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DataBook" defaultThemeVersion="124226"/>
  <mc:AlternateContent xmlns:mc="http://schemas.openxmlformats.org/markup-compatibility/2006">
    <mc:Choice Requires="x15">
      <x15ac:absPath xmlns:x15ac="http://schemas.microsoft.com/office/spreadsheetml/2010/11/ac" url="C:\Разработка приложений\DataGenerator\Source DataGenerator 1.3.20\DataGenerator\DataGenerator\bin\Debug\"/>
    </mc:Choice>
  </mc:AlternateContent>
  <bookViews>
    <workbookView xWindow="0" yWindow="0" windowWidth="12000" windowHeight="4740" tabRatio="776" firstSheet="13" activeTab="18"/>
  </bookViews>
  <sheets>
    <sheet name="Системный" sheetId="62" r:id="rId1"/>
    <sheet name="Иерархия" sheetId="20" r:id="rId2"/>
    <sheet name="Pic" sheetId="18" r:id="rId3"/>
    <sheet name="HMI" sheetId="29" r:id="rId4"/>
    <sheet name="УСО" sheetId="41" r:id="rId5"/>
    <sheet name="Drop" sheetId="61" r:id="rId6"/>
    <sheet name="Коммутаторы" sheetId="77" r:id="rId7"/>
    <sheet name="Конфигурация" sheetId="19" r:id="rId8"/>
    <sheet name="Модули" sheetId="67" r:id="rId9"/>
    <sheet name="ИП" sheetId="1" r:id="rId10"/>
    <sheet name="ИПдиапазоны" sheetId="40" state="hidden" r:id="rId11"/>
    <sheet name="ДП" sheetId="3" r:id="rId12"/>
    <sheet name="АВ" sheetId="4" r:id="rId13"/>
    <sheet name="ДВ" sheetId="2" r:id="rId14"/>
    <sheet name="Логич" sheetId="47" r:id="rId15"/>
    <sheet name="Предел Парам" sheetId="14" r:id="rId16"/>
    <sheet name="Станц Защ" sheetId="66" r:id="rId17"/>
    <sheet name="Защ Рез" sheetId="92" state="hidden" r:id="rId18"/>
    <sheet name="Защ НА" sheetId="65" r:id="rId19"/>
    <sheet name="Гот НА" sheetId="26" r:id="rId20"/>
    <sheet name="НПС" sheetId="7" r:id="rId21"/>
    <sheet name="НА" sheetId="8" r:id="rId22"/>
    <sheet name="РП" sheetId="93" state="hidden" r:id="rId23"/>
    <sheet name="Парам Резервуар" sheetId="94" state="hidden" r:id="rId24"/>
    <sheet name="ЧРП" sheetId="95" r:id="rId25"/>
    <sheet name="ЗДВ" sheetId="9" r:id="rId26"/>
    <sheet name="Клапаны" sheetId="78" state="hidden" r:id="rId27"/>
    <sheet name="ВСПОМ" sheetId="10" r:id="rId28"/>
    <sheet name="ВСПОМ_ГР" sheetId="48" r:id="rId29"/>
    <sheet name="САРД" sheetId="49" r:id="rId30"/>
    <sheet name="ДПС" sheetId="42" r:id="rId31"/>
    <sheet name="ТаблСирен" sheetId="36" r:id="rId32"/>
    <sheet name="КС" sheetId="90" r:id="rId33"/>
    <sheet name="АСТУЭ" sheetId="91" r:id="rId34"/>
    <sheet name="ТС" sheetId="80" r:id="rId35"/>
    <sheet name="ТИ" sheetId="85" r:id="rId36"/>
    <sheet name="ТУ" sheetId="86" r:id="rId37"/>
    <sheet name="ТР" sheetId="87" r:id="rId38"/>
    <sheet name="Интерфейс" sheetId="51" r:id="rId39"/>
    <sheet name="КМД" sheetId="50" state="hidden" r:id="rId40"/>
    <sheet name="twCommTimes" sheetId="72" r:id="rId41"/>
    <sheet name="twNA" sheetId="68" r:id="rId42"/>
    <sheet name="twZDV" sheetId="69" r:id="rId43"/>
    <sheet name="twVS" sheetId="70" r:id="rId44"/>
    <sheet name="twList4" sheetId="52" r:id="rId45"/>
    <sheet name="MSG" sheetId="79" r:id="rId46"/>
    <sheet name="twASUPTzone" sheetId="71" state="hidden" r:id="rId47"/>
    <sheet name="Системный_old" sheetId="15" state="hidden" r:id="rId48"/>
  </sheets>
  <externalReferences>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s>
  <definedNames>
    <definedName name="_xlnm._FilterDatabase" localSheetId="13" hidden="1">ДВ!$B$1:$H$1024</definedName>
    <definedName name="_xlnm._FilterDatabase" localSheetId="11" hidden="1">ДП!$B$1:$P$2591</definedName>
    <definedName name="_xlnm._FilterDatabase" localSheetId="18" hidden="1">'Защ НА'!$A$2:$M$1554</definedName>
    <definedName name="_xlnm._FilterDatabase" localSheetId="9" hidden="1">ИП!$A$2:$BC$513</definedName>
    <definedName name="_xlnm._FilterDatabase" localSheetId="7" hidden="1">Конфигурация!$A$2:$D$198</definedName>
    <definedName name="_xlnm._FilterDatabase" localSheetId="8" hidden="1">Модули!$H$1:$H$85859</definedName>
    <definedName name="_xlnm._FilterDatabase" localSheetId="15" hidden="1">'Предел Парам'!$A$2:$J$657</definedName>
    <definedName name="_xlnm._FilterDatabase" localSheetId="16" hidden="1">'Станц Защ'!$A$1:$U$99</definedName>
    <definedName name="ActionIP" comment="Действия возникающие по аналоговому параметру" localSheetId="9">ИП!$BB$3:$BB$22</definedName>
    <definedName name="ActionsDP" comment="Действия возникающие по дискретному сигналу" localSheetId="11">ДП!$T$188:$T$192</definedName>
    <definedName name="IerarhiyaUr2" localSheetId="5">Иерархия!$B$2:$B$201</definedName>
    <definedName name="IerarhiyaUr2" localSheetId="33">[1]Иерархия!$B$2:$B$129</definedName>
    <definedName name="IerarhiyaUr2" localSheetId="17">[2]Иерархия!$B$2:$B$68</definedName>
    <definedName name="IerarhiyaUr2" localSheetId="6">[3]Иерархия!$B$2:$B$68</definedName>
    <definedName name="IerarhiyaUr2" localSheetId="32">[1]Иерархия!$B$2:$B$129</definedName>
    <definedName name="IerarhiyaUr2" localSheetId="35">[4]Иерархия!$B$2:$B$129</definedName>
    <definedName name="IerarhiyaUr2" localSheetId="37">[4]Иерархия!$B$2:$B$129</definedName>
    <definedName name="IerarhiyaUr2" localSheetId="34">[4]Иерархия!$B$2:$B$129</definedName>
    <definedName name="IerarhiyaUr2" localSheetId="36">[4]Иерархия!$B$2:$B$129</definedName>
    <definedName name="IerarhiyaUr2" localSheetId="24">[5]Иерархия!$B$2:$B$201</definedName>
    <definedName name="IerarhiyaUr2">Иерархия!$B$2:$B$201</definedName>
    <definedName name="INV" localSheetId="17">[6]Системный!$D$3:$D$5</definedName>
    <definedName name="INV" localSheetId="6">[6]Системный!$D$3:$D$5</definedName>
    <definedName name="INV" localSheetId="0">Системный!$D$3:$D$5</definedName>
    <definedName name="INV">[7]Системный!$D$3:$D$5</definedName>
    <definedName name="NameParam" localSheetId="12">АВ!$B:$B</definedName>
    <definedName name="NameParam" localSheetId="13">ДВ!$B:$B</definedName>
    <definedName name="NameParam" localSheetId="11">ДП!$B:$B</definedName>
    <definedName name="NameParam">ИП!$B:$B</definedName>
    <definedName name="RD_TABLE" localSheetId="17">'[2]Станц Защ'!$R$3:$R$5</definedName>
    <definedName name="RD_TABLE" localSheetId="14">Логич!$O$3:$O$5</definedName>
    <definedName name="RD_TABLE" localSheetId="16">'Станц Защ'!$R$4:$R$6</definedName>
    <definedName name="RD_TABLE">'[3]Станц Защ'!$R$3:$R$5</definedName>
    <definedName name="safeMNA1" localSheetId="19">'Гот НА'!$A$4:$C$51</definedName>
    <definedName name="safeMNA1" localSheetId="18">'Защ НА'!$A$4:$E$99</definedName>
    <definedName name="safeMNA10" localSheetId="19">'Гот НА'!$A$396:$C$443</definedName>
    <definedName name="safeMNA10" localSheetId="18">'Защ НА'!$A$877:$E$972</definedName>
    <definedName name="safeMNA11" localSheetId="19">'Гот НА'!$A$445:$C$492</definedName>
    <definedName name="safeMNA11" localSheetId="18">'Защ НА'!$A$974:$E$1069</definedName>
    <definedName name="safeMNA12" localSheetId="19">'Гот НА'!$A$494:$C$541</definedName>
    <definedName name="safeMNA12" localSheetId="18">'Защ НА'!$A$1071:$E$1166</definedName>
    <definedName name="safeMNA13" localSheetId="19">'Гот НА'!$A$543:$C$590</definedName>
    <definedName name="safeMNA13" localSheetId="18">'Защ НА'!$A$1168:$E$1263</definedName>
    <definedName name="safeMNA14" localSheetId="19">'Гот НА'!$A$592:$C$639</definedName>
    <definedName name="safeMNA14" localSheetId="18">'Защ НА'!$A$1265:$E$1360</definedName>
    <definedName name="safeMNA15" localSheetId="19">'Гот НА'!$A$641:$C$688</definedName>
    <definedName name="safeMNA15" localSheetId="18">'Защ НА'!$A$1362:$E$1457</definedName>
    <definedName name="safeMNA16" localSheetId="19">'Гот НА'!$A$690:$C$737</definedName>
    <definedName name="safeMNA16" localSheetId="18">'Защ НА'!$A$1459:$E$1554</definedName>
    <definedName name="safeMNA2" localSheetId="19">'Гот НА'!$A$53:$C$100</definedName>
    <definedName name="safeMNA2" localSheetId="18">'Защ НА'!$A$101:$E$196</definedName>
    <definedName name="safeMNA3" localSheetId="19">'Гот НА'!$A$102:$C$149</definedName>
    <definedName name="safeMNA3" localSheetId="18">'Защ НА'!$A$198:$E$293</definedName>
    <definedName name="safeMNA4" localSheetId="18">'Защ НА'!$A$295:$E$390</definedName>
    <definedName name="safeMNA5" localSheetId="19">'Гот НА'!$A$151:$C$198</definedName>
    <definedName name="safeMNA5" localSheetId="18">'Защ НА'!$A$392:$E$487</definedName>
    <definedName name="safeMNA6" localSheetId="19">'Гот НА'!$A$200:$C$247</definedName>
    <definedName name="safeMNA6" localSheetId="18">'Защ НА'!$A$489:$E$584</definedName>
    <definedName name="safeMNA7" localSheetId="19">'Гот НА'!$A$249:$C$296</definedName>
    <definedName name="safeMNA7" localSheetId="18">'Защ НА'!$A$586:$E$681</definedName>
    <definedName name="safeMNA8" localSheetId="19">'Гот НА'!$A$298:$C$345</definedName>
    <definedName name="safeMNA8" localSheetId="18">'Защ НА'!$A$683:$E$778</definedName>
    <definedName name="safeMNA9" localSheetId="19">'Гот НА'!$A$347:$C$394</definedName>
    <definedName name="safeMNA9" localSheetId="18">'Защ НА'!$A$780:$E$875</definedName>
    <definedName name="SUBTYPE_BLOCK_NA1" localSheetId="18">'Защ НА'!$L$8:$L$99</definedName>
    <definedName name="SUBTYPE_ZASH_NA1" localSheetId="18">'Защ НА'!$H$8:$H$99</definedName>
    <definedName name="Type" localSheetId="5">Системный_old!$B$3:$B$23</definedName>
    <definedName name="Type" localSheetId="33">[1]Системный_old!$B$3:$B$23</definedName>
    <definedName name="Type" localSheetId="17">[2]Системный_old!$B$3:$B$23</definedName>
    <definedName name="Type" localSheetId="6">[3]Системный_old!$B$3:$B$23</definedName>
    <definedName name="Type" localSheetId="32">[1]Системный_old!$B$3:$B$23</definedName>
    <definedName name="Type" localSheetId="0">Системный!$B$3:$B$23</definedName>
    <definedName name="Type" localSheetId="35">[4]Системный_old!$B$3:$B$23</definedName>
    <definedName name="Type" localSheetId="37">[4]Системный_old!$B$3:$B$23</definedName>
    <definedName name="Type" localSheetId="34">[4]Системный_old!$B$3:$B$23</definedName>
    <definedName name="Type" localSheetId="36">[4]Системный_old!$B$3:$B$23</definedName>
    <definedName name="Type" localSheetId="24">[5]Системный_old!$B$3:$B$23</definedName>
    <definedName name="Type">Системный_old!$B$3:$B$23</definedName>
    <definedName name="TYPE_BLOCK_NA1" localSheetId="18">'Защ НА'!$K$8:$K$99</definedName>
    <definedName name="TYPE_ZASH_NA1" localSheetId="18">'Защ НА'!$G$8:$G$99</definedName>
    <definedName name="ДПприор" localSheetId="33">[1]Системный_old!$F$4:$F$7</definedName>
    <definedName name="ДПприор" localSheetId="17">[2]Системный_old!$F$4:$F$7</definedName>
    <definedName name="ДПприор" localSheetId="6">[3]Системный_old!$F$4:$F$7</definedName>
    <definedName name="ДПприор" localSheetId="32">[1]Системный_old!$F$4:$F$7</definedName>
    <definedName name="ДПприор" localSheetId="0">Системный!$F$4:$F$7</definedName>
    <definedName name="ДПприор" localSheetId="35">[4]Системный_old!$F$4:$F$7</definedName>
    <definedName name="ДПприор" localSheetId="37">[4]Системный_old!$F$4:$F$7</definedName>
    <definedName name="ДПприор" localSheetId="34">[4]Системный_old!$F$4:$F$7</definedName>
    <definedName name="ДПприор" localSheetId="36">[4]Системный_old!$F$4:$F$7</definedName>
    <definedName name="ДПприор" localSheetId="24">[5]Системный_old!$F$4:$F$7</definedName>
    <definedName name="ДПприор">Системный_old!$F$4:$F$7</definedName>
    <definedName name="НазваниеДиап" localSheetId="5">ИПдиапазоны!$B$2:$B$33</definedName>
    <definedName name="НазваниеДиап" localSheetId="33">[1]ИПдиапазоны!$B$2:$B$33</definedName>
    <definedName name="НазваниеДиап" localSheetId="17">[2]ИПдиапазоны!$B$2:$B$33</definedName>
    <definedName name="НазваниеДиап" localSheetId="6">[3]ИПдиапазоны!$B$2:$B$33</definedName>
    <definedName name="НазваниеДиап" localSheetId="32">[1]ИПдиапазоны!$B$2:$B$33</definedName>
    <definedName name="НазваниеДиап" localSheetId="35">[4]ИПдиапазоны!$B$2:$B$33</definedName>
    <definedName name="НазваниеДиап" localSheetId="37">[4]ИПдиапазоны!$B$2:$B$33</definedName>
    <definedName name="НазваниеДиап" localSheetId="34">[4]ИПдиапазоны!$B$2:$B$33</definedName>
    <definedName name="НазваниеДиап" localSheetId="36">[4]ИПдиапазоны!$B$2:$B$33</definedName>
    <definedName name="НазваниеДиап" localSheetId="24">[5]ИПдиапазоны!$B$2:$B$33</definedName>
    <definedName name="НазваниеДиап">ИПдиапазоны!$B$2:$B$33</definedName>
  </definedNames>
  <calcPr calcId="152511" refMode="R1C1"/>
</workbook>
</file>

<file path=xl/calcChain.xml><?xml version="1.0" encoding="utf-8"?>
<calcChain xmlns="http://schemas.openxmlformats.org/spreadsheetml/2006/main">
  <c r="AV161" i="1" l="1"/>
  <c r="AT161" i="1"/>
  <c r="Y161" i="1"/>
  <c r="AV160" i="1"/>
  <c r="AT160" i="1"/>
  <c r="Y160" i="1"/>
  <c r="AV159" i="1"/>
  <c r="AT159" i="1"/>
  <c r="Y159" i="1"/>
  <c r="AV158" i="1"/>
  <c r="AT158" i="1"/>
  <c r="Y158" i="1"/>
  <c r="AV157" i="1"/>
  <c r="AT157" i="1"/>
  <c r="Y157" i="1"/>
  <c r="AV156" i="1"/>
  <c r="AT156" i="1"/>
  <c r="Y156" i="1"/>
  <c r="AV155" i="1"/>
  <c r="AT155" i="1"/>
  <c r="Y155" i="1"/>
  <c r="AV154" i="1"/>
  <c r="AT154" i="1"/>
  <c r="Y154" i="1"/>
  <c r="AV153" i="1"/>
  <c r="AT153" i="1"/>
  <c r="Y153" i="1"/>
  <c r="N689" i="3" l="1"/>
  <c r="M689" i="3"/>
  <c r="L689" i="3"/>
  <c r="N688" i="3"/>
  <c r="M688" i="3"/>
  <c r="L688" i="3"/>
  <c r="N687" i="3"/>
  <c r="M687" i="3"/>
  <c r="L687" i="3"/>
  <c r="N686" i="3"/>
  <c r="M686" i="3"/>
  <c r="L686" i="3"/>
  <c r="N685" i="3"/>
  <c r="M685" i="3"/>
  <c r="L685" i="3"/>
  <c r="N684" i="3"/>
  <c r="M684" i="3"/>
  <c r="L684" i="3"/>
  <c r="N683" i="3"/>
  <c r="M683" i="3"/>
  <c r="L683" i="3"/>
  <c r="N682" i="3"/>
  <c r="M682" i="3"/>
  <c r="L682" i="3"/>
  <c r="N681" i="3"/>
  <c r="M681" i="3"/>
  <c r="L681" i="3"/>
  <c r="N680" i="3"/>
  <c r="M680" i="3"/>
  <c r="L680" i="3"/>
  <c r="N679" i="3"/>
  <c r="M679" i="3"/>
  <c r="L679" i="3"/>
  <c r="N678" i="3"/>
  <c r="M678" i="3"/>
  <c r="L678" i="3"/>
  <c r="N677" i="3"/>
  <c r="M677" i="3"/>
  <c r="L677" i="3"/>
  <c r="N676" i="3"/>
  <c r="M676" i="3"/>
  <c r="L676" i="3"/>
  <c r="N675" i="3"/>
  <c r="M675" i="3"/>
  <c r="L675" i="3"/>
  <c r="N674" i="3"/>
  <c r="M674" i="3"/>
  <c r="L674" i="3"/>
  <c r="N673" i="3"/>
  <c r="M673" i="3"/>
  <c r="L673" i="3"/>
  <c r="N672" i="3"/>
  <c r="M672" i="3"/>
  <c r="L672" i="3"/>
  <c r="N671" i="3"/>
  <c r="M671" i="3"/>
  <c r="L671" i="3"/>
  <c r="N670" i="3"/>
  <c r="M670" i="3"/>
  <c r="L670" i="3"/>
  <c r="N669" i="3"/>
  <c r="M669" i="3"/>
  <c r="L669" i="3"/>
  <c r="N668" i="3"/>
  <c r="M668" i="3"/>
  <c r="L668" i="3"/>
  <c r="N667" i="3"/>
  <c r="M667" i="3"/>
  <c r="L667" i="3"/>
  <c r="N666" i="3"/>
  <c r="M666" i="3"/>
  <c r="L666" i="3"/>
  <c r="N665" i="3"/>
  <c r="M665" i="3"/>
  <c r="L665" i="3"/>
  <c r="N664" i="3"/>
  <c r="M664" i="3"/>
  <c r="L664" i="3"/>
  <c r="N663" i="3"/>
  <c r="M663" i="3"/>
  <c r="L663" i="3"/>
  <c r="N662" i="3"/>
  <c r="M662" i="3"/>
  <c r="L662" i="3"/>
  <c r="N661" i="3"/>
  <c r="M661" i="3"/>
  <c r="L661" i="3"/>
  <c r="N660" i="3"/>
  <c r="M660" i="3"/>
  <c r="L660" i="3"/>
  <c r="N659" i="3"/>
  <c r="M659" i="3"/>
  <c r="L659" i="3"/>
  <c r="N658" i="3"/>
  <c r="M658" i="3"/>
  <c r="L658" i="3"/>
  <c r="N657" i="3"/>
  <c r="M657" i="3"/>
  <c r="L657" i="3"/>
  <c r="N656" i="3"/>
  <c r="M656" i="3"/>
  <c r="L656" i="3"/>
  <c r="N655" i="3"/>
  <c r="M655" i="3"/>
  <c r="L655" i="3"/>
  <c r="N654" i="3"/>
  <c r="M654" i="3"/>
  <c r="L654" i="3"/>
  <c r="N653" i="3"/>
  <c r="M653" i="3"/>
  <c r="L653" i="3"/>
  <c r="N652" i="3"/>
  <c r="M652" i="3"/>
  <c r="L652" i="3"/>
  <c r="N651" i="3"/>
  <c r="M651" i="3"/>
  <c r="L651" i="3"/>
  <c r="N650" i="3"/>
  <c r="M650" i="3"/>
  <c r="L650" i="3"/>
  <c r="N649" i="3"/>
  <c r="M649" i="3"/>
  <c r="L649" i="3"/>
  <c r="N648" i="3"/>
  <c r="M648" i="3"/>
  <c r="L648" i="3"/>
  <c r="N647" i="3"/>
  <c r="M647" i="3"/>
  <c r="L647" i="3"/>
  <c r="N646" i="3"/>
  <c r="M646" i="3"/>
  <c r="L646" i="3"/>
  <c r="N645" i="3"/>
  <c r="M645" i="3"/>
  <c r="L645" i="3"/>
  <c r="N644" i="3"/>
  <c r="M644" i="3"/>
  <c r="L644" i="3"/>
  <c r="N643" i="3"/>
  <c r="M643" i="3"/>
  <c r="L643" i="3"/>
  <c r="N642" i="3"/>
  <c r="M642" i="3"/>
  <c r="L642" i="3"/>
  <c r="N641" i="3"/>
  <c r="M641" i="3"/>
  <c r="L641" i="3"/>
  <c r="N640" i="3"/>
  <c r="M640" i="3"/>
  <c r="L640" i="3"/>
  <c r="N639" i="3"/>
  <c r="M639" i="3"/>
  <c r="L639" i="3"/>
  <c r="N638" i="3"/>
  <c r="M638" i="3"/>
  <c r="L638" i="3"/>
  <c r="N637" i="3"/>
  <c r="M637" i="3"/>
  <c r="L637" i="3"/>
  <c r="N636" i="3"/>
  <c r="M636" i="3"/>
  <c r="L636" i="3"/>
  <c r="N635" i="3"/>
  <c r="M635" i="3"/>
  <c r="L635" i="3"/>
  <c r="N634" i="3"/>
  <c r="M634" i="3"/>
  <c r="L634" i="3"/>
  <c r="N633" i="3"/>
  <c r="M633" i="3"/>
  <c r="L633" i="3"/>
  <c r="N632" i="3"/>
  <c r="M632" i="3"/>
  <c r="L632" i="3"/>
  <c r="N631" i="3"/>
  <c r="M631" i="3"/>
  <c r="L631" i="3"/>
  <c r="N630" i="3"/>
  <c r="M630" i="3"/>
  <c r="L630" i="3"/>
  <c r="N629" i="3"/>
  <c r="M629" i="3"/>
  <c r="L629" i="3"/>
  <c r="N628" i="3"/>
  <c r="M628" i="3"/>
  <c r="L628" i="3"/>
  <c r="N627" i="3"/>
  <c r="M627" i="3"/>
  <c r="L627" i="3"/>
  <c r="N626" i="3"/>
  <c r="M626" i="3"/>
  <c r="L626" i="3"/>
  <c r="N625" i="3"/>
  <c r="M625" i="3"/>
  <c r="L625" i="3"/>
  <c r="N624" i="3"/>
  <c r="M624" i="3"/>
  <c r="L624" i="3"/>
  <c r="N623" i="3"/>
  <c r="M623" i="3"/>
  <c r="L623" i="3"/>
  <c r="N622" i="3"/>
  <c r="M622" i="3"/>
  <c r="L622" i="3"/>
  <c r="N621" i="3"/>
  <c r="M621" i="3"/>
  <c r="L621" i="3"/>
  <c r="N620" i="3"/>
  <c r="M620" i="3"/>
  <c r="L620" i="3"/>
  <c r="N619" i="3"/>
  <c r="M619" i="3"/>
  <c r="L619" i="3"/>
  <c r="N618" i="3"/>
  <c r="M618" i="3"/>
  <c r="L618" i="3"/>
  <c r="N617" i="3"/>
  <c r="M617" i="3"/>
  <c r="L617" i="3"/>
  <c r="N616" i="3"/>
  <c r="M616" i="3"/>
  <c r="L616" i="3"/>
  <c r="N615" i="3"/>
  <c r="M615" i="3"/>
  <c r="L615" i="3"/>
  <c r="N614" i="3"/>
  <c r="M614" i="3"/>
  <c r="L614" i="3"/>
  <c r="N613" i="3"/>
  <c r="M613" i="3"/>
  <c r="L613" i="3"/>
  <c r="N612" i="3"/>
  <c r="M612" i="3"/>
  <c r="L612" i="3"/>
  <c r="N611" i="3"/>
  <c r="M611" i="3"/>
  <c r="L611" i="3"/>
  <c r="N610" i="3"/>
  <c r="M610" i="3"/>
  <c r="L610" i="3"/>
  <c r="N609" i="3"/>
  <c r="M609" i="3"/>
  <c r="L609" i="3"/>
  <c r="N608" i="3"/>
  <c r="M608" i="3"/>
  <c r="L608" i="3"/>
  <c r="N607" i="3"/>
  <c r="M607" i="3"/>
  <c r="L607" i="3"/>
  <c r="N606" i="3"/>
  <c r="M606" i="3"/>
  <c r="L606" i="3"/>
  <c r="N605" i="3"/>
  <c r="M605" i="3"/>
  <c r="L605" i="3"/>
  <c r="N604" i="3"/>
  <c r="M604" i="3"/>
  <c r="L604" i="3"/>
  <c r="N603" i="3"/>
  <c r="M603" i="3"/>
  <c r="L603" i="3"/>
  <c r="N602" i="3"/>
  <c r="M602" i="3"/>
  <c r="L602" i="3"/>
  <c r="N601" i="3"/>
  <c r="M601" i="3"/>
  <c r="L601" i="3"/>
  <c r="N600" i="3"/>
  <c r="M600" i="3"/>
  <c r="L600" i="3"/>
  <c r="N599" i="3"/>
  <c r="M599" i="3"/>
  <c r="L599" i="3"/>
  <c r="N598" i="3"/>
  <c r="M598" i="3"/>
  <c r="L598" i="3"/>
  <c r="N597" i="3"/>
  <c r="M597" i="3"/>
  <c r="L597" i="3"/>
  <c r="N596" i="3"/>
  <c r="M596" i="3"/>
  <c r="L596" i="3"/>
  <c r="N595" i="3"/>
  <c r="M595" i="3"/>
  <c r="L595" i="3"/>
  <c r="N594" i="3"/>
  <c r="M594" i="3"/>
  <c r="L594" i="3"/>
  <c r="N593" i="3"/>
  <c r="M593" i="3"/>
  <c r="L593" i="3"/>
  <c r="N592" i="3"/>
  <c r="M592" i="3"/>
  <c r="L592" i="3"/>
  <c r="N591" i="3"/>
  <c r="M591" i="3"/>
  <c r="L591" i="3"/>
  <c r="N590" i="3"/>
  <c r="M590" i="3"/>
  <c r="L590" i="3"/>
  <c r="N589" i="3"/>
  <c r="M589" i="3"/>
  <c r="L589" i="3"/>
  <c r="N588" i="3"/>
  <c r="M588" i="3"/>
  <c r="L588" i="3"/>
  <c r="N587" i="3"/>
  <c r="M587" i="3"/>
  <c r="L587" i="3"/>
  <c r="N586" i="3"/>
  <c r="M586" i="3"/>
  <c r="L586" i="3"/>
  <c r="N585" i="3"/>
  <c r="M585" i="3"/>
  <c r="L585" i="3"/>
  <c r="N584" i="3"/>
  <c r="M584" i="3"/>
  <c r="L584" i="3"/>
  <c r="N583" i="3"/>
  <c r="M583" i="3"/>
  <c r="L583" i="3"/>
  <c r="N582" i="3"/>
  <c r="M582" i="3"/>
  <c r="L582" i="3"/>
  <c r="N581" i="3"/>
  <c r="M581" i="3"/>
  <c r="L581" i="3"/>
  <c r="N580" i="3"/>
  <c r="M580" i="3"/>
  <c r="L580" i="3"/>
  <c r="N579" i="3"/>
  <c r="M579" i="3"/>
  <c r="L579" i="3"/>
  <c r="N578" i="3"/>
  <c r="M578" i="3"/>
  <c r="L578" i="3"/>
  <c r="N577" i="3"/>
  <c r="M577" i="3"/>
  <c r="L577" i="3"/>
  <c r="N576" i="3"/>
  <c r="M576" i="3"/>
  <c r="L576" i="3"/>
  <c r="N575" i="3"/>
  <c r="M575" i="3"/>
  <c r="L575" i="3"/>
  <c r="N574" i="3"/>
  <c r="M574" i="3"/>
  <c r="L574" i="3"/>
  <c r="N573" i="3"/>
  <c r="M573" i="3"/>
  <c r="L573" i="3"/>
  <c r="N572" i="3"/>
  <c r="M572" i="3"/>
  <c r="L572" i="3"/>
  <c r="N571" i="3"/>
  <c r="M571" i="3"/>
  <c r="L571" i="3"/>
  <c r="N570" i="3"/>
  <c r="M570" i="3"/>
  <c r="L570" i="3"/>
  <c r="N569" i="3"/>
  <c r="M569" i="3"/>
  <c r="L569" i="3"/>
  <c r="N568" i="3"/>
  <c r="M568" i="3"/>
  <c r="L568" i="3"/>
  <c r="N567" i="3"/>
  <c r="M567" i="3"/>
  <c r="L567" i="3"/>
  <c r="N566" i="3"/>
  <c r="M566" i="3"/>
  <c r="L566" i="3"/>
  <c r="N565" i="3"/>
  <c r="M565" i="3"/>
  <c r="L565" i="3"/>
  <c r="N564" i="3"/>
  <c r="M564" i="3"/>
  <c r="L564" i="3"/>
  <c r="N563" i="3"/>
  <c r="M563" i="3"/>
  <c r="L563" i="3"/>
  <c r="N562" i="3"/>
  <c r="M562" i="3"/>
  <c r="L562" i="3"/>
  <c r="N561" i="3"/>
  <c r="M561" i="3"/>
  <c r="L561" i="3"/>
  <c r="N560" i="3"/>
  <c r="M560" i="3"/>
  <c r="L560" i="3"/>
  <c r="N559" i="3"/>
  <c r="M559" i="3"/>
  <c r="L559" i="3"/>
  <c r="N558" i="3"/>
  <c r="M558" i="3"/>
  <c r="L558" i="3"/>
  <c r="N557" i="3"/>
  <c r="M557" i="3"/>
  <c r="L557" i="3"/>
  <c r="N556" i="3"/>
  <c r="M556" i="3"/>
  <c r="L556" i="3"/>
  <c r="N555" i="3"/>
  <c r="M555" i="3"/>
  <c r="L555" i="3"/>
  <c r="N554" i="3"/>
  <c r="M554" i="3"/>
  <c r="L554" i="3"/>
  <c r="N553" i="3"/>
  <c r="M553" i="3"/>
  <c r="L553" i="3"/>
  <c r="N552" i="3"/>
  <c r="M552" i="3"/>
  <c r="L552" i="3"/>
  <c r="N551" i="3"/>
  <c r="M551" i="3"/>
  <c r="L551" i="3"/>
  <c r="N550" i="3"/>
  <c r="M550" i="3"/>
  <c r="L550" i="3"/>
  <c r="N549" i="3"/>
  <c r="M549" i="3"/>
  <c r="L549" i="3"/>
  <c r="N548" i="3"/>
  <c r="M548" i="3"/>
  <c r="L548" i="3"/>
  <c r="N547" i="3"/>
  <c r="M547" i="3"/>
  <c r="L547" i="3"/>
  <c r="N546" i="3"/>
  <c r="M546" i="3"/>
  <c r="L546" i="3"/>
  <c r="N545" i="3"/>
  <c r="M545" i="3"/>
  <c r="L545" i="3"/>
  <c r="N544" i="3"/>
  <c r="M544" i="3"/>
  <c r="L544" i="3"/>
  <c r="N543" i="3"/>
  <c r="M543" i="3"/>
  <c r="L543" i="3"/>
  <c r="N542" i="3"/>
  <c r="M542" i="3"/>
  <c r="L542" i="3"/>
  <c r="N541" i="3"/>
  <c r="M541" i="3"/>
  <c r="L541" i="3"/>
  <c r="N540" i="3"/>
  <c r="M540" i="3"/>
  <c r="L540" i="3"/>
  <c r="N539" i="3"/>
  <c r="M539" i="3"/>
  <c r="L539" i="3"/>
  <c r="N538" i="3"/>
  <c r="M538" i="3"/>
  <c r="L538" i="3"/>
  <c r="N537" i="3"/>
  <c r="M537" i="3"/>
  <c r="L537" i="3"/>
  <c r="N536" i="3"/>
  <c r="M536" i="3"/>
  <c r="L536" i="3"/>
  <c r="N535" i="3"/>
  <c r="M535" i="3"/>
  <c r="L535" i="3"/>
  <c r="N534" i="3"/>
  <c r="M534" i="3"/>
  <c r="L534" i="3"/>
  <c r="N533" i="3"/>
  <c r="M533" i="3"/>
  <c r="L533" i="3"/>
  <c r="N532" i="3"/>
  <c r="M532" i="3"/>
  <c r="L532" i="3"/>
  <c r="N531" i="3"/>
  <c r="M531" i="3"/>
  <c r="L531" i="3"/>
  <c r="N530" i="3"/>
  <c r="M530" i="3"/>
  <c r="L530" i="3"/>
  <c r="N529" i="3"/>
  <c r="M529" i="3"/>
  <c r="L529" i="3"/>
  <c r="N528" i="3"/>
  <c r="M528" i="3"/>
  <c r="L528" i="3"/>
  <c r="N527" i="3"/>
  <c r="M527" i="3"/>
  <c r="L527" i="3"/>
  <c r="N526" i="3"/>
  <c r="M526" i="3"/>
  <c r="L526" i="3"/>
  <c r="N525" i="3"/>
  <c r="M525" i="3"/>
  <c r="L525" i="3"/>
  <c r="N524" i="3"/>
  <c r="M524" i="3"/>
  <c r="L524" i="3"/>
  <c r="N523" i="3"/>
  <c r="M523" i="3"/>
  <c r="L523" i="3"/>
  <c r="N522" i="3"/>
  <c r="M522" i="3"/>
  <c r="L522" i="3"/>
  <c r="N521" i="3"/>
  <c r="M521" i="3"/>
  <c r="L521" i="3"/>
  <c r="N520" i="3"/>
  <c r="M520" i="3"/>
  <c r="L520" i="3"/>
  <c r="N519" i="3"/>
  <c r="M519" i="3"/>
  <c r="L519" i="3"/>
  <c r="N518" i="3"/>
  <c r="M518" i="3"/>
  <c r="L518" i="3"/>
  <c r="N517" i="3"/>
  <c r="M517" i="3"/>
  <c r="L517" i="3"/>
  <c r="N516" i="3"/>
  <c r="M516" i="3"/>
  <c r="L516" i="3"/>
  <c r="N515" i="3"/>
  <c r="M515" i="3"/>
  <c r="L515" i="3"/>
  <c r="N514" i="3"/>
  <c r="M514" i="3"/>
  <c r="L514" i="3"/>
  <c r="N513" i="3"/>
  <c r="M513" i="3"/>
  <c r="L513" i="3"/>
  <c r="N512" i="3"/>
  <c r="M512" i="3"/>
  <c r="L512" i="3"/>
  <c r="N511" i="3"/>
  <c r="M511" i="3"/>
  <c r="L511" i="3"/>
  <c r="N510" i="3"/>
  <c r="M510" i="3"/>
  <c r="L510" i="3"/>
  <c r="N509" i="3"/>
  <c r="M509" i="3"/>
  <c r="L509" i="3"/>
  <c r="N508" i="3"/>
  <c r="M508" i="3"/>
  <c r="L508" i="3"/>
  <c r="N507" i="3"/>
  <c r="M507" i="3"/>
  <c r="L507" i="3"/>
  <c r="N506" i="3"/>
  <c r="M506" i="3"/>
  <c r="L506" i="3"/>
  <c r="N505" i="3"/>
  <c r="M505" i="3"/>
  <c r="L505" i="3"/>
  <c r="N504" i="3"/>
  <c r="M504" i="3"/>
  <c r="L504" i="3"/>
  <c r="N503" i="3"/>
  <c r="M503" i="3"/>
  <c r="L503" i="3"/>
  <c r="N502" i="3"/>
  <c r="M502" i="3"/>
  <c r="L502" i="3"/>
  <c r="N501" i="3"/>
  <c r="M501" i="3"/>
  <c r="L501" i="3"/>
  <c r="N500" i="3"/>
  <c r="M500" i="3"/>
  <c r="L500" i="3"/>
  <c r="N499" i="3"/>
  <c r="M499" i="3"/>
  <c r="L499" i="3"/>
  <c r="N498" i="3"/>
  <c r="M498" i="3"/>
  <c r="L498" i="3"/>
  <c r="N497" i="3"/>
  <c r="M497" i="3"/>
  <c r="L497" i="3"/>
  <c r="N496" i="3"/>
  <c r="M496" i="3"/>
  <c r="L496" i="3"/>
  <c r="N495" i="3"/>
  <c r="M495" i="3"/>
  <c r="L495" i="3"/>
  <c r="N494" i="3"/>
  <c r="M494" i="3"/>
  <c r="L494" i="3"/>
  <c r="N493" i="3"/>
  <c r="M493" i="3"/>
  <c r="L493" i="3"/>
  <c r="N492" i="3"/>
  <c r="M492" i="3"/>
  <c r="L492" i="3"/>
  <c r="N491" i="3"/>
  <c r="M491" i="3"/>
  <c r="L491" i="3"/>
  <c r="N490" i="3"/>
  <c r="M490" i="3"/>
  <c r="L490" i="3"/>
  <c r="N489" i="3"/>
  <c r="M489" i="3"/>
  <c r="L489" i="3"/>
  <c r="N488" i="3"/>
  <c r="M488" i="3"/>
  <c r="L488" i="3"/>
  <c r="N487" i="3"/>
  <c r="M487" i="3"/>
  <c r="L487" i="3"/>
  <c r="N486" i="3"/>
  <c r="M486" i="3"/>
  <c r="L486" i="3"/>
  <c r="N485" i="3"/>
  <c r="M485" i="3"/>
  <c r="L485" i="3"/>
  <c r="N484" i="3"/>
  <c r="M484" i="3"/>
  <c r="L484" i="3"/>
  <c r="N483" i="3"/>
  <c r="M483" i="3"/>
  <c r="L483" i="3"/>
  <c r="N482" i="3"/>
  <c r="M482" i="3"/>
  <c r="L482" i="3"/>
  <c r="N481" i="3"/>
  <c r="M481" i="3"/>
  <c r="L481" i="3"/>
  <c r="N480" i="3"/>
  <c r="M480" i="3"/>
  <c r="L480" i="3"/>
  <c r="N479" i="3"/>
  <c r="M479" i="3"/>
  <c r="L479" i="3"/>
  <c r="N478" i="3"/>
  <c r="M478" i="3"/>
  <c r="L478" i="3"/>
  <c r="N477" i="3"/>
  <c r="M477" i="3"/>
  <c r="L477" i="3"/>
  <c r="N476" i="3"/>
  <c r="M476" i="3"/>
  <c r="L476" i="3"/>
  <c r="N475" i="3"/>
  <c r="M475" i="3"/>
  <c r="L475" i="3"/>
  <c r="N474" i="3"/>
  <c r="M474" i="3"/>
  <c r="L474" i="3"/>
  <c r="N473" i="3"/>
  <c r="M473" i="3"/>
  <c r="L473" i="3"/>
  <c r="N472" i="3"/>
  <c r="M472" i="3"/>
  <c r="L472" i="3"/>
  <c r="N471" i="3"/>
  <c r="M471" i="3"/>
  <c r="L471" i="3"/>
  <c r="N470" i="3"/>
  <c r="M470" i="3"/>
  <c r="L470" i="3"/>
  <c r="N469" i="3"/>
  <c r="M469" i="3"/>
  <c r="L469" i="3"/>
  <c r="N468" i="3"/>
  <c r="M468" i="3"/>
  <c r="L468" i="3"/>
  <c r="N467" i="3"/>
  <c r="M467" i="3"/>
  <c r="L467" i="3"/>
  <c r="N466" i="3"/>
  <c r="M466" i="3"/>
  <c r="L466" i="3"/>
  <c r="N465" i="3"/>
  <c r="M465" i="3"/>
  <c r="L465" i="3"/>
  <c r="N464" i="3"/>
  <c r="M464" i="3"/>
  <c r="L464" i="3"/>
  <c r="N463" i="3"/>
  <c r="M463" i="3"/>
  <c r="L463" i="3"/>
  <c r="N462" i="3"/>
  <c r="M462" i="3"/>
  <c r="L462" i="3"/>
  <c r="N461" i="3"/>
  <c r="M461" i="3"/>
  <c r="L461" i="3"/>
  <c r="N460" i="3"/>
  <c r="M460" i="3"/>
  <c r="L460" i="3"/>
  <c r="N459" i="3"/>
  <c r="M459" i="3"/>
  <c r="L459" i="3"/>
  <c r="N458" i="3"/>
  <c r="M458" i="3"/>
  <c r="L458" i="3"/>
  <c r="N457" i="3"/>
  <c r="M457" i="3"/>
  <c r="L457" i="3"/>
  <c r="N456" i="3"/>
  <c r="M456" i="3"/>
  <c r="L456" i="3"/>
  <c r="N455" i="3"/>
  <c r="M455" i="3"/>
  <c r="L455" i="3"/>
  <c r="N454" i="3"/>
  <c r="M454" i="3"/>
  <c r="L454" i="3"/>
  <c r="N453" i="3"/>
  <c r="M453" i="3"/>
  <c r="L453" i="3"/>
  <c r="N452" i="3"/>
  <c r="M452" i="3"/>
  <c r="L452" i="3"/>
  <c r="N451" i="3"/>
  <c r="M451" i="3"/>
  <c r="L451" i="3"/>
  <c r="N450" i="3"/>
  <c r="M450" i="3"/>
  <c r="L450" i="3"/>
  <c r="N449" i="3"/>
  <c r="M449" i="3"/>
  <c r="L449" i="3"/>
  <c r="N448" i="3"/>
  <c r="M448" i="3"/>
  <c r="L448" i="3"/>
  <c r="N447" i="3"/>
  <c r="M447" i="3"/>
  <c r="L447" i="3"/>
  <c r="N446" i="3"/>
  <c r="M446" i="3"/>
  <c r="L446" i="3"/>
  <c r="N445" i="3"/>
  <c r="M445" i="3"/>
  <c r="L445" i="3"/>
  <c r="N444" i="3"/>
  <c r="M444" i="3"/>
  <c r="L444" i="3"/>
  <c r="N443" i="3"/>
  <c r="M443" i="3"/>
  <c r="L443" i="3"/>
  <c r="N442" i="3"/>
  <c r="M442" i="3"/>
  <c r="L442" i="3"/>
  <c r="N441" i="3"/>
  <c r="M441" i="3"/>
  <c r="L441" i="3"/>
  <c r="N440" i="3"/>
  <c r="M440" i="3"/>
  <c r="L440" i="3"/>
  <c r="N439" i="3"/>
  <c r="M439" i="3"/>
  <c r="L439" i="3"/>
  <c r="N438" i="3"/>
  <c r="M438" i="3"/>
  <c r="L438" i="3"/>
  <c r="N437" i="3"/>
  <c r="M437" i="3"/>
  <c r="L437" i="3"/>
  <c r="N436" i="3"/>
  <c r="M436" i="3"/>
  <c r="L436" i="3"/>
  <c r="N435" i="3"/>
  <c r="M435" i="3"/>
  <c r="L435" i="3"/>
  <c r="N434" i="3"/>
  <c r="M434" i="3"/>
  <c r="L434" i="3"/>
  <c r="N432" i="3"/>
  <c r="M432" i="3"/>
  <c r="N431" i="3"/>
  <c r="M431" i="3"/>
  <c r="N430" i="3"/>
  <c r="M430" i="3"/>
  <c r="N429" i="3"/>
  <c r="M429" i="3"/>
  <c r="N428" i="3"/>
  <c r="M428" i="3"/>
  <c r="N427" i="3"/>
  <c r="M427" i="3"/>
  <c r="N426" i="3"/>
  <c r="M426" i="3"/>
  <c r="N425" i="3"/>
  <c r="M425" i="3"/>
  <c r="N424" i="3"/>
  <c r="M424" i="3"/>
  <c r="N423" i="3"/>
  <c r="M423" i="3"/>
  <c r="N422" i="3"/>
  <c r="M422" i="3"/>
  <c r="N421" i="3"/>
  <c r="M421" i="3"/>
  <c r="N420" i="3"/>
  <c r="M420" i="3"/>
  <c r="N419" i="3"/>
  <c r="M419" i="3"/>
  <c r="N418" i="3"/>
  <c r="M418" i="3"/>
  <c r="N417" i="3"/>
  <c r="M417" i="3"/>
  <c r="N416" i="3"/>
  <c r="M416" i="3"/>
  <c r="N415" i="3"/>
  <c r="M415" i="3"/>
  <c r="N414" i="3"/>
  <c r="M414" i="3"/>
  <c r="N413" i="3"/>
  <c r="M413" i="3"/>
  <c r="N412" i="3"/>
  <c r="M412" i="3"/>
  <c r="N411" i="3"/>
  <c r="M411" i="3"/>
  <c r="N410" i="3"/>
  <c r="M410" i="3"/>
  <c r="N409" i="3"/>
  <c r="M409" i="3"/>
  <c r="N408" i="3"/>
  <c r="M408" i="3"/>
  <c r="N407" i="3"/>
  <c r="M407" i="3"/>
  <c r="N406" i="3"/>
  <c r="M406" i="3"/>
  <c r="N405" i="3"/>
  <c r="M405" i="3"/>
  <c r="N404" i="3"/>
  <c r="M404" i="3"/>
  <c r="N403" i="3"/>
  <c r="M403" i="3"/>
  <c r="N402" i="3"/>
  <c r="M402" i="3"/>
  <c r="N401" i="3"/>
  <c r="M401" i="3"/>
  <c r="N400" i="3"/>
  <c r="M400" i="3"/>
  <c r="N399" i="3"/>
  <c r="M399" i="3"/>
  <c r="N398" i="3"/>
  <c r="M398" i="3"/>
  <c r="N397" i="3"/>
  <c r="M397" i="3"/>
  <c r="N396" i="3"/>
  <c r="M396" i="3"/>
  <c r="N395" i="3"/>
  <c r="M395" i="3"/>
  <c r="N394" i="3"/>
  <c r="M394" i="3"/>
  <c r="N393" i="3"/>
  <c r="M393" i="3"/>
  <c r="N392" i="3"/>
  <c r="M392" i="3"/>
  <c r="N391" i="3"/>
  <c r="M391" i="3"/>
  <c r="N390" i="3"/>
  <c r="M390" i="3"/>
  <c r="N389" i="3"/>
  <c r="M389" i="3"/>
  <c r="N388" i="3"/>
  <c r="M388" i="3"/>
  <c r="N387" i="3"/>
  <c r="M387" i="3"/>
  <c r="N386" i="3"/>
  <c r="M386" i="3"/>
  <c r="N385" i="3"/>
  <c r="M385" i="3"/>
  <c r="N384" i="3"/>
  <c r="M384" i="3"/>
  <c r="N383" i="3"/>
  <c r="M383" i="3"/>
  <c r="N382" i="3"/>
  <c r="M382" i="3"/>
  <c r="N381" i="3"/>
  <c r="M381" i="3"/>
  <c r="N380" i="3"/>
  <c r="M380" i="3"/>
  <c r="N379" i="3"/>
  <c r="M379" i="3"/>
  <c r="N378" i="3"/>
  <c r="M378" i="3"/>
  <c r="N377" i="3"/>
  <c r="M377" i="3"/>
  <c r="N376" i="3"/>
  <c r="M376" i="3"/>
  <c r="N375" i="3"/>
  <c r="M375" i="3"/>
  <c r="N374" i="3"/>
  <c r="M374" i="3"/>
  <c r="N373" i="3"/>
  <c r="M373" i="3"/>
  <c r="N372" i="3"/>
  <c r="M372" i="3"/>
  <c r="N371" i="3"/>
  <c r="M371" i="3"/>
  <c r="N370" i="3"/>
  <c r="M370" i="3"/>
  <c r="N433" i="3"/>
  <c r="M433" i="3"/>
  <c r="L433" i="3"/>
  <c r="L432" i="3"/>
  <c r="L431" i="3"/>
  <c r="L430" i="3"/>
  <c r="L429" i="3"/>
  <c r="L428" i="3"/>
  <c r="L427" i="3"/>
  <c r="L426" i="3"/>
  <c r="L425" i="3"/>
  <c r="L424" i="3"/>
  <c r="L423" i="3"/>
  <c r="L422" i="3"/>
  <c r="L421" i="3"/>
  <c r="L420" i="3"/>
  <c r="L419" i="3"/>
  <c r="L418" i="3"/>
  <c r="L417" i="3"/>
  <c r="L416" i="3"/>
  <c r="L415" i="3"/>
  <c r="L414" i="3"/>
  <c r="L413" i="3"/>
  <c r="L412" i="3"/>
  <c r="L411" i="3"/>
  <c r="L410" i="3"/>
  <c r="L409" i="3"/>
  <c r="L408" i="3"/>
  <c r="L407" i="3"/>
  <c r="L406" i="3"/>
  <c r="L405" i="3"/>
  <c r="L404" i="3"/>
  <c r="L403" i="3"/>
  <c r="L402" i="3"/>
  <c r="L401" i="3"/>
  <c r="L400" i="3"/>
  <c r="L399" i="3"/>
  <c r="L398" i="3"/>
  <c r="L397" i="3"/>
  <c r="L396" i="3"/>
  <c r="L395" i="3"/>
  <c r="L394" i="3"/>
  <c r="L393" i="3"/>
  <c r="L392" i="3"/>
  <c r="L391" i="3"/>
  <c r="L390" i="3"/>
  <c r="L389" i="3"/>
  <c r="L388" i="3"/>
  <c r="L387" i="3"/>
  <c r="L386" i="3"/>
  <c r="L385" i="3"/>
  <c r="L384" i="3"/>
  <c r="L383" i="3"/>
  <c r="L382" i="3"/>
  <c r="L381" i="3"/>
  <c r="L380" i="3"/>
  <c r="L379" i="3"/>
  <c r="L378" i="3"/>
  <c r="L377" i="3"/>
  <c r="L376" i="3"/>
  <c r="L375" i="3"/>
  <c r="L374" i="3"/>
  <c r="L373" i="3"/>
  <c r="L372" i="3"/>
  <c r="L371" i="3"/>
  <c r="L370" i="3"/>
  <c r="AV151" i="1" l="1"/>
  <c r="AT151" i="1"/>
  <c r="Y151" i="1"/>
  <c r="N369" i="3" l="1"/>
  <c r="M369" i="3"/>
  <c r="L369" i="3"/>
  <c r="N93" i="3" l="1"/>
  <c r="M93" i="3"/>
  <c r="L93" i="3"/>
  <c r="N90" i="3"/>
  <c r="M90" i="3"/>
  <c r="L90" i="3"/>
  <c r="N70" i="3"/>
  <c r="M70" i="3"/>
  <c r="L70" i="3"/>
  <c r="N71" i="3"/>
  <c r="M71" i="3"/>
  <c r="N95" i="3"/>
  <c r="M95" i="3"/>
  <c r="L95" i="3"/>
  <c r="N92" i="3"/>
  <c r="M92" i="3"/>
  <c r="L92" i="3"/>
  <c r="P100" i="65" l="1"/>
  <c r="P3" i="65"/>
  <c r="AV150" i="1" l="1"/>
  <c r="AV149" i="1"/>
  <c r="Y150" i="1"/>
  <c r="Y149" i="1"/>
  <c r="N74" i="3" l="1"/>
  <c r="M74" i="3"/>
  <c r="L74" i="3"/>
  <c r="N73" i="3"/>
  <c r="M73" i="3"/>
  <c r="L73" i="3"/>
  <c r="N250" i="3"/>
  <c r="M250" i="3"/>
  <c r="N249" i="3"/>
  <c r="M249" i="3"/>
  <c r="N248" i="3"/>
  <c r="M248" i="3"/>
  <c r="N247" i="3"/>
  <c r="M247" i="3"/>
  <c r="N246" i="3"/>
  <c r="M246" i="3"/>
  <c r="N245" i="3"/>
  <c r="M245" i="3"/>
  <c r="N244" i="3"/>
  <c r="M244" i="3"/>
  <c r="N243" i="3"/>
  <c r="M243" i="3"/>
  <c r="N242" i="3"/>
  <c r="M242" i="3"/>
  <c r="N241" i="3"/>
  <c r="M241" i="3"/>
  <c r="N240" i="3"/>
  <c r="M240" i="3"/>
  <c r="N239" i="3"/>
  <c r="M239" i="3"/>
  <c r="N238" i="3"/>
  <c r="M238" i="3"/>
  <c r="N237" i="3"/>
  <c r="M237" i="3"/>
  <c r="N236" i="3"/>
  <c r="M236" i="3"/>
  <c r="N235" i="3"/>
  <c r="M235" i="3"/>
  <c r="N234" i="3"/>
  <c r="M234" i="3"/>
  <c r="N233" i="3"/>
  <c r="M233" i="3"/>
  <c r="N232" i="3"/>
  <c r="M232" i="3"/>
  <c r="N231" i="3"/>
  <c r="M231" i="3"/>
  <c r="N230" i="3"/>
  <c r="M230" i="3"/>
  <c r="N229" i="3"/>
  <c r="M229" i="3"/>
  <c r="N228" i="3"/>
  <c r="M228" i="3"/>
  <c r="N227" i="3"/>
  <c r="M227" i="3"/>
  <c r="N226" i="3"/>
  <c r="M226" i="3"/>
  <c r="N225" i="3"/>
  <c r="M225" i="3"/>
  <c r="N224" i="3"/>
  <c r="M224" i="3"/>
  <c r="N223" i="3"/>
  <c r="M223" i="3"/>
  <c r="N222" i="3"/>
  <c r="M222" i="3"/>
  <c r="N221" i="3"/>
  <c r="M221" i="3"/>
  <c r="N220" i="3"/>
  <c r="M220" i="3"/>
  <c r="N219" i="3"/>
  <c r="M219" i="3"/>
  <c r="N218" i="3"/>
  <c r="M218" i="3"/>
  <c r="N217" i="3"/>
  <c r="M217" i="3"/>
  <c r="N216" i="3"/>
  <c r="M216" i="3"/>
  <c r="N215" i="3"/>
  <c r="M215" i="3"/>
  <c r="N214" i="3"/>
  <c r="M214" i="3"/>
  <c r="N213" i="3"/>
  <c r="M213" i="3"/>
  <c r="N212" i="3"/>
  <c r="M212" i="3"/>
  <c r="N211" i="3"/>
  <c r="M211" i="3"/>
  <c r="N210" i="3"/>
  <c r="M210" i="3"/>
  <c r="N209" i="3"/>
  <c r="M209" i="3"/>
  <c r="N208" i="3"/>
  <c r="M208" i="3"/>
  <c r="N115" i="3"/>
  <c r="M115" i="3"/>
  <c r="N114" i="3"/>
  <c r="M114" i="3"/>
  <c r="N113" i="3"/>
  <c r="M113" i="3"/>
  <c r="N112" i="3"/>
  <c r="M112" i="3"/>
  <c r="N111" i="3"/>
  <c r="M111" i="3"/>
  <c r="N110" i="3"/>
  <c r="M110" i="3"/>
  <c r="N109" i="3"/>
  <c r="M109" i="3"/>
  <c r="N108" i="3"/>
  <c r="M108" i="3"/>
  <c r="N107" i="3"/>
  <c r="M107" i="3"/>
  <c r="N106" i="3"/>
  <c r="M106" i="3"/>
  <c r="N105" i="3"/>
  <c r="M105" i="3"/>
  <c r="N104" i="3"/>
  <c r="M104" i="3"/>
  <c r="N103" i="3"/>
  <c r="M103" i="3"/>
  <c r="N102" i="3"/>
  <c r="M102" i="3"/>
  <c r="N101" i="3"/>
  <c r="M101" i="3"/>
  <c r="N100" i="3"/>
  <c r="M100" i="3"/>
  <c r="N99" i="3"/>
  <c r="M99" i="3"/>
  <c r="N98" i="3"/>
  <c r="M98" i="3"/>
  <c r="N97" i="3"/>
  <c r="M97" i="3"/>
  <c r="N96" i="3"/>
  <c r="M96" i="3"/>
  <c r="N94" i="3"/>
  <c r="M94" i="3"/>
  <c r="N91" i="3"/>
  <c r="M91" i="3"/>
  <c r="N89" i="3"/>
  <c r="M89" i="3"/>
  <c r="L89" i="3"/>
  <c r="N88" i="3"/>
  <c r="M88" i="3"/>
  <c r="L88" i="3"/>
  <c r="N87" i="3"/>
  <c r="M87" i="3"/>
  <c r="L87" i="3"/>
  <c r="N86" i="3"/>
  <c r="M86" i="3"/>
  <c r="L86" i="3"/>
  <c r="N85" i="3"/>
  <c r="M85" i="3"/>
  <c r="L85" i="3"/>
  <c r="N84" i="3"/>
  <c r="M84" i="3"/>
  <c r="L84" i="3"/>
  <c r="N83" i="3"/>
  <c r="M83" i="3"/>
  <c r="L83" i="3"/>
  <c r="N82" i="3"/>
  <c r="M82" i="3"/>
  <c r="L82" i="3"/>
  <c r="N81" i="3"/>
  <c r="M81" i="3"/>
  <c r="L81" i="3"/>
  <c r="N80" i="3"/>
  <c r="M80" i="3"/>
  <c r="L80" i="3"/>
  <c r="N79" i="3"/>
  <c r="M79" i="3"/>
  <c r="L79" i="3"/>
  <c r="N78" i="3"/>
  <c r="M78" i="3"/>
  <c r="L78" i="3"/>
  <c r="N77" i="3"/>
  <c r="M77" i="3"/>
  <c r="L77" i="3"/>
  <c r="N76" i="3"/>
  <c r="M76" i="3"/>
  <c r="L76" i="3"/>
  <c r="N75" i="3"/>
  <c r="M75" i="3"/>
  <c r="L75" i="3"/>
  <c r="N62" i="3"/>
  <c r="M62" i="3"/>
  <c r="L62" i="3"/>
  <c r="N61" i="3"/>
  <c r="M61" i="3"/>
  <c r="L61" i="3"/>
  <c r="N60" i="3"/>
  <c r="M60" i="3"/>
  <c r="L60" i="3"/>
  <c r="N59" i="3"/>
  <c r="M59" i="3"/>
  <c r="L59" i="3"/>
  <c r="N58" i="3"/>
  <c r="M58" i="3"/>
  <c r="L58" i="3"/>
  <c r="N57" i="3"/>
  <c r="M57" i="3"/>
  <c r="L57" i="3"/>
  <c r="N56" i="3"/>
  <c r="M56" i="3"/>
  <c r="L56" i="3"/>
  <c r="N55" i="3"/>
  <c r="M55" i="3"/>
  <c r="L55" i="3"/>
  <c r="N54" i="3"/>
  <c r="M54" i="3"/>
  <c r="L54" i="3"/>
  <c r="N53" i="3"/>
  <c r="M53" i="3"/>
  <c r="L53" i="3"/>
  <c r="N52" i="3"/>
  <c r="M52" i="3"/>
  <c r="L52" i="3"/>
  <c r="N51" i="3"/>
  <c r="M51" i="3"/>
  <c r="L51" i="3"/>
  <c r="N50" i="3"/>
  <c r="M50" i="3"/>
  <c r="L50" i="3"/>
  <c r="N49" i="3"/>
  <c r="M49" i="3"/>
  <c r="L49" i="3"/>
  <c r="N48" i="3"/>
  <c r="M48" i="3"/>
  <c r="L48" i="3"/>
  <c r="N47" i="3"/>
  <c r="M47" i="3"/>
  <c r="L47" i="3"/>
  <c r="N46" i="3"/>
  <c r="M46" i="3"/>
  <c r="L46" i="3"/>
  <c r="N45" i="3"/>
  <c r="M45" i="3"/>
  <c r="L45" i="3"/>
  <c r="N44" i="3"/>
  <c r="M44" i="3"/>
  <c r="L44" i="3"/>
  <c r="N43" i="3"/>
  <c r="M43" i="3"/>
  <c r="L43" i="3"/>
  <c r="N42" i="3"/>
  <c r="M42" i="3"/>
  <c r="L42" i="3"/>
  <c r="N41" i="3"/>
  <c r="M41" i="3"/>
  <c r="L41" i="3"/>
  <c r="N40" i="3"/>
  <c r="M40" i="3"/>
  <c r="L40" i="3"/>
  <c r="N39" i="3"/>
  <c r="M39" i="3"/>
  <c r="L39" i="3"/>
  <c r="N38" i="3"/>
  <c r="M38" i="3"/>
  <c r="L38" i="3"/>
  <c r="N37" i="3"/>
  <c r="M37" i="3"/>
  <c r="L37" i="3"/>
  <c r="N36" i="3"/>
  <c r="M36" i="3"/>
  <c r="L36" i="3"/>
  <c r="N35" i="3"/>
  <c r="M35" i="3"/>
  <c r="L35" i="3"/>
  <c r="AV148" i="1"/>
  <c r="AT148" i="1"/>
  <c r="Y148" i="1"/>
  <c r="AV147" i="1"/>
  <c r="AT147" i="1"/>
  <c r="Y147" i="1"/>
  <c r="AV146" i="1"/>
  <c r="AT146" i="1"/>
  <c r="Y146" i="1"/>
  <c r="AV145" i="1"/>
  <c r="AT145" i="1"/>
  <c r="Y145" i="1"/>
  <c r="AV144" i="1"/>
  <c r="AT144" i="1"/>
  <c r="Y144" i="1"/>
  <c r="AV143" i="1"/>
  <c r="AT143" i="1"/>
  <c r="Y143" i="1"/>
  <c r="AV142" i="1"/>
  <c r="AT142" i="1"/>
  <c r="Y142" i="1"/>
  <c r="AV141" i="1"/>
  <c r="AT141" i="1"/>
  <c r="Y141" i="1"/>
  <c r="AV140" i="1"/>
  <c r="AT140" i="1"/>
  <c r="Y140" i="1"/>
  <c r="AV139" i="1"/>
  <c r="AT139" i="1"/>
  <c r="Y139" i="1"/>
  <c r="AV138" i="1"/>
  <c r="AT138" i="1"/>
  <c r="Y138" i="1"/>
  <c r="AV137" i="1"/>
  <c r="AT137" i="1"/>
  <c r="Y137" i="1"/>
  <c r="AV136" i="1"/>
  <c r="AT136" i="1"/>
  <c r="Y136" i="1"/>
  <c r="AV135" i="1"/>
  <c r="AT135" i="1"/>
  <c r="Y135" i="1"/>
  <c r="AV134" i="1"/>
  <c r="AT134" i="1"/>
  <c r="Y134" i="1"/>
  <c r="AV133" i="1"/>
  <c r="AT133" i="1"/>
  <c r="Y133" i="1"/>
  <c r="AV132" i="1"/>
  <c r="AT132" i="1"/>
  <c r="Y132" i="1"/>
  <c r="AV131" i="1"/>
  <c r="AT131" i="1"/>
  <c r="Y131" i="1"/>
  <c r="AV130" i="1"/>
  <c r="AT130" i="1"/>
  <c r="Y130" i="1"/>
  <c r="AV129" i="1"/>
  <c r="AT129" i="1"/>
  <c r="Y129" i="1"/>
  <c r="AV128" i="1"/>
  <c r="AT128" i="1"/>
  <c r="Y128" i="1"/>
  <c r="AV127" i="1"/>
  <c r="AT127" i="1"/>
  <c r="Y127" i="1"/>
  <c r="AV126" i="1"/>
  <c r="AT126" i="1"/>
  <c r="Y126" i="1"/>
  <c r="AV125" i="1"/>
  <c r="AT125" i="1"/>
  <c r="Y125" i="1"/>
  <c r="AV124" i="1"/>
  <c r="AT124" i="1"/>
  <c r="Y124" i="1"/>
  <c r="AV123" i="1"/>
  <c r="AT123" i="1"/>
  <c r="Y123" i="1"/>
  <c r="AV122" i="1"/>
  <c r="AT122" i="1"/>
  <c r="Y122" i="1"/>
  <c r="AV121" i="1"/>
  <c r="AT121" i="1"/>
  <c r="Y121" i="1"/>
  <c r="AV120" i="1"/>
  <c r="AT120" i="1"/>
  <c r="Y120" i="1"/>
  <c r="AV119" i="1"/>
  <c r="AT119" i="1"/>
  <c r="Y119" i="1"/>
  <c r="AV118" i="1"/>
  <c r="AT118" i="1"/>
  <c r="Y118" i="1"/>
  <c r="AV117" i="1"/>
  <c r="AT117" i="1"/>
  <c r="Y117" i="1"/>
  <c r="AV116" i="1"/>
  <c r="AT116" i="1"/>
  <c r="Y116" i="1"/>
  <c r="AV115" i="1"/>
  <c r="AT115" i="1"/>
  <c r="Y115" i="1"/>
  <c r="AV114" i="1"/>
  <c r="AT114" i="1"/>
  <c r="Y114" i="1"/>
  <c r="AV113" i="1"/>
  <c r="AT113" i="1"/>
  <c r="Y113" i="1"/>
  <c r="AV112" i="1"/>
  <c r="AT112" i="1"/>
  <c r="Y112" i="1"/>
  <c r="AV111" i="1"/>
  <c r="AT111" i="1"/>
  <c r="Y111" i="1"/>
  <c r="AV110" i="1"/>
  <c r="AT110" i="1"/>
  <c r="Y110" i="1"/>
  <c r="AV109" i="1"/>
  <c r="AT109" i="1"/>
  <c r="Y109" i="1"/>
  <c r="AV108" i="1"/>
  <c r="AT108" i="1"/>
  <c r="Y108" i="1"/>
  <c r="AV107" i="1"/>
  <c r="AT107" i="1"/>
  <c r="Y107" i="1"/>
  <c r="AV106" i="1"/>
  <c r="AT106" i="1"/>
  <c r="Y106" i="1"/>
  <c r="AV105" i="1"/>
  <c r="AT105" i="1"/>
  <c r="Y105" i="1"/>
  <c r="AV104" i="1"/>
  <c r="AT104" i="1"/>
  <c r="Y104" i="1"/>
  <c r="AV103" i="1"/>
  <c r="AT103" i="1"/>
  <c r="Y103" i="1"/>
  <c r="AV102" i="1"/>
  <c r="AT102" i="1"/>
  <c r="Y102" i="1"/>
  <c r="AV101" i="1"/>
  <c r="AT101" i="1"/>
  <c r="Y101" i="1"/>
  <c r="AV100" i="1"/>
  <c r="AT100" i="1"/>
  <c r="Y100" i="1"/>
  <c r="AV99" i="1"/>
  <c r="AT99" i="1"/>
  <c r="Y99" i="1"/>
  <c r="AV98" i="1"/>
  <c r="AT98" i="1"/>
  <c r="Y98" i="1"/>
  <c r="AV97" i="1"/>
  <c r="AT97" i="1"/>
  <c r="Y97" i="1"/>
  <c r="AV96" i="1"/>
  <c r="AT96" i="1"/>
  <c r="Y96" i="1"/>
  <c r="AV95" i="1"/>
  <c r="AT95" i="1"/>
  <c r="Y95" i="1"/>
  <c r="AV94" i="1"/>
  <c r="AT94" i="1"/>
  <c r="Y94" i="1"/>
  <c r="AV93" i="1"/>
  <c r="AT93" i="1"/>
  <c r="Y93" i="1"/>
  <c r="AV92" i="1"/>
  <c r="AT92" i="1"/>
  <c r="Y92" i="1"/>
  <c r="AV91" i="1"/>
  <c r="AT91" i="1"/>
  <c r="Y91" i="1"/>
  <c r="AV90" i="1"/>
  <c r="AT90" i="1"/>
  <c r="Y90" i="1"/>
  <c r="AV89" i="1"/>
  <c r="AT89" i="1"/>
  <c r="Y89" i="1"/>
  <c r="AV88" i="1"/>
  <c r="AT88" i="1"/>
  <c r="Y88" i="1"/>
  <c r="AV87" i="1"/>
  <c r="AT87" i="1"/>
  <c r="Y87" i="1"/>
  <c r="AV86" i="1"/>
  <c r="AT86" i="1"/>
  <c r="Y86" i="1"/>
  <c r="AV85" i="1"/>
  <c r="AT85" i="1"/>
  <c r="Y85" i="1"/>
  <c r="AV84" i="1"/>
  <c r="AT84" i="1"/>
  <c r="Y84" i="1"/>
  <c r="AV83" i="1"/>
  <c r="AT83" i="1"/>
  <c r="Y83" i="1"/>
  <c r="AV82" i="1"/>
  <c r="AT82" i="1"/>
  <c r="Y82" i="1"/>
  <c r="AV81" i="1"/>
  <c r="AT81" i="1"/>
  <c r="Y81" i="1"/>
  <c r="M3" i="3"/>
  <c r="N3" i="3"/>
  <c r="M6" i="3"/>
  <c r="N6" i="3"/>
  <c r="M9" i="3"/>
  <c r="N9" i="3"/>
  <c r="Y2" i="4" l="1"/>
  <c r="Y3" i="4"/>
  <c r="Y4" i="4"/>
  <c r="Y5" i="4"/>
  <c r="Y6" i="4"/>
  <c r="Y7" i="4"/>
  <c r="Y8" i="4"/>
  <c r="Y9" i="4"/>
  <c r="Y10" i="4"/>
  <c r="Y11" i="4"/>
  <c r="Y12" i="4"/>
  <c r="Y13" i="4"/>
  <c r="Y14" i="4"/>
  <c r="Y15" i="4"/>
  <c r="Y16" i="4"/>
  <c r="Y17" i="4"/>
  <c r="Y18" i="4"/>
  <c r="Y19" i="4"/>
  <c r="Y20" i="4"/>
  <c r="L117" i="3" l="1"/>
  <c r="L118" i="3"/>
  <c r="L119" i="3"/>
  <c r="L120" i="3"/>
  <c r="L251" i="3"/>
  <c r="L121" i="3"/>
  <c r="L122" i="3"/>
  <c r="L123" i="3"/>
  <c r="L124" i="3"/>
  <c r="L125" i="3"/>
  <c r="L126" i="3"/>
  <c r="A3" i="65"/>
  <c r="P184" i="65" l="1"/>
  <c r="P45" i="65"/>
  <c r="P90" i="65" l="1"/>
  <c r="P68" i="65"/>
  <c r="P24" i="65"/>
  <c r="P50" i="65"/>
  <c r="P106" i="65"/>
  <c r="P179" i="65"/>
  <c r="P157" i="65"/>
  <c r="P182" i="65"/>
  <c r="P4" i="65"/>
  <c r="P89" i="65"/>
  <c r="P67" i="65"/>
  <c r="P33" i="65"/>
  <c r="P13" i="65"/>
  <c r="P99" i="65"/>
  <c r="P127" i="65"/>
  <c r="P105" i="65"/>
  <c r="P176" i="65"/>
  <c r="P156" i="65"/>
  <c r="P191" i="65"/>
  <c r="P181" i="65"/>
  <c r="P98" i="65"/>
  <c r="P88" i="65"/>
  <c r="P66" i="65"/>
  <c r="P56" i="65"/>
  <c r="P22" i="65"/>
  <c r="P12" i="65"/>
  <c r="P46" i="65"/>
  <c r="P126" i="65"/>
  <c r="P114" i="65"/>
  <c r="P148" i="65"/>
  <c r="P138" i="65"/>
  <c r="P175" i="65"/>
  <c r="P165" i="65"/>
  <c r="P155" i="65"/>
  <c r="P190" i="65"/>
  <c r="P80" i="65"/>
  <c r="P58" i="65"/>
  <c r="P14" i="65"/>
  <c r="P128" i="65"/>
  <c r="P140" i="65"/>
  <c r="P167" i="65"/>
  <c r="P192" i="65"/>
  <c r="P77" i="65"/>
  <c r="P57" i="65"/>
  <c r="P23" i="65"/>
  <c r="P47" i="65"/>
  <c r="P115" i="65"/>
  <c r="P139" i="65"/>
  <c r="P166" i="65"/>
  <c r="P76" i="65"/>
  <c r="P32" i="65"/>
  <c r="P97" i="65"/>
  <c r="P85" i="65"/>
  <c r="P75" i="65"/>
  <c r="P65" i="65"/>
  <c r="P53" i="65"/>
  <c r="P31" i="65"/>
  <c r="P21" i="65"/>
  <c r="P9" i="65"/>
  <c r="P101" i="65"/>
  <c r="P123" i="65"/>
  <c r="P113" i="65"/>
  <c r="P147" i="65"/>
  <c r="P135" i="65"/>
  <c r="P174" i="65"/>
  <c r="P164" i="65"/>
  <c r="P152" i="65"/>
  <c r="P189" i="65"/>
  <c r="P40" i="65"/>
  <c r="P48" i="65"/>
  <c r="P10" i="65"/>
  <c r="P18" i="65"/>
  <c r="P26" i="65"/>
  <c r="P34" i="65"/>
  <c r="P54" i="65"/>
  <c r="P62" i="65"/>
  <c r="P70" i="65"/>
  <c r="P78" i="65"/>
  <c r="P86" i="65"/>
  <c r="P94" i="65"/>
  <c r="P11" i="65"/>
  <c r="P35" i="65"/>
  <c r="P63" i="65"/>
  <c r="P79" i="65"/>
  <c r="P41" i="65"/>
  <c r="P49" i="65"/>
  <c r="P19" i="65"/>
  <c r="P27" i="65"/>
  <c r="P55" i="65"/>
  <c r="P71" i="65"/>
  <c r="P87" i="65"/>
  <c r="P95" i="65"/>
  <c r="P36" i="65"/>
  <c r="P118" i="65"/>
  <c r="P84" i="65"/>
  <c r="P64" i="65"/>
  <c r="P30" i="65"/>
  <c r="P8" i="65"/>
  <c r="P104" i="65"/>
  <c r="P112" i="65"/>
  <c r="P93" i="65"/>
  <c r="P73" i="65"/>
  <c r="P61" i="65"/>
  <c r="P29" i="65"/>
  <c r="P7" i="65"/>
  <c r="P131" i="65"/>
  <c r="P121" i="65"/>
  <c r="P143" i="65"/>
  <c r="P133" i="65"/>
  <c r="P160" i="65"/>
  <c r="P150" i="65"/>
  <c r="P92" i="65"/>
  <c r="P72" i="65"/>
  <c r="P60" i="65"/>
  <c r="P28" i="65"/>
  <c r="P6" i="65"/>
  <c r="P42" i="65"/>
  <c r="P130" i="65"/>
  <c r="P120" i="65"/>
  <c r="P110" i="65"/>
  <c r="P142" i="65"/>
  <c r="P132" i="65"/>
  <c r="P171" i="65"/>
  <c r="P159" i="65"/>
  <c r="P149" i="65"/>
  <c r="P185" i="65"/>
  <c r="P193" i="65"/>
  <c r="P153" i="65"/>
  <c r="P161" i="65"/>
  <c r="P169" i="65"/>
  <c r="P177" i="65"/>
  <c r="P136" i="65"/>
  <c r="P144" i="65"/>
  <c r="P108" i="65"/>
  <c r="P116" i="65"/>
  <c r="P124" i="65"/>
  <c r="P102" i="65"/>
  <c r="P103" i="65"/>
  <c r="P186" i="65"/>
  <c r="P194" i="65"/>
  <c r="P154" i="65"/>
  <c r="P162" i="65"/>
  <c r="P170" i="65"/>
  <c r="P178" i="65"/>
  <c r="P137" i="65"/>
  <c r="P145" i="65"/>
  <c r="P109" i="65"/>
  <c r="P117" i="65"/>
  <c r="P125" i="65"/>
  <c r="P195" i="65"/>
  <c r="P96" i="65"/>
  <c r="P74" i="65"/>
  <c r="P52" i="65"/>
  <c r="P20" i="65"/>
  <c r="P44" i="65"/>
  <c r="P122" i="65"/>
  <c r="P146" i="65"/>
  <c r="P134" i="65"/>
  <c r="P173" i="65"/>
  <c r="P163" i="65"/>
  <c r="P151" i="65"/>
  <c r="P188" i="65"/>
  <c r="P83" i="65"/>
  <c r="P51" i="65"/>
  <c r="P17" i="65"/>
  <c r="P43" i="65"/>
  <c r="P111" i="65"/>
  <c r="P172" i="65"/>
  <c r="P187" i="65"/>
  <c r="P82" i="65"/>
  <c r="P38" i="65"/>
  <c r="P16" i="65"/>
  <c r="P91" i="65"/>
  <c r="P81" i="65"/>
  <c r="P69" i="65"/>
  <c r="P59" i="65"/>
  <c r="P37" i="65"/>
  <c r="P25" i="65"/>
  <c r="P15" i="65"/>
  <c r="P5" i="65"/>
  <c r="P39" i="65"/>
  <c r="P129" i="65"/>
  <c r="P119" i="65"/>
  <c r="P107" i="65"/>
  <c r="P141" i="65"/>
  <c r="P180" i="65"/>
  <c r="P168" i="65"/>
  <c r="P158" i="65"/>
  <c r="P196" i="65"/>
  <c r="P183" i="65"/>
  <c r="N137" i="3"/>
  <c r="M137" i="3"/>
  <c r="N136" i="3"/>
  <c r="M136" i="3"/>
  <c r="L136" i="3"/>
  <c r="N367" i="3"/>
  <c r="M367" i="3"/>
  <c r="L367" i="3"/>
  <c r="N25" i="3"/>
  <c r="M25" i="3"/>
  <c r="L25" i="3"/>
  <c r="N207" i="3"/>
  <c r="M207" i="3"/>
  <c r="L207" i="3"/>
  <c r="N206" i="3"/>
  <c r="M206" i="3"/>
  <c r="L206" i="3"/>
  <c r="N205" i="3"/>
  <c r="M205" i="3"/>
  <c r="L205" i="3"/>
  <c r="N204" i="3"/>
  <c r="M204" i="3"/>
  <c r="N203" i="3"/>
  <c r="M203" i="3"/>
  <c r="L203" i="3"/>
  <c r="N202" i="3"/>
  <c r="M202" i="3"/>
  <c r="L202" i="3"/>
  <c r="N201" i="3"/>
  <c r="M201" i="3"/>
  <c r="L201" i="3"/>
  <c r="N200" i="3"/>
  <c r="M200" i="3"/>
  <c r="L200" i="3"/>
  <c r="N199" i="3"/>
  <c r="M199" i="3"/>
  <c r="L199" i="3"/>
  <c r="N72" i="3"/>
  <c r="M72" i="3"/>
  <c r="L72" i="3"/>
  <c r="N198" i="3"/>
  <c r="M198" i="3"/>
  <c r="L198" i="3"/>
  <c r="N197" i="3"/>
  <c r="M197" i="3"/>
  <c r="L197" i="3"/>
  <c r="N196" i="3"/>
  <c r="M196" i="3"/>
  <c r="L196" i="3"/>
  <c r="N366" i="3"/>
  <c r="M366" i="3"/>
  <c r="L366" i="3"/>
  <c r="N195" i="3"/>
  <c r="M195" i="3"/>
  <c r="L195" i="3"/>
  <c r="N194" i="3"/>
  <c r="M194" i="3"/>
  <c r="L194" i="3"/>
  <c r="N193" i="3"/>
  <c r="M193" i="3"/>
  <c r="L193" i="3"/>
  <c r="N192" i="3"/>
  <c r="M192" i="3"/>
  <c r="L192" i="3"/>
  <c r="N191" i="3"/>
  <c r="M191" i="3"/>
  <c r="L191" i="3"/>
  <c r="N69" i="3"/>
  <c r="M69" i="3"/>
  <c r="L69" i="3"/>
  <c r="N68" i="3"/>
  <c r="M68" i="3"/>
  <c r="L68" i="3"/>
  <c r="N67" i="3"/>
  <c r="M67" i="3"/>
  <c r="L67" i="3"/>
  <c r="N365" i="3"/>
  <c r="M365" i="3"/>
  <c r="L365" i="3"/>
  <c r="N364" i="3"/>
  <c r="M364" i="3"/>
  <c r="L364" i="3"/>
  <c r="N363" i="3"/>
  <c r="M363" i="3"/>
  <c r="L363" i="3"/>
  <c r="N362" i="3"/>
  <c r="M362" i="3"/>
  <c r="L362" i="3"/>
  <c r="N361" i="3"/>
  <c r="M361" i="3"/>
  <c r="L361" i="3"/>
  <c r="N360" i="3"/>
  <c r="M360" i="3"/>
  <c r="L360" i="3"/>
  <c r="N359" i="3"/>
  <c r="M359" i="3"/>
  <c r="L359" i="3"/>
  <c r="N358" i="3"/>
  <c r="M358" i="3"/>
  <c r="L358" i="3"/>
  <c r="N357" i="3"/>
  <c r="M357" i="3"/>
  <c r="L357" i="3"/>
  <c r="N356" i="3"/>
  <c r="M356" i="3"/>
  <c r="L356" i="3"/>
  <c r="N355" i="3"/>
  <c r="M355" i="3"/>
  <c r="L355" i="3"/>
  <c r="N354" i="3"/>
  <c r="M354" i="3"/>
  <c r="L354" i="3"/>
  <c r="N353" i="3"/>
  <c r="M353" i="3"/>
  <c r="L353" i="3"/>
  <c r="N352" i="3"/>
  <c r="M352" i="3"/>
  <c r="L352" i="3"/>
  <c r="N351" i="3"/>
  <c r="M351" i="3"/>
  <c r="L351" i="3"/>
  <c r="N350" i="3"/>
  <c r="M350" i="3"/>
  <c r="L350" i="3"/>
  <c r="N349" i="3"/>
  <c r="M349" i="3"/>
  <c r="L349" i="3"/>
  <c r="N348" i="3"/>
  <c r="M348" i="3"/>
  <c r="L348" i="3"/>
  <c r="N347" i="3"/>
  <c r="M347" i="3"/>
  <c r="L347" i="3"/>
  <c r="N346" i="3"/>
  <c r="M346" i="3"/>
  <c r="L346" i="3"/>
  <c r="N345" i="3"/>
  <c r="M345" i="3"/>
  <c r="L345" i="3"/>
  <c r="N344" i="3"/>
  <c r="M344" i="3"/>
  <c r="L344" i="3"/>
  <c r="N343" i="3"/>
  <c r="M343" i="3"/>
  <c r="L343" i="3"/>
  <c r="N342" i="3"/>
  <c r="M342" i="3"/>
  <c r="L342" i="3"/>
  <c r="N341" i="3"/>
  <c r="M341" i="3"/>
  <c r="L341" i="3"/>
  <c r="N340" i="3"/>
  <c r="M340" i="3"/>
  <c r="L340" i="3"/>
  <c r="N339" i="3"/>
  <c r="M339" i="3"/>
  <c r="L339" i="3"/>
  <c r="N66" i="3"/>
  <c r="M66" i="3"/>
  <c r="L66" i="3"/>
  <c r="N65" i="3"/>
  <c r="M65" i="3"/>
  <c r="L65" i="3"/>
  <c r="N64" i="3"/>
  <c r="M64" i="3"/>
  <c r="L64" i="3"/>
  <c r="N63" i="3"/>
  <c r="M63" i="3"/>
  <c r="L63" i="3"/>
  <c r="N338" i="3"/>
  <c r="M338" i="3"/>
  <c r="L338" i="3"/>
  <c r="N337" i="3"/>
  <c r="M337" i="3"/>
  <c r="L337" i="3"/>
  <c r="N336" i="3"/>
  <c r="M336" i="3"/>
  <c r="L336" i="3"/>
  <c r="N335" i="3"/>
  <c r="M335" i="3"/>
  <c r="L335" i="3"/>
  <c r="N334" i="3"/>
  <c r="M334" i="3"/>
  <c r="L334" i="3"/>
  <c r="N333" i="3"/>
  <c r="M333" i="3"/>
  <c r="L333" i="3"/>
  <c r="N332" i="3"/>
  <c r="M332" i="3"/>
  <c r="L332" i="3"/>
  <c r="N331" i="3"/>
  <c r="M331" i="3"/>
  <c r="L331" i="3"/>
  <c r="N330" i="3"/>
  <c r="M330" i="3"/>
  <c r="L330" i="3"/>
  <c r="N329" i="3"/>
  <c r="M329" i="3"/>
  <c r="L329" i="3"/>
  <c r="N328" i="3"/>
  <c r="M328" i="3"/>
  <c r="L328" i="3"/>
  <c r="N327" i="3"/>
  <c r="M327" i="3"/>
  <c r="L327" i="3"/>
  <c r="N326" i="3"/>
  <c r="M326" i="3"/>
  <c r="L326" i="3"/>
  <c r="N325" i="3"/>
  <c r="M325" i="3"/>
  <c r="L325" i="3"/>
  <c r="N324" i="3"/>
  <c r="M324" i="3"/>
  <c r="L324" i="3"/>
  <c r="M122" i="3" l="1"/>
  <c r="N122" i="3"/>
  <c r="M120" i="3"/>
  <c r="N120" i="3"/>
  <c r="M117" i="3"/>
  <c r="N117" i="3"/>
  <c r="A153" i="85" l="1"/>
  <c r="A154" i="85"/>
  <c r="A155" i="85"/>
  <c r="A156" i="85"/>
  <c r="A157" i="85"/>
  <c r="A158" i="85"/>
  <c r="A159" i="85"/>
  <c r="A160" i="85"/>
  <c r="A161" i="85"/>
  <c r="A162" i="85"/>
  <c r="A2003" i="80" l="1"/>
  <c r="A2004" i="80"/>
  <c r="A2005" i="80"/>
  <c r="A2006" i="80"/>
  <c r="A2007" i="80"/>
  <c r="A2008" i="80"/>
  <c r="A2009" i="80"/>
  <c r="A2010" i="80"/>
  <c r="A2011" i="80"/>
  <c r="A2012" i="80"/>
  <c r="A2013" i="80"/>
  <c r="A2014" i="80"/>
  <c r="A2015" i="80"/>
  <c r="A2016" i="80"/>
  <c r="A2017" i="80"/>
  <c r="A2018" i="80"/>
  <c r="A2019" i="80"/>
  <c r="A2020" i="80"/>
  <c r="A2021" i="80"/>
  <c r="A2022" i="80"/>
  <c r="A2023" i="80"/>
  <c r="A2024" i="80"/>
  <c r="A2025" i="80"/>
  <c r="A2026" i="80"/>
  <c r="A2027" i="80"/>
  <c r="A2028" i="80"/>
  <c r="A2029" i="80"/>
  <c r="A2030" i="80"/>
  <c r="A2031" i="80"/>
  <c r="A2032" i="80"/>
  <c r="A2033" i="80"/>
  <c r="A2034" i="80"/>
  <c r="A2035" i="80"/>
  <c r="A2036" i="80"/>
  <c r="A2037" i="80"/>
  <c r="A2038" i="80"/>
  <c r="A2039" i="80"/>
  <c r="A2040" i="80"/>
  <c r="A2041" i="80"/>
  <c r="A2042" i="80"/>
  <c r="A2043" i="80"/>
  <c r="A2044" i="80"/>
  <c r="A2045" i="80"/>
  <c r="A2046" i="80"/>
  <c r="A2047" i="80"/>
  <c r="A2048" i="80"/>
  <c r="A2049" i="80"/>
  <c r="A2050" i="80"/>
  <c r="A2051" i="80"/>
  <c r="A2052" i="80"/>
  <c r="A2053" i="80"/>
  <c r="A2054" i="80"/>
  <c r="A2055" i="80"/>
  <c r="A2056" i="80"/>
  <c r="A2057" i="80"/>
  <c r="A2058" i="80"/>
  <c r="A2059" i="80"/>
  <c r="A2060" i="80"/>
  <c r="A2061" i="80"/>
  <c r="A2062" i="80"/>
  <c r="A2063" i="80"/>
  <c r="A2064" i="80"/>
  <c r="A2065" i="80"/>
  <c r="A2066" i="80"/>
  <c r="A2067" i="80"/>
  <c r="A2068" i="80"/>
  <c r="A2069" i="80"/>
  <c r="A2070" i="80"/>
  <c r="A2071" i="80"/>
  <c r="A2072" i="80"/>
  <c r="A2073" i="80"/>
  <c r="A2074" i="80"/>
  <c r="A2075" i="80"/>
  <c r="A2076" i="80"/>
  <c r="A2077" i="80"/>
  <c r="A2078" i="80"/>
  <c r="A2079" i="80"/>
  <c r="A2080" i="80"/>
  <c r="A2081" i="80"/>
  <c r="A2082" i="80"/>
  <c r="A2083" i="80"/>
  <c r="A2084" i="80"/>
  <c r="A2085" i="80"/>
  <c r="A2086" i="80"/>
  <c r="A2087" i="80"/>
  <c r="A2088" i="80"/>
  <c r="A2089" i="80"/>
  <c r="A2090" i="80"/>
  <c r="A2091" i="80"/>
  <c r="A2092" i="80"/>
  <c r="A2093" i="80"/>
  <c r="A2094" i="80"/>
  <c r="A2095" i="80"/>
  <c r="A2096" i="80"/>
  <c r="A2097" i="80"/>
  <c r="A2098" i="80"/>
  <c r="A2099" i="80"/>
  <c r="A2100" i="80"/>
  <c r="A2101" i="80"/>
  <c r="A2102" i="80"/>
  <c r="A2103" i="80"/>
  <c r="A2104" i="80"/>
  <c r="A2105" i="80"/>
  <c r="A2106" i="80"/>
  <c r="A2107" i="80"/>
  <c r="A2108" i="80"/>
  <c r="A2109" i="80"/>
  <c r="A2110" i="80"/>
  <c r="A2111" i="80"/>
  <c r="A2112" i="80"/>
  <c r="A2113" i="80"/>
  <c r="A2114" i="80"/>
  <c r="A2115" i="80"/>
  <c r="A2116" i="80"/>
  <c r="A2117" i="80"/>
  <c r="A2118" i="80"/>
  <c r="A2119" i="80"/>
  <c r="A2120" i="80"/>
  <c r="A2121" i="80"/>
  <c r="A2122" i="80"/>
  <c r="A2123" i="80"/>
  <c r="A2124" i="80"/>
  <c r="A2125" i="80"/>
  <c r="A2126" i="80"/>
  <c r="A2127" i="80"/>
  <c r="A2128" i="80"/>
  <c r="A2129" i="80"/>
  <c r="A2130" i="80"/>
  <c r="A2131" i="80"/>
  <c r="A2132" i="80"/>
  <c r="A2133" i="80"/>
  <c r="A2134" i="80"/>
  <c r="A2135" i="80"/>
  <c r="A2136" i="80"/>
  <c r="A2137" i="80"/>
  <c r="A2138" i="80"/>
  <c r="A2139" i="80"/>
  <c r="A2140" i="80"/>
  <c r="A2141" i="80"/>
  <c r="A2142" i="80"/>
  <c r="A2143" i="80"/>
  <c r="A2144" i="80"/>
  <c r="A2145" i="80"/>
  <c r="A2146" i="80"/>
  <c r="A2147" i="80"/>
  <c r="A2148" i="80"/>
  <c r="A2149" i="80"/>
  <c r="A2150" i="80"/>
  <c r="A2151" i="80"/>
  <c r="A2152" i="80"/>
  <c r="A2153" i="80"/>
  <c r="A2154" i="80"/>
  <c r="A2155" i="80"/>
  <c r="A2156" i="80"/>
  <c r="A2157" i="80"/>
  <c r="A2158" i="80"/>
  <c r="A2159" i="80"/>
  <c r="A2160" i="80"/>
  <c r="A2161" i="80"/>
  <c r="A2162" i="80"/>
  <c r="A2163" i="80"/>
  <c r="A2164" i="80"/>
  <c r="A2165" i="80"/>
  <c r="A2166" i="80"/>
  <c r="A2167" i="80"/>
  <c r="A2168" i="80"/>
  <c r="A2169" i="80"/>
  <c r="A2170" i="80"/>
  <c r="A2171" i="80"/>
  <c r="A2172" i="80"/>
  <c r="A2173" i="80"/>
  <c r="A2174" i="80"/>
  <c r="A2175" i="80"/>
  <c r="A2176" i="80"/>
  <c r="A2177" i="80"/>
  <c r="A2178" i="80"/>
  <c r="A2179" i="80"/>
  <c r="A2180" i="80"/>
  <c r="A2181" i="80"/>
  <c r="A2182" i="80"/>
  <c r="A2183" i="80"/>
  <c r="A2184" i="80"/>
  <c r="A2185" i="80"/>
  <c r="A2186" i="80"/>
  <c r="A2187" i="80"/>
  <c r="A2188" i="80"/>
  <c r="A2189" i="80"/>
  <c r="A2190" i="80"/>
  <c r="A2191" i="80"/>
  <c r="A2192" i="80"/>
  <c r="A2193" i="80"/>
  <c r="A2194" i="80"/>
  <c r="A2195" i="80"/>
  <c r="A2196" i="80"/>
  <c r="A2197" i="80"/>
  <c r="A2198" i="80"/>
  <c r="A2199" i="80"/>
  <c r="A2200" i="80"/>
  <c r="A2201" i="80"/>
  <c r="A2202" i="80"/>
  <c r="A2203" i="80"/>
  <c r="A2204" i="80"/>
  <c r="A2205" i="80"/>
  <c r="A2206" i="80"/>
  <c r="A2207" i="80"/>
  <c r="A2208" i="80"/>
  <c r="A2209" i="80"/>
  <c r="A2210" i="80"/>
  <c r="A2211" i="80"/>
  <c r="A2212" i="80"/>
  <c r="A2213" i="80"/>
  <c r="A2214" i="80"/>
  <c r="A2215" i="80"/>
  <c r="A2216" i="80"/>
  <c r="A2217" i="80"/>
  <c r="A2218" i="80"/>
  <c r="A2219" i="80"/>
  <c r="A2220" i="80"/>
  <c r="A2221" i="80"/>
  <c r="A2222" i="80"/>
  <c r="A2223" i="80"/>
  <c r="A2224" i="80"/>
  <c r="A2225" i="80"/>
  <c r="A2226" i="80"/>
  <c r="A2227" i="80"/>
  <c r="A2228" i="80"/>
  <c r="A2229" i="80"/>
  <c r="A2230" i="80"/>
  <c r="A2231" i="80"/>
  <c r="A2232" i="80"/>
  <c r="A2233" i="80"/>
  <c r="A2234" i="80"/>
  <c r="A2235" i="80"/>
  <c r="A2236" i="80"/>
  <c r="A2237" i="80"/>
  <c r="A2238" i="80"/>
  <c r="A2239" i="80"/>
  <c r="A2240" i="80"/>
  <c r="A2241" i="80"/>
  <c r="A2242" i="80"/>
  <c r="A2243" i="80"/>
  <c r="A2244" i="80"/>
  <c r="A2245" i="80"/>
  <c r="A2246" i="80"/>
  <c r="A2247" i="80"/>
  <c r="A2248" i="80"/>
  <c r="A2249" i="80"/>
  <c r="A2250" i="80"/>
  <c r="A2251" i="80"/>
  <c r="A2252" i="80"/>
  <c r="A2253" i="80"/>
  <c r="A2254" i="80"/>
  <c r="A2255" i="80"/>
  <c r="A2256" i="80"/>
  <c r="A2257" i="80"/>
  <c r="A2258" i="80"/>
  <c r="A2259" i="80"/>
  <c r="A2260" i="80"/>
  <c r="A2261" i="80"/>
  <c r="A2262" i="80"/>
  <c r="A2263" i="80"/>
  <c r="A2264" i="80"/>
  <c r="A2265" i="80"/>
  <c r="A2266" i="80"/>
  <c r="A2267" i="80"/>
  <c r="A2268" i="80"/>
  <c r="A2269" i="80"/>
  <c r="A2270" i="80"/>
  <c r="A2271" i="80"/>
  <c r="A2272" i="80"/>
  <c r="A2273" i="80"/>
  <c r="A2274" i="80"/>
  <c r="A2275" i="80"/>
  <c r="A2276" i="80"/>
  <c r="A2277" i="80"/>
  <c r="A2278" i="80"/>
  <c r="A2279" i="80"/>
  <c r="A2280" i="80"/>
  <c r="A2281" i="80"/>
  <c r="A2282" i="80"/>
  <c r="A2283" i="80"/>
  <c r="A2284" i="80"/>
  <c r="A2285" i="80"/>
  <c r="A2286" i="80"/>
  <c r="A2287" i="80"/>
  <c r="A2288" i="80"/>
  <c r="A2289" i="80"/>
  <c r="A2290" i="80"/>
  <c r="A2291" i="80"/>
  <c r="A2292" i="80"/>
  <c r="A2293" i="80"/>
  <c r="A2294" i="80"/>
  <c r="A2295" i="80"/>
  <c r="A2296" i="80"/>
  <c r="A2297" i="80"/>
  <c r="A2298" i="80"/>
  <c r="A2299" i="80"/>
  <c r="A2300" i="80"/>
  <c r="A2301" i="80"/>
  <c r="A2302" i="80"/>
  <c r="A2303" i="80"/>
  <c r="A2304" i="80"/>
  <c r="A2305" i="80"/>
  <c r="A2306" i="80"/>
  <c r="A2307" i="80"/>
  <c r="A2308" i="80"/>
  <c r="A2309" i="80"/>
  <c r="A2310" i="80"/>
  <c r="A2311" i="80"/>
  <c r="A2312" i="80"/>
  <c r="A2313" i="80"/>
  <c r="A2314" i="80"/>
  <c r="A2315" i="80"/>
  <c r="A2316" i="80"/>
  <c r="A2317" i="80"/>
  <c r="A2318" i="80"/>
  <c r="A2319" i="80"/>
  <c r="A2320" i="80"/>
  <c r="A2321" i="80"/>
  <c r="A2322" i="80"/>
  <c r="A2323" i="80"/>
  <c r="A2324" i="80"/>
  <c r="A2325" i="80"/>
  <c r="A2326" i="80"/>
  <c r="A2327" i="80"/>
  <c r="A2328" i="80"/>
  <c r="A2329" i="80"/>
  <c r="A2330" i="80"/>
  <c r="A2331" i="80"/>
  <c r="A2332" i="80"/>
  <c r="A2333" i="80"/>
  <c r="A2334" i="80"/>
  <c r="A2335" i="80"/>
  <c r="A2336" i="80"/>
  <c r="A2337" i="80"/>
  <c r="A2338" i="80"/>
  <c r="A2339" i="80"/>
  <c r="A2340" i="80"/>
  <c r="A2341" i="80"/>
  <c r="A2342" i="80"/>
  <c r="A2343" i="80"/>
  <c r="A2344" i="80"/>
  <c r="A2345" i="80"/>
  <c r="A2346" i="80"/>
  <c r="A2347" i="80"/>
  <c r="A2348" i="80"/>
  <c r="A2349" i="80"/>
  <c r="A2350" i="80"/>
  <c r="A2351" i="80"/>
  <c r="A2352" i="80"/>
  <c r="A2353" i="80"/>
  <c r="A2354" i="80"/>
  <c r="A2355" i="80"/>
  <c r="A2356" i="80"/>
  <c r="A2357" i="80"/>
  <c r="A2358" i="80"/>
  <c r="A2359" i="80"/>
  <c r="A2360" i="80"/>
  <c r="A2361" i="80"/>
  <c r="A2362" i="80"/>
  <c r="A2363" i="80"/>
  <c r="A2364" i="80"/>
  <c r="A2365" i="80"/>
  <c r="A2366" i="80"/>
  <c r="A2367" i="80"/>
  <c r="A2368" i="80"/>
  <c r="A2369" i="80"/>
  <c r="A2370" i="80"/>
  <c r="A2371" i="80"/>
  <c r="A2372" i="80"/>
  <c r="A2373" i="80"/>
  <c r="A2374" i="80"/>
  <c r="A2375" i="80"/>
  <c r="A2376" i="80"/>
  <c r="A2377" i="80"/>
  <c r="A2378" i="80"/>
  <c r="A2379" i="80"/>
  <c r="A2380" i="80"/>
  <c r="A2381" i="80"/>
  <c r="A2382" i="80"/>
  <c r="A2383" i="80"/>
  <c r="A2384" i="80"/>
  <c r="A2385" i="80"/>
  <c r="A2386" i="80"/>
  <c r="A2387" i="80"/>
  <c r="A2388" i="80"/>
  <c r="A2389" i="80"/>
  <c r="A2390" i="80"/>
  <c r="A2391" i="80"/>
  <c r="A2392" i="80"/>
  <c r="A2393" i="80"/>
  <c r="A2394" i="80"/>
  <c r="A2395" i="80"/>
  <c r="A2396" i="80"/>
  <c r="A2397" i="80"/>
  <c r="A2398" i="80"/>
  <c r="A2399" i="80"/>
  <c r="A2400" i="80"/>
  <c r="A2401" i="80"/>
  <c r="A2402" i="80"/>
  <c r="A2403" i="80"/>
  <c r="A2404" i="80"/>
  <c r="A2405" i="80"/>
  <c r="A2406" i="80"/>
  <c r="A2407" i="80"/>
  <c r="A2408" i="80"/>
  <c r="A2409" i="80"/>
  <c r="A2410" i="80"/>
  <c r="A2411" i="80"/>
  <c r="A2412" i="80"/>
  <c r="A2413" i="80"/>
  <c r="A2414" i="80"/>
  <c r="A2415" i="80"/>
  <c r="A2416" i="80"/>
  <c r="A2417" i="80"/>
  <c r="A2418" i="80"/>
  <c r="A2419" i="80"/>
  <c r="A2420" i="80"/>
  <c r="A2421" i="80"/>
  <c r="A2422" i="80"/>
  <c r="A2423" i="80"/>
  <c r="A2424" i="80"/>
  <c r="A2425" i="80"/>
  <c r="A2426" i="80"/>
  <c r="A2427" i="80"/>
  <c r="A2428" i="80"/>
  <c r="A2429" i="80"/>
  <c r="A2430" i="80"/>
  <c r="A2431" i="80"/>
  <c r="A2432" i="80"/>
  <c r="A2433" i="80"/>
  <c r="A2434" i="80"/>
  <c r="A2435" i="80"/>
  <c r="A2436" i="80"/>
  <c r="A2437" i="80"/>
  <c r="A2438" i="80"/>
  <c r="A2439" i="80"/>
  <c r="A2440" i="80"/>
  <c r="A2441" i="80"/>
  <c r="A2442" i="80"/>
  <c r="A2443" i="80"/>
  <c r="A2444" i="80"/>
  <c r="A2445" i="80"/>
  <c r="A2446" i="80"/>
  <c r="A2447" i="80"/>
  <c r="A2448" i="80"/>
  <c r="A2449" i="80"/>
  <c r="A2450" i="80"/>
  <c r="A2451" i="80"/>
  <c r="A2452" i="80"/>
  <c r="A2453" i="80"/>
  <c r="A2454" i="80"/>
  <c r="A2455" i="80"/>
  <c r="A2456" i="80"/>
  <c r="A2457" i="80"/>
  <c r="A2458" i="80"/>
  <c r="A2459" i="80"/>
  <c r="A2460" i="80"/>
  <c r="A2461" i="80"/>
  <c r="A2462" i="80"/>
  <c r="A2463" i="80"/>
  <c r="A2464" i="80"/>
  <c r="A2465" i="80"/>
  <c r="A2466" i="80"/>
  <c r="A2467" i="80"/>
  <c r="A2468" i="80"/>
  <c r="A2469" i="80"/>
  <c r="A2470" i="80"/>
  <c r="A2471" i="80"/>
  <c r="A2472" i="80"/>
  <c r="A2473" i="80"/>
  <c r="A2474" i="80"/>
  <c r="A2475" i="80"/>
  <c r="A2476" i="80"/>
  <c r="A2477" i="80"/>
  <c r="A2478" i="80"/>
  <c r="A2479" i="80"/>
  <c r="A2480" i="80"/>
  <c r="A2481" i="80"/>
  <c r="A2482" i="80"/>
  <c r="A2483" i="80"/>
  <c r="A2484" i="80"/>
  <c r="A2485" i="80"/>
  <c r="A2486" i="80"/>
  <c r="A2487" i="80"/>
  <c r="A2488" i="80"/>
  <c r="A2489" i="80"/>
  <c r="A2490" i="80"/>
  <c r="A2491" i="80"/>
  <c r="A2492" i="80"/>
  <c r="A2493" i="80"/>
  <c r="A2494" i="80"/>
  <c r="A2495" i="80"/>
  <c r="A2496" i="80"/>
  <c r="A2497" i="80"/>
  <c r="A2498" i="80"/>
  <c r="A2499" i="80"/>
  <c r="A2500" i="80"/>
  <c r="A2501" i="80"/>
  <c r="A2502" i="80"/>
  <c r="A2503" i="80"/>
  <c r="A2504" i="80"/>
  <c r="A2505" i="80"/>
  <c r="A2506" i="80"/>
  <c r="A2507" i="80"/>
  <c r="A2508" i="80"/>
  <c r="A2509" i="80"/>
  <c r="A2510" i="80"/>
  <c r="A2511" i="80"/>
  <c r="A2512" i="80"/>
  <c r="A2513" i="80"/>
  <c r="A2514" i="80"/>
  <c r="A2515" i="80"/>
  <c r="A2516" i="80"/>
  <c r="A2517" i="80"/>
  <c r="A2518" i="80"/>
  <c r="A2519" i="80"/>
  <c r="A2520" i="80"/>
  <c r="A2521" i="80"/>
  <c r="A2522" i="80"/>
  <c r="A2523" i="80"/>
  <c r="A2524" i="80"/>
  <c r="A2525" i="80"/>
  <c r="A2526" i="80"/>
  <c r="A2527" i="80"/>
  <c r="A2528" i="80"/>
  <c r="A2529" i="80"/>
  <c r="A2530" i="80"/>
  <c r="A2531" i="80"/>
  <c r="A2532" i="80"/>
  <c r="A2533" i="80"/>
  <c r="A2534" i="80"/>
  <c r="A2535" i="80"/>
  <c r="A2536" i="80"/>
  <c r="A2537" i="80"/>
  <c r="A2538" i="80"/>
  <c r="A2539" i="80"/>
  <c r="A2540" i="80"/>
  <c r="A2541" i="80"/>
  <c r="A2542" i="80"/>
  <c r="A2543" i="80"/>
  <c r="A2544" i="80"/>
  <c r="A2545" i="80"/>
  <c r="A2546" i="80"/>
  <c r="A2547" i="80"/>
  <c r="A2548" i="80"/>
  <c r="A2549" i="80"/>
  <c r="A2550" i="80"/>
  <c r="A2551" i="80"/>
  <c r="A2552" i="80"/>
  <c r="A2553" i="80"/>
  <c r="A2554" i="80"/>
  <c r="A2555" i="80"/>
  <c r="A2556" i="80"/>
  <c r="A2557" i="80"/>
  <c r="A2558" i="80"/>
  <c r="A2559" i="80"/>
  <c r="A2560" i="80"/>
  <c r="A2561" i="80"/>
  <c r="A2562" i="80"/>
  <c r="A2563" i="80"/>
  <c r="A2564" i="80"/>
  <c r="A2565" i="80"/>
  <c r="A2566" i="80"/>
  <c r="A2567" i="80"/>
  <c r="A2568" i="80"/>
  <c r="A2569" i="80"/>
  <c r="A2570" i="80"/>
  <c r="A2571" i="80"/>
  <c r="A2572" i="80"/>
  <c r="A2573" i="80"/>
  <c r="A2574" i="80"/>
  <c r="A2575" i="80"/>
  <c r="A2576" i="80"/>
  <c r="A2577" i="80"/>
  <c r="A2578" i="80"/>
  <c r="A2579" i="80"/>
  <c r="A2580" i="80"/>
  <c r="A2581" i="80"/>
  <c r="A2582" i="80"/>
  <c r="A2583" i="80"/>
  <c r="A2584" i="80"/>
  <c r="A2585" i="80"/>
  <c r="A2586" i="80"/>
  <c r="A2587" i="80"/>
  <c r="A2588" i="80"/>
  <c r="A2589" i="80"/>
  <c r="A2590" i="80"/>
  <c r="A2591" i="80"/>
  <c r="A2592" i="80"/>
  <c r="A2593" i="80"/>
  <c r="A2594" i="80"/>
  <c r="A2595" i="80"/>
  <c r="A2596" i="80"/>
  <c r="A2597" i="80"/>
  <c r="A2598" i="80"/>
  <c r="A2599" i="80"/>
  <c r="A2600" i="80"/>
  <c r="A2601" i="80"/>
  <c r="A2602" i="80"/>
  <c r="A2603" i="80"/>
  <c r="A2604" i="80"/>
  <c r="A2605" i="80"/>
  <c r="A2606" i="80"/>
  <c r="A2607" i="80"/>
  <c r="A2608" i="80"/>
  <c r="A2609" i="80"/>
  <c r="A2610" i="80"/>
  <c r="A2611" i="80"/>
  <c r="A2612" i="80"/>
  <c r="A2613" i="80"/>
  <c r="A2614" i="80"/>
  <c r="A2615" i="80"/>
  <c r="A2616" i="80"/>
  <c r="A2617" i="80"/>
  <c r="A2618" i="80"/>
  <c r="A2619" i="80"/>
  <c r="A2620" i="80"/>
  <c r="A2621" i="80"/>
  <c r="A2622" i="80"/>
  <c r="A2623" i="80"/>
  <c r="A2624" i="80"/>
  <c r="A2625" i="80"/>
  <c r="A2626" i="80"/>
  <c r="A2627" i="80"/>
  <c r="A2628" i="80"/>
  <c r="A2629" i="80"/>
  <c r="A2630" i="80"/>
  <c r="A2631" i="80"/>
  <c r="A2632" i="80"/>
  <c r="A2633" i="80"/>
  <c r="A2634" i="80"/>
  <c r="A2635" i="80"/>
  <c r="A2636" i="80"/>
  <c r="A2637" i="80"/>
  <c r="A2638" i="80"/>
  <c r="A2639" i="80"/>
  <c r="A2640" i="80"/>
  <c r="A2641" i="80"/>
  <c r="A2642" i="80"/>
  <c r="A2643" i="80"/>
  <c r="A2644" i="80"/>
  <c r="A2645" i="80"/>
  <c r="A2646" i="80"/>
  <c r="A2647" i="80"/>
  <c r="A2648" i="80"/>
  <c r="A2649" i="80"/>
  <c r="A2650" i="80"/>
  <c r="A2651" i="80"/>
  <c r="A2652" i="80"/>
  <c r="A2653" i="80"/>
  <c r="A2654" i="80"/>
  <c r="A2655" i="80"/>
  <c r="A2656" i="80"/>
  <c r="A2657" i="80"/>
  <c r="A2658" i="80"/>
  <c r="A2659" i="80"/>
  <c r="A2660" i="80"/>
  <c r="A2661" i="80"/>
  <c r="A2662" i="80"/>
  <c r="A2663" i="80"/>
  <c r="A2664" i="80"/>
  <c r="A2665" i="80"/>
  <c r="A2666" i="80"/>
  <c r="A2667" i="80"/>
  <c r="A2668" i="80"/>
  <c r="A2669" i="80"/>
  <c r="A2670" i="80"/>
  <c r="A2671" i="80"/>
  <c r="A2672" i="80"/>
  <c r="A2673" i="80"/>
  <c r="A2674" i="80"/>
  <c r="A2675" i="80"/>
  <c r="A2676" i="80"/>
  <c r="A2677" i="80"/>
  <c r="A2678" i="80"/>
  <c r="A2679" i="80"/>
  <c r="A2680" i="80"/>
  <c r="A2681" i="80"/>
  <c r="A2682" i="80"/>
  <c r="A2683" i="80"/>
  <c r="A2684" i="80"/>
  <c r="A2685" i="80"/>
  <c r="A2686" i="80"/>
  <c r="A2687" i="80"/>
  <c r="A2688" i="80"/>
  <c r="A2689" i="80"/>
  <c r="A2690" i="80"/>
  <c r="A2691" i="80"/>
  <c r="A2692" i="80"/>
  <c r="A2693" i="80"/>
  <c r="A2694" i="80"/>
  <c r="A2695" i="80"/>
  <c r="A2696" i="80"/>
  <c r="A2697" i="80"/>
  <c r="A2698" i="80"/>
  <c r="A2699" i="80"/>
  <c r="A2700" i="80"/>
  <c r="A2701" i="80"/>
  <c r="A2702" i="80"/>
  <c r="A2703" i="80"/>
  <c r="A2704" i="80"/>
  <c r="A2705" i="80"/>
  <c r="A2706" i="80"/>
  <c r="A2707" i="80"/>
  <c r="A2708" i="80"/>
  <c r="A2709" i="80"/>
  <c r="A2710" i="80"/>
  <c r="A2711" i="80"/>
  <c r="A2712" i="80"/>
  <c r="A2713" i="80"/>
  <c r="A2714" i="80"/>
  <c r="A2715" i="80"/>
  <c r="A2716" i="80"/>
  <c r="A2717" i="80"/>
  <c r="A2718" i="80"/>
  <c r="A2719" i="80"/>
  <c r="A2720" i="80"/>
  <c r="A2721" i="80"/>
  <c r="A2722" i="80"/>
  <c r="A2723" i="80"/>
  <c r="A2724" i="80"/>
  <c r="A2725" i="80"/>
  <c r="A2726" i="80"/>
  <c r="A2727" i="80"/>
  <c r="A2728" i="80"/>
  <c r="A2729" i="80"/>
  <c r="A2730" i="80"/>
  <c r="A2731" i="80"/>
  <c r="A2732" i="80"/>
  <c r="A2733" i="80"/>
  <c r="A2734" i="80"/>
  <c r="A2735" i="80"/>
  <c r="A2736" i="80"/>
  <c r="A2737" i="80"/>
  <c r="A2738" i="80"/>
  <c r="A2739" i="80"/>
  <c r="A2740" i="80"/>
  <c r="A2741" i="80"/>
  <c r="A2742" i="80"/>
  <c r="A2743" i="80"/>
  <c r="A2744" i="80"/>
  <c r="A2745" i="80"/>
  <c r="A2746" i="80"/>
  <c r="A2747" i="80"/>
  <c r="A2748" i="80"/>
  <c r="A2749" i="80"/>
  <c r="A2750" i="80"/>
  <c r="A2751" i="80"/>
  <c r="A2752" i="80"/>
  <c r="A2753" i="80"/>
  <c r="A2754" i="80"/>
  <c r="A2755" i="80"/>
  <c r="A2756" i="80"/>
  <c r="A2757" i="80"/>
  <c r="A2758" i="80"/>
  <c r="A2759" i="80"/>
  <c r="A2760" i="80"/>
  <c r="A2761" i="80"/>
  <c r="A2762" i="80"/>
  <c r="A2763" i="80"/>
  <c r="A2764" i="80"/>
  <c r="A2765" i="80"/>
  <c r="A2766" i="80"/>
  <c r="A2767" i="80"/>
  <c r="A2768" i="80"/>
  <c r="A2769" i="80"/>
  <c r="A2770" i="80"/>
  <c r="A2771" i="80"/>
  <c r="A2772" i="80"/>
  <c r="A2773" i="80"/>
  <c r="A2774" i="80"/>
  <c r="A2775" i="80"/>
  <c r="A2776" i="80"/>
  <c r="A2777" i="80"/>
  <c r="A2778" i="80"/>
  <c r="A2779" i="80"/>
  <c r="A2780" i="80"/>
  <c r="A2781" i="80"/>
  <c r="A2782" i="80"/>
  <c r="A2783" i="80"/>
  <c r="A2784" i="80"/>
  <c r="A2785" i="80"/>
  <c r="A2786" i="80"/>
  <c r="A2787" i="80"/>
  <c r="A2788" i="80"/>
  <c r="A2789" i="80"/>
  <c r="A2790" i="80"/>
  <c r="A2791" i="80"/>
  <c r="A2792" i="80"/>
  <c r="A2793" i="80"/>
  <c r="A2794" i="80"/>
  <c r="A2795" i="80"/>
  <c r="A2796" i="80"/>
  <c r="A2797" i="80"/>
  <c r="A2798" i="80"/>
  <c r="A2799" i="80"/>
  <c r="A2800" i="80"/>
  <c r="A2801" i="80"/>
  <c r="A2802" i="80"/>
  <c r="A2803" i="80"/>
  <c r="A2804" i="80"/>
  <c r="A2805" i="80"/>
  <c r="A2806" i="80"/>
  <c r="A2807" i="80"/>
  <c r="A2808" i="80"/>
  <c r="A2809" i="80"/>
  <c r="A2810" i="80"/>
  <c r="A2811" i="80"/>
  <c r="A2812" i="80"/>
  <c r="A2813" i="80"/>
  <c r="A2814" i="80"/>
  <c r="A2815" i="80"/>
  <c r="A2816" i="80"/>
  <c r="A2817" i="80"/>
  <c r="A2818" i="80"/>
  <c r="A2819" i="80"/>
  <c r="A2820" i="80"/>
  <c r="A2821" i="80"/>
  <c r="A2822" i="80"/>
  <c r="A2823" i="80"/>
  <c r="A2824" i="80"/>
  <c r="A2825" i="80"/>
  <c r="A2826" i="80"/>
  <c r="A2827" i="80"/>
  <c r="A2828" i="80"/>
  <c r="A2829" i="80"/>
  <c r="A2830" i="80"/>
  <c r="A2831" i="80"/>
  <c r="A2832" i="80"/>
  <c r="A2833" i="80"/>
  <c r="A2834" i="80"/>
  <c r="A2835" i="80"/>
  <c r="A2836" i="80"/>
  <c r="A2837" i="80"/>
  <c r="A2838" i="80"/>
  <c r="A2839" i="80"/>
  <c r="A2840" i="80"/>
  <c r="A2841" i="80"/>
  <c r="A2842" i="80"/>
  <c r="A2843" i="80"/>
  <c r="A2844" i="80"/>
  <c r="A2845" i="80"/>
  <c r="A2846" i="80"/>
  <c r="A2847" i="80"/>
  <c r="A2848" i="80"/>
  <c r="A2849" i="80"/>
  <c r="A2850" i="80"/>
  <c r="A2851" i="80"/>
  <c r="A2852" i="80"/>
  <c r="A2853" i="80"/>
  <c r="A2854" i="80"/>
  <c r="A2855" i="80"/>
  <c r="A2856" i="80"/>
  <c r="A2857" i="80"/>
  <c r="A2858" i="80"/>
  <c r="A2859" i="80"/>
  <c r="A2860" i="80"/>
  <c r="A2861" i="80"/>
  <c r="A2862" i="80"/>
  <c r="A2863" i="80"/>
  <c r="A2864" i="80"/>
  <c r="A2865" i="80"/>
  <c r="A2866" i="80"/>
  <c r="A2867" i="80"/>
  <c r="A2868" i="80"/>
  <c r="A2869" i="80"/>
  <c r="A2870" i="80"/>
  <c r="A2871" i="80"/>
  <c r="A2872" i="80"/>
  <c r="A2873" i="80"/>
  <c r="A2874" i="80"/>
  <c r="A2875" i="80"/>
  <c r="A2876" i="80"/>
  <c r="A2877" i="80"/>
  <c r="A2878" i="80"/>
  <c r="A2879" i="80"/>
  <c r="A2880" i="80"/>
  <c r="A2881" i="80"/>
  <c r="A2882" i="80"/>
  <c r="A2883" i="80"/>
  <c r="A2884" i="80"/>
  <c r="A2885" i="80"/>
  <c r="A2886" i="80"/>
  <c r="A2887" i="80"/>
  <c r="A2888" i="80"/>
  <c r="A2889" i="80"/>
  <c r="A2890" i="80"/>
  <c r="A2891" i="80"/>
  <c r="A2892" i="80"/>
  <c r="A2893" i="80"/>
  <c r="A2894" i="80"/>
  <c r="A2895" i="80"/>
  <c r="A2896" i="80"/>
  <c r="A2897" i="80"/>
  <c r="A2898" i="80"/>
  <c r="A2899" i="80"/>
  <c r="A2900" i="80"/>
  <c r="A2901" i="80"/>
  <c r="A2902" i="80"/>
  <c r="A2903" i="80"/>
  <c r="A2904" i="80"/>
  <c r="A2905" i="80"/>
  <c r="A2906" i="80"/>
  <c r="A2907" i="80"/>
  <c r="A2908" i="80"/>
  <c r="A2909" i="80"/>
  <c r="A2910" i="80"/>
  <c r="A2911" i="80"/>
  <c r="A2912" i="80"/>
  <c r="A2913" i="80"/>
  <c r="A2914" i="80"/>
  <c r="A2915" i="80"/>
  <c r="A2916" i="80"/>
  <c r="A2917" i="80"/>
  <c r="A2918" i="80"/>
  <c r="A2919" i="80"/>
  <c r="A2920" i="80"/>
  <c r="A2921" i="80"/>
  <c r="A2922" i="80"/>
  <c r="A2923" i="80"/>
  <c r="A2924" i="80"/>
  <c r="A2925" i="80"/>
  <c r="A2926" i="80"/>
  <c r="A2927" i="80"/>
  <c r="A2928" i="80"/>
  <c r="A2929" i="80"/>
  <c r="A2930" i="80"/>
  <c r="A2931" i="80"/>
  <c r="A2932" i="80"/>
  <c r="A2933" i="80"/>
  <c r="A2934" i="80"/>
  <c r="A2935" i="80"/>
  <c r="A2936" i="80"/>
  <c r="A2937" i="80"/>
  <c r="A2938" i="80"/>
  <c r="A2939" i="80"/>
  <c r="A2940" i="80"/>
  <c r="A2941" i="80"/>
  <c r="A2942" i="80"/>
  <c r="A2943" i="80"/>
  <c r="A2944" i="80"/>
  <c r="A2945" i="80"/>
  <c r="A2946" i="80"/>
  <c r="A2947" i="80"/>
  <c r="A2948" i="80"/>
  <c r="A2949" i="80"/>
  <c r="A2950" i="80"/>
  <c r="A2951" i="80"/>
  <c r="A2952" i="80"/>
  <c r="A2953" i="80"/>
  <c r="A2954" i="80"/>
  <c r="A2955" i="80"/>
  <c r="A2956" i="80"/>
  <c r="A2957" i="80"/>
  <c r="A2958" i="80"/>
  <c r="A2959" i="80"/>
  <c r="A2960" i="80"/>
  <c r="A2961" i="80"/>
  <c r="A2962" i="80"/>
  <c r="A2963" i="80"/>
  <c r="A2964" i="80"/>
  <c r="A2965" i="80"/>
  <c r="A2966" i="80"/>
  <c r="A2967" i="80"/>
  <c r="A2968" i="80"/>
  <c r="A2969" i="80"/>
  <c r="A2970" i="80"/>
  <c r="A2971" i="80"/>
  <c r="A2972" i="80"/>
  <c r="A2973" i="80"/>
  <c r="A2974" i="80"/>
  <c r="A2975" i="80"/>
  <c r="A2976" i="80"/>
  <c r="A2977" i="80"/>
  <c r="A2978" i="80"/>
  <c r="A2979" i="80"/>
  <c r="A2980" i="80"/>
  <c r="A2981" i="80"/>
  <c r="A2982" i="80"/>
  <c r="A2983" i="80"/>
  <c r="A2984" i="80"/>
  <c r="A2985" i="80"/>
  <c r="A2986" i="80"/>
  <c r="A2987" i="80"/>
  <c r="A2988" i="80"/>
  <c r="A2989" i="80"/>
  <c r="A2990" i="80"/>
  <c r="A2991" i="80"/>
  <c r="A2992" i="80"/>
  <c r="A2993" i="80"/>
  <c r="A2994" i="80"/>
  <c r="A2995" i="80"/>
  <c r="A2996" i="80"/>
  <c r="A2997" i="80"/>
  <c r="A2998" i="80"/>
  <c r="A2999" i="80"/>
  <c r="A3000" i="80"/>
  <c r="A3001" i="80"/>
  <c r="A3002" i="80"/>
  <c r="Y332" i="1" l="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326" i="1"/>
  <c r="Y327" i="1"/>
  <c r="Y328" i="1"/>
  <c r="Y329" i="1"/>
  <c r="Y330" i="1"/>
  <c r="Y331" i="1"/>
  <c r="AV322" i="1"/>
  <c r="AT322" i="1"/>
  <c r="Y322" i="1"/>
  <c r="AV321" i="1"/>
  <c r="AT321" i="1"/>
  <c r="Y321" i="1"/>
  <c r="AV320" i="1"/>
  <c r="AT320" i="1"/>
  <c r="Y320" i="1"/>
  <c r="AV319" i="1"/>
  <c r="AT319" i="1"/>
  <c r="Y319" i="1"/>
  <c r="AV318" i="1"/>
  <c r="AT318" i="1"/>
  <c r="Y318" i="1"/>
  <c r="AV317" i="1"/>
  <c r="AT317" i="1"/>
  <c r="Y317" i="1"/>
  <c r="AV316" i="1"/>
  <c r="AT316" i="1"/>
  <c r="Y316" i="1"/>
  <c r="AV315" i="1"/>
  <c r="AT315" i="1"/>
  <c r="Y315" i="1"/>
  <c r="AV314" i="1"/>
  <c r="AT314" i="1"/>
  <c r="Y314" i="1"/>
  <c r="AV313" i="1"/>
  <c r="AT313" i="1"/>
  <c r="Y313" i="1"/>
  <c r="AV312" i="1"/>
  <c r="AT312" i="1"/>
  <c r="Y312" i="1"/>
  <c r="AV311" i="1"/>
  <c r="AT311" i="1"/>
  <c r="Y311" i="1"/>
  <c r="AV310" i="1"/>
  <c r="AT310" i="1"/>
  <c r="Y310" i="1"/>
  <c r="AV309" i="1"/>
  <c r="AT309" i="1"/>
  <c r="Y309" i="1"/>
  <c r="AV308" i="1"/>
  <c r="AT308" i="1"/>
  <c r="Y308" i="1"/>
  <c r="N2080" i="3" l="1"/>
  <c r="M2080" i="3"/>
  <c r="AV307" i="1"/>
  <c r="AT307" i="1"/>
  <c r="Y307" i="1"/>
  <c r="AV306" i="1"/>
  <c r="AT306" i="1"/>
  <c r="Y306" i="1"/>
  <c r="AV305" i="1"/>
  <c r="AT305" i="1"/>
  <c r="Y305" i="1"/>
  <c r="AT371" i="1" l="1"/>
  <c r="AV371" i="1"/>
  <c r="AT372" i="1"/>
  <c r="AV372" i="1"/>
  <c r="AT373" i="1"/>
  <c r="AV373" i="1"/>
  <c r="AT374" i="1"/>
  <c r="AV374" i="1"/>
  <c r="AT375" i="1"/>
  <c r="AV375" i="1"/>
  <c r="AT376" i="1"/>
  <c r="AV376" i="1"/>
  <c r="AT377" i="1"/>
  <c r="AV377" i="1"/>
  <c r="AT378" i="1"/>
  <c r="AV378" i="1"/>
  <c r="AT379" i="1"/>
  <c r="AV379" i="1"/>
  <c r="AT380" i="1"/>
  <c r="AV380" i="1"/>
  <c r="AT381" i="1"/>
  <c r="AV381" i="1"/>
  <c r="AT382" i="1"/>
  <c r="AV382" i="1"/>
  <c r="AT383" i="1"/>
  <c r="AV383" i="1"/>
  <c r="AT384" i="1"/>
  <c r="AV384" i="1"/>
  <c r="AT385" i="1"/>
  <c r="AV385" i="1"/>
  <c r="AT386" i="1"/>
  <c r="AV386" i="1"/>
  <c r="AT387" i="1"/>
  <c r="AV387" i="1"/>
  <c r="AT388" i="1"/>
  <c r="AV388" i="1"/>
  <c r="AT389" i="1"/>
  <c r="AV389" i="1"/>
  <c r="AT390" i="1"/>
  <c r="AV390" i="1"/>
  <c r="AT391" i="1"/>
  <c r="AV391" i="1"/>
  <c r="AT392" i="1"/>
  <c r="AV392" i="1"/>
  <c r="AT393" i="1"/>
  <c r="AV393" i="1"/>
  <c r="AT394" i="1"/>
  <c r="AV394" i="1"/>
  <c r="AT395" i="1"/>
  <c r="AV395" i="1"/>
  <c r="AT396" i="1"/>
  <c r="AV396" i="1"/>
  <c r="AT397" i="1"/>
  <c r="AV397" i="1"/>
  <c r="AT398" i="1"/>
  <c r="AV398" i="1"/>
  <c r="AT399" i="1"/>
  <c r="AV399" i="1"/>
  <c r="AT400" i="1"/>
  <c r="AV400" i="1"/>
  <c r="AT401" i="1"/>
  <c r="AV401" i="1"/>
  <c r="AT402" i="1"/>
  <c r="AV402" i="1"/>
  <c r="AT403" i="1"/>
  <c r="AV403" i="1"/>
  <c r="AT404" i="1"/>
  <c r="AV404" i="1"/>
  <c r="AT405" i="1"/>
  <c r="AV405" i="1"/>
  <c r="AT406" i="1"/>
  <c r="AV406" i="1"/>
  <c r="AT407" i="1"/>
  <c r="AV407" i="1"/>
  <c r="AT408" i="1"/>
  <c r="AV408" i="1"/>
  <c r="AT409" i="1"/>
  <c r="AV409" i="1"/>
  <c r="AT410" i="1"/>
  <c r="AV410" i="1"/>
  <c r="AT411" i="1"/>
  <c r="AV411" i="1"/>
  <c r="AT412" i="1"/>
  <c r="AV412" i="1"/>
  <c r="AT413" i="1"/>
  <c r="AV413" i="1"/>
  <c r="AT414" i="1"/>
  <c r="AV414" i="1"/>
  <c r="AT415" i="1"/>
  <c r="AV415" i="1"/>
  <c r="AT416" i="1"/>
  <c r="AV416" i="1"/>
  <c r="AT417" i="1"/>
  <c r="AV417" i="1"/>
  <c r="AT418" i="1"/>
  <c r="AV418" i="1"/>
  <c r="AT419" i="1"/>
  <c r="AV419" i="1"/>
  <c r="AT420" i="1"/>
  <c r="AV420" i="1"/>
  <c r="AT421" i="1"/>
  <c r="AV421" i="1"/>
  <c r="AT422" i="1"/>
  <c r="AV422" i="1"/>
  <c r="AT423" i="1"/>
  <c r="AV423" i="1"/>
  <c r="AT424" i="1"/>
  <c r="AV424" i="1"/>
  <c r="AT425" i="1"/>
  <c r="AV425" i="1"/>
  <c r="AT426" i="1"/>
  <c r="AV426" i="1"/>
  <c r="AT427" i="1"/>
  <c r="AV427" i="1"/>
  <c r="AT428" i="1"/>
  <c r="AV428" i="1"/>
  <c r="AT429" i="1"/>
  <c r="AV429" i="1"/>
  <c r="AT430" i="1"/>
  <c r="AV430" i="1"/>
  <c r="AT431" i="1"/>
  <c r="AV431" i="1"/>
  <c r="AT432" i="1"/>
  <c r="AV432" i="1"/>
  <c r="AT433" i="1"/>
  <c r="AV433" i="1"/>
  <c r="AT434" i="1"/>
  <c r="AV434" i="1"/>
  <c r="AT435" i="1"/>
  <c r="AV435" i="1"/>
  <c r="AT436" i="1"/>
  <c r="AV436" i="1"/>
  <c r="AT437" i="1"/>
  <c r="AV437" i="1"/>
  <c r="AT438" i="1"/>
  <c r="AV438" i="1"/>
  <c r="AT439" i="1"/>
  <c r="AV439" i="1"/>
  <c r="AT440" i="1"/>
  <c r="AV440" i="1"/>
  <c r="AT441" i="1"/>
  <c r="AV441" i="1"/>
  <c r="AT442" i="1"/>
  <c r="AV442" i="1"/>
  <c r="AT443" i="1"/>
  <c r="AV443" i="1"/>
  <c r="AT444" i="1"/>
  <c r="AV444" i="1"/>
  <c r="AT445" i="1"/>
  <c r="AV445" i="1"/>
  <c r="AT446" i="1"/>
  <c r="AV446" i="1"/>
  <c r="AT447" i="1"/>
  <c r="AV447" i="1"/>
  <c r="AT448" i="1"/>
  <c r="AV448" i="1"/>
  <c r="AT449" i="1"/>
  <c r="AV449" i="1"/>
  <c r="AT450" i="1"/>
  <c r="AV450" i="1"/>
  <c r="AT451" i="1"/>
  <c r="AV451" i="1"/>
  <c r="AT452" i="1"/>
  <c r="AV452" i="1"/>
  <c r="AT453" i="1"/>
  <c r="AV453" i="1"/>
  <c r="AT454" i="1"/>
  <c r="AV454" i="1"/>
  <c r="AT455" i="1"/>
  <c r="AV455" i="1"/>
  <c r="AT456" i="1"/>
  <c r="AV456" i="1"/>
  <c r="AT457" i="1"/>
  <c r="AV457" i="1"/>
  <c r="AT458" i="1"/>
  <c r="AV458" i="1"/>
  <c r="AT459" i="1"/>
  <c r="AV459" i="1"/>
  <c r="AT460" i="1"/>
  <c r="AV460" i="1"/>
  <c r="AT461" i="1"/>
  <c r="AV461" i="1"/>
  <c r="AT462" i="1"/>
  <c r="AV462" i="1"/>
  <c r="AT463" i="1"/>
  <c r="AV463" i="1"/>
  <c r="AT464" i="1"/>
  <c r="AV464" i="1"/>
  <c r="AT465" i="1"/>
  <c r="AV465" i="1"/>
  <c r="AT466" i="1"/>
  <c r="AV466" i="1"/>
  <c r="AT467" i="1"/>
  <c r="AV467" i="1"/>
  <c r="AT468" i="1"/>
  <c r="AV468" i="1"/>
  <c r="AT469" i="1"/>
  <c r="AV469" i="1"/>
  <c r="AT470" i="1"/>
  <c r="AV470" i="1"/>
  <c r="AT471" i="1"/>
  <c r="AV471" i="1"/>
  <c r="AT472" i="1"/>
  <c r="AV472" i="1"/>
  <c r="AT473" i="1"/>
  <c r="AV473" i="1"/>
  <c r="AT474" i="1"/>
  <c r="AV474" i="1"/>
  <c r="AT475" i="1"/>
  <c r="AV475" i="1"/>
  <c r="AT476" i="1"/>
  <c r="AV476" i="1"/>
  <c r="AT477" i="1"/>
  <c r="AV477" i="1"/>
  <c r="AT478" i="1"/>
  <c r="AV478" i="1"/>
  <c r="AT479" i="1"/>
  <c r="AV479" i="1"/>
  <c r="AT480" i="1"/>
  <c r="AV480" i="1"/>
  <c r="AT481" i="1"/>
  <c r="AV481" i="1"/>
  <c r="AT482" i="1"/>
  <c r="AV482" i="1"/>
  <c r="AT483" i="1"/>
  <c r="AV483" i="1"/>
  <c r="AT484" i="1"/>
  <c r="AV484" i="1"/>
  <c r="AT485" i="1"/>
  <c r="AV485" i="1"/>
  <c r="AT486" i="1"/>
  <c r="AV486" i="1"/>
  <c r="AT487" i="1"/>
  <c r="AV487" i="1"/>
  <c r="AT488" i="1"/>
  <c r="AV488" i="1"/>
  <c r="AT489" i="1"/>
  <c r="AV489" i="1"/>
  <c r="AT490" i="1"/>
  <c r="AV490" i="1"/>
  <c r="AT491" i="1"/>
  <c r="AV491" i="1"/>
  <c r="AT492" i="1"/>
  <c r="AV492" i="1"/>
  <c r="AT493" i="1"/>
  <c r="AV493" i="1"/>
  <c r="AT494" i="1"/>
  <c r="AV494" i="1"/>
  <c r="AT495" i="1"/>
  <c r="AV495" i="1"/>
  <c r="AT496" i="1"/>
  <c r="AV496" i="1"/>
  <c r="AT497" i="1"/>
  <c r="AV497" i="1"/>
  <c r="AT498" i="1"/>
  <c r="AV498" i="1"/>
  <c r="AT499" i="1"/>
  <c r="AV499" i="1"/>
  <c r="AT500" i="1"/>
  <c r="AV500" i="1"/>
  <c r="AT501" i="1"/>
  <c r="AV501" i="1"/>
  <c r="AT502" i="1"/>
  <c r="AV502" i="1"/>
  <c r="AT503" i="1"/>
  <c r="AV503" i="1"/>
  <c r="AT504" i="1"/>
  <c r="AV504" i="1"/>
  <c r="AT505" i="1"/>
  <c r="AV505" i="1"/>
  <c r="AT506" i="1"/>
  <c r="AV506" i="1"/>
  <c r="AT507" i="1"/>
  <c r="AV507" i="1"/>
  <c r="AT508" i="1"/>
  <c r="AV508" i="1"/>
  <c r="AT509" i="1"/>
  <c r="AV509" i="1"/>
  <c r="AT510" i="1"/>
  <c r="AV510" i="1"/>
  <c r="AT511" i="1"/>
  <c r="AV511" i="1"/>
  <c r="AT512" i="1"/>
  <c r="AV512" i="1"/>
  <c r="AT513" i="1"/>
  <c r="AV513" i="1"/>
  <c r="Y251" i="1" l="1"/>
  <c r="Y250" i="1"/>
  <c r="Y249" i="1"/>
  <c r="Y248" i="1"/>
  <c r="Y247" i="1"/>
  <c r="Y246" i="1"/>
  <c r="Y245" i="1"/>
  <c r="Y244" i="1"/>
  <c r="AV251" i="1" l="1"/>
  <c r="AV250" i="1"/>
  <c r="AV249" i="1"/>
  <c r="AV248" i="1"/>
  <c r="AV247" i="1"/>
  <c r="AV246" i="1"/>
  <c r="AV245" i="1"/>
  <c r="AV244" i="1"/>
  <c r="N1227" i="3" l="1"/>
  <c r="M1227" i="3"/>
  <c r="N1226" i="3"/>
  <c r="M1226" i="3"/>
  <c r="N1144" i="3"/>
  <c r="M1144" i="3"/>
  <c r="N1143" i="3"/>
  <c r="M1143" i="3"/>
  <c r="N1142" i="3"/>
  <c r="M1142" i="3"/>
  <c r="N1141" i="3"/>
  <c r="M1141" i="3"/>
  <c r="N1140" i="3"/>
  <c r="M1140" i="3"/>
  <c r="N1139" i="3"/>
  <c r="M1139" i="3"/>
  <c r="N1138" i="3"/>
  <c r="M1138" i="3"/>
  <c r="N1137" i="3"/>
  <c r="M1137" i="3"/>
  <c r="N1136" i="3"/>
  <c r="M1136" i="3"/>
  <c r="N1135" i="3"/>
  <c r="M1135" i="3"/>
  <c r="N1134" i="3"/>
  <c r="M1134" i="3"/>
  <c r="N1133" i="3"/>
  <c r="M1133" i="3"/>
  <c r="N1132" i="3"/>
  <c r="M1132" i="3"/>
  <c r="N1131" i="3"/>
  <c r="M1131" i="3"/>
  <c r="N1130" i="3"/>
  <c r="M1130" i="3"/>
  <c r="N1129" i="3"/>
  <c r="M1129" i="3"/>
  <c r="N1128" i="3"/>
  <c r="M1128" i="3"/>
  <c r="N1127" i="3"/>
  <c r="M1127" i="3"/>
  <c r="N1126" i="3"/>
  <c r="M1126" i="3"/>
  <c r="N1125" i="3"/>
  <c r="M1125" i="3"/>
  <c r="N1124" i="3"/>
  <c r="M1124" i="3"/>
  <c r="N1123" i="3"/>
  <c r="M1123" i="3"/>
  <c r="N1122" i="3"/>
  <c r="M1122" i="3"/>
  <c r="N1121" i="3"/>
  <c r="M1121" i="3"/>
  <c r="N1120" i="3"/>
  <c r="M1120" i="3"/>
  <c r="N1119" i="3"/>
  <c r="M1119" i="3"/>
  <c r="N1118" i="3"/>
  <c r="M1118" i="3"/>
  <c r="N1117" i="3"/>
  <c r="M1117" i="3"/>
  <c r="N1116" i="3"/>
  <c r="M1116" i="3"/>
  <c r="N1115" i="3"/>
  <c r="M1115" i="3"/>
  <c r="N1114" i="3"/>
  <c r="M1114" i="3"/>
  <c r="N1113" i="3"/>
  <c r="M1113" i="3"/>
  <c r="N1112" i="3"/>
  <c r="M1112" i="3"/>
  <c r="N1111" i="3"/>
  <c r="M1111" i="3"/>
  <c r="N1110" i="3"/>
  <c r="M1110" i="3"/>
  <c r="N1109" i="3"/>
  <c r="M1109" i="3"/>
  <c r="N1108" i="3"/>
  <c r="M1108" i="3"/>
  <c r="N1107" i="3"/>
  <c r="M1107" i="3"/>
  <c r="N1106" i="3"/>
  <c r="M1106" i="3"/>
  <c r="N1105" i="3"/>
  <c r="M1105" i="3"/>
  <c r="N1104" i="3"/>
  <c r="M1104" i="3"/>
  <c r="N1103" i="3"/>
  <c r="M1103" i="3"/>
  <c r="N1102" i="3"/>
  <c r="M1102" i="3"/>
  <c r="N1101" i="3"/>
  <c r="M1101" i="3"/>
  <c r="N1100" i="3"/>
  <c r="M1100" i="3"/>
  <c r="N1099" i="3"/>
  <c r="M1099" i="3"/>
  <c r="N1098" i="3"/>
  <c r="M1098" i="3"/>
  <c r="N1097" i="3"/>
  <c r="M1097" i="3"/>
  <c r="N1096" i="3"/>
  <c r="M1096" i="3"/>
  <c r="N1095" i="3"/>
  <c r="M1095" i="3"/>
  <c r="N1094" i="3"/>
  <c r="M1094" i="3"/>
  <c r="N1093" i="3"/>
  <c r="M1093" i="3"/>
  <c r="N1092" i="3"/>
  <c r="M1092" i="3"/>
  <c r="N1091" i="3"/>
  <c r="M1091" i="3"/>
  <c r="N1090" i="3"/>
  <c r="M1090" i="3"/>
  <c r="N1089" i="3"/>
  <c r="M1089" i="3"/>
  <c r="N1088" i="3"/>
  <c r="M1088" i="3"/>
  <c r="N1087" i="3"/>
  <c r="M1087" i="3"/>
  <c r="N1086" i="3"/>
  <c r="M1086" i="3"/>
  <c r="N1085" i="3"/>
  <c r="M1085" i="3"/>
  <c r="N1084" i="3"/>
  <c r="M1084" i="3"/>
  <c r="N1083" i="3"/>
  <c r="M1083" i="3"/>
  <c r="N1082" i="3"/>
  <c r="M1082" i="3"/>
  <c r="N1081" i="3"/>
  <c r="M1081" i="3"/>
  <c r="N1080" i="3"/>
  <c r="M1080" i="3"/>
  <c r="N1079" i="3"/>
  <c r="M1079" i="3"/>
  <c r="N1078" i="3"/>
  <c r="M1078" i="3"/>
  <c r="N1077" i="3"/>
  <c r="M1077" i="3"/>
  <c r="N1076" i="3"/>
  <c r="M1076" i="3"/>
  <c r="N1075" i="3"/>
  <c r="M1075" i="3"/>
  <c r="N1074" i="3"/>
  <c r="M1074" i="3"/>
  <c r="N1073" i="3"/>
  <c r="M1073" i="3"/>
  <c r="N1072" i="3"/>
  <c r="M1072" i="3"/>
  <c r="N1071" i="3"/>
  <c r="M1071" i="3"/>
  <c r="N1070" i="3"/>
  <c r="M1070" i="3"/>
  <c r="N1069" i="3"/>
  <c r="M1069" i="3"/>
  <c r="N1068" i="3"/>
  <c r="M1068" i="3"/>
  <c r="N1067" i="3"/>
  <c r="M1067" i="3"/>
  <c r="N1066" i="3"/>
  <c r="M1066" i="3"/>
  <c r="N1065" i="3"/>
  <c r="M1065" i="3"/>
  <c r="N1064" i="3"/>
  <c r="M1064" i="3"/>
  <c r="N1063" i="3"/>
  <c r="M1063" i="3"/>
  <c r="N1062" i="3"/>
  <c r="M1062" i="3"/>
  <c r="N1061" i="3"/>
  <c r="M1061" i="3"/>
  <c r="N1060" i="3"/>
  <c r="M1060" i="3"/>
  <c r="N1059" i="3"/>
  <c r="M1059" i="3"/>
  <c r="N1058" i="3"/>
  <c r="M1058" i="3"/>
  <c r="N1057" i="3"/>
  <c r="M1057" i="3"/>
  <c r="N1056" i="3"/>
  <c r="M1056" i="3"/>
  <c r="N1055" i="3"/>
  <c r="M1055" i="3"/>
  <c r="N1054" i="3"/>
  <c r="M1054" i="3"/>
  <c r="N1053" i="3"/>
  <c r="M1053" i="3"/>
  <c r="N1052" i="3"/>
  <c r="M1052" i="3"/>
  <c r="N1051" i="3"/>
  <c r="M1051" i="3"/>
  <c r="N1050" i="3"/>
  <c r="M1050" i="3"/>
  <c r="N1049" i="3"/>
  <c r="M1049" i="3"/>
  <c r="N1048" i="3"/>
  <c r="M1048" i="3"/>
  <c r="N1047" i="3"/>
  <c r="M1047" i="3"/>
  <c r="N1046" i="3"/>
  <c r="M1046" i="3"/>
  <c r="N1045" i="3"/>
  <c r="M1045" i="3"/>
  <c r="N1044" i="3"/>
  <c r="M1044" i="3"/>
  <c r="N1043" i="3"/>
  <c r="M1043" i="3"/>
  <c r="N1042" i="3"/>
  <c r="M1042" i="3"/>
  <c r="N1041" i="3"/>
  <c r="M1041" i="3"/>
  <c r="N1040" i="3"/>
  <c r="M1040" i="3"/>
  <c r="N1039" i="3"/>
  <c r="M1039" i="3"/>
  <c r="N1038" i="3"/>
  <c r="M1038" i="3"/>
  <c r="N1037" i="3"/>
  <c r="M1037" i="3"/>
  <c r="N1036" i="3"/>
  <c r="M1036" i="3"/>
  <c r="N1035" i="3"/>
  <c r="M1035" i="3"/>
  <c r="N1034" i="3"/>
  <c r="M1034" i="3"/>
  <c r="N1033" i="3"/>
  <c r="M1033" i="3"/>
  <c r="N1032" i="3"/>
  <c r="M1032" i="3"/>
  <c r="N1031" i="3"/>
  <c r="M1031" i="3"/>
  <c r="N1030" i="3"/>
  <c r="M1030" i="3"/>
  <c r="N1029" i="3"/>
  <c r="M1029" i="3"/>
  <c r="N1028" i="3"/>
  <c r="M1028" i="3"/>
  <c r="N1027" i="3"/>
  <c r="M1027" i="3"/>
  <c r="N1026" i="3"/>
  <c r="M1026" i="3"/>
  <c r="N1025" i="3"/>
  <c r="M1025" i="3"/>
  <c r="N1024" i="3"/>
  <c r="M1024" i="3"/>
  <c r="N1023" i="3"/>
  <c r="M1023" i="3"/>
  <c r="N1022" i="3"/>
  <c r="M1022" i="3"/>
  <c r="N1021" i="3"/>
  <c r="M1021" i="3"/>
  <c r="N1020" i="3"/>
  <c r="M1020" i="3"/>
  <c r="N1019" i="3"/>
  <c r="M1019" i="3"/>
  <c r="N1018" i="3"/>
  <c r="M1018" i="3"/>
  <c r="N1017" i="3"/>
  <c r="M1017" i="3"/>
  <c r="N1016" i="3"/>
  <c r="M1016" i="3"/>
  <c r="N1015" i="3"/>
  <c r="M1015" i="3"/>
  <c r="N1014" i="3"/>
  <c r="M1014" i="3"/>
  <c r="N1013" i="3"/>
  <c r="M1013" i="3"/>
  <c r="N1012" i="3"/>
  <c r="M1012" i="3"/>
  <c r="N1011" i="3"/>
  <c r="M1011" i="3"/>
  <c r="N1010" i="3"/>
  <c r="M1010" i="3"/>
  <c r="N1009" i="3"/>
  <c r="M1009" i="3"/>
  <c r="N1008" i="3"/>
  <c r="M1008" i="3"/>
  <c r="N1007" i="3"/>
  <c r="M1007" i="3"/>
  <c r="N1006" i="3"/>
  <c r="M1006" i="3"/>
  <c r="N1005" i="3"/>
  <c r="M1005" i="3"/>
  <c r="N1004" i="3"/>
  <c r="M1004" i="3"/>
  <c r="N1003" i="3"/>
  <c r="M1003" i="3"/>
  <c r="N1002" i="3"/>
  <c r="M1002" i="3"/>
  <c r="N1001" i="3"/>
  <c r="M1001" i="3"/>
  <c r="N1000" i="3"/>
  <c r="M1000" i="3"/>
  <c r="N999" i="3"/>
  <c r="M999" i="3"/>
  <c r="N998" i="3"/>
  <c r="M998" i="3"/>
  <c r="N997" i="3"/>
  <c r="M997" i="3"/>
  <c r="N996" i="3"/>
  <c r="M996" i="3"/>
  <c r="N995" i="3"/>
  <c r="M995" i="3"/>
  <c r="N994" i="3"/>
  <c r="M994" i="3"/>
  <c r="N993" i="3"/>
  <c r="M993" i="3"/>
  <c r="N992" i="3"/>
  <c r="M992" i="3"/>
  <c r="N991" i="3"/>
  <c r="M991" i="3"/>
  <c r="N990" i="3"/>
  <c r="M990" i="3"/>
  <c r="N989" i="3"/>
  <c r="M989" i="3"/>
  <c r="N988" i="3"/>
  <c r="M988" i="3"/>
  <c r="N987" i="3"/>
  <c r="M987" i="3"/>
  <c r="N986" i="3"/>
  <c r="M986" i="3"/>
  <c r="N985" i="3"/>
  <c r="M985" i="3"/>
  <c r="N984" i="3"/>
  <c r="M984" i="3"/>
  <c r="N983" i="3"/>
  <c r="M983" i="3"/>
  <c r="N982" i="3"/>
  <c r="M982" i="3"/>
  <c r="N981" i="3"/>
  <c r="M981" i="3"/>
  <c r="N980" i="3"/>
  <c r="M980" i="3"/>
  <c r="N979" i="3"/>
  <c r="M979" i="3"/>
  <c r="N978" i="3"/>
  <c r="M978" i="3"/>
  <c r="N977" i="3"/>
  <c r="M977" i="3"/>
  <c r="N976" i="3"/>
  <c r="M976" i="3"/>
  <c r="N975" i="3"/>
  <c r="M975" i="3"/>
  <c r="N974" i="3"/>
  <c r="M974" i="3"/>
  <c r="N973" i="3"/>
  <c r="M973" i="3"/>
  <c r="N972" i="3"/>
  <c r="M972" i="3"/>
  <c r="N971" i="3"/>
  <c r="M971" i="3"/>
  <c r="N970" i="3"/>
  <c r="M970" i="3"/>
  <c r="N969" i="3"/>
  <c r="M969" i="3"/>
  <c r="N968" i="3"/>
  <c r="M968" i="3"/>
  <c r="N967" i="3"/>
  <c r="M967" i="3"/>
  <c r="N966" i="3"/>
  <c r="M966" i="3"/>
  <c r="N965" i="3"/>
  <c r="M965" i="3"/>
  <c r="N964" i="3"/>
  <c r="M964" i="3"/>
  <c r="N963" i="3"/>
  <c r="M963" i="3"/>
  <c r="N962" i="3"/>
  <c r="M962" i="3"/>
  <c r="N961" i="3"/>
  <c r="M961" i="3"/>
  <c r="N960" i="3"/>
  <c r="M960" i="3"/>
  <c r="N959" i="3"/>
  <c r="M959" i="3"/>
  <c r="N958" i="3"/>
  <c r="M958" i="3"/>
  <c r="N957" i="3"/>
  <c r="M957" i="3"/>
  <c r="N956" i="3"/>
  <c r="M956" i="3"/>
  <c r="N955" i="3"/>
  <c r="M955" i="3"/>
  <c r="N954" i="3"/>
  <c r="M954" i="3"/>
  <c r="N953" i="3"/>
  <c r="M953" i="3"/>
  <c r="N952" i="3"/>
  <c r="M952" i="3"/>
  <c r="N951" i="3"/>
  <c r="M951" i="3"/>
  <c r="N950" i="3"/>
  <c r="M950" i="3"/>
  <c r="N949" i="3"/>
  <c r="M949" i="3"/>
  <c r="N948" i="3"/>
  <c r="M948" i="3"/>
  <c r="N947" i="3"/>
  <c r="M947" i="3"/>
  <c r="N946" i="3"/>
  <c r="M946" i="3"/>
  <c r="N945" i="3"/>
  <c r="M945" i="3"/>
  <c r="N944" i="3"/>
  <c r="M944" i="3"/>
  <c r="N943" i="3"/>
  <c r="M943" i="3"/>
  <c r="N942" i="3"/>
  <c r="M942" i="3"/>
  <c r="N941" i="3"/>
  <c r="M941" i="3"/>
  <c r="N940" i="3"/>
  <c r="M940" i="3"/>
  <c r="N939" i="3"/>
  <c r="M939" i="3"/>
  <c r="N938" i="3"/>
  <c r="M938" i="3"/>
  <c r="N937" i="3"/>
  <c r="M937" i="3"/>
  <c r="N936" i="3"/>
  <c r="M936" i="3"/>
  <c r="N935" i="3"/>
  <c r="M935" i="3"/>
  <c r="N934" i="3"/>
  <c r="M934" i="3"/>
  <c r="N933" i="3"/>
  <c r="M933" i="3"/>
  <c r="N932" i="3"/>
  <c r="M932" i="3"/>
  <c r="N931" i="3"/>
  <c r="M931" i="3"/>
  <c r="N930" i="3"/>
  <c r="M930" i="3"/>
  <c r="N929" i="3"/>
  <c r="M929" i="3"/>
  <c r="N928" i="3"/>
  <c r="M928" i="3"/>
  <c r="N927" i="3"/>
  <c r="M927" i="3"/>
  <c r="N926" i="3"/>
  <c r="M926" i="3"/>
  <c r="N925" i="3"/>
  <c r="M925" i="3"/>
  <c r="N924" i="3"/>
  <c r="M924" i="3"/>
  <c r="N923" i="3"/>
  <c r="M923" i="3"/>
  <c r="N922" i="3"/>
  <c r="M922" i="3"/>
  <c r="N921" i="3"/>
  <c r="M921" i="3"/>
  <c r="N920" i="3"/>
  <c r="M920" i="3"/>
  <c r="N919" i="3"/>
  <c r="M919" i="3"/>
  <c r="N918" i="3"/>
  <c r="M918" i="3"/>
  <c r="N917" i="3"/>
  <c r="M917" i="3"/>
  <c r="N916" i="3"/>
  <c r="M916" i="3"/>
  <c r="N915" i="3"/>
  <c r="M915" i="3"/>
  <c r="N914" i="3"/>
  <c r="M914" i="3"/>
  <c r="N913" i="3"/>
  <c r="M913" i="3"/>
  <c r="N912" i="3"/>
  <c r="M912" i="3"/>
  <c r="N911" i="3"/>
  <c r="M911" i="3"/>
  <c r="N910" i="3"/>
  <c r="M910" i="3"/>
  <c r="N909" i="3"/>
  <c r="M909" i="3"/>
  <c r="N908" i="3"/>
  <c r="M908" i="3"/>
  <c r="N907" i="3"/>
  <c r="M907" i="3"/>
  <c r="N906" i="3"/>
  <c r="M906" i="3"/>
  <c r="N905" i="3"/>
  <c r="M905" i="3"/>
  <c r="N904" i="3"/>
  <c r="M904" i="3"/>
  <c r="N903" i="3"/>
  <c r="M903" i="3"/>
  <c r="N902" i="3"/>
  <c r="M902" i="3"/>
  <c r="N901" i="3"/>
  <c r="M901" i="3"/>
  <c r="N900" i="3"/>
  <c r="M900" i="3"/>
  <c r="N899" i="3"/>
  <c r="M899" i="3"/>
  <c r="N898" i="3"/>
  <c r="M898" i="3"/>
  <c r="N897" i="3"/>
  <c r="M897" i="3"/>
  <c r="N896" i="3"/>
  <c r="M896" i="3"/>
  <c r="N895" i="3"/>
  <c r="M895" i="3"/>
  <c r="N894" i="3"/>
  <c r="M894" i="3"/>
  <c r="N893" i="3"/>
  <c r="M893" i="3"/>
  <c r="N892" i="3"/>
  <c r="M892" i="3"/>
  <c r="N891" i="3"/>
  <c r="M891" i="3"/>
  <c r="N890" i="3"/>
  <c r="M890" i="3"/>
  <c r="N889" i="3"/>
  <c r="M889" i="3"/>
  <c r="N888" i="3"/>
  <c r="M888" i="3"/>
  <c r="N887" i="3"/>
  <c r="M887" i="3"/>
  <c r="N886" i="3"/>
  <c r="M886" i="3"/>
  <c r="N885" i="3"/>
  <c r="M885" i="3"/>
  <c r="N884" i="3"/>
  <c r="M884" i="3"/>
  <c r="N883" i="3"/>
  <c r="M883" i="3"/>
  <c r="N882" i="3"/>
  <c r="M882" i="3"/>
  <c r="N881" i="3"/>
  <c r="M881" i="3"/>
  <c r="N880" i="3"/>
  <c r="M880" i="3"/>
  <c r="N879" i="3"/>
  <c r="M879" i="3"/>
  <c r="N878" i="3"/>
  <c r="M878" i="3"/>
  <c r="N877" i="3"/>
  <c r="M877" i="3"/>
  <c r="N876" i="3"/>
  <c r="M876" i="3"/>
  <c r="N875" i="3"/>
  <c r="M875" i="3"/>
  <c r="N874" i="3"/>
  <c r="M874" i="3"/>
  <c r="N873" i="3"/>
  <c r="M873" i="3"/>
  <c r="N872" i="3"/>
  <c r="M872" i="3"/>
  <c r="N871" i="3"/>
  <c r="M871" i="3"/>
  <c r="N870" i="3"/>
  <c r="M870" i="3"/>
  <c r="N869" i="3"/>
  <c r="M869" i="3"/>
  <c r="N868" i="3"/>
  <c r="M868" i="3"/>
  <c r="N867" i="3"/>
  <c r="M867" i="3"/>
  <c r="N866" i="3"/>
  <c r="M866" i="3"/>
  <c r="N865" i="3"/>
  <c r="M865" i="3"/>
  <c r="N864" i="3"/>
  <c r="M864" i="3"/>
  <c r="N863" i="3"/>
  <c r="M863" i="3"/>
  <c r="N862" i="3"/>
  <c r="M862" i="3"/>
  <c r="N861" i="3"/>
  <c r="M861" i="3"/>
  <c r="N860" i="3"/>
  <c r="M860" i="3"/>
  <c r="N859" i="3"/>
  <c r="M859" i="3"/>
  <c r="N858" i="3"/>
  <c r="M858" i="3"/>
  <c r="N857" i="3"/>
  <c r="M857" i="3"/>
  <c r="N856" i="3"/>
  <c r="M856" i="3"/>
  <c r="N855" i="3"/>
  <c r="M855" i="3"/>
  <c r="N854" i="3"/>
  <c r="M854" i="3"/>
  <c r="N853" i="3"/>
  <c r="M853" i="3"/>
  <c r="N852" i="3"/>
  <c r="M852" i="3"/>
  <c r="N851" i="3"/>
  <c r="M851" i="3"/>
  <c r="N850" i="3"/>
  <c r="M850" i="3"/>
  <c r="N849" i="3"/>
  <c r="M849" i="3"/>
  <c r="N848" i="3"/>
  <c r="M848" i="3"/>
  <c r="N847" i="3"/>
  <c r="M847" i="3"/>
  <c r="N846" i="3"/>
  <c r="M846" i="3"/>
  <c r="N845" i="3"/>
  <c r="M845" i="3"/>
  <c r="N844" i="3"/>
  <c r="M844" i="3"/>
  <c r="N843" i="3"/>
  <c r="M843" i="3"/>
  <c r="N842" i="3"/>
  <c r="M842" i="3"/>
  <c r="N841" i="3"/>
  <c r="M841" i="3"/>
  <c r="N840" i="3"/>
  <c r="M840" i="3"/>
  <c r="N839" i="3"/>
  <c r="M839" i="3"/>
  <c r="N838" i="3"/>
  <c r="M838" i="3"/>
  <c r="N837" i="3"/>
  <c r="M837" i="3"/>
  <c r="N836" i="3"/>
  <c r="M836" i="3"/>
  <c r="N835" i="3"/>
  <c r="M835" i="3"/>
  <c r="N834" i="3"/>
  <c r="M834" i="3"/>
  <c r="N833" i="3"/>
  <c r="M833" i="3"/>
  <c r="N832" i="3"/>
  <c r="M832" i="3"/>
  <c r="N831" i="3"/>
  <c r="M831" i="3"/>
  <c r="N830" i="3"/>
  <c r="M830" i="3"/>
  <c r="N829" i="3"/>
  <c r="M829" i="3"/>
  <c r="N828" i="3"/>
  <c r="M828" i="3"/>
  <c r="N827" i="3"/>
  <c r="M827" i="3"/>
  <c r="N826" i="3"/>
  <c r="M826" i="3"/>
  <c r="N825" i="3"/>
  <c r="M825" i="3"/>
  <c r="N824" i="3"/>
  <c r="M824" i="3"/>
  <c r="N823" i="3"/>
  <c r="M823" i="3"/>
  <c r="N822" i="3"/>
  <c r="M822" i="3"/>
  <c r="N821" i="3"/>
  <c r="M821" i="3"/>
  <c r="N820" i="3"/>
  <c r="M820" i="3"/>
  <c r="N819" i="3"/>
  <c r="M819" i="3"/>
  <c r="N818" i="3"/>
  <c r="M818" i="3"/>
  <c r="N817" i="3"/>
  <c r="M817" i="3"/>
  <c r="N816" i="3"/>
  <c r="M816" i="3"/>
  <c r="N815" i="3"/>
  <c r="M815" i="3"/>
  <c r="N814" i="3"/>
  <c r="M814" i="3"/>
  <c r="N813" i="3"/>
  <c r="M813" i="3"/>
  <c r="N812" i="3"/>
  <c r="M812" i="3"/>
  <c r="N811" i="3"/>
  <c r="M811" i="3"/>
  <c r="N810" i="3"/>
  <c r="M810" i="3"/>
  <c r="N809" i="3"/>
  <c r="M809" i="3"/>
  <c r="N808" i="3"/>
  <c r="M808" i="3"/>
  <c r="N807" i="3"/>
  <c r="M807" i="3"/>
  <c r="N806" i="3"/>
  <c r="M806" i="3"/>
  <c r="N805" i="3"/>
  <c r="M805" i="3"/>
  <c r="N804" i="3"/>
  <c r="M804" i="3"/>
  <c r="N803" i="3"/>
  <c r="M803" i="3"/>
  <c r="N802" i="3"/>
  <c r="M802" i="3"/>
  <c r="N801" i="3"/>
  <c r="M801" i="3"/>
  <c r="N800" i="3"/>
  <c r="M800" i="3"/>
  <c r="N799" i="3"/>
  <c r="M799" i="3"/>
  <c r="N798" i="3"/>
  <c r="M798" i="3"/>
  <c r="N797" i="3"/>
  <c r="M797" i="3"/>
  <c r="N796" i="3"/>
  <c r="M796" i="3"/>
  <c r="N795" i="3"/>
  <c r="M795" i="3"/>
  <c r="N794" i="3"/>
  <c r="M794" i="3"/>
  <c r="N793" i="3"/>
  <c r="M793" i="3"/>
  <c r="N792" i="3"/>
  <c r="M792" i="3"/>
  <c r="N791" i="3"/>
  <c r="M791" i="3"/>
  <c r="N790" i="3"/>
  <c r="M790" i="3"/>
  <c r="N789" i="3"/>
  <c r="M789" i="3"/>
  <c r="N788" i="3"/>
  <c r="M788" i="3"/>
  <c r="N787" i="3"/>
  <c r="M787" i="3"/>
  <c r="N786" i="3"/>
  <c r="M786" i="3"/>
  <c r="N785" i="3"/>
  <c r="M785" i="3"/>
  <c r="N784" i="3"/>
  <c r="M784" i="3"/>
  <c r="N166" i="3"/>
  <c r="M166" i="3"/>
  <c r="L166" i="3"/>
  <c r="N165" i="3"/>
  <c r="M165" i="3"/>
  <c r="L165" i="3"/>
  <c r="N262" i="3"/>
  <c r="M262" i="3"/>
  <c r="L262" i="3"/>
  <c r="N27" i="3"/>
  <c r="M27" i="3"/>
  <c r="L27" i="3"/>
  <c r="N26" i="3"/>
  <c r="M26" i="3"/>
  <c r="L26" i="3"/>
  <c r="N261" i="3"/>
  <c r="M261" i="3"/>
  <c r="L261" i="3"/>
  <c r="N10" i="3"/>
  <c r="M10" i="3"/>
  <c r="L10" i="3"/>
  <c r="N8" i="3"/>
  <c r="M8" i="3"/>
  <c r="L8" i="3"/>
  <c r="N260" i="3"/>
  <c r="M260" i="3"/>
  <c r="L260" i="3"/>
  <c r="N259" i="3"/>
  <c r="M259" i="3"/>
  <c r="L259" i="3"/>
  <c r="N258" i="3"/>
  <c r="M258" i="3"/>
  <c r="L258" i="3"/>
  <c r="N34" i="3"/>
  <c r="M34" i="3"/>
  <c r="L34" i="3"/>
  <c r="N33" i="3"/>
  <c r="M33" i="3"/>
  <c r="L33" i="3"/>
  <c r="N257" i="3"/>
  <c r="M257" i="3"/>
  <c r="L257" i="3"/>
  <c r="N164" i="3"/>
  <c r="M164" i="3"/>
  <c r="L164" i="3"/>
  <c r="N163" i="3"/>
  <c r="M163" i="3"/>
  <c r="L163" i="3"/>
  <c r="N162" i="3"/>
  <c r="M162" i="3"/>
  <c r="L162" i="3"/>
  <c r="N256" i="3"/>
  <c r="M256" i="3"/>
  <c r="L256" i="3"/>
  <c r="N161" i="3"/>
  <c r="M161" i="3"/>
  <c r="L161" i="3"/>
  <c r="N160" i="3"/>
  <c r="M160" i="3"/>
  <c r="L160" i="3"/>
  <c r="N159" i="3"/>
  <c r="M159" i="3"/>
  <c r="L159" i="3"/>
  <c r="N158" i="3"/>
  <c r="M158" i="3"/>
  <c r="L158" i="3"/>
  <c r="N157" i="3"/>
  <c r="M157" i="3"/>
  <c r="L157" i="3"/>
  <c r="N255" i="3"/>
  <c r="M255" i="3"/>
  <c r="L255" i="3"/>
  <c r="N20" i="3"/>
  <c r="M20" i="3"/>
  <c r="L20" i="3"/>
  <c r="N19" i="3"/>
  <c r="M19" i="3"/>
  <c r="L19" i="3"/>
  <c r="N254" i="3"/>
  <c r="M254" i="3"/>
  <c r="L254" i="3"/>
  <c r="N7" i="3"/>
  <c r="M7" i="3"/>
  <c r="L7" i="3"/>
  <c r="N5" i="3"/>
  <c r="M5" i="3"/>
  <c r="L5" i="3"/>
  <c r="N4" i="3"/>
  <c r="M4" i="3"/>
  <c r="L4" i="3"/>
  <c r="N2" i="3"/>
  <c r="M2" i="3"/>
  <c r="L2" i="3"/>
  <c r="N253" i="3"/>
  <c r="M253" i="3"/>
  <c r="L253" i="3"/>
  <c r="N252" i="3"/>
  <c r="M252" i="3"/>
  <c r="L252" i="3"/>
  <c r="N12" i="3"/>
  <c r="M12" i="3"/>
  <c r="L12" i="3"/>
  <c r="N11" i="3"/>
  <c r="M11" i="3"/>
  <c r="L11" i="3"/>
  <c r="N135" i="3"/>
  <c r="M135" i="3"/>
  <c r="L135" i="3"/>
  <c r="N134" i="3"/>
  <c r="M134" i="3"/>
  <c r="L134" i="3"/>
  <c r="N133" i="3"/>
  <c r="M133" i="3"/>
  <c r="L133" i="3"/>
  <c r="N132" i="3"/>
  <c r="M132" i="3"/>
  <c r="L132" i="3"/>
  <c r="N131" i="3"/>
  <c r="M131" i="3"/>
  <c r="L131" i="3"/>
  <c r="N130" i="3"/>
  <c r="M130" i="3"/>
  <c r="N129" i="3"/>
  <c r="M129" i="3"/>
  <c r="L129" i="3"/>
  <c r="N128" i="3"/>
  <c r="M128" i="3"/>
  <c r="L128" i="3"/>
  <c r="N127" i="3"/>
  <c r="M127" i="3"/>
  <c r="L127" i="3"/>
  <c r="N126" i="3"/>
  <c r="M126" i="3"/>
  <c r="N301" i="3"/>
  <c r="M301" i="3"/>
  <c r="L301" i="3"/>
  <c r="N300" i="3"/>
  <c r="M300" i="3"/>
  <c r="L300" i="3"/>
  <c r="N299" i="3"/>
  <c r="M299" i="3"/>
  <c r="L299" i="3"/>
  <c r="N298" i="3"/>
  <c r="M298" i="3"/>
  <c r="L298" i="3"/>
  <c r="N783" i="3"/>
  <c r="M783" i="3"/>
  <c r="N782" i="3"/>
  <c r="M782" i="3"/>
  <c r="N781" i="3"/>
  <c r="M781" i="3"/>
  <c r="N780" i="3"/>
  <c r="M780" i="3"/>
  <c r="N779" i="3"/>
  <c r="M779" i="3"/>
  <c r="N778" i="3"/>
  <c r="M778" i="3"/>
  <c r="N777" i="3"/>
  <c r="M777" i="3"/>
  <c r="N776" i="3"/>
  <c r="M776" i="3"/>
  <c r="N775" i="3"/>
  <c r="M775" i="3"/>
  <c r="N774" i="3"/>
  <c r="M774" i="3"/>
  <c r="N156" i="3"/>
  <c r="M156" i="3"/>
  <c r="L156" i="3"/>
  <c r="N773" i="3"/>
  <c r="M773" i="3"/>
  <c r="N772" i="3"/>
  <c r="M772" i="3"/>
  <c r="N771" i="3"/>
  <c r="M771" i="3"/>
  <c r="N770" i="3"/>
  <c r="M770" i="3"/>
  <c r="N769" i="3"/>
  <c r="M769" i="3"/>
  <c r="N768" i="3"/>
  <c r="M768" i="3"/>
  <c r="N767" i="3"/>
  <c r="M767" i="3"/>
  <c r="N766" i="3"/>
  <c r="M766" i="3"/>
  <c r="N765" i="3"/>
  <c r="M765" i="3"/>
  <c r="N311" i="3"/>
  <c r="M311" i="3"/>
  <c r="L311" i="3"/>
  <c r="N310" i="3"/>
  <c r="M310" i="3"/>
  <c r="L310" i="3"/>
  <c r="N309" i="3"/>
  <c r="M309" i="3"/>
  <c r="L309" i="3"/>
  <c r="N764" i="3"/>
  <c r="M764" i="3"/>
  <c r="N763" i="3"/>
  <c r="M763" i="3"/>
  <c r="N762" i="3"/>
  <c r="M762" i="3"/>
  <c r="N761" i="3"/>
  <c r="M761" i="3"/>
  <c r="N760" i="3"/>
  <c r="M760" i="3"/>
  <c r="N759" i="3"/>
  <c r="M759" i="3"/>
  <c r="N758" i="3"/>
  <c r="M758" i="3"/>
  <c r="N757" i="3"/>
  <c r="M757" i="3"/>
  <c r="N756" i="3"/>
  <c r="M756" i="3"/>
  <c r="N755" i="3"/>
  <c r="M755" i="3"/>
  <c r="N754" i="3"/>
  <c r="M754" i="3"/>
  <c r="N753" i="3"/>
  <c r="M753" i="3"/>
  <c r="N752" i="3"/>
  <c r="M752" i="3"/>
  <c r="N751" i="3"/>
  <c r="M751" i="3"/>
  <c r="N320" i="3"/>
  <c r="M320" i="3"/>
  <c r="L320" i="3"/>
  <c r="N308" i="3"/>
  <c r="M308" i="3"/>
  <c r="L308" i="3"/>
  <c r="N750" i="3"/>
  <c r="M750" i="3"/>
  <c r="N749" i="3"/>
  <c r="M749" i="3"/>
  <c r="N748" i="3"/>
  <c r="M748" i="3"/>
  <c r="N747" i="3"/>
  <c r="M747" i="3"/>
  <c r="N746" i="3"/>
  <c r="M746" i="3"/>
  <c r="N745" i="3"/>
  <c r="M745" i="3"/>
  <c r="N744" i="3"/>
  <c r="M744" i="3"/>
  <c r="N743" i="3"/>
  <c r="M743" i="3"/>
  <c r="N742" i="3"/>
  <c r="M742" i="3"/>
  <c r="N741" i="3"/>
  <c r="M741" i="3"/>
  <c r="N740" i="3"/>
  <c r="M740" i="3"/>
  <c r="N739" i="3"/>
  <c r="M739" i="3"/>
  <c r="N738" i="3"/>
  <c r="M738" i="3"/>
  <c r="N737" i="3"/>
  <c r="M737" i="3"/>
  <c r="N736" i="3"/>
  <c r="M736" i="3"/>
  <c r="N735" i="3"/>
  <c r="M735" i="3"/>
  <c r="N734" i="3"/>
  <c r="M734" i="3"/>
  <c r="N733" i="3"/>
  <c r="M733" i="3"/>
  <c r="N732" i="3"/>
  <c r="M732" i="3"/>
  <c r="N731" i="3"/>
  <c r="M731" i="3"/>
  <c r="N730" i="3"/>
  <c r="M730" i="3"/>
  <c r="N729" i="3"/>
  <c r="M729" i="3"/>
  <c r="N728" i="3"/>
  <c r="M728" i="3"/>
  <c r="N727" i="3"/>
  <c r="M727" i="3"/>
  <c r="N726" i="3"/>
  <c r="M726" i="3"/>
  <c r="N725" i="3"/>
  <c r="M725" i="3"/>
  <c r="N724" i="3"/>
  <c r="M724" i="3"/>
  <c r="N723" i="3"/>
  <c r="M723" i="3"/>
  <c r="N722" i="3"/>
  <c r="M722" i="3"/>
  <c r="N307" i="3"/>
  <c r="M307" i="3"/>
  <c r="L307" i="3"/>
  <c r="N306" i="3"/>
  <c r="M306" i="3"/>
  <c r="L306" i="3"/>
  <c r="N305" i="3"/>
  <c r="M305" i="3"/>
  <c r="L305" i="3"/>
  <c r="N304" i="3"/>
  <c r="M304" i="3"/>
  <c r="L304" i="3"/>
  <c r="N319" i="3"/>
  <c r="M319" i="3"/>
  <c r="L319" i="3"/>
  <c r="N303" i="3"/>
  <c r="M303" i="3"/>
  <c r="L303" i="3"/>
  <c r="N302" i="3"/>
  <c r="M302" i="3"/>
  <c r="L302" i="3"/>
  <c r="N721" i="3"/>
  <c r="M721" i="3"/>
  <c r="N720" i="3"/>
  <c r="M720" i="3"/>
  <c r="N719" i="3"/>
  <c r="M719" i="3"/>
  <c r="N718" i="3"/>
  <c r="M718" i="3"/>
  <c r="N717" i="3"/>
  <c r="M717" i="3"/>
  <c r="N716" i="3"/>
  <c r="M716" i="3"/>
  <c r="N715" i="3"/>
  <c r="M715" i="3"/>
  <c r="N714" i="3"/>
  <c r="M714" i="3"/>
  <c r="N713" i="3"/>
  <c r="M713" i="3"/>
  <c r="N712" i="3"/>
  <c r="M712" i="3"/>
  <c r="N711" i="3"/>
  <c r="M711" i="3"/>
  <c r="N710" i="3"/>
  <c r="M710" i="3"/>
  <c r="N709" i="3"/>
  <c r="M709" i="3"/>
  <c r="N708" i="3"/>
  <c r="M708" i="3"/>
  <c r="N707" i="3"/>
  <c r="M707" i="3"/>
  <c r="N706" i="3"/>
  <c r="M706" i="3"/>
  <c r="N705" i="3"/>
  <c r="M705" i="3"/>
  <c r="N704" i="3"/>
  <c r="M704" i="3"/>
  <c r="N703" i="3"/>
  <c r="M703" i="3"/>
  <c r="N702" i="3"/>
  <c r="M702" i="3"/>
  <c r="N701" i="3"/>
  <c r="M701" i="3"/>
  <c r="N700" i="3"/>
  <c r="M700" i="3"/>
  <c r="N699" i="3"/>
  <c r="M699" i="3"/>
  <c r="N698" i="3"/>
  <c r="M698" i="3"/>
  <c r="N697" i="3"/>
  <c r="M697" i="3"/>
  <c r="N696" i="3"/>
  <c r="M696" i="3"/>
  <c r="N695" i="3"/>
  <c r="M695" i="3"/>
  <c r="N694" i="3"/>
  <c r="M694" i="3"/>
  <c r="N693" i="3"/>
  <c r="M693" i="3"/>
  <c r="N692" i="3"/>
  <c r="M692" i="3"/>
  <c r="N691" i="3"/>
  <c r="M691" i="3"/>
  <c r="N690" i="3"/>
  <c r="M690" i="3"/>
  <c r="N296" i="3"/>
  <c r="M296" i="3"/>
  <c r="L296" i="3"/>
  <c r="A308" i="29" l="1"/>
  <c r="A306" i="29"/>
  <c r="A304" i="29"/>
  <c r="M1225" i="3" l="1"/>
  <c r="N1225" i="3"/>
  <c r="N1224" i="3"/>
  <c r="M1224" i="3"/>
  <c r="N1223" i="3"/>
  <c r="M1223" i="3"/>
  <c r="N1222" i="3"/>
  <c r="M1222" i="3"/>
  <c r="N1221" i="3"/>
  <c r="M1221" i="3"/>
  <c r="N1220" i="3"/>
  <c r="M1220" i="3"/>
  <c r="N1219" i="3"/>
  <c r="M1219" i="3"/>
  <c r="N1218" i="3"/>
  <c r="M1218" i="3"/>
  <c r="N1217" i="3"/>
  <c r="M1217" i="3"/>
  <c r="N1216" i="3"/>
  <c r="M1216" i="3"/>
  <c r="N1215" i="3"/>
  <c r="M1215" i="3"/>
  <c r="N1214" i="3"/>
  <c r="M1214" i="3"/>
  <c r="N1213" i="3"/>
  <c r="M1213" i="3"/>
  <c r="N1212" i="3"/>
  <c r="M1212" i="3"/>
  <c r="N1211" i="3"/>
  <c r="M1211" i="3"/>
  <c r="N1210" i="3"/>
  <c r="M1210" i="3"/>
  <c r="N1209" i="3"/>
  <c r="M1209" i="3"/>
  <c r="N1208" i="3"/>
  <c r="M1208" i="3"/>
  <c r="N1207" i="3"/>
  <c r="M1207" i="3"/>
  <c r="N1206" i="3"/>
  <c r="M1206" i="3"/>
  <c r="N1205" i="3"/>
  <c r="M1205" i="3"/>
  <c r="N1204" i="3"/>
  <c r="M1204" i="3"/>
  <c r="N1203" i="3"/>
  <c r="M1203" i="3"/>
  <c r="N1202" i="3"/>
  <c r="M1202" i="3"/>
  <c r="N1201" i="3"/>
  <c r="M1201" i="3"/>
  <c r="N1200" i="3"/>
  <c r="M1200" i="3"/>
  <c r="N1199" i="3"/>
  <c r="M1199" i="3"/>
  <c r="N1198" i="3"/>
  <c r="M1198" i="3"/>
  <c r="N1197" i="3"/>
  <c r="M1197" i="3"/>
  <c r="N1196" i="3"/>
  <c r="M1196" i="3"/>
  <c r="N1195" i="3"/>
  <c r="M1195" i="3"/>
  <c r="N1194" i="3"/>
  <c r="M1194" i="3"/>
  <c r="N1193" i="3"/>
  <c r="M1193" i="3"/>
  <c r="N1192" i="3"/>
  <c r="M1192" i="3"/>
  <c r="N1191" i="3"/>
  <c r="M1191" i="3"/>
  <c r="N1190" i="3"/>
  <c r="M1190" i="3"/>
  <c r="N1189" i="3"/>
  <c r="M1189" i="3"/>
  <c r="N1188" i="3"/>
  <c r="M1188" i="3"/>
  <c r="N1187" i="3"/>
  <c r="M1187" i="3"/>
  <c r="N1186" i="3"/>
  <c r="M1186" i="3"/>
  <c r="N1185" i="3"/>
  <c r="M1185" i="3"/>
  <c r="N1184" i="3"/>
  <c r="M1184" i="3"/>
  <c r="N1183" i="3"/>
  <c r="M1183" i="3"/>
  <c r="N1182" i="3"/>
  <c r="M1182" i="3"/>
  <c r="N1181" i="3"/>
  <c r="M1181" i="3"/>
  <c r="N1180" i="3"/>
  <c r="M1180" i="3"/>
  <c r="N1179" i="3"/>
  <c r="M1179" i="3"/>
  <c r="N1178" i="3"/>
  <c r="M1178" i="3"/>
  <c r="N1177" i="3"/>
  <c r="M1177" i="3"/>
  <c r="N1176" i="3"/>
  <c r="M1176" i="3"/>
  <c r="N1175" i="3"/>
  <c r="M1175" i="3"/>
  <c r="N1174" i="3"/>
  <c r="M1174" i="3"/>
  <c r="N1173" i="3"/>
  <c r="M1173" i="3"/>
  <c r="N1172" i="3"/>
  <c r="M1172" i="3"/>
  <c r="N1171" i="3"/>
  <c r="M1171" i="3"/>
  <c r="N1170" i="3"/>
  <c r="M1170" i="3"/>
  <c r="N1169" i="3"/>
  <c r="M1169" i="3"/>
  <c r="N1168" i="3"/>
  <c r="M1168" i="3"/>
  <c r="N1167" i="3"/>
  <c r="M1167" i="3"/>
  <c r="N1166" i="3"/>
  <c r="M1166" i="3"/>
  <c r="N1165" i="3"/>
  <c r="M1165" i="3"/>
  <c r="N1164" i="3"/>
  <c r="M1164" i="3"/>
  <c r="N1163" i="3"/>
  <c r="M1163" i="3"/>
  <c r="N1162" i="3"/>
  <c r="M1162" i="3"/>
  <c r="N1161" i="3"/>
  <c r="M1161" i="3"/>
  <c r="N1160" i="3"/>
  <c r="M1160" i="3"/>
  <c r="N1159" i="3"/>
  <c r="M1159" i="3"/>
  <c r="N1158" i="3"/>
  <c r="M1158" i="3"/>
  <c r="N1157" i="3"/>
  <c r="M1157" i="3"/>
  <c r="N1156" i="3"/>
  <c r="M1156" i="3"/>
  <c r="N1155" i="3"/>
  <c r="M1155" i="3"/>
  <c r="N1154" i="3"/>
  <c r="M1154" i="3"/>
  <c r="N1153" i="3"/>
  <c r="M1153" i="3"/>
  <c r="N1152" i="3"/>
  <c r="M1152" i="3"/>
  <c r="N1151" i="3"/>
  <c r="M1151" i="3"/>
  <c r="N1150" i="3"/>
  <c r="M1150" i="3"/>
  <c r="N1149" i="3"/>
  <c r="M1149" i="3"/>
  <c r="N1148" i="3"/>
  <c r="M1148" i="3"/>
  <c r="N1147" i="3"/>
  <c r="M1147" i="3"/>
  <c r="N1146" i="3"/>
  <c r="M1146" i="3"/>
  <c r="N1145" i="3"/>
  <c r="M1145" i="3"/>
  <c r="L177" i="3"/>
  <c r="M177" i="3"/>
  <c r="N177" i="3"/>
  <c r="L287" i="3"/>
  <c r="M287" i="3"/>
  <c r="N287" i="3"/>
  <c r="L18" i="3"/>
  <c r="M18" i="3"/>
  <c r="N18" i="3"/>
  <c r="N1453" i="3" l="1"/>
  <c r="N1452" i="3"/>
  <c r="N16" i="3"/>
  <c r="N29" i="3"/>
  <c r="N28" i="3"/>
  <c r="N273" i="3"/>
  <c r="N272" i="3"/>
  <c r="N1467" i="3"/>
  <c r="N1466" i="3"/>
  <c r="N1481" i="3"/>
  <c r="N1480" i="3"/>
  <c r="N1483" i="3"/>
  <c r="N1482" i="3"/>
  <c r="N316" i="3"/>
  <c r="N315" i="3"/>
  <c r="N314" i="3"/>
  <c r="N313" i="3"/>
  <c r="N17" i="3"/>
  <c r="N1499" i="3"/>
  <c r="N1498" i="3"/>
  <c r="N1497" i="3"/>
  <c r="N1496" i="3"/>
  <c r="N1507" i="3"/>
  <c r="N1506" i="3"/>
  <c r="M1453" i="3"/>
  <c r="M1452" i="3"/>
  <c r="M16" i="3"/>
  <c r="M29" i="3"/>
  <c r="M28" i="3"/>
  <c r="M273" i="3"/>
  <c r="M272" i="3"/>
  <c r="M1467" i="3"/>
  <c r="M1466" i="3"/>
  <c r="M1481" i="3"/>
  <c r="M1480" i="3"/>
  <c r="M1483" i="3"/>
  <c r="M1482" i="3"/>
  <c r="M316" i="3"/>
  <c r="M315" i="3"/>
  <c r="M314" i="3"/>
  <c r="M313" i="3"/>
  <c r="M17" i="3"/>
  <c r="M1499" i="3"/>
  <c r="M1498" i="3"/>
  <c r="M1497" i="3"/>
  <c r="M1496" i="3"/>
  <c r="M1507" i="3"/>
  <c r="M1506" i="3"/>
  <c r="M142" i="3" l="1"/>
  <c r="N142" i="3"/>
  <c r="L139" i="3"/>
  <c r="L140" i="3"/>
  <c r="L141" i="3"/>
  <c r="L142" i="3"/>
  <c r="L144" i="3"/>
  <c r="L32" i="3"/>
  <c r="M144" i="3"/>
  <c r="N144" i="3"/>
  <c r="M32" i="3"/>
  <c r="N32" i="3"/>
  <c r="N141" i="3"/>
  <c r="N140" i="3"/>
  <c r="N139" i="3"/>
  <c r="N138" i="3"/>
  <c r="M141" i="3"/>
  <c r="M140" i="3"/>
  <c r="M139" i="3"/>
  <c r="M138" i="3"/>
  <c r="N277" i="3" l="1"/>
  <c r="N276" i="3"/>
  <c r="N184" i="3"/>
  <c r="N183" i="3"/>
  <c r="N2574" i="3"/>
  <c r="M277" i="3"/>
  <c r="M276" i="3"/>
  <c r="M184" i="3"/>
  <c r="M183" i="3"/>
  <c r="M2574" i="3"/>
  <c r="M1286" i="3"/>
  <c r="M1285" i="3"/>
  <c r="M1287" i="3"/>
  <c r="M1289" i="3"/>
  <c r="M1288" i="3"/>
  <c r="M1290" i="3"/>
  <c r="N1286" i="3"/>
  <c r="N1285" i="3"/>
  <c r="N1287" i="3"/>
  <c r="AV177" i="1" l="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L2591" i="3" l="1"/>
  <c r="L2590" i="3"/>
  <c r="L2589" i="3"/>
  <c r="L2588" i="3"/>
  <c r="L2587" i="3"/>
  <c r="L2586" i="3"/>
  <c r="L2585" i="3"/>
  <c r="L2584" i="3"/>
  <c r="L2583" i="3"/>
  <c r="L2582" i="3"/>
  <c r="L2581" i="3"/>
  <c r="L2580" i="3"/>
  <c r="L2579" i="3"/>
  <c r="L2578" i="3"/>
  <c r="L2577" i="3"/>
  <c r="L2576" i="3"/>
  <c r="L2575" i="3"/>
  <c r="L2574" i="3"/>
  <c r="L169" i="3"/>
  <c r="L168" i="3"/>
  <c r="L167" i="3"/>
  <c r="L116" i="3"/>
  <c r="N2591" i="3"/>
  <c r="M2591" i="3"/>
  <c r="N2590" i="3"/>
  <c r="M2590" i="3"/>
  <c r="N2589" i="3"/>
  <c r="M2589" i="3"/>
  <c r="N2588" i="3"/>
  <c r="M2588" i="3"/>
  <c r="N2587" i="3"/>
  <c r="M2587" i="3"/>
  <c r="N2586" i="3"/>
  <c r="M2586" i="3"/>
  <c r="N2585" i="3"/>
  <c r="M2585" i="3"/>
  <c r="N2584" i="3"/>
  <c r="M2584" i="3"/>
  <c r="N2583" i="3"/>
  <c r="M2583" i="3"/>
  <c r="N2582" i="3"/>
  <c r="M2582" i="3"/>
  <c r="N2581" i="3"/>
  <c r="M2581" i="3"/>
  <c r="N2580" i="3"/>
  <c r="M2580" i="3"/>
  <c r="N2579" i="3"/>
  <c r="M2579" i="3"/>
  <c r="N2578" i="3"/>
  <c r="M2578" i="3"/>
  <c r="N2577" i="3"/>
  <c r="M2577" i="3"/>
  <c r="N2576" i="3"/>
  <c r="M2576" i="3"/>
  <c r="N2575" i="3"/>
  <c r="M2575" i="3"/>
  <c r="N170" i="3"/>
  <c r="M170" i="3"/>
  <c r="N169" i="3"/>
  <c r="M169" i="3"/>
  <c r="N168" i="3"/>
  <c r="M168" i="3"/>
  <c r="N167" i="3"/>
  <c r="M167" i="3"/>
  <c r="N118" i="3"/>
  <c r="M118" i="3"/>
  <c r="N116" i="3"/>
  <c r="M116" i="3"/>
  <c r="Y15" i="1" l="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152"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5" i="1"/>
  <c r="Y6" i="1"/>
  <c r="Y7" i="1"/>
  <c r="Y8" i="1"/>
  <c r="Y9" i="1"/>
  <c r="Y10" i="1"/>
  <c r="Y11" i="1"/>
  <c r="Y12" i="1"/>
  <c r="Y13" i="1"/>
  <c r="Y14" i="1"/>
  <c r="Y4" i="1"/>
  <c r="Y3" i="1"/>
  <c r="N1449" i="3" l="1"/>
  <c r="M1449" i="3"/>
  <c r="N1448" i="3"/>
  <c r="M1448" i="3"/>
  <c r="N1447" i="3"/>
  <c r="M1447" i="3"/>
  <c r="N1446" i="3"/>
  <c r="M1446" i="3"/>
  <c r="N1445" i="3"/>
  <c r="M1445" i="3"/>
  <c r="N1444" i="3"/>
  <c r="M1444" i="3"/>
  <c r="N1282" i="3"/>
  <c r="M1282" i="3"/>
  <c r="N1281" i="3"/>
  <c r="M1281" i="3"/>
  <c r="N1280" i="3"/>
  <c r="M1280" i="3"/>
  <c r="N1279" i="3"/>
  <c r="M1279" i="3"/>
  <c r="N1278" i="3"/>
  <c r="M1278" i="3"/>
  <c r="N1277" i="3"/>
  <c r="M1277" i="3"/>
  <c r="N1276" i="3"/>
  <c r="M1276" i="3"/>
  <c r="N1275" i="3"/>
  <c r="M1275" i="3"/>
  <c r="N1274" i="3"/>
  <c r="M1274" i="3"/>
  <c r="N1273" i="3"/>
  <c r="M1273" i="3"/>
  <c r="N1272" i="3"/>
  <c r="M1272" i="3"/>
  <c r="N1271" i="3"/>
  <c r="M1271" i="3"/>
  <c r="N1270" i="3"/>
  <c r="M1270" i="3"/>
  <c r="N1269" i="3"/>
  <c r="M1269" i="3"/>
  <c r="N1268" i="3"/>
  <c r="M1268" i="3"/>
  <c r="N1267" i="3"/>
  <c r="M1267" i="3"/>
  <c r="N1266" i="3"/>
  <c r="M1266" i="3"/>
  <c r="N1265" i="3"/>
  <c r="M1265" i="3"/>
  <c r="N1264" i="3"/>
  <c r="M1264" i="3"/>
  <c r="N1263" i="3"/>
  <c r="M1263" i="3"/>
  <c r="N1262" i="3"/>
  <c r="M1262" i="3"/>
  <c r="N1261" i="3"/>
  <c r="M1261" i="3"/>
  <c r="N1260" i="3"/>
  <c r="M1260" i="3"/>
  <c r="N1259" i="3"/>
  <c r="M1259" i="3"/>
  <c r="N1258" i="3"/>
  <c r="M1258" i="3"/>
  <c r="N297" i="3"/>
  <c r="M297" i="3"/>
  <c r="L297" i="3"/>
  <c r="N1257" i="3"/>
  <c r="M1257" i="3"/>
  <c r="N1256" i="3"/>
  <c r="M1256" i="3"/>
  <c r="AV173" i="1"/>
  <c r="AV172" i="1"/>
  <c r="AV171" i="1"/>
  <c r="AV167" i="1"/>
  <c r="AV170" i="1"/>
  <c r="AV169" i="1"/>
  <c r="AV168" i="1"/>
  <c r="AV174" i="1"/>
  <c r="AV176" i="1"/>
  <c r="AV175" i="1"/>
  <c r="AV166" i="1" l="1"/>
  <c r="AV165" i="1"/>
  <c r="AV164" i="1"/>
  <c r="AV163" i="1"/>
  <c r="AV162" i="1"/>
  <c r="AT180" i="1"/>
  <c r="AT179" i="1"/>
  <c r="AT178" i="1"/>
  <c r="AT177" i="1"/>
  <c r="AT176" i="1"/>
  <c r="AT175" i="1"/>
  <c r="AT174" i="1"/>
  <c r="AT173" i="1"/>
  <c r="AT172" i="1"/>
  <c r="AT171" i="1"/>
  <c r="AT170" i="1"/>
  <c r="AT169" i="1"/>
  <c r="AT168" i="1"/>
  <c r="AT167" i="1"/>
  <c r="AT166" i="1"/>
  <c r="AT165" i="1"/>
  <c r="AT164" i="1"/>
  <c r="AT163" i="1"/>
  <c r="AT162" i="1"/>
  <c r="AV152" i="1" l="1"/>
  <c r="AV80" i="1"/>
  <c r="AV79" i="1"/>
  <c r="AV78" i="1"/>
  <c r="AV77" i="1"/>
  <c r="AV76" i="1"/>
  <c r="M1523" i="3" l="1"/>
  <c r="N1523" i="3"/>
  <c r="M1524" i="3"/>
  <c r="N1524" i="3"/>
  <c r="M1525" i="3"/>
  <c r="N1525" i="3"/>
  <c r="N22" i="3" l="1"/>
  <c r="M22" i="3"/>
  <c r="L22" i="3"/>
  <c r="N21" i="3"/>
  <c r="M21" i="3"/>
  <c r="L21" i="3"/>
  <c r="N173" i="3"/>
  <c r="M173" i="3"/>
  <c r="L173" i="3"/>
  <c r="N172" i="3"/>
  <c r="M172" i="3"/>
  <c r="L172" i="3"/>
  <c r="N171" i="3"/>
  <c r="M171" i="3"/>
  <c r="L171" i="3"/>
  <c r="N1519" i="3"/>
  <c r="M1519" i="3"/>
  <c r="N1518" i="3"/>
  <c r="M1518" i="3"/>
  <c r="N1517" i="3"/>
  <c r="M1517" i="3"/>
  <c r="N1516" i="3"/>
  <c r="M1516" i="3"/>
  <c r="N1515" i="3"/>
  <c r="M1515" i="3"/>
  <c r="N1514" i="3"/>
  <c r="M1514" i="3"/>
  <c r="N31" i="3"/>
  <c r="M31" i="3"/>
  <c r="L31" i="3"/>
  <c r="N30" i="3"/>
  <c r="M30" i="3"/>
  <c r="L30" i="3"/>
  <c r="N291" i="3"/>
  <c r="M291" i="3"/>
  <c r="L291" i="3"/>
  <c r="N1513" i="3"/>
  <c r="M1513" i="3"/>
  <c r="N1512" i="3"/>
  <c r="M1512" i="3"/>
  <c r="N1511" i="3"/>
  <c r="M1511" i="3"/>
  <c r="N1510" i="3"/>
  <c r="M1510" i="3"/>
  <c r="N1509" i="3"/>
  <c r="M1509" i="3"/>
  <c r="N1508" i="3"/>
  <c r="M1508" i="3"/>
  <c r="N322" i="3"/>
  <c r="M322" i="3"/>
  <c r="L322" i="3"/>
  <c r="N321" i="3"/>
  <c r="M321" i="3"/>
  <c r="L321" i="3"/>
  <c r="L316" i="3"/>
  <c r="L315" i="3"/>
  <c r="L314" i="3"/>
  <c r="L313" i="3"/>
  <c r="L17" i="3"/>
  <c r="L138" i="3" l="1"/>
  <c r="N155" i="3"/>
  <c r="M155" i="3"/>
  <c r="L155" i="3"/>
  <c r="N154" i="3"/>
  <c r="M154" i="3"/>
  <c r="L154" i="3"/>
  <c r="N153" i="3"/>
  <c r="M153" i="3"/>
  <c r="L153" i="3"/>
  <c r="N152" i="3"/>
  <c r="M152" i="3"/>
  <c r="L152" i="3"/>
  <c r="N1255" i="3"/>
  <c r="M1255" i="3"/>
  <c r="N1254" i="3"/>
  <c r="M1254" i="3"/>
  <c r="N1253" i="3"/>
  <c r="M1253" i="3"/>
  <c r="N1252" i="3"/>
  <c r="M1252" i="3"/>
  <c r="N1251" i="3"/>
  <c r="M1251" i="3"/>
  <c r="N1250" i="3"/>
  <c r="M1250" i="3"/>
  <c r="N1249" i="3"/>
  <c r="M1249" i="3"/>
  <c r="N1248" i="3"/>
  <c r="M1248" i="3"/>
  <c r="N1247" i="3"/>
  <c r="M1247" i="3"/>
  <c r="N1246" i="3"/>
  <c r="M1246" i="3"/>
  <c r="N1245" i="3"/>
  <c r="M1245" i="3"/>
  <c r="N1244" i="3"/>
  <c r="M1244" i="3"/>
  <c r="N1243" i="3"/>
  <c r="M1243" i="3"/>
  <c r="N1242" i="3"/>
  <c r="M1242" i="3"/>
  <c r="N1241" i="3"/>
  <c r="M1241" i="3"/>
  <c r="N1240" i="3"/>
  <c r="M1240" i="3"/>
  <c r="N1239" i="3"/>
  <c r="M1239" i="3"/>
  <c r="N1238" i="3"/>
  <c r="M1238" i="3"/>
  <c r="N1237" i="3"/>
  <c r="M1237" i="3"/>
  <c r="N1236" i="3"/>
  <c r="M1236" i="3"/>
  <c r="N1235" i="3"/>
  <c r="M1235" i="3"/>
  <c r="N1234" i="3"/>
  <c r="M1234" i="3"/>
  <c r="N1233" i="3"/>
  <c r="M1233" i="3"/>
  <c r="N1232" i="3"/>
  <c r="M1232" i="3"/>
  <c r="N151" i="3"/>
  <c r="M151" i="3"/>
  <c r="L151" i="3"/>
  <c r="N1231" i="3"/>
  <c r="M1231" i="3"/>
  <c r="N1230" i="3"/>
  <c r="M1230" i="3"/>
  <c r="N1229" i="3"/>
  <c r="M1229" i="3"/>
  <c r="N1228" i="3"/>
  <c r="M1228" i="3"/>
  <c r="N150" i="3"/>
  <c r="M150" i="3"/>
  <c r="L150" i="3"/>
  <c r="N149" i="3"/>
  <c r="M149" i="3"/>
  <c r="L149" i="3"/>
  <c r="L368" i="3"/>
  <c r="M368" i="3"/>
  <c r="N368" i="3"/>
  <c r="L148" i="3"/>
  <c r="M148" i="3"/>
  <c r="N148" i="3"/>
  <c r="M1478" i="3" l="1"/>
  <c r="N1478" i="3"/>
  <c r="M1479" i="3"/>
  <c r="N1479" i="3"/>
  <c r="M1470" i="3"/>
  <c r="N1470" i="3"/>
  <c r="M1471" i="3"/>
  <c r="N1471" i="3"/>
  <c r="M1472" i="3"/>
  <c r="N1472" i="3"/>
  <c r="M1473" i="3"/>
  <c r="N1473" i="3"/>
  <c r="M1474" i="3"/>
  <c r="N1474" i="3"/>
  <c r="M1475" i="3"/>
  <c r="N1475" i="3"/>
  <c r="M1476" i="3"/>
  <c r="N1476" i="3"/>
  <c r="M1477" i="3"/>
  <c r="N1477" i="3"/>
  <c r="L16" i="3"/>
  <c r="L29" i="3"/>
  <c r="L28" i="3"/>
  <c r="L273" i="3"/>
  <c r="L272" i="3"/>
  <c r="M1465" i="3"/>
  <c r="N1465" i="3"/>
  <c r="M1468" i="3"/>
  <c r="N1468" i="3"/>
  <c r="M1469" i="3"/>
  <c r="N1469" i="3"/>
  <c r="M1442" i="3"/>
  <c r="N1442" i="3"/>
  <c r="M1443" i="3"/>
  <c r="N1443" i="3"/>
  <c r="M1440" i="3"/>
  <c r="N1440" i="3"/>
  <c r="M1441" i="3"/>
  <c r="N1441" i="3"/>
  <c r="M1438" i="3"/>
  <c r="N1438" i="3"/>
  <c r="M1439" i="3"/>
  <c r="N1439" i="3"/>
  <c r="M1436" i="3"/>
  <c r="N1436" i="3"/>
  <c r="M1437" i="3"/>
  <c r="N1437" i="3"/>
  <c r="M1430" i="3"/>
  <c r="N1430" i="3"/>
  <c r="M1431" i="3"/>
  <c r="N1431" i="3"/>
  <c r="M1432" i="3"/>
  <c r="N1432" i="3"/>
  <c r="M1433" i="3"/>
  <c r="N1433" i="3"/>
  <c r="M1434" i="3"/>
  <c r="N1434" i="3"/>
  <c r="M1435" i="3"/>
  <c r="N1435" i="3"/>
  <c r="M1401" i="3"/>
  <c r="N1401" i="3"/>
  <c r="M1402" i="3"/>
  <c r="N1402" i="3"/>
  <c r="M1403" i="3"/>
  <c r="N1403" i="3"/>
  <c r="M1404" i="3"/>
  <c r="N1404" i="3"/>
  <c r="M1405" i="3"/>
  <c r="N1405" i="3"/>
  <c r="M1426" i="3"/>
  <c r="N1426" i="3"/>
  <c r="M1427" i="3"/>
  <c r="N1427" i="3"/>
  <c r="M1428" i="3"/>
  <c r="N1428" i="3"/>
  <c r="M1429" i="3"/>
  <c r="N1429" i="3"/>
  <c r="M1422" i="3"/>
  <c r="N1422" i="3"/>
  <c r="M1423" i="3"/>
  <c r="N1423" i="3"/>
  <c r="M1424" i="3"/>
  <c r="N1424" i="3"/>
  <c r="M1425" i="3"/>
  <c r="N1425" i="3"/>
  <c r="M1418" i="3"/>
  <c r="N1418" i="3"/>
  <c r="M1419" i="3"/>
  <c r="N1419" i="3"/>
  <c r="M1420" i="3"/>
  <c r="N1420" i="3"/>
  <c r="M1421" i="3"/>
  <c r="N1421" i="3"/>
  <c r="M1414" i="3"/>
  <c r="N1414" i="3"/>
  <c r="M1415" i="3"/>
  <c r="N1415" i="3"/>
  <c r="M1416" i="3"/>
  <c r="N1416" i="3"/>
  <c r="M1417" i="3"/>
  <c r="N1417" i="3"/>
  <c r="M1410" i="3"/>
  <c r="N1410" i="3"/>
  <c r="M1411" i="3"/>
  <c r="N1411" i="3"/>
  <c r="M1412" i="3"/>
  <c r="N1412" i="3"/>
  <c r="M1413" i="3"/>
  <c r="N1413" i="3"/>
  <c r="M1406" i="3"/>
  <c r="N1406" i="3"/>
  <c r="M1407" i="3"/>
  <c r="N1407" i="3"/>
  <c r="M1408" i="3"/>
  <c r="N1408" i="3"/>
  <c r="M1409" i="3"/>
  <c r="N1409" i="3"/>
  <c r="M1379" i="3"/>
  <c r="N1379" i="3"/>
  <c r="M1380" i="3"/>
  <c r="N1380" i="3"/>
  <c r="M1381" i="3"/>
  <c r="N1381" i="3"/>
  <c r="M1382" i="3"/>
  <c r="N1382" i="3"/>
  <c r="M1383" i="3"/>
  <c r="N1383" i="3"/>
  <c r="M1384" i="3"/>
  <c r="N1384" i="3"/>
  <c r="M1385" i="3"/>
  <c r="N1385" i="3"/>
  <c r="M1386" i="3"/>
  <c r="N1386" i="3"/>
  <c r="M1387" i="3"/>
  <c r="N1387" i="3"/>
  <c r="M1388" i="3"/>
  <c r="N1388" i="3"/>
  <c r="M1389" i="3"/>
  <c r="N1389" i="3"/>
  <c r="M1390" i="3"/>
  <c r="N1390" i="3"/>
  <c r="M1391" i="3"/>
  <c r="N1391" i="3"/>
  <c r="M1392" i="3"/>
  <c r="N1392" i="3"/>
  <c r="M1393" i="3"/>
  <c r="N1393" i="3"/>
  <c r="M1394" i="3"/>
  <c r="N1394" i="3"/>
  <c r="M1395" i="3"/>
  <c r="N1395" i="3"/>
  <c r="M1396" i="3"/>
  <c r="N1396" i="3"/>
  <c r="M1397" i="3"/>
  <c r="N1397" i="3"/>
  <c r="M1398" i="3"/>
  <c r="N1398" i="3"/>
  <c r="M1399" i="3"/>
  <c r="N1399" i="3"/>
  <c r="M1400" i="3"/>
  <c r="N1400" i="3"/>
  <c r="M1355" i="3"/>
  <c r="N1355" i="3"/>
  <c r="M1356" i="3"/>
  <c r="N1356" i="3"/>
  <c r="M1357" i="3"/>
  <c r="N1357" i="3"/>
  <c r="M1358" i="3"/>
  <c r="N1358" i="3"/>
  <c r="M1359" i="3"/>
  <c r="N1359" i="3"/>
  <c r="M1360" i="3"/>
  <c r="N1360" i="3"/>
  <c r="M1361" i="3"/>
  <c r="N1361" i="3"/>
  <c r="M1362" i="3"/>
  <c r="N1362" i="3"/>
  <c r="M1363" i="3"/>
  <c r="N1363" i="3"/>
  <c r="M1364" i="3"/>
  <c r="N1364" i="3"/>
  <c r="M1365" i="3"/>
  <c r="N1365" i="3"/>
  <c r="M1366" i="3"/>
  <c r="N1366" i="3"/>
  <c r="M1367" i="3"/>
  <c r="N1367" i="3"/>
  <c r="M1368" i="3"/>
  <c r="N1368" i="3"/>
  <c r="M1369" i="3"/>
  <c r="N1369" i="3"/>
  <c r="M1370" i="3"/>
  <c r="N1370" i="3"/>
  <c r="M1371" i="3"/>
  <c r="N1371" i="3"/>
  <c r="M1372" i="3"/>
  <c r="N1372" i="3"/>
  <c r="M1373" i="3"/>
  <c r="N1373" i="3"/>
  <c r="M1374" i="3"/>
  <c r="N1374" i="3"/>
  <c r="M1375" i="3"/>
  <c r="N1375" i="3"/>
  <c r="M1376" i="3"/>
  <c r="N1376" i="3"/>
  <c r="M1377" i="3"/>
  <c r="N1377" i="3"/>
  <c r="M1378" i="3"/>
  <c r="N1378" i="3"/>
  <c r="M1335" i="3"/>
  <c r="N1335" i="3"/>
  <c r="M1336" i="3"/>
  <c r="N1336" i="3"/>
  <c r="M1337" i="3"/>
  <c r="N1337" i="3"/>
  <c r="M1338" i="3"/>
  <c r="N1338" i="3"/>
  <c r="M1339" i="3"/>
  <c r="N1339" i="3"/>
  <c r="M1340" i="3"/>
  <c r="N1340" i="3"/>
  <c r="M1341" i="3"/>
  <c r="N1341" i="3"/>
  <c r="M1342" i="3"/>
  <c r="N1342" i="3"/>
  <c r="M1343" i="3"/>
  <c r="N1343" i="3"/>
  <c r="M1344" i="3"/>
  <c r="N1344" i="3"/>
  <c r="M1345" i="3"/>
  <c r="N1345" i="3"/>
  <c r="M1346" i="3"/>
  <c r="N1346" i="3"/>
  <c r="M1347" i="3"/>
  <c r="N1347" i="3"/>
  <c r="M1348" i="3"/>
  <c r="N1348" i="3"/>
  <c r="M1349" i="3"/>
  <c r="N1349" i="3"/>
  <c r="M1350" i="3"/>
  <c r="N1350" i="3"/>
  <c r="M1351" i="3"/>
  <c r="N1351" i="3"/>
  <c r="M1352" i="3"/>
  <c r="N1352" i="3"/>
  <c r="M1353" i="3"/>
  <c r="N1353" i="3"/>
  <c r="M1354" i="3"/>
  <c r="N1354" i="3"/>
  <c r="M1310" i="3"/>
  <c r="N1310" i="3"/>
  <c r="M1311" i="3"/>
  <c r="N1311" i="3"/>
  <c r="M1312" i="3"/>
  <c r="N1312" i="3"/>
  <c r="M1313" i="3"/>
  <c r="N1313" i="3"/>
  <c r="M1314" i="3"/>
  <c r="N1314" i="3"/>
  <c r="M1315" i="3"/>
  <c r="N1315" i="3"/>
  <c r="M1316" i="3"/>
  <c r="N1316" i="3"/>
  <c r="M1317" i="3"/>
  <c r="N1317" i="3"/>
  <c r="M1318" i="3"/>
  <c r="N1318" i="3"/>
  <c r="M1319" i="3"/>
  <c r="N1319" i="3"/>
  <c r="M1320" i="3"/>
  <c r="N1320" i="3"/>
  <c r="M1321" i="3"/>
  <c r="N1321" i="3"/>
  <c r="M1322" i="3"/>
  <c r="N1322" i="3"/>
  <c r="M1323" i="3"/>
  <c r="N1323" i="3"/>
  <c r="M1324" i="3"/>
  <c r="N1324" i="3"/>
  <c r="M1325" i="3"/>
  <c r="N1325" i="3"/>
  <c r="M1326" i="3"/>
  <c r="N1326" i="3"/>
  <c r="M1327" i="3"/>
  <c r="N1327" i="3"/>
  <c r="M1328" i="3"/>
  <c r="N1328" i="3"/>
  <c r="M1329" i="3"/>
  <c r="N1329" i="3"/>
  <c r="M1330" i="3"/>
  <c r="M1331" i="3"/>
  <c r="M1332" i="3"/>
  <c r="M1333" i="3"/>
  <c r="M1334" i="3"/>
  <c r="M1305" i="3"/>
  <c r="N1305" i="3"/>
  <c r="M1306" i="3"/>
  <c r="N1306" i="3"/>
  <c r="M1307" i="3"/>
  <c r="N1307" i="3"/>
  <c r="M1308" i="3"/>
  <c r="N1308" i="3"/>
  <c r="M1309" i="3"/>
  <c r="N1309" i="3"/>
  <c r="L183" i="3"/>
  <c r="L184" i="3"/>
  <c r="M1295" i="3"/>
  <c r="N1295" i="3"/>
  <c r="M1296" i="3"/>
  <c r="N1296" i="3"/>
  <c r="M1297" i="3"/>
  <c r="N1297" i="3"/>
  <c r="M1298" i="3"/>
  <c r="N1298" i="3"/>
  <c r="M1299" i="3"/>
  <c r="N1299" i="3"/>
  <c r="L146" i="3"/>
  <c r="M146" i="3"/>
  <c r="N146" i="3"/>
  <c r="L147" i="3"/>
  <c r="M147" i="3"/>
  <c r="N147" i="3"/>
  <c r="M1300" i="3"/>
  <c r="N1300" i="3"/>
  <c r="M1301" i="3"/>
  <c r="N1301" i="3"/>
  <c r="M1302" i="3"/>
  <c r="N1302" i="3"/>
  <c r="M1303" i="3"/>
  <c r="N1303" i="3"/>
  <c r="M1304" i="3"/>
  <c r="N1304" i="3"/>
  <c r="M1294" i="3"/>
  <c r="N1294" i="3"/>
  <c r="M1293" i="3"/>
  <c r="N1293" i="3"/>
  <c r="M1291" i="3"/>
  <c r="N1291" i="3"/>
  <c r="M1292" i="3"/>
  <c r="N1292" i="3"/>
  <c r="L182" i="3"/>
  <c r="M182" i="3"/>
  <c r="N182" i="3"/>
  <c r="M123" i="3"/>
  <c r="N123" i="3"/>
  <c r="L275" i="3"/>
  <c r="M275" i="3"/>
  <c r="N275" i="3"/>
  <c r="N1288" i="3"/>
  <c r="N1289" i="3"/>
  <c r="L276" i="3"/>
  <c r="L277" i="3"/>
  <c r="N1290" i="3"/>
  <c r="L278" i="3"/>
  <c r="M278" i="3"/>
  <c r="N278" i="3"/>
  <c r="L143" i="3"/>
  <c r="M143" i="3"/>
  <c r="N143" i="3"/>
  <c r="L145" i="3"/>
  <c r="M145" i="3"/>
  <c r="N145" i="3"/>
  <c r="M1484" i="3"/>
  <c r="N1484" i="3"/>
  <c r="M1485" i="3"/>
  <c r="N1485" i="3"/>
  <c r="M1486" i="3"/>
  <c r="N1486" i="3"/>
  <c r="M1487" i="3"/>
  <c r="N1487" i="3"/>
  <c r="AV68" i="1" l="1"/>
  <c r="AV60" i="1"/>
  <c r="AV47" i="1"/>
  <c r="AV24" i="1"/>
  <c r="L317" i="3" l="1"/>
  <c r="L318" i="3"/>
  <c r="L279" i="3"/>
  <c r="L280" i="3"/>
  <c r="L281" i="3"/>
  <c r="L282" i="3"/>
  <c r="L283" i="3"/>
  <c r="L174" i="3"/>
  <c r="L175" i="3"/>
  <c r="L176" i="3"/>
  <c r="L292" i="3"/>
  <c r="L293" i="3"/>
  <c r="L294" i="3"/>
  <c r="L295" i="3"/>
  <c r="L286" i="3"/>
  <c r="L185" i="3"/>
  <c r="L186" i="3"/>
  <c r="L188" i="3"/>
  <c r="L274" i="3"/>
  <c r="N1809" i="3" l="1"/>
  <c r="M1809" i="3"/>
  <c r="AT24" i="1" l="1"/>
  <c r="N2521" i="3" l="1"/>
  <c r="M2521" i="3"/>
  <c r="N2520" i="3"/>
  <c r="M2520" i="3"/>
  <c r="N1794" i="3"/>
  <c r="M1794" i="3"/>
  <c r="N1793" i="3"/>
  <c r="M1793" i="3"/>
  <c r="N1792" i="3" l="1"/>
  <c r="M1792" i="3"/>
  <c r="N1791" i="3" l="1"/>
  <c r="M1791" i="3"/>
  <c r="AT73" i="1" l="1"/>
  <c r="AV73" i="1"/>
  <c r="A102" i="87" l="1"/>
  <c r="A101" i="87"/>
  <c r="A100" i="87"/>
  <c r="A99" i="87"/>
  <c r="A98" i="87"/>
  <c r="A97" i="87"/>
  <c r="A96" i="87"/>
  <c r="A95" i="87"/>
  <c r="A94" i="87"/>
  <c r="A93" i="87"/>
  <c r="A92" i="87"/>
  <c r="A91" i="87"/>
  <c r="A90" i="87"/>
  <c r="A89" i="87"/>
  <c r="A88" i="87"/>
  <c r="A87" i="87"/>
  <c r="A86" i="87"/>
  <c r="A85" i="87"/>
  <c r="A84" i="87"/>
  <c r="A83" i="87"/>
  <c r="A82" i="87"/>
  <c r="A81" i="87"/>
  <c r="A80" i="87"/>
  <c r="A79" i="87"/>
  <c r="A78" i="87"/>
  <c r="A77" i="87"/>
  <c r="A76" i="87"/>
  <c r="A75" i="87"/>
  <c r="A74" i="87"/>
  <c r="A73" i="87"/>
  <c r="A72" i="87"/>
  <c r="A71" i="87"/>
  <c r="A70" i="87"/>
  <c r="A69" i="87"/>
  <c r="A68" i="87"/>
  <c r="A67" i="87"/>
  <c r="A66" i="87"/>
  <c r="A65" i="87"/>
  <c r="A64" i="87"/>
  <c r="A63" i="87"/>
  <c r="A62" i="87"/>
  <c r="A61" i="87"/>
  <c r="A60" i="87"/>
  <c r="A59" i="87"/>
  <c r="A58" i="87"/>
  <c r="A57" i="87"/>
  <c r="A56" i="87"/>
  <c r="A55" i="87"/>
  <c r="A54" i="87"/>
  <c r="A53" i="87"/>
  <c r="A52" i="87"/>
  <c r="A51" i="87"/>
  <c r="A50" i="87"/>
  <c r="A49" i="87"/>
  <c r="A48" i="87"/>
  <c r="A47" i="87"/>
  <c r="A46" i="87"/>
  <c r="A45" i="87"/>
  <c r="A44" i="87"/>
  <c r="A43" i="87"/>
  <c r="A42" i="87"/>
  <c r="A41" i="87"/>
  <c r="A40" i="87"/>
  <c r="A39" i="87"/>
  <c r="A38" i="87"/>
  <c r="A37" i="87"/>
  <c r="A36" i="87"/>
  <c r="A35" i="87"/>
  <c r="A34" i="87"/>
  <c r="A33" i="87"/>
  <c r="A32" i="87"/>
  <c r="A31" i="87"/>
  <c r="A30" i="87"/>
  <c r="A29" i="87"/>
  <c r="A28" i="87"/>
  <c r="A27" i="87"/>
  <c r="A26" i="87"/>
  <c r="A25" i="87"/>
  <c r="A24" i="87"/>
  <c r="A23" i="87"/>
  <c r="A22" i="87"/>
  <c r="A21" i="87"/>
  <c r="A20" i="87"/>
  <c r="A19" i="87"/>
  <c r="A18" i="87"/>
  <c r="A17" i="87"/>
  <c r="A16" i="87"/>
  <c r="A15" i="87"/>
  <c r="A14" i="87"/>
  <c r="A13" i="87"/>
  <c r="A12" i="87"/>
  <c r="A11" i="87"/>
  <c r="A10" i="87"/>
  <c r="A9" i="87"/>
  <c r="A8" i="87"/>
  <c r="A7" i="87"/>
  <c r="A6" i="87"/>
  <c r="A5" i="87"/>
  <c r="A4" i="87"/>
  <c r="A3" i="87"/>
  <c r="A1002" i="86"/>
  <c r="A1001" i="86"/>
  <c r="A1000" i="86"/>
  <c r="A999" i="86"/>
  <c r="A998" i="86"/>
  <c r="A997" i="86"/>
  <c r="A996" i="86"/>
  <c r="A995" i="86"/>
  <c r="A994" i="86"/>
  <c r="A993" i="86"/>
  <c r="A992" i="86"/>
  <c r="A991" i="86"/>
  <c r="A990" i="86"/>
  <c r="A989" i="86"/>
  <c r="A988" i="86"/>
  <c r="A987" i="86"/>
  <c r="A986" i="86"/>
  <c r="A985" i="86"/>
  <c r="A984" i="86"/>
  <c r="A983" i="86"/>
  <c r="A982" i="86"/>
  <c r="A981" i="86"/>
  <c r="A980" i="86"/>
  <c r="A979" i="86"/>
  <c r="A978" i="86"/>
  <c r="A977" i="86"/>
  <c r="A976" i="86"/>
  <c r="A975" i="86"/>
  <c r="A974" i="86"/>
  <c r="A973" i="86"/>
  <c r="A972" i="86"/>
  <c r="A971" i="86"/>
  <c r="A970" i="86"/>
  <c r="A969" i="86"/>
  <c r="A968" i="86"/>
  <c r="A967" i="86"/>
  <c r="A966" i="86"/>
  <c r="A965" i="86"/>
  <c r="A964" i="86"/>
  <c r="A963" i="86"/>
  <c r="A962" i="86"/>
  <c r="A961" i="86"/>
  <c r="A960" i="86"/>
  <c r="A959" i="86"/>
  <c r="A958" i="86"/>
  <c r="A957" i="86"/>
  <c r="A956" i="86"/>
  <c r="A955" i="86"/>
  <c r="A954" i="86"/>
  <c r="A953" i="86"/>
  <c r="A952" i="86"/>
  <c r="A951" i="86"/>
  <c r="A950" i="86"/>
  <c r="A949" i="86"/>
  <c r="A948" i="86"/>
  <c r="A947" i="86"/>
  <c r="A946" i="86"/>
  <c r="A945" i="86"/>
  <c r="A944" i="86"/>
  <c r="A943" i="86"/>
  <c r="A942" i="86"/>
  <c r="A941" i="86"/>
  <c r="A940" i="86"/>
  <c r="A939" i="86"/>
  <c r="A938" i="86"/>
  <c r="A937" i="86"/>
  <c r="A936" i="86"/>
  <c r="A935" i="86"/>
  <c r="A934" i="86"/>
  <c r="A933" i="86"/>
  <c r="A932" i="86"/>
  <c r="A931" i="86"/>
  <c r="A930" i="86"/>
  <c r="A929" i="86"/>
  <c r="A928" i="86"/>
  <c r="A927" i="86"/>
  <c r="A926" i="86"/>
  <c r="A925" i="86"/>
  <c r="A924" i="86"/>
  <c r="A923" i="86"/>
  <c r="A922" i="86"/>
  <c r="A921" i="86"/>
  <c r="A920" i="86"/>
  <c r="A919" i="86"/>
  <c r="A918" i="86"/>
  <c r="A917" i="86"/>
  <c r="A916" i="86"/>
  <c r="A915" i="86"/>
  <c r="A914" i="86"/>
  <c r="A913" i="86"/>
  <c r="A912" i="86"/>
  <c r="A911" i="86"/>
  <c r="A910" i="86"/>
  <c r="A909" i="86"/>
  <c r="A908" i="86"/>
  <c r="A907" i="86"/>
  <c r="A906" i="86"/>
  <c r="A905" i="86"/>
  <c r="A904" i="86"/>
  <c r="A903" i="86"/>
  <c r="A902" i="86"/>
  <c r="A901" i="86"/>
  <c r="A900" i="86"/>
  <c r="A899" i="86"/>
  <c r="A898" i="86"/>
  <c r="A897" i="86"/>
  <c r="A896" i="86"/>
  <c r="A895" i="86"/>
  <c r="A894" i="86"/>
  <c r="A893" i="86"/>
  <c r="A892" i="86"/>
  <c r="A891" i="86"/>
  <c r="A890" i="86"/>
  <c r="A889" i="86"/>
  <c r="A888" i="86"/>
  <c r="A887" i="86"/>
  <c r="A886" i="86"/>
  <c r="A885" i="86"/>
  <c r="A884" i="86"/>
  <c r="A883" i="86"/>
  <c r="A882" i="86"/>
  <c r="A881" i="86"/>
  <c r="A880" i="86"/>
  <c r="A879" i="86"/>
  <c r="A878" i="86"/>
  <c r="A877" i="86"/>
  <c r="A876" i="86"/>
  <c r="A875" i="86"/>
  <c r="A874" i="86"/>
  <c r="A873" i="86"/>
  <c r="A872" i="86"/>
  <c r="A871" i="86"/>
  <c r="A870" i="86"/>
  <c r="A869" i="86"/>
  <c r="A868" i="86"/>
  <c r="A867" i="86"/>
  <c r="A866" i="86"/>
  <c r="A865" i="86"/>
  <c r="A864" i="86"/>
  <c r="A863" i="86"/>
  <c r="A862" i="86"/>
  <c r="A861" i="86"/>
  <c r="A860" i="86"/>
  <c r="A859" i="86"/>
  <c r="A858" i="86"/>
  <c r="A857" i="86"/>
  <c r="A856" i="86"/>
  <c r="A855" i="86"/>
  <c r="A854" i="86"/>
  <c r="A853" i="86"/>
  <c r="A852" i="86"/>
  <c r="A851" i="86"/>
  <c r="A850" i="86"/>
  <c r="A849" i="86"/>
  <c r="A848" i="86"/>
  <c r="A847" i="86"/>
  <c r="A846" i="86"/>
  <c r="A845" i="86"/>
  <c r="A844" i="86"/>
  <c r="A843" i="86"/>
  <c r="A842" i="86"/>
  <c r="A841" i="86"/>
  <c r="A840" i="86"/>
  <c r="A839" i="86"/>
  <c r="A838" i="86"/>
  <c r="A837" i="86"/>
  <c r="A836" i="86"/>
  <c r="A835" i="86"/>
  <c r="A834" i="86"/>
  <c r="A833" i="86"/>
  <c r="A832" i="86"/>
  <c r="A831" i="86"/>
  <c r="A830" i="86"/>
  <c r="A829" i="86"/>
  <c r="A828" i="86"/>
  <c r="A827" i="86"/>
  <c r="A826" i="86"/>
  <c r="A825" i="86"/>
  <c r="A824" i="86"/>
  <c r="A823" i="86"/>
  <c r="A822" i="86"/>
  <c r="A821" i="86"/>
  <c r="A820" i="86"/>
  <c r="A819" i="86"/>
  <c r="A818" i="86"/>
  <c r="A817" i="86"/>
  <c r="A816" i="86"/>
  <c r="A815" i="86"/>
  <c r="A814" i="86"/>
  <c r="A813" i="86"/>
  <c r="A812" i="86"/>
  <c r="A811" i="86"/>
  <c r="A810" i="86"/>
  <c r="A809" i="86"/>
  <c r="A808" i="86"/>
  <c r="A807" i="86"/>
  <c r="A806" i="86"/>
  <c r="A805" i="86"/>
  <c r="A804" i="86"/>
  <c r="A803" i="86"/>
  <c r="A802" i="86"/>
  <c r="A801" i="86"/>
  <c r="A800" i="86"/>
  <c r="A799" i="86"/>
  <c r="A798" i="86"/>
  <c r="A797" i="86"/>
  <c r="A796" i="86"/>
  <c r="A795" i="86"/>
  <c r="A794" i="86"/>
  <c r="A793" i="86"/>
  <c r="A792" i="86"/>
  <c r="A791" i="86"/>
  <c r="A790" i="86"/>
  <c r="A789" i="86"/>
  <c r="A788" i="86"/>
  <c r="A787" i="86"/>
  <c r="A786" i="86"/>
  <c r="A785" i="86"/>
  <c r="A784" i="86"/>
  <c r="A783" i="86"/>
  <c r="A782" i="86"/>
  <c r="A781" i="86"/>
  <c r="A780" i="86"/>
  <c r="A779" i="86"/>
  <c r="A778" i="86"/>
  <c r="A777" i="86"/>
  <c r="A776" i="86"/>
  <c r="A775" i="86"/>
  <c r="A774" i="86"/>
  <c r="A773" i="86"/>
  <c r="A772" i="86"/>
  <c r="A771" i="86"/>
  <c r="A770" i="86"/>
  <c r="A769" i="86"/>
  <c r="A768" i="86"/>
  <c r="A767" i="86"/>
  <c r="A766" i="86"/>
  <c r="A765" i="86"/>
  <c r="A764" i="86"/>
  <c r="A763" i="86"/>
  <c r="A762" i="86"/>
  <c r="A761" i="86"/>
  <c r="A760" i="86"/>
  <c r="A759" i="86"/>
  <c r="A758" i="86"/>
  <c r="A757" i="86"/>
  <c r="A756" i="86"/>
  <c r="A755" i="86"/>
  <c r="A754" i="86"/>
  <c r="A753" i="86"/>
  <c r="A752" i="86"/>
  <c r="A751" i="86"/>
  <c r="A750" i="86"/>
  <c r="A749" i="86"/>
  <c r="A748" i="86"/>
  <c r="A747" i="86"/>
  <c r="A746" i="86"/>
  <c r="A745" i="86"/>
  <c r="A744" i="86"/>
  <c r="A743" i="86"/>
  <c r="A742" i="86"/>
  <c r="A741" i="86"/>
  <c r="A740" i="86"/>
  <c r="A739" i="86"/>
  <c r="A738" i="86"/>
  <c r="A737" i="86"/>
  <c r="A736" i="86"/>
  <c r="A735" i="86"/>
  <c r="A734" i="86"/>
  <c r="A733" i="86"/>
  <c r="A732" i="86"/>
  <c r="A731" i="86"/>
  <c r="A730" i="86"/>
  <c r="A729" i="86"/>
  <c r="A728" i="86"/>
  <c r="A727" i="86"/>
  <c r="A726" i="86"/>
  <c r="A725" i="86"/>
  <c r="A724" i="86"/>
  <c r="A723" i="86"/>
  <c r="A722" i="86"/>
  <c r="A721" i="86"/>
  <c r="A720" i="86"/>
  <c r="A719" i="86"/>
  <c r="A718" i="86"/>
  <c r="A717" i="86"/>
  <c r="A716" i="86"/>
  <c r="A715" i="86"/>
  <c r="A714" i="86"/>
  <c r="A713" i="86"/>
  <c r="A712" i="86"/>
  <c r="A711" i="86"/>
  <c r="A710" i="86"/>
  <c r="A709" i="86"/>
  <c r="A708" i="86"/>
  <c r="A707" i="86"/>
  <c r="A706" i="86"/>
  <c r="A705" i="86"/>
  <c r="A704" i="86"/>
  <c r="A703" i="86"/>
  <c r="A702" i="86"/>
  <c r="A701" i="86"/>
  <c r="A700" i="86"/>
  <c r="A699" i="86"/>
  <c r="A698" i="86"/>
  <c r="A697" i="86"/>
  <c r="A696" i="86"/>
  <c r="A695" i="86"/>
  <c r="A694" i="86"/>
  <c r="A693" i="86"/>
  <c r="A692" i="86"/>
  <c r="A691" i="86"/>
  <c r="A690" i="86"/>
  <c r="A689" i="86"/>
  <c r="A688" i="86"/>
  <c r="A687" i="86"/>
  <c r="A686" i="86"/>
  <c r="A685" i="86"/>
  <c r="A684" i="86"/>
  <c r="A683" i="86"/>
  <c r="A682" i="86"/>
  <c r="A681" i="86"/>
  <c r="A680" i="86"/>
  <c r="A679" i="86"/>
  <c r="A678" i="86"/>
  <c r="A677" i="86"/>
  <c r="A676" i="86"/>
  <c r="A675" i="86"/>
  <c r="A674" i="86"/>
  <c r="A673" i="86"/>
  <c r="A672" i="86"/>
  <c r="A671" i="86"/>
  <c r="A670" i="86"/>
  <c r="A669" i="86"/>
  <c r="A668" i="86"/>
  <c r="A667" i="86"/>
  <c r="A666" i="86"/>
  <c r="A665" i="86"/>
  <c r="A664" i="86"/>
  <c r="A663" i="86"/>
  <c r="A662" i="86"/>
  <c r="A661" i="86"/>
  <c r="A660" i="86"/>
  <c r="A659" i="86"/>
  <c r="A658" i="86"/>
  <c r="A657" i="86"/>
  <c r="A656" i="86"/>
  <c r="A655" i="86"/>
  <c r="A654" i="86"/>
  <c r="A653" i="86"/>
  <c r="A652" i="86"/>
  <c r="A651" i="86"/>
  <c r="A650" i="86"/>
  <c r="A649" i="86"/>
  <c r="A648" i="86"/>
  <c r="A647" i="86"/>
  <c r="A646" i="86"/>
  <c r="A645" i="86"/>
  <c r="A644" i="86"/>
  <c r="A643" i="86"/>
  <c r="A642" i="86"/>
  <c r="A641" i="86"/>
  <c r="A640" i="86"/>
  <c r="A639" i="86"/>
  <c r="A638" i="86"/>
  <c r="A637" i="86"/>
  <c r="A636" i="86"/>
  <c r="A635" i="86"/>
  <c r="A634" i="86"/>
  <c r="A633" i="86"/>
  <c r="A632" i="86"/>
  <c r="A631" i="86"/>
  <c r="A630" i="86"/>
  <c r="A629" i="86"/>
  <c r="A628" i="86"/>
  <c r="A627" i="86"/>
  <c r="A626" i="86"/>
  <c r="A625" i="86"/>
  <c r="A624" i="86"/>
  <c r="A623" i="86"/>
  <c r="A622" i="86"/>
  <c r="A621" i="86"/>
  <c r="A620" i="86"/>
  <c r="A619" i="86"/>
  <c r="A618" i="86"/>
  <c r="A617" i="86"/>
  <c r="A616" i="86"/>
  <c r="A615" i="86"/>
  <c r="A614" i="86"/>
  <c r="A613" i="86"/>
  <c r="A612" i="86"/>
  <c r="A611" i="86"/>
  <c r="A610" i="86"/>
  <c r="A609" i="86"/>
  <c r="A608" i="86"/>
  <c r="A607" i="86"/>
  <c r="A606" i="86"/>
  <c r="A605" i="86"/>
  <c r="A604" i="86"/>
  <c r="A603" i="86"/>
  <c r="A602" i="86"/>
  <c r="A601" i="86"/>
  <c r="A600" i="86"/>
  <c r="A599" i="86"/>
  <c r="A598" i="86"/>
  <c r="A597" i="86"/>
  <c r="A596" i="86"/>
  <c r="A595" i="86"/>
  <c r="A594" i="86"/>
  <c r="A593" i="86"/>
  <c r="A592" i="86"/>
  <c r="A591" i="86"/>
  <c r="A590" i="86"/>
  <c r="A589" i="86"/>
  <c r="A588" i="86"/>
  <c r="A587" i="86"/>
  <c r="A586" i="86"/>
  <c r="A585" i="86"/>
  <c r="A584" i="86"/>
  <c r="A583" i="86"/>
  <c r="A582" i="86"/>
  <c r="A581" i="86"/>
  <c r="A580" i="86"/>
  <c r="A579" i="86"/>
  <c r="A578" i="86"/>
  <c r="A577" i="86"/>
  <c r="A576" i="86"/>
  <c r="A575" i="86"/>
  <c r="A574" i="86"/>
  <c r="A573" i="86"/>
  <c r="A572" i="86"/>
  <c r="A571" i="86"/>
  <c r="A570" i="86"/>
  <c r="A569" i="86"/>
  <c r="A568" i="86"/>
  <c r="A567" i="86"/>
  <c r="A566" i="86"/>
  <c r="A565" i="86"/>
  <c r="A564" i="86"/>
  <c r="A563" i="86"/>
  <c r="A562" i="86"/>
  <c r="A561" i="86"/>
  <c r="A560" i="86"/>
  <c r="A559" i="86"/>
  <c r="A558" i="86"/>
  <c r="A557" i="86"/>
  <c r="A556" i="86"/>
  <c r="A555" i="86"/>
  <c r="A554" i="86"/>
  <c r="A553" i="86"/>
  <c r="A552" i="86"/>
  <c r="A551" i="86"/>
  <c r="A550" i="86"/>
  <c r="A549" i="86"/>
  <c r="A548" i="86"/>
  <c r="A547" i="86"/>
  <c r="A546" i="86"/>
  <c r="A545" i="86"/>
  <c r="A544" i="86"/>
  <c r="A543" i="86"/>
  <c r="A542" i="86"/>
  <c r="A541" i="86"/>
  <c r="A540" i="86"/>
  <c r="A539" i="86"/>
  <c r="A538" i="86"/>
  <c r="A537" i="86"/>
  <c r="A536" i="86"/>
  <c r="A535" i="86"/>
  <c r="A534" i="86"/>
  <c r="A533" i="86"/>
  <c r="A532" i="86"/>
  <c r="A531" i="86"/>
  <c r="A530" i="86"/>
  <c r="A529" i="86"/>
  <c r="A528" i="86"/>
  <c r="A527" i="86"/>
  <c r="A526" i="86"/>
  <c r="A525" i="86"/>
  <c r="A524" i="86"/>
  <c r="A523" i="86"/>
  <c r="A522" i="86"/>
  <c r="A521" i="86"/>
  <c r="A520" i="86"/>
  <c r="A519" i="86"/>
  <c r="A518" i="86"/>
  <c r="A517" i="86"/>
  <c r="A516" i="86"/>
  <c r="A515" i="86"/>
  <c r="A514" i="86"/>
  <c r="A513" i="86"/>
  <c r="A512" i="86"/>
  <c r="A511" i="86"/>
  <c r="A510" i="86"/>
  <c r="A509" i="86"/>
  <c r="A508" i="86"/>
  <c r="A507" i="86"/>
  <c r="A506" i="86"/>
  <c r="A505" i="86"/>
  <c r="A504" i="86"/>
  <c r="A503" i="86"/>
  <c r="A502" i="86"/>
  <c r="A501" i="86"/>
  <c r="A500" i="86"/>
  <c r="A499" i="86"/>
  <c r="A498" i="86"/>
  <c r="A497" i="86"/>
  <c r="A496" i="86"/>
  <c r="A495" i="86"/>
  <c r="A494" i="86"/>
  <c r="A493" i="86"/>
  <c r="A492" i="86"/>
  <c r="A491" i="86"/>
  <c r="A490" i="86"/>
  <c r="A489" i="86"/>
  <c r="A488" i="86"/>
  <c r="A487" i="86"/>
  <c r="A486" i="86"/>
  <c r="A485" i="86"/>
  <c r="A484" i="86"/>
  <c r="A483" i="86"/>
  <c r="A482" i="86"/>
  <c r="A481" i="86"/>
  <c r="A480" i="86"/>
  <c r="A479" i="86"/>
  <c r="A478" i="86"/>
  <c r="A477" i="86"/>
  <c r="A476" i="86"/>
  <c r="A475" i="86"/>
  <c r="A474" i="86"/>
  <c r="A473" i="86"/>
  <c r="A472" i="86"/>
  <c r="A471" i="86"/>
  <c r="A470" i="86"/>
  <c r="A469" i="86"/>
  <c r="A468" i="86"/>
  <c r="A467" i="86"/>
  <c r="A466" i="86"/>
  <c r="A465" i="86"/>
  <c r="A464" i="86"/>
  <c r="A463" i="86"/>
  <c r="A462" i="86"/>
  <c r="A461" i="86"/>
  <c r="A460" i="86"/>
  <c r="A459" i="86"/>
  <c r="A458" i="86"/>
  <c r="A457" i="86"/>
  <c r="A456" i="86"/>
  <c r="A455" i="86"/>
  <c r="A454" i="86"/>
  <c r="A453" i="86"/>
  <c r="A452" i="86"/>
  <c r="A451" i="86"/>
  <c r="A450" i="86"/>
  <c r="A449" i="86"/>
  <c r="A448" i="86"/>
  <c r="A447" i="86"/>
  <c r="A446" i="86"/>
  <c r="A445" i="86"/>
  <c r="A444" i="86"/>
  <c r="A443" i="86"/>
  <c r="A442" i="86"/>
  <c r="A441" i="86"/>
  <c r="A440" i="86"/>
  <c r="A439" i="86"/>
  <c r="A438" i="86"/>
  <c r="A437" i="86"/>
  <c r="A436" i="86"/>
  <c r="A435" i="86"/>
  <c r="A434" i="86"/>
  <c r="A433" i="86"/>
  <c r="A432" i="86"/>
  <c r="A431" i="86"/>
  <c r="A430" i="86"/>
  <c r="A429" i="86"/>
  <c r="A428" i="86"/>
  <c r="A427" i="86"/>
  <c r="A426" i="86"/>
  <c r="A425" i="86"/>
  <c r="A424" i="86"/>
  <c r="A423" i="86"/>
  <c r="A422" i="86"/>
  <c r="A421" i="86"/>
  <c r="A420" i="86"/>
  <c r="A419" i="86"/>
  <c r="A418" i="86"/>
  <c r="A417" i="86"/>
  <c r="A416" i="86"/>
  <c r="A415" i="86"/>
  <c r="A414" i="86"/>
  <c r="A413" i="86"/>
  <c r="A412" i="86"/>
  <c r="A411" i="86"/>
  <c r="A410" i="86"/>
  <c r="A409" i="86"/>
  <c r="A408" i="86"/>
  <c r="A407" i="86"/>
  <c r="A406" i="86"/>
  <c r="A405" i="86"/>
  <c r="A404" i="86"/>
  <c r="A403" i="86"/>
  <c r="A402" i="86"/>
  <c r="A401" i="86"/>
  <c r="A400" i="86"/>
  <c r="A399" i="86"/>
  <c r="A398" i="86"/>
  <c r="A397" i="86"/>
  <c r="A396" i="86"/>
  <c r="A395" i="86"/>
  <c r="A394" i="86"/>
  <c r="A393" i="86"/>
  <c r="A392" i="86"/>
  <c r="A391" i="86"/>
  <c r="A390" i="86"/>
  <c r="A389" i="86"/>
  <c r="A388" i="86"/>
  <c r="A387" i="86"/>
  <c r="A386" i="86"/>
  <c r="A385" i="86"/>
  <c r="A384" i="86"/>
  <c r="A383" i="86"/>
  <c r="A382" i="86"/>
  <c r="A381" i="86"/>
  <c r="A380" i="86"/>
  <c r="A379" i="86"/>
  <c r="A378" i="86"/>
  <c r="A377" i="86"/>
  <c r="A376" i="86"/>
  <c r="A375" i="86"/>
  <c r="A374" i="86"/>
  <c r="A373" i="86"/>
  <c r="A372" i="86"/>
  <c r="A371" i="86"/>
  <c r="A370" i="86"/>
  <c r="A369" i="86"/>
  <c r="A368" i="86"/>
  <c r="A367" i="86"/>
  <c r="A366" i="86"/>
  <c r="A365" i="86"/>
  <c r="A364" i="86"/>
  <c r="A363" i="86"/>
  <c r="A362" i="86"/>
  <c r="A361" i="86"/>
  <c r="A360" i="86"/>
  <c r="A359" i="86"/>
  <c r="A358" i="86"/>
  <c r="A357" i="86"/>
  <c r="A356" i="86"/>
  <c r="A355" i="86"/>
  <c r="A354" i="86"/>
  <c r="A353" i="86"/>
  <c r="A352" i="86"/>
  <c r="A351" i="86"/>
  <c r="A350" i="86"/>
  <c r="A349" i="86"/>
  <c r="A348" i="86"/>
  <c r="A347" i="86"/>
  <c r="A346" i="86"/>
  <c r="A345" i="86"/>
  <c r="A344" i="86"/>
  <c r="A343" i="86"/>
  <c r="A342" i="86"/>
  <c r="A341" i="86"/>
  <c r="A340" i="86"/>
  <c r="A339" i="86"/>
  <c r="A338" i="86"/>
  <c r="A337" i="86"/>
  <c r="A336" i="86"/>
  <c r="A335" i="86"/>
  <c r="A334" i="86"/>
  <c r="A333" i="86"/>
  <c r="A332" i="86"/>
  <c r="A331" i="86"/>
  <c r="A330" i="86"/>
  <c r="A329" i="86"/>
  <c r="A328" i="86"/>
  <c r="A327" i="86"/>
  <c r="A326" i="86"/>
  <c r="A325" i="86"/>
  <c r="A324" i="86"/>
  <c r="A323" i="86"/>
  <c r="A322" i="86"/>
  <c r="A321" i="86"/>
  <c r="A320" i="86"/>
  <c r="A319" i="86"/>
  <c r="A318" i="86"/>
  <c r="A317" i="86"/>
  <c r="A316" i="86"/>
  <c r="A315" i="86"/>
  <c r="A314" i="86"/>
  <c r="A313" i="86"/>
  <c r="A312" i="86"/>
  <c r="A311" i="86"/>
  <c r="A310" i="86"/>
  <c r="A309" i="86"/>
  <c r="A308" i="86"/>
  <c r="A307" i="86"/>
  <c r="A306" i="86"/>
  <c r="A305" i="86"/>
  <c r="A304" i="86"/>
  <c r="A303" i="86"/>
  <c r="A302" i="86"/>
  <c r="A301" i="86"/>
  <c r="A300" i="86"/>
  <c r="A299" i="86"/>
  <c r="A298" i="86"/>
  <c r="A297" i="86"/>
  <c r="A296" i="86"/>
  <c r="A295" i="86"/>
  <c r="A294" i="86"/>
  <c r="A293" i="86"/>
  <c r="A292" i="86"/>
  <c r="A291" i="86"/>
  <c r="A290" i="86"/>
  <c r="A289" i="86"/>
  <c r="A288" i="86"/>
  <c r="A287" i="86"/>
  <c r="A286" i="86"/>
  <c r="A285" i="86"/>
  <c r="A284" i="86"/>
  <c r="A283" i="86"/>
  <c r="A282" i="86"/>
  <c r="A281" i="86"/>
  <c r="A280" i="86"/>
  <c r="A279" i="86"/>
  <c r="A278" i="86"/>
  <c r="A277" i="86"/>
  <c r="A276" i="86"/>
  <c r="A275" i="86"/>
  <c r="A274" i="86"/>
  <c r="A273" i="86"/>
  <c r="A272" i="86"/>
  <c r="A271" i="86"/>
  <c r="A270" i="86"/>
  <c r="A269" i="86"/>
  <c r="A268" i="86"/>
  <c r="A267" i="86"/>
  <c r="A266" i="86"/>
  <c r="A265" i="86"/>
  <c r="A264" i="86"/>
  <c r="A263" i="86"/>
  <c r="A262" i="86"/>
  <c r="A261" i="86"/>
  <c r="A260" i="86"/>
  <c r="A259" i="86"/>
  <c r="A258" i="86"/>
  <c r="A257" i="86"/>
  <c r="A256" i="86"/>
  <c r="A255" i="86"/>
  <c r="A254" i="86"/>
  <c r="A253" i="86"/>
  <c r="A252" i="86"/>
  <c r="A251" i="86"/>
  <c r="A250" i="86"/>
  <c r="A249" i="86"/>
  <c r="A248" i="86"/>
  <c r="A247" i="86"/>
  <c r="A246" i="86"/>
  <c r="A245" i="86"/>
  <c r="A244" i="86"/>
  <c r="A243" i="86"/>
  <c r="A242" i="86"/>
  <c r="A241" i="86"/>
  <c r="A240" i="86"/>
  <c r="A239" i="86"/>
  <c r="A238" i="86"/>
  <c r="A237" i="86"/>
  <c r="A236" i="86"/>
  <c r="A235" i="86"/>
  <c r="A234" i="86"/>
  <c r="A233" i="86"/>
  <c r="A232" i="86"/>
  <c r="A231" i="86"/>
  <c r="A230" i="86"/>
  <c r="A229" i="86"/>
  <c r="A228" i="86"/>
  <c r="A227" i="86"/>
  <c r="A226" i="86"/>
  <c r="A225" i="86"/>
  <c r="A224" i="86"/>
  <c r="A223" i="86"/>
  <c r="A222" i="86"/>
  <c r="A221" i="86"/>
  <c r="A220" i="86"/>
  <c r="A219" i="86"/>
  <c r="A218" i="86"/>
  <c r="A217" i="86"/>
  <c r="A216" i="86"/>
  <c r="A215" i="86"/>
  <c r="A214" i="86"/>
  <c r="A213" i="86"/>
  <c r="A212" i="86"/>
  <c r="A211" i="86"/>
  <c r="A210" i="86"/>
  <c r="A209" i="86"/>
  <c r="A208" i="86"/>
  <c r="A207" i="86"/>
  <c r="A206" i="86"/>
  <c r="A205" i="86"/>
  <c r="A204" i="86"/>
  <c r="A203" i="86"/>
  <c r="A202" i="86"/>
  <c r="A201" i="86"/>
  <c r="A200" i="86"/>
  <c r="A199" i="86"/>
  <c r="A198" i="86"/>
  <c r="A197" i="86"/>
  <c r="A196" i="86"/>
  <c r="A195" i="86"/>
  <c r="A194" i="86"/>
  <c r="A193" i="86"/>
  <c r="A192" i="86"/>
  <c r="A191" i="86"/>
  <c r="A190" i="86"/>
  <c r="A189" i="86"/>
  <c r="A188" i="86"/>
  <c r="A187" i="86"/>
  <c r="A186" i="86"/>
  <c r="A185" i="86"/>
  <c r="A184" i="86"/>
  <c r="A183" i="86"/>
  <c r="A182" i="86"/>
  <c r="A181" i="86"/>
  <c r="A180" i="86"/>
  <c r="A179" i="86"/>
  <c r="A178" i="86"/>
  <c r="A177" i="86"/>
  <c r="A176" i="86"/>
  <c r="A175" i="86"/>
  <c r="A174" i="86"/>
  <c r="A173" i="86"/>
  <c r="A172" i="86"/>
  <c r="A171" i="86"/>
  <c r="A170" i="86"/>
  <c r="A169" i="86"/>
  <c r="A168" i="86"/>
  <c r="A167" i="86"/>
  <c r="A166" i="86"/>
  <c r="A165" i="86"/>
  <c r="A164" i="86"/>
  <c r="A163" i="86"/>
  <c r="A162" i="86"/>
  <c r="A161" i="86"/>
  <c r="A160" i="86"/>
  <c r="A159" i="86"/>
  <c r="A158" i="86"/>
  <c r="A157" i="86"/>
  <c r="A156" i="86"/>
  <c r="A155" i="86"/>
  <c r="A154" i="86"/>
  <c r="A153" i="86"/>
  <c r="A152" i="86"/>
  <c r="A151" i="86"/>
  <c r="A150" i="86"/>
  <c r="A149" i="86"/>
  <c r="A148" i="86"/>
  <c r="A147" i="86"/>
  <c r="A146" i="86"/>
  <c r="A145" i="86"/>
  <c r="A144" i="86"/>
  <c r="A143" i="86"/>
  <c r="A142" i="86"/>
  <c r="A141" i="86"/>
  <c r="A140" i="86"/>
  <c r="A139" i="86"/>
  <c r="A138" i="86"/>
  <c r="A137" i="86"/>
  <c r="A136" i="86"/>
  <c r="A135" i="86"/>
  <c r="A134" i="86"/>
  <c r="A133" i="86"/>
  <c r="A132" i="86"/>
  <c r="A131" i="86"/>
  <c r="A130" i="86"/>
  <c r="A129" i="86"/>
  <c r="A128" i="86"/>
  <c r="A127" i="86"/>
  <c r="A126" i="86"/>
  <c r="A125" i="86"/>
  <c r="A124" i="86"/>
  <c r="A123" i="86"/>
  <c r="A122" i="86"/>
  <c r="A121" i="86"/>
  <c r="A120" i="86"/>
  <c r="A119" i="86"/>
  <c r="A118" i="86"/>
  <c r="A117" i="86"/>
  <c r="A116" i="86"/>
  <c r="A115" i="86"/>
  <c r="A114" i="86"/>
  <c r="A113" i="86"/>
  <c r="A112" i="86"/>
  <c r="A111" i="86"/>
  <c r="A110" i="86"/>
  <c r="A109" i="86"/>
  <c r="A108" i="86"/>
  <c r="A107" i="86"/>
  <c r="A106" i="86"/>
  <c r="A105" i="86"/>
  <c r="A104" i="86"/>
  <c r="A103" i="86"/>
  <c r="A102" i="86"/>
  <c r="A101" i="86"/>
  <c r="A100" i="86"/>
  <c r="A99" i="86"/>
  <c r="A98" i="86"/>
  <c r="A97" i="86"/>
  <c r="A96" i="86"/>
  <c r="A95" i="86"/>
  <c r="A94" i="86"/>
  <c r="A93" i="86"/>
  <c r="A92" i="86"/>
  <c r="A91" i="86"/>
  <c r="A90" i="86"/>
  <c r="A89" i="86"/>
  <c r="A88" i="86"/>
  <c r="A87" i="86"/>
  <c r="A86" i="86"/>
  <c r="A85" i="86"/>
  <c r="A84" i="86"/>
  <c r="A83" i="86"/>
  <c r="A82" i="86"/>
  <c r="A81" i="86"/>
  <c r="A80" i="86"/>
  <c r="A79" i="86"/>
  <c r="A78" i="86"/>
  <c r="A77" i="86"/>
  <c r="A76" i="86"/>
  <c r="A75" i="86"/>
  <c r="A74" i="86"/>
  <c r="A73" i="86"/>
  <c r="A72" i="86"/>
  <c r="A71" i="86"/>
  <c r="A70" i="86"/>
  <c r="A69" i="86"/>
  <c r="A68" i="86"/>
  <c r="A67" i="86"/>
  <c r="A66" i="86"/>
  <c r="A65" i="86"/>
  <c r="A64" i="86"/>
  <c r="A63" i="86"/>
  <c r="A62" i="86"/>
  <c r="A61" i="86"/>
  <c r="A60" i="86"/>
  <c r="A59" i="86"/>
  <c r="A58" i="86"/>
  <c r="A57" i="86"/>
  <c r="A56" i="86"/>
  <c r="A55" i="86"/>
  <c r="A54" i="86"/>
  <c r="A53" i="86"/>
  <c r="A52" i="86"/>
  <c r="A51" i="86"/>
  <c r="A50" i="86"/>
  <c r="A49" i="86"/>
  <c r="A48" i="86"/>
  <c r="A47" i="86"/>
  <c r="A46" i="86"/>
  <c r="A45" i="86"/>
  <c r="A44" i="86"/>
  <c r="A43" i="86"/>
  <c r="A42" i="86"/>
  <c r="A41" i="86"/>
  <c r="A40" i="86"/>
  <c r="A39" i="86"/>
  <c r="A38" i="86"/>
  <c r="A37" i="86"/>
  <c r="A36" i="86"/>
  <c r="A35" i="86"/>
  <c r="A34" i="86"/>
  <c r="A33" i="86"/>
  <c r="A32" i="86"/>
  <c r="A31" i="86"/>
  <c r="A30" i="86"/>
  <c r="A29" i="86"/>
  <c r="A28" i="86"/>
  <c r="A27" i="86"/>
  <c r="A26" i="86"/>
  <c r="A25" i="86"/>
  <c r="A24" i="86"/>
  <c r="A23" i="86"/>
  <c r="A22" i="86"/>
  <c r="A21" i="86"/>
  <c r="A20" i="86"/>
  <c r="A19" i="86"/>
  <c r="A18" i="86"/>
  <c r="A17" i="86"/>
  <c r="A16" i="86"/>
  <c r="A15" i="86"/>
  <c r="A14" i="86"/>
  <c r="A13" i="86"/>
  <c r="A12" i="86"/>
  <c r="A11" i="86"/>
  <c r="A10" i="86"/>
  <c r="A9" i="86"/>
  <c r="A8" i="86"/>
  <c r="A7" i="86"/>
  <c r="A6" i="86"/>
  <c r="A5" i="86"/>
  <c r="A4" i="86"/>
  <c r="A3" i="86"/>
  <c r="A152" i="85"/>
  <c r="A151" i="85"/>
  <c r="A150" i="85"/>
  <c r="A149" i="85"/>
  <c r="A148" i="85"/>
  <c r="A147" i="85"/>
  <c r="A146" i="85"/>
  <c r="A145" i="85"/>
  <c r="A144" i="85"/>
  <c r="A143" i="85"/>
  <c r="A142" i="85"/>
  <c r="A141" i="85"/>
  <c r="A140" i="85"/>
  <c r="A139" i="85"/>
  <c r="A138" i="85"/>
  <c r="A137" i="85"/>
  <c r="A136" i="85"/>
  <c r="A135" i="85"/>
  <c r="A134" i="85"/>
  <c r="A133" i="85"/>
  <c r="A132" i="85"/>
  <c r="A131" i="85"/>
  <c r="A130" i="85"/>
  <c r="A129" i="85"/>
  <c r="A128" i="85"/>
  <c r="A127" i="85"/>
  <c r="A126" i="85"/>
  <c r="A125" i="85"/>
  <c r="A124" i="85"/>
  <c r="A123" i="85"/>
  <c r="A122" i="85"/>
  <c r="A121" i="85"/>
  <c r="A120" i="85"/>
  <c r="A119" i="85"/>
  <c r="A118" i="85"/>
  <c r="A117" i="85"/>
  <c r="A116" i="85"/>
  <c r="A115" i="85"/>
  <c r="A114" i="85"/>
  <c r="A113" i="85"/>
  <c r="A112" i="85"/>
  <c r="A111" i="85"/>
  <c r="A110" i="85"/>
  <c r="A109" i="85"/>
  <c r="A108" i="85"/>
  <c r="A107" i="85"/>
  <c r="A106" i="85"/>
  <c r="A105" i="85"/>
  <c r="A104" i="85"/>
  <c r="A103" i="85"/>
  <c r="A102" i="85"/>
  <c r="A101" i="85"/>
  <c r="A100" i="85"/>
  <c r="A99" i="85"/>
  <c r="A98" i="85"/>
  <c r="A97" i="85"/>
  <c r="A96" i="85"/>
  <c r="A95" i="85"/>
  <c r="A94" i="85"/>
  <c r="A93" i="85"/>
  <c r="A92" i="85"/>
  <c r="A91" i="85"/>
  <c r="A90" i="85"/>
  <c r="A89" i="85"/>
  <c r="A88" i="85"/>
  <c r="A87" i="85"/>
  <c r="A86" i="85"/>
  <c r="A85" i="85"/>
  <c r="A84" i="85"/>
  <c r="A83" i="85"/>
  <c r="A82" i="85"/>
  <c r="A81" i="85"/>
  <c r="A80" i="85"/>
  <c r="A79" i="85"/>
  <c r="A78" i="85"/>
  <c r="A77" i="85"/>
  <c r="A76" i="85"/>
  <c r="A75" i="85"/>
  <c r="A74" i="85"/>
  <c r="A73" i="85"/>
  <c r="A72" i="85"/>
  <c r="A71" i="85"/>
  <c r="A70" i="85"/>
  <c r="A69" i="85"/>
  <c r="A68" i="85"/>
  <c r="A67" i="85"/>
  <c r="A66" i="85"/>
  <c r="A65" i="85"/>
  <c r="A64" i="85"/>
  <c r="A63" i="85"/>
  <c r="A62" i="85"/>
  <c r="A61" i="85"/>
  <c r="A60" i="85"/>
  <c r="A59" i="85"/>
  <c r="A58" i="85"/>
  <c r="A57" i="85"/>
  <c r="A56" i="85"/>
  <c r="A55" i="85"/>
  <c r="A54" i="85"/>
  <c r="A53" i="85"/>
  <c r="A52" i="85"/>
  <c r="A51" i="85"/>
  <c r="A50" i="85"/>
  <c r="A49" i="85"/>
  <c r="A48" i="85"/>
  <c r="A47" i="85"/>
  <c r="A46" i="85"/>
  <c r="A45" i="85"/>
  <c r="A44" i="85"/>
  <c r="A43" i="85"/>
  <c r="A42" i="85"/>
  <c r="A41" i="85"/>
  <c r="A40" i="85"/>
  <c r="A39" i="85"/>
  <c r="A38" i="85"/>
  <c r="A37" i="85"/>
  <c r="A36" i="85"/>
  <c r="A35" i="85"/>
  <c r="A34" i="85"/>
  <c r="A33" i="85"/>
  <c r="A32" i="85"/>
  <c r="A31" i="85"/>
  <c r="A30" i="85"/>
  <c r="A29" i="85"/>
  <c r="A28" i="85"/>
  <c r="A27" i="85"/>
  <c r="A26" i="85"/>
  <c r="A25" i="85"/>
  <c r="A24" i="85"/>
  <c r="A23" i="85"/>
  <c r="A22" i="85"/>
  <c r="A21" i="85"/>
  <c r="A20" i="85"/>
  <c r="A19" i="85"/>
  <c r="A18" i="85"/>
  <c r="A17" i="85"/>
  <c r="A16" i="85"/>
  <c r="A15" i="85"/>
  <c r="A14" i="85"/>
  <c r="A13" i="85"/>
  <c r="A12" i="85"/>
  <c r="A11" i="85"/>
  <c r="A10" i="85"/>
  <c r="A9" i="85"/>
  <c r="A8" i="85"/>
  <c r="A7" i="85"/>
  <c r="A6" i="85"/>
  <c r="A5" i="85"/>
  <c r="A4" i="85"/>
  <c r="A3" i="85"/>
  <c r="A2002" i="80" l="1"/>
  <c r="A2001" i="80"/>
  <c r="A2000" i="80"/>
  <c r="A1999" i="80"/>
  <c r="A1998" i="80"/>
  <c r="A1997" i="80"/>
  <c r="A1996" i="80"/>
  <c r="A1995" i="80"/>
  <c r="A1994" i="80"/>
  <c r="A1993" i="80"/>
  <c r="A1992" i="80"/>
  <c r="A1991" i="80"/>
  <c r="A1990" i="80"/>
  <c r="A1989" i="80"/>
  <c r="A1988" i="80"/>
  <c r="A1987" i="80"/>
  <c r="A1986" i="80"/>
  <c r="A1985" i="80"/>
  <c r="A1984" i="80"/>
  <c r="A1983" i="80"/>
  <c r="A1982" i="80"/>
  <c r="A1981" i="80"/>
  <c r="A1980" i="80"/>
  <c r="A1979" i="80"/>
  <c r="A1978" i="80"/>
  <c r="A1977" i="80"/>
  <c r="A1976" i="80"/>
  <c r="A1975" i="80"/>
  <c r="A1974" i="80"/>
  <c r="A1973" i="80"/>
  <c r="A1972" i="80"/>
  <c r="A1971" i="80"/>
  <c r="A1970" i="80"/>
  <c r="A1969" i="80"/>
  <c r="A1968" i="80"/>
  <c r="A1967" i="80"/>
  <c r="A1966" i="80"/>
  <c r="A1965" i="80"/>
  <c r="A1964" i="80"/>
  <c r="A1963" i="80"/>
  <c r="A1962" i="80"/>
  <c r="A1961" i="80"/>
  <c r="A1960" i="80"/>
  <c r="A1959" i="80"/>
  <c r="A1958" i="80"/>
  <c r="A1957" i="80"/>
  <c r="A1956" i="80"/>
  <c r="A1955" i="80"/>
  <c r="A1954" i="80"/>
  <c r="A1953" i="80"/>
  <c r="A1952" i="80"/>
  <c r="A1951" i="80"/>
  <c r="A1950" i="80"/>
  <c r="A1949" i="80"/>
  <c r="A1948" i="80"/>
  <c r="A1947" i="80"/>
  <c r="A1946" i="80"/>
  <c r="A1945" i="80"/>
  <c r="A1944" i="80"/>
  <c r="A1943" i="80"/>
  <c r="A1942" i="80"/>
  <c r="A1941" i="80"/>
  <c r="A1940" i="80"/>
  <c r="A1939" i="80"/>
  <c r="A1938" i="80"/>
  <c r="A1937" i="80"/>
  <c r="A1936" i="80"/>
  <c r="A1935" i="80"/>
  <c r="A1934" i="80"/>
  <c r="A1933" i="80"/>
  <c r="A1932" i="80"/>
  <c r="A1931" i="80"/>
  <c r="A1930" i="80"/>
  <c r="A1929" i="80"/>
  <c r="A1928" i="80"/>
  <c r="A1927" i="80"/>
  <c r="A1926" i="80"/>
  <c r="A1925" i="80"/>
  <c r="A1924" i="80"/>
  <c r="A1923" i="80"/>
  <c r="A1922" i="80"/>
  <c r="A1921" i="80"/>
  <c r="A1920" i="80"/>
  <c r="A1919" i="80"/>
  <c r="A1918" i="80"/>
  <c r="A1917" i="80"/>
  <c r="A1916" i="80"/>
  <c r="A1915" i="80"/>
  <c r="A1914" i="80"/>
  <c r="A1913" i="80"/>
  <c r="A1912" i="80"/>
  <c r="A1911" i="80"/>
  <c r="A1910" i="80"/>
  <c r="A1909" i="80"/>
  <c r="A1908" i="80"/>
  <c r="A1907" i="80"/>
  <c r="A1906" i="80"/>
  <c r="A1905" i="80"/>
  <c r="A1904" i="80"/>
  <c r="A1903" i="80"/>
  <c r="A1902" i="80"/>
  <c r="A1901" i="80"/>
  <c r="A1900" i="80"/>
  <c r="A1899" i="80"/>
  <c r="A1898" i="80"/>
  <c r="A1897" i="80"/>
  <c r="A1896" i="80"/>
  <c r="A1895" i="80"/>
  <c r="A1894" i="80"/>
  <c r="A1893" i="80"/>
  <c r="A1892" i="80"/>
  <c r="A1891" i="80"/>
  <c r="A1890" i="80"/>
  <c r="A1889" i="80"/>
  <c r="A1888" i="80"/>
  <c r="A1887" i="80"/>
  <c r="A1886" i="80"/>
  <c r="A1885" i="80"/>
  <c r="A1884" i="80"/>
  <c r="A1883" i="80"/>
  <c r="A1882" i="80"/>
  <c r="A1881" i="80"/>
  <c r="A1880" i="80"/>
  <c r="A1879" i="80"/>
  <c r="A1878" i="80"/>
  <c r="A1877" i="80"/>
  <c r="A1876" i="80"/>
  <c r="A1875" i="80"/>
  <c r="A1874" i="80"/>
  <c r="A1873" i="80"/>
  <c r="A1872" i="80"/>
  <c r="A1871" i="80"/>
  <c r="A1870" i="80"/>
  <c r="A1869" i="80"/>
  <c r="A1868" i="80"/>
  <c r="A1867" i="80"/>
  <c r="A1866" i="80"/>
  <c r="A1865" i="80"/>
  <c r="A1864" i="80"/>
  <c r="A1863" i="80"/>
  <c r="A1862" i="80"/>
  <c r="A1861" i="80"/>
  <c r="A1860" i="80"/>
  <c r="A1859" i="80"/>
  <c r="A1858" i="80"/>
  <c r="A1857" i="80"/>
  <c r="A1856" i="80"/>
  <c r="A1855" i="80"/>
  <c r="A1854" i="80"/>
  <c r="A1853" i="80"/>
  <c r="A1852" i="80"/>
  <c r="A1851" i="80"/>
  <c r="A1850" i="80"/>
  <c r="A1849" i="80"/>
  <c r="A1848" i="80"/>
  <c r="A1847" i="80"/>
  <c r="A1846" i="80"/>
  <c r="A1845" i="80"/>
  <c r="A1844" i="80"/>
  <c r="A1843" i="80"/>
  <c r="A1842" i="80"/>
  <c r="A1841" i="80"/>
  <c r="A1840" i="80"/>
  <c r="A1839" i="80"/>
  <c r="A1838" i="80"/>
  <c r="A1837" i="80"/>
  <c r="A1836" i="80"/>
  <c r="A1835" i="80"/>
  <c r="A1834" i="80"/>
  <c r="A1833" i="80"/>
  <c r="A1832" i="80"/>
  <c r="A1831" i="80"/>
  <c r="A1830" i="80"/>
  <c r="A1829" i="80"/>
  <c r="A1828" i="80"/>
  <c r="A1827" i="80"/>
  <c r="A1826" i="80"/>
  <c r="A1825" i="80"/>
  <c r="A1824" i="80"/>
  <c r="A1823" i="80"/>
  <c r="A1822" i="80"/>
  <c r="A1821" i="80"/>
  <c r="A1820" i="80"/>
  <c r="A1819" i="80"/>
  <c r="A1818" i="80"/>
  <c r="A1817" i="80"/>
  <c r="A1816" i="80"/>
  <c r="A1815" i="80"/>
  <c r="A1814" i="80"/>
  <c r="A1813" i="80"/>
  <c r="A1812" i="80"/>
  <c r="A1811" i="80"/>
  <c r="A1810" i="80"/>
  <c r="A1809" i="80"/>
  <c r="A1808" i="80"/>
  <c r="A1807" i="80"/>
  <c r="A1806" i="80"/>
  <c r="A1805" i="80"/>
  <c r="A1804" i="80"/>
  <c r="A1803" i="80"/>
  <c r="A1802" i="80"/>
  <c r="A1801" i="80"/>
  <c r="A1800" i="80"/>
  <c r="A1799" i="80"/>
  <c r="A1798" i="80"/>
  <c r="A1797" i="80"/>
  <c r="A1796" i="80"/>
  <c r="A1795" i="80"/>
  <c r="A1794" i="80"/>
  <c r="A1793" i="80"/>
  <c r="A1792" i="80"/>
  <c r="A1791" i="80"/>
  <c r="A1790" i="80"/>
  <c r="A1789" i="80"/>
  <c r="A1788" i="80"/>
  <c r="A1787" i="80"/>
  <c r="A1786" i="80"/>
  <c r="A1785" i="80"/>
  <c r="A1784" i="80"/>
  <c r="A1783" i="80"/>
  <c r="A1782" i="80"/>
  <c r="A1781" i="80"/>
  <c r="A1780" i="80"/>
  <c r="A1779" i="80"/>
  <c r="A1778" i="80"/>
  <c r="A1777" i="80"/>
  <c r="A1776" i="80"/>
  <c r="A1775" i="80"/>
  <c r="A1774" i="80"/>
  <c r="A1773" i="80"/>
  <c r="A1772" i="80"/>
  <c r="A1771" i="80"/>
  <c r="A1770" i="80"/>
  <c r="A1769" i="80"/>
  <c r="A1768" i="80"/>
  <c r="A1767" i="80"/>
  <c r="A1766" i="80"/>
  <c r="A1765" i="80"/>
  <c r="A1764" i="80"/>
  <c r="A1763" i="80"/>
  <c r="A1762" i="80"/>
  <c r="A1761" i="80"/>
  <c r="A1760" i="80"/>
  <c r="A1759" i="80"/>
  <c r="A1758" i="80"/>
  <c r="A1757" i="80"/>
  <c r="A1756" i="80"/>
  <c r="A1755" i="80"/>
  <c r="A1754" i="80"/>
  <c r="A1753" i="80"/>
  <c r="A1752" i="80"/>
  <c r="A1751" i="80"/>
  <c r="A1750" i="80"/>
  <c r="A1749" i="80"/>
  <c r="A1748" i="80"/>
  <c r="A1747" i="80"/>
  <c r="A1746" i="80"/>
  <c r="A1745" i="80"/>
  <c r="A1744" i="80"/>
  <c r="A1743" i="80"/>
  <c r="A1742" i="80"/>
  <c r="A1741" i="80"/>
  <c r="A1740" i="80"/>
  <c r="A1739" i="80"/>
  <c r="A1738" i="80"/>
  <c r="A1737" i="80"/>
  <c r="A1736" i="80"/>
  <c r="A1735" i="80"/>
  <c r="A1734" i="80"/>
  <c r="A1733" i="80"/>
  <c r="A1732" i="80"/>
  <c r="A1731" i="80"/>
  <c r="A1730" i="80"/>
  <c r="A1729" i="80"/>
  <c r="A1728" i="80"/>
  <c r="A1727" i="80"/>
  <c r="A1726" i="80"/>
  <c r="A1725" i="80"/>
  <c r="A1724" i="80"/>
  <c r="A1723" i="80"/>
  <c r="A1722" i="80"/>
  <c r="A1721" i="80"/>
  <c r="A1720" i="80"/>
  <c r="A1719" i="80"/>
  <c r="A1718" i="80"/>
  <c r="A1717" i="80"/>
  <c r="A1716" i="80"/>
  <c r="A1715" i="80"/>
  <c r="A1714" i="80"/>
  <c r="A1713" i="80"/>
  <c r="A1712" i="80"/>
  <c r="A1711" i="80"/>
  <c r="A1710" i="80"/>
  <c r="A1709" i="80"/>
  <c r="A1708" i="80"/>
  <c r="A1707" i="80"/>
  <c r="A1706" i="80"/>
  <c r="A1705" i="80"/>
  <c r="A1704" i="80"/>
  <c r="A1703" i="80"/>
  <c r="A1702" i="80"/>
  <c r="A1701" i="80"/>
  <c r="A1700" i="80"/>
  <c r="A1699" i="80"/>
  <c r="A1698" i="80"/>
  <c r="A1697" i="80"/>
  <c r="A1696" i="80"/>
  <c r="A1695" i="80"/>
  <c r="A1694" i="80"/>
  <c r="A1693" i="80"/>
  <c r="A1692" i="80"/>
  <c r="A1691" i="80"/>
  <c r="A1690" i="80"/>
  <c r="A1689" i="80"/>
  <c r="A1688" i="80"/>
  <c r="A1687" i="80"/>
  <c r="A1686" i="80"/>
  <c r="A1685" i="80"/>
  <c r="A1684" i="80"/>
  <c r="A1683" i="80"/>
  <c r="A1682" i="80"/>
  <c r="A1681" i="80"/>
  <c r="A1680" i="80"/>
  <c r="A1679" i="80"/>
  <c r="A1678" i="80"/>
  <c r="A1677" i="80"/>
  <c r="A1676" i="80"/>
  <c r="A1675" i="80"/>
  <c r="A1674" i="80"/>
  <c r="A1673" i="80"/>
  <c r="A1672" i="80"/>
  <c r="A1671" i="80"/>
  <c r="A1670" i="80"/>
  <c r="A1669" i="80"/>
  <c r="A1668" i="80"/>
  <c r="A1667" i="80"/>
  <c r="A1666" i="80"/>
  <c r="A1665" i="80"/>
  <c r="A1664" i="80"/>
  <c r="A1663" i="80"/>
  <c r="A1662" i="80"/>
  <c r="A1661" i="80"/>
  <c r="A1660" i="80"/>
  <c r="A1659" i="80"/>
  <c r="A1658" i="80"/>
  <c r="A1657" i="80"/>
  <c r="A1656" i="80"/>
  <c r="A1655" i="80"/>
  <c r="A1654" i="80"/>
  <c r="A1653" i="80"/>
  <c r="A1652" i="80"/>
  <c r="A1651" i="80"/>
  <c r="A1650" i="80"/>
  <c r="A1649" i="80"/>
  <c r="A1648" i="80"/>
  <c r="A1647" i="80"/>
  <c r="A1646" i="80"/>
  <c r="A1645" i="80"/>
  <c r="A1644" i="80"/>
  <c r="A1643" i="80"/>
  <c r="A1642" i="80"/>
  <c r="A1641" i="80"/>
  <c r="A1640" i="80"/>
  <c r="A1639" i="80"/>
  <c r="A1638" i="80"/>
  <c r="A1637" i="80"/>
  <c r="A1636" i="80"/>
  <c r="A1635" i="80"/>
  <c r="A1634" i="80"/>
  <c r="A1633" i="80"/>
  <c r="A1632" i="80"/>
  <c r="A1631" i="80"/>
  <c r="A1630" i="80"/>
  <c r="A1629" i="80"/>
  <c r="A1628" i="80"/>
  <c r="A1627" i="80"/>
  <c r="A1626" i="80"/>
  <c r="A1625" i="80"/>
  <c r="A1624" i="80"/>
  <c r="A1623" i="80"/>
  <c r="A1622" i="80"/>
  <c r="A1621" i="80"/>
  <c r="A1620" i="80"/>
  <c r="A1619" i="80"/>
  <c r="A1618" i="80"/>
  <c r="A1617" i="80"/>
  <c r="A1616" i="80"/>
  <c r="A1615" i="80"/>
  <c r="A1614" i="80"/>
  <c r="A1613" i="80"/>
  <c r="A1612" i="80"/>
  <c r="A1611" i="80"/>
  <c r="A1610" i="80"/>
  <c r="A1609" i="80"/>
  <c r="A1608" i="80"/>
  <c r="A1607" i="80"/>
  <c r="A1606" i="80"/>
  <c r="A1605" i="80"/>
  <c r="A1604" i="80"/>
  <c r="A1603" i="80"/>
  <c r="A1602" i="80"/>
  <c r="A1601" i="80"/>
  <c r="A1600" i="80"/>
  <c r="A1599" i="80"/>
  <c r="A1598" i="80"/>
  <c r="A1597" i="80"/>
  <c r="A1596" i="80"/>
  <c r="A1595" i="80"/>
  <c r="A1594" i="80"/>
  <c r="A1593" i="80"/>
  <c r="A1592" i="80"/>
  <c r="A1591" i="80"/>
  <c r="A1590" i="80"/>
  <c r="A1589" i="80"/>
  <c r="A1588" i="80"/>
  <c r="A1587" i="80"/>
  <c r="A1586" i="80"/>
  <c r="A1585" i="80"/>
  <c r="A1584" i="80"/>
  <c r="A1583" i="80"/>
  <c r="A1582" i="80"/>
  <c r="A1581" i="80"/>
  <c r="A1580" i="80"/>
  <c r="A1579" i="80"/>
  <c r="A1578" i="80"/>
  <c r="A1577" i="80"/>
  <c r="A1576" i="80"/>
  <c r="A1575" i="80"/>
  <c r="A1574" i="80"/>
  <c r="A1573" i="80"/>
  <c r="A1572" i="80"/>
  <c r="A1571" i="80"/>
  <c r="A1570" i="80"/>
  <c r="A1569" i="80"/>
  <c r="A1568" i="80"/>
  <c r="A1567" i="80"/>
  <c r="A1566" i="80"/>
  <c r="A1565" i="80"/>
  <c r="A1564" i="80"/>
  <c r="A1563" i="80"/>
  <c r="A1562" i="80"/>
  <c r="A1561" i="80"/>
  <c r="A1560" i="80"/>
  <c r="A1559" i="80"/>
  <c r="A1558" i="80"/>
  <c r="A1557" i="80"/>
  <c r="A1556" i="80"/>
  <c r="A1555" i="80"/>
  <c r="A1554" i="80"/>
  <c r="A1553" i="80"/>
  <c r="A1552" i="80"/>
  <c r="A1551" i="80"/>
  <c r="A1550" i="80"/>
  <c r="A1549" i="80"/>
  <c r="A1548" i="80"/>
  <c r="A1547" i="80"/>
  <c r="A1546" i="80"/>
  <c r="A1545" i="80"/>
  <c r="A1544" i="80"/>
  <c r="A1543" i="80"/>
  <c r="A1542" i="80"/>
  <c r="A1541" i="80"/>
  <c r="A1540" i="80"/>
  <c r="A1539" i="80"/>
  <c r="A1538" i="80"/>
  <c r="A1537" i="80"/>
  <c r="A1536" i="80"/>
  <c r="A1535" i="80"/>
  <c r="A1534" i="80"/>
  <c r="A1533" i="80"/>
  <c r="A1532" i="80"/>
  <c r="A1531" i="80"/>
  <c r="A1530" i="80"/>
  <c r="A1529" i="80"/>
  <c r="A1528" i="80"/>
  <c r="A1527" i="80"/>
  <c r="A1526" i="80"/>
  <c r="A1525" i="80"/>
  <c r="A1524" i="80"/>
  <c r="A1523" i="80"/>
  <c r="A1522" i="80"/>
  <c r="A1521" i="80"/>
  <c r="A1520" i="80"/>
  <c r="A1519" i="80"/>
  <c r="A1518" i="80"/>
  <c r="A1517" i="80"/>
  <c r="A1516" i="80"/>
  <c r="A1515" i="80"/>
  <c r="A1514" i="80"/>
  <c r="A1513" i="80"/>
  <c r="A1512" i="80"/>
  <c r="A1511" i="80"/>
  <c r="A1510" i="80"/>
  <c r="A1509" i="80"/>
  <c r="A1508" i="80"/>
  <c r="A1507" i="80"/>
  <c r="A1506" i="80"/>
  <c r="A1505" i="80"/>
  <c r="A1504" i="80"/>
  <c r="A1503" i="80"/>
  <c r="A1502" i="80"/>
  <c r="A1501" i="80"/>
  <c r="A1500" i="80"/>
  <c r="A1499" i="80"/>
  <c r="A1498" i="80"/>
  <c r="A1497" i="80"/>
  <c r="A1496" i="80"/>
  <c r="A1495" i="80"/>
  <c r="A1494" i="80"/>
  <c r="A1493" i="80"/>
  <c r="A1492" i="80"/>
  <c r="A1491" i="80"/>
  <c r="A1490" i="80"/>
  <c r="A1489" i="80"/>
  <c r="A1488" i="80"/>
  <c r="A1487" i="80"/>
  <c r="A1486" i="80"/>
  <c r="A1485" i="80"/>
  <c r="A1484" i="80"/>
  <c r="A1483" i="80"/>
  <c r="A1482" i="80"/>
  <c r="A1481" i="80"/>
  <c r="A1480" i="80"/>
  <c r="A1479" i="80"/>
  <c r="A1478" i="80"/>
  <c r="A1477" i="80"/>
  <c r="A1476" i="80"/>
  <c r="A1475" i="80"/>
  <c r="A1474" i="80"/>
  <c r="A1473" i="80"/>
  <c r="A1472" i="80"/>
  <c r="A1471" i="80"/>
  <c r="A1470" i="80"/>
  <c r="A1469" i="80"/>
  <c r="A1468" i="80"/>
  <c r="A1467" i="80"/>
  <c r="A1466" i="80"/>
  <c r="A1465" i="80"/>
  <c r="A1464" i="80"/>
  <c r="A1463" i="80"/>
  <c r="A1462" i="80"/>
  <c r="A1461" i="80"/>
  <c r="A1460" i="80"/>
  <c r="A1459" i="80"/>
  <c r="A1458" i="80"/>
  <c r="A1457" i="80"/>
  <c r="A1456" i="80"/>
  <c r="A1455" i="80"/>
  <c r="A1454" i="80"/>
  <c r="A1453" i="80"/>
  <c r="A1452" i="80"/>
  <c r="A1451" i="80"/>
  <c r="A1450" i="80"/>
  <c r="A1449" i="80"/>
  <c r="A1448" i="80"/>
  <c r="A1447" i="80"/>
  <c r="A1446" i="80"/>
  <c r="A1445" i="80"/>
  <c r="A1444" i="80"/>
  <c r="A1443" i="80"/>
  <c r="A1442" i="80"/>
  <c r="A1441" i="80"/>
  <c r="A1440" i="80"/>
  <c r="A1439" i="80"/>
  <c r="A1438" i="80"/>
  <c r="A1437" i="80"/>
  <c r="A1436" i="80"/>
  <c r="A1435" i="80"/>
  <c r="A1434" i="80"/>
  <c r="A1433" i="80"/>
  <c r="A1432" i="80"/>
  <c r="A1431" i="80"/>
  <c r="A1430" i="80"/>
  <c r="A1429" i="80"/>
  <c r="A1428" i="80"/>
  <c r="A1427" i="80"/>
  <c r="A1426" i="80"/>
  <c r="A1425" i="80"/>
  <c r="A1424" i="80"/>
  <c r="A1423" i="80"/>
  <c r="A1422" i="80"/>
  <c r="A1421" i="80"/>
  <c r="A1420" i="80"/>
  <c r="A1419" i="80"/>
  <c r="A1418" i="80"/>
  <c r="A1417" i="80"/>
  <c r="A1416" i="80"/>
  <c r="A1415" i="80"/>
  <c r="A1414" i="80"/>
  <c r="A1413" i="80"/>
  <c r="A1412" i="80"/>
  <c r="A1411" i="80"/>
  <c r="A1410" i="80"/>
  <c r="A1409" i="80"/>
  <c r="A1408" i="80"/>
  <c r="A1407" i="80"/>
  <c r="A1406" i="80"/>
  <c r="A1405" i="80"/>
  <c r="A1404" i="80"/>
  <c r="A1403" i="80"/>
  <c r="A1402" i="80"/>
  <c r="A1401" i="80"/>
  <c r="A1400" i="80"/>
  <c r="A1399" i="80"/>
  <c r="A1398" i="80"/>
  <c r="A1397" i="80"/>
  <c r="A1396" i="80"/>
  <c r="A1395" i="80"/>
  <c r="A1394" i="80"/>
  <c r="A1393" i="80"/>
  <c r="A1392" i="80"/>
  <c r="A1391" i="80"/>
  <c r="A1390" i="80"/>
  <c r="A1389" i="80"/>
  <c r="A1388" i="80"/>
  <c r="A1387" i="80"/>
  <c r="A1386" i="80"/>
  <c r="A1385" i="80"/>
  <c r="A1384" i="80"/>
  <c r="A1383" i="80"/>
  <c r="A1382" i="80"/>
  <c r="A1381" i="80"/>
  <c r="A1380" i="80"/>
  <c r="A1379" i="80"/>
  <c r="A1378" i="80"/>
  <c r="A1377" i="80"/>
  <c r="A1376" i="80"/>
  <c r="A1375" i="80"/>
  <c r="A1374" i="80"/>
  <c r="A1373" i="80"/>
  <c r="A1372" i="80"/>
  <c r="A1371" i="80"/>
  <c r="A1370" i="80"/>
  <c r="A1369" i="80"/>
  <c r="A1368" i="80"/>
  <c r="A1367" i="80"/>
  <c r="A1366" i="80"/>
  <c r="A1365" i="80"/>
  <c r="A1364" i="80"/>
  <c r="A1363" i="80"/>
  <c r="A1362" i="80"/>
  <c r="A1361" i="80"/>
  <c r="A1360" i="80"/>
  <c r="A1359" i="80"/>
  <c r="A1358" i="80"/>
  <c r="A1357" i="80"/>
  <c r="A1356" i="80"/>
  <c r="A1355" i="80"/>
  <c r="A1354" i="80"/>
  <c r="A1353" i="80"/>
  <c r="A1352" i="80"/>
  <c r="A1351" i="80"/>
  <c r="A1350" i="80"/>
  <c r="A1349" i="80"/>
  <c r="A1348" i="80"/>
  <c r="A1347" i="80"/>
  <c r="A1346" i="80"/>
  <c r="A1345" i="80"/>
  <c r="A1344" i="80"/>
  <c r="A1343" i="80"/>
  <c r="A1342" i="80"/>
  <c r="A1341" i="80"/>
  <c r="A1340" i="80"/>
  <c r="A1339" i="80"/>
  <c r="A1338" i="80"/>
  <c r="A1337" i="80"/>
  <c r="A1336" i="80"/>
  <c r="A1335" i="80"/>
  <c r="A1334" i="80"/>
  <c r="A1333" i="80"/>
  <c r="A1332" i="80"/>
  <c r="A1331" i="80"/>
  <c r="A1330" i="80"/>
  <c r="A1329" i="80"/>
  <c r="A1328" i="80"/>
  <c r="A1327" i="80"/>
  <c r="A1326" i="80"/>
  <c r="A1325" i="80"/>
  <c r="A1324" i="80"/>
  <c r="A1323" i="80"/>
  <c r="A1322" i="80"/>
  <c r="A1321" i="80"/>
  <c r="A1320" i="80"/>
  <c r="A1319" i="80"/>
  <c r="A1318" i="80"/>
  <c r="A1317" i="80"/>
  <c r="A1316" i="80"/>
  <c r="A1315" i="80"/>
  <c r="A1314" i="80"/>
  <c r="A1313" i="80"/>
  <c r="A1312" i="80"/>
  <c r="A1311" i="80"/>
  <c r="A1310" i="80"/>
  <c r="A1309" i="80"/>
  <c r="A1308" i="80"/>
  <c r="A1307" i="80"/>
  <c r="A1306" i="80"/>
  <c r="A1305" i="80"/>
  <c r="A1304" i="80"/>
  <c r="A1303" i="80"/>
  <c r="A1302" i="80"/>
  <c r="A1301" i="80"/>
  <c r="A1300" i="80"/>
  <c r="A1299" i="80"/>
  <c r="A1298" i="80"/>
  <c r="A1297" i="80"/>
  <c r="A1296" i="80"/>
  <c r="A1295" i="80"/>
  <c r="A1294" i="80"/>
  <c r="A1293" i="80"/>
  <c r="A1292" i="80"/>
  <c r="A1291" i="80"/>
  <c r="A1290" i="80"/>
  <c r="A1289" i="80"/>
  <c r="A1288" i="80"/>
  <c r="A1287" i="80"/>
  <c r="A1286" i="80"/>
  <c r="A1285" i="80"/>
  <c r="A1284" i="80"/>
  <c r="A1283" i="80"/>
  <c r="A1282" i="80"/>
  <c r="A1281" i="80"/>
  <c r="A1280" i="80"/>
  <c r="A1279" i="80"/>
  <c r="A1278" i="80"/>
  <c r="A1277" i="80"/>
  <c r="A1276" i="80"/>
  <c r="A1275" i="80"/>
  <c r="A1274" i="80"/>
  <c r="A1273" i="80"/>
  <c r="A1272" i="80"/>
  <c r="A1271" i="80"/>
  <c r="A1270" i="80"/>
  <c r="A1269" i="80"/>
  <c r="A1268" i="80"/>
  <c r="A1267" i="80"/>
  <c r="A1266" i="80"/>
  <c r="A1265" i="80"/>
  <c r="A1264" i="80"/>
  <c r="A1263" i="80"/>
  <c r="A1262" i="80"/>
  <c r="A1261" i="80"/>
  <c r="A1260" i="80"/>
  <c r="A1259" i="80"/>
  <c r="A1258" i="80"/>
  <c r="A1257" i="80"/>
  <c r="A1256" i="80"/>
  <c r="A1255" i="80"/>
  <c r="A1254" i="80"/>
  <c r="A1253" i="80"/>
  <c r="A1252" i="80"/>
  <c r="A1251" i="80"/>
  <c r="A1250" i="80"/>
  <c r="A1249" i="80"/>
  <c r="A1248" i="80"/>
  <c r="A1247" i="80"/>
  <c r="A1246" i="80"/>
  <c r="A1245" i="80"/>
  <c r="A1244" i="80"/>
  <c r="A1243" i="80"/>
  <c r="A1242" i="80"/>
  <c r="A1241" i="80"/>
  <c r="A1240" i="80"/>
  <c r="A1239" i="80"/>
  <c r="A1238" i="80"/>
  <c r="A1237" i="80"/>
  <c r="A1236" i="80"/>
  <c r="A1235" i="80"/>
  <c r="A1234" i="80"/>
  <c r="A1233" i="80"/>
  <c r="A1232" i="80"/>
  <c r="A1231" i="80"/>
  <c r="A1230" i="80"/>
  <c r="A1229" i="80"/>
  <c r="A1228" i="80"/>
  <c r="A1227" i="80"/>
  <c r="A1226" i="80"/>
  <c r="A1225" i="80"/>
  <c r="A1224" i="80"/>
  <c r="A1223" i="80"/>
  <c r="A1222" i="80"/>
  <c r="A1221" i="80"/>
  <c r="A1220" i="80"/>
  <c r="A1219" i="80"/>
  <c r="A1218" i="80"/>
  <c r="A1217" i="80"/>
  <c r="A1216" i="80"/>
  <c r="A1215" i="80"/>
  <c r="A1214" i="80"/>
  <c r="A1213" i="80"/>
  <c r="A1212" i="80"/>
  <c r="A1211" i="80"/>
  <c r="A1210" i="80"/>
  <c r="A1209" i="80"/>
  <c r="A1208" i="80"/>
  <c r="A1207" i="80"/>
  <c r="A1206" i="80"/>
  <c r="A1205" i="80"/>
  <c r="A1204" i="80"/>
  <c r="A1203" i="80"/>
  <c r="A1202" i="80"/>
  <c r="A1201" i="80"/>
  <c r="A1200" i="80"/>
  <c r="A1199" i="80"/>
  <c r="A1198" i="80"/>
  <c r="A1197" i="80"/>
  <c r="A1196" i="80"/>
  <c r="A1195" i="80"/>
  <c r="A1194" i="80"/>
  <c r="A1193" i="80"/>
  <c r="A1192" i="80"/>
  <c r="A1191" i="80"/>
  <c r="A1190" i="80"/>
  <c r="A1189" i="80"/>
  <c r="A1188" i="80"/>
  <c r="A1187" i="80"/>
  <c r="A1186" i="80"/>
  <c r="A1185" i="80"/>
  <c r="A1184" i="80"/>
  <c r="A1183" i="80"/>
  <c r="A1182" i="80"/>
  <c r="A1181" i="80"/>
  <c r="A1180" i="80"/>
  <c r="A1179" i="80"/>
  <c r="A1178" i="80"/>
  <c r="A1177" i="80"/>
  <c r="A1176" i="80"/>
  <c r="A1175" i="80"/>
  <c r="A1174" i="80"/>
  <c r="A1173" i="80"/>
  <c r="A1172" i="80"/>
  <c r="A1171" i="80"/>
  <c r="A1170" i="80"/>
  <c r="A1169" i="80"/>
  <c r="A1168" i="80"/>
  <c r="A1167" i="80"/>
  <c r="A1166" i="80"/>
  <c r="A1165" i="80"/>
  <c r="A1164" i="80"/>
  <c r="A1163" i="80"/>
  <c r="A1162" i="80"/>
  <c r="A1161" i="80"/>
  <c r="A1160" i="80"/>
  <c r="A1159" i="80"/>
  <c r="A1158" i="80"/>
  <c r="A1157" i="80"/>
  <c r="A1156" i="80"/>
  <c r="A1155" i="80"/>
  <c r="A1154" i="80"/>
  <c r="A1153" i="80"/>
  <c r="A1152" i="80"/>
  <c r="A1151" i="80"/>
  <c r="A1150" i="80"/>
  <c r="A1149" i="80"/>
  <c r="A1148" i="80"/>
  <c r="A1147" i="80"/>
  <c r="A1146" i="80"/>
  <c r="A1145" i="80"/>
  <c r="A1144" i="80"/>
  <c r="A1143" i="80"/>
  <c r="A1142" i="80"/>
  <c r="A1141" i="80"/>
  <c r="A1140" i="80"/>
  <c r="A1139" i="80"/>
  <c r="A1138" i="80"/>
  <c r="A1137" i="80"/>
  <c r="A1136" i="80"/>
  <c r="A1135" i="80"/>
  <c r="A1134" i="80"/>
  <c r="A1133" i="80"/>
  <c r="A1132" i="80"/>
  <c r="A1131" i="80"/>
  <c r="A1130" i="80"/>
  <c r="A1129" i="80"/>
  <c r="A1128" i="80"/>
  <c r="A1127" i="80"/>
  <c r="A1126" i="80"/>
  <c r="A1125" i="80"/>
  <c r="A1124" i="80"/>
  <c r="A1123" i="80"/>
  <c r="A1122" i="80"/>
  <c r="A1121" i="80"/>
  <c r="A1120" i="80"/>
  <c r="A1119" i="80"/>
  <c r="A1118" i="80"/>
  <c r="A1117" i="80"/>
  <c r="A1116" i="80"/>
  <c r="A1115" i="80"/>
  <c r="A1114" i="80"/>
  <c r="A1113" i="80"/>
  <c r="A1112" i="80"/>
  <c r="A1111" i="80"/>
  <c r="A1110" i="80"/>
  <c r="A1109" i="80"/>
  <c r="A1108" i="80"/>
  <c r="A1107" i="80"/>
  <c r="A1106" i="80"/>
  <c r="A1105" i="80"/>
  <c r="A1104" i="80"/>
  <c r="A1103" i="80"/>
  <c r="A1102" i="80"/>
  <c r="A1101" i="80"/>
  <c r="A1100" i="80"/>
  <c r="A1099" i="80"/>
  <c r="A1098" i="80"/>
  <c r="A1097" i="80"/>
  <c r="A1096" i="80"/>
  <c r="A1095" i="80"/>
  <c r="A1094" i="80"/>
  <c r="A1093" i="80"/>
  <c r="A1092" i="80"/>
  <c r="A1091" i="80"/>
  <c r="A1090" i="80"/>
  <c r="A1089" i="80"/>
  <c r="A1088" i="80"/>
  <c r="A1087" i="80"/>
  <c r="A1086" i="80"/>
  <c r="A1085" i="80"/>
  <c r="A1084" i="80"/>
  <c r="A1083" i="80"/>
  <c r="A1082" i="80"/>
  <c r="A1081" i="80"/>
  <c r="A1080" i="80"/>
  <c r="A1079" i="80"/>
  <c r="A1078" i="80"/>
  <c r="A1077" i="80"/>
  <c r="A1076" i="80"/>
  <c r="A1075" i="80"/>
  <c r="A1074" i="80"/>
  <c r="A1073" i="80"/>
  <c r="A1072" i="80"/>
  <c r="A1071" i="80"/>
  <c r="A1070" i="80"/>
  <c r="A1069" i="80"/>
  <c r="A1068" i="80"/>
  <c r="A1067" i="80"/>
  <c r="A1066" i="80"/>
  <c r="A1065" i="80"/>
  <c r="A1064" i="80"/>
  <c r="A1063" i="80"/>
  <c r="A1062" i="80"/>
  <c r="A1061" i="80"/>
  <c r="A1060" i="80"/>
  <c r="A1059" i="80"/>
  <c r="A1058" i="80"/>
  <c r="A1057" i="80"/>
  <c r="A1056" i="80"/>
  <c r="A1055" i="80"/>
  <c r="A1054" i="80"/>
  <c r="A1053" i="80"/>
  <c r="A1052" i="80"/>
  <c r="A1051" i="80"/>
  <c r="A1050" i="80"/>
  <c r="A1049" i="80"/>
  <c r="A1048" i="80"/>
  <c r="A1047" i="80"/>
  <c r="A1046" i="80"/>
  <c r="A1045" i="80"/>
  <c r="A1044" i="80"/>
  <c r="A1043" i="80"/>
  <c r="A1042" i="80"/>
  <c r="A1041" i="80"/>
  <c r="A1040" i="80"/>
  <c r="A1039" i="80"/>
  <c r="A1038" i="80"/>
  <c r="A1037" i="80"/>
  <c r="A1036" i="80"/>
  <c r="A1035" i="80"/>
  <c r="A1034" i="80"/>
  <c r="A1033" i="80"/>
  <c r="A1032" i="80"/>
  <c r="A1031" i="80"/>
  <c r="A1030" i="80"/>
  <c r="A1029" i="80"/>
  <c r="A1028" i="80"/>
  <c r="A1027" i="80"/>
  <c r="A1026" i="80"/>
  <c r="A1025" i="80"/>
  <c r="A1024" i="80"/>
  <c r="A1023" i="80"/>
  <c r="A1022" i="80"/>
  <c r="A1021" i="80"/>
  <c r="A1020" i="80"/>
  <c r="A1019" i="80"/>
  <c r="A1018" i="80"/>
  <c r="A1017" i="80"/>
  <c r="A1016" i="80"/>
  <c r="A1015" i="80"/>
  <c r="A1014" i="80"/>
  <c r="A1013" i="80"/>
  <c r="A1012" i="80"/>
  <c r="A1011" i="80"/>
  <c r="A1010" i="80"/>
  <c r="A1009" i="80"/>
  <c r="A1008" i="80"/>
  <c r="A1007" i="80"/>
  <c r="A1006" i="80"/>
  <c r="A1005" i="80"/>
  <c r="A1004" i="80"/>
  <c r="A1003" i="80"/>
  <c r="A1002" i="80"/>
  <c r="A1001" i="80"/>
  <c r="A1000" i="80"/>
  <c r="A999" i="80"/>
  <c r="A998" i="80"/>
  <c r="A997" i="80"/>
  <c r="A996" i="80"/>
  <c r="A995" i="80"/>
  <c r="A994" i="80"/>
  <c r="A993" i="80"/>
  <c r="A992" i="80"/>
  <c r="A991" i="80"/>
  <c r="A990" i="80"/>
  <c r="A989" i="80"/>
  <c r="A988" i="80"/>
  <c r="A987" i="80"/>
  <c r="A986" i="80"/>
  <c r="A985" i="80"/>
  <c r="A984" i="80"/>
  <c r="A983" i="80"/>
  <c r="A982" i="80"/>
  <c r="A981" i="80"/>
  <c r="A980" i="80"/>
  <c r="A979" i="80"/>
  <c r="A978" i="80"/>
  <c r="A977" i="80"/>
  <c r="A976" i="80"/>
  <c r="A975" i="80"/>
  <c r="A974" i="80"/>
  <c r="A973" i="80"/>
  <c r="A972" i="80"/>
  <c r="A971" i="80"/>
  <c r="A970" i="80"/>
  <c r="A969" i="80"/>
  <c r="A968" i="80"/>
  <c r="A967" i="80"/>
  <c r="A966" i="80"/>
  <c r="A965" i="80"/>
  <c r="A964" i="80"/>
  <c r="A963" i="80"/>
  <c r="A962" i="80"/>
  <c r="A961" i="80"/>
  <c r="A960" i="80"/>
  <c r="A959" i="80"/>
  <c r="A958" i="80"/>
  <c r="A957" i="80"/>
  <c r="A956" i="80"/>
  <c r="A955" i="80"/>
  <c r="A954" i="80"/>
  <c r="A953" i="80"/>
  <c r="A952" i="80"/>
  <c r="A951" i="80"/>
  <c r="A950" i="80"/>
  <c r="A949" i="80"/>
  <c r="A948" i="80"/>
  <c r="A947" i="80"/>
  <c r="A946" i="80"/>
  <c r="A945" i="80"/>
  <c r="A944" i="80"/>
  <c r="A943" i="80"/>
  <c r="A942" i="80"/>
  <c r="A941" i="80"/>
  <c r="A940" i="80"/>
  <c r="A939" i="80"/>
  <c r="A938" i="80"/>
  <c r="A937" i="80"/>
  <c r="A936" i="80"/>
  <c r="A935" i="80"/>
  <c r="A934" i="80"/>
  <c r="A933" i="80"/>
  <c r="A932" i="80"/>
  <c r="A931" i="80"/>
  <c r="A930" i="80"/>
  <c r="A929" i="80"/>
  <c r="A928" i="80"/>
  <c r="A927" i="80"/>
  <c r="A926" i="80"/>
  <c r="A925" i="80"/>
  <c r="A924" i="80"/>
  <c r="A923" i="80"/>
  <c r="A922" i="80"/>
  <c r="A921" i="80"/>
  <c r="A920" i="80"/>
  <c r="A919" i="80"/>
  <c r="A918" i="80"/>
  <c r="A917" i="80"/>
  <c r="A916" i="80"/>
  <c r="A915" i="80"/>
  <c r="A914" i="80"/>
  <c r="A913" i="80"/>
  <c r="A912" i="80"/>
  <c r="A911" i="80"/>
  <c r="A910" i="80"/>
  <c r="A909" i="80"/>
  <c r="A908" i="80"/>
  <c r="A907" i="80"/>
  <c r="A906" i="80"/>
  <c r="A905" i="80"/>
  <c r="A904" i="80"/>
  <c r="A903" i="80"/>
  <c r="A902" i="80"/>
  <c r="A901" i="80"/>
  <c r="A900" i="80"/>
  <c r="A899" i="80"/>
  <c r="A898" i="80"/>
  <c r="A897" i="80"/>
  <c r="A896" i="80"/>
  <c r="A895" i="80"/>
  <c r="A894" i="80"/>
  <c r="A893" i="80"/>
  <c r="A892" i="80"/>
  <c r="A891" i="80"/>
  <c r="A890" i="80"/>
  <c r="A889" i="80"/>
  <c r="A888" i="80"/>
  <c r="A887" i="80"/>
  <c r="A886" i="80"/>
  <c r="A885" i="80"/>
  <c r="A884" i="80"/>
  <c r="A883" i="80"/>
  <c r="A882" i="80"/>
  <c r="A881" i="80"/>
  <c r="A880" i="80"/>
  <c r="A879" i="80"/>
  <c r="A878" i="80"/>
  <c r="A877" i="80"/>
  <c r="A876" i="80"/>
  <c r="A875" i="80"/>
  <c r="A874" i="80"/>
  <c r="A873" i="80"/>
  <c r="A872" i="80"/>
  <c r="A871" i="80"/>
  <c r="A870" i="80"/>
  <c r="A869" i="80"/>
  <c r="A868" i="80"/>
  <c r="A867" i="80"/>
  <c r="A866" i="80"/>
  <c r="A865" i="80"/>
  <c r="A864" i="80"/>
  <c r="A863" i="80"/>
  <c r="A862" i="80"/>
  <c r="A861" i="80"/>
  <c r="A860" i="80"/>
  <c r="A859" i="80"/>
  <c r="A858" i="80"/>
  <c r="A857" i="80"/>
  <c r="A856" i="80"/>
  <c r="A855" i="80"/>
  <c r="A854" i="80"/>
  <c r="A853" i="80"/>
  <c r="A852" i="80"/>
  <c r="A851" i="80"/>
  <c r="A850" i="80"/>
  <c r="A849" i="80"/>
  <c r="A848" i="80"/>
  <c r="A847" i="80"/>
  <c r="A846" i="80"/>
  <c r="A845" i="80"/>
  <c r="A844" i="80"/>
  <c r="A843" i="80"/>
  <c r="A842" i="80"/>
  <c r="A841" i="80"/>
  <c r="A840" i="80"/>
  <c r="A839" i="80"/>
  <c r="A838" i="80"/>
  <c r="A837" i="80"/>
  <c r="A836" i="80"/>
  <c r="A835" i="80"/>
  <c r="A834" i="80"/>
  <c r="A833" i="80"/>
  <c r="A832" i="80"/>
  <c r="A831" i="80"/>
  <c r="A830" i="80"/>
  <c r="A829" i="80"/>
  <c r="A828" i="80"/>
  <c r="A827" i="80"/>
  <c r="A826" i="80"/>
  <c r="A825" i="80"/>
  <c r="A824" i="80"/>
  <c r="A823" i="80"/>
  <c r="A822" i="80"/>
  <c r="A821" i="80"/>
  <c r="A820" i="80"/>
  <c r="A819" i="80"/>
  <c r="A818" i="80"/>
  <c r="A817" i="80"/>
  <c r="A816" i="80"/>
  <c r="A815" i="80"/>
  <c r="A814" i="80"/>
  <c r="A813" i="80"/>
  <c r="A812" i="80"/>
  <c r="A811" i="80"/>
  <c r="A810" i="80"/>
  <c r="A809" i="80"/>
  <c r="A808" i="80"/>
  <c r="A807" i="80"/>
  <c r="A806" i="80"/>
  <c r="A805" i="80"/>
  <c r="A804" i="80"/>
  <c r="A803" i="80"/>
  <c r="A802" i="80"/>
  <c r="A801" i="80"/>
  <c r="A800" i="80"/>
  <c r="A799" i="80"/>
  <c r="A798" i="80"/>
  <c r="A797" i="80"/>
  <c r="A796" i="80"/>
  <c r="A795" i="80"/>
  <c r="A794" i="80"/>
  <c r="A793" i="80"/>
  <c r="A792" i="80"/>
  <c r="A791" i="80"/>
  <c r="A790" i="80"/>
  <c r="A789" i="80"/>
  <c r="A788" i="80"/>
  <c r="A787" i="80"/>
  <c r="A786" i="80"/>
  <c r="A785" i="80"/>
  <c r="A784" i="80"/>
  <c r="A783" i="80"/>
  <c r="A782" i="80"/>
  <c r="A781" i="80"/>
  <c r="A780" i="80"/>
  <c r="A779" i="80"/>
  <c r="A778" i="80"/>
  <c r="A777" i="80"/>
  <c r="A776" i="80"/>
  <c r="A775" i="80"/>
  <c r="A774" i="80"/>
  <c r="A773" i="80"/>
  <c r="A772" i="80"/>
  <c r="A771" i="80"/>
  <c r="A770" i="80"/>
  <c r="A769" i="80"/>
  <c r="A768" i="80"/>
  <c r="A767" i="80"/>
  <c r="A766" i="80"/>
  <c r="A765" i="80"/>
  <c r="A764" i="80"/>
  <c r="A763" i="80"/>
  <c r="A762" i="80"/>
  <c r="A761" i="80"/>
  <c r="A760" i="80"/>
  <c r="A759" i="80"/>
  <c r="A758" i="80"/>
  <c r="A757" i="80"/>
  <c r="A756" i="80"/>
  <c r="A755" i="80"/>
  <c r="A754" i="80"/>
  <c r="A753" i="80"/>
  <c r="A752" i="80"/>
  <c r="A751" i="80"/>
  <c r="A750" i="80"/>
  <c r="A749" i="80"/>
  <c r="A748" i="80"/>
  <c r="A747" i="80"/>
  <c r="A746" i="80"/>
  <c r="A745" i="80"/>
  <c r="A744" i="80"/>
  <c r="A743" i="80"/>
  <c r="A742" i="80"/>
  <c r="A741" i="80"/>
  <c r="A740" i="80"/>
  <c r="A739" i="80"/>
  <c r="A738" i="80"/>
  <c r="A737" i="80"/>
  <c r="A736" i="80"/>
  <c r="A735" i="80"/>
  <c r="A734" i="80"/>
  <c r="A733" i="80"/>
  <c r="A732" i="80"/>
  <c r="A731" i="80"/>
  <c r="A730" i="80"/>
  <c r="A729" i="80"/>
  <c r="A728" i="80"/>
  <c r="A727" i="80"/>
  <c r="A726" i="80"/>
  <c r="A725" i="80"/>
  <c r="A724" i="80"/>
  <c r="A723" i="80"/>
  <c r="A722" i="80"/>
  <c r="A721" i="80"/>
  <c r="A720" i="80"/>
  <c r="A719" i="80"/>
  <c r="A718" i="80"/>
  <c r="A717" i="80"/>
  <c r="A716" i="80"/>
  <c r="A715" i="80"/>
  <c r="A714" i="80"/>
  <c r="A713" i="80"/>
  <c r="A712" i="80"/>
  <c r="A711" i="80"/>
  <c r="A710" i="80"/>
  <c r="A709" i="80"/>
  <c r="A708" i="80"/>
  <c r="A707" i="80"/>
  <c r="A706" i="80"/>
  <c r="A705" i="80"/>
  <c r="A704" i="80"/>
  <c r="A703" i="80"/>
  <c r="A702" i="80"/>
  <c r="A701" i="80"/>
  <c r="A700" i="80"/>
  <c r="A699" i="80"/>
  <c r="A698" i="80"/>
  <c r="A697" i="80"/>
  <c r="A696" i="80"/>
  <c r="A695" i="80"/>
  <c r="A694" i="80"/>
  <c r="A693" i="80"/>
  <c r="A692" i="80"/>
  <c r="A691" i="80"/>
  <c r="A690" i="80"/>
  <c r="A689" i="80"/>
  <c r="A688" i="80"/>
  <c r="A687" i="80"/>
  <c r="A686" i="80"/>
  <c r="A685" i="80"/>
  <c r="A684" i="80"/>
  <c r="A683" i="80"/>
  <c r="A682" i="80"/>
  <c r="A681" i="80"/>
  <c r="A680" i="80"/>
  <c r="A679" i="80"/>
  <c r="A678" i="80"/>
  <c r="A677" i="80"/>
  <c r="A676" i="80"/>
  <c r="A675" i="80"/>
  <c r="A674" i="80"/>
  <c r="A673" i="80"/>
  <c r="A672" i="80"/>
  <c r="A671" i="80"/>
  <c r="A670" i="80"/>
  <c r="A669" i="80"/>
  <c r="A668" i="80"/>
  <c r="A667" i="80"/>
  <c r="A666" i="80"/>
  <c r="A665" i="80"/>
  <c r="A664" i="80"/>
  <c r="A663" i="80"/>
  <c r="A662" i="80"/>
  <c r="A661" i="80"/>
  <c r="A660" i="80"/>
  <c r="A659" i="80"/>
  <c r="A658" i="80"/>
  <c r="A657" i="80"/>
  <c r="A656" i="80"/>
  <c r="A655" i="80"/>
  <c r="A654" i="80"/>
  <c r="A653" i="80"/>
  <c r="A652" i="80"/>
  <c r="A651" i="80"/>
  <c r="A650" i="80"/>
  <c r="A649" i="80"/>
  <c r="A648" i="80"/>
  <c r="A647" i="80"/>
  <c r="A646" i="80"/>
  <c r="A645" i="80"/>
  <c r="A644" i="80"/>
  <c r="A643" i="80"/>
  <c r="A642" i="80"/>
  <c r="A641" i="80"/>
  <c r="A640" i="80"/>
  <c r="A639" i="80"/>
  <c r="A638" i="80"/>
  <c r="A637" i="80"/>
  <c r="A636" i="80"/>
  <c r="A635" i="80"/>
  <c r="A634" i="80"/>
  <c r="A633" i="80"/>
  <c r="A632" i="80"/>
  <c r="A631" i="80"/>
  <c r="A630" i="80"/>
  <c r="A629" i="80"/>
  <c r="A628" i="80"/>
  <c r="A627" i="80"/>
  <c r="A626" i="80"/>
  <c r="A625" i="80"/>
  <c r="A624" i="80"/>
  <c r="A623" i="80"/>
  <c r="A622" i="80"/>
  <c r="A621" i="80"/>
  <c r="A620" i="80"/>
  <c r="A619" i="80"/>
  <c r="A618" i="80"/>
  <c r="A617" i="80"/>
  <c r="A616" i="80"/>
  <c r="A615" i="80"/>
  <c r="A614" i="80"/>
  <c r="A613" i="80"/>
  <c r="A612" i="80"/>
  <c r="A611" i="80"/>
  <c r="A610" i="80"/>
  <c r="A609" i="80"/>
  <c r="A608" i="80"/>
  <c r="A607" i="80"/>
  <c r="A606" i="80"/>
  <c r="A605" i="80"/>
  <c r="A604" i="80"/>
  <c r="A603" i="80"/>
  <c r="A602" i="80"/>
  <c r="A601" i="80"/>
  <c r="A600" i="80"/>
  <c r="A599" i="80"/>
  <c r="A598" i="80"/>
  <c r="A597" i="80"/>
  <c r="A596" i="80"/>
  <c r="A595" i="80"/>
  <c r="A594" i="80"/>
  <c r="A593" i="80"/>
  <c r="A592" i="80"/>
  <c r="A591" i="80"/>
  <c r="A590" i="80"/>
  <c r="A589" i="80"/>
  <c r="A588" i="80"/>
  <c r="A587" i="80"/>
  <c r="A586" i="80"/>
  <c r="A585" i="80"/>
  <c r="A584" i="80"/>
  <c r="A583" i="80"/>
  <c r="A582" i="80"/>
  <c r="A581" i="80"/>
  <c r="A580" i="80"/>
  <c r="A579" i="80"/>
  <c r="A578" i="80"/>
  <c r="A577" i="80"/>
  <c r="A576" i="80"/>
  <c r="A575" i="80"/>
  <c r="A574" i="80"/>
  <c r="A573" i="80"/>
  <c r="A572" i="80"/>
  <c r="A571" i="80"/>
  <c r="A570" i="80"/>
  <c r="A569" i="80"/>
  <c r="A568" i="80"/>
  <c r="A567" i="80"/>
  <c r="A566" i="80"/>
  <c r="A565" i="80"/>
  <c r="A564" i="80"/>
  <c r="A563" i="80"/>
  <c r="A562" i="80"/>
  <c r="A561" i="80"/>
  <c r="A560" i="80"/>
  <c r="A559" i="80"/>
  <c r="A558" i="80"/>
  <c r="A557" i="80"/>
  <c r="A556" i="80"/>
  <c r="A555" i="80"/>
  <c r="A554" i="80"/>
  <c r="A553" i="80"/>
  <c r="A552" i="80"/>
  <c r="A551" i="80"/>
  <c r="A550" i="80"/>
  <c r="A549" i="80"/>
  <c r="A548" i="80"/>
  <c r="A547" i="80"/>
  <c r="A546" i="80"/>
  <c r="A545" i="80"/>
  <c r="A544" i="80"/>
  <c r="A543" i="80"/>
  <c r="A542" i="80"/>
  <c r="A541" i="80"/>
  <c r="A540" i="80"/>
  <c r="A539" i="80"/>
  <c r="A538" i="80"/>
  <c r="A537" i="80"/>
  <c r="A536" i="80"/>
  <c r="A535" i="80"/>
  <c r="A534" i="80"/>
  <c r="A533" i="80"/>
  <c r="A532" i="80"/>
  <c r="A531" i="80"/>
  <c r="A530" i="80"/>
  <c r="A529" i="80"/>
  <c r="A528" i="80"/>
  <c r="A527" i="80"/>
  <c r="A526" i="80"/>
  <c r="A525" i="80"/>
  <c r="A524" i="80"/>
  <c r="A523" i="80"/>
  <c r="A522" i="80"/>
  <c r="A521" i="80"/>
  <c r="A520" i="80"/>
  <c r="A519" i="80"/>
  <c r="A518" i="80"/>
  <c r="A517" i="80"/>
  <c r="A516" i="80"/>
  <c r="A515" i="80"/>
  <c r="A514" i="80"/>
  <c r="A513" i="80"/>
  <c r="A512" i="80"/>
  <c r="A511" i="80"/>
  <c r="A510" i="80"/>
  <c r="A509" i="80"/>
  <c r="A508" i="80"/>
  <c r="A507" i="80"/>
  <c r="A506" i="80"/>
  <c r="A505" i="80"/>
  <c r="A504" i="80"/>
  <c r="A503" i="80"/>
  <c r="A502" i="80"/>
  <c r="A501" i="80"/>
  <c r="A500" i="80"/>
  <c r="A499" i="80"/>
  <c r="A498" i="80"/>
  <c r="A497" i="80"/>
  <c r="A496" i="80"/>
  <c r="A495" i="80"/>
  <c r="A494" i="80"/>
  <c r="A493" i="80"/>
  <c r="A492" i="80"/>
  <c r="A491" i="80"/>
  <c r="A490" i="80"/>
  <c r="A489" i="80"/>
  <c r="A488" i="80"/>
  <c r="A487" i="80"/>
  <c r="A486" i="80"/>
  <c r="A485" i="80"/>
  <c r="A484" i="80"/>
  <c r="A483" i="80"/>
  <c r="A482" i="80"/>
  <c r="A481" i="80"/>
  <c r="A480" i="80"/>
  <c r="A479" i="80"/>
  <c r="A478" i="80"/>
  <c r="A477" i="80"/>
  <c r="A476" i="80"/>
  <c r="A475" i="80"/>
  <c r="A474" i="80"/>
  <c r="A473" i="80"/>
  <c r="A472" i="80"/>
  <c r="A471" i="80"/>
  <c r="A470" i="80"/>
  <c r="A469" i="80"/>
  <c r="A468" i="80"/>
  <c r="A467" i="80"/>
  <c r="A466" i="80"/>
  <c r="A465" i="80"/>
  <c r="A464" i="80"/>
  <c r="A463" i="80"/>
  <c r="A462" i="80"/>
  <c r="A461" i="80"/>
  <c r="A460" i="80"/>
  <c r="A459" i="80"/>
  <c r="A458" i="80"/>
  <c r="A457" i="80"/>
  <c r="A456" i="80"/>
  <c r="A455" i="80"/>
  <c r="A454" i="80"/>
  <c r="A453" i="80"/>
  <c r="A452" i="80"/>
  <c r="A451" i="80"/>
  <c r="A450" i="80"/>
  <c r="A449" i="80"/>
  <c r="A448" i="80"/>
  <c r="A447" i="80"/>
  <c r="A446" i="80"/>
  <c r="A445" i="80"/>
  <c r="A444" i="80"/>
  <c r="A443" i="80"/>
  <c r="A442" i="80"/>
  <c r="A441" i="80"/>
  <c r="A440" i="80"/>
  <c r="A439" i="80"/>
  <c r="A438" i="80"/>
  <c r="A437" i="80"/>
  <c r="A436" i="80"/>
  <c r="A435" i="80"/>
  <c r="A434" i="80"/>
  <c r="A433" i="80"/>
  <c r="A432" i="80"/>
  <c r="A431" i="80"/>
  <c r="A430" i="80"/>
  <c r="A429" i="80"/>
  <c r="A428" i="80"/>
  <c r="A427" i="80"/>
  <c r="A426" i="80"/>
  <c r="A425" i="80"/>
  <c r="A424" i="80"/>
  <c r="A423" i="80"/>
  <c r="A422" i="80"/>
  <c r="A421" i="80"/>
  <c r="A420" i="80"/>
  <c r="A419" i="80"/>
  <c r="A418" i="80"/>
  <c r="A417" i="80"/>
  <c r="A416" i="80"/>
  <c r="A415" i="80"/>
  <c r="A414" i="80"/>
  <c r="A413" i="80"/>
  <c r="A412" i="80"/>
  <c r="A411" i="80"/>
  <c r="A410" i="80"/>
  <c r="A409" i="80"/>
  <c r="A408" i="80"/>
  <c r="A407" i="80"/>
  <c r="A406" i="80"/>
  <c r="A405" i="80"/>
  <c r="A404" i="80"/>
  <c r="A403" i="80"/>
  <c r="A402" i="80"/>
  <c r="A401" i="80"/>
  <c r="A400" i="80"/>
  <c r="A399" i="80"/>
  <c r="A398" i="80"/>
  <c r="A397" i="80"/>
  <c r="A396" i="80"/>
  <c r="A395" i="80"/>
  <c r="A394" i="80"/>
  <c r="A393" i="80"/>
  <c r="A392" i="80"/>
  <c r="A391" i="80"/>
  <c r="A390" i="80"/>
  <c r="A389" i="80"/>
  <c r="A388" i="80"/>
  <c r="A387" i="80"/>
  <c r="A386" i="80"/>
  <c r="A385" i="80"/>
  <c r="A384" i="80"/>
  <c r="A383" i="80"/>
  <c r="A382" i="80"/>
  <c r="A381" i="80"/>
  <c r="A380" i="80"/>
  <c r="A379" i="80"/>
  <c r="A378" i="80"/>
  <c r="A377" i="80"/>
  <c r="A376" i="80"/>
  <c r="A375" i="80"/>
  <c r="A374" i="80"/>
  <c r="A373" i="80"/>
  <c r="A372" i="80"/>
  <c r="A371" i="80"/>
  <c r="A370" i="80"/>
  <c r="A369" i="80"/>
  <c r="A368" i="80"/>
  <c r="A367" i="80"/>
  <c r="A366" i="80"/>
  <c r="A365" i="80"/>
  <c r="A364" i="80"/>
  <c r="A363" i="80"/>
  <c r="A362" i="80"/>
  <c r="A361" i="80"/>
  <c r="A360" i="80"/>
  <c r="A359" i="80"/>
  <c r="A358" i="80"/>
  <c r="A357" i="80"/>
  <c r="A356" i="80"/>
  <c r="A355" i="80"/>
  <c r="A354" i="80"/>
  <c r="A353" i="80"/>
  <c r="A352" i="80"/>
  <c r="A351" i="80"/>
  <c r="A350" i="80"/>
  <c r="A349" i="80"/>
  <c r="A348" i="80"/>
  <c r="A347" i="80"/>
  <c r="A346" i="80"/>
  <c r="A345" i="80"/>
  <c r="A344" i="80"/>
  <c r="A343" i="80"/>
  <c r="A342" i="80"/>
  <c r="A341" i="80"/>
  <c r="A340" i="80"/>
  <c r="A339" i="80"/>
  <c r="A338" i="80"/>
  <c r="A337" i="80"/>
  <c r="A336" i="80"/>
  <c r="A335" i="80"/>
  <c r="A334" i="80"/>
  <c r="A333" i="80"/>
  <c r="A332" i="80"/>
  <c r="A331" i="80"/>
  <c r="A330" i="80"/>
  <c r="A329" i="80"/>
  <c r="A328" i="80"/>
  <c r="A327" i="80"/>
  <c r="A326" i="80"/>
  <c r="A325" i="80"/>
  <c r="A324" i="80"/>
  <c r="A323" i="80"/>
  <c r="A322" i="80"/>
  <c r="A321" i="80"/>
  <c r="A320" i="80"/>
  <c r="A319" i="80"/>
  <c r="A318" i="80"/>
  <c r="A317" i="80"/>
  <c r="A316" i="80"/>
  <c r="A315" i="80"/>
  <c r="A314" i="80"/>
  <c r="A313" i="80"/>
  <c r="A312" i="80"/>
  <c r="A311" i="80"/>
  <c r="A310" i="80"/>
  <c r="A309" i="80"/>
  <c r="A308" i="80"/>
  <c r="A307" i="80"/>
  <c r="A306" i="80"/>
  <c r="A305" i="80"/>
  <c r="A304" i="80"/>
  <c r="A303" i="80"/>
  <c r="A302" i="80"/>
  <c r="A301" i="80"/>
  <c r="A300" i="80"/>
  <c r="A299" i="80"/>
  <c r="A298" i="80"/>
  <c r="A297" i="80"/>
  <c r="A296" i="80"/>
  <c r="A295" i="80"/>
  <c r="A294" i="80"/>
  <c r="A293" i="80"/>
  <c r="A292" i="80"/>
  <c r="A291" i="80"/>
  <c r="A290" i="80"/>
  <c r="A289" i="80"/>
  <c r="A288" i="80"/>
  <c r="A287" i="80"/>
  <c r="A286" i="80"/>
  <c r="A285" i="80"/>
  <c r="A284" i="80"/>
  <c r="A283" i="80"/>
  <c r="A282" i="80"/>
  <c r="A281" i="80"/>
  <c r="A280" i="80"/>
  <c r="A279" i="80"/>
  <c r="A278" i="80"/>
  <c r="A277" i="80"/>
  <c r="A276" i="80"/>
  <c r="A275" i="80"/>
  <c r="A274" i="80"/>
  <c r="A273" i="80"/>
  <c r="A272" i="80"/>
  <c r="A271" i="80"/>
  <c r="A270" i="80"/>
  <c r="A269" i="80"/>
  <c r="A268" i="80"/>
  <c r="A267" i="80"/>
  <c r="A266" i="80"/>
  <c r="A265" i="80"/>
  <c r="A264" i="80"/>
  <c r="A263" i="80"/>
  <c r="A262" i="80"/>
  <c r="A261" i="80"/>
  <c r="A260" i="80"/>
  <c r="A259" i="80"/>
  <c r="A258" i="80"/>
  <c r="A257" i="80"/>
  <c r="A256" i="80"/>
  <c r="A255" i="80"/>
  <c r="A254" i="80"/>
  <c r="A253" i="80"/>
  <c r="A252" i="80"/>
  <c r="A251" i="80"/>
  <c r="A250" i="80"/>
  <c r="A249" i="80"/>
  <c r="A248" i="80"/>
  <c r="A247" i="80"/>
  <c r="A246" i="80"/>
  <c r="A245" i="80"/>
  <c r="A244" i="80"/>
  <c r="A243" i="80"/>
  <c r="A242" i="80"/>
  <c r="A241" i="80"/>
  <c r="A240" i="80"/>
  <c r="A239" i="80"/>
  <c r="A238" i="80"/>
  <c r="A237" i="80"/>
  <c r="A236" i="80"/>
  <c r="A235" i="80"/>
  <c r="A234" i="80"/>
  <c r="A233" i="80"/>
  <c r="A232" i="80"/>
  <c r="A231" i="80"/>
  <c r="A230" i="80"/>
  <c r="A229" i="80"/>
  <c r="A228" i="80"/>
  <c r="A227" i="80"/>
  <c r="A226" i="80"/>
  <c r="A225" i="80"/>
  <c r="A224" i="80"/>
  <c r="A223" i="80"/>
  <c r="A222" i="80"/>
  <c r="A221" i="80"/>
  <c r="A220" i="80"/>
  <c r="A219" i="80"/>
  <c r="A218" i="80"/>
  <c r="A217" i="80"/>
  <c r="A216" i="80"/>
  <c r="A215" i="80"/>
  <c r="A214" i="80"/>
  <c r="A213" i="80"/>
  <c r="A212" i="80"/>
  <c r="A211" i="80"/>
  <c r="A210" i="80"/>
  <c r="A209" i="80"/>
  <c r="A208" i="80"/>
  <c r="A207" i="80"/>
  <c r="A206" i="80"/>
  <c r="A205" i="80"/>
  <c r="A204" i="80"/>
  <c r="A203" i="80"/>
  <c r="A202" i="80"/>
  <c r="A201" i="80"/>
  <c r="A200" i="80"/>
  <c r="A199" i="80"/>
  <c r="A198" i="80"/>
  <c r="A197" i="80"/>
  <c r="A196" i="80"/>
  <c r="A195" i="80"/>
  <c r="A194" i="80"/>
  <c r="A193" i="80"/>
  <c r="A192" i="80"/>
  <c r="A191" i="80"/>
  <c r="A190" i="80"/>
  <c r="A189" i="80"/>
  <c r="A188" i="80"/>
  <c r="A187" i="80"/>
  <c r="A186" i="80"/>
  <c r="A185" i="80"/>
  <c r="A184" i="80"/>
  <c r="A183" i="80"/>
  <c r="A182" i="80"/>
  <c r="A181" i="80"/>
  <c r="A180" i="80"/>
  <c r="A179" i="80"/>
  <c r="A178" i="80"/>
  <c r="A177" i="80"/>
  <c r="A176" i="80"/>
  <c r="A175" i="80"/>
  <c r="A174" i="80"/>
  <c r="A173" i="80"/>
  <c r="A172" i="80"/>
  <c r="A171" i="80"/>
  <c r="A170" i="80"/>
  <c r="A169" i="80"/>
  <c r="A168" i="80"/>
  <c r="A167" i="80"/>
  <c r="A166" i="80"/>
  <c r="A165" i="80"/>
  <c r="A164" i="80"/>
  <c r="A163" i="80"/>
  <c r="A162" i="80"/>
  <c r="A161" i="80"/>
  <c r="A160" i="80"/>
  <c r="A159" i="80"/>
  <c r="A158" i="80"/>
  <c r="A157" i="80"/>
  <c r="A156" i="80"/>
  <c r="A155" i="80"/>
  <c r="A154" i="80"/>
  <c r="A153" i="80"/>
  <c r="A152" i="80"/>
  <c r="A151" i="80"/>
  <c r="A150" i="80"/>
  <c r="A149" i="80"/>
  <c r="A148" i="80"/>
  <c r="A147" i="80"/>
  <c r="A146" i="80"/>
  <c r="A145" i="80"/>
  <c r="A144" i="80"/>
  <c r="A143" i="80"/>
  <c r="A142" i="80"/>
  <c r="A141" i="80"/>
  <c r="A140" i="80"/>
  <c r="A139" i="80"/>
  <c r="A138" i="80"/>
  <c r="A137" i="80"/>
  <c r="A136" i="80"/>
  <c r="A135" i="80"/>
  <c r="A134" i="80"/>
  <c r="A133" i="80"/>
  <c r="A132" i="80"/>
  <c r="A131" i="80"/>
  <c r="A130" i="80"/>
  <c r="A129" i="80"/>
  <c r="A128" i="80"/>
  <c r="A127" i="80"/>
  <c r="A126" i="80"/>
  <c r="A125" i="80"/>
  <c r="A124" i="80"/>
  <c r="A123" i="80"/>
  <c r="A122" i="80"/>
  <c r="A121" i="80"/>
  <c r="A120" i="80"/>
  <c r="A119" i="80"/>
  <c r="A118" i="80"/>
  <c r="A117" i="80"/>
  <c r="A116" i="80"/>
  <c r="A115" i="80"/>
  <c r="A114" i="80"/>
  <c r="A113" i="80"/>
  <c r="A112" i="80"/>
  <c r="A111" i="80"/>
  <c r="A110" i="80"/>
  <c r="A109" i="80"/>
  <c r="A108" i="80"/>
  <c r="A107" i="80"/>
  <c r="A106" i="80"/>
  <c r="A105" i="80"/>
  <c r="A104" i="80"/>
  <c r="A103" i="80"/>
  <c r="A102" i="80"/>
  <c r="A101" i="80"/>
  <c r="A100" i="80"/>
  <c r="A99" i="80"/>
  <c r="A98" i="80"/>
  <c r="A97" i="80"/>
  <c r="A96" i="80"/>
  <c r="A95" i="80"/>
  <c r="A94" i="80"/>
  <c r="A93" i="80"/>
  <c r="A92" i="80"/>
  <c r="A91" i="80"/>
  <c r="A90" i="80"/>
  <c r="A89" i="80"/>
  <c r="A88" i="80"/>
  <c r="A87" i="80"/>
  <c r="A86" i="80"/>
  <c r="A85" i="80"/>
  <c r="A84" i="80"/>
  <c r="A83" i="80"/>
  <c r="A82" i="80"/>
  <c r="A81" i="80"/>
  <c r="A80" i="80"/>
  <c r="A79" i="80"/>
  <c r="A78" i="80"/>
  <c r="A77" i="80"/>
  <c r="A76" i="80"/>
  <c r="A75" i="80"/>
  <c r="A74" i="80"/>
  <c r="A73" i="80"/>
  <c r="A72" i="80"/>
  <c r="A71" i="80"/>
  <c r="A70" i="80"/>
  <c r="A69" i="80"/>
  <c r="A68" i="80"/>
  <c r="A67" i="80"/>
  <c r="A66" i="80"/>
  <c r="A65" i="80"/>
  <c r="A64" i="80"/>
  <c r="A63" i="80"/>
  <c r="A62" i="80"/>
  <c r="A61" i="80"/>
  <c r="A60" i="80"/>
  <c r="A59" i="80"/>
  <c r="A58" i="80"/>
  <c r="A57" i="80"/>
  <c r="A56" i="80"/>
  <c r="A55" i="80"/>
  <c r="A54" i="80"/>
  <c r="A53" i="80"/>
  <c r="A52" i="80"/>
  <c r="A51" i="80"/>
  <c r="A50" i="80"/>
  <c r="A49" i="80"/>
  <c r="A48" i="80"/>
  <c r="A47" i="80"/>
  <c r="A46" i="80"/>
  <c r="A45" i="80"/>
  <c r="A44" i="80"/>
  <c r="A43" i="80"/>
  <c r="A42" i="80"/>
  <c r="A41" i="80"/>
  <c r="A40" i="80"/>
  <c r="A39" i="80"/>
  <c r="A38" i="80"/>
  <c r="A37" i="80"/>
  <c r="A36" i="80"/>
  <c r="A35" i="80"/>
  <c r="A34" i="80"/>
  <c r="A33" i="80"/>
  <c r="A32" i="80"/>
  <c r="A31" i="80"/>
  <c r="A30" i="80"/>
  <c r="A29" i="80"/>
  <c r="A28" i="80"/>
  <c r="A27" i="80"/>
  <c r="A26" i="80"/>
  <c r="A25" i="80"/>
  <c r="A24" i="80"/>
  <c r="A23" i="80"/>
  <c r="A22" i="80"/>
  <c r="A21" i="80"/>
  <c r="A20" i="80"/>
  <c r="A19" i="80"/>
  <c r="A18" i="80"/>
  <c r="A17" i="80"/>
  <c r="A16" i="80"/>
  <c r="A15" i="80"/>
  <c r="A14" i="80"/>
  <c r="A13" i="80"/>
  <c r="A12" i="80"/>
  <c r="A11" i="80"/>
  <c r="A10" i="80"/>
  <c r="A9" i="80"/>
  <c r="A8" i="80"/>
  <c r="A7" i="80"/>
  <c r="A6" i="80"/>
  <c r="A5" i="80"/>
  <c r="A4" i="80"/>
  <c r="A3" i="80"/>
  <c r="M1488" i="3" l="1"/>
  <c r="N1488" i="3"/>
  <c r="M1489" i="3"/>
  <c r="N1489" i="3"/>
  <c r="M1490" i="3"/>
  <c r="N1490" i="3"/>
  <c r="M1491" i="3"/>
  <c r="N1491" i="3"/>
  <c r="M1492" i="3"/>
  <c r="N1492" i="3"/>
  <c r="M1493" i="3"/>
  <c r="N1493" i="3"/>
  <c r="M1494" i="3"/>
  <c r="N1494" i="3"/>
  <c r="M1495" i="3"/>
  <c r="N1495" i="3"/>
  <c r="M1500" i="3"/>
  <c r="N1500" i="3"/>
  <c r="M1501" i="3"/>
  <c r="N1501" i="3"/>
  <c r="M1502" i="3"/>
  <c r="N1502" i="3"/>
  <c r="M1503" i="3"/>
  <c r="N1503" i="3"/>
  <c r="M1504" i="3"/>
  <c r="N1504" i="3"/>
  <c r="M1505" i="3"/>
  <c r="N1505" i="3"/>
  <c r="M1520" i="3"/>
  <c r="N1520" i="3"/>
  <c r="M1521" i="3"/>
  <c r="N1521" i="3"/>
  <c r="M1522" i="3"/>
  <c r="N1522" i="3"/>
  <c r="M1526" i="3"/>
  <c r="N1526" i="3"/>
  <c r="M1527" i="3"/>
  <c r="N1527" i="3"/>
  <c r="M1528" i="3"/>
  <c r="N1528" i="3"/>
  <c r="M1529" i="3"/>
  <c r="N1529" i="3"/>
  <c r="M1530" i="3"/>
  <c r="N1530" i="3"/>
  <c r="M1531" i="3"/>
  <c r="N1531" i="3"/>
  <c r="M1532" i="3"/>
  <c r="N1532" i="3"/>
  <c r="M1533" i="3"/>
  <c r="N1533" i="3"/>
  <c r="M1534" i="3"/>
  <c r="N1534" i="3"/>
  <c r="M1535" i="3"/>
  <c r="N1535" i="3"/>
  <c r="M1536" i="3"/>
  <c r="N1536" i="3"/>
  <c r="M1537" i="3"/>
  <c r="N1537" i="3"/>
  <c r="M1538" i="3"/>
  <c r="N1538" i="3"/>
  <c r="M1539" i="3"/>
  <c r="N1539" i="3"/>
  <c r="M1540" i="3"/>
  <c r="N1540" i="3"/>
  <c r="M1541" i="3"/>
  <c r="N1541" i="3"/>
  <c r="M1542" i="3"/>
  <c r="N1542" i="3"/>
  <c r="M1543" i="3"/>
  <c r="N1543" i="3"/>
  <c r="M1544" i="3"/>
  <c r="N1544" i="3"/>
  <c r="M1545" i="3"/>
  <c r="N1545" i="3"/>
  <c r="M1546" i="3"/>
  <c r="N1546" i="3"/>
  <c r="M1547" i="3"/>
  <c r="N1547" i="3"/>
  <c r="M1548" i="3"/>
  <c r="N1548" i="3"/>
  <c r="M1549" i="3"/>
  <c r="N1549" i="3"/>
  <c r="M1550" i="3"/>
  <c r="N1550" i="3"/>
  <c r="M1551" i="3"/>
  <c r="N1551" i="3"/>
  <c r="M1552" i="3"/>
  <c r="N1552" i="3"/>
  <c r="M1553" i="3"/>
  <c r="N1553" i="3"/>
  <c r="M1554" i="3"/>
  <c r="N1554" i="3"/>
  <c r="M1555" i="3"/>
  <c r="N1555" i="3"/>
  <c r="M1556" i="3"/>
  <c r="N1556" i="3"/>
  <c r="M1557" i="3"/>
  <c r="N1557" i="3"/>
  <c r="M1558" i="3"/>
  <c r="N1558" i="3"/>
  <c r="M1559" i="3"/>
  <c r="N1559" i="3"/>
  <c r="M1560" i="3"/>
  <c r="N1560" i="3"/>
  <c r="M1561" i="3"/>
  <c r="N1561" i="3"/>
  <c r="M1562" i="3"/>
  <c r="N1562" i="3"/>
  <c r="M1563" i="3"/>
  <c r="N1563" i="3"/>
  <c r="M1564" i="3"/>
  <c r="N1564" i="3"/>
  <c r="M1565" i="3"/>
  <c r="N1565" i="3"/>
  <c r="M1566" i="3"/>
  <c r="N1566" i="3"/>
  <c r="M1567" i="3"/>
  <c r="N1567" i="3"/>
  <c r="M1568" i="3"/>
  <c r="N1568" i="3"/>
  <c r="M1569" i="3"/>
  <c r="N1569" i="3"/>
  <c r="M1570" i="3"/>
  <c r="N1570" i="3"/>
  <c r="M1571" i="3"/>
  <c r="N1571" i="3"/>
  <c r="M1572" i="3"/>
  <c r="N1572" i="3"/>
  <c r="M1573" i="3"/>
  <c r="N1573" i="3"/>
  <c r="M1574" i="3"/>
  <c r="N1574" i="3"/>
  <c r="M1575" i="3"/>
  <c r="N1575" i="3"/>
  <c r="M1576" i="3"/>
  <c r="N1576" i="3"/>
  <c r="M1577" i="3"/>
  <c r="N1577" i="3"/>
  <c r="M1578" i="3"/>
  <c r="N1578" i="3"/>
  <c r="M1579" i="3"/>
  <c r="N1579" i="3"/>
  <c r="M1580" i="3"/>
  <c r="N1580" i="3"/>
  <c r="M1581" i="3"/>
  <c r="N1581" i="3"/>
  <c r="M1582" i="3"/>
  <c r="N1582" i="3"/>
  <c r="M1583" i="3"/>
  <c r="N1583" i="3"/>
  <c r="M1584" i="3"/>
  <c r="N1584" i="3"/>
  <c r="M1585" i="3"/>
  <c r="N1585" i="3"/>
  <c r="M1586" i="3"/>
  <c r="N1586" i="3"/>
  <c r="M1587" i="3"/>
  <c r="N1587" i="3"/>
  <c r="M1588" i="3"/>
  <c r="N1588" i="3"/>
  <c r="M1589" i="3"/>
  <c r="N1589" i="3"/>
  <c r="M1590" i="3"/>
  <c r="N1590" i="3"/>
  <c r="M1591" i="3"/>
  <c r="N1591" i="3"/>
  <c r="M1592" i="3"/>
  <c r="N1592" i="3"/>
  <c r="M1593" i="3"/>
  <c r="N1593" i="3"/>
  <c r="M1594" i="3"/>
  <c r="N1594" i="3"/>
  <c r="M1595" i="3"/>
  <c r="N1595" i="3"/>
  <c r="M125" i="3"/>
  <c r="N125" i="3"/>
  <c r="M317" i="3"/>
  <c r="N317" i="3"/>
  <c r="M318" i="3"/>
  <c r="N318" i="3"/>
  <c r="M1596" i="3"/>
  <c r="N1596" i="3"/>
  <c r="M1597" i="3"/>
  <c r="N1597" i="3"/>
  <c r="M1598" i="3"/>
  <c r="N1598" i="3"/>
  <c r="M1599" i="3"/>
  <c r="N1599" i="3"/>
  <c r="M1600" i="3"/>
  <c r="N1600" i="3"/>
  <c r="M1601" i="3"/>
  <c r="N1601" i="3"/>
  <c r="M1602" i="3"/>
  <c r="N1602" i="3"/>
  <c r="M1603" i="3"/>
  <c r="N1603" i="3"/>
  <c r="M1604" i="3"/>
  <c r="N1604" i="3"/>
  <c r="M1605" i="3"/>
  <c r="N1605" i="3"/>
  <c r="M1606" i="3"/>
  <c r="N1606" i="3"/>
  <c r="M1607" i="3"/>
  <c r="N1607" i="3"/>
  <c r="M1608" i="3"/>
  <c r="N1608" i="3"/>
  <c r="M1609" i="3"/>
  <c r="N1609" i="3"/>
  <c r="M1610" i="3"/>
  <c r="N1610" i="3"/>
  <c r="M1611" i="3"/>
  <c r="N1611" i="3"/>
  <c r="M1612" i="3"/>
  <c r="N1612" i="3"/>
  <c r="M1613" i="3"/>
  <c r="N1613" i="3"/>
  <c r="M1614" i="3"/>
  <c r="N1614" i="3"/>
  <c r="M1615" i="3"/>
  <c r="N1615" i="3"/>
  <c r="M1616" i="3"/>
  <c r="N1616" i="3"/>
  <c r="M1617" i="3"/>
  <c r="N1617" i="3"/>
  <c r="M1618" i="3"/>
  <c r="N1618" i="3"/>
  <c r="M1619" i="3"/>
  <c r="N1619" i="3"/>
  <c r="M1620" i="3"/>
  <c r="N1620" i="3"/>
  <c r="M1621" i="3"/>
  <c r="N1621" i="3"/>
  <c r="M1622" i="3"/>
  <c r="N1622" i="3"/>
  <c r="M1623" i="3"/>
  <c r="N1623" i="3"/>
  <c r="M1624" i="3"/>
  <c r="N1624" i="3"/>
  <c r="M1625" i="3"/>
  <c r="N1625" i="3"/>
  <c r="M1626" i="3"/>
  <c r="N1626" i="3"/>
  <c r="M1627" i="3"/>
  <c r="N1627" i="3"/>
  <c r="M1628" i="3"/>
  <c r="N1628" i="3"/>
  <c r="M1629" i="3"/>
  <c r="N1629" i="3"/>
  <c r="M1630" i="3"/>
  <c r="N1630" i="3"/>
  <c r="M1631" i="3"/>
  <c r="N1631" i="3"/>
  <c r="M1632" i="3"/>
  <c r="N1632" i="3"/>
  <c r="M1633" i="3"/>
  <c r="N1633" i="3"/>
  <c r="M1634" i="3"/>
  <c r="N1634" i="3"/>
  <c r="M1635" i="3"/>
  <c r="N1635" i="3"/>
  <c r="M1636" i="3"/>
  <c r="N1636" i="3"/>
  <c r="M1637" i="3"/>
  <c r="N1637" i="3"/>
  <c r="M1638" i="3"/>
  <c r="N1638" i="3"/>
  <c r="M1639" i="3"/>
  <c r="N1639" i="3"/>
  <c r="M1640" i="3"/>
  <c r="N1640" i="3"/>
  <c r="M1641" i="3"/>
  <c r="N1641" i="3"/>
  <c r="M1642" i="3"/>
  <c r="N1642" i="3"/>
  <c r="M1643" i="3"/>
  <c r="N1643" i="3"/>
  <c r="M1644" i="3"/>
  <c r="N1644" i="3"/>
  <c r="M1645" i="3"/>
  <c r="N1645" i="3"/>
  <c r="M1646" i="3"/>
  <c r="N1646" i="3"/>
  <c r="M1647" i="3"/>
  <c r="N1647" i="3"/>
  <c r="M1648" i="3"/>
  <c r="N1648" i="3"/>
  <c r="M1649" i="3"/>
  <c r="N1649" i="3"/>
  <c r="M1650" i="3"/>
  <c r="N1650" i="3"/>
  <c r="M1651" i="3"/>
  <c r="N1651" i="3"/>
  <c r="M1652" i="3"/>
  <c r="N1652" i="3"/>
  <c r="M1653" i="3"/>
  <c r="N1653" i="3"/>
  <c r="M279" i="3"/>
  <c r="N279" i="3"/>
  <c r="M1654" i="3"/>
  <c r="N1654" i="3"/>
  <c r="M1655" i="3"/>
  <c r="N1655" i="3"/>
  <c r="M1656" i="3"/>
  <c r="N1656" i="3"/>
  <c r="M1657" i="3"/>
  <c r="N1657" i="3"/>
  <c r="M1658" i="3"/>
  <c r="N1658" i="3"/>
  <c r="M1659" i="3"/>
  <c r="N1659" i="3"/>
  <c r="M1660" i="3"/>
  <c r="N1660" i="3"/>
  <c r="M280" i="3"/>
  <c r="N280" i="3"/>
  <c r="M281" i="3"/>
  <c r="N281" i="3"/>
  <c r="M282" i="3"/>
  <c r="N282" i="3"/>
  <c r="M283" i="3"/>
  <c r="N283" i="3"/>
  <c r="M174" i="3"/>
  <c r="N174" i="3"/>
  <c r="M175" i="3"/>
  <c r="N175" i="3"/>
  <c r="M176" i="3"/>
  <c r="N176" i="3"/>
  <c r="M292" i="3"/>
  <c r="N292" i="3"/>
  <c r="M293" i="3"/>
  <c r="N293" i="3"/>
  <c r="M294" i="3"/>
  <c r="N294" i="3"/>
  <c r="M295" i="3"/>
  <c r="N295" i="3"/>
  <c r="M1661" i="3"/>
  <c r="N1661" i="3"/>
  <c r="M1662" i="3"/>
  <c r="N1662" i="3"/>
  <c r="M1663" i="3"/>
  <c r="N1663" i="3"/>
  <c r="M1664" i="3"/>
  <c r="N1664" i="3"/>
  <c r="M1665" i="3"/>
  <c r="N1665" i="3"/>
  <c r="M286" i="3"/>
  <c r="N286" i="3"/>
  <c r="M1666" i="3"/>
  <c r="N1666" i="3"/>
  <c r="M185" i="3"/>
  <c r="N185" i="3"/>
  <c r="M186" i="3"/>
  <c r="N186" i="3"/>
  <c r="M187" i="3"/>
  <c r="N187" i="3"/>
  <c r="M1667" i="3"/>
  <c r="N1667" i="3"/>
  <c r="M1668" i="3"/>
  <c r="N1668" i="3"/>
  <c r="M1669" i="3"/>
  <c r="N1669" i="3"/>
  <c r="M1670" i="3"/>
  <c r="N1670" i="3"/>
  <c r="M1671" i="3"/>
  <c r="N1671" i="3"/>
  <c r="M1672" i="3"/>
  <c r="N1672" i="3"/>
  <c r="M1673" i="3"/>
  <c r="N1673" i="3"/>
  <c r="M1674" i="3"/>
  <c r="N1674" i="3"/>
  <c r="M1675" i="3"/>
  <c r="N1675" i="3"/>
  <c r="M1676" i="3"/>
  <c r="N1676" i="3"/>
  <c r="M1677" i="3"/>
  <c r="N1677" i="3"/>
  <c r="M1678" i="3"/>
  <c r="N1678" i="3"/>
  <c r="M1679" i="3"/>
  <c r="N1679" i="3"/>
  <c r="M1680" i="3"/>
  <c r="N1680" i="3"/>
  <c r="M1681" i="3"/>
  <c r="N1681" i="3"/>
  <c r="M1682" i="3"/>
  <c r="N1682" i="3"/>
  <c r="M1683" i="3"/>
  <c r="N1683" i="3"/>
  <c r="M1684" i="3"/>
  <c r="N1684" i="3"/>
  <c r="M1685" i="3"/>
  <c r="N1685" i="3"/>
  <c r="M1686" i="3"/>
  <c r="N1686" i="3"/>
  <c r="M1687" i="3"/>
  <c r="N1687" i="3"/>
  <c r="M1688" i="3"/>
  <c r="N1688" i="3"/>
  <c r="M1689" i="3"/>
  <c r="N1689" i="3"/>
  <c r="M1690" i="3"/>
  <c r="N1690" i="3"/>
  <c r="M1691" i="3"/>
  <c r="N1691" i="3"/>
  <c r="M1692" i="3"/>
  <c r="N1692" i="3"/>
  <c r="M1693" i="3"/>
  <c r="N1693" i="3"/>
  <c r="M1694" i="3"/>
  <c r="N1694" i="3"/>
  <c r="M1695" i="3"/>
  <c r="N1695" i="3"/>
  <c r="M1696" i="3"/>
  <c r="N1696" i="3"/>
  <c r="M1697" i="3"/>
  <c r="N1697" i="3"/>
  <c r="M1698" i="3"/>
  <c r="N1698" i="3"/>
  <c r="M1699" i="3"/>
  <c r="N1699" i="3"/>
  <c r="M1700" i="3"/>
  <c r="N1700" i="3"/>
  <c r="M1701" i="3"/>
  <c r="N1701" i="3"/>
  <c r="M1702" i="3"/>
  <c r="N1702" i="3"/>
  <c r="M1703" i="3"/>
  <c r="N1703" i="3"/>
  <c r="M1704" i="3"/>
  <c r="N1704" i="3"/>
  <c r="M1705" i="3"/>
  <c r="N1705" i="3"/>
  <c r="M1706" i="3"/>
  <c r="N1706" i="3"/>
  <c r="M1707" i="3"/>
  <c r="N1707" i="3"/>
  <c r="M1708" i="3"/>
  <c r="N1708" i="3"/>
  <c r="M1709" i="3"/>
  <c r="N1709" i="3"/>
  <c r="M1710" i="3"/>
  <c r="N1710" i="3"/>
  <c r="M1711" i="3"/>
  <c r="N1711" i="3"/>
  <c r="M1712" i="3"/>
  <c r="N1712" i="3"/>
  <c r="M1713" i="3"/>
  <c r="N1713" i="3"/>
  <c r="M1714" i="3"/>
  <c r="N1714" i="3"/>
  <c r="M1715" i="3"/>
  <c r="N1715" i="3"/>
  <c r="M1716" i="3"/>
  <c r="N1716" i="3"/>
  <c r="M1717" i="3"/>
  <c r="N1717" i="3"/>
  <c r="M1718" i="3"/>
  <c r="N1718" i="3"/>
  <c r="M188" i="3"/>
  <c r="N188" i="3"/>
  <c r="M1719" i="3"/>
  <c r="N1719" i="3"/>
  <c r="M1720" i="3"/>
  <c r="N1720" i="3"/>
  <c r="M1721" i="3"/>
  <c r="N1721" i="3"/>
  <c r="M1722" i="3"/>
  <c r="N1722" i="3"/>
  <c r="M1723" i="3"/>
  <c r="N1723" i="3"/>
  <c r="M1724" i="3"/>
  <c r="N1724" i="3"/>
  <c r="M1725" i="3"/>
  <c r="N1725" i="3"/>
  <c r="M1726" i="3"/>
  <c r="N1726" i="3"/>
  <c r="M1727" i="3"/>
  <c r="N1727" i="3"/>
  <c r="M1728" i="3"/>
  <c r="N1728" i="3"/>
  <c r="M1729" i="3"/>
  <c r="N1729" i="3"/>
  <c r="M1730" i="3"/>
  <c r="N1730" i="3"/>
  <c r="M1731" i="3"/>
  <c r="N1731" i="3"/>
  <c r="M1732" i="3"/>
  <c r="N1732" i="3"/>
  <c r="M1733" i="3"/>
  <c r="N1733" i="3"/>
  <c r="M1734" i="3"/>
  <c r="N1734" i="3"/>
  <c r="M1735" i="3"/>
  <c r="N1735" i="3"/>
  <c r="M1736" i="3"/>
  <c r="N1736" i="3"/>
  <c r="M1737" i="3"/>
  <c r="N1737" i="3"/>
  <c r="M1738" i="3"/>
  <c r="N1738" i="3"/>
  <c r="M1739" i="3"/>
  <c r="N1739" i="3"/>
  <c r="M1740" i="3"/>
  <c r="N1740" i="3"/>
  <c r="M1741" i="3"/>
  <c r="N1741" i="3"/>
  <c r="M1742" i="3"/>
  <c r="N1742" i="3"/>
  <c r="M1743" i="3"/>
  <c r="N1743" i="3"/>
  <c r="M1744" i="3"/>
  <c r="N1744" i="3"/>
  <c r="M1745" i="3"/>
  <c r="N1745" i="3"/>
  <c r="M1746" i="3"/>
  <c r="N1746" i="3"/>
  <c r="M1747" i="3"/>
  <c r="N1747" i="3"/>
  <c r="M1748" i="3"/>
  <c r="N1748" i="3"/>
  <c r="M1749" i="3"/>
  <c r="N1749" i="3"/>
  <c r="M1750" i="3"/>
  <c r="N1750" i="3"/>
  <c r="M1751" i="3"/>
  <c r="N1751" i="3"/>
  <c r="M1752" i="3"/>
  <c r="N1752" i="3"/>
  <c r="M1753" i="3"/>
  <c r="N1753" i="3"/>
  <c r="M1754" i="3"/>
  <c r="N1754" i="3"/>
  <c r="M1755" i="3"/>
  <c r="N1755" i="3"/>
  <c r="M1756" i="3"/>
  <c r="N1756" i="3"/>
  <c r="M1757" i="3"/>
  <c r="N1757" i="3"/>
  <c r="M1758" i="3"/>
  <c r="N1758" i="3"/>
  <c r="M1759" i="3"/>
  <c r="N1759" i="3"/>
  <c r="M274" i="3"/>
  <c r="N274" i="3"/>
  <c r="M1760" i="3"/>
  <c r="N1760" i="3"/>
  <c r="M1761" i="3"/>
  <c r="N1761" i="3"/>
  <c r="M1762" i="3"/>
  <c r="N1762" i="3"/>
  <c r="M1763" i="3"/>
  <c r="N1763" i="3"/>
  <c r="M1764" i="3"/>
  <c r="N1764" i="3"/>
  <c r="M1765" i="3"/>
  <c r="N1765" i="3"/>
  <c r="M1766" i="3"/>
  <c r="N1766" i="3"/>
  <c r="M1767" i="3"/>
  <c r="N1767" i="3"/>
  <c r="M1768" i="3"/>
  <c r="N1768" i="3"/>
  <c r="M1769" i="3"/>
  <c r="N1769" i="3"/>
  <c r="M1770" i="3"/>
  <c r="N1770" i="3"/>
  <c r="M1771" i="3"/>
  <c r="N1771" i="3"/>
  <c r="M1772" i="3"/>
  <c r="N1772" i="3"/>
  <c r="M1773" i="3"/>
  <c r="N1773" i="3"/>
  <c r="M1774" i="3"/>
  <c r="N1774" i="3"/>
  <c r="M1775" i="3"/>
  <c r="N1775" i="3"/>
  <c r="M1776" i="3"/>
  <c r="N1776" i="3"/>
  <c r="M1777" i="3"/>
  <c r="N1777" i="3"/>
  <c r="M1778" i="3"/>
  <c r="N1778" i="3"/>
  <c r="M1779" i="3"/>
  <c r="N1779" i="3"/>
  <c r="M1780" i="3"/>
  <c r="N1780" i="3"/>
  <c r="M1781" i="3"/>
  <c r="N1781" i="3"/>
  <c r="M1782" i="3"/>
  <c r="N1782" i="3"/>
  <c r="M1783" i="3"/>
  <c r="N1783" i="3"/>
  <c r="M1795" i="3"/>
  <c r="M1796" i="3"/>
  <c r="M1797" i="3"/>
  <c r="N1797" i="3"/>
  <c r="M1798" i="3"/>
  <c r="N1798" i="3"/>
  <c r="M1799" i="3"/>
  <c r="N1799" i="3"/>
  <c r="M1800" i="3"/>
  <c r="N1800" i="3"/>
  <c r="M1801" i="3"/>
  <c r="N1801" i="3"/>
  <c r="M1802" i="3"/>
  <c r="N1802" i="3"/>
  <c r="M1803" i="3"/>
  <c r="N1803" i="3"/>
  <c r="M1804" i="3"/>
  <c r="N1804" i="3"/>
  <c r="M1805" i="3"/>
  <c r="N1805" i="3"/>
  <c r="M1806" i="3"/>
  <c r="N1806" i="3"/>
  <c r="M1807" i="3"/>
  <c r="N1807" i="3"/>
  <c r="M1808" i="3"/>
  <c r="N1808" i="3"/>
  <c r="M1810" i="3"/>
  <c r="N1810" i="3"/>
  <c r="M1811" i="3"/>
  <c r="N1811" i="3"/>
  <c r="M1812" i="3"/>
  <c r="N1812" i="3"/>
  <c r="M1813" i="3"/>
  <c r="N1813" i="3"/>
  <c r="M1814" i="3"/>
  <c r="N1814" i="3"/>
  <c r="M1815" i="3"/>
  <c r="N1815" i="3"/>
  <c r="M1816" i="3"/>
  <c r="N1816" i="3"/>
  <c r="M1817" i="3"/>
  <c r="N1817" i="3"/>
  <c r="M1818" i="3"/>
  <c r="N1818" i="3"/>
  <c r="M1819" i="3"/>
  <c r="N1819" i="3"/>
  <c r="M1820" i="3"/>
  <c r="N1820" i="3"/>
  <c r="M1821" i="3"/>
  <c r="N1821" i="3"/>
  <c r="M1822" i="3"/>
  <c r="N1822" i="3"/>
  <c r="M1823" i="3"/>
  <c r="N1823" i="3"/>
  <c r="M1824" i="3"/>
  <c r="N1824" i="3"/>
  <c r="M1825" i="3"/>
  <c r="N1825" i="3"/>
  <c r="M1826" i="3"/>
  <c r="N1826" i="3"/>
  <c r="M1827" i="3"/>
  <c r="N1827" i="3"/>
  <c r="M1828" i="3"/>
  <c r="N1828" i="3"/>
  <c r="M1829" i="3"/>
  <c r="N1829" i="3"/>
  <c r="M1830" i="3"/>
  <c r="N1830" i="3"/>
  <c r="M1831" i="3"/>
  <c r="N1831" i="3"/>
  <c r="M1832" i="3"/>
  <c r="N1832" i="3"/>
  <c r="M1833" i="3"/>
  <c r="N1833" i="3"/>
  <c r="M1834" i="3"/>
  <c r="N1834" i="3"/>
  <c r="M1835" i="3"/>
  <c r="N1835" i="3"/>
  <c r="M1836" i="3"/>
  <c r="N1836" i="3"/>
  <c r="M1837" i="3"/>
  <c r="N1837" i="3"/>
  <c r="M1838" i="3"/>
  <c r="N1838" i="3"/>
  <c r="M1839" i="3"/>
  <c r="N1839" i="3"/>
  <c r="M1840" i="3"/>
  <c r="N1840" i="3"/>
  <c r="M1841" i="3"/>
  <c r="N1841" i="3"/>
  <c r="M1842" i="3"/>
  <c r="N1842" i="3"/>
  <c r="M1843" i="3"/>
  <c r="N1843" i="3"/>
  <c r="M1844" i="3"/>
  <c r="N1844" i="3"/>
  <c r="M1845" i="3"/>
  <c r="N1845" i="3"/>
  <c r="M1846" i="3"/>
  <c r="N1846" i="3"/>
  <c r="M1847" i="3"/>
  <c r="N1847" i="3"/>
  <c r="M1848" i="3"/>
  <c r="N1848" i="3"/>
  <c r="M1849" i="3"/>
  <c r="N1849" i="3"/>
  <c r="M1850" i="3"/>
  <c r="N1850" i="3"/>
  <c r="M1851" i="3"/>
  <c r="N1851" i="3"/>
  <c r="M1852" i="3"/>
  <c r="N1852" i="3"/>
  <c r="M1853" i="3"/>
  <c r="N1853" i="3"/>
  <c r="M1854" i="3"/>
  <c r="N1854" i="3"/>
  <c r="M1855" i="3"/>
  <c r="N1855" i="3"/>
  <c r="M1856" i="3"/>
  <c r="N1856" i="3"/>
  <c r="M1857" i="3"/>
  <c r="N1857" i="3"/>
  <c r="M1858" i="3"/>
  <c r="N1858" i="3"/>
  <c r="M1859" i="3"/>
  <c r="N1859" i="3"/>
  <c r="M1860" i="3"/>
  <c r="N1860" i="3"/>
  <c r="M1861" i="3"/>
  <c r="N1861" i="3"/>
  <c r="M1862" i="3"/>
  <c r="N1862" i="3"/>
  <c r="M1863" i="3"/>
  <c r="N1863" i="3"/>
  <c r="M1864" i="3"/>
  <c r="N1864" i="3"/>
  <c r="M1865" i="3"/>
  <c r="N1865" i="3"/>
  <c r="M1866" i="3"/>
  <c r="N1866" i="3"/>
  <c r="M1867" i="3"/>
  <c r="N1867" i="3"/>
  <c r="M1868" i="3"/>
  <c r="N1868" i="3"/>
  <c r="M1869" i="3"/>
  <c r="N1869" i="3"/>
  <c r="M1870" i="3"/>
  <c r="N1870" i="3"/>
  <c r="M1871" i="3"/>
  <c r="N1871" i="3"/>
  <c r="M1872" i="3"/>
  <c r="N1872" i="3"/>
  <c r="M1873" i="3"/>
  <c r="N1873" i="3"/>
  <c r="M1874" i="3"/>
  <c r="N1874" i="3"/>
  <c r="M1875" i="3"/>
  <c r="N1875" i="3"/>
  <c r="M1876" i="3"/>
  <c r="N1876" i="3"/>
  <c r="M1877" i="3"/>
  <c r="N1877" i="3"/>
  <c r="M1878" i="3"/>
  <c r="N1878" i="3"/>
  <c r="M1879" i="3"/>
  <c r="N1879" i="3"/>
  <c r="M1880" i="3"/>
  <c r="N1880" i="3"/>
  <c r="M1881" i="3"/>
  <c r="N1881" i="3"/>
  <c r="M1882" i="3"/>
  <c r="N1882" i="3"/>
  <c r="M1883" i="3"/>
  <c r="N1883" i="3"/>
  <c r="M1884" i="3"/>
  <c r="N1884" i="3"/>
  <c r="M1885" i="3"/>
  <c r="N1885" i="3"/>
  <c r="M1886" i="3"/>
  <c r="N1886" i="3"/>
  <c r="M1887" i="3"/>
  <c r="N1887" i="3"/>
  <c r="M1888" i="3"/>
  <c r="N1888" i="3"/>
  <c r="M1889" i="3"/>
  <c r="N1889" i="3"/>
  <c r="M1890" i="3"/>
  <c r="N1890" i="3"/>
  <c r="M1891" i="3"/>
  <c r="N1891" i="3"/>
  <c r="M1892" i="3"/>
  <c r="N1892" i="3"/>
  <c r="M1893" i="3"/>
  <c r="N1893" i="3"/>
  <c r="M1894" i="3"/>
  <c r="N1894" i="3"/>
  <c r="M1895" i="3"/>
  <c r="N1895" i="3"/>
  <c r="M1896" i="3"/>
  <c r="N1896" i="3"/>
  <c r="M1897" i="3"/>
  <c r="N1897" i="3"/>
  <c r="M1898" i="3"/>
  <c r="N1898" i="3"/>
  <c r="M1899" i="3"/>
  <c r="N1899" i="3"/>
  <c r="M1900" i="3"/>
  <c r="N1900" i="3"/>
  <c r="M1901" i="3"/>
  <c r="N1901" i="3"/>
  <c r="M1902" i="3"/>
  <c r="N1902" i="3"/>
  <c r="M1903" i="3"/>
  <c r="N1903" i="3"/>
  <c r="M1904" i="3"/>
  <c r="N1904" i="3"/>
  <c r="M1905" i="3"/>
  <c r="N1905" i="3"/>
  <c r="M1906" i="3"/>
  <c r="N1906" i="3"/>
  <c r="M1907" i="3"/>
  <c r="N1907" i="3"/>
  <c r="M1908" i="3"/>
  <c r="N1908" i="3"/>
  <c r="M1909" i="3"/>
  <c r="N1909" i="3"/>
  <c r="M1910" i="3"/>
  <c r="N1910" i="3"/>
  <c r="M1911" i="3"/>
  <c r="N1911" i="3"/>
  <c r="M1912" i="3"/>
  <c r="N1912" i="3"/>
  <c r="M1913" i="3"/>
  <c r="N1913" i="3"/>
  <c r="M1914" i="3"/>
  <c r="N1914" i="3"/>
  <c r="M1915" i="3"/>
  <c r="N1915" i="3"/>
  <c r="M1916" i="3"/>
  <c r="N1916" i="3"/>
  <c r="M1917" i="3"/>
  <c r="N1917" i="3"/>
  <c r="M1918" i="3"/>
  <c r="N1918" i="3"/>
  <c r="M1919" i="3"/>
  <c r="N1919" i="3"/>
  <c r="M1920" i="3"/>
  <c r="N1920" i="3"/>
  <c r="M1921" i="3"/>
  <c r="N1921" i="3"/>
  <c r="M1922" i="3"/>
  <c r="N1922" i="3"/>
  <c r="M1923" i="3"/>
  <c r="N1923" i="3"/>
  <c r="M1924" i="3"/>
  <c r="N1924" i="3"/>
  <c r="M1925" i="3"/>
  <c r="N1925" i="3"/>
  <c r="M1926" i="3"/>
  <c r="N1926" i="3"/>
  <c r="M1927" i="3"/>
  <c r="N1927" i="3"/>
  <c r="M1928" i="3"/>
  <c r="N1928" i="3"/>
  <c r="M1929" i="3"/>
  <c r="N1929" i="3"/>
  <c r="M1930" i="3"/>
  <c r="N1930" i="3"/>
  <c r="M1931" i="3"/>
  <c r="N1931" i="3"/>
  <c r="M1932" i="3"/>
  <c r="N1932" i="3"/>
  <c r="M1933" i="3"/>
  <c r="N1933" i="3"/>
  <c r="M1934" i="3"/>
  <c r="N1934" i="3"/>
  <c r="M1935" i="3"/>
  <c r="N1935" i="3"/>
  <c r="M1936" i="3"/>
  <c r="N1936" i="3"/>
  <c r="M1937" i="3"/>
  <c r="N1937" i="3"/>
  <c r="M1938" i="3"/>
  <c r="N1938" i="3"/>
  <c r="M1939" i="3"/>
  <c r="N1939" i="3"/>
  <c r="M1940" i="3"/>
  <c r="N1940" i="3"/>
  <c r="M1941" i="3"/>
  <c r="N1941" i="3"/>
  <c r="M1942" i="3"/>
  <c r="N1942" i="3"/>
  <c r="M1943" i="3"/>
  <c r="N1943" i="3"/>
  <c r="M1944" i="3"/>
  <c r="N1944" i="3"/>
  <c r="M1945" i="3"/>
  <c r="N1945" i="3"/>
  <c r="M1946" i="3"/>
  <c r="N1946" i="3"/>
  <c r="M1947" i="3"/>
  <c r="N1947" i="3"/>
  <c r="M1948" i="3"/>
  <c r="N1948" i="3"/>
  <c r="M1949" i="3"/>
  <c r="N1949" i="3"/>
  <c r="M1950" i="3"/>
  <c r="N1950" i="3"/>
  <c r="M1951" i="3"/>
  <c r="N1951" i="3"/>
  <c r="M1952" i="3"/>
  <c r="N1952" i="3"/>
  <c r="M1953" i="3"/>
  <c r="N1953" i="3"/>
  <c r="M1954" i="3"/>
  <c r="N1954" i="3"/>
  <c r="M1955" i="3"/>
  <c r="N1955" i="3"/>
  <c r="M1956" i="3"/>
  <c r="N1956" i="3"/>
  <c r="M1957" i="3"/>
  <c r="N1957" i="3"/>
  <c r="M1958" i="3"/>
  <c r="N1958" i="3"/>
  <c r="M1959" i="3"/>
  <c r="N1959" i="3"/>
  <c r="M1960" i="3"/>
  <c r="N1960" i="3"/>
  <c r="M1961" i="3"/>
  <c r="N1961" i="3"/>
  <c r="M1962" i="3"/>
  <c r="N1962" i="3"/>
  <c r="M1963" i="3"/>
  <c r="N1963" i="3"/>
  <c r="M1964" i="3"/>
  <c r="N1964" i="3"/>
  <c r="M1965" i="3"/>
  <c r="N1965" i="3"/>
  <c r="M1966" i="3"/>
  <c r="N1966" i="3"/>
  <c r="M1967" i="3"/>
  <c r="N1967" i="3"/>
  <c r="M1968" i="3"/>
  <c r="N1968" i="3"/>
  <c r="M1969" i="3"/>
  <c r="N1969" i="3"/>
  <c r="M1970" i="3"/>
  <c r="N1970" i="3"/>
  <c r="M1971" i="3"/>
  <c r="N1971" i="3"/>
  <c r="M1972" i="3"/>
  <c r="N1972" i="3"/>
  <c r="M1973" i="3"/>
  <c r="N1973" i="3"/>
  <c r="M1974" i="3"/>
  <c r="N1974" i="3"/>
  <c r="M1975" i="3"/>
  <c r="N1975" i="3"/>
  <c r="M1976" i="3"/>
  <c r="N1976" i="3"/>
  <c r="M1977" i="3"/>
  <c r="N1977" i="3"/>
  <c r="M1978" i="3"/>
  <c r="N1978" i="3"/>
  <c r="M1979" i="3"/>
  <c r="N1979" i="3"/>
  <c r="M1980" i="3"/>
  <c r="N1980" i="3"/>
  <c r="M1981" i="3"/>
  <c r="N1981" i="3"/>
  <c r="M1982" i="3"/>
  <c r="N1982" i="3"/>
  <c r="M1983" i="3"/>
  <c r="N1983" i="3"/>
  <c r="M1984" i="3"/>
  <c r="N1984" i="3"/>
  <c r="M1985" i="3"/>
  <c r="N1985" i="3"/>
  <c r="M1986" i="3"/>
  <c r="N1986" i="3"/>
  <c r="M1987" i="3"/>
  <c r="N1987" i="3"/>
  <c r="M1988" i="3"/>
  <c r="N1988" i="3"/>
  <c r="M1989" i="3"/>
  <c r="N1989" i="3"/>
  <c r="M1990" i="3"/>
  <c r="N1990" i="3"/>
  <c r="M1991" i="3"/>
  <c r="N1991" i="3"/>
  <c r="M1992" i="3"/>
  <c r="N1992" i="3"/>
  <c r="M1993" i="3"/>
  <c r="N1993" i="3"/>
  <c r="M1994" i="3"/>
  <c r="N1994" i="3"/>
  <c r="M1995" i="3"/>
  <c r="N1995" i="3"/>
  <c r="M1996" i="3"/>
  <c r="N1996" i="3"/>
  <c r="M1997" i="3"/>
  <c r="N1997" i="3"/>
  <c r="M1998" i="3"/>
  <c r="N1998" i="3"/>
  <c r="M1999" i="3"/>
  <c r="N1999" i="3"/>
  <c r="M2000" i="3"/>
  <c r="N2000" i="3"/>
  <c r="M2001" i="3"/>
  <c r="N2001" i="3"/>
  <c r="M2002" i="3"/>
  <c r="N2002" i="3"/>
  <c r="M2003" i="3"/>
  <c r="N2003" i="3"/>
  <c r="M2004" i="3"/>
  <c r="N2004" i="3"/>
  <c r="M2005" i="3"/>
  <c r="N2005" i="3"/>
  <c r="M2006" i="3"/>
  <c r="N2006" i="3"/>
  <c r="M2007" i="3"/>
  <c r="N2007" i="3"/>
  <c r="M2008" i="3"/>
  <c r="N2008" i="3"/>
  <c r="M2009" i="3"/>
  <c r="N2009" i="3"/>
  <c r="M2010" i="3"/>
  <c r="N2010" i="3"/>
  <c r="M2011" i="3"/>
  <c r="N2011" i="3"/>
  <c r="M189" i="3"/>
  <c r="N189" i="3"/>
  <c r="M190" i="3"/>
  <c r="N190" i="3"/>
  <c r="M312" i="3"/>
  <c r="N312" i="3"/>
  <c r="M178" i="3"/>
  <c r="N178" i="3"/>
  <c r="M284" i="3"/>
  <c r="N284" i="3"/>
  <c r="M179" i="3"/>
  <c r="N179" i="3"/>
  <c r="M266" i="3"/>
  <c r="N266" i="3"/>
  <c r="M2012" i="3"/>
  <c r="N2012" i="3"/>
  <c r="M2013" i="3"/>
  <c r="N2013" i="3"/>
  <c r="M2014" i="3"/>
  <c r="N2014" i="3"/>
  <c r="M2015" i="3"/>
  <c r="N2015" i="3"/>
  <c r="M2016" i="3"/>
  <c r="N2016" i="3"/>
  <c r="M2017" i="3"/>
  <c r="N2017" i="3"/>
  <c r="M2018" i="3"/>
  <c r="N2018" i="3"/>
  <c r="M2019" i="3"/>
  <c r="N2019" i="3"/>
  <c r="M2020" i="3"/>
  <c r="N2020" i="3"/>
  <c r="M2021" i="3"/>
  <c r="N2021" i="3"/>
  <c r="M2022" i="3"/>
  <c r="N2022" i="3"/>
  <c r="M2023" i="3"/>
  <c r="N2023" i="3"/>
  <c r="M2024" i="3"/>
  <c r="N2024" i="3"/>
  <c r="M2025" i="3"/>
  <c r="N2025" i="3"/>
  <c r="M2026" i="3"/>
  <c r="N2026" i="3"/>
  <c r="M2027" i="3"/>
  <c r="N2027" i="3"/>
  <c r="M2028" i="3"/>
  <c r="N2028" i="3"/>
  <c r="M2029" i="3"/>
  <c r="N2029" i="3"/>
  <c r="M2030" i="3"/>
  <c r="N2030" i="3"/>
  <c r="M2031" i="3"/>
  <c r="N2031" i="3"/>
  <c r="M2032" i="3"/>
  <c r="N2032" i="3"/>
  <c r="M2033" i="3"/>
  <c r="N2033" i="3"/>
  <c r="M2034" i="3"/>
  <c r="N2034" i="3"/>
  <c r="M2035" i="3"/>
  <c r="N2035" i="3"/>
  <c r="M2036" i="3"/>
  <c r="N2036" i="3"/>
  <c r="M2037" i="3"/>
  <c r="N2037" i="3"/>
  <c r="M2038" i="3"/>
  <c r="N2038" i="3"/>
  <c r="M2039" i="3"/>
  <c r="N2039" i="3"/>
  <c r="M2040" i="3"/>
  <c r="N2040" i="3"/>
  <c r="M2041" i="3"/>
  <c r="N2041" i="3"/>
  <c r="M2042" i="3"/>
  <c r="N2042" i="3"/>
  <c r="M2043" i="3"/>
  <c r="N2043" i="3"/>
  <c r="M2044" i="3"/>
  <c r="N2044" i="3"/>
  <c r="M2045" i="3"/>
  <c r="N2045" i="3"/>
  <c r="M2046" i="3"/>
  <c r="N2046" i="3"/>
  <c r="M2047" i="3"/>
  <c r="N2047" i="3"/>
  <c r="M2048" i="3"/>
  <c r="N2048" i="3"/>
  <c r="M2049" i="3"/>
  <c r="N2049" i="3"/>
  <c r="M2050" i="3"/>
  <c r="N2050" i="3"/>
  <c r="M2051" i="3"/>
  <c r="N2051" i="3"/>
  <c r="M2052" i="3"/>
  <c r="N2052" i="3"/>
  <c r="M2053" i="3"/>
  <c r="N2053" i="3"/>
  <c r="M2054" i="3"/>
  <c r="N2054" i="3"/>
  <c r="M2055" i="3"/>
  <c r="N2055" i="3"/>
  <c r="M2056" i="3"/>
  <c r="N2056" i="3"/>
  <c r="M2057" i="3"/>
  <c r="N2057" i="3"/>
  <c r="M2058" i="3"/>
  <c r="N2058" i="3"/>
  <c r="M2059" i="3"/>
  <c r="N2059" i="3"/>
  <c r="M2060" i="3"/>
  <c r="N2060" i="3"/>
  <c r="M2061" i="3"/>
  <c r="N2061" i="3"/>
  <c r="M2062" i="3"/>
  <c r="N2062" i="3"/>
  <c r="M2063" i="3"/>
  <c r="N2063" i="3"/>
  <c r="M2064" i="3"/>
  <c r="N2064" i="3"/>
  <c r="M2065" i="3"/>
  <c r="N2065" i="3"/>
  <c r="M2066" i="3"/>
  <c r="N2066" i="3"/>
  <c r="M2067" i="3"/>
  <c r="N2067" i="3"/>
  <c r="M2068" i="3"/>
  <c r="N2068" i="3"/>
  <c r="M2069" i="3"/>
  <c r="N2069" i="3"/>
  <c r="M2070" i="3"/>
  <c r="N2070" i="3"/>
  <c r="M2071" i="3"/>
  <c r="N2071" i="3"/>
  <c r="M2072" i="3"/>
  <c r="N2072" i="3"/>
  <c r="M2073" i="3"/>
  <c r="N2073" i="3"/>
  <c r="M2074" i="3"/>
  <c r="N2074" i="3"/>
  <c r="M2075" i="3"/>
  <c r="N2075" i="3"/>
  <c r="M2076" i="3"/>
  <c r="N2076" i="3"/>
  <c r="M2077" i="3"/>
  <c r="N2077" i="3"/>
  <c r="M267" i="3"/>
  <c r="N267" i="3"/>
  <c r="M268" i="3"/>
  <c r="N268" i="3"/>
  <c r="M269" i="3"/>
  <c r="N269" i="3"/>
  <c r="M323" i="3"/>
  <c r="N323" i="3"/>
  <c r="M121" i="3"/>
  <c r="N121" i="3"/>
  <c r="M13" i="3"/>
  <c r="N13" i="3"/>
  <c r="M124" i="3"/>
  <c r="N124" i="3"/>
  <c r="M14" i="3"/>
  <c r="N14" i="3"/>
  <c r="M15" i="3"/>
  <c r="N15" i="3"/>
  <c r="M180" i="3"/>
  <c r="N180" i="3"/>
  <c r="M181" i="3"/>
  <c r="N181" i="3"/>
  <c r="M285" i="3"/>
  <c r="N285" i="3"/>
  <c r="M2078" i="3"/>
  <c r="N2078" i="3"/>
  <c r="M2079" i="3"/>
  <c r="N2079" i="3"/>
  <c r="M263" i="3"/>
  <c r="N263" i="3"/>
  <c r="M270" i="3"/>
  <c r="N270" i="3"/>
  <c r="M271" i="3"/>
  <c r="N271" i="3"/>
  <c r="M119" i="3"/>
  <c r="N119" i="3"/>
  <c r="M251" i="3"/>
  <c r="N251" i="3"/>
  <c r="M23" i="3"/>
  <c r="N23" i="3"/>
  <c r="M24" i="3"/>
  <c r="N24" i="3"/>
  <c r="M264" i="3"/>
  <c r="N264" i="3"/>
  <c r="M265" i="3"/>
  <c r="N265" i="3"/>
  <c r="M288" i="3"/>
  <c r="N288" i="3"/>
  <c r="M289" i="3"/>
  <c r="N289" i="3"/>
  <c r="M290" i="3"/>
  <c r="N290" i="3"/>
  <c r="M2081" i="3"/>
  <c r="N2081" i="3"/>
  <c r="M2082" i="3"/>
  <c r="N2082" i="3"/>
  <c r="M2083" i="3"/>
  <c r="N2083" i="3"/>
  <c r="M2084" i="3"/>
  <c r="N2084" i="3"/>
  <c r="M2085" i="3"/>
  <c r="N2085" i="3"/>
  <c r="M2086" i="3"/>
  <c r="N2086" i="3"/>
  <c r="M2087" i="3"/>
  <c r="N2087" i="3"/>
  <c r="M2088" i="3"/>
  <c r="N2088" i="3"/>
  <c r="M2089" i="3"/>
  <c r="N2089" i="3"/>
  <c r="M2090" i="3"/>
  <c r="N2090" i="3"/>
  <c r="M2091" i="3"/>
  <c r="N2091" i="3"/>
  <c r="M2092" i="3"/>
  <c r="N2092" i="3"/>
  <c r="M2093" i="3"/>
  <c r="N2093" i="3"/>
  <c r="M2094" i="3"/>
  <c r="N2094" i="3"/>
  <c r="M2095" i="3"/>
  <c r="N2095" i="3"/>
  <c r="M2096" i="3"/>
  <c r="N2096" i="3"/>
  <c r="M2097" i="3"/>
  <c r="N2097" i="3"/>
  <c r="M2098" i="3"/>
  <c r="N2098" i="3"/>
  <c r="M2099" i="3"/>
  <c r="N2099" i="3"/>
  <c r="M2100" i="3"/>
  <c r="N2100" i="3"/>
  <c r="M2101" i="3"/>
  <c r="N2101" i="3"/>
  <c r="M2102" i="3"/>
  <c r="N2102" i="3"/>
  <c r="M2103" i="3"/>
  <c r="N2103" i="3"/>
  <c r="M2104" i="3"/>
  <c r="N2104" i="3"/>
  <c r="M2105" i="3"/>
  <c r="N2105" i="3"/>
  <c r="M2106" i="3"/>
  <c r="N2106" i="3"/>
  <c r="M2107" i="3"/>
  <c r="N2107" i="3"/>
  <c r="M2108" i="3"/>
  <c r="N2108" i="3"/>
  <c r="M2109" i="3"/>
  <c r="N2109" i="3"/>
  <c r="M2110" i="3"/>
  <c r="N2110" i="3"/>
  <c r="M2111" i="3"/>
  <c r="N2111" i="3"/>
  <c r="M2112" i="3"/>
  <c r="N2112" i="3"/>
  <c r="M2113" i="3"/>
  <c r="N2113" i="3"/>
  <c r="M2114" i="3"/>
  <c r="N2114" i="3"/>
  <c r="M2115" i="3"/>
  <c r="N2115" i="3"/>
  <c r="M2116" i="3"/>
  <c r="N2116" i="3"/>
  <c r="M2117" i="3"/>
  <c r="N2117" i="3"/>
  <c r="M2118" i="3"/>
  <c r="N2118" i="3"/>
  <c r="M2119" i="3"/>
  <c r="N2119" i="3"/>
  <c r="M2120" i="3"/>
  <c r="N2120" i="3"/>
  <c r="M2121" i="3"/>
  <c r="N2121" i="3"/>
  <c r="M2122" i="3"/>
  <c r="N2122" i="3"/>
  <c r="M2123" i="3"/>
  <c r="N2123" i="3"/>
  <c r="M2124" i="3"/>
  <c r="N2124" i="3"/>
  <c r="M2125" i="3"/>
  <c r="N2125" i="3"/>
  <c r="M2126" i="3"/>
  <c r="N2126" i="3"/>
  <c r="M2127" i="3"/>
  <c r="N2127" i="3"/>
  <c r="M2128" i="3"/>
  <c r="N2128" i="3"/>
  <c r="M2129" i="3"/>
  <c r="N2129" i="3"/>
  <c r="M2130" i="3"/>
  <c r="N2130" i="3"/>
  <c r="M2131" i="3"/>
  <c r="N2131" i="3"/>
  <c r="M2132" i="3"/>
  <c r="N2132" i="3"/>
  <c r="M2133" i="3"/>
  <c r="N2133" i="3"/>
  <c r="M2134" i="3"/>
  <c r="N2134" i="3"/>
  <c r="M2135" i="3"/>
  <c r="N2135" i="3"/>
  <c r="M2136" i="3"/>
  <c r="N2136" i="3"/>
  <c r="M2137" i="3"/>
  <c r="N2137" i="3"/>
  <c r="M2138" i="3"/>
  <c r="N2138" i="3"/>
  <c r="M2139" i="3"/>
  <c r="N2139" i="3"/>
  <c r="M2140" i="3"/>
  <c r="N2140" i="3"/>
  <c r="M2141" i="3"/>
  <c r="N2141" i="3"/>
  <c r="M2142" i="3"/>
  <c r="N2142" i="3"/>
  <c r="M2143" i="3"/>
  <c r="N2143" i="3"/>
  <c r="M2144" i="3"/>
  <c r="N2144" i="3"/>
  <c r="M2145" i="3"/>
  <c r="N2145" i="3"/>
  <c r="M2146" i="3"/>
  <c r="N2146" i="3"/>
  <c r="M2147" i="3"/>
  <c r="N2147" i="3"/>
  <c r="M2148" i="3"/>
  <c r="N2148" i="3"/>
  <c r="M2149" i="3"/>
  <c r="N2149" i="3"/>
  <c r="M2150" i="3"/>
  <c r="N2150" i="3"/>
  <c r="M2151" i="3"/>
  <c r="N2151" i="3"/>
  <c r="M2152" i="3"/>
  <c r="N2152" i="3"/>
  <c r="M2153" i="3"/>
  <c r="N2153" i="3"/>
  <c r="M2154" i="3"/>
  <c r="N2154" i="3"/>
  <c r="M2155" i="3"/>
  <c r="N2155" i="3"/>
  <c r="M2156" i="3"/>
  <c r="N2156" i="3"/>
  <c r="M2157" i="3"/>
  <c r="N2157" i="3"/>
  <c r="M2158" i="3"/>
  <c r="N2158" i="3"/>
  <c r="M2159" i="3"/>
  <c r="N2159" i="3"/>
  <c r="M2160" i="3"/>
  <c r="N2160" i="3"/>
  <c r="M2161" i="3"/>
  <c r="N2161" i="3"/>
  <c r="M2162" i="3"/>
  <c r="N2162" i="3"/>
  <c r="M2163" i="3"/>
  <c r="N2163" i="3"/>
  <c r="M2164" i="3"/>
  <c r="N2164" i="3"/>
  <c r="M2165" i="3"/>
  <c r="N2165" i="3"/>
  <c r="M2166" i="3"/>
  <c r="N2166" i="3"/>
  <c r="M2167" i="3"/>
  <c r="N2167" i="3"/>
  <c r="M2168" i="3"/>
  <c r="N2168" i="3"/>
  <c r="M2169" i="3"/>
  <c r="N2169" i="3"/>
  <c r="M2170" i="3"/>
  <c r="N2170" i="3"/>
  <c r="M2171" i="3"/>
  <c r="N2171" i="3"/>
  <c r="M2172" i="3"/>
  <c r="N2172" i="3"/>
  <c r="M2173" i="3"/>
  <c r="N2173" i="3"/>
  <c r="M2174" i="3"/>
  <c r="N2174" i="3"/>
  <c r="M2175" i="3"/>
  <c r="N2175" i="3"/>
  <c r="M2176" i="3"/>
  <c r="N2176" i="3"/>
  <c r="M2177" i="3"/>
  <c r="N2177" i="3"/>
  <c r="M2178" i="3"/>
  <c r="N2178" i="3"/>
  <c r="M2179" i="3"/>
  <c r="N2179" i="3"/>
  <c r="M2180" i="3"/>
  <c r="N2180" i="3"/>
  <c r="M2181" i="3"/>
  <c r="N2181" i="3"/>
  <c r="M2182" i="3"/>
  <c r="N2182" i="3"/>
  <c r="M2183" i="3"/>
  <c r="N2183" i="3"/>
  <c r="M2184" i="3"/>
  <c r="N2184" i="3"/>
  <c r="M2185" i="3"/>
  <c r="N2185" i="3"/>
  <c r="M2186" i="3"/>
  <c r="N2186" i="3"/>
  <c r="M2187" i="3"/>
  <c r="N2187" i="3"/>
  <c r="M2188" i="3"/>
  <c r="N2188" i="3"/>
  <c r="M2189" i="3"/>
  <c r="N2189" i="3"/>
  <c r="M2190" i="3"/>
  <c r="N2190" i="3"/>
  <c r="M2191" i="3"/>
  <c r="N2191" i="3"/>
  <c r="M2192" i="3"/>
  <c r="N2192" i="3"/>
  <c r="M2193" i="3"/>
  <c r="N2193" i="3"/>
  <c r="M2194" i="3"/>
  <c r="N2194" i="3"/>
  <c r="M2195" i="3"/>
  <c r="N2195" i="3"/>
  <c r="M2196" i="3"/>
  <c r="N2196" i="3"/>
  <c r="M2197" i="3"/>
  <c r="N2197" i="3"/>
  <c r="M2198" i="3"/>
  <c r="N2198" i="3"/>
  <c r="M2199" i="3"/>
  <c r="N2199" i="3"/>
  <c r="M2200" i="3"/>
  <c r="N2200" i="3"/>
  <c r="M2201" i="3"/>
  <c r="N2201" i="3"/>
  <c r="M2202" i="3"/>
  <c r="N2202" i="3"/>
  <c r="M2203" i="3"/>
  <c r="N2203" i="3"/>
  <c r="M2204" i="3"/>
  <c r="N2204" i="3"/>
  <c r="M2205" i="3"/>
  <c r="N2205" i="3"/>
  <c r="M2206" i="3"/>
  <c r="N2206" i="3"/>
  <c r="M2207" i="3"/>
  <c r="N2207" i="3"/>
  <c r="M2208" i="3"/>
  <c r="N2208" i="3"/>
  <c r="M2209" i="3"/>
  <c r="N2209" i="3"/>
  <c r="M2210" i="3"/>
  <c r="N2210" i="3"/>
  <c r="M2211" i="3"/>
  <c r="N2211" i="3"/>
  <c r="M2212" i="3"/>
  <c r="N2212" i="3"/>
  <c r="M2213" i="3"/>
  <c r="N2213" i="3"/>
  <c r="M2214" i="3"/>
  <c r="N2214" i="3"/>
  <c r="M2215" i="3"/>
  <c r="N2215" i="3"/>
  <c r="M2216" i="3"/>
  <c r="N2216" i="3"/>
  <c r="M2217" i="3"/>
  <c r="N2217" i="3"/>
  <c r="M2218" i="3"/>
  <c r="N2218" i="3"/>
  <c r="M2219" i="3"/>
  <c r="N2219" i="3"/>
  <c r="M2220" i="3"/>
  <c r="N2220" i="3"/>
  <c r="M2221" i="3"/>
  <c r="N2221" i="3"/>
  <c r="M2222" i="3"/>
  <c r="N2222" i="3"/>
  <c r="M2223" i="3"/>
  <c r="N2223" i="3"/>
  <c r="M2224" i="3"/>
  <c r="N2224" i="3"/>
  <c r="M2225" i="3"/>
  <c r="N2225" i="3"/>
  <c r="M2226" i="3"/>
  <c r="N2226" i="3"/>
  <c r="M2227" i="3"/>
  <c r="N2227" i="3"/>
  <c r="M2228" i="3"/>
  <c r="N2228" i="3"/>
  <c r="M2229" i="3"/>
  <c r="N2229" i="3"/>
  <c r="M2230" i="3"/>
  <c r="N2230" i="3"/>
  <c r="M2231" i="3"/>
  <c r="N2231" i="3"/>
  <c r="M2232" i="3"/>
  <c r="N2232" i="3"/>
  <c r="M2233" i="3"/>
  <c r="N2233" i="3"/>
  <c r="M2234" i="3"/>
  <c r="N2234" i="3"/>
  <c r="M2235" i="3"/>
  <c r="N2235" i="3"/>
  <c r="M2236" i="3"/>
  <c r="N2236" i="3"/>
  <c r="M2237" i="3"/>
  <c r="N2237" i="3"/>
  <c r="M2238" i="3"/>
  <c r="N2238" i="3"/>
  <c r="M2239" i="3"/>
  <c r="N2239" i="3"/>
  <c r="M2240" i="3"/>
  <c r="N2240" i="3"/>
  <c r="M2241" i="3"/>
  <c r="N2241" i="3"/>
  <c r="M2242" i="3"/>
  <c r="N2242" i="3"/>
  <c r="M2243" i="3"/>
  <c r="N2243" i="3"/>
  <c r="M2244" i="3"/>
  <c r="N2244" i="3"/>
  <c r="M2245" i="3"/>
  <c r="N2245" i="3"/>
  <c r="M2246" i="3"/>
  <c r="N2246" i="3"/>
  <c r="M2247" i="3"/>
  <c r="N2247" i="3"/>
  <c r="M2248" i="3"/>
  <c r="N2248" i="3"/>
  <c r="M2249" i="3"/>
  <c r="N2249" i="3"/>
  <c r="M2250" i="3"/>
  <c r="N2250" i="3"/>
  <c r="M2251" i="3"/>
  <c r="N2251" i="3"/>
  <c r="M2252" i="3"/>
  <c r="N2252" i="3"/>
  <c r="M2253" i="3"/>
  <c r="N2253" i="3"/>
  <c r="M2254" i="3"/>
  <c r="N2254" i="3"/>
  <c r="M2255" i="3"/>
  <c r="N2255" i="3"/>
  <c r="M2256" i="3"/>
  <c r="N2256" i="3"/>
  <c r="M2257" i="3"/>
  <c r="N2257" i="3"/>
  <c r="M2258" i="3"/>
  <c r="N2258" i="3"/>
  <c r="M2259" i="3"/>
  <c r="N2259" i="3"/>
  <c r="M2260" i="3"/>
  <c r="N2260" i="3"/>
  <c r="M2261" i="3"/>
  <c r="N2261" i="3"/>
  <c r="M2262" i="3"/>
  <c r="N2262" i="3"/>
  <c r="M2263" i="3"/>
  <c r="N2263" i="3"/>
  <c r="M2264" i="3"/>
  <c r="N2264" i="3"/>
  <c r="M2265" i="3"/>
  <c r="N2265" i="3"/>
  <c r="M2266" i="3"/>
  <c r="N2266" i="3"/>
  <c r="M2267" i="3"/>
  <c r="N2267" i="3"/>
  <c r="M2268" i="3"/>
  <c r="N2268" i="3"/>
  <c r="M2269" i="3"/>
  <c r="N2269" i="3"/>
  <c r="M2270" i="3"/>
  <c r="N2270" i="3"/>
  <c r="M2271" i="3"/>
  <c r="N2271" i="3"/>
  <c r="M2272" i="3"/>
  <c r="N2272" i="3"/>
  <c r="M2273" i="3"/>
  <c r="N2273" i="3"/>
  <c r="M2274" i="3"/>
  <c r="N2274" i="3"/>
  <c r="M2275" i="3"/>
  <c r="N2275" i="3"/>
  <c r="M2276" i="3"/>
  <c r="N2276" i="3"/>
  <c r="M2277" i="3"/>
  <c r="N2277" i="3"/>
  <c r="M2278" i="3"/>
  <c r="N2278" i="3"/>
  <c r="M2279" i="3"/>
  <c r="N2279" i="3"/>
  <c r="M2280" i="3"/>
  <c r="N2280" i="3"/>
  <c r="M2281" i="3"/>
  <c r="N2281" i="3"/>
  <c r="M2282" i="3"/>
  <c r="N2282" i="3"/>
  <c r="M2283" i="3"/>
  <c r="N2283" i="3"/>
  <c r="M2284" i="3"/>
  <c r="N2284" i="3"/>
  <c r="M2285" i="3"/>
  <c r="N2285" i="3"/>
  <c r="M2286" i="3"/>
  <c r="N2286" i="3"/>
  <c r="M2287" i="3"/>
  <c r="N2287" i="3"/>
  <c r="M2288" i="3"/>
  <c r="N2288" i="3"/>
  <c r="M2289" i="3"/>
  <c r="N2289" i="3"/>
  <c r="M2290" i="3"/>
  <c r="N2290" i="3"/>
  <c r="M2291" i="3"/>
  <c r="N2291" i="3"/>
  <c r="M2292" i="3"/>
  <c r="N2292" i="3"/>
  <c r="M2293" i="3"/>
  <c r="N2293" i="3"/>
  <c r="M2294" i="3"/>
  <c r="N2294" i="3"/>
  <c r="M2295" i="3"/>
  <c r="N2295" i="3"/>
  <c r="M2296" i="3"/>
  <c r="N2296" i="3"/>
  <c r="M2297" i="3"/>
  <c r="N2297" i="3"/>
  <c r="M2298" i="3"/>
  <c r="N2298" i="3"/>
  <c r="M2299" i="3"/>
  <c r="N2299" i="3"/>
  <c r="M2300" i="3"/>
  <c r="N2300" i="3"/>
  <c r="M2301" i="3"/>
  <c r="N2301" i="3"/>
  <c r="M2302" i="3"/>
  <c r="N2302" i="3"/>
  <c r="M2303" i="3"/>
  <c r="N2303" i="3"/>
  <c r="M2304" i="3"/>
  <c r="N2304" i="3"/>
  <c r="M2305" i="3"/>
  <c r="N2305" i="3"/>
  <c r="M2306" i="3"/>
  <c r="N2306" i="3"/>
  <c r="M2307" i="3"/>
  <c r="N2307" i="3"/>
  <c r="M2308" i="3"/>
  <c r="N2308" i="3"/>
  <c r="M2309" i="3"/>
  <c r="N2309" i="3"/>
  <c r="M2310" i="3"/>
  <c r="N2310" i="3"/>
  <c r="M2311" i="3"/>
  <c r="N2311" i="3"/>
  <c r="M2312" i="3"/>
  <c r="N2312" i="3"/>
  <c r="M2313" i="3"/>
  <c r="N2313" i="3"/>
  <c r="M2314" i="3"/>
  <c r="N2314" i="3"/>
  <c r="M2315" i="3"/>
  <c r="N2315" i="3"/>
  <c r="M2316" i="3"/>
  <c r="N2316" i="3"/>
  <c r="M2317" i="3"/>
  <c r="N2317" i="3"/>
  <c r="M2318" i="3"/>
  <c r="N2318" i="3"/>
  <c r="M2319" i="3"/>
  <c r="N2319" i="3"/>
  <c r="M2320" i="3"/>
  <c r="N2320" i="3"/>
  <c r="M2321" i="3"/>
  <c r="N2321" i="3"/>
  <c r="M2322" i="3"/>
  <c r="N2322" i="3"/>
  <c r="M2323" i="3"/>
  <c r="N2323" i="3"/>
  <c r="M2324" i="3"/>
  <c r="N2324" i="3"/>
  <c r="M2325" i="3"/>
  <c r="N2325" i="3"/>
  <c r="M2326" i="3"/>
  <c r="N2326" i="3"/>
  <c r="M2327" i="3"/>
  <c r="N2327" i="3"/>
  <c r="M2328" i="3"/>
  <c r="N2328" i="3"/>
  <c r="M2329" i="3"/>
  <c r="N2329" i="3"/>
  <c r="M2330" i="3"/>
  <c r="N2330" i="3"/>
  <c r="M2331" i="3"/>
  <c r="N2331" i="3"/>
  <c r="M2332" i="3"/>
  <c r="N2332" i="3"/>
  <c r="M2333" i="3"/>
  <c r="N2333" i="3"/>
  <c r="M2334" i="3"/>
  <c r="N2334" i="3"/>
  <c r="M2335" i="3"/>
  <c r="N2335" i="3"/>
  <c r="M2336" i="3"/>
  <c r="N2336" i="3"/>
  <c r="M2337" i="3"/>
  <c r="N2337" i="3"/>
  <c r="M2338" i="3"/>
  <c r="N2338" i="3"/>
  <c r="M2339" i="3"/>
  <c r="N2339" i="3"/>
  <c r="M2340" i="3"/>
  <c r="N2340" i="3"/>
  <c r="M2341" i="3"/>
  <c r="N2341" i="3"/>
  <c r="M2342" i="3"/>
  <c r="N2342" i="3"/>
  <c r="M2343" i="3"/>
  <c r="N2343" i="3"/>
  <c r="M2344" i="3"/>
  <c r="N2344" i="3"/>
  <c r="M2345" i="3"/>
  <c r="N2345" i="3"/>
  <c r="M2346" i="3"/>
  <c r="N2346" i="3"/>
  <c r="M2347" i="3"/>
  <c r="N2347" i="3"/>
  <c r="M2348" i="3"/>
  <c r="N2348" i="3"/>
  <c r="M2349" i="3"/>
  <c r="N2349" i="3"/>
  <c r="M2350" i="3"/>
  <c r="N2350" i="3"/>
  <c r="M2351" i="3"/>
  <c r="N2351" i="3"/>
  <c r="M2352" i="3"/>
  <c r="N2352" i="3"/>
  <c r="M2353" i="3"/>
  <c r="N2353" i="3"/>
  <c r="M2354" i="3"/>
  <c r="N2354" i="3"/>
  <c r="M2355" i="3"/>
  <c r="N2355" i="3"/>
  <c r="M2356" i="3"/>
  <c r="N2356" i="3"/>
  <c r="M2357" i="3"/>
  <c r="N2357" i="3"/>
  <c r="M2358" i="3"/>
  <c r="N2358" i="3"/>
  <c r="M2359" i="3"/>
  <c r="N2359" i="3"/>
  <c r="M2360" i="3"/>
  <c r="N2360" i="3"/>
  <c r="M2361" i="3"/>
  <c r="N2361" i="3"/>
  <c r="M2362" i="3"/>
  <c r="N2362" i="3"/>
  <c r="M2363" i="3"/>
  <c r="N2363" i="3"/>
  <c r="M2364" i="3"/>
  <c r="N2364" i="3"/>
  <c r="M2365" i="3"/>
  <c r="N2365" i="3"/>
  <c r="M2366" i="3"/>
  <c r="N2366" i="3"/>
  <c r="M2367" i="3"/>
  <c r="N2367" i="3"/>
  <c r="M2368" i="3"/>
  <c r="N2368" i="3"/>
  <c r="M2369" i="3"/>
  <c r="N2369" i="3"/>
  <c r="M2370" i="3"/>
  <c r="N2370" i="3"/>
  <c r="M2371" i="3"/>
  <c r="N2371" i="3"/>
  <c r="M2372" i="3"/>
  <c r="N2372" i="3"/>
  <c r="M2373" i="3"/>
  <c r="N2373" i="3"/>
  <c r="M2374" i="3"/>
  <c r="N2374" i="3"/>
  <c r="M2375" i="3"/>
  <c r="N2375" i="3"/>
  <c r="M2376" i="3"/>
  <c r="N2376" i="3"/>
  <c r="M2377" i="3"/>
  <c r="N2377" i="3"/>
  <c r="M2378" i="3"/>
  <c r="N2378" i="3"/>
  <c r="M2379" i="3"/>
  <c r="N2379" i="3"/>
  <c r="M2380" i="3"/>
  <c r="N2380" i="3"/>
  <c r="M2381" i="3"/>
  <c r="N2381" i="3"/>
  <c r="M2382" i="3"/>
  <c r="N2382" i="3"/>
  <c r="M2383" i="3"/>
  <c r="N2383" i="3"/>
  <c r="M2384" i="3"/>
  <c r="N2384" i="3"/>
  <c r="M2385" i="3"/>
  <c r="N2385" i="3"/>
  <c r="M2386" i="3"/>
  <c r="N2386" i="3"/>
  <c r="M2387" i="3"/>
  <c r="N2387" i="3"/>
  <c r="M2388" i="3"/>
  <c r="N2388" i="3"/>
  <c r="M2389" i="3"/>
  <c r="N2389" i="3"/>
  <c r="M2390" i="3"/>
  <c r="N2390" i="3"/>
  <c r="M2391" i="3"/>
  <c r="N2391" i="3"/>
  <c r="M2392" i="3"/>
  <c r="N2392" i="3"/>
  <c r="M2393" i="3"/>
  <c r="N2393" i="3"/>
  <c r="M2394" i="3"/>
  <c r="N2394" i="3"/>
  <c r="M2395" i="3"/>
  <c r="N2395" i="3"/>
  <c r="M2396" i="3"/>
  <c r="N2396" i="3"/>
  <c r="M2397" i="3"/>
  <c r="N2397" i="3"/>
  <c r="M2398" i="3"/>
  <c r="N2398" i="3"/>
  <c r="M2399" i="3"/>
  <c r="N2399" i="3"/>
  <c r="M2400" i="3"/>
  <c r="N2400" i="3"/>
  <c r="M2401" i="3"/>
  <c r="N2401" i="3"/>
  <c r="M2402" i="3"/>
  <c r="N2402" i="3"/>
  <c r="M2403" i="3"/>
  <c r="N2403" i="3"/>
  <c r="M2404" i="3"/>
  <c r="N2404" i="3"/>
  <c r="M2405" i="3"/>
  <c r="N2405" i="3"/>
  <c r="M2406" i="3"/>
  <c r="N2406" i="3"/>
  <c r="M2407" i="3"/>
  <c r="N2407" i="3"/>
  <c r="M2408" i="3"/>
  <c r="N2408" i="3"/>
  <c r="M2409" i="3"/>
  <c r="N2409" i="3"/>
  <c r="M2410" i="3"/>
  <c r="N2410" i="3"/>
  <c r="M2411" i="3"/>
  <c r="N2411" i="3"/>
  <c r="M2412" i="3"/>
  <c r="N2412" i="3"/>
  <c r="M2413" i="3"/>
  <c r="N2413" i="3"/>
  <c r="M2414" i="3"/>
  <c r="N2414" i="3"/>
  <c r="M2415" i="3"/>
  <c r="N2415" i="3"/>
  <c r="M2416" i="3"/>
  <c r="N2416" i="3"/>
  <c r="M2417" i="3"/>
  <c r="N2417" i="3"/>
  <c r="M2418" i="3"/>
  <c r="N2418" i="3"/>
  <c r="M2419" i="3"/>
  <c r="N2419" i="3"/>
  <c r="M2420" i="3"/>
  <c r="N2420" i="3"/>
  <c r="M2421" i="3"/>
  <c r="N2421" i="3"/>
  <c r="M2422" i="3"/>
  <c r="N2422" i="3"/>
  <c r="M2423" i="3"/>
  <c r="N2423" i="3"/>
  <c r="M2424" i="3"/>
  <c r="N2424" i="3"/>
  <c r="M2425" i="3"/>
  <c r="N2425" i="3"/>
  <c r="M2426" i="3"/>
  <c r="N2426" i="3"/>
  <c r="M2427" i="3"/>
  <c r="N2427" i="3"/>
  <c r="M2428" i="3"/>
  <c r="N2428" i="3"/>
  <c r="M2429" i="3"/>
  <c r="N2429" i="3"/>
  <c r="M2430" i="3"/>
  <c r="N2430" i="3"/>
  <c r="M2431" i="3"/>
  <c r="N2431" i="3"/>
  <c r="M2432" i="3"/>
  <c r="N2432" i="3"/>
  <c r="M2433" i="3"/>
  <c r="N2433" i="3"/>
  <c r="M2434" i="3"/>
  <c r="N2434" i="3"/>
  <c r="M2435" i="3"/>
  <c r="N2435" i="3"/>
  <c r="M2436" i="3"/>
  <c r="N2436" i="3"/>
  <c r="M2437" i="3"/>
  <c r="N2437" i="3"/>
  <c r="M2438" i="3"/>
  <c r="N2438" i="3"/>
  <c r="M2439" i="3"/>
  <c r="N2439" i="3"/>
  <c r="M2440" i="3"/>
  <c r="N2440" i="3"/>
  <c r="M2441" i="3"/>
  <c r="N2441" i="3"/>
  <c r="M2442" i="3"/>
  <c r="N2442" i="3"/>
  <c r="M2443" i="3"/>
  <c r="N2443" i="3"/>
  <c r="M2444" i="3"/>
  <c r="N2444" i="3"/>
  <c r="M2445" i="3"/>
  <c r="N2445" i="3"/>
  <c r="M2446" i="3"/>
  <c r="N2446" i="3"/>
  <c r="M2447" i="3"/>
  <c r="N2447" i="3"/>
  <c r="M2448" i="3"/>
  <c r="N2448" i="3"/>
  <c r="M2449" i="3"/>
  <c r="N2449" i="3"/>
  <c r="M2450" i="3"/>
  <c r="N2450" i="3"/>
  <c r="M2451" i="3"/>
  <c r="N2451" i="3"/>
  <c r="M2452" i="3"/>
  <c r="N2452" i="3"/>
  <c r="M2453" i="3"/>
  <c r="N2453" i="3"/>
  <c r="M2454" i="3"/>
  <c r="N2454" i="3"/>
  <c r="M2455" i="3"/>
  <c r="N2455" i="3"/>
  <c r="M2456" i="3"/>
  <c r="N2456" i="3"/>
  <c r="M2457" i="3"/>
  <c r="N2457" i="3"/>
  <c r="M2458" i="3"/>
  <c r="N2458" i="3"/>
  <c r="M2459" i="3"/>
  <c r="N2459" i="3"/>
  <c r="M2460" i="3"/>
  <c r="N2460" i="3"/>
  <c r="M2461" i="3"/>
  <c r="N2461" i="3"/>
  <c r="M2462" i="3"/>
  <c r="N2462" i="3"/>
  <c r="M2463" i="3"/>
  <c r="N2463" i="3"/>
  <c r="M2464" i="3"/>
  <c r="N2464" i="3"/>
  <c r="M2465" i="3"/>
  <c r="N2465" i="3"/>
  <c r="M2466" i="3"/>
  <c r="N2466" i="3"/>
  <c r="M2467" i="3"/>
  <c r="N2467" i="3"/>
  <c r="M2468" i="3"/>
  <c r="N2468" i="3"/>
  <c r="M2469" i="3"/>
  <c r="N2469" i="3"/>
  <c r="M2470" i="3"/>
  <c r="N2470" i="3"/>
  <c r="M2471" i="3"/>
  <c r="N2471" i="3"/>
  <c r="M2472" i="3"/>
  <c r="N2472" i="3"/>
  <c r="M2473" i="3"/>
  <c r="N2473" i="3"/>
  <c r="M2474" i="3"/>
  <c r="N2474" i="3"/>
  <c r="M2475" i="3"/>
  <c r="N2475" i="3"/>
  <c r="M2476" i="3"/>
  <c r="N2476" i="3"/>
  <c r="M2477" i="3"/>
  <c r="N2477" i="3"/>
  <c r="M2478" i="3"/>
  <c r="N2478" i="3"/>
  <c r="M2479" i="3"/>
  <c r="N2479" i="3"/>
  <c r="M2480" i="3"/>
  <c r="N2480" i="3"/>
  <c r="M2481" i="3"/>
  <c r="N2481" i="3"/>
  <c r="M2482" i="3"/>
  <c r="N2482" i="3"/>
  <c r="M2483" i="3"/>
  <c r="N2483" i="3"/>
  <c r="M2484" i="3"/>
  <c r="N2484" i="3"/>
  <c r="M2485" i="3"/>
  <c r="N2485" i="3"/>
  <c r="M2486" i="3"/>
  <c r="N2486" i="3"/>
  <c r="M2487" i="3"/>
  <c r="N2487" i="3"/>
  <c r="M2488" i="3"/>
  <c r="N2488" i="3"/>
  <c r="M2489" i="3"/>
  <c r="N2489" i="3"/>
  <c r="M2490" i="3"/>
  <c r="N2490" i="3"/>
  <c r="M2491" i="3"/>
  <c r="N2491" i="3"/>
  <c r="M2492" i="3"/>
  <c r="N2492" i="3"/>
  <c r="M2493" i="3"/>
  <c r="N2493" i="3"/>
  <c r="M2494" i="3"/>
  <c r="N2494" i="3"/>
  <c r="M2495" i="3"/>
  <c r="N2495" i="3"/>
  <c r="M2496" i="3"/>
  <c r="N2496" i="3"/>
  <c r="M2497" i="3"/>
  <c r="N2497" i="3"/>
  <c r="M2498" i="3"/>
  <c r="N2498" i="3"/>
  <c r="M2499" i="3"/>
  <c r="N2499" i="3"/>
  <c r="M2500" i="3"/>
  <c r="N2500" i="3"/>
  <c r="M2501" i="3"/>
  <c r="N2501" i="3"/>
  <c r="M2502" i="3"/>
  <c r="N2502" i="3"/>
  <c r="M2503" i="3"/>
  <c r="N2503" i="3"/>
  <c r="M2504" i="3"/>
  <c r="N2504" i="3"/>
  <c r="M2505" i="3"/>
  <c r="N2505" i="3"/>
  <c r="M2506" i="3"/>
  <c r="N2506" i="3"/>
  <c r="M2507" i="3"/>
  <c r="N2507" i="3"/>
  <c r="M2508" i="3"/>
  <c r="N2508" i="3"/>
  <c r="M2509" i="3"/>
  <c r="N2509" i="3"/>
  <c r="M2510" i="3"/>
  <c r="N2510" i="3"/>
  <c r="M2511" i="3"/>
  <c r="N2511" i="3"/>
  <c r="M2512" i="3"/>
  <c r="N2512" i="3"/>
  <c r="M2513" i="3"/>
  <c r="N2513" i="3"/>
  <c r="M2514" i="3"/>
  <c r="N2514" i="3"/>
  <c r="M2515" i="3"/>
  <c r="N2515" i="3"/>
  <c r="M2516" i="3"/>
  <c r="N2516" i="3"/>
  <c r="M2517" i="3"/>
  <c r="N2517" i="3"/>
  <c r="M2518" i="3"/>
  <c r="N2518" i="3"/>
  <c r="M2519" i="3"/>
  <c r="N2519" i="3"/>
  <c r="AT264" i="1" l="1"/>
  <c r="AT263" i="1"/>
  <c r="AT262" i="1"/>
  <c r="AT261" i="1"/>
  <c r="AT260" i="1"/>
  <c r="AT259" i="1"/>
  <c r="AT258" i="1"/>
  <c r="AT257" i="1"/>
  <c r="AT256" i="1"/>
  <c r="AT255" i="1"/>
  <c r="AT254" i="1"/>
  <c r="AT253" i="1"/>
  <c r="AT43" i="1" l="1"/>
  <c r="Y21" i="4" l="1"/>
  <c r="Y22" i="4"/>
  <c r="Y23" i="4"/>
  <c r="Y24" i="4"/>
  <c r="Y25" i="4"/>
  <c r="Y26" i="4"/>
  <c r="Y27" i="4"/>
  <c r="Y28" i="4"/>
  <c r="Y29" i="4"/>
  <c r="Y30" i="4"/>
  <c r="Y31" i="4"/>
  <c r="Y32" i="4"/>
  <c r="Y33" i="4"/>
  <c r="L267" i="3"/>
  <c r="L268" i="3"/>
  <c r="L269" i="3"/>
  <c r="L323" i="3"/>
  <c r="L13" i="3"/>
  <c r="L14" i="3"/>
  <c r="L15" i="3"/>
  <c r="L180" i="3"/>
  <c r="L181" i="3"/>
  <c r="L285" i="3"/>
  <c r="L263" i="3"/>
  <c r="L270" i="3"/>
  <c r="L271" i="3"/>
  <c r="L23" i="3"/>
  <c r="L24" i="3"/>
  <c r="L264" i="3"/>
  <c r="L265" i="3"/>
  <c r="L288" i="3"/>
  <c r="L289" i="3"/>
  <c r="L290" i="3"/>
  <c r="AT327" i="1" l="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210" i="1" l="1"/>
  <c r="AT209" i="1"/>
  <c r="AT208" i="1"/>
  <c r="AT207" i="1"/>
  <c r="AT206" i="1"/>
  <c r="AT205" i="1"/>
  <c r="AT204" i="1"/>
  <c r="L189" i="3" l="1"/>
  <c r="L190" i="3"/>
  <c r="L312" i="3"/>
  <c r="L178" i="3"/>
  <c r="L284" i="3"/>
  <c r="L179" i="3"/>
  <c r="L266" i="3"/>
  <c r="AT326" i="1" l="1"/>
  <c r="AT325" i="1"/>
  <c r="Y325" i="1"/>
  <c r="AT324" i="1"/>
  <c r="Y324" i="1"/>
  <c r="AT323" i="1"/>
  <c r="Y323" i="1"/>
  <c r="AT304" i="1"/>
  <c r="AT303" i="1"/>
  <c r="AT302" i="1"/>
  <c r="Y302" i="1"/>
  <c r="Y303" i="1"/>
  <c r="Y304" i="1"/>
  <c r="AT301" i="1"/>
  <c r="Y301" i="1"/>
  <c r="AT300" i="1"/>
  <c r="AT299" i="1"/>
  <c r="AT298" i="1"/>
  <c r="AT297" i="1"/>
  <c r="AT296" i="1"/>
  <c r="AT295" i="1"/>
  <c r="Y282" i="1"/>
  <c r="Y283" i="1"/>
  <c r="Y284" i="1"/>
  <c r="Y285" i="1"/>
  <c r="Y286" i="1"/>
  <c r="Y287" i="1"/>
  <c r="Y288" i="1"/>
  <c r="Y289" i="1"/>
  <c r="Y290" i="1"/>
  <c r="Y291" i="1"/>
  <c r="Y292" i="1"/>
  <c r="Y293" i="1"/>
  <c r="Y294" i="1"/>
  <c r="AT16" i="1"/>
  <c r="AT17" i="1"/>
  <c r="AT18" i="1"/>
  <c r="AT19" i="1"/>
  <c r="AT20" i="1"/>
  <c r="AT21" i="1"/>
  <c r="AT22" i="1"/>
  <c r="AT23" i="1"/>
  <c r="AT25" i="1"/>
  <c r="AT26" i="1"/>
  <c r="AT27" i="1"/>
  <c r="AT28" i="1"/>
  <c r="AT29" i="1"/>
  <c r="AT30" i="1"/>
  <c r="AT31" i="1"/>
  <c r="AT32" i="1"/>
  <c r="AT33" i="1"/>
  <c r="AT34" i="1"/>
  <c r="AT35" i="1"/>
  <c r="AT36" i="1"/>
  <c r="AT37" i="1"/>
  <c r="AT38" i="1"/>
  <c r="AT39" i="1"/>
  <c r="AT40" i="1"/>
  <c r="AT41" i="1"/>
  <c r="AT42"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4" i="1"/>
  <c r="AT75" i="1"/>
  <c r="AT76" i="1"/>
  <c r="AT77" i="1"/>
  <c r="AT78" i="1"/>
  <c r="AT79" i="1"/>
  <c r="AT80" i="1"/>
  <c r="AT149" i="1"/>
  <c r="AT150" i="1"/>
  <c r="AT152"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52" i="1"/>
  <c r="AT265" i="1"/>
  <c r="AT266" i="1"/>
  <c r="AT267" i="1"/>
  <c r="AT268" i="1"/>
  <c r="AT244" i="1"/>
  <c r="AT245" i="1"/>
  <c r="AT246" i="1"/>
  <c r="AT247" i="1"/>
  <c r="AT248" i="1"/>
  <c r="AT249" i="1"/>
  <c r="AT250" i="1"/>
  <c r="AT251"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12" i="1"/>
  <c r="AT13" i="1"/>
  <c r="AT14" i="1"/>
  <c r="AT15" i="1"/>
  <c r="AT5" i="1"/>
  <c r="AT6" i="1"/>
  <c r="AT7" i="1"/>
  <c r="AT8" i="1"/>
  <c r="AT9" i="1"/>
  <c r="AT10" i="1"/>
  <c r="AT11" i="1"/>
  <c r="AT4" i="1"/>
  <c r="AT3" i="1"/>
  <c r="AV7" i="1"/>
  <c r="AV8" i="1"/>
  <c r="AV9" i="1"/>
  <c r="AV10" i="1"/>
  <c r="AV11" i="1"/>
  <c r="AV12" i="1"/>
  <c r="AV13" i="1"/>
  <c r="AV14" i="1"/>
  <c r="AV15" i="1"/>
  <c r="AV16" i="1"/>
  <c r="AV17" i="1"/>
  <c r="AV18" i="1"/>
  <c r="AV19" i="1"/>
  <c r="AV20" i="1"/>
  <c r="AV21" i="1"/>
  <c r="AV22" i="1"/>
  <c r="AV23" i="1"/>
  <c r="AV25" i="1"/>
  <c r="AV26" i="1"/>
  <c r="AV27" i="1"/>
  <c r="AV28" i="1"/>
  <c r="AV29" i="1"/>
  <c r="AV30" i="1"/>
  <c r="AV31" i="1"/>
  <c r="AV32" i="1"/>
  <c r="AV33" i="1"/>
  <c r="AV34" i="1"/>
  <c r="AV35" i="1"/>
  <c r="AV36" i="1"/>
  <c r="AV37" i="1"/>
  <c r="AV38" i="1"/>
  <c r="AV39" i="1"/>
  <c r="AV40" i="1"/>
  <c r="AV41" i="1"/>
  <c r="AV42" i="1"/>
  <c r="AV43" i="1"/>
  <c r="AV44" i="1"/>
  <c r="AV45" i="1"/>
  <c r="AV46" i="1"/>
  <c r="AV48" i="1"/>
  <c r="AV49" i="1"/>
  <c r="AV50" i="1"/>
  <c r="AV51" i="1"/>
  <c r="AV52" i="1"/>
  <c r="AV53" i="1"/>
  <c r="AV54" i="1"/>
  <c r="AV55" i="1"/>
  <c r="AV56" i="1"/>
  <c r="AV57" i="1"/>
  <c r="AV58" i="1"/>
  <c r="AV59" i="1"/>
  <c r="AV61" i="1"/>
  <c r="AV62" i="1"/>
  <c r="AV63" i="1"/>
  <c r="AV64" i="1"/>
  <c r="AV65" i="1"/>
  <c r="AV66" i="1"/>
  <c r="AV67" i="1"/>
  <c r="AV69" i="1"/>
  <c r="AV70" i="1"/>
  <c r="AV71" i="1"/>
  <c r="AV72" i="1"/>
  <c r="AV74" i="1"/>
  <c r="AV75" i="1"/>
  <c r="AV4" i="1"/>
  <c r="AV5" i="1"/>
  <c r="AV6" i="1"/>
  <c r="AV3" i="1"/>
  <c r="Y295" i="1"/>
  <c r="Y296" i="1"/>
  <c r="Y297" i="1"/>
  <c r="Y298" i="1"/>
  <c r="Y299" i="1"/>
  <c r="Y300" i="1"/>
</calcChain>
</file>

<file path=xl/comments1.xml><?xml version="1.0" encoding="utf-8"?>
<comments xmlns="http://schemas.openxmlformats.org/spreadsheetml/2006/main">
  <authors>
    <author>Poluboyarinov Dmitriy Olegovich</author>
  </authors>
  <commentList>
    <comment ref="B451" authorId="0" shapeId="0">
      <text>
        <r>
          <rPr>
            <b/>
            <sz val="9"/>
            <color indexed="81"/>
            <rFont val="Tahoma"/>
            <family val="2"/>
            <charset val="204"/>
          </rPr>
          <t>Poluboyarinov Dmitriy Olegovich:</t>
        </r>
        <r>
          <rPr>
            <sz val="9"/>
            <color indexed="81"/>
            <rFont val="Tahoma"/>
            <family val="2"/>
            <charset val="204"/>
          </rPr>
          <t xml:space="preserve">
бит 0 - общая готовность
бит 1 - переход на меньшее колесо
бит 2 - переход на равное колесо
бит 3 - переход на большее колесо</t>
        </r>
      </text>
    </comment>
    <comment ref="B452" authorId="0" shapeId="0">
      <text>
        <r>
          <rPr>
            <b/>
            <sz val="9"/>
            <color indexed="81"/>
            <rFont val="Tahoma"/>
            <family val="2"/>
            <charset val="204"/>
          </rPr>
          <t>Poluboyarinov Dmitriy Olegovich:</t>
        </r>
        <r>
          <rPr>
            <sz val="9"/>
            <color indexed="81"/>
            <rFont val="Tahoma"/>
            <family val="2"/>
            <charset val="204"/>
          </rPr>
          <t xml:space="preserve">
бит 0 - Режим работы НПС (1 - на УБКУА, 0 - на НКК)
бит 3 - НПС: задвижки по потоку открыты
бит 4 - Входной коллектор МНС: задвижки по потоку открыты
бит 5 - Выходной коллектор МНС: задвижки по потоку открыты
бит 6 - УПС МН УБКУА на входе: открыт
бит 7 - УПС МН УБКУА на входе: закрыт
бит 8 - УПС МН УБКУА на выходе: открыт
бит 9 - УПС МН УБКУА на выходе: закрыт
бит 10 - УПС МН НКК на входе: открыт
бит 11 - УПС МН НКК на входе: закрыт
бит 12 - УПС МН НКК на выходе: открыт
бит 13 - УПС МН НКК на выходе: закрыт
(если открыт=0 и закрыт=0 - это промежуточное положение)</t>
        </r>
      </text>
    </comment>
    <comment ref="B453" authorId="0" shapeId="0">
      <text>
        <r>
          <rPr>
            <b/>
            <sz val="9"/>
            <color indexed="81"/>
            <rFont val="Tahoma"/>
            <family val="2"/>
            <charset val="204"/>
          </rPr>
          <t>Poluboyarinov Dmitriy Olegovich:</t>
        </r>
        <r>
          <rPr>
            <sz val="9"/>
            <color indexed="81"/>
            <rFont val="Tahoma"/>
            <family val="2"/>
            <charset val="204"/>
          </rPr>
          <t xml:space="preserve">
бит 0 - ССВД: открыт
бит 1 - ССВД: закрыт
бит 2 - УРД: открыт
бит 3 - УРД: закрыт
бит 4 - ФГУ: открыт
бит 5 - ФГУ: закрыт
(если открыт=0 и закрыт=0 - это промежуточное положение)</t>
        </r>
      </text>
    </comment>
  </commentList>
</comments>
</file>

<file path=xl/comments2.xml><?xml version="1.0" encoding="utf-8"?>
<comments xmlns="http://schemas.openxmlformats.org/spreadsheetml/2006/main">
  <authors>
    <author>Chastukhin Aleksandr</author>
  </authors>
  <commentList>
    <comment ref="L5" authorId="0" shapeId="0">
      <text>
        <r>
          <rPr>
            <b/>
            <sz val="9"/>
            <color indexed="81"/>
            <rFont val="Tahoma"/>
            <family val="2"/>
            <charset val="204"/>
          </rPr>
          <t>нумерация согласно структуре данных 
diagNet.diagIP_NOE</t>
        </r>
      </text>
    </comment>
    <comment ref="L8" authorId="0" shapeId="0">
      <text>
        <r>
          <rPr>
            <b/>
            <sz val="9"/>
            <color indexed="81"/>
            <rFont val="Tahoma"/>
            <family val="2"/>
            <charset val="204"/>
          </rPr>
          <t>нумерация согласно структуре данных 
diagNet.diagIP_NOE</t>
        </r>
      </text>
    </comment>
    <comment ref="L38" authorId="0" shapeId="0">
      <text>
        <r>
          <rPr>
            <b/>
            <sz val="9"/>
            <color indexed="81"/>
            <rFont val="Tahoma"/>
            <family val="2"/>
            <charset val="204"/>
          </rPr>
          <t>нумерация согласно структуре данных 
diagNet.diagIP_NOE</t>
        </r>
      </text>
    </comment>
    <comment ref="L41" authorId="0" shapeId="0">
      <text>
        <r>
          <rPr>
            <b/>
            <sz val="9"/>
            <color indexed="81"/>
            <rFont val="Tahoma"/>
            <family val="2"/>
            <charset val="204"/>
          </rPr>
          <t>нумерация согласно структуре данных 
diagNet.diagIP_NOE</t>
        </r>
      </text>
    </comment>
  </commentList>
</comments>
</file>

<file path=xl/comments3.xml><?xml version="1.0" encoding="utf-8"?>
<comments xmlns="http://schemas.openxmlformats.org/spreadsheetml/2006/main">
  <authors>
    <author>Карнаков Александр</author>
    <author>Nikita Pugachev</author>
  </authors>
  <commentList>
    <comment ref="D2" authorId="0" shapeId="0">
      <text>
        <r>
          <rPr>
            <b/>
            <sz val="8"/>
            <color indexed="81"/>
            <rFont val="Tahoma"/>
            <family val="2"/>
            <charset val="204"/>
          </rPr>
          <t>Минимальное  6</t>
        </r>
      </text>
    </comment>
    <comment ref="E2" authorId="0" shapeId="0">
      <text>
        <r>
          <rPr>
            <b/>
            <sz val="8"/>
            <color indexed="81"/>
            <rFont val="Tahoma"/>
            <family val="2"/>
            <charset val="204"/>
          </rPr>
          <t>Минимальное  значение уставки</t>
        </r>
      </text>
    </comment>
    <comment ref="F2" authorId="0" shapeId="0">
      <text>
        <r>
          <rPr>
            <b/>
            <sz val="8"/>
            <color indexed="81"/>
            <rFont val="Tahoma"/>
            <family val="2"/>
            <charset val="204"/>
          </rPr>
          <t>Минимальное  значение уставки</t>
        </r>
      </text>
    </comment>
    <comment ref="G2" authorId="0" shapeId="0">
      <text>
        <r>
          <rPr>
            <b/>
            <sz val="8"/>
            <color indexed="81"/>
            <rFont val="Tahoma"/>
            <family val="2"/>
            <charset val="204"/>
          </rPr>
          <t>Минимальное  значение уставки</t>
        </r>
      </text>
    </comment>
    <comment ref="H2" authorId="0" shapeId="0">
      <text>
        <r>
          <rPr>
            <b/>
            <sz val="8"/>
            <color indexed="81"/>
            <rFont val="Tahoma"/>
            <family val="2"/>
            <charset val="204"/>
          </rPr>
          <t>Минимальное  значение уставки</t>
        </r>
      </text>
    </comment>
    <comment ref="I2" authorId="0" shapeId="0">
      <text>
        <r>
          <rPr>
            <b/>
            <sz val="8"/>
            <color indexed="81"/>
            <rFont val="Tahoma"/>
            <family val="2"/>
            <charset val="204"/>
          </rPr>
          <t>Минимальное  значение уставки</t>
        </r>
      </text>
    </comment>
    <comment ref="J2" authorId="0" shapeId="0">
      <text>
        <r>
          <rPr>
            <b/>
            <sz val="8"/>
            <color indexed="81"/>
            <rFont val="Tahoma"/>
            <family val="2"/>
            <charset val="204"/>
          </rPr>
          <t>Минимальное  значение уставки</t>
        </r>
      </text>
    </comment>
    <comment ref="K2" authorId="0" shapeId="0">
      <text>
        <r>
          <rPr>
            <b/>
            <sz val="8"/>
            <color indexed="81"/>
            <rFont val="Tahoma"/>
            <family val="2"/>
            <charset val="204"/>
          </rPr>
          <t>Минимальное  значение уставки</t>
        </r>
      </text>
    </comment>
    <comment ref="L2" authorId="0" shapeId="0">
      <text>
        <r>
          <rPr>
            <b/>
            <sz val="8"/>
            <color indexed="81"/>
            <rFont val="Tahoma"/>
            <family val="2"/>
            <charset val="204"/>
          </rPr>
          <t>Минимальное  значение уставки</t>
        </r>
      </text>
    </comment>
    <comment ref="M2" authorId="0" shapeId="0">
      <text>
        <r>
          <rPr>
            <b/>
            <sz val="8"/>
            <color indexed="81"/>
            <rFont val="Tahoma"/>
            <family val="2"/>
            <charset val="204"/>
          </rPr>
          <t>Минимальное  значение уставки</t>
        </r>
      </text>
    </comment>
    <comment ref="N2" authorId="0" shapeId="0">
      <text>
        <r>
          <rPr>
            <b/>
            <sz val="8"/>
            <color indexed="81"/>
            <rFont val="Tahoma"/>
            <family val="2"/>
            <charset val="204"/>
          </rPr>
          <t>Минимальное  значение уставки</t>
        </r>
      </text>
    </comment>
    <comment ref="O2" authorId="0" shapeId="0">
      <text>
        <r>
          <rPr>
            <b/>
            <sz val="8"/>
            <color indexed="81"/>
            <rFont val="Tahoma"/>
            <family val="2"/>
            <charset val="204"/>
          </rPr>
          <t>Минимальное  значение уставки</t>
        </r>
      </text>
    </comment>
    <comment ref="P2" authorId="0" shapeId="0">
      <text>
        <r>
          <rPr>
            <b/>
            <sz val="8"/>
            <color indexed="81"/>
            <rFont val="Tahoma"/>
            <family val="2"/>
            <charset val="204"/>
          </rPr>
          <t>Минимальный диапазон измерения датчика</t>
        </r>
      </text>
    </comment>
    <comment ref="Q2" authorId="0" shapeId="0">
      <text>
        <r>
          <rPr>
            <b/>
            <sz val="8"/>
            <color indexed="81"/>
            <rFont val="Tahoma"/>
            <family val="2"/>
            <charset val="204"/>
          </rPr>
          <t>Максимальный диапазон измерения датчика</t>
        </r>
      </text>
    </comment>
    <comment ref="R2" authorId="0" shapeId="0">
      <text>
        <r>
          <rPr>
            <b/>
            <sz val="8"/>
            <color indexed="81"/>
            <rFont val="Tahoma"/>
            <family val="2"/>
            <charset val="204"/>
          </rPr>
          <t>= (HL-LL)*0.02</t>
        </r>
      </text>
    </comment>
    <comment ref="S2" authorId="0" shapeId="0">
      <text>
        <r>
          <rPr>
            <b/>
            <sz val="8"/>
            <color indexed="81"/>
            <rFont val="Tahoma"/>
            <family val="2"/>
            <charset val="204"/>
          </rPr>
          <t>= (HL-LL)*0.002</t>
        </r>
      </text>
    </comment>
    <comment ref="U2" authorId="1" shapeId="0">
      <text>
        <r>
          <rPr>
            <b/>
            <sz val="9"/>
            <color indexed="81"/>
            <rFont val="Tahoma"/>
            <family val="2"/>
            <charset val="204"/>
          </rPr>
          <t>DP:</t>
        </r>
        <r>
          <rPr>
            <sz val="9"/>
            <color indexed="81"/>
            <rFont val="Tahoma"/>
            <family val="2"/>
            <charset val="204"/>
          </rPr>
          <t xml:space="preserve">
Пример: 0,2 (в ИО) * 100 (в конф-ре) / 100 (в DFB OIP) = 0.2 = 20%.
</t>
        </r>
      </text>
    </comment>
    <comment ref="V2" authorId="0" shapeId="0">
      <text>
        <r>
          <rPr>
            <b/>
            <sz val="8"/>
            <color indexed="81"/>
            <rFont val="Tahoma"/>
            <family val="2"/>
            <charset val="204"/>
          </rPr>
          <t>Наименование модуля и типа канала см. Лист "Диапазоны"</t>
        </r>
      </text>
    </comment>
    <comment ref="AB2" authorId="0" shapeId="0">
      <text>
        <r>
          <rPr>
            <b/>
            <sz val="8"/>
            <color indexed="81"/>
            <rFont val="Tahoma"/>
            <family val="2"/>
            <charset val="204"/>
          </rPr>
          <t>Минимальное  6</t>
        </r>
      </text>
    </comment>
    <comment ref="AC2" authorId="0" shapeId="0">
      <text>
        <r>
          <rPr>
            <b/>
            <sz val="8"/>
            <color indexed="81"/>
            <rFont val="Tahoma"/>
            <family val="2"/>
            <charset val="204"/>
          </rPr>
          <t>Минимальное  значение уставки</t>
        </r>
      </text>
    </comment>
    <comment ref="AD2" authorId="0" shapeId="0">
      <text>
        <r>
          <rPr>
            <b/>
            <sz val="8"/>
            <color indexed="81"/>
            <rFont val="Tahoma"/>
            <family val="2"/>
            <charset val="204"/>
          </rPr>
          <t>Минимальное  значение уставки</t>
        </r>
      </text>
    </comment>
    <comment ref="AE2" authorId="0" shapeId="0">
      <text>
        <r>
          <rPr>
            <b/>
            <sz val="8"/>
            <color indexed="81"/>
            <rFont val="Tahoma"/>
            <family val="2"/>
            <charset val="204"/>
          </rPr>
          <t>Минимальное  значение уставки</t>
        </r>
      </text>
    </comment>
    <comment ref="AF2" authorId="0" shapeId="0">
      <text>
        <r>
          <rPr>
            <b/>
            <sz val="8"/>
            <color indexed="81"/>
            <rFont val="Tahoma"/>
            <family val="2"/>
            <charset val="204"/>
          </rPr>
          <t>Минимальное  значение уставки</t>
        </r>
      </text>
    </comment>
    <comment ref="AG2" authorId="0" shapeId="0">
      <text>
        <r>
          <rPr>
            <b/>
            <sz val="8"/>
            <color indexed="81"/>
            <rFont val="Tahoma"/>
            <family val="2"/>
            <charset val="204"/>
          </rPr>
          <t>Минимальное  значение уставки</t>
        </r>
      </text>
    </comment>
    <comment ref="AI2" authorId="0" shapeId="0">
      <text>
        <r>
          <rPr>
            <b/>
            <sz val="8"/>
            <color indexed="81"/>
            <rFont val="Tahoma"/>
            <family val="2"/>
            <charset val="204"/>
          </rPr>
          <t>Минимальное  значение уставки</t>
        </r>
      </text>
    </comment>
    <comment ref="AJ2" authorId="0" shapeId="0">
      <text>
        <r>
          <rPr>
            <b/>
            <sz val="8"/>
            <color indexed="81"/>
            <rFont val="Tahoma"/>
            <family val="2"/>
            <charset val="204"/>
          </rPr>
          <t>Минимальное  значение уставки</t>
        </r>
      </text>
    </comment>
    <comment ref="AK2" authorId="0" shapeId="0">
      <text>
        <r>
          <rPr>
            <b/>
            <sz val="8"/>
            <color indexed="81"/>
            <rFont val="Tahoma"/>
            <family val="2"/>
            <charset val="204"/>
          </rPr>
          <t>Минимальное  значение уставки</t>
        </r>
      </text>
    </comment>
    <comment ref="AL2" authorId="0" shapeId="0">
      <text>
        <r>
          <rPr>
            <b/>
            <sz val="8"/>
            <color indexed="81"/>
            <rFont val="Tahoma"/>
            <family val="2"/>
            <charset val="204"/>
          </rPr>
          <t>Минимальное  значение уставки</t>
        </r>
      </text>
    </comment>
    <comment ref="AM2" authorId="0" shapeId="0">
      <text>
        <r>
          <rPr>
            <b/>
            <sz val="8"/>
            <color indexed="81"/>
            <rFont val="Tahoma"/>
            <family val="2"/>
            <charset val="204"/>
          </rPr>
          <t>Минимальное  значение уставки</t>
        </r>
      </text>
    </comment>
    <comment ref="AN2" authorId="0" shapeId="0">
      <text>
        <r>
          <rPr>
            <b/>
            <sz val="8"/>
            <color indexed="81"/>
            <rFont val="Tahoma"/>
            <family val="2"/>
            <charset val="204"/>
          </rPr>
          <t>Минимальное  значение уставки</t>
        </r>
      </text>
    </comment>
  </commentList>
</comments>
</file>

<file path=xl/comments4.xml><?xml version="1.0" encoding="utf-8"?>
<comments xmlns="http://schemas.openxmlformats.org/spreadsheetml/2006/main">
  <authors>
    <author>Карнаков Александр</author>
  </authors>
  <commentList>
    <comment ref="D1" authorId="0" shapeId="0">
      <text>
        <r>
          <rPr>
            <b/>
            <sz val="8"/>
            <color indexed="81"/>
            <rFont val="Tahoma"/>
            <family val="2"/>
            <charset val="204"/>
          </rPr>
          <t>Минимальное  6</t>
        </r>
      </text>
    </comment>
    <comment ref="E1" authorId="0" shapeId="0">
      <text>
        <r>
          <rPr>
            <b/>
            <sz val="8"/>
            <color indexed="81"/>
            <rFont val="Tahoma"/>
            <family val="2"/>
            <charset val="204"/>
          </rPr>
          <t>Минимальное  значение уставки</t>
        </r>
      </text>
    </comment>
    <comment ref="F1" authorId="0" shapeId="0">
      <text>
        <r>
          <rPr>
            <b/>
            <sz val="8"/>
            <color indexed="81"/>
            <rFont val="Tahoma"/>
            <family val="2"/>
            <charset val="204"/>
          </rPr>
          <t>Минимальное  значение уставки</t>
        </r>
      </text>
    </comment>
    <comment ref="G1" authorId="0" shapeId="0">
      <text>
        <r>
          <rPr>
            <b/>
            <sz val="8"/>
            <color indexed="81"/>
            <rFont val="Tahoma"/>
            <family val="2"/>
            <charset val="204"/>
          </rPr>
          <t>Минимальное  значение уставки</t>
        </r>
      </text>
    </comment>
    <comment ref="H1" authorId="0" shapeId="0">
      <text>
        <r>
          <rPr>
            <b/>
            <sz val="8"/>
            <color indexed="81"/>
            <rFont val="Tahoma"/>
            <family val="2"/>
            <charset val="204"/>
          </rPr>
          <t>Минимальное  значение уставки</t>
        </r>
      </text>
    </comment>
    <comment ref="I1" authorId="0" shapeId="0">
      <text>
        <r>
          <rPr>
            <b/>
            <sz val="8"/>
            <color indexed="81"/>
            <rFont val="Tahoma"/>
            <family val="2"/>
            <charset val="204"/>
          </rPr>
          <t>Минимальное  значение уставки</t>
        </r>
      </text>
    </comment>
    <comment ref="J1" authorId="0" shapeId="0">
      <text>
        <r>
          <rPr>
            <b/>
            <sz val="8"/>
            <color indexed="81"/>
            <rFont val="Tahoma"/>
            <family val="2"/>
            <charset val="204"/>
          </rPr>
          <t>Минимальное  значение уставки</t>
        </r>
      </text>
    </comment>
    <comment ref="K1" authorId="0" shapeId="0">
      <text>
        <r>
          <rPr>
            <b/>
            <sz val="8"/>
            <color indexed="81"/>
            <rFont val="Tahoma"/>
            <family val="2"/>
            <charset val="204"/>
          </rPr>
          <t>Минимальное  значение уставки</t>
        </r>
      </text>
    </comment>
    <comment ref="L1" authorId="0" shapeId="0">
      <text>
        <r>
          <rPr>
            <b/>
            <sz val="8"/>
            <color indexed="81"/>
            <rFont val="Tahoma"/>
            <family val="2"/>
            <charset val="204"/>
          </rPr>
          <t>Минимальное  значение уставки</t>
        </r>
      </text>
    </comment>
    <comment ref="M1" authorId="0" shapeId="0">
      <text>
        <r>
          <rPr>
            <b/>
            <sz val="8"/>
            <color indexed="81"/>
            <rFont val="Tahoma"/>
            <family val="2"/>
            <charset val="204"/>
          </rPr>
          <t>Минимальное  значение уставки</t>
        </r>
      </text>
    </comment>
    <comment ref="N1" authorId="0" shapeId="0">
      <text>
        <r>
          <rPr>
            <b/>
            <sz val="8"/>
            <color indexed="81"/>
            <rFont val="Tahoma"/>
            <family val="2"/>
            <charset val="204"/>
          </rPr>
          <t>Минимальное  значение уставки</t>
        </r>
      </text>
    </comment>
    <comment ref="O1" authorId="0" shapeId="0">
      <text>
        <r>
          <rPr>
            <b/>
            <sz val="8"/>
            <color indexed="81"/>
            <rFont val="Tahoma"/>
            <family val="2"/>
            <charset val="204"/>
          </rPr>
          <t>Минимальное  значение уставки</t>
        </r>
      </text>
    </comment>
    <comment ref="P1" authorId="0" shapeId="0">
      <text>
        <r>
          <rPr>
            <b/>
            <sz val="8"/>
            <color indexed="81"/>
            <rFont val="Tahoma"/>
            <family val="2"/>
            <charset val="204"/>
          </rPr>
          <t>Минимальный диапазон измерения датчика</t>
        </r>
      </text>
    </comment>
    <comment ref="Q1" authorId="0" shapeId="0">
      <text>
        <r>
          <rPr>
            <b/>
            <sz val="8"/>
            <color indexed="81"/>
            <rFont val="Tahoma"/>
            <family val="2"/>
            <charset val="204"/>
          </rPr>
          <t>Максимальный диапазон измерения датчика</t>
        </r>
      </text>
    </comment>
    <comment ref="R1" authorId="0" shapeId="0">
      <text>
        <r>
          <rPr>
            <b/>
            <sz val="8"/>
            <color indexed="81"/>
            <rFont val="Tahoma"/>
            <family val="2"/>
            <charset val="204"/>
          </rPr>
          <t>= (HL-LL)*0.02</t>
        </r>
      </text>
    </comment>
    <comment ref="S1" authorId="0" shapeId="0">
      <text>
        <r>
          <rPr>
            <b/>
            <sz val="8"/>
            <color indexed="81"/>
            <rFont val="Tahoma"/>
            <family val="2"/>
            <charset val="204"/>
          </rPr>
          <t>= (HL-LL)*0.002</t>
        </r>
      </text>
    </comment>
    <comment ref="V1" authorId="0" shapeId="0">
      <text>
        <r>
          <rPr>
            <b/>
            <sz val="8"/>
            <color indexed="81"/>
            <rFont val="Tahoma"/>
            <family val="2"/>
            <charset val="204"/>
          </rPr>
          <t>Наименование модуля и типа канала см. Лист "Диапазоны"</t>
        </r>
      </text>
    </comment>
  </commentList>
</comments>
</file>

<file path=xl/comments5.xml><?xml version="1.0" encoding="utf-8"?>
<comments xmlns="http://schemas.openxmlformats.org/spreadsheetml/2006/main">
  <authors>
    <author>Chastukhin Aleksandr</author>
  </authors>
  <commentList>
    <comment ref="G6" authorId="0" shapeId="0">
      <text>
        <r>
          <rPr>
            <b/>
            <sz val="9"/>
            <color indexed="81"/>
            <rFont val="Tahoma"/>
            <family val="2"/>
            <charset val="204"/>
          </rPr>
          <t>Номер задвижки агрегатной выходной</t>
        </r>
      </text>
    </comment>
    <comment ref="M6" authorId="0" shapeId="0">
      <text>
        <r>
          <rPr>
            <b/>
            <sz val="9"/>
            <color indexed="81"/>
            <rFont val="Tahoma"/>
            <family val="2"/>
            <charset val="204"/>
          </rPr>
          <t>Номер задвижки агрегатной выходной</t>
        </r>
      </text>
    </comment>
    <comment ref="G8" authorId="0" shapeId="0">
      <text>
        <r>
          <rPr>
            <b/>
            <sz val="9"/>
            <color indexed="81"/>
            <rFont val="Tahoma"/>
            <family val="2"/>
            <charset val="204"/>
          </rPr>
          <t>Номер задвижки агрегатной выходной</t>
        </r>
      </text>
    </comment>
    <comment ref="M8" authorId="0" shapeId="0">
      <text>
        <r>
          <rPr>
            <b/>
            <sz val="9"/>
            <color indexed="81"/>
            <rFont val="Tahoma"/>
            <family val="2"/>
            <charset val="204"/>
          </rPr>
          <t>Номер задвижки агрегатной выходной</t>
        </r>
      </text>
    </comment>
    <comment ref="G9" authorId="0" shapeId="0">
      <text>
        <r>
          <rPr>
            <b/>
            <sz val="9"/>
            <color indexed="81"/>
            <rFont val="Tahoma"/>
            <family val="2"/>
            <charset val="204"/>
          </rPr>
          <t>номер сигнала с листа Логич</t>
        </r>
      </text>
    </comment>
    <comment ref="G10" authorId="0" shapeId="0">
      <text>
        <r>
          <rPr>
            <b/>
            <sz val="9"/>
            <color indexed="81"/>
            <rFont val="Tahoma"/>
            <family val="2"/>
            <charset val="204"/>
          </rPr>
          <t>номер сигнала с листа Логич</t>
        </r>
      </text>
    </comment>
    <comment ref="G11" authorId="0" shapeId="0">
      <text>
        <r>
          <rPr>
            <b/>
            <sz val="9"/>
            <color indexed="81"/>
            <rFont val="Tahoma"/>
            <family val="2"/>
            <charset val="204"/>
          </rPr>
          <t>номер сигнала с листа Логич</t>
        </r>
      </text>
    </comment>
    <comment ref="G12" authorId="0" shapeId="0">
      <text>
        <r>
          <rPr>
            <b/>
            <sz val="9"/>
            <color indexed="81"/>
            <rFont val="Tahoma"/>
            <family val="2"/>
            <charset val="204"/>
          </rPr>
          <t>Номер задвижки агрегатной выходной</t>
        </r>
      </text>
    </comment>
    <comment ref="M12" authorId="0" shapeId="0">
      <text>
        <r>
          <rPr>
            <b/>
            <sz val="9"/>
            <color indexed="81"/>
            <rFont val="Tahoma"/>
            <family val="2"/>
            <charset val="204"/>
          </rPr>
          <t>Номер задвижки агрегатной выходной</t>
        </r>
      </text>
    </comment>
    <comment ref="G13" authorId="0" shapeId="0">
      <text>
        <r>
          <rPr>
            <b/>
            <sz val="9"/>
            <color indexed="81"/>
            <rFont val="Tahoma"/>
            <family val="2"/>
            <charset val="204"/>
          </rPr>
          <t>Номер задвижки агрегатной выходной</t>
        </r>
      </text>
    </comment>
    <comment ref="M13" authorId="0" shapeId="0">
      <text>
        <r>
          <rPr>
            <b/>
            <sz val="9"/>
            <color indexed="81"/>
            <rFont val="Tahoma"/>
            <family val="2"/>
            <charset val="204"/>
          </rPr>
          <t>Номер задвижки агрегатной выходной</t>
        </r>
      </text>
    </comment>
    <comment ref="G14" authorId="0" shapeId="0">
      <text>
        <r>
          <rPr>
            <b/>
            <sz val="9"/>
            <color indexed="81"/>
            <rFont val="Tahoma"/>
            <family val="2"/>
            <charset val="204"/>
          </rPr>
          <t>Номер задвижки агрегатной выходной</t>
        </r>
      </text>
    </comment>
    <comment ref="M14" authorId="0" shapeId="0">
      <text>
        <r>
          <rPr>
            <b/>
            <sz val="9"/>
            <color indexed="81"/>
            <rFont val="Tahoma"/>
            <family val="2"/>
            <charset val="204"/>
          </rPr>
          <t>Номер задвижки агрегатной выходной</t>
        </r>
      </text>
    </comment>
    <comment ref="G15" authorId="0" shapeId="0">
      <text>
        <r>
          <rPr>
            <b/>
            <sz val="9"/>
            <color indexed="81"/>
            <rFont val="Tahoma"/>
            <family val="2"/>
            <charset val="204"/>
          </rPr>
          <t>номер сигнала с листа Логич</t>
        </r>
      </text>
    </comment>
    <comment ref="G16" authorId="0" shapeId="0">
      <text>
        <r>
          <rPr>
            <b/>
            <sz val="9"/>
            <color indexed="81"/>
            <rFont val="Tahoma"/>
            <family val="2"/>
            <charset val="204"/>
          </rPr>
          <t>номер сигнала с листа Логич</t>
        </r>
      </text>
    </comment>
    <comment ref="G17" authorId="0" shapeId="0">
      <text>
        <r>
          <rPr>
            <b/>
            <sz val="9"/>
            <color indexed="81"/>
            <rFont val="Tahoma"/>
            <family val="2"/>
            <charset val="204"/>
          </rPr>
          <t>номер сигнала с листа Логич</t>
        </r>
      </text>
    </comment>
  </commentList>
</comments>
</file>

<file path=xl/comments6.xml><?xml version="1.0" encoding="utf-8"?>
<comments xmlns="http://schemas.openxmlformats.org/spreadsheetml/2006/main">
  <authors>
    <author>Poluboyarinov Dmitriy Olegovich</author>
  </authors>
  <commentList>
    <comment ref="D2" authorId="0" shapeId="0">
      <text>
        <r>
          <rPr>
            <b/>
            <sz val="9"/>
            <color indexed="81"/>
            <rFont val="Tahoma"/>
            <family val="2"/>
            <charset val="204"/>
          </rPr>
          <t>Poluboyarinov Dmitriy Olegovich:</t>
        </r>
        <r>
          <rPr>
            <sz val="9"/>
            <color indexed="81"/>
            <rFont val="Tahoma"/>
            <family val="2"/>
            <charset val="204"/>
          </rPr>
          <t xml:space="preserve">
Poluboyarinov Dmitriy Olegovich:
Инвертировано ли сообщение в журнале событий относительно алармы. Если при взведении алармы в журнале появляется "Сигнал установлен", то нет, а если "сигнал снят" - то да.</t>
        </r>
      </text>
    </comment>
    <comment ref="G2" authorId="0" shapeId="0">
      <text>
        <r>
          <rPr>
            <b/>
            <sz val="9"/>
            <color indexed="81"/>
            <rFont val="Tahoma"/>
            <family val="2"/>
            <charset val="204"/>
          </rPr>
          <t>Poluboyarinov Dmitriy Olegovich:</t>
        </r>
        <r>
          <rPr>
            <sz val="9"/>
            <color indexed="81"/>
            <rFont val="Tahoma"/>
            <family val="2"/>
            <charset val="204"/>
          </rPr>
          <t xml:space="preserve">
Инвертирована ли аларма относительно физического сигнала. Если аларма взводится при поялвении сигнала, то нет, а если при пропадании - то да.</t>
        </r>
      </text>
    </comment>
  </commentList>
</comments>
</file>

<file path=xl/comments7.xml><?xml version="1.0" encoding="utf-8"?>
<comments xmlns="http://schemas.openxmlformats.org/spreadsheetml/2006/main">
  <authors>
    <author>Pugachev Nikita</author>
    <author>Zaytsev Aleksandr Anatolevich</author>
    <author>Chastukhin Aleksandr</author>
  </authors>
  <commentList>
    <comment ref="C4" authorId="0" shapeId="0">
      <text>
        <r>
          <rPr>
            <sz val="9"/>
            <color indexed="81"/>
            <rFont val="Tahoma"/>
            <charset val="1"/>
          </rPr>
          <t>Задвижка №003.4. Сигнал от МПО</t>
        </r>
      </text>
    </comment>
    <comment ref="I4" authorId="0" shapeId="0">
      <text>
        <r>
          <rPr>
            <sz val="9"/>
            <color indexed="81"/>
            <rFont val="Tahoma"/>
            <charset val="1"/>
          </rPr>
          <t>Задвижка №003.4. Сигнал от МПЗ</t>
        </r>
      </text>
    </comment>
    <comment ref="O4" authorId="0" shapeId="0">
      <text>
        <r>
          <rPr>
            <sz val="9"/>
            <color indexed="81"/>
            <rFont val="Tahoma"/>
            <charset val="1"/>
          </rPr>
          <t>Задвижка №003.4. Сигнал от КВО</t>
        </r>
      </text>
    </comment>
    <comment ref="U4" authorId="0" shapeId="0">
      <text>
        <r>
          <rPr>
            <sz val="9"/>
            <color indexed="81"/>
            <rFont val="Tahoma"/>
            <charset val="1"/>
          </rPr>
          <t>Задвижка №003.4. Сигнал от КВЗ</t>
        </r>
      </text>
    </comment>
    <comment ref="AG4" authorId="0" shapeId="0">
      <text>
        <r>
          <rPr>
            <sz val="9"/>
            <color indexed="81"/>
            <rFont val="Tahoma"/>
            <family val="2"/>
            <charset val="204"/>
          </rPr>
          <t>Задвижка 1. Сигнал от ключа ДУ-О-МУ</t>
        </r>
      </text>
    </comment>
    <comment ref="AM4" authorId="0" shapeId="0">
      <text>
        <r>
          <rPr>
            <sz val="9"/>
            <color indexed="81"/>
            <rFont val="Tahoma"/>
            <charset val="1"/>
          </rPr>
          <t>Задвижка №003.4. Сработала муфта</t>
        </r>
      </text>
    </comment>
    <comment ref="AS4" authorId="0" shapeId="0">
      <text>
        <r>
          <rPr>
            <sz val="9"/>
            <color indexed="81"/>
            <rFont val="Tahoma"/>
            <family val="2"/>
            <charset val="204"/>
          </rPr>
          <t>Задвижка 1. Сигнал от ВММО</t>
        </r>
      </text>
    </comment>
    <comment ref="AY4" authorId="0" shapeId="0">
      <text>
        <r>
          <rPr>
            <sz val="9"/>
            <color indexed="81"/>
            <rFont val="Tahoma"/>
            <family val="2"/>
            <charset val="204"/>
          </rPr>
          <t>Задвижка 1. Сигнал от ВММЗ</t>
        </r>
      </text>
    </comment>
    <comment ref="BE4" authorId="0" shapeId="0">
      <text>
        <r>
          <rPr>
            <sz val="9"/>
            <color indexed="81"/>
            <rFont val="Tahoma"/>
            <charset val="1"/>
          </rPr>
          <t>Задвижка №003.4. Авария привода</t>
        </r>
      </text>
    </comment>
    <comment ref="EO4" authorId="0" shapeId="0">
      <text>
        <r>
          <rPr>
            <sz val="9"/>
            <color indexed="81"/>
            <rFont val="Tahoma"/>
            <family val="2"/>
            <charset val="204"/>
          </rPr>
          <t>Задвижка 1. Закрыта с БРУ</t>
        </r>
      </text>
    </comment>
    <comment ref="EU4" authorId="0" shapeId="0">
      <text>
        <r>
          <rPr>
            <sz val="9"/>
            <color indexed="81"/>
            <rFont val="Tahoma"/>
            <family val="2"/>
            <charset val="204"/>
          </rPr>
          <t>Задвижка 1. Остановлена с БРУ</t>
        </r>
      </text>
    </comment>
    <comment ref="FG4" authorId="1" shapeId="0">
      <text>
        <r>
          <rPr>
            <sz val="9"/>
            <color indexed="81"/>
            <rFont val="Tahoma"/>
            <family val="2"/>
            <charset val="204"/>
          </rPr>
          <t>Насос Н-7/1 отключен электрическими защитами</t>
        </r>
      </text>
    </comment>
    <comment ref="FM4" authorId="0" shapeId="0">
      <text>
        <r>
          <rPr>
            <sz val="9"/>
            <color indexed="81"/>
            <rFont val="Tahoma"/>
            <family val="2"/>
            <charset val="204"/>
          </rPr>
          <t>Кланан ПЕ1. Контроль наличия напряжения</t>
        </r>
      </text>
    </comment>
    <comment ref="C5" authorId="0" shapeId="0">
      <text>
        <r>
          <rPr>
            <sz val="9"/>
            <color indexed="81"/>
            <rFont val="Tahoma"/>
            <charset val="1"/>
          </rPr>
          <t>Задвижка №003.3. Сигнал от МПО</t>
        </r>
      </text>
    </comment>
    <comment ref="I5" authorId="0" shapeId="0">
      <text>
        <r>
          <rPr>
            <sz val="9"/>
            <color indexed="81"/>
            <rFont val="Tahoma"/>
            <charset val="1"/>
          </rPr>
          <t>Задвижка №003.3. Сигнал от МПЗ</t>
        </r>
      </text>
    </comment>
    <comment ref="O5" authorId="0" shapeId="0">
      <text>
        <r>
          <rPr>
            <sz val="9"/>
            <color indexed="81"/>
            <rFont val="Tahoma"/>
            <charset val="1"/>
          </rPr>
          <t>Задвижка №003.3. Сигнал от КВО</t>
        </r>
      </text>
    </comment>
    <comment ref="U5" authorId="0" shapeId="0">
      <text>
        <r>
          <rPr>
            <sz val="9"/>
            <color indexed="81"/>
            <rFont val="Tahoma"/>
            <charset val="1"/>
          </rPr>
          <t>Задвижка №003.3. Сигнал от КВЗ</t>
        </r>
      </text>
    </comment>
    <comment ref="AG5" authorId="0" shapeId="0">
      <text>
        <r>
          <rPr>
            <sz val="9"/>
            <color indexed="81"/>
            <rFont val="Tahoma"/>
            <family val="2"/>
            <charset val="204"/>
          </rPr>
          <t>Задвижка 2. Сигнал от ключа ДУ-О-МУ</t>
        </r>
      </text>
    </comment>
    <comment ref="AM5" authorId="0" shapeId="0">
      <text>
        <r>
          <rPr>
            <sz val="9"/>
            <color indexed="81"/>
            <rFont val="Tahoma"/>
            <charset val="1"/>
          </rPr>
          <t>Задвижка №003.3. Сработала муфта</t>
        </r>
      </text>
    </comment>
    <comment ref="AS5" authorId="0" shapeId="0">
      <text>
        <r>
          <rPr>
            <sz val="9"/>
            <color indexed="81"/>
            <rFont val="Tahoma"/>
            <family val="2"/>
            <charset val="204"/>
          </rPr>
          <t>Задвижка 2. Сигнал от ВММО</t>
        </r>
      </text>
    </comment>
    <comment ref="AY5" authorId="0" shapeId="0">
      <text>
        <r>
          <rPr>
            <sz val="9"/>
            <color indexed="81"/>
            <rFont val="Tahoma"/>
            <family val="2"/>
            <charset val="204"/>
          </rPr>
          <t>Задвижка 2. Сигнал от ВММЗ</t>
        </r>
      </text>
    </comment>
    <comment ref="BE5" authorId="0" shapeId="0">
      <text>
        <r>
          <rPr>
            <sz val="9"/>
            <color indexed="81"/>
            <rFont val="Tahoma"/>
            <charset val="1"/>
          </rPr>
          <t>Задвижка №003.3. Авария привода</t>
        </r>
      </text>
    </comment>
    <comment ref="EO5" authorId="0" shapeId="0">
      <text>
        <r>
          <rPr>
            <sz val="9"/>
            <color indexed="81"/>
            <rFont val="Tahoma"/>
            <family val="2"/>
            <charset val="204"/>
          </rPr>
          <t>Задвижка на выходе НПС №2 закрыта с БРУ (информация о подаче команды с БРУ)</t>
        </r>
      </text>
    </comment>
    <comment ref="EU5" authorId="0" shapeId="0">
      <text>
        <r>
          <rPr>
            <sz val="9"/>
            <color indexed="81"/>
            <rFont val="Tahoma"/>
            <family val="2"/>
            <charset val="204"/>
          </rPr>
          <t>Задвижка на выходе НПС №2 остановлена с БРУ (информация о подаче команды с БРУ)</t>
        </r>
      </text>
    </comment>
    <comment ref="FG5" authorId="1" shapeId="0">
      <text>
        <r>
          <rPr>
            <sz val="9"/>
            <color indexed="81"/>
            <rFont val="Tahoma"/>
            <family val="2"/>
            <charset val="204"/>
          </rPr>
          <t>Неисправность цепей вкл. ВВ насоса Н-7/1</t>
        </r>
      </text>
    </comment>
    <comment ref="C6" authorId="0" shapeId="0">
      <text>
        <r>
          <rPr>
            <sz val="9"/>
            <color indexed="81"/>
            <rFont val="Tahoma"/>
            <charset val="1"/>
          </rPr>
          <t>Задвижка №007.36.1. Сигнал от МПО</t>
        </r>
      </text>
    </comment>
    <comment ref="I6" authorId="0" shapeId="0">
      <text>
        <r>
          <rPr>
            <sz val="9"/>
            <color indexed="81"/>
            <rFont val="Tahoma"/>
            <charset val="1"/>
          </rPr>
          <t>Задвижка №007.36.1. Сигнал от МПЗ</t>
        </r>
      </text>
    </comment>
    <comment ref="O6" authorId="0" shapeId="0">
      <text>
        <r>
          <rPr>
            <sz val="9"/>
            <color indexed="81"/>
            <rFont val="Tahoma"/>
            <charset val="1"/>
          </rPr>
          <t>Задвижка №007.36.1. Сигнал от КВО</t>
        </r>
      </text>
    </comment>
    <comment ref="U6" authorId="0" shapeId="0">
      <text>
        <r>
          <rPr>
            <sz val="9"/>
            <color indexed="81"/>
            <rFont val="Tahoma"/>
            <charset val="1"/>
          </rPr>
          <t>Задвижка №007.36.1. Сигнал от КВЗ</t>
        </r>
      </text>
    </comment>
    <comment ref="AG6" authorId="0" shapeId="0">
      <text>
        <r>
          <rPr>
            <sz val="9"/>
            <color indexed="81"/>
            <rFont val="Tahoma"/>
            <family val="2"/>
            <charset val="204"/>
          </rPr>
          <t>Задвижка 2А. Сигнал от ключа ДУ-О-МУ</t>
        </r>
      </text>
    </comment>
    <comment ref="AM6" authorId="0" shapeId="0">
      <text>
        <r>
          <rPr>
            <sz val="9"/>
            <color indexed="81"/>
            <rFont val="Tahoma"/>
            <charset val="1"/>
          </rPr>
          <t>Задвижка №007.36.1. Сработала муфта</t>
        </r>
      </text>
    </comment>
    <comment ref="AS6" authorId="0" shapeId="0">
      <text>
        <r>
          <rPr>
            <sz val="9"/>
            <color indexed="81"/>
            <rFont val="Tahoma"/>
            <family val="2"/>
            <charset val="204"/>
          </rPr>
          <t>Задвижка 2А. Сигнал от ВММО</t>
        </r>
      </text>
    </comment>
    <comment ref="AY6" authorId="0" shapeId="0">
      <text>
        <r>
          <rPr>
            <sz val="9"/>
            <color indexed="81"/>
            <rFont val="Tahoma"/>
            <family val="2"/>
            <charset val="204"/>
          </rPr>
          <t>Задвижка 2А. Сигнал от ВММЗ</t>
        </r>
      </text>
    </comment>
    <comment ref="BE6" authorId="0" shapeId="0">
      <text>
        <r>
          <rPr>
            <sz val="9"/>
            <color indexed="81"/>
            <rFont val="Tahoma"/>
            <charset val="1"/>
          </rPr>
          <t>Задвижка №007.36.1. Авария привода</t>
        </r>
      </text>
    </comment>
    <comment ref="EO6" authorId="0" shapeId="0">
      <text>
        <r>
          <rPr>
            <sz val="9"/>
            <color indexed="81"/>
            <rFont val="Tahoma"/>
            <charset val="1"/>
          </rPr>
          <t>Задвижка №007.36.1 - закрыта с БРУ</t>
        </r>
      </text>
    </comment>
    <comment ref="EU6" authorId="0" shapeId="0">
      <text>
        <r>
          <rPr>
            <sz val="9"/>
            <color indexed="81"/>
            <rFont val="Tahoma"/>
            <charset val="1"/>
          </rPr>
          <t>Задвижка №007.36.1 - остановлена с БРУ</t>
        </r>
      </text>
    </comment>
    <comment ref="FG6" authorId="1" shapeId="0">
      <text>
        <r>
          <rPr>
            <sz val="9"/>
            <color indexed="81"/>
            <rFont val="Tahoma"/>
            <family val="2"/>
            <charset val="204"/>
          </rPr>
          <t>Насос Н-7/2 отключен электрическими защитами</t>
        </r>
      </text>
    </comment>
    <comment ref="C7" authorId="0" shapeId="0">
      <text>
        <r>
          <rPr>
            <sz val="9"/>
            <color indexed="81"/>
            <rFont val="Tahoma"/>
            <charset val="1"/>
          </rPr>
          <t>Задвижка №Резерв2. Сигнал от МПО</t>
        </r>
      </text>
    </comment>
    <comment ref="I7" authorId="0" shapeId="0">
      <text>
        <r>
          <rPr>
            <sz val="9"/>
            <color indexed="81"/>
            <rFont val="Tahoma"/>
            <charset val="1"/>
          </rPr>
          <t>Задвижка №Резерв2. Сигнал от МПЗ</t>
        </r>
      </text>
    </comment>
    <comment ref="O7" authorId="0" shapeId="0">
      <text>
        <r>
          <rPr>
            <sz val="9"/>
            <color indexed="81"/>
            <rFont val="Tahoma"/>
            <charset val="1"/>
          </rPr>
          <t>Задвижка №Резерв2. Сигнал от КВО</t>
        </r>
      </text>
    </comment>
    <comment ref="U7" authorId="0" shapeId="0">
      <text>
        <r>
          <rPr>
            <sz val="9"/>
            <color indexed="81"/>
            <rFont val="Tahoma"/>
            <charset val="1"/>
          </rPr>
          <t>Задвижка №Резерв2. Сигнал от КВЗ</t>
        </r>
      </text>
    </comment>
    <comment ref="AG7" authorId="0" shapeId="0">
      <text>
        <r>
          <rPr>
            <sz val="9"/>
            <color indexed="81"/>
            <rFont val="Tahoma"/>
            <family val="2"/>
            <charset val="204"/>
          </rPr>
          <t>Задвижка 3/117. Сигнал от ключа ДУ-О-МУ</t>
        </r>
      </text>
    </comment>
    <comment ref="AM7" authorId="0" shapeId="0">
      <text>
        <r>
          <rPr>
            <sz val="9"/>
            <color indexed="81"/>
            <rFont val="Tahoma"/>
            <charset val="1"/>
          </rPr>
          <t>Задвижка №Резерв2. Сработала муфта</t>
        </r>
      </text>
    </comment>
    <comment ref="AS7" authorId="0" shapeId="0">
      <text>
        <r>
          <rPr>
            <sz val="9"/>
            <color indexed="81"/>
            <rFont val="Tahoma"/>
            <family val="2"/>
            <charset val="204"/>
          </rPr>
          <t>Задвижка 3/117. Сигнал от ВММО</t>
        </r>
      </text>
    </comment>
    <comment ref="AY7" authorId="0" shapeId="0">
      <text>
        <r>
          <rPr>
            <sz val="9"/>
            <color indexed="81"/>
            <rFont val="Tahoma"/>
            <family val="2"/>
            <charset val="204"/>
          </rPr>
          <t>Задвижка 3/117. Сигнал от ВММЗ</t>
        </r>
      </text>
    </comment>
    <comment ref="BE7" authorId="0" shapeId="0">
      <text>
        <r>
          <rPr>
            <sz val="9"/>
            <color indexed="81"/>
            <rFont val="Tahoma"/>
            <charset val="1"/>
          </rPr>
          <t>Задвижка №Резерв2. Авария привода</t>
        </r>
      </text>
    </comment>
    <comment ref="EO7" authorId="0" shapeId="0">
      <text>
        <r>
          <rPr>
            <sz val="9"/>
            <color indexed="81"/>
            <rFont val="Tahoma"/>
            <family val="2"/>
            <charset val="204"/>
          </rPr>
          <t>Задвижка №007.19.2 - закрыта с БРУ</t>
        </r>
      </text>
    </comment>
    <comment ref="EU7" authorId="0" shapeId="0">
      <text>
        <r>
          <rPr>
            <sz val="9"/>
            <color indexed="81"/>
            <rFont val="Tahoma"/>
            <family val="2"/>
            <charset val="204"/>
          </rPr>
          <t>Задвижка №007.19.2 - остановлена с БРУ</t>
        </r>
      </text>
    </comment>
    <comment ref="FG7" authorId="1" shapeId="0">
      <text>
        <r>
          <rPr>
            <sz val="9"/>
            <color indexed="81"/>
            <rFont val="Tahoma"/>
            <family val="2"/>
            <charset val="204"/>
          </rPr>
          <t>Неисправность цепей вкл. ВВ насоса Н-7/2</t>
        </r>
      </text>
    </comment>
    <comment ref="C8" authorId="0" shapeId="0">
      <text>
        <r>
          <rPr>
            <sz val="9"/>
            <color indexed="81"/>
            <rFont val="Tahoma"/>
            <charset val="1"/>
          </rPr>
          <t>Задвижка №003.2. Сигнал от МПО</t>
        </r>
      </text>
    </comment>
    <comment ref="I8" authorId="0" shapeId="0">
      <text>
        <r>
          <rPr>
            <sz val="9"/>
            <color indexed="81"/>
            <rFont val="Tahoma"/>
            <charset val="1"/>
          </rPr>
          <t>Задвижка №003.2. Сигнал от МПЗ</t>
        </r>
      </text>
    </comment>
    <comment ref="O8" authorId="0" shapeId="0">
      <text>
        <r>
          <rPr>
            <sz val="9"/>
            <color indexed="81"/>
            <rFont val="Tahoma"/>
            <charset val="1"/>
          </rPr>
          <t>Задвижка №003.2. Сигнал от КВО</t>
        </r>
      </text>
    </comment>
    <comment ref="U8" authorId="0" shapeId="0">
      <text>
        <r>
          <rPr>
            <sz val="9"/>
            <color indexed="81"/>
            <rFont val="Tahoma"/>
            <charset val="1"/>
          </rPr>
          <t>Задвижка №003.2. Сигнал от КВЗ</t>
        </r>
      </text>
    </comment>
    <comment ref="AG8" authorId="0" shapeId="0">
      <text>
        <r>
          <rPr>
            <sz val="9"/>
            <color indexed="81"/>
            <rFont val="Tahoma"/>
            <family val="2"/>
            <charset val="204"/>
          </rPr>
          <t>Задвижка 4/118. Сигнал от ключа ДУ-О-МУ</t>
        </r>
      </text>
    </comment>
    <comment ref="AM8" authorId="0" shapeId="0">
      <text>
        <r>
          <rPr>
            <sz val="9"/>
            <color indexed="81"/>
            <rFont val="Tahoma"/>
            <charset val="1"/>
          </rPr>
          <t>Задвижка №003.2. Сработала муфта</t>
        </r>
      </text>
    </comment>
    <comment ref="AS8" authorId="0" shapeId="0">
      <text>
        <r>
          <rPr>
            <sz val="9"/>
            <color indexed="81"/>
            <rFont val="Tahoma"/>
            <family val="2"/>
            <charset val="204"/>
          </rPr>
          <t>Задвижка 4/118. Сигнал от ВММО</t>
        </r>
      </text>
    </comment>
    <comment ref="AY8" authorId="0" shapeId="0">
      <text>
        <r>
          <rPr>
            <sz val="9"/>
            <color indexed="81"/>
            <rFont val="Tahoma"/>
            <family val="2"/>
            <charset val="204"/>
          </rPr>
          <t>Задвижка 4/118. Сигнал от ВММЗ</t>
        </r>
      </text>
    </comment>
    <comment ref="BE8" authorId="0" shapeId="0">
      <text>
        <r>
          <rPr>
            <sz val="9"/>
            <color indexed="81"/>
            <rFont val="Tahoma"/>
            <charset val="1"/>
          </rPr>
          <t>Задвижка №003.2. Авария привода</t>
        </r>
      </text>
    </comment>
    <comment ref="EO8" authorId="2" shapeId="0">
      <text>
        <r>
          <rPr>
            <sz val="9"/>
            <color indexed="81"/>
            <rFont val="Tahoma"/>
            <family val="2"/>
            <charset val="204"/>
          </rPr>
          <t>Задвижка №5 - закрыта с БРУ</t>
        </r>
      </text>
    </comment>
    <comment ref="EU8" authorId="2" shapeId="0">
      <text>
        <r>
          <rPr>
            <sz val="9"/>
            <color indexed="81"/>
            <rFont val="Tahoma"/>
            <family val="2"/>
            <charset val="204"/>
          </rPr>
          <t>Задвижка №5 - остановлена с БРУ</t>
        </r>
      </text>
    </comment>
    <comment ref="FG8" authorId="1" shapeId="0">
      <text>
        <r>
          <rPr>
            <sz val="9"/>
            <color indexed="81"/>
            <rFont val="Tahoma"/>
            <family val="2"/>
            <charset val="204"/>
          </rPr>
          <t>Насос Н-7/3 отключен электрическими защитами</t>
        </r>
      </text>
    </comment>
    <comment ref="C9" authorId="0" shapeId="0">
      <text>
        <r>
          <rPr>
            <sz val="9"/>
            <color indexed="81"/>
            <rFont val="Tahoma"/>
            <charset val="1"/>
          </rPr>
          <t>Задвижка №003.1. Сигнал от МПО</t>
        </r>
      </text>
    </comment>
    <comment ref="I9" authorId="0" shapeId="0">
      <text>
        <r>
          <rPr>
            <sz val="9"/>
            <color indexed="81"/>
            <rFont val="Tahoma"/>
            <charset val="1"/>
          </rPr>
          <t>Задвижка №003.1. Сигнал от МПЗ</t>
        </r>
      </text>
    </comment>
    <comment ref="O9" authorId="0" shapeId="0">
      <text>
        <r>
          <rPr>
            <sz val="9"/>
            <color indexed="81"/>
            <rFont val="Tahoma"/>
            <charset val="1"/>
          </rPr>
          <t>Задвижка №003.1. Сигнал от КВО</t>
        </r>
      </text>
    </comment>
    <comment ref="U9" authorId="0" shapeId="0">
      <text>
        <r>
          <rPr>
            <sz val="9"/>
            <color indexed="81"/>
            <rFont val="Tahoma"/>
            <charset val="1"/>
          </rPr>
          <t>Задвижка №003.1. Сигнал от КВЗ</t>
        </r>
      </text>
    </comment>
    <comment ref="AG9" authorId="0" shapeId="0">
      <text>
        <r>
          <rPr>
            <sz val="9"/>
            <color indexed="81"/>
            <rFont val="Tahoma"/>
            <family val="2"/>
            <charset val="204"/>
          </rPr>
          <t>Задвижка 5. Сигнал от ключа ДУ-О-МУ</t>
        </r>
      </text>
    </comment>
    <comment ref="AM9" authorId="0" shapeId="0">
      <text>
        <r>
          <rPr>
            <sz val="9"/>
            <color indexed="81"/>
            <rFont val="Tahoma"/>
            <charset val="1"/>
          </rPr>
          <t>Задвижка №003.1. Сработала муфта</t>
        </r>
      </text>
    </comment>
    <comment ref="AS9" authorId="0" shapeId="0">
      <text>
        <r>
          <rPr>
            <sz val="9"/>
            <color indexed="81"/>
            <rFont val="Tahoma"/>
            <family val="2"/>
            <charset val="204"/>
          </rPr>
          <t>Задвижка №505. Сигнал от ВММО</t>
        </r>
      </text>
    </comment>
    <comment ref="AY9" authorId="0" shapeId="0">
      <text>
        <r>
          <rPr>
            <sz val="9"/>
            <color indexed="81"/>
            <rFont val="Tahoma"/>
            <family val="2"/>
            <charset val="204"/>
          </rPr>
          <t>Задвижка №505. Сигнал от ВММЗ</t>
        </r>
      </text>
    </comment>
    <comment ref="BE9" authorId="0" shapeId="0">
      <text>
        <r>
          <rPr>
            <sz val="9"/>
            <color indexed="81"/>
            <rFont val="Tahoma"/>
            <charset val="1"/>
          </rPr>
          <t>Задвижка №003.1. Авария привода</t>
        </r>
      </text>
    </comment>
    <comment ref="EO9" authorId="0" shapeId="0">
      <text>
        <r>
          <rPr>
            <sz val="9"/>
            <color indexed="81"/>
            <rFont val="Tahoma"/>
            <family val="2"/>
            <charset val="204"/>
          </rPr>
          <t>Задвижка 5. Закрыта с БРУ</t>
        </r>
      </text>
    </comment>
    <comment ref="EU9" authorId="0" shapeId="0">
      <text>
        <r>
          <rPr>
            <sz val="9"/>
            <color indexed="81"/>
            <rFont val="Tahoma"/>
            <family val="2"/>
            <charset val="204"/>
          </rPr>
          <t>Задвижка 5. Остановлена с БРУ</t>
        </r>
      </text>
    </comment>
    <comment ref="FG9" authorId="1" shapeId="0">
      <text>
        <r>
          <rPr>
            <sz val="9"/>
            <color indexed="81"/>
            <rFont val="Tahoma"/>
            <family val="2"/>
            <charset val="204"/>
          </rPr>
          <t>Неисправность цепей вкл. ВВ насоса Н-7/3</t>
        </r>
      </text>
    </comment>
    <comment ref="C10" authorId="0" shapeId="0">
      <text>
        <r>
          <rPr>
            <sz val="9"/>
            <color indexed="81"/>
            <rFont val="Tahoma"/>
            <charset val="1"/>
          </rPr>
          <t>Задвижка №1.2. Сигнал от МПО</t>
        </r>
      </text>
    </comment>
    <comment ref="I10" authorId="0" shapeId="0">
      <text>
        <r>
          <rPr>
            <sz val="9"/>
            <color indexed="81"/>
            <rFont val="Tahoma"/>
            <charset val="1"/>
          </rPr>
          <t>Задвижка №1.2. Сигнал от МПЗ</t>
        </r>
      </text>
    </comment>
    <comment ref="O10" authorId="0" shapeId="0">
      <text>
        <r>
          <rPr>
            <sz val="9"/>
            <color indexed="81"/>
            <rFont val="Tahoma"/>
            <charset val="1"/>
          </rPr>
          <t>Задвижка №1.2. Сигнал от КВО</t>
        </r>
      </text>
    </comment>
    <comment ref="U10" authorId="0" shapeId="0">
      <text>
        <r>
          <rPr>
            <sz val="9"/>
            <color indexed="81"/>
            <rFont val="Tahoma"/>
            <charset val="1"/>
          </rPr>
          <t>Задвижка №1.2. Сигнал от КВЗ</t>
        </r>
      </text>
    </comment>
    <comment ref="AG10" authorId="0" shapeId="0">
      <text>
        <r>
          <rPr>
            <sz val="9"/>
            <color indexed="81"/>
            <rFont val="Tahoma"/>
            <charset val="1"/>
          </rPr>
          <t>Задвижка №1.2. Сигнал от ключа ДУ-О-МУ</t>
        </r>
      </text>
    </comment>
    <comment ref="AM10" authorId="0" shapeId="0">
      <text>
        <r>
          <rPr>
            <sz val="9"/>
            <color indexed="81"/>
            <rFont val="Tahoma"/>
            <charset val="1"/>
          </rPr>
          <t>Задвижка №1.2. Сработала муфта</t>
        </r>
      </text>
    </comment>
    <comment ref="AS10" authorId="0" shapeId="0">
      <text>
        <r>
          <rPr>
            <sz val="9"/>
            <color indexed="81"/>
            <rFont val="Tahoma"/>
            <family val="2"/>
            <charset val="204"/>
          </rPr>
          <t>Задвижка №506. Сигнал от ВММО</t>
        </r>
      </text>
    </comment>
    <comment ref="AY10" authorId="0" shapeId="0">
      <text>
        <r>
          <rPr>
            <sz val="9"/>
            <color indexed="81"/>
            <rFont val="Tahoma"/>
            <family val="2"/>
            <charset val="204"/>
          </rPr>
          <t>Задвижка №506. Сигнал от ВММЗ</t>
        </r>
      </text>
    </comment>
    <comment ref="BE10" authorId="0" shapeId="0">
      <text>
        <r>
          <rPr>
            <sz val="9"/>
            <color indexed="81"/>
            <rFont val="Tahoma"/>
            <charset val="1"/>
          </rPr>
          <t>Задвижка №1.2. Авария привода</t>
        </r>
      </text>
    </comment>
    <comment ref="FG10" authorId="1" shapeId="0">
      <text>
        <r>
          <rPr>
            <sz val="9"/>
            <color indexed="81"/>
            <rFont val="Tahoma"/>
            <family val="2"/>
            <charset val="204"/>
          </rPr>
          <t>Насос Н-1/1 отключен электрическими защитами</t>
        </r>
      </text>
    </comment>
    <comment ref="C11" authorId="0" shapeId="0">
      <text>
        <r>
          <rPr>
            <sz val="9"/>
            <color indexed="81"/>
            <rFont val="Tahoma"/>
            <charset val="1"/>
          </rPr>
          <t>Задвижка №3.2. Сигнал от МПО</t>
        </r>
      </text>
    </comment>
    <comment ref="I11" authorId="0" shapeId="0">
      <text>
        <r>
          <rPr>
            <sz val="9"/>
            <color indexed="81"/>
            <rFont val="Tahoma"/>
            <charset val="1"/>
          </rPr>
          <t>Задвижка №3.2. Сигнал от МПЗ</t>
        </r>
      </text>
    </comment>
    <comment ref="O11" authorId="0" shapeId="0">
      <text>
        <r>
          <rPr>
            <sz val="9"/>
            <color indexed="81"/>
            <rFont val="Tahoma"/>
            <charset val="1"/>
          </rPr>
          <t>Задвижка №3.2. Сигнал от КВО</t>
        </r>
      </text>
    </comment>
    <comment ref="U11" authorId="0" shapeId="0">
      <text>
        <r>
          <rPr>
            <sz val="9"/>
            <color indexed="81"/>
            <rFont val="Tahoma"/>
            <charset val="1"/>
          </rPr>
          <t>Задвижка №3.2. Сигнал от КВЗ</t>
        </r>
      </text>
    </comment>
    <comment ref="AG11" authorId="0" shapeId="0">
      <text>
        <r>
          <rPr>
            <sz val="9"/>
            <color indexed="81"/>
            <rFont val="Tahoma"/>
            <charset val="1"/>
          </rPr>
          <t>Задвижка №3.2. Сигнал от ключа ДУ-О-МУ</t>
        </r>
      </text>
    </comment>
    <comment ref="AM11" authorId="0" shapeId="0">
      <text>
        <r>
          <rPr>
            <sz val="9"/>
            <color indexed="81"/>
            <rFont val="Tahoma"/>
            <charset val="1"/>
          </rPr>
          <t>Задвижка №3.2. Сработала муфта</t>
        </r>
      </text>
    </comment>
    <comment ref="AS11" authorId="0" shapeId="0">
      <text>
        <r>
          <rPr>
            <sz val="9"/>
            <color indexed="81"/>
            <rFont val="Tahoma"/>
            <family val="2"/>
            <charset val="204"/>
          </rPr>
          <t>Задвижка №507. Сигнал от ВММО</t>
        </r>
      </text>
    </comment>
    <comment ref="AY11" authorId="0" shapeId="0">
      <text>
        <r>
          <rPr>
            <sz val="9"/>
            <color indexed="81"/>
            <rFont val="Tahoma"/>
            <family val="2"/>
            <charset val="204"/>
          </rPr>
          <t>Задвижка №507. Сигнал от ВММЗ</t>
        </r>
      </text>
    </comment>
    <comment ref="BE11" authorId="0" shapeId="0">
      <text>
        <r>
          <rPr>
            <sz val="9"/>
            <color indexed="81"/>
            <rFont val="Tahoma"/>
            <charset val="1"/>
          </rPr>
          <t>Задвижка №3.2. Авария привода</t>
        </r>
      </text>
    </comment>
    <comment ref="FG11" authorId="1" shapeId="0">
      <text>
        <r>
          <rPr>
            <sz val="9"/>
            <color indexed="81"/>
            <rFont val="Tahoma"/>
            <family val="2"/>
            <charset val="204"/>
          </rPr>
          <t>Неисправность цепей вкл. ВВ насоса Н-1/1</t>
        </r>
      </text>
    </comment>
    <comment ref="C12" authorId="0" shapeId="0">
      <text>
        <r>
          <rPr>
            <sz val="9"/>
            <color indexed="81"/>
            <rFont val="Tahoma"/>
            <charset val="1"/>
          </rPr>
          <t>Задвижка №007.20.1. Сигнал от МПО</t>
        </r>
      </text>
    </comment>
    <comment ref="I12" authorId="0" shapeId="0">
      <text>
        <r>
          <rPr>
            <sz val="9"/>
            <color indexed="81"/>
            <rFont val="Tahoma"/>
            <charset val="1"/>
          </rPr>
          <t>Задвижка №007.20.1. Сигнал от МПЗ</t>
        </r>
      </text>
    </comment>
    <comment ref="O12" authorId="0" shapeId="0">
      <text>
        <r>
          <rPr>
            <sz val="9"/>
            <color indexed="81"/>
            <rFont val="Tahoma"/>
            <charset val="1"/>
          </rPr>
          <t>Задвижка №007.20.1. Сигнал от КВО</t>
        </r>
      </text>
    </comment>
    <comment ref="U12" authorId="0" shapeId="0">
      <text>
        <r>
          <rPr>
            <sz val="9"/>
            <color indexed="81"/>
            <rFont val="Tahoma"/>
            <charset val="1"/>
          </rPr>
          <t>Задвижка №007.20.1. Сигнал от КВЗ</t>
        </r>
      </text>
    </comment>
    <comment ref="AG12" authorId="0" shapeId="0">
      <text>
        <r>
          <rPr>
            <sz val="9"/>
            <color indexed="81"/>
            <rFont val="Tahoma"/>
            <family val="2"/>
            <charset val="204"/>
          </rPr>
          <t>Задвижка №9. Сигнал от ключа ДУ-О-МУ</t>
        </r>
      </text>
    </comment>
    <comment ref="AM12" authorId="0" shapeId="0">
      <text>
        <r>
          <rPr>
            <sz val="9"/>
            <color indexed="81"/>
            <rFont val="Tahoma"/>
            <charset val="1"/>
          </rPr>
          <t>Задвижка №007.20.1. Сработала муфта</t>
        </r>
      </text>
    </comment>
    <comment ref="AS12" authorId="0" shapeId="0">
      <text>
        <r>
          <rPr>
            <sz val="9"/>
            <color indexed="81"/>
            <rFont val="Tahoma"/>
            <family val="2"/>
            <charset val="204"/>
          </rPr>
          <t>Задвижка №508. Сигнал от ВММО</t>
        </r>
      </text>
    </comment>
    <comment ref="AY12" authorId="0" shapeId="0">
      <text>
        <r>
          <rPr>
            <sz val="9"/>
            <color indexed="81"/>
            <rFont val="Tahoma"/>
            <family val="2"/>
            <charset val="204"/>
          </rPr>
          <t>Задвижка №508. Сигнал от ВММЗ</t>
        </r>
      </text>
    </comment>
    <comment ref="BE12" authorId="0" shapeId="0">
      <text>
        <r>
          <rPr>
            <sz val="9"/>
            <color indexed="81"/>
            <rFont val="Tahoma"/>
            <charset val="1"/>
          </rPr>
          <t>Задвижка №007.20.1. Авария привода</t>
        </r>
      </text>
    </comment>
    <comment ref="EO12" authorId="0" shapeId="0">
      <text>
        <r>
          <rPr>
            <sz val="9"/>
            <color indexed="81"/>
            <rFont val="Tahoma"/>
            <family val="2"/>
            <charset val="204"/>
          </rPr>
          <t>Задвижка №007.1 закрыта с БРУ</t>
        </r>
      </text>
    </comment>
    <comment ref="EU12" authorId="0" shapeId="0">
      <text>
        <r>
          <rPr>
            <sz val="9"/>
            <color indexed="81"/>
            <rFont val="Tahoma"/>
            <family val="2"/>
            <charset val="204"/>
          </rPr>
          <t>Задвижка №007.1 остановлена с БРУ</t>
        </r>
      </text>
    </comment>
    <comment ref="FG12" authorId="1" shapeId="0">
      <text>
        <r>
          <rPr>
            <sz val="9"/>
            <color indexed="81"/>
            <rFont val="Tahoma"/>
            <family val="2"/>
            <charset val="204"/>
          </rPr>
          <t>Насос Н-1/2 отключен электрическими защитами</t>
        </r>
      </text>
    </comment>
    <comment ref="C13" authorId="0" shapeId="0">
      <text>
        <r>
          <rPr>
            <sz val="9"/>
            <color indexed="81"/>
            <rFont val="Tahoma"/>
            <charset val="1"/>
          </rPr>
          <t>Резерв. Сигнал от МПО</t>
        </r>
      </text>
    </comment>
    <comment ref="I13" authorId="0" shapeId="0">
      <text>
        <r>
          <rPr>
            <sz val="9"/>
            <color indexed="81"/>
            <rFont val="Tahoma"/>
            <charset val="1"/>
          </rPr>
          <t>Резерв. Сигнал от МПЗ</t>
        </r>
      </text>
    </comment>
    <comment ref="O13" authorId="0" shapeId="0">
      <text>
        <r>
          <rPr>
            <sz val="9"/>
            <color indexed="81"/>
            <rFont val="Tahoma"/>
            <charset val="1"/>
          </rPr>
          <t>Резерв. Сигнал от КВО</t>
        </r>
      </text>
    </comment>
    <comment ref="U13" authorId="0" shapeId="0">
      <text>
        <r>
          <rPr>
            <sz val="9"/>
            <color indexed="81"/>
            <rFont val="Tahoma"/>
            <charset val="1"/>
          </rPr>
          <t>Резерв. Сигнал от КВЗ</t>
        </r>
      </text>
    </comment>
    <comment ref="AG13" authorId="0" shapeId="0">
      <text>
        <r>
          <rPr>
            <sz val="9"/>
            <color indexed="81"/>
            <rFont val="Tahoma"/>
            <charset val="1"/>
          </rPr>
          <t>Резерв. Сигнал от ключа ДУ-О-МУ</t>
        </r>
      </text>
    </comment>
    <comment ref="AM13" authorId="0" shapeId="0">
      <text>
        <r>
          <rPr>
            <sz val="9"/>
            <color indexed="81"/>
            <rFont val="Tahoma"/>
            <charset val="1"/>
          </rPr>
          <t>Резерв. Сработала муфта</t>
        </r>
      </text>
    </comment>
    <comment ref="AS13" authorId="0" shapeId="0">
      <text>
        <r>
          <rPr>
            <sz val="9"/>
            <color indexed="81"/>
            <rFont val="Tahoma"/>
            <family val="2"/>
            <charset val="204"/>
          </rPr>
          <t>Задвижка №509. Сигнал от ВММО</t>
        </r>
      </text>
    </comment>
    <comment ref="AY13" authorId="0" shapeId="0">
      <text>
        <r>
          <rPr>
            <sz val="9"/>
            <color indexed="81"/>
            <rFont val="Tahoma"/>
            <family val="2"/>
            <charset val="204"/>
          </rPr>
          <t>Задвижка №509. Сигнал от ВММЗ</t>
        </r>
      </text>
    </comment>
    <comment ref="BE13" authorId="0" shapeId="0">
      <text>
        <r>
          <rPr>
            <sz val="9"/>
            <color indexed="81"/>
            <rFont val="Tahoma"/>
            <charset val="1"/>
          </rPr>
          <t>Резерв. Авария привода</t>
        </r>
      </text>
    </comment>
    <comment ref="EO13" authorId="0" shapeId="0">
      <text>
        <r>
          <rPr>
            <sz val="9"/>
            <color indexed="81"/>
            <rFont val="Tahoma"/>
            <family val="2"/>
            <charset val="204"/>
          </rPr>
          <t>Задвижка 9. Закрыта с БРУ</t>
        </r>
      </text>
    </comment>
    <comment ref="EU13" authorId="0" shapeId="0">
      <text>
        <r>
          <rPr>
            <sz val="9"/>
            <color indexed="81"/>
            <rFont val="Tahoma"/>
            <family val="2"/>
            <charset val="204"/>
          </rPr>
          <t>Задвижка 9. Остановлена с БРУ</t>
        </r>
      </text>
    </comment>
    <comment ref="FG13" authorId="1" shapeId="0">
      <text>
        <r>
          <rPr>
            <sz val="9"/>
            <color indexed="81"/>
            <rFont val="Tahoma"/>
            <family val="2"/>
            <charset val="204"/>
          </rPr>
          <t>Неисправность цепей вкл. ВВ насоса Н-1/2</t>
        </r>
      </text>
    </comment>
    <comment ref="C14" authorId="0" shapeId="0">
      <text>
        <r>
          <rPr>
            <sz val="9"/>
            <color indexed="81"/>
            <rFont val="Tahoma"/>
            <charset val="1"/>
          </rPr>
          <t>Задвижка №2.2. Сигнал от МПО</t>
        </r>
      </text>
    </comment>
    <comment ref="I14" authorId="0" shapeId="0">
      <text>
        <r>
          <rPr>
            <sz val="9"/>
            <color indexed="81"/>
            <rFont val="Tahoma"/>
            <charset val="1"/>
          </rPr>
          <t>Задвижка №2.2. Сигнал от МПЗ</t>
        </r>
      </text>
    </comment>
    <comment ref="O14" authorId="0" shapeId="0">
      <text>
        <r>
          <rPr>
            <sz val="9"/>
            <color indexed="81"/>
            <rFont val="Tahoma"/>
            <charset val="1"/>
          </rPr>
          <t>Задвижка №2.2. Сигнал от КВО</t>
        </r>
      </text>
    </comment>
    <comment ref="U14" authorId="0" shapeId="0">
      <text>
        <r>
          <rPr>
            <sz val="9"/>
            <color indexed="81"/>
            <rFont val="Tahoma"/>
            <charset val="1"/>
          </rPr>
          <t>Задвижка №2.2. Сигнал от КВЗ</t>
        </r>
      </text>
    </comment>
    <comment ref="AG14" authorId="0" shapeId="0">
      <text>
        <r>
          <rPr>
            <sz val="9"/>
            <color indexed="81"/>
            <rFont val="Tahoma"/>
            <charset val="1"/>
          </rPr>
          <t>Задвижка №2.2. Сигнал от ключа ДУ-О-МУ</t>
        </r>
      </text>
    </comment>
    <comment ref="AM14" authorId="0" shapeId="0">
      <text>
        <r>
          <rPr>
            <sz val="9"/>
            <color indexed="81"/>
            <rFont val="Tahoma"/>
            <charset val="1"/>
          </rPr>
          <t>Задвижка №2.2. Сработала муфта</t>
        </r>
      </text>
    </comment>
    <comment ref="AS14" authorId="0" shapeId="0">
      <text>
        <r>
          <rPr>
            <sz val="9"/>
            <color indexed="81"/>
            <rFont val="Tahoma"/>
            <family val="2"/>
            <charset val="204"/>
          </rPr>
          <t>Задвижка №510. Сигнал от ВММО</t>
        </r>
      </text>
    </comment>
    <comment ref="AY14" authorId="0" shapeId="0">
      <text>
        <r>
          <rPr>
            <sz val="9"/>
            <color indexed="81"/>
            <rFont val="Tahoma"/>
            <family val="2"/>
            <charset val="204"/>
          </rPr>
          <t>Задвижка №510. Сигнал от ВММЗ</t>
        </r>
      </text>
    </comment>
    <comment ref="BE14" authorId="0" shapeId="0">
      <text>
        <r>
          <rPr>
            <sz val="9"/>
            <color indexed="81"/>
            <rFont val="Tahoma"/>
            <charset val="1"/>
          </rPr>
          <t>Задвижка №2.2. Авария привода</t>
        </r>
      </text>
    </comment>
    <comment ref="FG14" authorId="1" shapeId="0">
      <text>
        <r>
          <rPr>
            <sz val="9"/>
            <color indexed="81"/>
            <rFont val="Tahoma"/>
            <family val="2"/>
            <charset val="204"/>
          </rPr>
          <t>Насос Н-1/3 отключен электрическими защитами</t>
        </r>
      </text>
    </comment>
    <comment ref="C15" authorId="0" shapeId="0">
      <text>
        <r>
          <rPr>
            <sz val="9"/>
            <color indexed="81"/>
            <rFont val="Tahoma"/>
            <charset val="1"/>
          </rPr>
          <t>Задвижка №15.2. Сигнал от МПО</t>
        </r>
      </text>
    </comment>
    <comment ref="I15" authorId="0" shapeId="0">
      <text>
        <r>
          <rPr>
            <sz val="9"/>
            <color indexed="81"/>
            <rFont val="Tahoma"/>
            <charset val="1"/>
          </rPr>
          <t>Задвижка №15.2. Сигнал от МПЗ</t>
        </r>
      </text>
    </comment>
    <comment ref="O15" authorId="0" shapeId="0">
      <text>
        <r>
          <rPr>
            <sz val="9"/>
            <color indexed="81"/>
            <rFont val="Tahoma"/>
            <charset val="1"/>
          </rPr>
          <t>Задвижка №15.2. Сигнал от КВО</t>
        </r>
      </text>
    </comment>
    <comment ref="U15" authorId="0" shapeId="0">
      <text>
        <r>
          <rPr>
            <sz val="9"/>
            <color indexed="81"/>
            <rFont val="Tahoma"/>
            <charset val="1"/>
          </rPr>
          <t>Задвижка №15.2. Сигнал от КВЗ</t>
        </r>
      </text>
    </comment>
    <comment ref="AG15" authorId="0" shapeId="0">
      <text>
        <r>
          <rPr>
            <sz val="9"/>
            <color indexed="81"/>
            <rFont val="Tahoma"/>
            <charset val="1"/>
          </rPr>
          <t>Задвижка №15.2. Сигнал от ключа ДУ-О-МУ</t>
        </r>
      </text>
    </comment>
    <comment ref="AM15" authorId="0" shapeId="0">
      <text>
        <r>
          <rPr>
            <sz val="9"/>
            <color indexed="81"/>
            <rFont val="Tahoma"/>
            <charset val="1"/>
          </rPr>
          <t>Задвижка №15.2. Сработала муфта</t>
        </r>
      </text>
    </comment>
    <comment ref="AS15" authorId="0" shapeId="0">
      <text>
        <r>
          <rPr>
            <sz val="9"/>
            <color indexed="81"/>
            <rFont val="Tahoma"/>
            <family val="2"/>
            <charset val="204"/>
          </rPr>
          <t>Задвижка резерв. Сигнал от ВММО</t>
        </r>
      </text>
    </comment>
    <comment ref="AY15" authorId="0" shapeId="0">
      <text>
        <r>
          <rPr>
            <sz val="9"/>
            <color indexed="81"/>
            <rFont val="Tahoma"/>
            <family val="2"/>
            <charset val="204"/>
          </rPr>
          <t>Задвижка резерв. Сигнал от ВММЗ</t>
        </r>
      </text>
    </comment>
    <comment ref="BE15" authorId="0" shapeId="0">
      <text>
        <r>
          <rPr>
            <sz val="9"/>
            <color indexed="81"/>
            <rFont val="Tahoma"/>
            <charset val="1"/>
          </rPr>
          <t>Задвижка №15.2. Авария привода</t>
        </r>
      </text>
    </comment>
    <comment ref="EO15" authorId="0" shapeId="0">
      <text>
        <r>
          <rPr>
            <sz val="9"/>
            <color indexed="81"/>
            <rFont val="Tahoma"/>
            <charset val="1"/>
          </rPr>
          <t>Задвижка №15.2 - закрыта с БРУ</t>
        </r>
      </text>
    </comment>
    <comment ref="EU15" authorId="0" shapeId="0">
      <text>
        <r>
          <rPr>
            <sz val="9"/>
            <color indexed="81"/>
            <rFont val="Tahoma"/>
            <charset val="1"/>
          </rPr>
          <t>Задвижка №15.2 - остановлена с БРУ</t>
        </r>
      </text>
    </comment>
    <comment ref="FG15" authorId="1" shapeId="0">
      <text>
        <r>
          <rPr>
            <sz val="9"/>
            <color indexed="81"/>
            <rFont val="Tahoma"/>
            <family val="2"/>
            <charset val="204"/>
          </rPr>
          <t>Неисправность цепей вкл. ВВ насоса Н-1/3</t>
        </r>
      </text>
    </comment>
    <comment ref="C16" authorId="0" shapeId="0">
      <text>
        <r>
          <rPr>
            <sz val="9"/>
            <color indexed="81"/>
            <rFont val="Tahoma"/>
            <charset val="1"/>
          </rPr>
          <t>Резерв. Сигнал от МПО</t>
        </r>
      </text>
    </comment>
    <comment ref="I16" authorId="0" shapeId="0">
      <text>
        <r>
          <rPr>
            <sz val="9"/>
            <color indexed="81"/>
            <rFont val="Tahoma"/>
            <charset val="1"/>
          </rPr>
          <t>Резерв. Сигнал от МПЗ</t>
        </r>
      </text>
    </comment>
    <comment ref="O16" authorId="0" shapeId="0">
      <text>
        <r>
          <rPr>
            <sz val="9"/>
            <color indexed="81"/>
            <rFont val="Tahoma"/>
            <charset val="1"/>
          </rPr>
          <t>Резерв. Сигнал от КВО</t>
        </r>
      </text>
    </comment>
    <comment ref="U16" authorId="0" shapeId="0">
      <text>
        <r>
          <rPr>
            <sz val="9"/>
            <color indexed="81"/>
            <rFont val="Tahoma"/>
            <charset val="1"/>
          </rPr>
          <t>Резерв. Сигнал от КВЗ</t>
        </r>
      </text>
    </comment>
    <comment ref="AG16" authorId="0" shapeId="0">
      <text>
        <r>
          <rPr>
            <sz val="9"/>
            <color indexed="81"/>
            <rFont val="Tahoma"/>
            <charset val="1"/>
          </rPr>
          <t>Резерв. Сигнал от ключа ДУ-О-МУ</t>
        </r>
      </text>
    </comment>
    <comment ref="AM16" authorId="0" shapeId="0">
      <text>
        <r>
          <rPr>
            <sz val="9"/>
            <color indexed="81"/>
            <rFont val="Tahoma"/>
            <charset val="1"/>
          </rPr>
          <t>Резерв. Сработала муфта</t>
        </r>
      </text>
    </comment>
    <comment ref="AS16" authorId="0" shapeId="0">
      <text>
        <r>
          <rPr>
            <sz val="9"/>
            <color indexed="81"/>
            <rFont val="Tahoma"/>
            <family val="2"/>
            <charset val="204"/>
          </rPr>
          <t>Задвижка 1МА1. Сигнал от ВММО</t>
        </r>
      </text>
    </comment>
    <comment ref="AY16" authorId="0" shapeId="0">
      <text>
        <r>
          <rPr>
            <sz val="9"/>
            <color indexed="81"/>
            <rFont val="Tahoma"/>
            <family val="2"/>
            <charset val="204"/>
          </rPr>
          <t>Задвижка 1МА1. Сигнал от ВММЗ</t>
        </r>
      </text>
    </comment>
    <comment ref="BE16" authorId="0" shapeId="0">
      <text>
        <r>
          <rPr>
            <sz val="9"/>
            <color indexed="81"/>
            <rFont val="Tahoma"/>
            <charset val="1"/>
          </rPr>
          <t>Резерв. Авария привода</t>
        </r>
      </text>
    </comment>
    <comment ref="FG16" authorId="1" shapeId="0">
      <text>
        <r>
          <rPr>
            <sz val="9"/>
            <color indexed="81"/>
            <rFont val="Tahoma"/>
            <family val="2"/>
            <charset val="204"/>
          </rPr>
          <t>Контроль наличия напряжения в цепях управления задвижкой №32</t>
        </r>
      </text>
    </comment>
    <comment ref="C17" authorId="0" shapeId="0">
      <text>
        <r>
          <rPr>
            <sz val="9"/>
            <color indexed="81"/>
            <rFont val="Tahoma"/>
            <charset val="1"/>
          </rPr>
          <t>Резерв. Сигнал от МПО</t>
        </r>
      </text>
    </comment>
    <comment ref="I17" authorId="0" shapeId="0">
      <text>
        <r>
          <rPr>
            <sz val="9"/>
            <color indexed="81"/>
            <rFont val="Tahoma"/>
            <charset val="1"/>
          </rPr>
          <t>Резерв. Сигнал от МПЗ</t>
        </r>
      </text>
    </comment>
    <comment ref="O17" authorId="0" shapeId="0">
      <text>
        <r>
          <rPr>
            <sz val="9"/>
            <color indexed="81"/>
            <rFont val="Tahoma"/>
            <charset val="1"/>
          </rPr>
          <t>Резерв. Сигнал от КВО</t>
        </r>
      </text>
    </comment>
    <comment ref="U17" authorId="0" shapeId="0">
      <text>
        <r>
          <rPr>
            <sz val="9"/>
            <color indexed="81"/>
            <rFont val="Tahoma"/>
            <charset val="1"/>
          </rPr>
          <t>Резерв. Сигнал от КВЗ</t>
        </r>
      </text>
    </comment>
    <comment ref="AM17" authorId="0" shapeId="0">
      <text>
        <r>
          <rPr>
            <sz val="9"/>
            <color indexed="81"/>
            <rFont val="Tahoma"/>
            <charset val="1"/>
          </rPr>
          <t>Резерв. Сработала муфта</t>
        </r>
      </text>
    </comment>
    <comment ref="AS17" authorId="0" shapeId="0">
      <text>
        <r>
          <rPr>
            <sz val="9"/>
            <color indexed="81"/>
            <rFont val="Tahoma"/>
            <family val="2"/>
            <charset val="204"/>
          </rPr>
          <t>Задвижка 2МА1. Сигнал от ВММО</t>
        </r>
      </text>
    </comment>
    <comment ref="AY17" authorId="0" shapeId="0">
      <text>
        <r>
          <rPr>
            <sz val="9"/>
            <color indexed="81"/>
            <rFont val="Tahoma"/>
            <family val="2"/>
            <charset val="204"/>
          </rPr>
          <t>Задвижка 2МА1. Сигнал от ВММЗ</t>
        </r>
      </text>
    </comment>
    <comment ref="BE17" authorId="0" shapeId="0">
      <text>
        <r>
          <rPr>
            <sz val="9"/>
            <color indexed="81"/>
            <rFont val="Tahoma"/>
            <charset val="1"/>
          </rPr>
          <t>Резерв. Авария привода</t>
        </r>
      </text>
    </comment>
    <comment ref="FG17" authorId="1" shapeId="0">
      <text>
        <r>
          <rPr>
            <sz val="9"/>
            <color indexed="81"/>
            <rFont val="Tahoma"/>
            <family val="2"/>
            <charset val="204"/>
          </rPr>
          <t>Контроль наличия напряжения в цепях управления задвижкой №33</t>
        </r>
      </text>
    </comment>
    <comment ref="C18" authorId="0" shapeId="0">
      <text>
        <r>
          <rPr>
            <sz val="9"/>
            <color indexed="81"/>
            <rFont val="Tahoma"/>
            <family val="2"/>
            <charset val="204"/>
          </rPr>
          <t>Задвижка №004.3. Сигнал от МПО</t>
        </r>
      </text>
    </comment>
    <comment ref="I18" authorId="0" shapeId="0">
      <text>
        <r>
          <rPr>
            <sz val="9"/>
            <color indexed="81"/>
            <rFont val="Tahoma"/>
            <family val="2"/>
            <charset val="204"/>
          </rPr>
          <t>Задвижка №004.3. Сигнал от МПЗ</t>
        </r>
      </text>
    </comment>
    <comment ref="O18" authorId="0" shapeId="0">
      <text>
        <r>
          <rPr>
            <sz val="9"/>
            <color indexed="81"/>
            <rFont val="Tahoma"/>
            <family val="2"/>
            <charset val="204"/>
          </rPr>
          <t>Задвижка №004.3. Сигнал от КВО</t>
        </r>
      </text>
    </comment>
    <comment ref="U18" authorId="0" shapeId="0">
      <text>
        <r>
          <rPr>
            <sz val="9"/>
            <color indexed="81"/>
            <rFont val="Tahoma"/>
            <family val="2"/>
            <charset val="204"/>
          </rPr>
          <t>Задвижка №004.3. Сигнал от КВЗ</t>
        </r>
      </text>
    </comment>
    <comment ref="AM18" authorId="0" shapeId="0">
      <text>
        <r>
          <rPr>
            <sz val="9"/>
            <color indexed="81"/>
            <rFont val="Tahoma"/>
            <family val="2"/>
            <charset val="204"/>
          </rPr>
          <t>Задвижка №004.3. Сработала муфта</t>
        </r>
      </text>
    </comment>
    <comment ref="AS18" authorId="0" shapeId="0">
      <text>
        <r>
          <rPr>
            <sz val="9"/>
            <color indexed="81"/>
            <rFont val="Tahoma"/>
            <family val="2"/>
            <charset val="204"/>
          </rPr>
          <t>Задвижка 1MA2. Сигнал от ВММО</t>
        </r>
      </text>
    </comment>
    <comment ref="AY18" authorId="0" shapeId="0">
      <text>
        <r>
          <rPr>
            <sz val="9"/>
            <color indexed="81"/>
            <rFont val="Tahoma"/>
            <family val="2"/>
            <charset val="204"/>
          </rPr>
          <t>Задвижка 1MA2. Сигнал от ВММЗ</t>
        </r>
      </text>
    </comment>
    <comment ref="BE18" authorId="0" shapeId="0">
      <text>
        <r>
          <rPr>
            <sz val="9"/>
            <color indexed="81"/>
            <rFont val="Tahoma"/>
            <family val="2"/>
            <charset val="204"/>
          </rPr>
          <t>Задвижка №004.3. Авария привода</t>
        </r>
      </text>
    </comment>
    <comment ref="FG18" authorId="1" shapeId="0">
      <text>
        <r>
          <rPr>
            <sz val="9"/>
            <color indexed="81"/>
            <rFont val="Tahoma"/>
            <family val="2"/>
            <charset val="204"/>
          </rPr>
          <t>Контроль наличия напряжения в цепях управления задвижкой №38</t>
        </r>
      </text>
    </comment>
    <comment ref="C19" authorId="0" shapeId="0">
      <text>
        <r>
          <rPr>
            <sz val="9"/>
            <color indexed="81"/>
            <rFont val="Tahoma"/>
            <family val="2"/>
            <charset val="204"/>
          </rPr>
          <t>Задвижка №004.4. Сигнал от МПО</t>
        </r>
      </text>
    </comment>
    <comment ref="I19" authorId="0" shapeId="0">
      <text>
        <r>
          <rPr>
            <sz val="9"/>
            <color indexed="81"/>
            <rFont val="Tahoma"/>
            <family val="2"/>
            <charset val="204"/>
          </rPr>
          <t>Задвижка №004.4. Сигнал от МПЗ</t>
        </r>
      </text>
    </comment>
    <comment ref="O19" authorId="0" shapeId="0">
      <text>
        <r>
          <rPr>
            <sz val="9"/>
            <color indexed="81"/>
            <rFont val="Tahoma"/>
            <family val="2"/>
            <charset val="204"/>
          </rPr>
          <t>Задвижка №004.4. Сигнал от КВО</t>
        </r>
      </text>
    </comment>
    <comment ref="U19" authorId="0" shapeId="0">
      <text>
        <r>
          <rPr>
            <sz val="9"/>
            <color indexed="81"/>
            <rFont val="Tahoma"/>
            <family val="2"/>
            <charset val="204"/>
          </rPr>
          <t>Задвижка №004.4. Сигнал от КВЗ</t>
        </r>
      </text>
    </comment>
    <comment ref="AM19" authorId="0" shapeId="0">
      <text>
        <r>
          <rPr>
            <sz val="9"/>
            <color indexed="81"/>
            <rFont val="Tahoma"/>
            <family val="2"/>
            <charset val="204"/>
          </rPr>
          <t>Задвижка №004.4. Сработала муфта</t>
        </r>
      </text>
    </comment>
    <comment ref="AS19" authorId="0" shapeId="0">
      <text>
        <r>
          <rPr>
            <sz val="9"/>
            <color indexed="81"/>
            <rFont val="Tahoma"/>
            <family val="2"/>
            <charset val="204"/>
          </rPr>
          <t>Задвижка 2MA2. Сигнал от ВММО</t>
        </r>
      </text>
    </comment>
    <comment ref="AY19" authorId="0" shapeId="0">
      <text>
        <r>
          <rPr>
            <sz val="9"/>
            <color indexed="81"/>
            <rFont val="Tahoma"/>
            <family val="2"/>
            <charset val="204"/>
          </rPr>
          <t>Задвижка 2MA2. Сигнал от ВММЗ</t>
        </r>
      </text>
    </comment>
    <comment ref="BE19" authorId="0" shapeId="0">
      <text>
        <r>
          <rPr>
            <sz val="9"/>
            <color indexed="81"/>
            <rFont val="Tahoma"/>
            <family val="2"/>
            <charset val="204"/>
          </rPr>
          <t>Задвижка №004.4. Авария привода</t>
        </r>
      </text>
    </comment>
    <comment ref="FG19" authorId="1" shapeId="0">
      <text>
        <r>
          <rPr>
            <sz val="9"/>
            <color indexed="81"/>
            <rFont val="Tahoma"/>
            <family val="2"/>
            <charset val="204"/>
          </rPr>
          <t>Контроль наличия напряжения в цепях управления задвижкой №50</t>
        </r>
      </text>
    </comment>
    <comment ref="C20" authorId="0" shapeId="0">
      <text>
        <r>
          <rPr>
            <sz val="9"/>
            <color indexed="81"/>
            <rFont val="Tahoma"/>
            <family val="2"/>
            <charset val="204"/>
          </rPr>
          <t>Задвижка №004.5. Сигнал от МПО</t>
        </r>
      </text>
    </comment>
    <comment ref="I20" authorId="0" shapeId="0">
      <text>
        <r>
          <rPr>
            <sz val="9"/>
            <color indexed="81"/>
            <rFont val="Tahoma"/>
            <family val="2"/>
            <charset val="204"/>
          </rPr>
          <t>Задвижка №004.5. Сигнал от МПЗ</t>
        </r>
      </text>
    </comment>
    <comment ref="O20" authorId="0" shapeId="0">
      <text>
        <r>
          <rPr>
            <sz val="9"/>
            <color indexed="81"/>
            <rFont val="Tahoma"/>
            <family val="2"/>
            <charset val="204"/>
          </rPr>
          <t>Задвижка №004.5. Сигнал от КВО</t>
        </r>
      </text>
    </comment>
    <comment ref="U20" authorId="0" shapeId="0">
      <text>
        <r>
          <rPr>
            <sz val="9"/>
            <color indexed="81"/>
            <rFont val="Tahoma"/>
            <family val="2"/>
            <charset val="204"/>
          </rPr>
          <t>Задвижка №004.5. Сигнал от КВЗ</t>
        </r>
      </text>
    </comment>
    <comment ref="AM20" authorId="0" shapeId="0">
      <text>
        <r>
          <rPr>
            <sz val="9"/>
            <color indexed="81"/>
            <rFont val="Tahoma"/>
            <family val="2"/>
            <charset val="204"/>
          </rPr>
          <t>Задвижка №004.5. Сработала муфта</t>
        </r>
      </text>
    </comment>
    <comment ref="AS20" authorId="0" shapeId="0">
      <text>
        <r>
          <rPr>
            <sz val="9"/>
            <color indexed="81"/>
            <rFont val="Tahoma"/>
            <family val="2"/>
            <charset val="204"/>
          </rPr>
          <t>Задвижка 1МА3. Сигнал от ВММО</t>
        </r>
      </text>
    </comment>
    <comment ref="AY20" authorId="0" shapeId="0">
      <text>
        <r>
          <rPr>
            <sz val="9"/>
            <color indexed="81"/>
            <rFont val="Tahoma"/>
            <family val="2"/>
            <charset val="204"/>
          </rPr>
          <t>Задвижка 1МА3. Сигнал от ВММЗ</t>
        </r>
      </text>
    </comment>
    <comment ref="BE20" authorId="0" shapeId="0">
      <text>
        <r>
          <rPr>
            <sz val="9"/>
            <color indexed="81"/>
            <rFont val="Tahoma"/>
            <family val="2"/>
            <charset val="204"/>
          </rPr>
          <t>Задвижка №004.5. Авария привода</t>
        </r>
      </text>
    </comment>
    <comment ref="EO20" authorId="0" shapeId="0">
      <text>
        <r>
          <rPr>
            <sz val="9"/>
            <color indexed="81"/>
            <rFont val="Tahoma"/>
            <family val="2"/>
            <charset val="204"/>
          </rPr>
          <t>Задвижка №007.2 закрыта с БРУ</t>
        </r>
      </text>
    </comment>
    <comment ref="EU20" authorId="0" shapeId="0">
      <text>
        <r>
          <rPr>
            <sz val="9"/>
            <color indexed="81"/>
            <rFont val="Tahoma"/>
            <family val="2"/>
            <charset val="204"/>
          </rPr>
          <t>Задвижка №007.2 остановлена с БРУ</t>
        </r>
      </text>
    </comment>
    <comment ref="FG20" authorId="1" shapeId="0">
      <text>
        <r>
          <rPr>
            <sz val="9"/>
            <color indexed="81"/>
            <rFont val="Tahoma"/>
            <family val="2"/>
            <charset val="204"/>
          </rPr>
          <t>Контроль наличия напряжения в цепях управления задвижкой №47</t>
        </r>
      </text>
    </comment>
    <comment ref="C21" authorId="0" shapeId="0">
      <text>
        <r>
          <rPr>
            <sz val="9"/>
            <color indexed="81"/>
            <rFont val="Tahoma"/>
            <family val="2"/>
            <charset val="204"/>
          </rPr>
          <t>Задвижка №004.6. Сигнал от МПО</t>
        </r>
      </text>
    </comment>
    <comment ref="I21" authorId="0" shapeId="0">
      <text>
        <r>
          <rPr>
            <sz val="9"/>
            <color indexed="81"/>
            <rFont val="Tahoma"/>
            <family val="2"/>
            <charset val="204"/>
          </rPr>
          <t>Задвижка №004.6. Сигнал от МПЗ</t>
        </r>
      </text>
    </comment>
    <comment ref="O21" authorId="0" shapeId="0">
      <text>
        <r>
          <rPr>
            <sz val="9"/>
            <color indexed="81"/>
            <rFont val="Tahoma"/>
            <family val="2"/>
            <charset val="204"/>
          </rPr>
          <t>Задвижка №004.6. Сигнал от КВО</t>
        </r>
      </text>
    </comment>
    <comment ref="U21" authorId="0" shapeId="0">
      <text>
        <r>
          <rPr>
            <sz val="9"/>
            <color indexed="81"/>
            <rFont val="Tahoma"/>
            <family val="2"/>
            <charset val="204"/>
          </rPr>
          <t>Задвижка №004.6. Сигнал от КВЗ</t>
        </r>
      </text>
    </comment>
    <comment ref="AM21" authorId="0" shapeId="0">
      <text>
        <r>
          <rPr>
            <sz val="9"/>
            <color indexed="81"/>
            <rFont val="Tahoma"/>
            <family val="2"/>
            <charset val="204"/>
          </rPr>
          <t>Задвижка №004.6. Сработала муфта</t>
        </r>
      </text>
    </comment>
    <comment ref="AS21" authorId="0" shapeId="0">
      <text>
        <r>
          <rPr>
            <sz val="9"/>
            <color indexed="81"/>
            <rFont val="Tahoma"/>
            <family val="2"/>
            <charset val="204"/>
          </rPr>
          <t>Задвижка 2МА3. Сигнал от ВММО</t>
        </r>
      </text>
    </comment>
    <comment ref="AY21" authorId="0" shapeId="0">
      <text>
        <r>
          <rPr>
            <sz val="9"/>
            <color indexed="81"/>
            <rFont val="Tahoma"/>
            <family val="2"/>
            <charset val="204"/>
          </rPr>
          <t>Задвижка 2МА3. Сигнал от ВММЗ</t>
        </r>
      </text>
    </comment>
    <comment ref="BE21" authorId="0" shapeId="0">
      <text>
        <r>
          <rPr>
            <sz val="9"/>
            <color indexed="81"/>
            <rFont val="Tahoma"/>
            <family val="2"/>
            <charset val="204"/>
          </rPr>
          <t>Задвижка №004.6. Авария привода</t>
        </r>
      </text>
    </comment>
    <comment ref="FG21" authorId="1" shapeId="0">
      <text>
        <r>
          <rPr>
            <sz val="9"/>
            <color indexed="81"/>
            <rFont val="Tahoma"/>
            <family val="2"/>
            <charset val="204"/>
          </rPr>
          <t>Контроль наличия напряжения в цепях управления задвижкой №48</t>
        </r>
      </text>
    </comment>
    <comment ref="C22" authorId="0" shapeId="0">
      <text>
        <r>
          <rPr>
            <sz val="9"/>
            <color indexed="81"/>
            <rFont val="Tahoma"/>
            <family val="2"/>
            <charset val="204"/>
          </rPr>
          <t>Задвижка резервная. Сигнал от МПО</t>
        </r>
      </text>
    </comment>
    <comment ref="I22" authorId="0" shapeId="0">
      <text>
        <r>
          <rPr>
            <sz val="9"/>
            <color indexed="81"/>
            <rFont val="Tahoma"/>
            <family val="2"/>
            <charset val="204"/>
          </rPr>
          <t>Задвижка резервная. Сигнал от МПЗ</t>
        </r>
      </text>
    </comment>
    <comment ref="O22" authorId="0" shapeId="0">
      <text>
        <r>
          <rPr>
            <sz val="9"/>
            <color indexed="81"/>
            <rFont val="Tahoma"/>
            <family val="2"/>
            <charset val="204"/>
          </rPr>
          <t>Задвижка резервная. Сигнал от КВО</t>
        </r>
      </text>
    </comment>
    <comment ref="U22" authorId="0" shapeId="0">
      <text>
        <r>
          <rPr>
            <sz val="9"/>
            <color indexed="81"/>
            <rFont val="Tahoma"/>
            <family val="2"/>
            <charset val="204"/>
          </rPr>
          <t>Задвижка резервная. Сигнал от КВЗ</t>
        </r>
      </text>
    </comment>
    <comment ref="AM22" authorId="0" shapeId="0">
      <text>
        <r>
          <rPr>
            <sz val="9"/>
            <color indexed="81"/>
            <rFont val="Tahoma"/>
            <family val="2"/>
            <charset val="204"/>
          </rPr>
          <t>Задвижка резервная. Сработала муфта</t>
        </r>
      </text>
    </comment>
    <comment ref="AS22" authorId="0" shapeId="0">
      <text>
        <r>
          <rPr>
            <sz val="9"/>
            <color indexed="81"/>
            <rFont val="Tahoma"/>
            <family val="2"/>
            <charset val="204"/>
          </rPr>
          <t>Задвижка 1MA4. Сигнал от ВММО</t>
        </r>
      </text>
    </comment>
    <comment ref="AY22" authorId="0" shapeId="0">
      <text>
        <r>
          <rPr>
            <sz val="9"/>
            <color indexed="81"/>
            <rFont val="Tahoma"/>
            <family val="2"/>
            <charset val="204"/>
          </rPr>
          <t>Задвижка 1MA4. Сигнал от ВММЗ</t>
        </r>
      </text>
    </comment>
    <comment ref="BE22" authorId="0" shapeId="0">
      <text>
        <r>
          <rPr>
            <sz val="9"/>
            <color indexed="81"/>
            <rFont val="Tahoma"/>
            <family val="2"/>
            <charset val="204"/>
          </rPr>
          <t>Задвижка резервная. Авария привода</t>
        </r>
      </text>
    </comment>
    <comment ref="FG22" authorId="1" shapeId="0">
      <text>
        <r>
          <rPr>
            <sz val="9"/>
            <color indexed="81"/>
            <rFont val="Tahoma"/>
            <family val="2"/>
            <charset val="204"/>
          </rPr>
          <t>Контроль наличия напряжения в цепях управления задвижкой №49</t>
        </r>
      </text>
    </comment>
    <comment ref="C23" authorId="0" shapeId="0">
      <text>
        <r>
          <rPr>
            <sz val="9"/>
            <color indexed="81"/>
            <rFont val="Tahoma"/>
            <family val="2"/>
            <charset val="204"/>
          </rPr>
          <t>Задвижка №1.1. Сигнал от МПО</t>
        </r>
      </text>
    </comment>
    <comment ref="I23" authorId="0" shapeId="0">
      <text>
        <r>
          <rPr>
            <sz val="9"/>
            <color indexed="81"/>
            <rFont val="Tahoma"/>
            <family val="2"/>
            <charset val="204"/>
          </rPr>
          <t>Задвижка №1.1. Сигнал от МПЗ</t>
        </r>
      </text>
    </comment>
    <comment ref="O23" authorId="0" shapeId="0">
      <text>
        <r>
          <rPr>
            <sz val="9"/>
            <color indexed="81"/>
            <rFont val="Tahoma"/>
            <family val="2"/>
            <charset val="204"/>
          </rPr>
          <t>Задвижка №1.1. Сигнал от КВО</t>
        </r>
      </text>
    </comment>
    <comment ref="U23" authorId="0" shapeId="0">
      <text>
        <r>
          <rPr>
            <sz val="9"/>
            <color indexed="81"/>
            <rFont val="Tahoma"/>
            <family val="2"/>
            <charset val="204"/>
          </rPr>
          <t>Задвижка №1.1. Сигнал от КВЗ</t>
        </r>
      </text>
    </comment>
    <comment ref="AG23" authorId="0" shapeId="0">
      <text>
        <r>
          <rPr>
            <sz val="9"/>
            <color indexed="81"/>
            <rFont val="Tahoma"/>
            <family val="2"/>
            <charset val="204"/>
          </rPr>
          <t>Задвижка №1.1. Сигнал от ключа ДУ-О-МУ</t>
        </r>
      </text>
    </comment>
    <comment ref="AM23" authorId="0" shapeId="0">
      <text>
        <r>
          <rPr>
            <sz val="9"/>
            <color indexed="81"/>
            <rFont val="Tahoma"/>
            <family val="2"/>
            <charset val="204"/>
          </rPr>
          <t>Задвижка №1.1. Сработала муфта</t>
        </r>
      </text>
    </comment>
    <comment ref="AS23" authorId="0" shapeId="0">
      <text>
        <r>
          <rPr>
            <sz val="9"/>
            <color indexed="81"/>
            <rFont val="Tahoma"/>
            <family val="2"/>
            <charset val="204"/>
          </rPr>
          <t>Задвижка № 7с. Сигнал от ВММО</t>
        </r>
      </text>
    </comment>
    <comment ref="AY23" authorId="0" shapeId="0">
      <text>
        <r>
          <rPr>
            <sz val="9"/>
            <color indexed="81"/>
            <rFont val="Tahoma"/>
            <family val="2"/>
            <charset val="204"/>
          </rPr>
          <t>Задвижка № 7с. Сигнал от ВММЗ</t>
        </r>
      </text>
    </comment>
    <comment ref="BE23" authorId="0" shapeId="0">
      <text>
        <r>
          <rPr>
            <sz val="9"/>
            <color indexed="81"/>
            <rFont val="Tahoma"/>
            <family val="2"/>
            <charset val="204"/>
          </rPr>
          <t>Задвижка №1.1. Авария привода</t>
        </r>
      </text>
    </comment>
    <comment ref="FG23" authorId="1" shapeId="0">
      <text>
        <r>
          <rPr>
            <sz val="9"/>
            <color indexed="81"/>
            <rFont val="Tahoma"/>
            <family val="2"/>
            <charset val="204"/>
          </rPr>
          <t>Контроль наличия напряжения в цепях управления задвижкой №34</t>
        </r>
      </text>
    </comment>
    <comment ref="C24" authorId="0" shapeId="0">
      <text>
        <r>
          <rPr>
            <sz val="9"/>
            <color indexed="81"/>
            <rFont val="Tahoma"/>
            <family val="2"/>
            <charset val="204"/>
          </rPr>
          <t>Задвижка №3.1. Сигнал от МПО</t>
        </r>
      </text>
    </comment>
    <comment ref="I24" authorId="0" shapeId="0">
      <text>
        <r>
          <rPr>
            <sz val="9"/>
            <color indexed="81"/>
            <rFont val="Tahoma"/>
            <family val="2"/>
            <charset val="204"/>
          </rPr>
          <t>Задвижка №3.1. Сигнал от МПЗ</t>
        </r>
      </text>
    </comment>
    <comment ref="O24" authorId="0" shapeId="0">
      <text>
        <r>
          <rPr>
            <sz val="9"/>
            <color indexed="81"/>
            <rFont val="Tahoma"/>
            <family val="2"/>
            <charset val="204"/>
          </rPr>
          <t>Задвижка №3.1. Сигнал от КВО</t>
        </r>
      </text>
    </comment>
    <comment ref="U24" authorId="0" shapeId="0">
      <text>
        <r>
          <rPr>
            <sz val="9"/>
            <color indexed="81"/>
            <rFont val="Tahoma"/>
            <family val="2"/>
            <charset val="204"/>
          </rPr>
          <t>Задвижка №3.1. Сигнал от КВЗ</t>
        </r>
      </text>
    </comment>
    <comment ref="AG24" authorId="0" shapeId="0">
      <text>
        <r>
          <rPr>
            <sz val="9"/>
            <color indexed="81"/>
            <rFont val="Tahoma"/>
            <family val="2"/>
            <charset val="204"/>
          </rPr>
          <t>Задвижка №3.1. Сигнал от ключа ДУ-О-МУ</t>
        </r>
      </text>
    </comment>
    <comment ref="AM24" authorId="0" shapeId="0">
      <text>
        <r>
          <rPr>
            <sz val="9"/>
            <color indexed="81"/>
            <rFont val="Tahoma"/>
            <family val="2"/>
            <charset val="204"/>
          </rPr>
          <t>Задвижка №3.1. Сработала муфта</t>
        </r>
      </text>
    </comment>
    <comment ref="AS24" authorId="0" shapeId="0">
      <text>
        <r>
          <rPr>
            <sz val="9"/>
            <color indexed="81"/>
            <rFont val="Tahoma"/>
            <family val="2"/>
            <charset val="204"/>
          </rPr>
          <t>Задвижка № 9с. Сигнал от ВММО</t>
        </r>
      </text>
    </comment>
    <comment ref="AY24" authorId="0" shapeId="0">
      <text>
        <r>
          <rPr>
            <sz val="9"/>
            <color indexed="81"/>
            <rFont val="Tahoma"/>
            <family val="2"/>
            <charset val="204"/>
          </rPr>
          <t>Задвижка № 9с. Сигнал от ВММЗ</t>
        </r>
      </text>
    </comment>
    <comment ref="BE24" authorId="0" shapeId="0">
      <text>
        <r>
          <rPr>
            <sz val="9"/>
            <color indexed="81"/>
            <rFont val="Tahoma"/>
            <family val="2"/>
            <charset val="204"/>
          </rPr>
          <t>Задвижка №3.1. Авария привода</t>
        </r>
      </text>
    </comment>
    <comment ref="FG24" authorId="1" shapeId="0">
      <text>
        <r>
          <rPr>
            <sz val="9"/>
            <color indexed="81"/>
            <rFont val="Tahoma"/>
            <family val="2"/>
            <charset val="204"/>
          </rPr>
          <t>Контроль наличия напряжения в цепях управления задвижкой №35</t>
        </r>
      </text>
    </comment>
    <comment ref="C25" authorId="0" shapeId="0">
      <text>
        <r>
          <rPr>
            <sz val="9"/>
            <color indexed="81"/>
            <rFont val="Tahoma"/>
            <family val="2"/>
            <charset val="204"/>
          </rPr>
          <t>Задвижка №008.1.1.1. Сигнал от МПО</t>
        </r>
      </text>
    </comment>
    <comment ref="I25" authorId="0" shapeId="0">
      <text>
        <r>
          <rPr>
            <sz val="9"/>
            <color indexed="81"/>
            <rFont val="Tahoma"/>
            <family val="2"/>
            <charset val="204"/>
          </rPr>
          <t>Задвижка №008.1.1.1. Сигнал от МПЗ</t>
        </r>
      </text>
    </comment>
    <comment ref="O25" authorId="0" shapeId="0">
      <text>
        <r>
          <rPr>
            <sz val="9"/>
            <color indexed="81"/>
            <rFont val="Tahoma"/>
            <family val="2"/>
            <charset val="204"/>
          </rPr>
          <t>Задвижка №008.1.1.1. Сигнал от КВО</t>
        </r>
      </text>
    </comment>
    <comment ref="U25" authorId="0" shapeId="0">
      <text>
        <r>
          <rPr>
            <sz val="9"/>
            <color indexed="81"/>
            <rFont val="Tahoma"/>
            <family val="2"/>
            <charset val="204"/>
          </rPr>
          <t>Задвижка №008.1.1.1. Сигнал от КВЗ</t>
        </r>
      </text>
    </comment>
    <comment ref="AM25" authorId="0" shapeId="0">
      <text>
        <r>
          <rPr>
            <sz val="9"/>
            <color indexed="81"/>
            <rFont val="Tahoma"/>
            <family val="2"/>
            <charset val="204"/>
          </rPr>
          <t>Задвижка №008.1.1.1. Сработала муфта</t>
        </r>
      </text>
    </comment>
    <comment ref="AS25" authorId="0" shapeId="0">
      <text>
        <r>
          <rPr>
            <sz val="9"/>
            <color indexed="81"/>
            <rFont val="Tahoma"/>
            <family val="2"/>
            <charset val="204"/>
          </rPr>
          <t>Задвижка 13. Сигнал от ВММО</t>
        </r>
      </text>
    </comment>
    <comment ref="AY25" authorId="0" shapeId="0">
      <text>
        <r>
          <rPr>
            <sz val="9"/>
            <color indexed="81"/>
            <rFont val="Tahoma"/>
            <family val="2"/>
            <charset val="204"/>
          </rPr>
          <t>Задвижка 13. Сигнал от ВММЗ</t>
        </r>
      </text>
    </comment>
    <comment ref="BE25" authorId="0" shapeId="0">
      <text>
        <r>
          <rPr>
            <sz val="9"/>
            <color indexed="81"/>
            <rFont val="Tahoma"/>
            <family val="2"/>
            <charset val="204"/>
          </rPr>
          <t>Задвижка №008.1.1.1. Авария привода</t>
        </r>
      </text>
    </comment>
    <comment ref="FG25" authorId="1" shapeId="0">
      <text>
        <r>
          <rPr>
            <sz val="9"/>
            <color indexed="81"/>
            <rFont val="Tahoma"/>
            <family val="2"/>
            <charset val="204"/>
          </rPr>
          <t>Контроль наличия напряжения в цепях управления задвижкой №39</t>
        </r>
      </text>
    </comment>
    <comment ref="C26" authorId="0" shapeId="0">
      <text>
        <r>
          <rPr>
            <sz val="9"/>
            <color indexed="81"/>
            <rFont val="Tahoma"/>
            <family val="2"/>
            <charset val="204"/>
          </rPr>
          <t>Задвижка №008.1.1.2. Сигнал от МПО</t>
        </r>
      </text>
    </comment>
    <comment ref="I26" authorId="0" shapeId="0">
      <text>
        <r>
          <rPr>
            <sz val="9"/>
            <color indexed="81"/>
            <rFont val="Tahoma"/>
            <family val="2"/>
            <charset val="204"/>
          </rPr>
          <t>Задвижка №008.1.1.2. Сигнал от МПЗ</t>
        </r>
      </text>
    </comment>
    <comment ref="O26" authorId="0" shapeId="0">
      <text>
        <r>
          <rPr>
            <sz val="9"/>
            <color indexed="81"/>
            <rFont val="Tahoma"/>
            <family val="2"/>
            <charset val="204"/>
          </rPr>
          <t>Задвижка №008.1.1.2. Сигнал от КВО</t>
        </r>
      </text>
    </comment>
    <comment ref="U26" authorId="0" shapeId="0">
      <text>
        <r>
          <rPr>
            <sz val="9"/>
            <color indexed="81"/>
            <rFont val="Tahoma"/>
            <family val="2"/>
            <charset val="204"/>
          </rPr>
          <t>Задвижка №008.1.1.2. Сигнал от КВЗ</t>
        </r>
      </text>
    </comment>
    <comment ref="AG26" authorId="0" shapeId="0">
      <text>
        <r>
          <rPr>
            <sz val="9"/>
            <color indexed="81"/>
            <rFont val="Tahoma"/>
            <family val="2"/>
            <charset val="204"/>
          </rPr>
          <t>Резерв. Сигнал от ключа ДУ-О-МУ</t>
        </r>
      </text>
    </comment>
    <comment ref="AM26" authorId="0" shapeId="0">
      <text>
        <r>
          <rPr>
            <sz val="9"/>
            <color indexed="81"/>
            <rFont val="Tahoma"/>
            <family val="2"/>
            <charset val="204"/>
          </rPr>
          <t>Задвижка №008.1.1.2. Сработала муфта</t>
        </r>
      </text>
    </comment>
    <comment ref="AS26" authorId="0" shapeId="0">
      <text>
        <r>
          <rPr>
            <sz val="9"/>
            <color indexed="81"/>
            <rFont val="Tahoma"/>
            <family val="2"/>
            <charset val="204"/>
          </rPr>
          <t>Задвижка № Резерв. Сигнал от ВММО</t>
        </r>
      </text>
    </comment>
    <comment ref="AY26" authorId="0" shapeId="0">
      <text>
        <r>
          <rPr>
            <sz val="9"/>
            <color indexed="81"/>
            <rFont val="Tahoma"/>
            <family val="2"/>
            <charset val="204"/>
          </rPr>
          <t>Задвижка № Резерв. Сигнал от ВММЗ</t>
        </r>
      </text>
    </comment>
    <comment ref="BE26" authorId="0" shapeId="0">
      <text>
        <r>
          <rPr>
            <sz val="9"/>
            <color indexed="81"/>
            <rFont val="Tahoma"/>
            <family val="2"/>
            <charset val="204"/>
          </rPr>
          <t>Задвижка №008.1.1.2. Авария привода</t>
        </r>
      </text>
    </comment>
    <comment ref="EO26" authorId="2" shapeId="0">
      <text>
        <r>
          <rPr>
            <sz val="9"/>
            <color indexed="81"/>
            <rFont val="Tahoma"/>
            <family val="2"/>
            <charset val="204"/>
          </rPr>
          <t>Задвижка №21 - закрыта с БРУ</t>
        </r>
      </text>
    </comment>
    <comment ref="EU26" authorId="2" shapeId="0">
      <text>
        <r>
          <rPr>
            <sz val="9"/>
            <color indexed="81"/>
            <rFont val="Tahoma"/>
            <family val="2"/>
            <charset val="204"/>
          </rPr>
          <t>Задвижка №21 - остановлена с БРУ</t>
        </r>
      </text>
    </comment>
    <comment ref="FG26" authorId="1" shapeId="0">
      <text>
        <r>
          <rPr>
            <sz val="9"/>
            <color indexed="81"/>
            <rFont val="Tahoma"/>
            <family val="2"/>
            <charset val="204"/>
          </rPr>
          <t>Контроль наличия напряжения в цепях управления задвижкой №41</t>
        </r>
      </text>
    </comment>
    <comment ref="FM26" authorId="0" shapeId="0">
      <text>
        <r>
          <rPr>
            <sz val="9"/>
            <color indexed="81"/>
            <rFont val="Tahoma"/>
            <family val="2"/>
            <charset val="204"/>
          </rPr>
          <t>Резервные схемы подключения. Контроль наличия напряжения</t>
        </r>
      </text>
    </comment>
    <comment ref="C27" authorId="0" shapeId="0">
      <text>
        <r>
          <rPr>
            <sz val="9"/>
            <color indexed="81"/>
            <rFont val="Tahoma"/>
            <family val="2"/>
            <charset val="204"/>
          </rPr>
          <t>Резерв. Сигнал от МПО</t>
        </r>
      </text>
    </comment>
    <comment ref="I27" authorId="0" shapeId="0">
      <text>
        <r>
          <rPr>
            <sz val="9"/>
            <color indexed="81"/>
            <rFont val="Tahoma"/>
            <family val="2"/>
            <charset val="204"/>
          </rPr>
          <t>Резерв. Сигнал от МПЗ</t>
        </r>
      </text>
    </comment>
    <comment ref="O27" authorId="0" shapeId="0">
      <text>
        <r>
          <rPr>
            <sz val="9"/>
            <color indexed="81"/>
            <rFont val="Tahoma"/>
            <family val="2"/>
            <charset val="204"/>
          </rPr>
          <t>Резерв. Сигнал от КВО</t>
        </r>
      </text>
    </comment>
    <comment ref="U27" authorId="0" shapeId="0">
      <text>
        <r>
          <rPr>
            <sz val="9"/>
            <color indexed="81"/>
            <rFont val="Tahoma"/>
            <family val="2"/>
            <charset val="204"/>
          </rPr>
          <t>Резерв. Сигнал от КВЗ</t>
        </r>
      </text>
    </comment>
    <comment ref="AG27" authorId="0" shapeId="0">
      <text>
        <r>
          <rPr>
            <sz val="9"/>
            <color indexed="81"/>
            <rFont val="Tahoma"/>
            <family val="2"/>
            <charset val="204"/>
          </rPr>
          <t>Резерв. Сигнал от ключа ДУ-О-МУ</t>
        </r>
      </text>
    </comment>
    <comment ref="AM27" authorId="0" shapeId="0">
      <text>
        <r>
          <rPr>
            <sz val="9"/>
            <color indexed="81"/>
            <rFont val="Tahoma"/>
            <family val="2"/>
            <charset val="204"/>
          </rPr>
          <t>Резерв. Сработала муфта</t>
        </r>
      </text>
    </comment>
    <comment ref="AS27" authorId="0" shapeId="0">
      <text>
        <r>
          <rPr>
            <sz val="9"/>
            <color indexed="81"/>
            <rFont val="Tahoma"/>
            <family val="2"/>
            <charset val="204"/>
          </rPr>
          <t>Задвижка № 8с. Сигнал от ВММО</t>
        </r>
      </text>
    </comment>
    <comment ref="AY27" authorId="0" shapeId="0">
      <text>
        <r>
          <rPr>
            <sz val="9"/>
            <color indexed="81"/>
            <rFont val="Tahoma"/>
            <family val="2"/>
            <charset val="204"/>
          </rPr>
          <t>Задвижка № 8с. Сигнал от ВММЗ</t>
        </r>
      </text>
    </comment>
    <comment ref="BE27" authorId="0" shapeId="0">
      <text>
        <r>
          <rPr>
            <sz val="9"/>
            <color indexed="81"/>
            <rFont val="Tahoma"/>
            <family val="2"/>
            <charset val="204"/>
          </rPr>
          <t>Резерв. Авария привода</t>
        </r>
      </text>
    </comment>
    <comment ref="FG27" authorId="1" shapeId="0">
      <text>
        <r>
          <rPr>
            <sz val="9"/>
            <color indexed="81"/>
            <rFont val="Tahoma"/>
            <family val="2"/>
            <charset val="204"/>
          </rPr>
          <t>Контроль наличия напряжения в цепях управления задвижкой №46</t>
        </r>
      </text>
    </comment>
    <comment ref="FM27" authorId="0" shapeId="0">
      <text>
        <r>
          <rPr>
            <sz val="9"/>
            <color indexed="81"/>
            <rFont val="Tahoma"/>
            <family val="2"/>
            <charset val="204"/>
          </rPr>
          <t>Резерв. Контроль наличия напряжения</t>
        </r>
      </text>
    </comment>
    <comment ref="C28" authorId="0" shapeId="0">
      <text>
        <r>
          <rPr>
            <sz val="9"/>
            <color indexed="81"/>
            <rFont val="Tahoma"/>
            <family val="2"/>
            <charset val="204"/>
          </rPr>
          <t>Задвижка №2.1. Сигнал от МПО</t>
        </r>
      </text>
    </comment>
    <comment ref="I28" authorId="0" shapeId="0">
      <text>
        <r>
          <rPr>
            <sz val="9"/>
            <color indexed="81"/>
            <rFont val="Tahoma"/>
            <family val="2"/>
            <charset val="204"/>
          </rPr>
          <t>Задвижка №2.1. Сигнал от МПЗ</t>
        </r>
      </text>
    </comment>
    <comment ref="O28" authorId="0" shapeId="0">
      <text>
        <r>
          <rPr>
            <sz val="9"/>
            <color indexed="81"/>
            <rFont val="Tahoma"/>
            <family val="2"/>
            <charset val="204"/>
          </rPr>
          <t>Задвижка №2.1. Сигнал от КВО</t>
        </r>
      </text>
    </comment>
    <comment ref="U28" authorId="0" shapeId="0">
      <text>
        <r>
          <rPr>
            <sz val="9"/>
            <color indexed="81"/>
            <rFont val="Tahoma"/>
            <family val="2"/>
            <charset val="204"/>
          </rPr>
          <t>Задвижка №2.1. Сигнал от КВЗ</t>
        </r>
      </text>
    </comment>
    <comment ref="AG28" authorId="0" shapeId="0">
      <text>
        <r>
          <rPr>
            <sz val="9"/>
            <color indexed="81"/>
            <rFont val="Tahoma"/>
            <family val="2"/>
            <charset val="204"/>
          </rPr>
          <t>Задвижка №2.1. Сигнал от ключа ДУ-О-МУ</t>
        </r>
      </text>
    </comment>
    <comment ref="AM28" authorId="0" shapeId="0">
      <text>
        <r>
          <rPr>
            <sz val="9"/>
            <color indexed="81"/>
            <rFont val="Tahoma"/>
            <family val="2"/>
            <charset val="204"/>
          </rPr>
          <t>Задвижка №2.1. Сработала муфта</t>
        </r>
      </text>
    </comment>
    <comment ref="AS28" authorId="0" shapeId="0">
      <text>
        <r>
          <rPr>
            <sz val="9"/>
            <color indexed="81"/>
            <rFont val="Tahoma"/>
            <family val="2"/>
            <charset val="204"/>
          </rPr>
          <t>Задвижка № 10с. Сигнал от ВММО</t>
        </r>
      </text>
    </comment>
    <comment ref="AY28" authorId="0" shapeId="0">
      <text>
        <r>
          <rPr>
            <sz val="9"/>
            <color indexed="81"/>
            <rFont val="Tahoma"/>
            <family val="2"/>
            <charset val="204"/>
          </rPr>
          <t>Задвижка № 10с. Сигнал от ВММЗ</t>
        </r>
      </text>
    </comment>
    <comment ref="BE28" authorId="0" shapeId="0">
      <text>
        <r>
          <rPr>
            <sz val="9"/>
            <color indexed="81"/>
            <rFont val="Tahoma"/>
            <family val="2"/>
            <charset val="204"/>
          </rPr>
          <t>Задвижка №2.1. Авария привода</t>
        </r>
      </text>
    </comment>
    <comment ref="FG28" authorId="1" shapeId="0">
      <text>
        <r>
          <rPr>
            <sz val="9"/>
            <color indexed="81"/>
            <rFont val="Tahoma"/>
            <family val="2"/>
            <charset val="204"/>
          </rPr>
          <t>Контроль наличия напряжения в цепях управления задвижкой №51</t>
        </r>
      </text>
    </comment>
    <comment ref="C29" authorId="0" shapeId="0">
      <text>
        <r>
          <rPr>
            <sz val="9"/>
            <color indexed="81"/>
            <rFont val="Tahoma"/>
            <family val="2"/>
            <charset val="204"/>
          </rPr>
          <t>Задвижка №15.1. Сигнал от МПО</t>
        </r>
      </text>
    </comment>
    <comment ref="I29" authorId="0" shapeId="0">
      <text>
        <r>
          <rPr>
            <sz val="9"/>
            <color indexed="81"/>
            <rFont val="Tahoma"/>
            <family val="2"/>
            <charset val="204"/>
          </rPr>
          <t>Задвижка №15.1. Сигнал от МПЗ</t>
        </r>
      </text>
    </comment>
    <comment ref="O29" authorId="0" shapeId="0">
      <text>
        <r>
          <rPr>
            <sz val="9"/>
            <color indexed="81"/>
            <rFont val="Tahoma"/>
            <family val="2"/>
            <charset val="204"/>
          </rPr>
          <t>Задвижка №15.1. Сигнал от КВО</t>
        </r>
      </text>
    </comment>
    <comment ref="U29" authorId="0" shapeId="0">
      <text>
        <r>
          <rPr>
            <sz val="9"/>
            <color indexed="81"/>
            <rFont val="Tahoma"/>
            <family val="2"/>
            <charset val="204"/>
          </rPr>
          <t>Задвижка №15.1. Сигнал от КВЗ</t>
        </r>
      </text>
    </comment>
    <comment ref="AG29" authorId="0" shapeId="0">
      <text>
        <r>
          <rPr>
            <sz val="9"/>
            <color indexed="81"/>
            <rFont val="Tahoma"/>
            <family val="2"/>
            <charset val="204"/>
          </rPr>
          <t>Задвижка №15.1. Сигнал от ключа ДУ-О-МУ</t>
        </r>
      </text>
    </comment>
    <comment ref="AM29" authorId="0" shapeId="0">
      <text>
        <r>
          <rPr>
            <sz val="9"/>
            <color indexed="81"/>
            <rFont val="Tahoma"/>
            <family val="2"/>
            <charset val="204"/>
          </rPr>
          <t>Задвижка №15.1. Сработала муфта</t>
        </r>
      </text>
    </comment>
    <comment ref="AS29" authorId="0" shapeId="0">
      <text>
        <r>
          <rPr>
            <sz val="9"/>
            <color indexed="81"/>
            <rFont val="Tahoma"/>
            <family val="2"/>
            <charset val="204"/>
          </rPr>
          <t>Задвижка № 009.3с. Сигнал от ВММО</t>
        </r>
      </text>
    </comment>
    <comment ref="AY29" authorId="0" shapeId="0">
      <text>
        <r>
          <rPr>
            <sz val="9"/>
            <color indexed="81"/>
            <rFont val="Tahoma"/>
            <family val="2"/>
            <charset val="204"/>
          </rPr>
          <t>Задвижка № 009.3с. Сигнал от ВММЗ</t>
        </r>
      </text>
    </comment>
    <comment ref="BE29" authorId="0" shapeId="0">
      <text>
        <r>
          <rPr>
            <sz val="9"/>
            <color indexed="81"/>
            <rFont val="Tahoma"/>
            <family val="2"/>
            <charset val="204"/>
          </rPr>
          <t>Задвижка №15.1. Авария привода</t>
        </r>
      </text>
    </comment>
    <comment ref="EO29" authorId="0" shapeId="0">
      <text>
        <r>
          <rPr>
            <sz val="9"/>
            <color indexed="81"/>
            <rFont val="Tahoma"/>
            <family val="2"/>
            <charset val="204"/>
          </rPr>
          <t>Задвижка №15.1 - закрыта с БРУ</t>
        </r>
      </text>
    </comment>
    <comment ref="EU29" authorId="0" shapeId="0">
      <text>
        <r>
          <rPr>
            <sz val="9"/>
            <color indexed="81"/>
            <rFont val="Tahoma"/>
            <family val="2"/>
            <charset val="204"/>
          </rPr>
          <t>Задвижка №15.1 - остановлена с БРУ</t>
        </r>
      </text>
    </comment>
    <comment ref="FG29" authorId="1" shapeId="0">
      <text>
        <r>
          <rPr>
            <sz val="9"/>
            <color indexed="81"/>
            <rFont val="Tahoma"/>
            <family val="2"/>
            <charset val="204"/>
          </rPr>
          <t>Контроль наличия напряжения в цепях управления задвижкой №53</t>
        </r>
      </text>
    </comment>
    <comment ref="C30" authorId="0" shapeId="0">
      <text>
        <r>
          <rPr>
            <sz val="9"/>
            <color indexed="81"/>
            <rFont val="Tahoma"/>
            <family val="2"/>
            <charset val="204"/>
          </rPr>
          <t>Задвижка №008.1.2.1. Сигнал от МПО</t>
        </r>
      </text>
    </comment>
    <comment ref="I30" authorId="0" shapeId="0">
      <text>
        <r>
          <rPr>
            <sz val="9"/>
            <color indexed="81"/>
            <rFont val="Tahoma"/>
            <family val="2"/>
            <charset val="204"/>
          </rPr>
          <t>Задвижка №008.1.2.1. Сигнал от МПЗ</t>
        </r>
      </text>
    </comment>
    <comment ref="O30" authorId="0" shapeId="0">
      <text>
        <r>
          <rPr>
            <sz val="9"/>
            <color indexed="81"/>
            <rFont val="Tahoma"/>
            <family val="2"/>
            <charset val="204"/>
          </rPr>
          <t>Задвижка №008.1.2.1. Сигнал от КВО</t>
        </r>
      </text>
    </comment>
    <comment ref="U30" authorId="0" shapeId="0">
      <text>
        <r>
          <rPr>
            <sz val="9"/>
            <color indexed="81"/>
            <rFont val="Tahoma"/>
            <family val="2"/>
            <charset val="204"/>
          </rPr>
          <t>Задвижка №008.1.2.1. Сигнал от КВЗ</t>
        </r>
      </text>
    </comment>
    <comment ref="AG30" authorId="0" shapeId="0">
      <text>
        <r>
          <rPr>
            <sz val="9"/>
            <color indexed="81"/>
            <rFont val="Tahoma"/>
            <family val="2"/>
            <charset val="204"/>
          </rPr>
          <t>Задвижка №2. Сигнал от ключа ДУ-О-МУ</t>
        </r>
      </text>
    </comment>
    <comment ref="AM30" authorId="0" shapeId="0">
      <text>
        <r>
          <rPr>
            <sz val="9"/>
            <color indexed="81"/>
            <rFont val="Tahoma"/>
            <family val="2"/>
            <charset val="204"/>
          </rPr>
          <t>Задвижка №008.1.2.1. Сработала муфта</t>
        </r>
      </text>
    </comment>
    <comment ref="AS30" authorId="0" shapeId="0">
      <text>
        <r>
          <rPr>
            <sz val="9"/>
            <color indexed="81"/>
            <rFont val="Tahoma"/>
            <family val="2"/>
            <charset val="204"/>
          </rPr>
          <t>Задвижка 1c4. Сигнал от ВММО</t>
        </r>
      </text>
    </comment>
    <comment ref="AY30" authorId="0" shapeId="0">
      <text>
        <r>
          <rPr>
            <sz val="9"/>
            <color indexed="81"/>
            <rFont val="Tahoma"/>
            <family val="2"/>
            <charset val="204"/>
          </rPr>
          <t>Задвижка 1c4. Сигнал от ВММЗ</t>
        </r>
      </text>
    </comment>
    <comment ref="BE30" authorId="0" shapeId="0">
      <text>
        <r>
          <rPr>
            <sz val="9"/>
            <color indexed="81"/>
            <rFont val="Tahoma"/>
            <family val="2"/>
            <charset val="204"/>
          </rPr>
          <t>Задвижка №008.1.2.1. Авария привода</t>
        </r>
      </text>
    </comment>
    <comment ref="EO30" authorId="0" shapeId="0">
      <text>
        <r>
          <rPr>
            <sz val="9"/>
            <color indexed="81"/>
            <rFont val="Tahoma"/>
            <family val="2"/>
            <charset val="204"/>
          </rPr>
          <t>Задвижка №2 закрыта с БРУ</t>
        </r>
      </text>
    </comment>
    <comment ref="EU30" authorId="0" shapeId="0">
      <text>
        <r>
          <rPr>
            <sz val="9"/>
            <color indexed="81"/>
            <rFont val="Tahoma"/>
            <family val="2"/>
            <charset val="204"/>
          </rPr>
          <t>Задвижка №2 остановлена с БРУ</t>
        </r>
      </text>
    </comment>
    <comment ref="FG30" authorId="1" shapeId="0">
      <text>
        <r>
          <rPr>
            <sz val="9"/>
            <color indexed="81"/>
            <rFont val="Tahoma"/>
            <family val="2"/>
            <charset val="204"/>
          </rPr>
          <t>Контроль наличия напряжения в цепях управления задвижкой №36</t>
        </r>
      </text>
    </comment>
    <comment ref="C31" authorId="0" shapeId="0">
      <text>
        <r>
          <rPr>
            <sz val="9"/>
            <color indexed="81"/>
            <rFont val="Tahoma"/>
            <family val="2"/>
            <charset val="204"/>
          </rPr>
          <t>Задвижка №008.1.2.2. Сигнал от МПО</t>
        </r>
      </text>
    </comment>
    <comment ref="I31" authorId="0" shapeId="0">
      <text>
        <r>
          <rPr>
            <sz val="9"/>
            <color indexed="81"/>
            <rFont val="Tahoma"/>
            <family val="2"/>
            <charset val="204"/>
          </rPr>
          <t>Задвижка №008.1.2.2. Сигнал от МПЗ</t>
        </r>
      </text>
    </comment>
    <comment ref="O31" authorId="0" shapeId="0">
      <text>
        <r>
          <rPr>
            <sz val="9"/>
            <color indexed="81"/>
            <rFont val="Tahoma"/>
            <family val="2"/>
            <charset val="204"/>
          </rPr>
          <t>Задвижка №008.1.2.2. Сигнал от КВО</t>
        </r>
      </text>
    </comment>
    <comment ref="U31" authorId="0" shapeId="0">
      <text>
        <r>
          <rPr>
            <sz val="9"/>
            <color indexed="81"/>
            <rFont val="Tahoma"/>
            <family val="2"/>
            <charset val="204"/>
          </rPr>
          <t>Задвижка №008.1.2.2. Сигнал от КВЗ</t>
        </r>
      </text>
    </comment>
    <comment ref="AG31" authorId="0" shapeId="0">
      <text>
        <r>
          <rPr>
            <sz val="9"/>
            <color indexed="81"/>
            <rFont val="Tahoma"/>
            <family val="2"/>
            <charset val="204"/>
          </rPr>
          <t>Задвижка №3. Сигнал от ключа ДУ-О-МУ</t>
        </r>
      </text>
    </comment>
    <comment ref="AM31" authorId="0" shapeId="0">
      <text>
        <r>
          <rPr>
            <sz val="9"/>
            <color indexed="81"/>
            <rFont val="Tahoma"/>
            <family val="2"/>
            <charset val="204"/>
          </rPr>
          <t>Задвижка №008.1.2.2. Сработала муфта</t>
        </r>
      </text>
    </comment>
    <comment ref="AS31" authorId="0" shapeId="0">
      <text>
        <r>
          <rPr>
            <sz val="9"/>
            <color indexed="81"/>
            <rFont val="Tahoma"/>
            <family val="2"/>
            <charset val="204"/>
          </rPr>
          <t>Задвижка 1c5. Сигнал от ВММО</t>
        </r>
      </text>
    </comment>
    <comment ref="AY31" authorId="0" shapeId="0">
      <text>
        <r>
          <rPr>
            <sz val="9"/>
            <color indexed="81"/>
            <rFont val="Tahoma"/>
            <family val="2"/>
            <charset val="204"/>
          </rPr>
          <t>Задвижка 1c5. Сигнал от ВММЗ</t>
        </r>
      </text>
    </comment>
    <comment ref="BE31" authorId="0" shapeId="0">
      <text>
        <r>
          <rPr>
            <sz val="9"/>
            <color indexed="81"/>
            <rFont val="Tahoma"/>
            <family val="2"/>
            <charset val="204"/>
          </rPr>
          <t>Задвижка №008.1.2.2. Авария привода</t>
        </r>
      </text>
    </comment>
    <comment ref="FG31" authorId="1" shapeId="0">
      <text>
        <r>
          <rPr>
            <sz val="9"/>
            <color indexed="81"/>
            <rFont val="Tahoma"/>
            <family val="2"/>
            <charset val="204"/>
          </rPr>
          <t>Контроль наличия напряжения в цепях управления задвижкой №37</t>
        </r>
      </text>
    </comment>
    <comment ref="C32" authorId="0" shapeId="0">
      <text>
        <r>
          <rPr>
            <sz val="9"/>
            <color indexed="81"/>
            <rFont val="Tahoma"/>
            <family val="2"/>
            <charset val="204"/>
          </rPr>
          <t>Резерв. Сигнал от МПО</t>
        </r>
      </text>
    </comment>
    <comment ref="I32" authorId="0" shapeId="0">
      <text>
        <r>
          <rPr>
            <sz val="9"/>
            <color indexed="81"/>
            <rFont val="Tahoma"/>
            <family val="2"/>
            <charset val="204"/>
          </rPr>
          <t>Резерв. Сигнал от МПЗ</t>
        </r>
      </text>
    </comment>
    <comment ref="O32" authorId="0" shapeId="0">
      <text>
        <r>
          <rPr>
            <sz val="9"/>
            <color indexed="81"/>
            <rFont val="Tahoma"/>
            <family val="2"/>
            <charset val="204"/>
          </rPr>
          <t>Резерв. Сигнал от КВО</t>
        </r>
      </text>
    </comment>
    <comment ref="U32" authorId="0" shapeId="0">
      <text>
        <r>
          <rPr>
            <sz val="9"/>
            <color indexed="81"/>
            <rFont val="Tahoma"/>
            <family val="2"/>
            <charset val="204"/>
          </rPr>
          <t>Резерв. Сигнал от КВЗ</t>
        </r>
      </text>
    </comment>
    <comment ref="AG32" authorId="0" shapeId="0">
      <text>
        <r>
          <rPr>
            <sz val="9"/>
            <color indexed="81"/>
            <rFont val="Tahoma"/>
            <family val="2"/>
            <charset val="204"/>
          </rPr>
          <t>Резерв. Сигнал от ключа ДУ-О-МУ</t>
        </r>
      </text>
    </comment>
    <comment ref="AM32" authorId="0" shapeId="0">
      <text>
        <r>
          <rPr>
            <sz val="9"/>
            <color indexed="81"/>
            <rFont val="Tahoma"/>
            <family val="2"/>
            <charset val="204"/>
          </rPr>
          <t>Резерв. Сработала муфта</t>
        </r>
      </text>
    </comment>
    <comment ref="AS32" authorId="0" shapeId="0">
      <text>
        <r>
          <rPr>
            <sz val="9"/>
            <color indexed="81"/>
            <rFont val="Tahoma"/>
            <family val="2"/>
            <charset val="204"/>
          </rPr>
          <t>Задвижка 1c6. Сигнал от ВММО</t>
        </r>
      </text>
    </comment>
    <comment ref="AY32" authorId="0" shapeId="0">
      <text>
        <r>
          <rPr>
            <sz val="9"/>
            <color indexed="81"/>
            <rFont val="Tahoma"/>
            <family val="2"/>
            <charset val="204"/>
          </rPr>
          <t>Задвижка 1c6. Сигнал от ВММЗ</t>
        </r>
      </text>
    </comment>
    <comment ref="BE32" authorId="0" shapeId="0">
      <text>
        <r>
          <rPr>
            <sz val="9"/>
            <color indexed="81"/>
            <rFont val="Tahoma"/>
            <family val="2"/>
            <charset val="204"/>
          </rPr>
          <t>Резерв. Авария привода</t>
        </r>
      </text>
    </comment>
    <comment ref="FG32" authorId="1" shapeId="0">
      <text>
        <r>
          <rPr>
            <sz val="9"/>
            <color indexed="81"/>
            <rFont val="Tahoma"/>
            <family val="2"/>
            <charset val="204"/>
          </rPr>
          <t>Контроль наличия напряжения в цепях управления задвижкой №40</t>
        </r>
      </text>
    </comment>
    <comment ref="C33" authorId="0" shapeId="0">
      <text>
        <r>
          <rPr>
            <sz val="9"/>
            <color indexed="81"/>
            <rFont val="Tahoma"/>
            <family val="2"/>
            <charset val="204"/>
          </rPr>
          <t>Резерв. Сигнал от МПО</t>
        </r>
      </text>
    </comment>
    <comment ref="I33" authorId="0" shapeId="0">
      <text>
        <r>
          <rPr>
            <sz val="9"/>
            <color indexed="81"/>
            <rFont val="Tahoma"/>
            <family val="2"/>
            <charset val="204"/>
          </rPr>
          <t>Резерв. Сигнал от МПЗ</t>
        </r>
      </text>
    </comment>
    <comment ref="O33" authorId="0" shapeId="0">
      <text>
        <r>
          <rPr>
            <sz val="9"/>
            <color indexed="81"/>
            <rFont val="Tahoma"/>
            <family val="2"/>
            <charset val="204"/>
          </rPr>
          <t>Резерв. Сигнал от КВО</t>
        </r>
      </text>
    </comment>
    <comment ref="U33" authorId="0" shapeId="0">
      <text>
        <r>
          <rPr>
            <sz val="9"/>
            <color indexed="81"/>
            <rFont val="Tahoma"/>
            <family val="2"/>
            <charset val="204"/>
          </rPr>
          <t>Резерв. Сигнал от КВЗ</t>
        </r>
      </text>
    </comment>
    <comment ref="AM33" authorId="0" shapeId="0">
      <text>
        <r>
          <rPr>
            <sz val="9"/>
            <color indexed="81"/>
            <rFont val="Tahoma"/>
            <family val="2"/>
            <charset val="204"/>
          </rPr>
          <t>Резерв. Сработала муфта</t>
        </r>
      </text>
    </comment>
    <comment ref="AS33" authorId="0" shapeId="0">
      <text>
        <r>
          <rPr>
            <sz val="9"/>
            <color indexed="81"/>
            <rFont val="Tahoma"/>
            <family val="2"/>
            <charset val="204"/>
          </rPr>
          <t>Задвижка 2с1. Сигнал от ВММО</t>
        </r>
      </text>
    </comment>
    <comment ref="AY33" authorId="0" shapeId="0">
      <text>
        <r>
          <rPr>
            <sz val="9"/>
            <color indexed="81"/>
            <rFont val="Tahoma"/>
            <family val="2"/>
            <charset val="204"/>
          </rPr>
          <t>Задвижка 2с1. Сигнал от ВММЗ</t>
        </r>
      </text>
    </comment>
    <comment ref="BE33" authorId="0" shapeId="0">
      <text>
        <r>
          <rPr>
            <sz val="9"/>
            <color indexed="81"/>
            <rFont val="Tahoma"/>
            <family val="2"/>
            <charset val="204"/>
          </rPr>
          <t>Резерв. Авария привода</t>
        </r>
      </text>
    </comment>
    <comment ref="FG33" authorId="1" shapeId="0">
      <text>
        <r>
          <rPr>
            <sz val="9"/>
            <color indexed="81"/>
            <rFont val="Tahoma"/>
            <family val="2"/>
            <charset val="204"/>
          </rPr>
          <t>Контроль наличия напряжения в цепях управления задвижкой №52</t>
        </r>
      </text>
    </comment>
    <comment ref="C34" authorId="0" shapeId="0">
      <text>
        <r>
          <rPr>
            <sz val="9"/>
            <color indexed="81"/>
            <rFont val="Tahoma"/>
            <family val="2"/>
            <charset val="204"/>
          </rPr>
          <t>Задвижка №9. Сигнал от МПО</t>
        </r>
      </text>
    </comment>
    <comment ref="I34" authorId="0" shapeId="0">
      <text>
        <r>
          <rPr>
            <sz val="9"/>
            <color indexed="81"/>
            <rFont val="Tahoma"/>
            <family val="2"/>
            <charset val="204"/>
          </rPr>
          <t>Задвижка №9. Сигнал от МПЗ</t>
        </r>
      </text>
    </comment>
    <comment ref="O34" authorId="0" shapeId="0">
      <text>
        <r>
          <rPr>
            <sz val="9"/>
            <color indexed="81"/>
            <rFont val="Tahoma"/>
            <family val="2"/>
            <charset val="204"/>
          </rPr>
          <t>Задвижка №9. Сигнал от КВО</t>
        </r>
      </text>
    </comment>
    <comment ref="U34" authorId="0" shapeId="0">
      <text>
        <r>
          <rPr>
            <sz val="9"/>
            <color indexed="81"/>
            <rFont val="Tahoma"/>
            <family val="2"/>
            <charset val="204"/>
          </rPr>
          <t>Задвижка №9. Сигнал от КВЗ</t>
        </r>
      </text>
    </comment>
    <comment ref="AM34" authorId="0" shapeId="0">
      <text>
        <r>
          <rPr>
            <sz val="9"/>
            <color indexed="81"/>
            <rFont val="Tahoma"/>
            <family val="2"/>
            <charset val="204"/>
          </rPr>
          <t>Задвижка №4.4. Сработала муфта</t>
        </r>
      </text>
    </comment>
    <comment ref="AS34" authorId="0" shapeId="0">
      <text>
        <r>
          <rPr>
            <sz val="9"/>
            <color indexed="81"/>
            <rFont val="Tahoma"/>
            <family val="2"/>
            <charset val="204"/>
          </rPr>
          <t>Задвижка 2с2. Сигнал от ВММО</t>
        </r>
      </text>
    </comment>
    <comment ref="AY34" authorId="0" shapeId="0">
      <text>
        <r>
          <rPr>
            <sz val="9"/>
            <color indexed="81"/>
            <rFont val="Tahoma"/>
            <family val="2"/>
            <charset val="204"/>
          </rPr>
          <t>Задвижка 2с2. Сигнал от ВММЗ</t>
        </r>
      </text>
    </comment>
    <comment ref="BE34" authorId="0" shapeId="0">
      <text>
        <r>
          <rPr>
            <sz val="9"/>
            <color indexed="81"/>
            <rFont val="Tahoma"/>
            <family val="2"/>
            <charset val="204"/>
          </rPr>
          <t>Задвижка №4.4. Авария привода</t>
        </r>
      </text>
    </comment>
    <comment ref="FG34" authorId="1" shapeId="0">
      <text>
        <r>
          <rPr>
            <sz val="9"/>
            <color indexed="81"/>
            <rFont val="Tahoma"/>
            <family val="2"/>
            <charset val="204"/>
          </rPr>
          <t>Контроль наличия напряжения в цепях управления задвижкой №21</t>
        </r>
      </text>
    </comment>
    <comment ref="C35" authorId="0" shapeId="0">
      <text>
        <r>
          <rPr>
            <sz val="9"/>
            <color indexed="81"/>
            <rFont val="Tahoma"/>
            <family val="2"/>
            <charset val="204"/>
          </rPr>
          <t>Задвижка №11. Сигнал от МПО</t>
        </r>
      </text>
    </comment>
    <comment ref="I35" authorId="0" shapeId="0">
      <text>
        <r>
          <rPr>
            <sz val="9"/>
            <color indexed="81"/>
            <rFont val="Tahoma"/>
            <family val="2"/>
            <charset val="204"/>
          </rPr>
          <t>Задвижка №11. Сигнал от МПЗ</t>
        </r>
      </text>
    </comment>
    <comment ref="O35" authorId="0" shapeId="0">
      <text>
        <r>
          <rPr>
            <sz val="9"/>
            <color indexed="81"/>
            <rFont val="Tahoma"/>
            <family val="2"/>
            <charset val="204"/>
          </rPr>
          <t>Задвижка №11. Сигнал от КВО</t>
        </r>
      </text>
    </comment>
    <comment ref="U35" authorId="0" shapeId="0">
      <text>
        <r>
          <rPr>
            <sz val="9"/>
            <color indexed="81"/>
            <rFont val="Tahoma"/>
            <family val="2"/>
            <charset val="204"/>
          </rPr>
          <t>Задвижка №11. Сигнал от КВЗ</t>
        </r>
      </text>
    </comment>
    <comment ref="AG35" authorId="0" shapeId="0">
      <text>
        <r>
          <rPr>
            <sz val="9"/>
            <color indexed="81"/>
            <rFont val="Tahoma"/>
            <family val="2"/>
            <charset val="204"/>
          </rPr>
          <t>Задвижка №11. Сигнал от ключа ДУ-О-МУ</t>
        </r>
      </text>
    </comment>
    <comment ref="AM35" authorId="0" shapeId="0">
      <text>
        <r>
          <rPr>
            <sz val="9"/>
            <color indexed="81"/>
            <rFont val="Tahoma"/>
            <family val="2"/>
            <charset val="204"/>
          </rPr>
          <t>Задвижка №11. Сработала муфта</t>
        </r>
      </text>
    </comment>
    <comment ref="AS35" authorId="0" shapeId="0">
      <text>
        <r>
          <rPr>
            <sz val="9"/>
            <color indexed="81"/>
            <rFont val="Tahoma"/>
            <family val="2"/>
            <charset val="204"/>
          </rPr>
          <t>Задвижка 2с3. Сигнал от ВММО</t>
        </r>
      </text>
    </comment>
    <comment ref="AY35" authorId="0" shapeId="0">
      <text>
        <r>
          <rPr>
            <sz val="9"/>
            <color indexed="81"/>
            <rFont val="Tahoma"/>
            <family val="2"/>
            <charset val="204"/>
          </rPr>
          <t>Задвижка 2с3. Сигнал от ВММЗ</t>
        </r>
      </text>
    </comment>
    <comment ref="BE35" authorId="0" shapeId="0">
      <text>
        <r>
          <rPr>
            <sz val="9"/>
            <color indexed="81"/>
            <rFont val="Tahoma"/>
            <family val="2"/>
            <charset val="204"/>
          </rPr>
          <t>Задвижка №11. Авария привода</t>
        </r>
      </text>
    </comment>
    <comment ref="FG35" authorId="1" shapeId="0">
      <text>
        <r>
          <rPr>
            <sz val="9"/>
            <color indexed="81"/>
            <rFont val="Tahoma"/>
            <family val="2"/>
            <charset val="204"/>
          </rPr>
          <t>Контроль наличия напряжения в цепях управления задвижкой №22</t>
        </r>
      </text>
    </comment>
    <comment ref="C36" authorId="0" shapeId="0">
      <text>
        <r>
          <rPr>
            <sz val="9"/>
            <color indexed="81"/>
            <rFont val="Tahoma"/>
            <family val="2"/>
            <charset val="204"/>
          </rPr>
          <t>Задвижка №12. Сигнал от МПО</t>
        </r>
      </text>
    </comment>
    <comment ref="I36" authorId="0" shapeId="0">
      <text>
        <r>
          <rPr>
            <sz val="9"/>
            <color indexed="81"/>
            <rFont val="Tahoma"/>
            <family val="2"/>
            <charset val="204"/>
          </rPr>
          <t>Задвижка №12. Сигнал от МПЗ</t>
        </r>
      </text>
    </comment>
    <comment ref="O36" authorId="0" shapeId="0">
      <text>
        <r>
          <rPr>
            <sz val="9"/>
            <color indexed="81"/>
            <rFont val="Tahoma"/>
            <family val="2"/>
            <charset val="204"/>
          </rPr>
          <t>Задвижка №12. Сигнал от КВО</t>
        </r>
      </text>
    </comment>
    <comment ref="U36" authorId="0" shapeId="0">
      <text>
        <r>
          <rPr>
            <sz val="9"/>
            <color indexed="81"/>
            <rFont val="Tahoma"/>
            <family val="2"/>
            <charset val="204"/>
          </rPr>
          <t>Задвижка №12. Сигнал от КВЗ</t>
        </r>
      </text>
    </comment>
    <comment ref="AG36" authorId="0" shapeId="0">
      <text>
        <r>
          <rPr>
            <sz val="9"/>
            <color indexed="81"/>
            <rFont val="Tahoma"/>
            <family val="2"/>
            <charset val="204"/>
          </rPr>
          <t>Задвижка №12. Сигнал от ключа ДУ-О-МУ</t>
        </r>
      </text>
    </comment>
    <comment ref="AM36" authorId="0" shapeId="0">
      <text>
        <r>
          <rPr>
            <sz val="9"/>
            <color indexed="81"/>
            <rFont val="Tahoma"/>
            <family val="2"/>
            <charset val="204"/>
          </rPr>
          <t>Задвижка №12. Сработала муфта</t>
        </r>
      </text>
    </comment>
    <comment ref="AS36" authorId="0" shapeId="0">
      <text>
        <r>
          <rPr>
            <sz val="9"/>
            <color indexed="81"/>
            <rFont val="Tahoma"/>
            <family val="2"/>
            <charset val="204"/>
          </rPr>
          <t>Задвижка 2с4. Сигнал от ВММО</t>
        </r>
      </text>
    </comment>
    <comment ref="AY36" authorId="0" shapeId="0">
      <text>
        <r>
          <rPr>
            <sz val="9"/>
            <color indexed="81"/>
            <rFont val="Tahoma"/>
            <family val="2"/>
            <charset val="204"/>
          </rPr>
          <t>Задвижка 2с4. Сигнал от ВММЗ</t>
        </r>
      </text>
    </comment>
    <comment ref="BE36" authorId="0" shapeId="0">
      <text>
        <r>
          <rPr>
            <sz val="9"/>
            <color indexed="81"/>
            <rFont val="Tahoma"/>
            <family val="2"/>
            <charset val="204"/>
          </rPr>
          <t>Задвижка №12. Авария привода</t>
        </r>
      </text>
    </comment>
    <comment ref="FG36" authorId="1" shapeId="0">
      <text>
        <r>
          <rPr>
            <sz val="9"/>
            <color indexed="81"/>
            <rFont val="Tahoma"/>
            <family val="2"/>
            <charset val="204"/>
          </rPr>
          <t>Контроль наличия напряжения в цепях управления задвижкой №23</t>
        </r>
      </text>
    </comment>
    <comment ref="C37" authorId="0" shapeId="0">
      <text>
        <r>
          <rPr>
            <sz val="9"/>
            <color indexed="81"/>
            <rFont val="Tahoma"/>
            <family val="2"/>
            <charset val="204"/>
          </rPr>
          <t>Резерв. Сигнал от МПО</t>
        </r>
      </text>
    </comment>
    <comment ref="I37" authorId="0" shapeId="0">
      <text>
        <r>
          <rPr>
            <sz val="9"/>
            <color indexed="81"/>
            <rFont val="Tahoma"/>
            <family val="2"/>
            <charset val="204"/>
          </rPr>
          <t>Резерв. Сигнал от МПЗ</t>
        </r>
      </text>
    </comment>
    <comment ref="O37" authorId="0" shapeId="0">
      <text>
        <r>
          <rPr>
            <sz val="9"/>
            <color indexed="81"/>
            <rFont val="Tahoma"/>
            <family val="2"/>
            <charset val="204"/>
          </rPr>
          <t>Резерв. Сигнал от КВО</t>
        </r>
      </text>
    </comment>
    <comment ref="U37" authorId="0" shapeId="0">
      <text>
        <r>
          <rPr>
            <sz val="9"/>
            <color indexed="81"/>
            <rFont val="Tahoma"/>
            <family val="2"/>
            <charset val="204"/>
          </rPr>
          <t>Резерв. Сигнал от КВЗ</t>
        </r>
      </text>
    </comment>
    <comment ref="AG37" authorId="0" shapeId="0">
      <text>
        <r>
          <rPr>
            <sz val="9"/>
            <color indexed="81"/>
            <rFont val="Tahoma"/>
            <family val="2"/>
            <charset val="204"/>
          </rPr>
          <t>Резерв. Сигнал от ключа ДУ-О-МУ</t>
        </r>
      </text>
    </comment>
    <comment ref="AM37" authorId="0" shapeId="0">
      <text>
        <r>
          <rPr>
            <sz val="9"/>
            <color indexed="81"/>
            <rFont val="Tahoma"/>
            <family val="2"/>
            <charset val="204"/>
          </rPr>
          <t>Резерв. Сработала муфта</t>
        </r>
      </text>
    </comment>
    <comment ref="AS37" authorId="0" shapeId="0">
      <text>
        <r>
          <rPr>
            <sz val="9"/>
            <color indexed="81"/>
            <rFont val="Tahoma"/>
            <family val="2"/>
            <charset val="204"/>
          </rPr>
          <t>Резерв. Сигнал от ВММО</t>
        </r>
      </text>
    </comment>
    <comment ref="AY37" authorId="0" shapeId="0">
      <text>
        <r>
          <rPr>
            <sz val="9"/>
            <color indexed="81"/>
            <rFont val="Tahoma"/>
            <family val="2"/>
            <charset val="204"/>
          </rPr>
          <t>Резерв. Сигнал от ВММЗ</t>
        </r>
      </text>
    </comment>
    <comment ref="BE37" authorId="0" shapeId="0">
      <text>
        <r>
          <rPr>
            <sz val="9"/>
            <color indexed="81"/>
            <rFont val="Tahoma"/>
            <family val="2"/>
            <charset val="204"/>
          </rPr>
          <t>Резерв. Авария привода</t>
        </r>
      </text>
    </comment>
    <comment ref="FG37" authorId="1" shapeId="0">
      <text>
        <r>
          <rPr>
            <sz val="9"/>
            <color indexed="81"/>
            <rFont val="Tahoma"/>
            <family val="2"/>
            <charset val="204"/>
          </rPr>
          <t>Контроль наличия напряжения в цепях управления задвижкой №44</t>
        </r>
      </text>
    </comment>
    <comment ref="FM37" authorId="0" shapeId="0">
      <text>
        <r>
          <rPr>
            <sz val="9"/>
            <color indexed="81"/>
            <rFont val="Tahoma"/>
            <family val="2"/>
            <charset val="204"/>
          </rPr>
          <t>Резервные схемы подключения. Контроль наличия напряжения</t>
        </r>
      </text>
    </comment>
    <comment ref="C38" authorId="0" shapeId="0">
      <text>
        <r>
          <rPr>
            <sz val="9"/>
            <color indexed="81"/>
            <rFont val="Tahoma"/>
            <family val="2"/>
            <charset val="204"/>
          </rPr>
          <t>Резерв. Сигнал от МПО</t>
        </r>
      </text>
    </comment>
    <comment ref="I38" authorId="0" shapeId="0">
      <text>
        <r>
          <rPr>
            <sz val="9"/>
            <color indexed="81"/>
            <rFont val="Tahoma"/>
            <family val="2"/>
            <charset val="204"/>
          </rPr>
          <t>Резерв. Сигнал от МПЗ</t>
        </r>
      </text>
    </comment>
    <comment ref="O38" authorId="0" shapeId="0">
      <text>
        <r>
          <rPr>
            <sz val="9"/>
            <color indexed="81"/>
            <rFont val="Tahoma"/>
            <family val="2"/>
            <charset val="204"/>
          </rPr>
          <t>Резерв. Сигнал от КВО</t>
        </r>
      </text>
    </comment>
    <comment ref="U38" authorId="0" shapeId="0">
      <text>
        <r>
          <rPr>
            <sz val="9"/>
            <color indexed="81"/>
            <rFont val="Tahoma"/>
            <family val="2"/>
            <charset val="204"/>
          </rPr>
          <t>Резерв. Сигнал от КВЗ</t>
        </r>
      </text>
    </comment>
    <comment ref="AG38" authorId="0" shapeId="0">
      <text>
        <r>
          <rPr>
            <sz val="9"/>
            <color indexed="81"/>
            <rFont val="Tahoma"/>
            <family val="2"/>
            <charset val="204"/>
          </rPr>
          <t>Резерв. Сигнал от ключа ДУ-О-МУ</t>
        </r>
      </text>
    </comment>
    <comment ref="AM38" authorId="0" shapeId="0">
      <text>
        <r>
          <rPr>
            <sz val="9"/>
            <color indexed="81"/>
            <rFont val="Tahoma"/>
            <family val="2"/>
            <charset val="204"/>
          </rPr>
          <t>Резерв. Сработала муфта</t>
        </r>
      </text>
    </comment>
    <comment ref="AS38" authorId="0" shapeId="0">
      <text>
        <r>
          <rPr>
            <sz val="9"/>
            <color indexed="81"/>
            <rFont val="Tahoma"/>
            <family val="2"/>
            <charset val="204"/>
          </rPr>
          <t>Задвижка 2с6. Сигнал от ВММО</t>
        </r>
      </text>
    </comment>
    <comment ref="AY38" authorId="0" shapeId="0">
      <text>
        <r>
          <rPr>
            <sz val="9"/>
            <color indexed="81"/>
            <rFont val="Tahoma"/>
            <family val="2"/>
            <charset val="204"/>
          </rPr>
          <t>Задвижка 2с6. Сигнал от ВММЗ</t>
        </r>
      </text>
    </comment>
    <comment ref="BE38" authorId="0" shapeId="0">
      <text>
        <r>
          <rPr>
            <sz val="9"/>
            <color indexed="81"/>
            <rFont val="Tahoma"/>
            <family val="2"/>
            <charset val="204"/>
          </rPr>
          <t>Резерв. Авария привода</t>
        </r>
      </text>
    </comment>
    <comment ref="FG38" authorId="1" shapeId="0">
      <text>
        <r>
          <rPr>
            <sz val="9"/>
            <color indexed="81"/>
            <rFont val="Tahoma"/>
            <family val="2"/>
            <charset val="204"/>
          </rPr>
          <t>Контроль наличия напряжения в цепях управления задвижкой №45</t>
        </r>
      </text>
    </comment>
    <comment ref="FM38" authorId="0" shapeId="0">
      <text>
        <r>
          <rPr>
            <sz val="9"/>
            <color indexed="81"/>
            <rFont val="Tahoma"/>
            <family val="2"/>
            <charset val="204"/>
          </rPr>
          <t>Резерв. Контроль наличия напряжения</t>
        </r>
      </text>
    </comment>
    <comment ref="C39" authorId="0" shapeId="0">
      <text>
        <r>
          <rPr>
            <sz val="9"/>
            <color indexed="81"/>
            <rFont val="Tahoma"/>
            <family val="2"/>
            <charset val="204"/>
          </rPr>
          <t>Задвижка №1. Сигнал от МПО</t>
        </r>
      </text>
    </comment>
    <comment ref="I39" authorId="0" shapeId="0">
      <text>
        <r>
          <rPr>
            <sz val="9"/>
            <color indexed="81"/>
            <rFont val="Tahoma"/>
            <family val="2"/>
            <charset val="204"/>
          </rPr>
          <t>Задвижка №1. Сигнал от МПЗ</t>
        </r>
      </text>
    </comment>
    <comment ref="O39" authorId="0" shapeId="0">
      <text>
        <r>
          <rPr>
            <sz val="9"/>
            <color indexed="81"/>
            <rFont val="Tahoma"/>
            <family val="2"/>
            <charset val="204"/>
          </rPr>
          <t>Задвижка №1. Сигнал от КВО</t>
        </r>
      </text>
    </comment>
    <comment ref="U39" authorId="0" shapeId="0">
      <text>
        <r>
          <rPr>
            <sz val="9"/>
            <color indexed="81"/>
            <rFont val="Tahoma"/>
            <family val="2"/>
            <charset val="204"/>
          </rPr>
          <t>Задвижка №1. Сигнал от КВЗ</t>
        </r>
      </text>
    </comment>
    <comment ref="AG39" authorId="0" shapeId="0">
      <text>
        <r>
          <rPr>
            <sz val="9"/>
            <color indexed="81"/>
            <rFont val="Tahoma"/>
            <family val="2"/>
            <charset val="204"/>
          </rPr>
          <t>Задвижка №1. Сигнал от ключа ДУ-О-МУ</t>
        </r>
      </text>
    </comment>
    <comment ref="AM39" authorId="0" shapeId="0">
      <text>
        <r>
          <rPr>
            <sz val="9"/>
            <color indexed="81"/>
            <rFont val="Tahoma"/>
            <family val="2"/>
            <charset val="204"/>
          </rPr>
          <t>Задвижка №1. Сработала муфта</t>
        </r>
      </text>
    </comment>
    <comment ref="AS39" authorId="0" shapeId="0">
      <text>
        <r>
          <rPr>
            <sz val="9"/>
            <color indexed="81"/>
            <rFont val="Tahoma"/>
            <family val="2"/>
            <charset val="204"/>
          </rPr>
          <t>Задвижка 15. Сигнал от ВММО</t>
        </r>
      </text>
    </comment>
    <comment ref="AY39" authorId="0" shapeId="0">
      <text>
        <r>
          <rPr>
            <sz val="9"/>
            <color indexed="81"/>
            <rFont val="Tahoma"/>
            <family val="2"/>
            <charset val="204"/>
          </rPr>
          <t>Задвижка 15. Сигнал от ВММЗ</t>
        </r>
      </text>
    </comment>
    <comment ref="BE39" authorId="0" shapeId="0">
      <text>
        <r>
          <rPr>
            <sz val="9"/>
            <color indexed="81"/>
            <rFont val="Tahoma"/>
            <family val="2"/>
            <charset val="204"/>
          </rPr>
          <t>Задвижка №1. Авария привода</t>
        </r>
      </text>
    </comment>
    <comment ref="EO39" authorId="0" shapeId="0">
      <text>
        <r>
          <rPr>
            <sz val="9"/>
            <color indexed="81"/>
            <rFont val="Tahoma"/>
            <family val="2"/>
            <charset val="204"/>
          </rPr>
          <t>Задвижка №1 закрыта с БРУ</t>
        </r>
      </text>
    </comment>
    <comment ref="EU39" authorId="0" shapeId="0">
      <text>
        <r>
          <rPr>
            <sz val="9"/>
            <color indexed="81"/>
            <rFont val="Tahoma"/>
            <family val="2"/>
            <charset val="204"/>
          </rPr>
          <t>Задвижка №1 остановлена с БРУ</t>
        </r>
      </text>
    </comment>
    <comment ref="FG39" authorId="1" shapeId="0">
      <text>
        <r>
          <rPr>
            <sz val="9"/>
            <color indexed="81"/>
            <rFont val="Tahoma"/>
            <family val="2"/>
            <charset val="204"/>
          </rPr>
          <t>Контроль наличия напряжения в цепях управления задвижкой №2</t>
        </r>
      </text>
    </comment>
    <comment ref="C40" authorId="0" shapeId="0">
      <text>
        <r>
          <rPr>
            <sz val="9"/>
            <color indexed="81"/>
            <rFont val="Tahoma"/>
            <family val="2"/>
            <charset val="204"/>
          </rPr>
          <t>Задвижка №4. Сигнал от МПО</t>
        </r>
      </text>
    </comment>
    <comment ref="I40" authorId="0" shapeId="0">
      <text>
        <r>
          <rPr>
            <sz val="9"/>
            <color indexed="81"/>
            <rFont val="Tahoma"/>
            <family val="2"/>
            <charset val="204"/>
          </rPr>
          <t>Задвижка №4. Сигнал от МПЗ</t>
        </r>
      </text>
    </comment>
    <comment ref="O40" authorId="0" shapeId="0">
      <text>
        <r>
          <rPr>
            <sz val="9"/>
            <color indexed="81"/>
            <rFont val="Tahoma"/>
            <family val="2"/>
            <charset val="204"/>
          </rPr>
          <t>Задвижка №4. Сигнал от КВО</t>
        </r>
      </text>
    </comment>
    <comment ref="U40" authorId="0" shapeId="0">
      <text>
        <r>
          <rPr>
            <sz val="9"/>
            <color indexed="81"/>
            <rFont val="Tahoma"/>
            <family val="2"/>
            <charset val="204"/>
          </rPr>
          <t>Задвижка №4. Сигнал от КВЗ</t>
        </r>
      </text>
    </comment>
    <comment ref="AG40" authorId="0" shapeId="0">
      <text>
        <r>
          <rPr>
            <sz val="9"/>
            <color indexed="81"/>
            <rFont val="Tahoma"/>
            <family val="2"/>
            <charset val="204"/>
          </rPr>
          <t>Задвижка №4. Сигнал от ключа ДУ-О-МУ</t>
        </r>
      </text>
    </comment>
    <comment ref="AM40" authorId="0" shapeId="0">
      <text>
        <r>
          <rPr>
            <sz val="9"/>
            <color indexed="81"/>
            <rFont val="Tahoma"/>
            <family val="2"/>
            <charset val="204"/>
          </rPr>
          <t>Задвижка №4. Сработала муфта</t>
        </r>
      </text>
    </comment>
    <comment ref="AS40" authorId="0" shapeId="0">
      <text>
        <r>
          <rPr>
            <sz val="9"/>
            <color indexed="81"/>
            <rFont val="Tahoma"/>
            <family val="2"/>
            <charset val="204"/>
          </rPr>
          <t>Задвижка 16. Сигнал от ВММО</t>
        </r>
      </text>
    </comment>
    <comment ref="AY40" authorId="0" shapeId="0">
      <text>
        <r>
          <rPr>
            <sz val="9"/>
            <color indexed="81"/>
            <rFont val="Tahoma"/>
            <family val="2"/>
            <charset val="204"/>
          </rPr>
          <t>Задвижка 16. Сигнал от ВММЗ</t>
        </r>
      </text>
    </comment>
    <comment ref="BE40" authorId="0" shapeId="0">
      <text>
        <r>
          <rPr>
            <sz val="9"/>
            <color indexed="81"/>
            <rFont val="Tahoma"/>
            <family val="2"/>
            <charset val="204"/>
          </rPr>
          <t>Задвижка №4. Авария привода</t>
        </r>
      </text>
    </comment>
    <comment ref="FG40" authorId="1" shapeId="0">
      <text>
        <r>
          <rPr>
            <sz val="9"/>
            <color indexed="81"/>
            <rFont val="Tahoma"/>
            <family val="2"/>
            <charset val="204"/>
          </rPr>
          <t>Контроль наличия напряжения в цепях управления задвижкой №3</t>
        </r>
      </text>
    </comment>
    <comment ref="C41" authorId="0" shapeId="0">
      <text>
        <r>
          <rPr>
            <sz val="9"/>
            <color indexed="81"/>
            <rFont val="Tahoma"/>
            <family val="2"/>
            <charset val="204"/>
          </rPr>
          <t>Задвижка №6. Сигнал от МПО</t>
        </r>
      </text>
    </comment>
    <comment ref="I41" authorId="0" shapeId="0">
      <text>
        <r>
          <rPr>
            <sz val="9"/>
            <color indexed="81"/>
            <rFont val="Tahoma"/>
            <family val="2"/>
            <charset val="204"/>
          </rPr>
          <t>Задвижка №6. Сигнал от МПЗ</t>
        </r>
      </text>
    </comment>
    <comment ref="O41" authorId="0" shapeId="0">
      <text>
        <r>
          <rPr>
            <sz val="9"/>
            <color indexed="81"/>
            <rFont val="Tahoma"/>
            <family val="2"/>
            <charset val="204"/>
          </rPr>
          <t>Задвижка №6. Сигнал от КВО</t>
        </r>
      </text>
    </comment>
    <comment ref="U41" authorId="0" shapeId="0">
      <text>
        <r>
          <rPr>
            <sz val="9"/>
            <color indexed="81"/>
            <rFont val="Tahoma"/>
            <family val="2"/>
            <charset val="204"/>
          </rPr>
          <t>Задвижка №6. Сигнал от КВЗ</t>
        </r>
      </text>
    </comment>
    <comment ref="AG41" authorId="0" shapeId="0">
      <text>
        <r>
          <rPr>
            <sz val="9"/>
            <color indexed="81"/>
            <rFont val="Tahoma"/>
            <family val="2"/>
            <charset val="204"/>
          </rPr>
          <t>Задвижка №6. Сигнал от ключа ДУ-О-МУ</t>
        </r>
      </text>
    </comment>
    <comment ref="AM41" authorId="0" shapeId="0">
      <text>
        <r>
          <rPr>
            <sz val="9"/>
            <color indexed="81"/>
            <rFont val="Tahoma"/>
            <family val="2"/>
            <charset val="204"/>
          </rPr>
          <t>Задвижка №6. Сработала муфта</t>
        </r>
      </text>
    </comment>
    <comment ref="AS41" authorId="0" shapeId="0">
      <text>
        <r>
          <rPr>
            <sz val="9"/>
            <color indexed="81"/>
            <rFont val="Tahoma"/>
            <family val="2"/>
            <charset val="204"/>
          </rPr>
          <t>Задвижка 17. Сигнал от ВММО</t>
        </r>
      </text>
    </comment>
    <comment ref="AY41" authorId="0" shapeId="0">
      <text>
        <r>
          <rPr>
            <sz val="9"/>
            <color indexed="81"/>
            <rFont val="Tahoma"/>
            <family val="2"/>
            <charset val="204"/>
          </rPr>
          <t>Задвижка 17. Сигнал от ВММЗ</t>
        </r>
      </text>
    </comment>
    <comment ref="BE41" authorId="0" shapeId="0">
      <text>
        <r>
          <rPr>
            <sz val="9"/>
            <color indexed="81"/>
            <rFont val="Tahoma"/>
            <family val="2"/>
            <charset val="204"/>
          </rPr>
          <t>Задвижка №6. Авария привода</t>
        </r>
      </text>
    </comment>
    <comment ref="FG41" authorId="1" shapeId="0">
      <text>
        <r>
          <rPr>
            <sz val="9"/>
            <color indexed="81"/>
            <rFont val="Tahoma"/>
            <family val="2"/>
            <charset val="204"/>
          </rPr>
          <t>Контроль наличия напряжения в цепях управления задвижкой №4</t>
        </r>
      </text>
    </comment>
    <comment ref="C42" authorId="0" shapeId="0">
      <text>
        <r>
          <rPr>
            <sz val="9"/>
            <color indexed="81"/>
            <rFont val="Tahoma"/>
            <family val="2"/>
            <charset val="204"/>
          </rPr>
          <t>Задвижка №8. Сигнал от МПО</t>
        </r>
      </text>
    </comment>
    <comment ref="I42" authorId="0" shapeId="0">
      <text>
        <r>
          <rPr>
            <sz val="9"/>
            <color indexed="81"/>
            <rFont val="Tahoma"/>
            <family val="2"/>
            <charset val="204"/>
          </rPr>
          <t>Задвижка №8. Сигнал от МПЗ</t>
        </r>
      </text>
    </comment>
    <comment ref="O42" authorId="0" shapeId="0">
      <text>
        <r>
          <rPr>
            <sz val="9"/>
            <color indexed="81"/>
            <rFont val="Tahoma"/>
            <family val="2"/>
            <charset val="204"/>
          </rPr>
          <t>Задвижка №8. Сигнал от КВО</t>
        </r>
      </text>
    </comment>
    <comment ref="U42" authorId="0" shapeId="0">
      <text>
        <r>
          <rPr>
            <sz val="9"/>
            <color indexed="81"/>
            <rFont val="Tahoma"/>
            <family val="2"/>
            <charset val="204"/>
          </rPr>
          <t>Задвижка №8. Сигнал от КВЗ</t>
        </r>
      </text>
    </comment>
    <comment ref="AG42" authorId="0" shapeId="0">
      <text>
        <r>
          <rPr>
            <sz val="9"/>
            <color indexed="81"/>
            <rFont val="Tahoma"/>
            <family val="2"/>
            <charset val="204"/>
          </rPr>
          <t>Задвижка резерв. Сигнал от ключа ДУ-О-МУ</t>
        </r>
      </text>
    </comment>
    <comment ref="AM42" authorId="0" shapeId="0">
      <text>
        <r>
          <rPr>
            <sz val="9"/>
            <color indexed="81"/>
            <rFont val="Tahoma"/>
            <family val="2"/>
            <charset val="204"/>
          </rPr>
          <t>Задвижка резерв. Сработала муфта</t>
        </r>
      </text>
    </comment>
    <comment ref="AS42" authorId="0" shapeId="0">
      <text>
        <r>
          <rPr>
            <sz val="9"/>
            <color indexed="81"/>
            <rFont val="Tahoma"/>
            <family val="2"/>
            <charset val="204"/>
          </rPr>
          <t>Задвижка 18. Сигнал от ВММО</t>
        </r>
      </text>
    </comment>
    <comment ref="AY42" authorId="0" shapeId="0">
      <text>
        <r>
          <rPr>
            <sz val="9"/>
            <color indexed="81"/>
            <rFont val="Tahoma"/>
            <family val="2"/>
            <charset val="204"/>
          </rPr>
          <t>Задвижка 18. Сигнал от ВММЗ</t>
        </r>
      </text>
    </comment>
    <comment ref="BE42" authorId="0" shapeId="0">
      <text>
        <r>
          <rPr>
            <sz val="9"/>
            <color indexed="81"/>
            <rFont val="Tahoma"/>
            <family val="2"/>
            <charset val="204"/>
          </rPr>
          <t>Задвижка резерв. Авария привода</t>
        </r>
      </text>
    </comment>
    <comment ref="FG42" authorId="1" shapeId="0">
      <text>
        <r>
          <rPr>
            <sz val="9"/>
            <color indexed="81"/>
            <rFont val="Tahoma"/>
            <family val="2"/>
            <charset val="204"/>
          </rPr>
          <t>Контроль наличия напряжения в цепях управления задвижкой №5</t>
        </r>
      </text>
    </comment>
    <comment ref="C43" authorId="0" shapeId="0">
      <text>
        <r>
          <rPr>
            <sz val="9"/>
            <color indexed="81"/>
            <rFont val="Tahoma"/>
            <family val="2"/>
            <charset val="204"/>
          </rPr>
          <t>Задвижка №10. Сигнал от МПО</t>
        </r>
      </text>
    </comment>
    <comment ref="I43" authorId="0" shapeId="0">
      <text>
        <r>
          <rPr>
            <sz val="9"/>
            <color indexed="81"/>
            <rFont val="Tahoma"/>
            <family val="2"/>
            <charset val="204"/>
          </rPr>
          <t>Задвижка №10. Сигнал от МПЗ</t>
        </r>
      </text>
    </comment>
    <comment ref="O43" authorId="0" shapeId="0">
      <text>
        <r>
          <rPr>
            <sz val="9"/>
            <color indexed="81"/>
            <rFont val="Tahoma"/>
            <family val="2"/>
            <charset val="204"/>
          </rPr>
          <t>Задвижка №10. Сигнал от КВО</t>
        </r>
      </text>
    </comment>
    <comment ref="U43" authorId="0" shapeId="0">
      <text>
        <r>
          <rPr>
            <sz val="9"/>
            <color indexed="81"/>
            <rFont val="Tahoma"/>
            <family val="2"/>
            <charset val="204"/>
          </rPr>
          <t>Задвижка №10. Сигнал от КВЗ</t>
        </r>
      </text>
    </comment>
    <comment ref="AM43" authorId="0" shapeId="0">
      <text>
        <r>
          <rPr>
            <sz val="9"/>
            <color indexed="81"/>
            <rFont val="Tahoma"/>
            <family val="2"/>
            <charset val="204"/>
          </rPr>
          <t>Шаровый кран ШК №1 (резерв). Сработала муфта</t>
        </r>
      </text>
    </comment>
    <comment ref="AS43" authorId="0" shapeId="0">
      <text>
        <r>
          <rPr>
            <sz val="9"/>
            <color indexed="81"/>
            <rFont val="Tahoma"/>
            <family val="2"/>
            <charset val="204"/>
          </rPr>
          <t>Задвижка 19. Сигнал от ВММО</t>
        </r>
      </text>
    </comment>
    <comment ref="AY43" authorId="0" shapeId="0">
      <text>
        <r>
          <rPr>
            <sz val="9"/>
            <color indexed="81"/>
            <rFont val="Tahoma"/>
            <family val="2"/>
            <charset val="204"/>
          </rPr>
          <t>Задвижка 19. Сигнал от ВММЗ</t>
        </r>
      </text>
    </comment>
    <comment ref="BE43" authorId="0" shapeId="0">
      <text>
        <r>
          <rPr>
            <sz val="9"/>
            <color indexed="81"/>
            <rFont val="Tahoma"/>
            <family val="2"/>
            <charset val="204"/>
          </rPr>
          <t>Шаровый кран ШК №1 (резерв). Авария привода</t>
        </r>
      </text>
    </comment>
    <comment ref="FG43" authorId="1" shapeId="0">
      <text>
        <r>
          <rPr>
            <sz val="9"/>
            <color indexed="81"/>
            <rFont val="Tahoma"/>
            <family val="2"/>
            <charset val="204"/>
          </rPr>
          <t>Контроль наличия напряжения в цепях управления задвижкой №1</t>
        </r>
      </text>
    </comment>
    <comment ref="C44" authorId="0" shapeId="0">
      <text>
        <r>
          <rPr>
            <sz val="9"/>
            <color indexed="81"/>
            <rFont val="Tahoma"/>
            <family val="2"/>
            <charset val="204"/>
          </rPr>
          <t>Задвижка №12y. Сигнал от МПО</t>
        </r>
      </text>
    </comment>
    <comment ref="I44" authorId="0" shapeId="0">
      <text>
        <r>
          <rPr>
            <sz val="9"/>
            <color indexed="81"/>
            <rFont val="Tahoma"/>
            <family val="2"/>
            <charset val="204"/>
          </rPr>
          <t>Задвижка №12y. Сигнал от МПЗ</t>
        </r>
      </text>
    </comment>
    <comment ref="O44" authorId="0" shapeId="0">
      <text>
        <r>
          <rPr>
            <sz val="9"/>
            <color indexed="81"/>
            <rFont val="Tahoma"/>
            <family val="2"/>
            <charset val="204"/>
          </rPr>
          <t>Задвижка №12y. Сигнал от КВО</t>
        </r>
      </text>
    </comment>
    <comment ref="U44" authorId="0" shapeId="0">
      <text>
        <r>
          <rPr>
            <sz val="9"/>
            <color indexed="81"/>
            <rFont val="Tahoma"/>
            <family val="2"/>
            <charset val="204"/>
          </rPr>
          <t>Задвижка №12y. Сигнал от КВЗ</t>
        </r>
      </text>
    </comment>
    <comment ref="AG44" authorId="0" shapeId="0">
      <text>
        <r>
          <rPr>
            <sz val="9"/>
            <color indexed="81"/>
            <rFont val="Tahoma"/>
            <family val="2"/>
            <charset val="204"/>
          </rPr>
          <t>Задвижка №12y. Сигнал от ключа ДУ-О-МУ</t>
        </r>
      </text>
    </comment>
    <comment ref="AM44" authorId="0" shapeId="0">
      <text>
        <r>
          <rPr>
            <sz val="9"/>
            <color indexed="81"/>
            <rFont val="Tahoma"/>
            <family val="2"/>
            <charset val="204"/>
          </rPr>
          <t>Задвижка №12y. Сработала муфта</t>
        </r>
      </text>
    </comment>
    <comment ref="AS44" authorId="0" shapeId="0">
      <text>
        <r>
          <rPr>
            <sz val="9"/>
            <color indexed="81"/>
            <rFont val="Tahoma"/>
            <family val="2"/>
            <charset val="204"/>
          </rPr>
          <t>Задвижка 20. Сигнал от ВММО</t>
        </r>
      </text>
    </comment>
    <comment ref="AY44" authorId="0" shapeId="0">
      <text>
        <r>
          <rPr>
            <sz val="9"/>
            <color indexed="81"/>
            <rFont val="Tahoma"/>
            <family val="2"/>
            <charset val="204"/>
          </rPr>
          <t>Задвижка 20. Сигнал от ВММЗ</t>
        </r>
      </text>
    </comment>
    <comment ref="BE44" authorId="0" shapeId="0">
      <text>
        <r>
          <rPr>
            <sz val="9"/>
            <color indexed="81"/>
            <rFont val="Tahoma"/>
            <family val="2"/>
            <charset val="204"/>
          </rPr>
          <t>Задвижка №12y. Авария привода</t>
        </r>
      </text>
    </comment>
    <comment ref="FG44" authorId="1" shapeId="0">
      <text>
        <r>
          <rPr>
            <sz val="9"/>
            <color indexed="81"/>
            <rFont val="Tahoma"/>
            <family val="2"/>
            <charset val="204"/>
          </rPr>
          <t>Контроль наличия напряжения в цепях управления задвижкой №6</t>
        </r>
      </text>
    </comment>
    <comment ref="C45" authorId="0" shapeId="0">
      <text>
        <r>
          <rPr>
            <sz val="9"/>
            <color indexed="81"/>
            <rFont val="Tahoma"/>
            <family val="2"/>
            <charset val="204"/>
          </rPr>
          <t>Задвижка №16. Сигнал от МПО</t>
        </r>
      </text>
    </comment>
    <comment ref="I45" authorId="0" shapeId="0">
      <text>
        <r>
          <rPr>
            <sz val="9"/>
            <color indexed="81"/>
            <rFont val="Tahoma"/>
            <family val="2"/>
            <charset val="204"/>
          </rPr>
          <t>Задвижка №16. Сигнал от МПЗ</t>
        </r>
      </text>
    </comment>
    <comment ref="O45" authorId="0" shapeId="0">
      <text>
        <r>
          <rPr>
            <sz val="9"/>
            <color indexed="81"/>
            <rFont val="Tahoma"/>
            <family val="2"/>
            <charset val="204"/>
          </rPr>
          <t>Задвижка №16. Сигнал от КВО</t>
        </r>
      </text>
    </comment>
    <comment ref="U45" authorId="0" shapeId="0">
      <text>
        <r>
          <rPr>
            <sz val="9"/>
            <color indexed="81"/>
            <rFont val="Tahoma"/>
            <family val="2"/>
            <charset val="204"/>
          </rPr>
          <t>Задвижка №16. Сигнал от КВЗ</t>
        </r>
      </text>
    </comment>
    <comment ref="AG45" authorId="0" shapeId="0">
      <text>
        <r>
          <rPr>
            <sz val="9"/>
            <color indexed="81"/>
            <rFont val="Tahoma"/>
            <family val="2"/>
            <charset val="204"/>
          </rPr>
          <t>Задвижка №16. Сигнал от ключа ДУ-О-МУ</t>
        </r>
      </text>
    </comment>
    <comment ref="AM45" authorId="0" shapeId="0">
      <text>
        <r>
          <rPr>
            <sz val="9"/>
            <color indexed="81"/>
            <rFont val="Tahoma"/>
            <family val="2"/>
            <charset val="204"/>
          </rPr>
          <t>Шаровый кран ШК №3 (резерв). Сработала муфта</t>
        </r>
      </text>
    </comment>
    <comment ref="AS45" authorId="0" shapeId="0">
      <text>
        <r>
          <rPr>
            <sz val="9"/>
            <color indexed="81"/>
            <rFont val="Tahoma"/>
            <family val="2"/>
            <charset val="204"/>
          </rPr>
          <t>Задвижка №16. Сигнал от ВММО</t>
        </r>
      </text>
    </comment>
    <comment ref="AY45" authorId="0" shapeId="0">
      <text>
        <r>
          <rPr>
            <sz val="9"/>
            <color indexed="81"/>
            <rFont val="Tahoma"/>
            <family val="2"/>
            <charset val="204"/>
          </rPr>
          <t>Задвижка №16. Сигнал от ВММЗ</t>
        </r>
      </text>
    </comment>
    <comment ref="BE45" authorId="0" shapeId="0">
      <text>
        <r>
          <rPr>
            <sz val="9"/>
            <color indexed="81"/>
            <rFont val="Tahoma"/>
            <family val="2"/>
            <charset val="204"/>
          </rPr>
          <t>Шаровый кран ШК №3 (резерв). Авария привода</t>
        </r>
      </text>
    </comment>
    <comment ref="FG45" authorId="1" shapeId="0">
      <text>
        <r>
          <rPr>
            <sz val="9"/>
            <color indexed="81"/>
            <rFont val="Tahoma"/>
            <family val="2"/>
            <charset val="204"/>
          </rPr>
          <t>Контроль наличия напряжения в цепях управления задвижкой №7</t>
        </r>
      </text>
    </comment>
    <comment ref="C46" authorId="0" shapeId="0">
      <text>
        <r>
          <rPr>
            <sz val="9"/>
            <color indexed="81"/>
            <rFont val="Tahoma"/>
            <family val="2"/>
            <charset val="204"/>
          </rPr>
          <t>Резерв. Сигнал от МПО</t>
        </r>
      </text>
    </comment>
    <comment ref="I46" authorId="0" shapeId="0">
      <text>
        <r>
          <rPr>
            <sz val="9"/>
            <color indexed="81"/>
            <rFont val="Tahoma"/>
            <family val="2"/>
            <charset val="204"/>
          </rPr>
          <t>Резерв. Сигнал от МПЗ</t>
        </r>
      </text>
    </comment>
    <comment ref="O46" authorId="0" shapeId="0">
      <text>
        <r>
          <rPr>
            <sz val="9"/>
            <color indexed="81"/>
            <rFont val="Tahoma"/>
            <family val="2"/>
            <charset val="204"/>
          </rPr>
          <t>Резерв. Сигнал от КВО</t>
        </r>
      </text>
    </comment>
    <comment ref="U46" authorId="0" shapeId="0">
      <text>
        <r>
          <rPr>
            <sz val="9"/>
            <color indexed="81"/>
            <rFont val="Tahoma"/>
            <family val="2"/>
            <charset val="204"/>
          </rPr>
          <t>Резерв. Сигнал от КВЗ</t>
        </r>
      </text>
    </comment>
    <comment ref="AG46" authorId="0" shapeId="0">
      <text>
        <r>
          <rPr>
            <sz val="9"/>
            <color indexed="81"/>
            <rFont val="Tahoma"/>
            <family val="2"/>
            <charset val="204"/>
          </rPr>
          <t>Резерв. Сигнал от ключа ДУ-О-МУ</t>
        </r>
      </text>
    </comment>
    <comment ref="AM46" authorId="0" shapeId="0">
      <text>
        <r>
          <rPr>
            <sz val="9"/>
            <color indexed="81"/>
            <rFont val="Tahoma"/>
            <family val="2"/>
            <charset val="204"/>
          </rPr>
          <t>Задвижка №Резерв1. Сработала муфта</t>
        </r>
      </text>
    </comment>
    <comment ref="AS46" authorId="0" shapeId="0">
      <text>
        <r>
          <rPr>
            <sz val="9"/>
            <color indexed="81"/>
            <rFont val="Tahoma"/>
            <family val="2"/>
            <charset val="204"/>
          </rPr>
          <t>Задвижка 2ф1. Сигнал от ВММО</t>
        </r>
      </text>
    </comment>
    <comment ref="AY46" authorId="0" shapeId="0">
      <text>
        <r>
          <rPr>
            <sz val="9"/>
            <color indexed="81"/>
            <rFont val="Tahoma"/>
            <family val="2"/>
            <charset val="204"/>
          </rPr>
          <t>Задвижка 2ф1. Сигнал от ВММЗ</t>
        </r>
      </text>
    </comment>
    <comment ref="BE46" authorId="0" shapeId="0">
      <text>
        <r>
          <rPr>
            <sz val="9"/>
            <color indexed="81"/>
            <rFont val="Tahoma"/>
            <family val="2"/>
            <charset val="204"/>
          </rPr>
          <t>Задвижка №Резерв1. Авария привода</t>
        </r>
      </text>
    </comment>
    <comment ref="FG46" authorId="1" shapeId="0">
      <text>
        <r>
          <rPr>
            <sz val="9"/>
            <color indexed="81"/>
            <rFont val="Tahoma"/>
            <family val="2"/>
            <charset val="204"/>
          </rPr>
          <t>Контроль наличия напряжения в цепях управления задвижкой №17</t>
        </r>
      </text>
    </comment>
    <comment ref="FM46" authorId="0" shapeId="0">
      <text>
        <r>
          <rPr>
            <sz val="9"/>
            <color indexed="81"/>
            <rFont val="Tahoma"/>
            <family val="2"/>
            <charset val="204"/>
          </rPr>
          <t>Резерв. Контроль наличия напряжения</t>
        </r>
      </text>
    </comment>
    <comment ref="C47" authorId="0" shapeId="0">
      <text>
        <r>
          <rPr>
            <sz val="9"/>
            <color indexed="81"/>
            <rFont val="Tahoma"/>
            <family val="2"/>
            <charset val="204"/>
          </rPr>
          <t>Резерв. Сигнал от МПО</t>
        </r>
      </text>
    </comment>
    <comment ref="I47" authorId="0" shapeId="0">
      <text>
        <r>
          <rPr>
            <sz val="9"/>
            <color indexed="81"/>
            <rFont val="Tahoma"/>
            <family val="2"/>
            <charset val="204"/>
          </rPr>
          <t>Резерв. Сигнал от МПЗ</t>
        </r>
      </text>
    </comment>
    <comment ref="O47" authorId="0" shapeId="0">
      <text>
        <r>
          <rPr>
            <sz val="9"/>
            <color indexed="81"/>
            <rFont val="Tahoma"/>
            <family val="2"/>
            <charset val="204"/>
          </rPr>
          <t>Резерв. Сигнал от КВО</t>
        </r>
      </text>
    </comment>
    <comment ref="U47" authorId="0" shapeId="0">
      <text>
        <r>
          <rPr>
            <sz val="9"/>
            <color indexed="81"/>
            <rFont val="Tahoma"/>
            <family val="2"/>
            <charset val="204"/>
          </rPr>
          <t>Резерв. Сигнал от КВЗ</t>
        </r>
      </text>
    </comment>
    <comment ref="AM47" authorId="0" shapeId="0">
      <text>
        <r>
          <rPr>
            <sz val="9"/>
            <color indexed="81"/>
            <rFont val="Tahoma"/>
            <family val="2"/>
            <charset val="204"/>
          </rPr>
          <t>Задвижка №Резерв2. Сработала муфта</t>
        </r>
      </text>
    </comment>
    <comment ref="AS47" authorId="0" shapeId="0">
      <text>
        <r>
          <rPr>
            <sz val="9"/>
            <color indexed="81"/>
            <rFont val="Tahoma"/>
            <family val="2"/>
            <charset val="204"/>
          </rPr>
          <t>Задвижка 1ф2. Сигнал от ВММО</t>
        </r>
      </text>
    </comment>
    <comment ref="AY47" authorId="0" shapeId="0">
      <text>
        <r>
          <rPr>
            <sz val="9"/>
            <color indexed="81"/>
            <rFont val="Tahoma"/>
            <family val="2"/>
            <charset val="204"/>
          </rPr>
          <t>Задвижка 1ф2. Сигнал от ВММЗ</t>
        </r>
      </text>
    </comment>
    <comment ref="BE47" authorId="0" shapeId="0">
      <text>
        <r>
          <rPr>
            <sz val="9"/>
            <color indexed="81"/>
            <rFont val="Tahoma"/>
            <family val="2"/>
            <charset val="204"/>
          </rPr>
          <t>Задвижка №Резерв2. Авария привода</t>
        </r>
      </text>
    </comment>
    <comment ref="FG47" authorId="1" shapeId="0">
      <text>
        <r>
          <rPr>
            <sz val="9"/>
            <color indexed="81"/>
            <rFont val="Tahoma"/>
            <family val="2"/>
            <charset val="204"/>
          </rPr>
          <t>Контроль наличия напряжения в цепях управления задвижкой №18</t>
        </r>
      </text>
    </comment>
    <comment ref="C48" authorId="0" shapeId="0">
      <text>
        <r>
          <rPr>
            <sz val="9"/>
            <color indexed="81"/>
            <rFont val="Tahoma"/>
            <family val="2"/>
            <charset val="204"/>
          </rPr>
          <t>Задвижка №102. Сигнал от МПО</t>
        </r>
      </text>
    </comment>
    <comment ref="I48" authorId="0" shapeId="0">
      <text>
        <r>
          <rPr>
            <sz val="9"/>
            <color indexed="81"/>
            <rFont val="Tahoma"/>
            <family val="2"/>
            <charset val="204"/>
          </rPr>
          <t>Задвижка №102. Сигнал от МПЗ</t>
        </r>
      </text>
    </comment>
    <comment ref="O48" authorId="0" shapeId="0">
      <text>
        <r>
          <rPr>
            <sz val="9"/>
            <color indexed="81"/>
            <rFont val="Tahoma"/>
            <family val="2"/>
            <charset val="204"/>
          </rPr>
          <t>Задвижка №102. Сигнал от КВО</t>
        </r>
      </text>
    </comment>
    <comment ref="U48" authorId="0" shapeId="0">
      <text>
        <r>
          <rPr>
            <sz val="9"/>
            <color indexed="81"/>
            <rFont val="Tahoma"/>
            <family val="2"/>
            <charset val="204"/>
          </rPr>
          <t>Задвижка №102. Сигнал от КВЗ</t>
        </r>
      </text>
    </comment>
    <comment ref="AM48" authorId="0" shapeId="0">
      <text>
        <r>
          <rPr>
            <sz val="9"/>
            <color indexed="81"/>
            <rFont val="Tahoma"/>
            <family val="2"/>
            <charset val="204"/>
          </rPr>
          <t>Задвижка №102. Сработала муфта</t>
        </r>
      </text>
    </comment>
    <comment ref="AS48" authorId="0" shapeId="0">
      <text>
        <r>
          <rPr>
            <sz val="9"/>
            <color indexed="81"/>
            <rFont val="Tahoma"/>
            <family val="2"/>
            <charset val="204"/>
          </rPr>
          <t>Задвижка 2ф2. Сигнал от ВММО</t>
        </r>
      </text>
    </comment>
    <comment ref="AY48" authorId="0" shapeId="0">
      <text>
        <r>
          <rPr>
            <sz val="9"/>
            <color indexed="81"/>
            <rFont val="Tahoma"/>
            <family val="2"/>
            <charset val="204"/>
          </rPr>
          <t>Задвижка 2ф2. Сигнал от ВММЗ</t>
        </r>
      </text>
    </comment>
    <comment ref="BE48" authorId="0" shapeId="0">
      <text>
        <r>
          <rPr>
            <sz val="9"/>
            <color indexed="81"/>
            <rFont val="Tahoma"/>
            <family val="2"/>
            <charset val="204"/>
          </rPr>
          <t>Снятие ограждения муфты МНА № 003.2 k</t>
        </r>
      </text>
    </comment>
    <comment ref="FG48" authorId="1" shapeId="0">
      <text>
        <r>
          <rPr>
            <sz val="9"/>
            <color indexed="81"/>
            <rFont val="Tahoma"/>
            <family val="2"/>
            <charset val="204"/>
          </rPr>
          <t>Контроль наличия напряжения в цепях управления задвижкой №19</t>
        </r>
      </text>
    </comment>
    <comment ref="FM48" authorId="0" shapeId="0">
      <text>
        <r>
          <rPr>
            <sz val="9"/>
            <color indexed="81"/>
            <rFont val="Tahoma"/>
            <family val="2"/>
            <charset val="204"/>
          </rPr>
          <t>ВВ МНА №1 отключен электрозащитой электродвигателя</t>
        </r>
      </text>
    </comment>
    <comment ref="C49" authorId="0" shapeId="0">
      <text>
        <r>
          <rPr>
            <sz val="9"/>
            <color indexed="81"/>
            <rFont val="Tahoma"/>
            <family val="2"/>
            <charset val="204"/>
          </rPr>
          <t>Задвижка №105. Сигнал от МПО</t>
        </r>
      </text>
    </comment>
    <comment ref="I49" authorId="0" shapeId="0">
      <text>
        <r>
          <rPr>
            <sz val="9"/>
            <color indexed="81"/>
            <rFont val="Tahoma"/>
            <family val="2"/>
            <charset val="204"/>
          </rPr>
          <t>Задвижка №105. Сигнал от МПЗ</t>
        </r>
      </text>
    </comment>
    <comment ref="O49" authorId="0" shapeId="0">
      <text>
        <r>
          <rPr>
            <sz val="9"/>
            <color indexed="81"/>
            <rFont val="Tahoma"/>
            <family val="2"/>
            <charset val="204"/>
          </rPr>
          <t>Задвижка №105. Сигнал от КВО</t>
        </r>
      </text>
    </comment>
    <comment ref="U49" authorId="0" shapeId="0">
      <text>
        <r>
          <rPr>
            <sz val="9"/>
            <color indexed="81"/>
            <rFont val="Tahoma"/>
            <family val="2"/>
            <charset val="204"/>
          </rPr>
          <t>Задвижка №105. Сигнал от КВЗ</t>
        </r>
      </text>
    </comment>
    <comment ref="AM49" authorId="0" shapeId="0">
      <text>
        <r>
          <rPr>
            <sz val="9"/>
            <color indexed="81"/>
            <rFont val="Tahoma"/>
            <family val="2"/>
            <charset val="204"/>
          </rPr>
          <t>Задвижка №105. Сработала муфта</t>
        </r>
      </text>
    </comment>
    <comment ref="AS49" authorId="0" shapeId="0">
      <text>
        <r>
          <rPr>
            <sz val="9"/>
            <color indexed="81"/>
            <rFont val="Tahoma"/>
            <family val="2"/>
            <charset val="204"/>
          </rPr>
          <t>Задвижка 1ф3. Сигнал от ВММО</t>
        </r>
      </text>
    </comment>
    <comment ref="AY49" authorId="0" shapeId="0">
      <text>
        <r>
          <rPr>
            <sz val="9"/>
            <color indexed="81"/>
            <rFont val="Tahoma"/>
            <family val="2"/>
            <charset val="204"/>
          </rPr>
          <t>Задвижка 1ф3. Сигнал от ВММЗ</t>
        </r>
      </text>
    </comment>
    <comment ref="BE49" authorId="0" shapeId="0">
      <text>
        <r>
          <rPr>
            <sz val="9"/>
            <color indexed="81"/>
            <rFont val="Tahoma"/>
            <family val="2"/>
            <charset val="204"/>
          </rPr>
          <t>Задвижка №105. Авария привода</t>
        </r>
      </text>
    </comment>
    <comment ref="FG49" authorId="1" shapeId="0">
      <text>
        <r>
          <rPr>
            <sz val="9"/>
            <color indexed="81"/>
            <rFont val="Tahoma"/>
            <family val="2"/>
            <charset val="204"/>
          </rPr>
          <t>Контроль наличия напряжения в цепях управления задвижкой № 8</t>
        </r>
      </text>
    </comment>
    <comment ref="FM49" authorId="0" shapeId="0">
      <text>
        <r>
          <rPr>
            <sz val="9"/>
            <color indexed="81"/>
            <rFont val="Tahoma"/>
            <family val="2"/>
            <charset val="204"/>
          </rPr>
          <t>ВВ МНА №1 отключен от САОН</t>
        </r>
      </text>
    </comment>
    <comment ref="C50" authorId="0" shapeId="0">
      <text>
        <r>
          <rPr>
            <sz val="9"/>
            <color indexed="81"/>
            <rFont val="Tahoma"/>
            <family val="2"/>
            <charset val="204"/>
          </rPr>
          <t>Задвижка №131. Сигнал от МПО</t>
        </r>
      </text>
    </comment>
    <comment ref="I50" authorId="0" shapeId="0">
      <text>
        <r>
          <rPr>
            <sz val="9"/>
            <color indexed="81"/>
            <rFont val="Tahoma"/>
            <family val="2"/>
            <charset val="204"/>
          </rPr>
          <t>Задвижка №131. Сигнал от МПЗ</t>
        </r>
      </text>
    </comment>
    <comment ref="O50" authorId="0" shapeId="0">
      <text>
        <r>
          <rPr>
            <sz val="9"/>
            <color indexed="81"/>
            <rFont val="Tahoma"/>
            <family val="2"/>
            <charset val="204"/>
          </rPr>
          <t>Задвижка №131. Сигнал от КВО</t>
        </r>
      </text>
    </comment>
    <comment ref="U50" authorId="0" shapeId="0">
      <text>
        <r>
          <rPr>
            <sz val="9"/>
            <color indexed="81"/>
            <rFont val="Tahoma"/>
            <family val="2"/>
            <charset val="204"/>
          </rPr>
          <t>Задвижка №131. Сигнал от КВЗ</t>
        </r>
      </text>
    </comment>
    <comment ref="AM50" authorId="0" shapeId="0">
      <text>
        <r>
          <rPr>
            <sz val="9"/>
            <color indexed="81"/>
            <rFont val="Tahoma"/>
            <family val="2"/>
            <charset val="204"/>
          </rPr>
          <t>Задвижка №131. Сработала муфта</t>
        </r>
      </text>
    </comment>
    <comment ref="AS50" authorId="0" shapeId="0">
      <text>
        <r>
          <rPr>
            <sz val="9"/>
            <color indexed="81"/>
            <rFont val="Tahoma"/>
            <family val="2"/>
            <charset val="204"/>
          </rPr>
          <t>Задвижка 2ф3. Сигнал от ВММО</t>
        </r>
      </text>
    </comment>
    <comment ref="AY50" authorId="0" shapeId="0">
      <text>
        <r>
          <rPr>
            <sz val="9"/>
            <color indexed="81"/>
            <rFont val="Tahoma"/>
            <family val="2"/>
            <charset val="204"/>
          </rPr>
          <t>Задвижка 2ф3. Сигнал от ВММЗ</t>
        </r>
      </text>
    </comment>
    <comment ref="BE50" authorId="0" shapeId="0">
      <text>
        <r>
          <rPr>
            <sz val="9"/>
            <color indexed="81"/>
            <rFont val="Tahoma"/>
            <family val="2"/>
            <charset val="204"/>
          </rPr>
          <t>Задвижка №131. Авария привода</t>
        </r>
      </text>
    </comment>
    <comment ref="FG50" authorId="1" shapeId="0">
      <text>
        <r>
          <rPr>
            <sz val="9"/>
            <color indexed="81"/>
            <rFont val="Tahoma"/>
            <family val="2"/>
            <charset val="204"/>
          </rPr>
          <t>Контроль наличия напряжения в цепях управления задвижкой № 9</t>
        </r>
      </text>
    </comment>
    <comment ref="C51" authorId="0" shapeId="0">
      <text>
        <r>
          <rPr>
            <sz val="9"/>
            <color indexed="81"/>
            <rFont val="Tahoma"/>
            <family val="2"/>
            <charset val="204"/>
          </rPr>
          <t>Задвижка №127. Сигнал от МПО</t>
        </r>
      </text>
    </comment>
    <comment ref="I51" authorId="0" shapeId="0">
      <text>
        <r>
          <rPr>
            <sz val="9"/>
            <color indexed="81"/>
            <rFont val="Tahoma"/>
            <family val="2"/>
            <charset val="204"/>
          </rPr>
          <t>Задвижка №127. Сигнал от МПЗ</t>
        </r>
      </text>
    </comment>
    <comment ref="O51" authorId="0" shapeId="0">
      <text>
        <r>
          <rPr>
            <sz val="9"/>
            <color indexed="81"/>
            <rFont val="Tahoma"/>
            <family val="2"/>
            <charset val="204"/>
          </rPr>
          <t>Задвижка №127. Сигнал от КВО</t>
        </r>
      </text>
    </comment>
    <comment ref="U51" authorId="0" shapeId="0">
      <text>
        <r>
          <rPr>
            <sz val="9"/>
            <color indexed="81"/>
            <rFont val="Tahoma"/>
            <family val="2"/>
            <charset val="204"/>
          </rPr>
          <t>Задвижка №127. Сигнал от КВЗ</t>
        </r>
      </text>
    </comment>
    <comment ref="AG51" authorId="0" shapeId="0">
      <text>
        <r>
          <rPr>
            <sz val="9"/>
            <color indexed="81"/>
            <rFont val="Tahoma"/>
            <family val="2"/>
            <charset val="204"/>
          </rPr>
          <t>Резерв. Сигнал от ключа ДУ-О-МУ</t>
        </r>
      </text>
    </comment>
    <comment ref="AM51" authorId="0" shapeId="0">
      <text>
        <r>
          <rPr>
            <sz val="9"/>
            <color indexed="81"/>
            <rFont val="Tahoma"/>
            <family val="2"/>
            <charset val="204"/>
          </rPr>
          <t>Задвижка №127. Сработала муфта</t>
        </r>
      </text>
    </comment>
    <comment ref="AS51" authorId="0" shapeId="0">
      <text>
        <r>
          <rPr>
            <sz val="9"/>
            <color indexed="81"/>
            <rFont val="Tahoma"/>
            <family val="2"/>
            <charset val="204"/>
          </rPr>
          <t>Задвижка Резерв. Сигнал от ВММО</t>
        </r>
      </text>
    </comment>
    <comment ref="AY51" authorId="0" shapeId="0">
      <text>
        <r>
          <rPr>
            <sz val="9"/>
            <color indexed="81"/>
            <rFont val="Tahoma"/>
            <family val="2"/>
            <charset val="204"/>
          </rPr>
          <t>Задвижка Резерв. Сигнал от ВММЗ</t>
        </r>
      </text>
    </comment>
    <comment ref="BE51" authorId="0" shapeId="0">
      <text>
        <r>
          <rPr>
            <sz val="9"/>
            <color indexed="81"/>
            <rFont val="Tahoma"/>
            <family val="2"/>
            <charset val="204"/>
          </rPr>
          <t>Задвижка №127. Авария привода</t>
        </r>
      </text>
    </comment>
    <comment ref="FG51" authorId="1" shapeId="0">
      <text>
        <r>
          <rPr>
            <sz val="9"/>
            <color indexed="81"/>
            <rFont val="Tahoma"/>
            <family val="2"/>
            <charset val="204"/>
          </rPr>
          <t>Контроль наличия напряжения в цепях управления задвижкой № 10</t>
        </r>
      </text>
    </comment>
    <comment ref="C52" authorId="0" shapeId="0">
      <text>
        <r>
          <rPr>
            <sz val="9"/>
            <color indexed="81"/>
            <rFont val="Tahoma"/>
            <family val="2"/>
            <charset val="204"/>
          </rPr>
          <t>Задвижка №129. Сигнал от МПО</t>
        </r>
      </text>
    </comment>
    <comment ref="I52" authorId="0" shapeId="0">
      <text>
        <r>
          <rPr>
            <sz val="9"/>
            <color indexed="81"/>
            <rFont val="Tahoma"/>
            <family val="2"/>
            <charset val="204"/>
          </rPr>
          <t>Задвижка №129. Сигнал от МПЗ</t>
        </r>
      </text>
    </comment>
    <comment ref="O52" authorId="0" shapeId="0">
      <text>
        <r>
          <rPr>
            <sz val="9"/>
            <color indexed="81"/>
            <rFont val="Tahoma"/>
            <family val="2"/>
            <charset val="204"/>
          </rPr>
          <t>Задвижка №129. Сигнал от КВО</t>
        </r>
      </text>
    </comment>
    <comment ref="U52" authorId="0" shapeId="0">
      <text>
        <r>
          <rPr>
            <sz val="9"/>
            <color indexed="81"/>
            <rFont val="Tahoma"/>
            <family val="2"/>
            <charset val="204"/>
          </rPr>
          <t>Задвижка №129. Сигнал от КВЗ</t>
        </r>
      </text>
    </comment>
    <comment ref="AG52" authorId="0" shapeId="0">
      <text>
        <r>
          <rPr>
            <sz val="9"/>
            <color indexed="81"/>
            <rFont val="Tahoma"/>
            <family val="2"/>
            <charset val="204"/>
          </rPr>
          <t>Резерв. Сигнал от ключа ДУ-О-МУ</t>
        </r>
      </text>
    </comment>
    <comment ref="AM52" authorId="0" shapeId="0">
      <text>
        <r>
          <rPr>
            <sz val="9"/>
            <color indexed="81"/>
            <rFont val="Tahoma"/>
            <family val="2"/>
            <charset val="204"/>
          </rPr>
          <t>Задвижка №129. Сработала муфта</t>
        </r>
      </text>
    </comment>
    <comment ref="AS52" authorId="0" shapeId="0">
      <text>
        <r>
          <rPr>
            <sz val="9"/>
            <color indexed="81"/>
            <rFont val="Tahoma"/>
            <family val="2"/>
            <charset val="204"/>
          </rPr>
          <t>Задвижка Резерв. Сигнал от ВММО</t>
        </r>
      </text>
    </comment>
    <comment ref="AY52" authorId="0" shapeId="0">
      <text>
        <r>
          <rPr>
            <sz val="9"/>
            <color indexed="81"/>
            <rFont val="Tahoma"/>
            <family val="2"/>
            <charset val="204"/>
          </rPr>
          <t>Задвижка Резерв. Сигнал от ВММЗ</t>
        </r>
      </text>
    </comment>
    <comment ref="BE52" authorId="0" shapeId="0">
      <text>
        <r>
          <rPr>
            <sz val="9"/>
            <color indexed="81"/>
            <rFont val="Tahoma"/>
            <family val="2"/>
            <charset val="204"/>
          </rPr>
          <t>Задвижка №129. Авария привода</t>
        </r>
      </text>
    </comment>
    <comment ref="FG52" authorId="1" shapeId="0">
      <text>
        <r>
          <rPr>
            <sz val="9"/>
            <color indexed="81"/>
            <rFont val="Tahoma"/>
            <family val="2"/>
            <charset val="204"/>
          </rPr>
          <t>Контроль наличия напряжения в цепях управления задвижкой № 11</t>
        </r>
      </text>
    </comment>
    <comment ref="C53" authorId="0" shapeId="0">
      <text>
        <r>
          <rPr>
            <sz val="9"/>
            <color indexed="81"/>
            <rFont val="Tahoma"/>
            <family val="2"/>
            <charset val="204"/>
          </rPr>
          <t>Задвижка №Резерв1. Сигнал от МПО</t>
        </r>
      </text>
    </comment>
    <comment ref="I53" authorId="0" shapeId="0">
      <text>
        <r>
          <rPr>
            <sz val="9"/>
            <color indexed="81"/>
            <rFont val="Tahoma"/>
            <family val="2"/>
            <charset val="204"/>
          </rPr>
          <t>Задвижка №Резерв1. Сигнал от МПЗ</t>
        </r>
      </text>
    </comment>
    <comment ref="O53" authorId="0" shapeId="0">
      <text>
        <r>
          <rPr>
            <sz val="9"/>
            <color indexed="81"/>
            <rFont val="Tahoma"/>
            <family val="2"/>
            <charset val="204"/>
          </rPr>
          <t>Задвижка №Резерв1. Сигнал от КВО</t>
        </r>
      </text>
    </comment>
    <comment ref="U53" authorId="0" shapeId="0">
      <text>
        <r>
          <rPr>
            <sz val="9"/>
            <color indexed="81"/>
            <rFont val="Tahoma"/>
            <family val="2"/>
            <charset val="204"/>
          </rPr>
          <t>Задвижка №Резерв1. Сигнал от КВЗ</t>
        </r>
      </text>
    </comment>
    <comment ref="AM53" authorId="0" shapeId="0">
      <text>
        <r>
          <rPr>
            <sz val="9"/>
            <color indexed="81"/>
            <rFont val="Tahoma"/>
            <family val="2"/>
            <charset val="204"/>
          </rPr>
          <t>Задвижка №Резерв2. Сработала муфта</t>
        </r>
      </text>
    </comment>
    <comment ref="AS53" authorId="0" shapeId="0">
      <text>
        <r>
          <rPr>
            <sz val="9"/>
            <color indexed="81"/>
            <rFont val="Tahoma"/>
            <family val="2"/>
            <charset val="204"/>
          </rPr>
          <t>Резерв. Сигнал от ВММО</t>
        </r>
      </text>
    </comment>
    <comment ref="AY53" authorId="0" shapeId="0">
      <text>
        <r>
          <rPr>
            <sz val="9"/>
            <color indexed="81"/>
            <rFont val="Tahoma"/>
            <family val="2"/>
            <charset val="204"/>
          </rPr>
          <t>Резерв. Сигнал от ВММЗ</t>
        </r>
      </text>
    </comment>
    <comment ref="BE53" authorId="0" shapeId="0">
      <text>
        <r>
          <rPr>
            <sz val="9"/>
            <color indexed="81"/>
            <rFont val="Tahoma"/>
            <family val="2"/>
            <charset val="204"/>
          </rPr>
          <t>Задвижка №Резерв2. Авария привода</t>
        </r>
      </text>
    </comment>
    <comment ref="FG53" authorId="1" shapeId="0">
      <text>
        <r>
          <rPr>
            <sz val="9"/>
            <color indexed="81"/>
            <rFont val="Tahoma"/>
            <family val="2"/>
            <charset val="204"/>
          </rPr>
          <t>Контроль наличия напряжения в цепях управления задвижкой № 12</t>
        </r>
      </text>
    </comment>
    <comment ref="C54" authorId="0" shapeId="0">
      <text>
        <r>
          <rPr>
            <sz val="9"/>
            <color indexed="81"/>
            <rFont val="Tahoma"/>
            <family val="2"/>
            <charset val="204"/>
          </rPr>
          <t>Задвижка №87. Сигнал от МПО</t>
        </r>
      </text>
    </comment>
    <comment ref="I54" authorId="0" shapeId="0">
      <text>
        <r>
          <rPr>
            <sz val="9"/>
            <color indexed="81"/>
            <rFont val="Tahoma"/>
            <family val="2"/>
            <charset val="204"/>
          </rPr>
          <t>Задвижка №87. Сигнал от МПЗ</t>
        </r>
      </text>
    </comment>
    <comment ref="O54" authorId="0" shapeId="0">
      <text>
        <r>
          <rPr>
            <sz val="9"/>
            <color indexed="81"/>
            <rFont val="Tahoma"/>
            <family val="2"/>
            <charset val="204"/>
          </rPr>
          <t>Задвижка №87. Сигнал от КВО</t>
        </r>
      </text>
    </comment>
    <comment ref="U54" authorId="0" shapeId="0">
      <text>
        <r>
          <rPr>
            <sz val="9"/>
            <color indexed="81"/>
            <rFont val="Tahoma"/>
            <family val="2"/>
            <charset val="204"/>
          </rPr>
          <t>Задвижка №87. Сигнал от КВЗ</t>
        </r>
      </text>
    </comment>
    <comment ref="AM54" authorId="0" shapeId="0">
      <text>
        <r>
          <rPr>
            <sz val="9"/>
            <color indexed="81"/>
            <rFont val="Tahoma"/>
            <family val="2"/>
            <charset val="204"/>
          </rPr>
          <t>Задвижка №87. Сработала муфта</t>
        </r>
      </text>
    </comment>
    <comment ref="AS54" authorId="0" shapeId="0">
      <text>
        <r>
          <rPr>
            <sz val="9"/>
            <color indexed="81"/>
            <rFont val="Tahoma"/>
            <family val="2"/>
            <charset val="204"/>
          </rPr>
          <t>Резерв. Сигнал от ВММО</t>
        </r>
      </text>
    </comment>
    <comment ref="AY54" authorId="0" shapeId="0">
      <text>
        <r>
          <rPr>
            <sz val="9"/>
            <color indexed="81"/>
            <rFont val="Tahoma"/>
            <family val="2"/>
            <charset val="204"/>
          </rPr>
          <t>Резерв. Сигнал от ВММЗ</t>
        </r>
      </text>
    </comment>
    <comment ref="BE54" authorId="0" shapeId="0">
      <text>
        <r>
          <rPr>
            <sz val="9"/>
            <color indexed="81"/>
            <rFont val="Tahoma"/>
            <family val="2"/>
            <charset val="204"/>
          </rPr>
          <t>Задвижка №87. Авария привода</t>
        </r>
      </text>
    </comment>
    <comment ref="FG54" authorId="1" shapeId="0">
      <text>
        <r>
          <rPr>
            <sz val="9"/>
            <color indexed="81"/>
            <rFont val="Tahoma"/>
            <family val="2"/>
            <charset val="204"/>
          </rPr>
          <t>Контроль наличия напряжения в цепях управления задвижкой № 13</t>
        </r>
      </text>
    </comment>
    <comment ref="C55" authorId="0" shapeId="0">
      <text>
        <r>
          <rPr>
            <sz val="9"/>
            <color indexed="81"/>
            <rFont val="Tahoma"/>
            <family val="2"/>
            <charset val="204"/>
          </rPr>
          <t>Задвижка №Резерв2. Сигнал от МПО</t>
        </r>
      </text>
    </comment>
    <comment ref="I55" authorId="0" shapeId="0">
      <text>
        <r>
          <rPr>
            <sz val="9"/>
            <color indexed="81"/>
            <rFont val="Tahoma"/>
            <family val="2"/>
            <charset val="204"/>
          </rPr>
          <t>Задвижка №Резерв2. Сигнал от МПЗ</t>
        </r>
      </text>
    </comment>
    <comment ref="O55" authorId="0" shapeId="0">
      <text>
        <r>
          <rPr>
            <sz val="9"/>
            <color indexed="81"/>
            <rFont val="Tahoma"/>
            <family val="2"/>
            <charset val="204"/>
          </rPr>
          <t>Задвижка №Резерв2. Сигнал от КВО</t>
        </r>
      </text>
    </comment>
    <comment ref="U55" authorId="0" shapeId="0">
      <text>
        <r>
          <rPr>
            <sz val="9"/>
            <color indexed="81"/>
            <rFont val="Tahoma"/>
            <family val="2"/>
            <charset val="204"/>
          </rPr>
          <t>Задвижка №Резерв2. Сигнал от КВЗ</t>
        </r>
      </text>
    </comment>
    <comment ref="AM55" authorId="0" shapeId="0">
      <text>
        <r>
          <rPr>
            <sz val="9"/>
            <color indexed="81"/>
            <rFont val="Tahoma"/>
            <family val="2"/>
            <charset val="204"/>
          </rPr>
          <t>Резерв. Сработала муфта</t>
        </r>
      </text>
    </comment>
    <comment ref="AS55" authorId="0" shapeId="0">
      <text>
        <r>
          <rPr>
            <sz val="9"/>
            <color indexed="81"/>
            <rFont val="Tahoma"/>
            <family val="2"/>
            <charset val="204"/>
          </rPr>
          <t>Резерв. Сигнал от ВММО</t>
        </r>
      </text>
    </comment>
    <comment ref="AY55" authorId="0" shapeId="0">
      <text>
        <r>
          <rPr>
            <sz val="9"/>
            <color indexed="81"/>
            <rFont val="Tahoma"/>
            <family val="2"/>
            <charset val="204"/>
          </rPr>
          <t>Резерв. Сигнал от ВММЗ</t>
        </r>
      </text>
    </comment>
    <comment ref="BE55" authorId="0" shapeId="0">
      <text>
        <r>
          <rPr>
            <sz val="9"/>
            <color indexed="81"/>
            <rFont val="Tahoma"/>
            <family val="2"/>
            <charset val="204"/>
          </rPr>
          <t>Резерв. Авария привода</t>
        </r>
      </text>
    </comment>
    <comment ref="FG55" authorId="1" shapeId="0">
      <text>
        <r>
          <rPr>
            <sz val="9"/>
            <color indexed="81"/>
            <rFont val="Tahoma"/>
            <family val="2"/>
            <charset val="204"/>
          </rPr>
          <t>Контроль наличия напряжения в цепях управления задвижкой № 15</t>
        </r>
      </text>
    </comment>
    <comment ref="C56" authorId="0" shapeId="0">
      <text>
        <r>
          <rPr>
            <sz val="9"/>
            <color indexed="81"/>
            <rFont val="Tahoma"/>
            <family val="2"/>
            <charset val="204"/>
          </rPr>
          <t>Задвижка №103. Сигнал от МПО</t>
        </r>
      </text>
    </comment>
    <comment ref="I56" authorId="0" shapeId="0">
      <text>
        <r>
          <rPr>
            <sz val="9"/>
            <color indexed="81"/>
            <rFont val="Tahoma"/>
            <family val="2"/>
            <charset val="204"/>
          </rPr>
          <t>Задвижка №103. Сигнал от МПЗ</t>
        </r>
      </text>
    </comment>
    <comment ref="O56" authorId="0" shapeId="0">
      <text>
        <r>
          <rPr>
            <sz val="9"/>
            <color indexed="81"/>
            <rFont val="Tahoma"/>
            <family val="2"/>
            <charset val="204"/>
          </rPr>
          <t>Задвижка №103. Сигнал от КВО</t>
        </r>
      </text>
    </comment>
    <comment ref="U56" authorId="0" shapeId="0">
      <text>
        <r>
          <rPr>
            <sz val="9"/>
            <color indexed="81"/>
            <rFont val="Tahoma"/>
            <family val="2"/>
            <charset val="204"/>
          </rPr>
          <t>Задвижка №103. Сигнал от КВЗ</t>
        </r>
      </text>
    </comment>
    <comment ref="AM56" authorId="0" shapeId="0">
      <text>
        <r>
          <rPr>
            <sz val="9"/>
            <color indexed="81"/>
            <rFont val="Tahoma"/>
            <family val="2"/>
            <charset val="204"/>
          </rPr>
          <t>Задвижка №103. Сработала муфта</t>
        </r>
      </text>
    </comment>
    <comment ref="AS56" authorId="0" shapeId="0">
      <text>
        <r>
          <rPr>
            <sz val="9"/>
            <color indexed="81"/>
            <rFont val="Tahoma"/>
            <family val="2"/>
            <charset val="204"/>
          </rPr>
          <t>Резерв. Сигнал от ВММО</t>
        </r>
      </text>
    </comment>
    <comment ref="AY56" authorId="0" shapeId="0">
      <text>
        <r>
          <rPr>
            <sz val="9"/>
            <color indexed="81"/>
            <rFont val="Tahoma"/>
            <family val="2"/>
            <charset val="204"/>
          </rPr>
          <t>Резерв. Сигнал от ВММЗ</t>
        </r>
      </text>
    </comment>
    <comment ref="BE56" authorId="0" shapeId="0">
      <text>
        <r>
          <rPr>
            <sz val="9"/>
            <color indexed="81"/>
            <rFont val="Tahoma"/>
            <family val="2"/>
            <charset val="204"/>
          </rPr>
          <t>Снятие ограждения муфты МНА № 003.3</t>
        </r>
      </text>
    </comment>
    <comment ref="FG56" authorId="1" shapeId="0">
      <text>
        <r>
          <rPr>
            <sz val="9"/>
            <color indexed="81"/>
            <rFont val="Tahoma"/>
            <family val="2"/>
            <charset val="204"/>
          </rPr>
          <t>Контроль наличия напряжения в цепях управления задвижкой № 16</t>
        </r>
      </text>
    </comment>
    <comment ref="FM56" authorId="0" shapeId="0">
      <text>
        <r>
          <rPr>
            <sz val="9"/>
            <color indexed="81"/>
            <rFont val="Tahoma"/>
            <family val="2"/>
            <charset val="204"/>
          </rPr>
          <t>Неисправность цепей управления ВВ МНА №1 контроллером РЗиА</t>
        </r>
      </text>
    </comment>
    <comment ref="C57" authorId="0" shapeId="0">
      <text>
        <r>
          <rPr>
            <sz val="9"/>
            <color indexed="81"/>
            <rFont val="Tahoma"/>
            <family val="2"/>
            <charset val="204"/>
          </rPr>
          <t>Задвижка №106. Сигнал от МПО</t>
        </r>
      </text>
    </comment>
    <comment ref="I57" authorId="0" shapeId="0">
      <text>
        <r>
          <rPr>
            <sz val="9"/>
            <color indexed="81"/>
            <rFont val="Tahoma"/>
            <family val="2"/>
            <charset val="204"/>
          </rPr>
          <t>Задвижка №106. Сигнал от МПЗ</t>
        </r>
      </text>
    </comment>
    <comment ref="O57" authorId="0" shapeId="0">
      <text>
        <r>
          <rPr>
            <sz val="9"/>
            <color indexed="81"/>
            <rFont val="Tahoma"/>
            <family val="2"/>
            <charset val="204"/>
          </rPr>
          <t>Задвижка №106. Сигнал от КВО</t>
        </r>
      </text>
    </comment>
    <comment ref="U57" authorId="0" shapeId="0">
      <text>
        <r>
          <rPr>
            <sz val="9"/>
            <color indexed="81"/>
            <rFont val="Tahoma"/>
            <family val="2"/>
            <charset val="204"/>
          </rPr>
          <t>Задвижка №106. Сигнал от КВЗ</t>
        </r>
      </text>
    </comment>
    <comment ref="AM57" authorId="0" shapeId="0">
      <text>
        <r>
          <rPr>
            <sz val="9"/>
            <color indexed="81"/>
            <rFont val="Tahoma"/>
            <family val="2"/>
            <charset val="204"/>
          </rPr>
          <t>Задвижка №106. Сработала муфта</t>
        </r>
      </text>
    </comment>
    <comment ref="AS57" authorId="0" shapeId="0">
      <text>
        <r>
          <rPr>
            <sz val="9"/>
            <color indexed="81"/>
            <rFont val="Tahoma"/>
            <family val="2"/>
            <charset val="204"/>
          </rPr>
          <t>Резерв. Сигнал от ВММО</t>
        </r>
      </text>
    </comment>
    <comment ref="AY57" authorId="0" shapeId="0">
      <text>
        <r>
          <rPr>
            <sz val="9"/>
            <color indexed="81"/>
            <rFont val="Tahoma"/>
            <family val="2"/>
            <charset val="204"/>
          </rPr>
          <t>Резерв. Сигнал от ВММЗ</t>
        </r>
      </text>
    </comment>
    <comment ref="BE57" authorId="0" shapeId="0">
      <text>
        <r>
          <rPr>
            <sz val="9"/>
            <color indexed="81"/>
            <rFont val="Tahoma"/>
            <family val="2"/>
            <charset val="204"/>
          </rPr>
          <t>Задвижка №106. Авария привода</t>
        </r>
      </text>
    </comment>
    <comment ref="FG57" authorId="1" shapeId="0">
      <text>
        <r>
          <rPr>
            <sz val="9"/>
            <color indexed="81"/>
            <rFont val="Tahoma"/>
            <family val="2"/>
            <charset val="204"/>
          </rPr>
          <t>Контроль наличия напряжения в цепях управления задвижкой №20</t>
        </r>
      </text>
    </comment>
    <comment ref="C58" authorId="0" shapeId="0">
      <text>
        <r>
          <rPr>
            <sz val="9"/>
            <color indexed="81"/>
            <rFont val="Tahoma"/>
            <family val="2"/>
            <charset val="204"/>
          </rPr>
          <t>Задвижка №128. Сигнал от МПО</t>
        </r>
      </text>
    </comment>
    <comment ref="I58" authorId="0" shapeId="0">
      <text>
        <r>
          <rPr>
            <sz val="9"/>
            <color indexed="81"/>
            <rFont val="Tahoma"/>
            <family val="2"/>
            <charset val="204"/>
          </rPr>
          <t>Задвижка №128. Сигнал от МПЗ</t>
        </r>
      </text>
    </comment>
    <comment ref="O58" authorId="0" shapeId="0">
      <text>
        <r>
          <rPr>
            <sz val="9"/>
            <color indexed="81"/>
            <rFont val="Tahoma"/>
            <family val="2"/>
            <charset val="204"/>
          </rPr>
          <t>Задвижка №128. Сигнал от КВО</t>
        </r>
      </text>
    </comment>
    <comment ref="U58" authorId="0" shapeId="0">
      <text>
        <r>
          <rPr>
            <sz val="9"/>
            <color indexed="81"/>
            <rFont val="Tahoma"/>
            <family val="2"/>
            <charset val="204"/>
          </rPr>
          <t>Задвижка №128. Сигнал от КВЗ</t>
        </r>
      </text>
    </comment>
    <comment ref="AM58" authorId="0" shapeId="0">
      <text>
        <r>
          <rPr>
            <sz val="9"/>
            <color indexed="81"/>
            <rFont val="Tahoma"/>
            <family val="2"/>
            <charset val="204"/>
          </rPr>
          <t>Задвижка №128. Сработала муфта</t>
        </r>
      </text>
    </comment>
    <comment ref="AS58" authorId="0" shapeId="0">
      <text>
        <r>
          <rPr>
            <sz val="9"/>
            <color indexed="81"/>
            <rFont val="Tahoma"/>
            <family val="2"/>
            <charset val="204"/>
          </rPr>
          <t>Резерв. Сигнал от ВММО</t>
        </r>
      </text>
    </comment>
    <comment ref="AY58" authorId="0" shapeId="0">
      <text>
        <r>
          <rPr>
            <sz val="9"/>
            <color indexed="81"/>
            <rFont val="Tahoma"/>
            <family val="2"/>
            <charset val="204"/>
          </rPr>
          <t>Резерв. Сигнал от ВММЗ</t>
        </r>
      </text>
    </comment>
    <comment ref="BE58" authorId="0" shapeId="0">
      <text>
        <r>
          <rPr>
            <sz val="9"/>
            <color indexed="81"/>
            <rFont val="Tahoma"/>
            <family val="2"/>
            <charset val="204"/>
          </rPr>
          <t>Задвижка №128. Авария привода</t>
        </r>
      </text>
    </comment>
    <comment ref="C59" authorId="0" shapeId="0">
      <text>
        <r>
          <rPr>
            <sz val="9"/>
            <color indexed="81"/>
            <rFont val="Tahoma"/>
            <family val="2"/>
            <charset val="204"/>
          </rPr>
          <t>Задвижка №130. Сигнал от МПО</t>
        </r>
      </text>
    </comment>
    <comment ref="I59" authorId="0" shapeId="0">
      <text>
        <r>
          <rPr>
            <sz val="9"/>
            <color indexed="81"/>
            <rFont val="Tahoma"/>
            <family val="2"/>
            <charset val="204"/>
          </rPr>
          <t>Задвижка №130. Сигнал от МПЗ</t>
        </r>
      </text>
    </comment>
    <comment ref="O59" authorId="0" shapeId="0">
      <text>
        <r>
          <rPr>
            <sz val="9"/>
            <color indexed="81"/>
            <rFont val="Tahoma"/>
            <family val="2"/>
            <charset val="204"/>
          </rPr>
          <t>Задвижка №130. Сигнал от КВО</t>
        </r>
      </text>
    </comment>
    <comment ref="U59" authorId="0" shapeId="0">
      <text>
        <r>
          <rPr>
            <sz val="9"/>
            <color indexed="81"/>
            <rFont val="Tahoma"/>
            <family val="2"/>
            <charset val="204"/>
          </rPr>
          <t>Задвижка №130. Сигнал от КВЗ</t>
        </r>
      </text>
    </comment>
    <comment ref="AM59" authorId="0" shapeId="0">
      <text>
        <r>
          <rPr>
            <sz val="9"/>
            <color indexed="81"/>
            <rFont val="Tahoma"/>
            <family val="2"/>
            <charset val="204"/>
          </rPr>
          <t>Задвижка №130. Сработала муфта</t>
        </r>
      </text>
    </comment>
    <comment ref="BE59" authorId="0" shapeId="0">
      <text>
        <r>
          <rPr>
            <sz val="9"/>
            <color indexed="81"/>
            <rFont val="Tahoma"/>
            <family val="2"/>
            <charset val="204"/>
          </rPr>
          <t>Задвижка №130. Авария привода</t>
        </r>
      </text>
    </comment>
    <comment ref="C60" authorId="0" shapeId="0">
      <text>
        <r>
          <rPr>
            <sz val="9"/>
            <color indexed="81"/>
            <rFont val="Tahoma"/>
            <family val="2"/>
            <charset val="204"/>
          </rPr>
          <t>Задвижка №132. Сигнал от МПО</t>
        </r>
      </text>
    </comment>
    <comment ref="I60" authorId="0" shapeId="0">
      <text>
        <r>
          <rPr>
            <sz val="9"/>
            <color indexed="81"/>
            <rFont val="Tahoma"/>
            <family val="2"/>
            <charset val="204"/>
          </rPr>
          <t>Задвижка №132. Сигнал от МПЗ</t>
        </r>
      </text>
    </comment>
    <comment ref="O60" authorId="0" shapeId="0">
      <text>
        <r>
          <rPr>
            <sz val="9"/>
            <color indexed="81"/>
            <rFont val="Tahoma"/>
            <family val="2"/>
            <charset val="204"/>
          </rPr>
          <t>Задвижка №132. Сигнал от КВО</t>
        </r>
      </text>
    </comment>
    <comment ref="U60" authorId="0" shapeId="0">
      <text>
        <r>
          <rPr>
            <sz val="9"/>
            <color indexed="81"/>
            <rFont val="Tahoma"/>
            <family val="2"/>
            <charset val="204"/>
          </rPr>
          <t>Задвижка №132. Сигнал от КВЗ</t>
        </r>
      </text>
    </comment>
    <comment ref="AM60" authorId="0" shapeId="0">
      <text>
        <r>
          <rPr>
            <sz val="9"/>
            <color indexed="81"/>
            <rFont val="Tahoma"/>
            <family val="2"/>
            <charset val="204"/>
          </rPr>
          <t>Задвижка №132. Сработала муфта</t>
        </r>
      </text>
    </comment>
    <comment ref="BE60" authorId="0" shapeId="0">
      <text>
        <r>
          <rPr>
            <sz val="9"/>
            <color indexed="81"/>
            <rFont val="Tahoma"/>
            <family val="2"/>
            <charset val="204"/>
          </rPr>
          <t>Задвижка №132. Авария привода</t>
        </r>
      </text>
    </comment>
    <comment ref="C61" authorId="0" shapeId="0">
      <text>
        <r>
          <rPr>
            <sz val="9"/>
            <color indexed="81"/>
            <rFont val="Tahoma"/>
            <family val="2"/>
            <charset val="204"/>
          </rPr>
          <t>Задвижка №88. Сигнал от МПО</t>
        </r>
      </text>
    </comment>
    <comment ref="I61" authorId="0" shapeId="0">
      <text>
        <r>
          <rPr>
            <sz val="9"/>
            <color indexed="81"/>
            <rFont val="Tahoma"/>
            <family val="2"/>
            <charset val="204"/>
          </rPr>
          <t>Задвижка №88. Сигнал от МПЗ</t>
        </r>
      </text>
    </comment>
    <comment ref="O61" authorId="0" shapeId="0">
      <text>
        <r>
          <rPr>
            <sz val="9"/>
            <color indexed="81"/>
            <rFont val="Tahoma"/>
            <family val="2"/>
            <charset val="204"/>
          </rPr>
          <t>Задвижка №88. Сигнал от КВО</t>
        </r>
      </text>
    </comment>
    <comment ref="U61" authorId="0" shapeId="0">
      <text>
        <r>
          <rPr>
            <sz val="9"/>
            <color indexed="81"/>
            <rFont val="Tahoma"/>
            <family val="2"/>
            <charset val="204"/>
          </rPr>
          <t>Задвижка №88. Сигнал от КВЗ</t>
        </r>
      </text>
    </comment>
    <comment ref="AM61" authorId="0" shapeId="0">
      <text>
        <r>
          <rPr>
            <sz val="9"/>
            <color indexed="81"/>
            <rFont val="Tahoma"/>
            <family val="2"/>
            <charset val="204"/>
          </rPr>
          <t>Задвижка №88. Сработала муфта</t>
        </r>
      </text>
    </comment>
    <comment ref="BE61" authorId="0" shapeId="0">
      <text>
        <r>
          <rPr>
            <sz val="9"/>
            <color indexed="81"/>
            <rFont val="Tahoma"/>
            <family val="2"/>
            <charset val="204"/>
          </rPr>
          <t>Задвижка №88. Авария привода</t>
        </r>
      </text>
    </comment>
    <comment ref="C62" authorId="0" shapeId="0">
      <text>
        <r>
          <rPr>
            <sz val="9"/>
            <color indexed="81"/>
            <rFont val="Tahoma"/>
            <family val="2"/>
            <charset val="204"/>
          </rPr>
          <t>Задвижка №122. Сигнал от МПО</t>
        </r>
      </text>
    </comment>
    <comment ref="I62" authorId="0" shapeId="0">
      <text>
        <r>
          <rPr>
            <sz val="9"/>
            <color indexed="81"/>
            <rFont val="Tahoma"/>
            <family val="2"/>
            <charset val="204"/>
          </rPr>
          <t>Задвижка №122. Сигнал от МПЗ</t>
        </r>
      </text>
    </comment>
    <comment ref="O62" authorId="0" shapeId="0">
      <text>
        <r>
          <rPr>
            <sz val="9"/>
            <color indexed="81"/>
            <rFont val="Tahoma"/>
            <family val="2"/>
            <charset val="204"/>
          </rPr>
          <t>Задвижка №122. Сигнал от КВО</t>
        </r>
      </text>
    </comment>
    <comment ref="U62" authorId="0" shapeId="0">
      <text>
        <r>
          <rPr>
            <sz val="9"/>
            <color indexed="81"/>
            <rFont val="Tahoma"/>
            <family val="2"/>
            <charset val="204"/>
          </rPr>
          <t>Задвижка №122. Сигнал от КВЗ</t>
        </r>
      </text>
    </comment>
    <comment ref="AM62" authorId="0" shapeId="0">
      <text>
        <r>
          <rPr>
            <sz val="9"/>
            <color indexed="81"/>
            <rFont val="Tahoma"/>
            <family val="2"/>
            <charset val="204"/>
          </rPr>
          <t>Задвижка №122. Сработала муфта</t>
        </r>
      </text>
    </comment>
    <comment ref="BE62" authorId="0" shapeId="0">
      <text>
        <r>
          <rPr>
            <sz val="9"/>
            <color indexed="81"/>
            <rFont val="Tahoma"/>
            <family val="2"/>
            <charset val="204"/>
          </rPr>
          <t>Задвижка №122. Авария привода</t>
        </r>
      </text>
    </comment>
    <comment ref="C63" authorId="0" shapeId="0">
      <text>
        <r>
          <rPr>
            <sz val="9"/>
            <color indexed="81"/>
            <rFont val="Tahoma"/>
            <family val="2"/>
            <charset val="204"/>
          </rPr>
          <t>Задвижка №118. Сигнал от МПО</t>
        </r>
      </text>
    </comment>
    <comment ref="I63" authorId="0" shapeId="0">
      <text>
        <r>
          <rPr>
            <sz val="9"/>
            <color indexed="81"/>
            <rFont val="Tahoma"/>
            <family val="2"/>
            <charset val="204"/>
          </rPr>
          <t>Задвижка №118. Сигнал от МПЗ</t>
        </r>
      </text>
    </comment>
    <comment ref="O63" authorId="0" shapeId="0">
      <text>
        <r>
          <rPr>
            <sz val="9"/>
            <color indexed="81"/>
            <rFont val="Tahoma"/>
            <family val="2"/>
            <charset val="204"/>
          </rPr>
          <t>Задвижка №118. Сигнал от КВО</t>
        </r>
      </text>
    </comment>
    <comment ref="U63" authorId="0" shapeId="0">
      <text>
        <r>
          <rPr>
            <sz val="9"/>
            <color indexed="81"/>
            <rFont val="Tahoma"/>
            <family val="2"/>
            <charset val="204"/>
          </rPr>
          <t>Задвижка №118. Сигнал от КВЗ</t>
        </r>
      </text>
    </comment>
    <comment ref="AM63" authorId="0" shapeId="0">
      <text>
        <r>
          <rPr>
            <sz val="9"/>
            <color indexed="81"/>
            <rFont val="Tahoma"/>
            <family val="2"/>
            <charset val="204"/>
          </rPr>
          <t>Задвижка №118. Сработала муфта</t>
        </r>
      </text>
    </comment>
    <comment ref="BE63" authorId="0" shapeId="0">
      <text>
        <r>
          <rPr>
            <sz val="9"/>
            <color indexed="81"/>
            <rFont val="Tahoma"/>
            <family val="2"/>
            <charset val="204"/>
          </rPr>
          <t>Задвижка №118. Авария привода</t>
        </r>
      </text>
    </comment>
    <comment ref="C64" authorId="0" shapeId="0">
      <text>
        <r>
          <rPr>
            <sz val="9"/>
            <color indexed="81"/>
            <rFont val="Tahoma"/>
            <family val="2"/>
            <charset val="204"/>
          </rPr>
          <t>Задвижка №115. Сигнал от МПО</t>
        </r>
      </text>
    </comment>
    <comment ref="I64" authorId="0" shapeId="0">
      <text>
        <r>
          <rPr>
            <sz val="9"/>
            <color indexed="81"/>
            <rFont val="Tahoma"/>
            <family val="2"/>
            <charset val="204"/>
          </rPr>
          <t>Задвижка №115. Сигнал от МПЗ</t>
        </r>
      </text>
    </comment>
    <comment ref="O64" authorId="0" shapeId="0">
      <text>
        <r>
          <rPr>
            <sz val="9"/>
            <color indexed="81"/>
            <rFont val="Tahoma"/>
            <family val="2"/>
            <charset val="204"/>
          </rPr>
          <t>Задвижка №115. Сигнал от КВО</t>
        </r>
      </text>
    </comment>
    <comment ref="U64" authorId="0" shapeId="0">
      <text>
        <r>
          <rPr>
            <sz val="9"/>
            <color indexed="81"/>
            <rFont val="Tahoma"/>
            <family val="2"/>
            <charset val="204"/>
          </rPr>
          <t>Задвижка №115. Сигнал от КВЗ</t>
        </r>
      </text>
    </comment>
    <comment ref="AM64" authorId="0" shapeId="0">
      <text>
        <r>
          <rPr>
            <sz val="9"/>
            <color indexed="81"/>
            <rFont val="Tahoma"/>
            <family val="2"/>
            <charset val="204"/>
          </rPr>
          <t>Задвижка №115. Сработала муфта</t>
        </r>
      </text>
    </comment>
    <comment ref="BE64" authorId="0" shapeId="0">
      <text>
        <r>
          <rPr>
            <sz val="9"/>
            <color indexed="81"/>
            <rFont val="Tahoma"/>
            <family val="2"/>
            <charset val="204"/>
          </rPr>
          <t>Задвижка №115. Авария привода</t>
        </r>
      </text>
    </comment>
    <comment ref="C65" authorId="0" shapeId="0">
      <text>
        <r>
          <rPr>
            <sz val="9"/>
            <color indexed="81"/>
            <rFont val="Tahoma"/>
            <family val="2"/>
            <charset val="204"/>
          </rPr>
          <t>Задвижка №125. Сигнал от МПО</t>
        </r>
      </text>
    </comment>
    <comment ref="I65" authorId="0" shapeId="0">
      <text>
        <r>
          <rPr>
            <sz val="9"/>
            <color indexed="81"/>
            <rFont val="Tahoma"/>
            <family val="2"/>
            <charset val="204"/>
          </rPr>
          <t>Задвижка №125. Сигнал от МПЗ</t>
        </r>
      </text>
    </comment>
    <comment ref="O65" authorId="0" shapeId="0">
      <text>
        <r>
          <rPr>
            <sz val="9"/>
            <color indexed="81"/>
            <rFont val="Tahoma"/>
            <family val="2"/>
            <charset val="204"/>
          </rPr>
          <t>Задвижка №125. Сигнал от КВО</t>
        </r>
      </text>
    </comment>
    <comment ref="U65" authorId="0" shapeId="0">
      <text>
        <r>
          <rPr>
            <sz val="9"/>
            <color indexed="81"/>
            <rFont val="Tahoma"/>
            <family val="2"/>
            <charset val="204"/>
          </rPr>
          <t>Задвижка №125. Сигнал от КВЗ</t>
        </r>
      </text>
    </comment>
    <comment ref="AM65" authorId="0" shapeId="0">
      <text>
        <r>
          <rPr>
            <sz val="9"/>
            <color indexed="81"/>
            <rFont val="Tahoma"/>
            <family val="2"/>
            <charset val="204"/>
          </rPr>
          <t>Задвижка №125. Сработала муфта</t>
        </r>
      </text>
    </comment>
    <comment ref="BE65" authorId="0" shapeId="0">
      <text>
        <r>
          <rPr>
            <sz val="9"/>
            <color indexed="81"/>
            <rFont val="Tahoma"/>
            <family val="2"/>
            <charset val="204"/>
          </rPr>
          <t>Задвижка №125. Авария привода</t>
        </r>
      </text>
    </comment>
    <comment ref="C66" authorId="0" shapeId="0">
      <text>
        <r>
          <rPr>
            <sz val="9"/>
            <color indexed="81"/>
            <rFont val="Tahoma"/>
            <family val="2"/>
            <charset val="204"/>
          </rPr>
          <t>Задвижка №135. Сигнал от МПО</t>
        </r>
      </text>
    </comment>
    <comment ref="I66" authorId="0" shapeId="0">
      <text>
        <r>
          <rPr>
            <sz val="9"/>
            <color indexed="81"/>
            <rFont val="Tahoma"/>
            <family val="2"/>
            <charset val="204"/>
          </rPr>
          <t>Задвижка №135. Сигнал от МПЗ</t>
        </r>
      </text>
    </comment>
    <comment ref="O66" authorId="0" shapeId="0">
      <text>
        <r>
          <rPr>
            <sz val="9"/>
            <color indexed="81"/>
            <rFont val="Tahoma"/>
            <family val="2"/>
            <charset val="204"/>
          </rPr>
          <t>Задвижка №135. Сигнал от КВО</t>
        </r>
      </text>
    </comment>
    <comment ref="U66" authorId="0" shapeId="0">
      <text>
        <r>
          <rPr>
            <sz val="9"/>
            <color indexed="81"/>
            <rFont val="Tahoma"/>
            <family val="2"/>
            <charset val="204"/>
          </rPr>
          <t>Задвижка №135. Сигнал от КВЗ</t>
        </r>
      </text>
    </comment>
    <comment ref="AM66" authorId="0" shapeId="0">
      <text>
        <r>
          <rPr>
            <sz val="9"/>
            <color indexed="81"/>
            <rFont val="Tahoma"/>
            <family val="2"/>
            <charset val="204"/>
          </rPr>
          <t>Задвижка №135. Сработала муфта</t>
        </r>
      </text>
    </comment>
    <comment ref="BE66" authorId="0" shapeId="0">
      <text>
        <r>
          <rPr>
            <sz val="9"/>
            <color indexed="81"/>
            <rFont val="Tahoma"/>
            <family val="2"/>
            <charset val="204"/>
          </rPr>
          <t>Задвижка №135. Авария привода</t>
        </r>
      </text>
    </comment>
    <comment ref="C67" authorId="0" shapeId="0">
      <text>
        <r>
          <rPr>
            <sz val="9"/>
            <color indexed="81"/>
            <rFont val="Tahoma"/>
            <family val="2"/>
            <charset val="204"/>
          </rPr>
          <t>Задвижка №119. Сигнал от МПО</t>
        </r>
      </text>
    </comment>
    <comment ref="I67" authorId="0" shapeId="0">
      <text>
        <r>
          <rPr>
            <sz val="9"/>
            <color indexed="81"/>
            <rFont val="Tahoma"/>
            <family val="2"/>
            <charset val="204"/>
          </rPr>
          <t>Задвижка №119. Сигнал от МПЗ</t>
        </r>
      </text>
    </comment>
    <comment ref="O67" authorId="0" shapeId="0">
      <text>
        <r>
          <rPr>
            <sz val="9"/>
            <color indexed="81"/>
            <rFont val="Tahoma"/>
            <family val="2"/>
            <charset val="204"/>
          </rPr>
          <t>Задвижка №119. Сигнал от КВО</t>
        </r>
      </text>
    </comment>
    <comment ref="U67" authorId="0" shapeId="0">
      <text>
        <r>
          <rPr>
            <sz val="9"/>
            <color indexed="81"/>
            <rFont val="Tahoma"/>
            <family val="2"/>
            <charset val="204"/>
          </rPr>
          <t>Задвижка №119. Сигнал от КВЗ</t>
        </r>
      </text>
    </comment>
    <comment ref="AM67" authorId="0" shapeId="0">
      <text>
        <r>
          <rPr>
            <sz val="9"/>
            <color indexed="81"/>
            <rFont val="Tahoma"/>
            <family val="2"/>
            <charset val="204"/>
          </rPr>
          <t>Задвижка №119. Сработала муфта</t>
        </r>
      </text>
    </comment>
    <comment ref="BE67" authorId="0" shapeId="0">
      <text>
        <r>
          <rPr>
            <sz val="9"/>
            <color indexed="81"/>
            <rFont val="Tahoma"/>
            <family val="2"/>
            <charset val="204"/>
          </rPr>
          <t>Задвижка №119. Авария привода</t>
        </r>
      </text>
    </comment>
    <comment ref="C68" authorId="0" shapeId="0">
      <text>
        <r>
          <rPr>
            <sz val="9"/>
            <color indexed="81"/>
            <rFont val="Tahoma"/>
            <family val="2"/>
            <charset val="204"/>
          </rPr>
          <t>Задвижка №111. Сигнал от МПО</t>
        </r>
      </text>
    </comment>
    <comment ref="I68" authorId="0" shapeId="0">
      <text>
        <r>
          <rPr>
            <sz val="9"/>
            <color indexed="81"/>
            <rFont val="Tahoma"/>
            <family val="2"/>
            <charset val="204"/>
          </rPr>
          <t>Задвижка №111. Сигнал от МПЗ</t>
        </r>
      </text>
    </comment>
    <comment ref="O68" authorId="0" shapeId="0">
      <text>
        <r>
          <rPr>
            <sz val="9"/>
            <color indexed="81"/>
            <rFont val="Tahoma"/>
            <family val="2"/>
            <charset val="204"/>
          </rPr>
          <t>Задвижка №111. Сигнал от КВО</t>
        </r>
      </text>
    </comment>
    <comment ref="U68" authorId="0" shapeId="0">
      <text>
        <r>
          <rPr>
            <sz val="9"/>
            <color indexed="81"/>
            <rFont val="Tahoma"/>
            <family val="2"/>
            <charset val="204"/>
          </rPr>
          <t>Задвижка №111. Сигнал от КВЗ</t>
        </r>
      </text>
    </comment>
    <comment ref="AM68" authorId="0" shapeId="0">
      <text>
        <r>
          <rPr>
            <sz val="9"/>
            <color indexed="81"/>
            <rFont val="Tahoma"/>
            <family val="2"/>
            <charset val="204"/>
          </rPr>
          <t>Задвижка №111. Сработала муфта</t>
        </r>
      </text>
    </comment>
    <comment ref="BE68" authorId="0" shapeId="0">
      <text>
        <r>
          <rPr>
            <sz val="9"/>
            <color indexed="81"/>
            <rFont val="Tahoma"/>
            <family val="2"/>
            <charset val="204"/>
          </rPr>
          <t>Задвижка №111. Авария привода</t>
        </r>
      </text>
    </comment>
    <comment ref="EO68" authorId="0" shapeId="0">
      <text>
        <r>
          <rPr>
            <sz val="9"/>
            <color indexed="81"/>
            <rFont val="Tahoma"/>
            <family val="2"/>
            <charset val="204"/>
          </rPr>
          <t>Задвижка №111 закрыта с БРУ</t>
        </r>
      </text>
    </comment>
    <comment ref="EU68" authorId="0" shapeId="0">
      <text>
        <r>
          <rPr>
            <sz val="9"/>
            <color indexed="81"/>
            <rFont val="Tahoma"/>
            <family val="2"/>
            <charset val="204"/>
          </rPr>
          <t>Задвижка №111 остановлена с БРУ</t>
        </r>
      </text>
    </comment>
    <comment ref="C69" authorId="0" shapeId="0">
      <text>
        <r>
          <rPr>
            <sz val="9"/>
            <color indexed="81"/>
            <rFont val="Tahoma"/>
            <family val="2"/>
            <charset val="204"/>
          </rPr>
          <t>Задвижка №117. Сигнал от МПО</t>
        </r>
      </text>
    </comment>
    <comment ref="I69" authorId="0" shapeId="0">
      <text>
        <r>
          <rPr>
            <sz val="9"/>
            <color indexed="81"/>
            <rFont val="Tahoma"/>
            <family val="2"/>
            <charset val="204"/>
          </rPr>
          <t>Задвижка №117. Сигнал от МПЗ</t>
        </r>
      </text>
    </comment>
    <comment ref="O69" authorId="0" shapeId="0">
      <text>
        <r>
          <rPr>
            <sz val="9"/>
            <color indexed="81"/>
            <rFont val="Tahoma"/>
            <family val="2"/>
            <charset val="204"/>
          </rPr>
          <t>Задвижка №117. Сигнал от КВО</t>
        </r>
      </text>
    </comment>
    <comment ref="U69" authorId="0" shapeId="0">
      <text>
        <r>
          <rPr>
            <sz val="9"/>
            <color indexed="81"/>
            <rFont val="Tahoma"/>
            <family val="2"/>
            <charset val="204"/>
          </rPr>
          <t>Задвижка №117. Сигнал от КВЗ</t>
        </r>
      </text>
    </comment>
    <comment ref="AM69" authorId="0" shapeId="0">
      <text>
        <r>
          <rPr>
            <sz val="9"/>
            <color indexed="81"/>
            <rFont val="Tahoma"/>
            <family val="2"/>
            <charset val="204"/>
          </rPr>
          <t>Задвижка №117. Сработала муфта</t>
        </r>
      </text>
    </comment>
    <comment ref="BE69" authorId="0" shapeId="0">
      <text>
        <r>
          <rPr>
            <sz val="9"/>
            <color indexed="81"/>
            <rFont val="Tahoma"/>
            <family val="2"/>
            <charset val="204"/>
          </rPr>
          <t>Задвижка №117. Авария привода</t>
        </r>
      </text>
    </comment>
    <comment ref="EO69" authorId="0" shapeId="0">
      <text>
        <r>
          <rPr>
            <sz val="9"/>
            <color indexed="81"/>
            <rFont val="Tahoma"/>
            <family val="2"/>
            <charset val="204"/>
          </rPr>
          <t>Задвижка №117 закрыта с БРУ</t>
        </r>
      </text>
    </comment>
    <comment ref="EU69" authorId="0" shapeId="0">
      <text>
        <r>
          <rPr>
            <sz val="9"/>
            <color indexed="81"/>
            <rFont val="Tahoma"/>
            <family val="2"/>
            <charset val="204"/>
          </rPr>
          <t>Задвижка №117 остановлена с БРУ</t>
        </r>
      </text>
    </comment>
    <comment ref="C70" authorId="0" shapeId="0">
      <text>
        <r>
          <rPr>
            <sz val="9"/>
            <color indexed="81"/>
            <rFont val="Tahoma"/>
            <family val="2"/>
            <charset val="204"/>
          </rPr>
          <t>Задвижка №109. Сигнал от МПО</t>
        </r>
      </text>
    </comment>
    <comment ref="I70" authorId="0" shapeId="0">
      <text>
        <r>
          <rPr>
            <sz val="9"/>
            <color indexed="81"/>
            <rFont val="Tahoma"/>
            <family val="2"/>
            <charset val="204"/>
          </rPr>
          <t>Задвижка №109. Сигнал от МПЗ</t>
        </r>
      </text>
    </comment>
    <comment ref="O70" authorId="0" shapeId="0">
      <text>
        <r>
          <rPr>
            <sz val="9"/>
            <color indexed="81"/>
            <rFont val="Tahoma"/>
            <family val="2"/>
            <charset val="204"/>
          </rPr>
          <t>Задвижка №109. Сигнал от КВО</t>
        </r>
      </text>
    </comment>
    <comment ref="U70" authorId="0" shapeId="0">
      <text>
        <r>
          <rPr>
            <sz val="9"/>
            <color indexed="81"/>
            <rFont val="Tahoma"/>
            <family val="2"/>
            <charset val="204"/>
          </rPr>
          <t>Задвижка №109. Сигнал от КВЗ</t>
        </r>
      </text>
    </comment>
    <comment ref="AM70" authorId="0" shapeId="0">
      <text>
        <r>
          <rPr>
            <sz val="9"/>
            <color indexed="81"/>
            <rFont val="Tahoma"/>
            <family val="2"/>
            <charset val="204"/>
          </rPr>
          <t>Задвижка №109. Сработала муфта</t>
        </r>
      </text>
    </comment>
    <comment ref="BE70" authorId="0" shapeId="0">
      <text>
        <r>
          <rPr>
            <sz val="9"/>
            <color indexed="81"/>
            <rFont val="Tahoma"/>
            <family val="2"/>
            <charset val="204"/>
          </rPr>
          <t>Задвижка №109. Авария привода</t>
        </r>
      </text>
    </comment>
    <comment ref="EO70" authorId="0" shapeId="0">
      <text>
        <r>
          <rPr>
            <sz val="9"/>
            <color indexed="81"/>
            <rFont val="Tahoma"/>
            <family val="2"/>
            <charset val="204"/>
          </rPr>
          <t>Задвижка №109 закрыта с БРУ</t>
        </r>
      </text>
    </comment>
    <comment ref="EU70" authorId="0" shapeId="0">
      <text>
        <r>
          <rPr>
            <sz val="9"/>
            <color indexed="81"/>
            <rFont val="Tahoma"/>
            <family val="2"/>
            <charset val="204"/>
          </rPr>
          <t>Задвижка №109 остановлена с БРУ</t>
        </r>
      </text>
    </comment>
    <comment ref="C71" authorId="0" shapeId="0">
      <text>
        <r>
          <rPr>
            <sz val="9"/>
            <color indexed="81"/>
            <rFont val="Tahoma"/>
            <family val="2"/>
            <charset val="204"/>
          </rPr>
          <t>Задвижка №123. Сигнал от МПО</t>
        </r>
      </text>
    </comment>
    <comment ref="I71" authorId="0" shapeId="0">
      <text>
        <r>
          <rPr>
            <sz val="9"/>
            <color indexed="81"/>
            <rFont val="Tahoma"/>
            <family val="2"/>
            <charset val="204"/>
          </rPr>
          <t>Задвижка №123. Сигнал от МПЗ</t>
        </r>
      </text>
    </comment>
    <comment ref="O71" authorId="0" shapeId="0">
      <text>
        <r>
          <rPr>
            <sz val="9"/>
            <color indexed="81"/>
            <rFont val="Tahoma"/>
            <family val="2"/>
            <charset val="204"/>
          </rPr>
          <t>Задвижка №123. Сигнал от КВО</t>
        </r>
      </text>
    </comment>
    <comment ref="U71" authorId="0" shapeId="0">
      <text>
        <r>
          <rPr>
            <sz val="9"/>
            <color indexed="81"/>
            <rFont val="Tahoma"/>
            <family val="2"/>
            <charset val="204"/>
          </rPr>
          <t>Задвижка №123. Сигнал от КВЗ</t>
        </r>
      </text>
    </comment>
    <comment ref="AM71" authorId="0" shapeId="0">
      <text>
        <r>
          <rPr>
            <sz val="9"/>
            <color indexed="81"/>
            <rFont val="Tahoma"/>
            <family val="2"/>
            <charset val="204"/>
          </rPr>
          <t>Задвижка №123. Сработала муфта</t>
        </r>
      </text>
    </comment>
    <comment ref="BE71" authorId="0" shapeId="0">
      <text>
        <r>
          <rPr>
            <sz val="9"/>
            <color indexed="81"/>
            <rFont val="Tahoma"/>
            <family val="2"/>
            <charset val="204"/>
          </rPr>
          <t>Задвижка №123. Авария привода</t>
        </r>
      </text>
    </comment>
    <comment ref="EO71" authorId="0" shapeId="0">
      <text>
        <r>
          <rPr>
            <sz val="9"/>
            <color indexed="81"/>
            <rFont val="Tahoma"/>
            <family val="2"/>
            <charset val="204"/>
          </rPr>
          <t>Задвижка №123 закрыта с БРУ</t>
        </r>
      </text>
    </comment>
    <comment ref="EU71" authorId="0" shapeId="0">
      <text>
        <r>
          <rPr>
            <sz val="9"/>
            <color indexed="81"/>
            <rFont val="Tahoma"/>
            <family val="2"/>
            <charset val="204"/>
          </rPr>
          <t>Задвижка №123 остановлена с БРУ</t>
        </r>
      </text>
    </comment>
    <comment ref="C72" authorId="0" shapeId="0">
      <text>
        <r>
          <rPr>
            <sz val="9"/>
            <color indexed="81"/>
            <rFont val="Tahoma"/>
            <family val="2"/>
            <charset val="204"/>
          </rPr>
          <t>Задвижка №113. Сигнал от МПО</t>
        </r>
      </text>
    </comment>
    <comment ref="I72" authorId="0" shapeId="0">
      <text>
        <r>
          <rPr>
            <sz val="9"/>
            <color indexed="81"/>
            <rFont val="Tahoma"/>
            <family val="2"/>
            <charset val="204"/>
          </rPr>
          <t>Задвижка №113. Сигнал от МПЗ</t>
        </r>
      </text>
    </comment>
    <comment ref="O72" authorId="0" shapeId="0">
      <text>
        <r>
          <rPr>
            <sz val="9"/>
            <color indexed="81"/>
            <rFont val="Tahoma"/>
            <family val="2"/>
            <charset val="204"/>
          </rPr>
          <t>Задвижка №113. Сигнал от КВО</t>
        </r>
      </text>
    </comment>
    <comment ref="U72" authorId="0" shapeId="0">
      <text>
        <r>
          <rPr>
            <sz val="9"/>
            <color indexed="81"/>
            <rFont val="Tahoma"/>
            <family val="2"/>
            <charset val="204"/>
          </rPr>
          <t>Задвижка №113. Сигнал от КВЗ</t>
        </r>
      </text>
    </comment>
    <comment ref="AM72" authorId="0" shapeId="0">
      <text>
        <r>
          <rPr>
            <sz val="9"/>
            <color indexed="81"/>
            <rFont val="Tahoma"/>
            <family val="2"/>
            <charset val="204"/>
          </rPr>
          <t>Задвижка №113. Сработала муфта</t>
        </r>
      </text>
    </comment>
    <comment ref="BE72" authorId="0" shapeId="0">
      <text>
        <r>
          <rPr>
            <sz val="9"/>
            <color indexed="81"/>
            <rFont val="Tahoma"/>
            <family val="2"/>
            <charset val="204"/>
          </rPr>
          <t>Задвижка №113. Авария привода</t>
        </r>
      </text>
    </comment>
    <comment ref="EO72" authorId="0" shapeId="0">
      <text>
        <r>
          <rPr>
            <sz val="9"/>
            <color indexed="81"/>
            <rFont val="Tahoma"/>
            <family val="2"/>
            <charset val="204"/>
          </rPr>
          <t>Задвижка №113 закрыта с БРУ</t>
        </r>
      </text>
    </comment>
    <comment ref="EU72" authorId="0" shapeId="0">
      <text>
        <r>
          <rPr>
            <sz val="9"/>
            <color indexed="81"/>
            <rFont val="Tahoma"/>
            <family val="2"/>
            <charset val="204"/>
          </rPr>
          <t>Задвижка №113 остановлена с БРУ</t>
        </r>
      </text>
    </comment>
    <comment ref="C73" authorId="0" shapeId="0">
      <text>
        <r>
          <rPr>
            <sz val="9"/>
            <color indexed="81"/>
            <rFont val="Tahoma"/>
            <family val="2"/>
            <charset val="204"/>
          </rPr>
          <t>Задвижка №121. Сигнал от МПО</t>
        </r>
      </text>
    </comment>
    <comment ref="I73" authorId="0" shapeId="0">
      <text>
        <r>
          <rPr>
            <sz val="9"/>
            <color indexed="81"/>
            <rFont val="Tahoma"/>
            <family val="2"/>
            <charset val="204"/>
          </rPr>
          <t>Задвижка №121. Сигнал от МПЗ</t>
        </r>
      </text>
    </comment>
    <comment ref="O73" authorId="0" shapeId="0">
      <text>
        <r>
          <rPr>
            <sz val="9"/>
            <color indexed="81"/>
            <rFont val="Tahoma"/>
            <family val="2"/>
            <charset val="204"/>
          </rPr>
          <t>Задвижка №121. Сигнал от КВО</t>
        </r>
      </text>
    </comment>
    <comment ref="U73" authorId="0" shapeId="0">
      <text>
        <r>
          <rPr>
            <sz val="9"/>
            <color indexed="81"/>
            <rFont val="Tahoma"/>
            <family val="2"/>
            <charset val="204"/>
          </rPr>
          <t>Задвижка №121. Сигнал от КВЗ</t>
        </r>
      </text>
    </comment>
    <comment ref="AM73" authorId="0" shapeId="0">
      <text>
        <r>
          <rPr>
            <sz val="9"/>
            <color indexed="81"/>
            <rFont val="Tahoma"/>
            <family val="2"/>
            <charset val="204"/>
          </rPr>
          <t>Задвижка №121. Сработала муфта</t>
        </r>
      </text>
    </comment>
    <comment ref="BE73" authorId="0" shapeId="0">
      <text>
        <r>
          <rPr>
            <sz val="9"/>
            <color indexed="81"/>
            <rFont val="Tahoma"/>
            <family val="2"/>
            <charset val="204"/>
          </rPr>
          <t>Задвижка №121. Авария привода</t>
        </r>
      </text>
    </comment>
    <comment ref="C74" authorId="0" shapeId="0">
      <text>
        <r>
          <rPr>
            <sz val="9"/>
            <color indexed="81"/>
            <rFont val="Tahoma"/>
            <family val="2"/>
            <charset val="204"/>
          </rPr>
          <t>Задвижка №116. Сигнал от МПО</t>
        </r>
      </text>
    </comment>
    <comment ref="I74" authorId="0" shapeId="0">
      <text>
        <r>
          <rPr>
            <sz val="9"/>
            <color indexed="81"/>
            <rFont val="Tahoma"/>
            <family val="2"/>
            <charset val="204"/>
          </rPr>
          <t>Задвижка №116. Сигнал от МПЗ</t>
        </r>
      </text>
    </comment>
    <comment ref="O74" authorId="0" shapeId="0">
      <text>
        <r>
          <rPr>
            <sz val="9"/>
            <color indexed="81"/>
            <rFont val="Tahoma"/>
            <family val="2"/>
            <charset val="204"/>
          </rPr>
          <t>Задвижка №116. Сигнал от КВО</t>
        </r>
      </text>
    </comment>
    <comment ref="U74" authorId="0" shapeId="0">
      <text>
        <r>
          <rPr>
            <sz val="9"/>
            <color indexed="81"/>
            <rFont val="Tahoma"/>
            <family val="2"/>
            <charset val="204"/>
          </rPr>
          <t>Задвижка №116. Сигнал от КВЗ</t>
        </r>
      </text>
    </comment>
    <comment ref="AM74" authorId="0" shapeId="0">
      <text>
        <r>
          <rPr>
            <sz val="9"/>
            <color indexed="81"/>
            <rFont val="Tahoma"/>
            <family val="2"/>
            <charset val="204"/>
          </rPr>
          <t>Задвижка №116. Сработала муфта</t>
        </r>
      </text>
    </comment>
    <comment ref="BE74" authorId="0" shapeId="0">
      <text>
        <r>
          <rPr>
            <sz val="9"/>
            <color indexed="81"/>
            <rFont val="Tahoma"/>
            <family val="2"/>
            <charset val="204"/>
          </rPr>
          <t>Задвижка №116. Авария привода</t>
        </r>
      </text>
    </comment>
    <comment ref="C75" authorId="0" shapeId="0">
      <text>
        <r>
          <rPr>
            <sz val="9"/>
            <color indexed="81"/>
            <rFont val="Tahoma"/>
            <family val="2"/>
            <charset val="204"/>
          </rPr>
          <t>Задвижка №126. Сигнал от МПО</t>
        </r>
      </text>
    </comment>
    <comment ref="I75" authorId="0" shapeId="0">
      <text>
        <r>
          <rPr>
            <sz val="9"/>
            <color indexed="81"/>
            <rFont val="Tahoma"/>
            <family val="2"/>
            <charset val="204"/>
          </rPr>
          <t>Задвижка №126. Сигнал от МПЗ</t>
        </r>
      </text>
    </comment>
    <comment ref="O75" authorId="0" shapeId="0">
      <text>
        <r>
          <rPr>
            <sz val="9"/>
            <color indexed="81"/>
            <rFont val="Tahoma"/>
            <family val="2"/>
            <charset val="204"/>
          </rPr>
          <t>Задвижка №126. Сигнал от КВО</t>
        </r>
      </text>
    </comment>
    <comment ref="U75" authorId="0" shapeId="0">
      <text>
        <r>
          <rPr>
            <sz val="9"/>
            <color indexed="81"/>
            <rFont val="Tahoma"/>
            <family val="2"/>
            <charset val="204"/>
          </rPr>
          <t>Задвижка №126. Сигнал от КВЗ</t>
        </r>
      </text>
    </comment>
    <comment ref="AM75" authorId="0" shapeId="0">
      <text>
        <r>
          <rPr>
            <sz val="9"/>
            <color indexed="81"/>
            <rFont val="Tahoma"/>
            <family val="2"/>
            <charset val="204"/>
          </rPr>
          <t>Задвижка №126. Сработала муфта</t>
        </r>
      </text>
    </comment>
    <comment ref="BE75" authorId="0" shapeId="0">
      <text>
        <r>
          <rPr>
            <sz val="9"/>
            <color indexed="81"/>
            <rFont val="Tahoma"/>
            <family val="2"/>
            <charset val="204"/>
          </rPr>
          <t>Задвижка №126. Авария привода</t>
        </r>
      </text>
    </comment>
    <comment ref="C76" authorId="0" shapeId="0">
      <text>
        <r>
          <rPr>
            <sz val="9"/>
            <color indexed="81"/>
            <rFont val="Tahoma"/>
            <family val="2"/>
            <charset val="204"/>
          </rPr>
          <t>Задвижка №Резерв1. Сигнал от МПО</t>
        </r>
      </text>
    </comment>
    <comment ref="I76" authorId="0" shapeId="0">
      <text>
        <r>
          <rPr>
            <sz val="9"/>
            <color indexed="81"/>
            <rFont val="Tahoma"/>
            <family val="2"/>
            <charset val="204"/>
          </rPr>
          <t>Задвижка №Резерв1. Сигнал от МПЗ</t>
        </r>
      </text>
    </comment>
    <comment ref="O76" authorId="0" shapeId="0">
      <text>
        <r>
          <rPr>
            <sz val="9"/>
            <color indexed="81"/>
            <rFont val="Tahoma"/>
            <family val="2"/>
            <charset val="204"/>
          </rPr>
          <t>Задвижка №Резерв1. Сигнал от КВО</t>
        </r>
      </text>
    </comment>
    <comment ref="U76" authorId="0" shapeId="0">
      <text>
        <r>
          <rPr>
            <sz val="9"/>
            <color indexed="81"/>
            <rFont val="Tahoma"/>
            <family val="2"/>
            <charset val="204"/>
          </rPr>
          <t>Задвижка №Резерв1. Сигнал от КВЗ</t>
        </r>
      </text>
    </comment>
    <comment ref="AM76" authorId="0" shapeId="0">
      <text>
        <r>
          <rPr>
            <sz val="9"/>
            <color indexed="81"/>
            <rFont val="Tahoma"/>
            <family val="2"/>
            <charset val="204"/>
          </rPr>
          <t>Задвижка №Резерв1. Сработала муфта</t>
        </r>
      </text>
    </comment>
    <comment ref="BE76" authorId="0" shapeId="0">
      <text>
        <r>
          <rPr>
            <sz val="9"/>
            <color indexed="81"/>
            <rFont val="Tahoma"/>
            <family val="2"/>
            <charset val="204"/>
          </rPr>
          <t>Задвижка №Резерв1. Авария привода</t>
        </r>
      </text>
    </comment>
    <comment ref="C77" authorId="0" shapeId="0">
      <text>
        <r>
          <rPr>
            <sz val="9"/>
            <color indexed="81"/>
            <rFont val="Tahoma"/>
            <family val="2"/>
            <charset val="204"/>
          </rPr>
          <t>Задвижка №120. Сигнал от МПО</t>
        </r>
      </text>
    </comment>
    <comment ref="I77" authorId="0" shapeId="0">
      <text>
        <r>
          <rPr>
            <sz val="9"/>
            <color indexed="81"/>
            <rFont val="Tahoma"/>
            <family val="2"/>
            <charset val="204"/>
          </rPr>
          <t>Задвижка №120. Сигнал от МПЗ</t>
        </r>
      </text>
    </comment>
    <comment ref="O77" authorId="0" shapeId="0">
      <text>
        <r>
          <rPr>
            <sz val="9"/>
            <color indexed="81"/>
            <rFont val="Tahoma"/>
            <family val="2"/>
            <charset val="204"/>
          </rPr>
          <t>Задвижка №120. Сигнал от КВО</t>
        </r>
      </text>
    </comment>
    <comment ref="U77" authorId="0" shapeId="0">
      <text>
        <r>
          <rPr>
            <sz val="9"/>
            <color indexed="81"/>
            <rFont val="Tahoma"/>
            <family val="2"/>
            <charset val="204"/>
          </rPr>
          <t>Задвижка №120. Сигнал от КВЗ</t>
        </r>
      </text>
    </comment>
    <comment ref="AM77" authorId="0" shapeId="0">
      <text>
        <r>
          <rPr>
            <sz val="9"/>
            <color indexed="81"/>
            <rFont val="Tahoma"/>
            <family val="2"/>
            <charset val="204"/>
          </rPr>
          <t>Задвижка №120. Сработала муфта</t>
        </r>
      </text>
    </comment>
    <comment ref="BE77" authorId="0" shapeId="0">
      <text>
        <r>
          <rPr>
            <sz val="9"/>
            <color indexed="81"/>
            <rFont val="Tahoma"/>
            <family val="2"/>
            <charset val="204"/>
          </rPr>
          <t>Задвижка №120. Авария привода</t>
        </r>
      </text>
    </comment>
    <comment ref="EO77" authorId="0" shapeId="0">
      <text>
        <r>
          <rPr>
            <sz val="9"/>
            <color indexed="81"/>
            <rFont val="Tahoma"/>
            <family val="2"/>
            <charset val="204"/>
          </rPr>
          <t>Задвижка №120 закрыта с БРУ</t>
        </r>
      </text>
    </comment>
    <comment ref="EU77" authorId="0" shapeId="0">
      <text>
        <r>
          <rPr>
            <sz val="9"/>
            <color indexed="81"/>
            <rFont val="Tahoma"/>
            <family val="2"/>
            <charset val="204"/>
          </rPr>
          <t>Задвижка №120 остановлена с БРУ</t>
        </r>
      </text>
    </comment>
    <comment ref="C78" authorId="0" shapeId="0">
      <text>
        <r>
          <rPr>
            <sz val="9"/>
            <color indexed="81"/>
            <rFont val="Tahoma"/>
            <family val="2"/>
            <charset val="204"/>
          </rPr>
          <t>Задвижка №112. Сигнал от МПО</t>
        </r>
      </text>
    </comment>
    <comment ref="I78" authorId="0" shapeId="0">
      <text>
        <r>
          <rPr>
            <sz val="9"/>
            <color indexed="81"/>
            <rFont val="Tahoma"/>
            <family val="2"/>
            <charset val="204"/>
          </rPr>
          <t>Задвижка №112. Сигнал от МПЗ</t>
        </r>
      </text>
    </comment>
    <comment ref="O78" authorId="0" shapeId="0">
      <text>
        <r>
          <rPr>
            <sz val="9"/>
            <color indexed="81"/>
            <rFont val="Tahoma"/>
            <family val="2"/>
            <charset val="204"/>
          </rPr>
          <t>Задвижка №112. Сигнал от КВО</t>
        </r>
      </text>
    </comment>
    <comment ref="U78" authorId="0" shapeId="0">
      <text>
        <r>
          <rPr>
            <sz val="9"/>
            <color indexed="81"/>
            <rFont val="Tahoma"/>
            <family val="2"/>
            <charset val="204"/>
          </rPr>
          <t>Задвижка №112. Сигнал от КВЗ</t>
        </r>
      </text>
    </comment>
    <comment ref="AM78" authorId="0" shapeId="0">
      <text>
        <r>
          <rPr>
            <sz val="9"/>
            <color indexed="81"/>
            <rFont val="Tahoma"/>
            <family val="2"/>
            <charset val="204"/>
          </rPr>
          <t>Задвижка №112. Сработала муфта</t>
        </r>
      </text>
    </comment>
    <comment ref="BE78" authorId="0" shapeId="0">
      <text>
        <r>
          <rPr>
            <sz val="9"/>
            <color indexed="81"/>
            <rFont val="Tahoma"/>
            <family val="2"/>
            <charset val="204"/>
          </rPr>
          <t>Задвижка №112. Авария привода</t>
        </r>
      </text>
    </comment>
    <comment ref="EO78" authorId="0" shapeId="0">
      <text>
        <r>
          <rPr>
            <sz val="9"/>
            <color indexed="81"/>
            <rFont val="Tahoma"/>
            <family val="2"/>
            <charset val="204"/>
          </rPr>
          <t>Задвижка №112 закрыта с БРУ</t>
        </r>
      </text>
    </comment>
    <comment ref="EU78" authorId="0" shapeId="0">
      <text>
        <r>
          <rPr>
            <sz val="9"/>
            <color indexed="81"/>
            <rFont val="Tahoma"/>
            <family val="2"/>
            <charset val="204"/>
          </rPr>
          <t>Задвижка №112 остановлена с БРУ</t>
        </r>
      </text>
    </comment>
    <comment ref="C79" authorId="0" shapeId="0">
      <text>
        <r>
          <rPr>
            <sz val="9"/>
            <color indexed="81"/>
            <rFont val="Tahoma"/>
            <family val="2"/>
            <charset val="204"/>
          </rPr>
          <t>Задвижка №110. Сигнал от МПО</t>
        </r>
      </text>
    </comment>
    <comment ref="I79" authorId="0" shapeId="0">
      <text>
        <r>
          <rPr>
            <sz val="9"/>
            <color indexed="81"/>
            <rFont val="Tahoma"/>
            <family val="2"/>
            <charset val="204"/>
          </rPr>
          <t>Задвижка №110. Сигнал от МПЗ</t>
        </r>
      </text>
    </comment>
    <comment ref="O79" authorId="0" shapeId="0">
      <text>
        <r>
          <rPr>
            <sz val="9"/>
            <color indexed="81"/>
            <rFont val="Tahoma"/>
            <family val="2"/>
            <charset val="204"/>
          </rPr>
          <t>Задвижка №110. Сигнал от КВО</t>
        </r>
      </text>
    </comment>
    <comment ref="U79" authorId="0" shapeId="0">
      <text>
        <r>
          <rPr>
            <sz val="9"/>
            <color indexed="81"/>
            <rFont val="Tahoma"/>
            <family val="2"/>
            <charset val="204"/>
          </rPr>
          <t>Задвижка №110. Сигнал от КВЗ</t>
        </r>
      </text>
    </comment>
    <comment ref="AM79" authorId="0" shapeId="0">
      <text>
        <r>
          <rPr>
            <sz val="9"/>
            <color indexed="81"/>
            <rFont val="Tahoma"/>
            <family val="2"/>
            <charset val="204"/>
          </rPr>
          <t>Задвижка №110. Сработала муфта</t>
        </r>
      </text>
    </comment>
    <comment ref="BE79" authorId="0" shapeId="0">
      <text>
        <r>
          <rPr>
            <sz val="9"/>
            <color indexed="81"/>
            <rFont val="Tahoma"/>
            <family val="2"/>
            <charset val="204"/>
          </rPr>
          <t>Задвижка №110. Авария привода</t>
        </r>
      </text>
    </comment>
    <comment ref="EO79" authorId="0" shapeId="0">
      <text>
        <r>
          <rPr>
            <sz val="9"/>
            <color indexed="81"/>
            <rFont val="Tahoma"/>
            <family val="2"/>
            <charset val="204"/>
          </rPr>
          <t>Задвижка №110 закрыта с БРУ</t>
        </r>
      </text>
    </comment>
    <comment ref="EU79" authorId="0" shapeId="0">
      <text>
        <r>
          <rPr>
            <sz val="9"/>
            <color indexed="81"/>
            <rFont val="Tahoma"/>
            <family val="2"/>
            <charset val="204"/>
          </rPr>
          <t>Задвижка №110 остановлена с БРУ</t>
        </r>
      </text>
    </comment>
    <comment ref="C80" authorId="0" shapeId="0">
      <text>
        <r>
          <rPr>
            <sz val="9"/>
            <color indexed="81"/>
            <rFont val="Tahoma"/>
            <family val="2"/>
            <charset val="204"/>
          </rPr>
          <t>Задвижка №114. Сигнал от МПО</t>
        </r>
      </text>
    </comment>
    <comment ref="I80" authorId="0" shapeId="0">
      <text>
        <r>
          <rPr>
            <sz val="9"/>
            <color indexed="81"/>
            <rFont val="Tahoma"/>
            <family val="2"/>
            <charset val="204"/>
          </rPr>
          <t>Задвижка №114. Сигнал от МПЗ</t>
        </r>
      </text>
    </comment>
    <comment ref="O80" authorId="0" shapeId="0">
      <text>
        <r>
          <rPr>
            <sz val="9"/>
            <color indexed="81"/>
            <rFont val="Tahoma"/>
            <family val="2"/>
            <charset val="204"/>
          </rPr>
          <t>Задвижка №114. Сигнал от КВО</t>
        </r>
      </text>
    </comment>
    <comment ref="U80" authorId="0" shapeId="0">
      <text>
        <r>
          <rPr>
            <sz val="9"/>
            <color indexed="81"/>
            <rFont val="Tahoma"/>
            <family val="2"/>
            <charset val="204"/>
          </rPr>
          <t>Задвижка №114. Сигнал от КВЗ</t>
        </r>
      </text>
    </comment>
    <comment ref="AM80" authorId="0" shapeId="0">
      <text>
        <r>
          <rPr>
            <sz val="9"/>
            <color indexed="81"/>
            <rFont val="Tahoma"/>
            <family val="2"/>
            <charset val="204"/>
          </rPr>
          <t>Задвижка №114. Сработала муфта</t>
        </r>
      </text>
    </comment>
    <comment ref="BE80" authorId="0" shapeId="0">
      <text>
        <r>
          <rPr>
            <sz val="9"/>
            <color indexed="81"/>
            <rFont val="Tahoma"/>
            <family val="2"/>
            <charset val="204"/>
          </rPr>
          <t>Задвижка №114. Авария привода</t>
        </r>
      </text>
    </comment>
    <comment ref="EO80" authorId="0" shapeId="0">
      <text>
        <r>
          <rPr>
            <sz val="9"/>
            <color indexed="81"/>
            <rFont val="Tahoma"/>
            <family val="2"/>
            <charset val="204"/>
          </rPr>
          <t>Задвижка №114 закрыта с БРУ</t>
        </r>
      </text>
    </comment>
    <comment ref="EU80" authorId="0" shapeId="0">
      <text>
        <r>
          <rPr>
            <sz val="9"/>
            <color indexed="81"/>
            <rFont val="Tahoma"/>
            <family val="2"/>
            <charset val="204"/>
          </rPr>
          <t>Задвижка №114 остановлена с БРУ</t>
        </r>
      </text>
    </comment>
    <comment ref="C81" authorId="0" shapeId="0">
      <text>
        <r>
          <rPr>
            <sz val="9"/>
            <color indexed="81"/>
            <rFont val="Tahoma"/>
            <family val="2"/>
            <charset val="204"/>
          </rPr>
          <t>Задвижка №Резерв2. Сигнал от МПО</t>
        </r>
      </text>
    </comment>
    <comment ref="I81" authorId="0" shapeId="0">
      <text>
        <r>
          <rPr>
            <sz val="9"/>
            <color indexed="81"/>
            <rFont val="Tahoma"/>
            <family val="2"/>
            <charset val="204"/>
          </rPr>
          <t>Задвижка №Резерв2. Сигнал от МПЗ</t>
        </r>
      </text>
    </comment>
    <comment ref="O81" authorId="0" shapeId="0">
      <text>
        <r>
          <rPr>
            <sz val="9"/>
            <color indexed="81"/>
            <rFont val="Tahoma"/>
            <family val="2"/>
            <charset val="204"/>
          </rPr>
          <t>Задвижка №Резерв2. Сигнал от КВО</t>
        </r>
      </text>
    </comment>
    <comment ref="U81" authorId="0" shapeId="0">
      <text>
        <r>
          <rPr>
            <sz val="9"/>
            <color indexed="81"/>
            <rFont val="Tahoma"/>
            <family val="2"/>
            <charset val="204"/>
          </rPr>
          <t>Задвижка №Резерв2. Сигнал от КВЗ</t>
        </r>
      </text>
    </comment>
    <comment ref="AM81" authorId="0" shapeId="0">
      <text>
        <r>
          <rPr>
            <sz val="9"/>
            <color indexed="81"/>
            <rFont val="Tahoma"/>
            <family val="2"/>
            <charset val="204"/>
          </rPr>
          <t>Резерв. Сработала муфта</t>
        </r>
      </text>
    </comment>
    <comment ref="BE81" authorId="0" shapeId="0">
      <text>
        <r>
          <rPr>
            <sz val="9"/>
            <color indexed="81"/>
            <rFont val="Tahoma"/>
            <family val="2"/>
            <charset val="204"/>
          </rPr>
          <t>Резерв. Авария привода</t>
        </r>
      </text>
    </comment>
    <comment ref="C82" authorId="0" shapeId="0">
      <text>
        <r>
          <rPr>
            <sz val="9"/>
            <color indexed="81"/>
            <rFont val="Tahoma"/>
            <family val="2"/>
            <charset val="204"/>
          </rPr>
          <t>Задвижка №3р1. Сигнал от МПО</t>
        </r>
      </text>
    </comment>
    <comment ref="I82" authorId="0" shapeId="0">
      <text>
        <r>
          <rPr>
            <sz val="9"/>
            <color indexed="81"/>
            <rFont val="Tahoma"/>
            <family val="2"/>
            <charset val="204"/>
          </rPr>
          <t>Задвижка №3р1. Сигнал от МПЗ</t>
        </r>
      </text>
    </comment>
    <comment ref="O82" authorId="0" shapeId="0">
      <text>
        <r>
          <rPr>
            <sz val="9"/>
            <color indexed="81"/>
            <rFont val="Tahoma"/>
            <family val="2"/>
            <charset val="204"/>
          </rPr>
          <t>Задвижка №3р1. Сигнал от КВО</t>
        </r>
      </text>
    </comment>
    <comment ref="U82" authorId="0" shapeId="0">
      <text>
        <r>
          <rPr>
            <sz val="9"/>
            <color indexed="81"/>
            <rFont val="Tahoma"/>
            <family val="2"/>
            <charset val="204"/>
          </rPr>
          <t>Задвижка №3р1. Сигнал от КВЗ</t>
        </r>
      </text>
    </comment>
    <comment ref="AM82" authorId="0" shapeId="0">
      <text>
        <r>
          <rPr>
            <sz val="9"/>
            <color indexed="81"/>
            <rFont val="Tahoma"/>
            <family val="2"/>
            <charset val="204"/>
          </rPr>
          <t>Задвижка №3р1. Сработала муфта</t>
        </r>
      </text>
    </comment>
    <comment ref="BE82" authorId="0" shapeId="0">
      <text>
        <r>
          <rPr>
            <sz val="9"/>
            <color indexed="81"/>
            <rFont val="Tahoma"/>
            <family val="2"/>
            <charset val="204"/>
          </rPr>
          <t>Задвижка №3р1. Авария привода</t>
        </r>
      </text>
    </comment>
    <comment ref="C83" authorId="0" shapeId="0">
      <text>
        <r>
          <rPr>
            <sz val="9"/>
            <color indexed="81"/>
            <rFont val="Tahoma"/>
            <family val="2"/>
            <charset val="204"/>
          </rPr>
          <t>Задвижка №3р2. Сигнал от МПО</t>
        </r>
      </text>
    </comment>
    <comment ref="I83" authorId="0" shapeId="0">
      <text>
        <r>
          <rPr>
            <sz val="9"/>
            <color indexed="81"/>
            <rFont val="Tahoma"/>
            <family val="2"/>
            <charset val="204"/>
          </rPr>
          <t>Задвижка №3р2. Сигнал от МПЗ</t>
        </r>
      </text>
    </comment>
    <comment ref="O83" authorId="0" shapeId="0">
      <text>
        <r>
          <rPr>
            <sz val="9"/>
            <color indexed="81"/>
            <rFont val="Tahoma"/>
            <family val="2"/>
            <charset val="204"/>
          </rPr>
          <t>Задвижка №3р2. Сигнал от КВО</t>
        </r>
      </text>
    </comment>
    <comment ref="U83" authorId="0" shapeId="0">
      <text>
        <r>
          <rPr>
            <sz val="9"/>
            <color indexed="81"/>
            <rFont val="Tahoma"/>
            <family val="2"/>
            <charset val="204"/>
          </rPr>
          <t>Задвижка №3р2. Сигнал от КВЗ</t>
        </r>
      </text>
    </comment>
    <comment ref="AM83" authorId="0" shapeId="0">
      <text>
        <r>
          <rPr>
            <sz val="9"/>
            <color indexed="81"/>
            <rFont val="Tahoma"/>
            <family val="2"/>
            <charset val="204"/>
          </rPr>
          <t>Задвижка №3р2. Сработала муфта</t>
        </r>
      </text>
    </comment>
    <comment ref="BE83" authorId="0" shapeId="0">
      <text>
        <r>
          <rPr>
            <sz val="9"/>
            <color indexed="81"/>
            <rFont val="Tahoma"/>
            <family val="2"/>
            <charset val="204"/>
          </rPr>
          <t>Задвижка №3р2. Авария привода</t>
        </r>
      </text>
    </comment>
    <comment ref="C84" authorId="0" shapeId="0">
      <text>
        <r>
          <rPr>
            <sz val="9"/>
            <color indexed="81"/>
            <rFont val="Tahoma"/>
            <family val="2"/>
            <charset val="204"/>
          </rPr>
          <t>Задвижка №4р1. Сигнал от МПО</t>
        </r>
      </text>
    </comment>
    <comment ref="I84" authorId="0" shapeId="0">
      <text>
        <r>
          <rPr>
            <sz val="9"/>
            <color indexed="81"/>
            <rFont val="Tahoma"/>
            <family val="2"/>
            <charset val="204"/>
          </rPr>
          <t>Задвижка №4р1. Сигнал от МПЗ</t>
        </r>
      </text>
    </comment>
    <comment ref="O84" authorId="0" shapeId="0">
      <text>
        <r>
          <rPr>
            <sz val="9"/>
            <color indexed="81"/>
            <rFont val="Tahoma"/>
            <family val="2"/>
            <charset val="204"/>
          </rPr>
          <t>Задвижка №4р1. Сигнал от КВО</t>
        </r>
      </text>
    </comment>
    <comment ref="U84" authorId="0" shapeId="0">
      <text>
        <r>
          <rPr>
            <sz val="9"/>
            <color indexed="81"/>
            <rFont val="Tahoma"/>
            <family val="2"/>
            <charset val="204"/>
          </rPr>
          <t>Задвижка №4р1. Сигнал от КВЗ</t>
        </r>
      </text>
    </comment>
    <comment ref="AM84" authorId="0" shapeId="0">
      <text>
        <r>
          <rPr>
            <sz val="9"/>
            <color indexed="81"/>
            <rFont val="Tahoma"/>
            <family val="2"/>
            <charset val="204"/>
          </rPr>
          <t>Задвижка №4р1. Сработала муфта</t>
        </r>
      </text>
    </comment>
    <comment ref="BE84" authorId="0" shapeId="0">
      <text>
        <r>
          <rPr>
            <sz val="9"/>
            <color indexed="81"/>
            <rFont val="Tahoma"/>
            <family val="2"/>
            <charset val="204"/>
          </rPr>
          <t>Задвижка №4р1. Авария привода</t>
        </r>
      </text>
    </comment>
    <comment ref="C85" authorId="0" shapeId="0">
      <text>
        <r>
          <rPr>
            <sz val="9"/>
            <color indexed="81"/>
            <rFont val="Tahoma"/>
            <family val="2"/>
            <charset val="204"/>
          </rPr>
          <t>Задвижка №4р2. Сигнал от МПО</t>
        </r>
      </text>
    </comment>
    <comment ref="I85" authorId="0" shapeId="0">
      <text>
        <r>
          <rPr>
            <sz val="9"/>
            <color indexed="81"/>
            <rFont val="Tahoma"/>
            <family val="2"/>
            <charset val="204"/>
          </rPr>
          <t>Задвижка №4р2. Сигнал от МПЗ</t>
        </r>
      </text>
    </comment>
    <comment ref="O85" authorId="0" shapeId="0">
      <text>
        <r>
          <rPr>
            <sz val="9"/>
            <color indexed="81"/>
            <rFont val="Tahoma"/>
            <family val="2"/>
            <charset val="204"/>
          </rPr>
          <t>Задвижка №4р2. Сигнал от КВО</t>
        </r>
      </text>
    </comment>
    <comment ref="U85" authorId="0" shapeId="0">
      <text>
        <r>
          <rPr>
            <sz val="9"/>
            <color indexed="81"/>
            <rFont val="Tahoma"/>
            <family val="2"/>
            <charset val="204"/>
          </rPr>
          <t>Задвижка №4р2. Сигнал от КВЗ</t>
        </r>
      </text>
    </comment>
    <comment ref="AM85" authorId="0" shapeId="0">
      <text>
        <r>
          <rPr>
            <sz val="9"/>
            <color indexed="81"/>
            <rFont val="Tahoma"/>
            <family val="2"/>
            <charset val="204"/>
          </rPr>
          <t>Задвижка №4р2. Сработала муфта</t>
        </r>
      </text>
    </comment>
    <comment ref="BE85" authorId="0" shapeId="0">
      <text>
        <r>
          <rPr>
            <sz val="9"/>
            <color indexed="81"/>
            <rFont val="Tahoma"/>
            <family val="2"/>
            <charset val="204"/>
          </rPr>
          <t>Задвижка №4р2. Авария привода</t>
        </r>
      </text>
    </comment>
    <comment ref="C86" authorId="0" shapeId="0">
      <text>
        <r>
          <rPr>
            <sz val="9"/>
            <color indexed="81"/>
            <rFont val="Tahoma"/>
            <family val="2"/>
            <charset val="204"/>
          </rPr>
          <t>Задвижка №5р1. Сигнал от МПО</t>
        </r>
      </text>
    </comment>
    <comment ref="I86" authorId="0" shapeId="0">
      <text>
        <r>
          <rPr>
            <sz val="9"/>
            <color indexed="81"/>
            <rFont val="Tahoma"/>
            <family val="2"/>
            <charset val="204"/>
          </rPr>
          <t>Задвижка №5р1. Сигнал от МПЗ</t>
        </r>
      </text>
    </comment>
    <comment ref="O86" authorId="0" shapeId="0">
      <text>
        <r>
          <rPr>
            <sz val="9"/>
            <color indexed="81"/>
            <rFont val="Tahoma"/>
            <family val="2"/>
            <charset val="204"/>
          </rPr>
          <t>Задвижка №5р1. Сигнал от КВО</t>
        </r>
      </text>
    </comment>
    <comment ref="U86" authorId="0" shapeId="0">
      <text>
        <r>
          <rPr>
            <sz val="9"/>
            <color indexed="81"/>
            <rFont val="Tahoma"/>
            <family val="2"/>
            <charset val="204"/>
          </rPr>
          <t>Задвижка №5р1. Сигнал от КВЗ</t>
        </r>
      </text>
    </comment>
    <comment ref="AM86" authorId="0" shapeId="0">
      <text>
        <r>
          <rPr>
            <sz val="9"/>
            <color indexed="81"/>
            <rFont val="Tahoma"/>
            <family val="2"/>
            <charset val="204"/>
          </rPr>
          <t>Задвижка №5р1. Сработала муфта</t>
        </r>
      </text>
    </comment>
    <comment ref="BE86" authorId="0" shapeId="0">
      <text>
        <r>
          <rPr>
            <sz val="9"/>
            <color indexed="81"/>
            <rFont val="Tahoma"/>
            <family val="2"/>
            <charset val="204"/>
          </rPr>
          <t>Задвижка №5р1. Авария привода</t>
        </r>
      </text>
    </comment>
    <comment ref="C87" authorId="0" shapeId="0">
      <text>
        <r>
          <rPr>
            <sz val="9"/>
            <color indexed="81"/>
            <rFont val="Tahoma"/>
            <family val="2"/>
            <charset val="204"/>
          </rPr>
          <t>Задвижка №5р2. Сигнал от МПО</t>
        </r>
      </text>
    </comment>
    <comment ref="I87" authorId="0" shapeId="0">
      <text>
        <r>
          <rPr>
            <sz val="9"/>
            <color indexed="81"/>
            <rFont val="Tahoma"/>
            <family val="2"/>
            <charset val="204"/>
          </rPr>
          <t>Задвижка №5р2. Сигнал от МПЗ</t>
        </r>
      </text>
    </comment>
    <comment ref="O87" authorId="0" shapeId="0">
      <text>
        <r>
          <rPr>
            <sz val="9"/>
            <color indexed="81"/>
            <rFont val="Tahoma"/>
            <family val="2"/>
            <charset val="204"/>
          </rPr>
          <t>Задвижка №5р2. Сигнал от КВО</t>
        </r>
      </text>
    </comment>
    <comment ref="U87" authorId="0" shapeId="0">
      <text>
        <r>
          <rPr>
            <sz val="9"/>
            <color indexed="81"/>
            <rFont val="Tahoma"/>
            <family val="2"/>
            <charset val="204"/>
          </rPr>
          <t>Задвижка №5р2. Сигнал от КВЗ</t>
        </r>
      </text>
    </comment>
    <comment ref="AM87" authorId="0" shapeId="0">
      <text>
        <r>
          <rPr>
            <sz val="9"/>
            <color indexed="81"/>
            <rFont val="Tahoma"/>
            <family val="2"/>
            <charset val="204"/>
          </rPr>
          <t>Задвижка №5р2. Сработала муфта</t>
        </r>
      </text>
    </comment>
    <comment ref="BE87" authorId="0" shapeId="0">
      <text>
        <r>
          <rPr>
            <sz val="9"/>
            <color indexed="81"/>
            <rFont val="Tahoma"/>
            <family val="2"/>
            <charset val="204"/>
          </rPr>
          <t>Задвижка №5р2. Авария привода</t>
        </r>
      </text>
    </comment>
    <comment ref="C88" authorId="0" shapeId="0">
      <text>
        <r>
          <rPr>
            <sz val="9"/>
            <color indexed="81"/>
            <rFont val="Tahoma"/>
            <family val="2"/>
            <charset val="204"/>
          </rPr>
          <t>Задвижка №6р1. Сигнал от МПО</t>
        </r>
      </text>
    </comment>
    <comment ref="I88" authorId="0" shapeId="0">
      <text>
        <r>
          <rPr>
            <sz val="9"/>
            <color indexed="81"/>
            <rFont val="Tahoma"/>
            <family val="2"/>
            <charset val="204"/>
          </rPr>
          <t>Задвижка №6р1. Сигнал от МПЗ</t>
        </r>
      </text>
    </comment>
    <comment ref="O88" authorId="0" shapeId="0">
      <text>
        <r>
          <rPr>
            <sz val="9"/>
            <color indexed="81"/>
            <rFont val="Tahoma"/>
            <family val="2"/>
            <charset val="204"/>
          </rPr>
          <t>Задвижка №6р1. Сигнал от КВО</t>
        </r>
      </text>
    </comment>
    <comment ref="U88" authorId="0" shapeId="0">
      <text>
        <r>
          <rPr>
            <sz val="9"/>
            <color indexed="81"/>
            <rFont val="Tahoma"/>
            <family val="2"/>
            <charset val="204"/>
          </rPr>
          <t>Задвижка №6р1. Сигнал от КВЗ</t>
        </r>
      </text>
    </comment>
    <comment ref="AM88" authorId="0" shapeId="0">
      <text>
        <r>
          <rPr>
            <sz val="9"/>
            <color indexed="81"/>
            <rFont val="Tahoma"/>
            <family val="2"/>
            <charset val="204"/>
          </rPr>
          <t>Задвижка №6р1. Сработала муфта</t>
        </r>
      </text>
    </comment>
    <comment ref="BE88" authorId="0" shapeId="0">
      <text>
        <r>
          <rPr>
            <sz val="9"/>
            <color indexed="81"/>
            <rFont val="Tahoma"/>
            <family val="2"/>
            <charset val="204"/>
          </rPr>
          <t>Задвижка №6р1. Авария привода</t>
        </r>
      </text>
    </comment>
    <comment ref="C89" authorId="0" shapeId="0">
      <text>
        <r>
          <rPr>
            <sz val="9"/>
            <color indexed="81"/>
            <rFont val="Tahoma"/>
            <family val="2"/>
            <charset val="204"/>
          </rPr>
          <t>Задвижка №6р2. Сигнал от МПО</t>
        </r>
      </text>
    </comment>
    <comment ref="I89" authorId="0" shapeId="0">
      <text>
        <r>
          <rPr>
            <sz val="9"/>
            <color indexed="81"/>
            <rFont val="Tahoma"/>
            <family val="2"/>
            <charset val="204"/>
          </rPr>
          <t>Задвижка №6р2. Сигнал от МПЗ</t>
        </r>
      </text>
    </comment>
    <comment ref="O89" authorId="0" shapeId="0">
      <text>
        <r>
          <rPr>
            <sz val="9"/>
            <color indexed="81"/>
            <rFont val="Tahoma"/>
            <family val="2"/>
            <charset val="204"/>
          </rPr>
          <t>Задвижка №6р2. Сигнал от КВО</t>
        </r>
      </text>
    </comment>
    <comment ref="U89" authorId="0" shapeId="0">
      <text>
        <r>
          <rPr>
            <sz val="9"/>
            <color indexed="81"/>
            <rFont val="Tahoma"/>
            <family val="2"/>
            <charset val="204"/>
          </rPr>
          <t>Задвижка №6р2. Сигнал от КВЗ</t>
        </r>
      </text>
    </comment>
    <comment ref="AM89" authorId="0" shapeId="0">
      <text>
        <r>
          <rPr>
            <sz val="9"/>
            <color indexed="81"/>
            <rFont val="Tahoma"/>
            <family val="2"/>
            <charset val="204"/>
          </rPr>
          <t>Задвижка №6р2. Сработала муфта</t>
        </r>
      </text>
    </comment>
    <comment ref="BE89" authorId="0" shapeId="0">
      <text>
        <r>
          <rPr>
            <sz val="9"/>
            <color indexed="81"/>
            <rFont val="Tahoma"/>
            <family val="2"/>
            <charset val="204"/>
          </rPr>
          <t>Задвижка №6р2. Авария привода</t>
        </r>
      </text>
    </comment>
    <comment ref="C90" authorId="0" shapeId="0">
      <text>
        <r>
          <rPr>
            <sz val="9"/>
            <color indexed="81"/>
            <rFont val="Tahoma"/>
            <family val="2"/>
            <charset val="204"/>
          </rPr>
          <t>Задвижка №7р1. Сигнал от МПО</t>
        </r>
      </text>
    </comment>
    <comment ref="I90" authorId="0" shapeId="0">
      <text>
        <r>
          <rPr>
            <sz val="9"/>
            <color indexed="81"/>
            <rFont val="Tahoma"/>
            <family val="2"/>
            <charset val="204"/>
          </rPr>
          <t>Задвижка №7р1. Сигнал от МПЗ</t>
        </r>
      </text>
    </comment>
    <comment ref="O90" authorId="0" shapeId="0">
      <text>
        <r>
          <rPr>
            <sz val="9"/>
            <color indexed="81"/>
            <rFont val="Tahoma"/>
            <family val="2"/>
            <charset val="204"/>
          </rPr>
          <t>Задвижка №7р1. Сигнал от КВО</t>
        </r>
      </text>
    </comment>
    <comment ref="U90" authorId="0" shapeId="0">
      <text>
        <r>
          <rPr>
            <sz val="9"/>
            <color indexed="81"/>
            <rFont val="Tahoma"/>
            <family val="2"/>
            <charset val="204"/>
          </rPr>
          <t>Задвижка №7р1. Сигнал от КВЗ</t>
        </r>
      </text>
    </comment>
    <comment ref="AM90" authorId="0" shapeId="0">
      <text>
        <r>
          <rPr>
            <sz val="9"/>
            <color indexed="81"/>
            <rFont val="Tahoma"/>
            <family val="2"/>
            <charset val="204"/>
          </rPr>
          <t>Задвижка №7р1. Сработала муфта</t>
        </r>
      </text>
    </comment>
    <comment ref="BE90" authorId="0" shapeId="0">
      <text>
        <r>
          <rPr>
            <sz val="9"/>
            <color indexed="81"/>
            <rFont val="Tahoma"/>
            <family val="2"/>
            <charset val="204"/>
          </rPr>
          <t>Задвижка №7р1. Авария привода</t>
        </r>
      </text>
    </comment>
    <comment ref="C91" authorId="0" shapeId="0">
      <text>
        <r>
          <rPr>
            <sz val="9"/>
            <color indexed="81"/>
            <rFont val="Tahoma"/>
            <family val="2"/>
            <charset val="204"/>
          </rPr>
          <t>Задвижка №7р2. Сигнал от МПО</t>
        </r>
      </text>
    </comment>
    <comment ref="I91" authorId="0" shapeId="0">
      <text>
        <r>
          <rPr>
            <sz val="9"/>
            <color indexed="81"/>
            <rFont val="Tahoma"/>
            <family val="2"/>
            <charset val="204"/>
          </rPr>
          <t>Задвижка №7р2. Сигнал от МПЗ</t>
        </r>
      </text>
    </comment>
    <comment ref="O91" authorId="0" shapeId="0">
      <text>
        <r>
          <rPr>
            <sz val="9"/>
            <color indexed="81"/>
            <rFont val="Tahoma"/>
            <family val="2"/>
            <charset val="204"/>
          </rPr>
          <t>Задвижка №7р2. Сигнал от КВО</t>
        </r>
      </text>
    </comment>
    <comment ref="U91" authorId="0" shapeId="0">
      <text>
        <r>
          <rPr>
            <sz val="9"/>
            <color indexed="81"/>
            <rFont val="Tahoma"/>
            <family val="2"/>
            <charset val="204"/>
          </rPr>
          <t>Задвижка №7р2. Сигнал от КВЗ</t>
        </r>
      </text>
    </comment>
    <comment ref="AM91" authorId="0" shapeId="0">
      <text>
        <r>
          <rPr>
            <sz val="9"/>
            <color indexed="81"/>
            <rFont val="Tahoma"/>
            <family val="2"/>
            <charset val="204"/>
          </rPr>
          <t>Задвижка №7р2. Сработала муфта</t>
        </r>
      </text>
    </comment>
    <comment ref="BE91" authorId="0" shapeId="0">
      <text>
        <r>
          <rPr>
            <sz val="9"/>
            <color indexed="81"/>
            <rFont val="Tahoma"/>
            <family val="2"/>
            <charset val="204"/>
          </rPr>
          <t>Задвижка №7р2. Авария привода</t>
        </r>
      </text>
    </comment>
    <comment ref="C92" authorId="0" shapeId="0">
      <text>
        <r>
          <rPr>
            <sz val="9"/>
            <color indexed="81"/>
            <rFont val="Tahoma"/>
            <family val="2"/>
            <charset val="204"/>
          </rPr>
          <t>Задвижка №8р1. Сигнал от МПО</t>
        </r>
      </text>
    </comment>
    <comment ref="I92" authorId="0" shapeId="0">
      <text>
        <r>
          <rPr>
            <sz val="9"/>
            <color indexed="81"/>
            <rFont val="Tahoma"/>
            <family val="2"/>
            <charset val="204"/>
          </rPr>
          <t>Задвижка №8р1. Сигнал от МПЗ</t>
        </r>
      </text>
    </comment>
    <comment ref="O92" authorId="0" shapeId="0">
      <text>
        <r>
          <rPr>
            <sz val="9"/>
            <color indexed="81"/>
            <rFont val="Tahoma"/>
            <family val="2"/>
            <charset val="204"/>
          </rPr>
          <t>Задвижка №8р1. Сигнал от КВО</t>
        </r>
      </text>
    </comment>
    <comment ref="U92" authorId="0" shapeId="0">
      <text>
        <r>
          <rPr>
            <sz val="9"/>
            <color indexed="81"/>
            <rFont val="Tahoma"/>
            <family val="2"/>
            <charset val="204"/>
          </rPr>
          <t>Задвижка №8р1. Сигнал от КВЗ</t>
        </r>
      </text>
    </comment>
    <comment ref="AM92" authorId="0" shapeId="0">
      <text>
        <r>
          <rPr>
            <sz val="9"/>
            <color indexed="81"/>
            <rFont val="Tahoma"/>
            <family val="2"/>
            <charset val="204"/>
          </rPr>
          <t>Задвижка №8р1. Сработала муфта</t>
        </r>
      </text>
    </comment>
    <comment ref="BE92" authorId="0" shapeId="0">
      <text>
        <r>
          <rPr>
            <sz val="9"/>
            <color indexed="81"/>
            <rFont val="Tahoma"/>
            <family val="2"/>
            <charset val="204"/>
          </rPr>
          <t>Задвижка №8р1. Авария привода</t>
        </r>
      </text>
    </comment>
    <comment ref="C93" authorId="0" shapeId="0">
      <text>
        <r>
          <rPr>
            <sz val="9"/>
            <color indexed="81"/>
            <rFont val="Tahoma"/>
            <family val="2"/>
            <charset val="204"/>
          </rPr>
          <t>Задвижка №8р2. Сигнал от МПО</t>
        </r>
      </text>
    </comment>
    <comment ref="I93" authorId="0" shapeId="0">
      <text>
        <r>
          <rPr>
            <sz val="9"/>
            <color indexed="81"/>
            <rFont val="Tahoma"/>
            <family val="2"/>
            <charset val="204"/>
          </rPr>
          <t>Задвижка №8р2. Сигнал от МПЗ</t>
        </r>
      </text>
    </comment>
    <comment ref="O93" authorId="0" shapeId="0">
      <text>
        <r>
          <rPr>
            <sz val="9"/>
            <color indexed="81"/>
            <rFont val="Tahoma"/>
            <family val="2"/>
            <charset val="204"/>
          </rPr>
          <t>Задвижка №8р2. Сигнал от КВО</t>
        </r>
      </text>
    </comment>
    <comment ref="U93" authorId="0" shapeId="0">
      <text>
        <r>
          <rPr>
            <sz val="9"/>
            <color indexed="81"/>
            <rFont val="Tahoma"/>
            <family val="2"/>
            <charset val="204"/>
          </rPr>
          <t>Задвижка №8р2. Сигнал от КВЗ</t>
        </r>
      </text>
    </comment>
    <comment ref="AM93" authorId="0" shapeId="0">
      <text>
        <r>
          <rPr>
            <sz val="9"/>
            <color indexed="81"/>
            <rFont val="Tahoma"/>
            <family val="2"/>
            <charset val="204"/>
          </rPr>
          <t>Задвижка №8р2. Сработала муфта</t>
        </r>
      </text>
    </comment>
    <comment ref="BE93" authorId="0" shapeId="0">
      <text>
        <r>
          <rPr>
            <sz val="9"/>
            <color indexed="81"/>
            <rFont val="Tahoma"/>
            <family val="2"/>
            <charset val="204"/>
          </rPr>
          <t>Задвижка №8р2. Авария привода</t>
        </r>
      </text>
    </comment>
    <comment ref="C94" authorId="0" shapeId="0">
      <text>
        <r>
          <rPr>
            <sz val="9"/>
            <color indexed="81"/>
            <rFont val="Tahoma"/>
            <family val="2"/>
            <charset val="204"/>
          </rPr>
          <t>Задвижка №90. Сигнал от МПО</t>
        </r>
      </text>
    </comment>
    <comment ref="I94" authorId="0" shapeId="0">
      <text>
        <r>
          <rPr>
            <sz val="9"/>
            <color indexed="81"/>
            <rFont val="Tahoma"/>
            <family val="2"/>
            <charset val="204"/>
          </rPr>
          <t>Задвижка №90. Сигнал от МПЗ</t>
        </r>
      </text>
    </comment>
    <comment ref="O94" authorId="0" shapeId="0">
      <text>
        <r>
          <rPr>
            <sz val="9"/>
            <color indexed="81"/>
            <rFont val="Tahoma"/>
            <family val="2"/>
            <charset val="204"/>
          </rPr>
          <t>Задвижка №90. Сигнал от КВО</t>
        </r>
      </text>
    </comment>
    <comment ref="U94" authorId="0" shapeId="0">
      <text>
        <r>
          <rPr>
            <sz val="9"/>
            <color indexed="81"/>
            <rFont val="Tahoma"/>
            <family val="2"/>
            <charset val="204"/>
          </rPr>
          <t>Задвижка №90. Сигнал от КВЗ</t>
        </r>
      </text>
    </comment>
    <comment ref="AM94" authorId="0" shapeId="0">
      <text>
        <r>
          <rPr>
            <sz val="9"/>
            <color indexed="81"/>
            <rFont val="Tahoma"/>
            <family val="2"/>
            <charset val="204"/>
          </rPr>
          <t>Задвижка №90. Сработала муфта</t>
        </r>
      </text>
    </comment>
    <comment ref="BE94" authorId="0" shapeId="0">
      <text>
        <r>
          <rPr>
            <sz val="9"/>
            <color indexed="81"/>
            <rFont val="Tahoma"/>
            <family val="2"/>
            <charset val="204"/>
          </rPr>
          <t>Задвижка №90. Авария привода</t>
        </r>
      </text>
    </comment>
    <comment ref="EO94" authorId="0" shapeId="0">
      <text>
        <r>
          <rPr>
            <sz val="9"/>
            <color indexed="81"/>
            <rFont val="Tahoma"/>
            <family val="2"/>
            <charset val="204"/>
          </rPr>
          <t>Задвижка №90 закрыта с БРУ</t>
        </r>
      </text>
    </comment>
    <comment ref="EU94" authorId="0" shapeId="0">
      <text>
        <r>
          <rPr>
            <sz val="9"/>
            <color indexed="81"/>
            <rFont val="Tahoma"/>
            <family val="2"/>
            <charset val="204"/>
          </rPr>
          <t>Задвижка №90 остановлена с БРУ</t>
        </r>
      </text>
    </comment>
    <comment ref="C95" authorId="0" shapeId="0">
      <text>
        <r>
          <rPr>
            <sz val="9"/>
            <color indexed="81"/>
            <rFont val="Tahoma"/>
            <family val="2"/>
            <charset val="204"/>
          </rPr>
          <t>Задвижка №93. Сигнал от МПО</t>
        </r>
      </text>
    </comment>
    <comment ref="I95" authorId="0" shapeId="0">
      <text>
        <r>
          <rPr>
            <sz val="9"/>
            <color indexed="81"/>
            <rFont val="Tahoma"/>
            <family val="2"/>
            <charset val="204"/>
          </rPr>
          <t>Задвижка №93. Сигнал от МПЗ</t>
        </r>
      </text>
    </comment>
    <comment ref="O95" authorId="0" shapeId="0">
      <text>
        <r>
          <rPr>
            <sz val="9"/>
            <color indexed="81"/>
            <rFont val="Tahoma"/>
            <family val="2"/>
            <charset val="204"/>
          </rPr>
          <t>Задвижка №93. Сигнал от КВО</t>
        </r>
      </text>
    </comment>
    <comment ref="U95" authorId="0" shapeId="0">
      <text>
        <r>
          <rPr>
            <sz val="9"/>
            <color indexed="81"/>
            <rFont val="Tahoma"/>
            <family val="2"/>
            <charset val="204"/>
          </rPr>
          <t>Задвижка №93. Сигнал от КВЗ</t>
        </r>
      </text>
    </comment>
    <comment ref="AM95" authorId="0" shapeId="0">
      <text>
        <r>
          <rPr>
            <sz val="9"/>
            <color indexed="81"/>
            <rFont val="Tahoma"/>
            <family val="2"/>
            <charset val="204"/>
          </rPr>
          <t>Задвижка №93. Сработала муфта</t>
        </r>
      </text>
    </comment>
    <comment ref="BE95" authorId="0" shapeId="0">
      <text>
        <r>
          <rPr>
            <sz val="9"/>
            <color indexed="81"/>
            <rFont val="Tahoma"/>
            <family val="2"/>
            <charset val="204"/>
          </rPr>
          <t>Задвижка №93. Авария привода</t>
        </r>
      </text>
    </comment>
    <comment ref="EO95" authorId="0" shapeId="0">
      <text>
        <r>
          <rPr>
            <sz val="9"/>
            <color indexed="81"/>
            <rFont val="Tahoma"/>
            <family val="2"/>
            <charset val="204"/>
          </rPr>
          <t>Задвижка №93 закрыта с БРУ</t>
        </r>
      </text>
    </comment>
    <comment ref="EU95" authorId="0" shapeId="0">
      <text>
        <r>
          <rPr>
            <sz val="9"/>
            <color indexed="81"/>
            <rFont val="Tahoma"/>
            <family val="2"/>
            <charset val="204"/>
          </rPr>
          <t>Задвижка №93 остановлена с БРУ</t>
        </r>
      </text>
    </comment>
    <comment ref="C96" authorId="0" shapeId="0">
      <text>
        <r>
          <rPr>
            <sz val="9"/>
            <color indexed="81"/>
            <rFont val="Tahoma"/>
            <family val="2"/>
            <charset val="204"/>
          </rPr>
          <t>Задвижка №94. Сигнал от МПО</t>
        </r>
      </text>
    </comment>
    <comment ref="I96" authorId="0" shapeId="0">
      <text>
        <r>
          <rPr>
            <sz val="9"/>
            <color indexed="81"/>
            <rFont val="Tahoma"/>
            <family val="2"/>
            <charset val="204"/>
          </rPr>
          <t>Задвижка №94. Сигнал от МПЗ</t>
        </r>
      </text>
    </comment>
    <comment ref="O96" authorId="0" shapeId="0">
      <text>
        <r>
          <rPr>
            <sz val="9"/>
            <color indexed="81"/>
            <rFont val="Tahoma"/>
            <family val="2"/>
            <charset val="204"/>
          </rPr>
          <t>Задвижка №94. Сигнал от КВО</t>
        </r>
      </text>
    </comment>
    <comment ref="U96" authorId="0" shapeId="0">
      <text>
        <r>
          <rPr>
            <sz val="9"/>
            <color indexed="81"/>
            <rFont val="Tahoma"/>
            <family val="2"/>
            <charset val="204"/>
          </rPr>
          <t>Задвижка №94. Сигнал от КВЗ</t>
        </r>
      </text>
    </comment>
    <comment ref="AM96" authorId="0" shapeId="0">
      <text>
        <r>
          <rPr>
            <sz val="9"/>
            <color indexed="81"/>
            <rFont val="Tahoma"/>
            <family val="2"/>
            <charset val="204"/>
          </rPr>
          <t>Задвижка №94. Сработала муфта</t>
        </r>
      </text>
    </comment>
    <comment ref="BE96" authorId="0" shapeId="0">
      <text>
        <r>
          <rPr>
            <sz val="9"/>
            <color indexed="81"/>
            <rFont val="Tahoma"/>
            <family val="2"/>
            <charset val="204"/>
          </rPr>
          <t>Задвижка №94. Авария привода</t>
        </r>
      </text>
    </comment>
    <comment ref="EO96" authorId="0" shapeId="0">
      <text>
        <r>
          <rPr>
            <sz val="9"/>
            <color indexed="81"/>
            <rFont val="Tahoma"/>
            <family val="2"/>
            <charset val="204"/>
          </rPr>
          <t>Задвижка №94 закрыта с БРУ</t>
        </r>
      </text>
    </comment>
    <comment ref="EU96" authorId="0" shapeId="0">
      <text>
        <r>
          <rPr>
            <sz val="9"/>
            <color indexed="81"/>
            <rFont val="Tahoma"/>
            <family val="2"/>
            <charset val="204"/>
          </rPr>
          <t>Задвижка №94 остановлена с БРУ</t>
        </r>
      </text>
    </comment>
    <comment ref="C97" authorId="0" shapeId="0">
      <text>
        <r>
          <rPr>
            <sz val="9"/>
            <color indexed="81"/>
            <rFont val="Tahoma"/>
            <family val="2"/>
            <charset val="204"/>
          </rPr>
          <t>Задвижка №97. Сигнал от МПО</t>
        </r>
      </text>
    </comment>
    <comment ref="I97" authorId="0" shapeId="0">
      <text>
        <r>
          <rPr>
            <sz val="9"/>
            <color indexed="81"/>
            <rFont val="Tahoma"/>
            <family val="2"/>
            <charset val="204"/>
          </rPr>
          <t>Задвижка №97. Сигнал от МПЗ</t>
        </r>
      </text>
    </comment>
    <comment ref="O97" authorId="0" shapeId="0">
      <text>
        <r>
          <rPr>
            <sz val="9"/>
            <color indexed="81"/>
            <rFont val="Tahoma"/>
            <family val="2"/>
            <charset val="204"/>
          </rPr>
          <t>Задвижка №97. Сигнал от КВО</t>
        </r>
      </text>
    </comment>
    <comment ref="U97" authorId="0" shapeId="0">
      <text>
        <r>
          <rPr>
            <sz val="9"/>
            <color indexed="81"/>
            <rFont val="Tahoma"/>
            <family val="2"/>
            <charset val="204"/>
          </rPr>
          <t>Задвижка №97. Сигнал от КВЗ</t>
        </r>
      </text>
    </comment>
    <comment ref="AM97" authorId="0" shapeId="0">
      <text>
        <r>
          <rPr>
            <sz val="9"/>
            <color indexed="81"/>
            <rFont val="Tahoma"/>
            <family val="2"/>
            <charset val="204"/>
          </rPr>
          <t>Задвижка №97. Сработала муфта</t>
        </r>
      </text>
    </comment>
    <comment ref="BE97" authorId="0" shapeId="0">
      <text>
        <r>
          <rPr>
            <sz val="9"/>
            <color indexed="81"/>
            <rFont val="Tahoma"/>
            <family val="2"/>
            <charset val="204"/>
          </rPr>
          <t>Задвижка №97. Авария привода</t>
        </r>
      </text>
    </comment>
    <comment ref="EO97" authorId="0" shapeId="0">
      <text>
        <r>
          <rPr>
            <sz val="9"/>
            <color indexed="81"/>
            <rFont val="Tahoma"/>
            <family val="2"/>
            <charset val="204"/>
          </rPr>
          <t>Задвижка №97 закрыта с БРУ</t>
        </r>
      </text>
    </comment>
    <comment ref="EU97" authorId="0" shapeId="0">
      <text>
        <r>
          <rPr>
            <sz val="9"/>
            <color indexed="81"/>
            <rFont val="Tahoma"/>
            <family val="2"/>
            <charset val="204"/>
          </rPr>
          <t>Задвижка №97 остановлена с БРУ</t>
        </r>
      </text>
    </comment>
    <comment ref="C98" authorId="0" shapeId="0">
      <text>
        <r>
          <rPr>
            <sz val="9"/>
            <color indexed="81"/>
            <rFont val="Tahoma"/>
            <family val="2"/>
            <charset val="204"/>
          </rPr>
          <t>Задвижка №98. Сигнал от МПО</t>
        </r>
      </text>
    </comment>
    <comment ref="I98" authorId="0" shapeId="0">
      <text>
        <r>
          <rPr>
            <sz val="9"/>
            <color indexed="81"/>
            <rFont val="Tahoma"/>
            <family val="2"/>
            <charset val="204"/>
          </rPr>
          <t>Задвижка №98. Сигнал от МПЗ</t>
        </r>
      </text>
    </comment>
    <comment ref="O98" authorId="0" shapeId="0">
      <text>
        <r>
          <rPr>
            <sz val="9"/>
            <color indexed="81"/>
            <rFont val="Tahoma"/>
            <family val="2"/>
            <charset val="204"/>
          </rPr>
          <t>Задвижка №98. Сигнал от КВО</t>
        </r>
      </text>
    </comment>
    <comment ref="U98" authorId="0" shapeId="0">
      <text>
        <r>
          <rPr>
            <sz val="9"/>
            <color indexed="81"/>
            <rFont val="Tahoma"/>
            <family val="2"/>
            <charset val="204"/>
          </rPr>
          <t>Задвижка №98. Сигнал от КВЗ</t>
        </r>
      </text>
    </comment>
    <comment ref="AM98" authorId="0" shapeId="0">
      <text>
        <r>
          <rPr>
            <sz val="9"/>
            <color indexed="81"/>
            <rFont val="Tahoma"/>
            <family val="2"/>
            <charset val="204"/>
          </rPr>
          <t>Задвижка №98. Сработала муфта</t>
        </r>
      </text>
    </comment>
    <comment ref="BE98" authorId="0" shapeId="0">
      <text>
        <r>
          <rPr>
            <sz val="9"/>
            <color indexed="81"/>
            <rFont val="Tahoma"/>
            <family val="2"/>
            <charset val="204"/>
          </rPr>
          <t>Задвижка №98. Авария привода</t>
        </r>
      </text>
    </comment>
    <comment ref="EO98" authorId="0" shapeId="0">
      <text>
        <r>
          <rPr>
            <sz val="9"/>
            <color indexed="81"/>
            <rFont val="Tahoma"/>
            <family val="2"/>
            <charset val="204"/>
          </rPr>
          <t>Задвижка №98 закрыта с БРУ</t>
        </r>
      </text>
    </comment>
    <comment ref="EU98" authorId="0" shapeId="0">
      <text>
        <r>
          <rPr>
            <sz val="9"/>
            <color indexed="81"/>
            <rFont val="Tahoma"/>
            <family val="2"/>
            <charset val="204"/>
          </rPr>
          <t>Задвижка №98 остановлена с БРУ</t>
        </r>
      </text>
    </comment>
    <comment ref="C99" authorId="0" shapeId="0">
      <text>
        <r>
          <rPr>
            <sz val="9"/>
            <color indexed="81"/>
            <rFont val="Tahoma"/>
            <family val="2"/>
            <charset val="204"/>
          </rPr>
          <t>Задвижка №101. Сигнал от МПО</t>
        </r>
      </text>
    </comment>
    <comment ref="I99" authorId="0" shapeId="0">
      <text>
        <r>
          <rPr>
            <sz val="9"/>
            <color indexed="81"/>
            <rFont val="Tahoma"/>
            <family val="2"/>
            <charset val="204"/>
          </rPr>
          <t>Задвижка №101. Сигнал от МПЗ</t>
        </r>
      </text>
    </comment>
    <comment ref="O99" authorId="0" shapeId="0">
      <text>
        <r>
          <rPr>
            <sz val="9"/>
            <color indexed="81"/>
            <rFont val="Tahoma"/>
            <family val="2"/>
            <charset val="204"/>
          </rPr>
          <t>Задвижка №101. Сигнал от КВО</t>
        </r>
      </text>
    </comment>
    <comment ref="U99" authorId="0" shapeId="0">
      <text>
        <r>
          <rPr>
            <sz val="9"/>
            <color indexed="81"/>
            <rFont val="Tahoma"/>
            <family val="2"/>
            <charset val="204"/>
          </rPr>
          <t>Задвижка №101. Сигнал от КВЗ</t>
        </r>
      </text>
    </comment>
    <comment ref="AM99" authorId="0" shapeId="0">
      <text>
        <r>
          <rPr>
            <sz val="9"/>
            <color indexed="81"/>
            <rFont val="Tahoma"/>
            <family val="2"/>
            <charset val="204"/>
          </rPr>
          <t>Задвижка №101. Сработала муфта</t>
        </r>
      </text>
    </comment>
    <comment ref="BE99" authorId="0" shapeId="0">
      <text>
        <r>
          <rPr>
            <sz val="9"/>
            <color indexed="81"/>
            <rFont val="Tahoma"/>
            <family val="2"/>
            <charset val="204"/>
          </rPr>
          <t>Снятие ограждения муфты МНА № 003.1</t>
        </r>
      </text>
    </comment>
    <comment ref="EO99" authorId="0" shapeId="0">
      <text>
        <r>
          <rPr>
            <sz val="9"/>
            <color indexed="81"/>
            <rFont val="Tahoma"/>
            <family val="2"/>
            <charset val="204"/>
          </rPr>
          <t>Задвижка №101 закрыта с БРУ</t>
        </r>
      </text>
    </comment>
    <comment ref="EU99" authorId="0" shapeId="0">
      <text>
        <r>
          <rPr>
            <sz val="9"/>
            <color indexed="81"/>
            <rFont val="Tahoma"/>
            <family val="2"/>
            <charset val="204"/>
          </rPr>
          <t>Задвижка №101 остановлена с БРУ</t>
        </r>
      </text>
    </comment>
    <comment ref="FM99" authorId="0" shapeId="0">
      <text>
        <r>
          <rPr>
            <sz val="9"/>
            <color indexed="81"/>
            <rFont val="Tahoma"/>
            <family val="2"/>
            <charset val="204"/>
          </rPr>
          <t>ВВ МНА №1 отключен от АЧР</t>
        </r>
      </text>
    </comment>
    <comment ref="C100" authorId="0" shapeId="0">
      <text>
        <r>
          <rPr>
            <sz val="9"/>
            <color indexed="81"/>
            <rFont val="Tahoma"/>
            <family val="2"/>
            <charset val="204"/>
          </rPr>
          <t>Резерв. Сигнал от МПО</t>
        </r>
      </text>
    </comment>
    <comment ref="I100" authorId="0" shapeId="0">
      <text>
        <r>
          <rPr>
            <sz val="9"/>
            <color indexed="81"/>
            <rFont val="Tahoma"/>
            <family val="2"/>
            <charset val="204"/>
          </rPr>
          <t>Резерв. Сигнал от МПЗ</t>
        </r>
      </text>
    </comment>
    <comment ref="O100" authorId="0" shapeId="0">
      <text>
        <r>
          <rPr>
            <sz val="9"/>
            <color indexed="81"/>
            <rFont val="Tahoma"/>
            <family val="2"/>
            <charset val="204"/>
          </rPr>
          <t>Резерв. Сигнал от КВО</t>
        </r>
      </text>
    </comment>
    <comment ref="U100" authorId="0" shapeId="0">
      <text>
        <r>
          <rPr>
            <sz val="9"/>
            <color indexed="81"/>
            <rFont val="Tahoma"/>
            <family val="2"/>
            <charset val="204"/>
          </rPr>
          <t>Резерв. Сигнал от КВЗ</t>
        </r>
      </text>
    </comment>
    <comment ref="AM100" authorId="0" shapeId="0">
      <text>
        <r>
          <rPr>
            <sz val="9"/>
            <color indexed="81"/>
            <rFont val="Tahoma"/>
            <family val="2"/>
            <charset val="204"/>
          </rPr>
          <t>Резерв. Сработала муфта</t>
        </r>
      </text>
    </comment>
    <comment ref="BE100" authorId="0" shapeId="0">
      <text>
        <r>
          <rPr>
            <sz val="9"/>
            <color indexed="81"/>
            <rFont val="Tahoma"/>
            <family val="2"/>
            <charset val="204"/>
          </rPr>
          <t>Резерв. Авария привода</t>
        </r>
      </text>
    </comment>
    <comment ref="C101" authorId="0" shapeId="0">
      <text>
        <r>
          <rPr>
            <sz val="9"/>
            <color indexed="81"/>
            <rFont val="Tahoma"/>
            <family val="2"/>
            <charset val="204"/>
          </rPr>
          <t>Резерв. Сигнал от МПО</t>
        </r>
      </text>
    </comment>
    <comment ref="I101" authorId="0" shapeId="0">
      <text>
        <r>
          <rPr>
            <sz val="9"/>
            <color indexed="81"/>
            <rFont val="Tahoma"/>
            <family val="2"/>
            <charset val="204"/>
          </rPr>
          <t>Резерв. Сигнал от МПЗ</t>
        </r>
      </text>
    </comment>
    <comment ref="O101" authorId="0" shapeId="0">
      <text>
        <r>
          <rPr>
            <sz val="9"/>
            <color indexed="81"/>
            <rFont val="Tahoma"/>
            <family val="2"/>
            <charset val="204"/>
          </rPr>
          <t>Резерв. Сигнал от КВО</t>
        </r>
      </text>
    </comment>
    <comment ref="U101" authorId="0" shapeId="0">
      <text>
        <r>
          <rPr>
            <sz val="9"/>
            <color indexed="81"/>
            <rFont val="Tahoma"/>
            <family val="2"/>
            <charset val="204"/>
          </rPr>
          <t>Резерв. Сигнал от КВЗ</t>
        </r>
      </text>
    </comment>
    <comment ref="AM101" authorId="0" shapeId="0">
      <text>
        <r>
          <rPr>
            <sz val="9"/>
            <color indexed="81"/>
            <rFont val="Tahoma"/>
            <family val="2"/>
            <charset val="204"/>
          </rPr>
          <t>Резерв. Сработала муфта</t>
        </r>
      </text>
    </comment>
    <comment ref="BE101" authorId="0" shapeId="0">
      <text>
        <r>
          <rPr>
            <sz val="9"/>
            <color indexed="81"/>
            <rFont val="Tahoma"/>
            <family val="2"/>
            <charset val="204"/>
          </rPr>
          <t>Резерв. Авария привода</t>
        </r>
      </text>
    </comment>
    <comment ref="C102" authorId="0" shapeId="0">
      <text>
        <r>
          <rPr>
            <sz val="9"/>
            <color indexed="81"/>
            <rFont val="Tahoma"/>
            <family val="2"/>
            <charset val="204"/>
          </rPr>
          <t>Резерв. Сигнал от МПО</t>
        </r>
      </text>
    </comment>
    <comment ref="I102" authorId="0" shapeId="0">
      <text>
        <r>
          <rPr>
            <sz val="9"/>
            <color indexed="81"/>
            <rFont val="Tahoma"/>
            <family val="2"/>
            <charset val="204"/>
          </rPr>
          <t>Резерв. Сигнал от МПЗ</t>
        </r>
      </text>
    </comment>
    <comment ref="O102" authorId="0" shapeId="0">
      <text>
        <r>
          <rPr>
            <sz val="9"/>
            <color indexed="81"/>
            <rFont val="Tahoma"/>
            <family val="2"/>
            <charset val="204"/>
          </rPr>
          <t>Резерв. Сигнал от КВО</t>
        </r>
      </text>
    </comment>
    <comment ref="U102" authorId="0" shapeId="0">
      <text>
        <r>
          <rPr>
            <sz val="9"/>
            <color indexed="81"/>
            <rFont val="Tahoma"/>
            <family val="2"/>
            <charset val="204"/>
          </rPr>
          <t>Резерв. Сигнал от КВЗ</t>
        </r>
      </text>
    </comment>
    <comment ref="AM102" authorId="0" shapeId="0">
      <text>
        <r>
          <rPr>
            <sz val="9"/>
            <color indexed="81"/>
            <rFont val="Tahoma"/>
            <family val="2"/>
            <charset val="204"/>
          </rPr>
          <t>Резерв. Сработала муфта</t>
        </r>
      </text>
    </comment>
    <comment ref="BE102" authorId="0" shapeId="0">
      <text>
        <r>
          <rPr>
            <sz val="9"/>
            <color indexed="81"/>
            <rFont val="Tahoma"/>
            <family val="2"/>
            <charset val="204"/>
          </rPr>
          <t>Резерв. Авария привода</t>
        </r>
      </text>
    </comment>
    <comment ref="C103" authorId="0" shapeId="0">
      <text>
        <r>
          <rPr>
            <sz val="9"/>
            <color indexed="81"/>
            <rFont val="Tahoma"/>
            <family val="2"/>
            <charset val="204"/>
          </rPr>
          <t>Задвижка №91. Сигнал от МПО</t>
        </r>
      </text>
    </comment>
    <comment ref="I103" authorId="0" shapeId="0">
      <text>
        <r>
          <rPr>
            <sz val="9"/>
            <color indexed="81"/>
            <rFont val="Tahoma"/>
            <family val="2"/>
            <charset val="204"/>
          </rPr>
          <t>Задвижка №91. Сигнал от МПЗ</t>
        </r>
      </text>
    </comment>
    <comment ref="O103" authorId="0" shapeId="0">
      <text>
        <r>
          <rPr>
            <sz val="9"/>
            <color indexed="81"/>
            <rFont val="Tahoma"/>
            <family val="2"/>
            <charset val="204"/>
          </rPr>
          <t>Задвижка №91. Сигнал от КВО</t>
        </r>
      </text>
    </comment>
    <comment ref="U103" authorId="0" shapeId="0">
      <text>
        <r>
          <rPr>
            <sz val="9"/>
            <color indexed="81"/>
            <rFont val="Tahoma"/>
            <family val="2"/>
            <charset val="204"/>
          </rPr>
          <t>Задвижка №91. Сигнал от КВЗ</t>
        </r>
      </text>
    </comment>
    <comment ref="AM103" authorId="0" shapeId="0">
      <text>
        <r>
          <rPr>
            <sz val="9"/>
            <color indexed="81"/>
            <rFont val="Tahoma"/>
            <family val="2"/>
            <charset val="204"/>
          </rPr>
          <t>Задвижка №91. Сработала муфта</t>
        </r>
      </text>
    </comment>
    <comment ref="BE103" authorId="0" shapeId="0">
      <text>
        <r>
          <rPr>
            <sz val="9"/>
            <color indexed="81"/>
            <rFont val="Tahoma"/>
            <family val="2"/>
            <charset val="204"/>
          </rPr>
          <t>Задвижка №91. Авария привода</t>
        </r>
      </text>
    </comment>
    <comment ref="EO103" authorId="0" shapeId="0">
      <text>
        <r>
          <rPr>
            <sz val="9"/>
            <color indexed="81"/>
            <rFont val="Tahoma"/>
            <family val="2"/>
            <charset val="204"/>
          </rPr>
          <t>Задвижка №91 закрыта с БРУ</t>
        </r>
      </text>
    </comment>
    <comment ref="EU103" authorId="0" shapeId="0">
      <text>
        <r>
          <rPr>
            <sz val="9"/>
            <color indexed="81"/>
            <rFont val="Tahoma"/>
            <family val="2"/>
            <charset val="204"/>
          </rPr>
          <t>Задвижка №91 остановлена с БРУ</t>
        </r>
      </text>
    </comment>
    <comment ref="C104" authorId="0" shapeId="0">
      <text>
        <r>
          <rPr>
            <sz val="9"/>
            <color indexed="81"/>
            <rFont val="Tahoma"/>
            <family val="2"/>
            <charset val="204"/>
          </rPr>
          <t>Задвижка №92. Сигнал от МПО</t>
        </r>
      </text>
    </comment>
    <comment ref="I104" authorId="0" shapeId="0">
      <text>
        <r>
          <rPr>
            <sz val="9"/>
            <color indexed="81"/>
            <rFont val="Tahoma"/>
            <family val="2"/>
            <charset val="204"/>
          </rPr>
          <t>Задвижка №92. Сигнал от МПЗ</t>
        </r>
      </text>
    </comment>
    <comment ref="O104" authorId="0" shapeId="0">
      <text>
        <r>
          <rPr>
            <sz val="9"/>
            <color indexed="81"/>
            <rFont val="Tahoma"/>
            <family val="2"/>
            <charset val="204"/>
          </rPr>
          <t>Задвижка №92. Сигнал от КВО</t>
        </r>
      </text>
    </comment>
    <comment ref="U104" authorId="0" shapeId="0">
      <text>
        <r>
          <rPr>
            <sz val="9"/>
            <color indexed="81"/>
            <rFont val="Tahoma"/>
            <family val="2"/>
            <charset val="204"/>
          </rPr>
          <t>Задвижка №92. Сигнал от КВЗ</t>
        </r>
      </text>
    </comment>
    <comment ref="AM104" authorId="0" shapeId="0">
      <text>
        <r>
          <rPr>
            <sz val="9"/>
            <color indexed="81"/>
            <rFont val="Tahoma"/>
            <family val="2"/>
            <charset val="204"/>
          </rPr>
          <t>Задвижка №92. Сработала муфта</t>
        </r>
      </text>
    </comment>
    <comment ref="BE104" authorId="0" shapeId="0">
      <text>
        <r>
          <rPr>
            <sz val="9"/>
            <color indexed="81"/>
            <rFont val="Tahoma"/>
            <family val="2"/>
            <charset val="204"/>
          </rPr>
          <t>Задвижка №92. Авария привода</t>
        </r>
      </text>
    </comment>
    <comment ref="EO104" authorId="0" shapeId="0">
      <text>
        <r>
          <rPr>
            <sz val="9"/>
            <color indexed="81"/>
            <rFont val="Tahoma"/>
            <family val="2"/>
            <charset val="204"/>
          </rPr>
          <t>Задвижка №92 закрыта с БРУ</t>
        </r>
      </text>
    </comment>
    <comment ref="EU104" authorId="0" shapeId="0">
      <text>
        <r>
          <rPr>
            <sz val="9"/>
            <color indexed="81"/>
            <rFont val="Tahoma"/>
            <family val="2"/>
            <charset val="204"/>
          </rPr>
          <t>Задвижка №92 остановлена с БРУ</t>
        </r>
      </text>
    </comment>
    <comment ref="C105" authorId="0" shapeId="0">
      <text>
        <r>
          <rPr>
            <sz val="9"/>
            <color indexed="81"/>
            <rFont val="Tahoma"/>
            <family val="2"/>
            <charset val="204"/>
          </rPr>
          <t>Задвижка №95. Сигнал от МПО</t>
        </r>
      </text>
    </comment>
    <comment ref="I105" authorId="0" shapeId="0">
      <text>
        <r>
          <rPr>
            <sz val="9"/>
            <color indexed="81"/>
            <rFont val="Tahoma"/>
            <family val="2"/>
            <charset val="204"/>
          </rPr>
          <t>Задвижка №95. Сигнал от МПЗ</t>
        </r>
      </text>
    </comment>
    <comment ref="O105" authorId="0" shapeId="0">
      <text>
        <r>
          <rPr>
            <sz val="9"/>
            <color indexed="81"/>
            <rFont val="Tahoma"/>
            <family val="2"/>
            <charset val="204"/>
          </rPr>
          <t>Задвижка №95. Сигнал от КВО</t>
        </r>
      </text>
    </comment>
    <comment ref="U105" authorId="0" shapeId="0">
      <text>
        <r>
          <rPr>
            <sz val="9"/>
            <color indexed="81"/>
            <rFont val="Tahoma"/>
            <family val="2"/>
            <charset val="204"/>
          </rPr>
          <t>Задвижка №95. Сигнал от КВЗ</t>
        </r>
      </text>
    </comment>
    <comment ref="AM105" authorId="0" shapeId="0">
      <text>
        <r>
          <rPr>
            <sz val="9"/>
            <color indexed="81"/>
            <rFont val="Tahoma"/>
            <family val="2"/>
            <charset val="204"/>
          </rPr>
          <t>Задвижка №95. Сработала муфта</t>
        </r>
      </text>
    </comment>
    <comment ref="BE105" authorId="0" shapeId="0">
      <text>
        <r>
          <rPr>
            <sz val="9"/>
            <color indexed="81"/>
            <rFont val="Tahoma"/>
            <family val="2"/>
            <charset val="204"/>
          </rPr>
          <t>Задвижка №95. Авария привода</t>
        </r>
      </text>
    </comment>
    <comment ref="EO105" authorId="0" shapeId="0">
      <text>
        <r>
          <rPr>
            <sz val="9"/>
            <color indexed="81"/>
            <rFont val="Tahoma"/>
            <family val="2"/>
            <charset val="204"/>
          </rPr>
          <t>Задвижка №95 закрыта с БРУ</t>
        </r>
      </text>
    </comment>
    <comment ref="EU105" authorId="0" shapeId="0">
      <text>
        <r>
          <rPr>
            <sz val="9"/>
            <color indexed="81"/>
            <rFont val="Tahoma"/>
            <family val="2"/>
            <charset val="204"/>
          </rPr>
          <t>Задвижка №95 остановлена с БРУ</t>
        </r>
      </text>
    </comment>
    <comment ref="C106" authorId="0" shapeId="0">
      <text>
        <r>
          <rPr>
            <sz val="9"/>
            <color indexed="81"/>
            <rFont val="Tahoma"/>
            <family val="2"/>
            <charset val="204"/>
          </rPr>
          <t>Задвижка №96. Сигнал от МПО</t>
        </r>
      </text>
    </comment>
    <comment ref="I106" authorId="0" shapeId="0">
      <text>
        <r>
          <rPr>
            <sz val="9"/>
            <color indexed="81"/>
            <rFont val="Tahoma"/>
            <family val="2"/>
            <charset val="204"/>
          </rPr>
          <t>Задвижка №96. Сигнал от МПЗ</t>
        </r>
      </text>
    </comment>
    <comment ref="O106" authorId="0" shapeId="0">
      <text>
        <r>
          <rPr>
            <sz val="9"/>
            <color indexed="81"/>
            <rFont val="Tahoma"/>
            <family val="2"/>
            <charset val="204"/>
          </rPr>
          <t>Задвижка №96. Сигнал от КВО</t>
        </r>
      </text>
    </comment>
    <comment ref="U106" authorId="0" shapeId="0">
      <text>
        <r>
          <rPr>
            <sz val="9"/>
            <color indexed="81"/>
            <rFont val="Tahoma"/>
            <family val="2"/>
            <charset val="204"/>
          </rPr>
          <t>Задвижка №96. Сигнал от КВЗ</t>
        </r>
      </text>
    </comment>
    <comment ref="AM106" authorId="0" shapeId="0">
      <text>
        <r>
          <rPr>
            <sz val="9"/>
            <color indexed="81"/>
            <rFont val="Tahoma"/>
            <family val="2"/>
            <charset val="204"/>
          </rPr>
          <t>Задвижка №96. Сработала муфта</t>
        </r>
      </text>
    </comment>
    <comment ref="BE106" authorId="0" shapeId="0">
      <text>
        <r>
          <rPr>
            <sz val="9"/>
            <color indexed="81"/>
            <rFont val="Tahoma"/>
            <family val="2"/>
            <charset val="204"/>
          </rPr>
          <t>Задвижка №96. Авария привода</t>
        </r>
      </text>
    </comment>
    <comment ref="EO106" authorId="0" shapeId="0">
      <text>
        <r>
          <rPr>
            <sz val="9"/>
            <color indexed="81"/>
            <rFont val="Tahoma"/>
            <family val="2"/>
            <charset val="204"/>
          </rPr>
          <t>Задвижка №96 закрыта с БРУ</t>
        </r>
      </text>
    </comment>
    <comment ref="EU106" authorId="0" shapeId="0">
      <text>
        <r>
          <rPr>
            <sz val="9"/>
            <color indexed="81"/>
            <rFont val="Tahoma"/>
            <family val="2"/>
            <charset val="204"/>
          </rPr>
          <t>Задвижка №96 остановлена с БРУ</t>
        </r>
      </text>
    </comment>
    <comment ref="C107" authorId="0" shapeId="0">
      <text>
        <r>
          <rPr>
            <sz val="9"/>
            <color indexed="81"/>
            <rFont val="Tahoma"/>
            <family val="2"/>
            <charset val="204"/>
          </rPr>
          <t>Задвижка №99. Сигнал от МПО</t>
        </r>
      </text>
    </comment>
    <comment ref="I107" authorId="0" shapeId="0">
      <text>
        <r>
          <rPr>
            <sz val="9"/>
            <color indexed="81"/>
            <rFont val="Tahoma"/>
            <family val="2"/>
            <charset val="204"/>
          </rPr>
          <t>Задвижка №99. Сигнал от МПЗ</t>
        </r>
      </text>
    </comment>
    <comment ref="O107" authorId="0" shapeId="0">
      <text>
        <r>
          <rPr>
            <sz val="9"/>
            <color indexed="81"/>
            <rFont val="Tahoma"/>
            <family val="2"/>
            <charset val="204"/>
          </rPr>
          <t>Задвижка №99. Сигнал от КВО</t>
        </r>
      </text>
    </comment>
    <comment ref="U107" authorId="0" shapeId="0">
      <text>
        <r>
          <rPr>
            <sz val="9"/>
            <color indexed="81"/>
            <rFont val="Tahoma"/>
            <family val="2"/>
            <charset val="204"/>
          </rPr>
          <t>Задвижка №99. Сигнал от КВЗ</t>
        </r>
      </text>
    </comment>
    <comment ref="AM107" authorId="0" shapeId="0">
      <text>
        <r>
          <rPr>
            <sz val="9"/>
            <color indexed="81"/>
            <rFont val="Tahoma"/>
            <family val="2"/>
            <charset val="204"/>
          </rPr>
          <t>Задвижка №99. Сработала муфта</t>
        </r>
      </text>
    </comment>
    <comment ref="BE107" authorId="0" shapeId="0">
      <text>
        <r>
          <rPr>
            <sz val="9"/>
            <color indexed="81"/>
            <rFont val="Tahoma"/>
            <family val="2"/>
            <charset val="204"/>
          </rPr>
          <t>Задвижка №99. Авария привода</t>
        </r>
      </text>
    </comment>
    <comment ref="EO107" authorId="0" shapeId="0">
      <text>
        <r>
          <rPr>
            <sz val="9"/>
            <color indexed="81"/>
            <rFont val="Tahoma"/>
            <family val="2"/>
            <charset val="204"/>
          </rPr>
          <t>Задвижка №99 закрыта с БРУ</t>
        </r>
      </text>
    </comment>
    <comment ref="EU107" authorId="0" shapeId="0">
      <text>
        <r>
          <rPr>
            <sz val="9"/>
            <color indexed="81"/>
            <rFont val="Tahoma"/>
            <family val="2"/>
            <charset val="204"/>
          </rPr>
          <t>Задвижка №99 остановлена с БРУ</t>
        </r>
      </text>
    </comment>
    <comment ref="C108" authorId="0" shapeId="0">
      <text>
        <r>
          <rPr>
            <sz val="9"/>
            <color indexed="81"/>
            <rFont val="Tahoma"/>
            <family val="2"/>
            <charset val="204"/>
          </rPr>
          <t>Задвижка №100. Сигнал от МПО</t>
        </r>
      </text>
    </comment>
    <comment ref="I108" authorId="0" shapeId="0">
      <text>
        <r>
          <rPr>
            <sz val="9"/>
            <color indexed="81"/>
            <rFont val="Tahoma"/>
            <family val="2"/>
            <charset val="204"/>
          </rPr>
          <t>Задвижка №100. Сигнал от МПЗ</t>
        </r>
      </text>
    </comment>
    <comment ref="O108" authorId="0" shapeId="0">
      <text>
        <r>
          <rPr>
            <sz val="9"/>
            <color indexed="81"/>
            <rFont val="Tahoma"/>
            <family val="2"/>
            <charset val="204"/>
          </rPr>
          <t>Задвижка №100. Сигнал от КВО</t>
        </r>
      </text>
    </comment>
    <comment ref="U108" authorId="0" shapeId="0">
      <text>
        <r>
          <rPr>
            <sz val="9"/>
            <color indexed="81"/>
            <rFont val="Tahoma"/>
            <family val="2"/>
            <charset val="204"/>
          </rPr>
          <t>Задвижка №100. Сигнал от КВЗ</t>
        </r>
      </text>
    </comment>
    <comment ref="AM108" authorId="0" shapeId="0">
      <text>
        <r>
          <rPr>
            <sz val="9"/>
            <color indexed="81"/>
            <rFont val="Tahoma"/>
            <family val="2"/>
            <charset val="204"/>
          </rPr>
          <t>Задвижка №100. Сработала муфта</t>
        </r>
      </text>
    </comment>
    <comment ref="BE108" authorId="0" shapeId="0">
      <text>
        <r>
          <rPr>
            <sz val="9"/>
            <color indexed="81"/>
            <rFont val="Tahoma"/>
            <family val="2"/>
            <charset val="204"/>
          </rPr>
          <t>Задвижка №100. Авария привода</t>
        </r>
      </text>
    </comment>
    <comment ref="EO108" authorId="0" shapeId="0">
      <text>
        <r>
          <rPr>
            <sz val="9"/>
            <color indexed="81"/>
            <rFont val="Tahoma"/>
            <family val="2"/>
            <charset val="204"/>
          </rPr>
          <t>Задвижка №100 закрыта с БРУ</t>
        </r>
      </text>
    </comment>
    <comment ref="EU108" authorId="0" shapeId="0">
      <text>
        <r>
          <rPr>
            <sz val="9"/>
            <color indexed="81"/>
            <rFont val="Tahoma"/>
            <family val="2"/>
            <charset val="204"/>
          </rPr>
          <t>Задвижка №100 остановлена с БРУ</t>
        </r>
      </text>
    </comment>
    <comment ref="C109" authorId="0" shapeId="0">
      <text>
        <r>
          <rPr>
            <sz val="9"/>
            <color indexed="81"/>
            <rFont val="Tahoma"/>
            <family val="2"/>
            <charset val="204"/>
          </rPr>
          <t>Задвижка №104. Сигнал от МПО</t>
        </r>
      </text>
    </comment>
    <comment ref="I109" authorId="0" shapeId="0">
      <text>
        <r>
          <rPr>
            <sz val="9"/>
            <color indexed="81"/>
            <rFont val="Tahoma"/>
            <family val="2"/>
            <charset val="204"/>
          </rPr>
          <t>Задвижка №104. Сигнал от МПЗ</t>
        </r>
      </text>
    </comment>
    <comment ref="O109" authorId="0" shapeId="0">
      <text>
        <r>
          <rPr>
            <sz val="9"/>
            <color indexed="81"/>
            <rFont val="Tahoma"/>
            <family val="2"/>
            <charset val="204"/>
          </rPr>
          <t>Задвижка №104. Сигнал от КВО</t>
        </r>
      </text>
    </comment>
    <comment ref="U109" authorId="0" shapeId="0">
      <text>
        <r>
          <rPr>
            <sz val="9"/>
            <color indexed="81"/>
            <rFont val="Tahoma"/>
            <family val="2"/>
            <charset val="204"/>
          </rPr>
          <t>Задвижка №104. Сигнал от КВЗ</t>
        </r>
      </text>
    </comment>
    <comment ref="AM109" authorId="0" shapeId="0">
      <text>
        <r>
          <rPr>
            <sz val="9"/>
            <color indexed="81"/>
            <rFont val="Tahoma"/>
            <family val="2"/>
            <charset val="204"/>
          </rPr>
          <t>Задвижка №104. Сработала муфта</t>
        </r>
      </text>
    </comment>
    <comment ref="BE109" authorId="0" shapeId="0">
      <text>
        <r>
          <rPr>
            <sz val="9"/>
            <color indexed="81"/>
            <rFont val="Tahoma"/>
            <family val="2"/>
            <charset val="204"/>
          </rPr>
          <t>Задвижка №104. Авария привода</t>
        </r>
      </text>
    </comment>
    <comment ref="FM109" authorId="0" shapeId="0">
      <text>
        <r>
          <rPr>
            <sz val="9"/>
            <color indexed="81"/>
            <rFont val="Tahoma"/>
            <family val="2"/>
            <charset val="204"/>
          </rPr>
          <t>Тележка ВВ МНА №1 выкачена</t>
        </r>
      </text>
    </comment>
    <comment ref="C110" authorId="0" shapeId="0">
      <text>
        <r>
          <rPr>
            <sz val="9"/>
            <color indexed="81"/>
            <rFont val="Tahoma"/>
            <family val="2"/>
            <charset val="204"/>
          </rPr>
          <t>Задвижка №107. Сигнал от МПО</t>
        </r>
      </text>
    </comment>
    <comment ref="I110" authorId="0" shapeId="0">
      <text>
        <r>
          <rPr>
            <sz val="9"/>
            <color indexed="81"/>
            <rFont val="Tahoma"/>
            <family val="2"/>
            <charset val="204"/>
          </rPr>
          <t>Задвижка №107. Сигнал от МПЗ</t>
        </r>
      </text>
    </comment>
    <comment ref="O110" authorId="0" shapeId="0">
      <text>
        <r>
          <rPr>
            <sz val="9"/>
            <color indexed="81"/>
            <rFont val="Tahoma"/>
            <family val="2"/>
            <charset val="204"/>
          </rPr>
          <t>Задвижка №107. Сигнал от КВО</t>
        </r>
      </text>
    </comment>
    <comment ref="U110" authorId="0" shapeId="0">
      <text>
        <r>
          <rPr>
            <sz val="9"/>
            <color indexed="81"/>
            <rFont val="Tahoma"/>
            <family val="2"/>
            <charset val="204"/>
          </rPr>
          <t>Задвижка №107. Сигнал от КВЗ</t>
        </r>
      </text>
    </comment>
    <comment ref="AM110" authorId="0" shapeId="0">
      <text>
        <r>
          <rPr>
            <sz val="9"/>
            <color indexed="81"/>
            <rFont val="Tahoma"/>
            <family val="2"/>
            <charset val="204"/>
          </rPr>
          <t>Задвижка №107. Сработала муфта</t>
        </r>
      </text>
    </comment>
    <comment ref="BE110" authorId="0" shapeId="0">
      <text>
        <r>
          <rPr>
            <sz val="9"/>
            <color indexed="81"/>
            <rFont val="Tahoma"/>
            <family val="2"/>
            <charset val="204"/>
          </rPr>
          <t>Задвижка №107. Авария привода</t>
        </r>
      </text>
    </comment>
    <comment ref="C111" authorId="0" shapeId="0">
      <text>
        <r>
          <rPr>
            <sz val="9"/>
            <color indexed="81"/>
            <rFont val="Tahoma"/>
            <family val="2"/>
            <charset val="204"/>
          </rPr>
          <t>Задвижка №108. Сигнал от МПО</t>
        </r>
      </text>
    </comment>
    <comment ref="I111" authorId="0" shapeId="0">
      <text>
        <r>
          <rPr>
            <sz val="9"/>
            <color indexed="81"/>
            <rFont val="Tahoma"/>
            <family val="2"/>
            <charset val="204"/>
          </rPr>
          <t>Задвижка №108. Сигнал от МПЗ</t>
        </r>
      </text>
    </comment>
    <comment ref="O111" authorId="0" shapeId="0">
      <text>
        <r>
          <rPr>
            <sz val="9"/>
            <color indexed="81"/>
            <rFont val="Tahoma"/>
            <family val="2"/>
            <charset val="204"/>
          </rPr>
          <t>Задвижка №108. Сигнал от КВО</t>
        </r>
      </text>
    </comment>
    <comment ref="U111" authorId="0" shapeId="0">
      <text>
        <r>
          <rPr>
            <sz val="9"/>
            <color indexed="81"/>
            <rFont val="Tahoma"/>
            <family val="2"/>
            <charset val="204"/>
          </rPr>
          <t>Задвижка №108. Сигнал от КВЗ</t>
        </r>
      </text>
    </comment>
    <comment ref="AM111" authorId="0" shapeId="0">
      <text>
        <r>
          <rPr>
            <sz val="9"/>
            <color indexed="81"/>
            <rFont val="Tahoma"/>
            <family val="2"/>
            <charset val="204"/>
          </rPr>
          <t>Задвижка №108. Сработала муфта</t>
        </r>
      </text>
    </comment>
    <comment ref="BE111" authorId="0" shapeId="0">
      <text>
        <r>
          <rPr>
            <sz val="9"/>
            <color indexed="81"/>
            <rFont val="Tahoma"/>
            <family val="2"/>
            <charset val="204"/>
          </rPr>
          <t>Задвижка №108. Авария привода</t>
        </r>
      </text>
    </comment>
    <comment ref="C112" authorId="0" shapeId="0">
      <text>
        <r>
          <rPr>
            <sz val="9"/>
            <color indexed="81"/>
            <rFont val="Tahoma"/>
            <family val="2"/>
            <charset val="204"/>
          </rPr>
          <t>Резерв. Сигнал от МПО</t>
        </r>
      </text>
    </comment>
    <comment ref="I112" authorId="0" shapeId="0">
      <text>
        <r>
          <rPr>
            <sz val="9"/>
            <color indexed="81"/>
            <rFont val="Tahoma"/>
            <family val="2"/>
            <charset val="204"/>
          </rPr>
          <t>Резерв. Сигнал от МПЗ</t>
        </r>
      </text>
    </comment>
    <comment ref="O112" authorId="0" shapeId="0">
      <text>
        <r>
          <rPr>
            <sz val="9"/>
            <color indexed="81"/>
            <rFont val="Tahoma"/>
            <family val="2"/>
            <charset val="204"/>
          </rPr>
          <t>Резерв. Сигнал от КВО</t>
        </r>
      </text>
    </comment>
    <comment ref="U112" authorId="0" shapeId="0">
      <text>
        <r>
          <rPr>
            <sz val="9"/>
            <color indexed="81"/>
            <rFont val="Tahoma"/>
            <family val="2"/>
            <charset val="204"/>
          </rPr>
          <t>Резерв. Сигнал от КВЗ</t>
        </r>
      </text>
    </comment>
    <comment ref="C113" authorId="0" shapeId="0">
      <text>
        <r>
          <rPr>
            <sz val="9"/>
            <color indexed="81"/>
            <rFont val="Tahoma"/>
            <family val="2"/>
            <charset val="204"/>
          </rPr>
          <t>Резерв. Сигнал от МПО</t>
        </r>
      </text>
    </comment>
    <comment ref="I113" authorId="0" shapeId="0">
      <text>
        <r>
          <rPr>
            <sz val="9"/>
            <color indexed="81"/>
            <rFont val="Tahoma"/>
            <family val="2"/>
            <charset val="204"/>
          </rPr>
          <t>Резерв. Сигнал от МПЗ</t>
        </r>
      </text>
    </comment>
    <comment ref="O113" authorId="0" shapeId="0">
      <text>
        <r>
          <rPr>
            <sz val="9"/>
            <color indexed="81"/>
            <rFont val="Tahoma"/>
            <family val="2"/>
            <charset val="204"/>
          </rPr>
          <t>Резерв. Сигнал от КВО</t>
        </r>
      </text>
    </comment>
    <comment ref="U113" authorId="0" shapeId="0">
      <text>
        <r>
          <rPr>
            <sz val="9"/>
            <color indexed="81"/>
            <rFont val="Tahoma"/>
            <family val="2"/>
            <charset val="204"/>
          </rPr>
          <t>Резерв. Сигнал от КВЗ</t>
        </r>
      </text>
    </comment>
  </commentList>
</comments>
</file>

<file path=xl/comments8.xml><?xml version="1.0" encoding="utf-8"?>
<comments xmlns="http://schemas.openxmlformats.org/spreadsheetml/2006/main">
  <authors>
    <author>Chastukhin Aleksandr</author>
    <author>Pugachev Nikita</author>
  </authors>
  <commentList>
    <comment ref="AK1" authorId="0" shapeId="0">
      <text>
        <r>
          <rPr>
            <sz val="9"/>
            <color indexed="81"/>
            <rFont val="Tahoma"/>
            <family val="2"/>
            <charset val="204"/>
          </rPr>
          <t xml:space="preserve">Заполняется для генерации ссылок!
</t>
        </r>
      </text>
    </comment>
    <comment ref="C3" authorId="1" shapeId="0">
      <text>
        <r>
          <rPr>
            <sz val="9"/>
            <color indexed="81"/>
            <rFont val="Tahoma"/>
            <family val="2"/>
            <charset val="204"/>
          </rPr>
          <t>Приточный вентилятор насосного зала 1122/2 П-1. Сигнал от МП</t>
        </r>
      </text>
    </comment>
    <comment ref="I3" authorId="1" shapeId="0">
      <text>
        <r>
          <rPr>
            <sz val="9"/>
            <color indexed="81"/>
            <rFont val="Tahoma"/>
            <family val="2"/>
            <charset val="204"/>
          </rPr>
          <t>Давление на выходе маслонасоса Н1</t>
        </r>
      </text>
    </comment>
    <comment ref="U3" authorId="1" shapeId="0">
      <text>
        <r>
          <rPr>
            <sz val="9"/>
            <color indexed="81"/>
            <rFont val="Tahoma"/>
            <family val="2"/>
            <charset val="204"/>
          </rPr>
          <t>Приточный вентилятор насосного зала 1122/2 П-1. Контроль наличия напряжения</t>
        </r>
      </text>
    </comment>
    <comment ref="C4" authorId="1" shapeId="0">
      <text>
        <r>
          <rPr>
            <sz val="9"/>
            <color indexed="81"/>
            <rFont val="Tahoma"/>
            <family val="2"/>
            <charset val="204"/>
          </rPr>
          <t>Вытяжной вентилятор насосного зала 1122/2 В-1. Сигнал от МП</t>
        </r>
      </text>
    </comment>
    <comment ref="I4" authorId="1" shapeId="0">
      <text>
        <r>
          <rPr>
            <sz val="9"/>
            <color indexed="81"/>
            <rFont val="Tahoma"/>
            <family val="2"/>
            <charset val="204"/>
          </rPr>
          <t>Перепад давления на маслофильтрах</t>
        </r>
      </text>
    </comment>
    <comment ref="U4" authorId="1" shapeId="0">
      <text>
        <r>
          <rPr>
            <sz val="9"/>
            <color indexed="81"/>
            <rFont val="Tahoma"/>
            <family val="2"/>
            <charset val="204"/>
          </rPr>
          <t>Вытяжной вентилятор насосного зала 1122/2 В-1. Контроль наличия напряжения</t>
        </r>
      </text>
    </comment>
    <comment ref="C5" authorId="1" shapeId="0">
      <text>
        <r>
          <rPr>
            <sz val="9"/>
            <color indexed="81"/>
            <rFont val="Tahoma"/>
            <family val="2"/>
            <charset val="204"/>
          </rPr>
          <t>Резерв. Сигнал от МП</t>
        </r>
      </text>
    </comment>
    <comment ref="U5" authorId="1" shapeId="0">
      <text>
        <r>
          <rPr>
            <sz val="9"/>
            <color indexed="81"/>
            <rFont val="Tahoma"/>
            <family val="2"/>
            <charset val="204"/>
          </rPr>
          <t>Резерв. Контроль наличия напряжения</t>
        </r>
      </text>
    </comment>
    <comment ref="C6" authorId="1" shapeId="0">
      <text>
        <r>
          <rPr>
            <sz val="9"/>
            <color indexed="81"/>
            <rFont val="Tahoma"/>
            <family val="2"/>
            <charset val="204"/>
          </rPr>
          <t>Приточный вентилятор насосного зала 1122/2 П-2. Сигнал от МП</t>
        </r>
      </text>
    </comment>
    <comment ref="U6" authorId="1" shapeId="0">
      <text>
        <r>
          <rPr>
            <sz val="9"/>
            <color indexed="81"/>
            <rFont val="Tahoma"/>
            <family val="2"/>
            <charset val="204"/>
          </rPr>
          <t>Приточный вентилятор насосного зала 1122/2 П-2. Контроль наличия напряжения</t>
        </r>
      </text>
    </comment>
    <comment ref="C7" authorId="1" shapeId="0">
      <text>
        <r>
          <rPr>
            <sz val="9"/>
            <color indexed="81"/>
            <rFont val="Tahoma"/>
            <family val="2"/>
            <charset val="204"/>
          </rPr>
          <t>Вытяжной вентилятор насосного зала 1122/2 В-2. Сигнал от МП</t>
        </r>
      </text>
    </comment>
    <comment ref="U7" authorId="1" shapeId="0">
      <text>
        <r>
          <rPr>
            <sz val="9"/>
            <color indexed="81"/>
            <rFont val="Tahoma"/>
            <family val="2"/>
            <charset val="204"/>
          </rPr>
          <t>Вытяжной вентилятор насосного зала 1122/2 В-2. Контроль наличия напряжения</t>
        </r>
      </text>
    </comment>
    <comment ref="C8" authorId="1" shapeId="0">
      <text>
        <r>
          <rPr>
            <sz val="9"/>
            <color indexed="81"/>
            <rFont val="Tahoma"/>
            <family val="2"/>
            <charset val="204"/>
          </rPr>
          <t>Насос откачки утечек из емкости 024.4. Сигнал от МП</t>
        </r>
      </text>
    </comment>
    <comment ref="I8" authorId="1" shapeId="0">
      <text>
        <r>
          <rPr>
            <sz val="9"/>
            <color indexed="81"/>
            <rFont val="Tahoma"/>
            <family val="2"/>
            <charset val="204"/>
          </rPr>
          <t>Давление на выходе насоса откачки утечек емкости №21 при МНС2</t>
        </r>
      </text>
    </comment>
    <comment ref="U8" authorId="1" shapeId="0">
      <text>
        <r>
          <rPr>
            <sz val="9"/>
            <color indexed="81"/>
            <rFont val="Tahoma"/>
            <family val="2"/>
            <charset val="204"/>
          </rPr>
          <t>Насос откачки утечек из емкости 024.4. Контроль наличия напряжения</t>
        </r>
      </text>
    </comment>
    <comment ref="C9" authorId="1" shapeId="0">
      <text>
        <r>
          <rPr>
            <sz val="9"/>
            <color indexed="81"/>
            <rFont val="Tahoma"/>
            <family val="2"/>
            <charset val="204"/>
          </rPr>
          <t>Резерв. Сигнал от МП</t>
        </r>
      </text>
    </comment>
    <comment ref="I9" authorId="1" shapeId="0">
      <text>
        <r>
          <rPr>
            <sz val="9"/>
            <color indexed="81"/>
            <rFont val="Tahoma"/>
            <family val="2"/>
            <charset val="204"/>
          </rPr>
          <t>Давление на выходе приточного вентилятора 003ПВ2</t>
        </r>
      </text>
    </comment>
    <comment ref="U9" authorId="1" shapeId="0">
      <text>
        <r>
          <rPr>
            <sz val="9"/>
            <color indexed="81"/>
            <rFont val="Tahoma"/>
            <family val="2"/>
            <charset val="204"/>
          </rPr>
          <t>Резерв. Контроль наличия напряжения</t>
        </r>
      </text>
    </comment>
    <comment ref="C10" authorId="1" shapeId="0">
      <text>
        <r>
          <rPr>
            <sz val="9"/>
            <color indexed="81"/>
            <rFont val="Tahoma"/>
            <family val="2"/>
            <charset val="204"/>
          </rPr>
          <t>Насос откачки утечек из емкости 024.5. Сигнал от МП</t>
        </r>
      </text>
    </comment>
    <comment ref="I10" authorId="1" shapeId="0">
      <text>
        <r>
          <rPr>
            <sz val="9"/>
            <color indexed="81"/>
            <rFont val="Tahoma"/>
            <family val="2"/>
            <charset val="204"/>
          </rPr>
          <t>Давление на выходе насоса откачки утечек емкости №22 при МНС2</t>
        </r>
      </text>
    </comment>
    <comment ref="U10" authorId="1" shapeId="0">
      <text>
        <r>
          <rPr>
            <sz val="9"/>
            <color indexed="81"/>
            <rFont val="Tahoma"/>
            <family val="2"/>
            <charset val="204"/>
          </rPr>
          <t>Насос откачки утечек из емкости 024.5. Контроль наличия напряжения</t>
        </r>
      </text>
    </comment>
    <comment ref="C11" authorId="1" shapeId="0">
      <text>
        <r>
          <rPr>
            <sz val="9"/>
            <color indexed="81"/>
            <rFont val="Tahoma"/>
            <family val="2"/>
            <charset val="204"/>
          </rPr>
          <t>Кланан ПЕ1. Сигнал от МП</t>
        </r>
      </text>
    </comment>
    <comment ref="I11" authorId="1" shapeId="0">
      <text>
        <r>
          <rPr>
            <sz val="9"/>
            <color indexed="81"/>
            <rFont val="Tahoma"/>
            <family val="2"/>
            <charset val="204"/>
          </rPr>
          <t>Перепад давления на выходе вытяжного вентилятора 003ВВ2</t>
        </r>
      </text>
    </comment>
    <comment ref="U11" authorId="1" shapeId="0">
      <text>
        <r>
          <rPr>
            <sz val="9"/>
            <color indexed="81"/>
            <rFont val="Tahoma"/>
            <family val="2"/>
            <charset val="204"/>
          </rPr>
          <t>Кланан ПЕ1. Контроль наличия напряжения</t>
        </r>
      </text>
    </comment>
    <comment ref="C12" authorId="1" shapeId="0">
      <text>
        <r>
          <rPr>
            <sz val="9"/>
            <color indexed="81"/>
            <rFont val="Tahoma"/>
            <family val="2"/>
            <charset val="204"/>
          </rPr>
          <t>Насос НП-1. Сигнал от МП</t>
        </r>
      </text>
    </comment>
    <comment ref="I12" authorId="1" shapeId="0">
      <text>
        <r>
          <rPr>
            <sz val="9"/>
            <color indexed="81"/>
            <rFont val="Tahoma"/>
            <family val="2"/>
            <charset val="204"/>
          </rPr>
          <t>Давление нефтепродукта на выходе насоса откачки утечек и дренажа НП-1</t>
        </r>
      </text>
    </comment>
    <comment ref="U12" authorId="1" shapeId="0">
      <text>
        <r>
          <rPr>
            <sz val="9"/>
            <color indexed="81"/>
            <rFont val="Tahoma"/>
            <family val="2"/>
            <charset val="204"/>
          </rPr>
          <t>Насос НП-1. Контроль наличия напряжения</t>
        </r>
      </text>
    </comment>
    <comment ref="C13" authorId="1" shapeId="0">
      <text>
        <r>
          <rPr>
            <sz val="9"/>
            <color indexed="81"/>
            <rFont val="Tahoma"/>
            <family val="2"/>
            <charset val="204"/>
          </rPr>
          <t>Резервные схемы подключения. Сигнал от МП</t>
        </r>
      </text>
    </comment>
    <comment ref="I13" authorId="1" shapeId="0">
      <text>
        <r>
          <rPr>
            <sz val="9"/>
            <color indexed="81"/>
            <rFont val="Tahoma"/>
            <family val="2"/>
            <charset val="204"/>
          </rPr>
          <t>Давление на выходе насоса 029.4Н</t>
        </r>
      </text>
    </comment>
    <comment ref="U13" authorId="1" shapeId="0">
      <text>
        <r>
          <rPr>
            <sz val="9"/>
            <color indexed="81"/>
            <rFont val="Tahoma"/>
            <family val="2"/>
            <charset val="204"/>
          </rPr>
          <t>Резервные схемы подключения. Контроль наличия напряжения</t>
        </r>
      </text>
    </comment>
    <comment ref="C14" authorId="1" shapeId="0">
      <text>
        <r>
          <rPr>
            <sz val="9"/>
            <color indexed="81"/>
            <rFont val="Tahoma"/>
            <family val="2"/>
            <charset val="204"/>
          </rPr>
          <t>Насос Н2. Сигнал от МП</t>
        </r>
      </text>
    </comment>
    <comment ref="I14" authorId="1" shapeId="0">
      <text>
        <r>
          <rPr>
            <sz val="9"/>
            <color indexed="81"/>
            <rFont val="Tahoma"/>
            <family val="2"/>
            <charset val="204"/>
          </rPr>
          <t>Давление на выходе маслонасоса Н2</t>
        </r>
      </text>
    </comment>
    <comment ref="U14" authorId="1" shapeId="0">
      <text>
        <r>
          <rPr>
            <sz val="9"/>
            <color indexed="81"/>
            <rFont val="Tahoma"/>
            <family val="2"/>
            <charset val="204"/>
          </rPr>
          <t>Насос Н2. Контроль наличия напряжения</t>
        </r>
      </text>
    </comment>
    <comment ref="C15" authorId="1" shapeId="0">
      <text>
        <r>
          <rPr>
            <sz val="9"/>
            <color indexed="81"/>
            <rFont val="Tahoma"/>
            <family val="2"/>
            <charset val="204"/>
          </rPr>
          <t>Насос Н3. Сигнал от МП</t>
        </r>
      </text>
    </comment>
    <comment ref="I15" authorId="1" shapeId="0">
      <text>
        <r>
          <rPr>
            <sz val="9"/>
            <color indexed="81"/>
            <rFont val="Tahoma"/>
            <family val="2"/>
            <charset val="204"/>
          </rPr>
          <t>Давление на выходе маслонасоса Н3</t>
        </r>
      </text>
    </comment>
    <comment ref="U15" authorId="1" shapeId="0">
      <text>
        <r>
          <rPr>
            <sz val="9"/>
            <color indexed="81"/>
            <rFont val="Tahoma"/>
            <family val="2"/>
            <charset val="204"/>
          </rPr>
          <t>Насос Н3. Контроль наличия напряжения</t>
        </r>
      </text>
    </comment>
    <comment ref="C16" authorId="1" shapeId="0">
      <text>
        <r>
          <rPr>
            <sz val="9"/>
            <color indexed="81"/>
            <rFont val="Tahoma"/>
            <family val="2"/>
            <charset val="204"/>
          </rPr>
          <t>Электронагреватель маслобака №1. Сигнал от МП</t>
        </r>
      </text>
    </comment>
    <comment ref="I16" authorId="1" shapeId="0">
      <text>
        <r>
          <rPr>
            <sz val="9"/>
            <color indexed="81"/>
            <rFont val="Tahoma"/>
            <family val="2"/>
            <charset val="204"/>
          </rPr>
          <t>Давление на выходе насоса 029.2Н</t>
        </r>
      </text>
    </comment>
    <comment ref="U16" authorId="1" shapeId="0">
      <text>
        <r>
          <rPr>
            <sz val="9"/>
            <color indexed="81"/>
            <rFont val="Tahoma"/>
            <family val="2"/>
            <charset val="204"/>
          </rPr>
          <t>Электронагреватель маслобака №1. Контроль наличия напряжения</t>
        </r>
      </text>
    </comment>
    <comment ref="C17" authorId="1" shapeId="0">
      <text>
        <r>
          <rPr>
            <sz val="9"/>
            <color indexed="81"/>
            <rFont val="Tahoma"/>
            <family val="2"/>
            <charset val="204"/>
          </rPr>
          <t>Вентилятор вытяжной В1 (помещение маслосистемы). Сигнал от МП</t>
        </r>
      </text>
    </comment>
    <comment ref="I17" authorId="1" shapeId="0">
      <text>
        <r>
          <rPr>
            <sz val="9"/>
            <color indexed="81"/>
            <rFont val="Tahoma"/>
            <family val="2"/>
            <charset val="204"/>
          </rPr>
          <t>Давление на выходе вытяжного вентилятора блока УРД</t>
        </r>
      </text>
    </comment>
    <comment ref="U17" authorId="1" shapeId="0">
      <text>
        <r>
          <rPr>
            <sz val="9"/>
            <color indexed="81"/>
            <rFont val="Tahoma"/>
            <family val="2"/>
            <charset val="204"/>
          </rPr>
          <t>Вентилятор вытяжной В1 (помещение маслосистемы). Контроль наличия напряжения</t>
        </r>
      </text>
    </comment>
    <comment ref="C18" authorId="1" shapeId="0">
      <text>
        <r>
          <rPr>
            <sz val="9"/>
            <color indexed="81"/>
            <rFont val="Tahoma"/>
            <family val="2"/>
            <charset val="204"/>
          </rPr>
          <t>Клапан ПЕ1 (помещение маслосистемы). Сигнал от МП</t>
        </r>
      </text>
    </comment>
    <comment ref="U18" authorId="1" shapeId="0">
      <text>
        <r>
          <rPr>
            <sz val="9"/>
            <color indexed="81"/>
            <rFont val="Tahoma"/>
            <family val="2"/>
            <charset val="204"/>
          </rPr>
          <t>Клапан ПЕ1 (помещение маслосистемы). Контроль наличия напряжения</t>
        </r>
      </text>
    </comment>
    <comment ref="C19" authorId="1" shapeId="0">
      <text>
        <r>
          <rPr>
            <sz val="9"/>
            <color indexed="81"/>
            <rFont val="Tahoma"/>
            <family val="2"/>
            <charset val="204"/>
          </rPr>
          <t>Электронагреватель маслобака №2. Сигнал от МП</t>
        </r>
      </text>
    </comment>
    <comment ref="U19" authorId="1" shapeId="0">
      <text>
        <r>
          <rPr>
            <sz val="9"/>
            <color indexed="81"/>
            <rFont val="Tahoma"/>
            <family val="2"/>
            <charset val="204"/>
          </rPr>
          <t>Электронагреватель маслобака №2. Контроль наличия напряжения</t>
        </r>
      </text>
    </comment>
    <comment ref="C20" authorId="1" shapeId="0">
      <text>
        <r>
          <rPr>
            <sz val="9"/>
            <color indexed="81"/>
            <rFont val="Tahoma"/>
            <family val="2"/>
            <charset val="204"/>
          </rPr>
          <t>Вентилятор вытяжной П1.4. Сигнал от МП</t>
        </r>
      </text>
    </comment>
    <comment ref="I20" authorId="1" shapeId="0">
      <text>
        <r>
          <rPr>
            <sz val="9"/>
            <color indexed="81"/>
            <rFont val="Tahoma"/>
            <family val="2"/>
            <charset val="204"/>
          </rPr>
          <t>Давление на выходе насоса хозяйственно-питьевого водоснабжения 511Н1</t>
        </r>
      </text>
    </comment>
    <comment ref="U20" authorId="1" shapeId="0">
      <text>
        <r>
          <rPr>
            <sz val="9"/>
            <color indexed="81"/>
            <rFont val="Tahoma"/>
            <family val="2"/>
            <charset val="204"/>
          </rPr>
          <t>Вентилятор вытяжной П1.4. Контроль наличия напряжения</t>
        </r>
      </text>
    </comment>
    <comment ref="C21" authorId="1" shapeId="0">
      <text>
        <r>
          <rPr>
            <sz val="9"/>
            <color indexed="81"/>
            <rFont val="Tahoma"/>
            <family val="2"/>
            <charset val="204"/>
          </rPr>
          <t>Вентилятор вытяжной В1.2. Сигнал от МП</t>
        </r>
      </text>
    </comment>
    <comment ref="I21" authorId="1" shapeId="0">
      <text>
        <r>
          <rPr>
            <sz val="9"/>
            <color indexed="81"/>
            <rFont val="Tahoma"/>
            <family val="2"/>
            <charset val="204"/>
          </rPr>
          <t>Давление на выходе насоса хозяйственно-питьевого водоснабжения 511Н2</t>
        </r>
      </text>
    </comment>
    <comment ref="U21" authorId="1" shapeId="0">
      <text>
        <r>
          <rPr>
            <sz val="9"/>
            <color indexed="81"/>
            <rFont val="Tahoma"/>
            <family val="2"/>
            <charset val="204"/>
          </rPr>
          <t>Вентилятор вытяжной В1.2. Контроль наличия напряжения</t>
        </r>
      </text>
    </comment>
    <comment ref="C22" authorId="1" shapeId="0">
      <text>
        <r>
          <rPr>
            <sz val="9"/>
            <color indexed="81"/>
            <rFont val="Tahoma"/>
            <family val="2"/>
            <charset val="204"/>
          </rPr>
          <t>Вентилятор вытяжной В3. Сигнал от МП</t>
        </r>
      </text>
    </comment>
    <comment ref="I22" authorId="1" shapeId="0">
      <text>
        <r>
          <rPr>
            <sz val="9"/>
            <color indexed="81"/>
            <rFont val="Tahoma"/>
            <family val="2"/>
            <charset val="204"/>
          </rPr>
          <t>Давление на выходе насоса артскважины N1</t>
        </r>
      </text>
    </comment>
    <comment ref="U22" authorId="1" shapeId="0">
      <text>
        <r>
          <rPr>
            <sz val="9"/>
            <color indexed="81"/>
            <rFont val="Tahoma"/>
            <family val="2"/>
            <charset val="204"/>
          </rPr>
          <t>Вентилятор вытяжной В3. Контроль наличия напряжения</t>
        </r>
      </text>
    </comment>
    <comment ref="C23" authorId="1" shapeId="0">
      <text>
        <r>
          <rPr>
            <sz val="9"/>
            <color indexed="81"/>
            <rFont val="Tahoma"/>
            <family val="2"/>
            <charset val="204"/>
          </rPr>
          <t>Кланан ПЕ2. Сигнал от МП</t>
        </r>
      </text>
    </comment>
    <comment ref="I23" authorId="1" shapeId="0">
      <text>
        <r>
          <rPr>
            <sz val="9"/>
            <color indexed="81"/>
            <rFont val="Tahoma"/>
            <family val="2"/>
            <charset val="204"/>
          </rPr>
          <t>Давление на выходе насоса артскважины N2</t>
        </r>
      </text>
    </comment>
    <comment ref="U23" authorId="1" shapeId="0">
      <text>
        <r>
          <rPr>
            <sz val="9"/>
            <color indexed="81"/>
            <rFont val="Tahoma"/>
            <family val="2"/>
            <charset val="204"/>
          </rPr>
          <t>Кланан ПЕ2. Контроль наличия напряжения</t>
        </r>
      </text>
    </comment>
    <comment ref="C24" authorId="1" shapeId="0">
      <text>
        <r>
          <rPr>
            <sz val="9"/>
            <color indexed="81"/>
            <rFont val="Tahoma"/>
            <family val="2"/>
            <charset val="204"/>
          </rPr>
          <t>Насос НП-2. Сигнал от МП</t>
        </r>
      </text>
    </comment>
    <comment ref="I24" authorId="1" shapeId="0">
      <text>
        <r>
          <rPr>
            <sz val="9"/>
            <color indexed="81"/>
            <rFont val="Tahoma"/>
            <family val="2"/>
            <charset val="204"/>
          </rPr>
          <t>Давление нефтепродукта на выходе насоса откачки утечек и дренажа Н-№2</t>
        </r>
      </text>
    </comment>
    <comment ref="U24" authorId="1" shapeId="0">
      <text>
        <r>
          <rPr>
            <sz val="9"/>
            <color indexed="81"/>
            <rFont val="Tahoma"/>
            <family val="2"/>
            <charset val="204"/>
          </rPr>
          <t>Насос НП-2. Контроль наличия напряжения</t>
        </r>
      </text>
    </comment>
    <comment ref="C25" authorId="1" shapeId="0">
      <text>
        <r>
          <rPr>
            <sz val="9"/>
            <color indexed="81"/>
            <rFont val="Tahoma"/>
            <family val="2"/>
            <charset val="204"/>
          </rPr>
          <t>Резервные схемы подключения. Сигнал от МП</t>
        </r>
      </text>
    </comment>
    <comment ref="I25" authorId="1" shapeId="0">
      <text>
        <r>
          <rPr>
            <sz val="9"/>
            <color indexed="81"/>
            <rFont val="Tahoma"/>
            <family val="2"/>
            <charset val="204"/>
          </rPr>
          <t>Давление на выходе насоса артскважины N4</t>
        </r>
      </text>
    </comment>
    <comment ref="U25" authorId="1" shapeId="0">
      <text>
        <r>
          <rPr>
            <sz val="9"/>
            <color indexed="81"/>
            <rFont val="Tahoma"/>
            <family val="2"/>
            <charset val="204"/>
          </rPr>
          <t>Резервные схемы подключения. Контроль наличия напряжения</t>
        </r>
      </text>
    </comment>
    <comment ref="C26" authorId="1" shapeId="0">
      <text>
        <r>
          <rPr>
            <sz val="9"/>
            <color indexed="81"/>
            <rFont val="Tahoma"/>
            <family val="2"/>
            <charset val="204"/>
          </rPr>
          <t>Насос Н16. Сигнал от МП</t>
        </r>
      </text>
    </comment>
    <comment ref="I26" authorId="1" shapeId="0">
      <text>
        <r>
          <rPr>
            <sz val="9"/>
            <color indexed="81"/>
            <rFont val="Tahoma"/>
            <family val="2"/>
            <charset val="204"/>
          </rPr>
          <t>Давление в бачке уплотнительной жидкости насоса откачки утечек Н16</t>
        </r>
      </text>
    </comment>
    <comment ref="U26" authorId="1" shapeId="0">
      <text>
        <r>
          <rPr>
            <sz val="9"/>
            <color indexed="81"/>
            <rFont val="Tahoma"/>
            <family val="2"/>
            <charset val="204"/>
          </rPr>
          <t>Насос Н16. Контроль наличия напряжения</t>
        </r>
      </text>
    </comment>
    <comment ref="C27" authorId="1" shapeId="0">
      <text>
        <r>
          <rPr>
            <sz val="9"/>
            <color indexed="81"/>
            <rFont val="Tahoma"/>
            <family val="2"/>
            <charset val="204"/>
          </rPr>
          <t>Насос Н18. Сигнал от МП</t>
        </r>
      </text>
    </comment>
    <comment ref="I27" authorId="1" shapeId="0">
      <text>
        <r>
          <rPr>
            <sz val="9"/>
            <color indexed="81"/>
            <rFont val="Tahoma"/>
            <family val="2"/>
            <charset val="204"/>
          </rPr>
          <t>Давление в бачке уплотнительной жидкости насоса откачки утечек Н18</t>
        </r>
      </text>
    </comment>
    <comment ref="U27" authorId="1" shapeId="0">
      <text>
        <r>
          <rPr>
            <sz val="9"/>
            <color indexed="81"/>
            <rFont val="Tahoma"/>
            <family val="2"/>
            <charset val="204"/>
          </rPr>
          <t>Насос Н18. Контроль наличия напряжения</t>
        </r>
      </text>
    </comment>
    <comment ref="C28" authorId="1" shapeId="0">
      <text>
        <r>
          <rPr>
            <sz val="9"/>
            <color indexed="81"/>
            <rFont val="Tahoma"/>
            <family val="2"/>
            <charset val="204"/>
          </rPr>
          <t>Насос 17. Сигнал от МП</t>
        </r>
      </text>
    </comment>
    <comment ref="I28" authorId="1" shapeId="0">
      <text>
        <r>
          <rPr>
            <sz val="9"/>
            <color indexed="81"/>
            <rFont val="Tahoma"/>
            <family val="2"/>
            <charset val="204"/>
          </rPr>
          <t>Давление в бачке уплотнительной жидкости насоса откачки утечек Н17</t>
        </r>
      </text>
    </comment>
    <comment ref="U28" authorId="1" shapeId="0">
      <text>
        <r>
          <rPr>
            <sz val="9"/>
            <color indexed="81"/>
            <rFont val="Tahoma"/>
            <family val="2"/>
            <charset val="204"/>
          </rPr>
          <t>Насос 17. Контроль наличия напряжения</t>
        </r>
      </text>
    </comment>
    <comment ref="C29" authorId="1" shapeId="0">
      <text>
        <r>
          <rPr>
            <sz val="9"/>
            <color indexed="81"/>
            <rFont val="Tahoma"/>
            <family val="2"/>
            <charset val="204"/>
          </rPr>
          <t>Насос 19. Сигнал от МП</t>
        </r>
      </text>
    </comment>
    <comment ref="I29" authorId="1" shapeId="0">
      <text>
        <r>
          <rPr>
            <sz val="9"/>
            <color indexed="81"/>
            <rFont val="Tahoma"/>
            <family val="2"/>
            <charset val="204"/>
          </rPr>
          <t>Давление в бачке уплотнительной жидкости насоса откачки утечек Н19</t>
        </r>
      </text>
    </comment>
    <comment ref="U29" authorId="1" shapeId="0">
      <text>
        <r>
          <rPr>
            <sz val="9"/>
            <color indexed="81"/>
            <rFont val="Tahoma"/>
            <family val="2"/>
            <charset val="204"/>
          </rPr>
          <t>Насос 19. Контроль наличия напряжения</t>
        </r>
      </text>
    </comment>
    <comment ref="C30" authorId="1" shapeId="0">
      <text>
        <r>
          <rPr>
            <sz val="9"/>
            <color indexed="81"/>
            <rFont val="Tahoma"/>
            <family val="2"/>
            <charset val="204"/>
          </rPr>
          <t>Резерв. Сигнал от МП</t>
        </r>
      </text>
    </comment>
    <comment ref="U30" authorId="1" shapeId="0">
      <text>
        <r>
          <rPr>
            <sz val="9"/>
            <color indexed="81"/>
            <rFont val="Tahoma"/>
            <family val="2"/>
            <charset val="204"/>
          </rPr>
          <t>Резерв. Контроль наличия напряжения</t>
        </r>
      </text>
    </comment>
    <comment ref="C31" authorId="1" shapeId="0">
      <text>
        <r>
          <rPr>
            <sz val="9"/>
            <color indexed="81"/>
            <rFont val="Tahoma"/>
            <family val="2"/>
            <charset val="204"/>
          </rPr>
          <t>Насос емкости камеры приема СОД НП-1. Сигнал от МП</t>
        </r>
      </text>
    </comment>
    <comment ref="I31" authorId="1" shapeId="0">
      <text>
        <r>
          <rPr>
            <sz val="9"/>
            <color indexed="81"/>
            <rFont val="Tahoma"/>
            <family val="2"/>
            <charset val="204"/>
          </rPr>
          <t>Давление нефтепродукта на выходе насоса емкости камеры приема СОД</t>
        </r>
      </text>
    </comment>
    <comment ref="U31" authorId="1" shapeId="0">
      <text>
        <r>
          <rPr>
            <sz val="9"/>
            <color indexed="81"/>
            <rFont val="Tahoma"/>
            <family val="2"/>
            <charset val="204"/>
          </rPr>
          <t>Насос емкости камеры приема СОД НП-1. Контроль наличия напряжения</t>
        </r>
      </text>
    </comment>
    <comment ref="C32" authorId="1" shapeId="0">
      <text>
        <r>
          <rPr>
            <sz val="9"/>
            <color indexed="81"/>
            <rFont val="Tahoma"/>
            <family val="2"/>
            <charset val="204"/>
          </rPr>
          <t>Резерв. Сигнал от МП</t>
        </r>
      </text>
    </comment>
    <comment ref="U32" authorId="1" shapeId="0">
      <text>
        <r>
          <rPr>
            <sz val="9"/>
            <color indexed="81"/>
            <rFont val="Tahoma"/>
            <family val="2"/>
            <charset val="204"/>
          </rPr>
          <t>Резерв. Контроль наличия напряжения</t>
        </r>
      </text>
    </comment>
    <comment ref="C33" authorId="1" shapeId="0">
      <text>
        <r>
          <rPr>
            <sz val="9"/>
            <color indexed="81"/>
            <rFont val="Tahoma"/>
            <family val="2"/>
            <charset val="204"/>
          </rPr>
          <t>Насос емкости камеры приема СОД НП-2. Сигнал от МП</t>
        </r>
      </text>
    </comment>
    <comment ref="I33" authorId="1" shapeId="0">
      <text>
        <r>
          <rPr>
            <sz val="9"/>
            <color indexed="81"/>
            <rFont val="Tahoma"/>
            <family val="2"/>
            <charset val="204"/>
          </rPr>
          <t>Давление нефтепродукта на выходе насоса емкости камеры пуска СОД</t>
        </r>
      </text>
    </comment>
    <comment ref="U33" authorId="1" shapeId="0">
      <text>
        <r>
          <rPr>
            <sz val="9"/>
            <color indexed="81"/>
            <rFont val="Tahoma"/>
            <family val="2"/>
            <charset val="204"/>
          </rPr>
          <t>Насос емкости камеры приема СОД НП-2. Контроль наличия напряжения</t>
        </r>
      </text>
    </comment>
    <comment ref="C34" authorId="1" shapeId="0">
      <text>
        <r>
          <rPr>
            <sz val="9"/>
            <color indexed="81"/>
            <rFont val="Tahoma"/>
            <family val="2"/>
            <charset val="204"/>
          </rPr>
          <t>Антиконденсатный нагреватель ЭД МНА 2. Сигнал от МП</t>
        </r>
      </text>
    </comment>
    <comment ref="I34" authorId="1" shapeId="0">
      <text>
        <r>
          <rPr>
            <sz val="9"/>
            <color indexed="81"/>
            <rFont val="Tahoma"/>
            <family val="2"/>
            <charset val="204"/>
          </rPr>
          <t>Давление на выходе маслонасоса НМ2</t>
        </r>
      </text>
    </comment>
    <comment ref="U34" authorId="1" shapeId="0">
      <text>
        <r>
          <rPr>
            <sz val="9"/>
            <color indexed="81"/>
            <rFont val="Tahoma"/>
            <family val="2"/>
            <charset val="204"/>
          </rPr>
          <t>Антиконденсатный нагреватель ЭД МНА 2. Контроль наличия напряжения</t>
        </r>
      </text>
    </comment>
    <comment ref="C35" authorId="1" shapeId="0">
      <text>
        <r>
          <rPr>
            <sz val="9"/>
            <color indexed="81"/>
            <rFont val="Tahoma"/>
            <family val="2"/>
            <charset val="204"/>
          </rPr>
          <t>Антиконденсатный нагреватель ЭД МНА3. Сигнал от МП</t>
        </r>
      </text>
    </comment>
    <comment ref="I35" authorId="1" shapeId="0">
      <text>
        <r>
          <rPr>
            <sz val="9"/>
            <color indexed="81"/>
            <rFont val="Tahoma"/>
            <family val="2"/>
            <charset val="204"/>
          </rPr>
          <t>Давление нефти на входе агрегата MHA 3</t>
        </r>
      </text>
    </comment>
    <comment ref="U35" authorId="1" shapeId="0">
      <text>
        <r>
          <rPr>
            <sz val="9"/>
            <color indexed="81"/>
            <rFont val="Tahoma"/>
            <family val="2"/>
            <charset val="204"/>
          </rPr>
          <t>Антиконденсатный нагреватель ЭД МНА3. Контроль наличия напряжения</t>
        </r>
      </text>
    </comment>
    <comment ref="C36" authorId="1" shapeId="0">
      <text>
        <r>
          <rPr>
            <sz val="9"/>
            <color indexed="81"/>
            <rFont val="Tahoma"/>
            <family val="2"/>
            <charset val="204"/>
          </rPr>
          <t>Антиконденсатный нагреватель ЭД МНА 4. Сигнал от МП</t>
        </r>
      </text>
    </comment>
    <comment ref="I36" authorId="1" shapeId="0">
      <text>
        <r>
          <rPr>
            <sz val="9"/>
            <color indexed="81"/>
            <rFont val="Tahoma"/>
            <family val="2"/>
            <charset val="204"/>
          </rPr>
          <t>Перепад давления на фильтрах маслосистемы</t>
        </r>
      </text>
    </comment>
    <comment ref="U36" authorId="1" shapeId="0">
      <text>
        <r>
          <rPr>
            <sz val="9"/>
            <color indexed="81"/>
            <rFont val="Tahoma"/>
            <family val="2"/>
            <charset val="204"/>
          </rPr>
          <t>Антиконденсатный нагреватель ЭД МНА 4. Контроль наличия напряжения</t>
        </r>
      </text>
    </comment>
    <comment ref="C37" authorId="1" shapeId="0">
      <text>
        <r>
          <rPr>
            <sz val="9"/>
            <color indexed="81"/>
            <rFont val="Tahoma"/>
            <family val="2"/>
            <charset val="204"/>
          </rPr>
          <t>Резерв. Сигнал от МП</t>
        </r>
      </text>
    </comment>
    <comment ref="U37" authorId="1" shapeId="0">
      <text>
        <r>
          <rPr>
            <sz val="9"/>
            <color indexed="81"/>
            <rFont val="Tahoma"/>
            <family val="2"/>
            <charset val="204"/>
          </rPr>
          <t>Резерв. Контроль наличия напряжения</t>
        </r>
      </text>
    </comment>
    <comment ref="C38" authorId="1" shapeId="0">
      <text>
        <r>
          <rPr>
            <sz val="9"/>
            <color indexed="81"/>
            <rFont val="Tahoma"/>
            <family val="2"/>
            <charset val="204"/>
          </rPr>
          <t>Антиконденсатный нагреватель Резерв. Сигнал от МП</t>
        </r>
      </text>
    </comment>
    <comment ref="U38" authorId="1" shapeId="0">
      <text>
        <r>
          <rPr>
            <sz val="9"/>
            <color indexed="81"/>
            <rFont val="Tahoma"/>
            <family val="2"/>
            <charset val="204"/>
          </rPr>
          <t>Антиконденсатный нагреватель Резерв. Контроль наличия напряжения</t>
        </r>
      </text>
    </comment>
    <comment ref="C39" authorId="1" shapeId="0">
      <text>
        <r>
          <rPr>
            <sz val="9"/>
            <color indexed="81"/>
            <rFont val="Tahoma"/>
            <family val="2"/>
            <charset val="204"/>
          </rPr>
          <t>Резерв. Сигнал от МП</t>
        </r>
      </text>
    </comment>
    <comment ref="U39" authorId="1" shapeId="0">
      <text>
        <r>
          <rPr>
            <sz val="9"/>
            <color indexed="81"/>
            <rFont val="Tahoma"/>
            <family val="2"/>
            <charset val="204"/>
          </rPr>
          <t>Резерв. Контроль наличия напряжения</t>
        </r>
      </text>
    </comment>
    <comment ref="C40" authorId="1" shapeId="0">
      <text>
        <r>
          <rPr>
            <sz val="9"/>
            <color indexed="81"/>
            <rFont val="Tahoma"/>
            <family val="2"/>
            <charset val="204"/>
          </rPr>
          <t>Резерв. Сигнал от МП</t>
        </r>
      </text>
    </comment>
    <comment ref="U40" authorId="1" shapeId="0">
      <text>
        <r>
          <rPr>
            <sz val="9"/>
            <color indexed="81"/>
            <rFont val="Tahoma"/>
            <family val="2"/>
            <charset val="204"/>
          </rPr>
          <t>Резерв. Контроль наличия напряжения</t>
        </r>
      </text>
    </comment>
    <comment ref="C41" authorId="1" shapeId="0">
      <text>
        <r>
          <rPr>
            <sz val="9"/>
            <color indexed="81"/>
            <rFont val="Tahoma"/>
            <family val="2"/>
            <charset val="204"/>
          </rPr>
          <t>Резерв. Сигнал от МП</t>
        </r>
      </text>
    </comment>
    <comment ref="U41" authorId="1" shapeId="0">
      <text>
        <r>
          <rPr>
            <sz val="9"/>
            <color indexed="81"/>
            <rFont val="Tahoma"/>
            <family val="2"/>
            <charset val="204"/>
          </rPr>
          <t>Резерв. Контроль наличия напряжения</t>
        </r>
      </text>
    </comment>
  </commentList>
</comments>
</file>

<file path=xl/sharedStrings.xml><?xml version="1.0" encoding="utf-8"?>
<sst xmlns="http://schemas.openxmlformats.org/spreadsheetml/2006/main" count="28505" uniqueCount="4238">
  <si>
    <t>№</t>
  </si>
  <si>
    <t>Название параметра</t>
  </si>
  <si>
    <t>Идентификатор</t>
  </si>
  <si>
    <t>Ust[1], мин 6</t>
  </si>
  <si>
    <t>Ust[2], мин 5</t>
  </si>
  <si>
    <t>Ust[3], мин 4</t>
  </si>
  <si>
    <t>Ust[4], мин 3</t>
  </si>
  <si>
    <t>Ust[5], мин 2</t>
  </si>
  <si>
    <t>Ust[6], мин 1</t>
  </si>
  <si>
    <t>Ust[7], макс 1</t>
  </si>
  <si>
    <t>Ust[8], макс 2</t>
  </si>
  <si>
    <t>Ust[9], макс 3</t>
  </si>
  <si>
    <t>Ust[10], макс 4</t>
  </si>
  <si>
    <t>Ust[11], макс 5</t>
  </si>
  <si>
    <t>Ust[12], макс 6</t>
  </si>
  <si>
    <t>№ модуля</t>
  </si>
  <si>
    <t>№ канала</t>
  </si>
  <si>
    <t>Delta</t>
  </si>
  <si>
    <t>Hist</t>
  </si>
  <si>
    <t>LimSpd</t>
  </si>
  <si>
    <t>ScaleBeginning</t>
  </si>
  <si>
    <t>ScaleEnd</t>
  </si>
  <si>
    <t>N_Diap</t>
  </si>
  <si>
    <t>Диапазон измерения</t>
  </si>
  <si>
    <t>LL</t>
  </si>
  <si>
    <t>HL</t>
  </si>
  <si>
    <t>KC
0 - 0,255</t>
  </si>
  <si>
    <t>Название защиты</t>
  </si>
  <si>
    <t>№ табл. РД</t>
  </si>
  <si>
    <t>№ защиты в табл. Б3/Б4/Б5</t>
  </si>
  <si>
    <t>№ НПС</t>
  </si>
  <si>
    <t>Задержка, сек</t>
  </si>
  <si>
    <t>для вып.списка</t>
  </si>
  <si>
    <t>Магистральный насосный агрегат №8</t>
  </si>
  <si>
    <t>Магистральный насосный агрегат №9</t>
  </si>
  <si>
    <t>Магистральный насосный агрегат №10</t>
  </si>
  <si>
    <t>Магистральный насосный агрегат №11</t>
  </si>
  <si>
    <t>Магистральный насосный агрегат №12</t>
  </si>
  <si>
    <t>Магистральный насосный агрегат №13</t>
  </si>
  <si>
    <t>Магистральный насосный агрегат №14</t>
  </si>
  <si>
    <t>Магистральный насосный агрегат №15</t>
  </si>
  <si>
    <t>Магистральный насосный агрегат №16</t>
  </si>
  <si>
    <t>Название</t>
  </si>
  <si>
    <t>Резерв</t>
  </si>
  <si>
    <t>PT654</t>
  </si>
  <si>
    <t>Действие</t>
  </si>
  <si>
    <t>СтанцЗащ</t>
  </si>
  <si>
    <t>Норма</t>
  </si>
  <si>
    <t>ЗащНА1</t>
  </si>
  <si>
    <t>ЗащНА2</t>
  </si>
  <si>
    <t>ЗащНА3</t>
  </si>
  <si>
    <t>ЗащНА4</t>
  </si>
  <si>
    <t>ЗащНА5</t>
  </si>
  <si>
    <t>ЗащНА6</t>
  </si>
  <si>
    <t>ЗащНА7</t>
  </si>
  <si>
    <t>ЗащНА8</t>
  </si>
  <si>
    <t>ЗащНА9</t>
  </si>
  <si>
    <t>ЗащНА10</t>
  </si>
  <si>
    <t>ЗащНА11</t>
  </si>
  <si>
    <t>ЗащНА12</t>
  </si>
  <si>
    <t>ЗащНА13</t>
  </si>
  <si>
    <t>ЗащНА14</t>
  </si>
  <si>
    <t>ЗащНА15</t>
  </si>
  <si>
    <t>ЗащНА16</t>
  </si>
  <si>
    <t>Оборудование</t>
  </si>
  <si>
    <t>ПредельнПарам</t>
  </si>
  <si>
    <t>ДЕЙСТВИЯ</t>
  </si>
  <si>
    <t>Задержка 0 -&gt;1, сек</t>
  </si>
  <si>
    <t>Задержка 1-&gt;0, сек</t>
  </si>
  <si>
    <t>Инв</t>
  </si>
  <si>
    <t>Тип</t>
  </si>
  <si>
    <t>1 - ИП</t>
  </si>
  <si>
    <t>2 - ДВ</t>
  </si>
  <si>
    <t>3 - АВ</t>
  </si>
  <si>
    <t>4 - LogicParams</t>
  </si>
  <si>
    <t>16 - готовность агрегатная</t>
  </si>
  <si>
    <t>17 - готовность НОУ</t>
  </si>
  <si>
    <t>18 - защита станционная</t>
  </si>
  <si>
    <t>19 - защита агрегатная</t>
  </si>
  <si>
    <t>20 - защита РП</t>
  </si>
  <si>
    <t>21 - List4 уровень</t>
  </si>
  <si>
    <t>22 - List4 фронт (на 1 скан)</t>
  </si>
  <si>
    <t>32 - НПС</t>
  </si>
  <si>
    <t>33 - НА</t>
  </si>
  <si>
    <t>34 - выключатели, не являющегося выключателем насосного агрегата</t>
  </si>
  <si>
    <t>35 - задвижка</t>
  </si>
  <si>
    <t>36 - вспомсистема</t>
  </si>
  <si>
    <t>37 - группа вспомсистем</t>
  </si>
  <si>
    <t>38 - помещение</t>
  </si>
  <si>
    <t>39 - табло и сирены</t>
  </si>
  <si>
    <t>0 - ДП</t>
  </si>
  <si>
    <t xml:space="preserve"> </t>
  </si>
  <si>
    <t>Да</t>
  </si>
  <si>
    <t>Нет</t>
  </si>
  <si>
    <t>0 - значение</t>
  </si>
  <si>
    <t>Подтип</t>
  </si>
  <si>
    <t>1 - зона 1</t>
  </si>
  <si>
    <t>9 - зона 9</t>
  </si>
  <si>
    <t>2 - зона 2</t>
  </si>
  <si>
    <t>4 - зона 4</t>
  </si>
  <si>
    <t>5 - зона 5</t>
  </si>
  <si>
    <t>8 - зона 8</t>
  </si>
  <si>
    <t>3 - зона 3</t>
  </si>
  <si>
    <t>10 - зона 10</t>
  </si>
  <si>
    <t>Ссылка на сигнал защиты</t>
  </si>
  <si>
    <t>Ссылка на сигнал блокировки защиты</t>
  </si>
  <si>
    <t>№ защиты в табл. Б1/Б2</t>
  </si>
  <si>
    <t>Адрес МЭК</t>
  </si>
  <si>
    <t>Название ТС</t>
  </si>
  <si>
    <t>ссылка на сигнал МП вспомсистемы</t>
  </si>
  <si>
    <t>ссылка на сигнал с датчика давления вспомсистемы</t>
  </si>
  <si>
    <t>ссылка на сигнал контроля напряжения силовой шины ЩСУ вспомсистемы (для выполнения АПВ)</t>
  </si>
  <si>
    <t>ссылка на сигнал контроля напряжения вспомсистемы</t>
  </si>
  <si>
    <t>номер дискретного выхода «Вспомсистему отключить»</t>
  </si>
  <si>
    <t>Номер группы</t>
  </si>
  <si>
    <t>Номер дискретного выхода «Задвижку открыть»</t>
  </si>
  <si>
    <t>Номер дискретного выхода «Задвижку закрыть»</t>
  </si>
  <si>
    <t>Номер дискретного выхода «Задвижку остановить»</t>
  </si>
  <si>
    <t>Номер дискретного выхода «Открытие задвижки остановить»</t>
  </si>
  <si>
    <t>Номер дискретного выхода «Закрытие задвижки остановить»</t>
  </si>
  <si>
    <t>Номер дискретного выхода «Напряжение подать»</t>
  </si>
  <si>
    <t>Номер дискретного выхода «Напряжение снять»</t>
  </si>
  <si>
    <t>ссылка на сигнал с МПО (или сигнал «Движение задвижки»)</t>
  </si>
  <si>
    <t>ссылка на сигнал с МПЗ (если на МПО сконфигуриро-ван сигнал «Движение задвижки», ссылка МПЗ долж-на быть 0)</t>
  </si>
  <si>
    <t>ссылка на сигнал с КВО</t>
  </si>
  <si>
    <t>ссылка на сигнал с КВЗ</t>
  </si>
  <si>
    <t>ссылка на сигнал «Задвижка в местном управлении»</t>
  </si>
  <si>
    <t>ссылка на сигнал «Авария моментного выключателя»</t>
  </si>
  <si>
    <t>ссылка на сигнал «Авария моментного выключателя открытия»</t>
  </si>
  <si>
    <t>ссылка на сигнал «Авария моментного выключателя закрытия»</t>
  </si>
  <si>
    <t>ссылка на сигнал «Авария привода»</t>
  </si>
  <si>
    <t>Сигналы задвижек, получаемые из модулей ввода-вывода</t>
  </si>
  <si>
    <t>Сигналы задвижек, получаемые из интерфейса</t>
  </si>
  <si>
    <t>ссылка на сигнал «Открывается с БРУ»</t>
  </si>
  <si>
    <t>ссылка на сигнал «Закрывается с БРУ»</t>
  </si>
  <si>
    <t>ссылка на сигнал «Стоп с БРУ»</t>
  </si>
  <si>
    <t>ссылка на сигнал «Управляется с БРУ»</t>
  </si>
  <si>
    <t>ссылка на сигнал «Наличие напряжения»</t>
  </si>
  <si>
    <t>ссылка на сигнал «Наличие напряжения на СШ КТП (ЩСУ)»</t>
  </si>
  <si>
    <t>ссылка на сигнал «Неисправность цепей открытия»</t>
  </si>
  <si>
    <t>ссылка на сигнал «Неисправность цепей закрытия»</t>
  </si>
  <si>
    <t>Наличие интерфейса</t>
  </si>
  <si>
    <t>CFG_B1</t>
  </si>
  <si>
    <t>CFG_B2</t>
  </si>
  <si>
    <t>CFG_B3</t>
  </si>
  <si>
    <t>CFG_B4</t>
  </si>
  <si>
    <t>CFG_B5</t>
  </si>
  <si>
    <t>CFG_B6</t>
  </si>
  <si>
    <t>CFG_B7</t>
  </si>
  <si>
    <t>CFG_B8</t>
  </si>
  <si>
    <t>CFG_B9</t>
  </si>
  <si>
    <t>CFG_B10</t>
  </si>
  <si>
    <t>CFG_B11</t>
  </si>
  <si>
    <t>CFG_B12</t>
  </si>
  <si>
    <t>CFG_B13</t>
  </si>
  <si>
    <t>CFG_B14</t>
  </si>
  <si>
    <t>CFG_B15</t>
  </si>
  <si>
    <t>CFG</t>
  </si>
  <si>
    <t>ссылка на сигнал «Задвижка в дистанционном управлении»</t>
  </si>
  <si>
    <t>выходы модулей</t>
  </si>
  <si>
    <t>выходы интерфейса</t>
  </si>
  <si>
    <t>Название НА</t>
  </si>
  <si>
    <t>ChRP</t>
  </si>
  <si>
    <t>CFH_b1</t>
  </si>
  <si>
    <t>CFH_b2</t>
  </si>
  <si>
    <t>CFH_b3</t>
  </si>
  <si>
    <t>CFH_b4</t>
  </si>
  <si>
    <t>CFH_b5</t>
  </si>
  <si>
    <t>CFH_b6</t>
  </si>
  <si>
    <t>CFH_b7</t>
  </si>
  <si>
    <t>CFH_b8</t>
  </si>
  <si>
    <t>CFH_b9</t>
  </si>
  <si>
    <t>CFH_b10</t>
  </si>
  <si>
    <t>CFH_b11</t>
  </si>
  <si>
    <t>CFH_b12</t>
  </si>
  <si>
    <t>CFH_b13</t>
  </si>
  <si>
    <t>CFH_b14</t>
  </si>
  <si>
    <t>CFH_b15</t>
  </si>
  <si>
    <t>На С ЧРП</t>
  </si>
  <si>
    <t>N_Out_Zdv</t>
  </si>
  <si>
    <t>N_In_Zdv</t>
  </si>
  <si>
    <t>N_PodporVentDvg</t>
  </si>
  <si>
    <t>nVV_Otkl_2</t>
  </si>
  <si>
    <t>nVV_Otkl_1</t>
  </si>
  <si>
    <t>nVV_Otkl</t>
  </si>
  <si>
    <t>No</t>
  </si>
  <si>
    <t>SubType</t>
  </si>
  <si>
    <t>Type</t>
  </si>
  <si>
    <t>Inversiya</t>
  </si>
  <si>
    <t>ссылка на сигнал «НА отключен аппаратно» (дополни-тельно к вышеперечисленным)</t>
  </si>
  <si>
    <t>ссылка на сигнал «Электрозащита»</t>
  </si>
  <si>
    <t>ссылка на сигнал «Агрегат отключен защитами БРУ»</t>
  </si>
  <si>
    <t>ссылка на сигнал «НПС отключить с БРУ»</t>
  </si>
  <si>
    <t>ссылка на сигнал «Отключить с БРУ»</t>
  </si>
  <si>
    <t>ссылка на сигнал «Давление воздуха 2 к двигателю минимальное» (только для общей продувки двигателя)</t>
  </si>
  <si>
    <t>ссылка на сигнал «Давление воздуха 1 к двигателю минимальное» (только для общей продувки двигателя)</t>
  </si>
  <si>
    <t>ссылка на сигнал «Температура холодного воздуха 2 к двигателю минимальная»</t>
  </si>
  <si>
    <t>ссылка на сигнал «Температура холодного воздуха 1 к двигателю минимальная»</t>
  </si>
  <si>
    <t>ссылка на сигнал «Подпорная вентиляция электродви-гателя включена» (для индивидуальной продувки)</t>
  </si>
  <si>
    <t>ссылка на сигнал «Создан подпор в корпусе двигателя» (для индивидуальной продувки)</t>
  </si>
  <si>
    <t>ссылка на сигнал «Давление масла к двигателю не норма»</t>
  </si>
  <si>
    <t>ссылка на сигнал «Давление масла к насосу не норма»</t>
  </si>
  <si>
    <t>ссылка на сигнал «Потеря напряжения на СШ агрегата»</t>
  </si>
  <si>
    <t xml:space="preserve">ссылка на сигнал «Ток в норме» </t>
  </si>
  <si>
    <t>ссылка на сигнал «Контроль цепей отключения – норма (дублирующий)»</t>
  </si>
  <si>
    <t>ссылка на сигнал «Контроль цепей отключения – норма (основной)»</t>
  </si>
  <si>
    <t>ссылка на сигнал «Контроль цепей включения – норма»</t>
  </si>
  <si>
    <t>ссылка на сигнал «Высоковольтный выключатель отключен (дублирующий)»</t>
  </si>
  <si>
    <t>ссылка на сигнал «Высоковольтный выключатель отключен (основной)»</t>
  </si>
  <si>
    <t>ссылка на сигнал «Высоковольтный выключатель включен (дублирующий)»</t>
  </si>
  <si>
    <t>ссылка на сигнал «Высоковольтный выключатель включен (основной)»</t>
  </si>
  <si>
    <t>номер дискретного выхода «Высоковольтный выключатель включить»</t>
  </si>
  <si>
    <t>номер дискретного выхода «Высоковольтный выключатель отключить (основной)»</t>
  </si>
  <si>
    <t>номер дискретного выхода «Высоковольтный выключатель отключить (дублирующий)»</t>
  </si>
  <si>
    <t>Номер группы вспомсистем «Подпорные вентиляторы двигателя» (для индивидуальной продувки)</t>
  </si>
  <si>
    <t>Номер входной задвижки</t>
  </si>
  <si>
    <t>Номер выходной задвижки</t>
  </si>
  <si>
    <t xml:space="preserve">CFG </t>
  </si>
  <si>
    <t>nZDV_Vhod_KRD[1]</t>
  </si>
  <si>
    <t>nZDV_Vhod_KRD[2]</t>
  </si>
  <si>
    <t>nZDV_Vhod_KRD[3]</t>
  </si>
  <si>
    <t>nZDV_Vhod_KRD[4]</t>
  </si>
  <si>
    <t>nZDV_Vhod_KRD[5]</t>
  </si>
  <si>
    <t>nZDV_Vyhod_KRD[5]</t>
  </si>
  <si>
    <t>nZDV_Vyhod_KRD[4]</t>
  </si>
  <si>
    <t>nZDV_Vyhod_KRD[3]</t>
  </si>
  <si>
    <t>nZDV_Vyhod_KRD[2]</t>
  </si>
  <si>
    <t>nZDV_Vyhod_KRD[1]</t>
  </si>
  <si>
    <t>nZDV_Bypas_KRD[1]</t>
  </si>
  <si>
    <t>nZDV_Bypas_KRD[2]</t>
  </si>
  <si>
    <t>nZDV_RP_PNS[1]</t>
  </si>
  <si>
    <t>nZDV_RP_PNS[2]</t>
  </si>
  <si>
    <t>nZDV_RP_PNS[3]</t>
  </si>
  <si>
    <t>nZDV_RP_PNS[4]</t>
  </si>
  <si>
    <t>nZDV_RP_PNS[5]</t>
  </si>
  <si>
    <t>nZDV_PNS_MNS</t>
  </si>
  <si>
    <t>nZDV_SIKN[1]</t>
  </si>
  <si>
    <t>nZDV_SIKN[2]</t>
  </si>
  <si>
    <t>nZDV_SIKN[3]</t>
  </si>
  <si>
    <t>nZDV_SIKN[4]</t>
  </si>
  <si>
    <t>nZDV_SIKN[5]</t>
  </si>
  <si>
    <t>nZDV_FGU_Vhod[1]</t>
  </si>
  <si>
    <t>nZDV_FGU_Vhod[2]</t>
  </si>
  <si>
    <t>nZDV_FGU_Vhod[3]</t>
  </si>
  <si>
    <t>nZDV_FGU_Vhod[4]</t>
  </si>
  <si>
    <t>nZDV_FGU_Vhod[5]</t>
  </si>
  <si>
    <t>nZDV_FGU_Vyhod[1]</t>
  </si>
  <si>
    <t>nZDV_FGU_Vyhod[2]</t>
  </si>
  <si>
    <t>nZDV_FGU_Vyhod[3]</t>
  </si>
  <si>
    <t>nZDV_FGU_Vyhod[4]</t>
  </si>
  <si>
    <t>nZDV_FGU_Vyhod[5]</t>
  </si>
  <si>
    <t>nZDV_SSVD_Vyhod[1]</t>
  </si>
  <si>
    <t>nZDV_SSVD_Vyhod[2]</t>
  </si>
  <si>
    <t>nZDV_SSVD_Vyhod[3]</t>
  </si>
  <si>
    <t>nZDV_SSVD_Vyhod[4]</t>
  </si>
  <si>
    <t>nZDV_SSVD_Vyhod[5]</t>
  </si>
  <si>
    <t>nZDV_SSVD_Vyhod[6]</t>
  </si>
  <si>
    <t>nZDV_SSVD_Vyhod[7]</t>
  </si>
  <si>
    <t>nZDV_SSVD_Vyhod[8]</t>
  </si>
  <si>
    <t>nZDV_SSVD_Vyhod[9]</t>
  </si>
  <si>
    <t>nZDV_SSVD_Vyhod[10]</t>
  </si>
  <si>
    <t>nNA[1]</t>
  </si>
  <si>
    <t>nNA[2]</t>
  </si>
  <si>
    <t>nNA[3]</t>
  </si>
  <si>
    <t>nNA[4]</t>
  </si>
  <si>
    <t>nNA[5]</t>
  </si>
  <si>
    <t>nNA[6]</t>
  </si>
  <si>
    <t>nNA[7]</t>
  </si>
  <si>
    <t>nNA[8]</t>
  </si>
  <si>
    <t>nNA[9]</t>
  </si>
  <si>
    <t>nNA[10]</t>
  </si>
  <si>
    <t>nNA[11]</t>
  </si>
  <si>
    <t>nNA[12]</t>
  </si>
  <si>
    <t>nNA[13]</t>
  </si>
  <si>
    <t>nNA[14]</t>
  </si>
  <si>
    <t>nNA[15]</t>
  </si>
  <si>
    <t>nNA[16]</t>
  </si>
  <si>
    <t>nVSGRP_maslo</t>
  </si>
  <si>
    <t>nZI_Tvozduhl</t>
  </si>
  <si>
    <t>nVSGRP_oborotnVodosnab</t>
  </si>
  <si>
    <t>nVSGRP_otkachkaUtechek</t>
  </si>
  <si>
    <t>nZI_T_Pomesheniya</t>
  </si>
  <si>
    <t>nVSGRP_PritVent</t>
  </si>
  <si>
    <t>nVSGRP_VytVent</t>
  </si>
  <si>
    <t>nVSGRP_AvarVytVent</t>
  </si>
  <si>
    <t>nVSGRP_KryshnVent</t>
  </si>
  <si>
    <t>nTabloSiren[1]</t>
  </si>
  <si>
    <t>nTabloSiren[2]</t>
  </si>
  <si>
    <t>nTabloSiren[3]</t>
  </si>
  <si>
    <t>nTabloSiren[4]</t>
  </si>
  <si>
    <t>nTabloSiren[5]</t>
  </si>
  <si>
    <t>nTabloSiren[6]</t>
  </si>
  <si>
    <t>nTabloSiren[7]</t>
  </si>
  <si>
    <t>nTabloSiren[8]</t>
  </si>
  <si>
    <t>nTabloSiren[9]</t>
  </si>
  <si>
    <t>nTabloSiren[10]</t>
  </si>
  <si>
    <t>ссылка на сигнал pTmaslo_avar_min</t>
  </si>
  <si>
    <t>ссылка на сигнал pTmaslo_min</t>
  </si>
  <si>
    <t>ссылка на сигнал pTmaslo_max</t>
  </si>
  <si>
    <t>ссылка на сигнал pTmaslo_pred_max</t>
  </si>
  <si>
    <t>ссылка на сигнал pTmaslo_avar_max</t>
  </si>
  <si>
    <t>Номер ИП</t>
  </si>
  <si>
    <t>Давление на входе МНС т.1</t>
  </si>
  <si>
    <t>Давление на входе МНС т.2</t>
  </si>
  <si>
    <t>Давление на выходе МНС т.1</t>
  </si>
  <si>
    <t>Давление на выходе МНС т.2</t>
  </si>
  <si>
    <t>Давление на выходе НПС т.1</t>
  </si>
  <si>
    <t>Давление на выходе НПС т.2</t>
  </si>
  <si>
    <t>nZi_DvlVhodMNS_1</t>
  </si>
  <si>
    <t>nZi_DvlVhodMNS_2</t>
  </si>
  <si>
    <t>nZi_DvlVyhodMNS_1</t>
  </si>
  <si>
    <t>nZi_DvlVyhodMNS_2</t>
  </si>
  <si>
    <t>nZi_DvlVyhodNPS_1</t>
  </si>
  <si>
    <t>nZi_DvlVyhodNPS_2</t>
  </si>
  <si>
    <t>ссылка на сигналы «Давление в беспромвальной камере минимальное»</t>
  </si>
  <si>
    <t>ссылка на сигналы «Давление в беспромвальной камере №1 - минимальное»</t>
  </si>
  <si>
    <t>ссылка на сигналы «Давление в беспромвальной камере №2 - минимальное»</t>
  </si>
  <si>
    <t>ссылка на сигналы «Давление в беспромвальной камере №3 - минимальное»</t>
  </si>
  <si>
    <t>ссылка на сигналы «Давление в беспромвальной камере №4 - минимальное»</t>
  </si>
  <si>
    <t>ссылка на сигналы «Давление в беспромвальной камере №5 - минимальное»</t>
  </si>
  <si>
    <t>ссылка на сигналы «Давление в беспромвальной камере №6 - минимальное»</t>
  </si>
  <si>
    <t>ссылка на сигналы «Давление в беспромвальной камере №7 - минимальное»</t>
  </si>
  <si>
    <t>ссылка на сигналы «Давление в беспромвальной камере №8 - минимальное»</t>
  </si>
  <si>
    <t>ссылка на сигналы «Давление в беспромвальной камере №9 - минимальное»</t>
  </si>
  <si>
    <t>ссылка на сигналы «Давление в беспромвальной камере №10 - минимальное»</t>
  </si>
  <si>
    <t>ссылка на сигналы «Давление в беспромвальной камере №11 - минимальное»</t>
  </si>
  <si>
    <t>ссылка на сигналы «Давление в беспромвальной камере №12 - минимальное»</t>
  </si>
  <si>
    <t>ссылка на сигналы «Давление в беспромвальной камере №13 - минимальное»</t>
  </si>
  <si>
    <t>ссылка на сигналы «Давление в беспромвальной камере №14 - минимальное»</t>
  </si>
  <si>
    <t>ссылка на сигналы «Давление в беспромвальной камере №15 - минимальное»</t>
  </si>
  <si>
    <t>Номер входной задвижки НПС</t>
  </si>
  <si>
    <t>nZDV_Vhod</t>
  </si>
  <si>
    <t>nZDV_Vyhod</t>
  </si>
  <si>
    <t>Номер выходной задвижки НПС</t>
  </si>
  <si>
    <t>Номера входных задвижки КРД</t>
  </si>
  <si>
    <t>№1</t>
  </si>
  <si>
    <t>№2</t>
  </si>
  <si>
    <t>№3</t>
  </si>
  <si>
    <t>№4</t>
  </si>
  <si>
    <t>№5</t>
  </si>
  <si>
    <t>Номера выходных задвижки КРД</t>
  </si>
  <si>
    <t>Номера байпасных задвижек КРД</t>
  </si>
  <si>
    <t>Номер задвижек между РП и ПНС</t>
  </si>
  <si>
    <t>Номер задвижек между ПНС и МНС</t>
  </si>
  <si>
    <t>Номер задвижек на входе и выходе СИКН</t>
  </si>
  <si>
    <t>Номера задвижек на входе ФГУ</t>
  </si>
  <si>
    <t>Номера задвижек на выходе ФГУ</t>
  </si>
  <si>
    <t>Номера задвижек на входе ССВД</t>
  </si>
  <si>
    <t>№6</t>
  </si>
  <si>
    <t>№7</t>
  </si>
  <si>
    <t>№8</t>
  </si>
  <si>
    <t>№9</t>
  </si>
  <si>
    <t>№10</t>
  </si>
  <si>
    <t>Номера НА на НПС</t>
  </si>
  <si>
    <t>№11</t>
  </si>
  <si>
    <t>№12</t>
  </si>
  <si>
    <t>№13</t>
  </si>
  <si>
    <t>№14</t>
  </si>
  <si>
    <t>№15</t>
  </si>
  <si>
    <t>№16</t>
  </si>
  <si>
    <t>Номер группы вспомсистем</t>
  </si>
  <si>
    <t>"маслонасосы"</t>
  </si>
  <si>
    <t>"насосы оборотного водоснабжения"</t>
  </si>
  <si>
    <t>"насосы откачки из емкости сбора утечек"</t>
  </si>
  <si>
    <t xml:space="preserve"> "насосы откачки из емкости ССВД"</t>
  </si>
  <si>
    <t>"беспромвальные вентиляторы электрозала"</t>
  </si>
  <si>
    <t>"подпорные вентиляторы ЭД"</t>
  </si>
  <si>
    <t>"подпорные вентиляторы электрозала"</t>
  </si>
  <si>
    <t>"насосы, обеспечивающие подкачку нефти от объектов нефтедобычи"</t>
  </si>
  <si>
    <t>"компрессоры подпора воздуха ЭД"</t>
  </si>
  <si>
    <t>"АВО"</t>
  </si>
  <si>
    <t>"Вентиляторы водоохлаждения системы оборотного водоснабжения"</t>
  </si>
  <si>
    <t>«Температура наружного воздуха»</t>
  </si>
  <si>
    <t>nVSGRP_otkachkaUtechekSSVD</t>
  </si>
  <si>
    <t>nVSGRP_bespromval</t>
  </si>
  <si>
    <t>nVSGRP_podporVentEIDvig</t>
  </si>
  <si>
    <t>nVSGRP_podporVentEIZal</t>
  </si>
  <si>
    <t>nVSGRP_nasosObjectNeftedobichi</t>
  </si>
  <si>
    <t>nVSGRP_kompressorPodporVozdEIDvig</t>
  </si>
  <si>
    <t>nVSGRP_AVO</t>
  </si>
  <si>
    <t>nVSGRP_VentVodoohl</t>
  </si>
  <si>
    <t>Конфигурация помещения "Насосный зал"</t>
  </si>
  <si>
    <t>Конфигурация помещения "Централизованная маслосистема"</t>
  </si>
  <si>
    <t>Конфигурация помещения "Маслоприямок в электрозале"</t>
  </si>
  <si>
    <t>Конфигурация помещения "КРД"</t>
  </si>
  <si>
    <t>Конфигурация помещения "ССВД"</t>
  </si>
  <si>
    <t>Ссылка на сигнал "Аварийная минимальная температура масла маслосистемы"</t>
  </si>
  <si>
    <t>Ссылка на сигнал "Минимальная температура масла маслосистемы"</t>
  </si>
  <si>
    <t>Ссылка на сигнал "Предельная максимальная температура масла маслосистемы"</t>
  </si>
  <si>
    <t>Ссылка на сигнал "Аварийная максимальная температура масла маслосистемы"</t>
  </si>
  <si>
    <t>PNS</t>
  </si>
  <si>
    <t>Golovnaya</t>
  </si>
  <si>
    <t>RP</t>
  </si>
  <si>
    <t>0 - МНС, 1 - ПНС</t>
  </si>
  <si>
    <t>1 - головная НПС</t>
  </si>
  <si>
    <t>1 - есть РП</t>
  </si>
  <si>
    <t>Предельная загазованность в помещении</t>
  </si>
  <si>
    <t>Аварийная загазованность в помещении</t>
  </si>
  <si>
    <t>Недостоверность 2х или более датчиков давления (при наличии данного сигнала)</t>
  </si>
  <si>
    <t>Ссылка на срабатывание уставки темепратуры воздуха в помещении, при которой включаются крышные вентиляторы</t>
  </si>
  <si>
    <t>Ссылка на срабатывание уставки темепратуры воздуха в помещении, при которой отключаются крышные вентиляторы</t>
  </si>
  <si>
    <t>номер ИП «Температура воздуха в помещении»</t>
  </si>
  <si>
    <t>Номер группы вспомсистем "приточные вентиляторы"</t>
  </si>
  <si>
    <t>Номер группы вспомсистем "вытяжные вентиляторы"</t>
  </si>
  <si>
    <t>Номер группы вспомсистем "аварийные вытяжные вентиляторы"</t>
  </si>
  <si>
    <t>Номер группы вспомсистем "крышные вентиляторы"</t>
  </si>
  <si>
    <t>Номера табло и сирен, включаемых по загазованности</t>
  </si>
  <si>
    <t>A1.04</t>
  </si>
  <si>
    <t>A1.05</t>
  </si>
  <si>
    <t>A1.06</t>
  </si>
  <si>
    <t>A1.07</t>
  </si>
  <si>
    <t>A2.04</t>
  </si>
  <si>
    <t>A2.05</t>
  </si>
  <si>
    <t>A2.06</t>
  </si>
  <si>
    <t>A2.07</t>
  </si>
  <si>
    <t>A1.10</t>
  </si>
  <si>
    <t>A2.10</t>
  </si>
  <si>
    <t>EC102</t>
  </si>
  <si>
    <t>EBC101</t>
  </si>
  <si>
    <t>KKC005</t>
  </si>
  <si>
    <t>KKC103</t>
  </si>
  <si>
    <t>EC202</t>
  </si>
  <si>
    <t>ECB201</t>
  </si>
  <si>
    <t>KKC203</t>
  </si>
  <si>
    <t>EC302</t>
  </si>
  <si>
    <t>ECB301</t>
  </si>
  <si>
    <t>KKC303</t>
  </si>
  <si>
    <t>EC402</t>
  </si>
  <si>
    <t>ECB401</t>
  </si>
  <si>
    <t>KKC403</t>
  </si>
  <si>
    <t>№УСО</t>
  </si>
  <si>
    <t>Тип канала</t>
  </si>
  <si>
    <t>Модуль</t>
  </si>
  <si>
    <t>Тип схемы</t>
  </si>
  <si>
    <t>Наименование технологического оборудования</t>
  </si>
  <si>
    <t>Наименование</t>
  </si>
  <si>
    <t>Адрес</t>
  </si>
  <si>
    <t>Бит</t>
  </si>
  <si>
    <t>№ сигнала</t>
  </si>
  <si>
    <t>CT101</t>
  </si>
  <si>
    <t>Название видеокадра</t>
  </si>
  <si>
    <t>Видеокадр</t>
  </si>
  <si>
    <t>PT203</t>
  </si>
  <si>
    <t>PT303</t>
  </si>
  <si>
    <t>PT103</t>
  </si>
  <si>
    <t>PT403</t>
  </si>
  <si>
    <t>MBC101_1</t>
  </si>
  <si>
    <t>MBC102_1</t>
  </si>
  <si>
    <t>ECO101_1</t>
  </si>
  <si>
    <t>MBC201_1</t>
  </si>
  <si>
    <t>MBC202_1</t>
  </si>
  <si>
    <t>ECO201_1</t>
  </si>
  <si>
    <t>MBC301_1</t>
  </si>
  <si>
    <t>MBC302_1</t>
  </si>
  <si>
    <t>ECO301_1</t>
  </si>
  <si>
    <t>MBC401_1</t>
  </si>
  <si>
    <t>MBC402_1</t>
  </si>
  <si>
    <t>ECO401_1</t>
  </si>
  <si>
    <t>Иерархия</t>
  </si>
  <si>
    <t>Уровень 1</t>
  </si>
  <si>
    <t>Уровень 2</t>
  </si>
  <si>
    <t>Приориет 1</t>
  </si>
  <si>
    <t>Приориет 0</t>
  </si>
  <si>
    <t>Полная иерархия</t>
  </si>
  <si>
    <t>ссылка на сигнал pPredelnZagaz [1]</t>
  </si>
  <si>
    <t>ссылка на сигнал pPredelnZagaz [2]</t>
  </si>
  <si>
    <t>ссылка на сигнал pPredelnZagaz [3]</t>
  </si>
  <si>
    <t>ссылка на сигнал pPredelnZagaz [4]</t>
  </si>
  <si>
    <t>ссылка на сигнал pPredelnZagaz [5]</t>
  </si>
  <si>
    <t>ссылка на сигнал pPredelnZagaz [6]</t>
  </si>
  <si>
    <t>ссылка на сигнал pPredelnZagaz [7]</t>
  </si>
  <si>
    <t>ссылка на сигнал pPredelnZagaz [8]</t>
  </si>
  <si>
    <t>ссылка на сигнал pAvarZagaz [1]</t>
  </si>
  <si>
    <t>ссылка на сигнал pAvarZagaz [2]</t>
  </si>
  <si>
    <t>ссылка на сигнал pAvarZagaz [3]</t>
  </si>
  <si>
    <t>ссылка на сигнал pAvarZagaz [4]</t>
  </si>
  <si>
    <t>ссылка на сигнал pAvarZagaz [5]</t>
  </si>
  <si>
    <t>ссылка на сигнал pAvarZagaz [6]</t>
  </si>
  <si>
    <t>ссылка на сигнал pAvarZagaz [7]</t>
  </si>
  <si>
    <t>ссылка на сигнал pAvarZagaz [8]</t>
  </si>
  <si>
    <t>ссылка на сигнал pNedost2DatchikZagaz</t>
  </si>
  <si>
    <t>ссылка на сигнал pT_pomesheniya_VklKryshnVent</t>
  </si>
  <si>
    <t>ссылка на сигнал pT_pomesheniya_OtklKryshnVent</t>
  </si>
  <si>
    <t>Ссылка на сигнал "Максимальная температура масла маслосистемы"</t>
  </si>
  <si>
    <t>ссылка на сигнал исправности цепи включения</t>
  </si>
  <si>
    <t>Номер дискретного выхода «Вспомсистему включить»</t>
  </si>
  <si>
    <t xml:space="preserve"> ссылка на сигнал с МПО (или сигнал «Движение задвижки»)</t>
  </si>
  <si>
    <t>Имя окна управления</t>
  </si>
  <si>
    <t>Короткое имя параметра</t>
  </si>
  <si>
    <t>Название готовности</t>
  </si>
  <si>
    <t>Наличие</t>
  </si>
  <si>
    <t>Отсутствие не деблокированных общестанционных защит, требующих отключения (МНА или ПНА)</t>
  </si>
  <si>
    <t>Отсутствие не деблокированных агрегатных защит (МНА или ПНА)</t>
  </si>
  <si>
    <t>Отсутствие режима «ремонтный» (МНА или ПНА)</t>
  </si>
  <si>
    <t>Отсутствие запрета работы от ЦСПА (МНА или ПНА)</t>
  </si>
  <si>
    <t>Окончание предпусковой продувки двигателя (МНА)</t>
  </si>
  <si>
    <t>Наличие безопасного давления подпора воздуха в корпусе двигателя (МНА)</t>
  </si>
  <si>
    <t>Наличие безопасного давления подпора воздуха в корпусе возбудителя (МНА)</t>
  </si>
  <si>
    <t>Закрытое положение клапана продувки двигателя (МНА)</t>
  </si>
  <si>
    <t>Наличие напряжения (6/10 кВ) в двигательной ячейке ЗРУ (МНА или ПНА)</t>
  </si>
  <si>
    <t>Исправность цепей включения ВВ двигателя (МНА или ПНА без ЧРП)</t>
  </si>
  <si>
    <t>Исправность цепей отключения ВВ двигателя (МНА или ПНА)</t>
  </si>
  <si>
    <t>Тележка ВВ двигателя вкачена в рабочее положение (МНА или ПНА)</t>
  </si>
  <si>
    <t>ВВ двигателя включен (МНА или ПНА c ЧРП)</t>
  </si>
  <si>
    <t>Исправность цепей контроля положения ВВ двигателя  (МНА или ПНА)</t>
  </si>
  <si>
    <t>Контроллер РЗиА двигательной ячейки в режиме дистанционного управления (МНА или ПНА)</t>
  </si>
  <si>
    <t>Есть связь с контроллером РЗиА двигательной ячейки (МНА или ПНА)</t>
  </si>
  <si>
    <t>Готовность возбудителя двигателя к работе (МНА или ПНА)</t>
  </si>
  <si>
    <t>ЧРП в режиме дистанционного управления (МНА или ПНА c ЧРП)</t>
  </si>
  <si>
    <t>ЧРП готов к пуску (МНА или ПНА c ЧРП)</t>
  </si>
  <si>
    <t>Готовность входного коллектора (МНА или ПНА)</t>
  </si>
  <si>
    <t>Готовность выходного коллектора (МНА или ПНА)</t>
  </si>
  <si>
    <t>Приёмная агрегатная задвижка открыта (МНА или ПНА)</t>
  </si>
  <si>
    <t>Выкидная агрегатная задвижка открыта (ПНА или МНА c ЧРП или МНА без ЧРП при выбранной программе пуска П1)/Выкидная агрегатная задвижка закрыта (МНА без ЧРП при выбранной программе пуска П2 )</t>
  </si>
  <si>
    <t>Отсутствие аварии приёмной и выкидной агрегатных задвижек (МНА или ПНА)</t>
  </si>
  <si>
    <t>Наличие напряжения в цепях управления приёмной и выкидной агрегатных задвижек (МНА или ПНА)</t>
  </si>
  <si>
    <t>Приёмная и выкидная агрегатные задвижки в дистанционном режиме управления (МНА или ПНА)</t>
  </si>
  <si>
    <t>Исходное положение черпака гидромуфты (МНА)</t>
  </si>
  <si>
    <t>Отсутствие показаний вибрации у не работающего (МНА или ПНА)</t>
  </si>
  <si>
    <t>Температура масла маслосистемы в норме (на выходе охладителя)  (МНА)</t>
  </si>
  <si>
    <t>Уровень масла в маслобаке в норме (МНА)</t>
  </si>
  <si>
    <t>Наличие включенного пуско–резервного маслонасоса индивидуальной маслосистемы (МНА)</t>
  </si>
  <si>
    <t>Уровень запирающей жидкости в баке системы запирания в норме (МНА)</t>
  </si>
  <si>
    <t>Давление запирающей жидкости к торцовому уплотнению в норме (МНА)</t>
  </si>
  <si>
    <t>6 - зона 6</t>
  </si>
  <si>
    <t>11 - зона 11</t>
  </si>
  <si>
    <t>13 - зона 13</t>
  </si>
  <si>
    <t>№ регистра</t>
  </si>
  <si>
    <t>ссылка на сигнал неисправности</t>
  </si>
  <si>
    <t>Периодическая подача сигнала на выходной модуль</t>
  </si>
  <si>
    <t>CT201</t>
  </si>
  <si>
    <t>CT301</t>
  </si>
  <si>
    <t>CT401</t>
  </si>
  <si>
    <t>Номер дискретного выхода «Табло или Сирена включить»</t>
  </si>
  <si>
    <t>Отсутствие не деблокированных общестанционных защит, требующих отключения</t>
  </si>
  <si>
    <t>Примечание</t>
  </si>
  <si>
    <t>Отсутствие не деблокированных агрегатных защит</t>
  </si>
  <si>
    <t>Отсутствие режима «ремонтный»</t>
  </si>
  <si>
    <t>Отсутствие запрета работы от ЦСПА</t>
  </si>
  <si>
    <t>Окончание предпусковой продувки двигателя</t>
  </si>
  <si>
    <t>Наличие безопасного давления подпора воздуха в корпусе двигателя</t>
  </si>
  <si>
    <t>Наличие безопасного давления подпора воздуха в корпусе возбудителя</t>
  </si>
  <si>
    <t>Закрытое положение клапана продувки двигателя</t>
  </si>
  <si>
    <t>Наличие напряжения (6/10 кВ) в двигательной ячейке ЗРУ</t>
  </si>
  <si>
    <t>Исправность цепей включения ВВ двигателя</t>
  </si>
  <si>
    <t>Исправность цепей отключения ВВ двигателя</t>
  </si>
  <si>
    <t>Тележка ВВ двигателя вкачена в рабочее положение</t>
  </si>
  <si>
    <t>ВВ двигателя включен</t>
  </si>
  <si>
    <t>Исправность цепей контроля положения ВВ двигателя</t>
  </si>
  <si>
    <t>Контроллер РЗиА двигательной ячейки в режиме дистанционного управления</t>
  </si>
  <si>
    <t>Есть связь с контроллером РЗиА двигательной ячейки</t>
  </si>
  <si>
    <t>Готовность возбудителя двигателя к работе</t>
  </si>
  <si>
    <t>ЧРП в режиме дистанционного управления</t>
  </si>
  <si>
    <t>ЧРП готов к пуску</t>
  </si>
  <si>
    <t>Готовность входного коллектора</t>
  </si>
  <si>
    <t>Готовность выходного коллектора</t>
  </si>
  <si>
    <t>Приёмная агрегатная задвижка открыта</t>
  </si>
  <si>
    <t>Отсутствие аварии приёмной и выкидной агрегатных задвижек</t>
  </si>
  <si>
    <t>Наличие напряжения в цепях управления приёмной и выкидной агрегатных задвижек</t>
  </si>
  <si>
    <t>Приёмная и выкидная агрегатные задвижки в дистанционном режиме управления</t>
  </si>
  <si>
    <t>Исходное положение черпака гидромуфты</t>
  </si>
  <si>
    <t>Температура масла маслосистемы в норме (на выходе охладителя)</t>
  </si>
  <si>
    <t>Уровень масла в маслобаке в норме</t>
  </si>
  <si>
    <t>Наличие включенного пуско–резервного маслонасоса индивидуальной маслосистемы</t>
  </si>
  <si>
    <t>Уровень запирающей жидкости в баке системы запирания в норме</t>
  </si>
  <si>
    <t>Давление запирающей жидкости к торцовому уплотнению в норме</t>
  </si>
  <si>
    <t>МНА или ПНА</t>
  </si>
  <si>
    <t>МНА</t>
  </si>
  <si>
    <t>МНА или ПНА без ЧРП</t>
  </si>
  <si>
    <t>МНА или ПНА c ЧРП</t>
  </si>
  <si>
    <t>УСО</t>
  </si>
  <si>
    <t>Drop</t>
  </si>
  <si>
    <t>A1.01</t>
  </si>
  <si>
    <t>A1</t>
  </si>
  <si>
    <t>140XBP01000</t>
  </si>
  <si>
    <t>A1.02</t>
  </si>
  <si>
    <t>140CPU67260</t>
  </si>
  <si>
    <t>140XCP51000</t>
  </si>
  <si>
    <t>A2</t>
  </si>
  <si>
    <t>A2.01</t>
  </si>
  <si>
    <t>A2.02</t>
  </si>
  <si>
    <t>CPS</t>
  </si>
  <si>
    <t>BMXCPS3020</t>
  </si>
  <si>
    <t>BMXXEM010</t>
  </si>
  <si>
    <t>КЦ основной</t>
  </si>
  <si>
    <t>КЦ резервный</t>
  </si>
  <si>
    <t>Коммуникационный контроллер СТМ (основной)</t>
  </si>
  <si>
    <t>M580</t>
  </si>
  <si>
    <t>BMXNOR0200H</t>
  </si>
  <si>
    <t>Коммуникационный контроллер СТМ (резервный)</t>
  </si>
  <si>
    <t>Quantum</t>
  </si>
  <si>
    <t>Тип (Quantum/
M340/M580/EIO)</t>
  </si>
  <si>
    <t>AMI 4-20 мА (4000-20000)</t>
  </si>
  <si>
    <t>AMI 0-20 мА (0-20000)</t>
  </si>
  <si>
    <t>Modbus 0-10000</t>
  </si>
  <si>
    <t>Modbus 0-1000</t>
  </si>
  <si>
    <t>САРД</t>
  </si>
  <si>
    <t>Название в КД</t>
  </si>
  <si>
    <t>Наименование в КД:</t>
  </si>
  <si>
    <t>Тип модуля:</t>
  </si>
  <si>
    <t>№ модуля в/в на листе "Конфигурация":</t>
  </si>
  <si>
    <t>Слот Quantum:</t>
  </si>
  <si>
    <t>Слот M340/M580/ERIO:</t>
  </si>
  <si>
    <t>Панель</t>
  </si>
  <si>
    <t>ДП приоритет</t>
  </si>
  <si>
    <t>0 - серый</t>
  </si>
  <si>
    <t>1 - зеленый</t>
  </si>
  <si>
    <t>2 - желтый</t>
  </si>
  <si>
    <t>3 - красный</t>
  </si>
  <si>
    <t>Для ВУ пр.0</t>
  </si>
  <si>
    <t>Для ВУ пр.1</t>
  </si>
  <si>
    <t>Контроль обрыва и КЗ</t>
  </si>
  <si>
    <t>16 - недостоверность</t>
  </si>
  <si>
    <t>64 - имитация</t>
  </si>
  <si>
    <t>1 - фронт (на 1 скан) передний (0-1)</t>
  </si>
  <si>
    <t>2 - фронт (на 1 скан) задний (1-0)</t>
  </si>
  <si>
    <t>2 - в работе</t>
  </si>
  <si>
    <t>8 - режим ТМ</t>
  </si>
  <si>
    <t>18 - режим последовательной перекачки</t>
  </si>
  <si>
    <t>19 - рабочий интервал подач</t>
  </si>
  <si>
    <t>1 - запускается</t>
  </si>
  <si>
    <t>3 - останавливается</t>
  </si>
  <si>
    <t>4 - остановлен</t>
  </si>
  <si>
    <t>11 - готов к пуску</t>
  </si>
  <si>
    <t>12 - готов к дистанционному пуску</t>
  </si>
  <si>
    <t>13 - агрегат в горячем резерве</t>
  </si>
  <si>
    <t>14 - вакуумный выключатель включен</t>
  </si>
  <si>
    <t>15 - цепи включения неисправны</t>
  </si>
  <si>
    <t>16 - цепи отключения неисправны</t>
  </si>
  <si>
    <t>17 - дублирующие цепи отключения неисправны</t>
  </si>
  <si>
    <t>18 - Нестационарный режим работы двигателя</t>
  </si>
  <si>
    <t>19 - Нестационарный режим работы насоса</t>
  </si>
  <si>
    <t>20 - в имитации</t>
  </si>
  <si>
    <t>21 - сработала защита</t>
  </si>
  <si>
    <t>22 - закрытие агрегатных задвижек работающего агрегата</t>
  </si>
  <si>
    <t>23 - невыполнение программы пуска</t>
  </si>
  <si>
    <t>24 - невыполнение команды остановки</t>
  </si>
  <si>
    <t>25 - невыполнение команды отключения ВВ</t>
  </si>
  <si>
    <t>26 - неисправность цепей отключения ВВ</t>
  </si>
  <si>
    <t>27 - несанкционированное отключение</t>
  </si>
  <si>
    <t>28 - несанкционированное включение</t>
  </si>
  <si>
    <t>29 - неисправность цепей контроля</t>
  </si>
  <si>
    <t>30 - отключение с АРМ диспетчера по СТМ</t>
  </si>
  <si>
    <t>31 - отключение по команде ЦСПА</t>
  </si>
  <si>
    <t>32 - повышенная вибрация насоса в стационарном режиме в рабочем интервале подач</t>
  </si>
  <si>
    <t>33 - повышенная вибрация насоса в стационарном режиме вне рабочего интервала подач</t>
  </si>
  <si>
    <t>34 - повышенная вибрация насоса в нестационарном (пусковом) режиме</t>
  </si>
  <si>
    <t>35 - повышенная вибрация электродвигателя в стационарном режиме</t>
  </si>
  <si>
    <t>36 - повышенная вибрация электродвигателя в нестационарном (пусковом) режиме</t>
  </si>
  <si>
    <t>37 - аварийная максимальная вибрация электродвигателя в нестационарном режиме</t>
  </si>
  <si>
    <t>38 - аварийная максимальная вибрация насоса в нестационарном режиме</t>
  </si>
  <si>
    <t xml:space="preserve">39 - аварийная максимальная вибрация электродвигателя. Порог 1 в стационарном режиме </t>
  </si>
  <si>
    <t>40 - аварийная максимальная вибрация насоса. Порог 1 в стационарном режиме в рабочем интервале подач</t>
  </si>
  <si>
    <t>41 - аварийная максимальная вибрация насоса. Порог 1 в стационарном режиме вне рабочего интервала подач</t>
  </si>
  <si>
    <t>42 - аварийная максимальная вибрация электродвигателя. Порог 2.</t>
  </si>
  <si>
    <t>43 - аварийная максимальная вибрация насоса. Порог 2.</t>
  </si>
  <si>
    <t>44 - недостоверность измерений вибрации в группе датчиков электродвигателя</t>
  </si>
  <si>
    <t>45 - недостоверность измерений вибрации в группе датчиков насоса</t>
  </si>
  <si>
    <t>46 - сработала электрозащита</t>
  </si>
  <si>
    <t>1- задвижка открывается</t>
  </si>
  <si>
    <t>2- задвижка открыта</t>
  </si>
  <si>
    <t>3 - состояние задвижки промежуточное</t>
  </si>
  <si>
    <t>4 - задвижка закрывается</t>
  </si>
  <si>
    <t>22 - авария</t>
  </si>
  <si>
    <t>1 - Запускается</t>
  </si>
  <si>
    <t>2 - Включен</t>
  </si>
  <si>
    <t>3 - Останавливается</t>
  </si>
  <si>
    <t>4 - Отключен</t>
  </si>
  <si>
    <t>21 - агрегат вспомсистемы неисправен</t>
  </si>
  <si>
    <t>1 - Включенных агрегатов нет, один агрегат запускается</t>
  </si>
  <si>
    <t>2 - Включен хотя бы один агрегат в группе</t>
  </si>
  <si>
    <t>3 - Включенных агрегатов нет, один агрегат останавливается</t>
  </si>
  <si>
    <t>4 - Нет включенных агрегатов в группе</t>
  </si>
  <si>
    <t>1 - Аварийная загазованность</t>
  </si>
  <si>
    <t>2 - Предельная загазованность</t>
  </si>
  <si>
    <t>3 - Недостоверность измерений двух датчиков загазованности</t>
  </si>
  <si>
    <t>4 - Сохранение предельной загазованности</t>
  </si>
  <si>
    <t>1 - включено</t>
  </si>
  <si>
    <t>1 - неисправность</t>
  </si>
  <si>
    <t>Выподающий список</t>
  </si>
  <si>
    <t>1 - готовность агрегата 1</t>
  </si>
  <si>
    <t>2 - готовность агрегата 2</t>
  </si>
  <si>
    <t>3 - готовность агрегата 3</t>
  </si>
  <si>
    <t>4 - готовность агрегата 4</t>
  </si>
  <si>
    <t>5 - готовность агрегата 5</t>
  </si>
  <si>
    <t>6 - готовность агрегата 6</t>
  </si>
  <si>
    <t>7 - готовность агрегата 7</t>
  </si>
  <si>
    <t>8 - готовность агрегата 8</t>
  </si>
  <si>
    <t>9 - готовность агрегата 9</t>
  </si>
  <si>
    <t>10 - готовность агрегата 10</t>
  </si>
  <si>
    <t>11 - готовность агрегата 11</t>
  </si>
  <si>
    <t>12 - готовность агрегата 12</t>
  </si>
  <si>
    <t>13 - готовность агрегата 13</t>
  </si>
  <si>
    <t>14 - готовность агрегата 14</t>
  </si>
  <si>
    <t>15 - готовность агрегата 15</t>
  </si>
  <si>
    <t>16 - готовность агрегата 16</t>
  </si>
  <si>
    <t>1 - система НОУ 1</t>
  </si>
  <si>
    <t>2 - система НОУ 2</t>
  </si>
  <si>
    <t>1 - НА 1</t>
  </si>
  <si>
    <t>2 - НА 2</t>
  </si>
  <si>
    <t>3 - НА 3</t>
  </si>
  <si>
    <t>4 - НА 4</t>
  </si>
  <si>
    <t>5 - НА 5</t>
  </si>
  <si>
    <t>6 - НА 6</t>
  </si>
  <si>
    <t>7 - НА 7</t>
  </si>
  <si>
    <t>8 - НА 8</t>
  </si>
  <si>
    <t>9 - НА 9</t>
  </si>
  <si>
    <t>10 - НА 10</t>
  </si>
  <si>
    <t>11 - НА 11</t>
  </si>
  <si>
    <t>12 - НА 12</t>
  </si>
  <si>
    <t>13 - НА 13</t>
  </si>
  <si>
    <t>14 - НА 14</t>
  </si>
  <si>
    <t>15 - НА 15</t>
  </si>
  <si>
    <t>16 - НА 16</t>
  </si>
  <si>
    <t>1 - Резервуар 1</t>
  </si>
  <si>
    <t>2 - Резервуар 2</t>
  </si>
  <si>
    <t>3 - Резервуар 3</t>
  </si>
  <si>
    <t>4 - Резервуар 4</t>
  </si>
  <si>
    <t>5 - Резервуар 5</t>
  </si>
  <si>
    <t>6 - Резервуар 6</t>
  </si>
  <si>
    <t>7 - Резервуар 7</t>
  </si>
  <si>
    <t>8 - Резервуар 8</t>
  </si>
  <si>
    <t>9 - Резервуар 9</t>
  </si>
  <si>
    <t>10 - Резервуар 10</t>
  </si>
  <si>
    <t>11 - Резервуар 11</t>
  </si>
  <si>
    <t>12 - Резервуар 12</t>
  </si>
  <si>
    <t>13 - Резервуар 13</t>
  </si>
  <si>
    <t>14 - Резервуар 14</t>
  </si>
  <si>
    <t>15 - Резервуар 15</t>
  </si>
  <si>
    <t>16 - Резервуар 16</t>
  </si>
  <si>
    <t>7 - зона 7</t>
  </si>
  <si>
    <t>12 - зона 12</t>
  </si>
  <si>
    <t>26 - Остановка основного и резервного КЦ МПСА</t>
  </si>
  <si>
    <t>27 - Отсутствие связи КЦ МПСА с контроллером ЦСПА</t>
  </si>
  <si>
    <t>22 - Аварийное отключение кнопкой СТОП с АРМ оператора</t>
  </si>
  <si>
    <t>23 - Отключение с АРМ диспетчера по СТМ</t>
  </si>
  <si>
    <t>24 - Отключение по команде ЦСПА</t>
  </si>
  <si>
    <t>25 - Отсутствие связи КЦ МПСА с  УСО обесп. без. экспл.</t>
  </si>
  <si>
    <t>Аргумент 1</t>
  </si>
  <si>
    <t>Аргумент 2</t>
  </si>
  <si>
    <t>Название итогового сигнала</t>
  </si>
  <si>
    <t>НА8</t>
  </si>
  <si>
    <t>НА9</t>
  </si>
  <si>
    <t>НА10</t>
  </si>
  <si>
    <t>НА11</t>
  </si>
  <si>
    <t>НА12</t>
  </si>
  <si>
    <t>НА13</t>
  </si>
  <si>
    <t>НА14</t>
  </si>
  <si>
    <t>НА15</t>
  </si>
  <si>
    <t>НА16</t>
  </si>
  <si>
    <t>47 - аварийное осевое смещение ротора насоса</t>
  </si>
  <si>
    <t>Источники команд</t>
  </si>
  <si>
    <t>Содержание</t>
  </si>
  <si>
    <t>РДП 1</t>
  </si>
  <si>
    <t>РДП 2</t>
  </si>
  <si>
    <t>РДП 3</t>
  </si>
  <si>
    <t>РДП 4</t>
  </si>
  <si>
    <t>ЕСУ</t>
  </si>
  <si>
    <t>ЦСПА</t>
  </si>
  <si>
    <t>АРМ 1</t>
  </si>
  <si>
    <t>АРМ 2</t>
  </si>
  <si>
    <t>АРМ 3</t>
  </si>
  <si>
    <t>АРМ 4</t>
  </si>
  <si>
    <t>КК СТМ осн</t>
  </si>
  <si>
    <t>КК СТМ рез</t>
  </si>
  <si>
    <t>СА НПС</t>
  </si>
  <si>
    <t>КС</t>
  </si>
  <si>
    <t>КК СТМ</t>
  </si>
  <si>
    <t>АСУ ПТ</t>
  </si>
  <si>
    <t>РП</t>
  </si>
  <si>
    <t>БИК</t>
  </si>
  <si>
    <t>Диагностика интерфейсов</t>
  </si>
  <si>
    <t>Название уставки</t>
  </si>
  <si>
    <t>ИД</t>
  </si>
  <si>
    <t>TL4_1</t>
  </si>
  <si>
    <t>TL4_2</t>
  </si>
  <si>
    <t>TL4_3</t>
  </si>
  <si>
    <t>TL4_4</t>
  </si>
  <si>
    <t>TL4_5</t>
  </si>
  <si>
    <t>TL4_6</t>
  </si>
  <si>
    <t>TL4_7</t>
  </si>
  <si>
    <t>TL4_8</t>
  </si>
  <si>
    <t>TL4_9</t>
  </si>
  <si>
    <t>TL4_10</t>
  </si>
  <si>
    <t>TL4_11</t>
  </si>
  <si>
    <t>TL4_12</t>
  </si>
  <si>
    <t>TL4_13</t>
  </si>
  <si>
    <t>TL4_14</t>
  </si>
  <si>
    <t>TL4_15</t>
  </si>
  <si>
    <t>TL4_16</t>
  </si>
  <si>
    <t>TL4_17</t>
  </si>
  <si>
    <t>TL4_18</t>
  </si>
  <si>
    <t>TL4_19</t>
  </si>
  <si>
    <t>TL4_20</t>
  </si>
  <si>
    <t>TL4_21</t>
  </si>
  <si>
    <t>TL4_22</t>
  </si>
  <si>
    <t>TL4_23</t>
  </si>
  <si>
    <t>TL4_24</t>
  </si>
  <si>
    <t>TL4_25</t>
  </si>
  <si>
    <t>TL4_26</t>
  </si>
  <si>
    <t>TL4_27</t>
  </si>
  <si>
    <t>TL4_28</t>
  </si>
  <si>
    <t>TL4_29</t>
  </si>
  <si>
    <t>TL4_30</t>
  </si>
  <si>
    <t>TL4_31</t>
  </si>
  <si>
    <t>TL4_32</t>
  </si>
  <si>
    <t>Отсутствие показаний вибрации у не работающего НА</t>
  </si>
  <si>
    <t>ODC</t>
  </si>
  <si>
    <t>CDC</t>
  </si>
  <si>
    <t>OKC</t>
  </si>
  <si>
    <t>CKC</t>
  </si>
  <si>
    <t>DCK</t>
  </si>
  <si>
    <t>MC</t>
  </si>
  <si>
    <t>MCO</t>
  </si>
  <si>
    <t>MCC</t>
  </si>
  <si>
    <t>OPC</t>
  </si>
  <si>
    <t>EC</t>
  </si>
  <si>
    <t>Номер идентификатора ссылки</t>
  </si>
  <si>
    <t>XXX</t>
  </si>
  <si>
    <t>5 - основной</t>
  </si>
  <si>
    <t>6 - резервный</t>
  </si>
  <si>
    <t>7 - ремонтный</t>
  </si>
  <si>
    <t>8 - ТМ</t>
  </si>
  <si>
    <t>9 - П1</t>
  </si>
  <si>
    <t>10 - П2</t>
  </si>
  <si>
    <t>EC051_1</t>
  </si>
  <si>
    <t>EC051_2</t>
  </si>
  <si>
    <t>1 - задвижка открывается</t>
  </si>
  <si>
    <t>2 - задвижка открыта</t>
  </si>
  <si>
    <t>5 - задвижка закрыта</t>
  </si>
  <si>
    <t>5 - Основной</t>
  </si>
  <si>
    <t>5 - есть основной агрегат в группе</t>
  </si>
  <si>
    <t>8 - задвижка в дистанции</t>
  </si>
  <si>
    <t>6 - Резервный</t>
  </si>
  <si>
    <t>6 - есть резервный агрегат в группе</t>
  </si>
  <si>
    <t>15 - задвижка не обесточена</t>
  </si>
  <si>
    <t>7 - Ремонтный</t>
  </si>
  <si>
    <t>7 - Все агрегаты в режиме "Ремонтный" или неисправны</t>
  </si>
  <si>
    <t>16 - есть напряжение на задвижке</t>
  </si>
  <si>
    <t>8 - Ручной</t>
  </si>
  <si>
    <t>16 - наличие напряжения</t>
  </si>
  <si>
    <t>21 - неисправность</t>
  </si>
  <si>
    <t>28 - отключение первого по потоку МНА</t>
  </si>
  <si>
    <t>23 - сработала муфта (моментный выключатель)</t>
  </si>
  <si>
    <t>24 - невыполнение команды на открытие</t>
  </si>
  <si>
    <t>25 - невыполнение команды на закрытие</t>
  </si>
  <si>
    <t>26 - невыполнение команды стоп</t>
  </si>
  <si>
    <t>27 - самопроизвольное открытие</t>
  </si>
  <si>
    <t>28 - самопроизвольное закрытие</t>
  </si>
  <si>
    <t>48 - Замаскирована одна из агрегатных защит</t>
  </si>
  <si>
    <t>49 - Замаскирован один из флагов готовности</t>
  </si>
  <si>
    <t>50 - рабочий интервал подач</t>
  </si>
  <si>
    <t>51 - идёт программа пуска</t>
  </si>
  <si>
    <t>52 - идёт программа остановки</t>
  </si>
  <si>
    <t>64 - Наработка НА до перехода на резервный агрегат, ч (Только ИП)</t>
  </si>
  <si>
    <t>65 - Наработка НА до планового капитального ремонта, ч (Только ИП)</t>
  </si>
  <si>
    <t>66 - Максимальная величина вибрации НА (Только ИП)</t>
  </si>
  <si>
    <t>67 - Максимальная величина вибрации насоса НА (Только ИП)</t>
  </si>
  <si>
    <t>68 - Максимальная величина вибрации электродвигателя НА (Только ИП)</t>
  </si>
  <si>
    <t>MPC</t>
  </si>
  <si>
    <t>PT</t>
  </si>
  <si>
    <t>Проектная готовность 41</t>
  </si>
  <si>
    <t>Проектная готовность 42</t>
  </si>
  <si>
    <t>Проектная готовность 43</t>
  </si>
  <si>
    <t>Проектная готовность 44</t>
  </si>
  <si>
    <t>Проектная готовность 45</t>
  </si>
  <si>
    <t>Проектная готовность 46</t>
  </si>
  <si>
    <t>Проектная готовность 47</t>
  </si>
  <si>
    <t>Проектная готовность 48</t>
  </si>
  <si>
    <t>53 - Невыполнение ЧРП включенного НА команд регулирования</t>
  </si>
  <si>
    <t>Название ТУ</t>
  </si>
  <si>
    <t>ИД системы</t>
  </si>
  <si>
    <t>Код команды
(hex)</t>
  </si>
  <si>
    <t>Номер источника
команд (hex)</t>
  </si>
  <si>
    <t>Номер системы</t>
  </si>
  <si>
    <t>Название ТР</t>
  </si>
  <si>
    <t>ECO101</t>
  </si>
  <si>
    <t>ECO301</t>
  </si>
  <si>
    <t>ECO201</t>
  </si>
  <si>
    <t>ECO401</t>
  </si>
  <si>
    <t>MBC102</t>
  </si>
  <si>
    <t>MBC202</t>
  </si>
  <si>
    <t>MBC302</t>
  </si>
  <si>
    <t>MBC101</t>
  </si>
  <si>
    <t>MBC201</t>
  </si>
  <si>
    <t>MBC301</t>
  </si>
  <si>
    <t>MBC401</t>
  </si>
  <si>
    <t>MBC402</t>
  </si>
  <si>
    <t>DG.KC</t>
  </si>
  <si>
    <t>BMEXBP0800</t>
  </si>
  <si>
    <t>Единицы измерения</t>
  </si>
  <si>
    <t>AVO</t>
  </si>
  <si>
    <t>KKCC</t>
  </si>
  <si>
    <t>KKCS</t>
  </si>
  <si>
    <t>Запрет маск</t>
  </si>
  <si>
    <t>ссылка на сигнал «Высоковольтный выключатель включен УСО1»</t>
  </si>
  <si>
    <t>ссылка на сигнал «Высоковольтный выключатель включен УСО3»</t>
  </si>
  <si>
    <t>ссылка на сигнал «Высоковольтный выключатель отключен УСО1»</t>
  </si>
  <si>
    <t>ссылка на сигнал «Высоковольтный выключатель отключен УСО3»</t>
  </si>
  <si>
    <t>ссылка на сигнал «Контроль цепей отключения – норма УСО1»</t>
  </si>
  <si>
    <t>ссылка на сигнал «Контроль цепей отключения – норма УСО3»</t>
  </si>
  <si>
    <t>54 - аварийное отключение кнопкой «Стоп» 1 (нас. зал)</t>
  </si>
  <si>
    <t>56 - аварийное отключение кнопкой «Стоп» 3 (БРУ)</t>
  </si>
  <si>
    <t>55 - аварийное отключение кнопкой «Стоп» 2 (эл.зал.)</t>
  </si>
  <si>
    <t>57 - аварийное отключение кнопкой «Стоп» 4 (ЧРП)</t>
  </si>
  <si>
    <t>58 - аварийное отключение кнопкой «Стоп» 5 (резерв)</t>
  </si>
  <si>
    <t>Отсутствие высокого давления на выходе МНС</t>
  </si>
  <si>
    <t>T01</t>
  </si>
  <si>
    <t>T02</t>
  </si>
  <si>
    <t>T03</t>
  </si>
  <si>
    <t>T04</t>
  </si>
  <si>
    <t>T05</t>
  </si>
  <si>
    <t>T06</t>
  </si>
  <si>
    <t>T07</t>
  </si>
  <si>
    <t>T08</t>
  </si>
  <si>
    <t>T09</t>
  </si>
  <si>
    <t>T10</t>
  </si>
  <si>
    <t>T11</t>
  </si>
  <si>
    <t>T12</t>
  </si>
  <si>
    <t>T13</t>
  </si>
  <si>
    <t>T14</t>
  </si>
  <si>
    <t>T15</t>
  </si>
  <si>
    <t>T23</t>
  </si>
  <si>
    <t>Время на открытие выкидной задвижки перед выдачей команды на включение НА по программе пуска №2</t>
  </si>
  <si>
    <t>Время полного хода выкидной задвижки НА (используется в алгоритме включения и отключения НА по программе пуска №2)</t>
  </si>
  <si>
    <t>Время фильтрации сигналов цепей включения и отключения</t>
  </si>
  <si>
    <t>Длительность нестационарного режима работы насоса</t>
  </si>
  <si>
    <t>Длительность выдачи команды САР (рамповая функция)</t>
  </si>
  <si>
    <t>Кратность подачи рабочего колеса от номинальной</t>
  </si>
  <si>
    <t>Koleso</t>
  </si>
  <si>
    <t>H009</t>
  </si>
  <si>
    <t>H019</t>
  </si>
  <si>
    <t>H030</t>
  </si>
  <si>
    <t>H032</t>
  </si>
  <si>
    <t>H306</t>
  </si>
  <si>
    <t>HVS01</t>
  </si>
  <si>
    <t>HVS02</t>
  </si>
  <si>
    <t>HVS05</t>
  </si>
  <si>
    <t>HVS06</t>
  </si>
  <si>
    <t>UTS_on</t>
  </si>
  <si>
    <t>UTS_off</t>
  </si>
  <si>
    <t>KTPR_AllAgrOff</t>
  </si>
  <si>
    <t>KTPR_AgrByAgrOff</t>
  </si>
  <si>
    <t>KTPR_FirstAgrOff</t>
  </si>
  <si>
    <t>KTPR_PNS_Off_5s_MNA</t>
  </si>
  <si>
    <t>NPS_SohranPredelnZagaz</t>
  </si>
  <si>
    <t>NPS_ProduvkaZagaz</t>
  </si>
  <si>
    <t>SOD</t>
  </si>
  <si>
    <t>T_CLS_ZASL</t>
  </si>
  <si>
    <t>OU_OSN_PUSK</t>
  </si>
  <si>
    <t>OU_REZ_PUSK</t>
  </si>
  <si>
    <t>OU_STOP</t>
  </si>
  <si>
    <t>Задвижки - ожидание прихода сигнала от МП после команды на закрытие</t>
  </si>
  <si>
    <t>Задвижки - время на подачу команды СТОП</t>
  </si>
  <si>
    <t>Задвижки - время "выполнения" команды на открытие при имитации</t>
  </si>
  <si>
    <t>Задвижки - время на выполнение «реверса»</t>
  </si>
  <si>
    <t>Вспомсистемы - выдержка времени на ожидание срабатывания/исчезновения МП после включения/отключения</t>
  </si>
  <si>
    <t>Вспомсистемы - выдержка времени для перевода неработающего агрегата в режим ремонтный при исчезновении напряжения в схеме управления</t>
  </si>
  <si>
    <t>Вспомсистемы - выдержка времени на запаздывание сигналов исчезновения МП</t>
  </si>
  <si>
    <t>Табло и сирены - время включенного состояния при прерывистой работе</t>
  </si>
  <si>
    <t>Табло и сирены - время отключенного состояния при прерывистой работе</t>
  </si>
  <si>
    <t>Станционные защиты - таймер проверки отключение всех агрегатов</t>
  </si>
  <si>
    <t>Станционные защиты - поочередное отключение агрегатов</t>
  </si>
  <si>
    <t>Станционные защиты - отключение первого по ходу агрегата</t>
  </si>
  <si>
    <t>Станционные защиты - выдержка времени на отключение ПНС после отключения всех МНА</t>
  </si>
  <si>
    <t>Станционные защиты - время после появления предельной загазованности, через которое срабатывает защита "Сохранение предельной загазованности"</t>
  </si>
  <si>
    <t>Станционные защиты - время после снижения уровня загазованности, через которое отключается вентиляция помещения</t>
  </si>
  <si>
    <t>АВО - выдержка времени на включение или отключение при достижении предельных значений</t>
  </si>
  <si>
    <t>Приборы контроля СОД - длительность импульса сигналов "контроль" и "деблокировка"</t>
  </si>
  <si>
    <t>САРД - длительность импульса, передаваемого в САРД для прикрытия заслонок при выполнении рамповой функции</t>
  </si>
  <si>
    <t>Время схода с концевых выключателей задвижек</t>
  </si>
  <si>
    <t>Время хода вала задвижек</t>
  </si>
  <si>
    <t>SwitchTimes</t>
  </si>
  <si>
    <t>MotionTimes</t>
  </si>
  <si>
    <t>HVS_01</t>
  </si>
  <si>
    <t>HVS_02</t>
  </si>
  <si>
    <t>HVS_03</t>
  </si>
  <si>
    <t>Выдержка времени на ожидание набора давления после появления сигнала МП в процессе пуска агрегата вспомсистемы</t>
  </si>
  <si>
    <t>Выдержка времени на ожидание спада давления после снятия сигнала МП в процессе остановки агрегата вспомсистемы</t>
  </si>
  <si>
    <t>Выдержка времени на контроль давления во время работы</t>
  </si>
  <si>
    <t>РДП</t>
  </si>
  <si>
    <t>Modbus 0-65535</t>
  </si>
  <si>
    <t>Название коммутатора</t>
  </si>
  <si>
    <t>Принадлежность</t>
  </si>
  <si>
    <t>Название ТИ</t>
  </si>
  <si>
    <t>Проверка прохождения сигналов</t>
  </si>
  <si>
    <t>Вспомсистемы - выдержка времени на возврат напряжения при стопе по месту</t>
  </si>
  <si>
    <t>Иерархия коммутатора</t>
  </si>
  <si>
    <t>Сигнал неисправность</t>
  </si>
  <si>
    <t>ИнвПриоритет</t>
  </si>
  <si>
    <t>Позиция модуля NOE</t>
  </si>
  <si>
    <t>IP адрес</t>
  </si>
  <si>
    <t>Тип коммутатора</t>
  </si>
  <si>
    <t>2 - Cisco IE2000-16T</t>
  </si>
  <si>
    <t>1 - Moxa EDS-510E</t>
  </si>
  <si>
    <t>Б3</t>
  </si>
  <si>
    <t>Б4</t>
  </si>
  <si>
    <t>Б5</t>
  </si>
  <si>
    <t>Вышестоящий экран</t>
  </si>
  <si>
    <t>Pic1</t>
  </si>
  <si>
    <t>Pic3</t>
  </si>
  <si>
    <t>Pic4</t>
  </si>
  <si>
    <t>Pic5</t>
  </si>
  <si>
    <t>Pic6</t>
  </si>
  <si>
    <t>Pic7</t>
  </si>
  <si>
    <t>Pic8</t>
  </si>
  <si>
    <t>Pic9</t>
  </si>
  <si>
    <t>Pic10</t>
  </si>
  <si>
    <t>Pic11</t>
  </si>
  <si>
    <t>Pic12</t>
  </si>
  <si>
    <t>Pic13</t>
  </si>
  <si>
    <t>Pic14</t>
  </si>
  <si>
    <t>Pic15</t>
  </si>
  <si>
    <t>Pic16</t>
  </si>
  <si>
    <t>Pic17</t>
  </si>
  <si>
    <t>Pic18</t>
  </si>
  <si>
    <t>Pic19</t>
  </si>
  <si>
    <t>Pic20</t>
  </si>
  <si>
    <t>Pic21</t>
  </si>
  <si>
    <t>Pic22</t>
  </si>
  <si>
    <t>Pic23</t>
  </si>
  <si>
    <t>Pic24</t>
  </si>
  <si>
    <t>Pic25</t>
  </si>
  <si>
    <t>Pic26</t>
  </si>
  <si>
    <t>Pic27</t>
  </si>
  <si>
    <t>Pic28</t>
  </si>
  <si>
    <t>Pic29</t>
  </si>
  <si>
    <t>Pic30</t>
  </si>
  <si>
    <t>Pic31</t>
  </si>
  <si>
    <t>Pic32</t>
  </si>
  <si>
    <t>Pic33</t>
  </si>
  <si>
    <t>Pic34</t>
  </si>
  <si>
    <t>Pic35</t>
  </si>
  <si>
    <t>Pic36</t>
  </si>
  <si>
    <t>Pic37</t>
  </si>
  <si>
    <t>Pic38</t>
  </si>
  <si>
    <t>Pic39</t>
  </si>
  <si>
    <t>Pic2</t>
  </si>
  <si>
    <t>Pic40</t>
  </si>
  <si>
    <t>Pic41</t>
  </si>
  <si>
    <t>Pic42</t>
  </si>
  <si>
    <t>Pic43</t>
  </si>
  <si>
    <t>Pic44</t>
  </si>
  <si>
    <t>Pic45</t>
  </si>
  <si>
    <t>Pic46</t>
  </si>
  <si>
    <t>Pic47</t>
  </si>
  <si>
    <t>Pic48</t>
  </si>
  <si>
    <t>Pic49</t>
  </si>
  <si>
    <t>Pic50</t>
  </si>
  <si>
    <t>Pic51</t>
  </si>
  <si>
    <t>Pic52</t>
  </si>
  <si>
    <t>Pic53</t>
  </si>
  <si>
    <t>Pic54</t>
  </si>
  <si>
    <t>Pic55</t>
  </si>
  <si>
    <t>Pic56</t>
  </si>
  <si>
    <t>Pic57</t>
  </si>
  <si>
    <t>Pic58</t>
  </si>
  <si>
    <t>Pic59</t>
  </si>
  <si>
    <t>Pic60</t>
  </si>
  <si>
    <t>Pic61</t>
  </si>
  <si>
    <t>Pic62</t>
  </si>
  <si>
    <t>Pic63</t>
  </si>
  <si>
    <t>Pic64</t>
  </si>
  <si>
    <t>Название Короткое</t>
  </si>
  <si>
    <t>ссылка на сигнал прохождения скребка 1</t>
  </si>
  <si>
    <t>ссылка на сигнал прохождения скребка 2</t>
  </si>
  <si>
    <t>Номер дискретного выхода "Контроль сигнализатора"</t>
  </si>
  <si>
    <t>Номер дискретного выхода "Деблокировка сигнализатора"</t>
  </si>
  <si>
    <t>Модуль NOE №1</t>
  </si>
  <si>
    <t>Модуль NOE №2</t>
  </si>
  <si>
    <t>Модуль NOE №3</t>
  </si>
  <si>
    <t>Модуль NOE №4</t>
  </si>
  <si>
    <t>-</t>
  </si>
  <si>
    <t>Идентиfикатор</t>
  </si>
  <si>
    <t>ссылка на сигнал неисправности сигнализатора</t>
  </si>
  <si>
    <t>KC
0 - 0,99</t>
  </si>
  <si>
    <t>Ед изм</t>
  </si>
  <si>
    <t>По умол</t>
  </si>
  <si>
    <t>По умолч</t>
  </si>
  <si>
    <t>Использ</t>
  </si>
  <si>
    <t>40 - САР</t>
  </si>
  <si>
    <t>3 - Cisco IE3000-8TC/IE2000-8T</t>
  </si>
  <si>
    <t>4 - Cisco IE3000-8TC+IEM3000-8TC</t>
  </si>
  <si>
    <t>Название сигнала</t>
  </si>
  <si>
    <t>Номер ДП</t>
  </si>
  <si>
    <t>Отправляемые данные</t>
  </si>
  <si>
    <t xml:space="preserve">  - </t>
  </si>
  <si>
    <t>Принимаемые данные</t>
  </si>
  <si>
    <t>Данные, отправляемые КЦ МНС</t>
  </si>
  <si>
    <t>Данные, принимаемые ДМЗ</t>
  </si>
  <si>
    <t>Вывод устройства ПЛК, Аналоговый вход</t>
  </si>
  <si>
    <t>1</t>
  </si>
  <si>
    <t>2</t>
  </si>
  <si>
    <t>3</t>
  </si>
  <si>
    <t>4</t>
  </si>
  <si>
    <t>5</t>
  </si>
  <si>
    <t>6</t>
  </si>
  <si>
    <t>7</t>
  </si>
  <si>
    <t>8</t>
  </si>
  <si>
    <t>9</t>
  </si>
  <si>
    <t>10</t>
  </si>
  <si>
    <t>11</t>
  </si>
  <si>
    <t>12</t>
  </si>
  <si>
    <t>13</t>
  </si>
  <si>
    <t>14</t>
  </si>
  <si>
    <t>15</t>
  </si>
  <si>
    <t>16</t>
  </si>
  <si>
    <t>Вывод устройства ПЛК, Дискретный вход</t>
  </si>
  <si>
    <t>17</t>
  </si>
  <si>
    <t>18</t>
  </si>
  <si>
    <t>19</t>
  </si>
  <si>
    <t>20</t>
  </si>
  <si>
    <t>21</t>
  </si>
  <si>
    <t>22</t>
  </si>
  <si>
    <t>23</t>
  </si>
  <si>
    <t>24</t>
  </si>
  <si>
    <t>25</t>
  </si>
  <si>
    <t>26</t>
  </si>
  <si>
    <t>27</t>
  </si>
  <si>
    <t>28</t>
  </si>
  <si>
    <t>29</t>
  </si>
  <si>
    <t>30</t>
  </si>
  <si>
    <t>31</t>
  </si>
  <si>
    <t>Вывод устройства ПЛК, Дискретный выход</t>
  </si>
  <si>
    <t>XT101</t>
  </si>
  <si>
    <t>XT102</t>
  </si>
  <si>
    <t>XT103</t>
  </si>
  <si>
    <t>XT104</t>
  </si>
  <si>
    <t>XT105</t>
  </si>
  <si>
    <t>XT106</t>
  </si>
  <si>
    <t>EC101</t>
  </si>
  <si>
    <t>EC103</t>
  </si>
  <si>
    <t>XT201</t>
  </si>
  <si>
    <t>XT202</t>
  </si>
  <si>
    <t>XT203</t>
  </si>
  <si>
    <t>XT204</t>
  </si>
  <si>
    <t>XT205</t>
  </si>
  <si>
    <t>XT206</t>
  </si>
  <si>
    <t>0</t>
  </si>
  <si>
    <t>EIO</t>
  </si>
  <si>
    <t>A1.00</t>
  </si>
  <si>
    <t>A1.03</t>
  </si>
  <si>
    <t>A2.00</t>
  </si>
  <si>
    <t>A2.03</t>
  </si>
  <si>
    <t>BMXNOM0200</t>
  </si>
  <si>
    <t>BMXDDI3202K</t>
  </si>
  <si>
    <t>140CPS11420</t>
  </si>
  <si>
    <t>TT902</t>
  </si>
  <si>
    <t>Вывод устройства ПЛК, Аналоговый выход</t>
  </si>
  <si>
    <t>Выкидная агрегатная задвижка открыта</t>
  </si>
  <si>
    <t>Ёмкости сбора утечек и дренажа - выдержка времени на включение основного насоса откачки утечек</t>
  </si>
  <si>
    <t>Ёмкости сбора утечек и дренажа - выдержка времени на включение резервного насоса откачки утечек</t>
  </si>
  <si>
    <t>Ёмкости сбора утечек и дренажа - выдержка времени на отключение насосов откачки утечек</t>
  </si>
  <si>
    <t>Ёмкости ССВД - выдержка времени на включение основного насоса откачки утечек</t>
  </si>
  <si>
    <t>OU_SSVD_OSN_PUSK</t>
  </si>
  <si>
    <t>Ёмкости ССВД - выдержка времени на включение резервного насоса откачки утечек</t>
  </si>
  <si>
    <t>OU_SSVD_REZ_PUSK</t>
  </si>
  <si>
    <t>Ёмкости ССВД - выдержка времени на отключение насосов откачки утечек</t>
  </si>
  <si>
    <t>OU_SSVD_STOP</t>
  </si>
  <si>
    <t>Вывод устройства ПЛК, общ.</t>
  </si>
  <si>
    <t>A3.00</t>
  </si>
  <si>
    <t>A3.03</t>
  </si>
  <si>
    <t>RS485(2)</t>
  </si>
  <si>
    <t>A3.04</t>
  </si>
  <si>
    <t>RS485</t>
  </si>
  <si>
    <t>A3.05</t>
  </si>
  <si>
    <t>A3.06</t>
  </si>
  <si>
    <t>AI22</t>
  </si>
  <si>
    <t>A3.07</t>
  </si>
  <si>
    <t>DI02</t>
  </si>
  <si>
    <t>EB902_01</t>
  </si>
  <si>
    <t>DI01</t>
  </si>
  <si>
    <t>OP902_01</t>
  </si>
  <si>
    <t>EC902_01</t>
  </si>
  <si>
    <t>EC904_01</t>
  </si>
  <si>
    <t>A4.00</t>
  </si>
  <si>
    <t>A4.03</t>
  </si>
  <si>
    <t>A4.04</t>
  </si>
  <si>
    <t>A4.05</t>
  </si>
  <si>
    <t>Обмен информацией по интерфейсу с МПСА ПТ</t>
  </si>
  <si>
    <t>A4.06</t>
  </si>
  <si>
    <t>EB901_01</t>
  </si>
  <si>
    <t>EC901_01</t>
  </si>
  <si>
    <t>EC903_01</t>
  </si>
  <si>
    <t>A4.07</t>
  </si>
  <si>
    <t>A5.00</t>
  </si>
  <si>
    <t>A6.00</t>
  </si>
  <si>
    <t>AI23</t>
  </si>
  <si>
    <t>AI21</t>
  </si>
  <si>
    <t>DI01(2)</t>
  </si>
  <si>
    <t>DI05</t>
  </si>
  <si>
    <t>A1.08</t>
  </si>
  <si>
    <t>DO04</t>
  </si>
  <si>
    <t>A1.09</t>
  </si>
  <si>
    <t>AI12</t>
  </si>
  <si>
    <t>A2.08</t>
  </si>
  <si>
    <t>A2.09</t>
  </si>
  <si>
    <t>XT107</t>
  </si>
  <si>
    <t>XT108</t>
  </si>
  <si>
    <t>XT109</t>
  </si>
  <si>
    <t>XT110</t>
  </si>
  <si>
    <t>DI01 (2)</t>
  </si>
  <si>
    <t>ED001</t>
  </si>
  <si>
    <t>EB902_03</t>
  </si>
  <si>
    <t>OP902_03</t>
  </si>
  <si>
    <t>OP904_03</t>
  </si>
  <si>
    <t>EC902_03</t>
  </si>
  <si>
    <t>EC904_03</t>
  </si>
  <si>
    <t>OP906_03</t>
  </si>
  <si>
    <t>XT207</t>
  </si>
  <si>
    <t>XT208</t>
  </si>
  <si>
    <t>XT209</t>
  </si>
  <si>
    <t>XT210</t>
  </si>
  <si>
    <t>ED002</t>
  </si>
  <si>
    <t>EB901_03</t>
  </si>
  <si>
    <t>OP901_03</t>
  </si>
  <si>
    <t>EC901_03</t>
  </si>
  <si>
    <t>EC903_03</t>
  </si>
  <si>
    <t>OP905_03</t>
  </si>
  <si>
    <t>A3.02</t>
  </si>
  <si>
    <t>ED003</t>
  </si>
  <si>
    <t>AI</t>
  </si>
  <si>
    <t>Сигнал от КВО</t>
  </si>
  <si>
    <t>Сигнал от КВЗ</t>
  </si>
  <si>
    <t>Сигнал от МПО</t>
  </si>
  <si>
    <t>Сигнал от МПЗ</t>
  </si>
  <si>
    <t>Сработала муфта</t>
  </si>
  <si>
    <t>Авария привода</t>
  </si>
  <si>
    <t>DI02(2)</t>
  </si>
  <si>
    <t>KKCC90</t>
  </si>
  <si>
    <t>KKCS90</t>
  </si>
  <si>
    <t>KKCC92</t>
  </si>
  <si>
    <t>KKCS92</t>
  </si>
  <si>
    <t>KKCC94</t>
  </si>
  <si>
    <t>KKCS94</t>
  </si>
  <si>
    <t>KKCC96</t>
  </si>
  <si>
    <t>KKCS96</t>
  </si>
  <si>
    <t>KKCC98</t>
  </si>
  <si>
    <t>KKCS98</t>
  </si>
  <si>
    <t>KKCC100</t>
  </si>
  <si>
    <t>KKCS100</t>
  </si>
  <si>
    <t>KKCC109</t>
  </si>
  <si>
    <t>KKCS109</t>
  </si>
  <si>
    <t>KKCC111</t>
  </si>
  <si>
    <t>KKCS111</t>
  </si>
  <si>
    <t>KKCC113</t>
  </si>
  <si>
    <t>KKCS113</t>
  </si>
  <si>
    <t>KKCC117</t>
  </si>
  <si>
    <t>KKCS117</t>
  </si>
  <si>
    <t>KKCC123</t>
  </si>
  <si>
    <t>KKCS123</t>
  </si>
  <si>
    <t>Команда на открытие</t>
  </si>
  <si>
    <t>Команда на закрытие</t>
  </si>
  <si>
    <t>Команда на остановку</t>
  </si>
  <si>
    <t>Команда на остановку открытия</t>
  </si>
  <si>
    <t>Команда на остановку закрытия</t>
  </si>
  <si>
    <t>KKCC91</t>
  </si>
  <si>
    <t>KKCS91</t>
  </si>
  <si>
    <t>KKCC93</t>
  </si>
  <si>
    <t>KKCS93</t>
  </si>
  <si>
    <t>KKCC95</t>
  </si>
  <si>
    <t>KKCS95</t>
  </si>
  <si>
    <t>KKCC97</t>
  </si>
  <si>
    <t>KKCS97</t>
  </si>
  <si>
    <t>KKCC99</t>
  </si>
  <si>
    <t>KKCS99</t>
  </si>
  <si>
    <t>KKCC101</t>
  </si>
  <si>
    <t>KKCS101</t>
  </si>
  <si>
    <t>KKCC110</t>
  </si>
  <si>
    <t>KKCS110</t>
  </si>
  <si>
    <t>KKCC112</t>
  </si>
  <si>
    <t>KKCS112</t>
  </si>
  <si>
    <t>KKCC114</t>
  </si>
  <si>
    <t>KKCS114</t>
  </si>
  <si>
    <t>KKCC120</t>
  </si>
  <si>
    <t>KKCS120</t>
  </si>
  <si>
    <t>DOB</t>
  </si>
  <si>
    <t>DKB</t>
  </si>
  <si>
    <t>DCB</t>
  </si>
  <si>
    <t>EC104</t>
  </si>
  <si>
    <t>EC105</t>
  </si>
  <si>
    <t>DI01 (1)</t>
  </si>
  <si>
    <t>DI02 (2)</t>
  </si>
  <si>
    <t>AI22(2)</t>
  </si>
  <si>
    <t>A4.02</t>
  </si>
  <si>
    <t>AI12(0)</t>
  </si>
  <si>
    <t>AI22(0)</t>
  </si>
  <si>
    <t>Сигнал от ключа ДУ-О-МУ</t>
  </si>
  <si>
    <t>DO03(2)</t>
  </si>
  <si>
    <t>DO03</t>
  </si>
  <si>
    <t>LC5023</t>
  </si>
  <si>
    <t>LC5053</t>
  </si>
  <si>
    <t>A5.02</t>
  </si>
  <si>
    <t>A5.03</t>
  </si>
  <si>
    <t>AI21 (1)</t>
  </si>
  <si>
    <t>AI22 (0)</t>
  </si>
  <si>
    <t>A5.04</t>
  </si>
  <si>
    <t>AO01 (1)</t>
  </si>
  <si>
    <t>A5.05</t>
  </si>
  <si>
    <t>A5.06</t>
  </si>
  <si>
    <t>A5.07</t>
  </si>
  <si>
    <t>DO03 (1)</t>
  </si>
  <si>
    <t>Звуковая сигнализация неисправности</t>
  </si>
  <si>
    <t>A6.02</t>
  </si>
  <si>
    <t>A6.03</t>
  </si>
  <si>
    <t>A6.04</t>
  </si>
  <si>
    <t>A6.05</t>
  </si>
  <si>
    <t>A6.06</t>
  </si>
  <si>
    <t>A6.07</t>
  </si>
  <si>
    <t>Деблокировка звуковой сигнализации</t>
  </si>
  <si>
    <t>PT101</t>
  </si>
  <si>
    <t>PT102</t>
  </si>
  <si>
    <t>PT201</t>
  </si>
  <si>
    <t>PT202</t>
  </si>
  <si>
    <t>EC_3</t>
  </si>
  <si>
    <t>DG.USO_4</t>
  </si>
  <si>
    <t>DG.SAR</t>
  </si>
  <si>
    <t>МНС</t>
  </si>
  <si>
    <t>Контроллер связи (основной)</t>
  </si>
  <si>
    <t>Контроллер связи (резервный)</t>
  </si>
  <si>
    <t>140CRP31200</t>
  </si>
  <si>
    <t>140NOE77111</t>
  </si>
  <si>
    <t>A3</t>
  </si>
  <si>
    <t>A3.CPS</t>
  </si>
  <si>
    <t>A4.CPS</t>
  </si>
  <si>
    <t>A4</t>
  </si>
  <si>
    <t>BMEP581020</t>
  </si>
  <si>
    <t>BMXAMI0810</t>
  </si>
  <si>
    <t>A5</t>
  </si>
  <si>
    <t>A6</t>
  </si>
  <si>
    <t>A5.CPS</t>
  </si>
  <si>
    <t>A6.CPS</t>
  </si>
  <si>
    <t>A5.01</t>
  </si>
  <si>
    <t>A6.01</t>
  </si>
  <si>
    <t>A1.СPS</t>
  </si>
  <si>
    <t>A2.СPS</t>
  </si>
  <si>
    <t>BMXNOE0100</t>
  </si>
  <si>
    <t>BMXP342020</t>
  </si>
  <si>
    <t>BMXDDO3202K</t>
  </si>
  <si>
    <t>BMEXBP0400</t>
  </si>
  <si>
    <t>Недостоверность измерения давления на входе МНС</t>
  </si>
  <si>
    <t>BMXAMO0410</t>
  </si>
  <si>
    <t>BMENOC0301</t>
  </si>
  <si>
    <t>Р8</t>
  </si>
  <si>
    <t>Р7</t>
  </si>
  <si>
    <t xml:space="preserve">Аварийная максимальная скорость опорожнения резервуара </t>
  </si>
  <si>
    <t>Аварийная максимальная скорость заполнения резервуара</t>
  </si>
  <si>
    <t>Минимальный уровень в резервуаре,  обеспечивающий безопасную работу системы размыва донных отложений</t>
  </si>
  <si>
    <t xml:space="preserve">Нижний допустимый уровень в резервуаре </t>
  </si>
  <si>
    <t xml:space="preserve">Верхний нормативный уровень в резервуаре </t>
  </si>
  <si>
    <t>Верхний допустимый уровень в резервуаре</t>
  </si>
  <si>
    <t>№ защиты в табл. Б4</t>
  </si>
  <si>
    <t>РВС-3</t>
  </si>
  <si>
    <t>РВС-4</t>
  </si>
  <si>
    <t>РВС-5</t>
  </si>
  <si>
    <t>РВС-6</t>
  </si>
  <si>
    <t>РВС-7</t>
  </si>
  <si>
    <t>РВС-8</t>
  </si>
  <si>
    <t>OP908_01</t>
  </si>
  <si>
    <t>OP907_01</t>
  </si>
  <si>
    <t>OP909_01</t>
  </si>
  <si>
    <t>1 - ИЛИ</t>
  </si>
  <si>
    <t>2 - И</t>
  </si>
  <si>
    <t>МНА1: выходная задвижка неоткрыта или в имитации</t>
  </si>
  <si>
    <t>МНА2: выходная задвижка неоткрыта или в имитации</t>
  </si>
  <si>
    <t>МНА1: Недостоверность измерений температуры корпуса насоса (нефти/нефтепродукта на выходе из насоса)</t>
  </si>
  <si>
    <t>МНА2: Недостоверность измерений температуры корпуса насоса (нефти/нефтепродукта на выходе из насоса)</t>
  </si>
  <si>
    <t>Выкидная агрегатная задвижка при выбранной программе пуска №1 открыта</t>
  </si>
  <si>
    <t>Выкидная агрегатная задвижка при выбранной программе пуска №2 закрыта</t>
  </si>
  <si>
    <t>T16</t>
  </si>
  <si>
    <t>T17</t>
  </si>
  <si>
    <t>T18</t>
  </si>
  <si>
    <t>T19</t>
  </si>
  <si>
    <t>T20</t>
  </si>
  <si>
    <t>T21</t>
  </si>
  <si>
    <t>T22</t>
  </si>
  <si>
    <t>T24</t>
  </si>
  <si>
    <t>T25</t>
  </si>
  <si>
    <t>T26</t>
  </si>
  <si>
    <t>T27</t>
  </si>
  <si>
    <t>Rezerv30</t>
  </si>
  <si>
    <t>Т98</t>
  </si>
  <si>
    <t>Т99</t>
  </si>
  <si>
    <t>Резерв 30</t>
  </si>
  <si>
    <t>Задержка на снятие готовности по отсутствию напряжения 6/10 кВ в двигательной ячейке</t>
  </si>
  <si>
    <t>Задержка на снятие готовности по отсутствию напряжения в цепях управления агрегатными задвижками</t>
  </si>
  <si>
    <t>Время снижения частоты вращения вала ЭД НА при выполнении программы управляемой остановки</t>
  </si>
  <si>
    <t>Время снижения силы тока ЭД при выполнении программы управляемой остановки</t>
  </si>
  <si>
    <t>Время сброса сигнала ЧРП "вращение вперед" при выполнении программы управляемой остановки</t>
  </si>
  <si>
    <t>Время получения сигнала ЧРП "вращение вперед"</t>
  </si>
  <si>
    <t>Время на достижение стартовой частоты вращения вала ЭД НА</t>
  </si>
  <si>
    <t>Время на достижение частоты вращения вала ЭД НА, соответствующей минимальной частоте диапазона регулирования</t>
  </si>
  <si>
    <t>Время получения сигнала ЧРП "готов к пуску"</t>
  </si>
  <si>
    <t>Время контроля выполнения команд регулирования ЧРП включенного МНА</t>
  </si>
  <si>
    <t>Время отсутствия контроля выполнения команд регулирования после включения НА</t>
  </si>
  <si>
    <t>Время на проверку корректности состояния цепей контроля МНА</t>
  </si>
  <si>
    <t>Время на остановку вала ЭД НА после выполнения программы неуправляемой остановки</t>
  </si>
  <si>
    <t>T28</t>
  </si>
  <si>
    <t>Время на отключение агрегата средствами энергоснабжения</t>
  </si>
  <si>
    <t>МНА 1 отключен аппаратно</t>
  </si>
  <si>
    <t>МНА 2 отключен аппаратно</t>
  </si>
  <si>
    <t>Формируется в частной секции</t>
  </si>
  <si>
    <t>Threshold</t>
  </si>
  <si>
    <t>3 - Температуры</t>
  </si>
  <si>
    <t>4 - Давления</t>
  </si>
  <si>
    <t>5 - Уровни</t>
  </si>
  <si>
    <t>6 - Загазованности</t>
  </si>
  <si>
    <t>1 - Прочие</t>
  </si>
  <si>
    <t>2 - Вибрации</t>
  </si>
  <si>
    <t>KTPR.Ust.Set1</t>
  </si>
  <si>
    <t>KTPR.Ust.Set2</t>
  </si>
  <si>
    <t>KTPR.Ust.Set3</t>
  </si>
  <si>
    <t>KTPR.Ust.Set4</t>
  </si>
  <si>
    <t>KTPR.Ust.Set5</t>
  </si>
  <si>
    <t>KTPR.Ust.Set6</t>
  </si>
  <si>
    <t>KTPR.Ust.Set7</t>
  </si>
  <si>
    <t>KTPR.Ust.Set8</t>
  </si>
  <si>
    <t>KTPR.Ust.Set9</t>
  </si>
  <si>
    <t>KTPR.Ust.Set10</t>
  </si>
  <si>
    <t>KTPR.Ust.Set11</t>
  </si>
  <si>
    <t>KTPR.Ust.Set12</t>
  </si>
  <si>
    <t>KTPR.Ust.Set13</t>
  </si>
  <si>
    <t>KTPR.Ust.Set14</t>
  </si>
  <si>
    <t>KTPR.Ust.Set15</t>
  </si>
  <si>
    <t>KTPR.Ust.Set16</t>
  </si>
  <si>
    <t>KTPR.Ust.Set17</t>
  </si>
  <si>
    <t>KTPR.Ust.Set18</t>
  </si>
  <si>
    <t>KTPR.Ust.Set19</t>
  </si>
  <si>
    <t>KTPR.Ust.Set20</t>
  </si>
  <si>
    <t>KTPR.Ust.Set21</t>
  </si>
  <si>
    <t>KTPR.Ust.Set22</t>
  </si>
  <si>
    <t>KTPR.Ust.Set23</t>
  </si>
  <si>
    <t>KTPR.Ust.Set24</t>
  </si>
  <si>
    <t>KTPR.Ust.Set25</t>
  </si>
  <si>
    <t>KTPR.Ust.Set26</t>
  </si>
  <si>
    <t>KTPR.Ust.Set27</t>
  </si>
  <si>
    <t>KTPR.Ust.Set28</t>
  </si>
  <si>
    <t>KTPR.Ust.Set29</t>
  </si>
  <si>
    <t>KTPR.Ust.Set30</t>
  </si>
  <si>
    <t>KTPR.Ust.Set31</t>
  </si>
  <si>
    <t>KTPR.Ust.Set32</t>
  </si>
  <si>
    <t>KTPR.Ust.Set33</t>
  </si>
  <si>
    <t>KTPR.Ust.Set34</t>
  </si>
  <si>
    <t>KTPR.Ust.Set35</t>
  </si>
  <si>
    <t>KTPR.Ust.Set36</t>
  </si>
  <si>
    <t>KTPR.Ust.Set37</t>
  </si>
  <si>
    <t>KTPR.Ust.Set38</t>
  </si>
  <si>
    <t>KTPR.Ust.Set39</t>
  </si>
  <si>
    <t>KTPR.Ust.Set40</t>
  </si>
  <si>
    <t>KTPR.Ust.Set41</t>
  </si>
  <si>
    <t>KTPR.Ust.Set42</t>
  </si>
  <si>
    <t>KTPR.Ust.Set43</t>
  </si>
  <si>
    <t>KTPR.Ust.Set44</t>
  </si>
  <si>
    <t>KTPR.Ust.Set45</t>
  </si>
  <si>
    <t>KTPR.Ust.Set46</t>
  </si>
  <si>
    <t>KTPR.Ust.Set47</t>
  </si>
  <si>
    <t>KTPR.Ust.Set48</t>
  </si>
  <si>
    <t>KTPR.Ust.Set49</t>
  </si>
  <si>
    <t>KTPR.Ust.Set50</t>
  </si>
  <si>
    <t>KTPR.Ust.Set51</t>
  </si>
  <si>
    <t>KTPR.Ust.Set52</t>
  </si>
  <si>
    <t>KTPR.Ust.Set53</t>
  </si>
  <si>
    <t>KTPR.Ust.Set54</t>
  </si>
  <si>
    <t>KTPR.Ust.Set55</t>
  </si>
  <si>
    <t>KTPR.Ust.Set56</t>
  </si>
  <si>
    <t>KTPR.Ust.Set57</t>
  </si>
  <si>
    <t>KTPR.Ust.Set58</t>
  </si>
  <si>
    <t>KTPR.Ust.Set59</t>
  </si>
  <si>
    <t>KTPR.Ust.Set60</t>
  </si>
  <si>
    <t>KTPR.Ust.Set61</t>
  </si>
  <si>
    <t>KTPR.Ust.Set62</t>
  </si>
  <si>
    <t>KTPR.Ust.Set63</t>
  </si>
  <si>
    <t>KTPR.Ust.Set64</t>
  </si>
  <si>
    <t>KTPR.Ust.Set65</t>
  </si>
  <si>
    <t>KTPR.Ust.Set66</t>
  </si>
  <si>
    <t>KTPR.Ust.Set67</t>
  </si>
  <si>
    <t>KTPR.Ust.Set68</t>
  </si>
  <si>
    <t>KTPR.Ust.Set69</t>
  </si>
  <si>
    <t>KTPR.Ust.Set70</t>
  </si>
  <si>
    <t>KTPR.Ust.Set71</t>
  </si>
  <si>
    <t>KTPR.Ust.Set72</t>
  </si>
  <si>
    <t>NPS.Timer.CommTimes.Set1</t>
  </si>
  <si>
    <t>NPS.Timer.CommTimes.Set2</t>
  </si>
  <si>
    <t>NPS.Timer.CommTimes.Set3</t>
  </si>
  <si>
    <t>NPS.Timer.CommTimes.Set4</t>
  </si>
  <si>
    <t>NPS.Timer.CommTimes.Set5</t>
  </si>
  <si>
    <t>NPS.Timer.CommTimes.Set6</t>
  </si>
  <si>
    <t>NPS.Timer.CommTimes.Set7</t>
  </si>
  <si>
    <t>NPS.Timer.CommTimes.Set8</t>
  </si>
  <si>
    <t>NPS.Timer.CommTimes.Set9</t>
  </si>
  <si>
    <t>NPS.Timer.CommTimes.Set10</t>
  </si>
  <si>
    <t>NPS.Timer.CommTimes.Set11</t>
  </si>
  <si>
    <t>NPS.Timer.CommTimes.Set12</t>
  </si>
  <si>
    <t>NPS.Timer.CommTimes.Set13</t>
  </si>
  <si>
    <t>NPS.Timer.CommTimes.Set14</t>
  </si>
  <si>
    <t>NPS.Timer.CommTimes.Set15</t>
  </si>
  <si>
    <t>NPS.Timer.CommTimes.Set16</t>
  </si>
  <si>
    <t>NPS.Timer.CommTimes.Set17</t>
  </si>
  <si>
    <t>NPS.Timer.CommTimes.Set18</t>
  </si>
  <si>
    <t>NPS.Timer.CommTimes.Set19</t>
  </si>
  <si>
    <t>NPS.Timer.CommTimes.Set20</t>
  </si>
  <si>
    <t>NPS.Timer.CommTimes.Set21</t>
  </si>
  <si>
    <t>NPS.Timer.CommTimes.Set22</t>
  </si>
  <si>
    <t>NPS.Timer.CommTimes.Set23</t>
  </si>
  <si>
    <t>NPS.Timer.CommTimes.Set24</t>
  </si>
  <si>
    <t>NPS.Timer.CommTimes.Set25</t>
  </si>
  <si>
    <t>NPS.Timer.CommTimes.Set26</t>
  </si>
  <si>
    <t>NPS.Timer.CommTimes.Set27</t>
  </si>
  <si>
    <t>NPS.Timer.CommTimes.Set28</t>
  </si>
  <si>
    <t>NPS.Timer.CommTimes.Set29</t>
  </si>
  <si>
    <t>NPS.Timer.CommTimes.Set30</t>
  </si>
  <si>
    <t>NPS.Timer.CommTimes.Set31</t>
  </si>
  <si>
    <t>NPS.Timer.CommTimes.Set32</t>
  </si>
  <si>
    <t>0,1 сек</t>
  </si>
  <si>
    <t>ч</t>
  </si>
  <si>
    <t>С</t>
  </si>
  <si>
    <t>мин</t>
  </si>
  <si>
    <t>NA.Ust.Set1</t>
  </si>
  <si>
    <t>NA.Ust.Set2</t>
  </si>
  <si>
    <t>NA.Ust.Set3</t>
  </si>
  <si>
    <t>NA.Ust.Set4</t>
  </si>
  <si>
    <t>NA.Ust.Set5</t>
  </si>
  <si>
    <t>NA.Ust.Set6</t>
  </si>
  <si>
    <t>NA.Ust.Set7</t>
  </si>
  <si>
    <t>NA.Ust.Set8</t>
  </si>
  <si>
    <t>NA.Ust.Set9</t>
  </si>
  <si>
    <t>NA.Ust.Set10</t>
  </si>
  <si>
    <t>NA.Ust.Set11</t>
  </si>
  <si>
    <t>NA.Ust.Set12</t>
  </si>
  <si>
    <t>NA.Ust.Set13</t>
  </si>
  <si>
    <t>NA.Ust.Set14</t>
  </si>
  <si>
    <t>NA.Ust.Set15</t>
  </si>
  <si>
    <t>NA.Ust.Set16</t>
  </si>
  <si>
    <t>NA.Ust.Set17</t>
  </si>
  <si>
    <t>NA.Ust.Set18</t>
  </si>
  <si>
    <t>NA.Ust.Set19</t>
  </si>
  <si>
    <t>NA.Ust.Set20</t>
  </si>
  <si>
    <t>NA.Ust.Set21</t>
  </si>
  <si>
    <t>NA.Ust.Set22</t>
  </si>
  <si>
    <t>NA.Ust.Set23</t>
  </si>
  <si>
    <t>NA.Ust.Set24</t>
  </si>
  <si>
    <t>NA.Ust.Set25</t>
  </si>
  <si>
    <t>NA.Ust.Set26</t>
  </si>
  <si>
    <t>NA.Ust.Set27</t>
  </si>
  <si>
    <t>NA.Ust.Set28</t>
  </si>
  <si>
    <t>NA.Ust.Set29</t>
  </si>
  <si>
    <t>NA.Ust.Set30</t>
  </si>
  <si>
    <t>NA.Ust.Set31</t>
  </si>
  <si>
    <t>NA.Ust.Set32</t>
  </si>
  <si>
    <t>NA.Ust.Set33</t>
  </si>
  <si>
    <t>.ZDV.Ust.Set1</t>
  </si>
  <si>
    <t>.ZDV.Ust.Set2</t>
  </si>
  <si>
    <t>.VS.Ust.Set1</t>
  </si>
  <si>
    <t>.VS.Ust.Set2</t>
  </si>
  <si>
    <t>.VS.Ust.Set3</t>
  </si>
  <si>
    <t>NPS.Timer.twList4.Set1</t>
  </si>
  <si>
    <t>NPS.Timer.twList4.Set2</t>
  </si>
  <si>
    <t>NPS.Timer.twList4.Set3</t>
  </si>
  <si>
    <t>NPS.Timer.twList4.Set4</t>
  </si>
  <si>
    <t>NPS.Timer.twList4.Set5</t>
  </si>
  <si>
    <t>NPS.Timer.twList4.Set6</t>
  </si>
  <si>
    <t>NPS.Timer.twList4.Set7</t>
  </si>
  <si>
    <t>NPS.Timer.twList4.Set8</t>
  </si>
  <si>
    <t>NPS.Timer.twList4.Set9</t>
  </si>
  <si>
    <t>NPS.Timer.twList4.Set10</t>
  </si>
  <si>
    <t>NPS.Timer.twList4.Set11</t>
  </si>
  <si>
    <t>NPS.Timer.twList4.Set12</t>
  </si>
  <si>
    <t>NPS.Timer.twList4.Set13</t>
  </si>
  <si>
    <t>NPS.Timer.twList4.Set14</t>
  </si>
  <si>
    <t>NPS.Timer.twList4.Set15</t>
  </si>
  <si>
    <t>NPS.Timer.twList4.Set16</t>
  </si>
  <si>
    <t>NPS.Timer.twList4.Set17</t>
  </si>
  <si>
    <t>NPS.Timer.twList4.Set18</t>
  </si>
  <si>
    <t>NPS.Timer.twList4.Set19</t>
  </si>
  <si>
    <t>NPS.Timer.twList4.Set20</t>
  </si>
  <si>
    <t>NPS.Timer.twList4.Set21</t>
  </si>
  <si>
    <t>NPS.Timer.twList4.Set22</t>
  </si>
  <si>
    <t>NPS.Timer.twList4.Set23</t>
  </si>
  <si>
    <t>NPS.Timer.twList4.Set24</t>
  </si>
  <si>
    <t>NPS.Timer.twList4.Set25</t>
  </si>
  <si>
    <t>NPS.Timer.twList4.Set26</t>
  </si>
  <si>
    <t>NPS.Timer.twList4.Set27</t>
  </si>
  <si>
    <t>NPS.Timer.twList4.Set28</t>
  </si>
  <si>
    <t>NPS.Timer.twList4.Set29</t>
  </si>
  <si>
    <t>NPS.Timer.twList4.Set30</t>
  </si>
  <si>
    <t>NPS.Timer.twList4.Set31</t>
  </si>
  <si>
    <t>NPS.Timer.twList4.Set32</t>
  </si>
  <si>
    <t>Иерархия временных уставок</t>
  </si>
  <si>
    <t>RP.RVS3.KTPRR.Ust.Set1</t>
  </si>
  <si>
    <t>RP.RVS3.KTPRR.Ust.Set2</t>
  </si>
  <si>
    <t>RP.RVS3.KTPRR.Ust.Set3</t>
  </si>
  <si>
    <t>RP.RVS3.KTPRR.Ust.Set4</t>
  </si>
  <si>
    <t>RP.RVS3.KTPRR.Ust.Set5</t>
  </si>
  <si>
    <t>RP.RVS3.KTPRR.Ust.Set6</t>
  </si>
  <si>
    <t>RP.RVS3.KTPRR.Ust.Set7</t>
  </si>
  <si>
    <t>RP.RVS3.KTPRR.Ust.Set8</t>
  </si>
  <si>
    <t>RP.RVS4.KTPRR.Ust.Set1</t>
  </si>
  <si>
    <t>RP.RVS4.KTPRR.Ust.Set2</t>
  </si>
  <si>
    <t>RP.RVS4.KTPRR.Ust.Set3</t>
  </si>
  <si>
    <t>RP.RVS4.KTPRR.Ust.Set4</t>
  </si>
  <si>
    <t>RP.RVS4.KTPRR.Ust.Set5</t>
  </si>
  <si>
    <t>RP.RVS4.KTPRR.Ust.Set6</t>
  </si>
  <si>
    <t>RP.RVS4.KTPRR.Ust.Set7</t>
  </si>
  <si>
    <t>RP.RVS4.KTPRR.Ust.Set8</t>
  </si>
  <si>
    <t>RP.RVS8.KTPRR.Ust.Set1</t>
  </si>
  <si>
    <t>RP.RVS8.KTPRR.Ust.Set2</t>
  </si>
  <si>
    <t>RP.RVS8.KTPRR.Ust.Set3</t>
  </si>
  <si>
    <t>RP.RVS8.KTPRR.Ust.Set4</t>
  </si>
  <si>
    <t>RP.RVS8.KTPRR.Ust.Set5</t>
  </si>
  <si>
    <t>RP.RVS8.KTPRR.Ust.Set6</t>
  </si>
  <si>
    <t>RP.RVS8.KTPRR.Ust.Set7</t>
  </si>
  <si>
    <t>RP.RVS8.KTPRR.Ust.Set8</t>
  </si>
  <si>
    <t>RP.RVS7.KTPRR.Ust.Set1</t>
  </si>
  <si>
    <t>RP.RVS7.KTPRR.Ust.Set2</t>
  </si>
  <si>
    <t>RP.RVS7.KTPRR.Ust.Set3</t>
  </si>
  <si>
    <t>RP.RVS7.KTPRR.Ust.Set4</t>
  </si>
  <si>
    <t>RP.RVS7.KTPRR.Ust.Set5</t>
  </si>
  <si>
    <t>RP.RVS7.KTPRR.Ust.Set6</t>
  </si>
  <si>
    <t>RP.RVS7.KTPRR.Ust.Set7</t>
  </si>
  <si>
    <t>RP.RVS7.KTPRR.Ust.Set8</t>
  </si>
  <si>
    <t>RP.RVS6.KTPRR.Ust.Set1</t>
  </si>
  <si>
    <t>RP.RVS6.KTPRR.Ust.Set2</t>
  </si>
  <si>
    <t>RP.RVS6.KTPRR.Ust.Set3</t>
  </si>
  <si>
    <t>RP.RVS6.KTPRR.Ust.Set4</t>
  </si>
  <si>
    <t>RP.RVS6.KTPRR.Ust.Set5</t>
  </si>
  <si>
    <t>RP.RVS6.KTPRR.Ust.Set6</t>
  </si>
  <si>
    <t>RP.RVS6.KTPRR.Ust.Set7</t>
  </si>
  <si>
    <t>RP.RVS6.KTPRR.Ust.Set8</t>
  </si>
  <si>
    <t>RP.RVS5.KTPRR.Ust.Set1</t>
  </si>
  <si>
    <t>RP.RVS5.KTPRR.Ust.Set2</t>
  </si>
  <si>
    <t>RP.RVS5.KTPRR.Ust.Set3</t>
  </si>
  <si>
    <t>RP.RVS5.KTPRR.Ust.Set4</t>
  </si>
  <si>
    <t>RP.RVS5.KTPRR.Ust.Set5</t>
  </si>
  <si>
    <t>RP.RVS5.KTPRR.Ust.Set6</t>
  </si>
  <si>
    <t>RP.RVS5.KTPRR.Ust.Set7</t>
  </si>
  <si>
    <t>RP.RVS5.KTPRR.Ust.Set8</t>
  </si>
  <si>
    <t>Контроль датчика прохождения СОД камеры пуска</t>
  </si>
  <si>
    <t>НА7</t>
  </si>
  <si>
    <t>Обмен информацией по интерфейсу с МПСА РП (основной канал)</t>
  </si>
  <si>
    <t>OP904_01</t>
  </si>
  <si>
    <t>OK902_01</t>
  </si>
  <si>
    <t>OP906_01</t>
  </si>
  <si>
    <t>OP910_01</t>
  </si>
  <si>
    <t>OP912_01</t>
  </si>
  <si>
    <t>Обмен информацией по интерфейсу с МПСА РП (резервный канал)</t>
  </si>
  <si>
    <t>OP901_01</t>
  </si>
  <si>
    <t>OP903_01</t>
  </si>
  <si>
    <t>EB903_01</t>
  </si>
  <si>
    <t>OP905_01</t>
  </si>
  <si>
    <t>OP911_01</t>
  </si>
  <si>
    <t>OP913_01</t>
  </si>
  <si>
    <t>TT903</t>
  </si>
  <si>
    <t>DC7014</t>
  </si>
  <si>
    <t>Пожар в насосной 1122/2. Получение сигнала из МПСА ПТ</t>
  </si>
  <si>
    <t>DC7024</t>
  </si>
  <si>
    <t>DI01 (0)</t>
  </si>
  <si>
    <t>Двери шкафа БРУ открыты</t>
  </si>
  <si>
    <t>DI02 (1)</t>
  </si>
  <si>
    <t>OK902_03</t>
  </si>
  <si>
    <t>EC906_03</t>
  </si>
  <si>
    <t>OP908_03</t>
  </si>
  <si>
    <t>DO04 (1)</t>
  </si>
  <si>
    <t>EB903_03</t>
  </si>
  <si>
    <t>OP907_03</t>
  </si>
  <si>
    <t>OP909_03</t>
  </si>
  <si>
    <t>DО03 (2)</t>
  </si>
  <si>
    <t>BB970</t>
  </si>
  <si>
    <t>DО03</t>
  </si>
  <si>
    <t>AI12(2)</t>
  </si>
  <si>
    <t>AI23(2)</t>
  </si>
  <si>
    <t>DI05(2)</t>
  </si>
  <si>
    <t>LC1014</t>
  </si>
  <si>
    <t>LC2014</t>
  </si>
  <si>
    <t>Температура нефти на выходе НПС</t>
  </si>
  <si>
    <t>DM01-6(2)</t>
  </si>
  <si>
    <t>DM01-6</t>
  </si>
  <si>
    <t>DI01(0)</t>
  </si>
  <si>
    <t>LC5073</t>
  </si>
  <si>
    <t>OPC502</t>
  </si>
  <si>
    <t>Неисправность датчика прохождения СОД на выходе УПС</t>
  </si>
  <si>
    <t>Срабатывание датчика прохождения СОД (трансмиттер ОУ) на выходе УПС</t>
  </si>
  <si>
    <t>Срабатывание датчика прохождения СОД (ОУ) на выходе УПС</t>
  </si>
  <si>
    <t>Контроль датчика прохождения СОД на выходе УПС</t>
  </si>
  <si>
    <t>Давление на выходе УППС</t>
  </si>
  <si>
    <t>DM03-5</t>
  </si>
  <si>
    <t>DM04-5</t>
  </si>
  <si>
    <t>Неисправность датчика прохождения СОД камеры пуска</t>
  </si>
  <si>
    <t>Срабатывание датчика прохождения СОД (трансмиттер ОУ) камеры пуска</t>
  </si>
  <si>
    <t>Срабатывание датчика прохождения СОД (ОУ) камеры пуска</t>
  </si>
  <si>
    <t>AO01 (0)</t>
  </si>
  <si>
    <t>Режим управления САР - "С дисплейной панели"</t>
  </si>
  <si>
    <t>Режим управления САР - "Внешний"</t>
  </si>
  <si>
    <t>Блокировка звуковой сигнализации</t>
  </si>
  <si>
    <t>OPC970</t>
  </si>
  <si>
    <t>TC970</t>
  </si>
  <si>
    <t>EC971</t>
  </si>
  <si>
    <t>MNS</t>
  </si>
  <si>
    <t>DG</t>
  </si>
  <si>
    <t>DG.USO_2_1</t>
  </si>
  <si>
    <t>УППСОД</t>
  </si>
  <si>
    <t>Диагностика</t>
  </si>
  <si>
    <t>Связь со смежными системами</t>
  </si>
  <si>
    <t>КЦ</t>
  </si>
  <si>
    <t>УСО 2.1</t>
  </si>
  <si>
    <t>УСО 4</t>
  </si>
  <si>
    <t>КЦ САР</t>
  </si>
  <si>
    <t>КЦ ДП</t>
  </si>
  <si>
    <t>УСО 2.1 ДП</t>
  </si>
  <si>
    <t>УСО 4 ДП</t>
  </si>
  <si>
    <t>КЦ САР ДП</t>
  </si>
  <si>
    <t>3 - Cisco IE3000-8T/IE2000-8T</t>
  </si>
  <si>
    <t>192.168.9.50</t>
  </si>
  <si>
    <t>192.168.9.178</t>
  </si>
  <si>
    <t>DG.SAR.OP9172_09s</t>
  </si>
  <si>
    <t>DG.SAR.OP9172_10s</t>
  </si>
  <si>
    <t>BMEP583020</t>
  </si>
  <si>
    <t>Недостоверность измерения давления на выходе МНС</t>
  </si>
  <si>
    <t>7 - Сигналы с контролем целостности</t>
  </si>
  <si>
    <t>Тип ИП</t>
  </si>
  <si>
    <t>UPPSOD</t>
  </si>
  <si>
    <t>EB902_04</t>
  </si>
  <si>
    <t>OP902_04</t>
  </si>
  <si>
    <t>OP904_04</t>
  </si>
  <si>
    <t>EC902_04</t>
  </si>
  <si>
    <t>EC904_04</t>
  </si>
  <si>
    <t>OK902_04</t>
  </si>
  <si>
    <t>EC906_04</t>
  </si>
  <si>
    <t>EB901_04</t>
  </si>
  <si>
    <t>OP901_04</t>
  </si>
  <si>
    <t>OP903_04</t>
  </si>
  <si>
    <t>EC901_04</t>
  </si>
  <si>
    <t>EC903_04</t>
  </si>
  <si>
    <t>OP905_04</t>
  </si>
  <si>
    <t>BIK</t>
  </si>
  <si>
    <t>Аварийная максимальная температура корпуса насоса (нефтепродукта на выходе из насоса)</t>
  </si>
  <si>
    <t>Недостоверность измерений температуры корпуса насоса (нефтепродукта на выходе из насоса)</t>
  </si>
  <si>
    <t>Аварийная максимальная температура переднего подшипника насоса</t>
  </si>
  <si>
    <t>Аварийная максимальная температура переднего подшипника электродвигателя</t>
  </si>
  <si>
    <t>Аварийная максимальная температура заднего подшипника электродвигателя</t>
  </si>
  <si>
    <t>Недостоверность температуры переднего подшипника насоса</t>
  </si>
  <si>
    <t>Недостоверность температуры переднего подшипника электродвигателя</t>
  </si>
  <si>
    <t>Недостоверность температуры заднего подшипника электродвигателя</t>
  </si>
  <si>
    <t>Аварийные утечки нефтепродукта через торцовое уплотнение насоса</t>
  </si>
  <si>
    <t>Аварийная максимальная вибрация электродвигателя в нестационарном режиме</t>
  </si>
  <si>
    <t>Аварийная максимальная вибрация насоса в нестационарном режиме</t>
  </si>
  <si>
    <t xml:space="preserve">Аварийная максимальная вибрация электродвигателя. Порог 1 в стационарном режиме </t>
  </si>
  <si>
    <t>Аварийная максимальная вибрация электродвигателя. Порог 2.</t>
  </si>
  <si>
    <t>Аварийная максимальная вибрация насоса. Порог 2.</t>
  </si>
  <si>
    <t>Недостоверность измерений вибрации в группе датчиков электродвигателя</t>
  </si>
  <si>
    <t>Недостоверность измерений вибрации в группе датчиков насоса</t>
  </si>
  <si>
    <t>Закрытие агрегатных задвижек работающего агрегата</t>
  </si>
  <si>
    <t>Невыполнение программы пуска агрегата</t>
  </si>
  <si>
    <t>Аварийное отключение агрегата кнопкой «Стоп» с БРУ</t>
  </si>
  <si>
    <t>Аварийное отключение агрегата кнопкой «Стоп» по месту</t>
  </si>
  <si>
    <t>Отключение агрегата с АРМ диспетчера по СТМ</t>
  </si>
  <si>
    <t>Отключение агрегата по команде ЦСПА</t>
  </si>
  <si>
    <t>Аварийная максимальная температура заднего подшипника насоса</t>
  </si>
  <si>
    <t>Недостоверность температуры заднего подшипника насоса</t>
  </si>
  <si>
    <t xml:space="preserve">Аварийная максимальная вибрация насоса. Порог 1 в стационарном режиме </t>
  </si>
  <si>
    <t>Аварийное минимальное давление на выходе работающего ПНА</t>
  </si>
  <si>
    <t>Электрическая защита электродвигателя</t>
  </si>
  <si>
    <t>Невыполнение команды остановки ПНА</t>
  </si>
  <si>
    <t>Несанкционированное отключение ПНА</t>
  </si>
  <si>
    <t>Несанкционированное включение ПНА</t>
  </si>
  <si>
    <t>Неисправность цепей контроля ПНА</t>
  </si>
  <si>
    <t>Магистральный насосный агрегат №7</t>
  </si>
  <si>
    <t>DG.KC.1A2U</t>
  </si>
  <si>
    <t>DG.KC.OP906_01</t>
  </si>
  <si>
    <t>DG.KC.1A1U</t>
  </si>
  <si>
    <t>DG.KC.OP907_01</t>
  </si>
  <si>
    <t>DG.USO_4.1A1U</t>
  </si>
  <si>
    <t>DG.USO_4.1A2U</t>
  </si>
  <si>
    <t>DG.KC.2A1U</t>
  </si>
  <si>
    <t>DG.KC.OP911_01</t>
  </si>
  <si>
    <t>DG.KC.OP910_01</t>
  </si>
  <si>
    <t>DG.KC.2A2U</t>
  </si>
  <si>
    <t>DG.SAR.1A1U</t>
  </si>
  <si>
    <t>DG.SAR.1A2U</t>
  </si>
  <si>
    <t>DG.SAR.2A2U</t>
  </si>
  <si>
    <t>DG.SAR.2A1U</t>
  </si>
  <si>
    <t>DG.SAR.OP9172_05s</t>
  </si>
  <si>
    <t>DG.SAR.OP9172_06s</t>
  </si>
  <si>
    <t>Магистральный насосный агрегат №6</t>
  </si>
  <si>
    <t>Магистральный насосный агрегат №5</t>
  </si>
  <si>
    <t>Магистральный насосный агрегат №4</t>
  </si>
  <si>
    <t>Магистральный насосный агрегат №3</t>
  </si>
  <si>
    <t>НА6</t>
  </si>
  <si>
    <t>НА3</t>
  </si>
  <si>
    <t>НА4</t>
  </si>
  <si>
    <t>НА5</t>
  </si>
  <si>
    <t>УСО 2.2</t>
  </si>
  <si>
    <t>УСО 2.2 ДП</t>
  </si>
  <si>
    <t>3МНС_КЦ</t>
  </si>
  <si>
    <t>Обмен информацией по интерфейсу с МПСА 2МНС (основной канал)</t>
  </si>
  <si>
    <t>Обмен информацией по интерфейсу с МПСА 1МНС+ПНС (основной канал)</t>
  </si>
  <si>
    <t>Обмен информацией по интерфейсу с ШСА БИК 172.5</t>
  </si>
  <si>
    <t>Обмен информацией по интерфейсу со шкафом 3МНС.САР (основной канал)</t>
  </si>
  <si>
    <t>Наличие напряжения на вводе №2 (питание от ИБП/ЩСУ) шкафа 3МНС.КЦ</t>
  </si>
  <si>
    <t>Общая неисправность системы питания резервный канал (обобщенный сигнал) шкафа 3МНС.КЦ</t>
  </si>
  <si>
    <t>Неисправность оборудования питания резервный канал (обобщенный сигнал) шкафа 3МНС.КЦ</t>
  </si>
  <si>
    <t>Работа от батареи ИБП =24В 20G2 резервный канал шкафа 3МНС.КЦ</t>
  </si>
  <si>
    <t>Батарея разряжена ИБП =24В 20G2 резервный канал шкафа 3МНС.КЦ</t>
  </si>
  <si>
    <t>Двери шкафа 3МНС.КЦ открыты</t>
  </si>
  <si>
    <t>Неисправность коммутатора СУ 1А2U (резервный) шкафа 3МНС.КЦ</t>
  </si>
  <si>
    <t>Обрыв линии связи коммутатора СУ 1А2U (резервный) шкафа 3МНС.КЦ</t>
  </si>
  <si>
    <t>Неисправность коммутатора ВУ 2А2U (резервный) шкафа 3МНС.КЦ</t>
  </si>
  <si>
    <t>Обрыв линии связи коммутатора ВУ 2А2U (резервный) шкафа 3МНС.КЦ</t>
  </si>
  <si>
    <t>Обмен информацией по интерфейсу с МПСА 2МНС (резервный канал)</t>
  </si>
  <si>
    <t>Обмен информацией по интерфейсу с МПСА 1МНС+ПНС (резервный канал)</t>
  </si>
  <si>
    <t>Обмен информацией по интерфейсу со шкафом 3МНС.САР (резервный канал)</t>
  </si>
  <si>
    <t>Наличие напряжения на вводе №1 (питание от ИБП/ЩСУ) шкафа 3МНС.КЦ</t>
  </si>
  <si>
    <t>Общая неисправность системы питания основной канал (обобщенный сигнал) шкафа 3МНС.КЦ</t>
  </si>
  <si>
    <t>Неисправность оборудования питания основной канал (обобщенный сигнал) шкафа 3МНС.КЦ</t>
  </si>
  <si>
    <t>Работа от батареи ИБП =24В 10G2 основной канал шкафа 3МНС.КЦ</t>
  </si>
  <si>
    <t>Батарея разряжена ИБП =24В 10G2 основной канал шкафа 3МНС.КЦ</t>
  </si>
  <si>
    <t>Наличие напряжения питания системы вентиляции (обобщенный сигнал) шкафа 3МНС.КЦ</t>
  </si>
  <si>
    <t>Неисправность УЗИП (обобщенный сигнал) шкафа 3МНС.КЦ</t>
  </si>
  <si>
    <t>Неисправность коммутатора СУ 1А1U (основной) шкафа 3МНС.КЦ</t>
  </si>
  <si>
    <t>Обрыв линии связи коммутатора СУ 1А1U (основной) шкафа 3МНС.КЦ</t>
  </si>
  <si>
    <t>Неисправность коммутатора ВУ 2А1U (основной) шкафа 3МНС.КЦ</t>
  </si>
  <si>
    <t>Обрыв линии связи коммутатора ВУ 2А1U (основной) шкафа 3МНС.КЦ</t>
  </si>
  <si>
    <t>3МНС_УСО_2_1</t>
  </si>
  <si>
    <t>Температура воздуха в шкафу 3МНС.УСО.2.1</t>
  </si>
  <si>
    <t>Пожар в резервуарном парке. Получение сигнала из МПСА ПТ</t>
  </si>
  <si>
    <t>Задвижка №007.36.1 - закрыта с БРУ</t>
  </si>
  <si>
    <t>Задвижка №007.36.1 - остановлена с БРУ</t>
  </si>
  <si>
    <t>Нарушение целостности цепи кнопки «Стоп МНС» у выхода №1</t>
  </si>
  <si>
    <t>Сигнализация отключения МНС кнопкой «Стоп МНС» вблизи эвакуационного выхода №1</t>
  </si>
  <si>
    <t>Нарушение целостности цепи кнопки «Стоп МНС» с БРУ</t>
  </si>
  <si>
    <t>Сигнализация отключения МНС кнопкой «Стоп МНС» с БРУ</t>
  </si>
  <si>
    <t>НВ МНА Н-6 включен (сигнал 1)</t>
  </si>
  <si>
    <t>Аварийное отключения МНА Н-6 кнопкой «Стоп» с БРУ</t>
  </si>
  <si>
    <t>Аварийное отключения МНА Н-6 кнопкой «Стоп» по месту из насосного зала МНС</t>
  </si>
  <si>
    <t>EB902_02</t>
  </si>
  <si>
    <t>OP902_02</t>
  </si>
  <si>
    <t>Общая неисправность системы питания резервный канал (обобщенный сигнал) шкафа 3МНС.УСО.2.1</t>
  </si>
  <si>
    <t>OP904_02</t>
  </si>
  <si>
    <t>Неисправность оборудования питания резервный канал (обобщенный сигнал) шкафа 3МНС.УСО.2.1</t>
  </si>
  <si>
    <t>EC902_02</t>
  </si>
  <si>
    <t>Работа от батареи ИБП =24В 20G2 резервный канал шкафа 3МНС.УСО.2.1</t>
  </si>
  <si>
    <t>EC904_02</t>
  </si>
  <si>
    <t>Батарея разряжена ИБП =24В 20G2 резервный канал шкафа 3МНС.УСО.2.1</t>
  </si>
  <si>
    <t>OK902_02</t>
  </si>
  <si>
    <t>Двери шкафа 3МНС.УСО.2.1 открыты</t>
  </si>
  <si>
    <t>EC906_02</t>
  </si>
  <si>
    <t>Низкое сопротивление изоляции цепей питания оборудования КИП шкафа 3МНС.УСО.2.1</t>
  </si>
  <si>
    <t>OP906_02</t>
  </si>
  <si>
    <t>Неисправность коммутатора СУ 1А2U (резервный) шкафа 3МНС.УСО.2.1</t>
  </si>
  <si>
    <t>OP908_02</t>
  </si>
  <si>
    <t>Обрыв линии связи коммутатора СУ 1А2U (резервный) шкафа 3МНС.УСО.2.1</t>
  </si>
  <si>
    <t>Температура воздуха в шкафу 3МНС.шкаф КЦ</t>
  </si>
  <si>
    <t>Дверь в БИК (172.5) открыта - прием сигнала из ШСА БИК</t>
  </si>
  <si>
    <t>Температура в БИК (172.5) минимальная - прием сигнала из ШСА БИК</t>
  </si>
  <si>
    <t>Задвижка №15.2 - закрыта с БРУ</t>
  </si>
  <si>
    <t>Задвижка №15.2 - остановлена с БРУ</t>
  </si>
  <si>
    <t>Нарушение целостности цепи кнопки «Стоп МНС» выход №2</t>
  </si>
  <si>
    <t>Сигнализация отключения МНС кнопкой «Стоп МНС» вблизи эвакуационного выхода №2</t>
  </si>
  <si>
    <t>НВ МНА Н-7 включен (сигнал 1)</t>
  </si>
  <si>
    <t>Аварийное отключения МНА Н-7 кнопкой «Стоп» с БРУ</t>
  </si>
  <si>
    <t>Аварийное отключения МНА Н-7 кнопкой «Стоп» по месту из насосного зала МНС</t>
  </si>
  <si>
    <t>EB901_02</t>
  </si>
  <si>
    <t>OP901_02</t>
  </si>
  <si>
    <t>Общая неисправность системы питания основной канал (обобщенный сигнал) шкафа 3МНС.УСО.2.1</t>
  </si>
  <si>
    <t>OP903_02</t>
  </si>
  <si>
    <t>Неисправность оборудования питания основной канал (обобщенный сигнал) шкафа 3МНС.УСО.2.1</t>
  </si>
  <si>
    <t>EC901_02</t>
  </si>
  <si>
    <t>Работа от батареи ИБП =24В 10G2 основной канал шкафа 3МНС.УСО.2.1</t>
  </si>
  <si>
    <t>EC903_02</t>
  </si>
  <si>
    <t>Батарея разряжена ИБП =24В 10G2 основной канал шкафа 3МНС.УСО.2.1</t>
  </si>
  <si>
    <t>EB903_02</t>
  </si>
  <si>
    <t>Наличие напряжения питания системы вентиляции (обобщенный сигнал) шкафа 3МНС.УСО.2.1</t>
  </si>
  <si>
    <t>OP905_02</t>
  </si>
  <si>
    <t>Неисправность УЗИП (обобщенный сигнал) шкафа 3МНС.УСО.2.1</t>
  </si>
  <si>
    <t>OP907_02</t>
  </si>
  <si>
    <t>Неисправность коммутатора СУ 1А1U (основной) шкафа 3МНС.УСО.2.1</t>
  </si>
  <si>
    <t>OP909_02</t>
  </si>
  <si>
    <t>Обрыв линии связи коммутатора СУ 1А1U (основной) шкафа 3МНС.УСО.2.1</t>
  </si>
  <si>
    <t>Авария, требующая отключения насоса прокачки БИК (172.5) - передача сигнала в ШСА БИК</t>
  </si>
  <si>
    <t>3МНС_УСО_2_2</t>
  </si>
  <si>
    <t>Температура переднего подшипника насоса МНА Н-6</t>
  </si>
  <si>
    <t>Температура заднего подшипника насоса МНА Н-6</t>
  </si>
  <si>
    <t>Температура корпуса насоса МНА Н-6</t>
  </si>
  <si>
    <t>Температура заднего подшипника электродвигателя МНА Н-6</t>
  </si>
  <si>
    <t>Температура переднего подшипника электродвигателя МНА Н-6</t>
  </si>
  <si>
    <t>Температура обмоток статора ЭД, фаза U МНА Н-6</t>
  </si>
  <si>
    <t>Температура обмоток статора ЭД, фаза V МНА Н-6</t>
  </si>
  <si>
    <t>Температура обмоток статора ЭД, фаза W МНА Н-6</t>
  </si>
  <si>
    <t>Вертикальная вибрация переднего подшипника ЭД МНА Н-6</t>
  </si>
  <si>
    <t>Горизонтальная вибрация переднего подшипника ЭД МНА Н-6</t>
  </si>
  <si>
    <t>Вертикальная вибрация заднего подшипника ЭД МНА Н-6</t>
  </si>
  <si>
    <t>Горизонтальная вибрация заднего подшипника ЭД МНА Н-6</t>
  </si>
  <si>
    <t>Осевая вибрация заднего подшипника ЭД МНА Н-6</t>
  </si>
  <si>
    <t>Вертикальная вибрация переднего подшипника насоса МНА Н-6</t>
  </si>
  <si>
    <t>Горизонтальная вибрация переднего подшипника насоса МНА Н-6</t>
  </si>
  <si>
    <t>Осевая вибрация заднего подшипника насоса МНА Н-6</t>
  </si>
  <si>
    <t>Давление на входе 3МНС (точка 1)</t>
  </si>
  <si>
    <t>Давление на выходе 3МНС (точка 1)</t>
  </si>
  <si>
    <t>Температура в шкафу приборном №003.1</t>
  </si>
  <si>
    <t>TT904</t>
  </si>
  <si>
    <t>Температура воздуха в шкафу 3МНС.УСО.2.2</t>
  </si>
  <si>
    <t>Давление на входе МНА Н-6</t>
  </si>
  <si>
    <t>Давление на выходе МНА Н-6</t>
  </si>
  <si>
    <t>Давление в камере разгрузки МНА Н-6</t>
  </si>
  <si>
    <t>PT104</t>
  </si>
  <si>
    <t>Перепад давления на фильтре-решетке МНА Н-6</t>
  </si>
  <si>
    <t>AI21(2)</t>
  </si>
  <si>
    <t>Измерение силы тока МНА Н-6</t>
  </si>
  <si>
    <t>Аварийная утечка нефти МНА Н-6</t>
  </si>
  <si>
    <t>OPC101</t>
  </si>
  <si>
    <t>Защитное ограждение МНА Н-6 установлено</t>
  </si>
  <si>
    <t>Затопление колодца КИП на входе МНС</t>
  </si>
  <si>
    <t>EC061</t>
  </si>
  <si>
    <t>Исчезновение напряжения на 1СШ ЩСУ-1 ТП-93</t>
  </si>
  <si>
    <t>EC063</t>
  </si>
  <si>
    <t>Исчезновение напряжения на 1СШ ТП-93</t>
  </si>
  <si>
    <t>НВ МНА Н-6 включен (сигнал 2)</t>
  </si>
  <si>
    <t>TC101</t>
  </si>
  <si>
    <t>Тепловая защита электродвигателя МНА Н-6</t>
  </si>
  <si>
    <t>Наличие питания цепей управленияМНА Н-6</t>
  </si>
  <si>
    <t>DM01-8(0)</t>
  </si>
  <si>
    <t>Задвижка №003.4</t>
  </si>
  <si>
    <t>Задвижка №003.3</t>
  </si>
  <si>
    <t>DM02-5(0)</t>
  </si>
  <si>
    <t>Задвижка №007.36.1</t>
  </si>
  <si>
    <t>Исправность цепей включения НВ МНА Н-6</t>
  </si>
  <si>
    <t>Исправность цепей отключения НВ МНА Н-6 (сигнал 2)</t>
  </si>
  <si>
    <t>Общая неисправность системы питания резервный канал (обобщенный сигнал) шкафа 3МНС.УСО.2.2</t>
  </si>
  <si>
    <t>Неисправность оборудования питания резервный канал (обобщенный сигнал) шкафа 3МНС.УСО.2.2</t>
  </si>
  <si>
    <t>Работа от батареи ИБП =24В 20G2 резервный канал шкафа 3МНС.УСО.2.2</t>
  </si>
  <si>
    <t>Батарея разряжена ИБП =24В 20G2 резервный канал шкафа 3МНС.УСО.2.2</t>
  </si>
  <si>
    <t>Двери шкафа 3МНС.УСО.2.2 открыты</t>
  </si>
  <si>
    <t>Низкое сопротивление изоляции цепей питания оборудования КИП шкафа 3МНС.УСО.2.2</t>
  </si>
  <si>
    <t>Неисправность коммутатора СУ 1А2U (резервный) шкафа 3МНС.УСО.2.2</t>
  </si>
  <si>
    <t>Обрыв линии связи коммутатора СУ 1А2U (резервный) шкафа 3МНС.УСО.2.2</t>
  </si>
  <si>
    <t>Задвижка №Резерв2</t>
  </si>
  <si>
    <t>OKCrez2</t>
  </si>
  <si>
    <t>CKCrez2</t>
  </si>
  <si>
    <t>ODCrez2</t>
  </si>
  <si>
    <t>CDCrez2</t>
  </si>
  <si>
    <t>OPCrez2</t>
  </si>
  <si>
    <t>НВ МНА Н-6 включить</t>
  </si>
  <si>
    <t>НВ МНА Н-6 отключить (команда 2)</t>
  </si>
  <si>
    <t>DOBrez2</t>
  </si>
  <si>
    <t>DKBrez2</t>
  </si>
  <si>
    <t>DCBOrez2</t>
  </si>
  <si>
    <t>RS485(0)</t>
  </si>
  <si>
    <t>Интерфейсное подключение задвижек №003.2, 003.1</t>
  </si>
  <si>
    <t>Температура переднего подшипника насоса МНА Н-7</t>
  </si>
  <si>
    <t>Температура заднего подшипника насоса МНА Н-7</t>
  </si>
  <si>
    <t>Температура корпуса насоса МНА Н-7</t>
  </si>
  <si>
    <t>Температура заднего подшипника электродвигателя МНА Н-7</t>
  </si>
  <si>
    <t>Температура переднего подшипника электродвигателя МНА Н-7</t>
  </si>
  <si>
    <t>Температура обмоток статора ЭД, фаза U МНА Н-7</t>
  </si>
  <si>
    <t>Температура обмоток статора ЭД, фаза V МНА Н-7</t>
  </si>
  <si>
    <t>Температура обмоток статора ЭД, фаза W МНА Н-7</t>
  </si>
  <si>
    <t>Вертикальная вибрация переднего подшипника ЭД МНА Н-7</t>
  </si>
  <si>
    <t>Горизонтальная вибрация переднего подшипника ЭД МНА Н-7</t>
  </si>
  <si>
    <t>Вертикальная вибрация заднего подшипника ЭД МНА Н-7</t>
  </si>
  <si>
    <t>Горизонтальная вибрация заднего подшипника ЭД МНА Н-7</t>
  </si>
  <si>
    <t>Осевая вибрация заднего подшипника ЭД МНА Н-7</t>
  </si>
  <si>
    <t>Вертикальная вибрация переднего подшипника насоса МНА Н-7</t>
  </si>
  <si>
    <t>Горизонтальная вибрация переднего подшипника насоса МНА Н-7</t>
  </si>
  <si>
    <t>Вертикальная вибрация заднего подшипника насоса МНА Н-7</t>
  </si>
  <si>
    <t>Горизонтальная вибрация заднего подшипника насоса МНА Н-7</t>
  </si>
  <si>
    <t>Осевая вибрация заднего подшипника насоса МНА Н-7</t>
  </si>
  <si>
    <t>Давление на входе 3МНС (точка 2)</t>
  </si>
  <si>
    <t>Давление на выходе 3МНС (точка 2)</t>
  </si>
  <si>
    <t>Температура в шкафу приборном №003.2</t>
  </si>
  <si>
    <t>Давление на входе МНА Н-7</t>
  </si>
  <si>
    <t>Давление на выходе МНА Н-7</t>
  </si>
  <si>
    <t>Давление в камере разгрузки МНА Н-7</t>
  </si>
  <si>
    <t>PT204</t>
  </si>
  <si>
    <t>Перепад давления на фильтре-решетке МНА Н-7</t>
  </si>
  <si>
    <t>Измерение силы тока МНА Н-7</t>
  </si>
  <si>
    <t>Аварийная утечка нефти МНА Н-7</t>
  </si>
  <si>
    <t>OPC201</t>
  </si>
  <si>
    <t>Защитное ограждение МНА Н-7 установлено</t>
  </si>
  <si>
    <t>Затопление колодца КИП на выходе МНС</t>
  </si>
  <si>
    <t>EC062</t>
  </si>
  <si>
    <t>Исчезновение напряжения на 2СШ ЩСУ-1 ТП-93</t>
  </si>
  <si>
    <t>Исчезновение напряжения на 2СШ ТП-93</t>
  </si>
  <si>
    <t>НВ МНА Н-7 включен (сигнал 2)</t>
  </si>
  <si>
    <t>TC201</t>
  </si>
  <si>
    <t>Тепловая защита электродвигателя МНА Н-7</t>
  </si>
  <si>
    <t>Наличие питания цепей управленияМНА Н-7</t>
  </si>
  <si>
    <t>Задвижка №003.2</t>
  </si>
  <si>
    <t>Задвижка №003.1</t>
  </si>
  <si>
    <t>Задвижка №Резерв1</t>
  </si>
  <si>
    <t>OKCrez1</t>
  </si>
  <si>
    <t>Исправность цепей отключения НВ МНА Н-7 (сигнал 2)</t>
  </si>
  <si>
    <t>Исправность цепей включения НВ МНА Н-7</t>
  </si>
  <si>
    <t>Общая неисправность системы питания основной канал (обобщенный сигнал) шкафа 3МНС.УСО.2.2</t>
  </si>
  <si>
    <t>Неисправность оборудования питания основной канал (обобщенный сигнал) шкафа 3МНС.УСО.2.2</t>
  </si>
  <si>
    <t>Работа от батареи ИБП =24В 10G2 основной канал шкафа 3МНС.УСО.2.2</t>
  </si>
  <si>
    <t>Батарея разряжена ИБП =24В 10G2 основной канал шкафа 3МНС.УСО.2.2</t>
  </si>
  <si>
    <t>Наличие напряжения питания системы вентиляции (обобщенный сигнал) шкафа 3МНС.УСО.2.2</t>
  </si>
  <si>
    <t>Неисправность УЗИП (обобщенный сигнал) шкафа 3МНС.УСО.2.2</t>
  </si>
  <si>
    <t>Неисправность коммутатора СУ 1А1U (основной) шкафа 3МНС.УСО.2.2</t>
  </si>
  <si>
    <t>Обрыв линии связи коммутатора СУ 1А1U (основной) шкафа 3МНС.УСО.2.2</t>
  </si>
  <si>
    <t>НВ МНА Н-7 включить</t>
  </si>
  <si>
    <t>НВ МНА Н-7 отключить (команда 2)</t>
  </si>
  <si>
    <t>DKBrez1</t>
  </si>
  <si>
    <t>DCBrez1</t>
  </si>
  <si>
    <t>Интерфейсное подключение задвижек №003.4, 003.3, 007.36.1</t>
  </si>
  <si>
    <t>3МНС_УСО_4</t>
  </si>
  <si>
    <t>Температура в шкафу приборном №013.2.1</t>
  </si>
  <si>
    <t>QT502</t>
  </si>
  <si>
    <t>Загазованность на площадке узла пуска СОД 013.2, 013.3</t>
  </si>
  <si>
    <t>DM03-5(0)</t>
  </si>
  <si>
    <t>Задвижка №1.2</t>
  </si>
  <si>
    <t>Задвижка №3.2</t>
  </si>
  <si>
    <t>Задвижка №007.20.1</t>
  </si>
  <si>
    <t>Питание расходомера ДТ на выходе НПС включено</t>
  </si>
  <si>
    <t>Задвижка №2.2</t>
  </si>
  <si>
    <t>DM04-5(0)</t>
  </si>
  <si>
    <t>Задвижка №15.2</t>
  </si>
  <si>
    <t>Затопление колодца расходомера узла СОД</t>
  </si>
  <si>
    <t>Затопление колодца КИП КТ 2.4</t>
  </si>
  <si>
    <t>Наличие напряжения на вводе №2 (питание от ЩСУ) шкафа 3МНС.УСО.4</t>
  </si>
  <si>
    <t>Общая неисправность системы питания резервный канал (обобщенный сигнал) шкафа 3МНС.УСО.4</t>
  </si>
  <si>
    <t>Неисправность оборудования питания резервный канал (обобщенный сигнал) шкафа 3МНС.УСО.4</t>
  </si>
  <si>
    <t>Работа от батареи ИБП =24В 20G2 резервный канал шкафа 3МНС.УСО.4</t>
  </si>
  <si>
    <t>Батарея разряжена ИБП =24В 20G2 резервный канал шкафа 3МНС.УСО.4</t>
  </si>
  <si>
    <t>Двери шкафа 3МНС.УСО.4 открыты</t>
  </si>
  <si>
    <t>Низкое сопротивление изоляции цепей питания оборудования КИП шкафа 3МНС.УСО.4</t>
  </si>
  <si>
    <t>OP906_04</t>
  </si>
  <si>
    <t>Неисправность коммутатора СУ 1А2U (резервный) шкафа 3МНС.УСО.4</t>
  </si>
  <si>
    <t>OP908_04</t>
  </si>
  <si>
    <t>Обрыв линии связи коммутатора СУ 1А2U (резервный) шкафа 3МНС.УСО.4</t>
  </si>
  <si>
    <t>Затопление колодца КИП КТ 2.7</t>
  </si>
  <si>
    <t>Наличие напряжения на вводе №1 (питание от ИБП) шкафа 3МНС.УСО.4</t>
  </si>
  <si>
    <t>Общая неисправность системы питания основной канал (обобщенный сигнал) шкафа 3МНС.УСО.4</t>
  </si>
  <si>
    <t>Неисправность оборудования питания основной канал (обобщенный сигнал) шкафа 3МНС.УСО.4</t>
  </si>
  <si>
    <t>Работа от батареи ИБП =24В 10G2 основной канал шкафа 3МНС.УСО.4</t>
  </si>
  <si>
    <t>Батарея разряжена ИБП =24В 10G2 основной канал шкафа 3МНС.УСО.4</t>
  </si>
  <si>
    <t>EB903_04</t>
  </si>
  <si>
    <t>Наличие напряжения питания системы вентиляции (обобщенный сигнал) шкафа 3МНС.УСО.4</t>
  </si>
  <si>
    <t>Неисправность УЗИП (обобщенный сигнал) шкафа 3МНС.УСО.4</t>
  </si>
  <si>
    <t>OP907_04</t>
  </si>
  <si>
    <t>Неисправность коммутатора СУ 1А1U (основной) шкафа 3МНС.УСО.4</t>
  </si>
  <si>
    <t>OP909_04</t>
  </si>
  <si>
    <t>Обрыв линии связи коммутатора СУ 1А1U (основной) шкафа 3МНС.УСО.4</t>
  </si>
  <si>
    <t>Port0'</t>
  </si>
  <si>
    <t>Интерфейсное подключение задвижек №№1.2, 2.2, 3.2, 15.2</t>
  </si>
  <si>
    <t>Port1</t>
  </si>
  <si>
    <t>Интерфейсное подключение задвижки №007.20.1</t>
  </si>
  <si>
    <t>3МНС_САР</t>
  </si>
  <si>
    <t>Обмен информацией по интерфейсу со шкафом 3МНС.КЦ (основной канал)</t>
  </si>
  <si>
    <t>Обмен информацией по интерфейсу с контроллером расходомера на выходе НПС (ДТ к МНПП "Рязань - Москва")</t>
  </si>
  <si>
    <t>Обмен информацией по интерфейсу со шкафом 3МНС.КЦ (резервный канал)</t>
  </si>
  <si>
    <t>Обмен информацией по интерфейсу с ПЧ МНА Н-6</t>
  </si>
  <si>
    <t>Частота вращения вала ЭД МНА Н-6</t>
  </si>
  <si>
    <t>Расход ДТ на выходе НПС (ДТ к МНПП "Рязань - Москва")</t>
  </si>
  <si>
    <t>Частота питающего напряжения ЭД МНА Н-6</t>
  </si>
  <si>
    <t>Температура воздуха в шкафу 3МНС.САР</t>
  </si>
  <si>
    <t>Задание частоты вращения вала ЭД МНА Н-6</t>
  </si>
  <si>
    <t>Авария ПЧ МНА Н-6</t>
  </si>
  <si>
    <t>Наличие питания шкафа на вводе №2 (питание от ИБП №2) шкафа 3МНС.САР</t>
  </si>
  <si>
    <t>Наличие напряжения питания системы вентиляции (обобщенный сигнал) шкафа 3МНС.САР</t>
  </si>
  <si>
    <t>Неисправность оборудования питания резервный канал (обобщенный сигнал) шкафа 3МНС.САР</t>
  </si>
  <si>
    <t>Работа от батареи ИБП=24В 20G2 шкафа 3МНС.САР</t>
  </si>
  <si>
    <t>Батарея разряжена ИБП=24В 20G2 шкафа 3МНС.САР</t>
  </si>
  <si>
    <t>Общая неисправность системы питания резервный канал (обобщенный сигнал) шкафа 3МНС.САР</t>
  </si>
  <si>
    <t>Неисправность УЗИП (обобщенный сигнал) шкафа 3МНС.САР</t>
  </si>
  <si>
    <t>Неисправность коммутатора СУ №2 A10 шкафа 3МНС.САР</t>
  </si>
  <si>
    <t>Обрыв линии связи коммутатора СУ №2 A10 шкафа 3МНС.САР</t>
  </si>
  <si>
    <t>Неисправность коммутатора ВУ №2 A12 шкафа 3МНС.САР</t>
  </si>
  <si>
    <t>Обрыв линии связи коммутатора ВУ №2 A12 шкафа 3МНС.САР</t>
  </si>
  <si>
    <t>МНА Н-6. Пуск ЭД/Остановка ЭД</t>
  </si>
  <si>
    <t>МНА Н-6. Сброс ошибки ПЧ</t>
  </si>
  <si>
    <t>МНА Н-6. Выбор задания частоты аналоговым сигналом</t>
  </si>
  <si>
    <t>Обмен информацией по интерфейсу с ПЧ МНА Н-7</t>
  </si>
  <si>
    <t>Частота вращения вала ЭД МНА Н-7</t>
  </si>
  <si>
    <t>Частота питающего напряжения ЭД МНА Н-7</t>
  </si>
  <si>
    <t>Задание частоты вращения вала ЭД МНА Н-7</t>
  </si>
  <si>
    <t>Авария ПЧ МНА Н-7</t>
  </si>
  <si>
    <t>Наличие питания шкафа на вводе №1 (питание от ИБП №1) шкафа 3МНС.САР</t>
  </si>
  <si>
    <t>Двери шкафа 3МНС.САР открыты</t>
  </si>
  <si>
    <t>Неисправность оборудования питания основной канал (обобщенный сигнал) шкафа 3МНС.САР</t>
  </si>
  <si>
    <t>Работа от батареи ИБП=24В 10G2 шкафа 3МНС.САР</t>
  </si>
  <si>
    <t>Батарея разряжена ИБП=24В 10G2 шкафа 3МНС.САР</t>
  </si>
  <si>
    <t>Общая неисправность системы питания основной канал (обобщенный сигнал) шкафа 3МНС.САР</t>
  </si>
  <si>
    <t>Низкое сопротивление изоляции цепей питания оборудования КИП шкафа 3МНС.САР</t>
  </si>
  <si>
    <t>Неисправность коммутатора СУ №1 A9 шкафа 3МНС.САР</t>
  </si>
  <si>
    <t>Обрыв линии связи коммутатора СУ №1 A9 шкафа 3МНС.САР</t>
  </si>
  <si>
    <t>Неисправность коммутатора ВУ №1 A11 шкафа 3МНС.САР</t>
  </si>
  <si>
    <t>Обрыв линии связи коммутатора ВУ №1 A11 шкафа 3МНС.САР</t>
  </si>
  <si>
    <t>МНА Н-7. Пуск ЭД/Остановка ЭД</t>
  </si>
  <si>
    <t>МНА Н-7. Сброс ошибки ПЧ</t>
  </si>
  <si>
    <t>МНА Н-7. Выбор задания частоты аналоговым сигналом</t>
  </si>
  <si>
    <t>DG.USO_2_2</t>
  </si>
  <si>
    <t>MNS.MNA_N6</t>
  </si>
  <si>
    <t>MNS.MNA_N7</t>
  </si>
  <si>
    <t>SAR</t>
  </si>
  <si>
    <t>ST101s</t>
  </si>
  <si>
    <t>AT507s</t>
  </si>
  <si>
    <t>FT101s</t>
  </si>
  <si>
    <t>TT901s</t>
  </si>
  <si>
    <t>FB101s</t>
  </si>
  <si>
    <t>OPC101s</t>
  </si>
  <si>
    <t>ACK671s</t>
  </si>
  <si>
    <t>EB9172_02s</t>
  </si>
  <si>
    <t>EB9172_03s</t>
  </si>
  <si>
    <t>OP9172_02s</t>
  </si>
  <si>
    <t>EC9172_02s</t>
  </si>
  <si>
    <t>EC9172_04s</t>
  </si>
  <si>
    <t>OP9172_04s</t>
  </si>
  <si>
    <t>OP9172_16s</t>
  </si>
  <si>
    <t>OP9172_06s</t>
  </si>
  <si>
    <t>OP9172_08s</t>
  </si>
  <si>
    <t>OP9172_10s</t>
  </si>
  <si>
    <t>OP9172_12s</t>
  </si>
  <si>
    <t>AB101s</t>
  </si>
  <si>
    <t>ABE101s</t>
  </si>
  <si>
    <t>ABA101s</t>
  </si>
  <si>
    <t>ET919_01s</t>
  </si>
  <si>
    <t>ST201s</t>
  </si>
  <si>
    <t>FT201s</t>
  </si>
  <si>
    <t>FB201s</t>
  </si>
  <si>
    <t>OPC201s</t>
  </si>
  <si>
    <t>EB9172_01s</t>
  </si>
  <si>
    <t>OK9172s</t>
  </si>
  <si>
    <t>OP9172_01s</t>
  </si>
  <si>
    <t>EC9172_01s</t>
  </si>
  <si>
    <t>EC9172_03s</t>
  </si>
  <si>
    <t>OP9172_03s</t>
  </si>
  <si>
    <t>EC9172_05s</t>
  </si>
  <si>
    <t>OP9172_05s</t>
  </si>
  <si>
    <t>OP9172_07s</t>
  </si>
  <si>
    <t>OP9172_09s</t>
  </si>
  <si>
    <t>OP9172_11s</t>
  </si>
  <si>
    <t>AB201s</t>
  </si>
  <si>
    <t>ABE201s</t>
  </si>
  <si>
    <t>ABA201s</t>
  </si>
  <si>
    <t>ET919_02s</t>
  </si>
  <si>
    <t>САРР</t>
  </si>
  <si>
    <r>
      <t>Работа от батареи ИБП =24В 20</t>
    </r>
    <r>
      <rPr>
        <sz val="10"/>
        <color rgb="FFFF0000"/>
        <rFont val="Tahoma"/>
        <family val="2"/>
        <charset val="204"/>
      </rPr>
      <t>G</t>
    </r>
    <r>
      <rPr>
        <sz val="10"/>
        <rFont val="Tahoma"/>
        <family val="2"/>
        <charset val="204"/>
      </rPr>
      <t>2 резервный канал шкафа 3МНС.КЦ</t>
    </r>
  </si>
  <si>
    <r>
      <t>Батарея разряжена ИБП =24В 20</t>
    </r>
    <r>
      <rPr>
        <sz val="10"/>
        <color rgb="FFFF0000"/>
        <rFont val="Tahoma"/>
        <family val="2"/>
        <charset val="204"/>
      </rPr>
      <t>G</t>
    </r>
    <r>
      <rPr>
        <sz val="10"/>
        <rFont val="Tahoma"/>
        <family val="2"/>
        <charset val="204"/>
      </rPr>
      <t>2 резервный канал шкафа 3МНС.КЦ</t>
    </r>
  </si>
  <si>
    <r>
      <t>Неисправность коммутатора СУ 1А2</t>
    </r>
    <r>
      <rPr>
        <sz val="10"/>
        <color rgb="FFFF0000"/>
        <rFont val="Tahoma"/>
        <family val="2"/>
        <charset val="204"/>
      </rPr>
      <t>U</t>
    </r>
    <r>
      <rPr>
        <sz val="10"/>
        <rFont val="Tahoma"/>
        <family val="2"/>
        <charset val="204"/>
      </rPr>
      <t xml:space="preserve"> (резервный) шкафа 3МНС.КЦ</t>
    </r>
  </si>
  <si>
    <r>
      <t>Обрыв линии связи коммутатора СУ 1А2</t>
    </r>
    <r>
      <rPr>
        <sz val="10"/>
        <color rgb="FFFF0000"/>
        <rFont val="Tahoma"/>
        <family val="2"/>
        <charset val="204"/>
      </rPr>
      <t>U</t>
    </r>
    <r>
      <rPr>
        <sz val="10"/>
        <rFont val="Tahoma"/>
        <family val="2"/>
        <charset val="204"/>
      </rPr>
      <t xml:space="preserve"> (резервный) шкафа 3МНС.КЦ</t>
    </r>
  </si>
  <si>
    <r>
      <t>Неисправность коммутатора ВУ 2А2</t>
    </r>
    <r>
      <rPr>
        <sz val="10"/>
        <color rgb="FFFF0000"/>
        <rFont val="Tahoma"/>
        <family val="2"/>
        <charset val="204"/>
      </rPr>
      <t>U</t>
    </r>
    <r>
      <rPr>
        <sz val="10"/>
        <rFont val="Tahoma"/>
        <family val="2"/>
        <charset val="204"/>
      </rPr>
      <t xml:space="preserve"> (резервный) шкафа 3МНС.КЦ</t>
    </r>
  </si>
  <si>
    <r>
      <t>Обрыв линии связи коммутатора ВУ 2А2</t>
    </r>
    <r>
      <rPr>
        <sz val="10"/>
        <color rgb="FFFF0000"/>
        <rFont val="Tahoma"/>
        <family val="2"/>
        <charset val="204"/>
      </rPr>
      <t>U</t>
    </r>
    <r>
      <rPr>
        <sz val="10"/>
        <rFont val="Tahoma"/>
        <family val="2"/>
        <charset val="204"/>
      </rPr>
      <t xml:space="preserve"> (резервный) шкафа 3МНС.КЦ</t>
    </r>
  </si>
  <si>
    <r>
      <t>Работа от батареи ИБП =24В 10</t>
    </r>
    <r>
      <rPr>
        <sz val="10"/>
        <color rgb="FFFF0000"/>
        <rFont val="Tahoma"/>
        <family val="2"/>
        <charset val="204"/>
      </rPr>
      <t>G</t>
    </r>
    <r>
      <rPr>
        <sz val="10"/>
        <rFont val="Tahoma"/>
        <family val="2"/>
        <charset val="204"/>
      </rPr>
      <t>2 основной канал шкафа 3МНС.КЦ</t>
    </r>
  </si>
  <si>
    <r>
      <t>Батарея разряжена ИБП =24В 10</t>
    </r>
    <r>
      <rPr>
        <sz val="10"/>
        <color rgb="FFFF0000"/>
        <rFont val="Tahoma"/>
        <family val="2"/>
        <charset val="204"/>
      </rPr>
      <t>G</t>
    </r>
    <r>
      <rPr>
        <sz val="10"/>
        <rFont val="Tahoma"/>
        <family val="2"/>
        <charset val="204"/>
      </rPr>
      <t>2 основной канал шкафа 3МНС.КЦ</t>
    </r>
  </si>
  <si>
    <r>
      <t>Неисправность коммутатора СУ 1А1</t>
    </r>
    <r>
      <rPr>
        <sz val="10"/>
        <color rgb="FFFF0000"/>
        <rFont val="Tahoma"/>
        <family val="2"/>
        <charset val="204"/>
      </rPr>
      <t>U</t>
    </r>
    <r>
      <rPr>
        <sz val="10"/>
        <rFont val="Tahoma"/>
        <family val="2"/>
        <charset val="204"/>
      </rPr>
      <t xml:space="preserve"> (основной) шкафа 3МНС.КЦ</t>
    </r>
  </si>
  <si>
    <r>
      <t>Обрыв линии связи коммутатора СУ 1А1</t>
    </r>
    <r>
      <rPr>
        <sz val="10"/>
        <color rgb="FFFF0000"/>
        <rFont val="Tahoma"/>
        <family val="2"/>
        <charset val="204"/>
      </rPr>
      <t>U</t>
    </r>
    <r>
      <rPr>
        <sz val="10"/>
        <rFont val="Tahoma"/>
        <family val="2"/>
        <charset val="204"/>
      </rPr>
      <t xml:space="preserve"> (основной) шкафа 3МНС.КЦ</t>
    </r>
  </si>
  <si>
    <r>
      <t>Неисправность коммутатора ВУ 2А1</t>
    </r>
    <r>
      <rPr>
        <sz val="10"/>
        <color rgb="FFFF0000"/>
        <rFont val="Tahoma"/>
        <family val="2"/>
        <charset val="204"/>
      </rPr>
      <t>U</t>
    </r>
    <r>
      <rPr>
        <sz val="10"/>
        <rFont val="Tahoma"/>
        <family val="2"/>
        <charset val="204"/>
      </rPr>
      <t xml:space="preserve"> (основной) шкафа 3МНС.КЦ</t>
    </r>
  </si>
  <si>
    <r>
      <t>Обрыв линии связи коммутатора ВУ 2А1</t>
    </r>
    <r>
      <rPr>
        <sz val="10"/>
        <color rgb="FFFF0000"/>
        <rFont val="Tahoma"/>
        <family val="2"/>
        <charset val="204"/>
      </rPr>
      <t>U</t>
    </r>
    <r>
      <rPr>
        <sz val="10"/>
        <rFont val="Tahoma"/>
        <family val="2"/>
        <charset val="204"/>
      </rPr>
      <t xml:space="preserve"> (основной) шкафа 3МНС.КЦ</t>
    </r>
  </si>
  <si>
    <t>KKCC007_36_1</t>
  </si>
  <si>
    <r>
      <t>KKCS007</t>
    </r>
    <r>
      <rPr>
        <sz val="10"/>
        <color rgb="FF0000FF"/>
        <rFont val="Tahoma"/>
        <family val="2"/>
        <charset val="204"/>
      </rPr>
      <t>_</t>
    </r>
    <r>
      <rPr>
        <sz val="10"/>
        <rFont val="Tahoma"/>
        <family val="2"/>
        <charset val="204"/>
      </rPr>
      <t>36</t>
    </r>
    <r>
      <rPr>
        <sz val="10"/>
        <color rgb="FF0000FF"/>
        <rFont val="Tahoma"/>
        <family val="2"/>
        <charset val="204"/>
      </rPr>
      <t>_</t>
    </r>
    <r>
      <rPr>
        <sz val="10"/>
        <rFont val="Tahoma"/>
        <family val="2"/>
        <charset val="204"/>
      </rPr>
      <t>1</t>
    </r>
  </si>
  <si>
    <t>KKC001</t>
  </si>
  <si>
    <t>KKC003</t>
  </si>
  <si>
    <r>
      <t>MPC101</t>
    </r>
    <r>
      <rPr>
        <sz val="10"/>
        <color rgb="FF0000FF"/>
        <rFont val="Tahoma"/>
        <family val="2"/>
        <charset val="204"/>
      </rPr>
      <t>_</t>
    </r>
    <r>
      <rPr>
        <sz val="10"/>
        <rFont val="Tahoma"/>
        <family val="2"/>
        <charset val="204"/>
      </rPr>
      <t>1</t>
    </r>
  </si>
  <si>
    <t>KKC101</t>
  </si>
  <si>
    <r>
      <t>ECO101</t>
    </r>
    <r>
      <rPr>
        <sz val="10"/>
        <color rgb="FF0000FF"/>
        <rFont val="Tahoma"/>
        <family val="2"/>
        <charset val="204"/>
      </rPr>
      <t>_</t>
    </r>
    <r>
      <rPr>
        <sz val="10"/>
        <rFont val="Tahoma"/>
        <family val="2"/>
        <charset val="204"/>
      </rPr>
      <t>1</t>
    </r>
  </si>
  <si>
    <r>
      <t>Работа от батареи ИБП =24В 20</t>
    </r>
    <r>
      <rPr>
        <sz val="10"/>
        <color rgb="FFFF0000"/>
        <rFont val="Tahoma"/>
        <family val="2"/>
        <charset val="204"/>
      </rPr>
      <t>G</t>
    </r>
    <r>
      <rPr>
        <sz val="10"/>
        <rFont val="Tahoma"/>
        <family val="2"/>
        <charset val="204"/>
      </rPr>
      <t>2 резервный канал шкафа 3МНС.УСО.2.1</t>
    </r>
  </si>
  <si>
    <r>
      <t>Батарея разряжена ИБП =24В 20</t>
    </r>
    <r>
      <rPr>
        <sz val="10"/>
        <color rgb="FFFF0000"/>
        <rFont val="Tahoma"/>
        <family val="2"/>
        <charset val="204"/>
      </rPr>
      <t>G</t>
    </r>
    <r>
      <rPr>
        <sz val="10"/>
        <rFont val="Tahoma"/>
        <family val="2"/>
        <charset val="204"/>
      </rPr>
      <t>2 резервный канал шкафа 3МНС.УСО.2.1</t>
    </r>
  </si>
  <si>
    <r>
      <t>Неисправность коммутатора СУ 1А2</t>
    </r>
    <r>
      <rPr>
        <sz val="10"/>
        <color rgb="FFFF0000"/>
        <rFont val="Tahoma"/>
        <family val="2"/>
        <charset val="204"/>
      </rPr>
      <t>U</t>
    </r>
    <r>
      <rPr>
        <sz val="10"/>
        <rFont val="Tahoma"/>
        <family val="2"/>
        <charset val="204"/>
      </rPr>
      <t xml:space="preserve"> (резервный) шкафа 3МНС.УСО.2.1</t>
    </r>
  </si>
  <si>
    <r>
      <t>Обрыв линии связи коммутатора СУ 1А2</t>
    </r>
    <r>
      <rPr>
        <sz val="10"/>
        <color rgb="FFFF0000"/>
        <rFont val="Tahoma"/>
        <family val="2"/>
        <charset val="204"/>
      </rPr>
      <t>U</t>
    </r>
    <r>
      <rPr>
        <sz val="10"/>
        <rFont val="Tahoma"/>
        <family val="2"/>
        <charset val="204"/>
      </rPr>
      <t xml:space="preserve"> (резервный) шкафа 3МНС.УСО.2.1</t>
    </r>
  </si>
  <si>
    <t>BB001z</t>
  </si>
  <si>
    <t>ABO101_1</t>
  </si>
  <si>
    <r>
      <t>OPC900</t>
    </r>
    <r>
      <rPr>
        <sz val="10"/>
        <color rgb="FF0000FF"/>
        <rFont val="Tahoma"/>
        <family val="2"/>
        <charset val="204"/>
      </rPr>
      <t>_</t>
    </r>
    <r>
      <rPr>
        <sz val="10"/>
        <rFont val="Tahoma"/>
        <family val="2"/>
        <charset val="204"/>
      </rPr>
      <t>21</t>
    </r>
  </si>
  <si>
    <t>KKCC15_2</t>
  </si>
  <si>
    <r>
      <t>KKCS15</t>
    </r>
    <r>
      <rPr>
        <sz val="10"/>
        <color rgb="FF0000FF"/>
        <rFont val="Tahoma"/>
        <family val="2"/>
        <charset val="204"/>
      </rPr>
      <t>_</t>
    </r>
    <r>
      <rPr>
        <sz val="10"/>
        <rFont val="Tahoma"/>
        <family val="2"/>
        <charset val="204"/>
      </rPr>
      <t>2</t>
    </r>
  </si>
  <si>
    <t>KKC002</t>
  </si>
  <si>
    <r>
      <t>MPC201</t>
    </r>
    <r>
      <rPr>
        <sz val="10"/>
        <color rgb="FF0000FF"/>
        <rFont val="Tahoma"/>
        <family val="2"/>
        <charset val="204"/>
      </rPr>
      <t>_</t>
    </r>
    <r>
      <rPr>
        <sz val="10"/>
        <rFont val="Tahoma"/>
        <family val="2"/>
        <charset val="204"/>
      </rPr>
      <t>1</t>
    </r>
  </si>
  <si>
    <t>KKC201</t>
  </si>
  <si>
    <r>
      <t>ECO201</t>
    </r>
    <r>
      <rPr>
        <sz val="10"/>
        <color rgb="FF0000FF"/>
        <rFont val="Tahoma"/>
        <family val="2"/>
        <charset val="204"/>
      </rPr>
      <t>_</t>
    </r>
    <r>
      <rPr>
        <sz val="10"/>
        <rFont val="Tahoma"/>
        <family val="2"/>
        <charset val="204"/>
      </rPr>
      <t>1</t>
    </r>
  </si>
  <si>
    <r>
      <t>Работа от батареи ИБП =24В 10</t>
    </r>
    <r>
      <rPr>
        <sz val="10"/>
        <color rgb="FFFF0000"/>
        <rFont val="Tahoma"/>
        <family val="2"/>
        <charset val="204"/>
      </rPr>
      <t>G</t>
    </r>
    <r>
      <rPr>
        <sz val="10"/>
        <rFont val="Tahoma"/>
        <family val="2"/>
        <charset val="204"/>
      </rPr>
      <t>2 основной канал шкафа 3МНС.УСО.2.1</t>
    </r>
  </si>
  <si>
    <r>
      <t>Батарея разряжена ИБП =24В 10</t>
    </r>
    <r>
      <rPr>
        <sz val="10"/>
        <color rgb="FFFF0000"/>
        <rFont val="Tahoma"/>
        <family val="2"/>
        <charset val="204"/>
      </rPr>
      <t>G</t>
    </r>
    <r>
      <rPr>
        <sz val="10"/>
        <rFont val="Tahoma"/>
        <family val="2"/>
        <charset val="204"/>
      </rPr>
      <t>2 основной канал шкафа 3МНС.УСО.2.1</t>
    </r>
  </si>
  <si>
    <t>ABO201_1</t>
  </si>
  <si>
    <t>TT112</t>
  </si>
  <si>
    <t>TT113</t>
  </si>
  <si>
    <t>TT111</t>
  </si>
  <si>
    <t>TT108</t>
  </si>
  <si>
    <t>TT107</t>
  </si>
  <si>
    <t>TT101</t>
  </si>
  <si>
    <r>
      <t xml:space="preserve">Температура обмоток статора ЭД, фаза </t>
    </r>
    <r>
      <rPr>
        <sz val="10"/>
        <color rgb="FFFF0000"/>
        <rFont val="Tahoma"/>
        <family val="2"/>
        <charset val="204"/>
      </rPr>
      <t>U</t>
    </r>
    <r>
      <rPr>
        <sz val="10"/>
        <rFont val="Tahoma"/>
        <family val="2"/>
        <charset val="204"/>
      </rPr>
      <t xml:space="preserve"> МНА Н-6</t>
    </r>
  </si>
  <si>
    <t>TT102</t>
  </si>
  <si>
    <r>
      <t xml:space="preserve">Температура обмоток статора ЭД, фаза </t>
    </r>
    <r>
      <rPr>
        <sz val="10"/>
        <color rgb="FFFF0000"/>
        <rFont val="Tahoma"/>
        <family val="2"/>
        <charset val="204"/>
      </rPr>
      <t>V</t>
    </r>
    <r>
      <rPr>
        <sz val="10"/>
        <rFont val="Tahoma"/>
        <family val="2"/>
        <charset val="204"/>
      </rPr>
      <t xml:space="preserve"> МНА Н-6</t>
    </r>
  </si>
  <si>
    <t>TT103</t>
  </si>
  <si>
    <r>
      <t xml:space="preserve">Температура обмоток статора ЭД, фаза </t>
    </r>
    <r>
      <rPr>
        <sz val="10"/>
        <color rgb="FFFF0000"/>
        <rFont val="Tahoma"/>
        <family val="2"/>
        <charset val="204"/>
      </rPr>
      <t>W</t>
    </r>
    <r>
      <rPr>
        <sz val="10"/>
        <rFont val="Tahoma"/>
        <family val="2"/>
        <charset val="204"/>
      </rPr>
      <t xml:space="preserve"> МНА Н-6</t>
    </r>
  </si>
  <si>
    <r>
      <t>PT001</t>
    </r>
    <r>
      <rPr>
        <sz val="10"/>
        <color rgb="FF0000FF"/>
        <rFont val="Tahoma"/>
        <family val="2"/>
        <charset val="204"/>
      </rPr>
      <t>_</t>
    </r>
    <r>
      <rPr>
        <sz val="10"/>
        <rFont val="Tahoma"/>
        <family val="2"/>
        <charset val="204"/>
      </rPr>
      <t>1</t>
    </r>
  </si>
  <si>
    <r>
      <t>PT002</t>
    </r>
    <r>
      <rPr>
        <sz val="10"/>
        <color rgb="FF0000FF"/>
        <rFont val="Tahoma"/>
        <family val="2"/>
        <charset val="204"/>
      </rPr>
      <t>_</t>
    </r>
    <r>
      <rPr>
        <sz val="10"/>
        <rFont val="Tahoma"/>
        <family val="2"/>
        <charset val="204"/>
      </rPr>
      <t>1</t>
    </r>
  </si>
  <si>
    <r>
      <t>TT003</t>
    </r>
    <r>
      <rPr>
        <sz val="10"/>
        <color rgb="FF0000FF"/>
        <rFont val="Tahoma"/>
        <family val="2"/>
        <charset val="204"/>
      </rPr>
      <t>_</t>
    </r>
    <r>
      <rPr>
        <sz val="10"/>
        <rFont val="Tahoma"/>
        <family val="2"/>
        <charset val="204"/>
      </rPr>
      <t>1</t>
    </r>
  </si>
  <si>
    <r>
      <t>LC003</t>
    </r>
    <r>
      <rPr>
        <sz val="10"/>
        <color rgb="FF0000FF"/>
        <rFont val="Tahoma"/>
        <family val="2"/>
        <charset val="204"/>
      </rPr>
      <t>_</t>
    </r>
    <r>
      <rPr>
        <sz val="10"/>
        <rFont val="Tahoma"/>
        <family val="2"/>
        <charset val="204"/>
      </rPr>
      <t>13</t>
    </r>
  </si>
  <si>
    <r>
      <t>MPC101</t>
    </r>
    <r>
      <rPr>
        <sz val="10"/>
        <color rgb="FF0000FF"/>
        <rFont val="Tahoma"/>
        <family val="2"/>
        <charset val="204"/>
      </rPr>
      <t>_</t>
    </r>
    <r>
      <rPr>
        <sz val="10"/>
        <rFont val="Tahoma"/>
        <family val="2"/>
        <charset val="204"/>
      </rPr>
      <t>2</t>
    </r>
  </si>
  <si>
    <t>MC003_4</t>
  </si>
  <si>
    <t>MC003_3</t>
  </si>
  <si>
    <t>CKC007_36_1</t>
  </si>
  <si>
    <t>MC007_36_1</t>
  </si>
  <si>
    <t>ECB101</t>
  </si>
  <si>
    <t>ECO101_2</t>
  </si>
  <si>
    <r>
      <t>Работа от батареи ИБП =24В 20</t>
    </r>
    <r>
      <rPr>
        <sz val="10"/>
        <color rgb="FFFF0000"/>
        <rFont val="Tahoma"/>
        <family val="2"/>
        <charset val="204"/>
      </rPr>
      <t>G</t>
    </r>
    <r>
      <rPr>
        <sz val="10"/>
        <rFont val="Tahoma"/>
        <family val="2"/>
        <charset val="204"/>
      </rPr>
      <t>2 резервный канал шкафа 3МНС.УСО.2.2</t>
    </r>
  </si>
  <si>
    <r>
      <t>Батарея разряжена ИБП =24В 20</t>
    </r>
    <r>
      <rPr>
        <sz val="10"/>
        <color rgb="FFFF0000"/>
        <rFont val="Tahoma"/>
        <family val="2"/>
        <charset val="204"/>
      </rPr>
      <t>G</t>
    </r>
    <r>
      <rPr>
        <sz val="10"/>
        <rFont val="Tahoma"/>
        <family val="2"/>
        <charset val="204"/>
      </rPr>
      <t>2 резервный канал шкафа 3МНС.УСО.2.2</t>
    </r>
  </si>
  <si>
    <r>
      <t>Неисправность коммутатора СУ 1А2</t>
    </r>
    <r>
      <rPr>
        <sz val="10"/>
        <color rgb="FFFF0000"/>
        <rFont val="Tahoma"/>
        <family val="2"/>
        <charset val="204"/>
      </rPr>
      <t>U</t>
    </r>
    <r>
      <rPr>
        <sz val="10"/>
        <rFont val="Tahoma"/>
        <family val="2"/>
        <charset val="204"/>
      </rPr>
      <t xml:space="preserve"> (резервный) шкафа 3МНС.УСО.2.2</t>
    </r>
  </si>
  <si>
    <r>
      <t>Обрыв линии связи коммутатора СУ 1А2</t>
    </r>
    <r>
      <rPr>
        <sz val="10"/>
        <color rgb="FFFF0000"/>
        <rFont val="Tahoma"/>
        <family val="2"/>
        <charset val="204"/>
      </rPr>
      <t>U</t>
    </r>
    <r>
      <rPr>
        <sz val="10"/>
        <rFont val="Tahoma"/>
        <family val="2"/>
        <charset val="204"/>
      </rPr>
      <t xml:space="preserve"> (резервный) шкафа 3МНС.УСО.2.2</t>
    </r>
  </si>
  <si>
    <t>MCrez2</t>
  </si>
  <si>
    <t>ABB101</t>
  </si>
  <si>
    <t>ABO101_2</t>
  </si>
  <si>
    <t>DCBZrez2</t>
  </si>
  <si>
    <t>TT212</t>
  </si>
  <si>
    <t>TT213</t>
  </si>
  <si>
    <t>TT211</t>
  </si>
  <si>
    <t>TT208</t>
  </si>
  <si>
    <t>TT207</t>
  </si>
  <si>
    <t>TT201</t>
  </si>
  <si>
    <r>
      <t xml:space="preserve">Температура обмоток статора ЭД, фаза </t>
    </r>
    <r>
      <rPr>
        <sz val="10"/>
        <color rgb="FFFF0000"/>
        <rFont val="Tahoma"/>
        <family val="2"/>
        <charset val="204"/>
      </rPr>
      <t>U</t>
    </r>
    <r>
      <rPr>
        <sz val="10"/>
        <rFont val="Tahoma"/>
        <family val="2"/>
        <charset val="204"/>
      </rPr>
      <t xml:space="preserve"> МНА Н-7</t>
    </r>
  </si>
  <si>
    <t>TT202</t>
  </si>
  <si>
    <r>
      <t xml:space="preserve">Температура обмоток статора ЭД, фаза </t>
    </r>
    <r>
      <rPr>
        <sz val="10"/>
        <color rgb="FFFF0000"/>
        <rFont val="Tahoma"/>
        <family val="2"/>
        <charset val="204"/>
      </rPr>
      <t>V</t>
    </r>
    <r>
      <rPr>
        <sz val="10"/>
        <rFont val="Tahoma"/>
        <family val="2"/>
        <charset val="204"/>
      </rPr>
      <t xml:space="preserve"> МНА Н-7</t>
    </r>
  </si>
  <si>
    <t>TT203</t>
  </si>
  <si>
    <r>
      <t xml:space="preserve">Температура обмоток статора ЭД, фаза </t>
    </r>
    <r>
      <rPr>
        <sz val="10"/>
        <color rgb="FFFF0000"/>
        <rFont val="Tahoma"/>
        <family val="2"/>
        <charset val="204"/>
      </rPr>
      <t>W</t>
    </r>
    <r>
      <rPr>
        <sz val="10"/>
        <rFont val="Tahoma"/>
        <family val="2"/>
        <charset val="204"/>
      </rPr>
      <t xml:space="preserve"> МНА Н-7</t>
    </r>
  </si>
  <si>
    <r>
      <t>PT001</t>
    </r>
    <r>
      <rPr>
        <sz val="10"/>
        <color rgb="FF0000FF"/>
        <rFont val="Tahoma"/>
        <family val="2"/>
        <charset val="204"/>
      </rPr>
      <t>_</t>
    </r>
    <r>
      <rPr>
        <sz val="10"/>
        <rFont val="Tahoma"/>
        <family val="2"/>
        <charset val="204"/>
      </rPr>
      <t>2</t>
    </r>
  </si>
  <si>
    <r>
      <t>PT002</t>
    </r>
    <r>
      <rPr>
        <sz val="10"/>
        <color rgb="FF0000FF"/>
        <rFont val="Tahoma"/>
        <family val="2"/>
        <charset val="204"/>
      </rPr>
      <t>_</t>
    </r>
    <r>
      <rPr>
        <sz val="10"/>
        <rFont val="Tahoma"/>
        <family val="2"/>
        <charset val="204"/>
      </rPr>
      <t>2</t>
    </r>
  </si>
  <si>
    <r>
      <t>TT003</t>
    </r>
    <r>
      <rPr>
        <sz val="10"/>
        <color rgb="FF0000FF"/>
        <rFont val="Tahoma"/>
        <family val="2"/>
        <charset val="204"/>
      </rPr>
      <t>_</t>
    </r>
    <r>
      <rPr>
        <sz val="10"/>
        <rFont val="Tahoma"/>
        <family val="2"/>
        <charset val="204"/>
      </rPr>
      <t>2</t>
    </r>
  </si>
  <si>
    <r>
      <t>LC003</t>
    </r>
    <r>
      <rPr>
        <sz val="10"/>
        <color rgb="FF0000FF"/>
        <rFont val="Tahoma"/>
        <family val="2"/>
        <charset val="204"/>
      </rPr>
      <t>_</t>
    </r>
    <r>
      <rPr>
        <sz val="10"/>
        <rFont val="Tahoma"/>
        <family val="2"/>
        <charset val="204"/>
      </rPr>
      <t>23</t>
    </r>
  </si>
  <si>
    <r>
      <t>MPC201</t>
    </r>
    <r>
      <rPr>
        <sz val="10"/>
        <color rgb="FF0000FF"/>
        <rFont val="Tahoma"/>
        <family val="2"/>
        <charset val="204"/>
      </rPr>
      <t>_</t>
    </r>
    <r>
      <rPr>
        <sz val="10"/>
        <rFont val="Tahoma"/>
        <family val="2"/>
        <charset val="204"/>
      </rPr>
      <t>2</t>
    </r>
  </si>
  <si>
    <t>EC201</t>
  </si>
  <si>
    <t>MC003_2</t>
  </si>
  <si>
    <t>MC003_1</t>
  </si>
  <si>
    <t>CKCrez1</t>
  </si>
  <si>
    <t>ECO201_2</t>
  </si>
  <si>
    <r>
      <t>Работа от батареи ИБП =24В 10</t>
    </r>
    <r>
      <rPr>
        <sz val="10"/>
        <color rgb="FFFF0000"/>
        <rFont val="Tahoma"/>
        <family val="2"/>
        <charset val="204"/>
      </rPr>
      <t>G</t>
    </r>
    <r>
      <rPr>
        <sz val="10"/>
        <rFont val="Tahoma"/>
        <family val="2"/>
        <charset val="204"/>
      </rPr>
      <t>2 основной канал шкафа 3МНС.УСО.2.2</t>
    </r>
  </si>
  <si>
    <r>
      <t>Батарея разряжена ИБП =24В 10</t>
    </r>
    <r>
      <rPr>
        <sz val="10"/>
        <color rgb="FFFF0000"/>
        <rFont val="Tahoma"/>
        <family val="2"/>
        <charset val="204"/>
      </rPr>
      <t>G</t>
    </r>
    <r>
      <rPr>
        <sz val="10"/>
        <rFont val="Tahoma"/>
        <family val="2"/>
        <charset val="204"/>
      </rPr>
      <t>2 основной канал шкафа 3МНС.УСО.2.2</t>
    </r>
  </si>
  <si>
    <t>ABB201</t>
  </si>
  <si>
    <t>ABO201_2</t>
  </si>
  <si>
    <t>TT503</t>
  </si>
  <si>
    <t>PT502</t>
  </si>
  <si>
    <t>TT013_2_1</t>
  </si>
  <si>
    <t>TT058_1</t>
  </si>
  <si>
    <r>
      <t>OKC1</t>
    </r>
    <r>
      <rPr>
        <sz val="10"/>
        <color rgb="FF0000FF"/>
        <rFont val="Tahoma"/>
        <family val="2"/>
        <charset val="204"/>
      </rPr>
      <t>_</t>
    </r>
    <r>
      <rPr>
        <sz val="10"/>
        <rFont val="Tahoma"/>
        <family val="2"/>
        <charset val="204"/>
      </rPr>
      <t>2</t>
    </r>
  </si>
  <si>
    <t>CKC1_2</t>
  </si>
  <si>
    <r>
      <t>ODC1</t>
    </r>
    <r>
      <rPr>
        <sz val="10"/>
        <color rgb="FF0000FF"/>
        <rFont val="Tahoma"/>
        <family val="2"/>
        <charset val="204"/>
      </rPr>
      <t>_</t>
    </r>
    <r>
      <rPr>
        <sz val="10"/>
        <rFont val="Tahoma"/>
        <family val="2"/>
        <charset val="204"/>
      </rPr>
      <t>2</t>
    </r>
  </si>
  <si>
    <r>
      <t>CDC1</t>
    </r>
    <r>
      <rPr>
        <sz val="10"/>
        <color rgb="FF0000FF"/>
        <rFont val="Tahoma"/>
        <family val="2"/>
        <charset val="204"/>
      </rPr>
      <t>_</t>
    </r>
    <r>
      <rPr>
        <sz val="10"/>
        <rFont val="Tahoma"/>
        <family val="2"/>
        <charset val="204"/>
      </rPr>
      <t>2</t>
    </r>
  </si>
  <si>
    <t>MC1_2</t>
  </si>
  <si>
    <r>
      <t>OPC1</t>
    </r>
    <r>
      <rPr>
        <sz val="10"/>
        <color rgb="FF0000FF"/>
        <rFont val="Tahoma"/>
        <family val="2"/>
        <charset val="204"/>
      </rPr>
      <t>_</t>
    </r>
    <r>
      <rPr>
        <sz val="10"/>
        <rFont val="Tahoma"/>
        <family val="2"/>
        <charset val="204"/>
      </rPr>
      <t>2</t>
    </r>
  </si>
  <si>
    <r>
      <t>DCK1</t>
    </r>
    <r>
      <rPr>
        <sz val="10"/>
        <color rgb="FF0000FF"/>
        <rFont val="Tahoma"/>
        <family val="2"/>
        <charset val="204"/>
      </rPr>
      <t>_</t>
    </r>
    <r>
      <rPr>
        <sz val="10"/>
        <rFont val="Tahoma"/>
        <family val="2"/>
        <charset val="204"/>
      </rPr>
      <t>2</t>
    </r>
  </si>
  <si>
    <r>
      <t>OKC3</t>
    </r>
    <r>
      <rPr>
        <sz val="10"/>
        <color rgb="FF0000FF"/>
        <rFont val="Tahoma"/>
        <family val="2"/>
        <charset val="204"/>
      </rPr>
      <t>_</t>
    </r>
    <r>
      <rPr>
        <sz val="10"/>
        <rFont val="Tahoma"/>
        <family val="2"/>
        <charset val="204"/>
      </rPr>
      <t>2</t>
    </r>
  </si>
  <si>
    <t>CKC3_2</t>
  </si>
  <si>
    <r>
      <t>ODC3</t>
    </r>
    <r>
      <rPr>
        <sz val="10"/>
        <color rgb="FF0000FF"/>
        <rFont val="Tahoma"/>
        <family val="2"/>
        <charset val="204"/>
      </rPr>
      <t>_</t>
    </r>
    <r>
      <rPr>
        <sz val="10"/>
        <rFont val="Tahoma"/>
        <family val="2"/>
        <charset val="204"/>
      </rPr>
      <t>2</t>
    </r>
  </si>
  <si>
    <r>
      <t>CDC3</t>
    </r>
    <r>
      <rPr>
        <sz val="10"/>
        <color rgb="FF0000FF"/>
        <rFont val="Tahoma"/>
        <family val="2"/>
        <charset val="204"/>
      </rPr>
      <t>_</t>
    </r>
    <r>
      <rPr>
        <sz val="10"/>
        <rFont val="Tahoma"/>
        <family val="2"/>
        <charset val="204"/>
      </rPr>
      <t>2</t>
    </r>
  </si>
  <si>
    <t>MC3_2</t>
  </si>
  <si>
    <r>
      <t>OPC3</t>
    </r>
    <r>
      <rPr>
        <sz val="10"/>
        <color rgb="FF0000FF"/>
        <rFont val="Tahoma"/>
        <family val="2"/>
        <charset val="204"/>
      </rPr>
      <t>_</t>
    </r>
    <r>
      <rPr>
        <sz val="10"/>
        <rFont val="Tahoma"/>
        <family val="2"/>
        <charset val="204"/>
      </rPr>
      <t>2</t>
    </r>
  </si>
  <si>
    <r>
      <t>DCK3</t>
    </r>
    <r>
      <rPr>
        <sz val="10"/>
        <color rgb="FF0000FF"/>
        <rFont val="Tahoma"/>
        <family val="2"/>
        <charset val="204"/>
      </rPr>
      <t>_</t>
    </r>
    <r>
      <rPr>
        <sz val="10"/>
        <rFont val="Tahoma"/>
        <family val="2"/>
        <charset val="204"/>
      </rPr>
      <t>2</t>
    </r>
  </si>
  <si>
    <r>
      <t>OKC007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</si>
  <si>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CKC007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</si>
  <si>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ODC007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</si>
  <si>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CDC007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</si>
  <si>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t>MC007_20_1</t>
  </si>
  <si>
    <r>
      <t>OPC007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</si>
  <si>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t>KKC502_2</t>
  </si>
  <si>
    <t>KC502_1</t>
  </si>
  <si>
    <t>HPC507</t>
  </si>
  <si>
    <r>
      <t>OKC2</t>
    </r>
    <r>
      <rPr>
        <sz val="10"/>
        <color rgb="FF0000FF"/>
        <rFont val="Tahoma"/>
        <family val="2"/>
        <charset val="204"/>
      </rPr>
      <t>_</t>
    </r>
    <r>
      <rPr>
        <sz val="10"/>
        <rFont val="Tahoma"/>
        <family val="2"/>
        <charset val="204"/>
      </rPr>
      <t>2</t>
    </r>
  </si>
  <si>
    <t>CKC2_2</t>
  </si>
  <si>
    <r>
      <t>ODC2</t>
    </r>
    <r>
      <rPr>
        <sz val="10"/>
        <color rgb="FF0000FF"/>
        <rFont val="Tahoma"/>
        <family val="2"/>
        <charset val="204"/>
      </rPr>
      <t>_</t>
    </r>
    <r>
      <rPr>
        <sz val="10"/>
        <rFont val="Tahoma"/>
        <family val="2"/>
        <charset val="204"/>
      </rPr>
      <t>2</t>
    </r>
  </si>
  <si>
    <r>
      <t>CDC2</t>
    </r>
    <r>
      <rPr>
        <sz val="10"/>
        <color rgb="FF0000FF"/>
        <rFont val="Tahoma"/>
        <family val="2"/>
        <charset val="204"/>
      </rPr>
      <t>_</t>
    </r>
    <r>
      <rPr>
        <sz val="10"/>
        <rFont val="Tahoma"/>
        <family val="2"/>
        <charset val="204"/>
      </rPr>
      <t>2</t>
    </r>
  </si>
  <si>
    <t>MC2_2</t>
  </si>
  <si>
    <r>
      <t>OPC2</t>
    </r>
    <r>
      <rPr>
        <sz val="10"/>
        <color rgb="FF0000FF"/>
        <rFont val="Tahoma"/>
        <family val="2"/>
        <charset val="204"/>
      </rPr>
      <t>_</t>
    </r>
    <r>
      <rPr>
        <sz val="10"/>
        <rFont val="Tahoma"/>
        <family val="2"/>
        <charset val="204"/>
      </rPr>
      <t>2</t>
    </r>
  </si>
  <si>
    <r>
      <t>DCK2</t>
    </r>
    <r>
      <rPr>
        <sz val="10"/>
        <color rgb="FF0000FF"/>
        <rFont val="Tahoma"/>
        <family val="2"/>
        <charset val="204"/>
      </rPr>
      <t>_</t>
    </r>
    <r>
      <rPr>
        <sz val="10"/>
        <rFont val="Tahoma"/>
        <family val="2"/>
        <charset val="204"/>
      </rPr>
      <t>2</t>
    </r>
  </si>
  <si>
    <r>
      <t>OKC15</t>
    </r>
    <r>
      <rPr>
        <sz val="10"/>
        <color rgb="FF0000FF"/>
        <rFont val="Tahoma"/>
        <family val="2"/>
        <charset val="204"/>
      </rPr>
      <t>_</t>
    </r>
    <r>
      <rPr>
        <sz val="10"/>
        <rFont val="Tahoma"/>
        <family val="2"/>
        <charset val="204"/>
      </rPr>
      <t>2</t>
    </r>
  </si>
  <si>
    <t>CKC15_2</t>
  </si>
  <si>
    <r>
      <t>ODC15</t>
    </r>
    <r>
      <rPr>
        <sz val="10"/>
        <color rgb="FF0000FF"/>
        <rFont val="Tahoma"/>
        <family val="2"/>
        <charset val="204"/>
      </rPr>
      <t>_</t>
    </r>
    <r>
      <rPr>
        <sz val="10"/>
        <rFont val="Tahoma"/>
        <family val="2"/>
        <charset val="204"/>
      </rPr>
      <t>2</t>
    </r>
  </si>
  <si>
    <r>
      <t>CDC15</t>
    </r>
    <r>
      <rPr>
        <sz val="10"/>
        <color rgb="FF0000FF"/>
        <rFont val="Tahoma"/>
        <family val="2"/>
        <charset val="204"/>
      </rPr>
      <t>_</t>
    </r>
    <r>
      <rPr>
        <sz val="10"/>
        <rFont val="Tahoma"/>
        <family val="2"/>
        <charset val="204"/>
      </rPr>
      <t>2</t>
    </r>
  </si>
  <si>
    <t>MC15_2</t>
  </si>
  <si>
    <r>
      <t>OPC15</t>
    </r>
    <r>
      <rPr>
        <sz val="10"/>
        <color rgb="FF0000FF"/>
        <rFont val="Tahoma"/>
        <family val="2"/>
        <charset val="204"/>
      </rPr>
      <t>_</t>
    </r>
    <r>
      <rPr>
        <sz val="10"/>
        <rFont val="Tahoma"/>
        <family val="2"/>
        <charset val="204"/>
      </rPr>
      <t>2</t>
    </r>
  </si>
  <si>
    <r>
      <t>DCK15</t>
    </r>
    <r>
      <rPr>
        <sz val="10"/>
        <color rgb="FF0000FF"/>
        <rFont val="Tahoma"/>
        <family val="2"/>
        <charset val="204"/>
      </rPr>
      <t>_</t>
    </r>
    <r>
      <rPr>
        <sz val="10"/>
        <rFont val="Tahoma"/>
        <family val="2"/>
        <charset val="204"/>
      </rPr>
      <t>2</t>
    </r>
  </si>
  <si>
    <t>KKC511_1</t>
  </si>
  <si>
    <t>KKC511_2</t>
  </si>
  <si>
    <t>OPC511</t>
  </si>
  <si>
    <r>
      <t>Работа от батареи ИБП =24В 20</t>
    </r>
    <r>
      <rPr>
        <sz val="10"/>
        <color rgb="FFFF0000"/>
        <rFont val="Tahoma"/>
        <family val="2"/>
        <charset val="204"/>
      </rPr>
      <t>G</t>
    </r>
    <r>
      <rPr>
        <sz val="10"/>
        <rFont val="Tahoma"/>
        <family val="2"/>
        <charset val="204"/>
      </rPr>
      <t>2 резервный канал шкафа 3МНС.УСО.4</t>
    </r>
  </si>
  <si>
    <r>
      <t>Батарея разряжена ИБП =24В 20</t>
    </r>
    <r>
      <rPr>
        <sz val="10"/>
        <color rgb="FFFF0000"/>
        <rFont val="Tahoma"/>
        <family val="2"/>
        <charset val="204"/>
      </rPr>
      <t>G</t>
    </r>
    <r>
      <rPr>
        <sz val="10"/>
        <rFont val="Tahoma"/>
        <family val="2"/>
        <charset val="204"/>
      </rPr>
      <t>2 резервный канал шкафа 3МНС.УСО.4</t>
    </r>
  </si>
  <si>
    <r>
      <t>Неисправность коммутатора СУ 1А2</t>
    </r>
    <r>
      <rPr>
        <sz val="10"/>
        <color rgb="FFFF0000"/>
        <rFont val="Tahoma"/>
        <family val="2"/>
        <charset val="204"/>
      </rPr>
      <t>U</t>
    </r>
    <r>
      <rPr>
        <sz val="10"/>
        <rFont val="Tahoma"/>
        <family val="2"/>
        <charset val="204"/>
      </rPr>
      <t xml:space="preserve"> (резервный) шкафа 3МНС.УСО.4</t>
    </r>
  </si>
  <si>
    <r>
      <t>Обрыв линии связи коммутатора СУ 1А2</t>
    </r>
    <r>
      <rPr>
        <sz val="10"/>
        <color rgb="FFFF0000"/>
        <rFont val="Tahoma"/>
        <family val="2"/>
        <charset val="204"/>
      </rPr>
      <t>U</t>
    </r>
    <r>
      <rPr>
        <sz val="10"/>
        <rFont val="Tahoma"/>
        <family val="2"/>
        <charset val="204"/>
      </rPr>
      <t xml:space="preserve"> (резервный) шкафа 3МНС.УСО.4</t>
    </r>
  </si>
  <si>
    <r>
      <t>Работа от батареи ИБП =24В 10</t>
    </r>
    <r>
      <rPr>
        <sz val="10"/>
        <color rgb="FFFF0000"/>
        <rFont val="Tahoma"/>
        <family val="2"/>
        <charset val="204"/>
      </rPr>
      <t>G</t>
    </r>
    <r>
      <rPr>
        <sz val="10"/>
        <rFont val="Tahoma"/>
        <family val="2"/>
        <charset val="204"/>
      </rPr>
      <t>2 основной канал шкафа 3МНС.УСО.4</t>
    </r>
  </si>
  <si>
    <r>
      <t>Батарея разряжена ИБП =24В 10</t>
    </r>
    <r>
      <rPr>
        <sz val="10"/>
        <color rgb="FFFF0000"/>
        <rFont val="Tahoma"/>
        <family val="2"/>
        <charset val="204"/>
      </rPr>
      <t>G</t>
    </r>
    <r>
      <rPr>
        <sz val="10"/>
        <rFont val="Tahoma"/>
        <family val="2"/>
        <charset val="204"/>
      </rPr>
      <t>2 основной канал шкафа 3МНС.УСО.4</t>
    </r>
  </si>
  <si>
    <r>
      <t>DOB1</t>
    </r>
    <r>
      <rPr>
        <sz val="10"/>
        <color rgb="FF0000FF"/>
        <rFont val="Tahoma"/>
        <family val="2"/>
        <charset val="204"/>
      </rPr>
      <t>_</t>
    </r>
    <r>
      <rPr>
        <sz val="10"/>
        <rFont val="Tahoma"/>
        <family val="2"/>
        <charset val="204"/>
      </rPr>
      <t>2</t>
    </r>
  </si>
  <si>
    <r>
      <t>DKB1</t>
    </r>
    <r>
      <rPr>
        <sz val="10"/>
        <color rgb="FF0000FF"/>
        <rFont val="Tahoma"/>
        <family val="2"/>
        <charset val="204"/>
      </rPr>
      <t>_</t>
    </r>
    <r>
      <rPr>
        <sz val="10"/>
        <rFont val="Tahoma"/>
        <family val="2"/>
        <charset val="204"/>
      </rPr>
      <t>2</t>
    </r>
  </si>
  <si>
    <r>
      <t>DCB1</t>
    </r>
    <r>
      <rPr>
        <sz val="10"/>
        <color rgb="FF0000FF"/>
        <rFont val="Tahoma"/>
        <family val="2"/>
        <charset val="204"/>
      </rPr>
      <t>_</t>
    </r>
    <r>
      <rPr>
        <sz val="10"/>
        <rFont val="Tahoma"/>
        <family val="2"/>
        <charset val="204"/>
      </rPr>
      <t>2</t>
    </r>
  </si>
  <si>
    <r>
      <t>DOB3</t>
    </r>
    <r>
      <rPr>
        <sz val="10"/>
        <color rgb="FF0000FF"/>
        <rFont val="Tahoma"/>
        <family val="2"/>
        <charset val="204"/>
      </rPr>
      <t>_</t>
    </r>
    <r>
      <rPr>
        <sz val="10"/>
        <rFont val="Tahoma"/>
        <family val="2"/>
        <charset val="204"/>
      </rPr>
      <t>2</t>
    </r>
  </si>
  <si>
    <r>
      <t>DKB3</t>
    </r>
    <r>
      <rPr>
        <sz val="10"/>
        <color rgb="FF0000FF"/>
        <rFont val="Tahoma"/>
        <family val="2"/>
        <charset val="204"/>
      </rPr>
      <t>_</t>
    </r>
    <r>
      <rPr>
        <sz val="10"/>
        <rFont val="Tahoma"/>
        <family val="2"/>
        <charset val="204"/>
      </rPr>
      <t>2</t>
    </r>
  </si>
  <si>
    <r>
      <t>DCB3</t>
    </r>
    <r>
      <rPr>
        <sz val="10"/>
        <color rgb="FF0000FF"/>
        <rFont val="Tahoma"/>
        <family val="2"/>
        <charset val="204"/>
      </rPr>
      <t>_</t>
    </r>
    <r>
      <rPr>
        <sz val="10"/>
        <rFont val="Tahoma"/>
        <family val="2"/>
        <charset val="204"/>
      </rPr>
      <t>2</t>
    </r>
  </si>
  <si>
    <r>
      <t>DOB007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</si>
  <si>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DKB007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</si>
  <si>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DCB007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</si>
  <si>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t>BB502</t>
  </si>
  <si>
    <r>
      <t>DOB2</t>
    </r>
    <r>
      <rPr>
        <sz val="10"/>
        <color rgb="FF0000FF"/>
        <rFont val="Tahoma"/>
        <family val="2"/>
        <charset val="204"/>
      </rPr>
      <t>_</t>
    </r>
    <r>
      <rPr>
        <sz val="10"/>
        <rFont val="Tahoma"/>
        <family val="2"/>
        <charset val="204"/>
      </rPr>
      <t>2</t>
    </r>
  </si>
  <si>
    <r>
      <t>DKB2</t>
    </r>
    <r>
      <rPr>
        <sz val="10"/>
        <color rgb="FF0000FF"/>
        <rFont val="Tahoma"/>
        <family val="2"/>
        <charset val="204"/>
      </rPr>
      <t>_</t>
    </r>
    <r>
      <rPr>
        <sz val="10"/>
        <rFont val="Tahoma"/>
        <family val="2"/>
        <charset val="204"/>
      </rPr>
      <t>2</t>
    </r>
  </si>
  <si>
    <r>
      <t>DCB2</t>
    </r>
    <r>
      <rPr>
        <sz val="10"/>
        <color rgb="FF0000FF"/>
        <rFont val="Tahoma"/>
        <family val="2"/>
        <charset val="204"/>
      </rPr>
      <t>_</t>
    </r>
    <r>
      <rPr>
        <sz val="10"/>
        <rFont val="Tahoma"/>
        <family val="2"/>
        <charset val="204"/>
      </rPr>
      <t>2</t>
    </r>
  </si>
  <si>
    <r>
      <t>DOB15</t>
    </r>
    <r>
      <rPr>
        <sz val="10"/>
        <color rgb="FF0000FF"/>
        <rFont val="Tahoma"/>
        <family val="2"/>
        <charset val="204"/>
      </rPr>
      <t>_</t>
    </r>
    <r>
      <rPr>
        <sz val="10"/>
        <rFont val="Tahoma"/>
        <family val="2"/>
        <charset val="204"/>
      </rPr>
      <t>2</t>
    </r>
  </si>
  <si>
    <r>
      <t>DKB15</t>
    </r>
    <r>
      <rPr>
        <sz val="10"/>
        <color rgb="FF0000FF"/>
        <rFont val="Tahoma"/>
        <family val="2"/>
        <charset val="204"/>
      </rPr>
      <t>_</t>
    </r>
    <r>
      <rPr>
        <sz val="10"/>
        <rFont val="Tahoma"/>
        <family val="2"/>
        <charset val="204"/>
      </rPr>
      <t>2</t>
    </r>
  </si>
  <si>
    <r>
      <t>DCB15</t>
    </r>
    <r>
      <rPr>
        <sz val="10"/>
        <color rgb="FF0000FF"/>
        <rFont val="Tahoma"/>
        <family val="2"/>
        <charset val="204"/>
      </rPr>
      <t>_</t>
    </r>
    <r>
      <rPr>
        <sz val="10"/>
        <rFont val="Tahoma"/>
        <family val="2"/>
        <charset val="204"/>
      </rPr>
      <t>2</t>
    </r>
  </si>
  <si>
    <t>BB511</t>
  </si>
  <si>
    <r>
      <t xml:space="preserve">Интерфейсная связь </t>
    </r>
    <r>
      <rPr>
        <sz val="10"/>
        <color rgb="FFFF0000"/>
        <rFont val="Tahoma"/>
        <family val="2"/>
        <charset val="204"/>
      </rPr>
      <t>RS</t>
    </r>
    <r>
      <rPr>
        <sz val="10"/>
        <rFont val="Tahoma"/>
        <family val="2"/>
        <charset val="204"/>
      </rPr>
      <t>-485. Резерв 3</t>
    </r>
  </si>
  <si>
    <r>
      <t xml:space="preserve">Интерфейсная связь </t>
    </r>
    <r>
      <rPr>
        <sz val="10"/>
        <color rgb="FFFF0000"/>
        <rFont val="Tahoma"/>
        <family val="2"/>
        <charset val="204"/>
      </rPr>
      <t>RS</t>
    </r>
    <r>
      <rPr>
        <sz val="10"/>
        <rFont val="Tahoma"/>
        <family val="2"/>
        <charset val="204"/>
      </rPr>
      <t>-485. Резерв 1</t>
    </r>
  </si>
  <si>
    <r>
      <t xml:space="preserve">Интерфейсная связь </t>
    </r>
    <r>
      <rPr>
        <sz val="10"/>
        <color rgb="FFFF0000"/>
        <rFont val="Tahoma"/>
        <family val="2"/>
        <charset val="204"/>
      </rPr>
      <t>RS</t>
    </r>
    <r>
      <rPr>
        <sz val="10"/>
        <rFont val="Tahoma"/>
        <family val="2"/>
        <charset val="204"/>
      </rPr>
      <t>-485. Резерв 2</t>
    </r>
  </si>
  <si>
    <r>
      <t>Работа от батареи ИБП=24В 10</t>
    </r>
    <r>
      <rPr>
        <sz val="10"/>
        <color rgb="FFFF0000"/>
        <rFont val="Tahoma"/>
        <family val="2"/>
        <charset val="204"/>
      </rPr>
      <t>G</t>
    </r>
    <r>
      <rPr>
        <sz val="10"/>
        <rFont val="Tahoma"/>
        <family val="2"/>
        <charset val="204"/>
      </rPr>
      <t>2 шкафа 3МНС.САР</t>
    </r>
  </si>
  <si>
    <r>
      <t>Батарея разряжена ИБП=24В 10</t>
    </r>
    <r>
      <rPr>
        <sz val="10"/>
        <color rgb="FFFF0000"/>
        <rFont val="Tahoma"/>
        <family val="2"/>
        <charset val="204"/>
      </rPr>
      <t>G</t>
    </r>
    <r>
      <rPr>
        <sz val="10"/>
        <rFont val="Tahoma"/>
        <family val="2"/>
        <charset val="204"/>
      </rPr>
      <t>2 шкафа 3МНС.САР</t>
    </r>
  </si>
  <si>
    <r>
      <t xml:space="preserve">Неисправность коммутатора СУ №1 </t>
    </r>
    <r>
      <rPr>
        <sz val="10"/>
        <color rgb="FFFF0000"/>
        <rFont val="Tahoma"/>
        <family val="2"/>
        <charset val="204"/>
      </rPr>
      <t>A</t>
    </r>
    <r>
      <rPr>
        <sz val="10"/>
        <rFont val="Tahoma"/>
        <family val="2"/>
        <charset val="204"/>
      </rPr>
      <t>9 шкафа 3МНС.САР</t>
    </r>
  </si>
  <si>
    <r>
      <t xml:space="preserve">Обрыв линии связи коммутатора СУ №1 </t>
    </r>
    <r>
      <rPr>
        <sz val="10"/>
        <color rgb="FFFF0000"/>
        <rFont val="Tahoma"/>
        <family val="2"/>
        <charset val="204"/>
      </rPr>
      <t>A</t>
    </r>
    <r>
      <rPr>
        <sz val="10"/>
        <rFont val="Tahoma"/>
        <family val="2"/>
        <charset val="204"/>
      </rPr>
      <t>9 шкафа 3МНС.САР</t>
    </r>
  </si>
  <si>
    <r>
      <t xml:space="preserve">Неисправность коммутатора ВУ №1 </t>
    </r>
    <r>
      <rPr>
        <sz val="10"/>
        <color rgb="FFFF0000"/>
        <rFont val="Tahoma"/>
        <family val="2"/>
        <charset val="204"/>
      </rPr>
      <t>A</t>
    </r>
    <r>
      <rPr>
        <sz val="10"/>
        <rFont val="Tahoma"/>
        <family val="2"/>
        <charset val="204"/>
      </rPr>
      <t>11 шкафа 3МНС.САР</t>
    </r>
  </si>
  <si>
    <r>
      <t xml:space="preserve">Обрыв линии связи коммутатора ВУ №1 </t>
    </r>
    <r>
      <rPr>
        <sz val="10"/>
        <color rgb="FFFF0000"/>
        <rFont val="Tahoma"/>
        <family val="2"/>
        <charset val="204"/>
      </rPr>
      <t>A</t>
    </r>
    <r>
      <rPr>
        <sz val="10"/>
        <rFont val="Tahoma"/>
        <family val="2"/>
        <charset val="204"/>
      </rPr>
      <t>11 шкафа 3МНС.САР</t>
    </r>
  </si>
  <si>
    <t>EC062_1</t>
  </si>
  <si>
    <t>OKCrez1_1</t>
  </si>
  <si>
    <t>OKCrez1_2</t>
  </si>
  <si>
    <t>CKCrez1_1</t>
  </si>
  <si>
    <t>CKCrez1_2</t>
  </si>
  <si>
    <t>OP907_03_1</t>
  </si>
  <si>
    <t>DCBrez1_1</t>
  </si>
  <si>
    <t>OKC_1</t>
  </si>
  <si>
    <t>OKC_2</t>
  </si>
  <si>
    <t>CKC_1</t>
  </si>
  <si>
    <t>CKC_2</t>
  </si>
  <si>
    <t>ODC_1</t>
  </si>
  <si>
    <t>ODC_2</t>
  </si>
  <si>
    <t>CDC_1</t>
  </si>
  <si>
    <t>CDC_2</t>
  </si>
  <si>
    <t>MC_1</t>
  </si>
  <si>
    <t>MC_2</t>
  </si>
  <si>
    <t>OPC_1</t>
  </si>
  <si>
    <t>OPC_2</t>
  </si>
  <si>
    <t>DCK_1</t>
  </si>
  <si>
    <t>DOB_1</t>
  </si>
  <si>
    <t>DOB_2</t>
  </si>
  <si>
    <t>DKB_1</t>
  </si>
  <si>
    <t>DKB_2</t>
  </si>
  <si>
    <t>DCB_1</t>
  </si>
  <si>
    <t>DCB_2</t>
  </si>
  <si>
    <t>ET919_01s_1</t>
  </si>
  <si>
    <t>ET919_02s_1</t>
  </si>
  <si>
    <t>KKCS007_36_1</t>
  </si>
  <si>
    <t>MPC101_1</t>
  </si>
  <si>
    <t>OPC900_21</t>
  </si>
  <si>
    <t>KKCS15_2</t>
  </si>
  <si>
    <t>MPC201_1</t>
  </si>
  <si>
    <t>PT001_1</t>
  </si>
  <si>
    <t>PT002_1</t>
  </si>
  <si>
    <t>TT003_1</t>
  </si>
  <si>
    <t>LC003_13</t>
  </si>
  <si>
    <t>MPC101_2</t>
  </si>
  <si>
    <t>Задвижка №003.4. Сигнал от КВО</t>
  </si>
  <si>
    <t>OKC003_4</t>
  </si>
  <si>
    <t>Задвижка №003.4. Сигнал от КВЗ</t>
  </si>
  <si>
    <t>CKC003_4</t>
  </si>
  <si>
    <t>Задвижка №003.4. Сигнал от МПО</t>
  </si>
  <si>
    <t>ODC003_4</t>
  </si>
  <si>
    <t>Задвижка №003.4. Сигнал от МПЗ</t>
  </si>
  <si>
    <t>CDC003_4</t>
  </si>
  <si>
    <t>Задвижка №003.4. Сработала муфта</t>
  </si>
  <si>
    <t>Задвижка №003.4. Авария привода</t>
  </si>
  <si>
    <t>OPC003_4</t>
  </si>
  <si>
    <t>Задвижка №003.3. Сигнал от КВО</t>
  </si>
  <si>
    <t>OKC003_3</t>
  </si>
  <si>
    <t>Задвижка №003.3. Сигнал от КВЗ</t>
  </si>
  <si>
    <t>CKC003_3</t>
  </si>
  <si>
    <t>Задвижка №003.3. Сигнал от МПО</t>
  </si>
  <si>
    <t>ODC003_3</t>
  </si>
  <si>
    <t>Задвижка №003.3. Сигнал от МПЗ</t>
  </si>
  <si>
    <t>CDC003_3</t>
  </si>
  <si>
    <t>Задвижка №003.3. Сработала муфта</t>
  </si>
  <si>
    <t>Задвижка №003.3. Авария привода</t>
  </si>
  <si>
    <t>OPC003_3</t>
  </si>
  <si>
    <t>Задвижка №007.36.1. Сигнал от КВО</t>
  </si>
  <si>
    <t>OKC007_36_1</t>
  </si>
  <si>
    <t>Задвижка №007.36.1. Сигнал от КВЗ</t>
  </si>
  <si>
    <t>Задвижка №007.36.1. Сигнал от МПО</t>
  </si>
  <si>
    <t>ODC007_36_1</t>
  </si>
  <si>
    <t>Задвижка №007.36.1. Сигнал от МПЗ</t>
  </si>
  <si>
    <t>CDC007_36_1</t>
  </si>
  <si>
    <t>Задвижка №007.36.1. Сработала муфта</t>
  </si>
  <si>
    <t>Задвижка №007.36.1. Авария привода</t>
  </si>
  <si>
    <t>OPC007_36_1</t>
  </si>
  <si>
    <t>Задвижка №Резерв2. Сигнал от КВО</t>
  </si>
  <si>
    <t>Задвижка №Резерв2. Сигнал от КВЗ</t>
  </si>
  <si>
    <t>Задвижка №Резерв2. Сигнал от МПО</t>
  </si>
  <si>
    <t>Задвижка №Резерв2. Сигнал от МПЗ</t>
  </si>
  <si>
    <t>Задвижка №Резерв2. Сработала муфта</t>
  </si>
  <si>
    <t>Задвижка №Резерв2. Авария привода</t>
  </si>
  <si>
    <t>Задвижка №003.4. Команда на открытие</t>
  </si>
  <si>
    <t>DOB003_4</t>
  </si>
  <si>
    <t>Задвижка №003.4. Команда на закрытие</t>
  </si>
  <si>
    <t>DKB003_4</t>
  </si>
  <si>
    <t>Задвижка №003.4. Команда на остановку открытия</t>
  </si>
  <si>
    <t>DCBO003_4</t>
  </si>
  <si>
    <t>Задвижка №003.4. Команда на остановку закрытия</t>
  </si>
  <si>
    <t>DCBZ003_4</t>
  </si>
  <si>
    <t>Задвижка №003.3. Команда на открытие</t>
  </si>
  <si>
    <t>DOB003_3</t>
  </si>
  <si>
    <t>Задвижка №003.3. Команда на закрытие</t>
  </si>
  <si>
    <t>DKB003_3</t>
  </si>
  <si>
    <t>Задвижка №003.3. Команда на остановку открытия</t>
  </si>
  <si>
    <t>DCBO003_3</t>
  </si>
  <si>
    <t>Задвижка №003.3. Команда на остановку закрытия</t>
  </si>
  <si>
    <t>DCBZ003_3</t>
  </si>
  <si>
    <t>Задвижка №007.36.1. Команда на открытие</t>
  </si>
  <si>
    <t>DOB007_36_1</t>
  </si>
  <si>
    <t>Задвижка №007.36.1. Команда на закрытие</t>
  </si>
  <si>
    <t>DKB007_36_1</t>
  </si>
  <si>
    <t>Задвижка №007.36.1. Команда на остановку</t>
  </si>
  <si>
    <t>DCB007_36_1</t>
  </si>
  <si>
    <t>Задвижка №Резерв2. Команда на открытие</t>
  </si>
  <si>
    <t>Задвижка №Резерв2. Команда на закрытие</t>
  </si>
  <si>
    <t>Задвижка №Резерв2. Команда на остановку открытия</t>
  </si>
  <si>
    <t>Задвижка №Резерв2. Команда на остановку закрытия</t>
  </si>
  <si>
    <t>PT001_2</t>
  </si>
  <si>
    <t>PT002_2</t>
  </si>
  <si>
    <t>TT003_2</t>
  </si>
  <si>
    <t>LC003_23</t>
  </si>
  <si>
    <t>MPC201_2</t>
  </si>
  <si>
    <t>Задвижка №003.2. Сигнал от КВО</t>
  </si>
  <si>
    <t>OKC003_2</t>
  </si>
  <si>
    <t>Задвижка №003.2. Сигнал от КВЗ</t>
  </si>
  <si>
    <t>CKC003_2</t>
  </si>
  <si>
    <t>Задвижка №003.2. Сигнал от МПО</t>
  </si>
  <si>
    <t>ODC003_2</t>
  </si>
  <si>
    <t>Задвижка №003.2. Сигнал от МПЗ</t>
  </si>
  <si>
    <t>CDC003_2</t>
  </si>
  <si>
    <t>Задвижка №003.2. Сработала муфта</t>
  </si>
  <si>
    <t>Задвижка №003.2. Авария привода</t>
  </si>
  <si>
    <t>OPC003_2</t>
  </si>
  <si>
    <t>Задвижка №003.1. Сигнал от КВО</t>
  </si>
  <si>
    <t>OKC003_1</t>
  </si>
  <si>
    <t>Задвижка №003.1. Сигнал от КВЗ</t>
  </si>
  <si>
    <t>CKC003_1</t>
  </si>
  <si>
    <t>Задвижка №003.1. Сигнал от МПО</t>
  </si>
  <si>
    <t>ODC003_1</t>
  </si>
  <si>
    <t>Задвижка №003.1. Сигнал от МПЗ</t>
  </si>
  <si>
    <t>CDC003_1</t>
  </si>
  <si>
    <t>Задвижка №003.1. Сработала муфта</t>
  </si>
  <si>
    <t>Задвижка №003.1. Авария привода</t>
  </si>
  <si>
    <t>OPC003_1</t>
  </si>
  <si>
    <t>Задвижка №Резерв1. Сигнал от КВО</t>
  </si>
  <si>
    <t>Задвижка №Резерв1. Сигнал от КВЗ</t>
  </si>
  <si>
    <t>Задвижка №003.2. Команда на открытие</t>
  </si>
  <si>
    <t>DOB003_2</t>
  </si>
  <si>
    <t>Задвижка №003.2. Команда на закрытие</t>
  </si>
  <si>
    <t>DKB003_2</t>
  </si>
  <si>
    <t>Задвижка №003.2. Команда на остановку открытия</t>
  </si>
  <si>
    <t>DCBO003_2</t>
  </si>
  <si>
    <t>Задвижка №003.2. Команда на остановку закрытия</t>
  </si>
  <si>
    <t>DCBZ003_2</t>
  </si>
  <si>
    <t>Задвижка №003.1. Команда на открытие</t>
  </si>
  <si>
    <t>DOB003_1</t>
  </si>
  <si>
    <t>Задвижка №003.1. Команда на закрытие</t>
  </si>
  <si>
    <t>DKB003_1</t>
  </si>
  <si>
    <t>Задвижка №003.1. Команда на остановку открытия</t>
  </si>
  <si>
    <t>DCBO003_1</t>
  </si>
  <si>
    <t>Задвижка №003.1. Команда на остановку закрытия</t>
  </si>
  <si>
    <t>DCBZ003_1</t>
  </si>
  <si>
    <t>Задвижка №Резерв1. Команда на закрытие</t>
  </si>
  <si>
    <t>Задвижка №Резерв1. Команда на остановку</t>
  </si>
  <si>
    <t>Задвижка №1.2. Сигнал от КВО</t>
  </si>
  <si>
    <t>OKC1_2</t>
  </si>
  <si>
    <t>Задвижка №1.2. Сигнал от КВЗ</t>
  </si>
  <si>
    <t>Задвижка №1.2. Сигнал от МПО</t>
  </si>
  <si>
    <t>ODC1_2</t>
  </si>
  <si>
    <t>Задвижка №1.2. Сигнал от МПЗ</t>
  </si>
  <si>
    <t>CDC1_2</t>
  </si>
  <si>
    <t>Задвижка №1.2. Сработала муфта</t>
  </si>
  <si>
    <t>Задвижка №1.2. Авария привода</t>
  </si>
  <si>
    <t>OPC1_2</t>
  </si>
  <si>
    <t>Задвижка №1.2. Сигнал от ключа ДУ-О-МУ</t>
  </si>
  <si>
    <t>DCK1_2</t>
  </si>
  <si>
    <t>Задвижка №3.2. Сигнал от КВО</t>
  </si>
  <si>
    <t>OKC3_2</t>
  </si>
  <si>
    <t>Задвижка №3.2. Сигнал от КВЗ</t>
  </si>
  <si>
    <t>Задвижка №3.2. Сигнал от МПО</t>
  </si>
  <si>
    <t>ODC3_2</t>
  </si>
  <si>
    <t>Задвижка №3.2. Сигнал от МПЗ</t>
  </si>
  <si>
    <t>CDC3_2</t>
  </si>
  <si>
    <t>Задвижка №3.2. Сработала муфта</t>
  </si>
  <si>
    <t>Задвижка №3.2. Авария привода</t>
  </si>
  <si>
    <t>OPC3_2</t>
  </si>
  <si>
    <t>Задвижка №3.2. Сигнал от ключа ДУ-О-МУ</t>
  </si>
  <si>
    <t>DCK3_2</t>
  </si>
  <si>
    <t>Задвижка №007.20.1. Сигнал от КВО</t>
  </si>
  <si>
    <t>OKC007_20_1</t>
  </si>
  <si>
    <t>Задвижка №007.20.1. Сигнал от КВЗ</t>
  </si>
  <si>
    <t>CKC007_20_1</t>
  </si>
  <si>
    <t>Задвижка №007.20.1. Сигнал от МПО</t>
  </si>
  <si>
    <t>ODC007_20_1</t>
  </si>
  <si>
    <t>Задвижка №007.20.1. Сигнал от МПЗ</t>
  </si>
  <si>
    <t>CDC007_20_1</t>
  </si>
  <si>
    <t>Задвижка №007.20.1. Сработала муфта</t>
  </si>
  <si>
    <t>Задвижка №007.20.1. Авария привода</t>
  </si>
  <si>
    <t>OPC007_20_1</t>
  </si>
  <si>
    <t>Резерв. Сигнал от КВО</t>
  </si>
  <si>
    <t>Резерв. Сигнал от КВЗ</t>
  </si>
  <si>
    <t>Резерв. Сигнал от МПО</t>
  </si>
  <si>
    <t>Резерв. Сигнал от МПЗ</t>
  </si>
  <si>
    <t>Резерв. Сработала муфта</t>
  </si>
  <si>
    <t>Резерв. Авария привода</t>
  </si>
  <si>
    <t>Резерв. Сигнал от ключа ДУ-О-МУ</t>
  </si>
  <si>
    <t>Задвижка №2.2. Сигнал от КВО</t>
  </si>
  <si>
    <t>OKC2_2</t>
  </si>
  <si>
    <t>Задвижка №2.2. Сигнал от КВЗ</t>
  </si>
  <si>
    <t>Задвижка №2.2. Сигнал от МПО</t>
  </si>
  <si>
    <t>ODC2_2</t>
  </si>
  <si>
    <t>Задвижка №2.2. Сигнал от МПЗ</t>
  </si>
  <si>
    <t>CDC2_2</t>
  </si>
  <si>
    <t>Задвижка №2.2. Сработала муфта</t>
  </si>
  <si>
    <t>Задвижка №2.2. Авария привода</t>
  </si>
  <si>
    <t>OPC2_2</t>
  </si>
  <si>
    <t>Задвижка №2.2. Сигнал от ключа ДУ-О-МУ</t>
  </si>
  <si>
    <t>DCK2_2</t>
  </si>
  <si>
    <t>Задвижка №15.2. Сигнал от КВО</t>
  </si>
  <si>
    <t>OKC15_2</t>
  </si>
  <si>
    <t>Задвижка №15.2. Сигнал от КВЗ</t>
  </si>
  <si>
    <t>Задвижка №15.2. Сигнал от МПО</t>
  </si>
  <si>
    <t>ODC15_2</t>
  </si>
  <si>
    <t>Задвижка №15.2. Сигнал от МПЗ</t>
  </si>
  <si>
    <t>CDC15_2</t>
  </si>
  <si>
    <t>Задвижка №15.2. Сработала муфта</t>
  </si>
  <si>
    <t>Задвижка №15.2. Авария привода</t>
  </si>
  <si>
    <t>OPC15_2</t>
  </si>
  <si>
    <t>Задвижка №15.2. Сигнал от ключа ДУ-О-МУ</t>
  </si>
  <si>
    <t>DCK15_2</t>
  </si>
  <si>
    <t>Задвижка №1.2. Команда на открытие</t>
  </si>
  <si>
    <t>DOB1_2</t>
  </si>
  <si>
    <t>Задвижка №1.2. Команда на закрытие</t>
  </si>
  <si>
    <t>DKB1_2</t>
  </si>
  <si>
    <t>Задвижка №1.2. Команда на остановку</t>
  </si>
  <si>
    <t>DCB1_2</t>
  </si>
  <si>
    <t>Задвижка №3.2. Команда на открытие</t>
  </si>
  <si>
    <t>DOB3_2</t>
  </si>
  <si>
    <t>Задвижка №3.2. Команда на закрытие</t>
  </si>
  <si>
    <t>DKB3_2</t>
  </si>
  <si>
    <t>Задвижка №3.2. Команда на остановку</t>
  </si>
  <si>
    <t>DCB3_2</t>
  </si>
  <si>
    <t>Задвижка №007.20.1. Команда на открытие</t>
  </si>
  <si>
    <t>DOB007_20_1</t>
  </si>
  <si>
    <t>Задвижка №007.20.1. Команда на закрытие</t>
  </si>
  <si>
    <t>DKB007_20_1</t>
  </si>
  <si>
    <t>Задвижка №007.20.1. Команда на остановку</t>
  </si>
  <si>
    <t>DCB007_20_1</t>
  </si>
  <si>
    <t>Резерв. Команда на открытие</t>
  </si>
  <si>
    <t>Резерв. Команда на закрытие</t>
  </si>
  <si>
    <t>Резерв. Команда на остановку</t>
  </si>
  <si>
    <t>Задвижка №2.2. Команда на открытие</t>
  </si>
  <si>
    <t>DOB2_2</t>
  </si>
  <si>
    <t>Задвижка №2.2. Команда на закрытие</t>
  </si>
  <si>
    <t>DKB2_2</t>
  </si>
  <si>
    <t>Задвижка №2.2. Команда на остановку</t>
  </si>
  <si>
    <t>DCB2_2</t>
  </si>
  <si>
    <t>Задвижка №15.2. Команда на открытие</t>
  </si>
  <si>
    <t>DOB15_2</t>
  </si>
  <si>
    <t>Задвижка №15.2. Команда на закрытие</t>
  </si>
  <si>
    <t>DKB15_2</t>
  </si>
  <si>
    <t>Задвижка №15.2. Команда на остановку</t>
  </si>
  <si>
    <t>DCB15_2</t>
  </si>
  <si>
    <t>МНА Н-6</t>
  </si>
  <si>
    <t>МНА Н-7</t>
  </si>
  <si>
    <t>Zvonok</t>
  </si>
  <si>
    <t>Задвижка Резерв 1</t>
  </si>
  <si>
    <t>Задвижка Резерв 2</t>
  </si>
  <si>
    <t>Задвижка Резерв 3</t>
  </si>
  <si>
    <t>Задвижка Резерв 4</t>
  </si>
  <si>
    <t>Насос прокачки БИК (172.5) неисправен - прием сигнала из ШСА БИК</t>
  </si>
  <si>
    <t>°С</t>
  </si>
  <si>
    <t>Твоз21</t>
  </si>
  <si>
    <t>ТвозКЦ</t>
  </si>
  <si>
    <t>Твоз22</t>
  </si>
  <si>
    <t>Твоз4</t>
  </si>
  <si>
    <t>ТвозСАР</t>
  </si>
  <si>
    <t>Тн</t>
  </si>
  <si>
    <t>Тппн</t>
  </si>
  <si>
    <t>Тзпн</t>
  </si>
  <si>
    <t>Тзпд</t>
  </si>
  <si>
    <t>Тппд</t>
  </si>
  <si>
    <t>Тс1</t>
  </si>
  <si>
    <t>Тс2</t>
  </si>
  <si>
    <t>Тс3</t>
  </si>
  <si>
    <t>Твоз</t>
  </si>
  <si>
    <t>Твых</t>
  </si>
  <si>
    <t>мм/сек</t>
  </si>
  <si>
    <t>Хвпд</t>
  </si>
  <si>
    <t>Хгпд</t>
  </si>
  <si>
    <t>Хвзд</t>
  </si>
  <si>
    <t>Хгзд</t>
  </si>
  <si>
    <t>Хозд</t>
  </si>
  <si>
    <t>Хвпн</t>
  </si>
  <si>
    <t>Хгпн</t>
  </si>
  <si>
    <t>Хвзн</t>
  </si>
  <si>
    <t>Хгхн</t>
  </si>
  <si>
    <t>Хозн</t>
  </si>
  <si>
    <t>МПа</t>
  </si>
  <si>
    <t>Рвх1</t>
  </si>
  <si>
    <t>Рвых2</t>
  </si>
  <si>
    <t>Рвых1</t>
  </si>
  <si>
    <t>Рвх2</t>
  </si>
  <si>
    <t>Рвых</t>
  </si>
  <si>
    <t>Рвх</t>
  </si>
  <si>
    <t>Рразгр</t>
  </si>
  <si>
    <t>dP</t>
  </si>
  <si>
    <t>I</t>
  </si>
  <si>
    <t>Q</t>
  </si>
  <si>
    <t>F11</t>
  </si>
  <si>
    <t>F21</t>
  </si>
  <si>
    <t>F</t>
  </si>
  <si>
    <t>А</t>
  </si>
  <si>
    <t>%</t>
  </si>
  <si>
    <t>Гц</t>
  </si>
  <si>
    <t>м3/час</t>
  </si>
  <si>
    <t>A1.11</t>
  </si>
  <si>
    <t>A2.11</t>
  </si>
  <si>
    <t>BMEXBP1200</t>
  </si>
  <si>
    <t>MNS.MNA_N6.ZDV_IN</t>
  </si>
  <si>
    <t>MNS.MNA_N6.ZDV_OUT</t>
  </si>
  <si>
    <t>MNS.MNA_N7.ZDV_OUT</t>
  </si>
  <si>
    <t>MNS.MNA_N7.ZDV_IN</t>
  </si>
  <si>
    <t>Rez.ZDV_Rez1</t>
  </si>
  <si>
    <t>Rez</t>
  </si>
  <si>
    <t>MNS.ZDV_007_36_1</t>
  </si>
  <si>
    <t>MNS.ZDV_007_20_1</t>
  </si>
  <si>
    <t>UPPSOD.ZDV_1_2</t>
  </si>
  <si>
    <t>UPPSOD.ZDV_3_2</t>
  </si>
  <si>
    <t>UPPSOD.ZDV_2_2</t>
  </si>
  <si>
    <t>UPPSOD.ZDV_15_2</t>
  </si>
  <si>
    <t>Rez.ZDV_Rez2</t>
  </si>
  <si>
    <t>Rez.ZDV_Rez3</t>
  </si>
  <si>
    <t>Rez.ZDV_Rez4</t>
  </si>
  <si>
    <t>003_4</t>
  </si>
  <si>
    <t>003_3</t>
  </si>
  <si>
    <t>007_36_1</t>
  </si>
  <si>
    <t>rez2</t>
  </si>
  <si>
    <t>003_2</t>
  </si>
  <si>
    <t>003_1</t>
  </si>
  <si>
    <t>1_2</t>
  </si>
  <si>
    <t>3_2</t>
  </si>
  <si>
    <t>007_20_1</t>
  </si>
  <si>
    <t>2_2</t>
  </si>
  <si>
    <t>15_2</t>
  </si>
  <si>
    <t>_1</t>
  </si>
  <si>
    <t>_2</t>
  </si>
  <si>
    <t>PB0011</t>
  </si>
  <si>
    <t>PB0012</t>
  </si>
  <si>
    <t>PB0013</t>
  </si>
  <si>
    <t>PB0031</t>
  </si>
  <si>
    <t>PB0032</t>
  </si>
  <si>
    <t>PB0033</t>
  </si>
  <si>
    <t>PB6711</t>
  </si>
  <si>
    <t>PB6712</t>
  </si>
  <si>
    <t>PB6713</t>
  </si>
  <si>
    <t>PB6721</t>
  </si>
  <si>
    <t>PB6722</t>
  </si>
  <si>
    <t>PB6723</t>
  </si>
  <si>
    <t>Уставка скорости ЧРП1 (внешняя)</t>
  </si>
  <si>
    <t>Уставка скорости ЧРП1 (местная)</t>
  </si>
  <si>
    <t>Уставка скорости ЧРП1 (текущая)</t>
  </si>
  <si>
    <t>Уставка скорости ЧРП2 (внешняя)</t>
  </si>
  <si>
    <t>Уставка скорости ЧРП2 (местная)</t>
  </si>
  <si>
    <t>Уставка скорости ЧРП2 (текущая)</t>
  </si>
  <si>
    <t>Руст</t>
  </si>
  <si>
    <t>G</t>
  </si>
  <si>
    <t>об/мин</t>
  </si>
  <si>
    <t>Плотность продукта в точке отбора</t>
  </si>
  <si>
    <t>BIK_1</t>
  </si>
  <si>
    <t>кг/м3</t>
  </si>
  <si>
    <t>Wb1</t>
  </si>
  <si>
    <t>Кинематическая вязкость продукта в точке отбора</t>
  </si>
  <si>
    <t>BIK_2</t>
  </si>
  <si>
    <t>сСт</t>
  </si>
  <si>
    <t>Wb2</t>
  </si>
  <si>
    <t>Динамическая вязкость продукта в точке отбора</t>
  </si>
  <si>
    <t>BIK_3</t>
  </si>
  <si>
    <t>мПа*с</t>
  </si>
  <si>
    <t>Wb3</t>
  </si>
  <si>
    <t>Температура в точке отбора</t>
  </si>
  <si>
    <t>BIK_4</t>
  </si>
  <si>
    <t>Wb4</t>
  </si>
  <si>
    <t>Давление в точке отбора</t>
  </si>
  <si>
    <t>BIK_5</t>
  </si>
  <si>
    <t>Wb5</t>
  </si>
  <si>
    <t>Плотность продукта при 15 °С</t>
  </si>
  <si>
    <t>BIK_6</t>
  </si>
  <si>
    <t>Wb6</t>
  </si>
  <si>
    <t>Плотность продукта при 20 °С</t>
  </si>
  <si>
    <t>BIK_7</t>
  </si>
  <si>
    <t>Wb7</t>
  </si>
  <si>
    <t>Кинематическая вязкость продукта в трубопроводе БИК</t>
  </si>
  <si>
    <t>BIK_8</t>
  </si>
  <si>
    <t>Wb8</t>
  </si>
  <si>
    <t>Динамическая вязкость продукта в БИК</t>
  </si>
  <si>
    <t>BIK_9</t>
  </si>
  <si>
    <t>Wb9</t>
  </si>
  <si>
    <t>Плотность продукта в трубопроводе БИК</t>
  </si>
  <si>
    <t>BIK_10</t>
  </si>
  <si>
    <t>Wb10</t>
  </si>
  <si>
    <t>Давление продукта в трубопроводе БИК</t>
  </si>
  <si>
    <t>BIK_11</t>
  </si>
  <si>
    <t>Wb11</t>
  </si>
  <si>
    <t>Температура в трубопроводе БИК</t>
  </si>
  <si>
    <t>BIK_12</t>
  </si>
  <si>
    <t>Wb12</t>
  </si>
  <si>
    <t>Показания влагомера</t>
  </si>
  <si>
    <t>BIK_13</t>
  </si>
  <si>
    <t>Об. %</t>
  </si>
  <si>
    <t>Wb13</t>
  </si>
  <si>
    <t>Среднее за час. Плотность продукта в точке отбора</t>
  </si>
  <si>
    <t>BIK_14</t>
  </si>
  <si>
    <t>AhWb1</t>
  </si>
  <si>
    <t>Среднее за час. Кинематическая вязкость продукта в точке отбора</t>
  </si>
  <si>
    <t>BIK_15</t>
  </si>
  <si>
    <t>AhWb2</t>
  </si>
  <si>
    <t>Среднее за час. Динамическая вязкость продукта в точке отбора</t>
  </si>
  <si>
    <t>BIK_16</t>
  </si>
  <si>
    <t>AhWb3</t>
  </si>
  <si>
    <t>Среднее за час. Температура в точке отбора</t>
  </si>
  <si>
    <t>BIK_17</t>
  </si>
  <si>
    <t>AhWb4</t>
  </si>
  <si>
    <t>Среднее за час. Давление в точке отбора</t>
  </si>
  <si>
    <t>BIK_18</t>
  </si>
  <si>
    <t>AhWb5</t>
  </si>
  <si>
    <t>Среднее за час. Плотность продукта при 15 град</t>
  </si>
  <si>
    <t>BIK_19</t>
  </si>
  <si>
    <t>AhWb6</t>
  </si>
  <si>
    <t>Среднее за час. Плотность продукта при 20 град</t>
  </si>
  <si>
    <t>BIK_20</t>
  </si>
  <si>
    <t>AhWb7</t>
  </si>
  <si>
    <t>Среднее за час. Кинематическая вязкость продукта в трубопроводе БИК</t>
  </si>
  <si>
    <t>BIK_21</t>
  </si>
  <si>
    <t>AhWb8</t>
  </si>
  <si>
    <t>Среднее за час. Динамическая вязкость продукта в БИК</t>
  </si>
  <si>
    <t>BIK_22</t>
  </si>
  <si>
    <t>AhWb9</t>
  </si>
  <si>
    <t>Среднее за час. Плотность продукта в трубопроводе БИК</t>
  </si>
  <si>
    <t>BIK_23</t>
  </si>
  <si>
    <t>AhWb10</t>
  </si>
  <si>
    <t>Среднее за час. Давление продукта в трубопроводе БИК</t>
  </si>
  <si>
    <t>BIK_24</t>
  </si>
  <si>
    <t>AhWb11</t>
  </si>
  <si>
    <t>Среднее за час. Температура в трубопроводе БИК</t>
  </si>
  <si>
    <t>BIK_25</t>
  </si>
  <si>
    <t>AhWb12</t>
  </si>
  <si>
    <t>Среднее за час. Показания влагомера</t>
  </si>
  <si>
    <t>BIK_26</t>
  </si>
  <si>
    <t>AhWb13</t>
  </si>
  <si>
    <t>Среднее за два часа. Плотность продукта в точке отбора</t>
  </si>
  <si>
    <t>BIK_27</t>
  </si>
  <si>
    <t>A2hWb1</t>
  </si>
  <si>
    <t>Среднее за два часа. Кинематическая вязкость продукта в точке отбора</t>
  </si>
  <si>
    <t>BIK_28</t>
  </si>
  <si>
    <t>A2hWb2</t>
  </si>
  <si>
    <t>Среднее за два часа. Динамическая вязкость продукта в точке отбора</t>
  </si>
  <si>
    <t>BIK_29</t>
  </si>
  <si>
    <t>A2hWb3</t>
  </si>
  <si>
    <t>Среднее за два часа. Температура в точке отбора</t>
  </si>
  <si>
    <t>BIK_30</t>
  </si>
  <si>
    <t>A2hWb4</t>
  </si>
  <si>
    <t>Среднее за два часа. Давление в точке отбора</t>
  </si>
  <si>
    <t>BIK_31</t>
  </si>
  <si>
    <t>A2hWb5</t>
  </si>
  <si>
    <t>Среднее за два часа. Плотность продукта при 15 град</t>
  </si>
  <si>
    <t>BIK_32</t>
  </si>
  <si>
    <t>A2hWb6</t>
  </si>
  <si>
    <t>Среднее за два часа. Плотность продукта при 20 град</t>
  </si>
  <si>
    <t>BIK_33</t>
  </si>
  <si>
    <t>A2hWb7</t>
  </si>
  <si>
    <t>Среднее за два часа. Кинематическая вязкость продукта в трубопроводе БИК</t>
  </si>
  <si>
    <t>BIK_34</t>
  </si>
  <si>
    <t>A2hWb8</t>
  </si>
  <si>
    <t>Среднее за два часа. Динамическая вязкость продукта в БИК</t>
  </si>
  <si>
    <t>BIK_35</t>
  </si>
  <si>
    <t>A2hWb9</t>
  </si>
  <si>
    <t>Среднее за два часа. Плотность продукта в трубопроводе БИК</t>
  </si>
  <si>
    <t>BIK_36</t>
  </si>
  <si>
    <t>A2hWb10</t>
  </si>
  <si>
    <t>Среднее за два часа. Давление продукта в трубопроводе БИК</t>
  </si>
  <si>
    <t>BIK_37</t>
  </si>
  <si>
    <t>A2hWb11</t>
  </si>
  <si>
    <t>Среднее за два часа. Температура в трубопроводе БИК</t>
  </si>
  <si>
    <t>BIK_38</t>
  </si>
  <si>
    <t>A2hWb12</t>
  </si>
  <si>
    <t>Среднее за два часа. Показания влагомера</t>
  </si>
  <si>
    <t>BIK_39</t>
  </si>
  <si>
    <t>A2hWb13</t>
  </si>
  <si>
    <t>Среднее за смену. Плотность продукта в точке отбора</t>
  </si>
  <si>
    <t>BIK_40</t>
  </si>
  <si>
    <t>AsWb1</t>
  </si>
  <si>
    <t>Среднее за смену. Кинематическая вязкость продукта в точке отбора</t>
  </si>
  <si>
    <t>BIK_41</t>
  </si>
  <si>
    <t>AsWb2</t>
  </si>
  <si>
    <t>Среднее за смену. Динамическая вязкость продукта в точке отбора</t>
  </si>
  <si>
    <t>BIK_42</t>
  </si>
  <si>
    <t>AsWb3</t>
  </si>
  <si>
    <t>Среднее за смену. Температура в точке отбора</t>
  </si>
  <si>
    <t>BIK_43</t>
  </si>
  <si>
    <t>AsWb4</t>
  </si>
  <si>
    <t>Среднее за смену. Давление в точке отбора</t>
  </si>
  <si>
    <t>BIK_44</t>
  </si>
  <si>
    <t>AsWb5</t>
  </si>
  <si>
    <t>Среднее за смену. Плотность продукта при 15 град</t>
  </si>
  <si>
    <t>BIK_45</t>
  </si>
  <si>
    <t>AsWb6</t>
  </si>
  <si>
    <t>Среднее за смену. Плотность продукта при 20 град</t>
  </si>
  <si>
    <t>BIK_46</t>
  </si>
  <si>
    <t>AsWb7</t>
  </si>
  <si>
    <t>Среднее за смену. Кинематическая вязкость продукта в трубопроводе БИК</t>
  </si>
  <si>
    <t>BIK_47</t>
  </si>
  <si>
    <t>AsWb8</t>
  </si>
  <si>
    <t>Среднее за смену. Динамическая вязкость продукта в БИК</t>
  </si>
  <si>
    <t>BIK_48</t>
  </si>
  <si>
    <t>AsWb9</t>
  </si>
  <si>
    <t>Среднее за смену. Плотность продукта в трубопроводе БИК</t>
  </si>
  <si>
    <t>BIK_49</t>
  </si>
  <si>
    <t>AsWb10</t>
  </si>
  <si>
    <t>Среднее за смену. Давление продукта в трубопроводе БИК</t>
  </si>
  <si>
    <t>BIK_50</t>
  </si>
  <si>
    <t>AsWb11</t>
  </si>
  <si>
    <t>Среднее за смену. Температура в трубопроводе БИК</t>
  </si>
  <si>
    <t>BIK_51</t>
  </si>
  <si>
    <t>AsWb12</t>
  </si>
  <si>
    <t>Среднее за смену. Показания влагомера</t>
  </si>
  <si>
    <t>BIK_52</t>
  </si>
  <si>
    <t>AsWb13</t>
  </si>
  <si>
    <t>Среднее за сутки. Плотность продукта в точке отбора</t>
  </si>
  <si>
    <t>BIK_53</t>
  </si>
  <si>
    <t>AdWb1</t>
  </si>
  <si>
    <t>Среднее за сутки. Кинематическая вязкость продукта в точке отбора</t>
  </si>
  <si>
    <t>BIK_54</t>
  </si>
  <si>
    <t>AdWb2</t>
  </si>
  <si>
    <t>Среднее за сутки. Динамическая вязкость продукта в точке отбора</t>
  </si>
  <si>
    <t>BIK_55</t>
  </si>
  <si>
    <t>AdWb3</t>
  </si>
  <si>
    <t>Среднее за сутки. Температура в точке отбора</t>
  </si>
  <si>
    <t>BIK_56</t>
  </si>
  <si>
    <t>AdWb4</t>
  </si>
  <si>
    <t>Среднее за сутки. Давление в точке отбора</t>
  </si>
  <si>
    <t>BIK_57</t>
  </si>
  <si>
    <t>AdWb5</t>
  </si>
  <si>
    <t>Среднее за сутки. Плотность продукта при 15 град</t>
  </si>
  <si>
    <t>BIK_58</t>
  </si>
  <si>
    <t>AdWb6</t>
  </si>
  <si>
    <t>Среднее за сутки. Плотность продукта при 20 град</t>
  </si>
  <si>
    <t>BIK_59</t>
  </si>
  <si>
    <t>AdWb7</t>
  </si>
  <si>
    <t>Среднее за сутки. Кинематическая вязкость продукта в трубопроводе БИК</t>
  </si>
  <si>
    <t>BIK_60</t>
  </si>
  <si>
    <t>AdWb8</t>
  </si>
  <si>
    <t>Среднее за сутки. Динамическая вязкость продукта в БИК</t>
  </si>
  <si>
    <t>BIK_61</t>
  </si>
  <si>
    <t>AdWb9</t>
  </si>
  <si>
    <t>Среднее за сутки. Плотность продукта в трубопроводе БИК</t>
  </si>
  <si>
    <t>BIK_62</t>
  </si>
  <si>
    <t>AdWb10</t>
  </si>
  <si>
    <t>Среднее за сутки. Давление продукта в трубопроводе БИК</t>
  </si>
  <si>
    <t>BIK_63</t>
  </si>
  <si>
    <t>AdWb11</t>
  </si>
  <si>
    <t>Среднее за сутки. Температура в трубопроводе БИК</t>
  </si>
  <si>
    <t>BIK_64</t>
  </si>
  <si>
    <t>AdWb12</t>
  </si>
  <si>
    <t>Среднее за сутки. Показания влагомера</t>
  </si>
  <si>
    <t>BIK_65</t>
  </si>
  <si>
    <t>AdWb13</t>
  </si>
  <si>
    <t>Расход продукта в трубопроводе БИК</t>
  </si>
  <si>
    <t>BIK_66</t>
  </si>
  <si>
    <t>Перепад давление на фильтре Ф1</t>
  </si>
  <si>
    <t>BIK_67</t>
  </si>
  <si>
    <t>кПа</t>
  </si>
  <si>
    <t>Рф</t>
  </si>
  <si>
    <t>Температура в шкафу БИК</t>
  </si>
  <si>
    <t>BIK_68</t>
  </si>
  <si>
    <t>Тшк</t>
  </si>
  <si>
    <t>САР (интерфейс)</t>
  </si>
  <si>
    <t>I1</t>
  </si>
  <si>
    <t>I2</t>
  </si>
  <si>
    <t>БИК (интерфейс)</t>
  </si>
  <si>
    <t>I3</t>
  </si>
  <si>
    <t>I4</t>
  </si>
  <si>
    <t>I5</t>
  </si>
  <si>
    <t>I6</t>
  </si>
  <si>
    <t>I7</t>
  </si>
  <si>
    <t>I8</t>
  </si>
  <si>
    <t>I9</t>
  </si>
  <si>
    <t>I10</t>
  </si>
  <si>
    <t>Сухой ход насоса</t>
  </si>
  <si>
    <t>dBIK_1</t>
  </si>
  <si>
    <t>Отказ преобразователя температуры в точке отбора</t>
  </si>
  <si>
    <t>dBIK_2</t>
  </si>
  <si>
    <t>Отказ преобразователя давления в точке отбора</t>
  </si>
  <si>
    <t>dBIK_3</t>
  </si>
  <si>
    <t>Отказ преобразователя температуры в трубопроводе БИК</t>
  </si>
  <si>
    <t>dBIK_4</t>
  </si>
  <si>
    <t>Отказ преобразователя давления в трубопроводе БИК</t>
  </si>
  <si>
    <t>dBIK_5</t>
  </si>
  <si>
    <t>dBIK_6</t>
  </si>
  <si>
    <t>Наличие связи с вискозиметром/плотномером</t>
  </si>
  <si>
    <t>dBIK_7</t>
  </si>
  <si>
    <t>Отказ вискозиметра/плотномера</t>
  </si>
  <si>
    <t>dBIK_8</t>
  </si>
  <si>
    <t>Отказ влагомера</t>
  </si>
  <si>
    <t>dBIK_9</t>
  </si>
  <si>
    <t>Отказ преобразователя расхода в трубопроводе БИК</t>
  </si>
  <si>
    <t>dBIK_10</t>
  </si>
  <si>
    <t>Открытие двери БИК</t>
  </si>
  <si>
    <t>dBIK_11</t>
  </si>
  <si>
    <t>Ввод № 1 в работе ШП</t>
  </si>
  <si>
    <t>dBIK_12</t>
  </si>
  <si>
    <t>Ввод №2 в работе ШП</t>
  </si>
  <si>
    <t>dBIK_13</t>
  </si>
  <si>
    <t>Ввод №1 под напряжением ШП</t>
  </si>
  <si>
    <t>dBIK_14</t>
  </si>
  <si>
    <t>Ввод №2 под напряжением ШП</t>
  </si>
  <si>
    <t>dBIK_15</t>
  </si>
  <si>
    <t>Ввод №1 в работе ШСА</t>
  </si>
  <si>
    <t>dBIK_16</t>
  </si>
  <si>
    <t>Ввод №2 в работе ШСА</t>
  </si>
  <si>
    <t>dBIK_17</t>
  </si>
  <si>
    <t>Ввод №1 под напряжением ШСА</t>
  </si>
  <si>
    <t>dBIK_18</t>
  </si>
  <si>
    <t>Ввод №2 под напряжением ШСА</t>
  </si>
  <si>
    <t>dBIK_19</t>
  </si>
  <si>
    <t>Наличие питания на входе блоков питания</t>
  </si>
  <si>
    <t>dBIK_20</t>
  </si>
  <si>
    <t>Наличие питания на выходе G2, G3</t>
  </si>
  <si>
    <t>dBIK_21</t>
  </si>
  <si>
    <t>Наличие питания в G2</t>
  </si>
  <si>
    <t>dBIK_22</t>
  </si>
  <si>
    <t>Наличие питания в G3</t>
  </si>
  <si>
    <t>dBIK_23</t>
  </si>
  <si>
    <t>Контроль питания на вводе в ШСА</t>
  </si>
  <si>
    <t>dBIK_24</t>
  </si>
  <si>
    <t>Неисправность блоков питания</t>
  </si>
  <si>
    <t>dBIK_25</t>
  </si>
  <si>
    <t>Авария, требующая отключения насоса прокачки БИК</t>
  </si>
  <si>
    <t>dBIK_26</t>
  </si>
  <si>
    <t>Насос прокачки неисправен</t>
  </si>
  <si>
    <t>dBIK_27</t>
  </si>
  <si>
    <t>Температура 5 °С в БИК</t>
  </si>
  <si>
    <t>dBIK_28</t>
  </si>
  <si>
    <t>DC7014i</t>
  </si>
  <si>
    <t>DC7024i</t>
  </si>
  <si>
    <t>Пожар в насосной 1122/2. Получение сигнала из МПСА ПТ (интерфейс)</t>
  </si>
  <si>
    <t>Пожар в резервуарном парке. Получение сигнала из МПСА ПТ (интерфейс)</t>
  </si>
  <si>
    <t>РП (интерфейс)</t>
  </si>
  <si>
    <t>ПТ (интерфейс)</t>
  </si>
  <si>
    <t>Предельная загазованность в помещении насосного зала МНС</t>
  </si>
  <si>
    <t>Аварийная загазованность в помещении насосного зала</t>
  </si>
  <si>
    <t>Сохранение предельной загазованности в помещении насосного зала</t>
  </si>
  <si>
    <t>Недостоверность измерений двух и более датчиков загазованности в помещении насосного зала</t>
  </si>
  <si>
    <t>Аварийный максимальный уровень затопления помещения насосного зала</t>
  </si>
  <si>
    <t>Предельный максимальный уровень затопления помещения насосного зала МНС</t>
  </si>
  <si>
    <t>Аварийный максимальный уровень затопления помещения насосного зала МНС</t>
  </si>
  <si>
    <t>Аварийное отключение МНС «СТОП 3МНС» с БРУ</t>
  </si>
  <si>
    <t>Аварийное отключение МНС «СТОП 3МНС» с технологической площадки (выход 1)</t>
  </si>
  <si>
    <t>Аварийное отключение МНС «СТОП 3МНС» с технологической площадки (выход 2)</t>
  </si>
  <si>
    <t>Аварийное отключение МНС «СТОП МНС» с АРМ оператора</t>
  </si>
  <si>
    <t>Аварийное отключение МНС «СТОП МНС» с АРМ диспетчера по СТМ</t>
  </si>
  <si>
    <t>Аварийное отключение МНС «СТОП МНС» по команде ЦСПА</t>
  </si>
  <si>
    <t>Предельный максимальный уровень в ёмкости сбора утечек и дренажа МНС 024.6</t>
  </si>
  <si>
    <t>Предельный максимальный уровень в ёмкости сбора утечек и дренажа МНС 024.7</t>
  </si>
  <si>
    <t>dMNS1_1</t>
  </si>
  <si>
    <t>dMNS1_2</t>
  </si>
  <si>
    <t>dMNS1_3</t>
  </si>
  <si>
    <t>dMNS1_4</t>
  </si>
  <si>
    <t>dMNS1_5</t>
  </si>
  <si>
    <t>dMNS1_6</t>
  </si>
  <si>
    <t>dMNS2_1</t>
  </si>
  <si>
    <t>dMNS2_2</t>
  </si>
  <si>
    <t>dMNS2_3</t>
  </si>
  <si>
    <t>dMNS2_4</t>
  </si>
  <si>
    <t>Аварийный максимальный уровень в ёмкости сбора утечек и дренажа МНС 024.6</t>
  </si>
  <si>
    <t>Аварийный максимальный уровень в ёмкости сбора утечек и дренажа МНС 024.7</t>
  </si>
  <si>
    <t>Предельное минимальное давление на входе МНС (точка 1)</t>
  </si>
  <si>
    <t>Предельное минимальное давление на входе МНС (точка 2)</t>
  </si>
  <si>
    <t>Аварийное минимальное давление на входе МНС (точка 1)</t>
  </si>
  <si>
    <t>Аварийное минимальное давление на входе МНС (точка 2)</t>
  </si>
  <si>
    <t>Предельное максимальное давление на выходе МНС (точка 1)</t>
  </si>
  <si>
    <t>Предельное максимальное давление на выходе МНС (точка 2)</t>
  </si>
  <si>
    <t>Аварийное максимальное давление на выходе МНС (точка 1)</t>
  </si>
  <si>
    <t>Аварийное максимальное давление на выходе МНС (точка 2)</t>
  </si>
  <si>
    <t>Нижний допустимый уровень в резервуаре</t>
  </si>
  <si>
    <t>Аварийная максимальная скорость опорожнения резервуара</t>
  </si>
  <si>
    <t>Аварийное разрежение в резервуаре</t>
  </si>
  <si>
    <t>Пожар в резервуаре. Получение сигнала из МПСА ПТ</t>
  </si>
  <si>
    <t>Пожар в резервуаре. Получение сигнала из МПСА ПТ (интерфейс)</t>
  </si>
  <si>
    <t>Отсутствие связи КЦ МПСА 3МНС с любым УСО, обеспечивающим безопасную эксплуатацию оборудования</t>
  </si>
  <si>
    <t>Остановка основного и резервного КЦ МПСА 3МНС</t>
  </si>
  <si>
    <t>Отсутствие связи КЦ МПСА 3МНС с контроллером ЦСПА</t>
  </si>
  <si>
    <t>dRP_1</t>
  </si>
  <si>
    <t>dRP_2</t>
  </si>
  <si>
    <t>dRP_3</t>
  </si>
  <si>
    <t>1МНС+ПНС (интерфейс)</t>
  </si>
  <si>
    <t>2МНС (интерфейс)</t>
  </si>
  <si>
    <t>Аварийная максимальная температура обмотоки статора (фаза U) электродвигателя</t>
  </si>
  <si>
    <t>Аварийная максимальная температура обмотоки статора (фаза V) электродвигателя</t>
  </si>
  <si>
    <t>Аварийная максимальная температура обмотоки статора (фаза W) электродвигателя</t>
  </si>
  <si>
    <t>Аварийная максимальная вибрация насоса. Порог 1 в стационарном режиме в рабочем интервале подач</t>
  </si>
  <si>
    <t>Аварийная максимальная вибрация насоса. Порог 1 в стационарном режиме вне рабочего интервала подач</t>
  </si>
  <si>
    <t xml:space="preserve">Электрическая защита электродвигателя </t>
  </si>
  <si>
    <t>Невыполнение команды остановки МНА</t>
  </si>
  <si>
    <t>Несанкционированное отключение МНА</t>
  </si>
  <si>
    <t>Несанкционированное включение МНА</t>
  </si>
  <si>
    <t>Неисправность цепей контроля МНА</t>
  </si>
  <si>
    <t>Аварийное отключение агрегата кнопкой «Стоп» с ЧРП</t>
  </si>
  <si>
    <t>Датчик прохождения СОД на выходе УПС</t>
  </si>
  <si>
    <t>UPPSOD.SOD_1</t>
  </si>
  <si>
    <t>UPPSOD.SOD_2</t>
  </si>
  <si>
    <t>Датчик прохождения СОД камеры пуска</t>
  </si>
  <si>
    <t>192.168.75.50</t>
  </si>
  <si>
    <t>192.168.75.51</t>
  </si>
  <si>
    <t>192.168.75.52</t>
  </si>
  <si>
    <t>192.168.75.53</t>
  </si>
  <si>
    <t>192.168.75.178</t>
  </si>
  <si>
    <t>192.168.75.179</t>
  </si>
  <si>
    <t>192.168.75.180</t>
  </si>
  <si>
    <t>192.168.75.181</t>
  </si>
  <si>
    <t>192.168.203.9</t>
  </si>
  <si>
    <t>192.168.203.137</t>
  </si>
  <si>
    <t>192.168.203.10</t>
  </si>
  <si>
    <t>192.168.203.138</t>
  </si>
  <si>
    <t>Коммутатор СУ основной шкафа 3МНС.КЦ (1А1U)</t>
  </si>
  <si>
    <t>Коммутатор СУ основной шкафа 3МНС.УСО.2.1 (1A1U)</t>
  </si>
  <si>
    <t>Коммутатор СУ основной шкафа 3МНС.УСО.2.2 (1A1U)</t>
  </si>
  <si>
    <t>Коммутатор СУ основной шкафа 3МНС.УСО.4 (1A1U)</t>
  </si>
  <si>
    <t>Коммутатор СУ резервный шкафа 3МНС.КЦ (1А2U)</t>
  </si>
  <si>
    <t>Коммутатор СУ резервный шкафа 3МНС.УСО.2.1 (1A2U)</t>
  </si>
  <si>
    <t>Коммутатор СУ резервный шкафа 3МНС.УСО.2.2 (1A1U)</t>
  </si>
  <si>
    <t>Коммутатор СУ резервный шкафа 3МНС.УСО.4 (1A1U)</t>
  </si>
  <si>
    <t>Коммутатор ВУ основной шкафа 3МНС.КЦ (2A1U)</t>
  </si>
  <si>
    <t>Коммутатор ВУ резервный шкафа 3МНС.КЦ (2A2U)</t>
  </si>
  <si>
    <t>Коммутатор СУ основной шкафа 3МНС.САР (1A1U)</t>
  </si>
  <si>
    <t>Коммутатор СУ резервный шкафа 3МНС.САР (1A2U)</t>
  </si>
  <si>
    <t>Коммутатор ВУ основной шкафа 3МНС.САР (2A1U)</t>
  </si>
  <si>
    <t>Коммутатор ВУ резервный шкафа 3МНС.САР (2A2U)</t>
  </si>
  <si>
    <t>НПСсис</t>
  </si>
  <si>
    <t>НАсис</t>
  </si>
  <si>
    <t>ЗДВсис</t>
  </si>
  <si>
    <t>003.4</t>
  </si>
  <si>
    <t>003.3</t>
  </si>
  <si>
    <t>007.36.1</t>
  </si>
  <si>
    <t>Резерв 1</t>
  </si>
  <si>
    <t>003.2</t>
  </si>
  <si>
    <t>003.1</t>
  </si>
  <si>
    <t>1.2</t>
  </si>
  <si>
    <t>3.2</t>
  </si>
  <si>
    <t>007.20.1</t>
  </si>
  <si>
    <t>Резерв 2</t>
  </si>
  <si>
    <t>2.2</t>
  </si>
  <si>
    <t>15.2</t>
  </si>
  <si>
    <t>Резерв 3</t>
  </si>
  <si>
    <t>Резерв 4</t>
  </si>
  <si>
    <t>ТаблСиренСис</t>
  </si>
  <si>
    <t>САРД ЧРП1</t>
  </si>
  <si>
    <t>САРД ЧРП2</t>
  </si>
  <si>
    <t>MNS.CHRP1</t>
  </si>
  <si>
    <t>ЧРПсис</t>
  </si>
  <si>
    <t>MNS.CHRP2</t>
  </si>
  <si>
    <t>2 - В работе</t>
  </si>
  <si>
    <t>4 - Остановлен</t>
  </si>
  <si>
    <t>8 - Телемеханический</t>
  </si>
  <si>
    <t>20 - Включен режим имитации</t>
  </si>
  <si>
    <t>11 - Готов к пуску</t>
  </si>
  <si>
    <t>МНА Н-6. Идёт программа пуска</t>
  </si>
  <si>
    <t>МНА Н-6. Идёт программа остановки</t>
  </si>
  <si>
    <t>МНА Н-6. В работе</t>
  </si>
  <si>
    <t>МНА Н-6. Остановлен</t>
  </si>
  <si>
    <t>МНА Н-6. Запускается</t>
  </si>
  <si>
    <t>МНА Н-6. Останавливается</t>
  </si>
  <si>
    <t>МНА Н-6. В режиме «Основной»</t>
  </si>
  <si>
    <t>МНА Н-6. В режиме «Резервный»</t>
  </si>
  <si>
    <t>МНА Н-6. В режиме «Телемеханический»</t>
  </si>
  <si>
    <t>МНА Н-6. В режиме «Ремонтный»</t>
  </si>
  <si>
    <t>МНА Н-6. Включен режим имитации</t>
  </si>
  <si>
    <t>МНА Н-6. Готов к пуску</t>
  </si>
  <si>
    <t>МНА Н-6. Аварийная максимальная температура корпуса насоса (нефтепродукта на выходе из насоса)</t>
  </si>
  <si>
    <t>МНА Н-6. Недостоверность измерений температуры корпуса насоса (нефтепродукта на выходе из насоса)</t>
  </si>
  <si>
    <t>МНА Н-6. Аварийная максимальная температура переднего подшипника насоса</t>
  </si>
  <si>
    <t>МНА Н-6. Аварийная максимальная температура заднего опорного подшипника насоса</t>
  </si>
  <si>
    <t>МНА Н-6. Аварийная максимальная температура заднего подшипника электродвигателя</t>
  </si>
  <si>
    <t>МНА Н-6. Аварийная максимальная температура переднего подшипника электродвигателя</t>
  </si>
  <si>
    <t>МНА Н-6. Недостоверность температуры переднего подшипника насоса</t>
  </si>
  <si>
    <t>МНА Н-6. Недостоверность температуры заднего опорного подшипника насоса</t>
  </si>
  <si>
    <t>МНА Н-6. Недостоверность температуры заднего подшипника электродвигателя</t>
  </si>
  <si>
    <t>МНА Н-6. Недостоверность температуры переднего подшипника электродвигателя</t>
  </si>
  <si>
    <t>МНА Н-6. Аварийная максимальная температура обмотоки статора (фаза U) электродвигателя</t>
  </si>
  <si>
    <t>МНА Н-6. Аварийная максимальная температура обмотоки статора (фаза V) электродвигателя</t>
  </si>
  <si>
    <t>МНА Н-6. Аварийная максимальная температура обмотоки статора (фаза W) электродвигателя</t>
  </si>
  <si>
    <t>МНА Н-6. Аварийные утечки нефтепродукта через торцовое уплотнение насоса</t>
  </si>
  <si>
    <t>МНА Н-6. Аварийная максимальная вибрация электродвигателя в нестационарном режиме</t>
  </si>
  <si>
    <t>МНА Н-6. Аварийная максимальная вибрация насоса в нестационарном режиме</t>
  </si>
  <si>
    <t xml:space="preserve">МНА Н-6. Аварийная максимальная вибрация электродвигателя. Порог 1 в стационарном режиме </t>
  </si>
  <si>
    <t>МНА Н-6. Аварийная максимальная вибрация насоса. Порог 1 в стационарном режиме в рабочем интервале подач</t>
  </si>
  <si>
    <t>МНА Н-6. Аварийная максимальная вибрация насоса. Порог 1 в стационарном режиме вне рабочего интервала подач</t>
  </si>
  <si>
    <t>МНА Н-6. Аварийная максимальная вибрация электродвигателя. Порог 2.</t>
  </si>
  <si>
    <t>МНА Н-6. Аварийная максимальная вибрация насоса. Порог 2.</t>
  </si>
  <si>
    <t>МНА Н-6. Недостоверность измерений вибрации в группе датчиков электродвигателя</t>
  </si>
  <si>
    <t>МНА Н-6. Недостоверность измерений вибрации в группе датчиков насоса</t>
  </si>
  <si>
    <t xml:space="preserve">МНА Н-6. Электрическая защита электродвигателя </t>
  </si>
  <si>
    <t>МНА Н-6. Закрытие агрегатных задвижек работающего агрегата</t>
  </si>
  <si>
    <t>МНА Н-6. Невыполнение программы пуска агрегата</t>
  </si>
  <si>
    <t>МНА Н-6. Невыполнение команды остановки МНА</t>
  </si>
  <si>
    <t>МНА Н-6. Невыполнение команды отключения ВВ МНА</t>
  </si>
  <si>
    <t xml:space="preserve">МНА Н-6. Неисправность цепей отключения ВВ МНА </t>
  </si>
  <si>
    <t>МНА Н-6. Несанкционированное отключение МНА</t>
  </si>
  <si>
    <t>МНА Н-6. Несанкционированное включение МНА</t>
  </si>
  <si>
    <t>МНА Н-6. Неисправность цепей контроля МНА</t>
  </si>
  <si>
    <t>МНА Н-6. Аварийное отключение агрегата кнопкой «Стоп» с БРУ</t>
  </si>
  <si>
    <t>МНА Н-6. Аварийное отключение агрегата кнопкой «Стоп» по месту</t>
  </si>
  <si>
    <t>МНА Н-6. Аварийное отключение агрегата кнопкой «Стоп» с ЧРП</t>
  </si>
  <si>
    <t>МНА Н-6. Отключение агрегата с АРМ диспетчера по СТМ</t>
  </si>
  <si>
    <t>МНА Н-6. Отключение агрегата по команде ЦСПА</t>
  </si>
  <si>
    <t xml:space="preserve">МНА Н-6. Невыполнение ЧРП включенного МНА команд регулирования </t>
  </si>
  <si>
    <t>МНА Н-6. Авария ЧРП</t>
  </si>
  <si>
    <t>МНА Н-7. Идёт программа пуска</t>
  </si>
  <si>
    <t>МНА Н-7. Идёт программа остановки</t>
  </si>
  <si>
    <t>МНА Н-7. В работе</t>
  </si>
  <si>
    <t>МНА Н-7. Остановлен</t>
  </si>
  <si>
    <t>МНА Н-7. Запускается</t>
  </si>
  <si>
    <t>МНА Н-7. Останавливается</t>
  </si>
  <si>
    <t>МНА Н-7. В режиме «Основной»</t>
  </si>
  <si>
    <t>МНА Н-7. В режиме «Резервный»</t>
  </si>
  <si>
    <t>МНА Н-7. В режиме «Телемеханический»</t>
  </si>
  <si>
    <t>МНА Н-7. В режиме «Ремонтный»</t>
  </si>
  <si>
    <t>МНА Н-7. Включен режим имитации</t>
  </si>
  <si>
    <t>МНА Н-7. Готов к пуску</t>
  </si>
  <si>
    <t>МНА Н-7. Аварийная максимальная температура корпуса насоса (нефтепродукта на выходе из насоса)</t>
  </si>
  <si>
    <t>МНА Н-7. Недостоверность измерений температуры корпуса насоса (нефтепродукта на выходе из насоса)</t>
  </si>
  <si>
    <t>МНА Н-7. Аварийная максимальная температура переднего подшипника насоса</t>
  </si>
  <si>
    <t>МНА Н-7. Аварийная максимальная температура заднего опорного подшипника насоса</t>
  </si>
  <si>
    <t>МНА Н-7. Аварийная максимальная температура заднего подшипника электродвигателя</t>
  </si>
  <si>
    <t>МНА Н-7. Аварийная максимальная температура переднего подшипника электродвигателя</t>
  </si>
  <si>
    <t>МНА Н-7. Недостоверность температуры переднего подшипника насоса</t>
  </si>
  <si>
    <t>МНА Н-7. Недостоверность температуры заднего опорного подшипника насоса</t>
  </si>
  <si>
    <t>МНА Н-7. Недостоверность температуры заднего подшипника электродвигателя</t>
  </si>
  <si>
    <t>МНА Н-7. Недостоверность температуры переднего подшипника электродвигателя</t>
  </si>
  <si>
    <t>МНА Н-7. Аварийная максимальная температура обмотоки статора (фаза U) электродвигателя</t>
  </si>
  <si>
    <t>МНА Н-7. Аварийная максимальная температура обмотоки статора (фаза V) электродвигателя</t>
  </si>
  <si>
    <t>МНА Н-7. Аварийная максимальная температура обмотоки статора (фаза W) электродвигателя</t>
  </si>
  <si>
    <t>МНА Н-7. Аварийные утечки нефтепродукта через торцовое уплотнение насоса</t>
  </si>
  <si>
    <t>МНА Н-7. Аварийная максимальная вибрация электродвигателя в нестационарном режиме</t>
  </si>
  <si>
    <t>МНА Н-7. Аварийная максимальная вибрация насоса в нестационарном режиме</t>
  </si>
  <si>
    <t xml:space="preserve">МНА Н-7. Аварийная максимальная вибрация электродвигателя. Порог 1 в стационарном режиме </t>
  </si>
  <si>
    <t>МНА Н-7. Аварийная максимальная вибрация насоса. Порог 1 в стационарном режиме в рабочем интервале подач</t>
  </si>
  <si>
    <t>МНА Н-7. Аварийная максимальная вибрация насоса. Порог 1 в стационарном режиме вне рабочего интервала подач</t>
  </si>
  <si>
    <t>МНА Н-7. Аварийная максимальная вибрация электродвигателя. Порог 2.</t>
  </si>
  <si>
    <t>МНА Н-7. Аварийная максимальная вибрация насоса. Порог 2.</t>
  </si>
  <si>
    <t>МНА Н-7. Недостоверность измерений вибрации в группе датчиков электродвигателя</t>
  </si>
  <si>
    <t>МНА Н-7. Недостоверность измерений вибрации в группе датчиков насоса</t>
  </si>
  <si>
    <t xml:space="preserve">МНА Н-7. Электрическая защита электродвигателя </t>
  </si>
  <si>
    <t>МНА Н-7. Закрытие агрегатных задвижек работающего агрегата</t>
  </si>
  <si>
    <t>МНА Н-7. Невыполнение программы пуска агрегата</t>
  </si>
  <si>
    <t>МНА Н-7. Невыполнение команды остановки МНА</t>
  </si>
  <si>
    <t>МНА Н-7. Невыполнение команды отключения ВВ МНА</t>
  </si>
  <si>
    <t xml:space="preserve">МНА Н-7. Неисправность цепей отключения ВВ МНА </t>
  </si>
  <si>
    <t>МНА Н-7. Несанкционированное отключение МНА</t>
  </si>
  <si>
    <t>МНА Н-7. Несанкционированное включение МНА</t>
  </si>
  <si>
    <t>МНА Н-7. Неисправность цепей контроля МНА</t>
  </si>
  <si>
    <t>МНА Н-7. Аварийное отключение агрегата кнопкой «Стоп» с БРУ</t>
  </si>
  <si>
    <t>МНА Н-7. Аварийное отключение агрегата кнопкой «Стоп» по месту</t>
  </si>
  <si>
    <t>МНА Н-7. Аварийное отключение агрегата кнопкой «Стоп» с ЧРП</t>
  </si>
  <si>
    <t>МНА Н-7. Отключение агрегата с АРМ диспетчера по СТМ</t>
  </si>
  <si>
    <t>МНА Н-7. Отключение агрегата по команде ЦСПА</t>
  </si>
  <si>
    <t xml:space="preserve">МНА Н-7. Невыполнение ЧРП включенного МНА команд регулирования </t>
  </si>
  <si>
    <t>МНА Н-7. Авария ЧРП</t>
  </si>
  <si>
    <t>Задвижка №003.4. задвижка открыта</t>
  </si>
  <si>
    <t>Задвижка №003.4. задвижка закрыта</t>
  </si>
  <si>
    <t>Задвижка №003.4. задвижка открывается</t>
  </si>
  <si>
    <t>Задвижка №003.4. задвижка закрывается</t>
  </si>
  <si>
    <t>Задвижка №003.4. состояние задвижки промежуточное</t>
  </si>
  <si>
    <t>Задвижка №003.4. в имитации</t>
  </si>
  <si>
    <t>Задвижка №003.4. задвижка в дистанции</t>
  </si>
  <si>
    <t>Задвижка №003.4.Резерв</t>
  </si>
  <si>
    <t>Задвижка №003.4. Резерв</t>
  </si>
  <si>
    <t>Задвижка №003.4. невыполнение команды на открытие</t>
  </si>
  <si>
    <t>Задвижка №003.4. невыполнение команды на закрытие</t>
  </si>
  <si>
    <t>Задвижка №003.4. невыполнение команды стоп</t>
  </si>
  <si>
    <t>Задвижка №003.4. самопроизвольное открытие</t>
  </si>
  <si>
    <t>Задвижка №003.4. самопроизвольное закрытие</t>
  </si>
  <si>
    <t>Задвижка №003.3. задвижка открыта</t>
  </si>
  <si>
    <t>Задвижка №003.3. задвижка закрыта</t>
  </si>
  <si>
    <t>Задвижка №003.3. задвижка открывается</t>
  </si>
  <si>
    <t>Задвижка №003.3. задвижка закрывается</t>
  </si>
  <si>
    <t>Задвижка №003.3. состояние задвижки промежуточное</t>
  </si>
  <si>
    <t>Задвижка №003.3. в имитации</t>
  </si>
  <si>
    <t>Задвижка №003.3. задвижка в дистанции</t>
  </si>
  <si>
    <t>Задвижка №003.3.Резерв</t>
  </si>
  <si>
    <t>Задвижка №003.3. Резерв</t>
  </si>
  <si>
    <t>Задвижка №003.3. невыполнение команды на открытие</t>
  </si>
  <si>
    <t>Задвижка №003.3. невыполнение команды на закрытие</t>
  </si>
  <si>
    <t>Задвижка №003.3. невыполнение команды стоп</t>
  </si>
  <si>
    <t>Задвижка №003.3. самопроизвольное открытие</t>
  </si>
  <si>
    <t>Задвижка №003.3. самопроизвольное закрытие</t>
  </si>
  <si>
    <t>Задвижка №007.36.1. задвижка открыта</t>
  </si>
  <si>
    <t>Задвижка №007.36.1. задвижка закрыта</t>
  </si>
  <si>
    <t>Задвижка №007.36.1. задвижка открывается</t>
  </si>
  <si>
    <t>Задвижка №007.36.1. задвижка закрывается</t>
  </si>
  <si>
    <t>Задвижка №007.36.1. состояние задвижки промежуточное</t>
  </si>
  <si>
    <t>Задвижка №007.36.1. в имитации</t>
  </si>
  <si>
    <t>Задвижка №007.36.1. задвижка в дистанции</t>
  </si>
  <si>
    <t>Задвижка №007.36.1.Резерв</t>
  </si>
  <si>
    <t>Задвижка №007.36.1. Резерв</t>
  </si>
  <si>
    <t>Задвижка №007.36.1. невыполнение команды на открытие</t>
  </si>
  <si>
    <t>Задвижка №007.36.1. невыполнение команды на закрытие</t>
  </si>
  <si>
    <t>Задвижка №007.36.1. невыполнение команды стоп</t>
  </si>
  <si>
    <t>Задвижка №007.36.1. самопроизвольное открытие</t>
  </si>
  <si>
    <t>Задвижка №007.36.1. самопроизвольное закрытие</t>
  </si>
  <si>
    <t>Задвижка №003.2. задвижка открыта</t>
  </si>
  <si>
    <t>Задвижка №003.2. задвижка закрыта</t>
  </si>
  <si>
    <t>Задвижка №003.2. задвижка открывается</t>
  </si>
  <si>
    <t>Задвижка №003.2. задвижка закрывается</t>
  </si>
  <si>
    <t>Задвижка №003.2. состояние задвижки промежуточное</t>
  </si>
  <si>
    <t>Задвижка №003.2. в имитации</t>
  </si>
  <si>
    <t>Задвижка №003.2. задвижка в дистанции</t>
  </si>
  <si>
    <t>Задвижка №003.2.Резерв</t>
  </si>
  <si>
    <t>Задвижка №003.2. Резерв</t>
  </si>
  <si>
    <t>Задвижка №003.2. невыполнение команды на открытие</t>
  </si>
  <si>
    <t>Задвижка №003.2. невыполнение команды на закрытие</t>
  </si>
  <si>
    <t>Задвижка №003.2. невыполнение команды стоп</t>
  </si>
  <si>
    <t>Задвижка №003.2. самопроизвольное открытие</t>
  </si>
  <si>
    <t>Задвижка №003.2. самопроизвольное закрытие</t>
  </si>
  <si>
    <t>Задвижка №003.1. задвижка открыта</t>
  </si>
  <si>
    <t>Задвижка №003.1. задвижка закрыта</t>
  </si>
  <si>
    <t>Задвижка №003.1. задвижка открывается</t>
  </si>
  <si>
    <t>Задвижка №003.1. задвижка закрывается</t>
  </si>
  <si>
    <t>Задвижка №003.1. состояние задвижки промежуточное</t>
  </si>
  <si>
    <t>Задвижка №003.1. в имитации</t>
  </si>
  <si>
    <t>Задвижка №003.1. задвижка в дистанции</t>
  </si>
  <si>
    <t>Задвижка №003.1.Резерв</t>
  </si>
  <si>
    <t>Задвижка №003.1. Резерв</t>
  </si>
  <si>
    <t>Задвижка №003.1. невыполнение команды на открытие</t>
  </si>
  <si>
    <t>Задвижка №003.1. невыполнение команды на закрытие</t>
  </si>
  <si>
    <t>Задвижка №003.1. невыполнение команды стоп</t>
  </si>
  <si>
    <t>Задвижка №003.1. самопроизвольное открытие</t>
  </si>
  <si>
    <t>Задвижка №003.1. самопроизвольное закрытие</t>
  </si>
  <si>
    <t>Задвижка №1.2. задвижка открыта</t>
  </si>
  <si>
    <t>Задвижка №1.2. задвижка закрыта</t>
  </si>
  <si>
    <t>Задвижка №1.2. задвижка открывается</t>
  </si>
  <si>
    <t>Задвижка №1.2. задвижка закрывается</t>
  </si>
  <si>
    <t>Задвижка №1.2. состояние задвижки промежуточное</t>
  </si>
  <si>
    <t>Задвижка №1.2. в имитации</t>
  </si>
  <si>
    <t>Задвижка №1.2. задвижка в дистанции</t>
  </si>
  <si>
    <t>Задвижка №1.2.Резерв</t>
  </si>
  <si>
    <t>Задвижка №1.2. Резерв</t>
  </si>
  <si>
    <t>Задвижка №1.2. невыполнение команды на открытие</t>
  </si>
  <si>
    <t>Задвижка №1.2. невыполнение команды на закрытие</t>
  </si>
  <si>
    <t>Задвижка №1.2. невыполнение команды стоп</t>
  </si>
  <si>
    <t>Задвижка №1.2. самопроизвольное открытие</t>
  </si>
  <si>
    <t>Задвижка №1.2. самопроизвольное закрытие</t>
  </si>
  <si>
    <t>Задвижка №3.2. задвижка открыта</t>
  </si>
  <si>
    <t>Задвижка №3.2. задвижка закрыта</t>
  </si>
  <si>
    <t>Задвижка №3.2. задвижка открывается</t>
  </si>
  <si>
    <t>Задвижка №3.2. задвижка закрывается</t>
  </si>
  <si>
    <t>Задвижка №3.2. состояние задвижки промежуточное</t>
  </si>
  <si>
    <t>Задвижка №3.2. в имитации</t>
  </si>
  <si>
    <t>Задвижка №3.2. задвижка в дистанции</t>
  </si>
  <si>
    <t>Задвижка №3.2.Резерв</t>
  </si>
  <si>
    <t>Задвижка №3.2. Резерв</t>
  </si>
  <si>
    <t>Задвижка №3.2. невыполнение команды на открытие</t>
  </si>
  <si>
    <t>Задвижка №3.2. невыполнение команды на закрытие</t>
  </si>
  <si>
    <t>Задвижка №3.2. невыполнение команды стоп</t>
  </si>
  <si>
    <t>Задвижка №3.2. самопроизвольное открытие</t>
  </si>
  <si>
    <t>Задвижка №3.2. самопроизвольное закрытие</t>
  </si>
  <si>
    <t>Задвижка №007.20.1. задвижка открыта</t>
  </si>
  <si>
    <t>Задвижка №007.20.1. задвижка закрыта</t>
  </si>
  <si>
    <t>Задвижка №007.20.1. задвижка открывается</t>
  </si>
  <si>
    <t>Задвижка №007.20.1. задвижка закрывается</t>
  </si>
  <si>
    <t>Задвижка №007.20.1. состояние задвижки промежуточное</t>
  </si>
  <si>
    <t>Задвижка №007.20.1. в имитации</t>
  </si>
  <si>
    <t>Задвижка №007.20.1. задвижка в дистанции</t>
  </si>
  <si>
    <t>Задвижка №007.20.1.Резерв</t>
  </si>
  <si>
    <t>Задвижка №007.20.1. Резерв</t>
  </si>
  <si>
    <t>Задвижка №007.20.1. невыполнение команды на открытие</t>
  </si>
  <si>
    <t>Задвижка №007.20.1. невыполнение команды на закрытие</t>
  </si>
  <si>
    <t>Задвижка №007.20.1. невыполнение команды стоп</t>
  </si>
  <si>
    <t>Задвижка №007.20.1. самопроизвольное открытие</t>
  </si>
  <si>
    <t>Задвижка №007.20.1. самопроизвольное закрытие</t>
  </si>
  <si>
    <t>Задвижка №2.2. задвижка открыта</t>
  </si>
  <si>
    <t>Задвижка №2.2. задвижка закрыта</t>
  </si>
  <si>
    <t>Задвижка №2.2. задвижка открывается</t>
  </si>
  <si>
    <t>Задвижка №2.2. задвижка закрывается</t>
  </si>
  <si>
    <t>Задвижка №2.2. состояние задвижки промежуточное</t>
  </si>
  <si>
    <t>Задвижка №2.2. в имитации</t>
  </si>
  <si>
    <t>Задвижка №2.2. задвижка в дистанции</t>
  </si>
  <si>
    <t>Задвижка №2.2.Резерв</t>
  </si>
  <si>
    <t>Задвижка №2.2. Резерв</t>
  </si>
  <si>
    <t>Задвижка №2.2. невыполнение команды на открытие</t>
  </si>
  <si>
    <t>Задвижка №2.2. невыполнение команды на закрытие</t>
  </si>
  <si>
    <t>Задвижка №2.2. невыполнение команды стоп</t>
  </si>
  <si>
    <t>Задвижка №2.2. самопроизвольное открытие</t>
  </si>
  <si>
    <t>Задвижка №2.2. самопроизвольное закрытие</t>
  </si>
  <si>
    <t>Задвижка №15.2. задвижка открыта</t>
  </si>
  <si>
    <t>Задвижка №15.2. задвижка закрыта</t>
  </si>
  <si>
    <t>Задвижка №15.2. задвижка открывается</t>
  </si>
  <si>
    <t>Задвижка №15.2. задвижка закрывается</t>
  </si>
  <si>
    <t>Задвижка №15.2. состояние задвижки промежуточное</t>
  </si>
  <si>
    <t>Задвижка №15.2. в имитации</t>
  </si>
  <si>
    <t>Задвижка №15.2. задвижка в дистанции</t>
  </si>
  <si>
    <t>Задвижка №15.2.Резерв</t>
  </si>
  <si>
    <t>Задвижка №15.2. Резерв</t>
  </si>
  <si>
    <t>Задвижка №15.2. невыполнение команды на открытие</t>
  </si>
  <si>
    <t>Задвижка №15.2. невыполнение команды на закрытие</t>
  </si>
  <si>
    <t>Задвижка №15.2. невыполнение команды стоп</t>
  </si>
  <si>
    <t>Задвижка №15.2. самопроизвольное открытие</t>
  </si>
  <si>
    <t>Задвижка №15.2. самопроизвольное закрытие</t>
  </si>
  <si>
    <t>8 - Режим ТМ</t>
  </si>
  <si>
    <t>19 - Рабочий интервал подач</t>
  </si>
  <si>
    <t>НПС. Режим ТМ</t>
  </si>
  <si>
    <t>НПС. Угроза перекрытия потока</t>
  </si>
  <si>
    <t>НПС. Режим работы МНА вне рабочего интервала подач</t>
  </si>
  <si>
    <t>НПС. Аварийная загазованность в помещении насосного зала</t>
  </si>
  <si>
    <t>НПС. Сохранение предельной загазованности в помещении насосного зала</t>
  </si>
  <si>
    <t>НПС. Недостоверность измерений двух и более датчиков загазованности в помещении насосного зала</t>
  </si>
  <si>
    <t>НПС. Аварийный максимальный уровень затопления помещения насосного зала</t>
  </si>
  <si>
    <t>НПС. Аварийное отключение МНС «СТОП 3МНС» с БРУ</t>
  </si>
  <si>
    <t>НПС. Аварийное отключение МНС «СТОП 3МНС» с технологической площадки (выход 1)</t>
  </si>
  <si>
    <t>НПС. Аварийное отключение МНС «СТОП 3МНС» с технологической площадки (выход 2)</t>
  </si>
  <si>
    <t>НПС. Аварийное отключение МНС «СТОП МНС» с АРМ оператора</t>
  </si>
  <si>
    <t>НПС. Аварийное отключение МНС «СТОП МНС» с АРМ диспетчера по СТМ</t>
  </si>
  <si>
    <t>НПС. Аварийное отключение МНС «СТОП МНС» по команде ЦСПА</t>
  </si>
  <si>
    <t>НПС. Аварийный максимальный уровень в ёмкости сбора утечек и дренажа МНС 024.6</t>
  </si>
  <si>
    <t>НПС. Аварийный максимальный уровень в ёмкости сбора утечек и дренажа МНС 024.7</t>
  </si>
  <si>
    <t>НПС. Предельное минимальное давление на входе МНС (точка 1)</t>
  </si>
  <si>
    <t>НПС. Предельное минимальное давление на входе МНС (точка 2)</t>
  </si>
  <si>
    <t>НПС. Аварийное минимальное давление на входе МНС (точка 1)</t>
  </si>
  <si>
    <t>НПС. Аварийное минимальное давление на входе МНС (точка 2)</t>
  </si>
  <si>
    <t>НПС. Недостоверность измерения давления на входе МНС</t>
  </si>
  <si>
    <t>НПС. Предельное максимальное давление на выходе МНС (точка 1)</t>
  </si>
  <si>
    <t>НПС. Предельное максимальное давление на выходе МНС (точка 2)</t>
  </si>
  <si>
    <t>НПС. Аварийное максимальное давление на выходе МНС (точка 1)</t>
  </si>
  <si>
    <t>НПС. Аварийное максимальное давление на выходе МНС (точка 2)</t>
  </si>
  <si>
    <t>НПС. Недостоверность измерения давления на выходе МНС</t>
  </si>
  <si>
    <t>НПС. Отсутствие связи КЦ МПСА 3МНС с любым УСО, обеспечивающим безопасную эксплуатацию оборудования</t>
  </si>
  <si>
    <t>НПС. Остановка основного и резервного КЦ МПСА 3МНС</t>
  </si>
  <si>
    <t>НПС. Отсутствие связи КЦ МПСА 3МНС с контроллером ЦСПА</t>
  </si>
  <si>
    <t>НПС. Нижний допустимый уровень в резервуаре</t>
  </si>
  <si>
    <t>НПС. Аварийная максимальная скорость опорожнения резервуара</t>
  </si>
  <si>
    <t>НПС. Аварийное разрежение в резервуаре</t>
  </si>
  <si>
    <t>НПС. Пожар в насосной 1122/2. Получение сигнала из МПСА ПТ</t>
  </si>
  <si>
    <t>НПС. Пожар в насосной 1122/2. Получение сигнала из МПСА ПТ (интерфейс)</t>
  </si>
  <si>
    <t>НПС. Пожар в резервуаре. Получение сигнала из МПСА ПТ</t>
  </si>
  <si>
    <t>НПС. Пожар в резервуаре. Получение сигнала из МПСА ПТ (интерфейс)</t>
  </si>
  <si>
    <t>Черная метка 1</t>
  </si>
  <si>
    <t>Черная метка 2</t>
  </si>
  <si>
    <t>Режим управления САР «Внешний»</t>
  </si>
  <si>
    <t>САР. Режим регулирования «автоматический по расходу» ЧРП МНА Н-6</t>
  </si>
  <si>
    <t>САР. Режим регулирования «автоматический по расходу» ЧРП МНА Н-7</t>
  </si>
  <si>
    <t>МНА Н-6. Включить</t>
  </si>
  <si>
    <t>МНА Н-7. Включить</t>
  </si>
  <si>
    <t>МНА Н-6. Отключить</t>
  </si>
  <si>
    <t>МНА Н-7. Отключить</t>
  </si>
  <si>
    <t>Деблокировка датчика прохождения СОД камеры пуска</t>
  </si>
  <si>
    <t>Деблокировка датчика прохождения СОД на выходе УПС</t>
  </si>
  <si>
    <t>Задвижка №003.4. Команда на остановку</t>
  </si>
  <si>
    <t>Задвижка №003.3. Команда на остановку</t>
  </si>
  <si>
    <t>Задвижка №003.2. Команда на остановку</t>
  </si>
  <si>
    <t>Задвижка №003.1. Команда на остановку</t>
  </si>
  <si>
    <t>Аварийное отключение МНС диспетчером по ТМ</t>
  </si>
  <si>
    <t>E</t>
  </si>
  <si>
    <t>Аварийное отключение МНС от ЦСПА</t>
  </si>
  <si>
    <t>МНС. Работа разрешена</t>
  </si>
  <si>
    <t>МНС. Работа запрещена</t>
  </si>
  <si>
    <t>C</t>
  </si>
  <si>
    <t>D</t>
  </si>
  <si>
    <t>МНС. Технологический участок остановлен - установить</t>
  </si>
  <si>
    <t>МНС. Технологический участок остановлен - снять</t>
  </si>
  <si>
    <t>Максимальная величина вибрации МНА Н-6</t>
  </si>
  <si>
    <t>Максимальная величина вибрации МНА Н-7</t>
  </si>
  <si>
    <t>Наработка МНА Н-6 до перехода на резервный агрегат</t>
  </si>
  <si>
    <t>Наработка МНА Н-6 до планового капитального ремонта</t>
  </si>
  <si>
    <t>Наработка МНА Н-7 до перехода на резервный агрегат</t>
  </si>
  <si>
    <t>Наработка МНА Н-7 до планового капитального ремонта</t>
  </si>
  <si>
    <t>Уставка расхода на входе МНС (внешняя)</t>
  </si>
  <si>
    <t>Уставка расхода на входе МНС (местная)</t>
  </si>
  <si>
    <t>Уставка расхода на входе МНС (текущая)</t>
  </si>
  <si>
    <t>Уставка расхода на выходе МНС (внешняя)</t>
  </si>
  <si>
    <t>Уставка расхода на выходе МНС (местная)</t>
  </si>
  <si>
    <t>Уставка расхода на выходе МНС (текущая)</t>
  </si>
  <si>
    <t>Задание уставки расхода на входе МНС</t>
  </si>
  <si>
    <t>Задание уставки расхода на выходе НПС</t>
  </si>
  <si>
    <t>Минимальная температура воздуха в шкафу приборном №003.1</t>
  </si>
  <si>
    <t>Минимальная температура воздуха в шкафу приборном №003.2</t>
  </si>
  <si>
    <t>Минимальная температура воздуха в шкафу приборном №013.2.1</t>
  </si>
  <si>
    <t>Насос прокачки включен</t>
  </si>
  <si>
    <t>Насос прокачки. Наличие напряжения</t>
  </si>
  <si>
    <t>dBIK_29</t>
  </si>
  <si>
    <t>dBIK_30</t>
  </si>
  <si>
    <t>BIK.NP</t>
  </si>
  <si>
    <t>Насос прокачки включить</t>
  </si>
  <si>
    <t>Насос прокачки отключить</t>
  </si>
  <si>
    <t>Насос прокачки БИК</t>
  </si>
  <si>
    <t>2МНС</t>
  </si>
  <si>
    <t>1МНС+ПНС</t>
  </si>
  <si>
    <t>Допустимое расхождение для алгоритма определение флага "Невыполнение ЧРП команд регулирования"</t>
  </si>
  <si>
    <t>RegErr</t>
  </si>
  <si>
    <t>МНА Н-6. Наличие агрегатной защиты</t>
  </si>
  <si>
    <t>МНА Н-7. Наличие агрегатной защиты</t>
  </si>
  <si>
    <t>НПС. Сработала станционная защита</t>
  </si>
  <si>
    <t>НП БИК</t>
  </si>
  <si>
    <t>ВСПОМсис</t>
  </si>
  <si>
    <t>Ryazan.3MNS</t>
  </si>
  <si>
    <t>Пробоотборник включить</t>
  </si>
  <si>
    <t>Снято ограждение муфты</t>
  </si>
  <si>
    <t>DG.USO_2_1.1A2U</t>
  </si>
  <si>
    <t>DG.USO_2_2.1A2U</t>
  </si>
  <si>
    <t>DG.USO_2_2.OP907_03_1</t>
  </si>
  <si>
    <t>DG.USO_2_2.1A1U</t>
  </si>
  <si>
    <t>DG.USO_2_1.1A1U</t>
  </si>
  <si>
    <t xml:space="preserve">Невыполнение ПЧ включенного МНА команд регулирования </t>
  </si>
  <si>
    <t>Авария ПЧ</t>
  </si>
  <si>
    <t>Включение звонка "Авария" в операторной насосной 1122/2</t>
  </si>
  <si>
    <t>НВ МНА Н-6 отключить (сигнал 1)</t>
  </si>
  <si>
    <t>НВ МНА Н-7 отключить (сигнал 1)</t>
  </si>
  <si>
    <t>Наличие питания цепей управления МНА Н-6</t>
  </si>
  <si>
    <t>Температура воздуха в шкафу 3МНС.УСО.4</t>
  </si>
  <si>
    <t>Звонок "Авария" в операторной насосной 1122/2</t>
  </si>
  <si>
    <t>мА</t>
  </si>
  <si>
    <t>НПС</t>
  </si>
  <si>
    <t>16#80</t>
  </si>
  <si>
    <t>DC7014_1</t>
  </si>
  <si>
    <t>DC7024_1</t>
  </si>
  <si>
    <t>DG.USO_2_1.OP907_02</t>
  </si>
  <si>
    <t>DG.USO_2_1.OP906_02</t>
  </si>
  <si>
    <t>DG.USO_2_2.OP906_03</t>
  </si>
  <si>
    <t>DG.USO_4.OP907_04</t>
  </si>
  <si>
    <t>DG.USO_4.OP906_04</t>
  </si>
  <si>
    <t>2XT1</t>
  </si>
  <si>
    <t>1, 2</t>
  </si>
  <si>
    <t>3, 4, 4*</t>
  </si>
  <si>
    <t>3XT1</t>
  </si>
  <si>
    <t>1, 2, 2*</t>
  </si>
  <si>
    <t>5, 6, 6*</t>
  </si>
  <si>
    <t>3XT01</t>
  </si>
  <si>
    <t>5, 6</t>
  </si>
  <si>
    <t>3XT2</t>
  </si>
  <si>
    <t>7, 8, 8*, 1</t>
  </si>
  <si>
    <t>3XT3</t>
  </si>
  <si>
    <t>3XT4</t>
  </si>
  <si>
    <t>4XT1</t>
  </si>
  <si>
    <t>7, 8, 8*</t>
  </si>
  <si>
    <t>9, 10</t>
  </si>
  <si>
    <t>11, 12, 12*</t>
  </si>
  <si>
    <t>4XT2</t>
  </si>
  <si>
    <t>4XT3</t>
  </si>
  <si>
    <t>4XT4</t>
  </si>
  <si>
    <t>4XT5</t>
  </si>
  <si>
    <t>4XT6</t>
  </si>
  <si>
    <t>4XT7</t>
  </si>
  <si>
    <t>4XT8</t>
  </si>
  <si>
    <t>4XT9</t>
  </si>
  <si>
    <t>4XT10</t>
  </si>
  <si>
    <t>1XT1</t>
  </si>
  <si>
    <t>1, 2, 3, 4, 4*, 4**</t>
  </si>
  <si>
    <t>5, 6, 7, 8, 8*, 8**</t>
  </si>
  <si>
    <t>9, 10, 11, 12, 12*, 12**</t>
  </si>
  <si>
    <t>13, 14, 15, 16, 16*, 16**</t>
  </si>
  <si>
    <t>17, 18, 19, 20, 20*, 20**</t>
  </si>
  <si>
    <t>21, 22, 23, 24, 24*, 24**</t>
  </si>
  <si>
    <t>25, 26, 27, 28, 28*, 28**</t>
  </si>
  <si>
    <t>29, 30, 31, 32, 32*, 32**</t>
  </si>
  <si>
    <t>33, 34, 35, 36, 36*, 36**</t>
  </si>
  <si>
    <t>37, 38, 39, 40, 40*, 40**</t>
  </si>
  <si>
    <t>1XT2</t>
  </si>
  <si>
    <t>1XT3</t>
  </si>
  <si>
    <t>3, 4, 4*, 4**</t>
  </si>
  <si>
    <t>7, 8, 8*, 8**</t>
  </si>
  <si>
    <t>11, 12, 12*, 12**</t>
  </si>
  <si>
    <t>13, 14</t>
  </si>
  <si>
    <t>15, 16, 16*, 16**</t>
  </si>
  <si>
    <t>17, 18</t>
  </si>
  <si>
    <t>19, 20, 20*, 20**</t>
  </si>
  <si>
    <t>21, 22</t>
  </si>
  <si>
    <t>23, 24, 24*, 24**</t>
  </si>
  <si>
    <t>1XT4</t>
  </si>
  <si>
    <t>1XT5</t>
  </si>
  <si>
    <t>1XT6</t>
  </si>
  <si>
    <t>5, 6, 6*, 1</t>
  </si>
  <si>
    <t>2XT2</t>
  </si>
  <si>
    <t>7, 8</t>
  </si>
  <si>
    <t>2XT3</t>
  </si>
  <si>
    <t>3, 4</t>
  </si>
  <si>
    <t>2XT5</t>
  </si>
  <si>
    <t>5XT1</t>
  </si>
  <si>
    <t>5XT2</t>
  </si>
  <si>
    <t>5XT3</t>
  </si>
  <si>
    <t>5XT4</t>
  </si>
  <si>
    <t>5XT5</t>
  </si>
  <si>
    <t>5XT6</t>
  </si>
  <si>
    <t>5XT7</t>
  </si>
  <si>
    <t>1, 2, 2*, 3, 4, 4*</t>
  </si>
  <si>
    <t>5, 6, 6*, 7, 8, 8*, 1</t>
  </si>
  <si>
    <t>5XT8</t>
  </si>
  <si>
    <t>7XT1</t>
  </si>
  <si>
    <t>1, 2, 3*, 3</t>
  </si>
  <si>
    <t>7XT2</t>
  </si>
  <si>
    <t>7XT3</t>
  </si>
  <si>
    <t>7XT4</t>
  </si>
  <si>
    <t>2XT6</t>
  </si>
  <si>
    <t>2XT7</t>
  </si>
  <si>
    <t>11, 12</t>
  </si>
  <si>
    <t>15, 16</t>
  </si>
  <si>
    <t>19, 20</t>
  </si>
  <si>
    <t>23, 24</t>
  </si>
  <si>
    <t>3XT02</t>
  </si>
  <si>
    <t>Наличие напряжения на вводе №2 (питание от ЩСУ) шкафа 3МНС.УСО.2.1</t>
  </si>
  <si>
    <t>Наличие напряжения на вводе №1 (питание от ИБП) шкафа 3МНС.УСО.2.1</t>
  </si>
  <si>
    <t>Наличие напряжения на вводе №2 (питание от ЩСУ) шкафа 3МНС.УСО.2.2</t>
  </si>
  <si>
    <t>Наличие напряжения на вводе №1 (питание от ИБП) шкафа 3МНС.УСО.2.2</t>
  </si>
  <si>
    <t>Обрыв или КЗ линии (Затопление колодца расходомера узла СОД)</t>
  </si>
  <si>
    <t>Обрыв или КЗ линии (Затопление колодца КИП КТ 2.4)</t>
  </si>
  <si>
    <t>Обрыв или КЗ линии (Затопление колодца КИП КТ 2.7)</t>
  </si>
  <si>
    <t>LC5023_1</t>
  </si>
  <si>
    <t>LC5073_1</t>
  </si>
  <si>
    <t>LC5053_1</t>
  </si>
  <si>
    <t>Клемма</t>
  </si>
  <si>
    <t>Контакт</t>
  </si>
  <si>
    <t>САРсис</t>
  </si>
  <si>
    <t>ACK671s_1</t>
  </si>
  <si>
    <t>Вертикальная вибрация заднего подшипника насоса МНА Н-6</t>
  </si>
  <si>
    <t>Горизонтальная вибрация заднего подшипника насоса МНА Н-6</t>
  </si>
  <si>
    <r>
      <t xml:space="preserve">Вертикальная вибрация </t>
    </r>
    <r>
      <rPr>
        <sz val="10"/>
        <rFont val="Tahoma"/>
        <family val="2"/>
        <charset val="204"/>
      </rPr>
      <t>заднего подшипника насоса МНА Н-6</t>
    </r>
  </si>
  <si>
    <t>Исправность цепей отключения ВВ МНА Н-6 (сигнал 1)</t>
  </si>
  <si>
    <t>Исправность цепей отключения ВВ МНА Н-7 (сигнал 1)</t>
  </si>
  <si>
    <t>Пробоотборник</t>
  </si>
  <si>
    <t>35h</t>
  </si>
  <si>
    <t>BIK.Probootbornik</t>
  </si>
  <si>
    <t>I11</t>
  </si>
  <si>
    <t>ПЧ МНА Н-6</t>
  </si>
  <si>
    <t>ПЧ МНА Н-7</t>
  </si>
  <si>
    <t>ПЧ МНА Н-6. Заданная частота</t>
  </si>
  <si>
    <t>ПЧ МНА Н-6. Текущая частота</t>
  </si>
  <si>
    <t>ПЧ МНА Н-7. Текущая частота</t>
  </si>
  <si>
    <t>ПЧ МНА Н-7. Заданная частота</t>
  </si>
  <si>
    <t>Температура ДТ на выходе НПС</t>
  </si>
  <si>
    <t>n</t>
  </si>
  <si>
    <t>ПЧ1</t>
  </si>
  <si>
    <t>ПЧ2</t>
  </si>
  <si>
    <t>САР</t>
  </si>
  <si>
    <t>САР 2 по Ethernet</t>
  </si>
  <si>
    <t>Задание частоты ПЧ МНА-6</t>
  </si>
  <si>
    <t>Задание частоты ПЧ МНА-7</t>
  </si>
  <si>
    <t>Исправность цепей включения НВ двигателя</t>
  </si>
  <si>
    <t>Исправность цепей отключения НВ двигателя</t>
  </si>
  <si>
    <t>Тележка НВ двигателя вкачена в рабочее положение</t>
  </si>
  <si>
    <t>НВ двигателя включен</t>
  </si>
  <si>
    <t>Исправность цепей контроля положения НВ двигателя</t>
  </si>
  <si>
    <t>Время на проверку корректности состояния цепей контроля НВ МНА»</t>
  </si>
  <si>
    <t>Время удержания команды «Включить НВ», при получении включенного состояния НВ</t>
  </si>
  <si>
    <t>Максимальное время удержания команды «Отключить НВ»</t>
  </si>
  <si>
    <t>Контрольное время на выполнение процесса включение НВ НА</t>
  </si>
  <si>
    <t>Время подъема силы тока ЭД после включения НВ НА</t>
  </si>
  <si>
    <t>Время, до выдачи команды «Включить НВ», необходимое для отработки исполнительного механизма САР во время работы рамповой функции</t>
  </si>
  <si>
    <t>Время, перед выдачей команды повторного отключения НВ при невыполнении программы остановки</t>
  </si>
  <si>
    <t>Контрольное время на выполнение процесса отключения НВ НА</t>
  </si>
  <si>
    <t>Время снижения силы тока ЭД после отключения НВ НА</t>
  </si>
  <si>
    <t>Задержка отключения НВ НА при выполнении программы неуправляемой остановки</t>
  </si>
  <si>
    <t>Невыполнение команды отключения НВ МНА</t>
  </si>
  <si>
    <t>25 - невыполнение команды отключения НВ</t>
  </si>
  <si>
    <t xml:space="preserve">Неисправность цепей отключения НВ МНА </t>
  </si>
  <si>
    <t>26 - неисправность цепей отключения НВ</t>
  </si>
  <si>
    <t>Невыполнение команды отключения НВ ПНА</t>
  </si>
  <si>
    <t xml:space="preserve">Неисправность цепей отключения НВ ПНА </t>
  </si>
  <si>
    <t>Т</t>
  </si>
  <si>
    <t>BIK_69</t>
  </si>
  <si>
    <t>i</t>
  </si>
  <si>
    <t>Температура воздуха в БИК</t>
  </si>
  <si>
    <t>Отключение насосов откачки из емкостей сбора утечек 024.6,7 защищаемой 3МНС в МПСА 2МНС</t>
  </si>
  <si>
    <t>doMNS2_1</t>
  </si>
  <si>
    <t>Задвижки - время, через которое сбрасывается флаг «Закрыть с БРУ»</t>
  </si>
  <si>
    <t>ZD_003_2_t1</t>
  </si>
  <si>
    <t>ZD_003_2_t2</t>
  </si>
  <si>
    <t>ZD_003_2_t3</t>
  </si>
  <si>
    <t>ZD_003_3_t3</t>
  </si>
  <si>
    <t>ZD_003_4_t3</t>
  </si>
  <si>
    <t>ZD_003_2_t4</t>
  </si>
  <si>
    <t>ZD_003_2_t5</t>
  </si>
  <si>
    <t>ZD_003_2_t6</t>
  </si>
  <si>
    <t>ZD_003_2_t7</t>
  </si>
  <si>
    <t>ZD_003_2_t8</t>
  </si>
  <si>
    <t>ZD_003_2_t9</t>
  </si>
  <si>
    <t>ZD_003_2_t10</t>
  </si>
  <si>
    <t>ZD_003_2_t11</t>
  </si>
  <si>
    <t>ZD_003_2_t12</t>
  </si>
  <si>
    <t>ZD_003_2_t13</t>
  </si>
  <si>
    <t>ZD_003_2_t14</t>
  </si>
  <si>
    <t>ZD_003_2_t15</t>
  </si>
  <si>
    <t>ZD_003_2_t16</t>
  </si>
  <si>
    <t>ZD_003_2_d1</t>
  </si>
  <si>
    <t>ZD_003_2_d2</t>
  </si>
  <si>
    <t>ZD_003_2_d3</t>
  </si>
  <si>
    <t>ZD_003_2_d4</t>
  </si>
  <si>
    <t>ZD_003_2_d5</t>
  </si>
  <si>
    <t>ZD_003_2_d6</t>
  </si>
  <si>
    <t>ZD_003_2_d7</t>
  </si>
  <si>
    <t>ZD_003_2_d8</t>
  </si>
  <si>
    <t>ZD_003_2_d9</t>
  </si>
  <si>
    <t>ZD_003_2_d10</t>
  </si>
  <si>
    <t>ZD_003_2_d11</t>
  </si>
  <si>
    <t>ZD_003_2_d12</t>
  </si>
  <si>
    <t>ZD_003_2_d13</t>
  </si>
  <si>
    <t>ZD_003_2_d14</t>
  </si>
  <si>
    <t>ZD_003_2_d15</t>
  </si>
  <si>
    <t>ZD_003_2_d16</t>
  </si>
  <si>
    <t>MNS.MNA_N6.ZDV_IN.ZDV.Interface</t>
  </si>
  <si>
    <t>MNS.MNA_N6.ZDV_OUT.ZDV.Interface</t>
  </si>
  <si>
    <t>ZD_003_1_t1</t>
  </si>
  <si>
    <t>ZD_003_1_t2</t>
  </si>
  <si>
    <t>ZD_003_1_t3</t>
  </si>
  <si>
    <t>ZD_003_1_t4</t>
  </si>
  <si>
    <t>ZD_003_1_t5</t>
  </si>
  <si>
    <t>ZD_003_1_t6</t>
  </si>
  <si>
    <t>ZD_003_1_t7</t>
  </si>
  <si>
    <t>ZD_003_1_t8</t>
  </si>
  <si>
    <t>ZD_003_1_t9</t>
  </si>
  <si>
    <t>ZD_003_1_t10</t>
  </si>
  <si>
    <t>ZD_003_1_t11</t>
  </si>
  <si>
    <t>ZD_003_1_t12</t>
  </si>
  <si>
    <t>ZD_003_1_t13</t>
  </si>
  <si>
    <t>ZD_003_1_t14</t>
  </si>
  <si>
    <t>ZD_003_1_t15</t>
  </si>
  <si>
    <t>ZD_003_1_t16</t>
  </si>
  <si>
    <t>ZD_003_1_d1</t>
  </si>
  <si>
    <t>ZD_003_1_d2</t>
  </si>
  <si>
    <t>ZD_003_1_d3</t>
  </si>
  <si>
    <t>ZD_003_1_d4</t>
  </si>
  <si>
    <t>ZD_003_1_d5</t>
  </si>
  <si>
    <t>ZD_003_1_d6</t>
  </si>
  <si>
    <t>ZD_003_1_d7</t>
  </si>
  <si>
    <t>ZD_003_1_d8</t>
  </si>
  <si>
    <t>ZD_003_1_d9</t>
  </si>
  <si>
    <t>ZD_003_1_d10</t>
  </si>
  <si>
    <t>ZD_003_1_d11</t>
  </si>
  <si>
    <t>ZD_003_1_d12</t>
  </si>
  <si>
    <t>ZD_003_1_d13</t>
  </si>
  <si>
    <t>ZD_003_1_d14</t>
  </si>
  <si>
    <t>ZD_003_1_d15</t>
  </si>
  <si>
    <t>ZD_003_1_d16</t>
  </si>
  <si>
    <t>MNS.MNA_N7.ZDV_IN.ZDV.Interface</t>
  </si>
  <si>
    <t>MNS.MNA_N7.ZDV_OUT.ZDV.Interface</t>
  </si>
  <si>
    <t>ZD_003_4_t1</t>
  </si>
  <si>
    <t>ZD_003_4_t2</t>
  </si>
  <si>
    <t>ZD_003_4_t4</t>
  </si>
  <si>
    <t>ZD_003_4_t5</t>
  </si>
  <si>
    <t>ZD_003_4_t6</t>
  </si>
  <si>
    <t>ZD_003_4_t7</t>
  </si>
  <si>
    <t>ZD_003_4_t8</t>
  </si>
  <si>
    <t>ZD_003_4_t9</t>
  </si>
  <si>
    <t>ZD_003_4_t10</t>
  </si>
  <si>
    <t>ZD_003_4_t11</t>
  </si>
  <si>
    <t>ZD_003_4_t12</t>
  </si>
  <si>
    <t>ZD_003_4_t13</t>
  </si>
  <si>
    <t>ZD_003_4_t14</t>
  </si>
  <si>
    <t>ZD_003_4_t15</t>
  </si>
  <si>
    <t>ZD_003_4_t16</t>
  </si>
  <si>
    <t>ZD_003_4_d1</t>
  </si>
  <si>
    <t>ZD_003_4_d2</t>
  </si>
  <si>
    <t>ZD_003_4_d3</t>
  </si>
  <si>
    <t>ZD_003_4_d4</t>
  </si>
  <si>
    <t>ZD_003_4_d5</t>
  </si>
  <si>
    <t>ZD_003_4_d6</t>
  </si>
  <si>
    <t>ZD_003_4_d7</t>
  </si>
  <si>
    <t>ZD_003_4_d8</t>
  </si>
  <si>
    <t>ZD_003_4_d9</t>
  </si>
  <si>
    <t>ZD_003_4_d10</t>
  </si>
  <si>
    <t>ZD_003_4_d11</t>
  </si>
  <si>
    <t>ZD_003_4_d12</t>
  </si>
  <si>
    <t>ZD_003_4_d13</t>
  </si>
  <si>
    <t>ZD_003_4_d14</t>
  </si>
  <si>
    <t>ZD_003_4_d15</t>
  </si>
  <si>
    <t>ZD_003_4_d16</t>
  </si>
  <si>
    <t>ZD_003_3_t1</t>
  </si>
  <si>
    <t>ZD_003_3_t2</t>
  </si>
  <si>
    <t>ZD_003_3_t4</t>
  </si>
  <si>
    <t>ZD_003_3_t5</t>
  </si>
  <si>
    <t>ZD_003_3_t6</t>
  </si>
  <si>
    <t>ZD_003_3_t7</t>
  </si>
  <si>
    <t>ZD_003_3_t8</t>
  </si>
  <si>
    <t>ZD_003_3_t9</t>
  </si>
  <si>
    <t>ZD_003_3_t10</t>
  </si>
  <si>
    <t>ZD_003_3_t11</t>
  </si>
  <si>
    <t>ZD_003_3_t12</t>
  </si>
  <si>
    <t>ZD_003_3_t13</t>
  </si>
  <si>
    <t>ZD_003_3_t14</t>
  </si>
  <si>
    <t>ZD_003_3_t15</t>
  </si>
  <si>
    <t>ZD_003_3_t16</t>
  </si>
  <si>
    <t>ZD_003_3_d1</t>
  </si>
  <si>
    <t>ZD_003_3_d2</t>
  </si>
  <si>
    <t>ZD_003_3_d3</t>
  </si>
  <si>
    <t>ZD_003_3_d4</t>
  </si>
  <si>
    <t>ZD_003_3_d5</t>
  </si>
  <si>
    <t>ZD_003_3_d6</t>
  </si>
  <si>
    <t>ZD_003_3_d7</t>
  </si>
  <si>
    <t>ZD_003_3_d8</t>
  </si>
  <si>
    <t>ZD_003_3_d9</t>
  </si>
  <si>
    <t>ZD_003_3_d10</t>
  </si>
  <si>
    <t>ZD_003_3_d11</t>
  </si>
  <si>
    <t>ZD_003_3_d12</t>
  </si>
  <si>
    <t>ZD_003_3_d13</t>
  </si>
  <si>
    <t>ZD_003_3_d14</t>
  </si>
  <si>
    <t>ZD_003_3_d15</t>
  </si>
  <si>
    <t>ZD_003_3_d16</t>
  </si>
  <si>
    <t>MNS.ZDV_007_36_1.ZDV.Interface</t>
  </si>
  <si>
    <t>ZD_007_36_1_t1</t>
  </si>
  <si>
    <t>ZD_007_36_1_t2</t>
  </si>
  <si>
    <t>ZD_007_36_1_t3</t>
  </si>
  <si>
    <t>ZD_007_36_1_t4</t>
  </si>
  <si>
    <t>ZD_007_36_1_t5</t>
  </si>
  <si>
    <t>ZD_007_36_1_t6</t>
  </si>
  <si>
    <t>ZD_007_36_1_t7</t>
  </si>
  <si>
    <t>ZD_007_36_1_t8</t>
  </si>
  <si>
    <t>ZD_007_36_1_t9</t>
  </si>
  <si>
    <t>ZD_007_36_1_t10</t>
  </si>
  <si>
    <t>ZD_007_36_1_t11</t>
  </si>
  <si>
    <t>ZD_007_36_1_t12</t>
  </si>
  <si>
    <t>ZD_007_36_1_t13</t>
  </si>
  <si>
    <t>ZD_007_36_1_t14</t>
  </si>
  <si>
    <t>ZD_007_36_1_t15</t>
  </si>
  <si>
    <t>ZD_007_36_1_t16</t>
  </si>
  <si>
    <t>ZD_007_36_1_d1</t>
  </si>
  <si>
    <t>ZD_007_36_1_d2</t>
  </si>
  <si>
    <t>ZD_007_36_1_d3</t>
  </si>
  <si>
    <t>ZD_007_36_1_d4</t>
  </si>
  <si>
    <t>ZD_007_36_1_d5</t>
  </si>
  <si>
    <t>ZD_007_36_1_d6</t>
  </si>
  <si>
    <t>ZD_007_36_1_d7</t>
  </si>
  <si>
    <t>ZD_007_36_1_d8</t>
  </si>
  <si>
    <t>ZD_007_36_1_d9</t>
  </si>
  <si>
    <t>ZD_007_36_1_d10</t>
  </si>
  <si>
    <t>ZD_007_36_1_d11</t>
  </si>
  <si>
    <t>ZD_007_36_1_d12</t>
  </si>
  <si>
    <t>ZD_007_36_1_d13</t>
  </si>
  <si>
    <t>ZD_007_36_1_d14</t>
  </si>
  <si>
    <t>ZD_007_36_1_d15</t>
  </si>
  <si>
    <t>ZD_007_36_1_d16</t>
  </si>
  <si>
    <t>UPPSOD.ZDV_1_2.ZDV.Interface</t>
  </si>
  <si>
    <t>UPPSOD.ZDV_2_2.ZDV.Interface</t>
  </si>
  <si>
    <t>UPPSOD.ZDV_3_2.ZDV.Interface</t>
  </si>
  <si>
    <t>UPPSOD.ZDV_15_2.ZDV.Interface</t>
  </si>
  <si>
    <t>MNS.ZDV_007_20_1.ZDV.Interface</t>
  </si>
  <si>
    <t>ZD_007_20_1_t1</t>
  </si>
  <si>
    <t>ZD_007_20_1_t2</t>
  </si>
  <si>
    <t>ZD_007_20_1_t3</t>
  </si>
  <si>
    <t>ZD_007_20_1_t4</t>
  </si>
  <si>
    <t>ZD_007_20_1_t5</t>
  </si>
  <si>
    <t>ZD_007_20_1_t6</t>
  </si>
  <si>
    <t>ZD_007_20_1_t7</t>
  </si>
  <si>
    <t>ZD_007_20_1_t8</t>
  </si>
  <si>
    <t>ZD_007_20_1_t9</t>
  </si>
  <si>
    <t>ZD_007_20_1_t10</t>
  </si>
  <si>
    <t>ZD_007_20_1_t11</t>
  </si>
  <si>
    <t>ZD_007_20_1_t12</t>
  </si>
  <si>
    <t>ZD_007_20_1_t13</t>
  </si>
  <si>
    <t>ZD_007_20_1_t14</t>
  </si>
  <si>
    <t>ZD_007_20_1_t15</t>
  </si>
  <si>
    <t>ZD_007_20_1_t16</t>
  </si>
  <si>
    <t>ZD_007_20_1_d1</t>
  </si>
  <si>
    <t>ZD_007_20_1_d2</t>
  </si>
  <si>
    <t>ZD_007_20_1_d3</t>
  </si>
  <si>
    <t>ZD_007_20_1_d4</t>
  </si>
  <si>
    <t>ZD_007_20_1_d5</t>
  </si>
  <si>
    <t>ZD_007_20_1_d6</t>
  </si>
  <si>
    <t>ZD_007_20_1_d7</t>
  </si>
  <si>
    <t>ZD_007_20_1_d8</t>
  </si>
  <si>
    <t>ZD_007_20_1_d9</t>
  </si>
  <si>
    <t>ZD_007_20_1_d10</t>
  </si>
  <si>
    <t>ZD_007_20_1_d11</t>
  </si>
  <si>
    <t>ZD_007_20_1_d12</t>
  </si>
  <si>
    <t>ZD_007_20_1_d13</t>
  </si>
  <si>
    <t>ZD_007_20_1_d14</t>
  </si>
  <si>
    <t>ZD_007_20_1_d15</t>
  </si>
  <si>
    <t>ZD_007_20_1_d16</t>
  </si>
  <si>
    <t>ZD_1_2_t1</t>
  </si>
  <si>
    <t>ZD_1_2_t2</t>
  </si>
  <si>
    <t>ZD_1_2_t3</t>
  </si>
  <si>
    <t>ZD_1_2_t4</t>
  </si>
  <si>
    <t>ZD_1_2_t5</t>
  </si>
  <si>
    <t>ZD_1_2_t6</t>
  </si>
  <si>
    <t>ZD_1_2_t7</t>
  </si>
  <si>
    <t>ZD_1_2_t8</t>
  </si>
  <si>
    <t>ZD_1_2_t9</t>
  </si>
  <si>
    <t>ZD_1_2_t10</t>
  </si>
  <si>
    <t>ZD_1_2_t11</t>
  </si>
  <si>
    <t>ZD_1_2_t12</t>
  </si>
  <si>
    <t>ZD_1_2_t13</t>
  </si>
  <si>
    <t>ZD_1_2_t14</t>
  </si>
  <si>
    <t>ZD_1_2_t15</t>
  </si>
  <si>
    <t>ZD_1_2_t16</t>
  </si>
  <si>
    <t>ZD_1_2_d1</t>
  </si>
  <si>
    <t>ZD_1_2_d2</t>
  </si>
  <si>
    <t>ZD_1_2_d3</t>
  </si>
  <si>
    <t>ZD_1_2_d4</t>
  </si>
  <si>
    <t>ZD_1_2_d5</t>
  </si>
  <si>
    <t>ZD_1_2_d6</t>
  </si>
  <si>
    <t>ZD_1_2_d7</t>
  </si>
  <si>
    <t>ZD_1_2_d8</t>
  </si>
  <si>
    <t>ZD_1_2_d9</t>
  </si>
  <si>
    <t>ZD_1_2_d10</t>
  </si>
  <si>
    <t>ZD_1_2_d11</t>
  </si>
  <si>
    <t>ZD_1_2_d12</t>
  </si>
  <si>
    <t>ZD_1_2_d13</t>
  </si>
  <si>
    <t>ZD_1_2_d14</t>
  </si>
  <si>
    <t>ZD_1_2_d15</t>
  </si>
  <si>
    <t>ZD_1_2_d16</t>
  </si>
  <si>
    <t>ZD_2_2_t1</t>
  </si>
  <si>
    <t>ZD_2_2_t2</t>
  </si>
  <si>
    <t>ZD_2_2_t3</t>
  </si>
  <si>
    <t>ZD_2_2_t4</t>
  </si>
  <si>
    <t>ZD_2_2_t5</t>
  </si>
  <si>
    <t>ZD_2_2_t6</t>
  </si>
  <si>
    <t>ZD_2_2_t7</t>
  </si>
  <si>
    <t>ZD_2_2_t8</t>
  </si>
  <si>
    <t>ZD_2_2_t9</t>
  </si>
  <si>
    <t>ZD_2_2_t10</t>
  </si>
  <si>
    <t>ZD_2_2_t11</t>
  </si>
  <si>
    <t>ZD_2_2_t12</t>
  </si>
  <si>
    <t>ZD_2_2_t13</t>
  </si>
  <si>
    <t>ZD_2_2_t14</t>
  </si>
  <si>
    <t>ZD_2_2_t15</t>
  </si>
  <si>
    <t>ZD_2_2_t16</t>
  </si>
  <si>
    <t>ZD_2_2_d1</t>
  </si>
  <si>
    <t>ZD_2_2_d2</t>
  </si>
  <si>
    <t>ZD_2_2_d3</t>
  </si>
  <si>
    <t>ZD_2_2_d4</t>
  </si>
  <si>
    <t>ZD_2_2_d5</t>
  </si>
  <si>
    <t>ZD_2_2_d6</t>
  </si>
  <si>
    <t>ZD_2_2_d7</t>
  </si>
  <si>
    <t>ZD_2_2_d8</t>
  </si>
  <si>
    <t>ZD_2_2_d9</t>
  </si>
  <si>
    <t>ZD_2_2_d10</t>
  </si>
  <si>
    <t>ZD_2_2_d11</t>
  </si>
  <si>
    <t>ZD_2_2_d12</t>
  </si>
  <si>
    <t>ZD_2_2_d13</t>
  </si>
  <si>
    <t>ZD_2_2_d14</t>
  </si>
  <si>
    <t>ZD_2_2_d15</t>
  </si>
  <si>
    <t>ZD_2_2_d16</t>
  </si>
  <si>
    <t>ZD_3_2_t1</t>
  </si>
  <si>
    <t>ZD_3_2_t2</t>
  </si>
  <si>
    <t>ZD_3_2_t3</t>
  </si>
  <si>
    <t>ZD_3_2_t4</t>
  </si>
  <si>
    <t>ZD_3_2_t5</t>
  </si>
  <si>
    <t>ZD_3_2_t6</t>
  </si>
  <si>
    <t>ZD_3_2_t7</t>
  </si>
  <si>
    <t>ZD_3_2_t8</t>
  </si>
  <si>
    <t>ZD_3_2_t9</t>
  </si>
  <si>
    <t>ZD_3_2_t10</t>
  </si>
  <si>
    <t>ZD_3_2_t11</t>
  </si>
  <si>
    <t>ZD_3_2_t12</t>
  </si>
  <si>
    <t>ZD_3_2_t13</t>
  </si>
  <si>
    <t>ZD_3_2_t14</t>
  </si>
  <si>
    <t>ZD_3_2_t15</t>
  </si>
  <si>
    <t>ZD_3_2_t16</t>
  </si>
  <si>
    <t>ZD_3_2_d1</t>
  </si>
  <si>
    <t>ZD_3_2_d2</t>
  </si>
  <si>
    <t>ZD_3_2_d3</t>
  </si>
  <si>
    <t>ZD_3_2_d4</t>
  </si>
  <si>
    <t>ZD_3_2_d5</t>
  </si>
  <si>
    <t>ZD_3_2_d6</t>
  </si>
  <si>
    <t>ZD_3_2_d7</t>
  </si>
  <si>
    <t>ZD_3_2_d8</t>
  </si>
  <si>
    <t>ZD_3_2_d9</t>
  </si>
  <si>
    <t>ZD_3_2_d10</t>
  </si>
  <si>
    <t>ZD_3_2_d11</t>
  </si>
  <si>
    <t>ZD_3_2_d12</t>
  </si>
  <si>
    <t>ZD_3_2_d13</t>
  </si>
  <si>
    <t>ZD_3_2_d14</t>
  </si>
  <si>
    <t>ZD_3_2_d15</t>
  </si>
  <si>
    <t>ZD_3_2_d16</t>
  </si>
  <si>
    <t>ZD_15_2_t1</t>
  </si>
  <si>
    <t>ZD_15_2_t2</t>
  </si>
  <si>
    <t>ZD_15_2_t3</t>
  </si>
  <si>
    <t>ZD_15_2_t4</t>
  </si>
  <si>
    <t>ZD_15_2_t5</t>
  </si>
  <si>
    <t>ZD_15_2_t6</t>
  </si>
  <si>
    <t>ZD_15_2_t7</t>
  </si>
  <si>
    <t>ZD_15_2_t8</t>
  </si>
  <si>
    <t>ZD_15_2_t9</t>
  </si>
  <si>
    <t>ZD_15_2_t10</t>
  </si>
  <si>
    <t>ZD_15_2_t11</t>
  </si>
  <si>
    <t>ZD_15_2_t12</t>
  </si>
  <si>
    <t>ZD_15_2_t13</t>
  </si>
  <si>
    <t>ZD_15_2_t14</t>
  </si>
  <si>
    <t>ZD_15_2_t15</t>
  </si>
  <si>
    <t>ZD_15_2_t16</t>
  </si>
  <si>
    <t>ZD_15_2_d1</t>
  </si>
  <si>
    <t>ZD_15_2_d2</t>
  </si>
  <si>
    <t>ZD_15_2_d3</t>
  </si>
  <si>
    <t>ZD_15_2_d4</t>
  </si>
  <si>
    <t>ZD_15_2_d5</t>
  </si>
  <si>
    <t>ZD_15_2_d6</t>
  </si>
  <si>
    <t>ZD_15_2_d7</t>
  </si>
  <si>
    <t>ZD_15_2_d8</t>
  </si>
  <si>
    <t>ZD_15_2_d9</t>
  </si>
  <si>
    <t>ZD_15_2_d10</t>
  </si>
  <si>
    <t>ZD_15_2_d11</t>
  </si>
  <si>
    <t>ZD_15_2_d12</t>
  </si>
  <si>
    <t>ZD_15_2_d13</t>
  </si>
  <si>
    <t>ZD_15_2_d14</t>
  </si>
  <si>
    <t>ZD_15_2_d15</t>
  </si>
  <si>
    <t>ZD_15_2_d16</t>
  </si>
  <si>
    <t>Задвижка №003.2. Закрыта</t>
  </si>
  <si>
    <t>Задвижка №003.2. Моментная муфта при трогании сработала</t>
  </si>
  <si>
    <t>Задвижка №003.2. Моментная муфта при движении сработала</t>
  </si>
  <si>
    <t>Задвижка №003.2. Моментная муфта при уплотнении сработала</t>
  </si>
  <si>
    <t>Задвижка №003.2. Включен подогрев силового преобразователя</t>
  </si>
  <si>
    <t>Задвижка №003.2. Команда "Стоп" подана</t>
  </si>
  <si>
    <t>Задвижка №003.2. Дистанционное/местное управление ДУ-З)</t>
  </si>
  <si>
    <t>Задвижка №003.2. Открывается (выполняется операция "Открытие")</t>
  </si>
  <si>
    <t>Задвижка №003.2. Закрывается (выполняется операция "Закрытие")</t>
  </si>
  <si>
    <t>Задвижка №003.2. Выполняется операция "Стоп"</t>
  </si>
  <si>
    <t>Задвижка №003.2. Разряд элемента питания</t>
  </si>
  <si>
    <t>Задвижка №003.2. Готова к технологическим операциям</t>
  </si>
  <si>
    <t>Задвижка №003.2. Наличие связи</t>
  </si>
  <si>
    <t>Задвижка №003.2. Сработала защита от тока короткого замыкания в цепи фаз электродвигателя</t>
  </si>
  <si>
    <t>Задвижка №003.2. Сработала токо временная защита электродвигателя</t>
  </si>
  <si>
    <t>Задвижка №003.2. Сопротивление изоляции электродвигателя ниже 0,5 Мом</t>
  </si>
  <si>
    <t>Задвижка №003.2. Обрыв фазы подключения к электродвигателю</t>
  </si>
  <si>
    <t>Задвижка №003.2. Перегрев электродвигателя</t>
  </si>
  <si>
    <t>Задвижка №003.2. Отсутствие подключения к электродвигателю</t>
  </si>
  <si>
    <t>Задвижка №003.2. Дефект параметров группы B, D</t>
  </si>
  <si>
    <t>Задвижка №003.2. Дефект служебной фазы</t>
  </si>
  <si>
    <t>Задвижка №003.2. Пониженное напряжение входной сети</t>
  </si>
  <si>
    <t>Задвижка №003.2. Перегрев модуля силового преобразователя</t>
  </si>
  <si>
    <t>Задвижка №003.2. Переохлаждение модуля силового преобразователя</t>
  </si>
  <si>
    <t>Задвижка №003.2. Напряжение на шине постоянного тока силового инвертора выше допустимого</t>
  </si>
  <si>
    <t>Задвижка №003.2. Дефект параметров группы G</t>
  </si>
  <si>
    <t>Задвижка №003.2. Дефект калибровки положения</t>
  </si>
  <si>
    <t>Задвижка №003.1. Открыта</t>
  </si>
  <si>
    <t>Задвижка №003.1. Закрыта</t>
  </si>
  <si>
    <t>Задвижка №003.1. Моментная муфта при трогании сработала</t>
  </si>
  <si>
    <t>Задвижка №003.1. Моментная муфта при движении сработала</t>
  </si>
  <si>
    <t>Задвижка №003.1. Моментная муфта при уплотнении сработала</t>
  </si>
  <si>
    <t>Задвижка №003.1. Включен подогрев силового преобразователя</t>
  </si>
  <si>
    <t>Задвижка №003.1. Команда "Стоп" подана</t>
  </si>
  <si>
    <t>Задвижка №003.1. Дистанционное/местное управление ДУ-З)</t>
  </si>
  <si>
    <t>Задвижка №003.1. Открывается (выполняется операция "Открытие")</t>
  </si>
  <si>
    <t>Задвижка №003.1. Закрывается (выполняется операция "Закрытие")</t>
  </si>
  <si>
    <t>Задвижка №003.1. Выполняется операция "Стоп"</t>
  </si>
  <si>
    <t>Задвижка №003.1. Разряд элемента питания</t>
  </si>
  <si>
    <t>Задвижка №003.1. Готова к технологическим операциям</t>
  </si>
  <si>
    <t>Задвижка №003.1. Наличие связи</t>
  </si>
  <si>
    <t>Задвижка №003.1. Сработала защита от тока короткого замыкания в цепи фаз электродвигателя</t>
  </si>
  <si>
    <t>Задвижка №003.1. Сработала токо временная защита электродвигателя</t>
  </si>
  <si>
    <t>Задвижка №003.1. Сопротивление изоляции электродвигателя ниже 0,5 Мом</t>
  </si>
  <si>
    <t>Задвижка №003.1. Обрыв фазы подключения к электродвигателю</t>
  </si>
  <si>
    <t>Задвижка №003.1. Перегрев электродвигателя</t>
  </si>
  <si>
    <t>Задвижка №003.1. Отсутствие подключения к электродвигателю</t>
  </si>
  <si>
    <t>Задвижка №003.1. Дефект параметров группы B, D</t>
  </si>
  <si>
    <t>Задвижка №003.1. Дефект служебной фазы</t>
  </si>
  <si>
    <t>Задвижка №003.1. Пониженное напряжение входной сети</t>
  </si>
  <si>
    <t>Задвижка №003.1. Перегрев модуля силового преобразователя</t>
  </si>
  <si>
    <t>Задвижка №003.1. Переохлаждение модуля силового преобразователя</t>
  </si>
  <si>
    <t>Задвижка №003.1. Напряжение на шине постоянного тока силового инвертора выше допустимого</t>
  </si>
  <si>
    <t>Задвижка №003.1. Дефект параметров группы G</t>
  </si>
  <si>
    <t>Задвижка №003.1. Дефект калибровки положения</t>
  </si>
  <si>
    <t>Задвижка №003.4. Открыта</t>
  </si>
  <si>
    <t>Задвижка №003.4. Закрыта</t>
  </si>
  <si>
    <t>Задвижка №003.4. Моментная муфта при трогании сработала</t>
  </si>
  <si>
    <t>Задвижка №003.4. Моментная муфта при движении сработала</t>
  </si>
  <si>
    <t>Задвижка №003.4. Моментная муфта при уплотнении сработала</t>
  </si>
  <si>
    <t>Задвижка №003.4. Включен подогрев силового преобразователя</t>
  </si>
  <si>
    <t>Задвижка №003.4. Команда "Стоп" подана</t>
  </si>
  <si>
    <t>Задвижка №003.4. Дистанционное/местное управление ДУ-З)</t>
  </si>
  <si>
    <t>Задвижка №003.4. Открывается (выполняется операция "Открытие")</t>
  </si>
  <si>
    <t>Задвижка №003.4. Закрывается (выполняется операция "Закрытие")</t>
  </si>
  <si>
    <t>Задвижка №003.4. Выполняется операция "Стоп"</t>
  </si>
  <si>
    <t>Задвижка №003.4. Разряд элемента питания</t>
  </si>
  <si>
    <t>Задвижка №003.4. Готова к технологическим операциям</t>
  </si>
  <si>
    <t>Задвижка №003.4. Наличие связи</t>
  </si>
  <si>
    <t>Задвижка №003.4. Сработала защита от тока короткого замыкания в цепи фаз электродвигателя</t>
  </si>
  <si>
    <t>Задвижка №003.4. Сработала токо временная защита электродвигателя</t>
  </si>
  <si>
    <t>Задвижка №003.4. Сопротивление изоляции электродвигателя ниже 0,5 Мом</t>
  </si>
  <si>
    <t>Задвижка №003.4. Обрыв фазы подключения к электродвигателю</t>
  </si>
  <si>
    <t>Задвижка №003.4. Перегрев электродвигателя</t>
  </si>
  <si>
    <t>Задвижка №003.4. Отсутствие подключения к электродвигателю</t>
  </si>
  <si>
    <t>Задвижка №003.4. Дефект параметров группы B, D</t>
  </si>
  <si>
    <t>Задвижка №003.4. Дефект служебной фазы</t>
  </si>
  <si>
    <t>Задвижка №003.4. Пониженное напряжение входной сети</t>
  </si>
  <si>
    <t>Задвижка №003.4. Перегрев модуля силового преобразователя</t>
  </si>
  <si>
    <t>Задвижка №003.4. Переохлаждение модуля силового преобразователя</t>
  </si>
  <si>
    <t>Задвижка №003.4. Напряжение на шине постоянного тока силового инвертора выше допустимого</t>
  </si>
  <si>
    <t>Задвижка №003.4. Дефект параметров группы G</t>
  </si>
  <si>
    <t>Задвижка №003.4. Дефект калибровки положения</t>
  </si>
  <si>
    <t>Задвижка №003.3. Открыта</t>
  </si>
  <si>
    <t>Задвижка №003.3. Закрыта</t>
  </si>
  <si>
    <t>Задвижка №003.3. Моментная муфта при трогании сработала</t>
  </si>
  <si>
    <t>Задвижка №003.3. Моментная муфта при движении сработала</t>
  </si>
  <si>
    <t>Задвижка №003.3. Моментная муфта при уплотнении сработала</t>
  </si>
  <si>
    <t>Задвижка №003.3. Включен подогрев силового преобразователя</t>
  </si>
  <si>
    <t>Задвижка №003.3. Команда "Стоп" подана</t>
  </si>
  <si>
    <t>Задвижка №003.3. Дистанционное/местное управление ДУ-З)</t>
  </si>
  <si>
    <t>Задвижка №003.3. Открывается (выполняется операция "Открытие")</t>
  </si>
  <si>
    <t>Задвижка №003.3. Закрывается (выполняется операция "Закрытие")</t>
  </si>
  <si>
    <t>Задвижка №003.3. Выполняется операция "Стоп"</t>
  </si>
  <si>
    <t>Задвижка №003.3. Разряд элемента питания</t>
  </si>
  <si>
    <t>Задвижка №003.3. Готова к технологическим операциям</t>
  </si>
  <si>
    <t>Задвижка №003.3. Наличие связи</t>
  </si>
  <si>
    <t>Задвижка №003.3. Сработала защита от тока короткого замыкания в цепи фаз электродвигателя</t>
  </si>
  <si>
    <t>Задвижка №003.3. Сработала токо временная защита электродвигателя</t>
  </si>
  <si>
    <t>Задвижка №003.3. Сопротивление изоляции электродвигателя ниже 0,5 Мом</t>
  </si>
  <si>
    <t>Задвижка №003.3. Обрыв фазы подключения к электродвигателю</t>
  </si>
  <si>
    <t>Задвижка №003.3. Перегрев электродвигателя</t>
  </si>
  <si>
    <t>Задвижка №003.3. Отсутствие подключения к электродвигателю</t>
  </si>
  <si>
    <t>Задвижка №003.3. Дефект параметров группы B, D</t>
  </si>
  <si>
    <t>Задвижка №003.3. Дефект служебной фазы</t>
  </si>
  <si>
    <t>Задвижка №003.3. Пониженное напряжение входной сети</t>
  </si>
  <si>
    <t>Задвижка №003.3. Перегрев модуля силового преобразователя</t>
  </si>
  <si>
    <t>Задвижка №003.3. Переохлаждение модуля силового преобразователя</t>
  </si>
  <si>
    <t>Задвижка №003.3. Напряжение на шине постоянного тока силового инвертора выше допустимого</t>
  </si>
  <si>
    <t>Задвижка №003.3. Дефект параметров группы G</t>
  </si>
  <si>
    <t>Задвижка №003.3. Дефект калибровки положения</t>
  </si>
  <si>
    <t>Задвижка №007.36.1. Открыта</t>
  </si>
  <si>
    <t>Задвижка №007.36.1. Закрыта</t>
  </si>
  <si>
    <t>Задвижка №007.36.1. Моментная муфта при трогании сработала</t>
  </si>
  <si>
    <t>Задвижка №007.36.1. Моментная муфта при движении сработала</t>
  </si>
  <si>
    <t>Задвижка №007.36.1. Моментная муфта при уплотнении сработала</t>
  </si>
  <si>
    <t>Задвижка №007.36.1. Включен подогрев силового преобразователя</t>
  </si>
  <si>
    <t>Задвижка №007.36.1. Команда "Стоп" подана</t>
  </si>
  <si>
    <t>Задвижка №007.36.1. Дистанционное/местное управление ДУ-З)</t>
  </si>
  <si>
    <t>Задвижка №007.36.1. Открывается (выполняется операция "Открытие")</t>
  </si>
  <si>
    <t>Задвижка №007.36.1. Закрывается (выполняется операция "Закрытие")</t>
  </si>
  <si>
    <t>Задвижка №007.36.1. Выполняется операция "Стоп"</t>
  </si>
  <si>
    <t>Задвижка №007.36.1. Разряд элемента питания</t>
  </si>
  <si>
    <t>Задвижка №007.36.1. Готова к технологическим операциям</t>
  </si>
  <si>
    <t>Задвижка №007.36.1. Наличие связи</t>
  </si>
  <si>
    <t>Задвижка №007.36.1. Сработала защита от тока короткого замыкания в цепи фаз электродвигателя</t>
  </si>
  <si>
    <t>Задвижка №007.36.1. Сработала токо временная защита электродвигателя</t>
  </si>
  <si>
    <t>Задвижка №007.36.1. Сопротивление изоляции электродвигателя ниже 0,5 Мом</t>
  </si>
  <si>
    <t>Задвижка №007.36.1. Обрыв фазы подключения к электродвигателю</t>
  </si>
  <si>
    <t>Задвижка №007.36.1. Перегрев электродвигателя</t>
  </si>
  <si>
    <t>Задвижка №007.36.1. Отсутствие подключения к электродвигателю</t>
  </si>
  <si>
    <t>Задвижка №007.36.1. Дефект параметров группы B, D</t>
  </si>
  <si>
    <t>Задвижка №007.36.1. Дефект служебной фазы</t>
  </si>
  <si>
    <t>Задвижка №007.36.1. Пониженное напряжение входной сети</t>
  </si>
  <si>
    <t>Задвижка №007.36.1. Перегрев модуля силового преобразователя</t>
  </si>
  <si>
    <t>Задвижка №007.36.1. Переохлаждение модуля силового преобразователя</t>
  </si>
  <si>
    <t>Задвижка №007.36.1. Напряжение на шине постоянного тока силового инвертора выше допустимого</t>
  </si>
  <si>
    <t>Задвижка №007.36.1. Дефект параметров группы G</t>
  </si>
  <si>
    <t>Задвижка №007.36.1. Дефект калибровки положения</t>
  </si>
  <si>
    <t>Задвижка №1.2. Открыта</t>
  </si>
  <si>
    <t>Задвижка №1.2. Закрыта</t>
  </si>
  <si>
    <t>Задвижка №1.2. Моментная муфта при трогании сработала</t>
  </si>
  <si>
    <t>Задвижка №1.2. Моментная муфта при движении сработала</t>
  </si>
  <si>
    <t>Задвижка №1.2. Моментная муфта при уплотнении сработала</t>
  </si>
  <si>
    <t>Задвижка №1.2. Включен подогрев силового преобразователя</t>
  </si>
  <si>
    <t>Задвижка №1.2. Команда "Стоп" подана</t>
  </si>
  <si>
    <t>Задвижка №1.2. Дистанционное/местное управление ДУ-З)</t>
  </si>
  <si>
    <t>Задвижка №1.2. Открывается (выполняется операция "Открытие")</t>
  </si>
  <si>
    <t>Задвижка №1.2. Закрывается (выполняется операция "Закрытие")</t>
  </si>
  <si>
    <t>Задвижка №1.2. Выполняется операция "Стоп"</t>
  </si>
  <si>
    <t>Задвижка №1.2. Разряд элемента питания</t>
  </si>
  <si>
    <t>Задвижка №1.2. Готова к технологическим операциям</t>
  </si>
  <si>
    <t>Задвижка №1.2. Наличие связи</t>
  </si>
  <si>
    <t>Задвижка №1.2. Сработала защита от тока короткого замыкания в цепи фаз электродвигателя</t>
  </si>
  <si>
    <t>Задвижка №1.2. Сработала токо временная защита электродвигателя</t>
  </si>
  <si>
    <t>Задвижка №1.2. Сопротивление изоляции электродвигателя ниже 0,5 Мом</t>
  </si>
  <si>
    <t>Задвижка №1.2. Обрыв фазы подключения к электродвигателю</t>
  </si>
  <si>
    <t>Задвижка №1.2. Перегрев электродвигателя</t>
  </si>
  <si>
    <t>Задвижка №1.2. Отсутствие подключения к электродвигателю</t>
  </si>
  <si>
    <t>Задвижка №1.2. Дефект параметров группы B, D</t>
  </si>
  <si>
    <t>Задвижка №1.2. Дефект служебной фазы</t>
  </si>
  <si>
    <t>Задвижка №1.2. Пониженное напряжение входной сети</t>
  </si>
  <si>
    <t>Задвижка №1.2. Перегрев модуля силового преобразователя</t>
  </si>
  <si>
    <t>Задвижка №1.2. Переохлаждение модуля силового преобразователя</t>
  </si>
  <si>
    <t>Задвижка №1.2. Напряжение на шине постоянного тока силового инвертора выше допустимого</t>
  </si>
  <si>
    <t>Задвижка №1.2. Дефект параметров группы G</t>
  </si>
  <si>
    <t>Задвижка №1.2. Дефект калибровки положения</t>
  </si>
  <si>
    <t>Задвижка №2.2. Открыта</t>
  </si>
  <si>
    <t>Задвижка №2.2. Закрыта</t>
  </si>
  <si>
    <t>Задвижка №2.2. Моментная муфта при трогании сработала</t>
  </si>
  <si>
    <t>Задвижка №2.2. Моментная муфта при движении сработала</t>
  </si>
  <si>
    <t>Задвижка №2.2. Моментная муфта при уплотнении сработала</t>
  </si>
  <si>
    <t>Задвижка №2.2. Включен подогрев силового преобразователя</t>
  </si>
  <si>
    <t>Задвижка №2.2. Команда "Стоп" подана</t>
  </si>
  <si>
    <t>Задвижка №2.2. Дистанционное/местное управление ДУ-З)</t>
  </si>
  <si>
    <t>Задвижка №2.2. Открывается (выполняется операция "Открытие")</t>
  </si>
  <si>
    <t>Задвижка №2.2. Закрывается (выполняется операция "Закрытие")</t>
  </si>
  <si>
    <t>Задвижка №2.2. Выполняется операция "Стоп"</t>
  </si>
  <si>
    <t>Задвижка №2.2. Разряд элемента питания</t>
  </si>
  <si>
    <t>Задвижка №2.2. Готова к технологическим операциям</t>
  </si>
  <si>
    <t>Задвижка №2.2. Наличие связи</t>
  </si>
  <si>
    <t>Задвижка №2.2. Сработала защита от тока короткого замыкания в цепи фаз электродвигателя</t>
  </si>
  <si>
    <t>Задвижка №2.2. Сработала токо временная защита электродвигателя</t>
  </si>
  <si>
    <t>Задвижка №2.2. Сопротивление изоляции электродвигателя ниже 0,5 Мом</t>
  </si>
  <si>
    <t>Задвижка №2.2. Обрыв фазы подключения к электродвигателю</t>
  </si>
  <si>
    <t>Задвижка №2.2. Перегрев электродвигателя</t>
  </si>
  <si>
    <t>Задвижка №2.2. Отсутствие подключения к электродвигателю</t>
  </si>
  <si>
    <t>Задвижка №2.2. Дефект параметров группы B, D</t>
  </si>
  <si>
    <t>Задвижка №2.2. Дефект служебной фазы</t>
  </si>
  <si>
    <t>Задвижка №2.2. Пониженное напряжение входной сети</t>
  </si>
  <si>
    <t>Задвижка №2.2. Перегрев модуля силового преобразователя</t>
  </si>
  <si>
    <t>Задвижка №2.2. Переохлаждение модуля силового преобразователя</t>
  </si>
  <si>
    <t>Задвижка №2.2. Напряжение на шине постоянного тока силового инвертора выше допустимого</t>
  </si>
  <si>
    <t>Задвижка №2.2. Дефект параметров группы G</t>
  </si>
  <si>
    <t>Задвижка №2.2. Дефект калибровки положения</t>
  </si>
  <si>
    <t>Задвижка №3.2. Открыта</t>
  </si>
  <si>
    <t>Задвижка №3.2. Закрыта</t>
  </si>
  <si>
    <t>Задвижка №3.2. Моментная муфта при трогании сработала</t>
  </si>
  <si>
    <t>Задвижка №3.2. Моментная муфта при движении сработала</t>
  </si>
  <si>
    <t>Задвижка №3.2. Моментная муфта при уплотнении сработала</t>
  </si>
  <si>
    <t>Задвижка №3.2. Включен подогрев силового преобразователя</t>
  </si>
  <si>
    <t>Задвижка №3.2. Команда "Стоп" подана</t>
  </si>
  <si>
    <t>Задвижка №3.2. Дистанционное/местное управление ДУ-З)</t>
  </si>
  <si>
    <t>Задвижка №3.2. Открывается (выполняется операция "Открытие")</t>
  </si>
  <si>
    <t>Задвижка №3.2. Закрывается (выполняется операция "Закрытие")</t>
  </si>
  <si>
    <t>Задвижка №3.2. Выполняется операция "Стоп"</t>
  </si>
  <si>
    <t>Задвижка №3.2. Разряд элемента питания</t>
  </si>
  <si>
    <t>Задвижка №3.2. Готова к технологическим операциям</t>
  </si>
  <si>
    <t>Задвижка №3.2. Наличие связи</t>
  </si>
  <si>
    <t>Задвижка №3.2. Сработала защита от тока короткого замыкания в цепи фаз электродвигателя</t>
  </si>
  <si>
    <t>Задвижка №3.2. Сработала токо временная защита электродвигателя</t>
  </si>
  <si>
    <t>Задвижка №3.2. Сопротивление изоляции электродвигателя ниже 0,5 Мом</t>
  </si>
  <si>
    <t>Задвижка №3.2. Обрыв фазы подключения к электродвигателю</t>
  </si>
  <si>
    <t>Задвижка №3.2. Перегрев электродвигателя</t>
  </si>
  <si>
    <t>Задвижка №3.2. Отсутствие подключения к электродвигателю</t>
  </si>
  <si>
    <t>Задвижка №3.2. Дефект параметров группы B, D</t>
  </si>
  <si>
    <t>Задвижка №3.2. Дефект служебной фазы</t>
  </si>
  <si>
    <t>Задвижка №3.2. Пониженное напряжение входной сети</t>
  </si>
  <si>
    <t>Задвижка №3.2. Перегрев модуля силового преобразователя</t>
  </si>
  <si>
    <t>Задвижка №3.2. Переохлаждение модуля силового преобразователя</t>
  </si>
  <si>
    <t>Задвижка №3.2. Напряжение на шине постоянного тока силового инвертора выше допустимого</t>
  </si>
  <si>
    <t>Задвижка №3.2. Дефект параметров группы G</t>
  </si>
  <si>
    <t>Задвижка №3.2. Дефект калибровки положения</t>
  </si>
  <si>
    <t>Задвижка №15.2. Открыта</t>
  </si>
  <si>
    <t>Задвижка №15.2. Закрыта</t>
  </si>
  <si>
    <t>Задвижка №15.2. Моментная муфта при трогании сработала</t>
  </si>
  <si>
    <t>Задвижка №15.2. Моментная муфта при движении сработала</t>
  </si>
  <si>
    <t>Задвижка №15.2. Моментная муфта при уплотнении сработала</t>
  </si>
  <si>
    <t>Задвижка №15.2. Включен подогрев силового преобразователя</t>
  </si>
  <si>
    <t>Задвижка №15.2. Команда "Стоп" подана</t>
  </si>
  <si>
    <t>Задвижка №15.2. Дистанционное/местное управление ДУ-З)</t>
  </si>
  <si>
    <t>Задвижка №15.2. Открывается (выполняется операция "Открытие")</t>
  </si>
  <si>
    <t>Задвижка №15.2. Закрывается (выполняется операция "Закрытие")</t>
  </si>
  <si>
    <t>Задвижка №15.2. Выполняется операция "Стоп"</t>
  </si>
  <si>
    <t>Задвижка №15.2. Разряд элемента питания</t>
  </si>
  <si>
    <t>Задвижка №15.2. Готова к технологическим операциям</t>
  </si>
  <si>
    <t>Задвижка №15.2. Наличие связи</t>
  </si>
  <si>
    <t>Задвижка №15.2. Сработала защита от тока короткого замыкания в цепи фаз электродвигателя</t>
  </si>
  <si>
    <t>Задвижка №15.2. Сработала токо временная защита электродвигателя</t>
  </si>
  <si>
    <t>Задвижка №15.2. Сопротивление изоляции электродвигателя ниже 0,5 Мом</t>
  </si>
  <si>
    <t>Задвижка №15.2. Обрыв фазы подключения к электродвигателю</t>
  </si>
  <si>
    <t>Задвижка №15.2. Перегрев электродвигателя</t>
  </si>
  <si>
    <t>Задвижка №15.2. Отсутствие подключения к электродвигателю</t>
  </si>
  <si>
    <t>Задвижка №15.2. Дефект параметров группы B, D</t>
  </si>
  <si>
    <t>Задвижка №15.2. Дефект служебной фазы</t>
  </si>
  <si>
    <t>Задвижка №15.2. Пониженное напряжение входной сети</t>
  </si>
  <si>
    <t>Задвижка №15.2. Перегрев модуля силового преобразователя</t>
  </si>
  <si>
    <t>Задвижка №15.2. Переохлаждение модуля силового преобразователя</t>
  </si>
  <si>
    <t>Задвижка №15.2. Напряжение на шине постоянного тока силового инвертора выше допустимого</t>
  </si>
  <si>
    <t>Задвижка №15.2. Дефект параметров группы G</t>
  </si>
  <si>
    <t>Задвижка №15.2. Дефект калибровки положения</t>
  </si>
  <si>
    <t>Задвижка №007.20.1. Открыта</t>
  </si>
  <si>
    <t>Задвижка №007.20.1. Закрыта</t>
  </si>
  <si>
    <t>Задвижка №007.20.1. Моментная муфта при трогании сработала</t>
  </si>
  <si>
    <t>Задвижка №007.20.1. Моментная муфта при движении сработала</t>
  </si>
  <si>
    <t>Задвижка №007.20.1. Моментная муфта при уплотнении сработала</t>
  </si>
  <si>
    <t>Задвижка №007.20.1. Включен подогрев силового преобразователя</t>
  </si>
  <si>
    <t>Задвижка №007.20.1. Команда "Стоп" подана</t>
  </si>
  <si>
    <t>Задвижка №007.20.1. Дистанционное/местное управление ДУ-З)</t>
  </si>
  <si>
    <t>Задвижка №007.20.1. Открывается (выполняется операция "Открытие")</t>
  </si>
  <si>
    <t>Задвижка №007.20.1. Закрывается (выполняется операция "Закрытие")</t>
  </si>
  <si>
    <t>Задвижка №007.20.1. Выполняется операция "Стоп"</t>
  </si>
  <si>
    <t>Задвижка №007.20.1. Разряд элемента питания</t>
  </si>
  <si>
    <t>Задвижка №007.20.1. Готова к технологическим операциям</t>
  </si>
  <si>
    <t>Задвижка №007.20.1. Наличие связи</t>
  </si>
  <si>
    <t>Задвижка №007.20.1. Сработала защита от тока короткого замыкания в цепи фаз электродвигателя</t>
  </si>
  <si>
    <t>Задвижка №007.20.1. Сработала токо временная защита электродвигателя</t>
  </si>
  <si>
    <t>Задвижка №007.20.1. Сопротивление изоляции электродвигателя ниже 0,5 Мом</t>
  </si>
  <si>
    <t>Задвижка №007.20.1. Обрыв фазы подключения к электродвигателю</t>
  </si>
  <si>
    <t>Задвижка №007.20.1. Перегрев электродвигателя</t>
  </si>
  <si>
    <t>Задвижка №007.20.1. Отсутствие подключения к электродвигателю</t>
  </si>
  <si>
    <t>Задвижка №007.20.1. Дефект параметров группы B, D</t>
  </si>
  <si>
    <t>Задвижка №007.20.1. Дефект служебной фазы</t>
  </si>
  <si>
    <t>Задвижка №007.20.1. Пониженное напряжение входной сети</t>
  </si>
  <si>
    <t>Задвижка №007.20.1. Перегрев модуля силового преобразователя</t>
  </si>
  <si>
    <t>Задвижка №007.20.1. Переохлаждение модуля силового преобразователя</t>
  </si>
  <si>
    <t>Задвижка №007.20.1. Напряжение на шине постоянного тока силового инвертора выше допустимого</t>
  </si>
  <si>
    <t>Задвижка №007.20.1. Дефект параметров группы G</t>
  </si>
  <si>
    <t>Задвижка №007.20.1. Дефект калибровки положения</t>
  </si>
  <si>
    <t>Задвижка №003.2. Открыта</t>
  </si>
  <si>
    <t>Задвижка №003.2 (интерфейс)</t>
  </si>
  <si>
    <t>Задвижка №003.2. Положение выходного звена электропривода</t>
  </si>
  <si>
    <t>Задвижки</t>
  </si>
  <si>
    <t>Задвижка №003.1. Положение выходного звена электропривода</t>
  </si>
  <si>
    <t>Задвижка №003.4. Положение выходного звена электропривода</t>
  </si>
  <si>
    <t>Задвижка №003.3. Положение выходного звена электропривода</t>
  </si>
  <si>
    <t>Задвижка №007.36.1. Положение выходного звена электропривода</t>
  </si>
  <si>
    <t>Задвижка №1.2. Положение выходного звена электропривода</t>
  </si>
  <si>
    <t>Задвижка №2.2. Положение выходного звена электропривода</t>
  </si>
  <si>
    <t>Задвижка №3.2. Положение выходного звена электропривода</t>
  </si>
  <si>
    <t>Задвижка №15.2. Положение выходного звена электропривода</t>
  </si>
  <si>
    <t>Задвижка №007.20.1. Положение выходного звена электропривода</t>
  </si>
  <si>
    <t>Задвижка №003.2. Команда на открытие (интерфейс)</t>
  </si>
  <si>
    <t>Задвижка №003.2. Команда на закрытие (интерфейс)</t>
  </si>
  <si>
    <t>Задвижка №003.2. Команда на остановку (интерфейс)</t>
  </si>
  <si>
    <t>Задвижка №003.1. Команда на открытие (интерфейс)</t>
  </si>
  <si>
    <t>Задвижка №003.1. Команда на закрытие (интерфейс)</t>
  </si>
  <si>
    <t>Задвижка №003.1. Команда на остановку (интерфейс)</t>
  </si>
  <si>
    <t>Задвижка №003.4. Команда на открытие (интерфейс)</t>
  </si>
  <si>
    <t>Задвижка №003.4. Команда на закрытие (интерфейс)</t>
  </si>
  <si>
    <t>Задвижка №003.4. Команда на остановку (интерфейс)</t>
  </si>
  <si>
    <t>Задвижка №003.3. Команда на открытие (интерфейс)</t>
  </si>
  <si>
    <t>Задвижка №003.3. Команда на закрытие (интерфейс)</t>
  </si>
  <si>
    <t>Задвижка №003.3. Команда на остановку (интерфейс)</t>
  </si>
  <si>
    <t>Задвижка №007.36.1. Команда на открытие (интерфейс)</t>
  </si>
  <si>
    <t>Задвижка №007.36.1. Команда на закрытие (интерфейс)</t>
  </si>
  <si>
    <t>Задвижка №007.36.1. Команда на остановку (интерфейс)</t>
  </si>
  <si>
    <t>Задвижка №1.2. Команда на открытие (интерфейс)</t>
  </si>
  <si>
    <t>Задвижка №1.2. Команда на закрытие (интерфейс)</t>
  </si>
  <si>
    <t>Задвижка №1.2. Команда на остановку (интерфейс)</t>
  </si>
  <si>
    <t>Задвижка №2.2. Команда на открытие (интерфейс)</t>
  </si>
  <si>
    <t>Задвижка №2.2. Команда на закрытие (интерфейс)</t>
  </si>
  <si>
    <t>Задвижка №2.2. Команда на остановку (интерфейс)</t>
  </si>
  <si>
    <t>Задвижка №3.2. Команда на открытие (интерфейс)</t>
  </si>
  <si>
    <t>Задвижка №3.2. Команда на закрытие (интерфейс)</t>
  </si>
  <si>
    <t>Задвижка №3.2. Команда на остановку (интерфейс)</t>
  </si>
  <si>
    <t>Задвижка №15.2. Команда на открытие (интерфейс)</t>
  </si>
  <si>
    <t>Задвижка №15.2. Команда на закрытие (интерфейс)</t>
  </si>
  <si>
    <t>Задвижка №15.2. Команда на остановку (интерфейс)</t>
  </si>
  <si>
    <t>Задвижка №007.20.1. Команда на открытие (интерфейс)</t>
  </si>
  <si>
    <t>Задвижка №007.20.1. Команда на закрытие (интерфейс)</t>
  </si>
  <si>
    <t>Задвижка №007.20.1. Команда на остановку (интерфейс)</t>
  </si>
  <si>
    <t>Задвижка №003.1 (интерфейс)</t>
  </si>
  <si>
    <t>Задвижка №003.4 (интерфейс)</t>
  </si>
  <si>
    <t>Задвижка №003.3 (интерфейс)</t>
  </si>
  <si>
    <t>32</t>
  </si>
  <si>
    <t>Задвижка №007.36.1 (интерфейс)</t>
  </si>
  <si>
    <t>33</t>
  </si>
  <si>
    <t>Задвижка №1.2 (интерфейс)</t>
  </si>
  <si>
    <t>34</t>
  </si>
  <si>
    <t>Задвижка №2.2 (интерфейс)</t>
  </si>
  <si>
    <t>35</t>
  </si>
  <si>
    <t>Задвижка №3.2 (интерфейс)</t>
  </si>
  <si>
    <t>Задвижка №15.2 (интерфейс)</t>
  </si>
  <si>
    <t>36</t>
  </si>
  <si>
    <t>37</t>
  </si>
  <si>
    <t>Задвижка №007.20.1 (интерфейс)</t>
  </si>
  <si>
    <t>ZD_003_2_Q1</t>
  </si>
  <si>
    <t>ZD_003_1_Q1</t>
  </si>
  <si>
    <t>ZD_003_4_Q1</t>
  </si>
  <si>
    <t>ZD_003_3_Q1</t>
  </si>
  <si>
    <t>ZD_007_36_1_Q1</t>
  </si>
  <si>
    <t>ZD_1_2_Q1</t>
  </si>
  <si>
    <t>ZD_2_2_Q1</t>
  </si>
  <si>
    <t>ZD_3_2_Q1</t>
  </si>
  <si>
    <t>ZD_15_2_Q1</t>
  </si>
  <si>
    <t>ZD_007_20_1_Q1</t>
  </si>
  <si>
    <t>Длительность нестационарного режима работы ЭД</t>
  </si>
  <si>
    <t>САР по Ethernet</t>
  </si>
</sst>
</file>

<file path=xl/styles.xml><?xml version="1.0" encoding="utf-8"?>
<styleSheet xmlns="http://schemas.openxmlformats.org/spreadsheetml/2006/main" xmlns:mc="http://schemas.openxmlformats.org/markup-compatibility/2006" xmlns:x14ac="http://schemas.microsoft.com/office/spreadsheetml/2009/9/ac" mc:Ignorable="x14ac">
  <fonts count="46" x14ac:knownFonts="1">
    <font>
      <sz val="11"/>
      <color theme="1"/>
      <name val="Calibri"/>
      <family val="2"/>
      <charset val="204"/>
      <scheme val="minor"/>
    </font>
    <font>
      <b/>
      <sz val="10"/>
      <name val="Arial Cyr"/>
      <family val="2"/>
      <charset val="204"/>
    </font>
    <font>
      <b/>
      <sz val="8"/>
      <color indexed="81"/>
      <name val="Tahoma"/>
      <family val="2"/>
      <charset val="204"/>
    </font>
    <font>
      <b/>
      <sz val="11"/>
      <color theme="1"/>
      <name val="Calibri"/>
      <family val="2"/>
      <charset val="204"/>
      <scheme val="minor"/>
    </font>
    <font>
      <sz val="10"/>
      <name val="Arial Cyr"/>
      <charset val="204"/>
    </font>
    <font>
      <sz val="10"/>
      <name val="Helv"/>
      <charset val="204"/>
    </font>
    <font>
      <sz val="11"/>
      <color rgb="FFFF0000"/>
      <name val="Calibri"/>
      <family val="2"/>
      <charset val="204"/>
      <scheme val="minor"/>
    </font>
    <font>
      <sz val="11"/>
      <color rgb="FF000000"/>
      <name val="Calibri"/>
      <family val="2"/>
      <charset val="204"/>
      <scheme val="minor"/>
    </font>
    <font>
      <sz val="11"/>
      <name val="Calibri"/>
      <family val="2"/>
      <charset val="204"/>
      <scheme val="minor"/>
    </font>
    <font>
      <sz val="11"/>
      <color indexed="10"/>
      <name val="Calibri"/>
      <family val="2"/>
      <charset val="204"/>
      <scheme val="minor"/>
    </font>
    <font>
      <b/>
      <sz val="11"/>
      <name val="Calibri"/>
      <family val="2"/>
      <charset val="204"/>
      <scheme val="minor"/>
    </font>
    <font>
      <b/>
      <sz val="14"/>
      <name val="Calibri"/>
      <family val="2"/>
      <charset val="204"/>
      <scheme val="minor"/>
    </font>
    <font>
      <b/>
      <sz val="18"/>
      <color theme="1"/>
      <name val="Calibri"/>
      <family val="2"/>
      <charset val="204"/>
      <scheme val="minor"/>
    </font>
    <font>
      <b/>
      <sz val="16"/>
      <color theme="1"/>
      <name val="Calibri"/>
      <family val="2"/>
      <charset val="204"/>
      <scheme val="minor"/>
    </font>
    <font>
      <b/>
      <sz val="8"/>
      <color theme="1"/>
      <name val="Calibri"/>
      <family val="2"/>
      <charset val="204"/>
      <scheme val="minor"/>
    </font>
    <font>
      <sz val="8"/>
      <name val="Calibri"/>
      <family val="2"/>
      <charset val="204"/>
      <scheme val="minor"/>
    </font>
    <font>
      <b/>
      <sz val="10"/>
      <color theme="1"/>
      <name val="Calibri"/>
      <family val="2"/>
      <charset val="204"/>
      <scheme val="minor"/>
    </font>
    <font>
      <b/>
      <sz val="12"/>
      <color theme="1"/>
      <name val="Calibri"/>
      <family val="2"/>
      <charset val="204"/>
      <scheme val="minor"/>
    </font>
    <font>
      <b/>
      <sz val="10"/>
      <name val="Tahoma"/>
      <family val="2"/>
      <charset val="204"/>
    </font>
    <font>
      <sz val="10"/>
      <name val="Tahoma"/>
      <family val="2"/>
      <charset val="204"/>
    </font>
    <font>
      <sz val="10"/>
      <name val="Arial"/>
      <family val="2"/>
      <charset val="204"/>
    </font>
    <font>
      <sz val="10"/>
      <name val="Arial"/>
      <family val="2"/>
    </font>
    <font>
      <b/>
      <sz val="9"/>
      <color indexed="81"/>
      <name val="Tahoma"/>
      <family val="2"/>
      <charset val="204"/>
    </font>
    <font>
      <b/>
      <sz val="11"/>
      <color theme="1"/>
      <name val="Times New Roman"/>
      <family val="1"/>
      <charset val="204"/>
    </font>
    <font>
      <b/>
      <sz val="12"/>
      <color theme="1"/>
      <name val="Times New Roman"/>
      <family val="1"/>
      <charset val="204"/>
    </font>
    <font>
      <sz val="12"/>
      <color theme="1"/>
      <name val="Times New Roman"/>
      <family val="1"/>
      <charset val="204"/>
    </font>
    <font>
      <sz val="9"/>
      <color indexed="81"/>
      <name val="Tahoma"/>
      <family val="2"/>
      <charset val="204"/>
    </font>
    <font>
      <strike/>
      <sz val="11"/>
      <color theme="1"/>
      <name val="Calibri"/>
      <family val="2"/>
      <charset val="204"/>
      <scheme val="minor"/>
    </font>
    <font>
      <b/>
      <sz val="18"/>
      <name val="Calibri"/>
      <family val="2"/>
      <charset val="204"/>
      <scheme val="minor"/>
    </font>
    <font>
      <b/>
      <sz val="16"/>
      <name val="Calibri"/>
      <family val="2"/>
      <charset val="204"/>
      <scheme val="minor"/>
    </font>
    <font>
      <b/>
      <sz val="12"/>
      <name val="Calibri"/>
      <family val="2"/>
      <charset val="204"/>
      <scheme val="minor"/>
    </font>
    <font>
      <sz val="11"/>
      <color indexed="8"/>
      <name val="Calibri"/>
      <family val="2"/>
      <charset val="204"/>
      <scheme val="minor"/>
    </font>
    <font>
      <sz val="10"/>
      <color theme="1"/>
      <name val="Calibri"/>
      <family val="2"/>
      <charset val="204"/>
      <scheme val="minor"/>
    </font>
    <font>
      <sz val="10"/>
      <color theme="1"/>
      <name val="Arial"/>
      <family val="2"/>
    </font>
    <font>
      <sz val="10"/>
      <color theme="1"/>
      <name val="Arial Cyr"/>
      <charset val="204"/>
    </font>
    <font>
      <b/>
      <sz val="10"/>
      <name val="Arial Cyr"/>
      <charset val="204"/>
    </font>
    <font>
      <sz val="11"/>
      <color theme="1"/>
      <name val="Calibri"/>
      <family val="2"/>
      <charset val="204"/>
      <scheme val="minor"/>
    </font>
    <font>
      <sz val="14"/>
      <color theme="1"/>
      <name val="Calibri"/>
      <family val="2"/>
      <charset val="204"/>
      <scheme val="minor"/>
    </font>
    <font>
      <sz val="8"/>
      <color rgb="FF000000"/>
      <name val="Arial"/>
      <family val="2"/>
      <charset val="204"/>
    </font>
    <font>
      <b/>
      <sz val="10"/>
      <color theme="1"/>
      <name val="Tahoma"/>
      <family val="2"/>
      <charset val="204"/>
    </font>
    <font>
      <sz val="12"/>
      <name val="Times New Roman"/>
      <family val="1"/>
      <charset val="204"/>
    </font>
    <font>
      <sz val="11"/>
      <name val="Times New Roman"/>
      <family val="1"/>
      <charset val="204"/>
    </font>
    <font>
      <sz val="10"/>
      <color rgb="FFFF0000"/>
      <name val="Tahoma"/>
      <family val="2"/>
      <charset val="204"/>
    </font>
    <font>
      <sz val="10"/>
      <color rgb="FF0000FF"/>
      <name val="Tahoma"/>
      <family val="2"/>
      <charset val="204"/>
    </font>
    <font>
      <sz val="10"/>
      <color indexed="10"/>
      <name val="Tahoma"/>
      <family val="2"/>
      <charset val="204"/>
    </font>
    <font>
      <sz val="9"/>
      <color indexed="81"/>
      <name val="Tahoma"/>
      <charset val="1"/>
    </font>
  </fonts>
  <fills count="29">
    <fill>
      <patternFill patternType="none"/>
    </fill>
    <fill>
      <patternFill patternType="gray125"/>
    </fill>
    <fill>
      <patternFill patternType="solid">
        <fgColor indexed="40"/>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3"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rgb="FFC5C3F3"/>
        <bgColor indexed="64"/>
      </patternFill>
    </fill>
    <fill>
      <patternFill patternType="solid">
        <fgColor rgb="FFFFC000"/>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rgb="FFFF00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8" tint="0.39997558519241921"/>
        <bgColor indexed="64"/>
      </patternFill>
    </fill>
    <fill>
      <patternFill patternType="solid">
        <fgColor theme="4"/>
        <bgColor indexed="64"/>
      </patternFill>
    </fill>
    <fill>
      <patternFill patternType="solid">
        <fgColor indexed="9"/>
        <bgColor indexed="64"/>
      </patternFill>
    </fill>
    <fill>
      <patternFill patternType="solid">
        <fgColor theme="0" tint="-4.9989318521683403E-2"/>
        <bgColor indexed="64"/>
      </patternFill>
    </fill>
    <fill>
      <patternFill patternType="solid">
        <fgColor rgb="FF00FF0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indexed="10"/>
        <bgColor indexed="64"/>
      </patternFill>
    </fill>
    <fill>
      <patternFill patternType="solid">
        <fgColor indexed="13"/>
        <bgColor indexed="64"/>
      </patternFill>
    </fill>
  </fills>
  <borders count="79">
    <border>
      <left/>
      <right/>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right/>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style="thin">
        <color theme="0" tint="-0.14999847407452621"/>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rgb="FF000000"/>
      </left>
      <right/>
      <top style="medium">
        <color indexed="64"/>
      </top>
      <bottom/>
      <diagonal/>
    </border>
    <border>
      <left style="medium">
        <color rgb="FF000000"/>
      </left>
      <right/>
      <top/>
      <bottom/>
      <diagonal/>
    </border>
    <border>
      <left style="medium">
        <color rgb="FF000000"/>
      </left>
      <right style="medium">
        <color indexed="64"/>
      </right>
      <top style="medium">
        <color indexed="64"/>
      </top>
      <bottom/>
      <diagonal/>
    </border>
    <border>
      <left style="medium">
        <color rgb="FF000000"/>
      </left>
      <right style="medium">
        <color indexed="64"/>
      </right>
      <top/>
      <bottom/>
      <diagonal/>
    </border>
    <border>
      <left style="medium">
        <color rgb="FF000000"/>
      </left>
      <right style="medium">
        <color indexed="64"/>
      </right>
      <top/>
      <bottom style="medium">
        <color indexed="64"/>
      </bottom>
      <diagonal/>
    </border>
    <border>
      <left style="medium">
        <color rgb="FF000000"/>
      </left>
      <right style="medium">
        <color indexed="64"/>
      </right>
      <top style="medium">
        <color indexed="64"/>
      </top>
      <bottom style="medium">
        <color indexed="64"/>
      </bottom>
      <diagonal/>
    </border>
    <border>
      <left style="medium">
        <color rgb="FF000000"/>
      </left>
      <right/>
      <top/>
      <bottom style="medium">
        <color indexed="64"/>
      </bottom>
      <diagonal/>
    </border>
    <border>
      <left style="medium">
        <color rgb="FF000000"/>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13">
    <xf numFmtId="0" fontId="0" fillId="0" borderId="0"/>
    <xf numFmtId="0" fontId="4" fillId="0" borderId="0"/>
    <xf numFmtId="0" fontId="5" fillId="0" borderId="0"/>
    <xf numFmtId="49" fontId="18" fillId="0" borderId="23">
      <alignment horizontal="center" vertical="center" wrapText="1"/>
    </xf>
    <xf numFmtId="49" fontId="18" fillId="0" borderId="23">
      <alignment horizontal="center" vertical="center" wrapText="1"/>
    </xf>
    <xf numFmtId="49" fontId="18" fillId="0" borderId="23">
      <alignment horizontal="center" vertical="center" wrapText="1"/>
    </xf>
    <xf numFmtId="49" fontId="19" fillId="0" borderId="23">
      <alignment horizontal="center" vertical="center" wrapText="1"/>
    </xf>
    <xf numFmtId="49" fontId="19" fillId="0" borderId="23">
      <alignment horizontal="center" vertical="center" wrapText="1"/>
    </xf>
    <xf numFmtId="49" fontId="19" fillId="0" borderId="23">
      <alignment horizontal="center" vertical="center" wrapText="1"/>
    </xf>
    <xf numFmtId="49" fontId="19" fillId="0" borderId="23">
      <alignment horizontal="center" vertical="center" wrapText="1"/>
    </xf>
    <xf numFmtId="49" fontId="19" fillId="0" borderId="23">
      <alignment horizontal="left" vertical="center" wrapText="1"/>
    </xf>
    <xf numFmtId="0" fontId="20" fillId="0" borderId="0"/>
    <xf numFmtId="0" fontId="40" fillId="0" borderId="0"/>
  </cellStyleXfs>
  <cellXfs count="1276">
    <xf numFmtId="0" fontId="0" fillId="0" borderId="0" xfId="0"/>
    <xf numFmtId="0" fontId="0" fillId="0" borderId="0" xfId="0" applyAlignment="1">
      <alignment horizontal="center"/>
    </xf>
    <xf numFmtId="0" fontId="1" fillId="2" borderId="3" xfId="0" applyFont="1" applyFill="1" applyBorder="1" applyAlignment="1" applyProtection="1">
      <alignment horizontal="center" vertical="center" shrinkToFit="1"/>
      <protection locked="0"/>
    </xf>
    <xf numFmtId="0" fontId="0" fillId="0" borderId="0" xfId="0" applyAlignment="1">
      <alignment horizontal="center" vertical="center"/>
    </xf>
    <xf numFmtId="0" fontId="1" fillId="2" borderId="6" xfId="0" applyFont="1" applyFill="1" applyBorder="1" applyAlignment="1" applyProtection="1">
      <alignment horizontal="center" vertical="center" wrapText="1" shrinkToFit="1"/>
      <protection locked="0"/>
    </xf>
    <xf numFmtId="0" fontId="1" fillId="2" borderId="3" xfId="0" applyFont="1" applyFill="1" applyBorder="1" applyAlignment="1" applyProtection="1">
      <alignment horizontal="center" vertical="center" wrapText="1" shrinkToFit="1"/>
      <protection locked="0"/>
    </xf>
    <xf numFmtId="0" fontId="0" fillId="0" borderId="11" xfId="0" applyBorder="1"/>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3" xfId="0" applyBorder="1"/>
    <xf numFmtId="0" fontId="0" fillId="0" borderId="4" xfId="0" applyBorder="1"/>
    <xf numFmtId="0" fontId="0" fillId="0" borderId="5" xfId="0" applyBorder="1"/>
    <xf numFmtId="0" fontId="1" fillId="2" borderId="12" xfId="0" applyNumberFormat="1" applyFont="1" applyFill="1" applyBorder="1" applyAlignment="1" applyProtection="1">
      <alignment horizontal="center" vertical="center" shrinkToFit="1"/>
      <protection locked="0"/>
    </xf>
    <xf numFmtId="0" fontId="1" fillId="2" borderId="3" xfId="0" applyNumberFormat="1" applyFont="1" applyFill="1" applyBorder="1" applyAlignment="1" applyProtection="1">
      <alignment horizontal="center" vertical="center" shrinkToFit="1"/>
      <protection locked="0"/>
    </xf>
    <xf numFmtId="0" fontId="1" fillId="2" borderId="3" xfId="0" applyFont="1" applyFill="1" applyBorder="1" applyAlignment="1">
      <alignment horizontal="center" vertical="center" shrinkToFit="1"/>
    </xf>
    <xf numFmtId="0" fontId="1" fillId="2" borderId="3" xfId="0" applyFont="1" applyFill="1" applyBorder="1" applyAlignment="1">
      <alignment horizontal="center" vertical="center" wrapText="1" shrinkToFit="1"/>
    </xf>
    <xf numFmtId="0" fontId="0" fillId="3" borderId="2" xfId="0" applyFill="1" applyBorder="1" applyAlignment="1">
      <alignment horizontal="center" vertical="center"/>
    </xf>
    <xf numFmtId="0" fontId="0" fillId="0" borderId="3" xfId="0" applyBorder="1" applyAlignment="1">
      <alignment horizontal="center" vertical="center"/>
    </xf>
    <xf numFmtId="0" fontId="8" fillId="0" borderId="0" xfId="0" applyFont="1"/>
    <xf numFmtId="0" fontId="8" fillId="0" borderId="3" xfId="0" applyFont="1" applyBorder="1"/>
    <xf numFmtId="0" fontId="8" fillId="0" borderId="4" xfId="0" applyFont="1" applyBorder="1"/>
    <xf numFmtId="0" fontId="8" fillId="0" borderId="5" xfId="0" applyFont="1" applyBorder="1"/>
    <xf numFmtId="0" fontId="8" fillId="0" borderId="8" xfId="0" applyFont="1" applyBorder="1"/>
    <xf numFmtId="0" fontId="8" fillId="0" borderId="10" xfId="0" applyFont="1" applyBorder="1"/>
    <xf numFmtId="0" fontId="1" fillId="5" borderId="3" xfId="0" applyFont="1" applyFill="1" applyBorder="1" applyAlignment="1" applyProtection="1">
      <alignment horizontal="center" vertical="center" wrapText="1" shrinkToFit="1"/>
      <protection locked="0"/>
    </xf>
    <xf numFmtId="0" fontId="0" fillId="0" borderId="5" xfId="0" applyBorder="1" applyProtection="1">
      <protection locked="0"/>
    </xf>
    <xf numFmtId="0" fontId="0" fillId="0" borderId="0" xfId="0" applyProtection="1">
      <protection locked="0"/>
    </xf>
    <xf numFmtId="0" fontId="7" fillId="0" borderId="4" xfId="0" applyFont="1" applyBorder="1" applyAlignment="1" applyProtection="1">
      <alignment wrapText="1"/>
      <protection locked="0"/>
    </xf>
    <xf numFmtId="0" fontId="8" fillId="0" borderId="4" xfId="0" applyFont="1" applyBorder="1" applyProtection="1">
      <protection locked="0"/>
    </xf>
    <xf numFmtId="0" fontId="0" fillId="0" borderId="4" xfId="0" applyBorder="1" applyAlignment="1" applyProtection="1">
      <alignment wrapText="1"/>
      <protection locked="0"/>
    </xf>
    <xf numFmtId="0" fontId="0" fillId="0" borderId="0" xfId="0" applyAlignment="1" applyProtection="1">
      <alignment horizontal="center" vertical="center"/>
      <protection locked="0"/>
    </xf>
    <xf numFmtId="0" fontId="6" fillId="0" borderId="4" xfId="0" applyFont="1" applyBorder="1" applyAlignment="1">
      <alignment horizontal="center" vertical="center"/>
    </xf>
    <xf numFmtId="0" fontId="0" fillId="4" borderId="13" xfId="0" applyFill="1" applyBorder="1" applyAlignment="1">
      <alignment horizontal="left" vertical="center"/>
    </xf>
    <xf numFmtId="0" fontId="0" fillId="4" borderId="14" xfId="0" applyFill="1" applyBorder="1" applyAlignment="1">
      <alignment horizontal="left" vertical="center"/>
    </xf>
    <xf numFmtId="0" fontId="0" fillId="4" borderId="1" xfId="0" applyFill="1" applyBorder="1" applyAlignment="1">
      <alignment horizontal="left" vertical="center"/>
    </xf>
    <xf numFmtId="0" fontId="6" fillId="0" borderId="3"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8" fillId="0" borderId="0" xfId="0" applyFont="1" applyAlignment="1">
      <alignment horizontal="center" vertical="center"/>
    </xf>
    <xf numFmtId="0" fontId="8" fillId="3" borderId="2" xfId="0" applyFont="1" applyFill="1" applyBorder="1" applyAlignment="1">
      <alignment horizontal="center" vertical="center"/>
    </xf>
    <xf numFmtId="0" fontId="8" fillId="0" borderId="3" xfId="0" applyFont="1" applyBorder="1" applyAlignment="1">
      <alignment horizontal="center" vertical="center"/>
    </xf>
    <xf numFmtId="0" fontId="8" fillId="0" borderId="9" xfId="0" applyFont="1" applyBorder="1" applyAlignment="1">
      <alignment horizontal="center" vertical="center"/>
    </xf>
    <xf numFmtId="0" fontId="8" fillId="0" borderId="11" xfId="0" applyFont="1" applyBorder="1" applyAlignment="1">
      <alignment horizontal="center" vertical="center"/>
    </xf>
    <xf numFmtId="0" fontId="8" fillId="6" borderId="2" xfId="0" applyFont="1" applyFill="1" applyBorder="1" applyAlignment="1">
      <alignment horizontal="center" vertical="center"/>
    </xf>
    <xf numFmtId="0" fontId="8" fillId="6" borderId="3" xfId="0" applyFont="1" applyFill="1" applyBorder="1" applyAlignment="1">
      <alignment horizontal="center" vertical="center"/>
    </xf>
    <xf numFmtId="0" fontId="0" fillId="7" borderId="20" xfId="0" applyFill="1" applyBorder="1" applyAlignment="1">
      <alignment horizontal="left" vertical="top"/>
    </xf>
    <xf numFmtId="0" fontId="0" fillId="7" borderId="20" xfId="0" applyFill="1" applyBorder="1" applyAlignment="1">
      <alignment horizontal="left" vertical="center"/>
    </xf>
    <xf numFmtId="0" fontId="0" fillId="7" borderId="20" xfId="0" applyFill="1" applyBorder="1" applyAlignment="1">
      <alignment horizontal="left" vertical="center" wrapText="1"/>
    </xf>
    <xf numFmtId="0" fontId="0" fillId="7" borderId="20" xfId="0" applyFill="1" applyBorder="1" applyAlignment="1">
      <alignment horizontal="left" vertical="top" wrapText="1"/>
    </xf>
    <xf numFmtId="0" fontId="0" fillId="7" borderId="21" xfId="0" applyFill="1" applyBorder="1" applyAlignment="1">
      <alignment horizontal="left" vertical="top" wrapText="1"/>
    </xf>
    <xf numFmtId="0" fontId="0" fillId="0" borderId="20" xfId="0" applyBorder="1"/>
    <xf numFmtId="0" fontId="0" fillId="0" borderId="21" xfId="0" applyBorder="1"/>
    <xf numFmtId="0" fontId="3" fillId="0" borderId="2" xfId="0" applyFont="1" applyBorder="1" applyAlignment="1">
      <alignment horizontal="center" vertical="center"/>
    </xf>
    <xf numFmtId="0" fontId="0" fillId="0" borderId="0" xfId="0" applyBorder="1" applyAlignment="1">
      <alignment horizontal="center" vertical="center"/>
    </xf>
    <xf numFmtId="0" fontId="8" fillId="0" borderId="0" xfId="0" applyFont="1" applyBorder="1" applyAlignment="1">
      <alignment horizontal="center" vertical="center"/>
    </xf>
    <xf numFmtId="0" fontId="0" fillId="0" borderId="19" xfId="0" applyBorder="1"/>
    <xf numFmtId="0" fontId="9" fillId="0" borderId="4" xfId="0" applyFont="1" applyBorder="1" applyAlignment="1">
      <alignment horizontal="center" vertical="center"/>
    </xf>
    <xf numFmtId="0" fontId="9" fillId="0" borderId="4" xfId="0" applyFont="1" applyBorder="1"/>
    <xf numFmtId="0" fontId="10" fillId="0" borderId="2" xfId="0" applyFont="1" applyFill="1" applyBorder="1" applyAlignment="1">
      <alignment horizontal="center" vertical="center" wrapText="1"/>
    </xf>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3" xfId="0" applyBorder="1"/>
    <xf numFmtId="0" fontId="0" fillId="0" borderId="14" xfId="0" applyBorder="1"/>
    <xf numFmtId="0" fontId="8" fillId="6" borderId="13" xfId="0" applyFont="1" applyFill="1" applyBorder="1" applyAlignment="1">
      <alignment horizontal="center" vertical="center"/>
    </xf>
    <xf numFmtId="0" fontId="8" fillId="0" borderId="8" xfId="0" applyFont="1" applyBorder="1" applyAlignment="1">
      <alignment horizontal="center" vertical="center"/>
    </xf>
    <xf numFmtId="0" fontId="8" fillId="0" borderId="10" xfId="0" applyFont="1" applyBorder="1" applyAlignment="1">
      <alignment horizontal="center" vertical="center"/>
    </xf>
    <xf numFmtId="0" fontId="0" fillId="0" borderId="7" xfId="0" applyBorder="1"/>
    <xf numFmtId="0" fontId="0" fillId="0" borderId="10" xfId="0" applyBorder="1"/>
    <xf numFmtId="0" fontId="10" fillId="0" borderId="2" xfId="0" applyFont="1" applyBorder="1" applyAlignment="1">
      <alignment horizontal="center" vertical="center"/>
    </xf>
    <xf numFmtId="0" fontId="8" fillId="3" borderId="11" xfId="0" applyFont="1" applyFill="1" applyBorder="1" applyAlignment="1">
      <alignment horizontal="center" vertical="top"/>
    </xf>
    <xf numFmtId="0" fontId="8" fillId="6" borderId="5" xfId="0" applyFont="1" applyFill="1" applyBorder="1" applyAlignment="1">
      <alignment horizontal="center" vertical="top"/>
    </xf>
    <xf numFmtId="0" fontId="8" fillId="6" borderId="10" xfId="0" applyFont="1" applyFill="1" applyBorder="1" applyAlignment="1">
      <alignment horizontal="center" vertical="top"/>
    </xf>
    <xf numFmtId="0" fontId="8" fillId="0" borderId="4" xfId="0" applyFont="1" applyBorder="1" applyAlignment="1">
      <alignment horizontal="center" vertical="top"/>
    </xf>
    <xf numFmtId="0" fontId="8" fillId="0" borderId="8" xfId="0" applyFont="1" applyBorder="1" applyAlignment="1">
      <alignment horizontal="center" vertical="top"/>
    </xf>
    <xf numFmtId="0" fontId="8" fillId="0" borderId="5" xfId="0" applyFont="1" applyBorder="1" applyAlignment="1">
      <alignment horizontal="center" vertical="top"/>
    </xf>
    <xf numFmtId="0" fontId="8" fillId="0" borderId="10" xfId="0" applyFont="1" applyBorder="1" applyAlignment="1">
      <alignment horizontal="center" vertical="top"/>
    </xf>
    <xf numFmtId="0" fontId="0" fillId="0" borderId="6" xfId="0" applyBorder="1" applyAlignment="1">
      <alignment horizontal="center" vertical="center"/>
    </xf>
    <xf numFmtId="0" fontId="9" fillId="0" borderId="4" xfId="0" applyFont="1" applyBorder="1" applyProtection="1">
      <protection locked="0"/>
    </xf>
    <xf numFmtId="0" fontId="9" fillId="0" borderId="5" xfId="0" applyFont="1" applyBorder="1" applyAlignment="1">
      <alignment horizontal="center" vertical="center"/>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8" fillId="0" borderId="9" xfId="0" applyFont="1" applyBorder="1"/>
    <xf numFmtId="0" fontId="9" fillId="0" borderId="9" xfId="0" applyFont="1" applyBorder="1"/>
    <xf numFmtId="0" fontId="9" fillId="0" borderId="9" xfId="0" applyFont="1" applyBorder="1" applyProtection="1">
      <protection locked="0"/>
    </xf>
    <xf numFmtId="0" fontId="9" fillId="0" borderId="9" xfId="0" applyFont="1" applyBorder="1" applyAlignment="1">
      <alignment horizontal="center" vertical="center"/>
    </xf>
    <xf numFmtId="0" fontId="3" fillId="6" borderId="2" xfId="0" applyFont="1" applyFill="1" applyBorder="1" applyAlignment="1">
      <alignment horizontal="center" vertical="center"/>
    </xf>
    <xf numFmtId="0" fontId="3" fillId="6" borderId="13" xfId="0" applyFont="1" applyFill="1" applyBorder="1" applyAlignment="1">
      <alignment horizontal="center" vertical="center"/>
    </xf>
    <xf numFmtId="0" fontId="0" fillId="0" borderId="2" xfId="0" applyBorder="1" applyAlignment="1">
      <alignment horizontal="center" vertical="center"/>
    </xf>
    <xf numFmtId="0" fontId="14" fillId="6" borderId="2" xfId="0" applyFont="1" applyFill="1" applyBorder="1" applyAlignment="1">
      <alignment horizontal="center" vertical="center"/>
    </xf>
    <xf numFmtId="0" fontId="14" fillId="6" borderId="2" xfId="0" applyFont="1" applyFill="1" applyBorder="1" applyAlignment="1">
      <alignment horizontal="center" vertical="center" wrapText="1"/>
    </xf>
    <xf numFmtId="0" fontId="15" fillId="6" borderId="2" xfId="0" applyFont="1" applyFill="1" applyBorder="1" applyAlignment="1">
      <alignment horizontal="center" vertical="center"/>
    </xf>
    <xf numFmtId="0" fontId="8" fillId="3" borderId="1" xfId="0" applyFont="1" applyFill="1" applyBorder="1" applyAlignment="1">
      <alignment horizontal="center" vertical="center"/>
    </xf>
    <xf numFmtId="0" fontId="0" fillId="0" borderId="13" xfId="0" applyBorder="1" applyAlignment="1">
      <alignment horizontal="center" vertical="center"/>
    </xf>
    <xf numFmtId="0" fontId="8" fillId="0" borderId="6" xfId="0" applyFont="1" applyBorder="1"/>
    <xf numFmtId="0" fontId="3" fillId="0" borderId="13" xfId="0" applyFont="1" applyBorder="1" applyAlignment="1">
      <alignment horizontal="center" vertical="center" wrapText="1"/>
    </xf>
    <xf numFmtId="0" fontId="8" fillId="0" borderId="5" xfId="0" applyFont="1" applyBorder="1" applyAlignment="1">
      <alignment horizontal="center" vertical="center"/>
    </xf>
    <xf numFmtId="0" fontId="9" fillId="0" borderId="11" xfId="0" applyFont="1" applyBorder="1" applyAlignment="1">
      <alignment horizontal="center" vertical="center"/>
    </xf>
    <xf numFmtId="0" fontId="3" fillId="0" borderId="4" xfId="0" applyFont="1" applyBorder="1" applyAlignment="1">
      <alignment horizontal="center" vertical="center" textRotation="90" wrapText="1"/>
    </xf>
    <xf numFmtId="0" fontId="3" fillId="0" borderId="5" xfId="0" applyFont="1" applyBorder="1" applyAlignment="1">
      <alignment horizontal="center" vertical="center" textRotation="90" wrapText="1"/>
    </xf>
    <xf numFmtId="0" fontId="8" fillId="0" borderId="5" xfId="0" applyFont="1" applyBorder="1" applyAlignment="1">
      <alignment horizontal="center" vertical="center"/>
    </xf>
    <xf numFmtId="0" fontId="3" fillId="0" borderId="3" xfId="0" applyFont="1" applyBorder="1" applyAlignment="1">
      <alignment horizontal="center" vertical="center" textRotation="90" wrapText="1"/>
    </xf>
    <xf numFmtId="0" fontId="6" fillId="0" borderId="5" xfId="0" applyFont="1" applyBorder="1" applyAlignment="1">
      <alignment horizontal="center" vertical="center"/>
    </xf>
    <xf numFmtId="0" fontId="0" fillId="0" borderId="22" xfId="0" applyBorder="1"/>
    <xf numFmtId="0" fontId="0" fillId="0" borderId="6" xfId="0" applyBorder="1"/>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6" fillId="0" borderId="2" xfId="0" applyFont="1" applyBorder="1" applyAlignment="1">
      <alignment horizontal="center" vertical="center" wrapText="1"/>
    </xf>
    <xf numFmtId="0" fontId="3" fillId="0" borderId="14" xfId="0" applyFont="1" applyBorder="1" applyAlignment="1">
      <alignment horizontal="center" vertical="center"/>
    </xf>
    <xf numFmtId="0" fontId="16" fillId="0" borderId="13"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5" xfId="0" applyFont="1" applyBorder="1" applyAlignment="1">
      <alignment horizontal="center" vertical="center" wrapText="1"/>
    </xf>
    <xf numFmtId="0" fontId="8" fillId="9" borderId="2" xfId="0" applyFont="1" applyFill="1" applyBorder="1" applyAlignment="1">
      <alignment horizontal="center" vertical="center"/>
    </xf>
    <xf numFmtId="0" fontId="15" fillId="9" borderId="2" xfId="0" applyFont="1" applyFill="1" applyBorder="1" applyAlignment="1">
      <alignment horizontal="center" vertical="center"/>
    </xf>
    <xf numFmtId="0" fontId="8" fillId="9" borderId="3" xfId="0" applyFont="1" applyFill="1" applyBorder="1"/>
    <xf numFmtId="0" fontId="8" fillId="9" borderId="3" xfId="0" applyFont="1" applyFill="1" applyBorder="1" applyAlignment="1">
      <alignment horizontal="center" vertical="center"/>
    </xf>
    <xf numFmtId="0" fontId="6" fillId="9" borderId="3" xfId="0" applyFont="1" applyFill="1" applyBorder="1" applyAlignment="1">
      <alignment horizontal="center" vertical="center"/>
    </xf>
    <xf numFmtId="0" fontId="8" fillId="9" borderId="5" xfId="0" applyFont="1" applyFill="1" applyBorder="1"/>
    <xf numFmtId="0" fontId="8" fillId="9" borderId="5" xfId="0" applyFont="1" applyFill="1" applyBorder="1" applyAlignment="1">
      <alignment horizontal="center" vertical="center"/>
    </xf>
    <xf numFmtId="0" fontId="6" fillId="9" borderId="5" xfId="0" applyFont="1" applyFill="1" applyBorder="1" applyAlignment="1">
      <alignment horizontal="center" vertical="center"/>
    </xf>
    <xf numFmtId="0" fontId="8" fillId="10" borderId="2" xfId="0" applyFont="1" applyFill="1" applyBorder="1" applyAlignment="1">
      <alignment horizontal="center" vertical="center"/>
    </xf>
    <xf numFmtId="0" fontId="15" fillId="10" borderId="2" xfId="0" applyFont="1" applyFill="1" applyBorder="1" applyAlignment="1">
      <alignment horizontal="center" vertical="center"/>
    </xf>
    <xf numFmtId="0" fontId="8" fillId="10" borderId="3" xfId="0" applyFont="1" applyFill="1" applyBorder="1"/>
    <xf numFmtId="0" fontId="8" fillId="10" borderId="3" xfId="0" applyFont="1" applyFill="1" applyBorder="1" applyAlignment="1">
      <alignment horizontal="center" vertical="center"/>
    </xf>
    <xf numFmtId="0" fontId="6" fillId="10" borderId="3" xfId="0" applyFont="1" applyFill="1" applyBorder="1" applyAlignment="1">
      <alignment horizontal="center" vertical="center"/>
    </xf>
    <xf numFmtId="0" fontId="8" fillId="10" borderId="5" xfId="0" applyFont="1" applyFill="1" applyBorder="1"/>
    <xf numFmtId="0" fontId="8" fillId="10" borderId="5" xfId="0" applyFont="1" applyFill="1" applyBorder="1" applyAlignment="1">
      <alignment horizontal="center" vertical="center"/>
    </xf>
    <xf numFmtId="0" fontId="6" fillId="10" borderId="5" xfId="0" applyFont="1" applyFill="1" applyBorder="1" applyAlignment="1">
      <alignment horizontal="center" vertical="center"/>
    </xf>
    <xf numFmtId="0" fontId="15" fillId="3" borderId="2" xfId="0" applyFont="1" applyFill="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0" fontId="6" fillId="3" borderId="3" xfId="0" applyFont="1" applyFill="1" applyBorder="1" applyAlignment="1">
      <alignment horizontal="center" vertical="center"/>
    </xf>
    <xf numFmtId="0" fontId="8" fillId="3" borderId="5" xfId="0" applyFont="1" applyFill="1" applyBorder="1"/>
    <xf numFmtId="0" fontId="8" fillId="3" borderId="5" xfId="0" applyFont="1" applyFill="1" applyBorder="1" applyAlignment="1">
      <alignment horizontal="center" vertical="center"/>
    </xf>
    <xf numFmtId="0" fontId="6" fillId="3" borderId="5" xfId="0" applyFont="1" applyFill="1" applyBorder="1" applyAlignment="1">
      <alignment horizontal="center" vertical="center"/>
    </xf>
    <xf numFmtId="0" fontId="8" fillId="11" borderId="2" xfId="0" applyFont="1" applyFill="1" applyBorder="1" applyAlignment="1">
      <alignment horizontal="center" vertical="center"/>
    </xf>
    <xf numFmtId="0" fontId="15" fillId="11" borderId="2" xfId="0" applyFont="1" applyFill="1" applyBorder="1" applyAlignment="1">
      <alignment horizontal="center" vertical="center"/>
    </xf>
    <xf numFmtId="0" fontId="8" fillId="11" borderId="3" xfId="0" applyFont="1" applyFill="1" applyBorder="1"/>
    <xf numFmtId="0" fontId="8" fillId="11" borderId="3" xfId="0" applyFont="1" applyFill="1" applyBorder="1" applyAlignment="1">
      <alignment horizontal="center" vertical="center"/>
    </xf>
    <xf numFmtId="0" fontId="6" fillId="11" borderId="3" xfId="0" applyFont="1" applyFill="1" applyBorder="1" applyAlignment="1">
      <alignment horizontal="center" vertical="center"/>
    </xf>
    <xf numFmtId="0" fontId="8" fillId="11" borderId="5" xfId="0" applyFont="1" applyFill="1" applyBorder="1"/>
    <xf numFmtId="0" fontId="8" fillId="11" borderId="5" xfId="0" applyFont="1" applyFill="1" applyBorder="1" applyAlignment="1">
      <alignment horizontal="center" vertical="center"/>
    </xf>
    <xf numFmtId="0" fontId="6" fillId="11" borderId="5" xfId="0" applyFont="1" applyFill="1" applyBorder="1" applyAlignment="1">
      <alignment horizontal="center" vertical="center"/>
    </xf>
    <xf numFmtId="0" fontId="8" fillId="12" borderId="2" xfId="0" applyFont="1" applyFill="1" applyBorder="1" applyAlignment="1">
      <alignment horizontal="center" vertical="center"/>
    </xf>
    <xf numFmtId="0" fontId="15" fillId="12" borderId="2" xfId="0" applyFont="1" applyFill="1" applyBorder="1" applyAlignment="1">
      <alignment horizontal="center" vertical="center"/>
    </xf>
    <xf numFmtId="0" fontId="8" fillId="12" borderId="3" xfId="0" applyFont="1" applyFill="1" applyBorder="1"/>
    <xf numFmtId="0" fontId="8" fillId="12" borderId="3" xfId="0" applyFont="1" applyFill="1" applyBorder="1" applyAlignment="1">
      <alignment horizontal="center" vertical="center"/>
    </xf>
    <xf numFmtId="0" fontId="6" fillId="12" borderId="3" xfId="0" applyFont="1" applyFill="1" applyBorder="1" applyAlignment="1">
      <alignment horizontal="center" vertical="center"/>
    </xf>
    <xf numFmtId="0" fontId="8" fillId="12" borderId="5" xfId="0" applyFont="1" applyFill="1" applyBorder="1"/>
    <xf numFmtId="0" fontId="8" fillId="12" borderId="5" xfId="0" applyFont="1" applyFill="1" applyBorder="1" applyAlignment="1">
      <alignment horizontal="center" vertical="center"/>
    </xf>
    <xf numFmtId="0" fontId="6" fillId="12" borderId="5" xfId="0" applyFont="1" applyFill="1" applyBorder="1" applyAlignment="1">
      <alignment horizontal="center" vertical="center"/>
    </xf>
    <xf numFmtId="0" fontId="0" fillId="13" borderId="3" xfId="0" applyFill="1" applyBorder="1"/>
    <xf numFmtId="0" fontId="3" fillId="13" borderId="2" xfId="0" applyFont="1" applyFill="1" applyBorder="1" applyAlignment="1">
      <alignment horizontal="center" vertical="center" wrapText="1"/>
    </xf>
    <xf numFmtId="0" fontId="0" fillId="13" borderId="2" xfId="0" applyFill="1" applyBorder="1" applyAlignment="1">
      <alignment horizontal="center" vertical="center" wrapText="1"/>
    </xf>
    <xf numFmtId="0" fontId="0" fillId="13" borderId="5" xfId="0" applyFill="1" applyBorder="1"/>
    <xf numFmtId="0" fontId="0" fillId="14" borderId="3" xfId="0" applyFill="1" applyBorder="1"/>
    <xf numFmtId="0" fontId="3" fillId="14" borderId="4" xfId="0" applyFont="1" applyFill="1" applyBorder="1" applyAlignment="1">
      <alignment horizontal="center" vertical="center"/>
    </xf>
    <xf numFmtId="0" fontId="0" fillId="14" borderId="2" xfId="0" applyFill="1" applyBorder="1" applyAlignment="1">
      <alignment horizontal="center" vertical="center" wrapText="1"/>
    </xf>
    <xf numFmtId="0" fontId="0" fillId="14" borderId="5" xfId="0" applyFill="1" applyBorder="1"/>
    <xf numFmtId="49" fontId="19" fillId="0" borderId="23" xfId="6">
      <alignment horizontal="center" vertical="center" wrapText="1"/>
    </xf>
    <xf numFmtId="0" fontId="3" fillId="0" borderId="0" xfId="0" applyFont="1" applyAlignment="1">
      <alignment horizontal="center"/>
    </xf>
    <xf numFmtId="0" fontId="8" fillId="0" borderId="9" xfId="0" applyFont="1" applyBorder="1" applyAlignment="1">
      <alignment horizontal="center"/>
    </xf>
    <xf numFmtId="49" fontId="18" fillId="15" borderId="2" xfId="11" applyNumberFormat="1" applyFont="1" applyFill="1" applyBorder="1" applyAlignment="1">
      <alignment horizontal="center" vertical="center" wrapText="1"/>
    </xf>
    <xf numFmtId="0" fontId="0" fillId="0" borderId="3" xfId="0" applyBorder="1" applyProtection="1">
      <protection locked="0"/>
    </xf>
    <xf numFmtId="49" fontId="18" fillId="15" borderId="2" xfId="11" applyNumberFormat="1" applyFont="1" applyFill="1" applyBorder="1" applyAlignment="1">
      <alignment vertical="center" wrapText="1"/>
    </xf>
    <xf numFmtId="49" fontId="18" fillId="15" borderId="1" xfId="11" applyNumberFormat="1" applyFont="1" applyFill="1" applyBorder="1" applyAlignment="1">
      <alignment horizontal="center" vertical="center" wrapText="1"/>
    </xf>
    <xf numFmtId="49" fontId="18" fillId="15" borderId="1" xfId="11" applyNumberFormat="1" applyFont="1" applyFill="1" applyBorder="1" applyAlignment="1">
      <alignment vertical="center" wrapText="1"/>
    </xf>
    <xf numFmtId="0" fontId="1" fillId="2" borderId="2" xfId="0" applyFont="1" applyFill="1" applyBorder="1" applyAlignment="1" applyProtection="1">
      <alignment horizontal="center" vertical="center" wrapText="1" shrinkToFit="1"/>
      <protection locked="0"/>
    </xf>
    <xf numFmtId="0" fontId="0" fillId="0" borderId="0" xfId="0" applyAlignment="1" applyProtection="1">
      <alignment wrapText="1"/>
      <protection locked="0"/>
    </xf>
    <xf numFmtId="0" fontId="0" fillId="0" borderId="4" xfId="0" applyBorder="1" applyAlignment="1" applyProtection="1">
      <alignment horizontal="center" vertical="top"/>
      <protection locked="0"/>
    </xf>
    <xf numFmtId="0" fontId="0" fillId="0" borderId="0" xfId="0" applyAlignment="1" applyProtection="1">
      <alignment horizontal="center" vertical="top"/>
      <protection locked="0"/>
    </xf>
    <xf numFmtId="0" fontId="3" fillId="0" borderId="0" xfId="0" applyFont="1"/>
    <xf numFmtId="0" fontId="0" fillId="0" borderId="2"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Alignment="1">
      <alignment horizontal="center" vertical="center" wrapText="1"/>
    </xf>
    <xf numFmtId="0" fontId="0" fillId="3" borderId="2" xfId="0" applyFill="1" applyBorder="1" applyAlignment="1">
      <alignment horizontal="center" vertical="center" wrapText="1"/>
    </xf>
    <xf numFmtId="0" fontId="0" fillId="4" borderId="1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8" fillId="0" borderId="4" xfId="0" applyFont="1" applyBorder="1" applyAlignment="1">
      <alignment horizontal="center" vertical="center" wrapText="1"/>
    </xf>
    <xf numFmtId="0" fontId="0" fillId="0" borderId="0" xfId="0" applyAlignment="1">
      <alignment horizontal="left" vertical="center" wrapText="1"/>
    </xf>
    <xf numFmtId="0" fontId="8" fillId="0" borderId="0" xfId="0" applyFont="1" applyAlignment="1">
      <alignment horizontal="center" vertical="center" wrapText="1"/>
    </xf>
    <xf numFmtId="0" fontId="8" fillId="3" borderId="2" xfId="0" applyFont="1" applyFill="1" applyBorder="1" applyAlignment="1">
      <alignment horizontal="center" vertical="center" wrapText="1"/>
    </xf>
    <xf numFmtId="0" fontId="8" fillId="0" borderId="4" xfId="0" applyFont="1" applyBorder="1" applyAlignment="1">
      <alignment horizontal="left" vertical="center" wrapText="1"/>
    </xf>
    <xf numFmtId="0" fontId="8" fillId="0" borderId="5" xfId="0" applyFont="1" applyBorder="1" applyAlignment="1">
      <alignment horizontal="center" vertical="center" wrapText="1"/>
    </xf>
    <xf numFmtId="0" fontId="8" fillId="0" borderId="0" xfId="0" applyFont="1" applyAlignment="1">
      <alignment horizontal="center"/>
    </xf>
    <xf numFmtId="0" fontId="0" fillId="0" borderId="0" xfId="0" applyAlignment="1">
      <alignment horizontal="left" wrapText="1"/>
    </xf>
    <xf numFmtId="0" fontId="8" fillId="0" borderId="4" xfId="0" applyFont="1" applyBorder="1" applyAlignment="1">
      <alignment horizontal="center" vertical="center"/>
    </xf>
    <xf numFmtId="0" fontId="10" fillId="0" borderId="19" xfId="0" applyFont="1" applyBorder="1" applyAlignment="1">
      <alignment horizontal="center" vertical="center"/>
    </xf>
    <xf numFmtId="0" fontId="8" fillId="0" borderId="4" xfId="0" applyFont="1" applyBorder="1" applyAlignment="1">
      <alignment horizontal="center" vertical="center"/>
    </xf>
    <xf numFmtId="0" fontId="3" fillId="0" borderId="16" xfId="0" applyFont="1" applyBorder="1" applyAlignment="1">
      <alignment horizontal="center"/>
    </xf>
    <xf numFmtId="0" fontId="0" fillId="0" borderId="16" xfId="0" applyBorder="1" applyAlignment="1">
      <alignment horizontal="center"/>
    </xf>
    <xf numFmtId="0" fontId="3" fillId="17" borderId="16" xfId="0" applyFont="1" applyFill="1" applyBorder="1" applyAlignment="1">
      <alignment horizontal="right"/>
    </xf>
    <xf numFmtId="0" fontId="3" fillId="17" borderId="16" xfId="0" applyFont="1" applyFill="1" applyBorder="1" applyAlignment="1">
      <alignment horizontal="center"/>
    </xf>
    <xf numFmtId="0" fontId="1" fillId="4" borderId="3" xfId="0" applyFont="1" applyFill="1" applyBorder="1" applyAlignment="1" applyProtection="1">
      <alignment horizontal="center" vertical="center" wrapText="1" shrinkToFit="1"/>
      <protection locked="0"/>
    </xf>
    <xf numFmtId="0" fontId="1" fillId="16" borderId="3" xfId="0" applyFont="1" applyFill="1" applyBorder="1" applyAlignment="1" applyProtection="1">
      <alignment horizontal="center" vertical="center" wrapText="1" shrinkToFit="1"/>
      <protection locked="0"/>
    </xf>
    <xf numFmtId="0" fontId="1" fillId="18" borderId="3" xfId="0" applyFont="1" applyFill="1" applyBorder="1" applyAlignment="1" applyProtection="1">
      <alignment horizontal="center" vertical="center" wrapText="1" shrinkToFit="1"/>
      <protection locked="0"/>
    </xf>
    <xf numFmtId="0" fontId="0" fillId="0" borderId="16" xfId="0" applyFill="1" applyBorder="1" applyAlignment="1">
      <alignment horizontal="center"/>
    </xf>
    <xf numFmtId="0" fontId="0" fillId="0" borderId="16" xfId="0" applyFont="1" applyFill="1" applyBorder="1" applyAlignment="1">
      <alignment horizontal="center"/>
    </xf>
    <xf numFmtId="0" fontId="0" fillId="0" borderId="0" xfId="0" applyAlignment="1" applyProtection="1">
      <alignment horizontal="center"/>
      <protection locked="0"/>
    </xf>
    <xf numFmtId="0" fontId="0" fillId="0" borderId="0" xfId="0" applyAlignment="1">
      <alignment wrapText="1"/>
    </xf>
    <xf numFmtId="0" fontId="8" fillId="0" borderId="4" xfId="0" applyFont="1" applyBorder="1" applyAlignment="1" applyProtection="1">
      <alignment horizontal="center"/>
      <protection locked="0"/>
    </xf>
    <xf numFmtId="0" fontId="8" fillId="0" borderId="0" xfId="0" applyFont="1" applyAlignment="1" applyProtection="1">
      <alignment horizontal="center"/>
      <protection locked="0"/>
    </xf>
    <xf numFmtId="0" fontId="0" fillId="0" borderId="16" xfId="0" applyBorder="1"/>
    <xf numFmtId="0" fontId="0" fillId="0" borderId="23" xfId="0" applyBorder="1"/>
    <xf numFmtId="0" fontId="8" fillId="0" borderId="4" xfId="0" applyFont="1" applyFill="1" applyBorder="1" applyAlignment="1">
      <alignment horizontal="center" vertical="center"/>
    </xf>
    <xf numFmtId="0" fontId="0" fillId="0" borderId="16" xfId="0" applyFill="1" applyBorder="1" applyAlignment="1">
      <alignment horizontal="left" wrapText="1"/>
    </xf>
    <xf numFmtId="0" fontId="0" fillId="0" borderId="16" xfId="0" applyFill="1" applyBorder="1" applyAlignment="1">
      <alignment horizontal="left" vertical="top" wrapText="1"/>
    </xf>
    <xf numFmtId="0" fontId="0" fillId="0" borderId="16" xfId="0" applyFill="1" applyBorder="1" applyAlignment="1">
      <alignment horizontal="left" vertical="top"/>
    </xf>
    <xf numFmtId="0" fontId="0" fillId="0" borderId="16" xfId="0" applyFill="1" applyBorder="1" applyAlignment="1">
      <alignment horizontal="left" vertical="center" wrapText="1"/>
    </xf>
    <xf numFmtId="0" fontId="0" fillId="0" borderId="0" xfId="0" applyFill="1" applyBorder="1" applyAlignment="1">
      <alignment horizontal="left" vertical="top" wrapText="1"/>
    </xf>
    <xf numFmtId="0" fontId="0" fillId="0" borderId="0" xfId="0" applyFill="1" applyBorder="1"/>
    <xf numFmtId="0" fontId="0" fillId="0" borderId="0" xfId="0" applyFill="1" applyBorder="1" applyAlignment="1">
      <alignment horizontal="left" wrapText="1"/>
    </xf>
    <xf numFmtId="49" fontId="0" fillId="0" borderId="0" xfId="0" applyNumberFormat="1" applyFill="1" applyBorder="1" applyAlignment="1">
      <alignment horizontal="left" vertical="top" wrapText="1"/>
    </xf>
    <xf numFmtId="49" fontId="0" fillId="0" borderId="0" xfId="0" applyNumberFormat="1" applyFill="1" applyBorder="1" applyAlignment="1"/>
    <xf numFmtId="0" fontId="0" fillId="0" borderId="0" xfId="0" applyFill="1" applyBorder="1" applyAlignment="1"/>
    <xf numFmtId="0" fontId="0" fillId="0" borderId="0" xfId="0" applyAlignment="1"/>
    <xf numFmtId="0" fontId="0" fillId="0" borderId="16" xfId="0" applyFill="1" applyBorder="1"/>
    <xf numFmtId="0" fontId="0" fillId="0" borderId="16" xfId="0" applyFill="1" applyBorder="1" applyAlignment="1"/>
    <xf numFmtId="0" fontId="0" fillId="0" borderId="16" xfId="0" applyBorder="1" applyAlignment="1"/>
    <xf numFmtId="0" fontId="0" fillId="0" borderId="23" xfId="0" applyFill="1" applyBorder="1" applyAlignment="1">
      <alignment horizontal="left" wrapText="1"/>
    </xf>
    <xf numFmtId="0" fontId="0" fillId="0" borderId="23" xfId="0" applyFill="1" applyBorder="1" applyAlignment="1">
      <alignment horizontal="left" vertical="top" wrapText="1"/>
    </xf>
    <xf numFmtId="0" fontId="0" fillId="0" borderId="23" xfId="0" applyFill="1" applyBorder="1"/>
    <xf numFmtId="0" fontId="0" fillId="0" borderId="2" xfId="0" applyFill="1" applyBorder="1"/>
    <xf numFmtId="0" fontId="8" fillId="0" borderId="4" xfId="0" applyFont="1" applyBorder="1" applyAlignment="1">
      <alignment horizontal="center" vertical="center"/>
    </xf>
    <xf numFmtId="0" fontId="0" fillId="0" borderId="0" xfId="0" applyAlignment="1">
      <alignment horizontal="left"/>
    </xf>
    <xf numFmtId="0" fontId="8" fillId="19" borderId="2" xfId="0" applyFont="1" applyFill="1" applyBorder="1" applyAlignment="1">
      <alignment horizontal="center" vertical="center"/>
    </xf>
    <xf numFmtId="0" fontId="8" fillId="0" borderId="3" xfId="0" applyFont="1" applyBorder="1" applyAlignment="1">
      <alignment horizontal="center" vertical="top"/>
    </xf>
    <xf numFmtId="0" fontId="0" fillId="0" borderId="0" xfId="0" applyAlignment="1">
      <alignment vertical="center"/>
    </xf>
    <xf numFmtId="0" fontId="8" fillId="0" borderId="4" xfId="0" applyFont="1" applyBorder="1" applyAlignment="1">
      <alignment horizontal="center"/>
    </xf>
    <xf numFmtId="0" fontId="8" fillId="0" borderId="5" xfId="0" applyFont="1" applyBorder="1" applyAlignment="1">
      <alignment horizontal="center"/>
    </xf>
    <xf numFmtId="0" fontId="8" fillId="0" borderId="4" xfId="0" applyFont="1" applyBorder="1" applyAlignment="1">
      <alignment horizontal="center" vertical="center"/>
    </xf>
    <xf numFmtId="0" fontId="8" fillId="0" borderId="4" xfId="0" applyFont="1" applyBorder="1" applyAlignment="1">
      <alignment horizontal="center" vertical="center"/>
    </xf>
    <xf numFmtId="0" fontId="10" fillId="0" borderId="1" xfId="0" applyFont="1" applyBorder="1" applyAlignment="1">
      <alignment horizontal="center" vertical="center"/>
    </xf>
    <xf numFmtId="0" fontId="24" fillId="0" borderId="2" xfId="0" applyFont="1" applyBorder="1" applyAlignment="1">
      <alignment horizontal="center" wrapText="1"/>
    </xf>
    <xf numFmtId="0" fontId="24" fillId="0" borderId="1" xfId="0" applyFont="1" applyBorder="1" applyAlignment="1">
      <alignment horizontal="center" wrapText="1"/>
    </xf>
    <xf numFmtId="0" fontId="25" fillId="0" borderId="5" xfId="0" applyFont="1" applyBorder="1" applyAlignment="1">
      <alignment horizontal="center" wrapText="1"/>
    </xf>
    <xf numFmtId="0" fontId="25" fillId="0" borderId="11" xfId="0" applyFont="1" applyBorder="1" applyAlignment="1">
      <alignment horizontal="justify" wrapText="1"/>
    </xf>
    <xf numFmtId="0" fontId="24" fillId="0" borderId="2" xfId="0" applyFont="1" applyBorder="1" applyAlignment="1">
      <alignment horizontal="center" vertical="top" wrapText="1"/>
    </xf>
    <xf numFmtId="0" fontId="25" fillId="0" borderId="5" xfId="0" applyFont="1" applyBorder="1" applyAlignment="1">
      <alignment horizontal="center" vertical="top" wrapText="1"/>
    </xf>
    <xf numFmtId="0" fontId="0" fillId="0" borderId="0" xfId="0" applyAlignment="1">
      <alignment vertical="top"/>
    </xf>
    <xf numFmtId="0" fontId="25" fillId="0" borderId="11" xfId="0" applyFont="1" applyBorder="1" applyAlignment="1">
      <alignment horizontal="center" vertical="top" wrapText="1"/>
    </xf>
    <xf numFmtId="0" fontId="8" fillId="0" borderId="4" xfId="0" applyFont="1" applyFill="1" applyBorder="1" applyAlignment="1" applyProtection="1">
      <alignment horizontal="center"/>
      <protection locked="0"/>
    </xf>
    <xf numFmtId="0" fontId="10" fillId="0" borderId="2" xfId="0" applyFont="1" applyBorder="1" applyAlignment="1">
      <alignment horizontal="center" vertical="center" textRotation="90"/>
    </xf>
    <xf numFmtId="0" fontId="8" fillId="0" borderId="14" xfId="0" applyFont="1" applyBorder="1"/>
    <xf numFmtId="0" fontId="8" fillId="0" borderId="4" xfId="0" applyFont="1" applyFill="1" applyBorder="1"/>
    <xf numFmtId="0" fontId="8" fillId="0" borderId="4" xfId="0" applyFont="1" applyFill="1" applyBorder="1" applyAlignment="1">
      <alignment horizontal="left" vertical="center" wrapText="1"/>
    </xf>
    <xf numFmtId="0" fontId="8" fillId="7" borderId="20" xfId="0" applyFont="1" applyFill="1" applyBorder="1"/>
    <xf numFmtId="0" fontId="0" fillId="0" borderId="0" xfId="0"/>
    <xf numFmtId="49" fontId="19" fillId="0" borderId="23" xfId="6">
      <alignment horizontal="center" vertical="center" wrapText="1"/>
    </xf>
    <xf numFmtId="49" fontId="19" fillId="0" borderId="23" xfId="7">
      <alignment horizontal="center" vertical="center" wrapText="1"/>
    </xf>
    <xf numFmtId="49" fontId="19" fillId="0" borderId="23" xfId="8">
      <alignment horizontal="center" vertical="center" wrapText="1"/>
    </xf>
    <xf numFmtId="0" fontId="19" fillId="0" borderId="23" xfId="11" applyNumberFormat="1" applyFont="1" applyFill="1" applyBorder="1" applyAlignment="1">
      <alignment horizontal="center" vertical="center" wrapText="1"/>
    </xf>
    <xf numFmtId="49" fontId="18" fillId="0" borderId="23" xfId="4">
      <alignment horizontal="center" vertical="center" wrapText="1"/>
    </xf>
    <xf numFmtId="0" fontId="0" fillId="0" borderId="16" xfId="0" applyBorder="1" applyAlignment="1">
      <alignment horizontal="center"/>
    </xf>
    <xf numFmtId="49" fontId="18" fillId="0" borderId="23" xfId="3">
      <alignment horizontal="center" vertical="center" wrapText="1"/>
    </xf>
    <xf numFmtId="0" fontId="8" fillId="0" borderId="3" xfId="0" applyFont="1" applyFill="1" applyBorder="1"/>
    <xf numFmtId="0" fontId="0" fillId="0" borderId="0" xfId="0"/>
    <xf numFmtId="0" fontId="0" fillId="0" borderId="4" xfId="0" applyBorder="1" applyProtection="1">
      <protection locked="0"/>
    </xf>
    <xf numFmtId="0" fontId="0" fillId="0" borderId="3" xfId="0" applyBorder="1"/>
    <xf numFmtId="0" fontId="6" fillId="0" borderId="4" xfId="0" applyFont="1" applyBorder="1" applyAlignment="1">
      <alignment horizontal="center" vertical="center"/>
    </xf>
    <xf numFmtId="0" fontId="0" fillId="4" borderId="13" xfId="0" applyFill="1" applyBorder="1" applyAlignment="1">
      <alignment horizontal="left" vertical="center"/>
    </xf>
    <xf numFmtId="0" fontId="0" fillId="0" borderId="0" xfId="0" applyAlignment="1">
      <alignment horizontal="left" wrapText="1"/>
    </xf>
    <xf numFmtId="0" fontId="0" fillId="0" borderId="4" xfId="0" applyBorder="1" applyAlignment="1" applyProtection="1">
      <alignment horizontal="center"/>
      <protection locked="0"/>
    </xf>
    <xf numFmtId="0" fontId="8" fillId="21" borderId="20" xfId="0" applyFont="1" applyFill="1" applyBorder="1"/>
    <xf numFmtId="0" fontId="8" fillId="21" borderId="21" xfId="0" applyFont="1" applyFill="1" applyBorder="1"/>
    <xf numFmtId="0" fontId="0" fillId="0" borderId="0" xfId="0" applyFill="1"/>
    <xf numFmtId="0" fontId="3" fillId="0" borderId="3" xfId="0" applyFont="1" applyBorder="1" applyAlignment="1">
      <alignment horizontal="center" vertical="center"/>
    </xf>
    <xf numFmtId="0" fontId="0" fillId="16" borderId="16" xfId="0" applyFill="1" applyBorder="1" applyAlignment="1">
      <alignment vertical="top" wrapText="1"/>
    </xf>
    <xf numFmtId="0" fontId="0" fillId="16" borderId="16" xfId="0" applyFill="1" applyBorder="1" applyAlignment="1">
      <alignment wrapText="1"/>
    </xf>
    <xf numFmtId="0" fontId="8" fillId="0" borderId="0" xfId="0" applyFont="1" applyFill="1" applyAlignment="1">
      <alignment horizontal="center"/>
    </xf>
    <xf numFmtId="0" fontId="0" fillId="0" borderId="0" xfId="0" applyFill="1" applyAlignment="1">
      <alignment horizontal="center"/>
    </xf>
    <xf numFmtId="0" fontId="8" fillId="0" borderId="0" xfId="0" applyFont="1" applyFill="1"/>
    <xf numFmtId="49" fontId="18" fillId="15" borderId="3" xfId="11" applyNumberFormat="1" applyFont="1" applyFill="1" applyBorder="1" applyAlignment="1">
      <alignment horizontal="center" vertical="center" wrapText="1"/>
    </xf>
    <xf numFmtId="49" fontId="18" fillId="15" borderId="3" xfId="11" applyNumberFormat="1" applyFont="1" applyFill="1" applyBorder="1" applyAlignment="1">
      <alignment vertical="center" wrapText="1"/>
    </xf>
    <xf numFmtId="0" fontId="0" fillId="0" borderId="3" xfId="0" applyBorder="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8" fillId="21" borderId="3" xfId="0" applyFont="1" applyFill="1" applyBorder="1"/>
    <xf numFmtId="0" fontId="8" fillId="0" borderId="4" xfId="0" applyFont="1" applyFill="1" applyBorder="1" applyAlignment="1">
      <alignment horizontal="center"/>
    </xf>
    <xf numFmtId="0" fontId="8" fillId="0" borderId="4" xfId="0" applyFont="1" applyFill="1" applyBorder="1" applyAlignment="1">
      <alignment wrapText="1"/>
    </xf>
    <xf numFmtId="0" fontId="0" fillId="0" borderId="0" xfId="0" applyBorder="1"/>
    <xf numFmtId="0" fontId="8" fillId="0" borderId="2" xfId="0" applyFont="1" applyBorder="1" applyAlignment="1">
      <alignment horizontal="center"/>
    </xf>
    <xf numFmtId="0" fontId="21" fillId="0" borderId="16" xfId="0" applyNumberFormat="1" applyFont="1" applyFill="1" applyBorder="1" applyAlignment="1" applyProtection="1">
      <alignment horizontal="center" vertical="top" wrapText="1"/>
    </xf>
    <xf numFmtId="0" fontId="8" fillId="7" borderId="20" xfId="0" applyFont="1" applyFill="1" applyBorder="1" applyAlignment="1">
      <alignment horizontal="center"/>
    </xf>
    <xf numFmtId="0" fontId="8" fillId="7" borderId="20" xfId="0" applyFont="1" applyFill="1" applyBorder="1" applyAlignment="1">
      <alignment wrapText="1"/>
    </xf>
    <xf numFmtId="0" fontId="8" fillId="7" borderId="20" xfId="0" applyFont="1" applyFill="1" applyBorder="1" applyProtection="1">
      <protection locked="0"/>
    </xf>
    <xf numFmtId="0" fontId="8" fillId="0" borderId="4" xfId="0" applyFont="1" applyFill="1" applyBorder="1" applyProtection="1">
      <protection locked="0"/>
    </xf>
    <xf numFmtId="0" fontId="8" fillId="0" borderId="4" xfId="0" applyFont="1" applyFill="1" applyBorder="1" applyAlignment="1" applyProtection="1">
      <alignment wrapText="1"/>
      <protection locked="0"/>
    </xf>
    <xf numFmtId="0" fontId="8" fillId="0" borderId="0" xfId="0" applyFont="1" applyFill="1" applyProtection="1">
      <protection locked="0"/>
    </xf>
    <xf numFmtId="0" fontId="8" fillId="0" borderId="7" xfId="0" applyFont="1" applyFill="1" applyBorder="1"/>
    <xf numFmtId="0" fontId="8" fillId="0" borderId="6" xfId="0" applyFont="1" applyFill="1" applyBorder="1"/>
    <xf numFmtId="0" fontId="8" fillId="0" borderId="8" xfId="0" applyFont="1" applyFill="1" applyBorder="1"/>
    <xf numFmtId="0" fontId="8" fillId="0" borderId="9" xfId="0" applyFont="1" applyFill="1" applyBorder="1"/>
    <xf numFmtId="0" fontId="8" fillId="0" borderId="3" xfId="0" applyFont="1" applyFill="1" applyBorder="1" applyAlignment="1">
      <alignment horizontal="center" vertical="center"/>
    </xf>
    <xf numFmtId="49" fontId="18" fillId="0" borderId="23" xfId="3" applyFill="1">
      <alignment horizontal="center" vertical="center" wrapText="1"/>
    </xf>
    <xf numFmtId="49" fontId="18" fillId="0" borderId="23" xfId="4" applyFill="1">
      <alignment horizontal="center" vertical="center" wrapText="1"/>
    </xf>
    <xf numFmtId="49" fontId="18" fillId="0" borderId="23" xfId="5" applyFill="1">
      <alignment horizontal="center" vertical="center" wrapText="1"/>
    </xf>
    <xf numFmtId="49" fontId="18" fillId="0" borderId="23" xfId="3" applyFont="1" applyFill="1">
      <alignment horizontal="center" vertical="center" wrapText="1"/>
    </xf>
    <xf numFmtId="49" fontId="18" fillId="0" borderId="23" xfId="4" applyFont="1" applyFill="1">
      <alignment horizontal="center" vertical="center" wrapText="1"/>
    </xf>
    <xf numFmtId="49" fontId="18" fillId="0" borderId="23" xfId="5" applyFont="1" applyFill="1">
      <alignment horizontal="center" vertical="center" wrapText="1"/>
    </xf>
    <xf numFmtId="0" fontId="8" fillId="0" borderId="4" xfId="0" applyFont="1" applyFill="1" applyBorder="1" applyAlignment="1" applyProtection="1">
      <alignment horizontal="center" vertical="center"/>
      <protection locked="0"/>
    </xf>
    <xf numFmtId="0" fontId="0" fillId="0" borderId="3" xfId="0" applyFill="1" applyBorder="1" applyAlignment="1">
      <alignment horizontal="center"/>
    </xf>
    <xf numFmtId="0" fontId="0" fillId="0" borderId="4" xfId="0" applyFill="1" applyBorder="1" applyAlignment="1">
      <alignment horizontal="center"/>
    </xf>
    <xf numFmtId="0" fontId="0" fillId="0" borderId="20" xfId="0" applyFill="1" applyBorder="1"/>
    <xf numFmtId="0" fontId="8" fillId="0" borderId="20" xfId="0" applyFont="1" applyFill="1" applyBorder="1"/>
    <xf numFmtId="0" fontId="8" fillId="0" borderId="0" xfId="0" applyFont="1" applyFill="1" applyBorder="1"/>
    <xf numFmtId="0" fontId="8" fillId="0" borderId="20" xfId="0" applyFont="1" applyFill="1" applyBorder="1" applyAlignment="1">
      <alignment horizontal="center"/>
    </xf>
    <xf numFmtId="0" fontId="0" fillId="0" borderId="20" xfId="0" applyFill="1" applyBorder="1" applyAlignment="1">
      <alignment horizontal="center"/>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0" fillId="0" borderId="4" xfId="0" applyFill="1" applyBorder="1" applyAlignment="1">
      <alignment horizontal="center" vertical="center"/>
    </xf>
    <xf numFmtId="0" fontId="3" fillId="0" borderId="2" xfId="0" applyFont="1" applyBorder="1" applyAlignment="1">
      <alignment horizontal="center"/>
    </xf>
    <xf numFmtId="0" fontId="7" fillId="0" borderId="22" xfId="0" applyFont="1" applyBorder="1" applyAlignment="1" applyProtection="1">
      <alignment wrapText="1"/>
      <protection locked="0"/>
    </xf>
    <xf numFmtId="0" fontId="7" fillId="0" borderId="0" xfId="0" applyFont="1" applyBorder="1" applyAlignment="1" applyProtection="1">
      <alignment wrapText="1"/>
      <protection locked="0"/>
    </xf>
    <xf numFmtId="0" fontId="8" fillId="3" borderId="2" xfId="0" applyFont="1" applyFill="1" applyBorder="1" applyAlignment="1">
      <alignment horizontal="left" vertical="center"/>
    </xf>
    <xf numFmtId="0" fontId="8" fillId="0" borderId="0" xfId="0" applyFont="1" applyAlignment="1">
      <alignment horizontal="left" vertical="center"/>
    </xf>
    <xf numFmtId="0" fontId="8" fillId="3" borderId="11" xfId="0" applyFont="1" applyFill="1" applyBorder="1" applyAlignment="1">
      <alignment horizontal="left" vertical="top"/>
    </xf>
    <xf numFmtId="0" fontId="8" fillId="3" borderId="11" xfId="0" applyFont="1" applyFill="1" applyBorder="1" applyAlignment="1">
      <alignment vertical="top"/>
    </xf>
    <xf numFmtId="0" fontId="8" fillId="0" borderId="0" xfId="0" applyFont="1" applyAlignment="1">
      <alignment vertical="center"/>
    </xf>
    <xf numFmtId="0" fontId="8" fillId="0" borderId="4" xfId="0" applyFont="1" applyBorder="1" applyAlignment="1">
      <alignment horizontal="center" vertical="center"/>
    </xf>
    <xf numFmtId="0" fontId="8" fillId="0" borderId="4" xfId="0" applyFont="1" applyBorder="1" applyAlignment="1">
      <alignment horizontal="center" vertical="center"/>
    </xf>
    <xf numFmtId="0" fontId="0" fillId="4" borderId="0" xfId="0" applyFill="1" applyBorder="1" applyAlignment="1">
      <alignment horizontal="left" vertical="center"/>
    </xf>
    <xf numFmtId="0" fontId="6" fillId="0" borderId="0" xfId="0" applyFont="1" applyBorder="1" applyAlignment="1">
      <alignment horizontal="center" vertical="center"/>
    </xf>
    <xf numFmtId="0" fontId="0" fillId="3" borderId="0" xfId="0" applyFill="1" applyBorder="1" applyAlignment="1">
      <alignment horizontal="center" vertical="center" wrapText="1"/>
    </xf>
    <xf numFmtId="0" fontId="8" fillId="7" borderId="21" xfId="0" applyFont="1" applyFill="1" applyBorder="1" applyAlignment="1">
      <alignment horizontal="center"/>
    </xf>
    <xf numFmtId="0" fontId="8" fillId="7" borderId="21" xfId="0" applyFont="1" applyFill="1" applyBorder="1" applyAlignment="1">
      <alignment wrapText="1"/>
    </xf>
    <xf numFmtId="0" fontId="8" fillId="7" borderId="21" xfId="0" applyFont="1" applyFill="1" applyBorder="1"/>
    <xf numFmtId="0" fontId="8" fillId="7" borderId="21" xfId="0" applyFont="1" applyFill="1" applyBorder="1" applyProtection="1">
      <protection locked="0"/>
    </xf>
    <xf numFmtId="0" fontId="25" fillId="0" borderId="4" xfId="0" applyFont="1" applyFill="1" applyBorder="1" applyAlignment="1">
      <alignment horizontal="center" wrapText="1"/>
    </xf>
    <xf numFmtId="0" fontId="8" fillId="0" borderId="20" xfId="0" applyFont="1" applyFill="1" applyBorder="1" applyProtection="1">
      <protection locked="0"/>
    </xf>
    <xf numFmtId="0" fontId="0" fillId="0" borderId="20" xfId="0" applyFill="1" applyBorder="1" applyProtection="1">
      <protection locked="0"/>
    </xf>
    <xf numFmtId="0" fontId="0" fillId="0" borderId="20" xfId="0" applyFill="1" applyBorder="1" applyAlignment="1">
      <alignment wrapText="1"/>
    </xf>
    <xf numFmtId="0" fontId="0" fillId="0" borderId="4" xfId="0" applyFill="1" applyBorder="1"/>
    <xf numFmtId="0" fontId="0" fillId="0" borderId="4" xfId="0" applyFill="1" applyBorder="1" applyProtection="1">
      <protection locked="0"/>
    </xf>
    <xf numFmtId="0" fontId="0" fillId="0" borderId="0" xfId="0" applyBorder="1" applyProtection="1">
      <protection locked="0"/>
    </xf>
    <xf numFmtId="49" fontId="19" fillId="0" borderId="23" xfId="6" applyNumberFormat="1" applyFill="1">
      <alignment horizontal="center" vertical="center" wrapText="1"/>
    </xf>
    <xf numFmtId="49" fontId="19" fillId="0" borderId="23" xfId="6" applyFill="1">
      <alignment horizontal="center" vertical="center" wrapText="1"/>
    </xf>
    <xf numFmtId="0" fontId="8" fillId="0" borderId="3" xfId="0" applyFont="1" applyFill="1" applyBorder="1" applyAlignment="1">
      <alignment horizontal="center"/>
    </xf>
    <xf numFmtId="0" fontId="8" fillId="0" borderId="3" xfId="0" applyFont="1" applyFill="1" applyBorder="1" applyProtection="1">
      <protection locked="0"/>
    </xf>
    <xf numFmtId="0" fontId="8" fillId="0" borderId="20" xfId="0" applyFont="1" applyFill="1" applyBorder="1" applyAlignment="1">
      <alignment wrapText="1"/>
    </xf>
    <xf numFmtId="0" fontId="0" fillId="0" borderId="0" xfId="0" applyFill="1" applyAlignment="1" applyProtection="1">
      <alignment wrapText="1"/>
      <protection locked="0"/>
    </xf>
    <xf numFmtId="0" fontId="0" fillId="0" borderId="4" xfId="0" applyFill="1" applyBorder="1" applyAlignment="1" applyProtection="1">
      <alignment wrapText="1"/>
      <protection locked="0"/>
    </xf>
    <xf numFmtId="0" fontId="0" fillId="0" borderId="0" xfId="0" applyFill="1" applyAlignment="1">
      <alignment horizontal="center" vertical="center"/>
    </xf>
    <xf numFmtId="0" fontId="0" fillId="0" borderId="8" xfId="0" applyFill="1" applyBorder="1" applyAlignment="1">
      <alignment horizontal="center" vertical="center"/>
    </xf>
    <xf numFmtId="0" fontId="0" fillId="0" borderId="4" xfId="0" applyFill="1" applyBorder="1" applyAlignment="1">
      <alignment horizontal="center" vertical="center" wrapText="1"/>
    </xf>
    <xf numFmtId="0" fontId="0" fillId="0" borderId="0" xfId="0" applyFill="1" applyAlignment="1">
      <alignment horizontal="left" wrapText="1"/>
    </xf>
    <xf numFmtId="0" fontId="0" fillId="0" borderId="0" xfId="0" applyFill="1" applyBorder="1" applyAlignment="1">
      <alignment horizontal="center" vertical="center"/>
    </xf>
    <xf numFmtId="0" fontId="27" fillId="0" borderId="0" xfId="0" applyFont="1" applyFill="1"/>
    <xf numFmtId="49" fontId="19" fillId="0" borderId="23" xfId="3" applyFont="1" applyFill="1">
      <alignment horizontal="center" vertical="center" wrapText="1"/>
    </xf>
    <xf numFmtId="0" fontId="8" fillId="0" borderId="16" xfId="0" applyFont="1" applyFill="1" applyBorder="1" applyAlignment="1">
      <alignment horizontal="center"/>
    </xf>
    <xf numFmtId="0" fontId="8" fillId="0" borderId="16" xfId="0" applyFont="1" applyFill="1" applyBorder="1"/>
    <xf numFmtId="0" fontId="0" fillId="0" borderId="1" xfId="0" applyBorder="1" applyAlignment="1">
      <alignment horizontal="center" vertical="center"/>
    </xf>
    <xf numFmtId="0" fontId="8" fillId="0" borderId="4" xfId="0" applyFont="1" applyBorder="1" applyAlignment="1">
      <alignment horizontal="center" vertical="center"/>
    </xf>
    <xf numFmtId="0" fontId="8" fillId="0" borderId="0" xfId="0" applyFont="1" applyFill="1" applyBorder="1" applyProtection="1">
      <protection locked="0"/>
    </xf>
    <xf numFmtId="0" fontId="0" fillId="0" borderId="2" xfId="0" applyBorder="1"/>
    <xf numFmtId="0" fontId="0" fillId="0" borderId="7" xfId="0"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1" fillId="2" borderId="2" xfId="0" applyFont="1" applyFill="1" applyBorder="1" applyAlignment="1" applyProtection="1">
      <alignment horizontal="center" vertical="center" shrinkToFit="1"/>
      <protection locked="0"/>
    </xf>
    <xf numFmtId="0" fontId="1" fillId="2" borderId="1" xfId="0" applyFont="1" applyFill="1" applyBorder="1" applyAlignment="1" applyProtection="1">
      <alignment horizontal="center" vertical="center" wrapText="1" shrinkToFit="1"/>
      <protection locked="0"/>
    </xf>
    <xf numFmtId="0" fontId="8" fillId="0" borderId="0" xfId="0" applyFont="1" applyFill="1" applyBorder="1" applyAlignment="1">
      <alignment horizontal="center" vertical="center"/>
    </xf>
    <xf numFmtId="0" fontId="8" fillId="0" borderId="0" xfId="0" applyFont="1" applyFill="1" applyBorder="1" applyAlignment="1">
      <alignment horizontal="center"/>
    </xf>
    <xf numFmtId="0" fontId="3" fillId="0" borderId="0" xfId="0" applyFont="1" applyBorder="1" applyAlignment="1">
      <alignment horizontal="center"/>
    </xf>
    <xf numFmtId="0" fontId="0" fillId="0" borderId="0" xfId="0" applyBorder="1" applyAlignment="1">
      <alignment horizontal="center"/>
    </xf>
    <xf numFmtId="0" fontId="0" fillId="0" borderId="0" xfId="0" applyBorder="1" applyAlignment="1" applyProtection="1">
      <alignment horizontal="center"/>
      <protection locked="0"/>
    </xf>
    <xf numFmtId="0" fontId="8" fillId="0" borderId="16" xfId="0" applyFont="1" applyFill="1" applyBorder="1" applyAlignment="1">
      <alignment horizontal="center" vertical="center"/>
    </xf>
    <xf numFmtId="0" fontId="8" fillId="0" borderId="4" xfId="0" applyFont="1" applyFill="1" applyBorder="1" applyAlignment="1" applyProtection="1">
      <alignment horizontal="left"/>
      <protection locked="0"/>
    </xf>
    <xf numFmtId="0" fontId="0" fillId="0" borderId="16" xfId="0" applyFill="1" applyBorder="1" applyAlignment="1">
      <alignment horizontal="center" vertical="center"/>
    </xf>
    <xf numFmtId="0" fontId="9" fillId="0" borderId="4" xfId="0" applyFont="1" applyFill="1" applyBorder="1" applyAlignment="1">
      <alignment horizontal="center" vertical="center"/>
    </xf>
    <xf numFmtId="0" fontId="8" fillId="0" borderId="36" xfId="0" applyFont="1" applyFill="1" applyBorder="1" applyAlignment="1">
      <alignment horizontal="center" vertical="center"/>
    </xf>
    <xf numFmtId="0" fontId="8" fillId="7" borderId="37" xfId="0" applyFont="1" applyFill="1" applyBorder="1" applyProtection="1">
      <protection locked="0"/>
    </xf>
    <xf numFmtId="0" fontId="8" fillId="7" borderId="38" xfId="0" applyFont="1" applyFill="1" applyBorder="1" applyProtection="1">
      <protection locked="0"/>
    </xf>
    <xf numFmtId="0" fontId="0" fillId="7" borderId="38" xfId="0" applyFill="1" applyBorder="1" applyProtection="1">
      <protection locked="0"/>
    </xf>
    <xf numFmtId="0" fontId="0" fillId="0" borderId="39" xfId="0" applyBorder="1" applyAlignment="1" applyProtection="1">
      <alignment horizontal="center"/>
      <protection locked="0"/>
    </xf>
    <xf numFmtId="0" fontId="1" fillId="0" borderId="2" xfId="0" applyFont="1" applyFill="1" applyBorder="1" applyAlignment="1" applyProtection="1">
      <alignment horizontal="center" vertical="center" shrinkToFit="1"/>
      <protection locked="0"/>
    </xf>
    <xf numFmtId="0" fontId="8" fillId="0" borderId="4" xfId="0" applyFont="1" applyBorder="1" applyAlignment="1">
      <alignment horizontal="center" vertical="center"/>
    </xf>
    <xf numFmtId="0" fontId="0" fillId="3" borderId="3" xfId="0" applyFill="1" applyBorder="1" applyAlignment="1">
      <alignment horizontal="center" vertical="center"/>
    </xf>
    <xf numFmtId="0" fontId="7" fillId="0" borderId="43" xfId="0" applyFont="1" applyFill="1" applyBorder="1" applyAlignment="1">
      <alignment horizontal="center" vertical="center"/>
    </xf>
    <xf numFmtId="0" fontId="7" fillId="0" borderId="43" xfId="0" applyFont="1" applyFill="1" applyBorder="1" applyAlignment="1">
      <alignment horizontal="left" vertical="center" wrapText="1"/>
    </xf>
    <xf numFmtId="0" fontId="7" fillId="0" borderId="43" xfId="0" applyFont="1" applyFill="1" applyBorder="1"/>
    <xf numFmtId="0" fontId="7" fillId="0" borderId="45" xfId="0" applyFont="1" applyFill="1" applyBorder="1" applyAlignment="1">
      <alignment horizontal="center" vertical="center"/>
    </xf>
    <xf numFmtId="0" fontId="7" fillId="0" borderId="43" xfId="0" applyFont="1" applyFill="1" applyBorder="1" applyAlignment="1">
      <alignment horizontal="center" vertical="center" wrapText="1"/>
    </xf>
    <xf numFmtId="0" fontId="7" fillId="0" borderId="48" xfId="0" applyFont="1" applyFill="1" applyBorder="1" applyAlignment="1">
      <alignment horizontal="center" vertical="center" wrapText="1"/>
    </xf>
    <xf numFmtId="0" fontId="0" fillId="3" borderId="3" xfId="0" applyFill="1" applyBorder="1" applyAlignment="1">
      <alignment horizontal="center" vertical="center" wrapText="1"/>
    </xf>
    <xf numFmtId="0" fontId="7" fillId="4" borderId="49" xfId="0" applyFont="1" applyFill="1" applyBorder="1" applyAlignment="1">
      <alignment horizontal="left" vertical="center" wrapText="1"/>
    </xf>
    <xf numFmtId="0" fontId="7" fillId="0" borderId="43" xfId="0" applyFont="1" applyBorder="1" applyAlignment="1">
      <alignment horizontal="center" vertical="center" wrapText="1"/>
    </xf>
    <xf numFmtId="0" fontId="7" fillId="0" borderId="48" xfId="0" applyFont="1" applyBorder="1" applyAlignment="1">
      <alignment horizontal="center" vertical="center" wrapText="1"/>
    </xf>
    <xf numFmtId="0" fontId="7" fillId="4" borderId="49" xfId="0" applyFont="1" applyFill="1" applyBorder="1" applyAlignment="1">
      <alignment horizontal="left" vertical="center"/>
    </xf>
    <xf numFmtId="0" fontId="7" fillId="0" borderId="45" xfId="0" applyFont="1" applyBorder="1" applyAlignment="1">
      <alignment horizontal="center" vertical="center"/>
    </xf>
    <xf numFmtId="0" fontId="7" fillId="0" borderId="43" xfId="0" applyFont="1" applyBorder="1" applyAlignment="1">
      <alignment horizontal="center" vertical="center"/>
    </xf>
    <xf numFmtId="0" fontId="7" fillId="0" borderId="48" xfId="0" applyFont="1" applyBorder="1" applyAlignment="1">
      <alignment horizontal="center" vertical="center"/>
    </xf>
    <xf numFmtId="0" fontId="7" fillId="4" borderId="47" xfId="0" applyFont="1" applyFill="1" applyBorder="1" applyAlignment="1">
      <alignment horizontal="left" vertical="center"/>
    </xf>
    <xf numFmtId="0" fontId="8" fillId="6" borderId="3" xfId="0" applyFont="1" applyFill="1" applyBorder="1" applyAlignment="1">
      <alignment horizontal="center" vertical="center" wrapText="1"/>
    </xf>
    <xf numFmtId="0" fontId="7" fillId="0" borderId="43" xfId="0" applyFont="1" applyBorder="1"/>
    <xf numFmtId="0" fontId="0" fillId="0" borderId="30" xfId="0" applyFill="1" applyBorder="1" applyAlignment="1">
      <alignment horizontal="left"/>
    </xf>
    <xf numFmtId="0" fontId="0" fillId="0" borderId="20" xfId="0" applyFill="1" applyBorder="1" applyAlignment="1">
      <alignment horizontal="left"/>
    </xf>
    <xf numFmtId="0" fontId="0" fillId="0" borderId="21" xfId="0" applyFill="1" applyBorder="1" applyAlignment="1">
      <alignment horizontal="left"/>
    </xf>
    <xf numFmtId="0" fontId="10" fillId="0" borderId="13" xfId="0" applyFont="1" applyBorder="1" applyAlignment="1">
      <alignment horizontal="center" vertical="center"/>
    </xf>
    <xf numFmtId="0" fontId="10" fillId="0" borderId="1" xfId="0" applyFont="1" applyBorder="1" applyAlignment="1">
      <alignment horizontal="center" vertical="center"/>
    </xf>
    <xf numFmtId="0" fontId="10" fillId="0" borderId="13" xfId="0" applyFont="1" applyBorder="1" applyAlignment="1">
      <alignment horizontal="center" vertical="center" wrapText="1"/>
    </xf>
    <xf numFmtId="0" fontId="8" fillId="0" borderId="4" xfId="0" applyFont="1" applyBorder="1" applyAlignment="1">
      <alignment horizontal="center" vertical="center"/>
    </xf>
    <xf numFmtId="0" fontId="8" fillId="0" borderId="5" xfId="0" applyFont="1" applyBorder="1" applyAlignment="1">
      <alignment horizontal="center" vertical="center"/>
    </xf>
    <xf numFmtId="49" fontId="18" fillId="0" borderId="16" xfId="3" applyFill="1" applyBorder="1">
      <alignment horizontal="center" vertical="center" wrapText="1"/>
    </xf>
    <xf numFmtId="49" fontId="18" fillId="0" borderId="16" xfId="4" applyFill="1" applyBorder="1">
      <alignment horizontal="center" vertical="center" wrapText="1"/>
    </xf>
    <xf numFmtId="49" fontId="18" fillId="0" borderId="16" xfId="5" applyFill="1" applyBorder="1">
      <alignment horizontal="center" vertical="center" wrapText="1"/>
    </xf>
    <xf numFmtId="49" fontId="18" fillId="0" borderId="23" xfId="3" applyFill="1" applyBorder="1">
      <alignment horizontal="center" vertical="center" wrapText="1"/>
    </xf>
    <xf numFmtId="49" fontId="18" fillId="0" borderId="23" xfId="4" applyFill="1" applyBorder="1">
      <alignment horizontal="center" vertical="center" wrapText="1"/>
    </xf>
    <xf numFmtId="49" fontId="18" fillId="0" borderId="23" xfId="5" applyFill="1" applyBorder="1">
      <alignment horizontal="center" vertical="center" wrapText="1"/>
    </xf>
    <xf numFmtId="0" fontId="0" fillId="0" borderId="0" xfId="0" applyFill="1" applyProtection="1">
      <protection locked="0"/>
    </xf>
    <xf numFmtId="0" fontId="0" fillId="0" borderId="0" xfId="0" applyFill="1" applyBorder="1" applyProtection="1">
      <protection locked="0"/>
    </xf>
    <xf numFmtId="0" fontId="0" fillId="0" borderId="0" xfId="0" applyFill="1" applyBorder="1" applyProtection="1"/>
    <xf numFmtId="0" fontId="8" fillId="6" borderId="1" xfId="0" applyFont="1" applyFill="1" applyBorder="1" applyAlignment="1">
      <alignment horizontal="center" vertical="center"/>
    </xf>
    <xf numFmtId="0" fontId="8" fillId="19" borderId="1" xfId="0" applyFont="1" applyFill="1" applyBorder="1" applyAlignment="1">
      <alignment horizontal="center" vertical="center"/>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8" fillId="0" borderId="8" xfId="0" applyFont="1" applyFill="1" applyBorder="1" applyAlignment="1">
      <alignment horizontal="center" vertical="center"/>
    </xf>
    <xf numFmtId="0" fontId="8" fillId="0" borderId="4" xfId="0" applyFont="1" applyFill="1" applyBorder="1" applyAlignment="1">
      <alignment horizontal="center" vertical="top"/>
    </xf>
    <xf numFmtId="0" fontId="8" fillId="0" borderId="8" xfId="0" applyFont="1" applyFill="1" applyBorder="1" applyAlignment="1">
      <alignment horizontal="center" vertical="top"/>
    </xf>
    <xf numFmtId="0" fontId="8" fillId="0" borderId="3" xfId="0" applyFont="1" applyFill="1" applyBorder="1" applyAlignment="1">
      <alignment horizontal="center" vertical="top"/>
    </xf>
    <xf numFmtId="0" fontId="8" fillId="0" borderId="7" xfId="0" applyFont="1" applyBorder="1" applyAlignment="1">
      <alignment horizontal="center" vertical="center"/>
    </xf>
    <xf numFmtId="0" fontId="8" fillId="0" borderId="6" xfId="0" applyFont="1" applyBorder="1" applyAlignment="1">
      <alignment horizontal="center" vertical="center"/>
    </xf>
    <xf numFmtId="0" fontId="8" fillId="0" borderId="19" xfId="0" applyFont="1" applyBorder="1"/>
    <xf numFmtId="0" fontId="11" fillId="7" borderId="14" xfId="0" applyFont="1" applyFill="1" applyBorder="1" applyAlignment="1">
      <alignment horizontal="center" vertical="top" textRotation="90"/>
    </xf>
    <xf numFmtId="0" fontId="11" fillId="7" borderId="1" xfId="0" applyFont="1" applyFill="1" applyBorder="1" applyAlignment="1">
      <alignment horizontal="center" vertical="top" textRotation="90"/>
    </xf>
    <xf numFmtId="0" fontId="8" fillId="0" borderId="13" xfId="0" applyFont="1" applyBorder="1"/>
    <xf numFmtId="0" fontId="8" fillId="0" borderId="1" xfId="0" applyFont="1" applyBorder="1"/>
    <xf numFmtId="0" fontId="8" fillId="0" borderId="13" xfId="0" applyFont="1" applyBorder="1" applyAlignment="1">
      <alignment horizontal="center" vertical="center" wrapText="1"/>
    </xf>
    <xf numFmtId="0" fontId="8" fillId="0" borderId="14" xfId="0" applyFont="1" applyBorder="1" applyAlignment="1">
      <alignment horizontal="center" vertical="center" wrapText="1"/>
    </xf>
    <xf numFmtId="0" fontId="8" fillId="0" borderId="1" xfId="0" applyFont="1" applyBorder="1" applyAlignment="1">
      <alignment horizontal="center" vertical="center" wrapText="1"/>
    </xf>
    <xf numFmtId="0" fontId="10" fillId="0" borderId="4" xfId="0" applyFont="1" applyBorder="1" applyAlignment="1">
      <alignment horizontal="center" vertical="center" textRotation="90"/>
    </xf>
    <xf numFmtId="0" fontId="10" fillId="0" borderId="2" xfId="0" applyFont="1" applyBorder="1" applyAlignment="1">
      <alignment horizontal="center" vertical="center" wrapText="1"/>
    </xf>
    <xf numFmtId="0" fontId="8" fillId="0" borderId="4" xfId="0" applyFont="1" applyFill="1" applyBorder="1" applyAlignment="1" applyProtection="1">
      <alignment horizontal="center" vertical="top"/>
      <protection locked="0"/>
    </xf>
    <xf numFmtId="0" fontId="8" fillId="0" borderId="4" xfId="0" applyFont="1" applyBorder="1" applyAlignment="1" applyProtection="1">
      <alignment horizontal="center" vertical="top"/>
      <protection locked="0"/>
    </xf>
    <xf numFmtId="0" fontId="8" fillId="0" borderId="7" xfId="0" applyFont="1" applyBorder="1"/>
    <xf numFmtId="0" fontId="8" fillId="0" borderId="5" xfId="0" applyFont="1" applyBorder="1" applyProtection="1">
      <protection locked="0"/>
    </xf>
    <xf numFmtId="0" fontId="8" fillId="0" borderId="13" xfId="0" applyFont="1" applyBorder="1" applyAlignment="1">
      <alignment horizontal="center"/>
    </xf>
    <xf numFmtId="0" fontId="8" fillId="0" borderId="3" xfId="0" applyFont="1" applyBorder="1" applyAlignment="1">
      <alignment horizontal="center"/>
    </xf>
    <xf numFmtId="0" fontId="8" fillId="0" borderId="5" xfId="0" applyFont="1" applyBorder="1" applyAlignment="1" applyProtection="1">
      <alignment horizontal="center" vertical="top"/>
      <protection locked="0"/>
    </xf>
    <xf numFmtId="0" fontId="8" fillId="0" borderId="10" xfId="0" applyFont="1" applyFill="1" applyBorder="1" applyAlignment="1">
      <alignment horizontal="center" vertical="center"/>
    </xf>
    <xf numFmtId="0" fontId="7" fillId="0" borderId="3" xfId="0" applyFont="1" applyFill="1" applyBorder="1" applyAlignment="1" applyProtection="1">
      <alignment wrapText="1"/>
      <protection locked="0"/>
    </xf>
    <xf numFmtId="0" fontId="0" fillId="0" borderId="9" xfId="0" applyBorder="1"/>
    <xf numFmtId="0" fontId="3" fillId="0" borderId="1" xfId="0" applyFont="1" applyBorder="1"/>
    <xf numFmtId="0" fontId="7" fillId="0" borderId="4" xfId="0" applyFont="1" applyFill="1" applyBorder="1" applyAlignment="1">
      <alignment horizontal="center" vertical="center"/>
    </xf>
    <xf numFmtId="0" fontId="8" fillId="3" borderId="7" xfId="0" applyFont="1" applyFill="1" applyBorder="1" applyAlignment="1">
      <alignment horizontal="center" vertical="center"/>
    </xf>
    <xf numFmtId="0" fontId="7" fillId="0" borderId="4" xfId="0" applyFont="1" applyBorder="1" applyAlignment="1">
      <alignment horizontal="center" vertical="center"/>
    </xf>
    <xf numFmtId="0" fontId="8" fillId="0" borderId="5" xfId="0" applyFont="1" applyFill="1" applyBorder="1" applyAlignment="1">
      <alignment horizontal="center" vertical="center"/>
    </xf>
    <xf numFmtId="0" fontId="8" fillId="3" borderId="3" xfId="0" applyFont="1" applyFill="1" applyBorder="1" applyAlignment="1">
      <alignment horizontal="center" vertical="center" wrapText="1"/>
    </xf>
    <xf numFmtId="0" fontId="8" fillId="0" borderId="19" xfId="0" applyFont="1" applyBorder="1" applyAlignment="1">
      <alignment horizontal="center" vertical="center"/>
    </xf>
    <xf numFmtId="0" fontId="8" fillId="0" borderId="43" xfId="0" applyFont="1" applyFill="1" applyBorder="1" applyAlignment="1">
      <alignment horizontal="center" vertical="center"/>
    </xf>
    <xf numFmtId="0" fontId="8" fillId="0" borderId="45" xfId="0" applyFont="1" applyFill="1" applyBorder="1" applyAlignment="1">
      <alignment horizontal="center" vertical="center"/>
    </xf>
    <xf numFmtId="0" fontId="8" fillId="0" borderId="7" xfId="0" applyFont="1" applyFill="1" applyBorder="1" applyAlignment="1">
      <alignment horizontal="center" vertical="center"/>
    </xf>
    <xf numFmtId="0" fontId="8" fillId="0" borderId="42" xfId="0" applyFont="1" applyFill="1" applyBorder="1"/>
    <xf numFmtId="0" fontId="8" fillId="0" borderId="44" xfId="0" applyFont="1" applyFill="1" applyBorder="1"/>
    <xf numFmtId="0" fontId="8" fillId="0" borderId="43" xfId="0" applyFont="1" applyFill="1" applyBorder="1"/>
    <xf numFmtId="0" fontId="8" fillId="0" borderId="45" xfId="0" applyFont="1" applyFill="1" applyBorder="1"/>
    <xf numFmtId="0" fontId="8" fillId="0" borderId="0" xfId="0" applyFont="1" applyFill="1" applyBorder="1" applyAlignment="1">
      <alignment horizontal="left" vertical="center" wrapText="1"/>
    </xf>
    <xf numFmtId="0" fontId="8" fillId="0" borderId="48" xfId="0" applyFont="1" applyFill="1" applyBorder="1" applyAlignment="1">
      <alignment horizontal="center" vertical="center"/>
    </xf>
    <xf numFmtId="0" fontId="8" fillId="0" borderId="46" xfId="0" applyFont="1" applyFill="1" applyBorder="1" applyAlignment="1">
      <alignment horizontal="center" vertical="center"/>
    </xf>
    <xf numFmtId="0" fontId="8" fillId="0" borderId="48" xfId="0" applyFont="1" applyFill="1" applyBorder="1"/>
    <xf numFmtId="0" fontId="8" fillId="0" borderId="46" xfId="0" applyFont="1" applyFill="1" applyBorder="1"/>
    <xf numFmtId="0" fontId="8" fillId="0" borderId="19" xfId="0" applyFont="1" applyFill="1" applyBorder="1" applyAlignment="1">
      <alignment horizontal="left" vertical="center" wrapText="1"/>
    </xf>
    <xf numFmtId="0" fontId="0" fillId="0" borderId="0" xfId="0" applyFont="1" applyFill="1" applyBorder="1"/>
    <xf numFmtId="0" fontId="7" fillId="0" borderId="0" xfId="0" applyFont="1" applyFill="1" applyBorder="1"/>
    <xf numFmtId="0" fontId="7" fillId="0" borderId="0" xfId="0" applyFont="1" applyFill="1" applyBorder="1" applyAlignment="1">
      <alignment horizontal="center" vertical="center"/>
    </xf>
    <xf numFmtId="0" fontId="7" fillId="0" borderId="0" xfId="0" applyFont="1" applyBorder="1" applyAlignment="1">
      <alignment horizontal="center" vertical="center"/>
    </xf>
    <xf numFmtId="0" fontId="7" fillId="0" borderId="4" xfId="0" applyFont="1" applyFill="1" applyBorder="1" applyAlignment="1">
      <alignment horizontal="left" vertical="center" wrapText="1"/>
    </xf>
    <xf numFmtId="0" fontId="7" fillId="0" borderId="4" xfId="0" applyFont="1" applyFill="1" applyBorder="1" applyAlignment="1">
      <alignment horizontal="center" vertical="center" wrapText="1"/>
    </xf>
    <xf numFmtId="0" fontId="7" fillId="0" borderId="5" xfId="0" applyFont="1" applyFill="1" applyBorder="1" applyAlignment="1">
      <alignment horizontal="center" vertical="center" wrapText="1"/>
    </xf>
    <xf numFmtId="0" fontId="3" fillId="0" borderId="4" xfId="0" applyFont="1" applyFill="1" applyBorder="1" applyAlignment="1">
      <alignment horizontal="center"/>
    </xf>
    <xf numFmtId="0" fontId="3" fillId="3" borderId="13" xfId="0" applyFont="1" applyFill="1" applyBorder="1" applyAlignment="1">
      <alignment horizontal="center"/>
    </xf>
    <xf numFmtId="0" fontId="3" fillId="3" borderId="2" xfId="0" applyFont="1" applyFill="1" applyBorder="1" applyAlignment="1">
      <alignment horizontal="center"/>
    </xf>
    <xf numFmtId="0" fontId="3" fillId="3" borderId="1" xfId="0" applyFont="1" applyFill="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0" fillId="0" borderId="39" xfId="0" applyBorder="1"/>
    <xf numFmtId="0" fontId="8" fillId="0" borderId="61" xfId="0" applyFont="1" applyFill="1" applyBorder="1" applyAlignment="1">
      <alignment horizontal="center" vertical="center" wrapText="1"/>
    </xf>
    <xf numFmtId="0" fontId="0" fillId="0" borderId="16" xfId="0" applyBorder="1" applyAlignment="1">
      <alignment vertical="center" wrapText="1"/>
    </xf>
    <xf numFmtId="0" fontId="0" fillId="0" borderId="16" xfId="0" applyBorder="1" applyAlignment="1">
      <alignment horizontal="center" vertical="center" wrapText="1"/>
    </xf>
    <xf numFmtId="0" fontId="8" fillId="0" borderId="40" xfId="0" applyFont="1" applyFill="1" applyBorder="1" applyAlignment="1">
      <alignment horizontal="center" vertical="center" wrapText="1"/>
    </xf>
    <xf numFmtId="0" fontId="0" fillId="0" borderId="27" xfId="0" applyBorder="1" applyAlignment="1">
      <alignment vertical="center" wrapText="1"/>
    </xf>
    <xf numFmtId="0" fontId="0" fillId="0" borderId="40" xfId="0" applyBorder="1" applyAlignment="1">
      <alignment vertical="center" wrapText="1"/>
    </xf>
    <xf numFmtId="0" fontId="0" fillId="0" borderId="18" xfId="0" applyBorder="1" applyAlignment="1">
      <alignment vertical="center" wrapText="1"/>
    </xf>
    <xf numFmtId="0" fontId="0" fillId="0" borderId="18" xfId="0" applyBorder="1" applyAlignment="1">
      <alignment horizontal="center" vertical="center" wrapText="1"/>
    </xf>
    <xf numFmtId="0" fontId="0" fillId="0" borderId="28" xfId="0" applyBorder="1" applyAlignment="1">
      <alignment vertical="center" wrapText="1"/>
    </xf>
    <xf numFmtId="0" fontId="0" fillId="0" borderId="41" xfId="0" applyBorder="1" applyAlignment="1">
      <alignment vertical="center" wrapText="1"/>
    </xf>
    <xf numFmtId="0" fontId="0" fillId="0" borderId="0" xfId="0" applyBorder="1" applyAlignment="1">
      <alignment horizontal="center" vertical="center" wrapText="1"/>
    </xf>
    <xf numFmtId="0" fontId="8" fillId="0" borderId="15" xfId="0" applyFont="1" applyFill="1" applyBorder="1" applyAlignment="1" applyProtection="1">
      <alignment horizontal="left"/>
      <protection locked="0"/>
    </xf>
    <xf numFmtId="0" fontId="8" fillId="0" borderId="27" xfId="0" applyFont="1" applyFill="1" applyBorder="1" applyAlignment="1" applyProtection="1">
      <alignment horizontal="center" vertical="top"/>
      <protection locked="0"/>
    </xf>
    <xf numFmtId="0" fontId="8" fillId="0" borderId="62" xfId="0" applyFont="1" applyFill="1" applyBorder="1" applyAlignment="1" applyProtection="1">
      <alignment horizontal="left"/>
      <protection locked="0"/>
    </xf>
    <xf numFmtId="0" fontId="8" fillId="0" borderId="25" xfId="0" applyFont="1" applyFill="1" applyBorder="1" applyAlignment="1">
      <alignment horizontal="center" vertical="center"/>
    </xf>
    <xf numFmtId="0" fontId="0" fillId="0" borderId="16" xfId="0" applyFill="1" applyBorder="1" applyAlignment="1">
      <alignment vertical="center" wrapText="1"/>
    </xf>
    <xf numFmtId="0" fontId="0" fillId="0" borderId="16" xfId="0" applyFill="1" applyBorder="1" applyAlignment="1">
      <alignment horizontal="center" vertical="center" wrapText="1"/>
    </xf>
    <xf numFmtId="0" fontId="0" fillId="0" borderId="27" xfId="0" applyFill="1" applyBorder="1" applyAlignment="1">
      <alignment vertical="center" wrapText="1"/>
    </xf>
    <xf numFmtId="0" fontId="0" fillId="0" borderId="18" xfId="0" applyFill="1" applyBorder="1" applyAlignment="1">
      <alignment vertical="center" wrapText="1"/>
    </xf>
    <xf numFmtId="0" fontId="0" fillId="0" borderId="18" xfId="0" applyFill="1" applyBorder="1" applyAlignment="1">
      <alignment horizontal="center" vertical="center" wrapText="1"/>
    </xf>
    <xf numFmtId="0" fontId="0" fillId="0" borderId="28" xfId="0" applyFill="1" applyBorder="1" applyAlignment="1">
      <alignment vertical="center" wrapText="1"/>
    </xf>
    <xf numFmtId="0" fontId="3" fillId="19" borderId="2" xfId="0" applyFont="1" applyFill="1" applyBorder="1" applyAlignment="1">
      <alignment horizontal="center" vertical="center"/>
    </xf>
    <xf numFmtId="0" fontId="3" fillId="19" borderId="2" xfId="0" applyFont="1" applyFill="1" applyBorder="1" applyAlignment="1">
      <alignment horizontal="center" vertical="center" wrapText="1"/>
    </xf>
    <xf numFmtId="0" fontId="0" fillId="19" borderId="3" xfId="0" applyFill="1" applyBorder="1" applyAlignment="1">
      <alignment horizontal="center" vertical="center"/>
    </xf>
    <xf numFmtId="0" fontId="0" fillId="4" borderId="20" xfId="0" applyFill="1" applyBorder="1" applyAlignment="1">
      <alignment horizontal="center" vertical="center"/>
    </xf>
    <xf numFmtId="0" fontId="0" fillId="4" borderId="21" xfId="0" applyFill="1" applyBorder="1" applyAlignment="1">
      <alignment horizontal="center" vertical="center"/>
    </xf>
    <xf numFmtId="0" fontId="0" fillId="4" borderId="30" xfId="0" applyFill="1" applyBorder="1" applyAlignment="1">
      <alignment horizontal="center" vertical="center"/>
    </xf>
    <xf numFmtId="0" fontId="0" fillId="4" borderId="32" xfId="0" applyFill="1" applyBorder="1" applyAlignment="1">
      <alignment horizontal="center" vertical="center"/>
    </xf>
    <xf numFmtId="0" fontId="0" fillId="0" borderId="65" xfId="0" applyBorder="1" applyAlignment="1">
      <alignment horizontal="center" vertical="center" wrapText="1"/>
    </xf>
    <xf numFmtId="0" fontId="0" fillId="0" borderId="68" xfId="0" applyBorder="1" applyAlignment="1">
      <alignment horizontal="center" vertical="center" wrapText="1"/>
    </xf>
    <xf numFmtId="0" fontId="0" fillId="0" borderId="66" xfId="0" applyBorder="1" applyAlignment="1">
      <alignment horizontal="center" vertical="center" wrapText="1"/>
    </xf>
    <xf numFmtId="0" fontId="8" fillId="0" borderId="20" xfId="0" applyFont="1" applyFill="1" applyBorder="1" applyAlignment="1">
      <alignment horizontal="left" vertical="center"/>
    </xf>
    <xf numFmtId="0" fontId="8" fillId="0" borderId="0" xfId="0" applyFont="1" applyBorder="1"/>
    <xf numFmtId="0" fontId="8" fillId="0" borderId="0" xfId="0" applyFont="1" applyBorder="1" applyAlignment="1">
      <alignment wrapText="1"/>
    </xf>
    <xf numFmtId="0" fontId="8" fillId="7" borderId="32" xfId="0" applyFont="1" applyFill="1" applyBorder="1" applyAlignment="1">
      <alignment horizontal="center"/>
    </xf>
    <xf numFmtId="0" fontId="8" fillId="0" borderId="20" xfId="0" applyFont="1" applyFill="1" applyBorder="1" applyAlignment="1" applyProtection="1">
      <alignment horizontal="center"/>
      <protection locked="0"/>
    </xf>
    <xf numFmtId="0" fontId="8" fillId="0" borderId="0" xfId="0" applyFont="1" applyFill="1" applyBorder="1" applyAlignment="1" applyProtection="1">
      <alignment horizontal="center"/>
      <protection locked="0"/>
    </xf>
    <xf numFmtId="0" fontId="9" fillId="0" borderId="9" xfId="0" applyFont="1" applyBorder="1" applyAlignment="1">
      <alignment horizontal="center" vertical="top"/>
    </xf>
    <xf numFmtId="0" fontId="9" fillId="0" borderId="9" xfId="0" applyFont="1" applyFill="1" applyBorder="1" applyAlignment="1">
      <alignment horizontal="center" vertical="top"/>
    </xf>
    <xf numFmtId="0" fontId="9" fillId="0" borderId="3" xfId="0" applyFont="1" applyBorder="1"/>
    <xf numFmtId="0" fontId="9" fillId="0" borderId="4" xfId="0" applyFont="1" applyFill="1" applyBorder="1" applyAlignment="1">
      <alignment horizontal="left"/>
    </xf>
    <xf numFmtId="0" fontId="9" fillId="0" borderId="9" xfId="0" applyFont="1" applyBorder="1" applyAlignment="1" applyProtection="1">
      <alignment horizontal="center" vertical="top"/>
      <protection locked="0"/>
    </xf>
    <xf numFmtId="0" fontId="9" fillId="0" borderId="4" xfId="0" applyFont="1" applyFill="1" applyBorder="1" applyAlignment="1">
      <alignment horizontal="left" vertical="center"/>
    </xf>
    <xf numFmtId="0" fontId="9" fillId="0" borderId="4" xfId="0" applyFont="1" applyFill="1" applyBorder="1" applyAlignment="1" applyProtection="1">
      <alignment horizontal="left"/>
      <protection locked="0"/>
    </xf>
    <xf numFmtId="0" fontId="9" fillId="0" borderId="4" xfId="0" applyFont="1" applyFill="1" applyBorder="1" applyAlignment="1" applyProtection="1">
      <protection locked="0"/>
    </xf>
    <xf numFmtId="0" fontId="9" fillId="0" borderId="4" xfId="0" applyFont="1" applyFill="1" applyBorder="1" applyProtection="1">
      <protection locked="0"/>
    </xf>
    <xf numFmtId="0" fontId="9" fillId="0" borderId="9" xfId="0" applyFont="1" applyFill="1" applyBorder="1" applyAlignment="1">
      <alignment vertical="top"/>
    </xf>
    <xf numFmtId="0" fontId="9" fillId="23" borderId="5" xfId="0" applyFont="1" applyFill="1" applyBorder="1" applyAlignment="1">
      <alignment horizontal="left" vertical="center"/>
    </xf>
    <xf numFmtId="0" fontId="9" fillId="0" borderId="11" xfId="0" applyFont="1" applyBorder="1" applyAlignment="1">
      <alignment horizontal="center" vertical="top"/>
    </xf>
    <xf numFmtId="0" fontId="9" fillId="23" borderId="5" xfId="0" applyFont="1" applyFill="1" applyBorder="1" applyAlignment="1">
      <alignment horizontal="center" vertical="center"/>
    </xf>
    <xf numFmtId="0" fontId="9" fillId="0" borderId="0" xfId="0" applyFont="1"/>
    <xf numFmtId="0" fontId="9" fillId="0" borderId="0" xfId="0" applyFont="1" applyFill="1" applyAlignment="1">
      <alignment horizontal="center" vertical="center"/>
    </xf>
    <xf numFmtId="0" fontId="9" fillId="0" borderId="0" xfId="0" applyFont="1" applyFill="1" applyBorder="1" applyAlignment="1">
      <alignment horizontal="center" vertical="center"/>
    </xf>
    <xf numFmtId="0" fontId="9" fillId="0" borderId="19" xfId="0" applyFont="1" applyFill="1" applyBorder="1" applyAlignment="1">
      <alignment horizontal="center" vertical="center"/>
    </xf>
    <xf numFmtId="0" fontId="9" fillId="0" borderId="10" xfId="0" applyFont="1" applyFill="1" applyBorder="1" applyAlignment="1">
      <alignment horizontal="center" vertical="center"/>
    </xf>
    <xf numFmtId="0" fontId="6" fillId="0" borderId="43" xfId="0" applyFont="1" applyFill="1" applyBorder="1" applyAlignment="1">
      <alignment horizontal="center" vertical="center"/>
    </xf>
    <xf numFmtId="0" fontId="0" fillId="0" borderId="3" xfId="0" applyFill="1" applyBorder="1"/>
    <xf numFmtId="0" fontId="8" fillId="0" borderId="0" xfId="0" applyFont="1" applyFill="1" applyAlignment="1">
      <alignment horizontal="left" vertical="center" wrapText="1"/>
    </xf>
    <xf numFmtId="0" fontId="8" fillId="0" borderId="3" xfId="0" applyFont="1" applyFill="1" applyBorder="1" applyAlignment="1">
      <alignment horizontal="center" vertical="center" wrapText="1"/>
    </xf>
    <xf numFmtId="0" fontId="7" fillId="0" borderId="70" xfId="0" applyFont="1" applyFill="1" applyBorder="1" applyAlignment="1">
      <alignment horizontal="center" vertical="center"/>
    </xf>
    <xf numFmtId="0" fontId="8" fillId="0" borderId="4" xfId="0" applyFont="1" applyBorder="1" applyAlignment="1">
      <alignment horizontal="center" vertical="center"/>
    </xf>
    <xf numFmtId="0" fontId="25" fillId="0" borderId="2" xfId="0" applyFont="1" applyBorder="1" applyAlignment="1">
      <alignment horizontal="center"/>
    </xf>
    <xf numFmtId="0" fontId="25" fillId="0" borderId="2" xfId="0" applyFont="1" applyBorder="1" applyAlignment="1">
      <alignment horizontal="justify" wrapText="1"/>
    </xf>
    <xf numFmtId="0" fontId="0" fillId="0" borderId="29" xfId="0" applyFont="1" applyFill="1" applyBorder="1" applyAlignment="1">
      <alignment horizontal="center" vertical="center" wrapText="1"/>
    </xf>
    <xf numFmtId="0" fontId="8" fillId="0" borderId="29" xfId="0" applyFont="1" applyBorder="1" applyAlignment="1">
      <alignment horizontal="center" vertical="center"/>
    </xf>
    <xf numFmtId="0" fontId="8" fillId="24" borderId="50" xfId="0" applyFont="1" applyFill="1" applyBorder="1" applyAlignment="1">
      <alignment horizontal="center" vertical="center"/>
    </xf>
    <xf numFmtId="0" fontId="8" fillId="24" borderId="59" xfId="0" applyFont="1" applyFill="1" applyBorder="1" applyAlignment="1">
      <alignment horizontal="center" vertical="center"/>
    </xf>
    <xf numFmtId="0" fontId="0" fillId="24" borderId="51" xfId="0" applyFont="1" applyFill="1" applyBorder="1" applyAlignment="1">
      <alignment horizontal="center" vertical="center" wrapText="1"/>
    </xf>
    <xf numFmtId="0" fontId="8" fillId="24" borderId="51" xfId="0" applyFont="1" applyFill="1" applyBorder="1" applyAlignment="1">
      <alignment horizontal="center" vertical="center"/>
    </xf>
    <xf numFmtId="0" fontId="8" fillId="24" borderId="52" xfId="0" applyFont="1" applyFill="1" applyBorder="1" applyAlignment="1">
      <alignment horizontal="center" vertical="center"/>
    </xf>
    <xf numFmtId="0" fontId="8" fillId="0" borderId="71" xfId="0" applyFont="1" applyFill="1" applyBorder="1" applyAlignment="1">
      <alignment horizontal="center" vertical="center"/>
    </xf>
    <xf numFmtId="0" fontId="8" fillId="0" borderId="35" xfId="0" applyFont="1" applyBorder="1" applyAlignment="1">
      <alignment horizontal="center" vertical="center"/>
    </xf>
    <xf numFmtId="0" fontId="0" fillId="0" borderId="23" xfId="0" applyFont="1" applyFill="1" applyBorder="1" applyAlignment="1">
      <alignment wrapText="1"/>
    </xf>
    <xf numFmtId="0" fontId="0" fillId="0" borderId="23" xfId="0" applyFont="1" applyFill="1" applyBorder="1" applyAlignment="1">
      <alignment horizontal="center"/>
    </xf>
    <xf numFmtId="0" fontId="0" fillId="0" borderId="23" xfId="0" applyFont="1" applyFill="1" applyBorder="1" applyAlignment="1">
      <alignment horizontal="center" vertical="center"/>
    </xf>
    <xf numFmtId="0" fontId="8" fillId="0" borderId="15" xfId="0" applyFont="1" applyFill="1" applyBorder="1" applyAlignment="1">
      <alignment horizontal="center" vertical="center"/>
    </xf>
    <xf numFmtId="0" fontId="8" fillId="0" borderId="33" xfId="0" applyFont="1" applyBorder="1" applyAlignment="1">
      <alignment horizontal="center" vertical="center"/>
    </xf>
    <xf numFmtId="0" fontId="0" fillId="0" borderId="16" xfId="0" applyFont="1" applyFill="1" applyBorder="1" applyAlignment="1">
      <alignment wrapText="1"/>
    </xf>
    <xf numFmtId="0" fontId="0" fillId="0" borderId="16" xfId="0" applyFont="1" applyFill="1" applyBorder="1" applyAlignment="1">
      <alignment horizontal="center" vertical="center"/>
    </xf>
    <xf numFmtId="0" fontId="0" fillId="0" borderId="16" xfId="0"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xf>
    <xf numFmtId="0" fontId="0" fillId="0" borderId="16" xfId="0" applyFont="1" applyFill="1" applyBorder="1" applyAlignment="1" applyProtection="1">
      <alignment horizontal="center"/>
      <protection locked="0"/>
    </xf>
    <xf numFmtId="0" fontId="7" fillId="0" borderId="16" xfId="0" applyFont="1" applyFill="1" applyBorder="1" applyAlignment="1">
      <alignment horizontal="center" vertical="center"/>
    </xf>
    <xf numFmtId="0" fontId="0" fillId="0" borderId="0" xfId="0" applyFont="1" applyFill="1" applyBorder="1" applyAlignment="1">
      <alignment horizontal="center" vertical="center" wrapText="1"/>
    </xf>
    <xf numFmtId="0" fontId="0" fillId="0" borderId="0" xfId="0" applyFont="1" applyAlignment="1">
      <alignment horizontal="center" vertical="center"/>
    </xf>
    <xf numFmtId="0" fontId="0" fillId="0" borderId="18" xfId="0" applyBorder="1" applyAlignment="1">
      <alignment horizontal="center" vertical="center"/>
    </xf>
    <xf numFmtId="0" fontId="0" fillId="0" borderId="27" xfId="0" applyFont="1" applyFill="1" applyBorder="1" applyAlignment="1">
      <alignment horizontal="center" vertical="center"/>
    </xf>
    <xf numFmtId="0" fontId="0" fillId="0" borderId="16" xfId="0" applyBorder="1" applyAlignment="1">
      <alignment horizontal="center" vertical="center"/>
    </xf>
    <xf numFmtId="0" fontId="0" fillId="0" borderId="15" xfId="0" applyBorder="1" applyAlignment="1">
      <alignment horizontal="center"/>
    </xf>
    <xf numFmtId="0" fontId="0" fillId="0" borderId="16" xfId="0" applyFont="1" applyFill="1" applyBorder="1" applyAlignment="1">
      <alignment horizontal="center" wrapText="1"/>
    </xf>
    <xf numFmtId="0" fontId="0" fillId="0" borderId="16" xfId="0" applyFill="1" applyBorder="1" applyAlignment="1">
      <alignment horizontal="center" wrapText="1"/>
    </xf>
    <xf numFmtId="0" fontId="0" fillId="0" borderId="27" xfId="0" applyFont="1" applyFill="1" applyBorder="1" applyAlignment="1">
      <alignment horizontal="center"/>
    </xf>
    <xf numFmtId="0" fontId="0" fillId="0" borderId="25" xfId="0" applyFont="1" applyFill="1" applyBorder="1" applyAlignment="1">
      <alignment wrapText="1"/>
    </xf>
    <xf numFmtId="0" fontId="0" fillId="0" borderId="25" xfId="0" applyFill="1" applyBorder="1" applyAlignment="1">
      <alignment horizontal="center" vertical="center"/>
    </xf>
    <xf numFmtId="0" fontId="0" fillId="0" borderId="24" xfId="0" applyBorder="1" applyAlignment="1">
      <alignment horizontal="center"/>
    </xf>
    <xf numFmtId="0" fontId="8" fillId="6" borderId="58" xfId="0" applyFont="1" applyFill="1" applyBorder="1" applyAlignment="1">
      <alignment horizontal="center" vertical="center"/>
    </xf>
    <xf numFmtId="0" fontId="8" fillId="6" borderId="56" xfId="0" applyFont="1" applyFill="1" applyBorder="1" applyAlignment="1">
      <alignment horizontal="center" vertical="center"/>
    </xf>
    <xf numFmtId="0" fontId="8" fillId="3" borderId="56" xfId="0" applyFont="1" applyFill="1" applyBorder="1" applyAlignment="1">
      <alignment horizontal="center" vertical="center"/>
    </xf>
    <xf numFmtId="0" fontId="0" fillId="3" borderId="56" xfId="0" applyFont="1" applyFill="1" applyBorder="1" applyAlignment="1">
      <alignment horizontal="center" vertical="center"/>
    </xf>
    <xf numFmtId="0" fontId="0" fillId="3" borderId="55" xfId="0" applyFill="1" applyBorder="1" applyAlignment="1">
      <alignment horizontal="center" vertical="center"/>
    </xf>
    <xf numFmtId="0" fontId="0" fillId="3" borderId="7" xfId="0" applyFill="1" applyBorder="1" applyAlignment="1">
      <alignment horizontal="center" vertical="center"/>
    </xf>
    <xf numFmtId="0" fontId="0" fillId="3" borderId="50" xfId="0" applyFill="1" applyBorder="1" applyAlignment="1">
      <alignment horizontal="center" vertical="center"/>
    </xf>
    <xf numFmtId="0" fontId="0" fillId="3" borderId="51" xfId="0" applyFill="1" applyBorder="1" applyAlignment="1">
      <alignment horizontal="center" vertical="center"/>
    </xf>
    <xf numFmtId="0" fontId="8" fillId="3" borderId="51" xfId="0" applyFont="1" applyFill="1" applyBorder="1" applyAlignment="1">
      <alignment horizontal="center" vertical="center"/>
    </xf>
    <xf numFmtId="0" fontId="8" fillId="3" borderId="51" xfId="0" applyFont="1" applyFill="1" applyBorder="1" applyAlignment="1">
      <alignment horizontal="center" vertical="center" wrapText="1"/>
    </xf>
    <xf numFmtId="0" fontId="8" fillId="3" borderId="52" xfId="0" applyFont="1" applyFill="1" applyBorder="1" applyAlignment="1">
      <alignment horizontal="center" vertical="center" wrapText="1"/>
    </xf>
    <xf numFmtId="0" fontId="0" fillId="0" borderId="24" xfId="0" applyFont="1" applyFill="1" applyBorder="1" applyAlignment="1">
      <alignment horizontal="center"/>
    </xf>
    <xf numFmtId="0" fontId="0" fillId="0" borderId="25" xfId="0" applyFont="1" applyBorder="1" applyAlignment="1">
      <alignment horizontal="center" vertical="center"/>
    </xf>
    <xf numFmtId="0" fontId="33" fillId="0" borderId="25" xfId="0" applyNumberFormat="1" applyFont="1" applyFill="1" applyBorder="1" applyAlignment="1" applyProtection="1">
      <alignment horizontal="center" vertical="top" wrapText="1"/>
    </xf>
    <xf numFmtId="0" fontId="33" fillId="0" borderId="26" xfId="0" applyNumberFormat="1" applyFont="1" applyFill="1" applyBorder="1" applyAlignment="1" applyProtection="1">
      <alignment horizontal="center" vertical="top" wrapText="1"/>
    </xf>
    <xf numFmtId="0" fontId="0" fillId="0" borderId="71" xfId="0" applyFont="1" applyFill="1" applyBorder="1" applyAlignment="1">
      <alignment horizontal="center"/>
    </xf>
    <xf numFmtId="0" fontId="0" fillId="0" borderId="16" xfId="0" applyFont="1" applyBorder="1" applyAlignment="1">
      <alignment horizontal="center" vertical="center"/>
    </xf>
    <xf numFmtId="0" fontId="33" fillId="0" borderId="16" xfId="0" applyNumberFormat="1" applyFont="1" applyFill="1" applyBorder="1" applyAlignment="1" applyProtection="1">
      <alignment horizontal="center" vertical="top" wrapText="1"/>
    </xf>
    <xf numFmtId="0" fontId="33" fillId="0" borderId="27" xfId="0" applyNumberFormat="1" applyFont="1" applyFill="1" applyBorder="1" applyAlignment="1" applyProtection="1">
      <alignment horizontal="center" vertical="top" wrapText="1"/>
    </xf>
    <xf numFmtId="0" fontId="0" fillId="0" borderId="16" xfId="0" applyFont="1" applyFill="1" applyBorder="1" applyAlignment="1">
      <alignment horizontal="left"/>
    </xf>
    <xf numFmtId="0" fontId="34" fillId="0" borderId="16" xfId="1" applyFont="1" applyFill="1" applyBorder="1" applyAlignment="1">
      <alignment horizontal="center" vertical="top" wrapText="1"/>
    </xf>
    <xf numFmtId="0" fontId="34" fillId="0" borderId="27" xfId="1" applyFont="1" applyFill="1" applyBorder="1" applyAlignment="1">
      <alignment horizontal="center" vertical="top" wrapText="1"/>
    </xf>
    <xf numFmtId="0" fontId="21" fillId="0" borderId="27" xfId="0" applyNumberFormat="1" applyFont="1" applyFill="1" applyBorder="1" applyAlignment="1" applyProtection="1">
      <alignment horizontal="center" vertical="top" wrapText="1"/>
    </xf>
    <xf numFmtId="0" fontId="0" fillId="0" borderId="18" xfId="0" applyFont="1" applyFill="1" applyBorder="1" applyAlignment="1">
      <alignment horizontal="left"/>
    </xf>
    <xf numFmtId="0" fontId="21" fillId="0" borderId="18" xfId="0" applyNumberFormat="1" applyFont="1" applyFill="1" applyBorder="1" applyAlignment="1" applyProtection="1">
      <alignment horizontal="center" vertical="top" wrapText="1"/>
    </xf>
    <xf numFmtId="0" fontId="21" fillId="0" borderId="28" xfId="0" applyNumberFormat="1" applyFont="1" applyFill="1" applyBorder="1" applyAlignment="1" applyProtection="1">
      <alignment horizontal="center" vertical="top" wrapText="1"/>
    </xf>
    <xf numFmtId="0" fontId="0" fillId="0" borderId="15" xfId="0" applyFont="1" applyFill="1" applyBorder="1" applyAlignment="1">
      <alignment horizontal="center"/>
    </xf>
    <xf numFmtId="0" fontId="0" fillId="0" borderId="17" xfId="0" applyFont="1" applyFill="1" applyBorder="1" applyAlignment="1">
      <alignment horizontal="center"/>
    </xf>
    <xf numFmtId="0" fontId="0" fillId="0" borderId="18" xfId="0" applyFill="1" applyBorder="1" applyAlignment="1">
      <alignment horizontal="left" vertical="center" wrapText="1"/>
    </xf>
    <xf numFmtId="0" fontId="0" fillId="0" borderId="52" xfId="0" applyFill="1" applyBorder="1" applyAlignment="1">
      <alignment horizontal="center" vertical="center"/>
    </xf>
    <xf numFmtId="0" fontId="0" fillId="0" borderId="30" xfId="0" applyBorder="1"/>
    <xf numFmtId="0" fontId="8" fillId="0" borderId="70" xfId="0" applyFont="1" applyFill="1" applyBorder="1" applyAlignment="1" applyProtection="1">
      <alignment wrapText="1"/>
      <protection locked="0"/>
    </xf>
    <xf numFmtId="0" fontId="8" fillId="0" borderId="70" xfId="0" applyFont="1" applyFill="1" applyBorder="1"/>
    <xf numFmtId="49" fontId="8" fillId="0" borderId="4" xfId="9" applyFont="1" applyFill="1" applyBorder="1" applyAlignment="1">
      <alignment horizontal="left" vertical="center" wrapText="1"/>
    </xf>
    <xf numFmtId="49" fontId="8" fillId="0" borderId="4" xfId="9" applyFont="1" applyFill="1" applyBorder="1" applyAlignment="1">
      <alignment horizontal="center" vertical="center" wrapText="1"/>
    </xf>
    <xf numFmtId="0" fontId="35" fillId="2" borderId="2" xfId="0" applyFont="1" applyFill="1" applyBorder="1" applyAlignment="1" applyProtection="1">
      <alignment horizontal="center" vertical="center" wrapText="1" shrinkToFit="1"/>
      <protection locked="0"/>
    </xf>
    <xf numFmtId="0" fontId="8" fillId="0" borderId="29" xfId="0" applyFont="1" applyBorder="1" applyAlignment="1">
      <alignment horizontal="center" vertical="center"/>
    </xf>
    <xf numFmtId="0" fontId="0" fillId="24" borderId="52" xfId="0" applyFont="1" applyFill="1" applyBorder="1" applyAlignment="1">
      <alignment horizontal="center" vertical="center" wrapText="1"/>
    </xf>
    <xf numFmtId="0" fontId="8" fillId="0" borderId="71" xfId="0" applyFont="1" applyBorder="1" applyAlignment="1">
      <alignment horizontal="center" vertical="center"/>
    </xf>
    <xf numFmtId="0" fontId="8" fillId="0" borderId="23" xfId="0" applyFont="1" applyFill="1" applyBorder="1" applyAlignment="1">
      <alignment horizontal="center" vertical="center"/>
    </xf>
    <xf numFmtId="0" fontId="8" fillId="0" borderId="23" xfId="0" applyFont="1" applyBorder="1" applyAlignment="1">
      <alignment horizontal="center" vertical="center"/>
    </xf>
    <xf numFmtId="0" fontId="0" fillId="0" borderId="35" xfId="0" applyFont="1" applyFill="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0" fillId="0" borderId="33" xfId="0" applyFont="1" applyFill="1" applyBorder="1" applyAlignment="1">
      <alignment horizontal="center" vertical="center" wrapText="1"/>
    </xf>
    <xf numFmtId="0" fontId="38" fillId="0" borderId="0" xfId="0" applyFont="1"/>
    <xf numFmtId="0" fontId="8" fillId="0" borderId="72" xfId="0" applyFont="1" applyBorder="1" applyAlignment="1">
      <alignment horizontal="center" vertical="center"/>
    </xf>
    <xf numFmtId="0" fontId="8" fillId="0" borderId="29" xfId="0" applyFont="1" applyFill="1" applyBorder="1" applyAlignment="1">
      <alignment horizontal="center" vertical="center"/>
    </xf>
    <xf numFmtId="0" fontId="0" fillId="0" borderId="29" xfId="0" applyFont="1" applyFill="1" applyBorder="1" applyAlignment="1">
      <alignment wrapText="1"/>
    </xf>
    <xf numFmtId="0" fontId="0" fillId="0" borderId="73" xfId="0" applyFont="1" applyFill="1" applyBorder="1" applyAlignment="1">
      <alignment horizontal="center" vertical="center" wrapText="1"/>
    </xf>
    <xf numFmtId="0" fontId="8" fillId="0" borderId="24" xfId="0" applyFont="1" applyBorder="1" applyAlignment="1">
      <alignment horizontal="center" vertical="center"/>
    </xf>
    <xf numFmtId="0" fontId="8" fillId="0" borderId="25" xfId="0" applyFont="1" applyBorder="1" applyAlignment="1">
      <alignment horizontal="center" vertical="center"/>
    </xf>
    <xf numFmtId="0" fontId="0" fillId="0" borderId="75" xfId="0" applyFont="1" applyFill="1" applyBorder="1" applyAlignment="1">
      <alignment horizontal="center" vertical="center" wrapText="1"/>
    </xf>
    <xf numFmtId="0" fontId="8" fillId="0" borderId="17" xfId="0" applyFont="1" applyBorder="1" applyAlignment="1">
      <alignment horizontal="center" vertical="center"/>
    </xf>
    <xf numFmtId="0" fontId="8" fillId="0" borderId="18" xfId="0" applyFont="1" applyFill="1" applyBorder="1" applyAlignment="1">
      <alignment horizontal="center" vertical="center"/>
    </xf>
    <xf numFmtId="0" fontId="8" fillId="0" borderId="18" xfId="0" applyFont="1" applyBorder="1" applyAlignment="1">
      <alignment horizontal="center" vertical="center"/>
    </xf>
    <xf numFmtId="0" fontId="0" fillId="0" borderId="18" xfId="0" applyFont="1" applyFill="1" applyBorder="1" applyAlignment="1">
      <alignment wrapText="1"/>
    </xf>
    <xf numFmtId="0" fontId="0" fillId="0" borderId="34" xfId="0" applyFont="1" applyFill="1" applyBorder="1" applyAlignment="1">
      <alignment horizontal="center" vertical="center" wrapText="1"/>
    </xf>
    <xf numFmtId="0" fontId="8" fillId="0" borderId="29" xfId="0" applyFont="1" applyBorder="1" applyAlignment="1">
      <alignment horizontal="center" vertical="center"/>
    </xf>
    <xf numFmtId="0" fontId="8" fillId="0" borderId="20" xfId="0" applyFont="1" applyFill="1" applyBorder="1" applyAlignment="1"/>
    <xf numFmtId="0" fontId="8" fillId="21" borderId="20" xfId="0" applyFont="1" applyFill="1" applyBorder="1" applyAlignment="1"/>
    <xf numFmtId="0" fontId="8" fillId="0" borderId="20" xfId="0" applyFont="1" applyFill="1" applyBorder="1" applyAlignment="1" applyProtection="1">
      <protection locked="0"/>
    </xf>
    <xf numFmtId="0" fontId="0" fillId="0" borderId="0" xfId="0" applyFill="1" applyAlignment="1"/>
    <xf numFmtId="0" fontId="0" fillId="0" borderId="4" xfId="0" applyFont="1" applyFill="1" applyBorder="1" applyAlignment="1">
      <alignment horizontal="center"/>
    </xf>
    <xf numFmtId="0" fontId="0" fillId="0" borderId="4" xfId="0" applyFont="1" applyFill="1" applyBorder="1" applyProtection="1">
      <protection locked="0"/>
    </xf>
    <xf numFmtId="0" fontId="0" fillId="0" borderId="4" xfId="0" applyFont="1" applyFill="1" applyBorder="1" applyAlignment="1">
      <alignment horizontal="center" vertical="center"/>
    </xf>
    <xf numFmtId="0" fontId="8" fillId="0" borderId="4" xfId="0" applyFont="1" applyFill="1" applyBorder="1" applyAlignment="1">
      <alignment horizontal="center" vertical="center" wrapText="1"/>
    </xf>
    <xf numFmtId="0" fontId="0" fillId="0" borderId="4" xfId="0" applyFont="1" applyFill="1" applyBorder="1"/>
    <xf numFmtId="0" fontId="3" fillId="0" borderId="4" xfId="0" applyFont="1" applyFill="1" applyBorder="1" applyAlignment="1">
      <alignment horizontal="center" vertical="center"/>
    </xf>
    <xf numFmtId="0" fontId="3" fillId="0" borderId="16" xfId="0" applyFont="1" applyFill="1" applyBorder="1" applyAlignment="1">
      <alignment horizontal="center"/>
    </xf>
    <xf numFmtId="0" fontId="0" fillId="0" borderId="62" xfId="0" applyFill="1" applyBorder="1" applyAlignment="1">
      <alignment horizontal="left" vertical="center"/>
    </xf>
    <xf numFmtId="0" fontId="0" fillId="0" borderId="23" xfId="0" applyFill="1" applyBorder="1" applyAlignment="1">
      <alignment horizontal="center" vertical="center"/>
    </xf>
    <xf numFmtId="0" fontId="0" fillId="0" borderId="27" xfId="0" applyFill="1" applyBorder="1" applyAlignment="1">
      <alignment horizontal="center" vertical="center"/>
    </xf>
    <xf numFmtId="0" fontId="0" fillId="0" borderId="63" xfId="0" applyFill="1" applyBorder="1" applyAlignment="1">
      <alignment horizontal="left" vertical="center"/>
    </xf>
    <xf numFmtId="0" fontId="0" fillId="0" borderId="18" xfId="0" applyFill="1" applyBorder="1" applyAlignment="1">
      <alignment horizontal="center" vertical="center"/>
    </xf>
    <xf numFmtId="0" fontId="0" fillId="0" borderId="28" xfId="0" applyFill="1" applyBorder="1" applyAlignment="1">
      <alignment horizontal="center" vertical="center"/>
    </xf>
    <xf numFmtId="0" fontId="0" fillId="0" borderId="54" xfId="0" applyFill="1" applyBorder="1" applyAlignment="1">
      <alignment horizontal="left" vertical="center"/>
    </xf>
    <xf numFmtId="0" fontId="0" fillId="0" borderId="53" xfId="0" applyFill="1" applyBorder="1" applyAlignment="1">
      <alignment horizontal="center" vertical="center"/>
    </xf>
    <xf numFmtId="0" fontId="8" fillId="0" borderId="62" xfId="0" applyFont="1" applyFill="1" applyBorder="1" applyAlignment="1">
      <alignment horizontal="left" vertical="center"/>
    </xf>
    <xf numFmtId="0" fontId="8" fillId="0" borderId="63" xfId="0" applyFont="1" applyFill="1" applyBorder="1" applyAlignment="1">
      <alignment horizontal="left" vertical="center"/>
    </xf>
    <xf numFmtId="0" fontId="8" fillId="0" borderId="23" xfId="0" applyFont="1" applyFill="1" applyBorder="1" applyAlignment="1" applyProtection="1">
      <alignment wrapText="1"/>
      <protection locked="0"/>
    </xf>
    <xf numFmtId="0" fontId="6" fillId="0" borderId="4" xfId="0" applyFont="1" applyFill="1" applyBorder="1" applyAlignment="1">
      <alignment horizontal="center" vertical="center"/>
    </xf>
    <xf numFmtId="0" fontId="8" fillId="0" borderId="42" xfId="0" applyFont="1" applyFill="1" applyBorder="1" applyAlignment="1">
      <alignment horizontal="left" vertical="center" wrapText="1"/>
    </xf>
    <xf numFmtId="0" fontId="8" fillId="0" borderId="42" xfId="0" applyFont="1" applyFill="1" applyBorder="1" applyAlignment="1">
      <alignment horizontal="center" vertical="center"/>
    </xf>
    <xf numFmtId="0" fontId="8" fillId="0" borderId="43" xfId="0" applyFont="1" applyFill="1" applyBorder="1" applyAlignment="1">
      <alignment horizontal="left" vertical="center" wrapText="1"/>
    </xf>
    <xf numFmtId="0" fontId="8" fillId="0" borderId="70" xfId="0" applyFont="1" applyFill="1" applyBorder="1" applyAlignment="1">
      <alignment horizontal="left" vertical="center" wrapText="1"/>
    </xf>
    <xf numFmtId="0" fontId="8" fillId="0" borderId="70" xfId="0" applyFont="1" applyFill="1" applyBorder="1" applyAlignment="1">
      <alignment horizontal="center" vertical="center"/>
    </xf>
    <xf numFmtId="49" fontId="19" fillId="0" borderId="70" xfId="9" applyFont="1" applyFill="1" applyBorder="1">
      <alignment horizontal="center" vertical="center" wrapText="1"/>
    </xf>
    <xf numFmtId="49" fontId="19" fillId="0" borderId="70" xfId="10" applyFont="1" applyFill="1" applyBorder="1">
      <alignment horizontal="left" vertical="center" wrapText="1"/>
    </xf>
    <xf numFmtId="0" fontId="0" fillId="0" borderId="4" xfId="0" applyFill="1" applyBorder="1" applyAlignment="1">
      <alignment horizontal="left" vertical="center" wrapText="1"/>
    </xf>
    <xf numFmtId="0" fontId="8" fillId="0" borderId="4" xfId="0" applyFont="1" applyFill="1" applyBorder="1" applyAlignment="1">
      <alignment vertical="center" wrapText="1"/>
    </xf>
    <xf numFmtId="0" fontId="9" fillId="0" borderId="4" xfId="0" applyFont="1" applyFill="1" applyBorder="1"/>
    <xf numFmtId="0" fontId="0" fillId="0" borderId="23" xfId="0" applyBorder="1" applyAlignment="1">
      <alignment horizontal="center" vertical="center"/>
    </xf>
    <xf numFmtId="0" fontId="8" fillId="0" borderId="0" xfId="0" applyFont="1" applyBorder="1" applyAlignment="1">
      <alignment horizontal="center" vertical="center"/>
    </xf>
    <xf numFmtId="0" fontId="8" fillId="0" borderId="4" xfId="0" applyFont="1" applyFill="1" applyBorder="1" applyAlignment="1" applyProtection="1">
      <alignment horizontal="center"/>
      <protection locked="0"/>
    </xf>
    <xf numFmtId="0" fontId="8" fillId="0" borderId="4" xfId="0" applyFont="1" applyFill="1" applyBorder="1" applyAlignment="1">
      <alignment horizontal="center"/>
    </xf>
    <xf numFmtId="0" fontId="8" fillId="0" borderId="4" xfId="0" applyFont="1" applyFill="1" applyBorder="1" applyProtection="1">
      <protection locked="0"/>
    </xf>
    <xf numFmtId="0" fontId="8" fillId="0" borderId="4" xfId="0" applyFont="1" applyFill="1" applyBorder="1" applyAlignment="1" applyProtection="1">
      <alignment wrapText="1"/>
      <protection locked="0"/>
    </xf>
    <xf numFmtId="0" fontId="8" fillId="26" borderId="4" xfId="0" applyFont="1" applyFill="1" applyBorder="1" applyProtection="1">
      <protection locked="0"/>
    </xf>
    <xf numFmtId="0" fontId="8" fillId="3" borderId="22" xfId="0" applyFont="1" applyFill="1" applyBorder="1" applyAlignment="1">
      <alignment horizontal="center" vertical="center" wrapText="1"/>
    </xf>
    <xf numFmtId="0" fontId="8" fillId="3" borderId="22" xfId="0" applyFont="1" applyFill="1" applyBorder="1" applyAlignment="1">
      <alignment horizontal="center" vertical="center"/>
    </xf>
    <xf numFmtId="0" fontId="8" fillId="6" borderId="0" xfId="0" applyFont="1" applyFill="1" applyBorder="1" applyAlignment="1">
      <alignment horizontal="center" vertical="center"/>
    </xf>
    <xf numFmtId="0" fontId="8" fillId="6" borderId="9" xfId="0" applyFont="1" applyFill="1" applyBorder="1" applyAlignment="1">
      <alignment horizontal="center" vertical="center"/>
    </xf>
    <xf numFmtId="0" fontId="8" fillId="6" borderId="22" xfId="0" applyFont="1" applyFill="1" applyBorder="1" applyAlignment="1">
      <alignment horizontal="center" vertical="center"/>
    </xf>
    <xf numFmtId="0" fontId="8" fillId="3" borderId="6" xfId="0" applyFont="1" applyFill="1" applyBorder="1" applyAlignment="1">
      <alignment horizontal="center" vertical="center" wrapText="1"/>
    </xf>
    <xf numFmtId="0" fontId="31" fillId="23" borderId="4" xfId="0" applyFont="1" applyFill="1" applyBorder="1" applyAlignment="1" applyProtection="1">
      <alignment horizontal="left"/>
      <protection locked="0"/>
    </xf>
    <xf numFmtId="0" fontId="9" fillId="0" borderId="3" xfId="0" applyFont="1" applyFill="1" applyBorder="1" applyAlignment="1">
      <alignment horizontal="left"/>
    </xf>
    <xf numFmtId="0" fontId="31" fillId="23" borderId="4" xfId="0" applyFont="1" applyFill="1" applyBorder="1" applyProtection="1">
      <protection locked="0"/>
    </xf>
    <xf numFmtId="0" fontId="31" fillId="23" borderId="4" xfId="0" applyFont="1" applyFill="1" applyBorder="1"/>
    <xf numFmtId="0" fontId="9" fillId="0" borderId="4" xfId="0" applyFont="1" applyFill="1" applyBorder="1" applyAlignment="1" applyProtection="1">
      <alignment horizontal="center"/>
      <protection locked="0"/>
    </xf>
    <xf numFmtId="0" fontId="8" fillId="0" borderId="64" xfId="0" applyFont="1" applyFill="1" applyBorder="1" applyAlignment="1" applyProtection="1">
      <alignment horizontal="center"/>
      <protection locked="0"/>
    </xf>
    <xf numFmtId="0" fontId="8" fillId="0" borderId="64" xfId="0" applyFont="1" applyFill="1" applyBorder="1" applyAlignment="1" applyProtection="1">
      <alignment wrapText="1"/>
      <protection locked="0"/>
    </xf>
    <xf numFmtId="0" fontId="8" fillId="0" borderId="68" xfId="0" applyFont="1" applyFill="1" applyBorder="1" applyAlignment="1">
      <alignment horizontal="center"/>
    </xf>
    <xf numFmtId="0" fontId="8" fillId="0" borderId="4" xfId="0" applyFont="1" applyBorder="1" applyAlignment="1">
      <alignment horizontal="center" vertical="center"/>
    </xf>
    <xf numFmtId="0" fontId="8" fillId="0" borderId="0" xfId="0" applyFont="1" applyFill="1" applyAlignment="1">
      <alignment horizontal="left" vertical="center"/>
    </xf>
    <xf numFmtId="49" fontId="19" fillId="0" borderId="54" xfId="6" applyNumberFormat="1" applyFill="1" applyBorder="1">
      <alignment horizontal="center" vertical="center" wrapText="1"/>
    </xf>
    <xf numFmtId="0" fontId="0" fillId="0" borderId="13" xfId="0" applyFill="1" applyBorder="1" applyAlignment="1">
      <alignment horizontal="left" vertical="center"/>
    </xf>
    <xf numFmtId="0" fontId="7" fillId="0" borderId="49" xfId="0" applyFont="1" applyFill="1" applyBorder="1" applyAlignment="1">
      <alignment horizontal="left" vertical="center" wrapText="1"/>
    </xf>
    <xf numFmtId="0" fontId="7" fillId="0" borderId="49" xfId="0" applyFont="1" applyFill="1" applyBorder="1" applyAlignment="1">
      <alignment horizontal="left" vertical="center"/>
    </xf>
    <xf numFmtId="0" fontId="7" fillId="0" borderId="47" xfId="0" applyFont="1" applyFill="1" applyBorder="1" applyAlignment="1">
      <alignment horizontal="left" vertical="center"/>
    </xf>
    <xf numFmtId="0" fontId="0" fillId="0" borderId="14" xfId="0" applyFill="1" applyBorder="1" applyAlignment="1">
      <alignment horizontal="left" vertical="center"/>
    </xf>
    <xf numFmtId="0" fontId="0" fillId="0" borderId="7" xfId="0" applyFill="1" applyBorder="1" applyAlignment="1">
      <alignment horizontal="center" vertical="center"/>
    </xf>
    <xf numFmtId="0" fontId="7" fillId="0" borderId="0" xfId="0" applyFont="1" applyFill="1" applyBorder="1" applyAlignment="1">
      <alignment horizontal="center"/>
    </xf>
    <xf numFmtId="0" fontId="0" fillId="0" borderId="10" xfId="0" applyFill="1" applyBorder="1" applyAlignment="1">
      <alignment horizontal="center" vertical="center"/>
    </xf>
    <xf numFmtId="0" fontId="7" fillId="0" borderId="48" xfId="0" applyFont="1" applyFill="1" applyBorder="1" applyAlignment="1">
      <alignment horizontal="center" vertical="center"/>
    </xf>
    <xf numFmtId="49" fontId="18" fillId="0" borderId="23" xfId="5">
      <alignment horizontal="center" vertical="center" wrapText="1"/>
    </xf>
    <xf numFmtId="49" fontId="19" fillId="0" borderId="23" xfId="9">
      <alignment horizontal="center" vertical="center" wrapText="1"/>
    </xf>
    <xf numFmtId="49" fontId="19" fillId="0" borderId="23" xfId="10">
      <alignment horizontal="left" vertical="center" wrapText="1"/>
    </xf>
    <xf numFmtId="0" fontId="39" fillId="0" borderId="16" xfId="0" applyFont="1" applyFill="1" applyBorder="1" applyAlignment="1">
      <alignment horizontal="center"/>
    </xf>
    <xf numFmtId="0" fontId="18" fillId="0" borderId="0" xfId="0" applyFont="1"/>
    <xf numFmtId="0" fontId="0" fillId="3" borderId="16" xfId="0" applyFont="1" applyFill="1" applyBorder="1" applyAlignment="1">
      <alignment horizontal="center"/>
    </xf>
    <xf numFmtId="0" fontId="0" fillId="5" borderId="16" xfId="0" applyFill="1" applyBorder="1" applyAlignment="1">
      <alignment horizontal="center"/>
    </xf>
    <xf numFmtId="49" fontId="19" fillId="24" borderId="23" xfId="6" applyNumberFormat="1" applyFill="1">
      <alignment horizontal="center" vertical="center" wrapText="1"/>
    </xf>
    <xf numFmtId="0" fontId="0" fillId="24" borderId="16" xfId="0" applyFont="1" applyFill="1" applyBorder="1" applyAlignment="1">
      <alignment horizontal="center"/>
    </xf>
    <xf numFmtId="0" fontId="3" fillId="0" borderId="3" xfId="0" applyFont="1" applyBorder="1" applyAlignment="1">
      <alignment horizontal="center" vertical="center"/>
    </xf>
    <xf numFmtId="0" fontId="0" fillId="0" borderId="68" xfId="0" applyBorder="1" applyAlignment="1">
      <alignment horizontal="center" vertical="center"/>
    </xf>
    <xf numFmtId="0" fontId="3" fillId="0" borderId="7" xfId="0" applyFont="1" applyBorder="1" applyAlignment="1">
      <alignment horizontal="center" vertical="center"/>
    </xf>
    <xf numFmtId="0" fontId="0" fillId="0" borderId="20" xfId="0" applyFill="1" applyBorder="1" applyAlignment="1">
      <alignment horizontal="left" vertical="center"/>
    </xf>
    <xf numFmtId="0" fontId="0" fillId="0" borderId="20" xfId="0" applyFill="1" applyBorder="1" applyAlignment="1" applyProtection="1">
      <alignment wrapText="1"/>
      <protection locked="0"/>
    </xf>
    <xf numFmtId="0" fontId="8" fillId="0" borderId="20" xfId="0" applyFont="1" applyBorder="1" applyAlignment="1">
      <alignment horizontal="left" vertical="center"/>
    </xf>
    <xf numFmtId="0" fontId="0" fillId="0" borderId="21" xfId="0" applyFill="1" applyBorder="1" applyAlignment="1" applyProtection="1">
      <alignment wrapText="1"/>
      <protection locked="0"/>
    </xf>
    <xf numFmtId="0" fontId="0" fillId="4" borderId="16" xfId="0" applyFont="1" applyFill="1" applyBorder="1" applyAlignment="1">
      <alignment horizontal="center"/>
    </xf>
    <xf numFmtId="0" fontId="0" fillId="4" borderId="16" xfId="0" applyFill="1" applyBorder="1" applyAlignment="1">
      <alignment horizontal="center"/>
    </xf>
    <xf numFmtId="0" fontId="0" fillId="24" borderId="16" xfId="0" applyFill="1" applyBorder="1" applyAlignment="1">
      <alignment horizontal="center"/>
    </xf>
    <xf numFmtId="0" fontId="0" fillId="3" borderId="16" xfId="0" applyFill="1" applyBorder="1" applyAlignment="1">
      <alignment horizontal="center"/>
    </xf>
    <xf numFmtId="0" fontId="3" fillId="4" borderId="16" xfId="0" applyFont="1" applyFill="1" applyBorder="1" applyAlignment="1">
      <alignment horizontal="center"/>
    </xf>
    <xf numFmtId="0" fontId="0" fillId="4" borderId="16" xfId="0" applyFont="1" applyFill="1" applyBorder="1" applyAlignment="1">
      <alignment horizontal="right" vertical="center"/>
    </xf>
    <xf numFmtId="0" fontId="0" fillId="5" borderId="16" xfId="0" applyFont="1" applyFill="1" applyBorder="1" applyAlignment="1">
      <alignment horizontal="center"/>
    </xf>
    <xf numFmtId="49" fontId="19" fillId="4" borderId="23" xfId="6" applyNumberFormat="1" applyFill="1">
      <alignment horizontal="center" vertical="center" wrapText="1"/>
    </xf>
    <xf numFmtId="0" fontId="0" fillId="10" borderId="16" xfId="0" applyFont="1" applyFill="1" applyBorder="1" applyAlignment="1">
      <alignment horizontal="center"/>
    </xf>
    <xf numFmtId="0" fontId="0" fillId="10" borderId="16" xfId="0" applyFill="1" applyBorder="1" applyAlignment="1">
      <alignment horizontal="center"/>
    </xf>
    <xf numFmtId="0" fontId="8" fillId="4" borderId="4" xfId="0" applyFont="1" applyFill="1" applyBorder="1" applyProtection="1">
      <protection locked="0"/>
    </xf>
    <xf numFmtId="0" fontId="8" fillId="0" borderId="9" xfId="0" applyFont="1" applyFill="1" applyBorder="1" applyAlignment="1" applyProtection="1">
      <alignment horizontal="center"/>
      <protection locked="0"/>
    </xf>
    <xf numFmtId="0" fontId="8" fillId="0" borderId="9" xfId="0" applyFont="1" applyFill="1" applyBorder="1" applyAlignment="1">
      <alignment horizontal="center" vertical="center"/>
    </xf>
    <xf numFmtId="0" fontId="7" fillId="0" borderId="19" xfId="0" applyFont="1" applyBorder="1" applyAlignment="1">
      <alignment horizontal="center" vertical="center"/>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8" fillId="0" borderId="4" xfId="0" applyFont="1" applyBorder="1" applyAlignment="1">
      <alignment horizontal="center" vertical="center"/>
    </xf>
    <xf numFmtId="0" fontId="8" fillId="0" borderId="65" xfId="0" applyFont="1" applyFill="1" applyBorder="1" applyAlignment="1">
      <alignment horizontal="center"/>
    </xf>
    <xf numFmtId="0" fontId="8" fillId="0" borderId="30" xfId="0" applyFont="1" applyFill="1" applyBorder="1"/>
    <xf numFmtId="0" fontId="0" fillId="0" borderId="21" xfId="0" applyFill="1" applyBorder="1" applyProtection="1">
      <protection locked="0"/>
    </xf>
    <xf numFmtId="0" fontId="8" fillId="0" borderId="21" xfId="0" applyFont="1" applyFill="1" applyBorder="1" applyAlignment="1">
      <alignment horizontal="center"/>
    </xf>
    <xf numFmtId="0" fontId="0" fillId="0" borderId="21" xfId="0" applyFill="1" applyBorder="1" applyAlignment="1">
      <alignment horizontal="center"/>
    </xf>
    <xf numFmtId="0" fontId="8" fillId="0" borderId="21" xfId="0" applyFont="1" applyFill="1" applyBorder="1"/>
    <xf numFmtId="0" fontId="8" fillId="4" borderId="1" xfId="0" applyFont="1" applyFill="1" applyBorder="1" applyAlignment="1">
      <alignment horizontal="left" vertical="center" wrapText="1"/>
    </xf>
    <xf numFmtId="0" fontId="0" fillId="4" borderId="0" xfId="0" applyFill="1"/>
    <xf numFmtId="0" fontId="0" fillId="4" borderId="1" xfId="0" applyFill="1" applyBorder="1" applyAlignment="1">
      <alignment vertical="center"/>
    </xf>
    <xf numFmtId="0" fontId="0" fillId="4" borderId="14" xfId="0" applyFill="1" applyBorder="1" applyAlignment="1">
      <alignment vertical="center"/>
    </xf>
    <xf numFmtId="0" fontId="0" fillId="4" borderId="13" xfId="0" applyFill="1" applyBorder="1" applyAlignment="1">
      <alignment vertical="center"/>
    </xf>
    <xf numFmtId="0" fontId="8" fillId="5" borderId="4" xfId="0" applyFont="1" applyFill="1" applyBorder="1" applyAlignment="1">
      <alignment horizontal="center" vertical="center"/>
    </xf>
    <xf numFmtId="0" fontId="0" fillId="4" borderId="4" xfId="0" applyFill="1" applyBorder="1" applyAlignment="1">
      <alignment horizontal="left" vertical="center" wrapText="1"/>
    </xf>
    <xf numFmtId="0" fontId="8" fillId="6" borderId="2" xfId="0" applyFont="1" applyFill="1" applyBorder="1" applyAlignment="1">
      <alignment horizontal="center" vertical="center" wrapText="1"/>
    </xf>
    <xf numFmtId="0" fontId="0" fillId="4" borderId="22" xfId="0" applyFill="1" applyBorder="1" applyAlignment="1">
      <alignment vertical="center"/>
    </xf>
    <xf numFmtId="0" fontId="0" fillId="0" borderId="3" xfId="0" applyFill="1" applyBorder="1" applyAlignment="1">
      <alignment horizontal="center" vertical="center"/>
    </xf>
    <xf numFmtId="0" fontId="8" fillId="0" borderId="5" xfId="0" applyFont="1" applyFill="1" applyBorder="1" applyAlignment="1">
      <alignment horizontal="center" vertical="center" wrapText="1"/>
    </xf>
    <xf numFmtId="0" fontId="8" fillId="0" borderId="4" xfId="0" applyFont="1" applyBorder="1" applyAlignment="1">
      <alignment horizontal="center" vertical="center"/>
    </xf>
    <xf numFmtId="0" fontId="8" fillId="4" borderId="4" xfId="0" applyFont="1" applyFill="1" applyBorder="1" applyAlignment="1">
      <alignment horizontal="left" vertical="center" wrapText="1"/>
    </xf>
    <xf numFmtId="0" fontId="8" fillId="0" borderId="0" xfId="0" applyFont="1" applyFill="1" applyAlignment="1">
      <alignment horizontal="center" vertical="center"/>
    </xf>
    <xf numFmtId="0" fontId="8" fillId="0" borderId="9" xfId="0" applyFont="1" applyBorder="1" applyAlignment="1">
      <alignment horizontal="left" vertical="center"/>
    </xf>
    <xf numFmtId="0" fontId="24" fillId="0" borderId="11" xfId="0" applyFont="1" applyBorder="1" applyAlignment="1">
      <alignment horizontal="center" vertical="top" wrapText="1"/>
    </xf>
    <xf numFmtId="0" fontId="24" fillId="3" borderId="2" xfId="0" applyFont="1" applyFill="1" applyBorder="1" applyAlignment="1">
      <alignment horizontal="center" vertical="top" wrapText="1"/>
    </xf>
    <xf numFmtId="0" fontId="24" fillId="3" borderId="1" xfId="0" applyFont="1" applyFill="1" applyBorder="1" applyAlignment="1">
      <alignment horizontal="center" wrapText="1"/>
    </xf>
    <xf numFmtId="0" fontId="9" fillId="23" borderId="4" xfId="0" applyFont="1" applyFill="1" applyBorder="1" applyProtection="1">
      <protection locked="0"/>
    </xf>
    <xf numFmtId="0" fontId="31" fillId="23" borderId="9" xfId="0" applyFont="1" applyFill="1" applyBorder="1" applyAlignment="1">
      <alignment horizontal="center" vertical="top"/>
    </xf>
    <xf numFmtId="0" fontId="31" fillId="23" borderId="9" xfId="0" applyFont="1" applyFill="1" applyBorder="1" applyAlignment="1" applyProtection="1">
      <alignment horizontal="center" vertical="top"/>
      <protection locked="0"/>
    </xf>
    <xf numFmtId="0" fontId="31" fillId="23" borderId="4" xfId="0" applyFont="1" applyFill="1" applyBorder="1" applyAlignment="1">
      <alignment horizontal="left" vertical="center"/>
    </xf>
    <xf numFmtId="0" fontId="31" fillId="23" borderId="4" xfId="0" applyFont="1" applyFill="1" applyBorder="1" applyAlignment="1" applyProtection="1">
      <alignment horizontal="center"/>
      <protection locked="0"/>
    </xf>
    <xf numFmtId="0" fontId="9" fillId="23" borderId="4" xfId="0" applyFont="1" applyFill="1" applyBorder="1" applyAlignment="1">
      <alignment horizontal="center" vertical="center"/>
    </xf>
    <xf numFmtId="0" fontId="9" fillId="23" borderId="4" xfId="0" applyFont="1" applyFill="1" applyBorder="1"/>
    <xf numFmtId="0" fontId="31" fillId="23" borderId="9" xfId="0" applyFont="1" applyFill="1" applyBorder="1" applyProtection="1">
      <protection locked="0"/>
    </xf>
    <xf numFmtId="0" fontId="31" fillId="23" borderId="9" xfId="0" applyFont="1" applyFill="1" applyBorder="1" applyAlignment="1" applyProtection="1">
      <alignment horizontal="left"/>
      <protection locked="0"/>
    </xf>
    <xf numFmtId="0" fontId="9" fillId="23" borderId="9" xfId="0" applyFont="1" applyFill="1" applyBorder="1" applyAlignment="1">
      <alignment horizontal="center" vertical="top"/>
    </xf>
    <xf numFmtId="0" fontId="8" fillId="10" borderId="4" xfId="0" applyFont="1" applyFill="1" applyBorder="1" applyAlignment="1">
      <alignment horizontal="left" vertical="center" wrapText="1"/>
    </xf>
    <xf numFmtId="0" fontId="8" fillId="0" borderId="40" xfId="0" applyFont="1" applyFill="1" applyBorder="1" applyAlignment="1" applyProtection="1">
      <alignment horizontal="center" vertical="top"/>
      <protection locked="0"/>
    </xf>
    <xf numFmtId="0" fontId="0" fillId="0" borderId="15" xfId="0" applyBorder="1" applyAlignment="1">
      <alignment vertical="center" wrapText="1"/>
    </xf>
    <xf numFmtId="0" fontId="0" fillId="0" borderId="17" xfId="0" applyBorder="1" applyAlignment="1">
      <alignment vertical="center" wrapText="1"/>
    </xf>
    <xf numFmtId="0" fontId="0" fillId="0" borderId="27" xfId="0" applyFill="1" applyBorder="1" applyAlignment="1">
      <alignment horizontal="center" vertical="center" wrapText="1"/>
    </xf>
    <xf numFmtId="0" fontId="0" fillId="0" borderId="65" xfId="0" applyBorder="1" applyAlignment="1">
      <alignment vertical="center" wrapText="1"/>
    </xf>
    <xf numFmtId="0" fontId="0" fillId="0" borderId="68" xfId="0" applyBorder="1" applyAlignment="1">
      <alignment vertical="center" wrapText="1"/>
    </xf>
    <xf numFmtId="0" fontId="0" fillId="0" borderId="62" xfId="0" applyFill="1" applyBorder="1" applyAlignment="1">
      <alignment vertical="center" wrapText="1"/>
    </xf>
    <xf numFmtId="0" fontId="0" fillId="0" borderId="66" xfId="0" applyBorder="1" applyAlignment="1">
      <alignment vertical="center" wrapText="1"/>
    </xf>
    <xf numFmtId="0" fontId="0" fillId="0" borderId="63" xfId="0" applyFill="1" applyBorder="1" applyAlignment="1">
      <alignment vertical="center" wrapText="1"/>
    </xf>
    <xf numFmtId="0" fontId="0" fillId="0" borderId="32" xfId="0" applyBorder="1" applyAlignment="1">
      <alignment horizontal="center" vertical="center" wrapText="1"/>
    </xf>
    <xf numFmtId="0" fontId="0" fillId="0" borderId="20" xfId="0" applyBorder="1" applyAlignment="1">
      <alignment horizontal="center" vertical="center" wrapText="1"/>
    </xf>
    <xf numFmtId="0" fontId="0" fillId="0" borderId="21" xfId="0" applyBorder="1" applyAlignment="1">
      <alignment horizontal="center" vertical="center" wrapText="1"/>
    </xf>
    <xf numFmtId="0" fontId="0" fillId="0" borderId="40" xfId="0" applyBorder="1" applyAlignment="1">
      <alignment horizontal="center" vertical="center" wrapText="1"/>
    </xf>
    <xf numFmtId="0" fontId="3" fillId="0" borderId="13" xfId="0" applyFont="1" applyBorder="1" applyAlignment="1">
      <alignment horizontal="center" vertical="center"/>
    </xf>
    <xf numFmtId="0" fontId="8" fillId="0" borderId="0" xfId="0" applyFont="1" applyBorder="1" applyAlignment="1">
      <alignment horizontal="center" vertical="center"/>
    </xf>
    <xf numFmtId="49" fontId="19" fillId="0" borderId="23" xfId="6" applyBorder="1" applyAlignment="1">
      <alignment horizontal="right" wrapText="1"/>
    </xf>
    <xf numFmtId="0" fontId="3" fillId="0" borderId="2" xfId="0" applyFont="1" applyBorder="1"/>
    <xf numFmtId="0" fontId="25" fillId="0" borderId="16" xfId="0" applyFont="1" applyBorder="1" applyAlignment="1">
      <alignment horizontal="center" vertical="top" wrapText="1"/>
    </xf>
    <xf numFmtId="0" fontId="25" fillId="0" borderId="16" xfId="0" applyFont="1" applyBorder="1" applyAlignment="1">
      <alignment horizontal="justify" wrapText="1"/>
    </xf>
    <xf numFmtId="0" fontId="3" fillId="0" borderId="16" xfId="0" applyFont="1" applyBorder="1"/>
    <xf numFmtId="0" fontId="17" fillId="0" borderId="16" xfId="0" applyFont="1" applyBorder="1" applyAlignment="1">
      <alignment horizontal="center" vertical="top" wrapText="1"/>
    </xf>
    <xf numFmtId="0" fontId="17" fillId="0" borderId="16" xfId="0" applyFont="1" applyBorder="1" applyAlignment="1">
      <alignment horizontal="center" wrapText="1"/>
    </xf>
    <xf numFmtId="0" fontId="8" fillId="0" borderId="16" xfId="0" applyFont="1" applyBorder="1"/>
    <xf numFmtId="0" fontId="8" fillId="4" borderId="16" xfId="0" applyFont="1" applyFill="1" applyBorder="1"/>
    <xf numFmtId="0" fontId="7" fillId="0" borderId="4" xfId="0" applyFont="1" applyBorder="1"/>
    <xf numFmtId="0" fontId="7" fillId="0" borderId="4" xfId="0" applyFont="1" applyFill="1" applyBorder="1"/>
    <xf numFmtId="0" fontId="7" fillId="0" borderId="5" xfId="0" applyFont="1" applyBorder="1"/>
    <xf numFmtId="0" fontId="0" fillId="3" borderId="7" xfId="0" applyFill="1" applyBorder="1" applyAlignment="1">
      <alignment horizontal="center" vertical="center" wrapText="1"/>
    </xf>
    <xf numFmtId="0" fontId="7" fillId="0" borderId="13" xfId="0" applyFont="1" applyFill="1" applyBorder="1"/>
    <xf numFmtId="0" fontId="7" fillId="0" borderId="49" xfId="0" applyFont="1" applyBorder="1"/>
    <xf numFmtId="0" fontId="7" fillId="0" borderId="2" xfId="0" applyFont="1" applyBorder="1"/>
    <xf numFmtId="0" fontId="0" fillId="4" borderId="13" xfId="0" applyFill="1" applyBorder="1"/>
    <xf numFmtId="0" fontId="0" fillId="4" borderId="14" xfId="0" applyFill="1" applyBorder="1"/>
    <xf numFmtId="0" fontId="0" fillId="4" borderId="2" xfId="0" applyFill="1" applyBorder="1" applyAlignment="1">
      <alignment vertical="center"/>
    </xf>
    <xf numFmtId="0" fontId="0" fillId="4" borderId="1" xfId="0" applyFill="1" applyBorder="1"/>
    <xf numFmtId="0" fontId="0" fillId="4" borderId="2" xfId="0" applyFill="1" applyBorder="1"/>
    <xf numFmtId="0" fontId="8" fillId="0" borderId="0" xfId="0" applyFont="1" applyFill="1" applyBorder="1" applyAlignment="1">
      <alignment horizontal="left" vertical="center"/>
    </xf>
    <xf numFmtId="0" fontId="25" fillId="0" borderId="23" xfId="0" applyFont="1" applyFill="1" applyBorder="1" applyAlignment="1">
      <alignment wrapText="1"/>
    </xf>
    <xf numFmtId="0" fontId="25" fillId="0" borderId="16" xfId="0" applyFont="1" applyFill="1" applyBorder="1" applyAlignment="1">
      <alignment horizontal="left" vertical="center" wrapText="1"/>
    </xf>
    <xf numFmtId="0" fontId="25" fillId="0" borderId="16" xfId="0" applyNumberFormat="1" applyFont="1" applyFill="1" applyBorder="1" applyAlignment="1" applyProtection="1">
      <alignment horizontal="left" vertical="center" wrapText="1"/>
    </xf>
    <xf numFmtId="0" fontId="25" fillId="0" borderId="16" xfId="0" applyFont="1" applyFill="1" applyBorder="1" applyAlignment="1">
      <alignment vertical="center" wrapText="1"/>
    </xf>
    <xf numFmtId="0" fontId="9" fillId="0" borderId="16" xfId="0" applyFont="1" applyBorder="1" applyAlignment="1">
      <alignment horizontal="center" vertical="center"/>
    </xf>
    <xf numFmtId="0" fontId="0" fillId="0" borderId="16" xfId="0" applyFont="1" applyFill="1" applyBorder="1" applyAlignment="1">
      <alignment horizontal="center" vertical="center" wrapText="1"/>
    </xf>
    <xf numFmtId="0" fontId="0" fillId="0" borderId="62" xfId="0" applyFont="1" applyFill="1" applyBorder="1" applyAlignment="1">
      <alignment horizontal="center"/>
    </xf>
    <xf numFmtId="0" fontId="0" fillId="0" borderId="62" xfId="0" applyNumberFormat="1" applyFont="1" applyFill="1" applyBorder="1" applyAlignment="1" applyProtection="1">
      <alignment horizontal="center" vertical="center"/>
    </xf>
    <xf numFmtId="0" fontId="8" fillId="0" borderId="16" xfId="0" applyFont="1" applyFill="1" applyBorder="1" applyAlignment="1" applyProtection="1">
      <alignment horizontal="center"/>
      <protection locked="0"/>
    </xf>
    <xf numFmtId="0" fontId="8" fillId="0" borderId="62" xfId="0" applyFont="1" applyFill="1" applyBorder="1" applyAlignment="1" applyProtection="1">
      <alignment horizontal="center"/>
      <protection locked="0"/>
    </xf>
    <xf numFmtId="0" fontId="8" fillId="0" borderId="62" xfId="0" applyFont="1" applyFill="1" applyBorder="1" applyAlignment="1">
      <alignment horizontal="center"/>
    </xf>
    <xf numFmtId="0" fontId="0" fillId="0" borderId="62" xfId="0" applyFont="1" applyFill="1" applyBorder="1" applyAlignment="1">
      <alignment horizontal="center" vertical="center"/>
    </xf>
    <xf numFmtId="0" fontId="0" fillId="0" borderId="33" xfId="0" applyFont="1" applyFill="1" applyBorder="1" applyAlignment="1">
      <alignment horizontal="center" vertical="center"/>
    </xf>
    <xf numFmtId="0" fontId="8" fillId="0" borderId="16" xfId="0" applyFont="1" applyFill="1" applyBorder="1" applyAlignment="1">
      <alignment horizontal="center" vertical="center" wrapText="1"/>
    </xf>
    <xf numFmtId="0" fontId="0" fillId="0" borderId="77" xfId="0" applyBorder="1" applyAlignment="1">
      <alignment horizontal="center" vertical="center"/>
    </xf>
    <xf numFmtId="0" fontId="8" fillId="0" borderId="32" xfId="0" applyFont="1" applyBorder="1" applyAlignment="1">
      <alignment horizontal="left" vertical="center"/>
    </xf>
    <xf numFmtId="0" fontId="0" fillId="0" borderId="54" xfId="0" applyFont="1" applyFill="1" applyBorder="1" applyAlignment="1">
      <alignment horizontal="center" vertical="center"/>
    </xf>
    <xf numFmtId="0" fontId="8" fillId="24" borderId="56" xfId="0" applyFont="1" applyFill="1" applyBorder="1" applyAlignment="1">
      <alignment horizontal="center" vertical="center"/>
    </xf>
    <xf numFmtId="0" fontId="8" fillId="0" borderId="16" xfId="0" applyFont="1" applyFill="1" applyBorder="1" applyAlignment="1">
      <alignment horizontal="center" vertical="top"/>
    </xf>
    <xf numFmtId="0" fontId="8" fillId="0" borderId="16" xfId="0" applyFont="1" applyFill="1" applyBorder="1" applyAlignment="1" applyProtection="1">
      <alignment horizontal="center" vertical="center"/>
      <protection locked="0"/>
    </xf>
    <xf numFmtId="0" fontId="0" fillId="0" borderId="16" xfId="0" applyFill="1" applyBorder="1" applyAlignment="1">
      <alignment horizontal="center" vertical="top" wrapText="1"/>
    </xf>
    <xf numFmtId="0" fontId="0" fillId="0" borderId="16" xfId="0" applyFont="1" applyFill="1" applyBorder="1" applyAlignment="1">
      <alignment horizontal="left" wrapText="1"/>
    </xf>
    <xf numFmtId="0" fontId="40" fillId="0" borderId="16" xfId="0" applyFont="1" applyFill="1" applyBorder="1" applyAlignment="1">
      <alignment vertical="center" wrapText="1"/>
    </xf>
    <xf numFmtId="49" fontId="25" fillId="0" borderId="16" xfId="12" applyNumberFormat="1" applyFont="1" applyFill="1" applyBorder="1" applyAlignment="1">
      <alignment vertical="center" wrapText="1" shrinkToFit="1"/>
    </xf>
    <xf numFmtId="0" fontId="8" fillId="0" borderId="16" xfId="0" applyFont="1" applyFill="1" applyBorder="1" applyAlignment="1" applyProtection="1">
      <alignment wrapText="1"/>
      <protection locked="0"/>
    </xf>
    <xf numFmtId="0" fontId="8" fillId="0" borderId="33" xfId="0" applyFont="1" applyFill="1" applyBorder="1" applyAlignment="1">
      <alignment horizontal="center" vertical="center"/>
    </xf>
    <xf numFmtId="0" fontId="8" fillId="0" borderId="62" xfId="0" applyFont="1" applyFill="1" applyBorder="1" applyAlignment="1">
      <alignment horizontal="center" vertical="center"/>
    </xf>
    <xf numFmtId="0" fontId="7" fillId="0" borderId="16" xfId="0" applyFont="1" applyFill="1" applyBorder="1" applyAlignment="1" applyProtection="1">
      <alignment wrapText="1"/>
      <protection locked="0"/>
    </xf>
    <xf numFmtId="0" fontId="0" fillId="0" borderId="16" xfId="0" applyFill="1" applyBorder="1" applyAlignment="1" applyProtection="1">
      <alignment wrapText="1"/>
      <protection locked="0"/>
    </xf>
    <xf numFmtId="0" fontId="8" fillId="0" borderId="16" xfId="0" applyFont="1" applyFill="1" applyBorder="1" applyAlignment="1">
      <alignment wrapText="1"/>
    </xf>
    <xf numFmtId="0" fontId="8" fillId="0" borderId="16" xfId="0" applyFont="1" applyFill="1" applyBorder="1" applyAlignment="1">
      <alignment horizontal="left" vertical="center" wrapText="1"/>
    </xf>
    <xf numFmtId="0" fontId="9" fillId="0" borderId="16" xfId="0" applyFont="1" applyFill="1" applyBorder="1" applyAlignment="1">
      <alignment horizontal="center" vertical="center"/>
    </xf>
    <xf numFmtId="0" fontId="40" fillId="0" borderId="30" xfId="0" applyFont="1" applyFill="1" applyBorder="1" applyAlignment="1">
      <alignment vertical="center" wrapText="1"/>
    </xf>
    <xf numFmtId="0" fontId="40" fillId="0" borderId="20" xfId="0" applyFont="1" applyFill="1" applyBorder="1" applyAlignment="1">
      <alignment vertical="center" wrapText="1"/>
    </xf>
    <xf numFmtId="0" fontId="41" fillId="0" borderId="20" xfId="0" applyFont="1" applyFill="1" applyBorder="1" applyAlignment="1">
      <alignment vertical="center" wrapText="1"/>
    </xf>
    <xf numFmtId="0" fontId="0" fillId="0" borderId="3" xfId="0" applyFill="1" applyBorder="1" applyAlignment="1">
      <alignment horizontal="left" vertical="center" wrapText="1"/>
    </xf>
    <xf numFmtId="0" fontId="8" fillId="0" borderId="0" xfId="0" applyFont="1" applyFill="1" applyBorder="1" applyAlignment="1" applyProtection="1">
      <alignment wrapText="1"/>
      <protection locked="0"/>
    </xf>
    <xf numFmtId="0" fontId="7" fillId="0" borderId="4" xfId="0" applyFont="1" applyFill="1" applyBorder="1" applyAlignment="1" applyProtection="1">
      <alignment wrapText="1"/>
      <protection locked="0"/>
    </xf>
    <xf numFmtId="0" fontId="8" fillId="0" borderId="32" xfId="0" applyFont="1" applyFill="1" applyBorder="1" applyAlignment="1" applyProtection="1">
      <alignment wrapText="1"/>
      <protection locked="0"/>
    </xf>
    <xf numFmtId="0" fontId="8" fillId="0" borderId="20" xfId="0" applyFont="1" applyFill="1" applyBorder="1" applyAlignment="1" applyProtection="1">
      <alignment wrapText="1"/>
      <protection locked="0"/>
    </xf>
    <xf numFmtId="49" fontId="19" fillId="0" borderId="4" xfId="10" applyFont="1" applyFill="1" applyBorder="1">
      <alignment horizontal="left" vertical="center" wrapText="1"/>
    </xf>
    <xf numFmtId="49" fontId="19" fillId="0" borderId="4" xfId="10" applyFill="1" applyBorder="1">
      <alignment horizontal="left" vertical="center" wrapText="1"/>
    </xf>
    <xf numFmtId="49" fontId="19" fillId="0" borderId="23" xfId="9" applyFont="1" applyFill="1">
      <alignment horizontal="center" vertical="center" wrapText="1"/>
    </xf>
    <xf numFmtId="49" fontId="19" fillId="0" borderId="23" xfId="6" applyFont="1" applyFill="1">
      <alignment horizontal="center" vertical="center" wrapText="1"/>
    </xf>
    <xf numFmtId="49" fontId="19" fillId="0" borderId="23" xfId="7" applyFont="1" applyFill="1">
      <alignment horizontal="center" vertical="center" wrapText="1"/>
    </xf>
    <xf numFmtId="49" fontId="19" fillId="0" borderId="23" xfId="8" applyFont="1" applyFill="1">
      <alignment horizontal="center" vertical="center" wrapText="1"/>
    </xf>
    <xf numFmtId="49" fontId="19" fillId="0" borderId="23" xfId="10" applyFont="1" applyFill="1">
      <alignment horizontal="left" vertical="center" wrapText="1"/>
    </xf>
    <xf numFmtId="0" fontId="19" fillId="0" borderId="23" xfId="6" applyNumberFormat="1" applyFill="1">
      <alignment horizontal="center" vertical="center" wrapText="1"/>
    </xf>
    <xf numFmtId="49" fontId="19" fillId="0" borderId="16" xfId="6" applyFont="1" applyFill="1" applyBorder="1" applyAlignment="1">
      <alignment horizontal="center" vertical="center" wrapText="1"/>
    </xf>
    <xf numFmtId="49" fontId="18" fillId="0" borderId="16" xfId="6" applyFont="1" applyFill="1" applyBorder="1" applyAlignment="1">
      <alignment horizontal="center" vertical="center" wrapText="1"/>
    </xf>
    <xf numFmtId="49" fontId="19" fillId="0" borderId="16" xfId="6" applyFill="1" applyBorder="1">
      <alignment horizontal="center" vertical="center" wrapText="1"/>
    </xf>
    <xf numFmtId="0" fontId="0" fillId="4" borderId="60" xfId="0" applyFill="1" applyBorder="1" applyAlignment="1">
      <alignment horizontal="left" vertical="center"/>
    </xf>
    <xf numFmtId="0" fontId="0" fillId="4" borderId="25" xfId="0" applyFill="1" applyBorder="1" applyAlignment="1">
      <alignment horizontal="center" vertical="center"/>
    </xf>
    <xf numFmtId="0" fontId="0" fillId="4" borderId="25" xfId="0" applyFill="1" applyBorder="1" applyAlignment="1">
      <alignment horizontal="center" vertical="center" wrapText="1"/>
    </xf>
    <xf numFmtId="0" fontId="0" fillId="4" borderId="26" xfId="0" applyFill="1" applyBorder="1" applyAlignment="1">
      <alignment horizontal="center" vertical="center"/>
    </xf>
    <xf numFmtId="0" fontId="0" fillId="4" borderId="62" xfId="0" applyFill="1" applyBorder="1" applyAlignment="1">
      <alignment horizontal="left" vertical="center"/>
    </xf>
    <xf numFmtId="0" fontId="0" fillId="4" borderId="16" xfId="0" applyFill="1" applyBorder="1" applyAlignment="1">
      <alignment horizontal="center" vertical="center"/>
    </xf>
    <xf numFmtId="0" fontId="0" fillId="4" borderId="23" xfId="0" applyFill="1" applyBorder="1" applyAlignment="1">
      <alignment horizontal="center" vertical="center"/>
    </xf>
    <xf numFmtId="0" fontId="0" fillId="4" borderId="27" xfId="0" applyFill="1" applyBorder="1" applyAlignment="1">
      <alignment horizontal="center" vertical="center"/>
    </xf>
    <xf numFmtId="0" fontId="0" fillId="4" borderId="54" xfId="0" applyFill="1" applyBorder="1" applyAlignment="1">
      <alignment horizontal="left" vertical="center"/>
    </xf>
    <xf numFmtId="0" fontId="8" fillId="4" borderId="16" xfId="0" applyFont="1" applyFill="1" applyBorder="1" applyAlignment="1">
      <alignment horizontal="center"/>
    </xf>
    <xf numFmtId="0" fontId="10" fillId="4" borderId="16" xfId="0" applyFont="1" applyFill="1" applyBorder="1" applyAlignment="1">
      <alignment horizontal="center"/>
    </xf>
    <xf numFmtId="0" fontId="8" fillId="0" borderId="7" xfId="0" applyFont="1" applyFill="1" applyBorder="1" applyProtection="1">
      <protection locked="0"/>
    </xf>
    <xf numFmtId="0" fontId="8" fillId="0" borderId="68" xfId="0" applyFont="1" applyFill="1" applyBorder="1" applyProtection="1">
      <protection locked="0"/>
    </xf>
    <xf numFmtId="0" fontId="8" fillId="0" borderId="61" xfId="0" applyFont="1" applyFill="1" applyBorder="1" applyAlignment="1">
      <alignment horizontal="center"/>
    </xf>
    <xf numFmtId="0" fontId="8" fillId="0" borderId="40" xfId="0" applyFont="1" applyFill="1" applyBorder="1" applyAlignment="1">
      <alignment horizontal="center"/>
    </xf>
    <xf numFmtId="0" fontId="8" fillId="7" borderId="16" xfId="0" applyFont="1" applyFill="1" applyBorder="1" applyAlignment="1">
      <alignment horizontal="center"/>
    </xf>
    <xf numFmtId="0" fontId="0" fillId="0" borderId="0" xfId="0" applyFill="1" applyBorder="1" applyAlignment="1">
      <alignment horizontal="left"/>
    </xf>
    <xf numFmtId="0" fontId="0" fillId="0" borderId="8" xfId="0" applyFill="1" applyBorder="1" applyProtection="1"/>
    <xf numFmtId="0" fontId="0" fillId="0" borderId="7" xfId="0" applyFill="1" applyBorder="1" applyProtection="1"/>
    <xf numFmtId="0" fontId="0" fillId="0" borderId="10" xfId="0" applyFill="1" applyBorder="1" applyProtection="1"/>
    <xf numFmtId="0" fontId="0" fillId="0" borderId="3" xfId="0" applyBorder="1" applyAlignment="1">
      <alignment vertical="center"/>
    </xf>
    <xf numFmtId="0" fontId="8" fillId="0" borderId="4" xfId="0" applyFont="1" applyBorder="1" applyAlignment="1">
      <alignment horizontal="center" vertical="center"/>
    </xf>
    <xf numFmtId="0" fontId="8" fillId="0" borderId="8" xfId="0" applyFont="1" applyFill="1" applyBorder="1" applyAlignment="1" applyProtection="1">
      <alignment horizontal="center" vertical="center"/>
      <protection locked="0"/>
    </xf>
    <xf numFmtId="0" fontId="8" fillId="10" borderId="4" xfId="0" applyFont="1" applyFill="1" applyBorder="1" applyAlignment="1">
      <alignment wrapText="1"/>
    </xf>
    <xf numFmtId="0" fontId="8" fillId="0" borderId="0" xfId="0" applyFont="1" applyFill="1" applyBorder="1" applyAlignment="1" applyProtection="1">
      <alignment horizontal="center" vertical="center"/>
      <protection locked="0"/>
    </xf>
    <xf numFmtId="0" fontId="8" fillId="0" borderId="20" xfId="0" applyFont="1" applyFill="1" applyBorder="1" applyAlignment="1" applyProtection="1">
      <alignment horizontal="center" vertical="center"/>
      <protection locked="0"/>
    </xf>
    <xf numFmtId="0" fontId="8" fillId="0" borderId="64" xfId="0" applyFont="1" applyFill="1" applyBorder="1" applyAlignment="1" applyProtection="1">
      <alignment horizontal="center" vertical="center"/>
      <protection locked="0"/>
    </xf>
    <xf numFmtId="0" fontId="8" fillId="0" borderId="32" xfId="0" applyFont="1" applyFill="1" applyBorder="1" applyAlignment="1" applyProtection="1">
      <alignment horizontal="center" vertical="center"/>
      <protection locked="0"/>
    </xf>
    <xf numFmtId="0" fontId="8" fillId="0" borderId="23" xfId="0" applyFont="1" applyFill="1" applyBorder="1" applyAlignment="1" applyProtection="1">
      <alignment horizontal="center" vertical="center"/>
      <protection locked="0"/>
    </xf>
    <xf numFmtId="49" fontId="19" fillId="0" borderId="23" xfId="9" applyFill="1" applyAlignment="1">
      <alignment horizontal="center" vertical="center" wrapText="1"/>
    </xf>
    <xf numFmtId="0" fontId="8" fillId="0" borderId="31" xfId="0" applyFont="1" applyFill="1" applyBorder="1" applyAlignment="1" applyProtection="1">
      <alignment horizontal="center" vertical="center"/>
      <protection locked="0"/>
    </xf>
    <xf numFmtId="49" fontId="36" fillId="0" borderId="20" xfId="9" applyFont="1" applyFill="1" applyBorder="1" applyAlignment="1">
      <alignment horizontal="center" vertical="center" wrapText="1"/>
    </xf>
    <xf numFmtId="49" fontId="0" fillId="0" borderId="4" xfId="9" applyFont="1" applyFill="1" applyBorder="1" applyAlignment="1">
      <alignment horizontal="center" vertical="center" wrapText="1"/>
    </xf>
    <xf numFmtId="0" fontId="8" fillId="0" borderId="4" xfId="0" applyFont="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7" fillId="4" borderId="4" xfId="0" applyFont="1" applyFill="1" applyBorder="1" applyAlignment="1">
      <alignment horizontal="left" vertical="center" wrapText="1"/>
    </xf>
    <xf numFmtId="0" fontId="8" fillId="4" borderId="4" xfId="0" applyFont="1" applyFill="1" applyBorder="1" applyAlignment="1">
      <alignment vertical="center" wrapText="1"/>
    </xf>
    <xf numFmtId="0" fontId="0" fillId="5" borderId="4" xfId="0" applyFill="1" applyBorder="1" applyAlignment="1">
      <alignment horizontal="left" vertical="center" wrapText="1"/>
    </xf>
    <xf numFmtId="0" fontId="8" fillId="0" borderId="30" xfId="0" applyFont="1" applyFill="1" applyBorder="1" applyProtection="1">
      <protection locked="0"/>
    </xf>
    <xf numFmtId="0" fontId="8" fillId="0" borderId="54" xfId="0" applyFont="1" applyFill="1" applyBorder="1" applyAlignment="1" applyProtection="1">
      <alignment horizontal="left"/>
      <protection locked="0"/>
    </xf>
    <xf numFmtId="0" fontId="8" fillId="0" borderId="53" xfId="0" applyFont="1" applyFill="1" applyBorder="1" applyAlignment="1" applyProtection="1">
      <alignment horizontal="center" vertical="top"/>
      <protection locked="0"/>
    </xf>
    <xf numFmtId="0" fontId="8" fillId="0" borderId="71" xfId="0" applyFont="1" applyFill="1" applyBorder="1" applyAlignment="1" applyProtection="1">
      <alignment horizontal="left"/>
      <protection locked="0"/>
    </xf>
    <xf numFmtId="0" fontId="8" fillId="0" borderId="78" xfId="0" applyFont="1" applyFill="1" applyBorder="1" applyAlignment="1" applyProtection="1">
      <alignment horizontal="center" vertical="top"/>
      <protection locked="0"/>
    </xf>
    <xf numFmtId="0" fontId="8" fillId="3" borderId="50" xfId="0" applyFont="1" applyFill="1" applyBorder="1" applyAlignment="1">
      <alignment horizontal="center" vertical="center" wrapText="1"/>
    </xf>
    <xf numFmtId="0" fontId="8" fillId="6" borderId="51" xfId="0" applyFont="1" applyFill="1" applyBorder="1" applyAlignment="1">
      <alignment horizontal="center" vertical="center" wrapText="1"/>
    </xf>
    <xf numFmtId="0" fontId="8" fillId="6" borderId="59" xfId="0" applyFont="1" applyFill="1" applyBorder="1" applyAlignment="1">
      <alignment horizontal="center" vertical="center" wrapText="1"/>
    </xf>
    <xf numFmtId="0" fontId="8" fillId="6" borderId="52" xfId="0" applyFont="1" applyFill="1" applyBorder="1" applyAlignment="1">
      <alignment horizontal="center" vertical="center" wrapText="1"/>
    </xf>
    <xf numFmtId="0" fontId="0" fillId="4" borderId="56" xfId="0" applyFill="1" applyBorder="1" applyAlignment="1">
      <alignment horizontal="center" vertical="center"/>
    </xf>
    <xf numFmtId="0" fontId="0" fillId="0" borderId="0" xfId="0" applyFill="1" applyBorder="1" applyAlignment="1">
      <alignment horizontal="left" vertical="center"/>
    </xf>
    <xf numFmtId="0" fontId="8" fillId="0" borderId="0" xfId="0" applyFont="1" applyBorder="1" applyProtection="1">
      <protection locked="0"/>
    </xf>
    <xf numFmtId="0" fontId="31" fillId="23" borderId="4" xfId="0" applyFont="1" applyFill="1" applyBorder="1" applyAlignment="1">
      <alignment horizontal="left"/>
    </xf>
    <xf numFmtId="0" fontId="9" fillId="23" borderId="9" xfId="0" applyFont="1" applyFill="1" applyBorder="1" applyAlignment="1" applyProtection="1">
      <alignment horizontal="center" vertical="top"/>
      <protection locked="0"/>
    </xf>
    <xf numFmtId="0" fontId="9" fillId="23" borderId="4" xfId="0" applyFont="1" applyFill="1" applyBorder="1" applyAlignment="1">
      <alignment horizontal="left" vertical="center"/>
    </xf>
    <xf numFmtId="0" fontId="9" fillId="23" borderId="4" xfId="0" applyFont="1" applyFill="1" applyBorder="1" applyAlignment="1" applyProtection="1">
      <protection locked="0"/>
    </xf>
    <xf numFmtId="0" fontId="9" fillId="23" borderId="9" xfId="0" applyFont="1" applyFill="1" applyBorder="1" applyAlignment="1">
      <alignment vertical="top"/>
    </xf>
    <xf numFmtId="0" fontId="9" fillId="23" borderId="4" xfId="0" applyFont="1" applyFill="1" applyBorder="1" applyAlignment="1" applyProtection="1">
      <alignment horizontal="left"/>
      <protection locked="0"/>
    </xf>
    <xf numFmtId="0" fontId="9" fillId="23" borderId="4" xfId="0" applyFont="1" applyFill="1" applyBorder="1" applyAlignment="1" applyProtection="1">
      <alignment horizontal="center"/>
      <protection locked="0"/>
    </xf>
    <xf numFmtId="49" fontId="9" fillId="23" borderId="4" xfId="9" applyFont="1" applyFill="1" applyBorder="1">
      <alignment horizontal="center" vertical="center" wrapText="1"/>
    </xf>
    <xf numFmtId="0" fontId="9" fillId="23" borderId="9" xfId="0" applyFont="1" applyFill="1" applyBorder="1" applyAlignment="1">
      <alignment horizontal="left" vertical="top"/>
    </xf>
    <xf numFmtId="0" fontId="9" fillId="23" borderId="8" xfId="0" applyFont="1" applyFill="1" applyBorder="1" applyAlignment="1">
      <alignment horizontal="center"/>
    </xf>
    <xf numFmtId="49" fontId="9" fillId="23" borderId="4" xfId="9" applyFont="1" applyFill="1" applyBorder="1" applyAlignment="1">
      <alignment horizontal="center" vertical="center" wrapText="1"/>
    </xf>
    <xf numFmtId="0" fontId="9" fillId="23" borderId="9" xfId="0" applyFont="1" applyFill="1" applyBorder="1" applyProtection="1">
      <protection locked="0"/>
    </xf>
    <xf numFmtId="0" fontId="9" fillId="23" borderId="9" xfId="0" applyFont="1" applyFill="1" applyBorder="1" applyAlignment="1" applyProtection="1">
      <alignment horizontal="left"/>
      <protection locked="0"/>
    </xf>
    <xf numFmtId="0" fontId="9" fillId="23" borderId="9" xfId="0" applyFont="1" applyFill="1" applyBorder="1" applyAlignment="1" applyProtection="1">
      <protection locked="0"/>
    </xf>
    <xf numFmtId="0" fontId="9" fillId="23" borderId="0" xfId="0" applyFont="1" applyFill="1" applyAlignment="1">
      <alignment horizontal="center" vertical="center"/>
    </xf>
    <xf numFmtId="0" fontId="8" fillId="0" borderId="33" xfId="0" applyFont="1" applyFill="1" applyBorder="1" applyAlignment="1">
      <alignment horizontal="center" vertical="top"/>
    </xf>
    <xf numFmtId="0" fontId="7" fillId="4" borderId="47" xfId="0" applyFont="1" applyFill="1" applyBorder="1" applyAlignment="1">
      <alignment horizontal="left" vertical="center" wrapText="1"/>
    </xf>
    <xf numFmtId="0" fontId="0" fillId="0" borderId="0" xfId="0" applyFill="1" applyBorder="1" applyAlignment="1" applyProtection="1">
      <alignment wrapText="1"/>
      <protection locked="0"/>
    </xf>
    <xf numFmtId="0" fontId="8" fillId="0" borderId="33" xfId="0" applyFont="1" applyFill="1" applyBorder="1" applyAlignment="1" applyProtection="1">
      <alignment wrapText="1"/>
      <protection locked="0"/>
    </xf>
    <xf numFmtId="0" fontId="8" fillId="0" borderId="68" xfId="0" applyFont="1" applyFill="1" applyBorder="1" applyAlignment="1" applyProtection="1">
      <alignment wrapText="1"/>
      <protection locked="0"/>
    </xf>
    <xf numFmtId="16" fontId="0" fillId="0" borderId="4" xfId="0" quotePrefix="1" applyNumberFormat="1" applyFill="1" applyBorder="1" applyAlignment="1">
      <alignment horizontal="center" vertical="center"/>
    </xf>
    <xf numFmtId="0" fontId="8" fillId="0" borderId="0" xfId="0" applyFont="1" applyFill="1" applyBorder="1" applyAlignment="1">
      <alignment horizontal="left"/>
    </xf>
    <xf numFmtId="0" fontId="0" fillId="0" borderId="0" xfId="0" applyFont="1" applyFill="1" applyBorder="1" applyAlignment="1">
      <alignment horizontal="left"/>
    </xf>
    <xf numFmtId="49" fontId="19" fillId="27" borderId="23" xfId="6" applyFill="1">
      <alignment horizontal="center" vertical="center" wrapText="1"/>
    </xf>
    <xf numFmtId="49" fontId="19" fillId="27" borderId="23" xfId="9" applyFill="1">
      <alignment horizontal="center" vertical="center" wrapText="1"/>
    </xf>
    <xf numFmtId="49" fontId="43" fillId="0" borderId="23" xfId="9" applyFont="1">
      <alignment horizontal="center" vertical="center" wrapText="1"/>
    </xf>
    <xf numFmtId="49" fontId="44" fillId="0" borderId="23" xfId="9" applyFont="1">
      <alignment horizontal="center" vertical="center" wrapText="1"/>
    </xf>
    <xf numFmtId="49" fontId="19" fillId="3" borderId="54" xfId="6" applyNumberFormat="1" applyFill="1" applyBorder="1">
      <alignment horizontal="center" vertical="center" wrapText="1"/>
    </xf>
    <xf numFmtId="49" fontId="19" fillId="3" borderId="23" xfId="6" applyNumberFormat="1" applyFill="1">
      <alignment horizontal="center" vertical="center" wrapText="1"/>
    </xf>
    <xf numFmtId="0" fontId="19" fillId="3" borderId="23" xfId="6" applyNumberFormat="1" applyFill="1">
      <alignment horizontal="center" vertical="center" wrapText="1"/>
    </xf>
    <xf numFmtId="49" fontId="19" fillId="24" borderId="54" xfId="6" applyNumberFormat="1" applyFill="1" applyBorder="1">
      <alignment horizontal="center" vertical="center" wrapText="1"/>
    </xf>
    <xf numFmtId="0" fontId="19" fillId="24" borderId="23" xfId="6" applyNumberFormat="1" applyFill="1">
      <alignment horizontal="center" vertical="center" wrapText="1"/>
    </xf>
    <xf numFmtId="49" fontId="19" fillId="24" borderId="23" xfId="6" applyFill="1">
      <alignment horizontal="center" vertical="center" wrapText="1"/>
    </xf>
    <xf numFmtId="49" fontId="19" fillId="10" borderId="23" xfId="6" applyNumberFormat="1" applyFill="1">
      <alignment horizontal="center" vertical="center" wrapText="1"/>
    </xf>
    <xf numFmtId="0" fontId="19" fillId="10" borderId="23" xfId="6" applyNumberFormat="1" applyFill="1">
      <alignment horizontal="center" vertical="center" wrapText="1"/>
    </xf>
    <xf numFmtId="49" fontId="19" fillId="5" borderId="23" xfId="6" applyNumberFormat="1" applyFill="1">
      <alignment horizontal="center" vertical="center" wrapText="1"/>
    </xf>
    <xf numFmtId="0" fontId="19" fillId="5" borderId="23" xfId="6" applyNumberFormat="1" applyFill="1">
      <alignment horizontal="center" vertical="center" wrapText="1"/>
    </xf>
    <xf numFmtId="49" fontId="19" fillId="5" borderId="54" xfId="6" applyNumberFormat="1" applyFill="1" applyBorder="1">
      <alignment horizontal="center" vertical="center" wrapText="1"/>
    </xf>
    <xf numFmtId="0" fontId="8" fillId="4" borderId="4" xfId="0" applyFont="1" applyFill="1" applyBorder="1"/>
    <xf numFmtId="0" fontId="8" fillId="10" borderId="4" xfId="0" applyFont="1" applyFill="1" applyBorder="1"/>
    <xf numFmtId="0" fontId="0" fillId="10" borderId="3" xfId="0" applyFill="1" applyBorder="1"/>
    <xf numFmtId="0" fontId="0" fillId="10" borderId="4" xfId="0" applyFill="1" applyBorder="1"/>
    <xf numFmtId="0" fontId="8" fillId="4" borderId="3" xfId="0" applyFont="1" applyFill="1" applyBorder="1" applyAlignment="1">
      <alignment wrapText="1"/>
    </xf>
    <xf numFmtId="0" fontId="8" fillId="4" borderId="20" xfId="0" applyFont="1" applyFill="1" applyBorder="1" applyAlignment="1">
      <alignment wrapText="1"/>
    </xf>
    <xf numFmtId="0" fontId="8" fillId="28" borderId="3" xfId="0" applyFont="1" applyFill="1" applyBorder="1"/>
    <xf numFmtId="0" fontId="8" fillId="28" borderId="20" xfId="0" applyFont="1" applyFill="1" applyBorder="1"/>
    <xf numFmtId="0" fontId="8" fillId="10" borderId="20" xfId="0" applyFont="1" applyFill="1" applyBorder="1" applyAlignment="1">
      <alignment wrapText="1"/>
    </xf>
    <xf numFmtId="0" fontId="8" fillId="24" borderId="16" xfId="0" applyFont="1" applyFill="1" applyBorder="1" applyAlignment="1">
      <alignment horizontal="center"/>
    </xf>
    <xf numFmtId="0" fontId="8" fillId="16" borderId="4" xfId="0" applyFont="1" applyFill="1" applyBorder="1" applyProtection="1">
      <protection locked="0"/>
    </xf>
    <xf numFmtId="0" fontId="8" fillId="4" borderId="4" xfId="0" applyFont="1" applyFill="1" applyBorder="1" applyAlignment="1" applyProtection="1">
      <alignment wrapText="1"/>
      <protection locked="0"/>
    </xf>
    <xf numFmtId="0" fontId="8" fillId="4" borderId="4" xfId="0" applyFont="1" applyFill="1" applyBorder="1" applyAlignment="1">
      <alignment wrapText="1"/>
    </xf>
    <xf numFmtId="0" fontId="0" fillId="4" borderId="4" xfId="0" applyFill="1" applyBorder="1" applyAlignment="1" applyProtection="1">
      <alignment wrapText="1"/>
      <protection locked="0"/>
    </xf>
    <xf numFmtId="0" fontId="8" fillId="10" borderId="4" xfId="0" applyFont="1" applyFill="1" applyBorder="1" applyAlignment="1" applyProtection="1">
      <alignment wrapText="1"/>
      <protection locked="0"/>
    </xf>
    <xf numFmtId="0" fontId="8" fillId="5" borderId="4" xfId="0" applyFont="1" applyFill="1" applyBorder="1" applyAlignment="1" applyProtection="1">
      <alignment wrapText="1"/>
      <protection locked="0"/>
    </xf>
    <xf numFmtId="0" fontId="7" fillId="4" borderId="4" xfId="0" applyFont="1" applyFill="1" applyBorder="1" applyAlignment="1" applyProtection="1">
      <alignment wrapText="1"/>
      <protection locked="0"/>
    </xf>
    <xf numFmtId="0" fontId="8" fillId="5" borderId="4" xfId="0" applyFont="1" applyFill="1" applyBorder="1" applyProtection="1">
      <protection locked="0"/>
    </xf>
    <xf numFmtId="0" fontId="8" fillId="3" borderId="4" xfId="0" applyFont="1" applyFill="1" applyBorder="1" applyAlignment="1">
      <alignment wrapText="1"/>
    </xf>
    <xf numFmtId="0" fontId="0" fillId="10" borderId="20" xfId="0" applyFill="1" applyBorder="1" applyAlignment="1">
      <alignment wrapText="1"/>
    </xf>
    <xf numFmtId="0" fontId="8" fillId="3" borderId="0" xfId="0" applyFont="1" applyFill="1" applyBorder="1" applyAlignment="1">
      <alignment wrapText="1"/>
    </xf>
    <xf numFmtId="0" fontId="8" fillId="4" borderId="0" xfId="0" applyFont="1" applyFill="1" applyBorder="1" applyAlignment="1">
      <alignment horizontal="left" vertical="center" wrapText="1"/>
    </xf>
    <xf numFmtId="0" fontId="0" fillId="4" borderId="3" xfId="0" applyFill="1" applyBorder="1" applyAlignment="1">
      <alignment horizontal="left" vertical="center" wrapText="1"/>
    </xf>
    <xf numFmtId="0" fontId="0" fillId="4" borderId="3" xfId="0" applyFill="1" applyBorder="1" applyAlignment="1">
      <alignment horizontal="center"/>
    </xf>
    <xf numFmtId="0" fontId="0" fillId="4" borderId="3" xfId="0" applyFont="1" applyFill="1" applyBorder="1" applyAlignment="1">
      <alignment horizontal="center"/>
    </xf>
    <xf numFmtId="0" fontId="0" fillId="4" borderId="3" xfId="0" applyFont="1" applyFill="1" applyBorder="1" applyProtection="1">
      <protection locked="0"/>
    </xf>
    <xf numFmtId="0" fontId="0" fillId="4" borderId="3" xfId="0" applyFill="1" applyBorder="1"/>
    <xf numFmtId="0" fontId="0" fillId="4" borderId="4" xfId="0" applyFont="1" applyFill="1" applyBorder="1" applyAlignment="1">
      <alignment horizontal="center"/>
    </xf>
    <xf numFmtId="0" fontId="0" fillId="4" borderId="4" xfId="0" applyFill="1" applyBorder="1" applyAlignment="1">
      <alignment horizontal="center" vertical="center"/>
    </xf>
    <xf numFmtId="0" fontId="0" fillId="4" borderId="4" xfId="0" applyFont="1" applyFill="1" applyBorder="1" applyProtection="1">
      <protection locked="0"/>
    </xf>
    <xf numFmtId="0" fontId="0" fillId="4" borderId="4" xfId="0" applyFill="1" applyBorder="1"/>
    <xf numFmtId="16" fontId="0" fillId="4" borderId="4" xfId="0" quotePrefix="1" applyNumberFormat="1" applyFill="1" applyBorder="1" applyAlignment="1">
      <alignment horizontal="center" vertical="center"/>
    </xf>
    <xf numFmtId="0" fontId="0" fillId="4" borderId="4" xfId="0" quotePrefix="1" applyFill="1" applyBorder="1" applyAlignment="1">
      <alignment horizontal="center" vertical="center"/>
    </xf>
    <xf numFmtId="0" fontId="8" fillId="4" borderId="0" xfId="0" applyFont="1" applyFill="1" applyBorder="1"/>
    <xf numFmtId="0" fontId="9" fillId="23" borderId="4" xfId="0" applyFont="1" applyFill="1" applyBorder="1" applyAlignment="1">
      <alignment horizontal="left"/>
    </xf>
    <xf numFmtId="0" fontId="9" fillId="23" borderId="4" xfId="0" applyFont="1" applyFill="1" applyBorder="1" applyAlignment="1" applyProtection="1">
      <alignment horizontal="center" vertical="top"/>
      <protection locked="0"/>
    </xf>
    <xf numFmtId="0" fontId="25" fillId="4" borderId="23" xfId="0" applyFont="1" applyFill="1" applyBorder="1" applyAlignment="1">
      <alignment wrapText="1"/>
    </xf>
    <xf numFmtId="0" fontId="25" fillId="4" borderId="16" xfId="0" applyFont="1" applyFill="1" applyBorder="1" applyAlignment="1">
      <alignment wrapText="1"/>
    </xf>
    <xf numFmtId="0" fontId="25" fillId="4" borderId="16" xfId="0" applyNumberFormat="1" applyFont="1" applyFill="1" applyBorder="1" applyAlignment="1" applyProtection="1">
      <alignment horizontal="left" vertical="center" wrapText="1"/>
    </xf>
    <xf numFmtId="49" fontId="25" fillId="4" borderId="16" xfId="12" applyNumberFormat="1" applyFont="1" applyFill="1" applyBorder="1" applyAlignment="1">
      <alignment vertical="center" wrapText="1" shrinkToFit="1"/>
    </xf>
    <xf numFmtId="0" fontId="25" fillId="4" borderId="16" xfId="0" applyFont="1" applyFill="1" applyBorder="1" applyAlignment="1">
      <alignment vertical="center" wrapText="1"/>
    </xf>
    <xf numFmtId="0" fontId="25" fillId="5" borderId="16" xfId="0" applyFont="1" applyFill="1" applyBorder="1" applyAlignment="1">
      <alignment vertical="center" wrapText="1"/>
    </xf>
    <xf numFmtId="0" fontId="32" fillId="4" borderId="23" xfId="0" applyNumberFormat="1" applyFont="1" applyFill="1" applyBorder="1" applyAlignment="1" applyProtection="1">
      <alignment horizontal="left" vertical="center" wrapText="1"/>
    </xf>
    <xf numFmtId="0" fontId="32" fillId="4" borderId="16" xfId="0" applyNumberFormat="1" applyFont="1" applyFill="1" applyBorder="1" applyAlignment="1" applyProtection="1">
      <alignment horizontal="left" vertical="center" wrapText="1"/>
    </xf>
    <xf numFmtId="0" fontId="21" fillId="0" borderId="25" xfId="0" applyNumberFormat="1" applyFont="1" applyFill="1" applyBorder="1" applyAlignment="1" applyProtection="1">
      <alignment horizontal="center" vertical="top" wrapText="1"/>
    </xf>
    <xf numFmtId="0" fontId="21" fillId="0" borderId="26" xfId="0" applyNumberFormat="1" applyFont="1" applyFill="1" applyBorder="1" applyAlignment="1" applyProtection="1">
      <alignment horizontal="center" vertical="top" wrapText="1"/>
    </xf>
    <xf numFmtId="0" fontId="3" fillId="0" borderId="13" xfId="0" applyFont="1" applyBorder="1" applyAlignment="1">
      <alignment horizontal="center" vertical="center"/>
    </xf>
    <xf numFmtId="0" fontId="3" fillId="0" borderId="3" xfId="0" applyFont="1" applyBorder="1" applyAlignment="1">
      <alignment horizontal="center" vertical="center"/>
    </xf>
    <xf numFmtId="0" fontId="0" fillId="0" borderId="0" xfId="0" applyFill="1" applyBorder="1" applyAlignment="1">
      <alignment horizontal="center"/>
    </xf>
    <xf numFmtId="0" fontId="8" fillId="0" borderId="4" xfId="0" applyFont="1" applyBorder="1" applyAlignment="1">
      <alignment horizontal="center" vertical="center"/>
    </xf>
    <xf numFmtId="0" fontId="0" fillId="0" borderId="65" xfId="0" applyBorder="1" applyAlignment="1">
      <alignment horizontal="center" vertical="center"/>
    </xf>
    <xf numFmtId="0" fontId="0" fillId="0" borderId="65" xfId="0" applyFill="1" applyBorder="1" applyAlignment="1">
      <alignment horizontal="center" vertical="center"/>
    </xf>
    <xf numFmtId="0" fontId="0" fillId="0" borderId="30" xfId="0" applyFont="1" applyFill="1" applyBorder="1" applyProtection="1">
      <protection locked="0"/>
    </xf>
    <xf numFmtId="0" fontId="0" fillId="0" borderId="68" xfId="0" applyFill="1" applyBorder="1" applyAlignment="1">
      <alignment horizontal="center" vertical="center"/>
    </xf>
    <xf numFmtId="0" fontId="0" fillId="0" borderId="20" xfId="0" applyFont="1" applyFill="1" applyBorder="1" applyProtection="1">
      <protection locked="0"/>
    </xf>
    <xf numFmtId="0" fontId="0" fillId="0" borderId="68" xfId="0" applyFill="1" applyBorder="1" applyAlignment="1">
      <alignment horizontal="left" vertical="center"/>
    </xf>
    <xf numFmtId="0" fontId="0" fillId="0" borderId="66" xfId="0" applyBorder="1" applyAlignment="1">
      <alignment horizontal="center" vertical="center"/>
    </xf>
    <xf numFmtId="0" fontId="0" fillId="0" borderId="66" xfId="0" applyFill="1" applyBorder="1" applyAlignment="1">
      <alignment horizontal="left" vertical="center"/>
    </xf>
    <xf numFmtId="0" fontId="0" fillId="0" borderId="21" xfId="0" applyFill="1" applyBorder="1"/>
    <xf numFmtId="0" fontId="8" fillId="5" borderId="0" xfId="0" applyFont="1" applyFill="1" applyBorder="1" applyAlignment="1">
      <alignment horizontal="center" vertical="center"/>
    </xf>
    <xf numFmtId="0" fontId="7" fillId="4" borderId="70" xfId="0" applyFont="1" applyFill="1" applyBorder="1" applyAlignment="1">
      <alignment horizontal="center" vertical="center"/>
    </xf>
    <xf numFmtId="0" fontId="7" fillId="4" borderId="69" xfId="0" applyFont="1" applyFill="1" applyBorder="1" applyAlignment="1">
      <alignment horizontal="center" vertical="center"/>
    </xf>
    <xf numFmtId="0" fontId="7" fillId="5" borderId="43" xfId="0" applyFont="1" applyFill="1" applyBorder="1"/>
    <xf numFmtId="0" fontId="8" fillId="5" borderId="4" xfId="0" applyFont="1" applyFill="1" applyBorder="1" applyAlignment="1">
      <alignment vertical="center" wrapText="1"/>
    </xf>
    <xf numFmtId="0" fontId="8" fillId="5" borderId="9" xfId="0" applyFont="1" applyFill="1" applyBorder="1" applyAlignment="1">
      <alignment horizontal="center" vertical="center"/>
    </xf>
    <xf numFmtId="0" fontId="8" fillId="5" borderId="20" xfId="0" applyFont="1" applyFill="1" applyBorder="1"/>
    <xf numFmtId="0" fontId="8" fillId="5" borderId="4" xfId="0" applyFont="1" applyFill="1" applyBorder="1" applyAlignment="1">
      <alignment wrapText="1"/>
    </xf>
    <xf numFmtId="0" fontId="8" fillId="5" borderId="43" xfId="0" applyFont="1" applyFill="1" applyBorder="1" applyAlignment="1">
      <alignment horizontal="center" vertical="center"/>
    </xf>
    <xf numFmtId="0" fontId="8" fillId="4" borderId="3" xfId="0" applyFont="1" applyFill="1" applyBorder="1" applyAlignment="1">
      <alignment horizontal="center" vertical="center"/>
    </xf>
    <xf numFmtId="0" fontId="8" fillId="4" borderId="4" xfId="0" applyFont="1" applyFill="1" applyBorder="1" applyAlignment="1">
      <alignment horizontal="center" vertical="center"/>
    </xf>
    <xf numFmtId="49" fontId="19" fillId="5" borderId="23" xfId="9" applyFill="1">
      <alignment horizontal="center" vertical="center" wrapText="1"/>
    </xf>
    <xf numFmtId="49" fontId="19" fillId="5" borderId="23" xfId="10" applyFill="1">
      <alignment horizontal="left" vertical="center" wrapText="1"/>
    </xf>
    <xf numFmtId="0" fontId="0" fillId="5" borderId="4" xfId="0" applyFill="1" applyBorder="1" applyAlignment="1" applyProtection="1">
      <alignment wrapText="1"/>
      <protection locked="0"/>
    </xf>
    <xf numFmtId="0" fontId="8" fillId="5" borderId="4" xfId="0" applyFont="1" applyFill="1" applyBorder="1" applyAlignment="1" applyProtection="1">
      <alignment horizontal="center"/>
      <protection locked="0"/>
    </xf>
    <xf numFmtId="0" fontId="8" fillId="5" borderId="4" xfId="0" applyFont="1" applyFill="1" applyBorder="1" applyAlignment="1" applyProtection="1">
      <alignment horizontal="center" vertical="center"/>
      <protection locked="0"/>
    </xf>
    <xf numFmtId="0" fontId="0" fillId="5" borderId="4" xfId="0" applyFill="1" applyBorder="1" applyProtection="1">
      <protection locked="0"/>
    </xf>
    <xf numFmtId="0" fontId="8" fillId="5" borderId="3" xfId="0" applyFont="1" applyFill="1" applyBorder="1"/>
    <xf numFmtId="0" fontId="8" fillId="5" borderId="4" xfId="0" applyFont="1" applyFill="1" applyBorder="1"/>
    <xf numFmtId="0" fontId="0" fillId="5" borderId="4" xfId="0" applyFill="1" applyBorder="1" applyAlignment="1">
      <alignment horizontal="center" vertical="center"/>
    </xf>
    <xf numFmtId="0" fontId="8" fillId="5" borderId="20" xfId="0" applyFont="1" applyFill="1" applyBorder="1" applyAlignment="1">
      <alignment wrapText="1"/>
    </xf>
    <xf numFmtId="49" fontId="43" fillId="5" borderId="23" xfId="9" applyFont="1" applyFill="1">
      <alignment horizontal="center" vertical="center" wrapText="1"/>
    </xf>
    <xf numFmtId="49" fontId="19" fillId="5" borderId="23" xfId="8" applyFill="1">
      <alignment horizontal="center" vertical="center" wrapText="1"/>
    </xf>
    <xf numFmtId="49" fontId="44" fillId="5" borderId="23" xfId="9" applyFont="1" applyFill="1">
      <alignment horizontal="center" vertical="center" wrapText="1"/>
    </xf>
    <xf numFmtId="49" fontId="19" fillId="0" borderId="23" xfId="10" applyFill="1">
      <alignment horizontal="left" vertical="center" wrapText="1"/>
    </xf>
    <xf numFmtId="0" fontId="8" fillId="5" borderId="4" xfId="0" applyFont="1" applyFill="1" applyBorder="1" applyAlignment="1">
      <alignment horizontal="center"/>
    </xf>
    <xf numFmtId="0" fontId="8" fillId="5" borderId="9" xfId="0" applyFont="1" applyFill="1" applyBorder="1"/>
    <xf numFmtId="0" fontId="8" fillId="5" borderId="43" xfId="0" applyFont="1" applyFill="1" applyBorder="1" applyAlignment="1">
      <alignment horizontal="left" vertical="center" wrapText="1"/>
    </xf>
    <xf numFmtId="49" fontId="19" fillId="5" borderId="23" xfId="7" applyFill="1">
      <alignment horizontal="center" vertical="center" wrapText="1"/>
    </xf>
    <xf numFmtId="0" fontId="8" fillId="3" borderId="4" xfId="0" applyFont="1" applyFill="1" applyBorder="1" applyAlignment="1" applyProtection="1">
      <alignment wrapText="1"/>
      <protection locked="0"/>
    </xf>
    <xf numFmtId="0" fontId="0" fillId="0" borderId="0" xfId="0" applyAlignment="1" applyProtection="1">
      <alignment vertical="center"/>
      <protection locked="0"/>
    </xf>
    <xf numFmtId="0" fontId="8" fillId="3" borderId="11" xfId="0" applyFont="1" applyFill="1" applyBorder="1" applyAlignment="1">
      <alignment horizontal="center" vertical="center"/>
    </xf>
    <xf numFmtId="0" fontId="31" fillId="23" borderId="9" xfId="0" applyFont="1" applyFill="1" applyBorder="1" applyAlignment="1">
      <alignment horizontal="center" vertical="center"/>
    </xf>
    <xf numFmtId="0" fontId="9" fillId="0" borderId="9" xfId="0" applyFont="1" applyFill="1" applyBorder="1" applyAlignment="1">
      <alignment horizontal="center" vertical="center"/>
    </xf>
    <xf numFmtId="0" fontId="9" fillId="23" borderId="9" xfId="0" applyFont="1" applyFill="1" applyBorder="1" applyAlignment="1">
      <alignment horizontal="center" vertical="center"/>
    </xf>
    <xf numFmtId="0" fontId="9" fillId="23" borderId="9" xfId="0" applyFont="1" applyFill="1" applyBorder="1" applyAlignment="1" applyProtection="1">
      <alignment horizontal="center" vertical="center"/>
      <protection locked="0"/>
    </xf>
    <xf numFmtId="0" fontId="9" fillId="0" borderId="9" xfId="0" applyFont="1" applyFill="1" applyBorder="1" applyAlignment="1" applyProtection="1">
      <alignment horizontal="center" vertical="center"/>
      <protection locked="0"/>
    </xf>
    <xf numFmtId="0" fontId="9" fillId="0" borderId="4" xfId="0" applyFont="1" applyFill="1" applyBorder="1" applyAlignment="1" applyProtection="1">
      <alignment horizontal="center" vertical="center"/>
      <protection locked="0"/>
    </xf>
    <xf numFmtId="0" fontId="31" fillId="23" borderId="4" xfId="0" applyFont="1" applyFill="1" applyBorder="1" applyAlignment="1" applyProtection="1">
      <alignment horizontal="center" vertical="center"/>
      <protection locked="0"/>
    </xf>
    <xf numFmtId="0" fontId="8" fillId="0" borderId="20" xfId="0" applyFont="1" applyFill="1" applyBorder="1" applyAlignment="1">
      <alignment horizontal="center" vertical="center"/>
    </xf>
    <xf numFmtId="0" fontId="8" fillId="7" borderId="20" xfId="0" applyFont="1" applyFill="1" applyBorder="1" applyAlignment="1">
      <alignment horizontal="center" vertical="center"/>
    </xf>
    <xf numFmtId="49" fontId="19" fillId="0" borderId="23" xfId="9" applyFill="1" applyBorder="1" applyAlignment="1">
      <alignment horizontal="center" vertical="center" wrapText="1"/>
    </xf>
    <xf numFmtId="0" fontId="8" fillId="7" borderId="21" xfId="0" applyFont="1" applyFill="1" applyBorder="1" applyAlignment="1">
      <alignment horizontal="center" vertical="center"/>
    </xf>
    <xf numFmtId="0" fontId="0" fillId="12" borderId="16" xfId="0" applyFill="1" applyBorder="1" applyAlignment="1">
      <alignment horizontal="center"/>
    </xf>
    <xf numFmtId="0" fontId="0" fillId="0" borderId="4" xfId="0" applyFill="1" applyBorder="1" applyAlignment="1" applyProtection="1">
      <alignment horizontal="center"/>
      <protection locked="0"/>
    </xf>
    <xf numFmtId="0" fontId="0" fillId="0" borderId="4" xfId="0" applyFill="1" applyBorder="1" applyAlignment="1" applyProtection="1">
      <alignment horizontal="center" vertical="center"/>
      <protection locked="0"/>
    </xf>
    <xf numFmtId="0" fontId="0" fillId="5" borderId="4" xfId="0" applyFill="1"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8" fillId="23" borderId="4" xfId="0" applyFont="1" applyFill="1" applyBorder="1" applyAlignment="1" applyProtection="1">
      <alignment horizontal="center"/>
      <protection locked="0"/>
    </xf>
    <xf numFmtId="0" fontId="8" fillId="4" borderId="0" xfId="0" applyFont="1" applyFill="1" applyBorder="1" applyProtection="1">
      <protection locked="0"/>
    </xf>
    <xf numFmtId="0" fontId="8" fillId="5" borderId="32" xfId="0" applyFont="1" applyFill="1" applyBorder="1" applyAlignment="1">
      <alignment horizontal="center"/>
    </xf>
    <xf numFmtId="0" fontId="8" fillId="5" borderId="20" xfId="0" applyFont="1" applyFill="1" applyBorder="1" applyAlignment="1">
      <alignment horizontal="center"/>
    </xf>
    <xf numFmtId="0" fontId="0" fillId="5" borderId="4" xfId="0" applyFont="1" applyFill="1" applyBorder="1" applyAlignment="1">
      <alignment horizontal="center"/>
    </xf>
    <xf numFmtId="0" fontId="25" fillId="5" borderId="11" xfId="0" applyFont="1" applyFill="1" applyBorder="1" applyAlignment="1">
      <alignment horizontal="center" vertical="top" wrapText="1"/>
    </xf>
    <xf numFmtId="0" fontId="24" fillId="5" borderId="11" xfId="0" applyFont="1" applyFill="1" applyBorder="1" applyAlignment="1">
      <alignment horizontal="center" vertical="top" wrapText="1"/>
    </xf>
    <xf numFmtId="0" fontId="25" fillId="5" borderId="11" xfId="0" applyFont="1" applyFill="1" applyBorder="1" applyAlignment="1">
      <alignment horizontal="justify" wrapText="1"/>
    </xf>
    <xf numFmtId="0" fontId="0" fillId="5" borderId="16" xfId="0" applyFill="1" applyBorder="1" applyAlignment="1">
      <alignment horizontal="left" vertical="center" wrapText="1"/>
    </xf>
    <xf numFmtId="0" fontId="8" fillId="0" borderId="4" xfId="0" applyFont="1" applyBorder="1" applyAlignment="1">
      <alignment horizontal="center" vertical="center"/>
    </xf>
    <xf numFmtId="0" fontId="0" fillId="5" borderId="0" xfId="0" applyFill="1" applyBorder="1" applyAlignment="1" applyProtection="1">
      <alignment wrapText="1"/>
      <protection locked="0"/>
    </xf>
    <xf numFmtId="0" fontId="0" fillId="9" borderId="0" xfId="0" applyFill="1" applyBorder="1" applyAlignment="1" applyProtection="1">
      <alignment wrapText="1"/>
      <protection locked="0"/>
    </xf>
    <xf numFmtId="0" fontId="8" fillId="9" borderId="4" xfId="0" applyFont="1" applyFill="1" applyBorder="1" applyAlignment="1" applyProtection="1">
      <alignment wrapText="1"/>
      <protection locked="0"/>
    </xf>
    <xf numFmtId="0" fontId="3" fillId="17" borderId="29" xfId="0" applyFont="1" applyFill="1" applyBorder="1" applyAlignment="1">
      <alignment horizontal="center" vertical="center"/>
    </xf>
    <xf numFmtId="0" fontId="3" fillId="17" borderId="23" xfId="0" applyFont="1" applyFill="1" applyBorder="1" applyAlignment="1">
      <alignment horizontal="center" vertical="center"/>
    </xf>
    <xf numFmtId="0" fontId="0" fillId="4" borderId="16" xfId="0" applyFill="1" applyBorder="1" applyAlignment="1">
      <alignment horizontal="center" vertical="top"/>
    </xf>
    <xf numFmtId="0" fontId="0" fillId="4" borderId="16" xfId="0" applyFill="1" applyBorder="1" applyAlignment="1">
      <alignment horizontal="center" vertical="top" wrapText="1"/>
    </xf>
    <xf numFmtId="0" fontId="0" fillId="4" borderId="16" xfId="0" applyFont="1" applyFill="1" applyBorder="1" applyAlignment="1">
      <alignment horizontal="center" vertical="center"/>
    </xf>
    <xf numFmtId="0" fontId="3" fillId="17" borderId="16" xfId="0" applyFont="1" applyFill="1" applyBorder="1" applyAlignment="1">
      <alignment horizontal="center" vertical="center"/>
    </xf>
    <xf numFmtId="0" fontId="3" fillId="17" borderId="16" xfId="0" applyFont="1" applyFill="1" applyBorder="1" applyAlignment="1">
      <alignment horizontal="center" vertical="center" wrapText="1"/>
    </xf>
    <xf numFmtId="0" fontId="0" fillId="4" borderId="29" xfId="0" applyFill="1" applyBorder="1" applyAlignment="1">
      <alignment horizontal="center" vertical="top"/>
    </xf>
    <xf numFmtId="0" fontId="0" fillId="4" borderId="31" xfId="0" applyFill="1" applyBorder="1" applyAlignment="1">
      <alignment horizontal="center" vertical="top"/>
    </xf>
    <xf numFmtId="0" fontId="0" fillId="4" borderId="23" xfId="0" applyFill="1" applyBorder="1" applyAlignment="1">
      <alignment horizontal="center" vertical="top"/>
    </xf>
    <xf numFmtId="0" fontId="0" fillId="25" borderId="30" xfId="0" applyFill="1" applyBorder="1" applyAlignment="1">
      <alignment horizontal="center" vertical="center" textRotation="90"/>
    </xf>
    <xf numFmtId="0" fontId="0" fillId="25" borderId="20" xfId="0" applyFill="1" applyBorder="1" applyAlignment="1">
      <alignment horizontal="center" vertical="center" textRotation="90"/>
    </xf>
    <xf numFmtId="0" fontId="0" fillId="25" borderId="64" xfId="0" applyFill="1" applyBorder="1" applyAlignment="1">
      <alignment horizontal="center" vertical="center" textRotation="90"/>
    </xf>
    <xf numFmtId="0" fontId="0" fillId="25" borderId="21" xfId="0" applyFill="1" applyBorder="1" applyAlignment="1">
      <alignment horizontal="center" vertical="center" textRotation="90"/>
    </xf>
    <xf numFmtId="0" fontId="0" fillId="25" borderId="4" xfId="0" applyFill="1" applyBorder="1" applyAlignment="1">
      <alignment horizontal="center" vertical="center" textRotation="90"/>
    </xf>
    <xf numFmtId="0" fontId="0" fillId="25" borderId="32" xfId="0" applyFill="1" applyBorder="1" applyAlignment="1">
      <alignment horizontal="center" vertical="center" textRotation="90"/>
    </xf>
    <xf numFmtId="49" fontId="18" fillId="15" borderId="25" xfId="11" applyNumberFormat="1" applyFont="1" applyFill="1" applyBorder="1" applyAlignment="1">
      <alignment horizontal="center" vertical="center" wrapText="1"/>
    </xf>
    <xf numFmtId="49" fontId="1" fillId="15" borderId="16" xfId="11" applyNumberFormat="1" applyFont="1" applyFill="1" applyBorder="1" applyAlignment="1">
      <alignment horizontal="center" vertical="center" wrapText="1"/>
    </xf>
    <xf numFmtId="49" fontId="1" fillId="15" borderId="18" xfId="11" applyNumberFormat="1" applyFont="1" applyFill="1" applyBorder="1" applyAlignment="1">
      <alignment horizontal="center" vertical="center" wrapText="1"/>
    </xf>
    <xf numFmtId="49" fontId="18" fillId="15" borderId="24" xfId="11" applyNumberFormat="1" applyFont="1" applyFill="1" applyBorder="1" applyAlignment="1">
      <alignment horizontal="center" vertical="center" wrapText="1"/>
    </xf>
    <xf numFmtId="49" fontId="1" fillId="15" borderId="15" xfId="11" applyNumberFormat="1" applyFont="1" applyFill="1" applyBorder="1" applyAlignment="1">
      <alignment horizontal="center" vertical="center" wrapText="1"/>
    </xf>
    <xf numFmtId="49" fontId="1" fillId="15" borderId="17" xfId="11" applyNumberFormat="1" applyFont="1" applyFill="1" applyBorder="1" applyAlignment="1">
      <alignment horizontal="center" vertical="center" wrapText="1"/>
    </xf>
    <xf numFmtId="49" fontId="18" fillId="15" borderId="25" xfId="11" applyNumberFormat="1" applyFont="1" applyFill="1" applyBorder="1" applyAlignment="1">
      <alignment horizontal="center" vertical="center" textRotation="90" wrapText="1"/>
    </xf>
    <xf numFmtId="49" fontId="1" fillId="15" borderId="16" xfId="11" applyNumberFormat="1" applyFont="1" applyFill="1" applyBorder="1" applyAlignment="1">
      <alignment horizontal="center" vertical="center" textRotation="90" wrapText="1"/>
    </xf>
    <xf numFmtId="49" fontId="1" fillId="15" borderId="18" xfId="11" applyNumberFormat="1" applyFont="1" applyFill="1" applyBorder="1" applyAlignment="1">
      <alignment horizontal="center" vertical="center" textRotation="90" wrapText="1"/>
    </xf>
    <xf numFmtId="0" fontId="18" fillId="15" borderId="25" xfId="11" applyNumberFormat="1" applyFont="1" applyFill="1" applyBorder="1" applyAlignment="1">
      <alignment horizontal="center" vertical="center" wrapText="1"/>
    </xf>
    <xf numFmtId="0" fontId="1" fillId="15" borderId="16" xfId="11" applyNumberFormat="1" applyFont="1" applyFill="1" applyBorder="1" applyAlignment="1">
      <alignment horizontal="center" vertical="center" wrapText="1"/>
    </xf>
    <xf numFmtId="0" fontId="1" fillId="15" borderId="18" xfId="11" applyNumberFormat="1" applyFont="1" applyFill="1" applyBorder="1" applyAlignment="1">
      <alignment horizontal="center" vertical="center" wrapText="1"/>
    </xf>
    <xf numFmtId="0" fontId="18" fillId="15" borderId="26" xfId="11" applyNumberFormat="1" applyFont="1" applyFill="1" applyBorder="1" applyAlignment="1">
      <alignment horizontal="center" vertical="center" textRotation="90" wrapText="1"/>
    </xf>
    <xf numFmtId="0" fontId="1" fillId="15" borderId="27" xfId="11" applyNumberFormat="1" applyFont="1" applyFill="1" applyBorder="1" applyAlignment="1">
      <alignment horizontal="center" vertical="center" textRotation="90" wrapText="1"/>
    </xf>
    <xf numFmtId="0" fontId="1" fillId="15" borderId="28" xfId="11" applyNumberFormat="1" applyFont="1" applyFill="1" applyBorder="1" applyAlignment="1">
      <alignment horizontal="center" vertical="center" textRotation="90" wrapText="1"/>
    </xf>
    <xf numFmtId="0" fontId="8" fillId="3" borderId="3"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0" fillId="3" borderId="0" xfId="0" applyFill="1" applyBorder="1" applyAlignment="1">
      <alignment horizontal="center" vertical="center"/>
    </xf>
    <xf numFmtId="0" fontId="0" fillId="3" borderId="19" xfId="0" applyFill="1" applyBorder="1" applyAlignment="1">
      <alignment horizontal="center" vertical="center"/>
    </xf>
    <xf numFmtId="0" fontId="8" fillId="20" borderId="13" xfId="0" applyFont="1" applyFill="1" applyBorder="1" applyAlignment="1">
      <alignment horizontal="center" vertical="center"/>
    </xf>
    <xf numFmtId="0" fontId="8" fillId="20" borderId="14" xfId="0" applyFont="1" applyFill="1" applyBorder="1" applyAlignment="1">
      <alignment horizontal="center" vertical="center"/>
    </xf>
    <xf numFmtId="0" fontId="8" fillId="20" borderId="1" xfId="0" applyFont="1" applyFill="1" applyBorder="1" applyAlignment="1">
      <alignment horizontal="center" vertical="center"/>
    </xf>
    <xf numFmtId="0" fontId="8" fillId="19" borderId="13" xfId="0" applyFont="1" applyFill="1" applyBorder="1" applyAlignment="1">
      <alignment horizontal="center" vertical="center"/>
    </xf>
    <xf numFmtId="0" fontId="8" fillId="19" borderId="14" xfId="0" applyFont="1" applyFill="1" applyBorder="1" applyAlignment="1">
      <alignment horizontal="center" vertical="center"/>
    </xf>
    <xf numFmtId="0" fontId="8" fillId="19" borderId="1" xfId="0" applyFont="1" applyFill="1" applyBorder="1" applyAlignment="1">
      <alignment horizontal="center" vertical="center"/>
    </xf>
    <xf numFmtId="0" fontId="8" fillId="5" borderId="3" xfId="0" applyFont="1" applyFill="1" applyBorder="1" applyAlignment="1">
      <alignment horizontal="center" vertical="center"/>
    </xf>
    <xf numFmtId="0" fontId="8" fillId="5" borderId="5" xfId="0" applyFont="1" applyFill="1" applyBorder="1" applyAlignment="1">
      <alignment horizontal="center" vertical="center"/>
    </xf>
    <xf numFmtId="0" fontId="8" fillId="0" borderId="19" xfId="0" applyFont="1" applyBorder="1" applyAlignment="1">
      <alignment horizontal="center" vertical="center"/>
    </xf>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 xfId="0" applyFont="1" applyBorder="1" applyAlignment="1">
      <alignment horizontal="center" vertical="center"/>
    </xf>
    <xf numFmtId="0" fontId="0" fillId="4" borderId="14" xfId="0" applyFill="1" applyBorder="1" applyAlignment="1">
      <alignment horizontal="center" vertical="center" wrapText="1"/>
    </xf>
    <xf numFmtId="0" fontId="0" fillId="4" borderId="1" xfId="0" applyFill="1" applyBorder="1" applyAlignment="1">
      <alignment horizontal="center" vertical="center" wrapText="1"/>
    </xf>
    <xf numFmtId="0" fontId="0" fillId="4" borderId="14" xfId="0" applyFill="1" applyBorder="1" applyAlignment="1">
      <alignment horizontal="center" vertical="center"/>
    </xf>
    <xf numFmtId="0" fontId="0" fillId="4" borderId="1" xfId="0" applyFill="1" applyBorder="1" applyAlignment="1">
      <alignment horizontal="center" vertical="center"/>
    </xf>
    <xf numFmtId="0" fontId="3" fillId="14" borderId="3" xfId="0" applyFont="1" applyFill="1" applyBorder="1" applyAlignment="1">
      <alignment horizontal="center" vertical="center" textRotation="90" wrapText="1"/>
    </xf>
    <xf numFmtId="0" fontId="3" fillId="14" borderId="4" xfId="0" applyFont="1" applyFill="1" applyBorder="1" applyAlignment="1">
      <alignment horizontal="center" vertical="center" textRotation="90" wrapText="1"/>
    </xf>
    <xf numFmtId="0" fontId="3" fillId="14" borderId="5" xfId="0" applyFont="1" applyFill="1" applyBorder="1" applyAlignment="1">
      <alignment horizontal="center" vertical="center" textRotation="90" wrapText="1"/>
    </xf>
    <xf numFmtId="0" fontId="3" fillId="5" borderId="3" xfId="0" applyFont="1" applyFill="1" applyBorder="1" applyAlignment="1">
      <alignment horizontal="center" vertical="center" textRotation="90" wrapText="1"/>
    </xf>
    <xf numFmtId="0" fontId="3" fillId="5" borderId="4" xfId="0" applyFont="1" applyFill="1" applyBorder="1" applyAlignment="1">
      <alignment horizontal="center" vertical="center" textRotation="90" wrapText="1"/>
    </xf>
    <xf numFmtId="0" fontId="3" fillId="5" borderId="5" xfId="0" applyFont="1" applyFill="1" applyBorder="1" applyAlignment="1">
      <alignment horizontal="center" vertical="center" textRotation="90" wrapText="1"/>
    </xf>
    <xf numFmtId="0" fontId="3" fillId="3" borderId="3" xfId="0" applyFont="1" applyFill="1" applyBorder="1" applyAlignment="1">
      <alignment horizontal="center" vertical="center" textRotation="90" wrapText="1"/>
    </xf>
    <xf numFmtId="0" fontId="0" fillId="3" borderId="4" xfId="0" applyFill="1" applyBorder="1" applyAlignment="1">
      <alignment horizontal="center" vertical="center" textRotation="90" wrapText="1"/>
    </xf>
    <xf numFmtId="0" fontId="0" fillId="3" borderId="5" xfId="0" applyFill="1" applyBorder="1" applyAlignment="1">
      <alignment horizontal="center" vertical="center" textRotation="90" wrapText="1"/>
    </xf>
    <xf numFmtId="0" fontId="10" fillId="11" borderId="13"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1" xfId="0" applyFont="1" applyFill="1" applyBorder="1" applyAlignment="1">
      <alignment horizontal="center" vertical="center"/>
    </xf>
    <xf numFmtId="0" fontId="3" fillId="11" borderId="3" xfId="0" applyFont="1" applyFill="1" applyBorder="1" applyAlignment="1">
      <alignment horizontal="center" vertical="center" textRotation="90" wrapText="1"/>
    </xf>
    <xf numFmtId="0" fontId="0" fillId="11" borderId="4" xfId="0" applyFill="1" applyBorder="1" applyAlignment="1">
      <alignment horizontal="center" vertical="center" textRotation="90" wrapText="1"/>
    </xf>
    <xf numFmtId="0" fontId="0" fillId="11" borderId="5" xfId="0" applyFill="1" applyBorder="1" applyAlignment="1">
      <alignment horizontal="center" vertical="center" textRotation="90" wrapText="1"/>
    </xf>
    <xf numFmtId="0" fontId="10" fillId="12" borderId="13"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1" xfId="0" applyFont="1" applyFill="1" applyBorder="1" applyAlignment="1">
      <alignment horizontal="center" vertical="center"/>
    </xf>
    <xf numFmtId="0" fontId="3" fillId="12" borderId="3" xfId="0" applyFont="1" applyFill="1" applyBorder="1" applyAlignment="1">
      <alignment horizontal="center" vertical="center" textRotation="90" wrapText="1"/>
    </xf>
    <xf numFmtId="0" fontId="0" fillId="12" borderId="4" xfId="0" applyFill="1" applyBorder="1" applyAlignment="1">
      <alignment horizontal="center" vertical="center" textRotation="90" wrapText="1"/>
    </xf>
    <xf numFmtId="0" fontId="0" fillId="12" borderId="5" xfId="0" applyFill="1" applyBorder="1" applyAlignment="1">
      <alignment horizontal="center" vertical="center" textRotation="90" wrapText="1"/>
    </xf>
    <xf numFmtId="0" fontId="0" fillId="13" borderId="3" xfId="0" applyFill="1" applyBorder="1" applyAlignment="1"/>
    <xf numFmtId="0" fontId="0" fillId="13" borderId="4" xfId="0" applyFill="1" applyBorder="1" applyAlignment="1"/>
    <xf numFmtId="0" fontId="0" fillId="13" borderId="5" xfId="0" applyFill="1" applyBorder="1" applyAlignment="1"/>
    <xf numFmtId="0" fontId="3" fillId="10" borderId="3" xfId="0" applyFont="1" applyFill="1" applyBorder="1" applyAlignment="1">
      <alignment horizontal="center" vertical="center" textRotation="90" wrapText="1"/>
    </xf>
    <xf numFmtId="0" fontId="0" fillId="10" borderId="4" xfId="0" applyFill="1" applyBorder="1" applyAlignment="1">
      <alignment horizontal="center" vertical="center" textRotation="90" wrapText="1"/>
    </xf>
    <xf numFmtId="0" fontId="0" fillId="10" borderId="5" xfId="0" applyFill="1" applyBorder="1" applyAlignment="1">
      <alignment horizontal="center" vertical="center" textRotation="90" wrapText="1"/>
    </xf>
    <xf numFmtId="0" fontId="10" fillId="10" borderId="13"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1" xfId="0" applyFont="1" applyFill="1" applyBorder="1" applyAlignment="1">
      <alignment horizontal="center" vertical="center"/>
    </xf>
    <xf numFmtId="0" fontId="3" fillId="10" borderId="4" xfId="0" applyFont="1" applyFill="1" applyBorder="1" applyAlignment="1">
      <alignment horizontal="center" vertical="center" textRotation="90" wrapText="1"/>
    </xf>
    <xf numFmtId="0" fontId="3" fillId="10" borderId="5" xfId="0" applyFont="1" applyFill="1" applyBorder="1" applyAlignment="1">
      <alignment horizontal="center" vertical="center" textRotation="90" wrapText="1"/>
    </xf>
    <xf numFmtId="0" fontId="10" fillId="3" borderId="13" xfId="0" applyFont="1" applyFill="1" applyBorder="1" applyAlignment="1">
      <alignment horizontal="center" vertical="center"/>
    </xf>
    <xf numFmtId="0" fontId="10" fillId="3" borderId="14" xfId="0" applyFont="1" applyFill="1" applyBorder="1" applyAlignment="1">
      <alignment horizontal="center" vertical="center"/>
    </xf>
    <xf numFmtId="0" fontId="10" fillId="3" borderId="1" xfId="0" applyFont="1" applyFill="1" applyBorder="1" applyAlignment="1">
      <alignment horizontal="center" vertical="center"/>
    </xf>
    <xf numFmtId="0" fontId="10" fillId="9" borderId="13" xfId="0" applyFont="1" applyFill="1" applyBorder="1" applyAlignment="1">
      <alignment horizontal="center" vertical="center"/>
    </xf>
    <xf numFmtId="0" fontId="10" fillId="9" borderId="14" xfId="0" applyFont="1" applyFill="1" applyBorder="1" applyAlignment="1">
      <alignment horizontal="center" vertical="center"/>
    </xf>
    <xf numFmtId="0" fontId="10" fillId="9" borderId="1" xfId="0" applyFont="1" applyFill="1" applyBorder="1" applyAlignment="1">
      <alignment horizontal="center" vertical="center"/>
    </xf>
    <xf numFmtId="0" fontId="3" fillId="9" borderId="3" xfId="0" applyFont="1" applyFill="1" applyBorder="1" applyAlignment="1">
      <alignment horizontal="center" vertical="center" textRotation="90" wrapText="1"/>
    </xf>
    <xf numFmtId="0" fontId="0" fillId="9" borderId="4" xfId="0" applyFill="1" applyBorder="1" applyAlignment="1">
      <alignment horizontal="center" vertical="center" textRotation="90" wrapText="1"/>
    </xf>
    <xf numFmtId="0" fontId="0" fillId="9" borderId="5" xfId="0" applyFill="1" applyBorder="1" applyAlignment="1">
      <alignment horizontal="center" vertical="center" textRotation="90" wrapText="1"/>
    </xf>
    <xf numFmtId="0" fontId="3" fillId="9" borderId="4" xfId="0" applyFont="1" applyFill="1" applyBorder="1" applyAlignment="1">
      <alignment horizontal="center" vertical="center" textRotation="90" wrapText="1"/>
    </xf>
    <xf numFmtId="0" fontId="3" fillId="9" borderId="5" xfId="0" applyFont="1" applyFill="1" applyBorder="1" applyAlignment="1">
      <alignment horizontal="center" vertical="center" textRotation="90" wrapText="1"/>
    </xf>
    <xf numFmtId="0" fontId="3" fillId="0" borderId="3" xfId="0" applyFont="1" applyBorder="1" applyAlignment="1">
      <alignment horizontal="center" vertical="center" textRotation="90" wrapText="1"/>
    </xf>
    <xf numFmtId="0" fontId="3" fillId="0" borderId="4" xfId="0" applyFont="1" applyBorder="1" applyAlignment="1">
      <alignment horizontal="center" vertical="center" textRotation="90" wrapText="1"/>
    </xf>
    <xf numFmtId="0" fontId="3" fillId="0" borderId="5" xfId="0" applyFont="1" applyBorder="1" applyAlignment="1">
      <alignment horizontal="center" vertical="center" textRotation="90" wrapText="1"/>
    </xf>
    <xf numFmtId="0" fontId="0" fillId="8" borderId="3" xfId="0" applyFill="1" applyBorder="1" applyAlignment="1">
      <alignment wrapText="1"/>
    </xf>
    <xf numFmtId="0" fontId="0" fillId="8" borderId="4" xfId="0" applyFill="1" applyBorder="1" applyAlignment="1">
      <alignment wrapText="1"/>
    </xf>
    <xf numFmtId="0" fontId="0" fillId="8" borderId="5" xfId="0" applyFill="1" applyBorder="1" applyAlignment="1">
      <alignment wrapText="1"/>
    </xf>
    <xf numFmtId="0" fontId="0" fillId="0" borderId="4" xfId="0" applyBorder="1" applyAlignment="1">
      <alignment horizontal="center" vertical="center" textRotation="90" wrapText="1"/>
    </xf>
    <xf numFmtId="0" fontId="0" fillId="0" borderId="5" xfId="0" applyBorder="1" applyAlignment="1">
      <alignment horizontal="center" vertical="center" textRotation="90" wrapText="1"/>
    </xf>
    <xf numFmtId="0" fontId="10" fillId="6" borderId="13" xfId="0" applyFont="1" applyFill="1" applyBorder="1" applyAlignment="1">
      <alignment horizontal="center" vertical="center"/>
    </xf>
    <xf numFmtId="0" fontId="10" fillId="6" borderId="14" xfId="0" applyFont="1" applyFill="1" applyBorder="1" applyAlignment="1">
      <alignment horizontal="center" vertical="center"/>
    </xf>
    <xf numFmtId="0" fontId="10" fillId="6" borderId="1" xfId="0" applyFont="1" applyFill="1" applyBorder="1" applyAlignment="1">
      <alignment horizontal="center" vertical="center"/>
    </xf>
    <xf numFmtId="0" fontId="3" fillId="8" borderId="13" xfId="0" applyFont="1" applyFill="1" applyBorder="1" applyAlignment="1">
      <alignment horizontal="center" vertical="center"/>
    </xf>
    <xf numFmtId="0" fontId="3" fillId="8" borderId="14" xfId="0" applyFont="1" applyFill="1" applyBorder="1" applyAlignment="1">
      <alignment horizontal="center" vertical="center"/>
    </xf>
    <xf numFmtId="0" fontId="3" fillId="8" borderId="1" xfId="0" applyFont="1" applyFill="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1" xfId="0" applyFont="1" applyBorder="1" applyAlignment="1">
      <alignment horizontal="center" vertical="center"/>
    </xf>
    <xf numFmtId="0" fontId="0" fillId="0" borderId="14" xfId="0" applyBorder="1" applyAlignment="1">
      <alignment horizontal="center" vertical="center"/>
    </xf>
    <xf numFmtId="0" fontId="0" fillId="0" borderId="1" xfId="0" applyBorder="1" applyAlignment="1">
      <alignment horizontal="center" vertical="center"/>
    </xf>
    <xf numFmtId="0" fontId="13" fillId="6" borderId="13" xfId="0" applyFont="1" applyFill="1" applyBorder="1" applyAlignment="1">
      <alignment horizontal="center" vertical="center"/>
    </xf>
    <xf numFmtId="0" fontId="13" fillId="6" borderId="14" xfId="0" applyFont="1" applyFill="1" applyBorder="1" applyAlignment="1">
      <alignment horizontal="center" vertical="center"/>
    </xf>
    <xf numFmtId="0" fontId="13" fillId="6" borderId="1" xfId="0" applyFont="1" applyFill="1" applyBorder="1" applyAlignment="1">
      <alignment horizontal="center" vertical="center"/>
    </xf>
    <xf numFmtId="0" fontId="13" fillId="0" borderId="3" xfId="0" applyFont="1" applyBorder="1" applyAlignment="1">
      <alignment horizontal="center" vertical="center" textRotation="90" wrapText="1"/>
    </xf>
    <xf numFmtId="0" fontId="13" fillId="0" borderId="4" xfId="0" applyFont="1" applyBorder="1" applyAlignment="1">
      <alignment horizontal="center" vertical="center" textRotation="90" wrapText="1"/>
    </xf>
    <xf numFmtId="0" fontId="13" fillId="0" borderId="5" xfId="0" applyFont="1" applyBorder="1" applyAlignment="1">
      <alignment horizontal="center" vertical="center" textRotation="90" wrapText="1"/>
    </xf>
    <xf numFmtId="0" fontId="10" fillId="0" borderId="19" xfId="0" applyFont="1" applyBorder="1" applyAlignment="1">
      <alignment horizontal="center" vertical="center"/>
    </xf>
    <xf numFmtId="0" fontId="3" fillId="0" borderId="19" xfId="0" applyFont="1" applyBorder="1" applyAlignment="1">
      <alignment horizontal="center" vertical="center"/>
    </xf>
    <xf numFmtId="0" fontId="10" fillId="0" borderId="19" xfId="0" applyFont="1" applyBorder="1" applyAlignment="1">
      <alignment horizontal="center" vertical="center" wrapText="1"/>
    </xf>
    <xf numFmtId="0" fontId="3" fillId="0" borderId="19" xfId="0" applyFont="1" applyBorder="1" applyAlignment="1">
      <alignment horizontal="center" vertical="center" wrapText="1"/>
    </xf>
    <xf numFmtId="0" fontId="17" fillId="0" borderId="13" xfId="0" applyFont="1" applyBorder="1" applyAlignment="1">
      <alignment horizontal="center" vertical="center"/>
    </xf>
    <xf numFmtId="0" fontId="17" fillId="0" borderId="14" xfId="0" applyFont="1" applyBorder="1" applyAlignment="1">
      <alignment horizontal="center" vertical="center"/>
    </xf>
    <xf numFmtId="0" fontId="17" fillId="0" borderId="1" xfId="0" applyFont="1" applyBorder="1" applyAlignment="1">
      <alignment horizontal="center" vertical="center"/>
    </xf>
    <xf numFmtId="0" fontId="3" fillId="0" borderId="4" xfId="0" applyFont="1" applyBorder="1" applyAlignment="1">
      <alignment textRotation="90" wrapText="1"/>
    </xf>
    <xf numFmtId="0" fontId="3" fillId="0" borderId="5" xfId="0" applyFont="1" applyBorder="1" applyAlignment="1">
      <alignment textRotation="90" wrapText="1"/>
    </xf>
    <xf numFmtId="0" fontId="13" fillId="0" borderId="8" xfId="0" applyFont="1" applyBorder="1" applyAlignment="1">
      <alignment horizontal="center" vertical="center" textRotation="90" wrapText="1"/>
    </xf>
    <xf numFmtId="0" fontId="13" fillId="0" borderId="10" xfId="0" applyFont="1" applyBorder="1" applyAlignment="1">
      <alignment horizontal="center" vertical="center" textRotation="90" wrapText="1"/>
    </xf>
    <xf numFmtId="0" fontId="0" fillId="6" borderId="13" xfId="0" applyFill="1" applyBorder="1" applyAlignment="1"/>
    <xf numFmtId="0" fontId="0" fillId="6" borderId="14" xfId="0" applyFill="1" applyBorder="1" applyAlignment="1"/>
    <xf numFmtId="0" fontId="0" fillId="6" borderId="1" xfId="0" applyFill="1" applyBorder="1" applyAlignment="1"/>
    <xf numFmtId="0" fontId="10" fillId="6" borderId="13" xfId="0" applyFont="1" applyFill="1" applyBorder="1" applyAlignment="1">
      <alignment horizontal="center" vertical="center" wrapText="1"/>
    </xf>
    <xf numFmtId="0" fontId="10" fillId="6" borderId="14"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30" fillId="0" borderId="3" xfId="0" applyFont="1" applyBorder="1" applyAlignment="1">
      <alignment horizontal="center" vertical="center" textRotation="90" wrapText="1"/>
    </xf>
    <xf numFmtId="0" fontId="30" fillId="0" borderId="4" xfId="0" applyFont="1" applyBorder="1" applyAlignment="1">
      <alignment horizontal="center" vertical="center" textRotation="90" wrapText="1"/>
    </xf>
    <xf numFmtId="0" fontId="30" fillId="0" borderId="5" xfId="0" applyFont="1" applyBorder="1" applyAlignment="1">
      <alignment horizontal="center" vertical="center" textRotation="90" wrapText="1"/>
    </xf>
    <xf numFmtId="0" fontId="10" fillId="0" borderId="3" xfId="0" applyFont="1" applyBorder="1" applyAlignment="1">
      <alignment horizontal="center" vertical="top" textRotation="90"/>
    </xf>
    <xf numFmtId="0" fontId="8" fillId="0" borderId="4" xfId="0" applyFont="1" applyBorder="1" applyAlignment="1"/>
    <xf numFmtId="0" fontId="8" fillId="0" borderId="5" xfId="0" applyFont="1" applyBorder="1" applyAlignment="1"/>
    <xf numFmtId="0" fontId="11" fillId="8" borderId="7"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11" fillId="8" borderId="6" xfId="0" applyFont="1" applyFill="1" applyBorder="1" applyAlignment="1">
      <alignment horizontal="center" vertical="center" wrapText="1"/>
    </xf>
    <xf numFmtId="0" fontId="11" fillId="0" borderId="4" xfId="0" applyFont="1" applyBorder="1" applyAlignment="1">
      <alignment horizontal="center" vertical="top" textRotation="90"/>
    </xf>
    <xf numFmtId="0" fontId="8" fillId="0" borderId="4" xfId="0" applyFont="1" applyBorder="1" applyAlignment="1">
      <alignment horizontal="center" vertical="top"/>
    </xf>
    <xf numFmtId="0" fontId="8" fillId="0" borderId="5" xfId="0" applyFont="1" applyBorder="1" applyAlignment="1">
      <alignment horizontal="center" vertical="top"/>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3" xfId="0" applyFont="1" applyBorder="1" applyAlignment="1">
      <alignment horizontal="center" vertical="center"/>
    </xf>
    <xf numFmtId="0" fontId="10" fillId="0" borderId="14" xfId="0" applyFont="1" applyBorder="1" applyAlignment="1">
      <alignment horizontal="center" vertical="center"/>
    </xf>
    <xf numFmtId="0" fontId="10" fillId="0" borderId="1" xfId="0" applyFont="1" applyBorder="1" applyAlignment="1">
      <alignment horizontal="center" vertical="center"/>
    </xf>
    <xf numFmtId="0" fontId="11" fillId="0" borderId="4" xfId="0" applyFont="1" applyBorder="1" applyAlignment="1">
      <alignment horizontal="right" vertical="top" textRotation="90"/>
    </xf>
    <xf numFmtId="0" fontId="8" fillId="0" borderId="4" xfId="0" applyFont="1" applyBorder="1" applyAlignment="1">
      <alignment horizontal="right" vertical="top"/>
    </xf>
    <xf numFmtId="0" fontId="8" fillId="0" borderId="5" xfId="0" applyFont="1" applyBorder="1" applyAlignment="1">
      <alignment horizontal="right" vertical="top"/>
    </xf>
    <xf numFmtId="0" fontId="11" fillId="0" borderId="10" xfId="0" applyFont="1" applyBorder="1" applyAlignment="1">
      <alignment horizontal="center" vertical="center" wrapText="1"/>
    </xf>
    <xf numFmtId="0" fontId="11" fillId="0" borderId="19" xfId="0" applyFont="1" applyBorder="1" applyAlignment="1">
      <alignment horizontal="center" vertical="center" wrapText="1"/>
    </xf>
    <xf numFmtId="0" fontId="11" fillId="0" borderId="11" xfId="0" applyFont="1" applyBorder="1" applyAlignment="1">
      <alignment horizontal="center" vertical="center" wrapText="1"/>
    </xf>
    <xf numFmtId="0" fontId="29" fillId="0" borderId="3" xfId="0" applyFont="1" applyBorder="1" applyAlignment="1">
      <alignment horizontal="center" vertical="center" textRotation="90" wrapText="1"/>
    </xf>
    <xf numFmtId="0" fontId="29" fillId="0" borderId="4" xfId="0" applyFont="1" applyBorder="1" applyAlignment="1">
      <alignment horizontal="center" vertical="center" textRotation="90" wrapText="1"/>
    </xf>
    <xf numFmtId="0" fontId="29" fillId="0" borderId="5" xfId="0" applyFont="1" applyBorder="1" applyAlignment="1">
      <alignment horizontal="center" vertical="center" textRotation="90" wrapText="1"/>
    </xf>
    <xf numFmtId="0" fontId="28" fillId="10" borderId="3" xfId="0" applyFont="1" applyFill="1" applyBorder="1" applyAlignment="1">
      <alignment horizontal="center" vertical="top" textRotation="90"/>
    </xf>
    <xf numFmtId="0" fontId="8" fillId="10" borderId="4" xfId="0" applyFont="1" applyFill="1" applyBorder="1" applyAlignment="1"/>
    <xf numFmtId="0" fontId="8" fillId="10" borderId="5" xfId="0" applyFont="1" applyFill="1" applyBorder="1" applyAlignment="1"/>
    <xf numFmtId="0" fontId="28" fillId="0" borderId="13" xfId="0" applyFont="1" applyBorder="1" applyAlignment="1">
      <alignment horizontal="center" vertical="center"/>
    </xf>
    <xf numFmtId="0" fontId="28" fillId="0" borderId="14" xfId="0" applyFont="1" applyBorder="1" applyAlignment="1">
      <alignment horizontal="center" vertical="center"/>
    </xf>
    <xf numFmtId="0" fontId="28" fillId="0" borderId="1" xfId="0" applyFont="1" applyBorder="1" applyAlignment="1">
      <alignment horizontal="center" vertical="center"/>
    </xf>
    <xf numFmtId="0" fontId="30" fillId="0" borderId="6" xfId="0" applyFont="1" applyBorder="1" applyAlignment="1">
      <alignment horizontal="center" vertical="center" textRotation="90" wrapText="1"/>
    </xf>
    <xf numFmtId="0" fontId="30" fillId="0" borderId="11" xfId="0" applyFont="1" applyBorder="1" applyAlignment="1">
      <alignment horizontal="center" vertical="center" textRotation="90" wrapText="1"/>
    </xf>
    <xf numFmtId="0" fontId="11" fillId="0" borderId="3" xfId="0" applyFont="1" applyBorder="1" applyAlignment="1">
      <alignment horizontal="center" vertical="center" textRotation="90"/>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0" fillId="0" borderId="55" xfId="0" applyBorder="1" applyAlignment="1">
      <alignment horizontal="center" vertical="center" wrapText="1"/>
    </xf>
    <xf numFmtId="0" fontId="0" fillId="0" borderId="56" xfId="0" applyBorder="1" applyAlignment="1">
      <alignment horizontal="center" vertical="center" wrapText="1"/>
    </xf>
    <xf numFmtId="0" fontId="0" fillId="0" borderId="58" xfId="0" applyBorder="1" applyAlignment="1">
      <alignment horizontal="center" vertical="center" wrapText="1"/>
    </xf>
    <xf numFmtId="0" fontId="0" fillId="0" borderId="6" xfId="0" applyBorder="1" applyAlignment="1">
      <alignment horizontal="center" vertical="center" wrapText="1"/>
    </xf>
    <xf numFmtId="0" fontId="0" fillId="0" borderId="11" xfId="0" applyBorder="1" applyAlignment="1">
      <alignment horizontal="center" vertical="center" wrapText="1"/>
    </xf>
    <xf numFmtId="0" fontId="3" fillId="0" borderId="65" xfId="0" applyFont="1" applyBorder="1" applyAlignment="1">
      <alignment horizontal="center" vertical="center" wrapText="1"/>
    </xf>
    <xf numFmtId="0" fontId="3" fillId="0" borderId="66" xfId="0" applyFont="1" applyBorder="1" applyAlignment="1">
      <alignment horizontal="center" vertical="center" wrapText="1"/>
    </xf>
    <xf numFmtId="0" fontId="3" fillId="0" borderId="30" xfId="0" applyFont="1" applyBorder="1" applyAlignment="1">
      <alignment horizontal="center" vertical="center" wrapText="1"/>
    </xf>
    <xf numFmtId="0" fontId="3" fillId="0" borderId="21" xfId="0" applyFont="1" applyBorder="1" applyAlignment="1">
      <alignment horizontal="center" vertical="center" wrapText="1"/>
    </xf>
    <xf numFmtId="0" fontId="3" fillId="0" borderId="67" xfId="0" applyFont="1" applyBorder="1" applyAlignment="1">
      <alignment horizontal="center" vertical="center" wrapText="1"/>
    </xf>
    <xf numFmtId="0" fontId="3" fillId="0" borderId="76" xfId="0" applyFont="1" applyBorder="1" applyAlignment="1">
      <alignment horizontal="center" vertical="center" wrapText="1"/>
    </xf>
    <xf numFmtId="0" fontId="0" fillId="0" borderId="57" xfId="0" applyBorder="1" applyAlignment="1">
      <alignment horizontal="center" vertical="center" wrapText="1"/>
    </xf>
    <xf numFmtId="0" fontId="10" fillId="0" borderId="3" xfId="0" applyFont="1" applyFill="1" applyBorder="1" applyAlignment="1">
      <alignment horizontal="center" vertical="center" textRotation="90" wrapText="1"/>
    </xf>
    <xf numFmtId="0" fontId="10" fillId="0" borderId="5" xfId="0" applyFont="1" applyFill="1" applyBorder="1" applyAlignment="1">
      <alignment horizontal="center" vertical="center" textRotation="90" wrapText="1"/>
    </xf>
    <xf numFmtId="0" fontId="11" fillId="3" borderId="4" xfId="0" applyFont="1" applyFill="1" applyBorder="1" applyAlignment="1">
      <alignment horizontal="center" vertical="top" textRotation="90"/>
    </xf>
    <xf numFmtId="0" fontId="8" fillId="3" borderId="3" xfId="0" applyFont="1" applyFill="1" applyBorder="1" applyAlignment="1">
      <alignment horizontal="center" vertical="center" textRotation="90"/>
    </xf>
    <xf numFmtId="0" fontId="8" fillId="3" borderId="5" xfId="0" applyFont="1" applyFill="1" applyBorder="1" applyAlignment="1">
      <alignment horizontal="center" vertical="center" textRotation="90"/>
    </xf>
    <xf numFmtId="0" fontId="12" fillId="10" borderId="7" xfId="0" applyFont="1" applyFill="1" applyBorder="1" applyAlignment="1">
      <alignment horizontal="center" vertical="top" textRotation="90"/>
    </xf>
    <xf numFmtId="0" fontId="0" fillId="10" borderId="8" xfId="0" applyFill="1" applyBorder="1" applyAlignment="1"/>
    <xf numFmtId="0" fontId="12" fillId="0" borderId="13" xfId="0" applyFont="1" applyBorder="1" applyAlignment="1">
      <alignment horizontal="center" vertical="center"/>
    </xf>
    <xf numFmtId="0" fontId="12" fillId="0" borderId="14" xfId="0" applyFont="1" applyBorder="1" applyAlignment="1">
      <alignment horizontal="center" vertical="center"/>
    </xf>
    <xf numFmtId="0" fontId="3" fillId="0" borderId="3" xfId="0" applyFont="1" applyBorder="1" applyAlignment="1">
      <alignment horizontal="center" vertical="center"/>
    </xf>
    <xf numFmtId="0" fontId="3" fillId="0" borderId="5" xfId="0" applyFont="1" applyBorder="1" applyAlignment="1">
      <alignment horizontal="center"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37" fillId="0" borderId="26" xfId="0" applyFont="1" applyBorder="1" applyAlignment="1">
      <alignment horizontal="center" vertical="center" textRotation="90" wrapText="1"/>
    </xf>
    <xf numFmtId="0" fontId="37" fillId="0" borderId="27" xfId="0" applyFont="1" applyBorder="1" applyAlignment="1">
      <alignment horizontal="center" vertical="center" textRotation="90" wrapText="1"/>
    </xf>
    <xf numFmtId="0" fontId="37" fillId="0" borderId="74" xfId="0" applyFont="1" applyBorder="1" applyAlignment="1">
      <alignment horizontal="center" vertical="center" textRotation="90" wrapText="1"/>
    </xf>
    <xf numFmtId="0" fontId="37" fillId="0" borderId="30" xfId="0" applyFont="1" applyBorder="1" applyAlignment="1">
      <alignment horizontal="center" vertical="center" textRotation="90" wrapText="1"/>
    </xf>
    <xf numFmtId="0" fontId="37" fillId="0" borderId="20" xfId="0" applyFont="1" applyBorder="1" applyAlignment="1">
      <alignment horizontal="center" vertical="center" textRotation="90" wrapText="1"/>
    </xf>
    <xf numFmtId="0" fontId="37" fillId="0" borderId="21" xfId="0" applyFont="1" applyBorder="1" applyAlignment="1">
      <alignment horizontal="center" vertical="center" textRotation="90" wrapText="1"/>
    </xf>
    <xf numFmtId="0" fontId="37" fillId="0" borderId="64" xfId="0" applyFont="1" applyBorder="1" applyAlignment="1">
      <alignment horizontal="center" vertical="center" textRotation="90" wrapText="1"/>
    </xf>
    <xf numFmtId="0" fontId="8" fillId="0" borderId="29" xfId="0" applyFont="1" applyBorder="1" applyAlignment="1">
      <alignment horizontal="center" vertical="center"/>
    </xf>
    <xf numFmtId="0" fontId="8" fillId="0" borderId="0" xfId="0" applyFont="1" applyBorder="1" applyAlignment="1">
      <alignment horizontal="center" vertical="center"/>
    </xf>
    <xf numFmtId="0" fontId="23" fillId="22" borderId="13" xfId="0" applyFont="1" applyFill="1" applyBorder="1" applyAlignment="1">
      <alignment horizontal="center" vertical="center" wrapText="1"/>
    </xf>
    <xf numFmtId="0" fontId="23" fillId="22" borderId="14" xfId="0" applyFont="1" applyFill="1" applyBorder="1" applyAlignment="1">
      <alignment horizontal="center" vertical="center" wrapText="1"/>
    </xf>
  </cellXfs>
  <cellStyles count="13">
    <cellStyle name="ColStyle1" xfId="3"/>
    <cellStyle name="ColStyle2" xfId="4"/>
    <cellStyle name="ColStyle3" xfId="5"/>
    <cellStyle name="ColStyle4" xfId="6"/>
    <cellStyle name="ColStyle5" xfId="7"/>
    <cellStyle name="ColStyle6" xfId="8"/>
    <cellStyle name="ColStyle7" xfId="9"/>
    <cellStyle name="ColStyle8" xfId="10"/>
    <cellStyle name="Обычный" xfId="0" builtinId="0"/>
    <cellStyle name="Обычный 2" xfId="1"/>
    <cellStyle name="Обычный_Заказ на УСО с подсчетом на 23.12.02" xfId="12"/>
    <cellStyle name="Обычный_Таблица сигналов" xfId="11"/>
    <cellStyle name="Стиль 1" xfId="2"/>
  </cellStyles>
  <dxfs count="22">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s>
  <tableStyles count="0" defaultTableStyle="TableStyleMedium9" defaultPivotStyle="PivotStyleLight16"/>
  <colors>
    <mruColors>
      <color rgb="FFC5C3F3"/>
      <color rgb="FFFAB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externalLink" Target="externalLinks/externalLink7.xml"/><Relationship Id="rId63" Type="http://schemas.openxmlformats.org/officeDocument/2006/relationships/externalLink" Target="externalLinks/externalLink15.xml"/><Relationship Id="rId68"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5.xml"/><Relationship Id="rId58" Type="http://schemas.openxmlformats.org/officeDocument/2006/relationships/externalLink" Target="externalLinks/externalLink10.xml"/><Relationship Id="rId66" Type="http://schemas.openxmlformats.org/officeDocument/2006/relationships/externalLink" Target="externalLinks/externalLink1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externalLink" Target="externalLinks/externalLink9.xml"/><Relationship Id="rId61" Type="http://schemas.openxmlformats.org/officeDocument/2006/relationships/externalLink" Target="externalLinks/externalLink1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4.xml"/><Relationship Id="rId60" Type="http://schemas.openxmlformats.org/officeDocument/2006/relationships/externalLink" Target="externalLinks/externalLink12.xml"/><Relationship Id="rId65" Type="http://schemas.openxmlformats.org/officeDocument/2006/relationships/externalLink" Target="externalLinks/externalLink1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8.xml"/><Relationship Id="rId64" Type="http://schemas.openxmlformats.org/officeDocument/2006/relationships/externalLink" Target="externalLinks/externalLink16.xml"/><Relationship Id="rId69"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externalLink" Target="externalLinks/externalLink3.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1.xml"/><Relationship Id="rId67" Type="http://schemas.openxmlformats.org/officeDocument/2006/relationships/externalLink" Target="externalLinks/externalLink1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6.xml"/><Relationship Id="rId62" Type="http://schemas.openxmlformats.org/officeDocument/2006/relationships/externalLink" Target="externalLinks/externalLink14.xml"/><Relationship Id="rId7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fs\common\Dropbox\&#1051;&#1086;&#1090;_%20(&#1051;&#1055;&#1044;&#1057;%20&#1063;&#1077;&#1087;&#1091;&#1088;&#1089;&#1082;&#1086;&#1075;&#1086;)\&#1052;&#1053;&#1057;\&#1052;&#1053;&#1057;_&#1063;&#1077;&#1087;&#1091;&#1088;&#1089;&#1082;&#1086;&#1075;&#1086;_&#1074;9_&#1048;&#105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Job\&#1055;&#1088;&#1086;&#1077;&#1082;&#1090;&#1099;\&#1050;&#1088;&#1099;&#1084;&#1089;&#1082;&#1072;&#1103;%20&#1055;&#1053;&#1057;+&#1056;&#1055;%20&#1057;&#1040;&#1056;%201\&#1055;&#1053;&#1057;+&#1056;&#1055;\&#1055;&#1053;&#1057;+&#1056;&#1055;%20&#1050;&#1088;&#1099;&#1084;&#1089;&#1082;&#1072;&#1103;%20&#1074;3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s\common\Job\&#1050;&#1088;&#1099;&#1084;&#1089;&#1082;&#1072;&#1103;-1%20&#1055;&#1053;&#1057;%20&#1056;&#1055;\&#1055;&#1053;&#1057;+&#1056;&#1055;\&#1055;&#1053;&#1057;+&#1056;&#1055;%20&#1050;&#1088;&#1099;&#1084;&#1089;&#1082;&#1072;&#1103;%20&#1074;3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s\common\Projects\Chepurskovo\&#1052;&#1055;&#1057;&#1040;_&#1052;&#1053;&#1057;\&#1052;&#1053;&#1057;_&#1063;&#1077;&#1087;&#1091;&#1088;&#1089;&#1082;&#1086;&#1075;&#1086;_&#1074;9_&#1048;&#105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Job\&#1055;&#1088;&#1086;&#1077;&#1082;&#1090;&#1099;\&#1042;&#1090;&#1086;&#1088;&#1086;&#1074;&#1086;%20&#1052;&#1053;&#1057;+&#1055;&#1053;&#1057;+&#1056;&#1055;\&#1048;&#1054;\Vtorovo_MNS_PNS_RP_IO_v78.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fs\common\Users\Admin\Desktop\&#1042;%20&#1059;&#1088;&#1076;&#1086;&#1084;&#1091;\&#1040;&#1057;&#1059;&#1058;&#1055;_&#1057;&#1059;\&#1053;&#1055;&#1057;_&#1059;&#1088;&#1076;&#1086;&#1084;&#1072;%20&#1055;&#1053;&#1056;_2.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fs\common\&#1055;&#1077;&#1088;&#1084;&#1100;\&#1055;&#1077;&#1088;&#1084;&#1100;\&#1053;&#1055;&#1057;_&#1059;&#1088;&#1076;&#1086;&#1084;&#1072;%20&#1055;&#1053;&#1056;.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s\common\Job\&#1055;&#1077;&#1088;&#1084;&#1100;%201-4\&#1052;&#1053;&#1057;-1_&#1055;&#1077;&#1088;&#1084;&#1100;%20&#1074;41.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D:\Job\&#1055;&#1088;&#1086;&#1077;&#1082;&#1090;&#1099;\&#1056;&#1103;&#1079;&#1072;&#1085;&#1100;%20&#1052;&#1053;&#1057;+&#1055;&#1053;&#1057;%201\&#1056;&#1072;&#1079;&#1088;&#1072;&#1073;&#1086;&#1090;&#1082;&#1072;\Ryazan_1MNS_PNS_IO_v14.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zaytsev.a.a/Desktop/&#1057;&#1053;&#1069;3/&#1057;&#1053;&#1069;3_&#1043;&#1088;&#1091;&#1096;&#1086;&#1074;&#1072;&#1103;_IO_&#1074;2%20&#8212;%20&#1082;&#1086;&#1087;&#1080;&#1103;.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Job\&#1055;&#1088;&#1086;&#1077;&#1082;&#1090;&#1099;\&#1042;&#1090;&#1086;&#1088;&#1086;&#1074;&#1086;%20&#1052;&#1053;&#1057;+&#1055;&#1053;&#1057;+&#1056;&#1055;\&#1048;&#1054;\Vtorovo_MNS_PNS_RP_IO_v40.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D:\Job\&#1055;&#1088;&#1086;&#1077;&#1082;&#1090;&#1099;\&#1063;&#1077;&#1087;&#1091;&#1088;&#1089;&#1082;&#1086;&#1075;&#1086;%20&#1052;&#1053;&#1057;%20&#1057;&#1040;&#1056;%20&#1055;&#1058;%201\&#1056;&#1072;&#1079;&#1088;&#1072;&#1073;&#1086;&#1090;&#1082;&#1072;\&#1052;&#1053;&#1057;_&#1063;&#1077;&#1087;&#1091;&#1088;&#1089;&#1082;&#1086;&#1075;&#1086;_IO_&#1074;39.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fs\common\&#1058;&#1088;&#1072;&#1085;&#1089;&#1085;&#1077;&#1092;&#1090;&#1100;\&#1055;&#1088;&#1080;&#1082;&#1072;&#1084;&#1100;&#1077;\&#1055;&#1077;&#1088;&#1084;&#1100;%201%20&#1080;%204\&#1052;&#1053;&#1057;-1_&#1055;&#1077;&#1088;&#1084;&#1100;%20&#1074;6%20&#1079;&#1072;&#1097;&#1080;&#1090;&#1099;.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fs\common\&#1058;&#1088;&#1072;&#1085;&#1089;&#1085;&#1077;&#1092;&#1090;&#1100;\&#1057;&#1077;&#1074;&#1077;&#1088;\&#1059;&#1088;&#1076;&#1086;&#1084;&#1072;\&#1053;&#1055;&#1057;_&#1059;&#1088;&#1076;&#1086;&#1084;&#1072;%20&#1044;&#1080;&#1072;&#1089;&#1082;&#1072;&#1085;.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fs\common\Job\&#1055;&#1088;&#1086;&#1077;&#1082;&#1090;&#1099;\&#1050;&#1088;&#1099;&#1084;&#1089;&#1082;&#1072;&#1103;-4\&#1052;&#1053;&#1057;-4_&#1050;&#1088;&#1099;&#1084;&#1089;&#1082;&#1072;&#1103;_IO_&#1042;39.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D:\Job\&#1055;&#1088;&#1086;&#1077;&#1082;&#1090;&#1099;\&#1042;&#1090;&#1086;&#1088;&#1086;&#1074;&#1086;%20&#1052;&#1053;&#1057;+&#1055;&#1053;&#1057;+&#1056;&#1055;\&#1048;&#1054;\Vtorovo_MNS_PNS_RP_IO_v41.xlsm" TargetMode="External"/></Relationships>
</file>

<file path=xl/externalLinks/_rels/externalLink17.xml.rels><?xml version="1.0" encoding="UTF-8" standalone="yes"?>
<Relationships xmlns="http://schemas.openxmlformats.org/package/2006/relationships"><Relationship Id="rId1" Type="http://schemas.microsoft.com/office/2006/relationships/xlExternalLinkPath/xlPathMissing" Target="&#1052;&#1053;&#1057;_&#1058;&#1077;&#1089;&#1090;.xlsm" TargetMode="External"/></Relationships>
</file>

<file path=xl/externalLinks/_rels/externalLink18.xml.rels><?xml version="1.0" encoding="UTF-8" standalone="yes"?>
<Relationships xmlns="http://schemas.openxmlformats.org/package/2006/relationships"><Relationship Id="rId1" Type="http://schemas.microsoft.com/office/2006/relationships/xlExternalLinkPath/xlPathMissing" Target="&#1052;&#1053;&#1057;_&#1063;&#1077;&#1087;&#1091;&#1088;&#1089;&#1082;&#1086;&#1075;&#1086;_&#1074;15_&#1048;&#1054;.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VM_Share/_&#1055;&#1088;&#1086;&#1077;&#1082;&#1090;&#1099;/&#1042;&#1090;&#1086;&#1088;&#1086;&#1074;&#1086;/Vtorovo_MNS_PNS_RP_IO_v4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row r="2">
          <cell r="B2" t="str">
            <v>NPS</v>
          </cell>
        </row>
        <row r="3">
          <cell r="B3" t="str">
            <v>MNS</v>
          </cell>
        </row>
        <row r="4">
          <cell r="B4" t="str">
            <v>MNA1</v>
          </cell>
        </row>
        <row r="5">
          <cell r="B5" t="str">
            <v>MNA2</v>
          </cell>
        </row>
        <row r="6">
          <cell r="B6" t="str">
            <v>MNA3</v>
          </cell>
        </row>
        <row r="7">
          <cell r="B7" t="str">
            <v>MNA4</v>
          </cell>
        </row>
        <row r="8">
          <cell r="B8" t="str">
            <v>UPPSOD</v>
          </cell>
        </row>
        <row r="9">
          <cell r="B9" t="str">
            <v>KRD</v>
          </cell>
        </row>
        <row r="10">
          <cell r="B10" t="str">
            <v>FGU</v>
          </cell>
        </row>
        <row r="11">
          <cell r="B11" t="str">
            <v>VentMNS</v>
          </cell>
        </row>
        <row r="12">
          <cell r="B12" t="str">
            <v>VentKRD</v>
          </cell>
        </row>
        <row r="13">
          <cell r="B13" t="str">
            <v>VentSSVD</v>
          </cell>
        </row>
        <row r="14">
          <cell r="B14" t="str">
            <v>Maslo</v>
          </cell>
        </row>
        <row r="15">
          <cell r="B15" t="str">
            <v>SOU</v>
          </cell>
        </row>
        <row r="16">
          <cell r="B16" t="str">
            <v>Voda</v>
          </cell>
        </row>
        <row r="17">
          <cell r="B17" t="str">
            <v>ZRU</v>
          </cell>
        </row>
        <row r="18">
          <cell r="B18" t="str">
            <v>DG</v>
          </cell>
        </row>
        <row r="19">
          <cell r="B19" t="str">
            <v>DG.SERV</v>
          </cell>
        </row>
        <row r="20">
          <cell r="B20" t="str">
            <v>DG.KC</v>
          </cell>
        </row>
        <row r="21">
          <cell r="B21" t="str">
            <v>DG.USO11</v>
          </cell>
        </row>
        <row r="22">
          <cell r="B22" t="str">
            <v>DG.USO12</v>
          </cell>
        </row>
        <row r="23">
          <cell r="B23" t="str">
            <v>DG.USO13</v>
          </cell>
        </row>
        <row r="24">
          <cell r="B24" t="str">
            <v>DG.USO14</v>
          </cell>
        </row>
        <row r="25">
          <cell r="B25" t="str">
            <v>DG.USO3</v>
          </cell>
        </row>
        <row r="26">
          <cell r="B26" t="str">
            <v>DG.USO4</v>
          </cell>
        </row>
        <row r="27">
          <cell r="B27" t="str">
            <v>DG.SAR</v>
          </cell>
        </row>
        <row r="28">
          <cell r="B28" t="str">
            <v>Maslo.Msl1</v>
          </cell>
        </row>
        <row r="29">
          <cell r="B29" t="str">
            <v>Maslo.Msl2</v>
          </cell>
        </row>
        <row r="30">
          <cell r="B30" t="str">
            <v>Maslo.Msl3</v>
          </cell>
        </row>
        <row r="31">
          <cell r="B31" t="str">
            <v>Maslo.AVM1</v>
          </cell>
        </row>
        <row r="32">
          <cell r="B32" t="str">
            <v>Maslo.AVM2</v>
          </cell>
        </row>
        <row r="33">
          <cell r="B33" t="str">
            <v>VentMNS.Prit1</v>
          </cell>
        </row>
        <row r="34">
          <cell r="B34" t="str">
            <v>VentMNS.Prit2</v>
          </cell>
        </row>
        <row r="35">
          <cell r="B35" t="str">
            <v>VentMNS.Vyt1</v>
          </cell>
        </row>
        <row r="36">
          <cell r="B36" t="str">
            <v>VentMNS.Vyt2</v>
          </cell>
        </row>
        <row r="37">
          <cell r="B37" t="str">
            <v>VentMNS.Podp1</v>
          </cell>
        </row>
        <row r="38">
          <cell r="B38" t="str">
            <v>VentMNS.Podp2</v>
          </cell>
        </row>
        <row r="39">
          <cell r="B39" t="str">
            <v>SOU.N1</v>
          </cell>
        </row>
        <row r="40">
          <cell r="B40" t="str">
            <v>SOU.N2</v>
          </cell>
        </row>
        <row r="41">
          <cell r="B41" t="str">
            <v>SOU.N3</v>
          </cell>
        </row>
        <row r="42">
          <cell r="B42" t="str">
            <v>SOU.N4</v>
          </cell>
        </row>
        <row r="43">
          <cell r="B43" t="str">
            <v>VentKRD.Vyt1</v>
          </cell>
        </row>
        <row r="44">
          <cell r="B44" t="str">
            <v>VentSSVD.Vyt1</v>
          </cell>
        </row>
        <row r="45">
          <cell r="B45" t="str">
            <v>Voda.HN1</v>
          </cell>
        </row>
        <row r="46">
          <cell r="B46" t="str">
            <v>Voda.HN2</v>
          </cell>
        </row>
        <row r="47">
          <cell r="B47" t="str">
            <v>Voda.NA1</v>
          </cell>
        </row>
        <row r="48">
          <cell r="B48" t="str">
            <v>Voda.NA2</v>
          </cell>
        </row>
        <row r="49">
          <cell r="B49" t="str">
            <v>Voda.NA3</v>
          </cell>
        </row>
        <row r="50">
          <cell r="B50" t="str">
            <v>Voda.NA4</v>
          </cell>
        </row>
        <row r="51">
          <cell r="B51" t="str">
            <v>UPPSOD.Heater151</v>
          </cell>
        </row>
        <row r="52">
          <cell r="B52" t="str">
            <v>UPPSOD.Heater153</v>
          </cell>
        </row>
        <row r="53">
          <cell r="B53" t="str">
            <v>NPS.Heater0031</v>
          </cell>
        </row>
        <row r="54">
          <cell r="B54" t="str">
            <v>NPS.Heater0081</v>
          </cell>
        </row>
        <row r="55">
          <cell r="B55" t="str">
            <v>NPS.Heater0082</v>
          </cell>
        </row>
        <row r="56">
          <cell r="B56" t="str">
            <v>NPS.Heater0261</v>
          </cell>
        </row>
        <row r="57">
          <cell r="B57" t="str">
            <v>NPS.Heater0291</v>
          </cell>
        </row>
        <row r="58">
          <cell r="B58" t="str">
            <v>UPPSOD.ZDV1</v>
          </cell>
        </row>
        <row r="59">
          <cell r="B59" t="str">
            <v>UPPSOD.ZDV2</v>
          </cell>
        </row>
        <row r="60">
          <cell r="B60" t="str">
            <v>UPPSOD.ZDV2a</v>
          </cell>
        </row>
        <row r="61">
          <cell r="B61" t="str">
            <v>UPPSOD.ZDV3</v>
          </cell>
        </row>
        <row r="62">
          <cell r="B62" t="str">
            <v>UPPSOD.ZDV4</v>
          </cell>
        </row>
        <row r="63">
          <cell r="B63" t="str">
            <v>UPPSOD.ZDV5</v>
          </cell>
        </row>
        <row r="64">
          <cell r="B64" t="str">
            <v>UPPSOD.ZDV6</v>
          </cell>
        </row>
        <row r="65">
          <cell r="B65" t="str">
            <v>UPPSOD.ZDV7</v>
          </cell>
        </row>
        <row r="66">
          <cell r="B66" t="str">
            <v>UPPSOD.ZDV8</v>
          </cell>
        </row>
        <row r="67">
          <cell r="B67" t="str">
            <v>UPPSOD.ZDV9</v>
          </cell>
        </row>
        <row r="68">
          <cell r="B68" t="str">
            <v>UPPSOD.ZDV9a</v>
          </cell>
        </row>
        <row r="69">
          <cell r="B69" t="str">
            <v>UPPSOD.ZDV10</v>
          </cell>
        </row>
        <row r="70">
          <cell r="B70" t="str">
            <v>SSVD.ZDV1s1</v>
          </cell>
        </row>
        <row r="71">
          <cell r="B71" t="str">
            <v>SSVD.ZDV1s2</v>
          </cell>
        </row>
        <row r="72">
          <cell r="B72" t="str">
            <v>SSVD.ZDV1s3</v>
          </cell>
        </row>
        <row r="73">
          <cell r="B73" t="str">
            <v>SSVD.ZDV1s4</v>
          </cell>
        </row>
        <row r="74">
          <cell r="B74" t="str">
            <v>SSVD.ZDV1s5</v>
          </cell>
        </row>
        <row r="75">
          <cell r="B75" t="str">
            <v>SSVD.ZDV1s6</v>
          </cell>
        </row>
        <row r="76">
          <cell r="B76" t="str">
            <v>SSVD.ZDV2s1</v>
          </cell>
        </row>
        <row r="77">
          <cell r="B77" t="str">
            <v>SSVD.ZDV2s2</v>
          </cell>
        </row>
        <row r="78">
          <cell r="B78" t="str">
            <v>SSVD.ZDV2s3</v>
          </cell>
        </row>
        <row r="79">
          <cell r="B79" t="str">
            <v>SSVD.ZDV2s4</v>
          </cell>
        </row>
        <row r="80">
          <cell r="B80" t="str">
            <v>SSVD.ZDV2s5</v>
          </cell>
        </row>
        <row r="81">
          <cell r="B81" t="str">
            <v>SSVD.ZDV2s6</v>
          </cell>
        </row>
        <row r="82">
          <cell r="B82" t="str">
            <v>MNS.ZDV1MA1</v>
          </cell>
        </row>
        <row r="83">
          <cell r="B83" t="str">
            <v>MNS.ZDV2MA1</v>
          </cell>
        </row>
        <row r="84">
          <cell r="B84" t="str">
            <v>MNS.ZDV1MA2</v>
          </cell>
        </row>
        <row r="85">
          <cell r="B85" t="str">
            <v>MNS.ZDV2MA2</v>
          </cell>
        </row>
        <row r="86">
          <cell r="B86" t="str">
            <v>MNS.ZDV1MA3</v>
          </cell>
        </row>
        <row r="87">
          <cell r="B87" t="str">
            <v>MNS.ZDV2MA3</v>
          </cell>
        </row>
        <row r="88">
          <cell r="B88" t="str">
            <v>MNS.ZDV1MA4</v>
          </cell>
        </row>
        <row r="89">
          <cell r="B89" t="str">
            <v>MNS.ZDV2MA4</v>
          </cell>
        </row>
        <row r="90">
          <cell r="B90" t="str">
            <v>MNS.ZDV12</v>
          </cell>
        </row>
        <row r="91">
          <cell r="B91" t="str">
            <v>MNS.ZDV13</v>
          </cell>
        </row>
        <row r="92">
          <cell r="B92" t="str">
            <v>MNS.ZDV14</v>
          </cell>
        </row>
        <row r="93">
          <cell r="B93" t="str">
            <v>KRD.ZDV15</v>
          </cell>
        </row>
        <row r="94">
          <cell r="B94" t="str">
            <v>KRD.ZDV16</v>
          </cell>
        </row>
        <row r="95">
          <cell r="B95" t="str">
            <v>KRD.ZDV17</v>
          </cell>
        </row>
        <row r="96">
          <cell r="B96" t="str">
            <v>KRD.ZDV18</v>
          </cell>
        </row>
        <row r="97">
          <cell r="B97" t="str">
            <v>KRD.ZDV19</v>
          </cell>
        </row>
        <row r="98">
          <cell r="B98" t="str">
            <v>KRD.ZDV20</v>
          </cell>
        </row>
        <row r="99">
          <cell r="B99" t="str">
            <v>FGU.ZDV1F1</v>
          </cell>
        </row>
        <row r="100">
          <cell r="B100" t="str">
            <v>FGU.ZDV2F1</v>
          </cell>
        </row>
        <row r="101">
          <cell r="B101" t="str">
            <v>FGU.ZDV1F2</v>
          </cell>
        </row>
        <row r="102">
          <cell r="B102" t="str">
            <v>FGU.ZDV2F2</v>
          </cell>
        </row>
        <row r="103">
          <cell r="B103" t="str">
            <v>FGU.ZDV1F3</v>
          </cell>
        </row>
        <row r="104">
          <cell r="B104" t="str">
            <v>FGU.ZDV2F3</v>
          </cell>
        </row>
        <row r="105">
          <cell r="B105" t="str">
            <v>DPS_IN</v>
          </cell>
        </row>
        <row r="106">
          <cell r="B106" t="str">
            <v>DPS_OUT</v>
          </cell>
        </row>
        <row r="107">
          <cell r="B107" t="str">
            <v>Rez</v>
          </cell>
        </row>
        <row r="108">
          <cell r="B108" t="str">
            <v>Rez.ZDV1</v>
          </cell>
        </row>
        <row r="109">
          <cell r="B109" t="str">
            <v>Rez.ZDV2</v>
          </cell>
        </row>
        <row r="110">
          <cell r="B110" t="str">
            <v>Rez.ZDV3</v>
          </cell>
        </row>
        <row r="111">
          <cell r="B111" t="str">
            <v>Rez.ZDV4</v>
          </cell>
        </row>
        <row r="112">
          <cell r="B112" t="str">
            <v>Rez.ZDV5</v>
          </cell>
        </row>
        <row r="113">
          <cell r="B113" t="str">
            <v>Rez.ZDV6</v>
          </cell>
        </row>
        <row r="114">
          <cell r="B114" t="str">
            <v>Rez.ZDV7</v>
          </cell>
        </row>
        <row r="115">
          <cell r="B115" t="str">
            <v>Rez.ZDV8</v>
          </cell>
        </row>
        <row r="116">
          <cell r="B116" t="str">
            <v>MNA1.Heater</v>
          </cell>
        </row>
        <row r="117">
          <cell r="B117" t="str">
            <v>MNA2.Heater</v>
          </cell>
        </row>
        <row r="118">
          <cell r="B118" t="str">
            <v>MNA3.Heater</v>
          </cell>
        </row>
        <row r="119">
          <cell r="B119" t="str">
            <v>MNA4.Heater</v>
          </cell>
        </row>
        <row r="120">
          <cell r="B120" t="str">
            <v>Rez.Vs1</v>
          </cell>
        </row>
        <row r="121">
          <cell r="B121" t="str">
            <v>Rez.Vs2</v>
          </cell>
        </row>
        <row r="122">
          <cell r="B122" t="str">
            <v>Rez.Vs3</v>
          </cell>
        </row>
        <row r="123">
          <cell r="B123" t="str">
            <v>Rez.Vs4</v>
          </cell>
        </row>
        <row r="124">
          <cell r="B124" t="str">
            <v>Rez.Vs5</v>
          </cell>
        </row>
        <row r="125">
          <cell r="B125" t="str">
            <v>Zvonok</v>
          </cell>
        </row>
        <row r="126">
          <cell r="B126" t="str">
            <v>NasZal.Tabl1</v>
          </cell>
        </row>
        <row r="127">
          <cell r="B127" t="str">
            <v>NasZal.Tabl2</v>
          </cell>
        </row>
        <row r="128">
          <cell r="B128" t="str">
            <v>SSVD.Tabl1</v>
          </cell>
        </row>
        <row r="129">
          <cell r="B129" t="str">
            <v>SSVD.Tabl2</v>
          </cell>
        </row>
      </sheetData>
      <sheetData sheetId="2"/>
      <sheetData sheetId="3"/>
      <sheetData sheetId="4"/>
      <sheetData sheetId="5"/>
      <sheetData sheetId="6"/>
      <sheetData sheetId="7"/>
      <sheetData sheetId="8"/>
      <sheetData sheetId="9"/>
      <sheetData sheetId="10">
        <row r="2">
          <cell r="B2" t="str">
            <v>AMI 4-20 мА (4000-20000)</v>
          </cell>
        </row>
        <row r="3">
          <cell r="B3" t="str">
            <v>AMI 0-20 мА (0-20000)</v>
          </cell>
        </row>
        <row r="4">
          <cell r="B4" t="str">
            <v>Modbus 0-1000</v>
          </cell>
        </row>
        <row r="5">
          <cell r="B5" t="str">
            <v>Modbus 0-10000</v>
          </cell>
        </row>
        <row r="6">
          <cell r="B6" t="str">
            <v>Modbus 0-65535</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Конфигурация"/>
      <sheetName val="Drop"/>
      <sheetName val="Switch"/>
      <sheetName val="Модули"/>
      <sheetName val="ИП"/>
      <sheetName val="ИПдиапазоны"/>
      <sheetName val="ДП"/>
      <sheetName val="ДВ"/>
      <sheetName val="АВ"/>
      <sheetName val="Логич"/>
      <sheetName val="Предел Парам"/>
      <sheetName val="Станц Защ"/>
      <sheetName val="Защ НА"/>
      <sheetName val="Защ Рез"/>
      <sheetName val="Гот НА"/>
      <sheetName val="НПС"/>
      <sheetName val="НА"/>
      <sheetName val="ЗДВ"/>
      <sheetName val="ВСПОМ"/>
      <sheetName val="ВСПОМ_ГР"/>
      <sheetName val="РЕЗ"/>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sheetData sheetId="1">
        <row r="2">
          <cell r="B2" t="str">
            <v>NPS</v>
          </cell>
        </row>
        <row r="3">
          <cell r="B3" t="str">
            <v>PNA_NP1</v>
          </cell>
        </row>
        <row r="4">
          <cell r="B4" t="str">
            <v>PNA_NP1.ZDVNP11</v>
          </cell>
        </row>
        <row r="5">
          <cell r="B5" t="str">
            <v>PNA_NP1.ZDVNP12</v>
          </cell>
        </row>
        <row r="6">
          <cell r="B6" t="str">
            <v>PNA_NP2</v>
          </cell>
        </row>
        <row r="7">
          <cell r="B7" t="str">
            <v>PNA_NP2.ZDVNP21</v>
          </cell>
        </row>
        <row r="8">
          <cell r="B8" t="str">
            <v>PNA_NP2.ZDVNP22</v>
          </cell>
        </row>
        <row r="9">
          <cell r="B9" t="str">
            <v>PNA_NP2.ZDVNP23</v>
          </cell>
        </row>
        <row r="10">
          <cell r="B10" t="str">
            <v>PNA_NP2.ZDVNP24</v>
          </cell>
        </row>
        <row r="11">
          <cell r="B11" t="str">
            <v>PNA_NP3</v>
          </cell>
        </row>
        <row r="12">
          <cell r="B12" t="str">
            <v>PNA_NP3.ZDVNP31</v>
          </cell>
        </row>
        <row r="13">
          <cell r="B13" t="str">
            <v>PNA_NP3.ZDVNP33</v>
          </cell>
        </row>
        <row r="14">
          <cell r="B14" t="str">
            <v>PNS.ZDVNP25</v>
          </cell>
        </row>
        <row r="15">
          <cell r="B15" t="str">
            <v>PNS.ZDVNP34</v>
          </cell>
        </row>
        <row r="16">
          <cell r="B16" t="str">
            <v>SOU.ZDVEP11</v>
          </cell>
        </row>
        <row r="17">
          <cell r="B17" t="str">
            <v>SOU.ZDVEP12</v>
          </cell>
        </row>
        <row r="18">
          <cell r="B18" t="str">
            <v>SOU.ZDVEP21</v>
          </cell>
        </row>
        <row r="19">
          <cell r="B19" t="str">
            <v>PNS.ZDVK31</v>
          </cell>
        </row>
        <row r="20">
          <cell r="B20" t="str">
            <v>PNS.ZDVK35</v>
          </cell>
        </row>
        <row r="21">
          <cell r="B21" t="str">
            <v>PNS.ZDVP21</v>
          </cell>
        </row>
        <row r="22">
          <cell r="B22" t="str">
            <v>PNS.ZDVP22</v>
          </cell>
        </row>
        <row r="23">
          <cell r="B23" t="str">
            <v>PNS.ZDVP31</v>
          </cell>
        </row>
        <row r="24">
          <cell r="B24" t="str">
            <v>PNS.ZDVP32</v>
          </cell>
        </row>
        <row r="25">
          <cell r="B25" t="str">
            <v>PNS.ZDVP33</v>
          </cell>
        </row>
        <row r="26">
          <cell r="B26" t="str">
            <v>PNS.ZDVP34</v>
          </cell>
        </row>
        <row r="27">
          <cell r="B27" t="str">
            <v>PNS.ZDVP41</v>
          </cell>
        </row>
        <row r="28">
          <cell r="B28" t="str">
            <v>PNS.ZDVP42</v>
          </cell>
        </row>
        <row r="29">
          <cell r="B29" t="str">
            <v>PNS.ZDVP51</v>
          </cell>
        </row>
        <row r="30">
          <cell r="B30" t="str">
            <v>PNS.ZDVP52</v>
          </cell>
        </row>
        <row r="31">
          <cell r="B31" t="str">
            <v>PNS.ZDVP53</v>
          </cell>
        </row>
        <row r="32">
          <cell r="B32" t="str">
            <v>PNS.ZDVP54</v>
          </cell>
        </row>
        <row r="33">
          <cell r="B33" t="str">
            <v>PNS.ZDVP61</v>
          </cell>
        </row>
        <row r="34">
          <cell r="B34" t="str">
            <v>PNS.ZDVP62</v>
          </cell>
        </row>
        <row r="35">
          <cell r="B35" t="str">
            <v>Rez.ZDV1</v>
          </cell>
        </row>
        <row r="36">
          <cell r="B36" t="str">
            <v>Rez.ZDV2</v>
          </cell>
        </row>
        <row r="37">
          <cell r="B37" t="str">
            <v>Rez.ZDV3</v>
          </cell>
        </row>
        <row r="38">
          <cell r="B38" t="str">
            <v>Rez.ZDV4</v>
          </cell>
        </row>
        <row r="39">
          <cell r="B39" t="str">
            <v>Rez.ZDV5</v>
          </cell>
        </row>
        <row r="40">
          <cell r="B40" t="str">
            <v>Rez.ZDV6</v>
          </cell>
        </row>
        <row r="41">
          <cell r="B41" t="str">
            <v>Rez.ZDV7</v>
          </cell>
        </row>
        <row r="42">
          <cell r="B42" t="str">
            <v>Rez.ZDV8</v>
          </cell>
        </row>
        <row r="43">
          <cell r="B43" t="str">
            <v>PNS.ZDVPPK15</v>
          </cell>
        </row>
        <row r="44">
          <cell r="B44" t="str">
            <v>RP.ZDVR11</v>
          </cell>
        </row>
        <row r="45">
          <cell r="B45" t="str">
            <v>RP.ZDVR12</v>
          </cell>
        </row>
        <row r="46">
          <cell r="B46" t="str">
            <v>RP.ZDVR21</v>
          </cell>
        </row>
        <row r="47">
          <cell r="B47" t="str">
            <v>RP.ZDVR22</v>
          </cell>
        </row>
        <row r="48">
          <cell r="B48" t="str">
            <v>RP.ZDVR31</v>
          </cell>
        </row>
        <row r="49">
          <cell r="B49" t="str">
            <v>RP.ZDVR32</v>
          </cell>
        </row>
        <row r="50">
          <cell r="B50" t="str">
            <v>RP.ZDVR51</v>
          </cell>
        </row>
        <row r="51">
          <cell r="B51" t="str">
            <v>RP.ZDVR61</v>
          </cell>
        </row>
        <row r="52">
          <cell r="B52" t="str">
            <v>SARD.ZDVRD11</v>
          </cell>
        </row>
        <row r="53">
          <cell r="B53" t="str">
            <v>SARD.ZDVRD12</v>
          </cell>
        </row>
        <row r="54">
          <cell r="B54" t="str">
            <v>SARD.ZDVRD21</v>
          </cell>
        </row>
        <row r="55">
          <cell r="B55" t="str">
            <v>SARD.ZDVRD22</v>
          </cell>
        </row>
        <row r="56">
          <cell r="B56" t="str">
            <v>FGU.ZDVFG11</v>
          </cell>
        </row>
        <row r="57">
          <cell r="B57" t="str">
            <v>FGU.ZDVFG12</v>
          </cell>
        </row>
        <row r="58">
          <cell r="B58" t="str">
            <v>FGU.ZDVFG21</v>
          </cell>
        </row>
        <row r="59">
          <cell r="B59" t="str">
            <v>FGU.ZDVFG22</v>
          </cell>
        </row>
        <row r="60">
          <cell r="B60" t="str">
            <v>FGU.ZDVFG31</v>
          </cell>
        </row>
        <row r="61">
          <cell r="B61" t="str">
            <v>FGU.ZDVFG32</v>
          </cell>
        </row>
        <row r="62">
          <cell r="B62" t="str">
            <v>PNS.ZDVP24</v>
          </cell>
        </row>
        <row r="63">
          <cell r="B63" t="str">
            <v>RP.VS1013</v>
          </cell>
        </row>
        <row r="64">
          <cell r="B64" t="str">
            <v>RP.VS1014</v>
          </cell>
        </row>
        <row r="65">
          <cell r="B65" t="str">
            <v>SOU.VS0291</v>
          </cell>
        </row>
        <row r="66">
          <cell r="B66" t="str">
            <v>SOU.VS0292</v>
          </cell>
        </row>
        <row r="67">
          <cell r="B67" t="str">
            <v>Rez.VS1</v>
          </cell>
        </row>
        <row r="68">
          <cell r="B68" t="str">
            <v>Zvonok</v>
          </cell>
        </row>
      </sheetData>
      <sheetData sheetId="2"/>
      <sheetData sheetId="3"/>
      <sheetData sheetId="4"/>
      <sheetData sheetId="5"/>
      <sheetData sheetId="6"/>
      <sheetData sheetId="7"/>
      <sheetData sheetId="8"/>
      <sheetData sheetId="9"/>
      <sheetData sheetId="10">
        <row r="2">
          <cell r="B2" t="str">
            <v>AMI 4-20 мА (4000-20000)</v>
          </cell>
        </row>
        <row r="3">
          <cell r="B3" t="str">
            <v>AMI 0-20 мА (0-20000)</v>
          </cell>
        </row>
        <row r="4">
          <cell r="B4" t="str">
            <v>Modbus 0-1000</v>
          </cell>
        </row>
        <row r="5">
          <cell r="B5" t="str">
            <v>Modbus 0-10000</v>
          </cell>
        </row>
        <row r="6">
          <cell r="B6" t="str">
            <v>Modbus 0-65535</v>
          </cell>
        </row>
      </sheetData>
      <sheetData sheetId="11"/>
      <sheetData sheetId="12"/>
      <sheetData sheetId="13"/>
      <sheetData sheetId="14"/>
      <sheetData sheetId="15"/>
      <sheetData sheetId="16">
        <row r="3">
          <cell r="R3" t="str">
            <v>Б3</v>
          </cell>
        </row>
        <row r="4">
          <cell r="R4" t="str">
            <v>Б4</v>
          </cell>
        </row>
        <row r="5">
          <cell r="R5" t="str">
            <v>Б5</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Конфигурация"/>
      <sheetName val="Drop"/>
      <sheetName val="Switch"/>
      <sheetName val="Модули"/>
      <sheetName val="ИП"/>
      <sheetName val="ИПдиапазоны"/>
      <sheetName val="ДП"/>
      <sheetName val="ДВ"/>
      <sheetName val="АВ"/>
      <sheetName val="Логич"/>
      <sheetName val="Предел Парам"/>
      <sheetName val="Станц Защ"/>
      <sheetName val="Защ НА"/>
      <sheetName val="Защ Рез"/>
      <sheetName val="Гот НА"/>
      <sheetName val="НПС"/>
      <sheetName val="НА"/>
      <sheetName val="ЗДВ"/>
      <sheetName val="ВСПОМ"/>
      <sheetName val="ВСПОМ_ГР"/>
      <sheetName val="РЕЗ"/>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sheetData sheetId="1">
        <row r="2">
          <cell r="B2" t="str">
            <v>NPS</v>
          </cell>
        </row>
        <row r="3">
          <cell r="B3" t="str">
            <v>PNA_NP1</v>
          </cell>
        </row>
        <row r="4">
          <cell r="B4" t="str">
            <v>PNA_NP1.ZDVNP11</v>
          </cell>
        </row>
        <row r="5">
          <cell r="B5" t="str">
            <v>PNA_NP1.ZDVNP12</v>
          </cell>
        </row>
        <row r="6">
          <cell r="B6" t="str">
            <v>PNA_NP2</v>
          </cell>
        </row>
        <row r="7">
          <cell r="B7" t="str">
            <v>PNA_NP2.ZDVNP21</v>
          </cell>
        </row>
        <row r="8">
          <cell r="B8" t="str">
            <v>PNA_NP2.ZDVNP22</v>
          </cell>
        </row>
        <row r="9">
          <cell r="B9" t="str">
            <v>PNA_NP2.ZDVNP23</v>
          </cell>
        </row>
        <row r="10">
          <cell r="B10" t="str">
            <v>PNA_NP2.ZDVNP24</v>
          </cell>
        </row>
        <row r="11">
          <cell r="B11" t="str">
            <v>PNA_NP3</v>
          </cell>
        </row>
        <row r="12">
          <cell r="B12" t="str">
            <v>PNA_NP3.ZDVNP31</v>
          </cell>
        </row>
        <row r="13">
          <cell r="B13" t="str">
            <v>PNA_NP3.ZDVNP33</v>
          </cell>
        </row>
        <row r="14">
          <cell r="B14" t="str">
            <v>PNS.ZDVNP25</v>
          </cell>
        </row>
        <row r="15">
          <cell r="B15" t="str">
            <v>PNS.ZDVNP34</v>
          </cell>
        </row>
        <row r="16">
          <cell r="B16" t="str">
            <v>SOU.ZDVEP11</v>
          </cell>
        </row>
        <row r="17">
          <cell r="B17" t="str">
            <v>SOU.ZDVEP12</v>
          </cell>
        </row>
        <row r="18">
          <cell r="B18" t="str">
            <v>SOU.ZDVEP21</v>
          </cell>
        </row>
        <row r="19">
          <cell r="B19" t="str">
            <v>PNS.ZDVK31</v>
          </cell>
        </row>
        <row r="20">
          <cell r="B20" t="str">
            <v>PNS.ZDVK35</v>
          </cell>
        </row>
        <row r="21">
          <cell r="B21" t="str">
            <v>PNS.ZDVP21</v>
          </cell>
        </row>
        <row r="22">
          <cell r="B22" t="str">
            <v>PNS.ZDVP22</v>
          </cell>
        </row>
        <row r="23">
          <cell r="B23" t="str">
            <v>PNS.ZDVP31</v>
          </cell>
        </row>
        <row r="24">
          <cell r="B24" t="str">
            <v>PNS.ZDVP32</v>
          </cell>
        </row>
        <row r="25">
          <cell r="B25" t="str">
            <v>PNS.ZDVP33</v>
          </cell>
        </row>
        <row r="26">
          <cell r="B26" t="str">
            <v>PNS.ZDVP34</v>
          </cell>
        </row>
        <row r="27">
          <cell r="B27" t="str">
            <v>PNS.ZDVP41</v>
          </cell>
        </row>
        <row r="28">
          <cell r="B28" t="str">
            <v>PNS.ZDVP42</v>
          </cell>
        </row>
        <row r="29">
          <cell r="B29" t="str">
            <v>PNS.ZDVP51</v>
          </cell>
        </row>
        <row r="30">
          <cell r="B30" t="str">
            <v>PNS.ZDVP52</v>
          </cell>
        </row>
        <row r="31">
          <cell r="B31" t="str">
            <v>PNS.ZDVP53</v>
          </cell>
        </row>
        <row r="32">
          <cell r="B32" t="str">
            <v>PNS.ZDVP54</v>
          </cell>
        </row>
        <row r="33">
          <cell r="B33" t="str">
            <v>PNS.ZDVP61</v>
          </cell>
        </row>
        <row r="34">
          <cell r="B34" t="str">
            <v>PNS.ZDVP62</v>
          </cell>
        </row>
        <row r="35">
          <cell r="B35" t="str">
            <v>Rez.ZDV1</v>
          </cell>
        </row>
        <row r="36">
          <cell r="B36" t="str">
            <v>Rez.ZDV2</v>
          </cell>
        </row>
        <row r="37">
          <cell r="B37" t="str">
            <v>Rez.ZDV3</v>
          </cell>
        </row>
        <row r="38">
          <cell r="B38" t="str">
            <v>Rez.ZDV4</v>
          </cell>
        </row>
        <row r="39">
          <cell r="B39" t="str">
            <v>Rez.ZDV5</v>
          </cell>
        </row>
        <row r="40">
          <cell r="B40" t="str">
            <v>Rez.ZDV6</v>
          </cell>
        </row>
        <row r="41">
          <cell r="B41" t="str">
            <v>Rez.ZDV7</v>
          </cell>
        </row>
        <row r="42">
          <cell r="B42" t="str">
            <v>Rez.ZDV8</v>
          </cell>
        </row>
        <row r="43">
          <cell r="B43" t="str">
            <v>PNS.ZDVPPK15</v>
          </cell>
        </row>
        <row r="44">
          <cell r="B44" t="str">
            <v>RP.ZDVR11</v>
          </cell>
        </row>
        <row r="45">
          <cell r="B45" t="str">
            <v>RP.ZDVR12</v>
          </cell>
        </row>
        <row r="46">
          <cell r="B46" t="str">
            <v>RP.ZDVR21</v>
          </cell>
        </row>
        <row r="47">
          <cell r="B47" t="str">
            <v>RP.ZDVR22</v>
          </cell>
        </row>
        <row r="48">
          <cell r="B48" t="str">
            <v>RP.ZDVR31</v>
          </cell>
        </row>
        <row r="49">
          <cell r="B49" t="str">
            <v>RP.ZDVR32</v>
          </cell>
        </row>
        <row r="50">
          <cell r="B50" t="str">
            <v>RP.ZDVR51</v>
          </cell>
        </row>
        <row r="51">
          <cell r="B51" t="str">
            <v>RP.ZDVR61</v>
          </cell>
        </row>
        <row r="52">
          <cell r="B52" t="str">
            <v>SARD.ZDVRD11</v>
          </cell>
        </row>
        <row r="53">
          <cell r="B53" t="str">
            <v>SARD.ZDVRD12</v>
          </cell>
        </row>
        <row r="54">
          <cell r="B54" t="str">
            <v>SARD.ZDVRD21</v>
          </cell>
        </row>
        <row r="55">
          <cell r="B55" t="str">
            <v>SARD.ZDVRD22</v>
          </cell>
        </row>
        <row r="56">
          <cell r="B56" t="str">
            <v>FGU.ZDVFG11</v>
          </cell>
        </row>
        <row r="57">
          <cell r="B57" t="str">
            <v>FGU.ZDVFG12</v>
          </cell>
        </row>
        <row r="58">
          <cell r="B58" t="str">
            <v>FGU.ZDVFG21</v>
          </cell>
        </row>
        <row r="59">
          <cell r="B59" t="str">
            <v>FGU.ZDVFG22</v>
          </cell>
        </row>
        <row r="60">
          <cell r="B60" t="str">
            <v>FGU.ZDVFG31</v>
          </cell>
        </row>
        <row r="61">
          <cell r="B61" t="str">
            <v>FGU.ZDVFG32</v>
          </cell>
        </row>
        <row r="62">
          <cell r="B62" t="str">
            <v>PNS.ZDVP24</v>
          </cell>
        </row>
        <row r="63">
          <cell r="B63" t="str">
            <v>RP.VS1013</v>
          </cell>
        </row>
        <row r="64">
          <cell r="B64" t="str">
            <v>RP.VS1014</v>
          </cell>
        </row>
        <row r="65">
          <cell r="B65" t="str">
            <v>SOU.VS0291</v>
          </cell>
        </row>
        <row r="66">
          <cell r="B66" t="str">
            <v>SOU.VS0292</v>
          </cell>
        </row>
        <row r="67">
          <cell r="B67" t="str">
            <v>Rez.VS1</v>
          </cell>
        </row>
        <row r="68">
          <cell r="B68" t="str">
            <v>Zvonok</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B2" t="str">
            <v>AMI 4-20 мА (4000-20000)</v>
          </cell>
        </row>
        <row r="3">
          <cell r="B3" t="str">
            <v>AMI 0-20 мА (0-20000)</v>
          </cell>
        </row>
        <row r="4">
          <cell r="B4" t="str">
            <v>Modbus 0-1000</v>
          </cell>
        </row>
        <row r="5">
          <cell r="B5" t="str">
            <v>Modbus 0-10000</v>
          </cell>
        </row>
        <row r="6">
          <cell r="B6" t="str">
            <v>Modbus 0-65535</v>
          </cell>
        </row>
      </sheetData>
      <sheetData sheetId="11" refreshError="1"/>
      <sheetData sheetId="12" refreshError="1"/>
      <sheetData sheetId="13" refreshError="1"/>
      <sheetData sheetId="14" refreshError="1"/>
      <sheetData sheetId="15" refreshError="1"/>
      <sheetData sheetId="16">
        <row r="3">
          <cell r="R3" t="str">
            <v>Б3</v>
          </cell>
        </row>
        <row r="4">
          <cell r="R4" t="str">
            <v>Б4</v>
          </cell>
        </row>
        <row r="5">
          <cell r="R5" t="str">
            <v>Б5</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row r="2">
          <cell r="B2" t="str">
            <v>NPS</v>
          </cell>
        </row>
        <row r="3">
          <cell r="B3" t="str">
            <v>MNS</v>
          </cell>
        </row>
        <row r="4">
          <cell r="B4" t="str">
            <v>MNA1</v>
          </cell>
        </row>
        <row r="5">
          <cell r="B5" t="str">
            <v>MNA2</v>
          </cell>
        </row>
        <row r="6">
          <cell r="B6" t="str">
            <v>MNA3</v>
          </cell>
        </row>
        <row r="7">
          <cell r="B7" t="str">
            <v>MNA4</v>
          </cell>
        </row>
        <row r="8">
          <cell r="B8" t="str">
            <v>UPPSOD</v>
          </cell>
        </row>
        <row r="9">
          <cell r="B9" t="str">
            <v>KRD</v>
          </cell>
        </row>
        <row r="10">
          <cell r="B10" t="str">
            <v>FGU</v>
          </cell>
        </row>
        <row r="11">
          <cell r="B11" t="str">
            <v>VentMNS</v>
          </cell>
        </row>
        <row r="12">
          <cell r="B12" t="str">
            <v>VentKRD</v>
          </cell>
        </row>
        <row r="13">
          <cell r="B13" t="str">
            <v>VentSSVD</v>
          </cell>
        </row>
        <row r="14">
          <cell r="B14" t="str">
            <v>Maslo</v>
          </cell>
        </row>
        <row r="15">
          <cell r="B15" t="str">
            <v>SOU</v>
          </cell>
        </row>
        <row r="16">
          <cell r="B16" t="str">
            <v>Voda</v>
          </cell>
        </row>
        <row r="17">
          <cell r="B17" t="str">
            <v>ZRU</v>
          </cell>
        </row>
        <row r="18">
          <cell r="B18" t="str">
            <v>DG</v>
          </cell>
        </row>
        <row r="19">
          <cell r="B19" t="str">
            <v>DG.SERV</v>
          </cell>
        </row>
        <row r="20">
          <cell r="B20" t="str">
            <v>DG.KC</v>
          </cell>
        </row>
        <row r="21">
          <cell r="B21" t="str">
            <v>DG.USO11</v>
          </cell>
        </row>
        <row r="22">
          <cell r="B22" t="str">
            <v>DG.USO12</v>
          </cell>
        </row>
        <row r="23">
          <cell r="B23" t="str">
            <v>DG.USO13</v>
          </cell>
        </row>
        <row r="24">
          <cell r="B24" t="str">
            <v>DG.USO14</v>
          </cell>
        </row>
        <row r="25">
          <cell r="B25" t="str">
            <v>DG.USO3</v>
          </cell>
        </row>
        <row r="26">
          <cell r="B26" t="str">
            <v>DG.USO4</v>
          </cell>
        </row>
        <row r="27">
          <cell r="B27" t="str">
            <v>DG.SAR</v>
          </cell>
        </row>
        <row r="28">
          <cell r="B28" t="str">
            <v>Maslo.Msl1</v>
          </cell>
        </row>
        <row r="29">
          <cell r="B29" t="str">
            <v>Maslo.Msl2</v>
          </cell>
        </row>
        <row r="30">
          <cell r="B30" t="str">
            <v>Maslo.Msl3</v>
          </cell>
        </row>
        <row r="31">
          <cell r="B31" t="str">
            <v>Maslo.AVM1</v>
          </cell>
        </row>
        <row r="32">
          <cell r="B32" t="str">
            <v>Maslo.AVM2</v>
          </cell>
        </row>
        <row r="33">
          <cell r="B33" t="str">
            <v>VentMNS.Prit1</v>
          </cell>
        </row>
        <row r="34">
          <cell r="B34" t="str">
            <v>VentMNS.Prit2</v>
          </cell>
        </row>
        <row r="35">
          <cell r="B35" t="str">
            <v>VentMNS.Vyt1</v>
          </cell>
        </row>
        <row r="36">
          <cell r="B36" t="str">
            <v>VentMNS.Vyt2</v>
          </cell>
        </row>
        <row r="37">
          <cell r="B37" t="str">
            <v>VentMNS.Podp1</v>
          </cell>
        </row>
        <row r="38">
          <cell r="B38" t="str">
            <v>VentMNS.Podp2</v>
          </cell>
        </row>
        <row r="39">
          <cell r="B39" t="str">
            <v>SOU.N1</v>
          </cell>
        </row>
        <row r="40">
          <cell r="B40" t="str">
            <v>SOU.N2</v>
          </cell>
        </row>
        <row r="41">
          <cell r="B41" t="str">
            <v>SOU.N3</v>
          </cell>
        </row>
        <row r="42">
          <cell r="B42" t="str">
            <v>SOU.N4</v>
          </cell>
        </row>
        <row r="43">
          <cell r="B43" t="str">
            <v>VentKRD.Vyt1</v>
          </cell>
        </row>
        <row r="44">
          <cell r="B44" t="str">
            <v>VentSSVD.Vyt1</v>
          </cell>
        </row>
        <row r="45">
          <cell r="B45" t="str">
            <v>Voda.HN1</v>
          </cell>
        </row>
        <row r="46">
          <cell r="B46" t="str">
            <v>Voda.HN2</v>
          </cell>
        </row>
        <row r="47">
          <cell r="B47" t="str">
            <v>Voda.NA1</v>
          </cell>
        </row>
        <row r="48">
          <cell r="B48" t="str">
            <v>Voda.NA2</v>
          </cell>
        </row>
        <row r="49">
          <cell r="B49" t="str">
            <v>Voda.NA3</v>
          </cell>
        </row>
        <row r="50">
          <cell r="B50" t="str">
            <v>Voda.NA4</v>
          </cell>
        </row>
        <row r="51">
          <cell r="B51" t="str">
            <v>UPPSOD.Heater151</v>
          </cell>
        </row>
        <row r="52">
          <cell r="B52" t="str">
            <v>UPPSOD.Heater153</v>
          </cell>
        </row>
        <row r="53">
          <cell r="B53" t="str">
            <v>NPS.Heater0031</v>
          </cell>
        </row>
        <row r="54">
          <cell r="B54" t="str">
            <v>NPS.Heater0081</v>
          </cell>
        </row>
        <row r="55">
          <cell r="B55" t="str">
            <v>NPS.Heater0082</v>
          </cell>
        </row>
        <row r="56">
          <cell r="B56" t="str">
            <v>NPS.Heater0261</v>
          </cell>
        </row>
        <row r="57">
          <cell r="B57" t="str">
            <v>NPS.Heater0291</v>
          </cell>
        </row>
        <row r="58">
          <cell r="B58" t="str">
            <v>UPPSOD.ZDV1</v>
          </cell>
        </row>
        <row r="59">
          <cell r="B59" t="str">
            <v>UPPSOD.ZDV2</v>
          </cell>
        </row>
        <row r="60">
          <cell r="B60" t="str">
            <v>UPPSOD.ZDV2a</v>
          </cell>
        </row>
        <row r="61">
          <cell r="B61" t="str">
            <v>UPPSOD.ZDV3</v>
          </cell>
        </row>
        <row r="62">
          <cell r="B62" t="str">
            <v>UPPSOD.ZDV4</v>
          </cell>
        </row>
        <row r="63">
          <cell r="B63" t="str">
            <v>UPPSOD.ZDV5</v>
          </cell>
        </row>
        <row r="64">
          <cell r="B64" t="str">
            <v>UPPSOD.ZDV6</v>
          </cell>
        </row>
        <row r="65">
          <cell r="B65" t="str">
            <v>UPPSOD.ZDV7</v>
          </cell>
        </row>
        <row r="66">
          <cell r="B66" t="str">
            <v>UPPSOD.ZDV8</v>
          </cell>
        </row>
        <row r="67">
          <cell r="B67" t="str">
            <v>UPPSOD.ZDV9</v>
          </cell>
        </row>
        <row r="68">
          <cell r="B68" t="str">
            <v>UPPSOD.ZDV9a</v>
          </cell>
        </row>
        <row r="69">
          <cell r="B69" t="str">
            <v>UPPSOD.ZDV10</v>
          </cell>
        </row>
        <row r="70">
          <cell r="B70" t="str">
            <v>SSVD.ZDV1s1</v>
          </cell>
        </row>
        <row r="71">
          <cell r="B71" t="str">
            <v>SSVD.ZDV1s2</v>
          </cell>
        </row>
        <row r="72">
          <cell r="B72" t="str">
            <v>SSVD.ZDV1s3</v>
          </cell>
        </row>
        <row r="73">
          <cell r="B73" t="str">
            <v>SSVD.ZDV1s4</v>
          </cell>
        </row>
        <row r="74">
          <cell r="B74" t="str">
            <v>SSVD.ZDV1s5</v>
          </cell>
        </row>
        <row r="75">
          <cell r="B75" t="str">
            <v>SSVD.ZDV1s6</v>
          </cell>
        </row>
        <row r="76">
          <cell r="B76" t="str">
            <v>SSVD.ZDV2s1</v>
          </cell>
        </row>
        <row r="77">
          <cell r="B77" t="str">
            <v>SSVD.ZDV2s2</v>
          </cell>
        </row>
        <row r="78">
          <cell r="B78" t="str">
            <v>SSVD.ZDV2s3</v>
          </cell>
        </row>
        <row r="79">
          <cell r="B79" t="str">
            <v>SSVD.ZDV2s4</v>
          </cell>
        </row>
        <row r="80">
          <cell r="B80" t="str">
            <v>SSVD.ZDV2s5</v>
          </cell>
        </row>
        <row r="81">
          <cell r="B81" t="str">
            <v>SSVD.ZDV2s6</v>
          </cell>
        </row>
        <row r="82">
          <cell r="B82" t="str">
            <v>MNS.ZDV1MA1</v>
          </cell>
        </row>
        <row r="83">
          <cell r="B83" t="str">
            <v>MNS.ZDV2MA1</v>
          </cell>
        </row>
        <row r="84">
          <cell r="B84" t="str">
            <v>MNS.ZDV1MA2</v>
          </cell>
        </row>
        <row r="85">
          <cell r="B85" t="str">
            <v>MNS.ZDV2MA2</v>
          </cell>
        </row>
        <row r="86">
          <cell r="B86" t="str">
            <v>MNS.ZDV1MA3</v>
          </cell>
        </row>
        <row r="87">
          <cell r="B87" t="str">
            <v>MNS.ZDV2MA3</v>
          </cell>
        </row>
        <row r="88">
          <cell r="B88" t="str">
            <v>MNS.ZDV1MA4</v>
          </cell>
        </row>
        <row r="89">
          <cell r="B89" t="str">
            <v>MNS.ZDV2MA4</v>
          </cell>
        </row>
        <row r="90">
          <cell r="B90" t="str">
            <v>MNS.ZDV12</v>
          </cell>
        </row>
        <row r="91">
          <cell r="B91" t="str">
            <v>MNS.ZDV13</v>
          </cell>
        </row>
        <row r="92">
          <cell r="B92" t="str">
            <v>MNS.ZDV14</v>
          </cell>
        </row>
        <row r="93">
          <cell r="B93" t="str">
            <v>KRD.ZDV15</v>
          </cell>
        </row>
        <row r="94">
          <cell r="B94" t="str">
            <v>KRD.ZDV16</v>
          </cell>
        </row>
        <row r="95">
          <cell r="B95" t="str">
            <v>KRD.ZDV17</v>
          </cell>
        </row>
        <row r="96">
          <cell r="B96" t="str">
            <v>KRD.ZDV18</v>
          </cell>
        </row>
        <row r="97">
          <cell r="B97" t="str">
            <v>KRD.ZDV19</v>
          </cell>
        </row>
        <row r="98">
          <cell r="B98" t="str">
            <v>KRD.ZDV20</v>
          </cell>
        </row>
        <row r="99">
          <cell r="B99" t="str">
            <v>FGU.ZDV1F1</v>
          </cell>
        </row>
        <row r="100">
          <cell r="B100" t="str">
            <v>FGU.ZDV2F1</v>
          </cell>
        </row>
        <row r="101">
          <cell r="B101" t="str">
            <v>FGU.ZDV1F2</v>
          </cell>
        </row>
        <row r="102">
          <cell r="B102" t="str">
            <v>FGU.ZDV2F2</v>
          </cell>
        </row>
        <row r="103">
          <cell r="B103" t="str">
            <v>FGU.ZDV1F3</v>
          </cell>
        </row>
        <row r="104">
          <cell r="B104" t="str">
            <v>FGU.ZDV2F3</v>
          </cell>
        </row>
        <row r="105">
          <cell r="B105" t="str">
            <v>DPS_IN</v>
          </cell>
        </row>
        <row r="106">
          <cell r="B106" t="str">
            <v>DPS_OUT</v>
          </cell>
        </row>
        <row r="107">
          <cell r="B107" t="str">
            <v>Rez</v>
          </cell>
        </row>
        <row r="108">
          <cell r="B108" t="str">
            <v>Rez.ZDV1</v>
          </cell>
        </row>
        <row r="109">
          <cell r="B109" t="str">
            <v>Rez.ZDV2</v>
          </cell>
        </row>
        <row r="110">
          <cell r="B110" t="str">
            <v>Rez.ZDV3</v>
          </cell>
        </row>
        <row r="111">
          <cell r="B111" t="str">
            <v>Rez.ZDV4</v>
          </cell>
        </row>
        <row r="112">
          <cell r="B112" t="str">
            <v>Rez.ZDV5</v>
          </cell>
        </row>
        <row r="113">
          <cell r="B113" t="str">
            <v>Rez.ZDV6</v>
          </cell>
        </row>
        <row r="114">
          <cell r="B114" t="str">
            <v>Rez.ZDV7</v>
          </cell>
        </row>
        <row r="115">
          <cell r="B115" t="str">
            <v>Rez.ZDV8</v>
          </cell>
        </row>
        <row r="116">
          <cell r="B116" t="str">
            <v>MNA1.Heater</v>
          </cell>
        </row>
        <row r="117">
          <cell r="B117" t="str">
            <v>MNA2.Heater</v>
          </cell>
        </row>
        <row r="118">
          <cell r="B118" t="str">
            <v>MNA3.Heater</v>
          </cell>
        </row>
        <row r="119">
          <cell r="B119" t="str">
            <v>MNA4.Heater</v>
          </cell>
        </row>
        <row r="120">
          <cell r="B120" t="str">
            <v>Rez.Vs1</v>
          </cell>
        </row>
        <row r="121">
          <cell r="B121" t="str">
            <v>Rez.Vs2</v>
          </cell>
        </row>
        <row r="122">
          <cell r="B122" t="str">
            <v>Rez.Vs3</v>
          </cell>
        </row>
        <row r="123">
          <cell r="B123" t="str">
            <v>Rez.Vs4</v>
          </cell>
        </row>
        <row r="124">
          <cell r="B124" t="str">
            <v>Rez.Vs5</v>
          </cell>
        </row>
        <row r="125">
          <cell r="B125" t="str">
            <v>Zvonok</v>
          </cell>
        </row>
        <row r="126">
          <cell r="B126" t="str">
            <v>NasZal.Tabl1</v>
          </cell>
        </row>
        <row r="127">
          <cell r="B127" t="str">
            <v>NasZal.Tabl2</v>
          </cell>
        </row>
        <row r="128">
          <cell r="B128" t="str">
            <v>SSVD.Tabl1</v>
          </cell>
        </row>
        <row r="129">
          <cell r="B129" t="str">
            <v>SSVD.Tabl2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B2" t="str">
            <v>AMI 4-20 мА (4000-20000)</v>
          </cell>
        </row>
        <row r="3">
          <cell r="B3" t="str">
            <v>AMI 0-20 мА (0-20000)</v>
          </cell>
        </row>
        <row r="4">
          <cell r="B4" t="str">
            <v>Modbus 0-1000</v>
          </cell>
        </row>
        <row r="5">
          <cell r="B5" t="str">
            <v>Modbus 0-10000</v>
          </cell>
        </row>
        <row r="6">
          <cell r="B6" t="str">
            <v>Modbus 0-65535</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Команды с ВУ"/>
      <sheetName val="Иерархия"/>
      <sheetName val="Pic"/>
      <sheetName val="HMI"/>
      <sheetName val="ТаблСирен"/>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ЧРП"/>
      <sheetName val="РП"/>
      <sheetName val="Парам Резервуар"/>
      <sheetName val="ЗДВ"/>
      <sheetName val="ИнтИП"/>
      <sheetName val="ИнтДП"/>
      <sheetName val="Клапаны"/>
      <sheetName val="ВСПОМ"/>
      <sheetName val="ВСПОМ_ГР"/>
      <sheetName val="САРД"/>
      <sheetName val="ДПС"/>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refreshError="1"/>
      <sheetData sheetId="1" refreshError="1"/>
      <sheetData sheetId="2">
        <row r="2">
          <cell r="B2" t="str">
            <v>NPS</v>
          </cell>
        </row>
        <row r="3">
          <cell r="B3" t="str">
            <v>MNS</v>
          </cell>
        </row>
        <row r="4">
          <cell r="B4" t="str">
            <v>PNS</v>
          </cell>
        </row>
        <row r="5">
          <cell r="B5" t="str">
            <v>RP</v>
          </cell>
        </row>
        <row r="6">
          <cell r="B6" t="str">
            <v>DG</v>
          </cell>
        </row>
        <row r="7">
          <cell r="B7" t="str">
            <v>DG.KC</v>
          </cell>
        </row>
        <row r="8">
          <cell r="B8" t="str">
            <v>DG.USO_1_1</v>
          </cell>
        </row>
        <row r="9">
          <cell r="B9" t="str">
            <v>DG.USO_1_2</v>
          </cell>
        </row>
        <row r="10">
          <cell r="B10" t="str">
            <v>DG.USO_1_3</v>
          </cell>
        </row>
        <row r="11">
          <cell r="B11" t="str">
            <v>DG.USO_1_4</v>
          </cell>
        </row>
        <row r="12">
          <cell r="B12" t="str">
            <v>DG.USO_3</v>
          </cell>
        </row>
        <row r="13">
          <cell r="B13" t="str">
            <v>DG.USO_4</v>
          </cell>
        </row>
        <row r="14">
          <cell r="B14" t="str">
            <v>DG.USO_1_7</v>
          </cell>
        </row>
        <row r="15">
          <cell r="B15" t="str">
            <v>DG.USO_1_13</v>
          </cell>
        </row>
        <row r="16">
          <cell r="B16" t="str">
            <v>DG.USO_3_1</v>
          </cell>
        </row>
        <row r="17">
          <cell r="B17" t="str">
            <v>DG.USO_3_2</v>
          </cell>
        </row>
        <row r="18">
          <cell r="B18" t="str">
            <v>DG.SAR</v>
          </cell>
        </row>
        <row r="19">
          <cell r="B19" t="str">
            <v>DG.SERV</v>
          </cell>
        </row>
        <row r="20">
          <cell r="B20" t="str">
            <v>MNS.MNA1</v>
          </cell>
        </row>
        <row r="21">
          <cell r="B21" t="str">
            <v>MNS.MNA2</v>
          </cell>
        </row>
        <row r="22">
          <cell r="B22" t="str">
            <v>MNS.MNA3</v>
          </cell>
        </row>
        <row r="23">
          <cell r="B23" t="str">
            <v>PNS.PNA1</v>
          </cell>
        </row>
        <row r="24">
          <cell r="B24" t="str">
            <v>PNS.PNA2</v>
          </cell>
        </row>
        <row r="25">
          <cell r="B25" t="str">
            <v>PNS.PNA3</v>
          </cell>
        </row>
        <row r="26">
          <cell r="B26" t="str">
            <v>PNS.PNA4</v>
          </cell>
        </row>
        <row r="27">
          <cell r="B27" t="str">
            <v>SOU</v>
          </cell>
        </row>
        <row r="28">
          <cell r="B28" t="str">
            <v>UPPSOD</v>
          </cell>
        </row>
        <row r="29">
          <cell r="B29" t="str">
            <v>Maslo</v>
          </cell>
        </row>
        <row r="30">
          <cell r="B30" t="str">
            <v>VentMNS</v>
          </cell>
        </row>
        <row r="31">
          <cell r="B31" t="str">
            <v>ZRU</v>
          </cell>
        </row>
        <row r="32">
          <cell r="B32" t="str">
            <v>SARD</v>
          </cell>
        </row>
        <row r="33">
          <cell r="B33" t="str">
            <v>FGU</v>
          </cell>
        </row>
        <row r="34">
          <cell r="B34" t="str">
            <v>BIK</v>
          </cell>
        </row>
        <row r="35">
          <cell r="B35" t="str">
            <v>Rez</v>
          </cell>
        </row>
        <row r="36">
          <cell r="B36" t="str">
            <v>Maslo.N1</v>
          </cell>
        </row>
        <row r="37">
          <cell r="B37" t="str">
            <v>Maslo.AVO4</v>
          </cell>
        </row>
        <row r="38">
          <cell r="B38" t="str">
            <v>Maslo.AVO6</v>
          </cell>
        </row>
        <row r="39">
          <cell r="B39" t="str">
            <v>Maslo.AVO5</v>
          </cell>
        </row>
        <row r="40">
          <cell r="B40" t="str">
            <v>VentMNS.P13</v>
          </cell>
        </row>
        <row r="41">
          <cell r="B41" t="str">
            <v>VentMNS.V11</v>
          </cell>
        </row>
        <row r="42">
          <cell r="B42" t="str">
            <v>VentMNS.V2</v>
          </cell>
        </row>
        <row r="43">
          <cell r="B43" t="str">
            <v>VentMNS.V4</v>
          </cell>
        </row>
        <row r="44">
          <cell r="B44" t="str">
            <v>VentMNS.PE1</v>
          </cell>
        </row>
        <row r="45">
          <cell r="B45" t="str">
            <v>SOU.NP1</v>
          </cell>
        </row>
        <row r="46">
          <cell r="B46" t="str">
            <v>Rez.VS1</v>
          </cell>
        </row>
        <row r="47">
          <cell r="B47" t="str">
            <v>Maslo.N2</v>
          </cell>
        </row>
        <row r="48">
          <cell r="B48" t="str">
            <v>Maslo.N3</v>
          </cell>
        </row>
        <row r="49">
          <cell r="B49" t="str">
            <v>Maslo.EN1</v>
          </cell>
        </row>
        <row r="50">
          <cell r="B50" t="str">
            <v>Maslo.VV1</v>
          </cell>
        </row>
        <row r="51">
          <cell r="B51" t="str">
            <v>Maslo.PE1</v>
          </cell>
        </row>
        <row r="52">
          <cell r="B52" t="str">
            <v>Maslo.EN2</v>
          </cell>
        </row>
        <row r="53">
          <cell r="B53" t="str">
            <v>VentMNS.P14</v>
          </cell>
        </row>
        <row r="54">
          <cell r="B54" t="str">
            <v>VentMNS.V12</v>
          </cell>
        </row>
        <row r="55">
          <cell r="B55" t="str">
            <v>VentMNS.V3</v>
          </cell>
        </row>
        <row r="56">
          <cell r="B56" t="str">
            <v>VentMNS.PE2</v>
          </cell>
        </row>
        <row r="57">
          <cell r="B57" t="str">
            <v>SOU.NP2</v>
          </cell>
        </row>
        <row r="58">
          <cell r="B58" t="str">
            <v>Rez.VS2</v>
          </cell>
        </row>
        <row r="59">
          <cell r="B59" t="str">
            <v>SOU.N16</v>
          </cell>
        </row>
        <row r="60">
          <cell r="B60" t="str">
            <v>SOU.N18</v>
          </cell>
        </row>
        <row r="61">
          <cell r="B61" t="str">
            <v>SOU.N17</v>
          </cell>
        </row>
        <row r="62">
          <cell r="B62" t="str">
            <v>SOU.N19</v>
          </cell>
        </row>
        <row r="63">
          <cell r="B63" t="str">
            <v>Rez.VS3</v>
          </cell>
        </row>
        <row r="64">
          <cell r="B64" t="str">
            <v>UPPSOD.NP1</v>
          </cell>
        </row>
        <row r="65">
          <cell r="B65" t="str">
            <v>Rez.VS4</v>
          </cell>
        </row>
        <row r="66">
          <cell r="B66" t="str">
            <v>UPPSOD.NP2</v>
          </cell>
        </row>
        <row r="67">
          <cell r="B67" t="str">
            <v>SIKN</v>
          </cell>
        </row>
        <row r="68">
          <cell r="B68" t="str">
            <v>VentMNS.KLOP1</v>
          </cell>
        </row>
        <row r="69">
          <cell r="B69" t="str">
            <v>VentMNS.KLOP2</v>
          </cell>
        </row>
        <row r="70">
          <cell r="B70" t="str">
            <v>VentMNS.KLOP3</v>
          </cell>
        </row>
        <row r="71">
          <cell r="B71" t="str">
            <v>SIKN.ZDV007_5</v>
          </cell>
        </row>
        <row r="72">
          <cell r="B72" t="str">
            <v>SIKN.ZDV007_8</v>
          </cell>
        </row>
        <row r="73">
          <cell r="B73" t="str">
            <v>MNS.MNA1.ZDV_IN</v>
          </cell>
        </row>
        <row r="74">
          <cell r="B74" t="str">
            <v>MNS.MNA2.ZDV_IN</v>
          </cell>
        </row>
        <row r="75">
          <cell r="B75" t="str">
            <v>MNS.MNA3.ZDV_IN</v>
          </cell>
        </row>
        <row r="76">
          <cell r="B76" t="str">
            <v>NPS.ZDV007_1</v>
          </cell>
        </row>
        <row r="77">
          <cell r="B77" t="str">
            <v>Rez.ZDV_Rez1</v>
          </cell>
        </row>
        <row r="78">
          <cell r="B78" t="str">
            <v>Rez.ZDV_Rez2</v>
          </cell>
        </row>
        <row r="79">
          <cell r="B79" t="str">
            <v>SOU.ZDV007_3</v>
          </cell>
        </row>
        <row r="80">
          <cell r="B80" t="str">
            <v>SIKN.ZDV007_6</v>
          </cell>
        </row>
        <row r="81">
          <cell r="B81" t="str">
            <v>MNS.MNA1.ZDV_OUT</v>
          </cell>
        </row>
        <row r="82">
          <cell r="B82" t="str">
            <v>MNS.MNA2.ZDV_OUT</v>
          </cell>
        </row>
        <row r="83">
          <cell r="B83" t="str">
            <v>MNS.MNA3.ZDV_OUT</v>
          </cell>
        </row>
        <row r="84">
          <cell r="B84" t="str">
            <v>NPS.ZDV007_2</v>
          </cell>
        </row>
        <row r="85">
          <cell r="B85" t="str">
            <v>Rez.ZDV_Rez3</v>
          </cell>
        </row>
        <row r="86">
          <cell r="B86" t="str">
            <v>Rez.ZDV_Rez4</v>
          </cell>
        </row>
        <row r="87">
          <cell r="B87" t="str">
            <v>NPS.ZDV7s</v>
          </cell>
        </row>
        <row r="88">
          <cell r="B88" t="str">
            <v>NPS.ZDV9s</v>
          </cell>
        </row>
        <row r="89">
          <cell r="B89" t="str">
            <v>NPS.ZDV007_1s</v>
          </cell>
        </row>
        <row r="90">
          <cell r="B90" t="str">
            <v>Rez.ZDV_Rez5</v>
          </cell>
        </row>
        <row r="91">
          <cell r="B91" t="str">
            <v>NPS.ZDV8s</v>
          </cell>
        </row>
        <row r="92">
          <cell r="B92" t="str">
            <v>NPS.ZDV10s</v>
          </cell>
        </row>
        <row r="93">
          <cell r="B93" t="str">
            <v>UPPSOD.ZDV009_3</v>
          </cell>
        </row>
        <row r="94">
          <cell r="B94" t="str">
            <v>UPPSOD.ZDV2</v>
          </cell>
        </row>
        <row r="95">
          <cell r="B95" t="str">
            <v>UPPSOD.ZDV3</v>
          </cell>
        </row>
        <row r="96">
          <cell r="B96" t="str">
            <v>UPPSOD.ZDV5</v>
          </cell>
        </row>
        <row r="97">
          <cell r="B97" t="str">
            <v>UPPSOD.ZDV7</v>
          </cell>
        </row>
        <row r="98">
          <cell r="B98" t="str">
            <v>UPPSOD.ZDV9</v>
          </cell>
        </row>
        <row r="99">
          <cell r="B99" t="str">
            <v>UPPSOD.ZDV11</v>
          </cell>
        </row>
        <row r="100">
          <cell r="B100" t="str">
            <v>UPPSOD.ZDV12</v>
          </cell>
        </row>
        <row r="101">
          <cell r="B101" t="str">
            <v>Rez.ZDV_Rez6</v>
          </cell>
        </row>
        <row r="102">
          <cell r="B102" t="str">
            <v>Rez.ZDV_Rez7</v>
          </cell>
        </row>
        <row r="103">
          <cell r="B103" t="str">
            <v>UPPSOD.ZDV1</v>
          </cell>
        </row>
        <row r="104">
          <cell r="B104" t="str">
            <v>UPPSOD.ZDV4</v>
          </cell>
        </row>
        <row r="105">
          <cell r="B105" t="str">
            <v>UPPSOD.ZDV6</v>
          </cell>
        </row>
        <row r="106">
          <cell r="B106" t="str">
            <v>UPPSOD.ZDV8</v>
          </cell>
        </row>
        <row r="107">
          <cell r="B107" t="str">
            <v>UPPSOD.ZDV10</v>
          </cell>
        </row>
        <row r="108">
          <cell r="B108" t="str">
            <v>UPPSOD.ZDV12y</v>
          </cell>
        </row>
        <row r="109">
          <cell r="B109" t="str">
            <v>UPPSOD.ZDV16</v>
          </cell>
        </row>
        <row r="110">
          <cell r="B110" t="str">
            <v>Rez.ZDV_Rez8</v>
          </cell>
        </row>
        <row r="111">
          <cell r="B111" t="str">
            <v>Rez.ZDV_Rez9</v>
          </cell>
        </row>
        <row r="112">
          <cell r="B112" t="str">
            <v>PNS.ZDV102</v>
          </cell>
        </row>
        <row r="113">
          <cell r="B113" t="str">
            <v>PNS.ZDV105</v>
          </cell>
        </row>
        <row r="114">
          <cell r="B114" t="str">
            <v>PNS.PNA3.ZDV131</v>
          </cell>
        </row>
        <row r="115">
          <cell r="B115" t="str">
            <v>PNS.PNA1.ZDV127</v>
          </cell>
        </row>
        <row r="116">
          <cell r="B116" t="str">
            <v>PNS.PNA2.ZDV129</v>
          </cell>
        </row>
        <row r="117">
          <cell r="B117" t="str">
            <v>Rez.ZDV_Rez10</v>
          </cell>
        </row>
        <row r="118">
          <cell r="B118" t="str">
            <v>PNS.ZDV87</v>
          </cell>
        </row>
        <row r="119">
          <cell r="B119" t="str">
            <v>Rez.ZDV_Rez11</v>
          </cell>
        </row>
        <row r="120">
          <cell r="B120" t="str">
            <v>PNS.ZDV103</v>
          </cell>
        </row>
        <row r="121">
          <cell r="B121" t="str">
            <v>PNS.ZDV106</v>
          </cell>
        </row>
        <row r="122">
          <cell r="B122" t="str">
            <v>PNS.PNA1.ZDV128</v>
          </cell>
        </row>
        <row r="123">
          <cell r="B123" t="str">
            <v>PNS.PNA2.ZDV130</v>
          </cell>
        </row>
        <row r="124">
          <cell r="B124" t="str">
            <v>PNS.PNA3.ZDV132</v>
          </cell>
        </row>
        <row r="125">
          <cell r="B125" t="str">
            <v>PNS.ZDV88</v>
          </cell>
        </row>
        <row r="126">
          <cell r="B126" t="str">
            <v>PNS.ZDV122</v>
          </cell>
        </row>
        <row r="127">
          <cell r="B127" t="str">
            <v>PNS.ZDV118</v>
          </cell>
        </row>
        <row r="128">
          <cell r="B128" t="str">
            <v>PNS.ZDV115</v>
          </cell>
        </row>
        <row r="129">
          <cell r="B129" t="str">
            <v>PNS.ZDV125</v>
          </cell>
        </row>
        <row r="130">
          <cell r="B130" t="str">
            <v>PNS.ZDV135</v>
          </cell>
        </row>
        <row r="131">
          <cell r="B131" t="str">
            <v>PNS.ZDV119</v>
          </cell>
        </row>
        <row r="132">
          <cell r="B132" t="str">
            <v>PNS.ZDV111</v>
          </cell>
        </row>
        <row r="133">
          <cell r="B133" t="str">
            <v>PNS.ZDV117</v>
          </cell>
        </row>
        <row r="134">
          <cell r="B134" t="str">
            <v>PNS.ZDV109</v>
          </cell>
        </row>
        <row r="135">
          <cell r="B135" t="str">
            <v>PNS.ZDV123</v>
          </cell>
        </row>
        <row r="136">
          <cell r="B136" t="str">
            <v>PNS.ZDV113</v>
          </cell>
        </row>
        <row r="137">
          <cell r="B137" t="str">
            <v>PNS.ZDV121</v>
          </cell>
        </row>
        <row r="138">
          <cell r="B138" t="str">
            <v>PNS.ZDV116</v>
          </cell>
        </row>
        <row r="139">
          <cell r="B139" t="str">
            <v>PNS.ZDV126</v>
          </cell>
        </row>
        <row r="140">
          <cell r="B140" t="str">
            <v>Rez.ZDV_Rez12</v>
          </cell>
        </row>
        <row r="141">
          <cell r="B141" t="str">
            <v>PNS.ZDV120</v>
          </cell>
        </row>
        <row r="142">
          <cell r="B142" t="str">
            <v>PNS.ZDV112</v>
          </cell>
        </row>
        <row r="143">
          <cell r="B143" t="str">
            <v>PNS.ZDV110</v>
          </cell>
        </row>
        <row r="144">
          <cell r="B144" t="str">
            <v>PNS.ZDV114</v>
          </cell>
        </row>
        <row r="145">
          <cell r="B145" t="str">
            <v>Rez.ZDV_Rez13</v>
          </cell>
        </row>
        <row r="146">
          <cell r="B146" t="str">
            <v>RP.RVS3.ZDV3p1</v>
          </cell>
        </row>
        <row r="147">
          <cell r="B147" t="str">
            <v>RP.RVS3.ZDV3p2</v>
          </cell>
        </row>
        <row r="148">
          <cell r="B148" t="str">
            <v>RP.RVS4.ZDV4p1</v>
          </cell>
        </row>
        <row r="149">
          <cell r="B149" t="str">
            <v>RP.RVS4.ZDV4p2</v>
          </cell>
        </row>
        <row r="150">
          <cell r="B150" t="str">
            <v>RP.RVS5.ZDV5p1</v>
          </cell>
        </row>
        <row r="151">
          <cell r="B151" t="str">
            <v>RP.RVS5.ZDV5p2</v>
          </cell>
        </row>
        <row r="152">
          <cell r="B152" t="str">
            <v>RP.RVS6.ZDV6p1</v>
          </cell>
        </row>
        <row r="153">
          <cell r="B153" t="str">
            <v>RP.RVS6.ZDV6p2</v>
          </cell>
        </row>
        <row r="154">
          <cell r="B154" t="str">
            <v>RP.RVS7.ZDV7p1</v>
          </cell>
        </row>
        <row r="155">
          <cell r="B155" t="str">
            <v>RP.RVS7.ZDV7p2</v>
          </cell>
        </row>
        <row r="156">
          <cell r="B156" t="str">
            <v>RP.RVS8.ZDV8p1</v>
          </cell>
        </row>
        <row r="157">
          <cell r="B157" t="str">
            <v>RP.RVS8.ZDV8p2</v>
          </cell>
        </row>
        <row r="158">
          <cell r="B158" t="str">
            <v>RP.ZDV90</v>
          </cell>
        </row>
        <row r="159">
          <cell r="B159" t="str">
            <v>RP.ZDV93</v>
          </cell>
        </row>
        <row r="160">
          <cell r="B160" t="str">
            <v>RP.ZDV94</v>
          </cell>
        </row>
        <row r="161">
          <cell r="B161" t="str">
            <v>RP.ZDV97</v>
          </cell>
        </row>
        <row r="162">
          <cell r="B162" t="str">
            <v>RP.ZDV98</v>
          </cell>
        </row>
        <row r="163">
          <cell r="B163" t="str">
            <v>RP.ZDV101</v>
          </cell>
        </row>
        <row r="164">
          <cell r="B164" t="str">
            <v>Rez.ZDV_Rez14</v>
          </cell>
        </row>
        <row r="165">
          <cell r="B165" t="str">
            <v>Rez.ZDV_Rez15</v>
          </cell>
        </row>
        <row r="166">
          <cell r="B166" t="str">
            <v>Rez.ZDV_Rez16</v>
          </cell>
        </row>
        <row r="167">
          <cell r="B167" t="str">
            <v>RP.ZDV91</v>
          </cell>
        </row>
        <row r="168">
          <cell r="B168" t="str">
            <v>RP.ZDV92</v>
          </cell>
        </row>
        <row r="169">
          <cell r="B169" t="str">
            <v>RP.ZDV95</v>
          </cell>
        </row>
        <row r="170">
          <cell r="B170" t="str">
            <v>RP.ZDV96</v>
          </cell>
        </row>
        <row r="171">
          <cell r="B171" t="str">
            <v>RP.ZDV99</v>
          </cell>
        </row>
        <row r="172">
          <cell r="B172" t="str">
            <v>RP.ZDV100</v>
          </cell>
        </row>
        <row r="173">
          <cell r="B173" t="str">
            <v>PNS.ZDV104</v>
          </cell>
        </row>
        <row r="174">
          <cell r="B174" t="str">
            <v>PNS.ZDV107</v>
          </cell>
        </row>
        <row r="175">
          <cell r="B175" t="str">
            <v>PNS.ZDV108</v>
          </cell>
        </row>
        <row r="176">
          <cell r="B176" t="str">
            <v>Rez.ZDV_Rez17</v>
          </cell>
        </row>
        <row r="177">
          <cell r="B177" t="str">
            <v>Rez.ZDV_Rez18</v>
          </cell>
        </row>
        <row r="178">
          <cell r="B178" t="str">
            <v>PNS.Tabl1_1</v>
          </cell>
        </row>
        <row r="179">
          <cell r="B179" t="str">
            <v>PNS.Tabl1_2</v>
          </cell>
        </row>
        <row r="180">
          <cell r="B180" t="str">
            <v>PNS.Tabl2_1</v>
          </cell>
        </row>
        <row r="181">
          <cell r="B181" t="str">
            <v>PNS.Tabl2_2</v>
          </cell>
        </row>
        <row r="182">
          <cell r="B182" t="str">
            <v>PNS.Siren_1</v>
          </cell>
        </row>
        <row r="183">
          <cell r="B183" t="str">
            <v>PNS.Siren_2</v>
          </cell>
        </row>
        <row r="184">
          <cell r="B184" t="str">
            <v>RP.RVS3</v>
          </cell>
        </row>
        <row r="185">
          <cell r="B185" t="str">
            <v>RP.RVS4</v>
          </cell>
        </row>
        <row r="186">
          <cell r="B186" t="str">
            <v>RP.RVS5</v>
          </cell>
        </row>
        <row r="187">
          <cell r="B187" t="str">
            <v>RP.RVS6</v>
          </cell>
        </row>
        <row r="188">
          <cell r="B188" t="str">
            <v>RP.RVS7</v>
          </cell>
        </row>
        <row r="189">
          <cell r="B189" t="str">
            <v>RP.RVS8</v>
          </cell>
        </row>
        <row r="190">
          <cell r="B190" t="str">
            <v>Zvonok</v>
          </cell>
        </row>
        <row r="191">
          <cell r="B191" t="str">
            <v>UPPSOD.DPS1</v>
          </cell>
        </row>
        <row r="192">
          <cell r="B192" t="str">
            <v>UPPSOD.DPS2</v>
          </cell>
        </row>
        <row r="193">
          <cell r="B193" t="str">
            <v>UPPSOD.DPS3</v>
          </cell>
        </row>
        <row r="194">
          <cell r="B194" t="str">
            <v>MNS.Tabl1_1</v>
          </cell>
        </row>
        <row r="195">
          <cell r="B195" t="str">
            <v>MNS.Tabl1_3</v>
          </cell>
        </row>
        <row r="196">
          <cell r="B196" t="str">
            <v>MNS.Tabl2_1</v>
          </cell>
        </row>
        <row r="197">
          <cell r="B197" t="str">
            <v>MNS.Tabl2_3</v>
          </cell>
        </row>
        <row r="198">
          <cell r="B198" t="str">
            <v>MNS.Siren1_1</v>
          </cell>
        </row>
        <row r="199">
          <cell r="B199" t="str">
            <v>MNS.Siren1_3</v>
          </cell>
        </row>
        <row r="200">
          <cell r="B200" t="str">
            <v>MNS.Siren2_1</v>
          </cell>
        </row>
        <row r="201">
          <cell r="B201" t="str">
            <v>MNS.Siren2_3</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B2" t="str">
            <v>AMI 4-20 мА (4000-20000)</v>
          </cell>
        </row>
        <row r="3">
          <cell r="B3" t="str">
            <v>AMI 0-20 мА (0-20000)</v>
          </cell>
        </row>
        <row r="4">
          <cell r="B4" t="str">
            <v>Modbus 0-1000</v>
          </cell>
        </row>
        <row r="5">
          <cell r="B5" t="str">
            <v>Modbus 0-10000</v>
          </cell>
        </row>
        <row r="6">
          <cell r="B6" t="str">
            <v>Modbus 0-65535</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4">
          <cell r="D4" t="str">
            <v>Да</v>
          </cell>
        </row>
        <row r="5">
          <cell r="D5" t="str">
            <v>Нет</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3">
          <cell r="D3">
            <v>0</v>
          </cell>
        </row>
        <row r="4">
          <cell r="D4" t="str">
            <v>Да</v>
          </cell>
        </row>
        <row r="5">
          <cell r="D5" t="str">
            <v>Нет</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РП"/>
      <sheetName val="Парам Резервуар"/>
      <sheetName val="ЗДВ"/>
      <sheetName val="Клапаны"/>
      <sheetName val="ВСПОМ"/>
      <sheetName val="ВСПОМ_ГР"/>
      <sheetName val="САРД"/>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РП"/>
      <sheetName val="Парам Резервуар"/>
      <sheetName val="ЗДВ"/>
      <sheetName val="Клапаны"/>
      <sheetName val="ВСПОМ"/>
      <sheetName val="ВСПОМ_ГР"/>
      <sheetName val="САРД"/>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РД"/>
      <sheetName val="АВ"/>
      <sheetName val="Д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Общие"/>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Switch"/>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РП"/>
      <sheetName val="Парам Резервуар"/>
      <sheetName val="ЗДВ"/>
      <sheetName val="Клапаны"/>
      <sheetName val="ВСПОМ"/>
      <sheetName val="ВСПОМ_ГР"/>
      <sheetName val="САРД"/>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ДВ"/>
      <sheetName val="АВ"/>
      <sheetName val="Логич"/>
      <sheetName val="ДПС"/>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ТаблСирен"/>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ЧРП"/>
      <sheetName val="РП"/>
      <sheetName val="Парам Резервуар"/>
      <sheetName val="ЗДВ"/>
      <sheetName val="Инт. сигналы задвижек ИП"/>
      <sheetName val="Инт. сигналы задвижек ДП"/>
      <sheetName val="Клапаны"/>
      <sheetName val="ВСПОМ"/>
      <sheetName val="ВСПОМ_ГР"/>
      <sheetName val="САРД"/>
      <sheetName val="ДПС"/>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tabColor rgb="FF92D050"/>
  </sheetPr>
  <dimension ref="B1:AN247"/>
  <sheetViews>
    <sheetView zoomScale="70" zoomScaleNormal="70" workbookViewId="0">
      <selection activeCell="B8" sqref="B8"/>
    </sheetView>
  </sheetViews>
  <sheetFormatPr defaultColWidth="9.140625" defaultRowHeight="15" x14ac:dyDescent="0.25"/>
  <cols>
    <col min="1" max="1" width="9.140625" style="262"/>
    <col min="2" max="2" width="72.85546875" style="262" customWidth="1"/>
    <col min="3" max="3" width="9.140625" style="262"/>
    <col min="4" max="4" width="4.5703125" style="262" bestFit="1" customWidth="1"/>
    <col min="5" max="5" width="9.140625" style="262"/>
    <col min="6" max="6" width="35.7109375" style="262" customWidth="1"/>
    <col min="7" max="7" width="9.140625" style="262"/>
    <col min="8" max="8" width="9.140625" style="216"/>
    <col min="9" max="9" width="20.28515625" style="216" bestFit="1" customWidth="1"/>
    <col min="10" max="10" width="9.140625" style="216"/>
    <col min="11" max="11" width="20.5703125" style="216" bestFit="1" customWidth="1"/>
    <col min="12" max="12" width="24.7109375" style="216" bestFit="1" customWidth="1"/>
    <col min="13" max="14" width="12.140625" style="216" bestFit="1" customWidth="1"/>
    <col min="15" max="15" width="20.5703125" style="216" bestFit="1" customWidth="1"/>
    <col min="16" max="16" width="25.5703125" style="216" bestFit="1" customWidth="1"/>
    <col min="17" max="17" width="19" style="216" bestFit="1" customWidth="1"/>
    <col min="18" max="18" width="23.42578125" style="216" bestFit="1" customWidth="1"/>
    <col min="19" max="19" width="21.7109375" style="216" bestFit="1" customWidth="1"/>
    <col min="20" max="20" width="16.7109375" style="216" bestFit="1" customWidth="1"/>
    <col min="21" max="21" width="34" style="216" bestFit="1" customWidth="1"/>
    <col min="22" max="22" width="92.5703125" style="216" customWidth="1"/>
    <col min="23" max="23" width="105.7109375" style="216" bestFit="1" customWidth="1"/>
    <col min="24" max="24" width="66.5703125" style="216" bestFit="1" customWidth="1"/>
    <col min="25" max="25" width="43.7109375" style="216" customWidth="1"/>
    <col min="26" max="26" width="37" style="216" bestFit="1" customWidth="1"/>
    <col min="27" max="27" width="57.7109375" style="216" bestFit="1" customWidth="1"/>
    <col min="28" max="28" width="59.42578125" style="262" bestFit="1" customWidth="1"/>
    <col min="29" max="29" width="19" style="262" bestFit="1" customWidth="1"/>
    <col min="30" max="30" width="23.42578125" style="262" bestFit="1" customWidth="1"/>
    <col min="31" max="31" width="21.5703125" style="262" bestFit="1" customWidth="1"/>
    <col min="32" max="32" width="14" style="262" bestFit="1" customWidth="1"/>
    <col min="33" max="33" width="16.7109375" style="262" bestFit="1" customWidth="1"/>
    <col min="34" max="35" width="9.140625" style="262"/>
    <col min="36" max="36" width="66.5703125" style="262" bestFit="1" customWidth="1"/>
    <col min="37" max="16384" width="9.140625" style="262"/>
  </cols>
  <sheetData>
    <row r="1" spans="2:30" ht="15.75" thickBot="1" x14ac:dyDescent="0.3"/>
    <row r="2" spans="2:30" ht="15.75" thickBot="1" x14ac:dyDescent="0.3">
      <c r="B2" s="262" t="s">
        <v>70</v>
      </c>
      <c r="D2" s="262" t="s">
        <v>69</v>
      </c>
      <c r="F2" s="262" t="s">
        <v>604</v>
      </c>
      <c r="I2" s="216" t="s">
        <v>679</v>
      </c>
      <c r="K2" s="228" t="s">
        <v>90</v>
      </c>
      <c r="L2" s="228" t="s">
        <v>71</v>
      </c>
      <c r="M2" s="228" t="s">
        <v>72</v>
      </c>
      <c r="N2" s="228" t="s">
        <v>73</v>
      </c>
      <c r="O2" s="228" t="s">
        <v>74</v>
      </c>
      <c r="P2" s="228" t="s">
        <v>75</v>
      </c>
      <c r="Q2" s="228" t="s">
        <v>76</v>
      </c>
      <c r="R2" s="228" t="s">
        <v>77</v>
      </c>
      <c r="S2" s="228" t="s">
        <v>78</v>
      </c>
      <c r="T2" s="228" t="s">
        <v>79</v>
      </c>
      <c r="U2" s="228" t="s">
        <v>80</v>
      </c>
      <c r="V2" s="228" t="s">
        <v>82</v>
      </c>
      <c r="W2" s="228" t="s">
        <v>83</v>
      </c>
      <c r="X2" s="228" t="s">
        <v>84</v>
      </c>
      <c r="Y2" s="228" t="s">
        <v>85</v>
      </c>
      <c r="Z2" s="228" t="s">
        <v>86</v>
      </c>
      <c r="AA2" s="228" t="s">
        <v>87</v>
      </c>
      <c r="AB2" s="228" t="s">
        <v>88</v>
      </c>
      <c r="AC2" s="228" t="s">
        <v>89</v>
      </c>
      <c r="AD2" s="603" t="s">
        <v>1080</v>
      </c>
    </row>
    <row r="3" spans="2:30" ht="15" customHeight="1" x14ac:dyDescent="0.25">
      <c r="B3" s="604" t="s">
        <v>91</v>
      </c>
      <c r="D3" s="264"/>
      <c r="F3" s="264"/>
      <c r="K3" s="225" t="s">
        <v>94</v>
      </c>
      <c r="L3" s="226" t="s">
        <v>94</v>
      </c>
      <c r="M3" s="226" t="s">
        <v>94</v>
      </c>
      <c r="N3" s="226" t="s">
        <v>94</v>
      </c>
      <c r="O3" s="226" t="s">
        <v>94</v>
      </c>
      <c r="P3" s="226" t="s">
        <v>680</v>
      </c>
      <c r="Q3" s="226" t="s">
        <v>696</v>
      </c>
      <c r="R3" s="226" t="s">
        <v>94</v>
      </c>
      <c r="S3" s="226" t="s">
        <v>698</v>
      </c>
      <c r="T3" s="227" t="s">
        <v>714</v>
      </c>
      <c r="U3" s="227" t="s">
        <v>94</v>
      </c>
      <c r="V3" s="227" t="s">
        <v>616</v>
      </c>
      <c r="W3" s="222" t="s">
        <v>620</v>
      </c>
      <c r="X3" s="227" t="s">
        <v>620</v>
      </c>
      <c r="Y3" s="223" t="s">
        <v>827</v>
      </c>
      <c r="Z3" s="222" t="s">
        <v>664</v>
      </c>
      <c r="AA3" s="222" t="s">
        <v>669</v>
      </c>
      <c r="AB3" s="209" t="s">
        <v>673</v>
      </c>
      <c r="AC3" s="209" t="s">
        <v>677</v>
      </c>
      <c r="AD3" s="209"/>
    </row>
    <row r="4" spans="2:30" ht="15" customHeight="1" x14ac:dyDescent="0.25">
      <c r="B4" s="47" t="s">
        <v>90</v>
      </c>
      <c r="D4" s="52" t="s">
        <v>92</v>
      </c>
      <c r="F4" s="47" t="s">
        <v>605</v>
      </c>
      <c r="K4" s="211" t="s">
        <v>612</v>
      </c>
      <c r="L4" s="222" t="s">
        <v>96</v>
      </c>
      <c r="M4" s="212"/>
      <c r="N4" s="212"/>
      <c r="O4" s="212" t="s">
        <v>612</v>
      </c>
      <c r="P4" s="212" t="s">
        <v>681</v>
      </c>
      <c r="Q4" s="212" t="s">
        <v>697</v>
      </c>
      <c r="R4" s="212"/>
      <c r="S4" s="212" t="s">
        <v>699</v>
      </c>
      <c r="T4" s="222" t="s">
        <v>715</v>
      </c>
      <c r="U4" s="222" t="s">
        <v>614</v>
      </c>
      <c r="V4" s="222" t="s">
        <v>617</v>
      </c>
      <c r="W4" s="222" t="s">
        <v>616</v>
      </c>
      <c r="X4" s="222" t="s">
        <v>616</v>
      </c>
      <c r="Y4" s="223" t="s">
        <v>828</v>
      </c>
      <c r="Z4" s="222" t="s">
        <v>665</v>
      </c>
      <c r="AA4" s="223" t="s">
        <v>670</v>
      </c>
      <c r="AB4" s="208" t="s">
        <v>674</v>
      </c>
      <c r="AC4" s="208" t="s">
        <v>678</v>
      </c>
      <c r="AD4" s="208"/>
    </row>
    <row r="5" spans="2:30" ht="15.75" customHeight="1" thickBot="1" x14ac:dyDescent="0.3">
      <c r="B5" s="48" t="s">
        <v>71</v>
      </c>
      <c r="D5" s="53" t="s">
        <v>93</v>
      </c>
      <c r="F5" s="48" t="s">
        <v>606</v>
      </c>
      <c r="K5" s="211" t="s">
        <v>613</v>
      </c>
      <c r="L5" s="222" t="s">
        <v>98</v>
      </c>
      <c r="M5" s="212"/>
      <c r="N5" s="212"/>
      <c r="O5" s="212" t="s">
        <v>613</v>
      </c>
      <c r="P5" s="212" t="s">
        <v>682</v>
      </c>
      <c r="Q5" s="212"/>
      <c r="R5" s="212"/>
      <c r="S5" s="212" t="s">
        <v>700</v>
      </c>
      <c r="T5" s="222" t="s">
        <v>716</v>
      </c>
      <c r="U5" s="222" t="s">
        <v>615</v>
      </c>
      <c r="V5" s="222" t="s">
        <v>618</v>
      </c>
      <c r="W5" s="222" t="s">
        <v>621</v>
      </c>
      <c r="X5" s="222" t="s">
        <v>621</v>
      </c>
      <c r="Y5" s="223" t="s">
        <v>661</v>
      </c>
      <c r="Z5" s="222" t="s">
        <v>666</v>
      </c>
      <c r="AA5" s="223" t="s">
        <v>671</v>
      </c>
      <c r="AB5" s="208" t="s">
        <v>675</v>
      </c>
      <c r="AC5" s="208"/>
      <c r="AD5" s="208"/>
    </row>
    <row r="6" spans="2:30" ht="15" customHeight="1" x14ac:dyDescent="0.25">
      <c r="B6" s="49" t="s">
        <v>72</v>
      </c>
      <c r="F6" s="47" t="s">
        <v>607</v>
      </c>
      <c r="K6" s="222"/>
      <c r="L6" s="222" t="s">
        <v>102</v>
      </c>
      <c r="M6" s="212"/>
      <c r="N6" s="212"/>
      <c r="O6" s="212"/>
      <c r="P6" s="212" t="s">
        <v>683</v>
      </c>
      <c r="Q6" s="212"/>
      <c r="R6" s="212"/>
      <c r="S6" s="212" t="s">
        <v>701</v>
      </c>
      <c r="T6" s="222" t="s">
        <v>717</v>
      </c>
      <c r="U6" s="222"/>
      <c r="V6" s="222" t="s">
        <v>619</v>
      </c>
      <c r="W6" s="222" t="s">
        <v>622</v>
      </c>
      <c r="X6" s="222" t="s">
        <v>622</v>
      </c>
      <c r="Y6" s="223" t="s">
        <v>662</v>
      </c>
      <c r="Z6" s="222" t="s">
        <v>667</v>
      </c>
      <c r="AA6" s="223" t="s">
        <v>672</v>
      </c>
      <c r="AB6" s="208" t="s">
        <v>676</v>
      </c>
      <c r="AC6" s="208"/>
      <c r="AD6" s="208"/>
    </row>
    <row r="7" spans="2:30" ht="15.75" customHeight="1" thickBot="1" x14ac:dyDescent="0.3">
      <c r="B7" s="49" t="s">
        <v>73</v>
      </c>
      <c r="F7" s="51" t="s">
        <v>608</v>
      </c>
      <c r="K7" s="222"/>
      <c r="L7" s="222" t="s">
        <v>99</v>
      </c>
      <c r="M7" s="222"/>
      <c r="N7" s="222"/>
      <c r="O7" s="222"/>
      <c r="P7" s="222" t="s">
        <v>684</v>
      </c>
      <c r="Q7" s="222"/>
      <c r="R7" s="222"/>
      <c r="S7" s="222" t="s">
        <v>702</v>
      </c>
      <c r="T7" s="222" t="s">
        <v>718</v>
      </c>
      <c r="U7" s="222"/>
      <c r="V7" s="216" t="s">
        <v>633</v>
      </c>
      <c r="W7" s="222" t="s">
        <v>819</v>
      </c>
      <c r="X7" s="222"/>
      <c r="Y7" s="223" t="s">
        <v>829</v>
      </c>
      <c r="Z7" s="222" t="s">
        <v>830</v>
      </c>
      <c r="AA7" s="223" t="s">
        <v>831</v>
      </c>
      <c r="AB7" s="208"/>
      <c r="AC7" s="208"/>
      <c r="AD7" s="208"/>
    </row>
    <row r="8" spans="2:30" ht="15" customHeight="1" x14ac:dyDescent="0.25">
      <c r="B8" s="50" t="s">
        <v>74</v>
      </c>
      <c r="K8" s="222"/>
      <c r="L8" s="222" t="s">
        <v>100</v>
      </c>
      <c r="M8" s="222"/>
      <c r="N8" s="222"/>
      <c r="O8" s="222"/>
      <c r="P8" s="222" t="s">
        <v>685</v>
      </c>
      <c r="Q8" s="222"/>
      <c r="R8" s="222"/>
      <c r="S8" s="222" t="s">
        <v>703</v>
      </c>
      <c r="T8" s="222" t="s">
        <v>719</v>
      </c>
      <c r="U8" s="222"/>
      <c r="V8" s="222" t="s">
        <v>734</v>
      </c>
      <c r="W8" s="222" t="s">
        <v>820</v>
      </c>
      <c r="X8" s="222"/>
      <c r="Y8" s="223" t="s">
        <v>832</v>
      </c>
      <c r="Z8" s="223" t="s">
        <v>833</v>
      </c>
      <c r="AA8" s="223" t="s">
        <v>834</v>
      </c>
      <c r="AB8" s="208"/>
      <c r="AC8" s="208"/>
      <c r="AD8" s="208"/>
    </row>
    <row r="9" spans="2:30" ht="15" customHeight="1" x14ac:dyDescent="0.25">
      <c r="B9" s="50" t="s">
        <v>75</v>
      </c>
      <c r="K9" s="222"/>
      <c r="L9" s="222" t="s">
        <v>524</v>
      </c>
      <c r="M9" s="222"/>
      <c r="N9" s="222"/>
      <c r="O9" s="222"/>
      <c r="P9" s="222" t="s">
        <v>686</v>
      </c>
      <c r="Q9" s="222"/>
      <c r="R9" s="222"/>
      <c r="S9" s="222" t="s">
        <v>704</v>
      </c>
      <c r="T9" s="222" t="s">
        <v>720</v>
      </c>
      <c r="U9" s="222"/>
      <c r="V9" s="222" t="s">
        <v>735</v>
      </c>
      <c r="W9" s="222" t="s">
        <v>821</v>
      </c>
      <c r="X9" s="222"/>
      <c r="Y9" s="223" t="s">
        <v>835</v>
      </c>
      <c r="Z9" s="223" t="s">
        <v>836</v>
      </c>
      <c r="AA9" s="223" t="s">
        <v>837</v>
      </c>
      <c r="AB9" s="208"/>
      <c r="AC9" s="208"/>
      <c r="AD9" s="208"/>
    </row>
    <row r="10" spans="2:30" ht="15" customHeight="1" thickBot="1" x14ac:dyDescent="0.3">
      <c r="B10" s="50" t="s">
        <v>76</v>
      </c>
      <c r="F10" s="285" t="s">
        <v>992</v>
      </c>
      <c r="K10" s="222"/>
      <c r="L10" s="222" t="s">
        <v>730</v>
      </c>
      <c r="M10" s="222"/>
      <c r="N10" s="222"/>
      <c r="O10" s="222"/>
      <c r="P10" s="222" t="s">
        <v>687</v>
      </c>
      <c r="Q10" s="222"/>
      <c r="R10" s="222"/>
      <c r="S10" s="222" t="s">
        <v>705</v>
      </c>
      <c r="T10" s="222" t="s">
        <v>721</v>
      </c>
      <c r="U10" s="222"/>
      <c r="V10" s="222" t="s">
        <v>736</v>
      </c>
      <c r="W10" s="222" t="s">
        <v>822</v>
      </c>
      <c r="X10" s="222"/>
      <c r="Y10" s="223" t="s">
        <v>838</v>
      </c>
      <c r="Z10" s="223" t="s">
        <v>839</v>
      </c>
      <c r="AA10" s="222"/>
      <c r="AB10" s="208"/>
      <c r="AC10" s="208"/>
      <c r="AD10" s="208"/>
    </row>
    <row r="11" spans="2:30" ht="15" customHeight="1" x14ac:dyDescent="0.25">
      <c r="B11" s="50" t="s">
        <v>77</v>
      </c>
      <c r="F11" s="398" t="s">
        <v>994</v>
      </c>
      <c r="K11" s="222"/>
      <c r="L11" s="222" t="s">
        <v>101</v>
      </c>
      <c r="M11" s="222"/>
      <c r="N11" s="222"/>
      <c r="O11" s="222"/>
      <c r="P11" s="222" t="s">
        <v>688</v>
      </c>
      <c r="Q11" s="222"/>
      <c r="R11" s="222"/>
      <c r="S11" s="222" t="s">
        <v>706</v>
      </c>
      <c r="T11" s="222" t="s">
        <v>722</v>
      </c>
      <c r="U11" s="222"/>
      <c r="V11" s="222" t="s">
        <v>737</v>
      </c>
      <c r="W11" s="222" t="s">
        <v>823</v>
      </c>
      <c r="X11" s="222"/>
      <c r="Y11" s="223" t="s">
        <v>632</v>
      </c>
      <c r="Z11" s="223" t="s">
        <v>840</v>
      </c>
      <c r="AA11" s="222"/>
      <c r="AB11" s="208"/>
      <c r="AC11" s="208"/>
      <c r="AD11" s="208"/>
    </row>
    <row r="12" spans="2:30" ht="15" customHeight="1" x14ac:dyDescent="0.25">
      <c r="B12" s="50" t="s">
        <v>78</v>
      </c>
      <c r="F12" s="399" t="s">
        <v>993</v>
      </c>
      <c r="K12" s="222"/>
      <c r="L12" s="222" t="s">
        <v>97</v>
      </c>
      <c r="M12" s="222"/>
      <c r="N12" s="222"/>
      <c r="O12" s="222"/>
      <c r="P12" s="222" t="s">
        <v>689</v>
      </c>
      <c r="Q12" s="222"/>
      <c r="R12" s="222"/>
      <c r="S12" s="222" t="s">
        <v>707</v>
      </c>
      <c r="T12" s="222" t="s">
        <v>723</v>
      </c>
      <c r="U12" s="222"/>
      <c r="V12" s="222" t="s">
        <v>732</v>
      </c>
      <c r="W12" s="222" t="s">
        <v>824</v>
      </c>
      <c r="X12" s="222"/>
      <c r="Y12" s="223" t="s">
        <v>841</v>
      </c>
      <c r="Z12" s="223" t="s">
        <v>632</v>
      </c>
      <c r="AA12" s="222"/>
      <c r="AB12" s="208"/>
      <c r="AC12" s="208"/>
      <c r="AD12" s="208"/>
    </row>
    <row r="13" spans="2:30" ht="15" customHeight="1" x14ac:dyDescent="0.25">
      <c r="B13" s="50" t="s">
        <v>79</v>
      </c>
      <c r="F13" s="399" t="s">
        <v>1081</v>
      </c>
      <c r="K13" s="222"/>
      <c r="L13" s="222" t="s">
        <v>103</v>
      </c>
      <c r="M13" s="222"/>
      <c r="N13" s="222"/>
      <c r="O13" s="222"/>
      <c r="P13" s="222" t="s">
        <v>690</v>
      </c>
      <c r="Q13" s="222"/>
      <c r="R13" s="222"/>
      <c r="S13" s="222" t="s">
        <v>708</v>
      </c>
      <c r="T13" s="222" t="s">
        <v>724</v>
      </c>
      <c r="U13" s="222"/>
      <c r="V13" s="222" t="s">
        <v>733</v>
      </c>
      <c r="W13" s="222" t="s">
        <v>623</v>
      </c>
      <c r="X13" s="222"/>
      <c r="Y13" s="223" t="s">
        <v>663</v>
      </c>
      <c r="Z13" s="223" t="s">
        <v>668</v>
      </c>
      <c r="AA13" s="222"/>
      <c r="AB13" s="208"/>
      <c r="AC13" s="208"/>
      <c r="AD13" s="208"/>
    </row>
    <row r="14" spans="2:30" ht="15" customHeight="1" thickBot="1" x14ac:dyDescent="0.3">
      <c r="B14" s="50" t="s">
        <v>80</v>
      </c>
      <c r="F14" s="400" t="s">
        <v>1082</v>
      </c>
      <c r="K14" s="222"/>
      <c r="L14" s="222" t="s">
        <v>525</v>
      </c>
      <c r="M14" s="222"/>
      <c r="N14" s="222"/>
      <c r="O14" s="222"/>
      <c r="P14" s="222" t="s">
        <v>691</v>
      </c>
      <c r="Q14" s="222"/>
      <c r="R14" s="222"/>
      <c r="S14" s="222" t="s">
        <v>709</v>
      </c>
      <c r="T14" s="222" t="s">
        <v>725</v>
      </c>
      <c r="U14" s="222"/>
      <c r="V14" s="222" t="s">
        <v>842</v>
      </c>
      <c r="W14" s="222" t="s">
        <v>624</v>
      </c>
      <c r="X14" s="222"/>
      <c r="Y14" s="222" t="s">
        <v>843</v>
      </c>
      <c r="Z14" s="222"/>
      <c r="AA14" s="222"/>
      <c r="AB14" s="208"/>
      <c r="AC14" s="208"/>
      <c r="AD14" s="208"/>
    </row>
    <row r="15" spans="2:30" ht="15" customHeight="1" x14ac:dyDescent="0.25">
      <c r="B15" s="50" t="s">
        <v>81</v>
      </c>
      <c r="K15" s="222"/>
      <c r="L15" s="222" t="s">
        <v>731</v>
      </c>
      <c r="M15" s="222"/>
      <c r="N15" s="222"/>
      <c r="O15" s="222"/>
      <c r="P15" s="222" t="s">
        <v>692</v>
      </c>
      <c r="Q15" s="222"/>
      <c r="R15" s="222"/>
      <c r="S15" s="222" t="s">
        <v>710</v>
      </c>
      <c r="T15" s="222" t="s">
        <v>726</v>
      </c>
      <c r="U15" s="222"/>
      <c r="V15" s="222"/>
      <c r="W15" s="222" t="s">
        <v>625</v>
      </c>
      <c r="X15" s="222"/>
      <c r="Y15" s="222" t="s">
        <v>844</v>
      </c>
      <c r="Z15" s="222"/>
      <c r="AA15" s="222"/>
      <c r="AB15" s="208"/>
      <c r="AC15" s="208"/>
      <c r="AD15" s="208"/>
    </row>
    <row r="16" spans="2:30" ht="15" customHeight="1" x14ac:dyDescent="0.25">
      <c r="B16" s="50" t="s">
        <v>82</v>
      </c>
      <c r="K16" s="222"/>
      <c r="L16" s="222" t="s">
        <v>526</v>
      </c>
      <c r="M16" s="222"/>
      <c r="N16" s="222"/>
      <c r="O16" s="222"/>
      <c r="P16" s="222" t="s">
        <v>693</v>
      </c>
      <c r="Q16" s="222"/>
      <c r="R16" s="222"/>
      <c r="S16" s="222" t="s">
        <v>711</v>
      </c>
      <c r="T16" s="222" t="s">
        <v>727</v>
      </c>
      <c r="U16" s="222"/>
      <c r="V16" s="222"/>
      <c r="W16" s="222" t="s">
        <v>626</v>
      </c>
      <c r="X16" s="222"/>
      <c r="Y16" s="222" t="s">
        <v>845</v>
      </c>
      <c r="Z16" s="222"/>
      <c r="AA16" s="222"/>
      <c r="AB16" s="208"/>
      <c r="AC16" s="208"/>
      <c r="AD16" s="208"/>
    </row>
    <row r="17" spans="2:30" ht="15" customHeight="1" thickBot="1" x14ac:dyDescent="0.3">
      <c r="B17" s="50" t="s">
        <v>83</v>
      </c>
      <c r="F17" s="871" t="s">
        <v>1718</v>
      </c>
      <c r="K17" s="222"/>
      <c r="L17" s="212" t="s">
        <v>612</v>
      </c>
      <c r="M17" s="222"/>
      <c r="N17" s="222"/>
      <c r="O17" s="222"/>
      <c r="P17" s="222" t="s">
        <v>694</v>
      </c>
      <c r="Q17" s="222"/>
      <c r="R17" s="222"/>
      <c r="S17" s="222" t="s">
        <v>712</v>
      </c>
      <c r="T17" s="222" t="s">
        <v>728</v>
      </c>
      <c r="U17" s="222"/>
      <c r="V17" s="222"/>
      <c r="W17" s="222" t="s">
        <v>627</v>
      </c>
      <c r="X17" s="222"/>
      <c r="Y17" s="222" t="s">
        <v>846</v>
      </c>
      <c r="Z17" s="222"/>
      <c r="AA17" s="222"/>
      <c r="AB17" s="208"/>
      <c r="AC17" s="208"/>
      <c r="AD17" s="208"/>
    </row>
    <row r="18" spans="2:30" ht="15" customHeight="1" x14ac:dyDescent="0.25">
      <c r="B18" s="50" t="s">
        <v>84</v>
      </c>
      <c r="F18" s="733" t="s">
        <v>1407</v>
      </c>
      <c r="K18" s="222"/>
      <c r="L18" s="212" t="s">
        <v>613</v>
      </c>
      <c r="M18" s="222"/>
      <c r="N18" s="222"/>
      <c r="O18" s="222"/>
      <c r="P18" s="222" t="s">
        <v>695</v>
      </c>
      <c r="Q18" s="222"/>
      <c r="R18" s="222"/>
      <c r="S18" s="222" t="s">
        <v>713</v>
      </c>
      <c r="T18" s="222" t="s">
        <v>729</v>
      </c>
      <c r="U18" s="222"/>
      <c r="V18" s="222"/>
      <c r="W18" s="223" t="s">
        <v>628</v>
      </c>
      <c r="X18" s="222"/>
      <c r="Y18" s="222" t="s">
        <v>847</v>
      </c>
      <c r="Z18" s="222"/>
      <c r="AA18" s="222"/>
      <c r="AB18" s="208"/>
      <c r="AC18" s="208"/>
      <c r="AD18" s="208"/>
    </row>
    <row r="19" spans="2:30" ht="15" customHeight="1" x14ac:dyDescent="0.25">
      <c r="B19" s="50" t="s">
        <v>85</v>
      </c>
      <c r="F19" s="309" t="s">
        <v>1408</v>
      </c>
      <c r="K19" s="222"/>
      <c r="L19" s="222"/>
      <c r="M19" s="222"/>
      <c r="N19" s="222"/>
      <c r="O19" s="222"/>
      <c r="P19" s="222"/>
      <c r="Q19" s="222"/>
      <c r="R19" s="222"/>
      <c r="S19" s="222"/>
      <c r="T19" s="222"/>
      <c r="U19" s="222"/>
      <c r="V19" s="222"/>
      <c r="W19" s="223" t="s">
        <v>629</v>
      </c>
      <c r="X19" s="222"/>
      <c r="Y19" s="222" t="s">
        <v>848</v>
      </c>
      <c r="Z19" s="222"/>
      <c r="AA19" s="222"/>
      <c r="AB19" s="208"/>
      <c r="AC19" s="208"/>
      <c r="AD19" s="208"/>
    </row>
    <row r="20" spans="2:30" ht="15" customHeight="1" x14ac:dyDescent="0.25">
      <c r="B20" s="50" t="s">
        <v>86</v>
      </c>
      <c r="F20" s="309" t="s">
        <v>1403</v>
      </c>
      <c r="K20" s="222"/>
      <c r="L20" s="222"/>
      <c r="M20" s="222"/>
      <c r="N20" s="222"/>
      <c r="O20" s="222"/>
      <c r="P20" s="222"/>
      <c r="Q20" s="222"/>
      <c r="R20" s="222"/>
      <c r="S20" s="222"/>
      <c r="T20" s="222"/>
      <c r="U20" s="222"/>
      <c r="V20" s="222"/>
      <c r="W20" s="223" t="s">
        <v>630</v>
      </c>
      <c r="X20" s="222"/>
      <c r="Y20" s="222"/>
      <c r="Z20" s="222"/>
      <c r="AA20" s="222"/>
      <c r="AB20" s="208"/>
      <c r="AC20" s="208"/>
      <c r="AD20" s="208"/>
    </row>
    <row r="21" spans="2:30" ht="15" customHeight="1" x14ac:dyDescent="0.25">
      <c r="B21" s="50" t="s">
        <v>87</v>
      </c>
      <c r="F21" s="309" t="s">
        <v>1404</v>
      </c>
      <c r="K21" s="222"/>
      <c r="L21" s="222"/>
      <c r="M21" s="222"/>
      <c r="N21" s="222"/>
      <c r="O21" s="222"/>
      <c r="P21" s="222"/>
      <c r="Q21" s="222"/>
      <c r="R21" s="222"/>
      <c r="S21" s="222"/>
      <c r="T21" s="222"/>
      <c r="U21" s="222"/>
      <c r="V21" s="222"/>
      <c r="W21" s="223" t="s">
        <v>631</v>
      </c>
      <c r="X21" s="222"/>
      <c r="Y21" s="222"/>
      <c r="Z21" s="222"/>
      <c r="AA21" s="222"/>
      <c r="AB21" s="208"/>
      <c r="AC21" s="208"/>
      <c r="AD21" s="208"/>
    </row>
    <row r="22" spans="2:30" ht="15" customHeight="1" x14ac:dyDescent="0.25">
      <c r="B22" s="50" t="s">
        <v>88</v>
      </c>
      <c r="F22" s="309" t="s">
        <v>1405</v>
      </c>
      <c r="I22" s="220"/>
      <c r="J22" s="220"/>
      <c r="K22" s="223"/>
      <c r="L22" s="223"/>
      <c r="M22" s="223"/>
      <c r="N22" s="223"/>
      <c r="O22" s="223"/>
      <c r="P22" s="223"/>
      <c r="Q22" s="223"/>
      <c r="R22" s="223"/>
      <c r="S22" s="223"/>
      <c r="T22" s="223"/>
      <c r="U22" s="223"/>
      <c r="V22" s="223"/>
      <c r="W22" s="223" t="s">
        <v>632</v>
      </c>
      <c r="X22" s="223"/>
      <c r="Y22" s="223"/>
      <c r="Z22" s="222"/>
      <c r="AA22" s="222"/>
      <c r="AB22" s="224"/>
      <c r="AC22" s="224"/>
      <c r="AD22" s="208"/>
    </row>
    <row r="23" spans="2:30" ht="15.75" customHeight="1" x14ac:dyDescent="0.25">
      <c r="B23" s="50" t="s">
        <v>89</v>
      </c>
      <c r="F23" s="309" t="s">
        <v>1406</v>
      </c>
      <c r="I23" s="220"/>
      <c r="J23" s="220"/>
      <c r="K23" s="223"/>
      <c r="L23" s="223"/>
      <c r="M23" s="223"/>
      <c r="N23" s="223"/>
      <c r="O23" s="223"/>
      <c r="P23" s="223"/>
      <c r="Q23" s="223"/>
      <c r="R23" s="223"/>
      <c r="S23" s="223"/>
      <c r="T23" s="223"/>
      <c r="U23" s="223"/>
      <c r="V23" s="223"/>
      <c r="W23" s="223" t="s">
        <v>633</v>
      </c>
      <c r="X23" s="223"/>
      <c r="Y23" s="223"/>
      <c r="Z23" s="222"/>
      <c r="AA23" s="222"/>
      <c r="AB23" s="224"/>
      <c r="AC23" s="224"/>
      <c r="AD23" s="208"/>
    </row>
    <row r="24" spans="2:30" ht="15" customHeight="1" thickBot="1" x14ac:dyDescent="0.3">
      <c r="B24" s="51" t="s">
        <v>1080</v>
      </c>
      <c r="F24" s="737" t="s">
        <v>1717</v>
      </c>
      <c r="I24" s="220"/>
      <c r="J24" s="220"/>
      <c r="K24" s="223"/>
      <c r="L24" s="223"/>
      <c r="M24" s="223"/>
      <c r="N24" s="223"/>
      <c r="O24" s="223"/>
      <c r="P24" s="223"/>
      <c r="Q24" s="223"/>
      <c r="R24" s="223"/>
      <c r="S24" s="223"/>
      <c r="T24" s="223"/>
      <c r="U24" s="223"/>
      <c r="V24" s="223"/>
      <c r="W24" s="223" t="s">
        <v>634</v>
      </c>
      <c r="X24" s="223"/>
      <c r="Y24" s="223"/>
      <c r="Z24" s="222"/>
      <c r="AA24" s="222"/>
      <c r="AB24" s="224"/>
      <c r="AC24" s="224"/>
      <c r="AD24" s="208"/>
    </row>
    <row r="25" spans="2:30" ht="15" customHeight="1" x14ac:dyDescent="0.25">
      <c r="I25" s="220"/>
      <c r="J25" s="220"/>
      <c r="K25" s="223"/>
      <c r="L25" s="223"/>
      <c r="M25" s="223"/>
      <c r="N25" s="223"/>
      <c r="O25" s="223"/>
      <c r="P25" s="223"/>
      <c r="Q25" s="223"/>
      <c r="R25" s="223"/>
      <c r="S25" s="223"/>
      <c r="T25" s="223"/>
      <c r="U25" s="223"/>
      <c r="V25" s="223"/>
      <c r="W25" s="223" t="s">
        <v>635</v>
      </c>
      <c r="X25" s="223"/>
      <c r="Y25" s="223"/>
      <c r="Z25" s="222"/>
      <c r="AA25" s="222"/>
      <c r="AB25" s="224"/>
      <c r="AC25" s="224"/>
      <c r="AD25" s="208"/>
    </row>
    <row r="26" spans="2:30" ht="15" customHeight="1" x14ac:dyDescent="0.25">
      <c r="I26" s="220"/>
      <c r="J26" s="220"/>
      <c r="K26" s="223"/>
      <c r="L26" s="223"/>
      <c r="M26" s="223"/>
      <c r="N26" s="223"/>
      <c r="O26" s="223"/>
      <c r="P26" s="223"/>
      <c r="Q26" s="223"/>
      <c r="R26" s="223"/>
      <c r="S26" s="223"/>
      <c r="T26" s="223"/>
      <c r="U26" s="223"/>
      <c r="V26" s="223"/>
      <c r="W26" s="223" t="s">
        <v>636</v>
      </c>
      <c r="X26" s="223"/>
      <c r="Y26" s="223"/>
      <c r="Z26" s="222"/>
      <c r="AA26" s="222"/>
      <c r="AB26" s="224"/>
      <c r="AC26" s="224"/>
      <c r="AD26" s="208"/>
    </row>
    <row r="27" spans="2:30" ht="15" customHeight="1" x14ac:dyDescent="0.25">
      <c r="I27" s="220"/>
      <c r="J27" s="220"/>
      <c r="K27" s="223"/>
      <c r="L27" s="223"/>
      <c r="M27" s="223"/>
      <c r="N27" s="223"/>
      <c r="O27" s="223"/>
      <c r="P27" s="223"/>
      <c r="Q27" s="223"/>
      <c r="R27" s="223"/>
      <c r="S27" s="223"/>
      <c r="T27" s="223"/>
      <c r="U27" s="223"/>
      <c r="V27" s="223"/>
      <c r="W27" s="223" t="s">
        <v>637</v>
      </c>
      <c r="X27" s="223"/>
      <c r="Y27" s="223"/>
      <c r="Z27" s="222"/>
      <c r="AA27" s="222"/>
      <c r="AB27" s="224"/>
      <c r="AC27" s="224"/>
      <c r="AD27" s="208"/>
    </row>
    <row r="28" spans="2:30" ht="15" customHeight="1" x14ac:dyDescent="0.25">
      <c r="I28" s="220"/>
      <c r="J28" s="220"/>
      <c r="K28" s="223"/>
      <c r="L28" s="223"/>
      <c r="M28" s="223"/>
      <c r="N28" s="223"/>
      <c r="O28" s="223"/>
      <c r="P28" s="223"/>
      <c r="Q28" s="223"/>
      <c r="R28" s="223"/>
      <c r="S28" s="223"/>
      <c r="T28" s="223"/>
      <c r="U28" s="223"/>
      <c r="V28" s="223"/>
      <c r="W28" s="223" t="s">
        <v>638</v>
      </c>
      <c r="X28" s="223"/>
      <c r="Y28" s="223"/>
      <c r="Z28" s="222"/>
      <c r="AA28" s="222"/>
      <c r="AB28" s="224"/>
      <c r="AC28" s="224"/>
      <c r="AD28" s="208"/>
    </row>
    <row r="29" spans="2:30" ht="15" customHeight="1" x14ac:dyDescent="0.25">
      <c r="I29" s="220"/>
      <c r="J29" s="220"/>
      <c r="K29" s="223"/>
      <c r="L29" s="223"/>
      <c r="M29" s="223"/>
      <c r="N29" s="223"/>
      <c r="O29" s="223"/>
      <c r="P29" s="223"/>
      <c r="Q29" s="223"/>
      <c r="R29" s="223"/>
      <c r="S29" s="223"/>
      <c r="T29" s="223"/>
      <c r="U29" s="223"/>
      <c r="V29" s="223"/>
      <c r="W29" s="223" t="s">
        <v>639</v>
      </c>
      <c r="X29" s="223"/>
      <c r="Y29" s="223"/>
      <c r="Z29" s="222"/>
      <c r="AA29" s="222"/>
      <c r="AB29" s="224"/>
      <c r="AC29" s="224"/>
      <c r="AD29" s="208"/>
    </row>
    <row r="30" spans="2:30" ht="15" customHeight="1" x14ac:dyDescent="0.25">
      <c r="I30" s="220"/>
      <c r="J30" s="220"/>
      <c r="K30" s="223"/>
      <c r="L30" s="223"/>
      <c r="M30" s="223"/>
      <c r="N30" s="223"/>
      <c r="O30" s="223"/>
      <c r="P30" s="223"/>
      <c r="Q30" s="223"/>
      <c r="R30" s="223"/>
      <c r="S30" s="223"/>
      <c r="T30" s="223"/>
      <c r="U30" s="223"/>
      <c r="V30" s="223"/>
      <c r="W30" s="223" t="s">
        <v>640</v>
      </c>
      <c r="X30" s="223"/>
      <c r="Y30" s="223"/>
      <c r="Z30" s="222"/>
      <c r="AA30" s="222"/>
      <c r="AB30" s="224"/>
      <c r="AC30" s="224"/>
      <c r="AD30" s="208"/>
    </row>
    <row r="31" spans="2:30" ht="15" customHeight="1" x14ac:dyDescent="0.25">
      <c r="I31" s="220"/>
      <c r="J31" s="220"/>
      <c r="K31" s="223"/>
      <c r="L31" s="223"/>
      <c r="M31" s="223"/>
      <c r="N31" s="223"/>
      <c r="O31" s="223"/>
      <c r="P31" s="223"/>
      <c r="Q31" s="223"/>
      <c r="R31" s="223"/>
      <c r="S31" s="223"/>
      <c r="T31" s="223"/>
      <c r="U31" s="223"/>
      <c r="V31" s="223"/>
      <c r="W31" s="223" t="s">
        <v>641</v>
      </c>
      <c r="X31" s="223"/>
      <c r="Y31" s="223"/>
      <c r="Z31" s="222"/>
      <c r="AA31" s="222"/>
      <c r="AB31" s="224"/>
      <c r="AC31" s="224"/>
      <c r="AD31" s="208"/>
    </row>
    <row r="32" spans="2:30" ht="15" customHeight="1" x14ac:dyDescent="0.25">
      <c r="I32" s="220"/>
      <c r="J32" s="220"/>
      <c r="K32" s="223"/>
      <c r="L32" s="223"/>
      <c r="M32" s="223"/>
      <c r="N32" s="223"/>
      <c r="O32" s="211"/>
      <c r="P32" s="211"/>
      <c r="Q32" s="211"/>
      <c r="R32" s="211"/>
      <c r="S32" s="211"/>
      <c r="T32" s="211"/>
      <c r="U32" s="211"/>
      <c r="V32" s="211"/>
      <c r="W32" s="223" t="s">
        <v>642</v>
      </c>
      <c r="X32" s="223"/>
      <c r="Y32" s="223"/>
      <c r="Z32" s="223"/>
      <c r="AA32" s="222"/>
      <c r="AB32" s="224"/>
      <c r="AC32" s="224"/>
      <c r="AD32" s="208"/>
    </row>
    <row r="33" spans="9:40" ht="15" customHeight="1" x14ac:dyDescent="0.25">
      <c r="I33" s="215"/>
      <c r="J33" s="215"/>
      <c r="K33" s="212"/>
      <c r="L33" s="212"/>
      <c r="M33" s="212"/>
      <c r="N33" s="212"/>
      <c r="O33" s="211"/>
      <c r="P33" s="211"/>
      <c r="Q33" s="211"/>
      <c r="R33" s="211"/>
      <c r="S33" s="211"/>
      <c r="T33" s="211"/>
      <c r="U33" s="211"/>
      <c r="V33" s="211"/>
      <c r="W33" s="223" t="s">
        <v>643</v>
      </c>
      <c r="X33" s="223"/>
      <c r="Y33" s="223"/>
      <c r="Z33" s="223"/>
      <c r="AA33" s="222"/>
      <c r="AB33" s="224"/>
      <c r="AC33" s="224"/>
      <c r="AD33" s="208"/>
    </row>
    <row r="34" spans="9:40" ht="15" customHeight="1" x14ac:dyDescent="0.25">
      <c r="I34" s="215"/>
      <c r="J34" s="215"/>
      <c r="K34" s="212"/>
      <c r="L34" s="212"/>
      <c r="M34" s="212"/>
      <c r="N34" s="212"/>
      <c r="O34" s="211"/>
      <c r="P34" s="211"/>
      <c r="Q34" s="211"/>
      <c r="R34" s="211"/>
      <c r="S34" s="211"/>
      <c r="T34" s="211"/>
      <c r="U34" s="211"/>
      <c r="V34" s="211"/>
      <c r="W34" s="223" t="s">
        <v>644</v>
      </c>
      <c r="X34" s="223"/>
      <c r="Y34" s="223"/>
      <c r="Z34" s="223"/>
      <c r="AA34" s="223"/>
      <c r="AB34" s="223"/>
      <c r="AC34" s="223"/>
      <c r="AD34" s="223"/>
      <c r="AE34" s="220"/>
      <c r="AF34" s="220"/>
      <c r="AG34" s="220"/>
      <c r="AH34" s="220"/>
      <c r="AI34" s="220"/>
      <c r="AJ34" s="220"/>
      <c r="AK34" s="220"/>
      <c r="AL34" s="220"/>
      <c r="AM34" s="220"/>
      <c r="AN34" s="220"/>
    </row>
    <row r="35" spans="9:40" ht="15" customHeight="1" x14ac:dyDescent="0.25">
      <c r="I35" s="220"/>
      <c r="J35" s="220"/>
      <c r="K35" s="223"/>
      <c r="L35" s="223"/>
      <c r="M35" s="223"/>
      <c r="N35" s="223"/>
      <c r="O35" s="211"/>
      <c r="P35" s="211"/>
      <c r="Q35" s="211"/>
      <c r="R35" s="211"/>
      <c r="S35" s="211"/>
      <c r="T35" s="211"/>
      <c r="U35" s="211"/>
      <c r="V35" s="211"/>
      <c r="W35" s="223" t="s">
        <v>645</v>
      </c>
      <c r="X35" s="223"/>
      <c r="Y35" s="223"/>
      <c r="Z35" s="223"/>
      <c r="AA35" s="223"/>
      <c r="AB35" s="223"/>
      <c r="AC35" s="223"/>
      <c r="AD35" s="223"/>
      <c r="AE35" s="220"/>
      <c r="AF35" s="220"/>
      <c r="AG35" s="220"/>
      <c r="AH35" s="220"/>
      <c r="AI35" s="220"/>
      <c r="AJ35" s="220"/>
      <c r="AK35" s="220"/>
      <c r="AL35" s="220"/>
      <c r="AM35" s="220"/>
      <c r="AN35" s="220"/>
    </row>
    <row r="36" spans="9:40" x14ac:dyDescent="0.25">
      <c r="I36" s="220"/>
      <c r="J36" s="220"/>
      <c r="K36" s="223"/>
      <c r="L36" s="223"/>
      <c r="M36" s="223"/>
      <c r="N36" s="223"/>
      <c r="O36" s="211"/>
      <c r="P36" s="211"/>
      <c r="Q36" s="211"/>
      <c r="R36" s="211"/>
      <c r="S36" s="211"/>
      <c r="T36" s="211"/>
      <c r="U36" s="211"/>
      <c r="V36" s="211"/>
      <c r="W36" s="223" t="s">
        <v>646</v>
      </c>
      <c r="X36" s="223"/>
      <c r="Y36" s="223"/>
      <c r="Z36" s="223"/>
      <c r="AA36" s="223"/>
      <c r="AB36" s="223"/>
      <c r="AC36" s="223"/>
      <c r="AD36" s="223"/>
      <c r="AE36" s="220"/>
      <c r="AF36" s="220"/>
      <c r="AG36" s="220"/>
      <c r="AH36" s="220"/>
      <c r="AI36" s="220"/>
      <c r="AJ36" s="220"/>
      <c r="AK36" s="220"/>
      <c r="AL36" s="220"/>
      <c r="AM36" s="220"/>
      <c r="AN36" s="220"/>
    </row>
    <row r="37" spans="9:40" ht="15" customHeight="1" x14ac:dyDescent="0.25">
      <c r="I37" s="220"/>
      <c r="J37" s="220"/>
      <c r="K37" s="223"/>
      <c r="L37" s="212"/>
      <c r="M37" s="223"/>
      <c r="N37" s="223"/>
      <c r="O37" s="211"/>
      <c r="P37" s="211"/>
      <c r="Q37" s="211"/>
      <c r="R37" s="211"/>
      <c r="S37" s="211"/>
      <c r="T37" s="211"/>
      <c r="U37" s="211"/>
      <c r="V37" s="211"/>
      <c r="W37" s="223" t="s">
        <v>647</v>
      </c>
      <c r="X37" s="223"/>
      <c r="Y37" s="223"/>
      <c r="Z37" s="223"/>
      <c r="AA37" s="223"/>
      <c r="AB37" s="223"/>
      <c r="AC37" s="223"/>
      <c r="AD37" s="223"/>
      <c r="AE37" s="220"/>
      <c r="AF37" s="220"/>
      <c r="AG37" s="220"/>
      <c r="AH37" s="220"/>
      <c r="AI37" s="220"/>
      <c r="AJ37" s="220"/>
      <c r="AK37" s="220"/>
      <c r="AL37" s="220"/>
      <c r="AM37" s="220"/>
      <c r="AN37" s="220"/>
    </row>
    <row r="38" spans="9:40" ht="15" customHeight="1" x14ac:dyDescent="0.25">
      <c r="I38" s="220"/>
      <c r="J38" s="220"/>
      <c r="K38" s="223"/>
      <c r="L38" s="212"/>
      <c r="M38" s="223"/>
      <c r="N38" s="223"/>
      <c r="O38" s="211"/>
      <c r="P38" s="211"/>
      <c r="Q38" s="211"/>
      <c r="R38" s="211"/>
      <c r="S38" s="211"/>
      <c r="T38" s="211"/>
      <c r="U38" s="211"/>
      <c r="V38" s="211"/>
      <c r="W38" s="223" t="s">
        <v>648</v>
      </c>
      <c r="X38" s="223"/>
      <c r="Y38" s="223"/>
      <c r="Z38" s="223"/>
      <c r="AA38" s="223"/>
      <c r="AB38" s="223"/>
      <c r="AC38" s="223"/>
      <c r="AD38" s="223"/>
      <c r="AE38" s="220"/>
      <c r="AF38" s="220"/>
      <c r="AG38" s="220"/>
      <c r="AH38" s="220"/>
      <c r="AI38" s="220"/>
      <c r="AJ38" s="220"/>
      <c r="AK38" s="220"/>
      <c r="AL38" s="220"/>
      <c r="AM38" s="220"/>
      <c r="AN38" s="220"/>
    </row>
    <row r="39" spans="9:40" ht="15" customHeight="1" x14ac:dyDescent="0.25">
      <c r="I39" s="220"/>
      <c r="J39" s="220"/>
      <c r="K39" s="223"/>
      <c r="L39" s="223"/>
      <c r="M39" s="223"/>
      <c r="N39" s="223"/>
      <c r="O39" s="211"/>
      <c r="P39" s="211"/>
      <c r="Q39" s="211"/>
      <c r="R39" s="211"/>
      <c r="S39" s="211"/>
      <c r="T39" s="211"/>
      <c r="U39" s="211"/>
      <c r="V39" s="211"/>
      <c r="W39" s="223" t="s">
        <v>649</v>
      </c>
      <c r="X39" s="223"/>
      <c r="Y39" s="223"/>
      <c r="Z39" s="223"/>
      <c r="AA39" s="223"/>
      <c r="AB39" s="223"/>
      <c r="AC39" s="223"/>
      <c r="AD39" s="223"/>
      <c r="AE39" s="220"/>
      <c r="AF39" s="220"/>
      <c r="AG39" s="220"/>
      <c r="AH39" s="220"/>
      <c r="AI39" s="220"/>
      <c r="AJ39" s="220"/>
      <c r="AK39" s="220"/>
      <c r="AL39" s="220"/>
      <c r="AM39" s="220"/>
      <c r="AN39" s="220"/>
    </row>
    <row r="40" spans="9:40" ht="15" customHeight="1" x14ac:dyDescent="0.25">
      <c r="I40" s="220"/>
      <c r="J40" s="220"/>
      <c r="K40" s="223"/>
      <c r="L40" s="223"/>
      <c r="M40" s="223"/>
      <c r="N40" s="223"/>
      <c r="O40" s="211"/>
      <c r="P40" s="211"/>
      <c r="Q40" s="211"/>
      <c r="R40" s="211"/>
      <c r="S40" s="211"/>
      <c r="T40" s="211"/>
      <c r="U40" s="211"/>
      <c r="V40" s="211"/>
      <c r="W40" s="223" t="s">
        <v>650</v>
      </c>
      <c r="X40" s="223"/>
      <c r="Y40" s="223"/>
      <c r="Z40" s="223"/>
      <c r="AA40" s="223"/>
      <c r="AB40" s="223"/>
      <c r="AC40" s="223"/>
      <c r="AD40" s="223"/>
      <c r="AE40" s="220"/>
      <c r="AF40" s="220"/>
      <c r="AG40" s="220"/>
      <c r="AH40" s="220"/>
      <c r="AI40" s="220"/>
      <c r="AJ40" s="220"/>
      <c r="AK40" s="220"/>
      <c r="AL40" s="220"/>
      <c r="AM40" s="220"/>
      <c r="AN40" s="220"/>
    </row>
    <row r="41" spans="9:40" ht="15" customHeight="1" x14ac:dyDescent="0.25">
      <c r="I41" s="220"/>
      <c r="J41" s="220"/>
      <c r="K41" s="223"/>
      <c r="L41" s="223"/>
      <c r="M41" s="223"/>
      <c r="N41" s="223"/>
      <c r="O41" s="211"/>
      <c r="P41" s="211"/>
      <c r="Q41" s="211"/>
      <c r="R41" s="211"/>
      <c r="S41" s="211"/>
      <c r="T41" s="211"/>
      <c r="U41" s="211"/>
      <c r="V41" s="211"/>
      <c r="W41" s="223" t="s">
        <v>651</v>
      </c>
      <c r="X41" s="223"/>
      <c r="Y41" s="223"/>
      <c r="Z41" s="223"/>
      <c r="AA41" s="223"/>
      <c r="AB41" s="223"/>
      <c r="AC41" s="223"/>
      <c r="AD41" s="223"/>
      <c r="AE41" s="220"/>
      <c r="AF41" s="220"/>
      <c r="AG41" s="220"/>
      <c r="AH41" s="220"/>
      <c r="AI41" s="220"/>
      <c r="AJ41" s="220"/>
      <c r="AK41" s="220"/>
      <c r="AL41" s="220"/>
      <c r="AM41" s="220"/>
      <c r="AN41" s="220"/>
    </row>
    <row r="42" spans="9:40" ht="15" customHeight="1" x14ac:dyDescent="0.25">
      <c r="I42" s="220"/>
      <c r="J42" s="220"/>
      <c r="K42" s="223"/>
      <c r="L42" s="223"/>
      <c r="M42" s="223"/>
      <c r="N42" s="223"/>
      <c r="O42" s="211"/>
      <c r="P42" s="211"/>
      <c r="Q42" s="211"/>
      <c r="R42" s="211"/>
      <c r="S42" s="211"/>
      <c r="T42" s="211"/>
      <c r="U42" s="211"/>
      <c r="V42" s="211"/>
      <c r="W42" s="223" t="s">
        <v>652</v>
      </c>
      <c r="X42" s="213"/>
      <c r="Y42" s="213"/>
      <c r="Z42" s="213"/>
      <c r="AA42" s="213"/>
      <c r="AB42" s="213"/>
      <c r="AC42" s="213"/>
      <c r="AD42" s="211"/>
      <c r="AE42" s="217"/>
      <c r="AF42" s="217"/>
      <c r="AG42" s="217"/>
      <c r="AH42" s="217"/>
      <c r="AI42" s="217"/>
      <c r="AJ42" s="217"/>
      <c r="AK42" s="217"/>
      <c r="AL42" s="220"/>
      <c r="AM42" s="220"/>
      <c r="AN42" s="220"/>
    </row>
    <row r="43" spans="9:40" ht="15" customHeight="1" x14ac:dyDescent="0.25">
      <c r="I43" s="220"/>
      <c r="J43" s="220"/>
      <c r="K43" s="223"/>
      <c r="L43" s="223"/>
      <c r="M43" s="223"/>
      <c r="N43" s="223"/>
      <c r="O43" s="211"/>
      <c r="P43" s="211"/>
      <c r="Q43" s="211"/>
      <c r="R43" s="211"/>
      <c r="S43" s="211"/>
      <c r="T43" s="211"/>
      <c r="U43" s="211"/>
      <c r="V43" s="211"/>
      <c r="W43" s="223" t="s">
        <v>653</v>
      </c>
      <c r="X43" s="213"/>
      <c r="Y43" s="213"/>
      <c r="Z43" s="213"/>
      <c r="AA43" s="213"/>
      <c r="AB43" s="213"/>
      <c r="AC43" s="213"/>
      <c r="AD43" s="211"/>
      <c r="AE43" s="217"/>
      <c r="AF43" s="217"/>
      <c r="AG43" s="217"/>
      <c r="AH43" s="217"/>
      <c r="AI43" s="217"/>
      <c r="AJ43" s="217"/>
      <c r="AK43" s="217"/>
      <c r="AL43" s="220"/>
      <c r="AM43" s="220"/>
      <c r="AN43" s="220"/>
    </row>
    <row r="44" spans="9:40" ht="15" customHeight="1" x14ac:dyDescent="0.25">
      <c r="I44" s="220"/>
      <c r="J44" s="220"/>
      <c r="K44" s="223"/>
      <c r="L44" s="223"/>
      <c r="M44" s="223"/>
      <c r="N44" s="223"/>
      <c r="O44" s="211"/>
      <c r="P44" s="211"/>
      <c r="Q44" s="211"/>
      <c r="R44" s="211"/>
      <c r="S44" s="211"/>
      <c r="T44" s="211"/>
      <c r="U44" s="211"/>
      <c r="V44" s="211"/>
      <c r="W44" s="223" t="s">
        <v>654</v>
      </c>
      <c r="X44" s="213"/>
      <c r="Y44" s="213"/>
      <c r="Z44" s="213"/>
      <c r="AA44" s="213"/>
      <c r="AB44" s="213"/>
      <c r="AC44" s="213"/>
      <c r="AD44" s="211"/>
      <c r="AE44" s="217"/>
      <c r="AF44" s="217"/>
      <c r="AG44" s="217"/>
      <c r="AH44" s="217"/>
      <c r="AI44" s="217"/>
      <c r="AJ44" s="217"/>
      <c r="AK44" s="217"/>
      <c r="AL44" s="220"/>
      <c r="AM44" s="220"/>
      <c r="AN44" s="220"/>
    </row>
    <row r="45" spans="9:40" ht="15" customHeight="1" x14ac:dyDescent="0.25">
      <c r="I45" s="220"/>
      <c r="J45" s="220"/>
      <c r="K45" s="223"/>
      <c r="L45" s="223"/>
      <c r="M45" s="223"/>
      <c r="N45" s="223"/>
      <c r="O45" s="211"/>
      <c r="P45" s="211"/>
      <c r="Q45" s="211"/>
      <c r="R45" s="211"/>
      <c r="S45" s="211"/>
      <c r="T45" s="211"/>
      <c r="U45" s="211"/>
      <c r="V45" s="211"/>
      <c r="W45" s="223" t="s">
        <v>655</v>
      </c>
      <c r="X45" s="213"/>
      <c r="Y45" s="213"/>
      <c r="Z45" s="213"/>
      <c r="AA45" s="213"/>
      <c r="AB45" s="213"/>
      <c r="AC45" s="213"/>
      <c r="AD45" s="212"/>
      <c r="AE45" s="215"/>
      <c r="AF45" s="215"/>
      <c r="AG45" s="215"/>
      <c r="AH45" s="215"/>
      <c r="AI45" s="215"/>
      <c r="AJ45" s="215"/>
      <c r="AK45" s="215"/>
      <c r="AL45" s="220"/>
      <c r="AM45" s="220"/>
      <c r="AN45" s="220"/>
    </row>
    <row r="46" spans="9:40" ht="15" customHeight="1" x14ac:dyDescent="0.25">
      <c r="I46" s="220"/>
      <c r="J46" s="220"/>
      <c r="K46" s="223"/>
      <c r="L46" s="223"/>
      <c r="M46" s="223"/>
      <c r="N46" s="223"/>
      <c r="O46" s="211"/>
      <c r="P46" s="211"/>
      <c r="Q46" s="211"/>
      <c r="R46" s="211"/>
      <c r="S46" s="211"/>
      <c r="T46" s="211"/>
      <c r="U46" s="211"/>
      <c r="V46" s="211"/>
      <c r="W46" s="223" t="s">
        <v>656</v>
      </c>
      <c r="X46" s="213"/>
      <c r="Y46" s="213"/>
      <c r="Z46" s="213"/>
      <c r="AA46" s="213"/>
      <c r="AB46" s="213"/>
      <c r="AC46" s="213"/>
      <c r="AD46" s="212"/>
      <c r="AE46" s="215"/>
      <c r="AF46" s="215"/>
      <c r="AG46" s="215"/>
      <c r="AH46" s="215"/>
      <c r="AI46" s="215"/>
      <c r="AJ46" s="215"/>
      <c r="AK46" s="215"/>
      <c r="AL46" s="220"/>
      <c r="AM46" s="220"/>
      <c r="AN46" s="220"/>
    </row>
    <row r="47" spans="9:40" ht="15" customHeight="1" x14ac:dyDescent="0.25">
      <c r="I47" s="220"/>
      <c r="J47" s="220"/>
      <c r="K47" s="223"/>
      <c r="L47" s="223"/>
      <c r="M47" s="223"/>
      <c r="N47" s="223"/>
      <c r="O47" s="211"/>
      <c r="P47" s="211"/>
      <c r="Q47" s="211"/>
      <c r="R47" s="211"/>
      <c r="S47" s="211"/>
      <c r="T47" s="211"/>
      <c r="U47" s="211"/>
      <c r="V47" s="211"/>
      <c r="W47" s="223" t="s">
        <v>657</v>
      </c>
      <c r="X47" s="213"/>
      <c r="Y47" s="213"/>
      <c r="Z47" s="213"/>
      <c r="AA47" s="213"/>
      <c r="AB47" s="213"/>
      <c r="AC47" s="213"/>
      <c r="AD47" s="212"/>
      <c r="AE47" s="215"/>
      <c r="AF47" s="215"/>
      <c r="AG47" s="215"/>
      <c r="AH47" s="215"/>
      <c r="AI47" s="215"/>
      <c r="AJ47" s="215"/>
      <c r="AK47" s="215"/>
      <c r="AL47" s="220"/>
      <c r="AM47" s="220"/>
      <c r="AN47" s="220"/>
    </row>
    <row r="48" spans="9:40" ht="15" customHeight="1" x14ac:dyDescent="0.25">
      <c r="I48" s="220"/>
      <c r="J48" s="220"/>
      <c r="K48" s="223"/>
      <c r="L48" s="223"/>
      <c r="M48" s="223"/>
      <c r="N48" s="223"/>
      <c r="O48" s="211"/>
      <c r="P48" s="211"/>
      <c r="Q48" s="211"/>
      <c r="R48" s="211"/>
      <c r="S48" s="211"/>
      <c r="T48" s="211"/>
      <c r="U48" s="211"/>
      <c r="V48" s="211"/>
      <c r="W48" s="223" t="s">
        <v>658</v>
      </c>
      <c r="X48" s="213"/>
      <c r="Y48" s="213"/>
      <c r="Z48" s="213"/>
      <c r="AA48" s="213"/>
      <c r="AB48" s="213"/>
      <c r="AC48" s="213"/>
      <c r="AD48" s="212"/>
      <c r="AE48" s="215"/>
      <c r="AF48" s="215"/>
      <c r="AG48" s="215"/>
      <c r="AH48" s="215"/>
      <c r="AI48" s="215"/>
      <c r="AJ48" s="215"/>
      <c r="AK48" s="215"/>
      <c r="AL48" s="220"/>
      <c r="AM48" s="220"/>
      <c r="AN48" s="220"/>
    </row>
    <row r="49" spans="9:40" ht="15" customHeight="1" x14ac:dyDescent="0.25">
      <c r="I49" s="220"/>
      <c r="J49" s="220"/>
      <c r="K49" s="223"/>
      <c r="L49" s="223"/>
      <c r="M49" s="223"/>
      <c r="N49" s="223"/>
      <c r="O49" s="211"/>
      <c r="P49" s="211"/>
      <c r="Q49" s="211"/>
      <c r="R49" s="211"/>
      <c r="S49" s="211"/>
      <c r="T49" s="211"/>
      <c r="U49" s="211"/>
      <c r="V49" s="211"/>
      <c r="W49" s="223" t="s">
        <v>750</v>
      </c>
      <c r="X49" s="214"/>
      <c r="Y49" s="214"/>
      <c r="Z49" s="214"/>
      <c r="AA49" s="214"/>
      <c r="AB49" s="214"/>
      <c r="AC49" s="214"/>
      <c r="AD49" s="211"/>
      <c r="AE49" s="217"/>
      <c r="AF49" s="217"/>
      <c r="AG49" s="217"/>
      <c r="AH49" s="217"/>
      <c r="AI49" s="217"/>
      <c r="AJ49" s="217"/>
      <c r="AK49" s="217"/>
      <c r="AL49" s="220"/>
      <c r="AM49" s="220"/>
      <c r="AN49" s="220"/>
    </row>
    <row r="50" spans="9:40" ht="15" customHeight="1" x14ac:dyDescent="0.25">
      <c r="I50" s="215"/>
      <c r="J50" s="215"/>
      <c r="K50" s="212"/>
      <c r="L50" s="212"/>
      <c r="M50" s="212"/>
      <c r="N50" s="212"/>
      <c r="O50" s="211"/>
      <c r="P50" s="211"/>
      <c r="Q50" s="211"/>
      <c r="R50" s="211"/>
      <c r="S50" s="211"/>
      <c r="T50" s="211"/>
      <c r="U50" s="211"/>
      <c r="V50" s="211"/>
      <c r="W50" s="273" t="s">
        <v>849</v>
      </c>
      <c r="X50" s="214"/>
      <c r="Y50" s="214"/>
      <c r="Z50" s="214"/>
      <c r="AA50" s="214"/>
      <c r="AB50" s="214"/>
      <c r="AC50" s="214"/>
      <c r="AD50" s="211"/>
      <c r="AE50" s="217"/>
      <c r="AF50" s="217"/>
      <c r="AG50" s="217"/>
      <c r="AH50" s="217"/>
      <c r="AI50" s="217"/>
      <c r="AJ50" s="217"/>
      <c r="AK50" s="217"/>
      <c r="AL50" s="220"/>
      <c r="AM50" s="220"/>
      <c r="AN50" s="220"/>
    </row>
    <row r="51" spans="9:40" ht="15" customHeight="1" x14ac:dyDescent="0.25">
      <c r="I51" s="220"/>
      <c r="J51" s="220"/>
      <c r="K51" s="223"/>
      <c r="L51" s="223"/>
      <c r="M51" s="223"/>
      <c r="N51" s="223"/>
      <c r="O51" s="211"/>
      <c r="P51" s="211"/>
      <c r="Q51" s="211"/>
      <c r="R51" s="211"/>
      <c r="S51" s="211"/>
      <c r="T51" s="211"/>
      <c r="U51" s="211"/>
      <c r="V51" s="211"/>
      <c r="W51" s="273" t="s">
        <v>850</v>
      </c>
      <c r="X51" s="214"/>
      <c r="Y51" s="214"/>
      <c r="Z51" s="214"/>
      <c r="AA51" s="214"/>
      <c r="AB51" s="214"/>
      <c r="AC51" s="214"/>
      <c r="AD51" s="211"/>
      <c r="AE51" s="217"/>
      <c r="AF51" s="217"/>
      <c r="AG51" s="217"/>
      <c r="AH51" s="217"/>
      <c r="AI51" s="217"/>
      <c r="AJ51" s="217"/>
      <c r="AK51" s="217"/>
      <c r="AL51" s="220"/>
      <c r="AM51" s="220"/>
      <c r="AN51" s="220"/>
    </row>
    <row r="52" spans="9:40" ht="15" customHeight="1" x14ac:dyDescent="0.25">
      <c r="I52" s="220"/>
      <c r="J52" s="220"/>
      <c r="K52" s="223"/>
      <c r="L52" s="223"/>
      <c r="M52" s="223"/>
      <c r="N52" s="223"/>
      <c r="O52" s="211"/>
      <c r="P52" s="211"/>
      <c r="Q52" s="211"/>
      <c r="R52" s="211"/>
      <c r="S52" s="211"/>
      <c r="T52" s="211"/>
      <c r="U52" s="211"/>
      <c r="V52" s="211"/>
      <c r="W52" s="274" t="s">
        <v>851</v>
      </c>
      <c r="X52" s="214"/>
      <c r="Y52" s="214"/>
      <c r="Z52" s="214"/>
      <c r="AA52" s="214"/>
      <c r="AB52" s="214"/>
      <c r="AC52" s="214"/>
      <c r="AD52" s="211"/>
      <c r="AE52" s="217"/>
      <c r="AF52" s="217"/>
      <c r="AG52" s="217"/>
      <c r="AH52" s="217"/>
      <c r="AI52" s="217"/>
      <c r="AJ52" s="217"/>
      <c r="AK52" s="217"/>
      <c r="AL52" s="220"/>
      <c r="AM52" s="220"/>
      <c r="AN52" s="220"/>
    </row>
    <row r="53" spans="9:40" ht="15" customHeight="1" x14ac:dyDescent="0.25">
      <c r="I53" s="220"/>
      <c r="J53" s="220"/>
      <c r="K53" s="220"/>
      <c r="L53" s="220"/>
      <c r="M53" s="220"/>
      <c r="N53" s="220"/>
      <c r="O53" s="217"/>
      <c r="P53" s="217"/>
      <c r="Q53" s="217"/>
      <c r="R53" s="217"/>
      <c r="S53" s="217"/>
      <c r="T53" s="217"/>
      <c r="U53" s="217"/>
      <c r="V53" s="217"/>
      <c r="W53" s="274" t="s">
        <v>852</v>
      </c>
      <c r="X53" s="214"/>
      <c r="Y53" s="214"/>
      <c r="Z53" s="214"/>
      <c r="AA53" s="214"/>
      <c r="AB53" s="214"/>
      <c r="AC53" s="214"/>
      <c r="AD53" s="211"/>
      <c r="AE53" s="217"/>
      <c r="AF53" s="217"/>
      <c r="AG53" s="217"/>
      <c r="AH53" s="217"/>
      <c r="AI53" s="217"/>
      <c r="AJ53" s="217"/>
      <c r="AK53" s="217"/>
      <c r="AL53" s="220"/>
      <c r="AM53" s="220"/>
      <c r="AN53" s="220"/>
    </row>
    <row r="54" spans="9:40" ht="15" customHeight="1" x14ac:dyDescent="0.25">
      <c r="I54" s="220"/>
      <c r="J54" s="220"/>
      <c r="K54" s="220"/>
      <c r="L54" s="220"/>
      <c r="M54" s="220"/>
      <c r="N54" s="220"/>
      <c r="O54" s="217"/>
      <c r="P54" s="217"/>
      <c r="Q54" s="217"/>
      <c r="R54" s="217"/>
      <c r="S54" s="217"/>
      <c r="T54" s="217"/>
      <c r="U54" s="217"/>
      <c r="V54" s="217"/>
      <c r="W54" s="274" t="s">
        <v>853</v>
      </c>
      <c r="X54" s="214"/>
      <c r="Y54" s="214"/>
      <c r="Z54" s="214"/>
      <c r="AA54" s="214"/>
      <c r="AB54" s="214"/>
      <c r="AC54" s="214"/>
      <c r="AD54" s="211"/>
      <c r="AE54" s="217"/>
      <c r="AF54" s="217"/>
      <c r="AG54" s="217"/>
      <c r="AH54" s="217"/>
      <c r="AI54" s="217"/>
      <c r="AJ54" s="217"/>
      <c r="AK54" s="217"/>
      <c r="AL54" s="220"/>
      <c r="AM54" s="220"/>
      <c r="AN54" s="220"/>
    </row>
    <row r="55" spans="9:40" ht="15" customHeight="1" x14ac:dyDescent="0.25">
      <c r="I55" s="220"/>
      <c r="J55" s="220"/>
      <c r="K55" s="220"/>
      <c r="L55" s="220"/>
      <c r="M55" s="220"/>
      <c r="N55" s="220"/>
      <c r="O55" s="217"/>
      <c r="P55" s="217"/>
      <c r="Q55" s="217"/>
      <c r="R55" s="217"/>
      <c r="S55" s="217"/>
      <c r="T55" s="217"/>
      <c r="U55" s="217"/>
      <c r="V55" s="217"/>
      <c r="W55" s="274" t="s">
        <v>869</v>
      </c>
      <c r="X55" s="214"/>
      <c r="Y55" s="214"/>
      <c r="Z55" s="214"/>
      <c r="AA55" s="214"/>
      <c r="AB55" s="214"/>
      <c r="AC55" s="214"/>
      <c r="AD55" s="211"/>
      <c r="AE55" s="217"/>
      <c r="AF55" s="217"/>
      <c r="AG55" s="217"/>
      <c r="AH55" s="217"/>
      <c r="AI55" s="217"/>
      <c r="AJ55" s="217"/>
      <c r="AK55" s="217"/>
      <c r="AL55" s="220"/>
      <c r="AM55" s="220"/>
      <c r="AN55" s="220"/>
    </row>
    <row r="56" spans="9:40" ht="15" customHeight="1" x14ac:dyDescent="0.25">
      <c r="I56" s="220"/>
      <c r="J56" s="220"/>
      <c r="K56" s="220"/>
      <c r="L56" s="220"/>
      <c r="M56" s="220"/>
      <c r="N56" s="220"/>
      <c r="O56" s="217"/>
      <c r="P56" s="217"/>
      <c r="Q56" s="217"/>
      <c r="R56" s="217"/>
      <c r="S56" s="217"/>
      <c r="T56" s="217"/>
      <c r="U56" s="217"/>
      <c r="V56" s="217"/>
      <c r="W56" s="274" t="s">
        <v>901</v>
      </c>
      <c r="X56" s="214"/>
      <c r="Y56" s="214"/>
      <c r="Z56" s="214"/>
      <c r="AA56" s="214"/>
      <c r="AB56" s="214"/>
      <c r="AC56" s="214"/>
      <c r="AD56" s="211"/>
      <c r="AE56" s="217"/>
      <c r="AF56" s="217"/>
      <c r="AG56" s="217"/>
      <c r="AH56" s="217"/>
      <c r="AI56" s="217"/>
      <c r="AJ56" s="217"/>
      <c r="AK56" s="217"/>
      <c r="AL56" s="220"/>
      <c r="AM56" s="220"/>
      <c r="AN56" s="220"/>
    </row>
    <row r="57" spans="9:40" ht="15" customHeight="1" x14ac:dyDescent="0.25">
      <c r="I57" s="220"/>
      <c r="J57" s="220"/>
      <c r="K57" s="220"/>
      <c r="L57" s="220"/>
      <c r="M57" s="220"/>
      <c r="N57" s="220"/>
      <c r="O57" s="217"/>
      <c r="P57" s="217"/>
      <c r="Q57" s="217"/>
      <c r="R57" s="217"/>
      <c r="S57" s="217"/>
      <c r="T57" s="217"/>
      <c r="U57" s="217"/>
      <c r="V57" s="217"/>
      <c r="W57" s="274" t="s">
        <v>903</v>
      </c>
      <c r="X57" s="214"/>
      <c r="Y57" s="214"/>
      <c r="Z57" s="214"/>
      <c r="AA57" s="214"/>
      <c r="AB57" s="214"/>
      <c r="AC57" s="214"/>
      <c r="AD57" s="211"/>
      <c r="AE57" s="217"/>
      <c r="AF57" s="217"/>
      <c r="AG57" s="217"/>
      <c r="AH57" s="217"/>
      <c r="AI57" s="217"/>
      <c r="AJ57" s="217"/>
      <c r="AK57" s="217"/>
      <c r="AL57" s="220"/>
      <c r="AM57" s="220"/>
      <c r="AN57" s="220"/>
    </row>
    <row r="58" spans="9:40" ht="15" customHeight="1" x14ac:dyDescent="0.25">
      <c r="I58" s="220"/>
      <c r="J58" s="220"/>
      <c r="K58" s="220"/>
      <c r="L58" s="220"/>
      <c r="M58" s="220"/>
      <c r="N58" s="220"/>
      <c r="O58" s="217"/>
      <c r="P58" s="217"/>
      <c r="Q58" s="217"/>
      <c r="R58" s="217"/>
      <c r="S58" s="217"/>
      <c r="T58" s="217"/>
      <c r="U58" s="217"/>
      <c r="V58" s="217"/>
      <c r="W58" s="274" t="s">
        <v>902</v>
      </c>
      <c r="X58" s="214"/>
      <c r="Y58" s="214"/>
      <c r="Z58" s="214"/>
      <c r="AA58" s="214"/>
      <c r="AB58" s="214"/>
      <c r="AC58" s="214"/>
      <c r="AD58" s="211"/>
      <c r="AE58" s="217"/>
      <c r="AF58" s="217"/>
      <c r="AG58" s="217"/>
      <c r="AH58" s="217"/>
      <c r="AI58" s="217"/>
      <c r="AJ58" s="217"/>
      <c r="AK58" s="217"/>
      <c r="AL58" s="220"/>
      <c r="AM58" s="220"/>
      <c r="AN58" s="220"/>
    </row>
    <row r="59" spans="9:40" ht="15" customHeight="1" x14ac:dyDescent="0.25">
      <c r="I59" s="220"/>
      <c r="J59" s="220"/>
      <c r="K59" s="220"/>
      <c r="L59" s="220"/>
      <c r="M59" s="220"/>
      <c r="N59" s="220"/>
      <c r="O59" s="217"/>
      <c r="P59" s="217"/>
      <c r="Q59" s="217"/>
      <c r="R59" s="217"/>
      <c r="S59" s="217"/>
      <c r="T59" s="217"/>
      <c r="U59" s="217"/>
      <c r="V59" s="217"/>
      <c r="W59" s="274" t="s">
        <v>904</v>
      </c>
      <c r="X59" s="214"/>
      <c r="Y59" s="214"/>
      <c r="Z59" s="214"/>
      <c r="AA59" s="214"/>
      <c r="AB59" s="214"/>
      <c r="AC59" s="214"/>
      <c r="AD59" s="211"/>
      <c r="AE59" s="217"/>
      <c r="AF59" s="217"/>
      <c r="AG59" s="217"/>
      <c r="AH59" s="217"/>
      <c r="AI59" s="217"/>
      <c r="AJ59" s="217"/>
      <c r="AK59" s="217"/>
      <c r="AL59" s="220"/>
      <c r="AM59" s="220"/>
      <c r="AN59" s="220"/>
    </row>
    <row r="60" spans="9:40" ht="15" customHeight="1" x14ac:dyDescent="0.25">
      <c r="I60" s="220"/>
      <c r="J60" s="220"/>
      <c r="K60" s="220"/>
      <c r="L60" s="220"/>
      <c r="M60" s="220"/>
      <c r="N60" s="220"/>
      <c r="O60" s="217"/>
      <c r="P60" s="217"/>
      <c r="Q60" s="217"/>
      <c r="R60" s="217"/>
      <c r="S60" s="217"/>
      <c r="T60" s="217"/>
      <c r="U60" s="217"/>
      <c r="V60" s="217"/>
      <c r="W60" s="274" t="s">
        <v>905</v>
      </c>
      <c r="X60" s="214"/>
      <c r="Y60" s="214"/>
      <c r="Z60" s="214"/>
      <c r="AA60" s="214"/>
      <c r="AB60" s="214"/>
      <c r="AC60" s="214"/>
      <c r="AD60" s="211"/>
      <c r="AE60" s="217"/>
      <c r="AF60" s="217"/>
      <c r="AG60" s="217"/>
      <c r="AH60" s="217"/>
      <c r="AI60" s="217"/>
      <c r="AJ60" s="217"/>
      <c r="AK60" s="217"/>
      <c r="AL60" s="220"/>
      <c r="AM60" s="220"/>
      <c r="AN60" s="220"/>
    </row>
    <row r="61" spans="9:40" ht="15" customHeight="1" x14ac:dyDescent="0.25">
      <c r="I61" s="220"/>
      <c r="J61" s="220"/>
      <c r="K61" s="220"/>
      <c r="L61" s="220"/>
      <c r="M61" s="220"/>
      <c r="N61" s="220"/>
      <c r="O61" s="217"/>
      <c r="P61" s="217"/>
      <c r="Q61" s="217"/>
      <c r="R61" s="217"/>
      <c r="S61" s="217"/>
      <c r="T61" s="217"/>
      <c r="U61" s="217"/>
      <c r="V61" s="217"/>
      <c r="W61" s="274" t="s">
        <v>854</v>
      </c>
      <c r="X61" s="219"/>
      <c r="Y61" s="219"/>
      <c r="Z61" s="219"/>
      <c r="AA61" s="219"/>
      <c r="AB61" s="219"/>
      <c r="AC61" s="219"/>
      <c r="AD61" s="217"/>
      <c r="AE61" s="217"/>
      <c r="AF61" s="217"/>
      <c r="AG61" s="217"/>
      <c r="AH61" s="217"/>
      <c r="AI61" s="217"/>
      <c r="AJ61" s="217"/>
      <c r="AK61" s="217"/>
      <c r="AL61" s="220"/>
      <c r="AM61" s="220"/>
      <c r="AN61" s="220"/>
    </row>
    <row r="62" spans="9:40" ht="15" customHeight="1" x14ac:dyDescent="0.25">
      <c r="I62" s="220"/>
      <c r="J62" s="220"/>
      <c r="K62" s="220"/>
      <c r="L62" s="220"/>
      <c r="M62" s="220"/>
      <c r="N62" s="220"/>
      <c r="O62" s="217"/>
      <c r="P62" s="217"/>
      <c r="Q62" s="217"/>
      <c r="R62" s="217"/>
      <c r="S62" s="217"/>
      <c r="T62" s="217"/>
      <c r="U62" s="217"/>
      <c r="V62" s="217"/>
      <c r="W62" s="274" t="s">
        <v>855</v>
      </c>
      <c r="X62" s="219"/>
      <c r="Y62" s="219"/>
      <c r="Z62" s="219"/>
      <c r="AA62" s="219"/>
      <c r="AB62" s="219"/>
      <c r="AC62" s="219"/>
      <c r="AD62" s="217"/>
      <c r="AE62" s="217"/>
      <c r="AF62" s="217"/>
      <c r="AG62" s="217"/>
      <c r="AH62" s="217"/>
      <c r="AI62" s="217"/>
      <c r="AJ62" s="217"/>
      <c r="AK62" s="217"/>
      <c r="AL62" s="220"/>
      <c r="AM62" s="220"/>
      <c r="AN62" s="220"/>
    </row>
    <row r="63" spans="9:40" ht="15" customHeight="1" x14ac:dyDescent="0.25">
      <c r="I63" s="220"/>
      <c r="J63" s="220"/>
      <c r="K63" s="220"/>
      <c r="L63" s="220"/>
      <c r="M63" s="220"/>
      <c r="N63" s="220"/>
      <c r="O63" s="217"/>
      <c r="P63" s="217"/>
      <c r="Q63" s="217"/>
      <c r="R63" s="217"/>
      <c r="S63" s="217"/>
      <c r="T63" s="217"/>
      <c r="U63" s="217"/>
      <c r="V63" s="217"/>
      <c r="W63" s="274" t="s">
        <v>856</v>
      </c>
      <c r="X63" s="219"/>
      <c r="Y63" s="219"/>
      <c r="Z63" s="219"/>
      <c r="AA63" s="219"/>
      <c r="AB63" s="219"/>
      <c r="AC63" s="219"/>
      <c r="AD63" s="217"/>
      <c r="AE63" s="217"/>
      <c r="AF63" s="217"/>
      <c r="AG63" s="217"/>
      <c r="AH63" s="217"/>
      <c r="AI63" s="217"/>
      <c r="AJ63" s="217"/>
      <c r="AK63" s="217"/>
      <c r="AL63" s="220"/>
      <c r="AM63" s="220"/>
      <c r="AN63" s="220"/>
    </row>
    <row r="64" spans="9:40" ht="15" customHeight="1" x14ac:dyDescent="0.25">
      <c r="I64" s="220"/>
      <c r="J64" s="220"/>
      <c r="K64" s="220"/>
      <c r="L64" s="220"/>
      <c r="M64" s="220"/>
      <c r="N64" s="220"/>
      <c r="O64" s="217"/>
      <c r="P64" s="217"/>
      <c r="Q64" s="217"/>
      <c r="R64" s="217"/>
      <c r="S64" s="217"/>
      <c r="T64" s="217"/>
      <c r="U64" s="217"/>
      <c r="V64" s="217"/>
      <c r="W64" s="274" t="s">
        <v>857</v>
      </c>
      <c r="X64" s="219"/>
      <c r="Y64" s="219"/>
      <c r="Z64" s="219"/>
      <c r="AA64" s="219"/>
      <c r="AB64" s="219"/>
      <c r="AC64" s="219"/>
      <c r="AD64" s="217"/>
      <c r="AE64" s="217"/>
      <c r="AF64" s="217"/>
      <c r="AG64" s="217"/>
      <c r="AH64" s="217"/>
      <c r="AI64" s="217"/>
      <c r="AJ64" s="217"/>
      <c r="AK64" s="217"/>
      <c r="AL64" s="220"/>
      <c r="AM64" s="220"/>
      <c r="AN64" s="220"/>
    </row>
    <row r="65" spans="9:40" ht="15" customHeight="1" x14ac:dyDescent="0.25">
      <c r="I65" s="220"/>
      <c r="J65" s="220"/>
      <c r="K65" s="220"/>
      <c r="L65" s="220"/>
      <c r="M65" s="220"/>
      <c r="N65" s="220"/>
      <c r="O65" s="217"/>
      <c r="P65" s="217"/>
      <c r="Q65" s="217"/>
      <c r="R65" s="217"/>
      <c r="S65" s="217"/>
      <c r="T65" s="217"/>
      <c r="U65" s="217"/>
      <c r="V65" s="217"/>
      <c r="W65" s="274" t="s">
        <v>858</v>
      </c>
      <c r="X65" s="219"/>
      <c r="Y65" s="219"/>
      <c r="Z65" s="219"/>
      <c r="AA65" s="219"/>
      <c r="AB65" s="219"/>
      <c r="AC65" s="219"/>
      <c r="AD65" s="217"/>
      <c r="AE65" s="217"/>
      <c r="AF65" s="217"/>
      <c r="AG65" s="217"/>
      <c r="AH65" s="217"/>
      <c r="AI65" s="217"/>
      <c r="AJ65" s="217"/>
      <c r="AK65" s="217"/>
      <c r="AL65" s="220"/>
      <c r="AM65" s="220"/>
      <c r="AN65" s="220"/>
    </row>
    <row r="66" spans="9:40" ht="15" customHeight="1" x14ac:dyDescent="0.25">
      <c r="I66" s="215"/>
      <c r="J66" s="215"/>
      <c r="K66" s="215"/>
      <c r="L66" s="215"/>
      <c r="M66" s="215"/>
      <c r="N66" s="215"/>
      <c r="O66" s="217"/>
      <c r="P66" s="217"/>
      <c r="Q66" s="217"/>
      <c r="R66" s="217"/>
      <c r="S66" s="217"/>
      <c r="T66" s="217"/>
      <c r="U66" s="217"/>
      <c r="V66" s="217"/>
      <c r="W66" s="220"/>
      <c r="X66" s="219"/>
      <c r="Y66" s="219"/>
      <c r="Z66" s="219"/>
      <c r="AA66" s="219"/>
      <c r="AB66" s="219"/>
      <c r="AC66" s="219"/>
      <c r="AD66" s="217"/>
      <c r="AE66" s="217"/>
      <c r="AF66" s="217"/>
      <c r="AG66" s="217"/>
      <c r="AH66" s="217"/>
      <c r="AI66" s="217"/>
      <c r="AJ66" s="217"/>
      <c r="AK66" s="217"/>
      <c r="AL66" s="220"/>
      <c r="AM66" s="220"/>
      <c r="AN66" s="220"/>
    </row>
    <row r="67" spans="9:40" ht="15" customHeight="1" x14ac:dyDescent="0.25">
      <c r="I67" s="215"/>
      <c r="J67" s="215"/>
      <c r="K67" s="215"/>
      <c r="L67" s="215"/>
      <c r="M67" s="215"/>
      <c r="N67" s="215"/>
      <c r="O67" s="217"/>
      <c r="P67" s="217"/>
      <c r="Q67" s="217"/>
      <c r="R67" s="217"/>
      <c r="S67" s="217"/>
      <c r="T67" s="217"/>
      <c r="U67" s="217"/>
      <c r="V67" s="217"/>
      <c r="W67" s="220"/>
      <c r="X67" s="219"/>
      <c r="Y67" s="219"/>
      <c r="Z67" s="219"/>
      <c r="AA67" s="219"/>
      <c r="AB67" s="219"/>
      <c r="AC67" s="219"/>
      <c r="AD67" s="217"/>
      <c r="AE67" s="217"/>
      <c r="AF67" s="217"/>
      <c r="AG67" s="217"/>
      <c r="AH67" s="217"/>
      <c r="AI67" s="217"/>
      <c r="AJ67" s="217"/>
      <c r="AK67" s="217"/>
      <c r="AL67" s="220"/>
      <c r="AM67" s="220"/>
      <c r="AN67" s="220"/>
    </row>
    <row r="68" spans="9:40" ht="15" customHeight="1" x14ac:dyDescent="0.25">
      <c r="I68" s="215"/>
      <c r="J68" s="215"/>
      <c r="K68" s="215"/>
      <c r="L68" s="215"/>
      <c r="M68" s="215"/>
      <c r="N68" s="215"/>
      <c r="O68" s="217"/>
      <c r="P68" s="217"/>
      <c r="Q68" s="217"/>
      <c r="R68" s="217"/>
      <c r="S68" s="217"/>
      <c r="T68" s="217"/>
      <c r="U68" s="217"/>
      <c r="V68" s="217"/>
      <c r="W68" s="220"/>
      <c r="X68" s="219"/>
      <c r="Y68" s="219"/>
      <c r="Z68" s="219"/>
      <c r="AA68" s="219"/>
      <c r="AB68" s="219"/>
      <c r="AC68" s="219"/>
      <c r="AD68" s="217"/>
      <c r="AE68" s="217"/>
      <c r="AF68" s="217"/>
      <c r="AG68" s="217"/>
      <c r="AH68" s="217"/>
      <c r="AI68" s="217"/>
      <c r="AJ68" s="217"/>
      <c r="AK68" s="217"/>
      <c r="AL68" s="220"/>
      <c r="AM68" s="220"/>
      <c r="AN68" s="220"/>
    </row>
    <row r="69" spans="9:40" ht="15" customHeight="1" x14ac:dyDescent="0.25">
      <c r="I69" s="215"/>
      <c r="J69" s="215"/>
      <c r="K69" s="215"/>
      <c r="L69" s="215"/>
      <c r="M69" s="215"/>
      <c r="N69" s="215"/>
      <c r="O69" s="217"/>
      <c r="P69" s="217"/>
      <c r="Q69" s="217"/>
      <c r="R69" s="217"/>
      <c r="S69" s="217"/>
      <c r="T69" s="217"/>
      <c r="U69" s="217"/>
      <c r="V69" s="217"/>
      <c r="W69" s="220"/>
      <c r="X69" s="219"/>
      <c r="Y69" s="219"/>
      <c r="Z69" s="219"/>
      <c r="AA69" s="219"/>
      <c r="AB69" s="219"/>
      <c r="AC69" s="219"/>
      <c r="AD69" s="217"/>
      <c r="AE69" s="217"/>
      <c r="AF69" s="217"/>
      <c r="AG69" s="217"/>
      <c r="AH69" s="217"/>
      <c r="AI69" s="217"/>
      <c r="AJ69" s="217"/>
      <c r="AK69" s="217"/>
      <c r="AL69" s="220"/>
      <c r="AM69" s="220"/>
      <c r="AN69" s="220"/>
    </row>
    <row r="70" spans="9:40" ht="15" customHeight="1" x14ac:dyDescent="0.25">
      <c r="I70" s="215"/>
      <c r="J70" s="215"/>
      <c r="K70" s="215"/>
      <c r="L70" s="215"/>
      <c r="M70" s="215"/>
      <c r="N70" s="215"/>
      <c r="O70" s="217"/>
      <c r="P70" s="217"/>
      <c r="Q70" s="217"/>
      <c r="R70" s="217"/>
      <c r="S70" s="217"/>
      <c r="T70" s="217"/>
      <c r="U70" s="217"/>
      <c r="V70" s="217"/>
      <c r="W70" s="220"/>
      <c r="X70" s="215"/>
      <c r="Y70" s="215"/>
      <c r="Z70" s="215"/>
      <c r="AA70" s="215"/>
      <c r="AB70" s="215"/>
      <c r="AC70" s="215"/>
      <c r="AD70" s="217"/>
      <c r="AE70" s="217"/>
      <c r="AF70" s="217"/>
      <c r="AG70" s="217"/>
      <c r="AH70" s="217"/>
      <c r="AI70" s="217"/>
      <c r="AJ70" s="217"/>
      <c r="AK70" s="217"/>
      <c r="AL70" s="220"/>
      <c r="AM70" s="220"/>
      <c r="AN70" s="220"/>
    </row>
    <row r="71" spans="9:40" ht="15" customHeight="1" x14ac:dyDescent="0.25">
      <c r="I71" s="215"/>
      <c r="J71" s="215"/>
      <c r="K71" s="215"/>
      <c r="L71" s="215"/>
      <c r="M71" s="215"/>
      <c r="N71" s="215"/>
      <c r="O71" s="217"/>
      <c r="P71" s="217"/>
      <c r="Q71" s="217"/>
      <c r="R71" s="217"/>
      <c r="S71" s="217"/>
      <c r="T71" s="217"/>
      <c r="U71" s="217"/>
      <c r="V71" s="217"/>
      <c r="W71" s="220"/>
      <c r="X71" s="220"/>
      <c r="Y71" s="220"/>
      <c r="Z71" s="220"/>
      <c r="AA71" s="220"/>
      <c r="AB71" s="220"/>
      <c r="AC71" s="220"/>
      <c r="AD71" s="220"/>
      <c r="AE71" s="220"/>
      <c r="AF71" s="220"/>
      <c r="AG71" s="220"/>
      <c r="AH71" s="220"/>
      <c r="AI71" s="220"/>
      <c r="AJ71" s="220"/>
      <c r="AK71" s="220"/>
      <c r="AL71" s="220"/>
      <c r="AM71" s="220"/>
      <c r="AN71" s="220"/>
    </row>
    <row r="72" spans="9:40" ht="15" customHeight="1" x14ac:dyDescent="0.25">
      <c r="I72" s="215"/>
      <c r="J72" s="215"/>
      <c r="K72" s="215"/>
      <c r="L72" s="215"/>
      <c r="M72" s="215"/>
      <c r="N72" s="215"/>
      <c r="O72" s="217"/>
      <c r="P72" s="217"/>
      <c r="Q72" s="217"/>
      <c r="R72" s="217"/>
      <c r="S72" s="217"/>
      <c r="T72" s="217"/>
      <c r="U72" s="217"/>
      <c r="V72" s="217"/>
      <c r="W72" s="220"/>
      <c r="X72" s="220"/>
      <c r="Y72" s="220"/>
      <c r="Z72" s="220"/>
      <c r="AA72" s="220"/>
      <c r="AB72" s="220"/>
      <c r="AC72" s="220"/>
      <c r="AD72" s="220"/>
      <c r="AE72" s="220"/>
      <c r="AF72" s="220"/>
      <c r="AG72" s="220"/>
      <c r="AH72" s="220"/>
      <c r="AI72" s="220"/>
      <c r="AJ72" s="220"/>
      <c r="AK72" s="220"/>
      <c r="AL72" s="220"/>
      <c r="AM72" s="220"/>
      <c r="AN72" s="220"/>
    </row>
    <row r="73" spans="9:40" ht="15" customHeight="1" x14ac:dyDescent="0.25">
      <c r="I73" s="215"/>
      <c r="J73" s="215"/>
      <c r="K73" s="215"/>
      <c r="L73" s="215"/>
      <c r="M73" s="215"/>
      <c r="N73" s="215"/>
      <c r="O73" s="217"/>
      <c r="P73" s="217"/>
      <c r="Q73" s="217"/>
      <c r="R73" s="217"/>
      <c r="S73" s="217"/>
      <c r="T73" s="217"/>
      <c r="U73" s="217"/>
      <c r="V73" s="217"/>
      <c r="W73" s="220"/>
      <c r="X73" s="220"/>
      <c r="Y73" s="220"/>
      <c r="Z73" s="220"/>
      <c r="AA73" s="220"/>
      <c r="AB73" s="220"/>
      <c r="AC73" s="220"/>
      <c r="AD73" s="220"/>
      <c r="AE73" s="220"/>
      <c r="AF73" s="220"/>
      <c r="AG73" s="220"/>
      <c r="AH73" s="220"/>
      <c r="AI73" s="220"/>
      <c r="AJ73" s="220"/>
      <c r="AK73" s="220"/>
      <c r="AL73" s="220"/>
      <c r="AM73" s="220"/>
      <c r="AN73" s="220"/>
    </row>
    <row r="74" spans="9:40" ht="15" customHeight="1" x14ac:dyDescent="0.25">
      <c r="I74" s="215"/>
      <c r="J74" s="215"/>
      <c r="K74" s="215"/>
      <c r="L74" s="215"/>
      <c r="M74" s="215"/>
      <c r="N74" s="215"/>
      <c r="O74" s="217"/>
      <c r="P74" s="217"/>
      <c r="Q74" s="217"/>
      <c r="R74" s="217"/>
      <c r="S74" s="217"/>
      <c r="T74" s="217"/>
      <c r="U74" s="217"/>
      <c r="V74" s="217"/>
      <c r="W74" s="220"/>
      <c r="X74" s="220"/>
      <c r="Y74" s="220"/>
      <c r="Z74" s="220"/>
      <c r="AA74" s="220"/>
      <c r="AB74" s="220"/>
      <c r="AC74" s="220"/>
      <c r="AD74" s="220"/>
      <c r="AE74" s="220"/>
      <c r="AF74" s="220"/>
      <c r="AG74" s="220"/>
      <c r="AH74" s="220"/>
      <c r="AI74" s="220"/>
      <c r="AJ74" s="220"/>
      <c r="AK74" s="220"/>
      <c r="AL74" s="220"/>
      <c r="AM74" s="220"/>
      <c r="AN74" s="220"/>
    </row>
    <row r="75" spans="9:40" ht="15" customHeight="1" x14ac:dyDescent="0.25">
      <c r="I75" s="215"/>
      <c r="J75" s="215"/>
      <c r="K75" s="215"/>
      <c r="L75" s="215"/>
      <c r="M75" s="215"/>
      <c r="N75" s="215"/>
      <c r="O75" s="217"/>
      <c r="P75" s="217"/>
      <c r="Q75" s="217"/>
      <c r="R75" s="217"/>
      <c r="S75" s="217"/>
      <c r="T75" s="217"/>
      <c r="U75" s="217"/>
      <c r="V75" s="217"/>
      <c r="W75" s="220"/>
      <c r="X75" s="220"/>
      <c r="Y75" s="220"/>
      <c r="Z75" s="220"/>
      <c r="AA75" s="220"/>
      <c r="AB75" s="220"/>
      <c r="AC75" s="220"/>
      <c r="AD75" s="220"/>
      <c r="AE75" s="220"/>
      <c r="AF75" s="220"/>
      <c r="AG75" s="220"/>
      <c r="AH75" s="220"/>
      <c r="AI75" s="220"/>
      <c r="AJ75" s="220"/>
      <c r="AK75" s="220"/>
      <c r="AL75" s="220"/>
      <c r="AM75" s="220"/>
      <c r="AN75" s="220"/>
    </row>
    <row r="76" spans="9:40" ht="15" customHeight="1" x14ac:dyDescent="0.25">
      <c r="I76" s="215"/>
      <c r="J76" s="215"/>
      <c r="K76" s="215"/>
      <c r="L76" s="215"/>
      <c r="M76" s="215"/>
      <c r="N76" s="215"/>
      <c r="O76" s="217"/>
      <c r="P76" s="217"/>
      <c r="Q76" s="217"/>
      <c r="R76" s="217"/>
      <c r="S76" s="217"/>
      <c r="T76" s="217"/>
      <c r="U76" s="217"/>
      <c r="V76" s="217"/>
      <c r="W76" s="220"/>
      <c r="X76" s="220"/>
      <c r="Y76" s="220"/>
      <c r="Z76" s="220"/>
      <c r="AA76" s="220"/>
      <c r="AB76" s="220"/>
      <c r="AC76" s="220"/>
      <c r="AD76" s="220"/>
      <c r="AE76" s="220"/>
      <c r="AF76" s="220"/>
      <c r="AG76" s="220"/>
      <c r="AH76" s="220"/>
      <c r="AI76" s="220"/>
      <c r="AJ76" s="220"/>
      <c r="AK76" s="220"/>
      <c r="AL76" s="220"/>
      <c r="AM76" s="220"/>
      <c r="AN76" s="220"/>
    </row>
    <row r="77" spans="9:40" ht="15" customHeight="1" x14ac:dyDescent="0.25">
      <c r="I77" s="215"/>
      <c r="J77" s="215"/>
      <c r="K77" s="215"/>
      <c r="L77" s="215"/>
      <c r="M77" s="215"/>
      <c r="N77" s="215"/>
      <c r="O77" s="217"/>
      <c r="P77" s="217"/>
      <c r="Q77" s="217"/>
      <c r="R77" s="217"/>
      <c r="S77" s="217"/>
      <c r="T77" s="217"/>
      <c r="U77" s="217"/>
      <c r="V77" s="217"/>
      <c r="W77" s="220"/>
      <c r="X77" s="220"/>
      <c r="Y77" s="220"/>
      <c r="Z77" s="220"/>
      <c r="AA77" s="220"/>
      <c r="AB77" s="220"/>
      <c r="AC77" s="220"/>
      <c r="AD77" s="220"/>
      <c r="AE77" s="220"/>
      <c r="AF77" s="220"/>
      <c r="AG77" s="220"/>
      <c r="AH77" s="220"/>
      <c r="AI77" s="220"/>
      <c r="AJ77" s="220"/>
      <c r="AK77" s="220"/>
      <c r="AL77" s="220"/>
      <c r="AM77" s="220"/>
      <c r="AN77" s="220"/>
    </row>
    <row r="78" spans="9:40" ht="15" customHeight="1" x14ac:dyDescent="0.25">
      <c r="I78" s="215"/>
      <c r="J78" s="215"/>
      <c r="K78" s="215"/>
      <c r="L78" s="215"/>
      <c r="M78" s="215"/>
      <c r="N78" s="215"/>
      <c r="O78" s="217"/>
      <c r="P78" s="217"/>
      <c r="Q78" s="217"/>
      <c r="R78" s="217"/>
      <c r="S78" s="217"/>
      <c r="T78" s="217"/>
      <c r="U78" s="217"/>
      <c r="V78" s="217"/>
      <c r="W78" s="220"/>
      <c r="X78" s="220"/>
      <c r="Y78" s="220"/>
      <c r="Z78" s="220"/>
      <c r="AA78" s="220"/>
      <c r="AB78" s="220"/>
      <c r="AC78" s="220"/>
      <c r="AD78" s="220"/>
      <c r="AE78" s="220"/>
      <c r="AF78" s="220"/>
      <c r="AG78" s="220"/>
      <c r="AH78" s="220"/>
      <c r="AI78" s="220"/>
      <c r="AJ78" s="220"/>
      <c r="AK78" s="220"/>
      <c r="AL78" s="220"/>
      <c r="AM78" s="220"/>
      <c r="AN78" s="220"/>
    </row>
    <row r="79" spans="9:40" ht="15" customHeight="1" x14ac:dyDescent="0.25">
      <c r="I79" s="215"/>
      <c r="J79" s="215"/>
      <c r="K79" s="215"/>
      <c r="L79" s="215"/>
      <c r="M79" s="215"/>
      <c r="N79" s="215"/>
      <c r="O79" s="217"/>
      <c r="P79" s="217"/>
      <c r="Q79" s="217"/>
      <c r="R79" s="217"/>
      <c r="S79" s="217"/>
      <c r="T79" s="217"/>
      <c r="U79" s="217"/>
      <c r="V79" s="217"/>
      <c r="W79" s="220"/>
      <c r="X79" s="220"/>
      <c r="Y79" s="220"/>
      <c r="Z79" s="220"/>
      <c r="AA79" s="220"/>
      <c r="AB79" s="220"/>
      <c r="AC79" s="220"/>
      <c r="AD79" s="220"/>
      <c r="AE79" s="220"/>
      <c r="AF79" s="220"/>
      <c r="AG79" s="220"/>
      <c r="AH79" s="220"/>
      <c r="AI79" s="220"/>
      <c r="AJ79" s="220"/>
      <c r="AK79" s="220"/>
      <c r="AL79" s="220"/>
      <c r="AM79" s="220"/>
      <c r="AN79" s="220"/>
    </row>
    <row r="80" spans="9:40" ht="15" customHeight="1" x14ac:dyDescent="0.25">
      <c r="I80" s="215"/>
      <c r="J80" s="215"/>
      <c r="K80" s="215"/>
      <c r="L80" s="215"/>
      <c r="M80" s="215"/>
      <c r="N80" s="215"/>
      <c r="O80" s="217"/>
      <c r="P80" s="217"/>
      <c r="Q80" s="217"/>
      <c r="R80" s="217"/>
      <c r="S80" s="217"/>
      <c r="T80" s="217"/>
      <c r="U80" s="217"/>
      <c r="V80" s="217"/>
      <c r="W80" s="220"/>
      <c r="X80" s="220"/>
      <c r="Y80" s="220"/>
      <c r="Z80" s="220"/>
      <c r="AA80" s="220"/>
      <c r="AB80" s="220"/>
      <c r="AC80" s="220"/>
      <c r="AD80" s="220"/>
      <c r="AE80" s="220"/>
      <c r="AF80" s="220"/>
      <c r="AG80" s="220"/>
      <c r="AH80" s="220"/>
      <c r="AI80" s="220"/>
      <c r="AJ80" s="220"/>
      <c r="AK80" s="220"/>
      <c r="AL80" s="220"/>
      <c r="AM80" s="220"/>
      <c r="AN80" s="220"/>
    </row>
    <row r="81" spans="9:40" ht="15" customHeight="1" x14ac:dyDescent="0.25">
      <c r="I81" s="215"/>
      <c r="J81" s="215"/>
      <c r="K81" s="215"/>
      <c r="L81" s="215"/>
      <c r="M81" s="215"/>
      <c r="N81" s="215"/>
      <c r="O81" s="217"/>
      <c r="P81" s="217"/>
      <c r="Q81" s="217"/>
      <c r="R81" s="217"/>
      <c r="S81" s="217"/>
      <c r="T81" s="217"/>
      <c r="U81" s="217"/>
      <c r="V81" s="217"/>
      <c r="W81" s="220"/>
      <c r="X81" s="220"/>
      <c r="Y81" s="220"/>
      <c r="Z81" s="220"/>
      <c r="AA81" s="220"/>
      <c r="AB81" s="220"/>
      <c r="AC81" s="220"/>
      <c r="AD81" s="220"/>
      <c r="AE81" s="220"/>
      <c r="AF81" s="220"/>
      <c r="AG81" s="220"/>
      <c r="AH81" s="220"/>
      <c r="AI81" s="220"/>
      <c r="AJ81" s="220"/>
      <c r="AK81" s="220"/>
      <c r="AL81" s="220"/>
      <c r="AM81" s="220"/>
      <c r="AN81" s="220"/>
    </row>
    <row r="82" spans="9:40" ht="15" customHeight="1" x14ac:dyDescent="0.25">
      <c r="I82" s="215"/>
      <c r="J82" s="215"/>
      <c r="K82" s="215"/>
      <c r="L82" s="215"/>
      <c r="M82" s="215"/>
      <c r="N82" s="215"/>
      <c r="O82" s="217"/>
      <c r="P82" s="217"/>
      <c r="Q82" s="217"/>
      <c r="R82" s="217"/>
      <c r="S82" s="217"/>
      <c r="T82" s="217"/>
      <c r="U82" s="217"/>
      <c r="V82" s="217"/>
      <c r="W82" s="220"/>
      <c r="X82" s="220"/>
      <c r="Y82" s="220"/>
      <c r="Z82" s="220"/>
      <c r="AA82" s="220"/>
      <c r="AB82" s="221"/>
      <c r="AC82" s="221"/>
    </row>
    <row r="83" spans="9:40" ht="15" customHeight="1" x14ac:dyDescent="0.25">
      <c r="I83" s="215"/>
      <c r="J83" s="215"/>
      <c r="K83" s="215"/>
      <c r="L83" s="215"/>
      <c r="M83" s="215"/>
      <c r="N83" s="215"/>
      <c r="O83" s="217"/>
      <c r="P83" s="217"/>
      <c r="Q83" s="217"/>
      <c r="R83" s="217"/>
      <c r="S83" s="217"/>
      <c r="T83" s="217"/>
      <c r="U83" s="217"/>
      <c r="V83" s="217"/>
      <c r="W83" s="220"/>
      <c r="X83" s="220"/>
      <c r="Y83" s="220"/>
      <c r="Z83" s="220"/>
      <c r="AA83" s="220"/>
      <c r="AB83" s="221"/>
      <c r="AC83" s="221"/>
    </row>
    <row r="84" spans="9:40" ht="15" customHeight="1" x14ac:dyDescent="0.25">
      <c r="I84" s="215"/>
      <c r="J84" s="215"/>
      <c r="K84" s="215"/>
      <c r="L84" s="215"/>
      <c r="M84" s="215"/>
      <c r="N84" s="215"/>
      <c r="O84" s="217"/>
      <c r="P84" s="217"/>
      <c r="Q84" s="217"/>
      <c r="R84" s="217"/>
      <c r="S84" s="217"/>
      <c r="T84" s="217"/>
      <c r="U84" s="217"/>
      <c r="V84" s="217"/>
      <c r="W84" s="220"/>
      <c r="X84" s="220"/>
      <c r="Y84" s="220"/>
      <c r="Z84" s="220"/>
      <c r="AA84" s="220"/>
      <c r="AB84" s="221"/>
      <c r="AC84" s="221"/>
    </row>
    <row r="85" spans="9:40" ht="15" customHeight="1" x14ac:dyDescent="0.25">
      <c r="I85" s="215"/>
      <c r="J85" s="215"/>
      <c r="K85" s="215"/>
      <c r="L85" s="215"/>
      <c r="M85" s="215"/>
      <c r="N85" s="215"/>
      <c r="O85" s="217"/>
      <c r="P85" s="217"/>
      <c r="Q85" s="217"/>
      <c r="R85" s="217"/>
      <c r="S85" s="217"/>
      <c r="T85" s="217"/>
      <c r="U85" s="217"/>
      <c r="V85" s="217"/>
      <c r="W85" s="220"/>
      <c r="X85" s="220"/>
      <c r="Y85" s="220"/>
      <c r="Z85" s="220"/>
      <c r="AA85" s="220"/>
      <c r="AB85" s="221"/>
      <c r="AC85" s="221"/>
    </row>
    <row r="86" spans="9:40" ht="15" customHeight="1" x14ac:dyDescent="0.25">
      <c r="I86" s="215"/>
      <c r="J86" s="215"/>
      <c r="K86" s="215"/>
      <c r="L86" s="215"/>
      <c r="M86" s="215"/>
      <c r="N86" s="215"/>
      <c r="O86" s="217"/>
      <c r="P86" s="217"/>
      <c r="Q86" s="217"/>
      <c r="R86" s="217"/>
      <c r="S86" s="217"/>
      <c r="T86" s="217"/>
      <c r="U86" s="217"/>
      <c r="V86" s="217"/>
      <c r="W86" s="220"/>
      <c r="X86" s="220"/>
      <c r="Y86" s="220"/>
      <c r="Z86" s="220"/>
      <c r="AA86" s="220"/>
      <c r="AB86" s="221"/>
      <c r="AC86" s="221"/>
    </row>
    <row r="87" spans="9:40" ht="15" customHeight="1" x14ac:dyDescent="0.25">
      <c r="I87" s="215"/>
      <c r="J87" s="215"/>
      <c r="K87" s="215"/>
      <c r="L87" s="215"/>
      <c r="M87" s="215"/>
      <c r="N87" s="215"/>
      <c r="O87" s="217"/>
      <c r="P87" s="217"/>
      <c r="Q87" s="217"/>
      <c r="R87" s="217"/>
      <c r="S87" s="217"/>
      <c r="T87" s="217"/>
      <c r="U87" s="217"/>
      <c r="V87" s="217"/>
      <c r="W87" s="220"/>
      <c r="X87" s="220"/>
      <c r="Y87" s="220"/>
      <c r="Z87" s="220"/>
      <c r="AA87" s="220"/>
      <c r="AB87" s="221"/>
      <c r="AC87" s="221"/>
    </row>
    <row r="88" spans="9:40" ht="15" customHeight="1" x14ac:dyDescent="0.25">
      <c r="I88" s="215"/>
      <c r="J88" s="215"/>
      <c r="K88" s="215"/>
      <c r="L88" s="215"/>
      <c r="M88" s="215"/>
      <c r="N88" s="215"/>
      <c r="O88" s="217"/>
      <c r="P88" s="217"/>
      <c r="Q88" s="217"/>
      <c r="R88" s="217"/>
      <c r="S88" s="217"/>
      <c r="T88" s="217"/>
      <c r="U88" s="217"/>
      <c r="V88" s="217"/>
      <c r="W88" s="220"/>
      <c r="X88" s="220"/>
      <c r="Y88" s="220"/>
      <c r="Z88" s="220"/>
      <c r="AA88" s="220"/>
      <c r="AB88" s="221"/>
      <c r="AC88" s="221"/>
    </row>
    <row r="89" spans="9:40" ht="15" customHeight="1" x14ac:dyDescent="0.25">
      <c r="I89" s="215"/>
      <c r="J89" s="215"/>
      <c r="K89" s="215"/>
      <c r="L89" s="215"/>
      <c r="M89" s="215"/>
      <c r="N89" s="215"/>
      <c r="O89" s="217"/>
      <c r="P89" s="217"/>
      <c r="Q89" s="217"/>
      <c r="R89" s="217"/>
      <c r="S89" s="217"/>
      <c r="T89" s="217"/>
      <c r="U89" s="217"/>
      <c r="V89" s="217"/>
      <c r="W89" s="220"/>
      <c r="X89" s="220"/>
      <c r="Y89" s="220"/>
      <c r="Z89" s="220"/>
      <c r="AA89" s="220"/>
      <c r="AB89" s="221"/>
      <c r="AC89" s="221"/>
    </row>
    <row r="90" spans="9:40" ht="15" customHeight="1" x14ac:dyDescent="0.25">
      <c r="I90" s="215"/>
      <c r="J90" s="215"/>
      <c r="K90" s="215"/>
      <c r="L90" s="215"/>
      <c r="M90" s="215"/>
      <c r="N90" s="215"/>
      <c r="O90" s="217"/>
      <c r="P90" s="217"/>
      <c r="Q90" s="217"/>
      <c r="R90" s="217"/>
      <c r="S90" s="217"/>
      <c r="T90" s="217"/>
      <c r="U90" s="217"/>
      <c r="V90" s="217"/>
      <c r="W90" s="220"/>
      <c r="X90" s="220"/>
      <c r="Y90" s="220"/>
      <c r="Z90" s="220"/>
      <c r="AA90" s="220"/>
      <c r="AB90" s="221"/>
      <c r="AC90" s="221"/>
    </row>
    <row r="91" spans="9:40" ht="15" customHeight="1" x14ac:dyDescent="0.25">
      <c r="I91" s="215"/>
      <c r="J91" s="215"/>
      <c r="K91" s="215"/>
      <c r="L91" s="215"/>
      <c r="M91" s="215"/>
      <c r="N91" s="215"/>
      <c r="O91" s="217"/>
      <c r="P91" s="217"/>
      <c r="Q91" s="217"/>
      <c r="R91" s="217"/>
      <c r="S91" s="217"/>
      <c r="T91" s="217"/>
      <c r="U91" s="217"/>
      <c r="V91" s="217"/>
      <c r="W91" s="220"/>
      <c r="X91" s="220"/>
      <c r="Y91" s="220"/>
      <c r="Z91" s="220"/>
      <c r="AA91" s="220"/>
      <c r="AB91" s="221"/>
      <c r="AC91" s="221"/>
    </row>
    <row r="92" spans="9:40" ht="15" customHeight="1" x14ac:dyDescent="0.25">
      <c r="I92" s="215"/>
      <c r="J92" s="215"/>
      <c r="K92" s="215"/>
      <c r="L92" s="215"/>
      <c r="M92" s="215"/>
      <c r="N92" s="215"/>
      <c r="O92" s="217"/>
      <c r="P92" s="217"/>
      <c r="Q92" s="217"/>
      <c r="R92" s="217"/>
      <c r="S92" s="217"/>
      <c r="T92" s="217"/>
      <c r="U92" s="217"/>
      <c r="V92" s="217"/>
      <c r="W92" s="220"/>
      <c r="X92" s="220"/>
      <c r="Y92" s="220"/>
      <c r="Z92" s="220"/>
      <c r="AA92" s="220"/>
      <c r="AB92" s="221"/>
      <c r="AC92" s="221"/>
    </row>
    <row r="93" spans="9:40" ht="15" customHeight="1" x14ac:dyDescent="0.25">
      <c r="I93" s="215"/>
      <c r="J93" s="215"/>
      <c r="K93" s="215"/>
      <c r="L93" s="215"/>
      <c r="M93" s="215"/>
      <c r="N93" s="215"/>
      <c r="O93" s="217"/>
      <c r="P93" s="217"/>
      <c r="Q93" s="217"/>
      <c r="R93" s="217"/>
      <c r="S93" s="217"/>
      <c r="T93" s="217"/>
      <c r="U93" s="217"/>
      <c r="V93" s="217"/>
      <c r="W93" s="220"/>
      <c r="X93" s="220"/>
      <c r="Y93" s="220"/>
      <c r="Z93" s="220"/>
      <c r="AA93" s="220"/>
      <c r="AB93" s="221"/>
      <c r="AC93" s="221"/>
    </row>
    <row r="94" spans="9:40" ht="15" customHeight="1" x14ac:dyDescent="0.25">
      <c r="I94" s="215"/>
      <c r="J94" s="215"/>
      <c r="K94" s="215"/>
      <c r="L94" s="215"/>
      <c r="M94" s="215"/>
      <c r="N94" s="215"/>
      <c r="O94" s="215"/>
      <c r="P94" s="215"/>
      <c r="Q94" s="215"/>
      <c r="R94" s="215"/>
      <c r="S94" s="215"/>
      <c r="T94" s="215"/>
      <c r="U94" s="215"/>
      <c r="V94" s="215"/>
      <c r="W94" s="220"/>
      <c r="X94" s="220"/>
      <c r="Y94" s="220"/>
      <c r="Z94" s="220"/>
      <c r="AA94" s="220"/>
      <c r="AB94" s="221"/>
      <c r="AC94" s="221"/>
    </row>
    <row r="95" spans="9:40" ht="15" customHeight="1" x14ac:dyDescent="0.25">
      <c r="I95" s="215"/>
      <c r="J95" s="215"/>
      <c r="K95" s="215"/>
      <c r="L95" s="215"/>
      <c r="M95" s="215"/>
      <c r="N95" s="215"/>
      <c r="O95" s="215"/>
      <c r="P95" s="215"/>
      <c r="Q95" s="215"/>
      <c r="R95" s="215"/>
      <c r="S95" s="215"/>
      <c r="T95" s="215"/>
      <c r="U95" s="215"/>
      <c r="V95" s="215"/>
      <c r="W95" s="220"/>
      <c r="X95" s="220"/>
      <c r="Y95" s="220"/>
      <c r="Z95" s="220"/>
      <c r="AA95" s="220"/>
      <c r="AB95" s="221"/>
      <c r="AC95" s="221"/>
    </row>
    <row r="96" spans="9:40" ht="15" customHeight="1" x14ac:dyDescent="0.25">
      <c r="I96" s="215"/>
      <c r="J96" s="215"/>
      <c r="K96" s="215"/>
      <c r="L96" s="215"/>
      <c r="M96" s="215"/>
      <c r="N96" s="215"/>
      <c r="O96" s="215"/>
      <c r="P96" s="215"/>
      <c r="Q96" s="215"/>
      <c r="R96" s="215"/>
      <c r="S96" s="215"/>
      <c r="T96" s="215"/>
      <c r="U96" s="215"/>
      <c r="V96" s="215"/>
      <c r="W96" s="220"/>
      <c r="X96" s="220"/>
      <c r="Y96" s="220"/>
      <c r="Z96" s="220"/>
      <c r="AA96" s="220"/>
      <c r="AB96" s="221"/>
      <c r="AC96" s="221"/>
    </row>
    <row r="97" spans="9:29" ht="15" customHeight="1" x14ac:dyDescent="0.25">
      <c r="I97" s="215"/>
      <c r="J97" s="215"/>
      <c r="K97" s="215"/>
      <c r="L97" s="215"/>
      <c r="M97" s="215"/>
      <c r="N97" s="215"/>
      <c r="O97" s="215"/>
      <c r="P97" s="215"/>
      <c r="Q97" s="215"/>
      <c r="R97" s="215"/>
      <c r="S97" s="215"/>
      <c r="T97" s="215"/>
      <c r="U97" s="215"/>
      <c r="V97" s="215"/>
      <c r="W97" s="220"/>
      <c r="X97" s="220"/>
      <c r="Y97" s="220"/>
      <c r="Z97" s="220"/>
      <c r="AA97" s="220"/>
      <c r="AB97" s="221"/>
      <c r="AC97" s="221"/>
    </row>
    <row r="98" spans="9:29" ht="15" customHeight="1" x14ac:dyDescent="0.25">
      <c r="I98" s="215"/>
      <c r="J98" s="215"/>
      <c r="K98" s="215"/>
      <c r="L98" s="215"/>
      <c r="M98" s="215"/>
      <c r="N98" s="215"/>
      <c r="O98" s="215"/>
      <c r="P98" s="215"/>
      <c r="Q98" s="215"/>
      <c r="R98" s="215"/>
      <c r="S98" s="215"/>
      <c r="T98" s="215"/>
      <c r="U98" s="215"/>
      <c r="V98" s="215"/>
      <c r="W98" s="220"/>
      <c r="X98" s="220"/>
      <c r="Y98" s="220"/>
      <c r="Z98" s="220"/>
      <c r="AA98" s="220"/>
      <c r="AB98" s="221"/>
      <c r="AC98" s="221"/>
    </row>
    <row r="99" spans="9:29" ht="15" customHeight="1" x14ac:dyDescent="0.25">
      <c r="I99" s="215"/>
      <c r="J99" s="215"/>
      <c r="K99" s="215"/>
      <c r="L99" s="215"/>
      <c r="M99" s="215"/>
      <c r="N99" s="215"/>
      <c r="O99" s="215"/>
      <c r="P99" s="215"/>
      <c r="Q99" s="215"/>
      <c r="R99" s="215"/>
      <c r="S99" s="215"/>
      <c r="T99" s="215"/>
      <c r="U99" s="215"/>
      <c r="V99" s="215"/>
      <c r="W99" s="220"/>
      <c r="X99" s="220"/>
      <c r="Y99" s="220"/>
      <c r="Z99" s="220"/>
      <c r="AA99" s="220"/>
      <c r="AB99" s="221"/>
      <c r="AC99" s="221"/>
    </row>
    <row r="100" spans="9:29" ht="15" customHeight="1" x14ac:dyDescent="0.25">
      <c r="I100" s="215"/>
      <c r="J100" s="215"/>
      <c r="K100" s="215"/>
      <c r="L100" s="215"/>
      <c r="M100" s="215"/>
      <c r="N100" s="215"/>
      <c r="O100" s="215"/>
      <c r="P100" s="215"/>
      <c r="Q100" s="215"/>
      <c r="R100" s="215"/>
      <c r="S100" s="215"/>
      <c r="T100" s="215"/>
      <c r="U100" s="215"/>
      <c r="V100" s="215"/>
      <c r="W100" s="220"/>
      <c r="X100" s="220"/>
      <c r="Y100" s="220"/>
      <c r="Z100" s="220"/>
      <c r="AA100" s="220"/>
      <c r="AB100" s="221"/>
      <c r="AC100" s="221"/>
    </row>
    <row r="101" spans="9:29" ht="15" customHeight="1" x14ac:dyDescent="0.25">
      <c r="I101" s="215"/>
      <c r="J101" s="215"/>
      <c r="K101" s="215"/>
      <c r="L101" s="215"/>
      <c r="M101" s="215"/>
      <c r="N101" s="215"/>
      <c r="O101" s="215"/>
      <c r="P101" s="215"/>
      <c r="Q101" s="215"/>
      <c r="R101" s="215"/>
      <c r="S101" s="215"/>
      <c r="T101" s="215"/>
      <c r="U101" s="215"/>
      <c r="V101" s="215"/>
      <c r="W101" s="220"/>
      <c r="X101" s="220"/>
      <c r="Y101" s="220"/>
      <c r="Z101" s="220"/>
      <c r="AA101" s="220"/>
      <c r="AB101" s="221"/>
      <c r="AC101" s="221"/>
    </row>
    <row r="102" spans="9:29" ht="15" customHeight="1" x14ac:dyDescent="0.25">
      <c r="I102" s="215"/>
      <c r="J102" s="215"/>
      <c r="K102" s="215"/>
      <c r="L102" s="215"/>
      <c r="M102" s="215"/>
      <c r="N102" s="215"/>
      <c r="O102" s="215"/>
      <c r="P102" s="215"/>
      <c r="Q102" s="215"/>
      <c r="R102" s="215"/>
      <c r="S102" s="215"/>
      <c r="T102" s="215"/>
      <c r="U102" s="215"/>
      <c r="V102" s="215"/>
      <c r="W102" s="220"/>
      <c r="X102" s="220"/>
      <c r="Y102" s="220"/>
      <c r="Z102" s="220"/>
      <c r="AA102" s="220"/>
      <c r="AB102" s="221"/>
      <c r="AC102" s="221"/>
    </row>
    <row r="103" spans="9:29" ht="15" customHeight="1" x14ac:dyDescent="0.25">
      <c r="I103" s="215"/>
      <c r="J103" s="215"/>
      <c r="K103" s="215"/>
      <c r="L103" s="215"/>
      <c r="M103" s="215"/>
      <c r="N103" s="215"/>
      <c r="O103" s="215"/>
      <c r="P103" s="215"/>
      <c r="Q103" s="215"/>
      <c r="R103" s="215"/>
      <c r="S103" s="215"/>
      <c r="T103" s="215"/>
      <c r="U103" s="215"/>
      <c r="V103" s="215"/>
      <c r="W103" s="220"/>
      <c r="X103" s="220"/>
      <c r="Y103" s="220"/>
      <c r="Z103" s="220"/>
      <c r="AA103" s="220"/>
      <c r="AB103" s="221"/>
      <c r="AC103" s="221"/>
    </row>
    <row r="104" spans="9:29" ht="15" customHeight="1" x14ac:dyDescent="0.25">
      <c r="I104" s="215"/>
      <c r="J104" s="215"/>
      <c r="K104" s="215"/>
      <c r="L104" s="215"/>
      <c r="M104" s="215"/>
      <c r="N104" s="215"/>
      <c r="O104" s="215"/>
      <c r="P104" s="215"/>
      <c r="Q104" s="215"/>
      <c r="R104" s="215"/>
      <c r="S104" s="215"/>
      <c r="T104" s="215"/>
      <c r="U104" s="215"/>
      <c r="V104" s="215"/>
      <c r="W104" s="220"/>
      <c r="X104" s="220"/>
      <c r="Y104" s="220"/>
      <c r="Z104" s="220"/>
      <c r="AA104" s="220"/>
      <c r="AB104" s="221"/>
      <c r="AC104" s="221"/>
    </row>
    <row r="105" spans="9:29" ht="15" customHeight="1" x14ac:dyDescent="0.25">
      <c r="I105" s="215"/>
      <c r="J105" s="215"/>
      <c r="K105" s="215"/>
      <c r="L105" s="215"/>
      <c r="M105" s="215"/>
      <c r="N105" s="215"/>
      <c r="O105" s="215"/>
      <c r="P105" s="215"/>
      <c r="Q105" s="215"/>
      <c r="R105" s="215"/>
      <c r="S105" s="215"/>
      <c r="T105" s="215"/>
      <c r="U105" s="215"/>
      <c r="V105" s="215"/>
      <c r="W105" s="220"/>
      <c r="X105" s="220"/>
      <c r="Y105" s="220"/>
      <c r="Z105" s="220"/>
      <c r="AA105" s="220"/>
      <c r="AB105" s="221"/>
      <c r="AC105" s="221"/>
    </row>
    <row r="106" spans="9:29" ht="15" customHeight="1" x14ac:dyDescent="0.25">
      <c r="I106" s="215"/>
      <c r="J106" s="215"/>
      <c r="K106" s="215"/>
      <c r="L106" s="215"/>
      <c r="M106" s="215"/>
      <c r="N106" s="215"/>
      <c r="O106" s="215"/>
      <c r="P106" s="215"/>
      <c r="Q106" s="215"/>
      <c r="R106" s="215"/>
      <c r="S106" s="215"/>
      <c r="T106" s="215"/>
      <c r="U106" s="215"/>
      <c r="V106" s="215"/>
      <c r="W106" s="220"/>
      <c r="X106" s="220"/>
      <c r="Y106" s="220"/>
      <c r="Z106" s="220"/>
      <c r="AA106" s="220"/>
      <c r="AB106" s="221"/>
      <c r="AC106" s="221"/>
    </row>
    <row r="107" spans="9:29" ht="15" customHeight="1" x14ac:dyDescent="0.25">
      <c r="I107" s="215"/>
      <c r="J107" s="215"/>
      <c r="K107" s="215"/>
      <c r="L107" s="215"/>
      <c r="M107" s="215"/>
      <c r="N107" s="215"/>
      <c r="O107" s="215"/>
      <c r="P107" s="215"/>
      <c r="Q107" s="215"/>
      <c r="R107" s="215"/>
      <c r="S107" s="215"/>
      <c r="T107" s="215"/>
      <c r="U107" s="215"/>
      <c r="V107" s="215"/>
      <c r="W107" s="220"/>
      <c r="X107" s="220"/>
      <c r="Y107" s="220"/>
      <c r="Z107" s="220"/>
      <c r="AA107" s="220"/>
      <c r="AB107" s="221"/>
      <c r="AC107" s="221"/>
    </row>
    <row r="108" spans="9:29" ht="15" customHeight="1" x14ac:dyDescent="0.25">
      <c r="I108" s="215"/>
      <c r="J108" s="215"/>
      <c r="K108" s="215"/>
      <c r="L108" s="215"/>
      <c r="M108" s="215"/>
      <c r="N108" s="215"/>
      <c r="O108" s="215"/>
      <c r="P108" s="215"/>
      <c r="Q108" s="215"/>
      <c r="R108" s="215"/>
      <c r="S108" s="215"/>
      <c r="T108" s="215"/>
      <c r="U108" s="215"/>
      <c r="V108" s="215"/>
      <c r="W108" s="220"/>
      <c r="X108" s="220"/>
      <c r="Y108" s="220"/>
      <c r="Z108" s="220"/>
      <c r="AA108" s="220"/>
      <c r="AB108" s="221"/>
      <c r="AC108" s="221"/>
    </row>
    <row r="109" spans="9:29" ht="15" customHeight="1" x14ac:dyDescent="0.25">
      <c r="I109" s="215"/>
      <c r="J109" s="215"/>
      <c r="K109" s="215"/>
      <c r="L109" s="215"/>
      <c r="M109" s="215"/>
      <c r="N109" s="215"/>
      <c r="O109" s="215"/>
      <c r="P109" s="215"/>
      <c r="Q109" s="215"/>
      <c r="R109" s="215"/>
      <c r="S109" s="215"/>
      <c r="T109" s="215"/>
      <c r="U109" s="215"/>
      <c r="V109" s="215"/>
      <c r="W109" s="220"/>
      <c r="X109" s="220"/>
      <c r="Y109" s="220"/>
      <c r="Z109" s="220"/>
      <c r="AA109" s="220"/>
      <c r="AB109" s="221"/>
      <c r="AC109" s="221"/>
    </row>
    <row r="110" spans="9:29" ht="15" customHeight="1" x14ac:dyDescent="0.25">
      <c r="I110" s="215"/>
      <c r="J110" s="215"/>
      <c r="K110" s="215"/>
      <c r="L110" s="215"/>
      <c r="M110" s="215"/>
      <c r="N110" s="215"/>
      <c r="O110" s="215"/>
      <c r="P110" s="215"/>
      <c r="Q110" s="215"/>
      <c r="R110" s="215"/>
      <c r="S110" s="215"/>
      <c r="T110" s="215"/>
      <c r="U110" s="215"/>
      <c r="V110" s="215"/>
      <c r="W110" s="220"/>
      <c r="X110" s="220"/>
      <c r="Y110" s="220"/>
      <c r="Z110" s="220"/>
      <c r="AA110" s="220"/>
      <c r="AB110" s="221"/>
      <c r="AC110" s="221"/>
    </row>
    <row r="111" spans="9:29" ht="15" customHeight="1" x14ac:dyDescent="0.25">
      <c r="I111" s="215"/>
      <c r="J111" s="215"/>
      <c r="K111" s="215"/>
      <c r="L111" s="215"/>
      <c r="M111" s="215"/>
      <c r="N111" s="215"/>
      <c r="O111" s="215"/>
      <c r="P111" s="215"/>
      <c r="Q111" s="215"/>
      <c r="R111" s="215"/>
      <c r="S111" s="215"/>
      <c r="T111" s="215"/>
      <c r="U111" s="215"/>
      <c r="V111" s="215"/>
      <c r="W111" s="220"/>
      <c r="X111" s="220"/>
      <c r="Y111" s="220"/>
      <c r="Z111" s="220"/>
      <c r="AA111" s="220"/>
      <c r="AB111" s="221"/>
      <c r="AC111" s="221"/>
    </row>
    <row r="112" spans="9:29" x14ac:dyDescent="0.25">
      <c r="I112" s="215"/>
      <c r="J112" s="215"/>
      <c r="K112" s="215"/>
      <c r="L112" s="215"/>
      <c r="M112" s="215"/>
      <c r="N112" s="215"/>
      <c r="O112" s="215"/>
      <c r="P112" s="215"/>
      <c r="Q112" s="215"/>
      <c r="R112" s="215"/>
      <c r="S112" s="215"/>
      <c r="T112" s="215"/>
      <c r="U112" s="215"/>
      <c r="V112" s="215"/>
      <c r="W112" s="220"/>
      <c r="X112" s="220"/>
      <c r="Y112" s="220"/>
      <c r="Z112" s="220"/>
      <c r="AA112" s="220"/>
      <c r="AB112" s="221"/>
      <c r="AC112" s="221"/>
    </row>
    <row r="113" spans="9:29" x14ac:dyDescent="0.25">
      <c r="I113" s="215"/>
      <c r="J113" s="215"/>
      <c r="K113" s="215"/>
      <c r="L113" s="215"/>
      <c r="M113" s="215"/>
      <c r="N113" s="215"/>
      <c r="O113" s="215"/>
      <c r="P113" s="215"/>
      <c r="Q113" s="215"/>
      <c r="R113" s="215"/>
      <c r="S113" s="215"/>
      <c r="T113" s="215"/>
      <c r="U113" s="215"/>
      <c r="V113" s="215"/>
      <c r="W113" s="220"/>
      <c r="X113" s="220"/>
      <c r="Y113" s="220"/>
      <c r="Z113" s="220"/>
      <c r="AA113" s="220"/>
      <c r="AB113" s="221"/>
      <c r="AC113" s="221"/>
    </row>
    <row r="114" spans="9:29" x14ac:dyDescent="0.25">
      <c r="I114" s="215"/>
      <c r="J114" s="215"/>
      <c r="K114" s="215"/>
      <c r="L114" s="215"/>
      <c r="M114" s="215"/>
      <c r="N114" s="215"/>
      <c r="O114" s="215"/>
      <c r="P114" s="215"/>
      <c r="Q114" s="215"/>
      <c r="R114" s="215"/>
      <c r="S114" s="215"/>
      <c r="T114" s="215"/>
      <c r="U114" s="215"/>
      <c r="V114" s="215"/>
      <c r="W114" s="220"/>
      <c r="X114" s="220"/>
      <c r="Y114" s="220"/>
      <c r="Z114" s="220"/>
      <c r="AA114" s="220"/>
      <c r="AB114" s="221"/>
      <c r="AC114" s="221"/>
    </row>
    <row r="115" spans="9:29" x14ac:dyDescent="0.25">
      <c r="I115" s="215"/>
      <c r="J115" s="215"/>
      <c r="K115" s="215"/>
      <c r="L115" s="215"/>
      <c r="M115" s="215"/>
      <c r="N115" s="215"/>
      <c r="O115" s="215"/>
      <c r="P115" s="215"/>
      <c r="Q115" s="215"/>
      <c r="R115" s="215"/>
      <c r="S115" s="215"/>
      <c r="T115" s="215"/>
      <c r="U115" s="215"/>
      <c r="V115" s="215"/>
      <c r="W115" s="220"/>
      <c r="X115" s="220"/>
      <c r="Y115" s="220"/>
      <c r="Z115" s="220"/>
      <c r="AA115" s="220"/>
      <c r="AB115" s="221"/>
      <c r="AC115" s="221"/>
    </row>
    <row r="116" spans="9:29" x14ac:dyDescent="0.25">
      <c r="I116" s="215"/>
      <c r="J116" s="215"/>
      <c r="K116" s="215"/>
      <c r="L116" s="215"/>
      <c r="M116" s="215"/>
      <c r="N116" s="215"/>
      <c r="O116" s="215"/>
      <c r="P116" s="215"/>
      <c r="Q116" s="215"/>
      <c r="R116" s="215"/>
      <c r="S116" s="215"/>
      <c r="T116" s="215"/>
      <c r="U116" s="215"/>
      <c r="V116" s="215"/>
      <c r="W116" s="220"/>
      <c r="X116" s="220"/>
      <c r="Y116" s="220"/>
      <c r="Z116" s="220"/>
      <c r="AA116" s="220"/>
      <c r="AB116" s="221"/>
      <c r="AC116" s="221"/>
    </row>
    <row r="117" spans="9:29" x14ac:dyDescent="0.25">
      <c r="I117" s="215"/>
      <c r="J117" s="215"/>
      <c r="K117" s="215"/>
      <c r="L117" s="215"/>
      <c r="M117" s="215"/>
      <c r="N117" s="215"/>
      <c r="O117" s="215"/>
      <c r="P117" s="215"/>
      <c r="Q117" s="215"/>
      <c r="R117" s="215"/>
      <c r="S117" s="215"/>
      <c r="T117" s="215"/>
      <c r="U117" s="215"/>
      <c r="V117" s="215"/>
      <c r="W117" s="220"/>
      <c r="X117" s="220"/>
      <c r="Y117" s="220"/>
      <c r="Z117" s="220"/>
      <c r="AA117" s="220"/>
      <c r="AB117" s="221"/>
      <c r="AC117" s="221"/>
    </row>
    <row r="118" spans="9:29" x14ac:dyDescent="0.25">
      <c r="I118" s="215"/>
      <c r="J118" s="215"/>
      <c r="K118" s="215"/>
      <c r="L118" s="215"/>
      <c r="M118" s="215"/>
      <c r="N118" s="215"/>
      <c r="O118" s="215"/>
      <c r="P118" s="215"/>
      <c r="Q118" s="215"/>
      <c r="R118" s="215"/>
      <c r="S118" s="215"/>
      <c r="T118" s="215"/>
      <c r="U118" s="215"/>
      <c r="V118" s="215"/>
      <c r="W118" s="220"/>
      <c r="X118" s="220"/>
      <c r="Y118" s="220"/>
      <c r="Z118" s="220"/>
      <c r="AA118" s="220"/>
      <c r="AB118" s="221"/>
      <c r="AC118" s="221"/>
    </row>
    <row r="119" spans="9:29" x14ac:dyDescent="0.25">
      <c r="I119" s="215"/>
      <c r="J119" s="215"/>
      <c r="K119" s="215"/>
      <c r="L119" s="215"/>
      <c r="M119" s="215"/>
      <c r="N119" s="215"/>
      <c r="O119" s="217"/>
      <c r="P119" s="217"/>
      <c r="Q119" s="217"/>
      <c r="R119" s="217"/>
      <c r="S119" s="217"/>
      <c r="T119" s="217"/>
      <c r="U119" s="217"/>
      <c r="V119" s="217"/>
      <c r="W119" s="220"/>
      <c r="X119" s="220"/>
      <c r="Y119" s="220"/>
      <c r="Z119" s="220"/>
      <c r="AA119" s="220"/>
      <c r="AB119" s="221"/>
      <c r="AC119" s="221"/>
    </row>
    <row r="120" spans="9:29" x14ac:dyDescent="0.25">
      <c r="I120" s="215"/>
      <c r="J120" s="215"/>
      <c r="K120" s="215"/>
      <c r="L120" s="215"/>
      <c r="M120" s="215"/>
      <c r="N120" s="215"/>
      <c r="O120" s="217"/>
      <c r="P120" s="217"/>
      <c r="Q120" s="217"/>
      <c r="R120" s="217"/>
      <c r="S120" s="217"/>
      <c r="T120" s="217"/>
      <c r="U120" s="217"/>
      <c r="V120" s="217"/>
      <c r="W120" s="220"/>
      <c r="X120" s="220"/>
      <c r="Y120" s="220"/>
      <c r="Z120" s="220"/>
      <c r="AA120" s="220"/>
      <c r="AB120" s="221"/>
      <c r="AC120" s="221"/>
    </row>
    <row r="121" spans="9:29" x14ac:dyDescent="0.25">
      <c r="I121" s="215"/>
      <c r="J121" s="215"/>
      <c r="K121" s="215"/>
      <c r="L121" s="215"/>
      <c r="M121" s="215"/>
      <c r="N121" s="215"/>
      <c r="O121" s="217"/>
      <c r="P121" s="217"/>
      <c r="Q121" s="217"/>
      <c r="R121" s="217"/>
      <c r="S121" s="217"/>
      <c r="T121" s="217"/>
      <c r="U121" s="217"/>
      <c r="V121" s="217"/>
      <c r="W121" s="220"/>
      <c r="X121" s="220"/>
      <c r="Y121" s="220"/>
      <c r="Z121" s="220"/>
      <c r="AA121" s="220"/>
      <c r="AB121" s="221"/>
      <c r="AC121" s="221"/>
    </row>
    <row r="122" spans="9:29" x14ac:dyDescent="0.25">
      <c r="I122" s="215"/>
      <c r="J122" s="215"/>
      <c r="K122" s="215"/>
      <c r="L122" s="215"/>
      <c r="M122" s="215"/>
      <c r="N122" s="215"/>
      <c r="O122" s="217"/>
      <c r="P122" s="217"/>
      <c r="Q122" s="217"/>
      <c r="R122" s="217"/>
      <c r="S122" s="217"/>
      <c r="T122" s="217"/>
      <c r="U122" s="217"/>
      <c r="V122" s="217"/>
      <c r="W122" s="220"/>
      <c r="X122" s="220"/>
      <c r="Y122" s="220"/>
      <c r="Z122" s="220"/>
      <c r="AA122" s="220"/>
      <c r="AB122" s="221"/>
      <c r="AC122" s="221"/>
    </row>
    <row r="123" spans="9:29" x14ac:dyDescent="0.25">
      <c r="I123" s="215"/>
      <c r="J123" s="215"/>
      <c r="K123" s="215"/>
      <c r="L123" s="215"/>
      <c r="M123" s="215"/>
      <c r="N123" s="215"/>
      <c r="O123" s="217"/>
      <c r="P123" s="217"/>
      <c r="Q123" s="217"/>
      <c r="R123" s="217"/>
      <c r="S123" s="217"/>
      <c r="T123" s="217"/>
      <c r="U123" s="217"/>
      <c r="V123" s="217"/>
      <c r="W123" s="220"/>
      <c r="X123" s="220"/>
      <c r="Y123" s="220"/>
      <c r="Z123" s="220"/>
      <c r="AA123" s="220"/>
      <c r="AB123" s="221"/>
      <c r="AC123" s="221"/>
    </row>
    <row r="124" spans="9:29" x14ac:dyDescent="0.25">
      <c r="I124" s="215"/>
      <c r="J124" s="215"/>
      <c r="K124" s="215"/>
      <c r="L124" s="215"/>
      <c r="M124" s="215"/>
      <c r="N124" s="215"/>
      <c r="O124" s="217"/>
      <c r="P124" s="217"/>
      <c r="Q124" s="217"/>
      <c r="R124" s="217"/>
      <c r="S124" s="217"/>
      <c r="T124" s="217"/>
      <c r="U124" s="217"/>
      <c r="V124" s="217"/>
      <c r="W124" s="220"/>
      <c r="X124" s="220"/>
      <c r="Y124" s="220"/>
      <c r="Z124" s="220"/>
      <c r="AA124" s="220"/>
      <c r="AB124" s="221"/>
      <c r="AC124" s="221"/>
    </row>
    <row r="125" spans="9:29" x14ac:dyDescent="0.25">
      <c r="I125" s="215"/>
      <c r="J125" s="215"/>
      <c r="K125" s="215"/>
      <c r="L125" s="215"/>
      <c r="M125" s="215"/>
      <c r="N125" s="215"/>
      <c r="O125" s="217"/>
      <c r="P125" s="217"/>
      <c r="Q125" s="217"/>
      <c r="R125" s="217"/>
      <c r="S125" s="217"/>
      <c r="T125" s="217"/>
      <c r="U125" s="217"/>
      <c r="V125" s="217"/>
      <c r="W125" s="220"/>
      <c r="X125" s="220"/>
      <c r="Y125" s="220"/>
      <c r="Z125" s="220"/>
      <c r="AA125" s="220"/>
      <c r="AB125" s="221"/>
      <c r="AC125" s="221"/>
    </row>
    <row r="126" spans="9:29" x14ac:dyDescent="0.25">
      <c r="I126" s="215"/>
      <c r="J126" s="215"/>
      <c r="K126" s="215"/>
      <c r="L126" s="215"/>
      <c r="M126" s="215"/>
      <c r="N126" s="215"/>
      <c r="O126" s="217"/>
      <c r="P126" s="217"/>
      <c r="Q126" s="217"/>
      <c r="R126" s="217"/>
      <c r="S126" s="217"/>
      <c r="T126" s="217"/>
      <c r="U126" s="217"/>
      <c r="V126" s="217"/>
      <c r="W126" s="220"/>
      <c r="X126" s="220"/>
      <c r="Y126" s="220"/>
      <c r="Z126" s="220"/>
      <c r="AA126" s="220"/>
      <c r="AB126" s="221"/>
      <c r="AC126" s="221"/>
    </row>
    <row r="127" spans="9:29" x14ac:dyDescent="0.25">
      <c r="I127" s="215"/>
      <c r="J127" s="215"/>
      <c r="K127" s="215"/>
      <c r="L127" s="215"/>
      <c r="M127" s="215"/>
      <c r="N127" s="215"/>
      <c r="O127" s="217"/>
      <c r="P127" s="217"/>
      <c r="Q127" s="217"/>
      <c r="R127" s="217"/>
      <c r="S127" s="217"/>
      <c r="T127" s="217"/>
      <c r="U127" s="217"/>
      <c r="V127" s="217"/>
      <c r="W127" s="220"/>
      <c r="X127" s="220"/>
      <c r="Y127" s="220"/>
      <c r="Z127" s="220"/>
      <c r="AA127" s="220"/>
      <c r="AB127" s="221"/>
      <c r="AC127" s="221"/>
    </row>
    <row r="128" spans="9:29" x14ac:dyDescent="0.25">
      <c r="I128" s="215"/>
      <c r="J128" s="215"/>
      <c r="K128" s="215"/>
      <c r="L128" s="215"/>
      <c r="M128" s="215"/>
      <c r="N128" s="215"/>
      <c r="O128" s="217"/>
      <c r="P128" s="217"/>
      <c r="Q128" s="217"/>
      <c r="R128" s="217"/>
      <c r="S128" s="217"/>
      <c r="T128" s="217"/>
      <c r="U128" s="217"/>
      <c r="V128" s="217"/>
      <c r="W128" s="220"/>
      <c r="X128" s="220"/>
      <c r="Y128" s="220"/>
      <c r="Z128" s="220"/>
      <c r="AA128" s="220"/>
      <c r="AB128" s="221"/>
      <c r="AC128" s="221"/>
    </row>
    <row r="129" spans="9:29" x14ac:dyDescent="0.25">
      <c r="I129" s="215"/>
      <c r="J129" s="215"/>
      <c r="K129" s="215"/>
      <c r="L129" s="215"/>
      <c r="M129" s="215"/>
      <c r="N129" s="215"/>
      <c r="O129" s="217"/>
      <c r="P129" s="217"/>
      <c r="Q129" s="217"/>
      <c r="R129" s="217"/>
      <c r="S129" s="217"/>
      <c r="T129" s="217"/>
      <c r="U129" s="217"/>
      <c r="V129" s="217"/>
      <c r="W129" s="220"/>
      <c r="X129" s="220"/>
      <c r="Y129" s="220"/>
      <c r="Z129" s="220"/>
      <c r="AA129" s="220"/>
      <c r="AB129" s="221"/>
      <c r="AC129" s="221"/>
    </row>
    <row r="130" spans="9:29" x14ac:dyDescent="0.25">
      <c r="I130" s="215"/>
      <c r="J130" s="215"/>
      <c r="K130" s="215"/>
      <c r="L130" s="215"/>
      <c r="M130" s="215"/>
      <c r="N130" s="215"/>
      <c r="O130" s="217"/>
      <c r="P130" s="217"/>
      <c r="Q130" s="217"/>
      <c r="R130" s="217"/>
      <c r="S130" s="217"/>
      <c r="T130" s="217"/>
      <c r="U130" s="217"/>
      <c r="V130" s="217"/>
      <c r="W130" s="220"/>
      <c r="X130" s="220"/>
      <c r="Y130" s="220"/>
      <c r="Z130" s="220"/>
      <c r="AA130" s="220"/>
      <c r="AB130" s="221"/>
      <c r="AC130" s="221"/>
    </row>
    <row r="131" spans="9:29" x14ac:dyDescent="0.25">
      <c r="I131" s="215"/>
      <c r="J131" s="215"/>
      <c r="K131" s="215"/>
      <c r="L131" s="215"/>
      <c r="M131" s="215"/>
      <c r="N131" s="215"/>
      <c r="O131" s="217"/>
      <c r="P131" s="217"/>
      <c r="Q131" s="217"/>
      <c r="R131" s="217"/>
      <c r="S131" s="217"/>
      <c r="T131" s="217"/>
      <c r="U131" s="217"/>
      <c r="V131" s="217"/>
      <c r="W131" s="220"/>
      <c r="X131" s="220"/>
      <c r="Y131" s="220"/>
      <c r="Z131" s="220"/>
      <c r="AA131" s="220"/>
      <c r="AB131" s="221"/>
      <c r="AC131" s="221"/>
    </row>
    <row r="132" spans="9:29" x14ac:dyDescent="0.25">
      <c r="I132" s="215"/>
      <c r="J132" s="215"/>
      <c r="K132" s="215"/>
      <c r="L132" s="215"/>
      <c r="M132" s="215"/>
      <c r="N132" s="215"/>
      <c r="O132" s="217"/>
      <c r="P132" s="217"/>
      <c r="Q132" s="217"/>
      <c r="R132" s="217"/>
      <c r="S132" s="217"/>
      <c r="T132" s="217"/>
      <c r="U132" s="217"/>
      <c r="V132" s="217"/>
      <c r="W132" s="220"/>
      <c r="X132" s="220"/>
      <c r="Y132" s="220"/>
      <c r="Z132" s="220"/>
      <c r="AA132" s="220"/>
      <c r="AB132" s="221"/>
      <c r="AC132" s="221"/>
    </row>
    <row r="133" spans="9:29" x14ac:dyDescent="0.25">
      <c r="I133" s="215"/>
      <c r="J133" s="215"/>
      <c r="K133" s="215"/>
      <c r="L133" s="215"/>
      <c r="M133" s="215"/>
      <c r="N133" s="215"/>
      <c r="O133" s="217"/>
      <c r="P133" s="217"/>
      <c r="Q133" s="217"/>
      <c r="R133" s="217"/>
      <c r="S133" s="217"/>
      <c r="T133" s="217"/>
      <c r="U133" s="217"/>
      <c r="V133" s="217"/>
      <c r="W133" s="220"/>
      <c r="X133" s="220"/>
      <c r="Y133" s="220"/>
      <c r="Z133" s="220"/>
      <c r="AA133" s="220"/>
      <c r="AB133" s="221"/>
      <c r="AC133" s="221"/>
    </row>
    <row r="134" spans="9:29" x14ac:dyDescent="0.25">
      <c r="I134" s="215"/>
      <c r="J134" s="215"/>
      <c r="K134" s="215"/>
      <c r="L134" s="215"/>
      <c r="M134" s="215"/>
      <c r="N134" s="215"/>
      <c r="O134" s="217"/>
      <c r="P134" s="217"/>
      <c r="Q134" s="217"/>
      <c r="R134" s="217"/>
      <c r="S134" s="217"/>
      <c r="T134" s="217"/>
      <c r="U134" s="217"/>
      <c r="V134" s="217"/>
      <c r="W134" s="220"/>
      <c r="X134" s="220"/>
      <c r="Y134" s="220"/>
      <c r="Z134" s="220"/>
      <c r="AA134" s="220"/>
      <c r="AB134" s="221"/>
      <c r="AC134" s="221"/>
    </row>
    <row r="135" spans="9:29" x14ac:dyDescent="0.25">
      <c r="I135" s="215"/>
      <c r="J135" s="215"/>
      <c r="K135" s="215"/>
      <c r="L135" s="215"/>
      <c r="M135" s="215"/>
      <c r="N135" s="215"/>
      <c r="O135" s="217"/>
      <c r="P135" s="217"/>
      <c r="Q135" s="217"/>
      <c r="R135" s="217"/>
      <c r="S135" s="217"/>
      <c r="T135" s="217"/>
      <c r="U135" s="217"/>
      <c r="V135" s="217"/>
      <c r="W135" s="220"/>
      <c r="X135" s="220"/>
      <c r="Y135" s="220"/>
      <c r="Z135" s="220"/>
      <c r="AA135" s="220"/>
      <c r="AB135" s="221"/>
      <c r="AC135" s="221"/>
    </row>
    <row r="136" spans="9:29" x14ac:dyDescent="0.25">
      <c r="I136" s="215"/>
      <c r="J136" s="215"/>
      <c r="K136" s="215"/>
      <c r="L136" s="215"/>
      <c r="M136" s="215"/>
      <c r="N136" s="215"/>
      <c r="O136" s="217"/>
      <c r="P136" s="217"/>
      <c r="Q136" s="217"/>
      <c r="R136" s="217"/>
      <c r="S136" s="217"/>
      <c r="T136" s="217"/>
      <c r="U136" s="217"/>
      <c r="V136" s="217"/>
      <c r="W136" s="220"/>
      <c r="X136" s="220"/>
      <c r="Y136" s="220"/>
      <c r="Z136" s="220"/>
      <c r="AA136" s="220"/>
      <c r="AB136" s="221"/>
      <c r="AC136" s="221"/>
    </row>
    <row r="137" spans="9:29" x14ac:dyDescent="0.25">
      <c r="I137" s="215"/>
      <c r="J137" s="215"/>
      <c r="K137" s="215"/>
      <c r="L137" s="215"/>
      <c r="M137" s="215"/>
      <c r="N137" s="215"/>
      <c r="O137" s="217"/>
      <c r="P137" s="217"/>
      <c r="Q137" s="217"/>
      <c r="R137" s="217"/>
      <c r="S137" s="217"/>
      <c r="T137" s="217"/>
      <c r="U137" s="217"/>
      <c r="V137" s="217"/>
      <c r="W137" s="220"/>
      <c r="X137" s="220"/>
      <c r="Y137" s="220"/>
      <c r="Z137" s="220"/>
      <c r="AA137" s="220"/>
      <c r="AB137" s="221"/>
      <c r="AC137" s="221"/>
    </row>
    <row r="138" spans="9:29" x14ac:dyDescent="0.25">
      <c r="I138" s="215"/>
      <c r="J138" s="215"/>
      <c r="K138" s="215"/>
      <c r="L138" s="215"/>
      <c r="M138" s="215"/>
      <c r="N138" s="215"/>
      <c r="O138" s="217"/>
      <c r="P138" s="217"/>
      <c r="Q138" s="217"/>
      <c r="R138" s="217"/>
      <c r="S138" s="217"/>
      <c r="T138" s="217"/>
      <c r="U138" s="217"/>
      <c r="V138" s="217"/>
      <c r="W138" s="220"/>
      <c r="X138" s="220"/>
      <c r="Y138" s="220"/>
      <c r="Z138" s="220"/>
      <c r="AA138" s="220"/>
      <c r="AB138" s="221"/>
      <c r="AC138" s="221"/>
    </row>
    <row r="139" spans="9:29" x14ac:dyDescent="0.25">
      <c r="I139" s="215"/>
      <c r="J139" s="215"/>
      <c r="K139" s="215"/>
      <c r="L139" s="215"/>
      <c r="M139" s="215"/>
      <c r="N139" s="215"/>
      <c r="O139" s="217"/>
      <c r="P139" s="217"/>
      <c r="Q139" s="217"/>
      <c r="R139" s="217"/>
      <c r="S139" s="217"/>
      <c r="T139" s="217"/>
      <c r="U139" s="217"/>
      <c r="V139" s="217"/>
      <c r="W139" s="220"/>
      <c r="X139" s="220"/>
      <c r="Y139" s="220"/>
      <c r="Z139" s="220"/>
      <c r="AA139" s="220"/>
      <c r="AB139" s="221"/>
      <c r="AC139" s="221"/>
    </row>
    <row r="140" spans="9:29" x14ac:dyDescent="0.25">
      <c r="I140" s="215"/>
      <c r="J140" s="215"/>
      <c r="K140" s="215"/>
      <c r="L140" s="215"/>
      <c r="M140" s="215"/>
      <c r="N140" s="215"/>
      <c r="O140" s="217"/>
      <c r="P140" s="217"/>
      <c r="Q140" s="217"/>
      <c r="R140" s="217"/>
      <c r="S140" s="217"/>
      <c r="T140" s="217"/>
      <c r="U140" s="217"/>
      <c r="V140" s="217"/>
      <c r="W140" s="220"/>
      <c r="X140" s="220"/>
      <c r="Y140" s="220"/>
      <c r="Z140" s="220"/>
      <c r="AA140" s="220"/>
      <c r="AB140" s="221"/>
      <c r="AC140" s="221"/>
    </row>
    <row r="141" spans="9:29" x14ac:dyDescent="0.25">
      <c r="I141" s="215"/>
      <c r="J141" s="215"/>
      <c r="K141" s="215"/>
      <c r="L141" s="215"/>
      <c r="M141" s="215"/>
      <c r="N141" s="215"/>
      <c r="O141" s="217"/>
      <c r="P141" s="217"/>
      <c r="Q141" s="217"/>
      <c r="R141" s="217"/>
      <c r="S141" s="217"/>
      <c r="T141" s="217"/>
      <c r="U141" s="217"/>
      <c r="V141" s="217"/>
      <c r="W141" s="220"/>
      <c r="X141" s="220"/>
      <c r="Y141" s="220"/>
      <c r="Z141" s="220"/>
      <c r="AA141" s="220"/>
      <c r="AB141" s="221"/>
      <c r="AC141" s="221"/>
    </row>
    <row r="142" spans="9:29" x14ac:dyDescent="0.25">
      <c r="I142" s="215"/>
      <c r="J142" s="215"/>
      <c r="K142" s="215"/>
      <c r="L142" s="215"/>
      <c r="M142" s="215"/>
      <c r="N142" s="215"/>
      <c r="O142" s="217"/>
      <c r="P142" s="217"/>
      <c r="Q142" s="217"/>
      <c r="R142" s="217"/>
      <c r="S142" s="217"/>
      <c r="T142" s="217"/>
      <c r="U142" s="217"/>
      <c r="V142" s="217"/>
      <c r="W142" s="220"/>
      <c r="X142" s="220"/>
      <c r="Y142" s="220"/>
      <c r="Z142" s="220"/>
      <c r="AA142" s="220"/>
      <c r="AB142" s="221"/>
      <c r="AC142" s="221"/>
    </row>
    <row r="143" spans="9:29" x14ac:dyDescent="0.25">
      <c r="I143" s="215"/>
      <c r="J143" s="215"/>
      <c r="K143" s="215"/>
      <c r="L143" s="215"/>
      <c r="M143" s="215"/>
      <c r="N143" s="215"/>
      <c r="O143" s="217"/>
      <c r="P143" s="217"/>
      <c r="Q143" s="217"/>
      <c r="R143" s="217"/>
      <c r="S143" s="217"/>
      <c r="T143" s="217"/>
      <c r="U143" s="217"/>
      <c r="V143" s="217"/>
      <c r="W143" s="220"/>
      <c r="X143" s="220"/>
      <c r="Y143" s="220"/>
      <c r="Z143" s="220"/>
      <c r="AA143" s="220"/>
      <c r="AB143" s="221"/>
      <c r="AC143" s="221"/>
    </row>
    <row r="144" spans="9:29" x14ac:dyDescent="0.25">
      <c r="I144" s="215"/>
      <c r="J144" s="215"/>
      <c r="K144" s="215"/>
      <c r="L144" s="215"/>
      <c r="M144" s="215"/>
      <c r="N144" s="215"/>
      <c r="O144" s="217"/>
      <c r="P144" s="217"/>
      <c r="Q144" s="217"/>
      <c r="R144" s="217"/>
      <c r="S144" s="217"/>
      <c r="T144" s="217"/>
      <c r="U144" s="217"/>
      <c r="V144" s="217"/>
      <c r="W144" s="220"/>
      <c r="X144" s="220"/>
      <c r="Y144" s="220"/>
      <c r="Z144" s="220"/>
      <c r="AA144" s="220"/>
      <c r="AB144" s="221"/>
      <c r="AC144" s="221"/>
    </row>
    <row r="145" spans="9:29" x14ac:dyDescent="0.25">
      <c r="I145" s="215"/>
      <c r="J145" s="215"/>
      <c r="K145" s="215"/>
      <c r="L145" s="215"/>
      <c r="M145" s="215"/>
      <c r="N145" s="215"/>
      <c r="O145" s="217"/>
      <c r="P145" s="217"/>
      <c r="Q145" s="217"/>
      <c r="R145" s="217"/>
      <c r="S145" s="217"/>
      <c r="T145" s="217"/>
      <c r="U145" s="217"/>
      <c r="V145" s="217"/>
      <c r="W145" s="220"/>
      <c r="X145" s="220"/>
      <c r="Y145" s="220"/>
      <c r="Z145" s="220"/>
      <c r="AA145" s="220"/>
      <c r="AB145" s="221"/>
      <c r="AC145" s="221"/>
    </row>
    <row r="146" spans="9:29" x14ac:dyDescent="0.25">
      <c r="I146" s="215"/>
      <c r="J146" s="215"/>
      <c r="K146" s="215"/>
      <c r="L146" s="215"/>
      <c r="M146" s="215"/>
      <c r="N146" s="215"/>
      <c r="O146" s="217"/>
      <c r="P146" s="217"/>
      <c r="Q146" s="217"/>
      <c r="R146" s="217"/>
      <c r="S146" s="217"/>
      <c r="T146" s="217"/>
      <c r="U146" s="217"/>
      <c r="V146" s="217"/>
      <c r="W146" s="220"/>
      <c r="X146" s="220"/>
      <c r="Y146" s="220"/>
      <c r="Z146" s="220"/>
      <c r="AA146" s="220"/>
      <c r="AB146" s="221"/>
      <c r="AC146" s="221"/>
    </row>
    <row r="147" spans="9:29" x14ac:dyDescent="0.25">
      <c r="I147" s="215"/>
      <c r="J147" s="215"/>
      <c r="K147" s="215"/>
      <c r="L147" s="215"/>
      <c r="M147" s="215"/>
      <c r="N147" s="215"/>
      <c r="O147" s="217"/>
      <c r="P147" s="217"/>
      <c r="Q147" s="217"/>
      <c r="R147" s="217"/>
      <c r="S147" s="217"/>
      <c r="T147" s="217"/>
      <c r="U147" s="217"/>
      <c r="V147" s="217"/>
      <c r="W147" s="220"/>
      <c r="X147" s="220"/>
      <c r="Y147" s="220"/>
      <c r="Z147" s="220"/>
      <c r="AA147" s="220"/>
      <c r="AB147" s="221"/>
      <c r="AC147" s="221"/>
    </row>
    <row r="148" spans="9:29" x14ac:dyDescent="0.25">
      <c r="I148" s="215"/>
      <c r="J148" s="215"/>
      <c r="K148" s="215"/>
      <c r="L148" s="215"/>
      <c r="M148" s="215"/>
      <c r="N148" s="215"/>
      <c r="O148" s="217"/>
      <c r="P148" s="217"/>
      <c r="Q148" s="217"/>
      <c r="R148" s="217"/>
      <c r="S148" s="217"/>
      <c r="T148" s="217"/>
      <c r="U148" s="217"/>
      <c r="V148" s="217"/>
      <c r="W148" s="220"/>
      <c r="X148" s="220"/>
      <c r="Y148" s="220"/>
      <c r="Z148" s="220"/>
      <c r="AA148" s="220"/>
      <c r="AB148" s="221"/>
      <c r="AC148" s="221"/>
    </row>
    <row r="149" spans="9:29" x14ac:dyDescent="0.25">
      <c r="I149" s="215"/>
      <c r="J149" s="215"/>
      <c r="K149" s="215"/>
      <c r="L149" s="215"/>
      <c r="M149" s="215"/>
      <c r="N149" s="215"/>
      <c r="O149" s="217"/>
      <c r="P149" s="217"/>
      <c r="Q149" s="217"/>
      <c r="R149" s="217"/>
      <c r="S149" s="217"/>
      <c r="T149" s="217"/>
      <c r="U149" s="217"/>
      <c r="V149" s="217"/>
      <c r="W149" s="220"/>
      <c r="X149" s="220"/>
      <c r="Y149" s="220"/>
      <c r="Z149" s="220"/>
      <c r="AA149" s="220"/>
      <c r="AB149" s="221"/>
      <c r="AC149" s="221"/>
    </row>
    <row r="150" spans="9:29" x14ac:dyDescent="0.25">
      <c r="I150" s="215"/>
      <c r="J150" s="215"/>
      <c r="K150" s="215"/>
      <c r="L150" s="215"/>
      <c r="M150" s="215"/>
      <c r="N150" s="215"/>
      <c r="O150" s="217"/>
      <c r="P150" s="217"/>
      <c r="Q150" s="217"/>
      <c r="R150" s="217"/>
      <c r="S150" s="217"/>
      <c r="T150" s="217"/>
      <c r="U150" s="217"/>
      <c r="V150" s="217"/>
      <c r="W150" s="220"/>
      <c r="X150" s="220"/>
      <c r="Y150" s="220"/>
      <c r="Z150" s="220"/>
      <c r="AA150" s="220"/>
      <c r="AB150" s="221"/>
      <c r="AC150" s="221"/>
    </row>
    <row r="151" spans="9:29" x14ac:dyDescent="0.25">
      <c r="I151" s="215"/>
      <c r="J151" s="215"/>
      <c r="K151" s="215"/>
      <c r="L151" s="215"/>
      <c r="M151" s="215"/>
      <c r="N151" s="215"/>
      <c r="O151" s="217"/>
      <c r="P151" s="217"/>
      <c r="Q151" s="217"/>
      <c r="R151" s="217"/>
      <c r="S151" s="217"/>
      <c r="T151" s="217"/>
      <c r="U151" s="217"/>
      <c r="V151" s="217"/>
      <c r="W151" s="220"/>
      <c r="X151" s="220"/>
      <c r="Y151" s="220"/>
      <c r="Z151" s="220"/>
      <c r="AA151" s="220"/>
      <c r="AB151" s="221"/>
      <c r="AC151" s="221"/>
    </row>
    <row r="152" spans="9:29" x14ac:dyDescent="0.25">
      <c r="I152" s="215"/>
      <c r="J152" s="215"/>
      <c r="K152" s="215"/>
      <c r="L152" s="215"/>
      <c r="M152" s="215"/>
      <c r="N152" s="215"/>
      <c r="O152" s="217"/>
      <c r="P152" s="217"/>
      <c r="Q152" s="217"/>
      <c r="R152" s="217"/>
      <c r="S152" s="217"/>
      <c r="T152" s="217"/>
      <c r="U152" s="217"/>
      <c r="V152" s="217"/>
      <c r="W152" s="220"/>
      <c r="X152" s="220"/>
      <c r="Y152" s="220"/>
      <c r="Z152" s="220"/>
      <c r="AA152" s="220"/>
      <c r="AB152" s="221"/>
      <c r="AC152" s="221"/>
    </row>
    <row r="153" spans="9:29" x14ac:dyDescent="0.25">
      <c r="I153" s="215"/>
      <c r="J153" s="215"/>
      <c r="K153" s="215"/>
      <c r="L153" s="215"/>
      <c r="M153" s="215"/>
      <c r="N153" s="215"/>
      <c r="O153" s="217"/>
      <c r="P153" s="217"/>
      <c r="Q153" s="217"/>
      <c r="R153" s="217"/>
      <c r="S153" s="217"/>
      <c r="T153" s="217"/>
      <c r="U153" s="217"/>
      <c r="V153" s="217"/>
      <c r="W153" s="220"/>
      <c r="X153" s="220"/>
      <c r="Y153" s="220"/>
      <c r="Z153" s="220"/>
      <c r="AA153" s="220"/>
      <c r="AB153" s="221"/>
      <c r="AC153" s="221"/>
    </row>
    <row r="154" spans="9:29" x14ac:dyDescent="0.25">
      <c r="I154" s="215"/>
      <c r="J154" s="215"/>
      <c r="K154" s="215"/>
      <c r="L154" s="215"/>
      <c r="M154" s="215"/>
      <c r="N154" s="215"/>
      <c r="O154" s="217"/>
      <c r="P154" s="217"/>
      <c r="Q154" s="217"/>
      <c r="R154" s="217"/>
      <c r="S154" s="217"/>
      <c r="T154" s="217"/>
      <c r="U154" s="217"/>
      <c r="V154" s="217"/>
      <c r="W154" s="220"/>
      <c r="X154" s="220"/>
      <c r="Y154" s="220"/>
      <c r="Z154" s="220"/>
      <c r="AA154" s="220"/>
      <c r="AB154" s="221"/>
      <c r="AC154" s="221"/>
    </row>
    <row r="155" spans="9:29" x14ac:dyDescent="0.25">
      <c r="I155" s="215"/>
      <c r="J155" s="215"/>
      <c r="K155" s="215"/>
      <c r="L155" s="215"/>
      <c r="M155" s="215"/>
      <c r="N155" s="215"/>
      <c r="O155" s="217"/>
      <c r="P155" s="217"/>
      <c r="Q155" s="217"/>
      <c r="R155" s="217"/>
      <c r="S155" s="217"/>
      <c r="T155" s="217"/>
      <c r="U155" s="217"/>
      <c r="V155" s="217"/>
      <c r="W155" s="220"/>
      <c r="X155" s="220"/>
      <c r="Y155" s="220"/>
      <c r="Z155" s="220"/>
      <c r="AA155" s="220"/>
      <c r="AB155" s="221"/>
      <c r="AC155" s="221"/>
    </row>
    <row r="156" spans="9:29" x14ac:dyDescent="0.25">
      <c r="I156" s="215"/>
      <c r="J156" s="215"/>
      <c r="K156" s="215"/>
      <c r="L156" s="215"/>
      <c r="M156" s="215"/>
      <c r="N156" s="215"/>
      <c r="O156" s="217"/>
      <c r="P156" s="217"/>
      <c r="Q156" s="217"/>
      <c r="R156" s="217"/>
      <c r="S156" s="217"/>
      <c r="T156" s="217"/>
      <c r="U156" s="217"/>
      <c r="V156" s="217"/>
      <c r="W156" s="220"/>
      <c r="X156" s="220"/>
      <c r="Y156" s="220"/>
      <c r="Z156" s="220"/>
      <c r="AA156" s="220"/>
      <c r="AB156" s="221"/>
      <c r="AC156" s="221"/>
    </row>
    <row r="157" spans="9:29" x14ac:dyDescent="0.25">
      <c r="I157" s="215"/>
      <c r="J157" s="215"/>
      <c r="K157" s="215"/>
      <c r="L157" s="215"/>
      <c r="M157" s="215"/>
      <c r="N157" s="215"/>
      <c r="O157" s="217"/>
      <c r="P157" s="217"/>
      <c r="Q157" s="217"/>
      <c r="R157" s="217"/>
      <c r="S157" s="217"/>
      <c r="T157" s="217"/>
      <c r="U157" s="217"/>
      <c r="V157" s="217"/>
      <c r="W157" s="220"/>
      <c r="X157" s="220"/>
      <c r="Y157" s="220"/>
      <c r="Z157" s="220"/>
      <c r="AA157" s="220"/>
      <c r="AB157" s="221"/>
      <c r="AC157" s="221"/>
    </row>
    <row r="158" spans="9:29" x14ac:dyDescent="0.25">
      <c r="I158" s="220"/>
      <c r="J158" s="220"/>
      <c r="K158" s="220"/>
      <c r="L158" s="220"/>
      <c r="M158" s="220"/>
      <c r="N158" s="220"/>
      <c r="O158" s="220"/>
      <c r="P158" s="220"/>
      <c r="Q158" s="220"/>
      <c r="R158" s="220"/>
      <c r="S158" s="220"/>
      <c r="T158" s="220"/>
      <c r="U158" s="220"/>
      <c r="V158" s="220"/>
      <c r="W158" s="220"/>
      <c r="X158" s="220"/>
      <c r="Y158" s="220"/>
      <c r="Z158" s="220"/>
      <c r="AA158" s="220"/>
      <c r="AB158" s="221"/>
      <c r="AC158" s="221"/>
    </row>
    <row r="159" spans="9:29" x14ac:dyDescent="0.25">
      <c r="I159" s="220"/>
      <c r="J159" s="220"/>
      <c r="K159" s="220"/>
      <c r="L159" s="220"/>
      <c r="M159" s="220"/>
      <c r="N159" s="220"/>
      <c r="O159" s="220"/>
      <c r="P159" s="220"/>
      <c r="Q159" s="220"/>
      <c r="R159" s="220"/>
      <c r="S159" s="220"/>
      <c r="T159" s="220"/>
      <c r="U159" s="220"/>
      <c r="V159" s="220"/>
      <c r="W159" s="220"/>
      <c r="X159" s="220"/>
      <c r="Y159" s="220"/>
      <c r="Z159" s="220"/>
      <c r="AA159" s="220"/>
      <c r="AB159" s="221"/>
      <c r="AC159" s="221"/>
    </row>
    <row r="160" spans="9:29" x14ac:dyDescent="0.25">
      <c r="I160" s="220"/>
      <c r="J160" s="220"/>
      <c r="K160" s="220"/>
      <c r="L160" s="220"/>
      <c r="M160" s="220"/>
      <c r="N160" s="220"/>
      <c r="O160" s="220"/>
      <c r="P160" s="220"/>
      <c r="Q160" s="220"/>
      <c r="R160" s="220"/>
      <c r="S160" s="220"/>
      <c r="T160" s="220"/>
      <c r="U160" s="220"/>
      <c r="V160" s="220"/>
      <c r="W160" s="220"/>
      <c r="X160" s="220"/>
      <c r="Y160" s="220"/>
      <c r="Z160" s="220"/>
      <c r="AA160" s="220"/>
      <c r="AB160" s="221"/>
      <c r="AC160" s="221"/>
    </row>
    <row r="161" spans="9:29" x14ac:dyDescent="0.25">
      <c r="I161" s="220"/>
      <c r="J161" s="220"/>
      <c r="K161" s="220"/>
      <c r="L161" s="220"/>
      <c r="M161" s="220"/>
      <c r="N161" s="220"/>
      <c r="O161" s="220"/>
      <c r="P161" s="220"/>
      <c r="Q161" s="220"/>
      <c r="R161" s="220"/>
      <c r="S161" s="220"/>
      <c r="T161" s="220"/>
      <c r="U161" s="220"/>
      <c r="V161" s="220"/>
      <c r="W161" s="220"/>
      <c r="X161" s="220"/>
      <c r="Y161" s="220"/>
      <c r="Z161" s="220"/>
      <c r="AA161" s="220"/>
      <c r="AB161" s="221"/>
      <c r="AC161" s="221"/>
    </row>
    <row r="162" spans="9:29" x14ac:dyDescent="0.25">
      <c r="I162" s="220"/>
      <c r="J162" s="220"/>
      <c r="K162" s="220"/>
      <c r="L162" s="220"/>
      <c r="M162" s="220"/>
      <c r="N162" s="220"/>
      <c r="O162" s="220"/>
      <c r="P162" s="220"/>
      <c r="Q162" s="220"/>
      <c r="R162" s="220"/>
      <c r="S162" s="220"/>
      <c r="T162" s="220"/>
      <c r="U162" s="220"/>
      <c r="V162" s="220"/>
      <c r="W162" s="220"/>
      <c r="X162" s="220"/>
      <c r="Y162" s="220"/>
      <c r="Z162" s="220"/>
      <c r="AA162" s="220"/>
      <c r="AB162" s="221"/>
      <c r="AC162" s="221"/>
    </row>
    <row r="163" spans="9:29" x14ac:dyDescent="0.25">
      <c r="I163" s="220"/>
      <c r="J163" s="220"/>
      <c r="K163" s="220"/>
      <c r="L163" s="220"/>
      <c r="M163" s="220"/>
      <c r="N163" s="220"/>
      <c r="O163" s="220"/>
      <c r="P163" s="220"/>
      <c r="Q163" s="220"/>
      <c r="R163" s="220"/>
      <c r="S163" s="220"/>
      <c r="T163" s="220"/>
      <c r="U163" s="220"/>
      <c r="V163" s="220"/>
      <c r="W163" s="220"/>
      <c r="X163" s="220"/>
      <c r="Y163" s="220"/>
      <c r="Z163" s="220"/>
      <c r="AA163" s="220"/>
      <c r="AB163" s="221"/>
      <c r="AC163" s="221"/>
    </row>
    <row r="164" spans="9:29" x14ac:dyDescent="0.25">
      <c r="I164" s="220"/>
      <c r="J164" s="220"/>
      <c r="K164" s="220"/>
      <c r="L164" s="220"/>
      <c r="M164" s="220"/>
      <c r="N164" s="220"/>
      <c r="O164" s="220"/>
      <c r="P164" s="220"/>
      <c r="Q164" s="220"/>
      <c r="R164" s="220"/>
      <c r="S164" s="220"/>
      <c r="T164" s="220"/>
      <c r="U164" s="220"/>
      <c r="V164" s="220"/>
      <c r="W164" s="220"/>
      <c r="X164" s="220"/>
      <c r="Y164" s="220"/>
      <c r="Z164" s="220"/>
      <c r="AA164" s="220"/>
      <c r="AB164" s="221"/>
      <c r="AC164" s="221"/>
    </row>
    <row r="165" spans="9:29" x14ac:dyDescent="0.25">
      <c r="I165" s="220"/>
      <c r="J165" s="220"/>
      <c r="K165" s="220"/>
      <c r="L165" s="220"/>
      <c r="M165" s="220"/>
      <c r="N165" s="220"/>
      <c r="O165" s="220"/>
      <c r="P165" s="220"/>
      <c r="Q165" s="220"/>
      <c r="R165" s="220"/>
      <c r="S165" s="220"/>
      <c r="T165" s="220"/>
      <c r="U165" s="220"/>
      <c r="V165" s="220"/>
      <c r="W165" s="220"/>
      <c r="X165" s="220"/>
      <c r="Y165" s="220"/>
      <c r="Z165" s="220"/>
      <c r="AA165" s="220"/>
      <c r="AB165" s="221"/>
      <c r="AC165" s="221"/>
    </row>
    <row r="166" spans="9:29" x14ac:dyDescent="0.25">
      <c r="I166" s="220"/>
      <c r="J166" s="220"/>
      <c r="K166" s="220"/>
      <c r="L166" s="220"/>
      <c r="M166" s="220"/>
      <c r="N166" s="220"/>
      <c r="O166" s="220"/>
      <c r="P166" s="220"/>
      <c r="Q166" s="220"/>
      <c r="R166" s="220"/>
      <c r="S166" s="220"/>
      <c r="T166" s="220"/>
      <c r="U166" s="220"/>
      <c r="V166" s="220"/>
      <c r="W166" s="220"/>
      <c r="X166" s="220"/>
      <c r="Y166" s="220"/>
      <c r="Z166" s="220"/>
      <c r="AA166" s="220"/>
      <c r="AB166" s="221"/>
      <c r="AC166" s="221"/>
    </row>
    <row r="167" spans="9:29" x14ac:dyDescent="0.25">
      <c r="I167" s="220"/>
      <c r="J167" s="220"/>
      <c r="K167" s="220"/>
      <c r="L167" s="220"/>
      <c r="M167" s="220"/>
      <c r="N167" s="220"/>
      <c r="O167" s="220"/>
      <c r="P167" s="220"/>
      <c r="Q167" s="220"/>
      <c r="R167" s="220"/>
      <c r="S167" s="220"/>
      <c r="T167" s="220"/>
      <c r="U167" s="220"/>
      <c r="V167" s="220"/>
      <c r="W167" s="220"/>
      <c r="X167" s="220"/>
      <c r="Y167" s="220"/>
      <c r="Z167" s="220"/>
      <c r="AA167" s="220"/>
      <c r="AB167" s="221"/>
      <c r="AC167" s="221"/>
    </row>
    <row r="168" spans="9:29" x14ac:dyDescent="0.25">
      <c r="I168" s="220"/>
      <c r="J168" s="220"/>
      <c r="K168" s="220"/>
      <c r="L168" s="220"/>
      <c r="M168" s="220"/>
      <c r="N168" s="220"/>
      <c r="O168" s="220"/>
      <c r="P168" s="220"/>
      <c r="Q168" s="220"/>
      <c r="R168" s="220"/>
      <c r="S168" s="220"/>
      <c r="T168" s="220"/>
      <c r="U168" s="220"/>
      <c r="V168" s="220"/>
      <c r="W168" s="220"/>
      <c r="X168" s="220"/>
      <c r="Y168" s="220"/>
      <c r="Z168" s="220"/>
      <c r="AA168" s="220"/>
      <c r="AB168" s="221"/>
      <c r="AC168" s="221"/>
    </row>
    <row r="169" spans="9:29" x14ac:dyDescent="0.25">
      <c r="I169" s="220"/>
      <c r="J169" s="220"/>
      <c r="K169" s="220"/>
      <c r="L169" s="220"/>
      <c r="M169" s="220"/>
      <c r="N169" s="220"/>
      <c r="O169" s="220"/>
      <c r="P169" s="220"/>
      <c r="Q169" s="220"/>
      <c r="R169" s="220"/>
      <c r="S169" s="220"/>
      <c r="T169" s="220"/>
      <c r="U169" s="220"/>
      <c r="V169" s="220"/>
      <c r="W169" s="220"/>
      <c r="X169" s="220"/>
      <c r="Y169" s="220"/>
      <c r="Z169" s="220"/>
      <c r="AA169" s="220"/>
      <c r="AB169" s="221"/>
      <c r="AC169" s="221"/>
    </row>
    <row r="170" spans="9:29" x14ac:dyDescent="0.25">
      <c r="I170" s="220"/>
      <c r="J170" s="220"/>
      <c r="K170" s="220"/>
      <c r="L170" s="220"/>
      <c r="M170" s="220"/>
      <c r="N170" s="220"/>
      <c r="O170" s="220"/>
      <c r="P170" s="220"/>
      <c r="Q170" s="220"/>
      <c r="R170" s="220"/>
      <c r="S170" s="220"/>
      <c r="T170" s="220"/>
      <c r="U170" s="220"/>
      <c r="V170" s="220"/>
      <c r="W170" s="220"/>
      <c r="X170" s="220"/>
      <c r="Y170" s="220"/>
      <c r="Z170" s="220"/>
      <c r="AA170" s="220"/>
      <c r="AB170" s="221"/>
      <c r="AC170" s="221"/>
    </row>
    <row r="171" spans="9:29" x14ac:dyDescent="0.25">
      <c r="I171" s="220"/>
      <c r="J171" s="220"/>
      <c r="K171" s="220"/>
      <c r="L171" s="220"/>
      <c r="M171" s="220"/>
      <c r="N171" s="220"/>
      <c r="O171" s="220"/>
      <c r="P171" s="220"/>
      <c r="Q171" s="220"/>
      <c r="R171" s="220"/>
      <c r="S171" s="220"/>
      <c r="T171" s="220"/>
      <c r="U171" s="220"/>
      <c r="V171" s="220"/>
      <c r="W171" s="220"/>
      <c r="X171" s="220"/>
      <c r="Y171" s="220"/>
      <c r="Z171" s="220"/>
      <c r="AA171" s="220"/>
      <c r="AB171" s="221"/>
      <c r="AC171" s="221"/>
    </row>
    <row r="172" spans="9:29" x14ac:dyDescent="0.25">
      <c r="I172" s="220"/>
      <c r="J172" s="220"/>
      <c r="K172" s="220"/>
      <c r="L172" s="220"/>
      <c r="M172" s="220"/>
      <c r="N172" s="220"/>
      <c r="O172" s="220"/>
      <c r="P172" s="220"/>
      <c r="Q172" s="220"/>
      <c r="R172" s="220"/>
      <c r="S172" s="220"/>
      <c r="T172" s="220"/>
      <c r="U172" s="220"/>
      <c r="V172" s="220"/>
      <c r="W172" s="220"/>
      <c r="X172" s="220"/>
      <c r="Y172" s="220"/>
      <c r="Z172" s="220"/>
      <c r="AA172" s="220"/>
      <c r="AB172" s="221"/>
      <c r="AC172" s="221"/>
    </row>
    <row r="173" spans="9:29" x14ac:dyDescent="0.25">
      <c r="I173" s="220"/>
      <c r="J173" s="220"/>
      <c r="K173" s="220"/>
      <c r="L173" s="220"/>
      <c r="M173" s="220"/>
      <c r="N173" s="220"/>
      <c r="O173" s="220"/>
      <c r="P173" s="220"/>
      <c r="Q173" s="220"/>
      <c r="R173" s="220"/>
      <c r="S173" s="220"/>
      <c r="T173" s="220"/>
      <c r="U173" s="220"/>
      <c r="V173" s="220"/>
      <c r="W173" s="220"/>
      <c r="X173" s="220"/>
      <c r="Y173" s="220"/>
      <c r="Z173" s="220"/>
      <c r="AA173" s="220"/>
      <c r="AB173" s="221"/>
      <c r="AC173" s="221"/>
    </row>
    <row r="174" spans="9:29" x14ac:dyDescent="0.25">
      <c r="I174" s="220"/>
      <c r="J174" s="220"/>
      <c r="K174" s="220"/>
      <c r="L174" s="220"/>
      <c r="M174" s="220"/>
      <c r="N174" s="220"/>
      <c r="O174" s="220"/>
      <c r="P174" s="220"/>
      <c r="Q174" s="220"/>
      <c r="R174" s="220"/>
      <c r="S174" s="220"/>
      <c r="T174" s="220"/>
      <c r="U174" s="220"/>
      <c r="V174" s="220"/>
      <c r="W174" s="220"/>
      <c r="X174" s="220"/>
      <c r="Y174" s="220"/>
      <c r="Z174" s="220"/>
      <c r="AA174" s="220"/>
      <c r="AB174" s="221"/>
      <c r="AC174" s="221"/>
    </row>
    <row r="175" spans="9:29" x14ac:dyDescent="0.25">
      <c r="I175" s="220"/>
      <c r="J175" s="220"/>
      <c r="K175" s="220"/>
      <c r="L175" s="220"/>
      <c r="M175" s="220"/>
      <c r="N175" s="220"/>
      <c r="O175" s="220"/>
      <c r="P175" s="220"/>
      <c r="Q175" s="220"/>
      <c r="R175" s="220"/>
      <c r="S175" s="220"/>
      <c r="T175" s="220"/>
      <c r="U175" s="220"/>
      <c r="V175" s="220"/>
      <c r="W175" s="220"/>
      <c r="X175" s="220"/>
      <c r="Y175" s="220"/>
      <c r="Z175" s="220"/>
      <c r="AA175" s="220"/>
      <c r="AB175" s="221"/>
      <c r="AC175" s="221"/>
    </row>
    <row r="176" spans="9:29" x14ac:dyDescent="0.25">
      <c r="I176" s="220"/>
      <c r="J176" s="220"/>
      <c r="K176" s="220"/>
      <c r="L176" s="220"/>
      <c r="M176" s="220"/>
      <c r="N176" s="220"/>
      <c r="O176" s="220"/>
      <c r="P176" s="220"/>
      <c r="Q176" s="220"/>
      <c r="R176" s="220"/>
      <c r="S176" s="220"/>
      <c r="T176" s="220"/>
      <c r="U176" s="220"/>
      <c r="V176" s="220"/>
      <c r="W176" s="220"/>
      <c r="X176" s="220"/>
      <c r="Y176" s="220"/>
      <c r="Z176" s="220"/>
      <c r="AA176" s="220"/>
      <c r="AB176" s="221"/>
      <c r="AC176" s="221"/>
    </row>
    <row r="177" spans="9:14" s="216" customFormat="1" x14ac:dyDescent="0.25">
      <c r="I177" s="220"/>
      <c r="J177" s="220"/>
      <c r="K177" s="220"/>
      <c r="L177" s="220"/>
      <c r="M177" s="220"/>
      <c r="N177" s="220"/>
    </row>
    <row r="178" spans="9:14" s="216" customFormat="1" x14ac:dyDescent="0.25">
      <c r="I178" s="220"/>
      <c r="J178" s="220"/>
      <c r="K178" s="220"/>
      <c r="L178" s="220"/>
      <c r="M178" s="220"/>
      <c r="N178" s="220"/>
    </row>
    <row r="179" spans="9:14" s="216" customFormat="1" x14ac:dyDescent="0.25">
      <c r="I179" s="220"/>
      <c r="J179" s="220"/>
      <c r="K179" s="220"/>
      <c r="L179" s="220"/>
      <c r="M179" s="220"/>
      <c r="N179" s="220"/>
    </row>
    <row r="180" spans="9:14" s="216" customFormat="1" x14ac:dyDescent="0.25">
      <c r="I180" s="220"/>
      <c r="J180" s="220"/>
      <c r="K180" s="220"/>
      <c r="L180" s="220"/>
      <c r="M180" s="220"/>
      <c r="N180" s="220"/>
    </row>
    <row r="181" spans="9:14" s="216" customFormat="1" x14ac:dyDescent="0.25">
      <c r="I181" s="220"/>
      <c r="J181" s="220"/>
      <c r="K181" s="220"/>
      <c r="L181" s="220"/>
      <c r="M181" s="220"/>
      <c r="N181" s="220"/>
    </row>
    <row r="182" spans="9:14" s="216" customFormat="1" x14ac:dyDescent="0.25">
      <c r="I182" s="220"/>
      <c r="J182" s="220"/>
      <c r="K182" s="220"/>
      <c r="L182" s="220"/>
      <c r="M182" s="220"/>
      <c r="N182" s="220"/>
    </row>
    <row r="183" spans="9:14" s="216" customFormat="1" x14ac:dyDescent="0.25">
      <c r="I183" s="220"/>
      <c r="J183" s="220"/>
      <c r="K183" s="220"/>
      <c r="L183" s="220"/>
      <c r="M183" s="220"/>
      <c r="N183" s="220"/>
    </row>
    <row r="184" spans="9:14" s="216" customFormat="1" x14ac:dyDescent="0.25">
      <c r="I184" s="220"/>
      <c r="J184" s="220"/>
      <c r="K184" s="220"/>
      <c r="L184" s="220"/>
      <c r="M184" s="220"/>
      <c r="N184" s="220"/>
    </row>
    <row r="185" spans="9:14" s="216" customFormat="1" x14ac:dyDescent="0.25">
      <c r="I185" s="220"/>
      <c r="J185" s="220"/>
      <c r="K185" s="220"/>
      <c r="L185" s="220"/>
      <c r="M185" s="220"/>
      <c r="N185" s="220"/>
    </row>
    <row r="186" spans="9:14" s="216" customFormat="1" x14ac:dyDescent="0.25">
      <c r="I186" s="220"/>
      <c r="J186" s="220"/>
      <c r="K186" s="220"/>
      <c r="L186" s="220"/>
      <c r="M186" s="220"/>
      <c r="N186" s="220"/>
    </row>
    <row r="187" spans="9:14" s="216" customFormat="1" x14ac:dyDescent="0.25">
      <c r="I187" s="220"/>
      <c r="J187" s="220"/>
      <c r="K187" s="220"/>
      <c r="L187" s="220"/>
      <c r="M187" s="220"/>
      <c r="N187" s="220"/>
    </row>
    <row r="188" spans="9:14" s="216" customFormat="1" x14ac:dyDescent="0.25">
      <c r="I188" s="220"/>
      <c r="J188" s="220"/>
      <c r="K188" s="220"/>
      <c r="L188" s="220"/>
      <c r="M188" s="220"/>
      <c r="N188" s="220"/>
    </row>
    <row r="189" spans="9:14" s="216" customFormat="1" x14ac:dyDescent="0.25">
      <c r="I189" s="220"/>
      <c r="J189" s="220"/>
      <c r="K189" s="220"/>
      <c r="L189" s="220"/>
      <c r="M189" s="220"/>
      <c r="N189" s="220"/>
    </row>
    <row r="190" spans="9:14" s="216" customFormat="1" x14ac:dyDescent="0.25">
      <c r="I190" s="220"/>
      <c r="J190" s="220"/>
      <c r="K190" s="220"/>
      <c r="L190" s="220"/>
      <c r="M190" s="220"/>
      <c r="N190" s="220"/>
    </row>
    <row r="191" spans="9:14" s="216" customFormat="1" x14ac:dyDescent="0.25">
      <c r="I191" s="220"/>
      <c r="J191" s="220"/>
      <c r="K191" s="220"/>
      <c r="L191" s="220"/>
      <c r="M191" s="220"/>
      <c r="N191" s="220"/>
    </row>
    <row r="192" spans="9:14" s="216" customFormat="1" x14ac:dyDescent="0.25">
      <c r="I192" s="220"/>
      <c r="J192" s="220"/>
      <c r="K192" s="220"/>
      <c r="L192" s="220"/>
      <c r="M192" s="220"/>
      <c r="N192" s="220"/>
    </row>
    <row r="193" spans="9:14" s="216" customFormat="1" x14ac:dyDescent="0.25">
      <c r="I193" s="220"/>
      <c r="J193" s="220"/>
      <c r="K193" s="220"/>
      <c r="L193" s="220"/>
      <c r="M193" s="220"/>
      <c r="N193" s="220"/>
    </row>
    <row r="194" spans="9:14" s="216" customFormat="1" x14ac:dyDescent="0.25">
      <c r="I194" s="220"/>
      <c r="J194" s="220"/>
      <c r="K194" s="220"/>
      <c r="L194" s="220"/>
      <c r="M194" s="220"/>
      <c r="N194" s="220"/>
    </row>
    <row r="195" spans="9:14" s="216" customFormat="1" x14ac:dyDescent="0.25">
      <c r="I195" s="220"/>
      <c r="J195" s="220"/>
      <c r="K195" s="220"/>
      <c r="L195" s="220"/>
      <c r="M195" s="220"/>
      <c r="N195" s="220"/>
    </row>
    <row r="196" spans="9:14" s="216" customFormat="1" x14ac:dyDescent="0.25">
      <c r="I196" s="220"/>
      <c r="J196" s="220"/>
      <c r="K196" s="220"/>
      <c r="L196" s="220"/>
      <c r="M196" s="220"/>
      <c r="N196" s="220"/>
    </row>
    <row r="197" spans="9:14" s="216" customFormat="1" x14ac:dyDescent="0.25">
      <c r="I197" s="220"/>
      <c r="J197" s="220"/>
      <c r="K197" s="220"/>
      <c r="L197" s="220"/>
      <c r="M197" s="220"/>
      <c r="N197" s="220"/>
    </row>
    <row r="198" spans="9:14" s="216" customFormat="1" x14ac:dyDescent="0.25">
      <c r="I198" s="220"/>
      <c r="J198" s="220"/>
      <c r="K198" s="220"/>
      <c r="L198" s="220"/>
      <c r="M198" s="220"/>
      <c r="N198" s="220"/>
    </row>
    <row r="199" spans="9:14" s="216" customFormat="1" x14ac:dyDescent="0.25">
      <c r="I199" s="220"/>
      <c r="J199" s="220"/>
      <c r="K199" s="220"/>
      <c r="L199" s="220"/>
      <c r="M199" s="220"/>
      <c r="N199" s="220"/>
    </row>
    <row r="200" spans="9:14" s="216" customFormat="1" x14ac:dyDescent="0.25">
      <c r="I200" s="220"/>
      <c r="J200" s="220"/>
      <c r="K200" s="220"/>
      <c r="L200" s="220"/>
      <c r="M200" s="220"/>
      <c r="N200" s="220"/>
    </row>
    <row r="201" spans="9:14" s="216" customFormat="1" x14ac:dyDescent="0.25">
      <c r="I201" s="220"/>
      <c r="J201" s="220"/>
      <c r="K201" s="220"/>
      <c r="L201" s="220"/>
      <c r="M201" s="220"/>
      <c r="N201" s="220"/>
    </row>
    <row r="202" spans="9:14" s="216" customFormat="1" x14ac:dyDescent="0.25">
      <c r="I202" s="220"/>
      <c r="J202" s="220"/>
      <c r="K202" s="220"/>
      <c r="L202" s="220"/>
      <c r="M202" s="220"/>
      <c r="N202" s="220"/>
    </row>
    <row r="203" spans="9:14" s="216" customFormat="1" x14ac:dyDescent="0.25">
      <c r="I203" s="220"/>
      <c r="J203" s="220"/>
      <c r="K203" s="220"/>
      <c r="L203" s="220"/>
      <c r="M203" s="220"/>
      <c r="N203" s="220"/>
    </row>
    <row r="204" spans="9:14" s="216" customFormat="1" x14ac:dyDescent="0.25">
      <c r="I204" s="220"/>
      <c r="J204" s="220"/>
      <c r="K204" s="220"/>
      <c r="L204" s="220"/>
      <c r="M204" s="220"/>
      <c r="N204" s="220"/>
    </row>
    <row r="205" spans="9:14" s="216" customFormat="1" x14ac:dyDescent="0.25">
      <c r="I205" s="220"/>
      <c r="J205" s="220"/>
      <c r="K205" s="220"/>
      <c r="L205" s="220"/>
      <c r="M205" s="220"/>
      <c r="N205" s="220"/>
    </row>
    <row r="206" spans="9:14" s="216" customFormat="1" x14ac:dyDescent="0.25">
      <c r="I206" s="220"/>
      <c r="J206" s="220"/>
      <c r="K206" s="220"/>
      <c r="L206" s="220"/>
      <c r="M206" s="220"/>
      <c r="N206" s="220"/>
    </row>
    <row r="207" spans="9:14" s="216" customFormat="1" x14ac:dyDescent="0.25">
      <c r="I207" s="220"/>
      <c r="J207" s="220"/>
      <c r="K207" s="220"/>
      <c r="L207" s="220"/>
      <c r="M207" s="220"/>
      <c r="N207" s="220"/>
    </row>
    <row r="208" spans="9:14" s="216" customFormat="1" x14ac:dyDescent="0.25">
      <c r="I208" s="220"/>
      <c r="J208" s="220"/>
      <c r="K208" s="220"/>
      <c r="L208" s="220"/>
      <c r="M208" s="220"/>
      <c r="N208" s="220"/>
    </row>
    <row r="209" spans="9:14" s="216" customFormat="1" x14ac:dyDescent="0.25">
      <c r="I209" s="220"/>
      <c r="J209" s="220"/>
      <c r="K209" s="220"/>
      <c r="L209" s="220"/>
      <c r="M209" s="220"/>
      <c r="N209" s="220"/>
    </row>
    <row r="210" spans="9:14" s="216" customFormat="1" x14ac:dyDescent="0.25">
      <c r="I210" s="220"/>
      <c r="J210" s="220"/>
      <c r="K210" s="220"/>
      <c r="L210" s="220"/>
      <c r="M210" s="220"/>
      <c r="N210" s="220"/>
    </row>
    <row r="211" spans="9:14" s="216" customFormat="1" x14ac:dyDescent="0.25">
      <c r="I211" s="220"/>
      <c r="J211" s="220"/>
      <c r="K211" s="220"/>
      <c r="L211" s="220"/>
      <c r="M211" s="220"/>
      <c r="N211" s="220"/>
    </row>
    <row r="212" spans="9:14" s="216" customFormat="1" x14ac:dyDescent="0.25">
      <c r="I212" s="220"/>
      <c r="J212" s="220"/>
      <c r="K212" s="220"/>
      <c r="L212" s="220"/>
      <c r="M212" s="220"/>
      <c r="N212" s="220"/>
    </row>
    <row r="213" spans="9:14" s="216" customFormat="1" x14ac:dyDescent="0.25">
      <c r="I213" s="220"/>
      <c r="J213" s="220"/>
      <c r="K213" s="220"/>
      <c r="L213" s="220"/>
      <c r="M213" s="220"/>
      <c r="N213" s="220"/>
    </row>
    <row r="214" spans="9:14" s="216" customFormat="1" x14ac:dyDescent="0.25">
      <c r="I214" s="220"/>
      <c r="J214" s="220"/>
      <c r="K214" s="220"/>
      <c r="L214" s="220"/>
      <c r="M214" s="220"/>
      <c r="N214" s="220"/>
    </row>
    <row r="215" spans="9:14" s="216" customFormat="1" x14ac:dyDescent="0.25">
      <c r="I215" s="220"/>
      <c r="J215" s="220"/>
      <c r="K215" s="220"/>
      <c r="L215" s="220"/>
      <c r="M215" s="220"/>
      <c r="N215" s="220"/>
    </row>
    <row r="216" spans="9:14" s="216" customFormat="1" x14ac:dyDescent="0.25">
      <c r="I216" s="220"/>
      <c r="J216" s="220"/>
      <c r="K216" s="220"/>
      <c r="L216" s="220"/>
      <c r="M216" s="220"/>
      <c r="N216" s="220"/>
    </row>
    <row r="217" spans="9:14" s="216" customFormat="1" x14ac:dyDescent="0.25">
      <c r="I217" s="220"/>
      <c r="J217" s="220"/>
      <c r="K217" s="220"/>
      <c r="L217" s="220"/>
      <c r="M217" s="220"/>
      <c r="N217" s="220"/>
    </row>
    <row r="218" spans="9:14" s="216" customFormat="1" x14ac:dyDescent="0.25">
      <c r="I218" s="220"/>
      <c r="J218" s="220"/>
      <c r="K218" s="220"/>
      <c r="L218" s="220"/>
      <c r="M218" s="220"/>
      <c r="N218" s="220"/>
    </row>
    <row r="219" spans="9:14" s="216" customFormat="1" x14ac:dyDescent="0.25">
      <c r="I219" s="220"/>
      <c r="J219" s="220"/>
      <c r="K219" s="220"/>
      <c r="L219" s="220"/>
      <c r="M219" s="220"/>
      <c r="N219" s="220"/>
    </row>
    <row r="220" spans="9:14" s="216" customFormat="1" x14ac:dyDescent="0.25">
      <c r="I220" s="220"/>
      <c r="J220" s="220"/>
      <c r="K220" s="220"/>
      <c r="L220" s="220"/>
      <c r="M220" s="220"/>
      <c r="N220" s="220"/>
    </row>
    <row r="221" spans="9:14" s="216" customFormat="1" x14ac:dyDescent="0.25">
      <c r="I221" s="220"/>
      <c r="J221" s="220"/>
      <c r="K221" s="220"/>
      <c r="L221" s="220"/>
      <c r="M221" s="220"/>
      <c r="N221" s="220"/>
    </row>
    <row r="222" spans="9:14" s="216" customFormat="1" x14ac:dyDescent="0.25">
      <c r="I222" s="220"/>
      <c r="J222" s="220"/>
      <c r="K222" s="220"/>
      <c r="L222" s="220"/>
      <c r="M222" s="220"/>
      <c r="N222" s="220"/>
    </row>
    <row r="223" spans="9:14" s="216" customFormat="1" x14ac:dyDescent="0.25">
      <c r="I223" s="220"/>
      <c r="J223" s="220"/>
      <c r="K223" s="220"/>
      <c r="L223" s="220"/>
      <c r="M223" s="220"/>
      <c r="N223" s="220"/>
    </row>
    <row r="224" spans="9:14" s="216" customFormat="1" x14ac:dyDescent="0.25">
      <c r="I224" s="220"/>
      <c r="J224" s="220"/>
      <c r="K224" s="220"/>
      <c r="L224" s="220"/>
      <c r="M224" s="220"/>
      <c r="N224" s="220"/>
    </row>
    <row r="225" spans="9:14" s="216" customFormat="1" x14ac:dyDescent="0.25">
      <c r="I225" s="220"/>
      <c r="J225" s="220"/>
      <c r="K225" s="220"/>
      <c r="L225" s="220"/>
      <c r="M225" s="220"/>
      <c r="N225" s="220"/>
    </row>
    <row r="226" spans="9:14" s="216" customFormat="1" x14ac:dyDescent="0.25">
      <c r="I226" s="220"/>
      <c r="J226" s="220"/>
      <c r="K226" s="220"/>
      <c r="L226" s="220"/>
      <c r="M226" s="220"/>
      <c r="N226" s="220"/>
    </row>
    <row r="227" spans="9:14" s="216" customFormat="1" x14ac:dyDescent="0.25">
      <c r="I227" s="220"/>
      <c r="J227" s="220"/>
      <c r="K227" s="220"/>
      <c r="L227" s="220"/>
      <c r="M227" s="220"/>
      <c r="N227" s="220"/>
    </row>
    <row r="228" spans="9:14" s="216" customFormat="1" x14ac:dyDescent="0.25">
      <c r="I228" s="220"/>
      <c r="J228" s="220"/>
      <c r="K228" s="220"/>
      <c r="L228" s="220"/>
      <c r="M228" s="220"/>
      <c r="N228" s="220"/>
    </row>
    <row r="229" spans="9:14" s="216" customFormat="1" x14ac:dyDescent="0.25">
      <c r="I229" s="220"/>
      <c r="J229" s="220"/>
      <c r="K229" s="220"/>
      <c r="L229" s="220"/>
      <c r="M229" s="220"/>
      <c r="N229" s="220"/>
    </row>
    <row r="230" spans="9:14" s="216" customFormat="1" x14ac:dyDescent="0.25">
      <c r="I230" s="220"/>
      <c r="J230" s="220"/>
      <c r="K230" s="220"/>
      <c r="L230" s="220"/>
      <c r="M230" s="220"/>
      <c r="N230" s="220"/>
    </row>
    <row r="231" spans="9:14" s="216" customFormat="1" x14ac:dyDescent="0.25">
      <c r="I231" s="220"/>
      <c r="J231" s="220"/>
      <c r="K231" s="220"/>
      <c r="L231" s="220"/>
      <c r="M231" s="220"/>
      <c r="N231" s="220"/>
    </row>
    <row r="232" spans="9:14" s="216" customFormat="1" x14ac:dyDescent="0.25">
      <c r="I232" s="220"/>
      <c r="J232" s="220"/>
      <c r="K232" s="220"/>
      <c r="L232" s="220"/>
      <c r="M232" s="220"/>
      <c r="N232" s="220"/>
    </row>
    <row r="233" spans="9:14" s="216" customFormat="1" x14ac:dyDescent="0.25">
      <c r="I233" s="220"/>
      <c r="J233" s="220"/>
      <c r="K233" s="220"/>
      <c r="L233" s="220"/>
      <c r="M233" s="220"/>
      <c r="N233" s="220"/>
    </row>
    <row r="234" spans="9:14" s="216" customFormat="1" x14ac:dyDescent="0.25">
      <c r="I234" s="220"/>
      <c r="J234" s="220"/>
      <c r="K234" s="220"/>
      <c r="L234" s="220"/>
      <c r="M234" s="220"/>
      <c r="N234" s="220"/>
    </row>
    <row r="235" spans="9:14" s="216" customFormat="1" x14ac:dyDescent="0.25">
      <c r="I235" s="220"/>
      <c r="J235" s="220"/>
      <c r="K235" s="220"/>
      <c r="L235" s="220"/>
      <c r="M235" s="220"/>
      <c r="N235" s="220"/>
    </row>
    <row r="236" spans="9:14" s="216" customFormat="1" x14ac:dyDescent="0.25">
      <c r="I236" s="220"/>
      <c r="J236" s="220"/>
      <c r="K236" s="220"/>
      <c r="L236" s="220"/>
      <c r="M236" s="220"/>
      <c r="N236" s="220"/>
    </row>
    <row r="237" spans="9:14" s="216" customFormat="1" x14ac:dyDescent="0.25">
      <c r="I237" s="220"/>
      <c r="J237" s="220"/>
      <c r="K237" s="220"/>
      <c r="L237" s="220"/>
      <c r="M237" s="220"/>
      <c r="N237" s="220"/>
    </row>
    <row r="238" spans="9:14" s="216" customFormat="1" x14ac:dyDescent="0.25">
      <c r="I238" s="220"/>
      <c r="J238" s="220"/>
      <c r="K238" s="220"/>
      <c r="L238" s="220"/>
      <c r="M238" s="220"/>
      <c r="N238" s="220"/>
    </row>
    <row r="239" spans="9:14" s="216" customFormat="1" x14ac:dyDescent="0.25">
      <c r="I239" s="220"/>
      <c r="J239" s="220"/>
      <c r="K239" s="220"/>
      <c r="L239" s="220"/>
      <c r="M239" s="220"/>
      <c r="N239" s="220"/>
    </row>
    <row r="240" spans="9:14" s="216" customFormat="1" x14ac:dyDescent="0.25">
      <c r="I240" s="220"/>
      <c r="J240" s="220"/>
      <c r="K240" s="220"/>
      <c r="L240" s="220"/>
      <c r="M240" s="220"/>
      <c r="N240" s="220"/>
    </row>
    <row r="241" spans="9:14" s="216" customFormat="1" x14ac:dyDescent="0.25">
      <c r="I241" s="220"/>
      <c r="J241" s="220"/>
      <c r="K241" s="220"/>
      <c r="L241" s="220"/>
      <c r="M241" s="220"/>
      <c r="N241" s="220"/>
    </row>
    <row r="242" spans="9:14" s="216" customFormat="1" x14ac:dyDescent="0.25">
      <c r="I242" s="220"/>
      <c r="J242" s="220"/>
      <c r="K242" s="220"/>
      <c r="L242" s="220"/>
      <c r="M242" s="220"/>
      <c r="N242" s="220"/>
    </row>
    <row r="243" spans="9:14" s="216" customFormat="1" x14ac:dyDescent="0.25">
      <c r="I243" s="220"/>
      <c r="J243" s="220"/>
      <c r="K243" s="220"/>
      <c r="L243" s="220"/>
      <c r="M243" s="220"/>
      <c r="N243" s="220"/>
    </row>
    <row r="244" spans="9:14" s="216" customFormat="1" x14ac:dyDescent="0.25">
      <c r="I244" s="220"/>
      <c r="J244" s="220"/>
      <c r="K244" s="220"/>
      <c r="L244" s="220"/>
      <c r="M244" s="220"/>
      <c r="N244" s="220"/>
    </row>
    <row r="245" spans="9:14" s="216" customFormat="1" x14ac:dyDescent="0.25">
      <c r="I245" s="220"/>
      <c r="J245" s="220"/>
      <c r="K245" s="220"/>
      <c r="L245" s="220"/>
      <c r="M245" s="220"/>
      <c r="N245" s="220"/>
    </row>
    <row r="246" spans="9:14" s="216" customFormat="1" x14ac:dyDescent="0.25">
      <c r="I246" s="220"/>
      <c r="J246" s="220"/>
      <c r="K246" s="220"/>
      <c r="L246" s="220"/>
      <c r="M246" s="220"/>
      <c r="N246" s="220"/>
    </row>
    <row r="247" spans="9:14" s="216" customFormat="1" x14ac:dyDescent="0.25">
      <c r="I247" s="220"/>
      <c r="J247" s="220"/>
      <c r="K247" s="220"/>
      <c r="L247" s="220"/>
      <c r="M247" s="220"/>
      <c r="N247" s="220"/>
    </row>
  </sheetData>
  <conditionalFormatting sqref="B5">
    <cfRule type="cellIs" dxfId="21" priority="3" stopIfTrue="1" operator="equal">
      <formula>"Выполнено"</formula>
    </cfRule>
    <cfRule type="cellIs" dxfId="20" priority="4" stopIfTrue="1" operator="equal">
      <formula>"Не выполнено"</formula>
    </cfRule>
  </conditionalFormatting>
  <conditionalFormatting sqref="F5">
    <cfRule type="cellIs" dxfId="19" priority="1" stopIfTrue="1" operator="equal">
      <formula>"Выполнено"</formula>
    </cfRule>
    <cfRule type="cellIs" dxfId="18" priority="2" stopIfTrue="1" operator="equal">
      <formula>"Не выполнено"</formula>
    </cfRule>
  </conditionalFormatting>
  <dataValidations count="1">
    <dataValidation type="list" errorStyle="information" allowBlank="1" showInputMessage="1" showErrorMessage="1" sqref="B5">
      <formula1>"1 - ИП, Выполнено, Не выполнено"</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tabColor rgb="FF92D050"/>
  </sheetPr>
  <dimension ref="A1:Q212"/>
  <sheetViews>
    <sheetView topLeftCell="A25" zoomScaleNormal="100" workbookViewId="0">
      <selection activeCell="B52" sqref="B52"/>
    </sheetView>
  </sheetViews>
  <sheetFormatPr defaultRowHeight="15" x14ac:dyDescent="0.25"/>
  <cols>
    <col min="1" max="1" width="18.28515625" customWidth="1"/>
    <col min="2" max="2" width="50" style="271" customWidth="1"/>
    <col min="3" max="3" width="82.7109375" customWidth="1"/>
    <col min="4" max="4" width="89.7109375" customWidth="1"/>
  </cols>
  <sheetData>
    <row r="1" spans="1:10" x14ac:dyDescent="0.25">
      <c r="A1" s="174" t="s">
        <v>459</v>
      </c>
      <c r="B1" s="310" t="s">
        <v>3390</v>
      </c>
      <c r="C1" s="310"/>
      <c r="D1" s="216"/>
      <c r="E1" s="285"/>
      <c r="F1" s="285"/>
    </row>
    <row r="2" spans="1:10" x14ac:dyDescent="0.25">
      <c r="A2" s="174" t="s">
        <v>460</v>
      </c>
      <c r="B2" s="310" t="s">
        <v>1696</v>
      </c>
      <c r="C2" s="310"/>
      <c r="D2" s="216"/>
      <c r="E2" s="285"/>
      <c r="F2" s="285"/>
    </row>
    <row r="3" spans="1:10" s="262" customFormat="1" x14ac:dyDescent="0.25">
      <c r="A3" s="174"/>
      <c r="B3" s="310" t="s">
        <v>2091</v>
      </c>
      <c r="C3" s="310"/>
      <c r="D3" s="216"/>
      <c r="E3" s="285"/>
      <c r="F3" s="285"/>
    </row>
    <row r="4" spans="1:10" s="262" customFormat="1" x14ac:dyDescent="0.25">
      <c r="A4" s="174"/>
      <c r="B4" s="310" t="s">
        <v>2092</v>
      </c>
      <c r="C4" s="310"/>
      <c r="D4" s="216"/>
      <c r="E4" s="285"/>
      <c r="F4" s="285"/>
    </row>
    <row r="5" spans="1:10" s="262" customFormat="1" x14ac:dyDescent="0.25">
      <c r="A5" s="174"/>
      <c r="B5" s="310" t="s">
        <v>2093</v>
      </c>
      <c r="C5" s="310"/>
      <c r="D5" s="216"/>
      <c r="E5" s="285"/>
      <c r="F5" s="285"/>
    </row>
    <row r="6" spans="1:10" s="262" customFormat="1" x14ac:dyDescent="0.25">
      <c r="A6" s="174"/>
      <c r="B6" s="310" t="s">
        <v>1733</v>
      </c>
      <c r="C6" s="310"/>
      <c r="D6" s="216"/>
      <c r="E6" s="285"/>
      <c r="F6" s="285"/>
      <c r="I6" s="216"/>
      <c r="J6" s="310"/>
    </row>
    <row r="7" spans="1:10" s="262" customFormat="1" x14ac:dyDescent="0.25">
      <c r="A7" s="174"/>
      <c r="B7" s="310" t="s">
        <v>1719</v>
      </c>
      <c r="C7" s="310"/>
      <c r="D7" s="216"/>
      <c r="E7" s="285"/>
      <c r="F7" s="285"/>
      <c r="I7" s="216"/>
      <c r="J7" s="310"/>
    </row>
    <row r="8" spans="1:10" s="262" customFormat="1" x14ac:dyDescent="0.25">
      <c r="A8" s="174"/>
      <c r="B8" s="310" t="s">
        <v>1697</v>
      </c>
      <c r="C8" s="310"/>
      <c r="D8" s="216"/>
      <c r="E8" s="285"/>
      <c r="F8" s="285"/>
      <c r="I8" s="216"/>
      <c r="J8" s="310"/>
    </row>
    <row r="9" spans="1:10" s="262" customFormat="1" x14ac:dyDescent="0.25">
      <c r="A9" s="174"/>
      <c r="B9" s="928" t="s">
        <v>888</v>
      </c>
      <c r="C9" s="310"/>
      <c r="D9" s="216"/>
      <c r="E9" s="285"/>
      <c r="F9" s="285"/>
      <c r="I9" s="216"/>
      <c r="J9" s="310"/>
    </row>
    <row r="10" spans="1:10" s="262" customFormat="1" x14ac:dyDescent="0.25">
      <c r="A10" s="174"/>
      <c r="B10" s="927" t="s">
        <v>1698</v>
      </c>
      <c r="C10" s="310"/>
      <c r="D10" s="216"/>
      <c r="E10" s="285"/>
      <c r="F10" s="285"/>
      <c r="I10" s="216"/>
      <c r="J10" s="310"/>
    </row>
    <row r="11" spans="1:10" s="262" customFormat="1" x14ac:dyDescent="0.25">
      <c r="A11" s="174"/>
      <c r="B11" s="927" t="s">
        <v>2090</v>
      </c>
      <c r="C11" s="310"/>
      <c r="D11" s="216"/>
      <c r="E11" s="285"/>
      <c r="F11" s="285"/>
      <c r="I11" s="216"/>
      <c r="J11" s="310"/>
    </row>
    <row r="12" spans="1:10" s="262" customFormat="1" x14ac:dyDescent="0.25">
      <c r="A12" s="174"/>
      <c r="B12" s="927" t="s">
        <v>1315</v>
      </c>
      <c r="C12" s="310"/>
      <c r="D12" s="216"/>
      <c r="E12" s="285"/>
      <c r="F12" s="285"/>
    </row>
    <row r="13" spans="1:10" s="262" customFormat="1" x14ac:dyDescent="0.25">
      <c r="A13" s="174"/>
      <c r="B13" s="927" t="s">
        <v>1316</v>
      </c>
      <c r="C13" s="310"/>
      <c r="D13" s="216"/>
      <c r="E13" s="285"/>
      <c r="F13" s="285"/>
    </row>
    <row r="14" spans="1:10" s="262" customFormat="1" x14ac:dyDescent="0.25">
      <c r="A14" s="174"/>
      <c r="B14" s="927" t="s">
        <v>2552</v>
      </c>
      <c r="C14" s="310"/>
      <c r="D14" s="216"/>
      <c r="E14" s="285"/>
      <c r="F14" s="285"/>
    </row>
    <row r="15" spans="1:10" x14ac:dyDescent="0.25">
      <c r="B15" s="927" t="s">
        <v>2611</v>
      </c>
      <c r="C15" s="310"/>
      <c r="D15" s="216"/>
      <c r="E15" s="285"/>
      <c r="F15" s="285"/>
    </row>
    <row r="16" spans="1:10" x14ac:dyDescent="0.25">
      <c r="B16" s="310" t="s">
        <v>2608</v>
      </c>
      <c r="C16" s="310"/>
      <c r="D16" s="216"/>
      <c r="E16" s="285"/>
      <c r="F16" s="285"/>
    </row>
    <row r="17" spans="2:6" x14ac:dyDescent="0.25">
      <c r="B17" s="310" t="s">
        <v>2609</v>
      </c>
      <c r="C17" s="310"/>
      <c r="D17" s="216"/>
      <c r="E17" s="285"/>
      <c r="F17" s="285"/>
    </row>
    <row r="18" spans="2:6" x14ac:dyDescent="0.25">
      <c r="B18" s="310" t="s">
        <v>2612</v>
      </c>
      <c r="C18" s="310"/>
      <c r="D18" s="216"/>
      <c r="E18" s="285"/>
      <c r="F18" s="285"/>
    </row>
    <row r="19" spans="2:6" x14ac:dyDescent="0.25">
      <c r="B19" s="310" t="s">
        <v>2610</v>
      </c>
      <c r="C19" s="310"/>
      <c r="D19" s="216"/>
      <c r="E19" s="285"/>
      <c r="F19" s="285"/>
    </row>
    <row r="20" spans="2:6" x14ac:dyDescent="0.25">
      <c r="B20" s="310" t="s">
        <v>2607</v>
      </c>
      <c r="C20" s="310"/>
      <c r="D20" s="216"/>
      <c r="E20" s="285"/>
      <c r="F20" s="285"/>
    </row>
    <row r="21" spans="2:6" x14ac:dyDescent="0.25">
      <c r="B21" s="310" t="s">
        <v>2606</v>
      </c>
      <c r="C21" s="310"/>
      <c r="D21" s="216"/>
      <c r="E21" s="285"/>
      <c r="F21" s="285"/>
    </row>
    <row r="22" spans="2:6" x14ac:dyDescent="0.25">
      <c r="B22" s="310" t="s">
        <v>2614</v>
      </c>
      <c r="C22" s="310"/>
      <c r="D22" s="216"/>
      <c r="E22" s="285"/>
      <c r="F22" s="285"/>
    </row>
    <row r="23" spans="2:6" x14ac:dyDescent="0.25">
      <c r="B23" s="310" t="s">
        <v>2615</v>
      </c>
      <c r="C23" s="688"/>
      <c r="D23" s="216"/>
      <c r="E23" s="285"/>
      <c r="F23" s="285"/>
    </row>
    <row r="24" spans="2:6" x14ac:dyDescent="0.25">
      <c r="B24" s="310" t="s">
        <v>2613</v>
      </c>
      <c r="C24" s="688"/>
      <c r="D24" s="216"/>
      <c r="E24" s="285"/>
      <c r="F24" s="285"/>
    </row>
    <row r="25" spans="2:6" x14ac:dyDescent="0.25">
      <c r="B25" s="310" t="s">
        <v>2618</v>
      </c>
      <c r="C25" s="688"/>
      <c r="D25" s="216"/>
      <c r="E25" s="285"/>
      <c r="F25" s="285"/>
    </row>
    <row r="26" spans="2:6" x14ac:dyDescent="0.25">
      <c r="B26" s="310" t="s">
        <v>2616</v>
      </c>
      <c r="C26" s="688"/>
      <c r="D26" s="216"/>
      <c r="E26" s="285"/>
      <c r="F26" s="285"/>
    </row>
    <row r="27" spans="2:6" s="262" customFormat="1" x14ac:dyDescent="0.25">
      <c r="B27" s="310" t="s">
        <v>2617</v>
      </c>
      <c r="C27" s="688"/>
      <c r="D27" s="216"/>
      <c r="E27" s="285"/>
      <c r="F27" s="285"/>
    </row>
    <row r="28" spans="2:6" s="262" customFormat="1" x14ac:dyDescent="0.25">
      <c r="B28" s="310" t="s">
        <v>2619</v>
      </c>
      <c r="C28" s="688"/>
      <c r="D28" s="216"/>
      <c r="E28" s="285"/>
      <c r="F28" s="285"/>
    </row>
    <row r="29" spans="2:6" s="253" customFormat="1" x14ac:dyDescent="0.25">
      <c r="B29" s="310" t="s">
        <v>2620</v>
      </c>
      <c r="C29" s="688"/>
      <c r="D29" s="216"/>
      <c r="E29" s="285"/>
      <c r="F29" s="285"/>
    </row>
    <row r="30" spans="2:6" s="253" customFormat="1" x14ac:dyDescent="0.25">
      <c r="B30" s="358" t="s">
        <v>2996</v>
      </c>
      <c r="C30" s="688"/>
      <c r="D30" s="216"/>
      <c r="E30" s="285"/>
      <c r="F30" s="285"/>
    </row>
    <row r="31" spans="2:6" s="253" customFormat="1" x14ac:dyDescent="0.25">
      <c r="B31" s="358" t="s">
        <v>2997</v>
      </c>
      <c r="C31" s="688"/>
      <c r="D31" s="216"/>
      <c r="E31" s="285"/>
      <c r="F31" s="285"/>
    </row>
    <row r="32" spans="2:6" s="262" customFormat="1" x14ac:dyDescent="0.25">
      <c r="B32" s="310" t="s">
        <v>3045</v>
      </c>
      <c r="C32" s="688"/>
      <c r="D32" s="216"/>
      <c r="E32" s="285"/>
      <c r="F32" s="285"/>
    </row>
    <row r="33" spans="1:6" s="262" customFormat="1" x14ac:dyDescent="0.25">
      <c r="B33" s="310" t="s">
        <v>3047</v>
      </c>
      <c r="C33" s="688"/>
      <c r="D33" s="216"/>
      <c r="E33" s="285"/>
      <c r="F33" s="285"/>
    </row>
    <row r="34" spans="1:6" s="262" customFormat="1" x14ac:dyDescent="0.25">
      <c r="A34" s="285"/>
      <c r="B34" s="310" t="s">
        <v>3377</v>
      </c>
      <c r="C34" s="688"/>
      <c r="D34" s="216"/>
      <c r="E34" s="285"/>
      <c r="F34" s="285"/>
    </row>
    <row r="35" spans="1:6" s="262" customFormat="1" x14ac:dyDescent="0.25">
      <c r="A35" s="285"/>
      <c r="B35" s="310" t="s">
        <v>3515</v>
      </c>
      <c r="C35" s="688"/>
      <c r="D35" s="216"/>
      <c r="E35" s="285"/>
      <c r="F35" s="285"/>
    </row>
    <row r="36" spans="1:6" s="262" customFormat="1" x14ac:dyDescent="0.25">
      <c r="A36" s="285"/>
      <c r="B36" s="310" t="s">
        <v>3594</v>
      </c>
      <c r="C36" s="688"/>
      <c r="D36" s="216"/>
      <c r="E36" s="285"/>
      <c r="F36" s="285"/>
    </row>
    <row r="37" spans="1:6" s="262" customFormat="1" x14ac:dyDescent="0.25">
      <c r="A37" s="285"/>
      <c r="B37" s="310" t="s">
        <v>3593</v>
      </c>
      <c r="C37" s="803"/>
      <c r="D37" s="216"/>
      <c r="E37" s="285"/>
      <c r="F37" s="285"/>
    </row>
    <row r="38" spans="1:6" s="262" customFormat="1" x14ac:dyDescent="0.25">
      <c r="A38" s="285"/>
      <c r="B38" s="310" t="s">
        <v>3628</v>
      </c>
      <c r="C38" s="803"/>
      <c r="D38" s="216"/>
      <c r="E38" s="285"/>
      <c r="F38" s="285"/>
    </row>
    <row r="39" spans="1:6" s="262" customFormat="1" x14ac:dyDescent="0.25">
      <c r="A39" s="285"/>
      <c r="B39" s="310" t="s">
        <v>3627</v>
      </c>
      <c r="C39" s="803"/>
      <c r="D39" s="216"/>
      <c r="E39" s="285"/>
      <c r="F39" s="285"/>
    </row>
    <row r="40" spans="1:6" s="262" customFormat="1" x14ac:dyDescent="0.25">
      <c r="A40" s="285"/>
      <c r="B40" s="358" t="s">
        <v>3691</v>
      </c>
      <c r="C40" s="803"/>
      <c r="D40" s="216"/>
      <c r="E40" s="285"/>
      <c r="F40" s="285"/>
    </row>
    <row r="41" spans="1:6" s="262" customFormat="1" x14ac:dyDescent="0.25">
      <c r="A41" s="285"/>
      <c r="B41" s="310" t="s">
        <v>3724</v>
      </c>
      <c r="C41" s="803"/>
      <c r="D41" s="216"/>
      <c r="E41" s="285"/>
      <c r="F41" s="285"/>
    </row>
    <row r="42" spans="1:6" s="262" customFormat="1" x14ac:dyDescent="0.25">
      <c r="A42" s="285"/>
      <c r="B42" s="310" t="s">
        <v>3725</v>
      </c>
      <c r="C42" s="803"/>
      <c r="D42" s="216"/>
      <c r="E42" s="285"/>
      <c r="F42" s="285"/>
    </row>
    <row r="43" spans="1:6" s="262" customFormat="1" x14ac:dyDescent="0.25">
      <c r="A43" s="285"/>
      <c r="B43" s="310" t="s">
        <v>3726</v>
      </c>
      <c r="C43" s="803"/>
      <c r="D43" s="216"/>
      <c r="E43" s="285"/>
      <c r="F43" s="285"/>
    </row>
    <row r="44" spans="1:6" s="262" customFormat="1" x14ac:dyDescent="0.25">
      <c r="A44" s="285"/>
      <c r="B44" s="310" t="s">
        <v>3727</v>
      </c>
      <c r="C44" s="803"/>
      <c r="D44" s="216"/>
      <c r="E44" s="285"/>
      <c r="F44" s="285"/>
    </row>
    <row r="45" spans="1:6" s="262" customFormat="1" x14ac:dyDescent="0.25">
      <c r="A45" s="285"/>
      <c r="B45" s="310" t="s">
        <v>3728</v>
      </c>
      <c r="C45" s="803"/>
      <c r="D45" s="216"/>
      <c r="E45" s="285"/>
      <c r="F45" s="285"/>
    </row>
    <row r="46" spans="1:6" s="262" customFormat="1" x14ac:dyDescent="0.25">
      <c r="A46" s="285"/>
      <c r="B46" s="358"/>
      <c r="C46" s="803"/>
      <c r="D46" s="216"/>
      <c r="E46" s="285"/>
      <c r="F46" s="285"/>
    </row>
    <row r="47" spans="1:6" s="262" customFormat="1" x14ac:dyDescent="0.25">
      <c r="A47" s="285"/>
      <c r="B47" s="310"/>
      <c r="C47" s="803"/>
      <c r="D47" s="216"/>
      <c r="E47" s="285"/>
      <c r="F47" s="285"/>
    </row>
    <row r="48" spans="1:6" s="262" customFormat="1" x14ac:dyDescent="0.25">
      <c r="A48" s="216"/>
      <c r="B48" s="310"/>
      <c r="C48" s="803"/>
      <c r="D48" s="216"/>
      <c r="E48" s="285"/>
      <c r="F48" s="285"/>
    </row>
    <row r="49" spans="1:4" s="262" customFormat="1" x14ac:dyDescent="0.25">
      <c r="A49" s="216"/>
      <c r="B49" s="358"/>
      <c r="C49" s="803"/>
      <c r="D49" s="271"/>
    </row>
    <row r="50" spans="1:4" s="262" customFormat="1" x14ac:dyDescent="0.25">
      <c r="A50" s="216"/>
      <c r="B50" s="358"/>
      <c r="C50" s="803"/>
      <c r="D50" s="271"/>
    </row>
    <row r="51" spans="1:4" s="262" customFormat="1" x14ac:dyDescent="0.25">
      <c r="A51" s="216"/>
      <c r="B51" s="358"/>
      <c r="C51" s="803"/>
      <c r="D51" s="271"/>
    </row>
    <row r="52" spans="1:4" s="262" customFormat="1" x14ac:dyDescent="0.25">
      <c r="A52" s="216"/>
      <c r="B52" s="358"/>
      <c r="C52" s="803"/>
      <c r="D52" s="271"/>
    </row>
    <row r="53" spans="1:4" s="262" customFormat="1" x14ac:dyDescent="0.25">
      <c r="A53" s="216"/>
      <c r="B53" s="358"/>
      <c r="C53" s="803"/>
      <c r="D53" s="271"/>
    </row>
    <row r="54" spans="1:4" s="262" customFormat="1" x14ac:dyDescent="0.25">
      <c r="A54" s="216"/>
      <c r="B54" s="358"/>
      <c r="C54" s="803"/>
      <c r="D54" s="271"/>
    </row>
    <row r="55" spans="1:4" s="262" customFormat="1" x14ac:dyDescent="0.25">
      <c r="A55" s="216"/>
      <c r="B55" s="358"/>
      <c r="C55" s="803"/>
      <c r="D55" s="271"/>
    </row>
    <row r="56" spans="1:4" s="262" customFormat="1" x14ac:dyDescent="0.25">
      <c r="A56" s="216"/>
      <c r="B56" s="358"/>
      <c r="C56" s="803"/>
      <c r="D56" s="271"/>
    </row>
    <row r="57" spans="1:4" s="262" customFormat="1" x14ac:dyDescent="0.25">
      <c r="A57" s="216"/>
      <c r="B57" s="358"/>
      <c r="C57" s="803"/>
      <c r="D57" s="271"/>
    </row>
    <row r="58" spans="1:4" s="262" customFormat="1" x14ac:dyDescent="0.25">
      <c r="A58" s="216"/>
      <c r="B58" s="358"/>
      <c r="C58" s="803"/>
      <c r="D58" s="271"/>
    </row>
    <row r="59" spans="1:4" s="262" customFormat="1" x14ac:dyDescent="0.25">
      <c r="A59" s="285"/>
      <c r="B59" s="358"/>
      <c r="C59" s="803"/>
      <c r="D59" s="271"/>
    </row>
    <row r="60" spans="1:4" s="262" customFormat="1" x14ac:dyDescent="0.25">
      <c r="A60" s="285"/>
      <c r="B60" s="358"/>
      <c r="C60" s="803"/>
      <c r="D60" s="271"/>
    </row>
    <row r="61" spans="1:4" s="262" customFormat="1" x14ac:dyDescent="0.25">
      <c r="A61" s="285"/>
      <c r="B61" s="358"/>
      <c r="C61" s="803"/>
      <c r="D61" s="271"/>
    </row>
    <row r="62" spans="1:4" s="262" customFormat="1" x14ac:dyDescent="0.25">
      <c r="A62" s="285"/>
      <c r="B62" s="358"/>
      <c r="C62" s="803"/>
      <c r="D62" s="271"/>
    </row>
    <row r="63" spans="1:4" s="262" customFormat="1" x14ac:dyDescent="0.25">
      <c r="A63" s="285"/>
      <c r="B63" s="358"/>
      <c r="C63" s="803"/>
      <c r="D63" s="271"/>
    </row>
    <row r="64" spans="1:4" s="262" customFormat="1" x14ac:dyDescent="0.25">
      <c r="A64" s="285"/>
      <c r="B64" s="358"/>
      <c r="C64" s="803"/>
      <c r="D64" s="271"/>
    </row>
    <row r="65" spans="1:5" s="262" customFormat="1" x14ac:dyDescent="0.25">
      <c r="A65" s="285"/>
      <c r="B65" s="413"/>
      <c r="C65" s="803"/>
      <c r="D65" s="271"/>
    </row>
    <row r="66" spans="1:5" s="262" customFormat="1" x14ac:dyDescent="0.25">
      <c r="A66" s="285"/>
      <c r="B66" s="358"/>
      <c r="C66" s="803"/>
      <c r="D66" s="271"/>
    </row>
    <row r="67" spans="1:5" s="262" customFormat="1" x14ac:dyDescent="0.25">
      <c r="A67" s="285"/>
      <c r="B67" s="358"/>
      <c r="C67" s="803"/>
      <c r="D67" s="271"/>
    </row>
    <row r="68" spans="1:5" s="262" customFormat="1" x14ac:dyDescent="0.25">
      <c r="A68" s="285"/>
      <c r="B68" s="358"/>
      <c r="C68" s="803"/>
      <c r="D68" s="271"/>
    </row>
    <row r="69" spans="1:5" s="262" customFormat="1" x14ac:dyDescent="0.25">
      <c r="A69" s="285"/>
      <c r="B69" s="358"/>
      <c r="C69" s="803"/>
      <c r="D69" s="271"/>
    </row>
    <row r="70" spans="1:5" s="262" customFormat="1" x14ac:dyDescent="0.25">
      <c r="A70" s="285"/>
      <c r="B70" s="904"/>
      <c r="C70" s="803"/>
      <c r="D70" s="271"/>
    </row>
    <row r="71" spans="1:5" s="262" customFormat="1" ht="14.45" customHeight="1" x14ac:dyDescent="0.25">
      <c r="A71" s="285"/>
      <c r="B71" s="904"/>
      <c r="C71" s="688"/>
      <c r="D71" s="271"/>
    </row>
    <row r="72" spans="1:5" s="262" customFormat="1" ht="14.45" customHeight="1" x14ac:dyDescent="0.25">
      <c r="A72" s="285"/>
      <c r="B72" s="904"/>
      <c r="C72" s="688"/>
      <c r="D72" s="271"/>
    </row>
    <row r="73" spans="1:5" s="262" customFormat="1" ht="14.45" customHeight="1" x14ac:dyDescent="0.25">
      <c r="A73" s="285"/>
      <c r="B73" s="904"/>
      <c r="C73" s="688"/>
      <c r="D73" s="271"/>
      <c r="E73" s="285"/>
    </row>
    <row r="74" spans="1:5" s="262" customFormat="1" ht="14.45" customHeight="1" x14ac:dyDescent="0.25">
      <c r="A74" s="285"/>
      <c r="B74" s="904"/>
      <c r="C74" s="688"/>
      <c r="D74" s="271"/>
      <c r="E74" s="285"/>
    </row>
    <row r="75" spans="1:5" s="262" customFormat="1" ht="14.45" customHeight="1" x14ac:dyDescent="0.25">
      <c r="A75" s="285"/>
      <c r="B75" s="904"/>
      <c r="C75" s="688"/>
      <c r="D75" s="271"/>
      <c r="E75" s="285"/>
    </row>
    <row r="76" spans="1:5" s="262" customFormat="1" ht="14.45" customHeight="1" x14ac:dyDescent="0.25">
      <c r="A76" s="285"/>
      <c r="B76" s="904"/>
      <c r="C76" s="688"/>
      <c r="D76" s="271"/>
      <c r="E76" s="285"/>
    </row>
    <row r="77" spans="1:5" s="253" customFormat="1" ht="14.45" customHeight="1" x14ac:dyDescent="0.25">
      <c r="A77" s="285"/>
      <c r="B77" s="904"/>
      <c r="C77" s="688"/>
      <c r="D77" s="271"/>
      <c r="E77" s="285"/>
    </row>
    <row r="78" spans="1:5" s="253" customFormat="1" ht="14.45" customHeight="1" x14ac:dyDescent="0.25">
      <c r="A78" s="285"/>
      <c r="B78" s="904"/>
      <c r="C78" s="688"/>
      <c r="D78" s="271"/>
      <c r="E78" s="339"/>
    </row>
    <row r="79" spans="1:5" s="253" customFormat="1" ht="14.45" customHeight="1" x14ac:dyDescent="0.25">
      <c r="A79" s="285"/>
      <c r="B79" s="904"/>
      <c r="C79" s="688"/>
      <c r="D79" s="271"/>
      <c r="E79" s="339"/>
    </row>
    <row r="80" spans="1:5" s="253" customFormat="1" ht="14.45" customHeight="1" x14ac:dyDescent="0.25">
      <c r="A80" s="285"/>
      <c r="B80" s="904"/>
      <c r="C80" s="688"/>
      <c r="D80" s="271"/>
      <c r="E80" s="339"/>
    </row>
    <row r="81" spans="1:5" s="262" customFormat="1" ht="14.45" customHeight="1" x14ac:dyDescent="0.25">
      <c r="A81" s="216"/>
      <c r="B81" s="904"/>
      <c r="C81" s="688"/>
      <c r="D81" s="271"/>
      <c r="E81" s="339"/>
    </row>
    <row r="82" spans="1:5" s="262" customFormat="1" ht="14.45" customHeight="1" x14ac:dyDescent="0.25">
      <c r="A82" s="216"/>
      <c r="B82" s="904"/>
      <c r="C82" s="688"/>
      <c r="D82" s="271"/>
      <c r="E82" s="339"/>
    </row>
    <row r="83" spans="1:5" s="262" customFormat="1" ht="14.45" customHeight="1" x14ac:dyDescent="0.25">
      <c r="A83" s="216"/>
      <c r="B83" s="904"/>
      <c r="C83" s="688"/>
      <c r="D83" s="271"/>
      <c r="E83" s="339"/>
    </row>
    <row r="84" spans="1:5" s="253" customFormat="1" ht="14.45" customHeight="1" x14ac:dyDescent="0.25">
      <c r="A84" s="216"/>
      <c r="B84" s="904"/>
      <c r="C84" s="688"/>
      <c r="D84" s="271"/>
      <c r="E84" s="339"/>
    </row>
    <row r="85" spans="1:5" s="253" customFormat="1" ht="14.45" customHeight="1" x14ac:dyDescent="0.25">
      <c r="A85" s="216"/>
      <c r="B85" s="904"/>
      <c r="C85" s="688"/>
      <c r="D85" s="271"/>
      <c r="E85" s="339"/>
    </row>
    <row r="86" spans="1:5" s="262" customFormat="1" ht="14.45" customHeight="1" x14ac:dyDescent="0.25">
      <c r="A86" s="216"/>
      <c r="C86" s="688"/>
      <c r="D86" s="271"/>
      <c r="E86" s="339"/>
    </row>
    <row r="87" spans="1:5" s="253" customFormat="1" ht="14.45" customHeight="1" x14ac:dyDescent="0.25">
      <c r="A87" s="216"/>
      <c r="B87" s="904"/>
      <c r="C87" s="688"/>
      <c r="D87" s="271"/>
      <c r="E87" s="339"/>
    </row>
    <row r="88" spans="1:5" s="253" customFormat="1" ht="14.45" customHeight="1" x14ac:dyDescent="0.25">
      <c r="A88" s="216"/>
      <c r="B88" s="904"/>
      <c r="C88" s="688"/>
      <c r="D88" s="271"/>
      <c r="E88" s="339"/>
    </row>
    <row r="89" spans="1:5" s="262" customFormat="1" ht="14.45" customHeight="1" x14ac:dyDescent="0.25">
      <c r="A89" s="216"/>
      <c r="B89" s="904"/>
      <c r="C89" s="688"/>
      <c r="D89" s="271"/>
      <c r="E89" s="339"/>
    </row>
    <row r="90" spans="1:5" s="262" customFormat="1" ht="14.45" customHeight="1" x14ac:dyDescent="0.25">
      <c r="A90" s="216"/>
      <c r="B90" s="904"/>
      <c r="C90" s="688"/>
      <c r="D90" s="271"/>
      <c r="E90" s="339"/>
    </row>
    <row r="91" spans="1:5" s="253" customFormat="1" ht="14.45" customHeight="1" x14ac:dyDescent="0.25">
      <c r="A91" s="216"/>
      <c r="B91" s="904"/>
      <c r="C91" s="688"/>
      <c r="D91" s="271"/>
      <c r="E91" s="339"/>
    </row>
    <row r="92" spans="1:5" s="253" customFormat="1" ht="14.45" customHeight="1" x14ac:dyDescent="0.25">
      <c r="A92" s="216"/>
      <c r="B92" s="904"/>
      <c r="C92" s="688"/>
      <c r="D92" s="271"/>
      <c r="E92" s="339"/>
    </row>
    <row r="93" spans="1:5" s="253" customFormat="1" ht="14.45" customHeight="1" x14ac:dyDescent="0.25">
      <c r="A93" s="216"/>
      <c r="B93" s="904"/>
      <c r="C93" s="688"/>
      <c r="D93" s="271"/>
      <c r="E93" s="339"/>
    </row>
    <row r="94" spans="1:5" s="262" customFormat="1" ht="14.45" customHeight="1" x14ac:dyDescent="0.25">
      <c r="A94" s="216"/>
      <c r="C94" s="688"/>
      <c r="D94" s="271"/>
      <c r="E94" s="339"/>
    </row>
    <row r="95" spans="1:5" s="262" customFormat="1" ht="14.45" customHeight="1" x14ac:dyDescent="0.25">
      <c r="A95" s="271"/>
      <c r="B95" s="904"/>
      <c r="C95" s="688"/>
      <c r="D95" s="271"/>
    </row>
    <row r="96" spans="1:5" s="262" customFormat="1" ht="14.45" customHeight="1" x14ac:dyDescent="0.25">
      <c r="A96" s="271"/>
      <c r="B96" s="904"/>
      <c r="C96" s="688"/>
      <c r="D96" s="271"/>
    </row>
    <row r="97" spans="2:4" s="253" customFormat="1" ht="14.45" customHeight="1" x14ac:dyDescent="0.25">
      <c r="B97" s="904"/>
      <c r="C97" s="688"/>
      <c r="D97" s="271"/>
    </row>
    <row r="98" spans="2:4" s="262" customFormat="1" ht="14.45" customHeight="1" x14ac:dyDescent="0.25">
      <c r="B98" s="904"/>
      <c r="C98" s="688"/>
      <c r="D98" s="271"/>
    </row>
    <row r="99" spans="2:4" s="262" customFormat="1" ht="14.45" customHeight="1" x14ac:dyDescent="0.25">
      <c r="B99" s="904"/>
      <c r="C99" s="688"/>
      <c r="D99" s="271"/>
    </row>
    <row r="100" spans="2:4" s="253" customFormat="1" ht="14.45" customHeight="1" x14ac:dyDescent="0.25">
      <c r="B100" s="904"/>
      <c r="C100" s="688"/>
      <c r="D100" s="271"/>
    </row>
    <row r="101" spans="2:4" s="253" customFormat="1" ht="14.45" customHeight="1" x14ac:dyDescent="0.25">
      <c r="B101" s="904"/>
      <c r="C101" s="688"/>
      <c r="D101" s="271"/>
    </row>
    <row r="102" spans="2:4" s="253" customFormat="1" ht="14.45" customHeight="1" x14ac:dyDescent="0.25">
      <c r="B102" s="904"/>
      <c r="C102" s="688"/>
      <c r="D102" s="271"/>
    </row>
    <row r="103" spans="2:4" s="253" customFormat="1" ht="14.45" customHeight="1" x14ac:dyDescent="0.25">
      <c r="B103" s="904"/>
      <c r="C103" s="688"/>
      <c r="D103" s="271"/>
    </row>
    <row r="104" spans="2:4" s="253" customFormat="1" ht="14.45" customHeight="1" x14ac:dyDescent="0.25">
      <c r="B104" s="904"/>
      <c r="C104" s="688"/>
      <c r="D104" s="271"/>
    </row>
    <row r="105" spans="2:4" s="253" customFormat="1" ht="14.45" customHeight="1" x14ac:dyDescent="0.25">
      <c r="B105" s="904"/>
      <c r="C105" s="688"/>
      <c r="D105" s="271"/>
    </row>
    <row r="106" spans="2:4" s="253" customFormat="1" ht="14.45" customHeight="1" x14ac:dyDescent="0.25">
      <c r="B106" s="216"/>
      <c r="C106" s="688"/>
      <c r="D106" s="271"/>
    </row>
    <row r="107" spans="2:4" s="262" customFormat="1" ht="14.45" customHeight="1" x14ac:dyDescent="0.25">
      <c r="B107" s="216"/>
      <c r="C107" s="688"/>
      <c r="D107" s="271"/>
    </row>
    <row r="108" spans="2:4" s="253" customFormat="1" ht="14.45" customHeight="1" x14ac:dyDescent="0.25">
      <c r="B108" s="216"/>
      <c r="C108" s="688"/>
      <c r="D108" s="271"/>
    </row>
    <row r="109" spans="2:4" s="253" customFormat="1" ht="14.45" customHeight="1" x14ac:dyDescent="0.25">
      <c r="B109" s="216"/>
      <c r="C109" s="688"/>
      <c r="D109" s="271"/>
    </row>
    <row r="110" spans="2:4" s="253" customFormat="1" ht="14.45" customHeight="1" x14ac:dyDescent="0.25">
      <c r="B110" s="216"/>
      <c r="C110" s="688"/>
      <c r="D110" s="271"/>
    </row>
    <row r="111" spans="2:4" s="253" customFormat="1" ht="14.45" customHeight="1" x14ac:dyDescent="0.25">
      <c r="B111" s="216"/>
      <c r="C111" s="688"/>
      <c r="D111" s="271"/>
    </row>
    <row r="112" spans="2:4" ht="14.45" customHeight="1" x14ac:dyDescent="0.25">
      <c r="B112" s="358"/>
      <c r="C112" s="688"/>
      <c r="D112" s="271"/>
    </row>
    <row r="113" spans="2:17" ht="14.45" customHeight="1" x14ac:dyDescent="0.25">
      <c r="B113" s="358"/>
      <c r="C113" s="688"/>
      <c r="D113" s="271"/>
    </row>
    <row r="114" spans="2:17" ht="14.45" customHeight="1" x14ac:dyDescent="0.25">
      <c r="B114" s="310"/>
      <c r="C114" s="688"/>
      <c r="D114" s="271"/>
    </row>
    <row r="115" spans="2:17" ht="14.45" customHeight="1" x14ac:dyDescent="0.25">
      <c r="B115" s="310"/>
      <c r="C115" s="688"/>
      <c r="D115" s="271"/>
      <c r="E115" s="285"/>
      <c r="F115" s="285"/>
      <c r="G115" s="285"/>
      <c r="H115" s="285"/>
      <c r="I115" s="285"/>
      <c r="J115" s="285"/>
      <c r="K115" s="285"/>
      <c r="L115" s="285"/>
      <c r="M115" s="285"/>
      <c r="N115" s="285"/>
      <c r="O115" s="285"/>
      <c r="P115" s="285"/>
      <c r="Q115" s="285"/>
    </row>
    <row r="116" spans="2:17" ht="14.45" customHeight="1" x14ac:dyDescent="0.25">
      <c r="B116" s="310"/>
      <c r="C116" s="688"/>
      <c r="D116" s="271"/>
      <c r="E116" s="285"/>
      <c r="F116" s="285"/>
      <c r="G116" s="285"/>
      <c r="H116" s="285"/>
      <c r="I116" s="285"/>
      <c r="J116" s="285"/>
      <c r="K116" s="285"/>
      <c r="L116" s="285"/>
      <c r="M116" s="285"/>
      <c r="N116" s="285"/>
      <c r="O116" s="285"/>
      <c r="P116" s="285"/>
      <c r="Q116" s="285"/>
    </row>
    <row r="117" spans="2:17" s="262" customFormat="1" ht="14.45" customHeight="1" x14ac:dyDescent="0.25">
      <c r="B117" s="216"/>
      <c r="C117" s="688"/>
      <c r="D117" s="271"/>
      <c r="E117" s="285"/>
      <c r="F117" s="285"/>
      <c r="G117" s="285"/>
      <c r="H117" s="285"/>
      <c r="I117" s="285"/>
      <c r="J117" s="285"/>
      <c r="K117" s="285"/>
      <c r="L117" s="285"/>
      <c r="M117" s="285"/>
      <c r="N117" s="285"/>
      <c r="O117" s="285"/>
      <c r="P117" s="285"/>
      <c r="Q117" s="285"/>
    </row>
    <row r="118" spans="2:17" ht="14.45" customHeight="1" x14ac:dyDescent="0.25">
      <c r="B118" s="358"/>
      <c r="C118" s="271"/>
      <c r="D118" s="688"/>
      <c r="E118" s="285"/>
      <c r="F118" s="285"/>
      <c r="G118" s="285"/>
      <c r="H118" s="285"/>
      <c r="I118" s="285"/>
      <c r="J118" s="285"/>
      <c r="K118" s="285"/>
      <c r="L118" s="285"/>
      <c r="M118" s="285"/>
      <c r="N118" s="285"/>
      <c r="O118" s="285"/>
      <c r="P118" s="285"/>
      <c r="Q118" s="285"/>
    </row>
    <row r="119" spans="2:17" ht="14.45" customHeight="1" x14ac:dyDescent="0.25">
      <c r="B119" s="216"/>
      <c r="C119" s="688"/>
      <c r="D119" s="271"/>
      <c r="E119" s="285"/>
      <c r="F119" s="285"/>
      <c r="G119" s="285"/>
      <c r="H119" s="285"/>
      <c r="I119" s="285"/>
      <c r="J119" s="285"/>
      <c r="K119" s="285"/>
      <c r="L119" s="285"/>
      <c r="M119" s="285"/>
      <c r="N119" s="285"/>
      <c r="O119" s="285"/>
      <c r="P119" s="285"/>
      <c r="Q119" s="285"/>
    </row>
    <row r="120" spans="2:17" ht="14.45" customHeight="1" x14ac:dyDescent="0.25">
      <c r="B120" s="358"/>
      <c r="C120" s="688"/>
      <c r="D120" s="271"/>
      <c r="E120" s="285"/>
      <c r="F120" s="285"/>
      <c r="G120" s="285"/>
      <c r="H120" s="285"/>
      <c r="I120" s="285"/>
      <c r="J120" s="285"/>
      <c r="K120" s="285"/>
      <c r="L120" s="285"/>
      <c r="M120" s="285"/>
      <c r="N120" s="285"/>
      <c r="O120" s="285"/>
      <c r="P120" s="285"/>
      <c r="Q120" s="285"/>
    </row>
    <row r="121" spans="2:17" s="262" customFormat="1" ht="14.45" customHeight="1" x14ac:dyDescent="0.25">
      <c r="B121" s="358"/>
      <c r="C121" s="688"/>
      <c r="D121" s="271"/>
      <c r="E121" s="285"/>
      <c r="F121" s="285"/>
      <c r="G121" s="285"/>
      <c r="H121" s="285"/>
      <c r="I121" s="511"/>
      <c r="J121" s="285"/>
      <c r="K121" s="285"/>
      <c r="L121" s="285"/>
      <c r="M121" s="285"/>
      <c r="N121" s="285"/>
      <c r="O121" s="285"/>
      <c r="P121" s="285"/>
      <c r="Q121" s="285"/>
    </row>
    <row r="122" spans="2:17" ht="14.45" customHeight="1" x14ac:dyDescent="0.25">
      <c r="B122" s="310"/>
      <c r="C122" s="688"/>
      <c r="D122" s="271"/>
      <c r="E122" s="285"/>
      <c r="F122" s="285"/>
      <c r="G122" s="285"/>
      <c r="H122" s="285"/>
      <c r="I122" s="512"/>
      <c r="J122" s="285"/>
      <c r="K122" s="285"/>
      <c r="L122" s="285"/>
      <c r="M122" s="285"/>
      <c r="N122" s="285"/>
      <c r="O122" s="285"/>
      <c r="P122" s="285"/>
      <c r="Q122" s="285"/>
    </row>
    <row r="123" spans="2:17" ht="14.45" customHeight="1" x14ac:dyDescent="0.25">
      <c r="B123" s="310"/>
      <c r="C123" s="688"/>
      <c r="D123" s="271"/>
      <c r="E123" s="285"/>
      <c r="F123" s="285"/>
      <c r="G123" s="285"/>
      <c r="H123" s="285"/>
      <c r="I123" s="512"/>
      <c r="J123" s="285"/>
      <c r="K123" s="285"/>
      <c r="L123" s="285"/>
      <c r="M123" s="285"/>
      <c r="N123" s="285"/>
      <c r="O123" s="285"/>
      <c r="P123" s="285"/>
      <c r="Q123" s="285"/>
    </row>
    <row r="124" spans="2:17" ht="14.45" customHeight="1" x14ac:dyDescent="0.25">
      <c r="B124" s="310"/>
      <c r="C124" s="688"/>
      <c r="D124" s="271"/>
      <c r="E124" s="285"/>
      <c r="F124" s="285"/>
      <c r="G124" s="285"/>
      <c r="H124" s="285"/>
      <c r="I124" s="511"/>
      <c r="J124" s="285"/>
      <c r="K124" s="285"/>
      <c r="L124" s="285"/>
      <c r="M124" s="285"/>
      <c r="N124" s="285"/>
      <c r="O124" s="285"/>
      <c r="P124" s="285"/>
      <c r="Q124" s="285"/>
    </row>
    <row r="125" spans="2:17" s="262" customFormat="1" ht="14.45" customHeight="1" x14ac:dyDescent="0.25">
      <c r="B125" s="358"/>
      <c r="C125" s="271"/>
      <c r="D125" s="688"/>
      <c r="E125" s="285"/>
      <c r="F125" s="285"/>
      <c r="G125" s="285"/>
      <c r="H125" s="285"/>
      <c r="I125" s="511"/>
      <c r="J125" s="285"/>
      <c r="K125" s="285"/>
      <c r="L125" s="285"/>
      <c r="M125" s="285"/>
      <c r="N125" s="285"/>
      <c r="O125" s="285"/>
      <c r="P125" s="285"/>
      <c r="Q125" s="285"/>
    </row>
    <row r="126" spans="2:17" s="253" customFormat="1" ht="14.45" customHeight="1" x14ac:dyDescent="0.25">
      <c r="B126" s="358"/>
      <c r="C126" s="688"/>
      <c r="D126" s="271"/>
      <c r="E126" s="285"/>
      <c r="F126" s="285"/>
      <c r="G126" s="285"/>
      <c r="H126" s="285"/>
      <c r="I126" s="511"/>
      <c r="J126" s="285"/>
      <c r="K126" s="285"/>
      <c r="L126" s="285"/>
      <c r="M126" s="285"/>
      <c r="N126" s="285"/>
      <c r="O126" s="285"/>
      <c r="P126" s="285"/>
      <c r="Q126" s="285"/>
    </row>
    <row r="127" spans="2:17" ht="14.45" customHeight="1" x14ac:dyDescent="0.25">
      <c r="B127" s="358"/>
      <c r="C127" s="271"/>
      <c r="D127" s="688"/>
      <c r="E127" s="285"/>
      <c r="F127" s="285"/>
      <c r="G127" s="285"/>
      <c r="H127" s="285"/>
      <c r="I127" s="511"/>
      <c r="J127" s="285"/>
      <c r="K127" s="285"/>
      <c r="L127" s="285"/>
      <c r="M127" s="285"/>
      <c r="N127" s="285"/>
      <c r="O127" s="285"/>
      <c r="P127" s="285"/>
      <c r="Q127" s="285"/>
    </row>
    <row r="128" spans="2:17" ht="14.45" customHeight="1" x14ac:dyDescent="0.25">
      <c r="B128" s="358"/>
      <c r="C128" s="688"/>
      <c r="D128" s="271"/>
      <c r="E128" s="285"/>
      <c r="F128" s="285"/>
      <c r="G128" s="285"/>
      <c r="H128" s="285"/>
      <c r="I128" s="511"/>
      <c r="J128" s="285"/>
      <c r="K128" s="285"/>
      <c r="L128" s="285"/>
      <c r="M128" s="285"/>
      <c r="N128" s="285"/>
      <c r="O128" s="285"/>
      <c r="P128" s="285"/>
      <c r="Q128" s="285"/>
    </row>
    <row r="129" spans="2:17" ht="14.45" customHeight="1" x14ac:dyDescent="0.25">
      <c r="B129" s="358"/>
      <c r="C129" s="688"/>
      <c r="D129" s="271"/>
      <c r="E129" s="285"/>
      <c r="F129" s="285"/>
      <c r="G129" s="285"/>
      <c r="H129" s="285"/>
      <c r="I129" s="511"/>
      <c r="J129" s="285"/>
      <c r="K129" s="285"/>
      <c r="L129" s="285"/>
      <c r="M129" s="285"/>
      <c r="N129" s="285"/>
      <c r="O129" s="285"/>
      <c r="P129" s="285"/>
      <c r="Q129" s="285"/>
    </row>
    <row r="130" spans="2:17" ht="14.45" customHeight="1" x14ac:dyDescent="0.25">
      <c r="B130" s="358"/>
      <c r="C130" s="271"/>
      <c r="D130" s="688"/>
      <c r="E130" s="285"/>
      <c r="F130" s="285"/>
      <c r="G130" s="285"/>
      <c r="H130" s="285"/>
      <c r="I130" s="511"/>
      <c r="J130" s="285"/>
      <c r="K130" s="285"/>
      <c r="L130" s="285"/>
      <c r="M130" s="285"/>
      <c r="N130" s="285"/>
      <c r="O130" s="285"/>
      <c r="P130" s="285"/>
      <c r="Q130" s="285"/>
    </row>
    <row r="131" spans="2:17" ht="14.45" customHeight="1" x14ac:dyDescent="0.25">
      <c r="B131" s="358"/>
      <c r="C131" s="688"/>
      <c r="D131" s="271"/>
      <c r="E131" s="285"/>
      <c r="F131" s="285"/>
      <c r="G131" s="285"/>
      <c r="H131" s="285"/>
      <c r="I131" s="511"/>
      <c r="J131" s="285"/>
      <c r="K131" s="285"/>
      <c r="L131" s="285"/>
      <c r="M131" s="285"/>
      <c r="N131" s="285"/>
      <c r="O131" s="285"/>
      <c r="P131" s="285"/>
      <c r="Q131" s="285"/>
    </row>
    <row r="132" spans="2:17" ht="14.45" customHeight="1" x14ac:dyDescent="0.25">
      <c r="B132" s="358"/>
      <c r="C132" s="688"/>
      <c r="D132" s="271"/>
      <c r="E132" s="285"/>
      <c r="F132" s="285"/>
      <c r="G132" s="285"/>
      <c r="H132" s="285"/>
      <c r="I132" s="285"/>
      <c r="J132" s="285"/>
      <c r="K132" s="285"/>
      <c r="L132" s="285"/>
      <c r="M132" s="285"/>
      <c r="N132" s="285"/>
      <c r="O132" s="285"/>
      <c r="P132" s="285"/>
      <c r="Q132" s="285"/>
    </row>
    <row r="133" spans="2:17" ht="14.45" customHeight="1" x14ac:dyDescent="0.25">
      <c r="B133" s="358"/>
      <c r="C133" s="688"/>
      <c r="D133" s="271"/>
      <c r="E133" s="285"/>
      <c r="F133" s="285"/>
      <c r="G133" s="285"/>
      <c r="H133" s="285"/>
      <c r="I133" s="285"/>
      <c r="J133" s="285"/>
      <c r="K133" s="285"/>
      <c r="L133" s="285"/>
      <c r="M133" s="285"/>
      <c r="N133" s="285"/>
      <c r="O133" s="285"/>
      <c r="P133" s="285"/>
      <c r="Q133" s="285"/>
    </row>
    <row r="134" spans="2:17" ht="14.45" customHeight="1" x14ac:dyDescent="0.25">
      <c r="B134" s="358"/>
      <c r="C134" s="688"/>
      <c r="D134" s="271"/>
      <c r="E134" s="285"/>
      <c r="F134" s="285"/>
      <c r="G134" s="285"/>
      <c r="H134" s="285"/>
      <c r="I134" s="285"/>
      <c r="J134" s="285"/>
      <c r="K134" s="285"/>
      <c r="L134" s="285"/>
      <c r="M134" s="285"/>
      <c r="N134" s="285"/>
      <c r="O134" s="285"/>
      <c r="P134" s="285"/>
      <c r="Q134" s="285"/>
    </row>
    <row r="135" spans="2:17" ht="14.45" customHeight="1" x14ac:dyDescent="0.25">
      <c r="B135" s="358"/>
      <c r="C135" s="271"/>
      <c r="D135" s="271"/>
      <c r="E135" s="285"/>
      <c r="F135" s="285"/>
      <c r="G135" s="285"/>
      <c r="H135" s="285"/>
      <c r="I135" s="285"/>
      <c r="J135" s="285"/>
      <c r="K135" s="285"/>
      <c r="L135" s="285"/>
      <c r="M135" s="285"/>
      <c r="N135" s="285"/>
      <c r="O135" s="285"/>
      <c r="P135" s="285"/>
      <c r="Q135" s="285"/>
    </row>
    <row r="136" spans="2:17" ht="14.45" customHeight="1" x14ac:dyDescent="0.25">
      <c r="B136" s="358"/>
      <c r="C136" s="688"/>
      <c r="D136" s="271"/>
      <c r="E136" s="285"/>
      <c r="F136" s="285"/>
      <c r="G136" s="285"/>
      <c r="H136" s="285"/>
      <c r="I136" s="285"/>
      <c r="J136" s="285"/>
      <c r="K136" s="285"/>
      <c r="L136" s="285"/>
      <c r="M136" s="285"/>
      <c r="N136" s="285"/>
      <c r="O136" s="285"/>
      <c r="P136" s="285"/>
      <c r="Q136" s="285"/>
    </row>
    <row r="137" spans="2:17" ht="14.45" customHeight="1" x14ac:dyDescent="0.25">
      <c r="B137" s="358"/>
      <c r="C137" s="271"/>
      <c r="D137" s="688"/>
    </row>
    <row r="138" spans="2:17" ht="14.45" customHeight="1" x14ac:dyDescent="0.25">
      <c r="B138" s="358"/>
      <c r="C138" s="688"/>
      <c r="D138" s="271"/>
    </row>
    <row r="139" spans="2:17" ht="14.45" customHeight="1" x14ac:dyDescent="0.25">
      <c r="B139" s="358"/>
      <c r="C139" s="688"/>
      <c r="D139" s="271"/>
    </row>
    <row r="140" spans="2:17" ht="14.45" customHeight="1" x14ac:dyDescent="0.25">
      <c r="B140" s="216"/>
      <c r="C140" s="688"/>
      <c r="D140" s="271"/>
    </row>
    <row r="141" spans="2:17" ht="14.45" customHeight="1" x14ac:dyDescent="0.25">
      <c r="B141" s="358"/>
      <c r="C141" s="271"/>
      <c r="D141" s="271"/>
    </row>
    <row r="142" spans="2:17" ht="14.45" customHeight="1" x14ac:dyDescent="0.25">
      <c r="B142" s="358"/>
      <c r="C142" s="688"/>
      <c r="D142" s="271"/>
    </row>
    <row r="143" spans="2:17" ht="14.45" customHeight="1" x14ac:dyDescent="0.25">
      <c r="B143" s="358"/>
      <c r="C143" s="688"/>
      <c r="D143" s="271"/>
    </row>
    <row r="144" spans="2:17" ht="14.45" customHeight="1" x14ac:dyDescent="0.25">
      <c r="B144" s="358"/>
      <c r="C144" s="688"/>
      <c r="D144" s="271"/>
    </row>
    <row r="145" spans="2:4" ht="14.45" customHeight="1" x14ac:dyDescent="0.25">
      <c r="B145" s="216"/>
      <c r="C145" s="688"/>
      <c r="D145" s="271"/>
    </row>
    <row r="146" spans="2:4" ht="14.45" customHeight="1" x14ac:dyDescent="0.25">
      <c r="B146" s="310"/>
      <c r="C146" s="688"/>
      <c r="D146" s="271"/>
    </row>
    <row r="147" spans="2:4" ht="14.45" customHeight="1" x14ac:dyDescent="0.25">
      <c r="B147" s="310"/>
      <c r="C147" s="688"/>
      <c r="D147" s="271"/>
    </row>
    <row r="148" spans="2:4" ht="14.45" customHeight="1" x14ac:dyDescent="0.25">
      <c r="B148" s="310"/>
      <c r="C148" s="688"/>
      <c r="D148" s="271"/>
    </row>
    <row r="149" spans="2:4" ht="14.45" customHeight="1" x14ac:dyDescent="0.25">
      <c r="B149" s="310"/>
      <c r="C149" s="688"/>
      <c r="D149" s="271"/>
    </row>
    <row r="150" spans="2:4" ht="14.45" customHeight="1" x14ac:dyDescent="0.25">
      <c r="B150" s="310"/>
      <c r="C150" s="688"/>
      <c r="D150" s="271"/>
    </row>
    <row r="151" spans="2:4" ht="14.45" customHeight="1" x14ac:dyDescent="0.25">
      <c r="B151" s="310"/>
      <c r="C151" s="688"/>
      <c r="D151" s="271"/>
    </row>
    <row r="152" spans="2:4" ht="14.45" customHeight="1" x14ac:dyDescent="0.25">
      <c r="B152" s="310"/>
      <c r="C152" s="688"/>
      <c r="D152" s="271"/>
    </row>
    <row r="153" spans="2:4" ht="14.45" customHeight="1" x14ac:dyDescent="0.25">
      <c r="B153" s="310"/>
      <c r="C153" s="688"/>
      <c r="D153" s="271"/>
    </row>
    <row r="154" spans="2:4" ht="14.45" customHeight="1" x14ac:dyDescent="0.25">
      <c r="B154" s="310"/>
      <c r="C154" s="688"/>
      <c r="D154" s="271"/>
    </row>
    <row r="155" spans="2:4" ht="14.45" customHeight="1" x14ac:dyDescent="0.25">
      <c r="B155" s="310"/>
      <c r="C155" s="688"/>
      <c r="D155" s="271"/>
    </row>
    <row r="156" spans="2:4" ht="14.45" customHeight="1" x14ac:dyDescent="0.25">
      <c r="B156" s="310"/>
      <c r="C156" s="688"/>
      <c r="D156" s="271"/>
    </row>
    <row r="157" spans="2:4" ht="14.45" customHeight="1" x14ac:dyDescent="0.25">
      <c r="B157" s="310"/>
      <c r="C157" s="688"/>
      <c r="D157" s="271"/>
    </row>
    <row r="158" spans="2:4" ht="14.45" customHeight="1" x14ac:dyDescent="0.25">
      <c r="B158" s="310"/>
      <c r="C158" s="688"/>
      <c r="D158" s="271"/>
    </row>
    <row r="159" spans="2:4" ht="14.45" customHeight="1" x14ac:dyDescent="0.25">
      <c r="B159" s="310"/>
      <c r="C159" s="688"/>
      <c r="D159" s="271"/>
    </row>
    <row r="160" spans="2:4" ht="14.45" customHeight="1" x14ac:dyDescent="0.25">
      <c r="B160" s="310"/>
      <c r="C160" s="688"/>
      <c r="D160" s="271"/>
    </row>
    <row r="161" spans="2:4" ht="14.45" customHeight="1" x14ac:dyDescent="0.25">
      <c r="B161" s="310"/>
      <c r="C161" s="688"/>
      <c r="D161" s="271"/>
    </row>
    <row r="162" spans="2:4" ht="14.45" customHeight="1" x14ac:dyDescent="0.25">
      <c r="B162" s="310"/>
      <c r="C162" s="688"/>
      <c r="D162" s="271"/>
    </row>
    <row r="163" spans="2:4" ht="14.45" customHeight="1" x14ac:dyDescent="0.25">
      <c r="B163" s="310"/>
      <c r="C163" s="688"/>
      <c r="D163" s="271"/>
    </row>
    <row r="164" spans="2:4" ht="14.45" customHeight="1" x14ac:dyDescent="0.25">
      <c r="B164" s="216"/>
      <c r="C164" s="688"/>
      <c r="D164" s="271"/>
    </row>
    <row r="165" spans="2:4" ht="14.45" customHeight="1" x14ac:dyDescent="0.25">
      <c r="B165" s="216"/>
      <c r="C165" s="688"/>
      <c r="D165" s="271"/>
    </row>
    <row r="166" spans="2:4" ht="14.45" customHeight="1" x14ac:dyDescent="0.25">
      <c r="B166" s="216"/>
      <c r="C166" s="688"/>
      <c r="D166" s="271"/>
    </row>
    <row r="167" spans="2:4" ht="14.45" customHeight="1" x14ac:dyDescent="0.25">
      <c r="B167" s="310"/>
      <c r="C167" s="688"/>
      <c r="D167" s="271"/>
    </row>
    <row r="168" spans="2:4" ht="14.45" customHeight="1" x14ac:dyDescent="0.25">
      <c r="B168" s="310"/>
      <c r="C168" s="688"/>
      <c r="D168" s="271"/>
    </row>
    <row r="169" spans="2:4" ht="14.45" customHeight="1" x14ac:dyDescent="0.25">
      <c r="B169" s="310"/>
      <c r="C169" s="688"/>
      <c r="D169" s="271"/>
    </row>
    <row r="170" spans="2:4" ht="14.45" customHeight="1" x14ac:dyDescent="0.25">
      <c r="B170" s="310"/>
      <c r="C170" s="688"/>
      <c r="D170" s="271"/>
    </row>
    <row r="171" spans="2:4" ht="14.45" customHeight="1" x14ac:dyDescent="0.25">
      <c r="B171" s="310"/>
      <c r="C171" s="688"/>
      <c r="D171" s="271"/>
    </row>
    <row r="172" spans="2:4" ht="14.45" customHeight="1" x14ac:dyDescent="0.25">
      <c r="B172" s="310"/>
      <c r="C172" s="688"/>
      <c r="D172" s="271"/>
    </row>
    <row r="173" spans="2:4" ht="14.45" customHeight="1" x14ac:dyDescent="0.25">
      <c r="B173" s="358"/>
      <c r="C173" s="688"/>
      <c r="D173" s="271"/>
    </row>
    <row r="174" spans="2:4" ht="14.45" customHeight="1" x14ac:dyDescent="0.25">
      <c r="B174" s="358"/>
      <c r="C174" s="688"/>
      <c r="D174" s="271"/>
    </row>
    <row r="175" spans="2:4" ht="14.45" customHeight="1" x14ac:dyDescent="0.25">
      <c r="B175" s="358"/>
      <c r="C175" s="688"/>
      <c r="D175" s="271"/>
    </row>
    <row r="176" spans="2:4" ht="14.45" customHeight="1" x14ac:dyDescent="0.25">
      <c r="B176" s="216"/>
      <c r="C176" s="688"/>
      <c r="D176" s="271"/>
    </row>
    <row r="177" spans="2:4" ht="14.45" customHeight="1" x14ac:dyDescent="0.25">
      <c r="B177" s="216"/>
      <c r="C177" s="688"/>
      <c r="D177" s="271"/>
    </row>
    <row r="178" spans="2:4" x14ac:dyDescent="0.25">
      <c r="B178" s="358"/>
      <c r="C178" s="688"/>
      <c r="D178" s="271"/>
    </row>
    <row r="179" spans="2:4" x14ac:dyDescent="0.25">
      <c r="B179" s="358"/>
      <c r="C179" s="688"/>
      <c r="D179" s="271"/>
    </row>
    <row r="180" spans="2:4" x14ac:dyDescent="0.25">
      <c r="B180" s="358"/>
      <c r="C180" s="688"/>
      <c r="D180" s="271"/>
    </row>
    <row r="181" spans="2:4" x14ac:dyDescent="0.25">
      <c r="B181" s="358"/>
      <c r="C181" s="688"/>
      <c r="D181" s="271"/>
    </row>
    <row r="182" spans="2:4" x14ac:dyDescent="0.25">
      <c r="B182" s="358"/>
      <c r="C182" s="688"/>
      <c r="D182" s="271"/>
    </row>
    <row r="183" spans="2:4" x14ac:dyDescent="0.25">
      <c r="B183" s="358"/>
      <c r="C183" s="688"/>
      <c r="D183" s="271"/>
    </row>
    <row r="184" spans="2:4" x14ac:dyDescent="0.25">
      <c r="B184" s="358"/>
      <c r="C184" s="688"/>
      <c r="D184" s="271"/>
    </row>
    <row r="185" spans="2:4" x14ac:dyDescent="0.25">
      <c r="B185" s="358"/>
      <c r="C185" s="688"/>
      <c r="D185" s="271"/>
    </row>
    <row r="186" spans="2:4" x14ac:dyDescent="0.25">
      <c r="B186" s="358"/>
      <c r="C186" s="688"/>
      <c r="D186" s="271"/>
    </row>
    <row r="187" spans="2:4" x14ac:dyDescent="0.25">
      <c r="B187" s="358"/>
      <c r="C187" s="688"/>
      <c r="D187" s="271"/>
    </row>
    <row r="188" spans="2:4" x14ac:dyDescent="0.25">
      <c r="B188" s="358"/>
      <c r="C188" s="688"/>
      <c r="D188" s="271"/>
    </row>
    <row r="189" spans="2:4" x14ac:dyDescent="0.25">
      <c r="B189" s="358"/>
      <c r="C189" s="688"/>
      <c r="D189" s="271"/>
    </row>
    <row r="190" spans="2:4" x14ac:dyDescent="0.25">
      <c r="B190" s="358"/>
      <c r="C190" s="688"/>
      <c r="D190" s="271"/>
    </row>
    <row r="191" spans="2:4" x14ac:dyDescent="0.25">
      <c r="B191" s="358"/>
      <c r="C191" s="688"/>
      <c r="D191" s="271"/>
    </row>
    <row r="192" spans="2:4" x14ac:dyDescent="0.25">
      <c r="B192" s="358"/>
      <c r="C192" s="688"/>
      <c r="D192" s="271"/>
    </row>
    <row r="193" spans="2:4" x14ac:dyDescent="0.25">
      <c r="B193" s="358"/>
      <c r="C193" s="271"/>
      <c r="D193" s="271"/>
    </row>
    <row r="194" spans="2:4" x14ac:dyDescent="0.25">
      <c r="C194" s="271"/>
      <c r="D194" s="271"/>
    </row>
    <row r="195" spans="2:4" x14ac:dyDescent="0.25">
      <c r="C195" s="688"/>
      <c r="D195" s="271"/>
    </row>
    <row r="196" spans="2:4" x14ac:dyDescent="0.25">
      <c r="C196" s="271"/>
      <c r="D196" s="271"/>
    </row>
    <row r="197" spans="2:4" x14ac:dyDescent="0.25">
      <c r="C197" s="271"/>
      <c r="D197" s="271"/>
    </row>
    <row r="198" spans="2:4" x14ac:dyDescent="0.25">
      <c r="C198" s="271"/>
      <c r="D198" s="271"/>
    </row>
    <row r="199" spans="2:4" x14ac:dyDescent="0.25">
      <c r="C199" s="271"/>
      <c r="D199" s="271"/>
    </row>
    <row r="200" spans="2:4" x14ac:dyDescent="0.25">
      <c r="C200" s="271"/>
      <c r="D200" s="271"/>
    </row>
    <row r="201" spans="2:4" x14ac:dyDescent="0.25">
      <c r="C201" s="271"/>
      <c r="D201" s="271"/>
    </row>
    <row r="202" spans="2:4" x14ac:dyDescent="0.25">
      <c r="C202" s="271"/>
      <c r="D202" s="271"/>
    </row>
    <row r="203" spans="2:4" x14ac:dyDescent="0.25">
      <c r="C203" s="271"/>
      <c r="D203" s="271"/>
    </row>
    <row r="204" spans="2:4" x14ac:dyDescent="0.25">
      <c r="C204" s="271"/>
      <c r="D204" s="271"/>
    </row>
    <row r="205" spans="2:4" x14ac:dyDescent="0.25">
      <c r="C205" s="271"/>
      <c r="D205" s="271"/>
    </row>
    <row r="206" spans="2:4" x14ac:dyDescent="0.25">
      <c r="C206" s="271"/>
      <c r="D206" s="271"/>
    </row>
    <row r="207" spans="2:4" x14ac:dyDescent="0.25">
      <c r="C207" s="271"/>
      <c r="D207" s="271"/>
    </row>
    <row r="208" spans="2:4" x14ac:dyDescent="0.25">
      <c r="C208" s="271"/>
      <c r="D208" s="271"/>
    </row>
    <row r="209" spans="3:4" x14ac:dyDescent="0.25">
      <c r="C209" s="271"/>
      <c r="D209" s="271"/>
    </row>
    <row r="210" spans="3:4" x14ac:dyDescent="0.25">
      <c r="C210" s="271"/>
      <c r="D210" s="271"/>
    </row>
    <row r="211" spans="3:4" x14ac:dyDescent="0.25">
      <c r="C211" s="271"/>
      <c r="D211" s="271"/>
    </row>
    <row r="212" spans="3:4" x14ac:dyDescent="0.25">
      <c r="C212" s="271"/>
      <c r="D212" s="271"/>
    </row>
  </sheetData>
  <dataValidations count="1">
    <dataValidation type="list" allowBlank="1" showInputMessage="1" showErrorMessage="1" sqref="E78:E94 B49:B67 B9 B40 B46">
      <formula1>IerarhiyaUr2</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rgb="FF92D050"/>
  </sheetPr>
  <dimension ref="A1:D65"/>
  <sheetViews>
    <sheetView workbookViewId="0">
      <selection activeCell="B38" sqref="B38"/>
    </sheetView>
  </sheetViews>
  <sheetFormatPr defaultRowHeight="15" x14ac:dyDescent="0.25"/>
  <cols>
    <col min="2" max="2" width="91.7109375" customWidth="1"/>
    <col min="4" max="4" width="20.28515625" bestFit="1" customWidth="1"/>
  </cols>
  <sheetData>
    <row r="1" spans="1:4" ht="15.75" thickBot="1" x14ac:dyDescent="0.3">
      <c r="A1" s="316" t="s">
        <v>0</v>
      </c>
      <c r="B1" s="316" t="s">
        <v>440</v>
      </c>
      <c r="C1" s="359"/>
      <c r="D1" s="445" t="s">
        <v>998</v>
      </c>
    </row>
    <row r="2" spans="1:4" x14ac:dyDescent="0.25">
      <c r="A2" s="337">
        <v>1</v>
      </c>
      <c r="B2" s="337" t="s">
        <v>1317</v>
      </c>
      <c r="C2" s="11" t="s">
        <v>999</v>
      </c>
      <c r="D2" s="444"/>
    </row>
    <row r="3" spans="1:4" x14ac:dyDescent="0.25">
      <c r="A3" s="337">
        <v>2</v>
      </c>
      <c r="B3" s="337" t="s">
        <v>2550</v>
      </c>
      <c r="C3" s="11" t="s">
        <v>1037</v>
      </c>
      <c r="D3" s="444"/>
    </row>
    <row r="4" spans="1:4" x14ac:dyDescent="0.25">
      <c r="A4" s="337">
        <v>3</v>
      </c>
      <c r="B4" s="337" t="s">
        <v>2551</v>
      </c>
      <c r="C4" s="11" t="s">
        <v>1000</v>
      </c>
      <c r="D4" s="444"/>
    </row>
    <row r="5" spans="1:4" x14ac:dyDescent="0.25">
      <c r="A5" s="337">
        <v>4</v>
      </c>
      <c r="B5" s="337" t="s">
        <v>2135</v>
      </c>
      <c r="C5" s="11" t="s">
        <v>1001</v>
      </c>
      <c r="D5" s="444"/>
    </row>
    <row r="6" spans="1:4" x14ac:dyDescent="0.25">
      <c r="A6" s="337">
        <v>5</v>
      </c>
      <c r="B6" s="337" t="s">
        <v>770</v>
      </c>
      <c r="C6" s="11" t="s">
        <v>1002</v>
      </c>
      <c r="D6" s="444"/>
    </row>
    <row r="7" spans="1:4" x14ac:dyDescent="0.25">
      <c r="A7" s="337">
        <v>6</v>
      </c>
      <c r="B7" s="337" t="s">
        <v>1699</v>
      </c>
      <c r="C7" s="11" t="s">
        <v>1003</v>
      </c>
      <c r="D7" s="444"/>
    </row>
    <row r="8" spans="1:4" x14ac:dyDescent="0.25">
      <c r="A8" s="337">
        <v>7</v>
      </c>
      <c r="B8" s="337" t="s">
        <v>1700</v>
      </c>
      <c r="C8" s="11" t="s">
        <v>1004</v>
      </c>
      <c r="D8" s="444"/>
    </row>
    <row r="9" spans="1:4" x14ac:dyDescent="0.25">
      <c r="A9" s="337">
        <v>8</v>
      </c>
      <c r="B9" s="337" t="s">
        <v>1702</v>
      </c>
      <c r="C9" s="11" t="s">
        <v>1005</v>
      </c>
      <c r="D9" s="444">
        <v>7</v>
      </c>
    </row>
    <row r="10" spans="1:4" x14ac:dyDescent="0.25">
      <c r="A10" s="337">
        <v>9</v>
      </c>
      <c r="B10" s="337" t="s">
        <v>1703</v>
      </c>
      <c r="C10" s="11" t="s">
        <v>1006</v>
      </c>
      <c r="D10" s="444">
        <v>7</v>
      </c>
    </row>
    <row r="11" spans="1:4" x14ac:dyDescent="0.25">
      <c r="A11" s="337">
        <v>10</v>
      </c>
      <c r="B11" s="337" t="s">
        <v>1790</v>
      </c>
      <c r="C11" s="11" t="s">
        <v>1007</v>
      </c>
      <c r="D11" s="444">
        <v>7</v>
      </c>
    </row>
    <row r="12" spans="1:4" x14ac:dyDescent="0.25">
      <c r="A12" s="337">
        <v>11</v>
      </c>
      <c r="B12" s="337" t="s">
        <v>1704</v>
      </c>
      <c r="C12" s="11" t="s">
        <v>1008</v>
      </c>
      <c r="D12" s="444">
        <v>7</v>
      </c>
    </row>
    <row r="13" spans="1:4" x14ac:dyDescent="0.25">
      <c r="A13" s="337">
        <v>12</v>
      </c>
      <c r="B13" s="337" t="s">
        <v>1705</v>
      </c>
      <c r="C13" s="11" t="s">
        <v>1009</v>
      </c>
      <c r="D13" s="444">
        <v>7</v>
      </c>
    </row>
    <row r="14" spans="1:4" x14ac:dyDescent="0.25">
      <c r="A14" s="337">
        <v>13</v>
      </c>
      <c r="B14" s="337" t="s">
        <v>1701</v>
      </c>
      <c r="C14" s="11" t="s">
        <v>1010</v>
      </c>
      <c r="D14" s="444">
        <v>7</v>
      </c>
    </row>
    <row r="15" spans="1:4" x14ac:dyDescent="0.25">
      <c r="A15" s="337">
        <v>14</v>
      </c>
      <c r="B15" s="337" t="s">
        <v>1706</v>
      </c>
      <c r="C15" s="11" t="s">
        <v>1011</v>
      </c>
      <c r="D15" s="444">
        <v>8</v>
      </c>
    </row>
    <row r="16" spans="1:4" x14ac:dyDescent="0.25">
      <c r="A16" s="337">
        <v>15</v>
      </c>
      <c r="B16" s="337" t="s">
        <v>1707</v>
      </c>
      <c r="C16" s="11" t="s">
        <v>1012</v>
      </c>
      <c r="D16" s="444">
        <v>9</v>
      </c>
    </row>
    <row r="17" spans="1:4" x14ac:dyDescent="0.25">
      <c r="A17" s="337">
        <v>16</v>
      </c>
      <c r="B17" s="337" t="s">
        <v>1791</v>
      </c>
      <c r="C17" s="11" t="s">
        <v>1013</v>
      </c>
      <c r="D17" s="444">
        <v>10</v>
      </c>
    </row>
    <row r="18" spans="1:4" x14ac:dyDescent="0.25">
      <c r="A18" s="337">
        <v>17</v>
      </c>
      <c r="B18" s="337" t="s">
        <v>1708</v>
      </c>
      <c r="C18" s="11" t="s">
        <v>1014</v>
      </c>
      <c r="D18" s="444">
        <v>11</v>
      </c>
    </row>
    <row r="19" spans="1:4" x14ac:dyDescent="0.25">
      <c r="A19" s="337">
        <v>18</v>
      </c>
      <c r="B19" s="337" t="s">
        <v>1709</v>
      </c>
      <c r="C19" s="11" t="s">
        <v>1015</v>
      </c>
      <c r="D19" s="444">
        <v>12</v>
      </c>
    </row>
    <row r="20" spans="1:4" x14ac:dyDescent="0.25">
      <c r="A20" s="337">
        <v>19</v>
      </c>
      <c r="B20" s="337"/>
      <c r="C20" s="11" t="s">
        <v>1016</v>
      </c>
      <c r="D20" s="444"/>
    </row>
    <row r="21" spans="1:4" x14ac:dyDescent="0.25">
      <c r="A21" s="337">
        <v>20</v>
      </c>
      <c r="B21" s="337"/>
      <c r="C21" s="11" t="s">
        <v>1017</v>
      </c>
      <c r="D21" s="444"/>
    </row>
    <row r="22" spans="1:4" x14ac:dyDescent="0.25">
      <c r="A22" s="337">
        <v>21</v>
      </c>
      <c r="B22" s="337"/>
      <c r="C22" s="11" t="s">
        <v>1018</v>
      </c>
      <c r="D22" s="444"/>
    </row>
    <row r="23" spans="1:4" x14ac:dyDescent="0.25">
      <c r="A23" s="337">
        <v>22</v>
      </c>
      <c r="B23" s="337"/>
      <c r="C23" s="11" t="s">
        <v>1019</v>
      </c>
      <c r="D23" s="444"/>
    </row>
    <row r="24" spans="1:4" x14ac:dyDescent="0.25">
      <c r="A24" s="337">
        <v>23</v>
      </c>
      <c r="B24" s="337"/>
      <c r="C24" s="11" t="s">
        <v>1020</v>
      </c>
      <c r="D24" s="444"/>
    </row>
    <row r="25" spans="1:4" x14ac:dyDescent="0.25">
      <c r="A25" s="337">
        <v>24</v>
      </c>
      <c r="B25" s="337"/>
      <c r="C25" s="11" t="s">
        <v>1021</v>
      </c>
      <c r="D25" s="444"/>
    </row>
    <row r="26" spans="1:4" x14ac:dyDescent="0.25">
      <c r="A26" s="337">
        <v>25</v>
      </c>
      <c r="B26" s="337"/>
      <c r="C26" s="11" t="s">
        <v>1022</v>
      </c>
      <c r="D26" s="444"/>
    </row>
    <row r="27" spans="1:4" x14ac:dyDescent="0.25">
      <c r="A27" s="337">
        <v>26</v>
      </c>
      <c r="B27" s="337"/>
      <c r="C27" s="11" t="s">
        <v>1023</v>
      </c>
      <c r="D27" s="444"/>
    </row>
    <row r="28" spans="1:4" x14ac:dyDescent="0.25">
      <c r="A28" s="337">
        <v>27</v>
      </c>
      <c r="B28" s="337"/>
      <c r="C28" s="11" t="s">
        <v>1024</v>
      </c>
      <c r="D28" s="444"/>
    </row>
    <row r="29" spans="1:4" x14ac:dyDescent="0.25">
      <c r="A29" s="337">
        <v>28</v>
      </c>
      <c r="B29" s="337"/>
      <c r="C29" s="11" t="s">
        <v>1025</v>
      </c>
      <c r="D29" s="444"/>
    </row>
    <row r="30" spans="1:4" x14ac:dyDescent="0.25">
      <c r="A30" s="337">
        <v>29</v>
      </c>
      <c r="B30" s="337"/>
      <c r="C30" s="11" t="s">
        <v>1026</v>
      </c>
      <c r="D30" s="444"/>
    </row>
    <row r="31" spans="1:4" x14ac:dyDescent="0.25">
      <c r="A31" s="337">
        <v>30</v>
      </c>
      <c r="B31" s="337"/>
      <c r="C31" s="11" t="s">
        <v>1027</v>
      </c>
      <c r="D31" s="444"/>
    </row>
    <row r="32" spans="1:4" x14ac:dyDescent="0.25">
      <c r="A32" s="337">
        <v>31</v>
      </c>
      <c r="B32" s="337"/>
      <c r="C32" s="11" t="s">
        <v>1028</v>
      </c>
      <c r="D32" s="444"/>
    </row>
    <row r="33" spans="1:4" x14ac:dyDescent="0.25">
      <c r="A33" s="337">
        <v>32</v>
      </c>
      <c r="B33" s="337"/>
      <c r="C33" s="11" t="s">
        <v>1029</v>
      </c>
      <c r="D33" s="444"/>
    </row>
    <row r="34" spans="1:4" x14ac:dyDescent="0.25">
      <c r="A34" s="337">
        <v>33</v>
      </c>
      <c r="B34" s="337"/>
      <c r="C34" s="11" t="s">
        <v>1030</v>
      </c>
      <c r="D34" s="444"/>
    </row>
    <row r="35" spans="1:4" x14ac:dyDescent="0.25">
      <c r="A35" s="337">
        <v>34</v>
      </c>
      <c r="B35" s="337"/>
      <c r="C35" s="11" t="s">
        <v>1031</v>
      </c>
      <c r="D35" s="444"/>
    </row>
    <row r="36" spans="1:4" x14ac:dyDescent="0.25">
      <c r="A36" s="337">
        <v>35</v>
      </c>
      <c r="B36" s="337"/>
      <c r="C36" s="11" t="s">
        <v>1032</v>
      </c>
      <c r="D36" s="444"/>
    </row>
    <row r="37" spans="1:4" x14ac:dyDescent="0.25">
      <c r="A37" s="337">
        <v>36</v>
      </c>
      <c r="B37" s="337"/>
      <c r="C37" s="11" t="s">
        <v>1033</v>
      </c>
      <c r="D37" s="444"/>
    </row>
    <row r="38" spans="1:4" x14ac:dyDescent="0.25">
      <c r="A38" s="337">
        <v>37</v>
      </c>
      <c r="B38" s="337"/>
      <c r="C38" s="11" t="s">
        <v>1034</v>
      </c>
      <c r="D38" s="444"/>
    </row>
    <row r="39" spans="1:4" x14ac:dyDescent="0.25">
      <c r="A39" s="337">
        <v>38</v>
      </c>
      <c r="B39" s="337"/>
      <c r="C39" s="11" t="s">
        <v>1035</v>
      </c>
      <c r="D39" s="444"/>
    </row>
    <row r="40" spans="1:4" x14ac:dyDescent="0.25">
      <c r="A40" s="337">
        <v>39</v>
      </c>
      <c r="B40" s="337"/>
      <c r="C40" s="11" t="s">
        <v>1036</v>
      </c>
      <c r="D40" s="444"/>
    </row>
    <row r="41" spans="1:4" x14ac:dyDescent="0.25">
      <c r="A41" s="337">
        <v>40</v>
      </c>
      <c r="B41" s="337"/>
      <c r="C41" s="11" t="s">
        <v>1038</v>
      </c>
      <c r="D41" s="444"/>
    </row>
    <row r="42" spans="1:4" x14ac:dyDescent="0.25">
      <c r="A42" s="337">
        <v>41</v>
      </c>
      <c r="B42" s="337"/>
      <c r="C42" s="11" t="s">
        <v>1039</v>
      </c>
      <c r="D42" s="444"/>
    </row>
    <row r="43" spans="1:4" x14ac:dyDescent="0.25">
      <c r="A43" s="337">
        <v>42</v>
      </c>
      <c r="B43" s="337"/>
      <c r="C43" s="11" t="s">
        <v>1040</v>
      </c>
      <c r="D43" s="444"/>
    </row>
    <row r="44" spans="1:4" x14ac:dyDescent="0.25">
      <c r="A44" s="337">
        <v>43</v>
      </c>
      <c r="B44" s="337"/>
      <c r="C44" s="11" t="s">
        <v>1041</v>
      </c>
      <c r="D44" s="444"/>
    </row>
    <row r="45" spans="1:4" x14ac:dyDescent="0.25">
      <c r="A45" s="337">
        <v>44</v>
      </c>
      <c r="B45" s="337"/>
      <c r="C45" s="11" t="s">
        <v>1042</v>
      </c>
      <c r="D45" s="444"/>
    </row>
    <row r="46" spans="1:4" x14ac:dyDescent="0.25">
      <c r="A46" s="337">
        <v>45</v>
      </c>
      <c r="B46" s="337"/>
      <c r="C46" s="11" t="s">
        <v>1043</v>
      </c>
      <c r="D46" s="444"/>
    </row>
    <row r="47" spans="1:4" x14ac:dyDescent="0.25">
      <c r="A47" s="337">
        <v>46</v>
      </c>
      <c r="B47" s="337"/>
      <c r="C47" s="11" t="s">
        <v>1044</v>
      </c>
      <c r="D47" s="444"/>
    </row>
    <row r="48" spans="1:4" x14ac:dyDescent="0.25">
      <c r="A48" s="337">
        <v>47</v>
      </c>
      <c r="B48" s="337"/>
      <c r="C48" s="11" t="s">
        <v>1045</v>
      </c>
      <c r="D48" s="444"/>
    </row>
    <row r="49" spans="1:4" x14ac:dyDescent="0.25">
      <c r="A49" s="337">
        <v>48</v>
      </c>
      <c r="B49" s="337"/>
      <c r="C49" s="11" t="s">
        <v>1046</v>
      </c>
      <c r="D49" s="444"/>
    </row>
    <row r="50" spans="1:4" x14ac:dyDescent="0.25">
      <c r="A50" s="337">
        <v>49</v>
      </c>
      <c r="B50" s="337"/>
      <c r="C50" s="11" t="s">
        <v>1047</v>
      </c>
      <c r="D50" s="444"/>
    </row>
    <row r="51" spans="1:4" x14ac:dyDescent="0.25">
      <c r="A51" s="337">
        <v>50</v>
      </c>
      <c r="B51" s="337"/>
      <c r="C51" s="11" t="s">
        <v>1048</v>
      </c>
      <c r="D51" s="444"/>
    </row>
    <row r="52" spans="1:4" x14ac:dyDescent="0.25">
      <c r="A52" s="337">
        <v>51</v>
      </c>
      <c r="B52" s="337"/>
      <c r="C52" s="11" t="s">
        <v>1049</v>
      </c>
      <c r="D52" s="444"/>
    </row>
    <row r="53" spans="1:4" x14ac:dyDescent="0.25">
      <c r="A53" s="11">
        <v>52</v>
      </c>
      <c r="B53" s="11"/>
      <c r="C53" s="11" t="s">
        <v>1050</v>
      </c>
      <c r="D53" s="444"/>
    </row>
    <row r="54" spans="1:4" x14ac:dyDescent="0.25">
      <c r="A54" s="11">
        <v>53</v>
      </c>
      <c r="B54" s="11"/>
      <c r="C54" s="11" t="s">
        <v>1051</v>
      </c>
      <c r="D54" s="444"/>
    </row>
    <row r="55" spans="1:4" x14ac:dyDescent="0.25">
      <c r="A55" s="11">
        <v>54</v>
      </c>
      <c r="B55" s="11"/>
      <c r="C55" s="11" t="s">
        <v>1052</v>
      </c>
      <c r="D55" s="444"/>
    </row>
    <row r="56" spans="1:4" x14ac:dyDescent="0.25">
      <c r="A56" s="11">
        <v>55</v>
      </c>
      <c r="B56" s="11"/>
      <c r="C56" s="11" t="s">
        <v>1053</v>
      </c>
      <c r="D56" s="444"/>
    </row>
    <row r="57" spans="1:4" x14ac:dyDescent="0.25">
      <c r="A57" s="11">
        <v>56</v>
      </c>
      <c r="B57" s="11"/>
      <c r="C57" s="11" t="s">
        <v>1054</v>
      </c>
      <c r="D57" s="444"/>
    </row>
    <row r="58" spans="1:4" x14ac:dyDescent="0.25">
      <c r="A58" s="11">
        <v>57</v>
      </c>
      <c r="B58" s="11"/>
      <c r="C58" s="11" t="s">
        <v>1055</v>
      </c>
      <c r="D58" s="444"/>
    </row>
    <row r="59" spans="1:4" x14ac:dyDescent="0.25">
      <c r="A59" s="11">
        <v>58</v>
      </c>
      <c r="B59" s="11"/>
      <c r="C59" s="11" t="s">
        <v>1056</v>
      </c>
      <c r="D59" s="444"/>
    </row>
    <row r="60" spans="1:4" x14ac:dyDescent="0.25">
      <c r="A60" s="11">
        <v>59</v>
      </c>
      <c r="B60" s="11"/>
      <c r="C60" s="11" t="s">
        <v>1057</v>
      </c>
      <c r="D60" s="444"/>
    </row>
    <row r="61" spans="1:4" x14ac:dyDescent="0.25">
      <c r="A61" s="11">
        <v>60</v>
      </c>
      <c r="B61" s="11"/>
      <c r="C61" s="11" t="s">
        <v>1058</v>
      </c>
      <c r="D61" s="444"/>
    </row>
    <row r="62" spans="1:4" x14ac:dyDescent="0.25">
      <c r="A62" s="11">
        <v>61</v>
      </c>
      <c r="B62" s="11"/>
      <c r="C62" s="11" t="s">
        <v>1059</v>
      </c>
      <c r="D62" s="444"/>
    </row>
    <row r="63" spans="1:4" x14ac:dyDescent="0.25">
      <c r="A63" s="11">
        <v>62</v>
      </c>
      <c r="B63" s="11"/>
      <c r="C63" s="11" t="s">
        <v>1060</v>
      </c>
      <c r="D63" s="444"/>
    </row>
    <row r="64" spans="1:4" x14ac:dyDescent="0.25">
      <c r="A64" s="11">
        <v>63</v>
      </c>
      <c r="B64" s="11"/>
      <c r="C64" s="11" t="s">
        <v>1061</v>
      </c>
      <c r="D64" s="444"/>
    </row>
    <row r="65" spans="1:4" ht="15.75" thickBot="1" x14ac:dyDescent="0.3">
      <c r="A65" s="12">
        <v>64</v>
      </c>
      <c r="B65" s="12"/>
      <c r="C65" s="12" t="s">
        <v>1062</v>
      </c>
      <c r="D6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9">
    <tabColor rgb="FF92D050"/>
  </sheetPr>
  <dimension ref="A1:I976"/>
  <sheetViews>
    <sheetView zoomScale="85" zoomScaleNormal="85" workbookViewId="0">
      <pane ySplit="1" topLeftCell="A17" activePane="bottomLeft" state="frozen"/>
      <selection pane="bottomLeft" activeCell="B41" sqref="B41"/>
    </sheetView>
  </sheetViews>
  <sheetFormatPr defaultRowHeight="15" x14ac:dyDescent="0.25"/>
  <cols>
    <col min="1" max="1" width="12.85546875" style="163" customWidth="1"/>
    <col min="2" max="2" width="74.42578125" style="163" customWidth="1"/>
    <col min="3" max="3" width="39" style="163" customWidth="1"/>
    <col min="4" max="4" width="36.5703125" customWidth="1"/>
    <col min="5" max="5" width="18.7109375" customWidth="1"/>
    <col min="7" max="7" width="52.5703125" style="1" customWidth="1"/>
  </cols>
  <sheetData>
    <row r="1" spans="1:9" s="163" customFormat="1" ht="15.75" thickBot="1" x14ac:dyDescent="0.3">
      <c r="A1" s="473" t="s">
        <v>527</v>
      </c>
      <c r="B1" s="474" t="s">
        <v>42</v>
      </c>
      <c r="C1" s="474" t="s">
        <v>1063</v>
      </c>
      <c r="D1" s="474" t="s">
        <v>458</v>
      </c>
      <c r="E1" s="475" t="s">
        <v>70</v>
      </c>
      <c r="G1" s="366"/>
      <c r="H1" s="366"/>
      <c r="I1" s="366"/>
    </row>
    <row r="2" spans="1:9" x14ac:dyDescent="0.25">
      <c r="A2" s="472">
        <v>1</v>
      </c>
      <c r="B2" s="967" t="s">
        <v>1317</v>
      </c>
      <c r="C2" s="968" t="s">
        <v>1317</v>
      </c>
      <c r="D2" s="969" t="s">
        <v>1696</v>
      </c>
      <c r="E2" s="970" t="s">
        <v>3025</v>
      </c>
      <c r="G2" s="367"/>
      <c r="H2" s="285"/>
      <c r="I2" s="285"/>
    </row>
    <row r="3" spans="1:9" s="262" customFormat="1" x14ac:dyDescent="0.25">
      <c r="A3" s="472">
        <v>2</v>
      </c>
      <c r="B3" s="971"/>
      <c r="C3" s="971"/>
      <c r="D3" s="971"/>
      <c r="E3" s="971"/>
      <c r="G3" s="367"/>
      <c r="H3" s="285"/>
      <c r="I3" s="285"/>
    </row>
    <row r="4" spans="1:9" s="262" customFormat="1" x14ac:dyDescent="0.25">
      <c r="A4" s="472">
        <v>3</v>
      </c>
      <c r="B4" s="972" t="s">
        <v>2550</v>
      </c>
      <c r="C4" s="972" t="s">
        <v>2550</v>
      </c>
      <c r="D4" s="973" t="s">
        <v>2091</v>
      </c>
      <c r="E4" s="974" t="s">
        <v>3026</v>
      </c>
      <c r="G4" s="367"/>
      <c r="H4" s="285"/>
      <c r="I4" s="285"/>
    </row>
    <row r="5" spans="1:9" s="262" customFormat="1" x14ac:dyDescent="0.25">
      <c r="A5" s="472">
        <v>4</v>
      </c>
      <c r="B5" s="972"/>
      <c r="C5" s="972"/>
      <c r="D5" s="973"/>
      <c r="E5" s="974"/>
      <c r="G5" s="367"/>
      <c r="H5" s="285"/>
      <c r="I5" s="285"/>
    </row>
    <row r="6" spans="1:9" x14ac:dyDescent="0.25">
      <c r="A6" s="472">
        <v>5</v>
      </c>
      <c r="B6" s="972" t="s">
        <v>2551</v>
      </c>
      <c r="C6" s="972" t="s">
        <v>2551</v>
      </c>
      <c r="D6" s="973" t="s">
        <v>2092</v>
      </c>
      <c r="E6" s="974" t="s">
        <v>3026</v>
      </c>
      <c r="G6" s="365"/>
      <c r="H6" s="339"/>
      <c r="I6" s="285"/>
    </row>
    <row r="7" spans="1:9" s="262" customFormat="1" x14ac:dyDescent="0.25">
      <c r="A7" s="472">
        <v>6</v>
      </c>
      <c r="B7" s="972"/>
      <c r="C7" s="972"/>
      <c r="D7" s="973"/>
      <c r="E7" s="974"/>
      <c r="G7" s="365"/>
      <c r="H7" s="339"/>
      <c r="I7" s="285"/>
    </row>
    <row r="8" spans="1:9" s="262" customFormat="1" x14ac:dyDescent="0.25">
      <c r="A8" s="472">
        <v>7</v>
      </c>
      <c r="B8" s="972" t="s">
        <v>1920</v>
      </c>
      <c r="C8" s="972" t="s">
        <v>3028</v>
      </c>
      <c r="D8" s="973" t="s">
        <v>2608</v>
      </c>
      <c r="E8" s="974" t="s">
        <v>3027</v>
      </c>
      <c r="G8" s="365"/>
      <c r="H8" s="339"/>
      <c r="I8" s="285"/>
    </row>
    <row r="9" spans="1:9" s="262" customFormat="1" x14ac:dyDescent="0.25">
      <c r="A9" s="472">
        <v>8</v>
      </c>
      <c r="B9" s="972"/>
      <c r="C9" s="972"/>
      <c r="D9" s="973"/>
      <c r="E9" s="974"/>
      <c r="G9" s="365"/>
      <c r="H9" s="339"/>
      <c r="I9" s="285"/>
    </row>
    <row r="10" spans="1:9" x14ac:dyDescent="0.25">
      <c r="A10" s="472">
        <v>9</v>
      </c>
      <c r="B10" s="972" t="s">
        <v>1921</v>
      </c>
      <c r="C10" s="972" t="s">
        <v>3029</v>
      </c>
      <c r="D10" s="973" t="s">
        <v>2609</v>
      </c>
      <c r="E10" s="974" t="s">
        <v>3027</v>
      </c>
      <c r="G10" s="365"/>
      <c r="H10" s="339"/>
      <c r="I10" s="285"/>
    </row>
    <row r="11" spans="1:9" s="262" customFormat="1" x14ac:dyDescent="0.25">
      <c r="A11" s="472">
        <v>10</v>
      </c>
      <c r="B11" s="972"/>
      <c r="C11" s="972"/>
      <c r="D11" s="973"/>
      <c r="E11" s="974"/>
      <c r="G11" s="365"/>
      <c r="H11" s="339"/>
      <c r="I11" s="285"/>
    </row>
    <row r="12" spans="1:9" s="262" customFormat="1" x14ac:dyDescent="0.25">
      <c r="A12" s="472">
        <v>11</v>
      </c>
      <c r="B12" s="972" t="s">
        <v>1923</v>
      </c>
      <c r="C12" s="972" t="s">
        <v>3030</v>
      </c>
      <c r="D12" s="973" t="s">
        <v>2612</v>
      </c>
      <c r="E12" s="974" t="s">
        <v>3027</v>
      </c>
      <c r="G12" s="310"/>
      <c r="H12" s="339"/>
      <c r="I12" s="285"/>
    </row>
    <row r="13" spans="1:9" s="262" customFormat="1" x14ac:dyDescent="0.25">
      <c r="A13" s="472">
        <v>12</v>
      </c>
      <c r="B13" s="972"/>
      <c r="C13" s="972"/>
      <c r="D13" s="973"/>
      <c r="E13" s="974"/>
      <c r="G13" s="310"/>
      <c r="H13" s="339"/>
      <c r="I13" s="285"/>
    </row>
    <row r="14" spans="1:9" x14ac:dyDescent="0.25">
      <c r="A14" s="472">
        <v>13</v>
      </c>
      <c r="B14" s="972" t="s">
        <v>2553</v>
      </c>
      <c r="C14" s="972" t="s">
        <v>3031</v>
      </c>
      <c r="D14" s="973" t="s">
        <v>2610</v>
      </c>
      <c r="E14" s="974" t="s">
        <v>3027</v>
      </c>
      <c r="G14" s="310"/>
      <c r="H14" s="339"/>
      <c r="I14" s="285"/>
    </row>
    <row r="15" spans="1:9" s="262" customFormat="1" x14ac:dyDescent="0.25">
      <c r="A15" s="472">
        <v>14</v>
      </c>
      <c r="B15" s="972"/>
      <c r="C15" s="972"/>
      <c r="D15" s="973"/>
      <c r="E15" s="974"/>
      <c r="G15" s="310"/>
      <c r="H15" s="339"/>
      <c r="I15" s="285"/>
    </row>
    <row r="16" spans="1:9" s="262" customFormat="1" x14ac:dyDescent="0.25">
      <c r="A16" s="472">
        <v>15</v>
      </c>
      <c r="B16" s="972" t="s">
        <v>1985</v>
      </c>
      <c r="C16" s="972" t="s">
        <v>3032</v>
      </c>
      <c r="D16" s="973" t="s">
        <v>2607</v>
      </c>
      <c r="E16" s="974" t="s">
        <v>3027</v>
      </c>
      <c r="G16" s="310"/>
      <c r="H16" s="339"/>
      <c r="I16" s="285"/>
    </row>
    <row r="17" spans="1:9" s="262" customFormat="1" x14ac:dyDescent="0.25">
      <c r="A17" s="472">
        <v>16</v>
      </c>
      <c r="B17" s="972"/>
      <c r="C17" s="972"/>
      <c r="D17" s="973"/>
      <c r="E17" s="974"/>
      <c r="G17" s="310"/>
      <c r="H17" s="339"/>
      <c r="I17" s="285"/>
    </row>
    <row r="18" spans="1:9" x14ac:dyDescent="0.25">
      <c r="A18" s="472">
        <v>17</v>
      </c>
      <c r="B18" s="972" t="s">
        <v>1986</v>
      </c>
      <c r="C18" s="972" t="s">
        <v>3033</v>
      </c>
      <c r="D18" s="973" t="s">
        <v>2606</v>
      </c>
      <c r="E18" s="974" t="s">
        <v>3027</v>
      </c>
      <c r="G18" s="310"/>
      <c r="H18" s="339"/>
      <c r="I18" s="285"/>
    </row>
    <row r="19" spans="1:9" s="262" customFormat="1" x14ac:dyDescent="0.25">
      <c r="A19" s="472">
        <v>18</v>
      </c>
      <c r="B19" s="972"/>
      <c r="C19" s="972"/>
      <c r="D19" s="973"/>
      <c r="E19" s="974"/>
      <c r="G19" s="310"/>
      <c r="H19" s="339"/>
      <c r="I19" s="285"/>
    </row>
    <row r="20" spans="1:9" x14ac:dyDescent="0.25">
      <c r="A20" s="472">
        <v>19</v>
      </c>
      <c r="B20" s="972" t="s">
        <v>2009</v>
      </c>
      <c r="C20" s="975" t="s">
        <v>3034</v>
      </c>
      <c r="D20" s="973" t="s">
        <v>2614</v>
      </c>
      <c r="E20" s="974" t="s">
        <v>3027</v>
      </c>
      <c r="G20" s="310"/>
      <c r="H20" s="339"/>
      <c r="I20" s="285"/>
    </row>
    <row r="21" spans="1:9" s="262" customFormat="1" x14ac:dyDescent="0.25">
      <c r="A21" s="472">
        <v>20</v>
      </c>
      <c r="B21" s="972"/>
      <c r="C21" s="972"/>
      <c r="D21" s="973"/>
      <c r="E21" s="974"/>
      <c r="G21" s="310"/>
      <c r="H21" s="339"/>
      <c r="I21" s="285"/>
    </row>
    <row r="22" spans="1:9" s="262" customFormat="1" x14ac:dyDescent="0.25">
      <c r="A22" s="472">
        <v>21</v>
      </c>
      <c r="B22" s="972" t="s">
        <v>2010</v>
      </c>
      <c r="C22" s="976" t="s">
        <v>3035</v>
      </c>
      <c r="D22" s="973" t="s">
        <v>2615</v>
      </c>
      <c r="E22" s="974" t="s">
        <v>3027</v>
      </c>
      <c r="G22" s="310"/>
      <c r="H22" s="339"/>
      <c r="I22" s="285"/>
    </row>
    <row r="23" spans="1:9" s="262" customFormat="1" x14ac:dyDescent="0.25">
      <c r="A23" s="472">
        <v>22</v>
      </c>
      <c r="B23" s="972"/>
      <c r="C23" s="972"/>
      <c r="D23" s="973"/>
      <c r="E23" s="974"/>
      <c r="G23" s="310"/>
      <c r="H23" s="339"/>
      <c r="I23" s="285"/>
    </row>
    <row r="24" spans="1:9" x14ac:dyDescent="0.25">
      <c r="A24" s="472">
        <v>23</v>
      </c>
      <c r="B24" s="972" t="s">
        <v>2011</v>
      </c>
      <c r="C24" s="972" t="s">
        <v>3036</v>
      </c>
      <c r="D24" s="973" t="s">
        <v>2613</v>
      </c>
      <c r="E24" s="974" t="s">
        <v>3027</v>
      </c>
      <c r="G24" s="310"/>
      <c r="H24" s="339"/>
      <c r="I24" s="285"/>
    </row>
    <row r="25" spans="1:9" s="262" customFormat="1" x14ac:dyDescent="0.25">
      <c r="A25" s="472">
        <v>24</v>
      </c>
      <c r="B25" s="972"/>
      <c r="C25" s="972"/>
      <c r="D25" s="973"/>
      <c r="E25" s="974"/>
      <c r="G25" s="310"/>
      <c r="H25" s="339"/>
      <c r="I25" s="285"/>
    </row>
    <row r="26" spans="1:9" s="262" customFormat="1" x14ac:dyDescent="0.25">
      <c r="A26" s="472">
        <v>25</v>
      </c>
      <c r="B26" s="972" t="s">
        <v>2554</v>
      </c>
      <c r="C26" s="972" t="s">
        <v>3037</v>
      </c>
      <c r="D26" s="973" t="s">
        <v>2618</v>
      </c>
      <c r="E26" s="974" t="s">
        <v>3027</v>
      </c>
      <c r="G26" s="310"/>
      <c r="H26" s="339"/>
      <c r="I26" s="285"/>
    </row>
    <row r="27" spans="1:9" s="262" customFormat="1" x14ac:dyDescent="0.25">
      <c r="A27" s="472">
        <v>26</v>
      </c>
      <c r="B27" s="972"/>
      <c r="C27" s="972"/>
      <c r="D27" s="973"/>
      <c r="E27" s="974"/>
      <c r="G27" s="310"/>
      <c r="H27" s="339"/>
      <c r="I27" s="285"/>
    </row>
    <row r="28" spans="1:9" x14ac:dyDescent="0.25">
      <c r="A28" s="472">
        <v>27</v>
      </c>
      <c r="B28" s="972" t="s">
        <v>2013</v>
      </c>
      <c r="C28" s="976" t="s">
        <v>3038</v>
      </c>
      <c r="D28" s="973" t="s">
        <v>2616</v>
      </c>
      <c r="E28" s="974" t="s">
        <v>3027</v>
      </c>
      <c r="G28" s="310"/>
      <c r="H28" s="339"/>
      <c r="I28" s="285"/>
    </row>
    <row r="29" spans="1:9" s="262" customFormat="1" x14ac:dyDescent="0.25">
      <c r="A29" s="472">
        <v>28</v>
      </c>
      <c r="B29" s="972"/>
      <c r="C29" s="972"/>
      <c r="D29" s="973"/>
      <c r="E29" s="974"/>
      <c r="G29" s="310"/>
      <c r="H29" s="339"/>
      <c r="I29" s="285"/>
    </row>
    <row r="30" spans="1:9" s="262" customFormat="1" x14ac:dyDescent="0.25">
      <c r="A30" s="472">
        <v>29</v>
      </c>
      <c r="B30" s="972" t="s">
        <v>2015</v>
      </c>
      <c r="C30" s="976" t="s">
        <v>3039</v>
      </c>
      <c r="D30" s="973" t="s">
        <v>2617</v>
      </c>
      <c r="E30" s="974" t="s">
        <v>3027</v>
      </c>
      <c r="G30" s="310"/>
      <c r="H30" s="339"/>
      <c r="I30" s="285"/>
    </row>
    <row r="31" spans="1:9" s="262" customFormat="1" x14ac:dyDescent="0.25">
      <c r="A31" s="472">
        <v>30</v>
      </c>
      <c r="B31" s="972"/>
      <c r="C31" s="972"/>
      <c r="D31" s="973"/>
      <c r="E31" s="974"/>
      <c r="G31" s="310"/>
      <c r="H31" s="339"/>
      <c r="I31" s="285"/>
    </row>
    <row r="32" spans="1:9" x14ac:dyDescent="0.25">
      <c r="A32" s="472">
        <v>31</v>
      </c>
      <c r="B32" s="972" t="s">
        <v>2555</v>
      </c>
      <c r="C32" s="972" t="s">
        <v>3040</v>
      </c>
      <c r="D32" s="973" t="s">
        <v>2619</v>
      </c>
      <c r="E32" s="974" t="s">
        <v>3027</v>
      </c>
      <c r="G32" s="310"/>
      <c r="H32" s="339"/>
      <c r="I32" s="285"/>
    </row>
    <row r="33" spans="1:9" s="262" customFormat="1" x14ac:dyDescent="0.25">
      <c r="A33" s="472">
        <v>32</v>
      </c>
      <c r="B33" s="972"/>
      <c r="C33" s="972"/>
      <c r="D33" s="973"/>
      <c r="E33" s="974"/>
      <c r="G33" s="310"/>
      <c r="H33" s="339"/>
      <c r="I33" s="285"/>
    </row>
    <row r="34" spans="1:9" s="262" customFormat="1" x14ac:dyDescent="0.25">
      <c r="A34" s="472">
        <v>33</v>
      </c>
      <c r="B34" s="972" t="s">
        <v>2556</v>
      </c>
      <c r="C34" s="972" t="s">
        <v>3041</v>
      </c>
      <c r="D34" s="973" t="s">
        <v>2620</v>
      </c>
      <c r="E34" s="974" t="s">
        <v>3027</v>
      </c>
      <c r="G34" s="310"/>
      <c r="H34" s="339"/>
      <c r="I34" s="285"/>
    </row>
    <row r="35" spans="1:9" s="262" customFormat="1" x14ac:dyDescent="0.25">
      <c r="A35" s="472">
        <v>34</v>
      </c>
      <c r="B35" s="972"/>
      <c r="C35" s="972"/>
      <c r="D35" s="973"/>
      <c r="E35" s="974"/>
      <c r="G35" s="310"/>
      <c r="H35" s="339"/>
      <c r="I35" s="285"/>
    </row>
    <row r="36" spans="1:9" s="262" customFormat="1" x14ac:dyDescent="0.25">
      <c r="A36" s="472">
        <v>35</v>
      </c>
      <c r="B36" s="1022" t="s">
        <v>3405</v>
      </c>
      <c r="C36" s="972"/>
      <c r="D36" s="725" t="s">
        <v>2552</v>
      </c>
      <c r="E36" s="974" t="s">
        <v>3042</v>
      </c>
      <c r="G36" s="310"/>
      <c r="H36" s="339"/>
      <c r="I36" s="285"/>
    </row>
    <row r="37" spans="1:9" s="262" customFormat="1" x14ac:dyDescent="0.25">
      <c r="A37" s="472" t="s">
        <v>3514</v>
      </c>
      <c r="B37" s="1022" t="s">
        <v>3513</v>
      </c>
      <c r="C37" s="972"/>
      <c r="D37" s="1052" t="s">
        <v>3515</v>
      </c>
      <c r="E37" s="974" t="s">
        <v>3042</v>
      </c>
      <c r="G37" s="310"/>
      <c r="H37" s="339"/>
      <c r="I37" s="285"/>
    </row>
    <row r="38" spans="1:9" s="262" customFormat="1" x14ac:dyDescent="0.25">
      <c r="A38" s="472">
        <v>36</v>
      </c>
      <c r="B38" s="972" t="s">
        <v>596</v>
      </c>
      <c r="C38" s="971" t="s">
        <v>2135</v>
      </c>
      <c r="D38" s="977" t="s">
        <v>2093</v>
      </c>
      <c r="E38" s="974" t="s">
        <v>3506</v>
      </c>
      <c r="G38" s="310"/>
      <c r="H38" s="339"/>
      <c r="I38" s="285"/>
    </row>
    <row r="39" spans="1:9" s="262" customFormat="1" x14ac:dyDescent="0.25">
      <c r="A39" s="472">
        <v>37</v>
      </c>
      <c r="B39" s="972" t="s">
        <v>3043</v>
      </c>
      <c r="C39" s="1055" t="s">
        <v>3525</v>
      </c>
      <c r="D39" s="977"/>
      <c r="E39" s="974"/>
      <c r="G39" s="358"/>
      <c r="H39" s="339"/>
      <c r="I39" s="285"/>
    </row>
    <row r="40" spans="1:9" s="262" customFormat="1" x14ac:dyDescent="0.25">
      <c r="A40" s="472">
        <v>38</v>
      </c>
      <c r="B40" s="972" t="s">
        <v>3044</v>
      </c>
      <c r="C40" s="1055" t="s">
        <v>3526</v>
      </c>
      <c r="D40" s="977"/>
      <c r="E40" s="974"/>
      <c r="G40" s="310"/>
      <c r="H40" s="339"/>
      <c r="I40" s="285"/>
    </row>
    <row r="41" spans="1:9" x14ac:dyDescent="0.25">
      <c r="A41" s="472">
        <v>39</v>
      </c>
      <c r="B41" s="972"/>
      <c r="C41" s="972"/>
      <c r="D41" s="973"/>
      <c r="E41" s="974"/>
      <c r="G41" s="310"/>
      <c r="H41" s="339"/>
      <c r="I41" s="285"/>
    </row>
    <row r="42" spans="1:9" s="262" customFormat="1" x14ac:dyDescent="0.25">
      <c r="A42" s="472">
        <v>40</v>
      </c>
      <c r="B42" s="972"/>
      <c r="C42" s="972"/>
      <c r="D42" s="973"/>
      <c r="E42" s="974"/>
      <c r="G42" s="310"/>
      <c r="H42" s="339"/>
      <c r="I42" s="285"/>
    </row>
    <row r="43" spans="1:9" s="262" customFormat="1" x14ac:dyDescent="0.25">
      <c r="A43" s="472">
        <v>41</v>
      </c>
      <c r="B43" s="972" t="s">
        <v>3517</v>
      </c>
      <c r="C43" s="972" t="s">
        <v>3517</v>
      </c>
      <c r="D43" s="973" t="s">
        <v>3045</v>
      </c>
      <c r="E43" s="974" t="s">
        <v>3046</v>
      </c>
      <c r="G43" s="310"/>
      <c r="H43" s="339"/>
      <c r="I43" s="285"/>
    </row>
    <row r="44" spans="1:9" s="262" customFormat="1" x14ac:dyDescent="0.25">
      <c r="A44" s="472">
        <v>42</v>
      </c>
      <c r="B44" s="972" t="s">
        <v>3519</v>
      </c>
      <c r="C44" s="971"/>
      <c r="D44" s="725"/>
      <c r="E44" s="974"/>
      <c r="G44" s="310"/>
      <c r="H44" s="339"/>
      <c r="I44" s="285"/>
    </row>
    <row r="45" spans="1:9" s="262" customFormat="1" x14ac:dyDescent="0.25">
      <c r="A45" s="472">
        <v>43</v>
      </c>
      <c r="B45" s="972" t="s">
        <v>3520</v>
      </c>
      <c r="C45" s="971"/>
      <c r="D45" s="973"/>
      <c r="E45" s="974"/>
      <c r="G45" s="310"/>
      <c r="H45" s="339"/>
      <c r="I45" s="285"/>
    </row>
    <row r="46" spans="1:9" s="262" customFormat="1" x14ac:dyDescent="0.25">
      <c r="A46" s="472">
        <v>44</v>
      </c>
      <c r="B46" s="972" t="s">
        <v>3518</v>
      </c>
      <c r="C46" s="972" t="s">
        <v>3518</v>
      </c>
      <c r="D46" s="973" t="s">
        <v>3047</v>
      </c>
      <c r="E46" s="974" t="s">
        <v>3046</v>
      </c>
      <c r="G46" s="310"/>
      <c r="H46" s="339"/>
      <c r="I46" s="285"/>
    </row>
    <row r="47" spans="1:9" s="262" customFormat="1" x14ac:dyDescent="0.25">
      <c r="A47" s="472">
        <v>45</v>
      </c>
      <c r="B47" s="972" t="s">
        <v>3522</v>
      </c>
      <c r="C47" s="971"/>
      <c r="D47" s="725"/>
      <c r="E47" s="974"/>
      <c r="G47" s="310"/>
      <c r="H47" s="339"/>
      <c r="I47" s="285"/>
    </row>
    <row r="48" spans="1:9" s="262" customFormat="1" x14ac:dyDescent="0.25">
      <c r="A48" s="472">
        <v>46</v>
      </c>
      <c r="B48" s="972" t="s">
        <v>3521</v>
      </c>
      <c r="C48" s="971"/>
      <c r="D48" s="973"/>
      <c r="E48" s="974"/>
      <c r="G48" s="310"/>
      <c r="H48" s="339"/>
      <c r="I48" s="285"/>
    </row>
    <row r="49" spans="1:9" x14ac:dyDescent="0.25">
      <c r="A49" s="472">
        <v>47</v>
      </c>
      <c r="B49" s="972" t="s">
        <v>3380</v>
      </c>
      <c r="C49" s="972" t="s">
        <v>3388</v>
      </c>
      <c r="D49" s="977" t="s">
        <v>3377</v>
      </c>
      <c r="E49" s="974" t="s">
        <v>3389</v>
      </c>
      <c r="G49" s="310"/>
      <c r="H49" s="339"/>
      <c r="I49" s="285"/>
    </row>
    <row r="50" spans="1:9" s="262" customFormat="1" x14ac:dyDescent="0.25">
      <c r="A50" s="472">
        <v>48</v>
      </c>
      <c r="B50" s="972"/>
      <c r="C50" s="972"/>
      <c r="D50" s="973"/>
      <c r="E50" s="974"/>
      <c r="G50" s="905"/>
      <c r="H50" s="339"/>
      <c r="I50" s="285"/>
    </row>
    <row r="51" spans="1:9" s="262" customFormat="1" x14ac:dyDescent="0.25">
      <c r="A51" s="472">
        <v>49</v>
      </c>
      <c r="B51" s="315"/>
      <c r="C51" s="315"/>
      <c r="D51" s="638"/>
      <c r="E51" s="337"/>
      <c r="G51" s="905"/>
      <c r="H51" s="339"/>
      <c r="I51" s="285"/>
    </row>
    <row r="52" spans="1:9" s="262" customFormat="1" x14ac:dyDescent="0.25">
      <c r="A52" s="472">
        <v>50</v>
      </c>
      <c r="B52" s="315"/>
      <c r="C52" s="315"/>
      <c r="D52" s="638"/>
      <c r="E52" s="337"/>
      <c r="G52" s="905"/>
      <c r="H52" s="339"/>
      <c r="I52" s="285"/>
    </row>
    <row r="53" spans="1:9" s="262" customFormat="1" x14ac:dyDescent="0.25">
      <c r="A53" s="472">
        <v>51</v>
      </c>
      <c r="B53" s="315"/>
      <c r="C53" s="315"/>
      <c r="D53" s="638"/>
      <c r="E53" s="337"/>
      <c r="G53" s="905"/>
      <c r="H53" s="339"/>
      <c r="I53" s="285"/>
    </row>
    <row r="54" spans="1:9" s="262" customFormat="1" x14ac:dyDescent="0.25">
      <c r="A54" s="472">
        <v>52</v>
      </c>
      <c r="B54" s="315"/>
      <c r="C54" s="315"/>
      <c r="D54" s="638"/>
      <c r="E54" s="337"/>
      <c r="G54" s="905"/>
      <c r="H54" s="339"/>
      <c r="I54" s="285"/>
    </row>
    <row r="55" spans="1:9" s="262" customFormat="1" x14ac:dyDescent="0.25">
      <c r="A55" s="472">
        <v>53</v>
      </c>
      <c r="B55" s="315"/>
      <c r="C55" s="315"/>
      <c r="D55" s="638"/>
      <c r="E55" s="337"/>
      <c r="G55" s="905"/>
      <c r="H55" s="339"/>
      <c r="I55" s="285"/>
    </row>
    <row r="56" spans="1:9" s="262" customFormat="1" x14ac:dyDescent="0.25">
      <c r="A56" s="472">
        <v>54</v>
      </c>
      <c r="B56" s="315"/>
      <c r="C56" s="315"/>
      <c r="D56" s="638"/>
      <c r="E56" s="337"/>
      <c r="G56" s="216"/>
      <c r="H56" s="339"/>
      <c r="I56" s="285"/>
    </row>
    <row r="57" spans="1:9" x14ac:dyDescent="0.25">
      <c r="A57" s="472">
        <v>55</v>
      </c>
      <c r="B57" s="315"/>
      <c r="C57" s="315"/>
      <c r="D57" s="638"/>
      <c r="E57" s="337"/>
      <c r="G57" s="358"/>
      <c r="H57" s="339"/>
      <c r="I57" s="285"/>
    </row>
    <row r="58" spans="1:9" s="262" customFormat="1" x14ac:dyDescent="0.25">
      <c r="A58" s="472">
        <v>56</v>
      </c>
      <c r="B58" s="315"/>
      <c r="C58" s="315"/>
      <c r="D58" s="638"/>
      <c r="E58" s="337"/>
      <c r="G58" s="358"/>
      <c r="H58" s="339"/>
      <c r="I58" s="285"/>
    </row>
    <row r="59" spans="1:9" s="262" customFormat="1" x14ac:dyDescent="0.25">
      <c r="A59" s="472">
        <v>57</v>
      </c>
      <c r="B59" s="315"/>
      <c r="C59" s="315"/>
      <c r="D59" s="638"/>
      <c r="E59" s="337"/>
      <c r="G59" s="216"/>
      <c r="H59" s="339"/>
      <c r="I59" s="285"/>
    </row>
    <row r="60" spans="1:9" s="262" customFormat="1" x14ac:dyDescent="0.25">
      <c r="A60" s="472">
        <v>58</v>
      </c>
      <c r="B60" s="315"/>
      <c r="C60" s="315"/>
      <c r="D60" s="638"/>
      <c r="E60" s="337"/>
      <c r="G60" s="216"/>
      <c r="H60" s="339"/>
      <c r="I60" s="285"/>
    </row>
    <row r="61" spans="1:9" s="262" customFormat="1" x14ac:dyDescent="0.25">
      <c r="A61" s="472">
        <v>59</v>
      </c>
      <c r="B61" s="315"/>
      <c r="C61" s="315"/>
      <c r="D61" s="638"/>
      <c r="E61" s="337"/>
      <c r="G61" s="310"/>
      <c r="H61" s="339"/>
      <c r="I61" s="285"/>
    </row>
    <row r="62" spans="1:9" s="262" customFormat="1" x14ac:dyDescent="0.25">
      <c r="A62" s="472">
        <v>60</v>
      </c>
      <c r="B62" s="315"/>
      <c r="C62" s="315"/>
      <c r="D62" s="638"/>
      <c r="E62" s="337"/>
      <c r="G62" s="358"/>
      <c r="H62" s="339"/>
      <c r="I62" s="285"/>
    </row>
    <row r="63" spans="1:9" s="262" customFormat="1" x14ac:dyDescent="0.25">
      <c r="A63" s="472">
        <v>61</v>
      </c>
      <c r="B63" s="315"/>
      <c r="C63" s="315"/>
      <c r="D63" s="638"/>
      <c r="E63" s="337"/>
      <c r="G63" s="358"/>
      <c r="H63" s="339"/>
      <c r="I63" s="285"/>
    </row>
    <row r="64" spans="1:9" s="262" customFormat="1" x14ac:dyDescent="0.25">
      <c r="A64" s="472">
        <v>62</v>
      </c>
      <c r="B64" s="315"/>
      <c r="C64" s="315"/>
      <c r="D64" s="638"/>
      <c r="E64" s="337"/>
      <c r="G64" s="216"/>
      <c r="H64" s="339"/>
      <c r="I64" s="285"/>
    </row>
    <row r="65" spans="1:9" x14ac:dyDescent="0.25">
      <c r="A65" s="472">
        <v>63</v>
      </c>
      <c r="B65" s="315"/>
      <c r="C65" s="315"/>
      <c r="D65" s="638"/>
      <c r="E65" s="337"/>
      <c r="G65" s="216"/>
      <c r="H65" s="339"/>
      <c r="I65" s="285"/>
    </row>
    <row r="66" spans="1:9" s="262" customFormat="1" x14ac:dyDescent="0.25">
      <c r="A66" s="472">
        <v>64</v>
      </c>
      <c r="B66" s="315"/>
      <c r="C66" s="315"/>
      <c r="D66" s="638"/>
      <c r="E66" s="337"/>
      <c r="G66" s="310"/>
      <c r="H66" s="339"/>
      <c r="I66" s="285"/>
    </row>
    <row r="67" spans="1:9" s="262" customFormat="1" x14ac:dyDescent="0.25">
      <c r="A67" s="472">
        <v>65</v>
      </c>
      <c r="B67" s="315"/>
      <c r="C67" s="315"/>
      <c r="D67" s="638"/>
      <c r="E67" s="337"/>
      <c r="G67" s="310"/>
      <c r="H67" s="339"/>
      <c r="I67" s="285"/>
    </row>
    <row r="68" spans="1:9" s="262" customFormat="1" x14ac:dyDescent="0.25">
      <c r="A68" s="472">
        <v>66</v>
      </c>
      <c r="B68" s="315"/>
      <c r="C68" s="315"/>
      <c r="D68" s="638"/>
      <c r="E68" s="337"/>
      <c r="G68" s="310"/>
      <c r="H68" s="339"/>
      <c r="I68" s="285"/>
    </row>
    <row r="69" spans="1:9" s="262" customFormat="1" x14ac:dyDescent="0.25">
      <c r="A69" s="472">
        <v>67</v>
      </c>
      <c r="B69" s="315"/>
      <c r="C69" s="315"/>
      <c r="D69" s="638"/>
      <c r="E69" s="337"/>
      <c r="G69" s="310"/>
      <c r="H69" s="339"/>
      <c r="I69" s="285"/>
    </row>
    <row r="70" spans="1:9" s="262" customFormat="1" x14ac:dyDescent="0.25">
      <c r="A70" s="472">
        <v>68</v>
      </c>
      <c r="B70" s="315"/>
      <c r="C70" s="315"/>
      <c r="D70" s="638"/>
      <c r="E70" s="337"/>
      <c r="G70" s="310"/>
      <c r="H70" s="339"/>
      <c r="I70" s="285"/>
    </row>
    <row r="71" spans="1:9" s="262" customFormat="1" x14ac:dyDescent="0.25">
      <c r="A71" s="472">
        <v>69</v>
      </c>
      <c r="B71" s="315"/>
      <c r="C71" s="315"/>
      <c r="D71" s="638"/>
      <c r="E71" s="337"/>
      <c r="G71" s="310"/>
      <c r="H71" s="339"/>
      <c r="I71" s="285"/>
    </row>
    <row r="72" spans="1:9" s="262" customFormat="1" x14ac:dyDescent="0.25">
      <c r="A72" s="472">
        <v>70</v>
      </c>
      <c r="B72" s="315"/>
      <c r="C72" s="315"/>
      <c r="D72" s="638"/>
      <c r="E72" s="337"/>
      <c r="G72" s="310"/>
      <c r="H72" s="339"/>
      <c r="I72" s="285"/>
    </row>
    <row r="73" spans="1:9" x14ac:dyDescent="0.25">
      <c r="A73" s="472">
        <v>71</v>
      </c>
      <c r="B73" s="315"/>
      <c r="C73" s="926"/>
      <c r="D73" s="638"/>
      <c r="E73" s="337"/>
      <c r="G73" s="310"/>
      <c r="H73" s="413"/>
      <c r="I73" s="285"/>
    </row>
    <row r="74" spans="1:9" s="262" customFormat="1" x14ac:dyDescent="0.25">
      <c r="A74" s="472">
        <v>72</v>
      </c>
      <c r="B74" s="315"/>
      <c r="C74" s="315"/>
      <c r="D74" s="638"/>
      <c r="E74" s="337"/>
      <c r="G74" s="310"/>
      <c r="H74" s="413"/>
      <c r="I74" s="285"/>
    </row>
    <row r="75" spans="1:9" s="262" customFormat="1" x14ac:dyDescent="0.25">
      <c r="A75" s="472">
        <v>73</v>
      </c>
      <c r="B75" s="315"/>
      <c r="C75" s="926"/>
      <c r="D75" s="638"/>
      <c r="E75" s="337"/>
      <c r="G75" s="310"/>
      <c r="H75" s="413"/>
      <c r="I75" s="285"/>
    </row>
    <row r="76" spans="1:9" s="262" customFormat="1" x14ac:dyDescent="0.25">
      <c r="A76" s="472">
        <v>74</v>
      </c>
      <c r="B76" s="315"/>
      <c r="C76" s="315"/>
      <c r="D76" s="638"/>
      <c r="E76" s="337"/>
      <c r="G76" s="310"/>
      <c r="H76" s="413"/>
      <c r="I76" s="285"/>
    </row>
    <row r="77" spans="1:9" s="262" customFormat="1" x14ac:dyDescent="0.25">
      <c r="A77" s="472">
        <v>75</v>
      </c>
      <c r="B77" s="315"/>
      <c r="C77" s="315"/>
      <c r="D77" s="638"/>
      <c r="E77" s="337"/>
      <c r="G77" s="310"/>
      <c r="H77" s="413"/>
      <c r="I77" s="285"/>
    </row>
    <row r="78" spans="1:9" s="262" customFormat="1" x14ac:dyDescent="0.25">
      <c r="A78" s="472">
        <v>76</v>
      </c>
      <c r="B78" s="315"/>
      <c r="C78" s="315"/>
      <c r="D78" s="638"/>
      <c r="E78" s="337"/>
      <c r="G78" s="310"/>
      <c r="H78" s="413"/>
      <c r="I78" s="285"/>
    </row>
    <row r="79" spans="1:9" s="262" customFormat="1" x14ac:dyDescent="0.25">
      <c r="A79" s="472">
        <v>77</v>
      </c>
      <c r="B79" s="315"/>
      <c r="C79" s="315"/>
      <c r="D79" s="638"/>
      <c r="E79" s="337"/>
      <c r="G79" s="310"/>
      <c r="H79" s="413"/>
      <c r="I79" s="285"/>
    </row>
    <row r="80" spans="1:9" s="262" customFormat="1" x14ac:dyDescent="0.25">
      <c r="A80" s="472">
        <v>78</v>
      </c>
      <c r="B80" s="315"/>
      <c r="C80" s="315"/>
      <c r="D80" s="638"/>
      <c r="E80" s="337"/>
      <c r="G80" s="310"/>
      <c r="H80" s="413"/>
      <c r="I80" s="285"/>
    </row>
    <row r="81" spans="1:9" x14ac:dyDescent="0.25">
      <c r="A81" s="472">
        <v>79</v>
      </c>
      <c r="B81" s="315"/>
      <c r="C81" s="315"/>
      <c r="D81" s="638"/>
      <c r="E81" s="337"/>
      <c r="G81" s="310"/>
      <c r="H81" s="413"/>
      <c r="I81" s="285"/>
    </row>
    <row r="82" spans="1:9" s="262" customFormat="1" x14ac:dyDescent="0.25">
      <c r="A82" s="472">
        <v>80</v>
      </c>
      <c r="B82" s="315"/>
      <c r="C82" s="315"/>
      <c r="D82" s="638"/>
      <c r="E82" s="337"/>
      <c r="G82" s="310"/>
      <c r="H82" s="413"/>
      <c r="I82" s="285"/>
    </row>
    <row r="83" spans="1:9" s="262" customFormat="1" x14ac:dyDescent="0.25">
      <c r="A83" s="472">
        <v>81</v>
      </c>
      <c r="B83" s="315"/>
      <c r="C83" s="926"/>
      <c r="D83" s="670"/>
      <c r="E83" s="337"/>
      <c r="G83" s="310"/>
      <c r="H83" s="413"/>
      <c r="I83" s="285"/>
    </row>
    <row r="84" spans="1:9" s="262" customFormat="1" x14ac:dyDescent="0.25">
      <c r="A84" s="472">
        <v>82</v>
      </c>
      <c r="B84" s="315"/>
      <c r="C84" s="315"/>
      <c r="D84" s="670"/>
      <c r="E84" s="337"/>
      <c r="G84" s="310"/>
      <c r="H84" s="413"/>
      <c r="I84" s="285"/>
    </row>
    <row r="85" spans="1:9" s="262" customFormat="1" x14ac:dyDescent="0.25">
      <c r="A85" s="472">
        <v>83</v>
      </c>
      <c r="B85" s="315"/>
      <c r="C85" s="926"/>
      <c r="D85" s="670"/>
      <c r="E85" s="337"/>
      <c r="G85" s="310"/>
      <c r="H85" s="413"/>
      <c r="I85" s="285"/>
    </row>
    <row r="86" spans="1:9" s="262" customFormat="1" x14ac:dyDescent="0.25">
      <c r="A86" s="472">
        <v>84</v>
      </c>
      <c r="B86" s="315"/>
      <c r="C86" s="315"/>
      <c r="D86" s="670"/>
      <c r="E86" s="337"/>
      <c r="G86" s="310"/>
      <c r="H86" s="413"/>
      <c r="I86" s="285"/>
    </row>
    <row r="87" spans="1:9" s="262" customFormat="1" x14ac:dyDescent="0.25">
      <c r="A87" s="472">
        <v>85</v>
      </c>
      <c r="B87" s="315"/>
      <c r="C87" s="315"/>
      <c r="D87" s="670"/>
      <c r="E87" s="337"/>
      <c r="G87" s="310"/>
      <c r="H87" s="413"/>
      <c r="I87" s="285"/>
    </row>
    <row r="88" spans="1:9" s="262" customFormat="1" x14ac:dyDescent="0.25">
      <c r="A88" s="472">
        <v>86</v>
      </c>
      <c r="B88" s="315"/>
      <c r="C88" s="315"/>
      <c r="D88" s="670"/>
      <c r="E88" s="337"/>
      <c r="G88" s="310"/>
      <c r="H88" s="413"/>
      <c r="I88" s="285"/>
    </row>
    <row r="89" spans="1:9" x14ac:dyDescent="0.25">
      <c r="A89" s="472">
        <v>87</v>
      </c>
      <c r="B89" s="315"/>
      <c r="C89" s="315"/>
      <c r="D89" s="670"/>
      <c r="E89" s="337"/>
      <c r="G89" s="310"/>
      <c r="H89" s="413"/>
      <c r="I89" s="285"/>
    </row>
    <row r="90" spans="1:9" s="262" customFormat="1" x14ac:dyDescent="0.25">
      <c r="A90" s="472">
        <v>88</v>
      </c>
      <c r="B90" s="315"/>
      <c r="C90" s="315"/>
      <c r="D90" s="670"/>
      <c r="E90" s="337"/>
      <c r="G90" s="310"/>
      <c r="H90" s="413"/>
      <c r="I90" s="285"/>
    </row>
    <row r="91" spans="1:9" s="262" customFormat="1" x14ac:dyDescent="0.25">
      <c r="A91" s="472">
        <v>89</v>
      </c>
      <c r="B91" s="315"/>
      <c r="C91" s="315"/>
      <c r="D91" s="670"/>
      <c r="E91" s="337"/>
      <c r="G91" s="310"/>
      <c r="H91" s="413"/>
      <c r="I91" s="285"/>
    </row>
    <row r="92" spans="1:9" s="262" customFormat="1" x14ac:dyDescent="0.25">
      <c r="A92" s="472">
        <v>90</v>
      </c>
      <c r="B92" s="315"/>
      <c r="C92" s="315"/>
      <c r="D92" s="670"/>
      <c r="E92" s="337"/>
      <c r="G92" s="310"/>
      <c r="H92" s="413"/>
      <c r="I92" s="285"/>
    </row>
    <row r="93" spans="1:9" s="262" customFormat="1" x14ac:dyDescent="0.25">
      <c r="A93" s="472">
        <v>91</v>
      </c>
      <c r="B93" s="315"/>
      <c r="C93" s="315"/>
      <c r="D93" s="670"/>
      <c r="E93" s="337"/>
      <c r="G93" s="310"/>
      <c r="H93" s="413"/>
      <c r="I93" s="285"/>
    </row>
    <row r="94" spans="1:9" s="262" customFormat="1" x14ac:dyDescent="0.25">
      <c r="A94" s="472">
        <v>92</v>
      </c>
      <c r="B94" s="315"/>
      <c r="C94" s="315"/>
      <c r="D94" s="670"/>
      <c r="E94" s="337"/>
      <c r="G94" s="310"/>
      <c r="H94" s="413"/>
      <c r="I94" s="285"/>
    </row>
    <row r="95" spans="1:9" s="262" customFormat="1" x14ac:dyDescent="0.25">
      <c r="A95" s="472">
        <v>93</v>
      </c>
      <c r="B95" s="315"/>
      <c r="C95" s="315"/>
      <c r="D95" s="670"/>
      <c r="E95" s="337"/>
      <c r="G95" s="310"/>
      <c r="H95" s="413"/>
      <c r="I95" s="285"/>
    </row>
    <row r="96" spans="1:9" s="262" customFormat="1" x14ac:dyDescent="0.25">
      <c r="A96" s="472">
        <v>94</v>
      </c>
      <c r="B96" s="315"/>
      <c r="C96" s="315"/>
      <c r="D96" s="670"/>
      <c r="E96" s="337"/>
      <c r="G96" s="310"/>
      <c r="H96" s="413"/>
      <c r="I96" s="285"/>
    </row>
    <row r="97" spans="1:9" x14ac:dyDescent="0.25">
      <c r="A97" s="472">
        <v>95</v>
      </c>
      <c r="B97" s="315"/>
      <c r="C97" s="315"/>
      <c r="D97" s="670"/>
      <c r="E97" s="337"/>
      <c r="G97" s="310"/>
      <c r="H97" s="413"/>
      <c r="I97" s="285"/>
    </row>
    <row r="98" spans="1:9" s="262" customFormat="1" x14ac:dyDescent="0.25">
      <c r="A98" s="472">
        <v>96</v>
      </c>
      <c r="B98" s="315"/>
      <c r="C98" s="315"/>
      <c r="D98" s="670"/>
      <c r="E98" s="337"/>
      <c r="G98" s="310"/>
      <c r="H98" s="413"/>
      <c r="I98" s="285"/>
    </row>
    <row r="99" spans="1:9" s="262" customFormat="1" x14ac:dyDescent="0.25">
      <c r="A99" s="472">
        <v>97</v>
      </c>
      <c r="B99" s="315"/>
      <c r="C99" s="315"/>
      <c r="D99" s="670"/>
      <c r="E99" s="337"/>
      <c r="G99" s="310"/>
      <c r="H99" s="413"/>
      <c r="I99" s="285"/>
    </row>
    <row r="100" spans="1:9" s="262" customFormat="1" x14ac:dyDescent="0.25">
      <c r="A100" s="472">
        <v>98</v>
      </c>
      <c r="B100" s="315"/>
      <c r="C100" s="315"/>
      <c r="D100" s="670"/>
      <c r="E100" s="337"/>
      <c r="G100" s="310"/>
      <c r="H100" s="413"/>
      <c r="I100" s="285"/>
    </row>
    <row r="101" spans="1:9" s="262" customFormat="1" x14ac:dyDescent="0.25">
      <c r="A101" s="472">
        <v>99</v>
      </c>
      <c r="B101" s="315"/>
      <c r="C101" s="315"/>
      <c r="D101" s="670"/>
      <c r="E101" s="337"/>
      <c r="G101" s="310"/>
      <c r="H101" s="413"/>
      <c r="I101" s="285"/>
    </row>
    <row r="102" spans="1:9" s="262" customFormat="1" x14ac:dyDescent="0.25">
      <c r="A102" s="472">
        <v>100</v>
      </c>
      <c r="B102" s="315"/>
      <c r="C102" s="315"/>
      <c r="D102" s="670"/>
      <c r="E102" s="337"/>
      <c r="G102" s="310"/>
      <c r="H102" s="413"/>
      <c r="I102" s="285"/>
    </row>
    <row r="103" spans="1:9" s="262" customFormat="1" x14ac:dyDescent="0.25">
      <c r="A103" s="472">
        <v>101</v>
      </c>
      <c r="B103" s="315"/>
      <c r="C103" s="315"/>
      <c r="D103" s="670"/>
      <c r="E103" s="337"/>
      <c r="G103" s="310"/>
      <c r="H103" s="413"/>
      <c r="I103" s="285"/>
    </row>
    <row r="104" spans="1:9" s="262" customFormat="1" x14ac:dyDescent="0.25">
      <c r="A104" s="472">
        <v>102</v>
      </c>
      <c r="B104" s="315"/>
      <c r="C104" s="315"/>
      <c r="D104" s="670"/>
      <c r="E104" s="337"/>
      <c r="G104" s="310"/>
      <c r="H104" s="413"/>
      <c r="I104" s="285"/>
    </row>
    <row r="105" spans="1:9" x14ac:dyDescent="0.25">
      <c r="A105" s="472">
        <v>103</v>
      </c>
      <c r="B105" s="315"/>
      <c r="C105" s="315"/>
      <c r="D105" s="670"/>
      <c r="E105" s="337"/>
      <c r="G105" s="465"/>
      <c r="H105" s="413"/>
      <c r="I105" s="285"/>
    </row>
    <row r="106" spans="1:9" s="262" customFormat="1" x14ac:dyDescent="0.25">
      <c r="A106" s="472">
        <v>104</v>
      </c>
      <c r="B106" s="315"/>
      <c r="C106" s="315"/>
      <c r="D106" s="670"/>
      <c r="E106" s="337"/>
      <c r="G106" s="465"/>
      <c r="H106" s="413"/>
      <c r="I106" s="285"/>
    </row>
    <row r="107" spans="1:9" s="262" customFormat="1" x14ac:dyDescent="0.25">
      <c r="A107" s="472">
        <v>105</v>
      </c>
      <c r="B107" s="315"/>
      <c r="C107" s="315"/>
      <c r="D107" s="670"/>
      <c r="E107" s="337"/>
      <c r="G107" s="465"/>
      <c r="H107" s="413"/>
      <c r="I107" s="285"/>
    </row>
    <row r="108" spans="1:9" s="262" customFormat="1" x14ac:dyDescent="0.25">
      <c r="A108" s="472">
        <v>106</v>
      </c>
      <c r="B108" s="315"/>
      <c r="C108" s="315"/>
      <c r="D108" s="670"/>
      <c r="E108" s="337"/>
      <c r="G108" s="465"/>
      <c r="H108" s="413"/>
      <c r="I108" s="285"/>
    </row>
    <row r="109" spans="1:9" s="262" customFormat="1" x14ac:dyDescent="0.25">
      <c r="A109" s="472">
        <v>107</v>
      </c>
      <c r="B109" s="315"/>
      <c r="C109" s="315"/>
      <c r="D109" s="670"/>
      <c r="E109" s="337"/>
      <c r="G109" s="310"/>
      <c r="H109" s="413"/>
      <c r="I109" s="285"/>
    </row>
    <row r="110" spans="1:9" s="262" customFormat="1" x14ac:dyDescent="0.25">
      <c r="A110" s="472">
        <v>108</v>
      </c>
      <c r="B110" s="315"/>
      <c r="C110" s="315"/>
      <c r="D110" s="670"/>
      <c r="E110" s="337"/>
      <c r="G110" s="310"/>
      <c r="H110" s="413"/>
      <c r="I110" s="285"/>
    </row>
    <row r="111" spans="1:9" s="262" customFormat="1" x14ac:dyDescent="0.25">
      <c r="A111" s="472">
        <v>109</v>
      </c>
      <c r="B111" s="315"/>
      <c r="C111" s="315"/>
      <c r="D111" s="670"/>
      <c r="E111" s="337"/>
      <c r="G111" s="310"/>
      <c r="H111" s="413"/>
      <c r="I111" s="285"/>
    </row>
    <row r="112" spans="1:9" s="262" customFormat="1" x14ac:dyDescent="0.25">
      <c r="A112" s="472">
        <v>110</v>
      </c>
      <c r="B112" s="315"/>
      <c r="C112" s="315"/>
      <c r="D112" s="670"/>
      <c r="E112" s="337"/>
      <c r="G112" s="310"/>
      <c r="H112" s="413"/>
      <c r="I112" s="285"/>
    </row>
    <row r="113" spans="1:9" x14ac:dyDescent="0.25">
      <c r="A113" s="472">
        <v>111</v>
      </c>
      <c r="B113" s="315"/>
      <c r="C113" s="315"/>
      <c r="D113" s="670"/>
      <c r="E113" s="337"/>
      <c r="G113" s="310"/>
      <c r="H113" s="413"/>
      <c r="I113" s="285"/>
    </row>
    <row r="114" spans="1:9" s="262" customFormat="1" x14ac:dyDescent="0.25">
      <c r="A114" s="472">
        <v>112</v>
      </c>
      <c r="B114" s="315"/>
      <c r="C114" s="315"/>
      <c r="D114" s="670"/>
      <c r="E114" s="337"/>
      <c r="G114" s="310"/>
      <c r="H114" s="413"/>
      <c r="I114" s="285"/>
    </row>
    <row r="115" spans="1:9" s="262" customFormat="1" x14ac:dyDescent="0.25">
      <c r="A115" s="472">
        <v>113</v>
      </c>
      <c r="B115" s="315"/>
      <c r="C115" s="315"/>
      <c r="D115" s="670"/>
      <c r="E115" s="337"/>
      <c r="G115" s="310"/>
      <c r="H115" s="413"/>
      <c r="I115" s="285"/>
    </row>
    <row r="116" spans="1:9" s="262" customFormat="1" x14ac:dyDescent="0.25">
      <c r="A116" s="472">
        <v>114</v>
      </c>
      <c r="B116" s="315"/>
      <c r="C116" s="315"/>
      <c r="D116" s="358"/>
      <c r="E116" s="337"/>
      <c r="G116" s="310"/>
      <c r="H116" s="413"/>
      <c r="I116" s="285"/>
    </row>
    <row r="117" spans="1:9" s="262" customFormat="1" x14ac:dyDescent="0.25">
      <c r="A117" s="472">
        <v>115</v>
      </c>
      <c r="B117" s="315"/>
      <c r="C117" s="315"/>
      <c r="D117" s="216"/>
      <c r="E117" s="337"/>
      <c r="G117" s="310"/>
      <c r="H117" s="413"/>
      <c r="I117" s="285"/>
    </row>
    <row r="118" spans="1:9" s="262" customFormat="1" x14ac:dyDescent="0.25">
      <c r="A118" s="472">
        <v>116</v>
      </c>
      <c r="B118" s="315"/>
      <c r="C118" s="315"/>
      <c r="D118" s="216"/>
      <c r="E118" s="337"/>
      <c r="G118" s="310"/>
      <c r="H118" s="413"/>
      <c r="I118" s="285"/>
    </row>
    <row r="119" spans="1:9" s="262" customFormat="1" x14ac:dyDescent="0.25">
      <c r="A119" s="472">
        <v>117</v>
      </c>
      <c r="B119" s="315"/>
      <c r="C119" s="315"/>
      <c r="D119" s="216"/>
      <c r="E119" s="337"/>
      <c r="G119" s="310"/>
      <c r="H119" s="413"/>
      <c r="I119" s="285"/>
    </row>
    <row r="120" spans="1:9" s="262" customFormat="1" x14ac:dyDescent="0.25">
      <c r="A120" s="472">
        <v>118</v>
      </c>
      <c r="B120" s="315"/>
      <c r="C120" s="315"/>
      <c r="D120" s="216"/>
      <c r="E120" s="337"/>
      <c r="G120" s="310"/>
      <c r="H120" s="413"/>
      <c r="I120" s="285"/>
    </row>
    <row r="121" spans="1:9" x14ac:dyDescent="0.25">
      <c r="A121" s="472">
        <v>119</v>
      </c>
      <c r="B121" s="315"/>
      <c r="C121" s="315"/>
      <c r="D121" s="216"/>
      <c r="E121" s="337"/>
      <c r="G121" s="310"/>
      <c r="H121" s="339"/>
      <c r="I121" s="285"/>
    </row>
    <row r="122" spans="1:9" s="262" customFormat="1" x14ac:dyDescent="0.25">
      <c r="A122" s="472">
        <v>120</v>
      </c>
      <c r="B122" s="315"/>
      <c r="C122" s="315"/>
      <c r="D122" s="216"/>
      <c r="E122" s="337"/>
      <c r="G122" s="310"/>
      <c r="H122" s="339"/>
      <c r="I122" s="285"/>
    </row>
    <row r="123" spans="1:9" s="262" customFormat="1" x14ac:dyDescent="0.25">
      <c r="A123" s="472">
        <v>121</v>
      </c>
      <c r="B123" s="315"/>
      <c r="C123" s="315"/>
      <c r="D123" s="216"/>
      <c r="E123" s="337"/>
      <c r="G123" s="310"/>
      <c r="H123" s="339"/>
      <c r="I123" s="285"/>
    </row>
    <row r="124" spans="1:9" s="262" customFormat="1" x14ac:dyDescent="0.25">
      <c r="A124" s="472">
        <v>122</v>
      </c>
      <c r="B124" s="315"/>
      <c r="C124" s="315"/>
      <c r="D124" s="216"/>
      <c r="E124" s="337"/>
      <c r="G124" s="310"/>
      <c r="H124" s="339"/>
      <c r="I124" s="285"/>
    </row>
    <row r="125" spans="1:9" s="262" customFormat="1" x14ac:dyDescent="0.25">
      <c r="A125" s="472">
        <v>123</v>
      </c>
      <c r="B125" s="315"/>
      <c r="C125" s="315"/>
      <c r="D125" s="216"/>
      <c r="E125" s="337"/>
      <c r="G125" s="310"/>
      <c r="H125" s="339"/>
      <c r="I125" s="285"/>
    </row>
    <row r="126" spans="1:9" s="262" customFormat="1" x14ac:dyDescent="0.25">
      <c r="A126" s="472">
        <v>124</v>
      </c>
      <c r="B126" s="315"/>
      <c r="C126" s="315"/>
      <c r="D126" s="216"/>
      <c r="E126" s="337"/>
      <c r="G126" s="310"/>
      <c r="H126" s="339"/>
      <c r="I126" s="285"/>
    </row>
    <row r="127" spans="1:9" s="262" customFormat="1" x14ac:dyDescent="0.25">
      <c r="A127" s="472">
        <v>125</v>
      </c>
      <c r="B127" s="315"/>
      <c r="C127" s="315"/>
      <c r="D127" s="216"/>
      <c r="E127" s="337"/>
      <c r="G127" s="310"/>
      <c r="H127" s="339"/>
      <c r="I127" s="285"/>
    </row>
    <row r="128" spans="1:9" s="262" customFormat="1" x14ac:dyDescent="0.25">
      <c r="A128" s="472">
        <v>126</v>
      </c>
      <c r="B128" s="315"/>
      <c r="C128" s="315"/>
      <c r="D128" s="216"/>
      <c r="E128" s="337"/>
      <c r="G128" s="310"/>
      <c r="H128" s="339"/>
      <c r="I128" s="285"/>
    </row>
    <row r="129" spans="1:9" x14ac:dyDescent="0.25">
      <c r="A129" s="472">
        <v>127</v>
      </c>
      <c r="B129" s="315"/>
      <c r="C129" s="315"/>
      <c r="D129" s="216"/>
      <c r="E129" s="337"/>
      <c r="G129" s="310"/>
      <c r="H129" s="339"/>
      <c r="I129" s="285"/>
    </row>
    <row r="130" spans="1:9" s="262" customFormat="1" x14ac:dyDescent="0.25">
      <c r="A130" s="472">
        <v>128</v>
      </c>
      <c r="B130" s="315"/>
      <c r="C130" s="315"/>
      <c r="D130" s="216"/>
      <c r="E130" s="337"/>
      <c r="G130" s="310"/>
      <c r="H130" s="339"/>
      <c r="I130" s="285"/>
    </row>
    <row r="131" spans="1:9" s="262" customFormat="1" x14ac:dyDescent="0.25">
      <c r="A131" s="472">
        <v>129</v>
      </c>
      <c r="B131" s="315"/>
      <c r="C131" s="315"/>
      <c r="D131" s="216"/>
      <c r="E131" s="337"/>
      <c r="G131" s="310"/>
      <c r="H131" s="339"/>
      <c r="I131" s="285"/>
    </row>
    <row r="132" spans="1:9" s="262" customFormat="1" x14ac:dyDescent="0.25">
      <c r="A132" s="472">
        <v>130</v>
      </c>
      <c r="B132" s="315"/>
      <c r="C132" s="315"/>
      <c r="D132" s="216"/>
      <c r="E132" s="337"/>
      <c r="G132" s="310"/>
      <c r="H132" s="339"/>
      <c r="I132" s="285"/>
    </row>
    <row r="133" spans="1:9" s="262" customFormat="1" x14ac:dyDescent="0.25">
      <c r="A133" s="472">
        <v>131</v>
      </c>
      <c r="B133" s="315"/>
      <c r="C133" s="315"/>
      <c r="D133" s="358"/>
      <c r="E133" s="337"/>
      <c r="G133" s="310"/>
      <c r="H133" s="339"/>
      <c r="I133" s="285"/>
    </row>
    <row r="134" spans="1:9" s="262" customFormat="1" x14ac:dyDescent="0.25">
      <c r="A134" s="472">
        <v>132</v>
      </c>
      <c r="B134" s="315"/>
      <c r="C134" s="315"/>
      <c r="D134" s="358"/>
      <c r="E134" s="337"/>
      <c r="G134" s="310"/>
      <c r="H134" s="339"/>
      <c r="I134" s="285"/>
    </row>
    <row r="135" spans="1:9" s="262" customFormat="1" x14ac:dyDescent="0.25">
      <c r="A135" s="472">
        <v>133</v>
      </c>
      <c r="B135" s="315"/>
      <c r="C135" s="315"/>
      <c r="D135" s="216"/>
      <c r="E135" s="337"/>
      <c r="G135" s="310"/>
      <c r="H135" s="339"/>
      <c r="I135" s="285"/>
    </row>
    <row r="136" spans="1:9" s="262" customFormat="1" x14ac:dyDescent="0.25">
      <c r="A136" s="472">
        <v>134</v>
      </c>
      <c r="B136" s="315"/>
      <c r="C136" s="315"/>
      <c r="D136" s="216"/>
      <c r="E136" s="337"/>
      <c r="G136" s="310"/>
      <c r="H136" s="339"/>
      <c r="I136" s="285"/>
    </row>
    <row r="137" spans="1:9" x14ac:dyDescent="0.25">
      <c r="A137" s="472">
        <v>135</v>
      </c>
      <c r="B137" s="315"/>
      <c r="C137" s="315"/>
      <c r="D137" s="216"/>
      <c r="E137" s="337"/>
      <c r="G137" s="310"/>
      <c r="H137" s="339"/>
      <c r="I137" s="285"/>
    </row>
    <row r="138" spans="1:9" s="262" customFormat="1" x14ac:dyDescent="0.25">
      <c r="A138" s="472">
        <v>136</v>
      </c>
      <c r="B138" s="315"/>
      <c r="C138" s="315"/>
      <c r="D138" s="216"/>
      <c r="E138" s="337"/>
      <c r="G138" s="310"/>
      <c r="H138" s="339"/>
      <c r="I138" s="285"/>
    </row>
    <row r="139" spans="1:9" s="262" customFormat="1" x14ac:dyDescent="0.25">
      <c r="A139" s="472">
        <v>137</v>
      </c>
      <c r="B139" s="315"/>
      <c r="C139" s="315"/>
      <c r="D139" s="216"/>
      <c r="E139" s="337"/>
      <c r="G139" s="310"/>
      <c r="H139" s="339"/>
      <c r="I139" s="285"/>
    </row>
    <row r="140" spans="1:9" s="262" customFormat="1" x14ac:dyDescent="0.25">
      <c r="A140" s="472">
        <v>138</v>
      </c>
      <c r="B140" s="315"/>
      <c r="C140" s="315"/>
      <c r="D140" s="216"/>
      <c r="E140" s="337"/>
      <c r="G140" s="310"/>
      <c r="H140" s="339"/>
      <c r="I140" s="285"/>
    </row>
    <row r="141" spans="1:9" s="262" customFormat="1" x14ac:dyDescent="0.25">
      <c r="A141" s="472">
        <v>139</v>
      </c>
      <c r="B141" s="315"/>
      <c r="C141" s="315"/>
      <c r="D141" s="216"/>
      <c r="E141" s="337"/>
      <c r="G141" s="310"/>
      <c r="H141" s="339"/>
      <c r="I141" s="285"/>
    </row>
    <row r="142" spans="1:9" s="262" customFormat="1" x14ac:dyDescent="0.25">
      <c r="A142" s="472">
        <v>140</v>
      </c>
      <c r="B142" s="315"/>
      <c r="C142" s="315"/>
      <c r="D142" s="216"/>
      <c r="E142" s="337"/>
      <c r="G142" s="310"/>
      <c r="H142" s="339"/>
      <c r="I142" s="285"/>
    </row>
    <row r="143" spans="1:9" s="262" customFormat="1" x14ac:dyDescent="0.25">
      <c r="A143" s="472">
        <v>141</v>
      </c>
      <c r="B143" s="315"/>
      <c r="C143" s="315"/>
      <c r="D143" s="216"/>
      <c r="E143" s="337"/>
      <c r="G143" s="310"/>
      <c r="H143" s="339"/>
      <c r="I143" s="285"/>
    </row>
    <row r="144" spans="1:9" s="262" customFormat="1" x14ac:dyDescent="0.25">
      <c r="A144" s="472">
        <v>142</v>
      </c>
      <c r="B144" s="315"/>
      <c r="C144" s="315"/>
      <c r="D144" s="216"/>
      <c r="E144" s="337"/>
      <c r="G144" s="310"/>
      <c r="H144" s="339"/>
      <c r="I144" s="285"/>
    </row>
    <row r="145" spans="1:9" x14ac:dyDescent="0.25">
      <c r="A145" s="472">
        <v>143</v>
      </c>
      <c r="B145" s="315"/>
      <c r="C145" s="315"/>
      <c r="D145" s="216"/>
      <c r="E145" s="337"/>
      <c r="G145" s="310"/>
      <c r="H145" s="339"/>
      <c r="I145" s="285"/>
    </row>
    <row r="146" spans="1:9" s="262" customFormat="1" x14ac:dyDescent="0.25">
      <c r="A146" s="472">
        <v>144</v>
      </c>
      <c r="B146" s="315"/>
      <c r="C146" s="315"/>
      <c r="D146" s="216"/>
      <c r="E146" s="337"/>
      <c r="G146" s="310"/>
      <c r="H146" s="339"/>
      <c r="I146" s="285"/>
    </row>
    <row r="147" spans="1:9" s="262" customFormat="1" x14ac:dyDescent="0.25">
      <c r="A147" s="472">
        <v>145</v>
      </c>
      <c r="B147" s="315"/>
      <c r="C147" s="315"/>
      <c r="D147" s="216"/>
      <c r="E147" s="337"/>
      <c r="G147" s="310"/>
      <c r="H147" s="339"/>
      <c r="I147" s="285"/>
    </row>
    <row r="148" spans="1:9" s="262" customFormat="1" x14ac:dyDescent="0.25">
      <c r="A148" s="472">
        <v>146</v>
      </c>
      <c r="B148" s="315"/>
      <c r="C148" s="315"/>
      <c r="D148" s="216"/>
      <c r="E148" s="337"/>
      <c r="G148" s="310"/>
      <c r="H148" s="339"/>
      <c r="I148" s="285"/>
    </row>
    <row r="149" spans="1:9" s="262" customFormat="1" x14ac:dyDescent="0.25">
      <c r="A149" s="472">
        <v>147</v>
      </c>
      <c r="B149" s="315"/>
      <c r="C149" s="315"/>
      <c r="D149" s="216"/>
      <c r="E149" s="337"/>
      <c r="G149" s="310"/>
      <c r="H149" s="339"/>
      <c r="I149" s="285"/>
    </row>
    <row r="150" spans="1:9" s="262" customFormat="1" x14ac:dyDescent="0.25">
      <c r="A150" s="472">
        <v>148</v>
      </c>
      <c r="B150" s="315"/>
      <c r="C150" s="315"/>
      <c r="D150" s="216"/>
      <c r="E150" s="337"/>
      <c r="G150" s="310"/>
      <c r="H150" s="339"/>
      <c r="I150" s="285"/>
    </row>
    <row r="151" spans="1:9" s="262" customFormat="1" x14ac:dyDescent="0.25">
      <c r="A151" s="472">
        <v>149</v>
      </c>
      <c r="B151" s="315"/>
      <c r="C151" s="315"/>
      <c r="D151" s="216"/>
      <c r="E151" s="337"/>
      <c r="G151" s="310"/>
      <c r="H151" s="339"/>
      <c r="I151" s="285"/>
    </row>
    <row r="152" spans="1:9" s="262" customFormat="1" x14ac:dyDescent="0.25">
      <c r="A152" s="472">
        <v>150</v>
      </c>
      <c r="B152" s="315"/>
      <c r="C152" s="315"/>
      <c r="D152" s="216"/>
      <c r="E152" s="337"/>
      <c r="G152" s="310"/>
      <c r="H152" s="339"/>
      <c r="I152" s="285"/>
    </row>
    <row r="153" spans="1:9" x14ac:dyDescent="0.25">
      <c r="A153" s="472">
        <v>151</v>
      </c>
      <c r="B153" s="315"/>
      <c r="C153" s="315"/>
      <c r="D153" s="216"/>
      <c r="E153" s="337"/>
      <c r="G153" s="310"/>
      <c r="H153" s="339"/>
      <c r="I153" s="285"/>
    </row>
    <row r="154" spans="1:9" s="262" customFormat="1" x14ac:dyDescent="0.25">
      <c r="A154" s="472">
        <v>152</v>
      </c>
      <c r="B154" s="315"/>
      <c r="C154" s="315"/>
      <c r="D154" s="216"/>
      <c r="E154" s="337"/>
      <c r="G154" s="310"/>
      <c r="H154" s="339"/>
      <c r="I154" s="285"/>
    </row>
    <row r="155" spans="1:9" s="262" customFormat="1" x14ac:dyDescent="0.25">
      <c r="A155" s="472">
        <v>153</v>
      </c>
      <c r="B155" s="315"/>
      <c r="C155" s="315"/>
      <c r="D155" s="216"/>
      <c r="E155" s="337"/>
      <c r="G155" s="310"/>
      <c r="H155" s="339"/>
      <c r="I155" s="285"/>
    </row>
    <row r="156" spans="1:9" s="262" customFormat="1" x14ac:dyDescent="0.25">
      <c r="A156" s="472">
        <v>154</v>
      </c>
      <c r="B156" s="315"/>
      <c r="C156" s="315"/>
      <c r="D156" s="216"/>
      <c r="E156" s="337"/>
      <c r="G156" s="310"/>
      <c r="H156" s="339"/>
      <c r="I156" s="285"/>
    </row>
    <row r="157" spans="1:9" s="262" customFormat="1" x14ac:dyDescent="0.25">
      <c r="A157" s="472">
        <v>155</v>
      </c>
      <c r="B157" s="315"/>
      <c r="C157" s="315"/>
      <c r="D157" s="216"/>
      <c r="E157" s="337"/>
      <c r="G157" s="310"/>
      <c r="H157" s="339"/>
      <c r="I157" s="285"/>
    </row>
    <row r="158" spans="1:9" s="262" customFormat="1" x14ac:dyDescent="0.25">
      <c r="A158" s="472">
        <v>156</v>
      </c>
      <c r="B158" s="315"/>
      <c r="C158" s="315"/>
      <c r="D158" s="216"/>
      <c r="E158" s="337"/>
      <c r="G158" s="310"/>
      <c r="H158" s="339"/>
      <c r="I158" s="285"/>
    </row>
    <row r="159" spans="1:9" s="262" customFormat="1" x14ac:dyDescent="0.25">
      <c r="A159" s="472">
        <v>157</v>
      </c>
      <c r="B159" s="315"/>
      <c r="C159" s="315"/>
      <c r="D159" s="216"/>
      <c r="E159" s="337"/>
      <c r="G159" s="310"/>
      <c r="H159" s="339"/>
      <c r="I159" s="285"/>
    </row>
    <row r="160" spans="1:9" s="262" customFormat="1" x14ac:dyDescent="0.25">
      <c r="A160" s="472">
        <v>158</v>
      </c>
      <c r="B160" s="315"/>
      <c r="C160" s="315"/>
      <c r="D160" s="216"/>
      <c r="E160" s="337"/>
      <c r="G160" s="310"/>
      <c r="H160" s="339"/>
      <c r="I160" s="285"/>
    </row>
    <row r="161" spans="1:9" x14ac:dyDescent="0.25">
      <c r="A161" s="472">
        <v>159</v>
      </c>
      <c r="B161" s="315"/>
      <c r="C161" s="315"/>
      <c r="D161" s="216"/>
      <c r="E161" s="337"/>
      <c r="G161" s="310"/>
      <c r="H161" s="339"/>
      <c r="I161" s="285"/>
    </row>
    <row r="162" spans="1:9" s="262" customFormat="1" x14ac:dyDescent="0.25">
      <c r="A162" s="472">
        <v>160</v>
      </c>
      <c r="B162" s="315"/>
      <c r="C162" s="315"/>
      <c r="D162" s="216"/>
      <c r="E162" s="337"/>
      <c r="G162" s="310"/>
      <c r="H162" s="339"/>
      <c r="I162" s="285"/>
    </row>
    <row r="163" spans="1:9" s="262" customFormat="1" x14ac:dyDescent="0.25">
      <c r="A163" s="472">
        <v>161</v>
      </c>
      <c r="B163" s="315"/>
      <c r="C163" s="315"/>
      <c r="D163" s="216"/>
      <c r="E163" s="337"/>
      <c r="G163" s="310"/>
      <c r="H163" s="339"/>
      <c r="I163" s="285"/>
    </row>
    <row r="164" spans="1:9" s="262" customFormat="1" x14ac:dyDescent="0.25">
      <c r="A164" s="472">
        <v>162</v>
      </c>
      <c r="B164" s="315"/>
      <c r="C164" s="315"/>
      <c r="D164" s="216"/>
      <c r="E164" s="337"/>
      <c r="G164" s="310"/>
      <c r="H164" s="339"/>
      <c r="I164" s="285"/>
    </row>
    <row r="165" spans="1:9" s="262" customFormat="1" x14ac:dyDescent="0.25">
      <c r="A165" s="472">
        <v>163</v>
      </c>
      <c r="B165" s="315"/>
      <c r="C165" s="315"/>
      <c r="D165" s="216"/>
      <c r="E165" s="337"/>
      <c r="H165" s="339"/>
      <c r="I165" s="285"/>
    </row>
    <row r="166" spans="1:9" s="262" customFormat="1" x14ac:dyDescent="0.25">
      <c r="A166" s="472">
        <v>164</v>
      </c>
      <c r="B166" s="315"/>
      <c r="C166" s="315"/>
      <c r="D166" s="216"/>
      <c r="E166" s="337"/>
      <c r="H166" s="339"/>
      <c r="I166" s="285"/>
    </row>
    <row r="167" spans="1:9" s="262" customFormat="1" x14ac:dyDescent="0.25">
      <c r="A167" s="472">
        <v>165</v>
      </c>
      <c r="B167" s="315"/>
      <c r="C167" s="315"/>
      <c r="D167" s="216"/>
      <c r="E167" s="337"/>
      <c r="H167" s="339"/>
      <c r="I167" s="285"/>
    </row>
    <row r="168" spans="1:9" s="262" customFormat="1" x14ac:dyDescent="0.25">
      <c r="A168" s="472">
        <v>166</v>
      </c>
      <c r="B168" s="315"/>
      <c r="C168" s="315"/>
      <c r="D168" s="216"/>
      <c r="E168" s="337"/>
      <c r="H168" s="339"/>
      <c r="I168" s="285"/>
    </row>
    <row r="169" spans="1:9" x14ac:dyDescent="0.25">
      <c r="A169" s="472">
        <v>167</v>
      </c>
      <c r="B169" s="315"/>
      <c r="C169" s="315"/>
      <c r="D169" s="216"/>
      <c r="E169" s="337"/>
      <c r="H169" s="339"/>
      <c r="I169" s="285"/>
    </row>
    <row r="170" spans="1:9" s="262" customFormat="1" x14ac:dyDescent="0.25">
      <c r="A170" s="472">
        <v>168</v>
      </c>
      <c r="B170" s="315"/>
      <c r="C170" s="315"/>
      <c r="D170" s="216"/>
      <c r="E170" s="337"/>
      <c r="G170" s="1"/>
      <c r="H170" s="339"/>
      <c r="I170" s="285"/>
    </row>
    <row r="171" spans="1:9" s="262" customFormat="1" x14ac:dyDescent="0.25">
      <c r="A171" s="472">
        <v>169</v>
      </c>
      <c r="B171" s="315"/>
      <c r="C171" s="315"/>
      <c r="D171" s="358"/>
      <c r="E171" s="337"/>
      <c r="G171" s="1"/>
      <c r="H171" s="339"/>
      <c r="I171" s="285"/>
    </row>
    <row r="172" spans="1:9" s="262" customFormat="1" x14ac:dyDescent="0.25">
      <c r="A172" s="472">
        <v>170</v>
      </c>
      <c r="B172" s="315"/>
      <c r="C172" s="315"/>
      <c r="D172" s="358"/>
      <c r="E172" s="337"/>
      <c r="G172" s="1"/>
      <c r="H172" s="339"/>
      <c r="I172" s="285"/>
    </row>
    <row r="173" spans="1:9" s="262" customFormat="1" x14ac:dyDescent="0.25">
      <c r="A173" s="472">
        <v>171</v>
      </c>
      <c r="B173" s="315"/>
      <c r="C173" s="315"/>
      <c r="D173" s="358"/>
      <c r="E173" s="337"/>
      <c r="H173" s="339"/>
      <c r="I173" s="285"/>
    </row>
    <row r="174" spans="1:9" s="262" customFormat="1" x14ac:dyDescent="0.25">
      <c r="A174" s="472">
        <v>172</v>
      </c>
      <c r="B174" s="315"/>
      <c r="C174" s="315"/>
      <c r="D174" s="358"/>
      <c r="E174" s="337"/>
      <c r="H174" s="339"/>
      <c r="I174" s="285"/>
    </row>
    <row r="175" spans="1:9" s="262" customFormat="1" x14ac:dyDescent="0.25">
      <c r="A175" s="472">
        <v>173</v>
      </c>
      <c r="B175" s="315"/>
      <c r="C175" s="315"/>
      <c r="D175" s="310"/>
      <c r="E175" s="337"/>
      <c r="H175" s="339"/>
      <c r="I175" s="285"/>
    </row>
    <row r="176" spans="1:9" s="262" customFormat="1" x14ac:dyDescent="0.25">
      <c r="A176" s="472">
        <v>174</v>
      </c>
      <c r="B176" s="315"/>
      <c r="C176" s="315"/>
      <c r="D176" s="310"/>
      <c r="E176" s="337"/>
      <c r="H176" s="339"/>
      <c r="I176" s="285"/>
    </row>
    <row r="177" spans="1:9" x14ac:dyDescent="0.25">
      <c r="A177" s="472">
        <v>175</v>
      </c>
      <c r="B177" s="315"/>
      <c r="C177" s="315"/>
      <c r="D177" s="310"/>
      <c r="E177" s="337"/>
      <c r="H177" s="339"/>
      <c r="I177" s="285"/>
    </row>
    <row r="178" spans="1:9" s="262" customFormat="1" x14ac:dyDescent="0.25">
      <c r="A178" s="472">
        <v>176</v>
      </c>
      <c r="B178" s="315"/>
      <c r="C178" s="315"/>
      <c r="D178" s="310"/>
      <c r="E178" s="337"/>
      <c r="G178" s="1"/>
      <c r="H178" s="339"/>
      <c r="I178" s="285"/>
    </row>
    <row r="179" spans="1:9" s="262" customFormat="1" x14ac:dyDescent="0.25">
      <c r="A179" s="472">
        <v>177</v>
      </c>
      <c r="B179" s="315"/>
      <c r="C179" s="315"/>
      <c r="D179" s="310"/>
      <c r="E179" s="337"/>
      <c r="G179" s="1"/>
      <c r="H179" s="339"/>
      <c r="I179" s="285"/>
    </row>
    <row r="180" spans="1:9" s="262" customFormat="1" x14ac:dyDescent="0.25">
      <c r="A180" s="472">
        <v>178</v>
      </c>
      <c r="B180" s="315"/>
      <c r="C180" s="315"/>
      <c r="D180" s="310"/>
      <c r="E180" s="337"/>
      <c r="G180" s="1"/>
      <c r="H180" s="339"/>
      <c r="I180" s="285"/>
    </row>
    <row r="181" spans="1:9" s="262" customFormat="1" x14ac:dyDescent="0.25">
      <c r="A181" s="472">
        <v>179</v>
      </c>
      <c r="B181" s="315"/>
      <c r="C181" s="315"/>
      <c r="D181" s="216"/>
      <c r="E181" s="337"/>
      <c r="H181" s="339"/>
      <c r="I181" s="285"/>
    </row>
    <row r="182" spans="1:9" s="262" customFormat="1" x14ac:dyDescent="0.25">
      <c r="A182" s="472">
        <v>180</v>
      </c>
      <c r="B182" s="315"/>
      <c r="C182" s="315"/>
      <c r="D182" s="216"/>
      <c r="E182" s="337"/>
      <c r="H182" s="339"/>
      <c r="I182" s="285"/>
    </row>
    <row r="183" spans="1:9" s="262" customFormat="1" x14ac:dyDescent="0.25">
      <c r="A183" s="472">
        <v>181</v>
      </c>
      <c r="B183" s="315"/>
      <c r="C183" s="315"/>
      <c r="D183" s="358"/>
      <c r="E183" s="337"/>
      <c r="H183" s="339"/>
      <c r="I183" s="285"/>
    </row>
    <row r="184" spans="1:9" s="262" customFormat="1" x14ac:dyDescent="0.25">
      <c r="A184" s="472">
        <v>182</v>
      </c>
      <c r="B184" s="315"/>
      <c r="C184" s="315"/>
      <c r="D184" s="358"/>
      <c r="E184" s="337"/>
      <c r="H184" s="339"/>
      <c r="I184" s="285"/>
    </row>
    <row r="185" spans="1:9" x14ac:dyDescent="0.25">
      <c r="A185" s="472">
        <v>183</v>
      </c>
      <c r="B185" s="315"/>
      <c r="C185" s="315"/>
      <c r="D185" s="216"/>
      <c r="E185" s="337"/>
      <c r="H185" s="339"/>
      <c r="I185" s="285"/>
    </row>
    <row r="186" spans="1:9" s="262" customFormat="1" x14ac:dyDescent="0.25">
      <c r="A186" s="472">
        <v>184</v>
      </c>
      <c r="B186" s="315"/>
      <c r="C186" s="315"/>
      <c r="D186" s="216"/>
      <c r="E186" s="337"/>
      <c r="G186" s="1"/>
      <c r="H186" s="339"/>
      <c r="I186" s="285"/>
    </row>
    <row r="187" spans="1:9" s="262" customFormat="1" x14ac:dyDescent="0.25">
      <c r="A187" s="472">
        <v>185</v>
      </c>
      <c r="B187" s="315"/>
      <c r="C187" s="315"/>
      <c r="D187" s="358"/>
      <c r="E187" s="337"/>
      <c r="G187" s="1"/>
      <c r="H187" s="339"/>
      <c r="I187" s="285"/>
    </row>
    <row r="188" spans="1:9" s="262" customFormat="1" x14ac:dyDescent="0.25">
      <c r="A188" s="472">
        <v>186</v>
      </c>
      <c r="B188" s="315"/>
      <c r="C188" s="315"/>
      <c r="D188" s="358"/>
      <c r="E188" s="337"/>
      <c r="G188" s="1"/>
      <c r="H188" s="339"/>
      <c r="I188" s="285"/>
    </row>
    <row r="189" spans="1:9" s="262" customFormat="1" x14ac:dyDescent="0.25">
      <c r="A189" s="472">
        <v>187</v>
      </c>
      <c r="B189" s="315"/>
      <c r="C189" s="315"/>
      <c r="D189" s="358"/>
      <c r="E189" s="337"/>
      <c r="H189" s="339"/>
      <c r="I189" s="285"/>
    </row>
    <row r="190" spans="1:9" s="262" customFormat="1" x14ac:dyDescent="0.25">
      <c r="A190" s="472">
        <v>188</v>
      </c>
      <c r="B190" s="315"/>
      <c r="C190" s="315"/>
      <c r="D190" s="358"/>
      <c r="E190" s="337"/>
      <c r="H190" s="339"/>
      <c r="I190" s="285"/>
    </row>
    <row r="191" spans="1:9" s="262" customFormat="1" x14ac:dyDescent="0.25">
      <c r="A191" s="472">
        <v>189</v>
      </c>
      <c r="B191" s="315"/>
      <c r="C191" s="315"/>
      <c r="D191" s="310"/>
      <c r="E191" s="337"/>
      <c r="H191" s="339"/>
      <c r="I191" s="285"/>
    </row>
    <row r="192" spans="1:9" s="262" customFormat="1" x14ac:dyDescent="0.25">
      <c r="A192" s="472">
        <v>190</v>
      </c>
      <c r="B192" s="315"/>
      <c r="C192" s="315"/>
      <c r="D192" s="310"/>
      <c r="E192" s="337"/>
      <c r="H192" s="339"/>
      <c r="I192" s="285"/>
    </row>
    <row r="193" spans="1:9" x14ac:dyDescent="0.25">
      <c r="A193" s="472">
        <v>191</v>
      </c>
      <c r="B193" s="315"/>
      <c r="C193" s="315"/>
      <c r="D193" s="310"/>
      <c r="E193" s="337"/>
      <c r="H193" s="339"/>
      <c r="I193" s="285"/>
    </row>
    <row r="194" spans="1:9" s="262" customFormat="1" x14ac:dyDescent="0.25">
      <c r="A194" s="472">
        <v>192</v>
      </c>
      <c r="B194" s="315"/>
      <c r="C194" s="315"/>
      <c r="D194" s="310"/>
      <c r="E194" s="337"/>
      <c r="G194" s="1"/>
      <c r="H194" s="339"/>
      <c r="I194" s="285"/>
    </row>
    <row r="195" spans="1:9" s="262" customFormat="1" x14ac:dyDescent="0.25">
      <c r="A195" s="472">
        <v>193</v>
      </c>
      <c r="B195" s="315"/>
      <c r="C195" s="315"/>
      <c r="D195" s="310"/>
      <c r="E195" s="337"/>
      <c r="G195" s="1"/>
      <c r="H195" s="339"/>
      <c r="I195" s="285"/>
    </row>
    <row r="196" spans="1:9" s="262" customFormat="1" x14ac:dyDescent="0.25">
      <c r="A196" s="472">
        <v>194</v>
      </c>
      <c r="B196" s="315"/>
      <c r="C196" s="315"/>
      <c r="D196" s="310"/>
      <c r="E196" s="337"/>
      <c r="G196" s="1"/>
      <c r="H196" s="339"/>
      <c r="I196" s="285"/>
    </row>
    <row r="197" spans="1:9" s="262" customFormat="1" x14ac:dyDescent="0.25">
      <c r="A197" s="472">
        <v>195</v>
      </c>
      <c r="B197" s="315"/>
      <c r="C197" s="315"/>
      <c r="D197" s="358"/>
      <c r="E197" s="337"/>
      <c r="H197" s="339"/>
      <c r="I197" s="285"/>
    </row>
    <row r="198" spans="1:9" s="262" customFormat="1" x14ac:dyDescent="0.25">
      <c r="A198" s="472">
        <v>196</v>
      </c>
      <c r="B198" s="315"/>
      <c r="C198" s="315"/>
      <c r="D198" s="358"/>
      <c r="E198" s="337"/>
      <c r="H198" s="339"/>
      <c r="I198" s="285"/>
    </row>
    <row r="199" spans="1:9" s="262" customFormat="1" x14ac:dyDescent="0.25">
      <c r="A199" s="472">
        <v>197</v>
      </c>
      <c r="B199" s="315"/>
      <c r="C199" s="315"/>
      <c r="D199" s="358"/>
      <c r="E199" s="337"/>
      <c r="H199" s="339"/>
      <c r="I199" s="285"/>
    </row>
    <row r="200" spans="1:9" s="262" customFormat="1" x14ac:dyDescent="0.25">
      <c r="A200" s="472">
        <v>198</v>
      </c>
      <c r="B200" s="315"/>
      <c r="C200" s="315"/>
      <c r="D200" s="358"/>
      <c r="E200" s="337"/>
      <c r="H200" s="339"/>
      <c r="I200" s="285"/>
    </row>
    <row r="201" spans="1:9" x14ac:dyDescent="0.25">
      <c r="A201" s="472">
        <v>199</v>
      </c>
      <c r="B201" s="315"/>
      <c r="C201" s="315"/>
      <c r="D201" s="358"/>
      <c r="E201" s="337"/>
      <c r="H201" s="339"/>
      <c r="I201" s="285"/>
    </row>
    <row r="202" spans="1:9" s="262" customFormat="1" x14ac:dyDescent="0.25">
      <c r="A202" s="472">
        <v>200</v>
      </c>
      <c r="B202" s="315"/>
      <c r="C202" s="315"/>
      <c r="D202" s="358"/>
      <c r="E202" s="337"/>
      <c r="G202" s="1"/>
      <c r="H202" s="339"/>
      <c r="I202" s="285"/>
    </row>
    <row r="203" spans="1:9" s="262" customFormat="1" x14ac:dyDescent="0.25">
      <c r="A203" s="472">
        <v>201</v>
      </c>
      <c r="B203" s="315"/>
      <c r="C203" s="315"/>
      <c r="D203" s="358"/>
      <c r="E203" s="337"/>
      <c r="G203" s="1"/>
      <c r="H203" s="339"/>
      <c r="I203" s="285"/>
    </row>
    <row r="204" spans="1:9" s="262" customFormat="1" x14ac:dyDescent="0.25">
      <c r="A204" s="472">
        <v>202</v>
      </c>
      <c r="B204" s="315"/>
      <c r="C204" s="315"/>
      <c r="D204" s="358"/>
      <c r="E204" s="337"/>
      <c r="G204" s="1"/>
      <c r="H204" s="339"/>
      <c r="I204" s="285"/>
    </row>
    <row r="205" spans="1:9" s="262" customFormat="1" x14ac:dyDescent="0.25">
      <c r="A205" s="472">
        <v>203</v>
      </c>
      <c r="B205" s="315"/>
      <c r="C205" s="315"/>
      <c r="D205" s="358"/>
      <c r="E205" s="337"/>
      <c r="H205" s="339"/>
      <c r="I205" s="285"/>
    </row>
    <row r="206" spans="1:9" s="262" customFormat="1" x14ac:dyDescent="0.25">
      <c r="A206" s="472">
        <v>204</v>
      </c>
      <c r="B206" s="315"/>
      <c r="C206" s="315"/>
      <c r="D206" s="358"/>
      <c r="E206" s="337"/>
      <c r="H206" s="339"/>
      <c r="I206" s="285"/>
    </row>
    <row r="207" spans="1:9" s="262" customFormat="1" x14ac:dyDescent="0.25">
      <c r="A207" s="472">
        <v>205</v>
      </c>
      <c r="B207" s="315"/>
      <c r="C207" s="315"/>
      <c r="D207" s="358"/>
      <c r="E207" s="337"/>
      <c r="H207" s="339"/>
      <c r="I207" s="285"/>
    </row>
    <row r="208" spans="1:9" s="262" customFormat="1" x14ac:dyDescent="0.25">
      <c r="A208" s="472">
        <v>206</v>
      </c>
      <c r="B208" s="315"/>
      <c r="C208" s="315"/>
      <c r="D208" s="358"/>
      <c r="E208" s="337"/>
      <c r="H208" s="339"/>
      <c r="I208" s="285"/>
    </row>
    <row r="209" spans="1:9" x14ac:dyDescent="0.25">
      <c r="A209" s="472">
        <v>207</v>
      </c>
      <c r="B209" s="315"/>
      <c r="C209" s="315"/>
      <c r="D209" s="358"/>
      <c r="E209" s="337"/>
      <c r="H209" s="339"/>
      <c r="I209" s="285"/>
    </row>
    <row r="210" spans="1:9" s="262" customFormat="1" x14ac:dyDescent="0.25">
      <c r="A210" s="472">
        <v>208</v>
      </c>
      <c r="B210" s="315"/>
      <c r="C210" s="315"/>
      <c r="D210" s="358"/>
      <c r="E210" s="337"/>
      <c r="G210" s="1"/>
      <c r="H210" s="339"/>
      <c r="I210" s="285"/>
    </row>
    <row r="211" spans="1:9" s="262" customFormat="1" x14ac:dyDescent="0.25">
      <c r="A211" s="472">
        <v>209</v>
      </c>
      <c r="B211" s="315"/>
      <c r="C211" s="315"/>
      <c r="D211" s="358"/>
      <c r="E211" s="337"/>
      <c r="G211" s="1"/>
      <c r="H211" s="339"/>
      <c r="I211" s="285"/>
    </row>
    <row r="212" spans="1:9" s="262" customFormat="1" x14ac:dyDescent="0.25">
      <c r="A212" s="472">
        <v>210</v>
      </c>
      <c r="B212" s="315"/>
      <c r="C212" s="315"/>
      <c r="D212" s="358"/>
      <c r="E212" s="337"/>
      <c r="G212" s="1"/>
      <c r="H212" s="339"/>
      <c r="I212" s="285"/>
    </row>
    <row r="213" spans="1:9" s="262" customFormat="1" x14ac:dyDescent="0.25">
      <c r="A213" s="472">
        <v>211</v>
      </c>
      <c r="B213" s="315"/>
      <c r="C213" s="315"/>
      <c r="D213" s="358"/>
      <c r="E213" s="337"/>
      <c r="G213" s="351"/>
      <c r="H213" s="339"/>
      <c r="I213" s="285"/>
    </row>
    <row r="214" spans="1:9" s="262" customFormat="1" x14ac:dyDescent="0.25">
      <c r="A214" s="472">
        <v>212</v>
      </c>
      <c r="B214" s="315"/>
      <c r="C214" s="315"/>
      <c r="D214" s="358"/>
      <c r="E214" s="337"/>
      <c r="G214" s="351"/>
      <c r="H214" s="339"/>
      <c r="I214" s="285"/>
    </row>
    <row r="215" spans="1:9" s="262" customFormat="1" x14ac:dyDescent="0.25">
      <c r="A215" s="472">
        <v>213</v>
      </c>
      <c r="B215" s="315"/>
      <c r="C215" s="315"/>
      <c r="D215" s="358"/>
      <c r="E215" s="337"/>
      <c r="G215" s="351"/>
      <c r="H215" s="339"/>
      <c r="I215" s="285"/>
    </row>
    <row r="216" spans="1:9" s="262" customFormat="1" x14ac:dyDescent="0.25">
      <c r="A216" s="472">
        <v>214</v>
      </c>
      <c r="B216" s="315"/>
      <c r="C216" s="315"/>
      <c r="D216" s="358"/>
      <c r="E216" s="337"/>
      <c r="G216" s="351"/>
      <c r="H216" s="339"/>
      <c r="I216" s="285"/>
    </row>
    <row r="217" spans="1:9" x14ac:dyDescent="0.25">
      <c r="A217" s="472">
        <v>215</v>
      </c>
      <c r="B217" s="315"/>
      <c r="C217" s="315"/>
      <c r="D217" s="358"/>
      <c r="E217" s="337"/>
      <c r="G217" s="351"/>
      <c r="H217" s="339"/>
      <c r="I217" s="285"/>
    </row>
    <row r="218" spans="1:9" s="262" customFormat="1" x14ac:dyDescent="0.25">
      <c r="A218" s="472">
        <v>216</v>
      </c>
      <c r="B218" s="315"/>
      <c r="C218" s="315"/>
      <c r="D218" s="358"/>
      <c r="E218" s="337"/>
      <c r="G218" s="351"/>
      <c r="H218" s="339"/>
      <c r="I218" s="285"/>
    </row>
    <row r="219" spans="1:9" s="262" customFormat="1" x14ac:dyDescent="0.25">
      <c r="A219" s="472">
        <v>217</v>
      </c>
      <c r="B219" s="315"/>
      <c r="C219" s="315"/>
      <c r="D219" s="358"/>
      <c r="E219" s="337"/>
      <c r="G219" s="351"/>
      <c r="H219" s="339"/>
      <c r="I219" s="285"/>
    </row>
    <row r="220" spans="1:9" s="262" customFormat="1" x14ac:dyDescent="0.25">
      <c r="A220" s="472">
        <v>218</v>
      </c>
      <c r="B220" s="315"/>
      <c r="C220" s="315"/>
      <c r="D220" s="358"/>
      <c r="E220" s="337"/>
      <c r="G220" s="351"/>
      <c r="H220" s="339"/>
      <c r="I220" s="285"/>
    </row>
    <row r="221" spans="1:9" s="262" customFormat="1" x14ac:dyDescent="0.25">
      <c r="A221" s="472">
        <v>219</v>
      </c>
      <c r="B221" s="315"/>
      <c r="C221" s="315"/>
      <c r="D221" s="358"/>
      <c r="E221" s="337"/>
      <c r="G221" s="351"/>
      <c r="H221" s="339"/>
      <c r="I221" s="285"/>
    </row>
    <row r="222" spans="1:9" s="262" customFormat="1" x14ac:dyDescent="0.25">
      <c r="A222" s="472">
        <v>220</v>
      </c>
      <c r="B222" s="315"/>
      <c r="C222" s="315"/>
      <c r="D222" s="358"/>
      <c r="E222" s="337"/>
      <c r="G222" s="351"/>
      <c r="H222" s="339"/>
      <c r="I222" s="285"/>
    </row>
    <row r="223" spans="1:9" s="262" customFormat="1" x14ac:dyDescent="0.25">
      <c r="A223" s="472">
        <v>221</v>
      </c>
      <c r="B223" s="315"/>
      <c r="C223" s="315"/>
      <c r="D223" s="358"/>
      <c r="E223" s="337"/>
      <c r="G223" s="351"/>
      <c r="H223" s="339"/>
      <c r="I223" s="285"/>
    </row>
    <row r="224" spans="1:9" s="262" customFormat="1" x14ac:dyDescent="0.25">
      <c r="A224" s="472">
        <v>222</v>
      </c>
      <c r="B224" s="315"/>
      <c r="C224" s="315"/>
      <c r="D224" s="358"/>
      <c r="E224" s="337"/>
      <c r="G224" s="351"/>
      <c r="H224" s="339"/>
      <c r="I224" s="285"/>
    </row>
    <row r="225" spans="1:9" x14ac:dyDescent="0.25">
      <c r="A225" s="472">
        <v>223</v>
      </c>
      <c r="B225" s="315"/>
      <c r="C225" s="315"/>
      <c r="D225" s="358"/>
      <c r="E225" s="337"/>
      <c r="G225" s="351"/>
      <c r="H225" s="339"/>
      <c r="I225" s="285"/>
    </row>
    <row r="226" spans="1:9" s="262" customFormat="1" x14ac:dyDescent="0.25">
      <c r="A226" s="472">
        <v>224</v>
      </c>
      <c r="B226" s="315"/>
      <c r="C226" s="315"/>
      <c r="D226" s="358"/>
      <c r="E226" s="337"/>
      <c r="G226" s="351"/>
      <c r="H226" s="339"/>
      <c r="I226" s="285"/>
    </row>
    <row r="227" spans="1:9" s="262" customFormat="1" x14ac:dyDescent="0.25">
      <c r="A227" s="472">
        <v>225</v>
      </c>
      <c r="B227" s="315"/>
      <c r="C227" s="315"/>
      <c r="D227" s="216"/>
      <c r="E227" s="337"/>
      <c r="G227" s="351"/>
      <c r="H227" s="339"/>
      <c r="I227" s="285"/>
    </row>
    <row r="228" spans="1:9" s="262" customFormat="1" x14ac:dyDescent="0.25">
      <c r="A228" s="472">
        <v>226</v>
      </c>
      <c r="B228" s="315"/>
      <c r="C228" s="315"/>
      <c r="D228" s="216"/>
      <c r="E228" s="337"/>
      <c r="G228" s="351"/>
      <c r="H228" s="339"/>
      <c r="I228" s="285"/>
    </row>
    <row r="229" spans="1:9" s="262" customFormat="1" x14ac:dyDescent="0.25">
      <c r="A229" s="472">
        <v>227</v>
      </c>
      <c r="B229" s="315"/>
      <c r="C229" s="315"/>
      <c r="D229" s="358"/>
      <c r="E229" s="337"/>
      <c r="G229" s="351"/>
      <c r="H229" s="339"/>
      <c r="I229" s="285"/>
    </row>
    <row r="230" spans="1:9" s="262" customFormat="1" x14ac:dyDescent="0.25">
      <c r="A230" s="472">
        <v>228</v>
      </c>
      <c r="B230" s="315"/>
      <c r="C230" s="315"/>
      <c r="D230" s="358"/>
      <c r="E230" s="337"/>
      <c r="G230" s="351"/>
      <c r="H230" s="339"/>
      <c r="I230" s="285"/>
    </row>
    <row r="231" spans="1:9" s="262" customFormat="1" x14ac:dyDescent="0.25">
      <c r="A231" s="472">
        <v>229</v>
      </c>
      <c r="B231" s="315"/>
      <c r="C231" s="315"/>
      <c r="D231" s="358"/>
      <c r="E231" s="337"/>
      <c r="G231" s="351"/>
      <c r="H231" s="339"/>
      <c r="I231" s="285"/>
    </row>
    <row r="232" spans="1:9" s="262" customFormat="1" x14ac:dyDescent="0.25">
      <c r="A232" s="472">
        <v>230</v>
      </c>
      <c r="B232" s="315"/>
      <c r="C232" s="315"/>
      <c r="D232" s="358"/>
      <c r="E232" s="337"/>
      <c r="G232" s="351"/>
      <c r="H232" s="339"/>
      <c r="I232" s="285"/>
    </row>
    <row r="233" spans="1:9" x14ac:dyDescent="0.25">
      <c r="A233" s="472">
        <v>231</v>
      </c>
      <c r="B233" s="315"/>
      <c r="C233" s="315"/>
      <c r="D233" s="358"/>
      <c r="E233" s="337"/>
      <c r="G233" s="351"/>
      <c r="H233" s="339"/>
      <c r="I233" s="285"/>
    </row>
    <row r="234" spans="1:9" s="262" customFormat="1" x14ac:dyDescent="0.25">
      <c r="A234" s="472">
        <v>232</v>
      </c>
      <c r="B234" s="315"/>
      <c r="C234" s="315"/>
      <c r="D234" s="358"/>
      <c r="E234" s="337"/>
      <c r="G234" s="351"/>
      <c r="H234" s="339"/>
      <c r="I234" s="285"/>
    </row>
    <row r="235" spans="1:9" s="262" customFormat="1" x14ac:dyDescent="0.25">
      <c r="A235" s="472">
        <v>233</v>
      </c>
      <c r="B235" s="315"/>
      <c r="C235" s="315"/>
      <c r="D235" s="358"/>
      <c r="E235" s="337"/>
      <c r="G235" s="351"/>
      <c r="H235" s="339"/>
      <c r="I235" s="285"/>
    </row>
    <row r="236" spans="1:9" s="262" customFormat="1" x14ac:dyDescent="0.25">
      <c r="A236" s="472">
        <v>234</v>
      </c>
      <c r="B236" s="315"/>
      <c r="C236" s="315"/>
      <c r="D236" s="358"/>
      <c r="E236" s="337"/>
      <c r="G236" s="351"/>
      <c r="H236" s="339"/>
      <c r="I236" s="285"/>
    </row>
    <row r="237" spans="1:9" s="262" customFormat="1" x14ac:dyDescent="0.25">
      <c r="A237" s="472">
        <v>235</v>
      </c>
      <c r="B237" s="315"/>
      <c r="C237" s="315"/>
      <c r="D237" s="216"/>
      <c r="E237" s="337"/>
      <c r="G237" s="351"/>
      <c r="H237" s="339"/>
      <c r="I237" s="285"/>
    </row>
    <row r="238" spans="1:9" s="262" customFormat="1" x14ac:dyDescent="0.25">
      <c r="A238" s="472">
        <v>236</v>
      </c>
      <c r="B238" s="315"/>
      <c r="C238" s="315"/>
      <c r="D238" s="216"/>
      <c r="E238" s="337"/>
      <c r="G238" s="351"/>
      <c r="H238" s="339"/>
      <c r="I238" s="285"/>
    </row>
    <row r="239" spans="1:9" s="262" customFormat="1" x14ac:dyDescent="0.25">
      <c r="A239" s="472">
        <v>237</v>
      </c>
      <c r="B239" s="315"/>
      <c r="C239" s="315"/>
      <c r="D239" s="310"/>
      <c r="E239" s="337"/>
      <c r="G239" s="351"/>
      <c r="H239" s="339"/>
      <c r="I239" s="285"/>
    </row>
    <row r="240" spans="1:9" s="262" customFormat="1" x14ac:dyDescent="0.25">
      <c r="A240" s="472">
        <v>238</v>
      </c>
      <c r="B240" s="315"/>
      <c r="C240" s="315"/>
      <c r="D240" s="310"/>
      <c r="E240" s="337"/>
      <c r="G240" s="351"/>
      <c r="H240" s="339"/>
      <c r="I240" s="285"/>
    </row>
    <row r="241" spans="1:9" x14ac:dyDescent="0.25">
      <c r="A241" s="472">
        <v>239</v>
      </c>
      <c r="B241" s="315"/>
      <c r="C241" s="315"/>
      <c r="D241" s="310"/>
      <c r="E241" s="337"/>
      <c r="G241" s="351"/>
      <c r="H241" s="339"/>
      <c r="I241" s="285"/>
    </row>
    <row r="242" spans="1:9" s="262" customFormat="1" x14ac:dyDescent="0.25">
      <c r="A242" s="472">
        <v>240</v>
      </c>
      <c r="B242" s="315"/>
      <c r="C242" s="315"/>
      <c r="D242" s="310"/>
      <c r="E242" s="337"/>
      <c r="G242" s="351"/>
      <c r="H242" s="339"/>
      <c r="I242" s="285"/>
    </row>
    <row r="243" spans="1:9" s="262" customFormat="1" x14ac:dyDescent="0.25">
      <c r="A243" s="472">
        <v>241</v>
      </c>
      <c r="B243" s="315"/>
      <c r="C243" s="315"/>
      <c r="D243" s="310"/>
      <c r="E243" s="337"/>
      <c r="G243" s="351"/>
      <c r="H243" s="339"/>
      <c r="I243" s="285"/>
    </row>
    <row r="244" spans="1:9" s="262" customFormat="1" x14ac:dyDescent="0.25">
      <c r="A244" s="472">
        <v>242</v>
      </c>
      <c r="B244" s="315"/>
      <c r="C244" s="315"/>
      <c r="D244" s="310"/>
      <c r="E244" s="337"/>
      <c r="G244" s="351"/>
      <c r="H244" s="339"/>
      <c r="I244" s="285"/>
    </row>
    <row r="245" spans="1:9" s="262" customFormat="1" x14ac:dyDescent="0.25">
      <c r="A245" s="472">
        <v>243</v>
      </c>
      <c r="B245" s="315"/>
      <c r="C245" s="315"/>
      <c r="D245" s="310"/>
      <c r="E245" s="337"/>
      <c r="G245" s="351"/>
      <c r="H245" s="339"/>
      <c r="I245" s="285"/>
    </row>
    <row r="246" spans="1:9" s="262" customFormat="1" x14ac:dyDescent="0.25">
      <c r="A246" s="472">
        <v>244</v>
      </c>
      <c r="B246" s="315"/>
      <c r="C246" s="315"/>
      <c r="D246" s="310"/>
      <c r="E246" s="337"/>
      <c r="G246" s="351"/>
      <c r="H246" s="339"/>
      <c r="I246" s="285"/>
    </row>
    <row r="247" spans="1:9" s="262" customFormat="1" x14ac:dyDescent="0.25">
      <c r="A247" s="472">
        <v>245</v>
      </c>
      <c r="B247" s="315"/>
      <c r="C247" s="315"/>
      <c r="D247" s="310"/>
      <c r="E247" s="337"/>
      <c r="G247" s="351"/>
      <c r="H247" s="339"/>
      <c r="I247" s="285"/>
    </row>
    <row r="248" spans="1:9" s="262" customFormat="1" x14ac:dyDescent="0.25">
      <c r="A248" s="472">
        <v>246</v>
      </c>
      <c r="B248" s="315"/>
      <c r="C248" s="315"/>
      <c r="D248" s="310"/>
      <c r="E248" s="337"/>
      <c r="G248" s="351"/>
      <c r="H248" s="339"/>
      <c r="I248" s="285"/>
    </row>
    <row r="249" spans="1:9" x14ac:dyDescent="0.25">
      <c r="A249" s="472">
        <v>247</v>
      </c>
      <c r="B249" s="315"/>
      <c r="C249" s="315"/>
      <c r="D249" s="310"/>
      <c r="E249" s="337"/>
      <c r="G249" s="351"/>
      <c r="H249" s="339"/>
      <c r="I249" s="285"/>
    </row>
    <row r="250" spans="1:9" s="262" customFormat="1" x14ac:dyDescent="0.25">
      <c r="A250" s="472">
        <v>248</v>
      </c>
      <c r="B250" s="315"/>
      <c r="C250" s="315"/>
      <c r="D250" s="310"/>
      <c r="E250" s="337"/>
      <c r="G250" s="351"/>
      <c r="H250" s="339"/>
      <c r="I250" s="285"/>
    </row>
    <row r="251" spans="1:9" s="262" customFormat="1" x14ac:dyDescent="0.25">
      <c r="A251" s="472">
        <v>249</v>
      </c>
      <c r="B251" s="315"/>
      <c r="C251" s="315"/>
      <c r="D251" s="310"/>
      <c r="E251" s="337"/>
      <c r="G251" s="351"/>
      <c r="H251" s="339"/>
      <c r="I251" s="285"/>
    </row>
    <row r="252" spans="1:9" s="262" customFormat="1" x14ac:dyDescent="0.25">
      <c r="A252" s="472">
        <v>250</v>
      </c>
      <c r="B252" s="315"/>
      <c r="C252" s="315"/>
      <c r="D252" s="310"/>
      <c r="E252" s="337"/>
      <c r="G252" s="351"/>
      <c r="H252" s="339"/>
      <c r="I252" s="285"/>
    </row>
    <row r="253" spans="1:9" s="262" customFormat="1" x14ac:dyDescent="0.25">
      <c r="A253" s="472">
        <v>251</v>
      </c>
      <c r="B253" s="315"/>
      <c r="C253" s="315"/>
      <c r="D253" s="310"/>
      <c r="E253" s="337"/>
      <c r="G253" s="351"/>
      <c r="H253" s="339"/>
      <c r="I253" s="285"/>
    </row>
    <row r="254" spans="1:9" s="262" customFormat="1" x14ac:dyDescent="0.25">
      <c r="A254" s="472">
        <v>252</v>
      </c>
      <c r="B254" s="315"/>
      <c r="C254" s="315"/>
      <c r="D254" s="310"/>
      <c r="E254" s="337"/>
      <c r="G254" s="351"/>
      <c r="H254" s="339"/>
      <c r="I254" s="285"/>
    </row>
    <row r="255" spans="1:9" s="262" customFormat="1" x14ac:dyDescent="0.25">
      <c r="A255" s="472">
        <v>253</v>
      </c>
      <c r="B255" s="315"/>
      <c r="C255" s="315"/>
      <c r="D255" s="310"/>
      <c r="E255" s="337"/>
      <c r="G255" s="351"/>
      <c r="H255" s="339"/>
      <c r="I255" s="285"/>
    </row>
    <row r="256" spans="1:9" s="262" customFormat="1" x14ac:dyDescent="0.25">
      <c r="A256" s="472">
        <v>254</v>
      </c>
      <c r="B256" s="315"/>
      <c r="C256" s="315"/>
      <c r="D256" s="310"/>
      <c r="E256" s="337"/>
      <c r="G256" s="351"/>
      <c r="H256" s="339"/>
      <c r="I256" s="285"/>
    </row>
    <row r="257" spans="1:9" x14ac:dyDescent="0.25">
      <c r="A257" s="472">
        <v>255</v>
      </c>
      <c r="B257" s="315"/>
      <c r="C257" s="315"/>
      <c r="D257" s="310"/>
      <c r="E257" s="337"/>
      <c r="G257" s="351"/>
      <c r="H257" s="339"/>
      <c r="I257" s="285"/>
    </row>
    <row r="258" spans="1:9" s="262" customFormat="1" x14ac:dyDescent="0.25">
      <c r="A258" s="472">
        <v>256</v>
      </c>
      <c r="B258" s="315"/>
      <c r="C258" s="315"/>
      <c r="D258" s="310"/>
      <c r="E258" s="337"/>
      <c r="G258" s="351"/>
      <c r="H258" s="339"/>
      <c r="I258" s="285"/>
    </row>
    <row r="259" spans="1:9" s="262" customFormat="1" x14ac:dyDescent="0.25">
      <c r="A259" s="472">
        <v>257</v>
      </c>
      <c r="B259" s="315"/>
      <c r="C259" s="315"/>
      <c r="D259" s="310"/>
      <c r="E259" s="337"/>
      <c r="G259" s="351"/>
      <c r="H259" s="339"/>
      <c r="I259" s="285"/>
    </row>
    <row r="260" spans="1:9" s="262" customFormat="1" x14ac:dyDescent="0.25">
      <c r="A260" s="472">
        <v>258</v>
      </c>
      <c r="B260" s="315"/>
      <c r="C260" s="315"/>
      <c r="D260" s="310"/>
      <c r="E260" s="337"/>
      <c r="G260" s="351"/>
      <c r="H260" s="339"/>
      <c r="I260" s="285"/>
    </row>
    <row r="261" spans="1:9" s="262" customFormat="1" x14ac:dyDescent="0.25">
      <c r="A261" s="472">
        <v>259</v>
      </c>
      <c r="B261" s="315"/>
      <c r="C261" s="315"/>
      <c r="D261" s="310"/>
      <c r="E261" s="337"/>
      <c r="G261" s="351"/>
      <c r="H261" s="339"/>
      <c r="I261" s="285"/>
    </row>
    <row r="262" spans="1:9" s="262" customFormat="1" x14ac:dyDescent="0.25">
      <c r="A262" s="472">
        <v>260</v>
      </c>
      <c r="B262" s="315"/>
      <c r="C262" s="315"/>
      <c r="D262" s="310"/>
      <c r="E262" s="337"/>
      <c r="G262" s="351"/>
      <c r="H262" s="339"/>
      <c r="I262" s="285"/>
    </row>
    <row r="263" spans="1:9" s="262" customFormat="1" x14ac:dyDescent="0.25">
      <c r="A263" s="472">
        <v>261</v>
      </c>
      <c r="B263" s="315"/>
      <c r="C263" s="315"/>
      <c r="D263" s="310"/>
      <c r="E263" s="337"/>
      <c r="G263" s="351"/>
      <c r="H263" s="339"/>
      <c r="I263" s="285"/>
    </row>
    <row r="264" spans="1:9" s="262" customFormat="1" x14ac:dyDescent="0.25">
      <c r="A264" s="472">
        <v>262</v>
      </c>
      <c r="B264" s="315"/>
      <c r="C264" s="315"/>
      <c r="D264" s="310"/>
      <c r="E264" s="337"/>
      <c r="G264" s="351"/>
      <c r="H264" s="339"/>
      <c r="I264" s="285"/>
    </row>
    <row r="265" spans="1:9" x14ac:dyDescent="0.25">
      <c r="A265" s="472">
        <v>263</v>
      </c>
      <c r="B265" s="315"/>
      <c r="C265" s="315"/>
      <c r="D265" s="310"/>
      <c r="E265" s="337"/>
      <c r="G265" s="351"/>
      <c r="H265" s="339"/>
      <c r="I265" s="285"/>
    </row>
    <row r="266" spans="1:9" s="262" customFormat="1" x14ac:dyDescent="0.25">
      <c r="A266" s="472">
        <v>264</v>
      </c>
      <c r="B266" s="315"/>
      <c r="C266" s="315"/>
      <c r="D266" s="310"/>
      <c r="E266" s="337"/>
      <c r="G266" s="351"/>
      <c r="H266" s="339"/>
      <c r="I266" s="285"/>
    </row>
    <row r="267" spans="1:9" s="262" customFormat="1" x14ac:dyDescent="0.25">
      <c r="A267" s="472">
        <v>265</v>
      </c>
      <c r="B267" s="315"/>
      <c r="C267" s="315"/>
      <c r="D267" s="310"/>
      <c r="E267" s="337"/>
      <c r="G267" s="351"/>
      <c r="H267" s="339"/>
      <c r="I267" s="285"/>
    </row>
    <row r="268" spans="1:9" s="262" customFormat="1" x14ac:dyDescent="0.25">
      <c r="A268" s="472">
        <v>266</v>
      </c>
      <c r="B268" s="315"/>
      <c r="C268" s="315"/>
      <c r="D268" s="310"/>
      <c r="E268" s="337"/>
      <c r="G268" s="351"/>
      <c r="H268" s="339"/>
      <c r="I268" s="285"/>
    </row>
    <row r="269" spans="1:9" s="262" customFormat="1" x14ac:dyDescent="0.25">
      <c r="A269" s="472">
        <v>267</v>
      </c>
      <c r="B269" s="315"/>
      <c r="C269" s="315"/>
      <c r="D269" s="310"/>
      <c r="E269" s="337"/>
      <c r="G269" s="351"/>
      <c r="H269" s="339"/>
      <c r="I269" s="285"/>
    </row>
    <row r="270" spans="1:9" s="262" customFormat="1" x14ac:dyDescent="0.25">
      <c r="A270" s="472">
        <v>268</v>
      </c>
      <c r="B270" s="315"/>
      <c r="C270" s="315"/>
      <c r="D270" s="310"/>
      <c r="E270" s="337"/>
      <c r="G270" s="351"/>
      <c r="H270" s="339"/>
      <c r="I270" s="285"/>
    </row>
    <row r="271" spans="1:9" s="262" customFormat="1" x14ac:dyDescent="0.25">
      <c r="A271" s="472">
        <v>269</v>
      </c>
      <c r="B271" s="315"/>
      <c r="C271" s="315"/>
      <c r="D271" s="310"/>
      <c r="E271" s="337"/>
      <c r="G271" s="351"/>
      <c r="H271" s="339"/>
      <c r="I271" s="285"/>
    </row>
    <row r="272" spans="1:9" s="262" customFormat="1" x14ac:dyDescent="0.25">
      <c r="A272" s="472">
        <v>270</v>
      </c>
      <c r="B272" s="315"/>
      <c r="C272" s="315"/>
      <c r="D272" s="310"/>
      <c r="E272" s="337"/>
      <c r="G272" s="351"/>
      <c r="H272" s="339"/>
      <c r="I272" s="285"/>
    </row>
    <row r="273" spans="1:9" x14ac:dyDescent="0.25">
      <c r="A273" s="472">
        <v>271</v>
      </c>
      <c r="B273" s="315"/>
      <c r="C273" s="315"/>
      <c r="D273" s="310"/>
      <c r="E273" s="337"/>
      <c r="G273" s="351"/>
      <c r="H273" s="339"/>
      <c r="I273" s="285"/>
    </row>
    <row r="274" spans="1:9" s="262" customFormat="1" x14ac:dyDescent="0.25">
      <c r="A274" s="472">
        <v>272</v>
      </c>
      <c r="B274" s="315"/>
      <c r="C274" s="315"/>
      <c r="D274" s="310"/>
      <c r="E274" s="337"/>
      <c r="G274" s="351"/>
      <c r="H274" s="339"/>
      <c r="I274" s="285"/>
    </row>
    <row r="275" spans="1:9" s="262" customFormat="1" x14ac:dyDescent="0.25">
      <c r="A275" s="472">
        <v>273</v>
      </c>
      <c r="B275" s="315"/>
      <c r="C275" s="315"/>
      <c r="D275" s="216"/>
      <c r="E275" s="337"/>
      <c r="G275" s="351"/>
      <c r="H275" s="339"/>
      <c r="I275" s="285"/>
    </row>
    <row r="276" spans="1:9" s="262" customFormat="1" x14ac:dyDescent="0.25">
      <c r="A276" s="472">
        <v>274</v>
      </c>
      <c r="B276" s="315"/>
      <c r="C276" s="315"/>
      <c r="D276" s="216"/>
      <c r="E276" s="337"/>
      <c r="G276" s="351"/>
      <c r="H276" s="339"/>
      <c r="I276" s="285"/>
    </row>
    <row r="277" spans="1:9" x14ac:dyDescent="0.25">
      <c r="A277" s="472">
        <v>275</v>
      </c>
      <c r="B277" s="315"/>
      <c r="C277" s="315"/>
      <c r="D277" s="216"/>
      <c r="E277" s="337"/>
      <c r="G277" s="351"/>
      <c r="H277" s="339"/>
      <c r="I277" s="285"/>
    </row>
    <row r="278" spans="1:9" s="262" customFormat="1" x14ac:dyDescent="0.25">
      <c r="A278" s="472">
        <v>276</v>
      </c>
      <c r="B278" s="315"/>
      <c r="C278" s="315"/>
      <c r="D278" s="216"/>
      <c r="E278" s="337"/>
      <c r="G278" s="351"/>
      <c r="H278" s="339"/>
      <c r="I278" s="285"/>
    </row>
    <row r="279" spans="1:9" s="262" customFormat="1" x14ac:dyDescent="0.25">
      <c r="A279" s="472">
        <v>277</v>
      </c>
      <c r="B279" s="315"/>
      <c r="C279" s="315"/>
      <c r="D279" s="216"/>
      <c r="E279" s="337"/>
      <c r="G279" s="351"/>
      <c r="H279" s="339"/>
      <c r="I279" s="285"/>
    </row>
    <row r="280" spans="1:9" s="262" customFormat="1" x14ac:dyDescent="0.25">
      <c r="A280" s="472">
        <v>278</v>
      </c>
      <c r="B280" s="315"/>
      <c r="C280" s="315"/>
      <c r="D280" s="216"/>
      <c r="E280" s="337"/>
      <c r="G280" s="351"/>
      <c r="H280" s="339"/>
      <c r="I280" s="285"/>
    </row>
    <row r="281" spans="1:9" x14ac:dyDescent="0.25">
      <c r="A281" s="472">
        <v>279</v>
      </c>
      <c r="B281" s="315"/>
      <c r="C281" s="315"/>
      <c r="D281" s="310"/>
      <c r="E281" s="337"/>
      <c r="G281" s="351"/>
      <c r="H281" s="358"/>
      <c r="I281" s="285"/>
    </row>
    <row r="282" spans="1:9" s="262" customFormat="1" x14ac:dyDescent="0.25">
      <c r="A282" s="472">
        <v>280</v>
      </c>
      <c r="B282" s="315"/>
      <c r="C282" s="315"/>
      <c r="D282" s="310"/>
      <c r="E282" s="337"/>
      <c r="G282" s="351"/>
      <c r="H282" s="358"/>
      <c r="I282" s="285"/>
    </row>
    <row r="283" spans="1:9" s="262" customFormat="1" x14ac:dyDescent="0.25">
      <c r="A283" s="472">
        <v>281</v>
      </c>
      <c r="B283" s="315"/>
      <c r="C283" s="315"/>
      <c r="D283" s="310"/>
      <c r="E283" s="337"/>
      <c r="G283" s="351"/>
      <c r="H283" s="358"/>
      <c r="I283" s="285"/>
    </row>
    <row r="284" spans="1:9" s="262" customFormat="1" x14ac:dyDescent="0.25">
      <c r="A284" s="472">
        <v>282</v>
      </c>
      <c r="B284" s="315"/>
      <c r="C284" s="315"/>
      <c r="D284" s="310"/>
      <c r="E284" s="337"/>
      <c r="G284" s="351"/>
      <c r="H284" s="358"/>
      <c r="I284" s="285"/>
    </row>
    <row r="285" spans="1:9" x14ac:dyDescent="0.25">
      <c r="A285" s="472">
        <v>283</v>
      </c>
      <c r="B285" s="315"/>
      <c r="C285" s="315"/>
      <c r="D285" s="310"/>
      <c r="E285" s="337"/>
      <c r="G285" s="351"/>
      <c r="H285" s="358"/>
      <c r="I285" s="285"/>
    </row>
    <row r="286" spans="1:9" s="262" customFormat="1" x14ac:dyDescent="0.25">
      <c r="A286" s="472">
        <v>284</v>
      </c>
      <c r="B286" s="315"/>
      <c r="C286" s="315"/>
      <c r="D286" s="310"/>
      <c r="E286" s="337"/>
      <c r="G286" s="351"/>
      <c r="H286" s="358"/>
      <c r="I286" s="285"/>
    </row>
    <row r="287" spans="1:9" s="262" customFormat="1" x14ac:dyDescent="0.25">
      <c r="A287" s="472">
        <v>285</v>
      </c>
      <c r="B287" s="315"/>
      <c r="C287" s="315"/>
      <c r="D287" s="310"/>
      <c r="E287" s="337"/>
      <c r="G287" s="351"/>
      <c r="H287" s="358"/>
      <c r="I287" s="285"/>
    </row>
    <row r="288" spans="1:9" s="262" customFormat="1" x14ac:dyDescent="0.25">
      <c r="A288" s="472">
        <v>286</v>
      </c>
      <c r="B288" s="315"/>
      <c r="C288" s="315"/>
      <c r="D288" s="310"/>
      <c r="E288" s="337"/>
      <c r="G288" s="351"/>
      <c r="H288" s="358"/>
      <c r="I288" s="285"/>
    </row>
    <row r="289" spans="1:9" s="262" customFormat="1" x14ac:dyDescent="0.25">
      <c r="A289" s="472">
        <v>287</v>
      </c>
      <c r="B289" s="315"/>
      <c r="C289" s="315"/>
      <c r="D289" s="310"/>
      <c r="E289" s="337"/>
      <c r="G289" s="351"/>
      <c r="H289" s="358"/>
      <c r="I289" s="285"/>
    </row>
    <row r="290" spans="1:9" s="262" customFormat="1" x14ac:dyDescent="0.25">
      <c r="A290" s="472">
        <v>288</v>
      </c>
      <c r="B290" s="315"/>
      <c r="C290" s="315"/>
      <c r="D290" s="310"/>
      <c r="E290" s="337"/>
      <c r="G290" s="351"/>
      <c r="H290" s="358"/>
      <c r="I290" s="285"/>
    </row>
    <row r="291" spans="1:9" x14ac:dyDescent="0.25">
      <c r="A291" s="472">
        <v>289</v>
      </c>
      <c r="B291" s="315"/>
      <c r="C291" s="315"/>
      <c r="D291" s="310"/>
      <c r="E291" s="337"/>
      <c r="G291" s="351"/>
      <c r="H291" s="358"/>
      <c r="I291" s="285"/>
    </row>
    <row r="292" spans="1:9" s="262" customFormat="1" x14ac:dyDescent="0.25">
      <c r="A292" s="472">
        <v>290</v>
      </c>
      <c r="B292" s="315"/>
      <c r="C292" s="315"/>
      <c r="D292" s="310"/>
      <c r="E292" s="337"/>
      <c r="G292" s="351"/>
      <c r="H292" s="358"/>
      <c r="I292" s="285"/>
    </row>
    <row r="293" spans="1:9" s="262" customFormat="1" x14ac:dyDescent="0.25">
      <c r="A293" s="472">
        <v>291</v>
      </c>
      <c r="B293" s="315"/>
      <c r="C293" s="315"/>
      <c r="D293" s="310"/>
      <c r="E293" s="337"/>
      <c r="G293" s="351"/>
      <c r="H293" s="358"/>
      <c r="I293" s="285"/>
    </row>
    <row r="294" spans="1:9" s="262" customFormat="1" x14ac:dyDescent="0.25">
      <c r="A294" s="472">
        <v>292</v>
      </c>
      <c r="B294" s="315"/>
      <c r="C294" s="315"/>
      <c r="D294" s="310"/>
      <c r="E294" s="337"/>
      <c r="G294" s="351"/>
      <c r="H294" s="358"/>
      <c r="I294" s="285"/>
    </row>
    <row r="295" spans="1:9" x14ac:dyDescent="0.25">
      <c r="A295" s="472">
        <v>293</v>
      </c>
      <c r="B295" s="315"/>
      <c r="C295" s="315"/>
      <c r="D295" s="310"/>
      <c r="E295" s="337"/>
      <c r="G295" s="351"/>
      <c r="H295" s="358"/>
      <c r="I295" s="285"/>
    </row>
    <row r="296" spans="1:9" s="262" customFormat="1" x14ac:dyDescent="0.25">
      <c r="A296" s="472">
        <v>294</v>
      </c>
      <c r="B296" s="315"/>
      <c r="C296" s="315"/>
      <c r="D296" s="310"/>
      <c r="E296" s="337"/>
      <c r="G296" s="351"/>
      <c r="H296" s="358"/>
      <c r="I296" s="285"/>
    </row>
    <row r="297" spans="1:9" s="262" customFormat="1" x14ac:dyDescent="0.25">
      <c r="A297" s="472">
        <v>295</v>
      </c>
      <c r="B297" s="315"/>
      <c r="C297" s="315"/>
      <c r="D297" s="310"/>
      <c r="E297" s="337"/>
      <c r="G297" s="351"/>
      <c r="H297" s="358"/>
      <c r="I297" s="285"/>
    </row>
    <row r="298" spans="1:9" s="262" customFormat="1" x14ac:dyDescent="0.25">
      <c r="A298" s="472">
        <v>296</v>
      </c>
      <c r="B298" s="315"/>
      <c r="C298" s="315"/>
      <c r="D298" s="310"/>
      <c r="E298" s="337"/>
      <c r="G298" s="351"/>
      <c r="H298" s="358"/>
      <c r="I298" s="285"/>
    </row>
    <row r="299" spans="1:9" x14ac:dyDescent="0.25">
      <c r="A299" s="472">
        <v>297</v>
      </c>
      <c r="B299" s="315"/>
      <c r="C299" s="315"/>
      <c r="D299" s="310"/>
      <c r="E299" s="337"/>
      <c r="G299" s="310"/>
      <c r="H299" s="285"/>
      <c r="I299" s="285"/>
    </row>
    <row r="300" spans="1:9" s="262" customFormat="1" x14ac:dyDescent="0.25">
      <c r="A300" s="472">
        <v>298</v>
      </c>
      <c r="B300" s="315"/>
      <c r="C300" s="315"/>
      <c r="D300" s="310"/>
      <c r="E300" s="337"/>
      <c r="G300" s="310"/>
      <c r="H300" s="285"/>
      <c r="I300" s="285"/>
    </row>
    <row r="301" spans="1:9" s="262" customFormat="1" x14ac:dyDescent="0.25">
      <c r="A301" s="472">
        <v>299</v>
      </c>
      <c r="B301" s="315"/>
      <c r="C301" s="315"/>
      <c r="D301" s="310"/>
      <c r="E301" s="337"/>
      <c r="G301" s="310"/>
      <c r="H301" s="285"/>
      <c r="I301" s="285"/>
    </row>
    <row r="302" spans="1:9" x14ac:dyDescent="0.25">
      <c r="A302" s="472">
        <v>300</v>
      </c>
      <c r="B302" s="315"/>
      <c r="C302" s="637"/>
      <c r="D302" s="310"/>
      <c r="E302" s="337"/>
      <c r="G302" s="310"/>
      <c r="H302" s="285"/>
      <c r="I302" s="285"/>
    </row>
    <row r="303" spans="1:9" s="262" customFormat="1" x14ac:dyDescent="0.25">
      <c r="A303" s="472">
        <v>301</v>
      </c>
      <c r="B303" s="315"/>
      <c r="C303" s="637"/>
      <c r="D303" s="310"/>
      <c r="E303" s="337"/>
      <c r="G303" s="310"/>
      <c r="H303" s="285"/>
      <c r="I303" s="285"/>
    </row>
    <row r="304" spans="1:9" x14ac:dyDescent="0.25">
      <c r="A304" s="472" t="str">
        <f>CONCATENATE(A303,"h")</f>
        <v>301h</v>
      </c>
      <c r="B304" s="315"/>
      <c r="C304" s="637"/>
      <c r="D304" s="310"/>
      <c r="E304" s="337"/>
      <c r="G304" s="310"/>
      <c r="H304" s="285"/>
      <c r="I304" s="285"/>
    </row>
    <row r="305" spans="1:9" s="262" customFormat="1" x14ac:dyDescent="0.25">
      <c r="A305" s="472">
        <v>302</v>
      </c>
      <c r="B305" s="315"/>
      <c r="C305" s="637"/>
      <c r="D305" s="310"/>
      <c r="E305" s="337"/>
      <c r="G305" s="310"/>
      <c r="H305" s="285"/>
      <c r="I305" s="285"/>
    </row>
    <row r="306" spans="1:9" x14ac:dyDescent="0.25">
      <c r="A306" s="472" t="str">
        <f>CONCATENATE(A305,"h")</f>
        <v>302h</v>
      </c>
      <c r="B306" s="315"/>
      <c r="C306" s="637"/>
      <c r="D306" s="310"/>
      <c r="E306" s="337"/>
      <c r="G306" s="310"/>
      <c r="H306" s="285"/>
      <c r="I306" s="285"/>
    </row>
    <row r="307" spans="1:9" s="262" customFormat="1" x14ac:dyDescent="0.25">
      <c r="A307" s="472">
        <v>303</v>
      </c>
      <c r="B307" s="315"/>
      <c r="C307" s="637"/>
      <c r="D307" s="310"/>
      <c r="E307" s="337"/>
      <c r="G307" s="310"/>
      <c r="H307" s="358"/>
      <c r="I307" s="285"/>
    </row>
    <row r="308" spans="1:9" x14ac:dyDescent="0.25">
      <c r="A308" s="472" t="str">
        <f>CONCATENATE(A307,"h")</f>
        <v>303h</v>
      </c>
      <c r="B308" s="315"/>
      <c r="C308" s="637"/>
      <c r="D308" s="310"/>
      <c r="E308" s="337"/>
      <c r="G308" s="310"/>
      <c r="H308" s="358"/>
    </row>
    <row r="309" spans="1:9" s="262" customFormat="1" x14ac:dyDescent="0.25">
      <c r="A309" s="472">
        <v>304</v>
      </c>
      <c r="B309" s="315"/>
      <c r="C309" s="637"/>
      <c r="D309" s="358"/>
      <c r="E309" s="337"/>
      <c r="G309" s="310"/>
      <c r="H309" s="339"/>
    </row>
    <row r="310" spans="1:9" x14ac:dyDescent="0.25">
      <c r="A310" s="472">
        <v>305</v>
      </c>
      <c r="B310" s="315"/>
      <c r="C310" s="637"/>
      <c r="D310" s="310"/>
      <c r="E310" s="337"/>
      <c r="G310" s="310"/>
      <c r="H310" s="339"/>
    </row>
    <row r="311" spans="1:9" s="262" customFormat="1" x14ac:dyDescent="0.25">
      <c r="A311" s="472">
        <v>306</v>
      </c>
      <c r="B311" s="315"/>
      <c r="C311" s="637"/>
      <c r="D311" s="310"/>
      <c r="E311" s="337"/>
      <c r="G311" s="310"/>
      <c r="H311" s="339"/>
    </row>
    <row r="312" spans="1:9" x14ac:dyDescent="0.25">
      <c r="A312" s="472">
        <v>307</v>
      </c>
      <c r="B312" s="315"/>
      <c r="C312" s="637"/>
      <c r="D312" s="310"/>
      <c r="E312" s="337"/>
      <c r="F312" s="478"/>
      <c r="G312" s="364"/>
      <c r="H312" s="339"/>
    </row>
    <row r="313" spans="1:9" x14ac:dyDescent="0.25">
      <c r="A313" s="472">
        <v>308</v>
      </c>
      <c r="B313" s="315"/>
      <c r="C313" s="637"/>
      <c r="D313" s="310"/>
      <c r="E313" s="337"/>
      <c r="F313" s="478"/>
      <c r="G313" s="373"/>
      <c r="H313" s="339"/>
    </row>
    <row r="314" spans="1:9" x14ac:dyDescent="0.25">
      <c r="A314" s="472">
        <v>309</v>
      </c>
      <c r="B314" s="315"/>
      <c r="C314" s="637"/>
      <c r="D314" s="670"/>
      <c r="E314" s="337"/>
      <c r="F314" s="478"/>
      <c r="G314" s="374"/>
      <c r="H314" s="339"/>
    </row>
    <row r="315" spans="1:9" x14ac:dyDescent="0.25">
      <c r="A315" s="472">
        <v>310</v>
      </c>
      <c r="B315" s="315"/>
      <c r="C315" s="637"/>
      <c r="D315" s="670"/>
      <c r="E315" s="337"/>
      <c r="F315" s="478"/>
      <c r="G315" s="375"/>
      <c r="H315" s="339"/>
    </row>
    <row r="316" spans="1:9" x14ac:dyDescent="0.25">
      <c r="A316" s="472">
        <v>311</v>
      </c>
      <c r="B316" s="315"/>
      <c r="C316" s="637"/>
      <c r="D316" s="670"/>
      <c r="E316" s="337"/>
      <c r="F316" s="478"/>
      <c r="G316" s="376"/>
      <c r="H316" s="285"/>
    </row>
    <row r="317" spans="1:9" x14ac:dyDescent="0.25">
      <c r="A317" s="472">
        <v>312</v>
      </c>
      <c r="B317" s="315"/>
      <c r="C317" s="637"/>
      <c r="D317" s="670"/>
      <c r="E317" s="337"/>
      <c r="F317" s="478"/>
      <c r="G317" s="376"/>
      <c r="H317" s="285"/>
    </row>
    <row r="318" spans="1:9" x14ac:dyDescent="0.25">
      <c r="A318" s="472">
        <v>313</v>
      </c>
      <c r="B318" s="315"/>
      <c r="C318" s="637"/>
      <c r="D318" s="670"/>
      <c r="E318" s="337"/>
      <c r="F318" s="478"/>
      <c r="G318" s="376"/>
      <c r="H318" s="285"/>
    </row>
    <row r="319" spans="1:9" x14ac:dyDescent="0.25">
      <c r="A319" s="472">
        <v>314</v>
      </c>
      <c r="B319" s="315"/>
      <c r="C319" s="637"/>
      <c r="D319" s="670"/>
      <c r="E319" s="337"/>
      <c r="F319" s="478"/>
      <c r="G319" s="376"/>
      <c r="H319" s="285"/>
    </row>
    <row r="320" spans="1:9" x14ac:dyDescent="0.25">
      <c r="A320" s="472">
        <v>315</v>
      </c>
      <c r="B320" s="315"/>
      <c r="C320" s="637"/>
      <c r="D320" s="670"/>
      <c r="E320" s="337"/>
      <c r="F320" s="478"/>
      <c r="G320" s="377"/>
      <c r="H320" s="285"/>
    </row>
    <row r="321" spans="1:8" x14ac:dyDescent="0.25">
      <c r="A321" s="472">
        <v>316</v>
      </c>
      <c r="B321" s="315"/>
      <c r="C321" s="315"/>
      <c r="D321" s="638"/>
      <c r="E321" s="337"/>
      <c r="G321" s="368"/>
      <c r="H321" s="285"/>
    </row>
    <row r="322" spans="1:8" x14ac:dyDescent="0.25">
      <c r="A322" s="472">
        <v>317</v>
      </c>
      <c r="B322" s="315"/>
      <c r="C322" s="637"/>
      <c r="D322" s="670"/>
      <c r="E322" s="337"/>
      <c r="G322" s="368"/>
      <c r="H322" s="285"/>
    </row>
    <row r="323" spans="1:8" x14ac:dyDescent="0.25">
      <c r="A323" s="472">
        <v>318</v>
      </c>
      <c r="B323" s="315"/>
      <c r="C323" s="637"/>
      <c r="D323" s="638"/>
      <c r="E323" s="337"/>
      <c r="G323" s="368"/>
      <c r="H323" s="285"/>
    </row>
    <row r="324" spans="1:8" x14ac:dyDescent="0.25">
      <c r="A324" s="472">
        <v>319</v>
      </c>
      <c r="B324" s="315"/>
      <c r="C324" s="315"/>
      <c r="D324" s="638"/>
      <c r="E324" s="337"/>
      <c r="G324" s="367"/>
      <c r="H324" s="285"/>
    </row>
    <row r="325" spans="1:8" x14ac:dyDescent="0.25">
      <c r="A325" s="472">
        <v>320</v>
      </c>
      <c r="B325" s="315"/>
      <c r="C325" s="637"/>
      <c r="D325" s="670"/>
      <c r="E325" s="337"/>
      <c r="G325" s="367"/>
    </row>
    <row r="326" spans="1:8" x14ac:dyDescent="0.25">
      <c r="A326" s="472">
        <v>321</v>
      </c>
      <c r="B326" s="315"/>
      <c r="C326" s="637"/>
      <c r="D326" s="638"/>
      <c r="E326" s="337"/>
      <c r="G326" s="367"/>
    </row>
    <row r="327" spans="1:8" x14ac:dyDescent="0.25">
      <c r="A327" s="472">
        <v>322</v>
      </c>
      <c r="B327" s="315"/>
      <c r="C327" s="315"/>
      <c r="D327" s="638"/>
      <c r="E327" s="337"/>
      <c r="G327" s="364"/>
    </row>
    <row r="328" spans="1:8" x14ac:dyDescent="0.25">
      <c r="A328" s="472">
        <v>323</v>
      </c>
      <c r="B328" s="315"/>
      <c r="C328" s="637"/>
      <c r="D328" s="670"/>
      <c r="E328" s="337"/>
      <c r="G328" s="364"/>
      <c r="H328" s="285"/>
    </row>
    <row r="329" spans="1:8" x14ac:dyDescent="0.25">
      <c r="A329" s="472">
        <v>324</v>
      </c>
      <c r="B329" s="315"/>
      <c r="C329" s="637"/>
      <c r="D329" s="638"/>
      <c r="E329" s="337"/>
      <c r="G329" s="364"/>
      <c r="H329" s="285"/>
    </row>
    <row r="330" spans="1:8" x14ac:dyDescent="0.25">
      <c r="A330" s="472">
        <v>325</v>
      </c>
      <c r="B330" s="315"/>
      <c r="C330" s="637"/>
      <c r="D330" s="338"/>
      <c r="E330" s="337"/>
      <c r="G330" s="364"/>
      <c r="H330" s="285"/>
    </row>
    <row r="331" spans="1:8" x14ac:dyDescent="0.25">
      <c r="A331" s="472">
        <v>326</v>
      </c>
      <c r="B331" s="315"/>
      <c r="C331" s="637"/>
      <c r="D331" s="638"/>
      <c r="E331" s="337"/>
      <c r="G331" s="364"/>
      <c r="H331" s="285"/>
    </row>
    <row r="332" spans="1:8" x14ac:dyDescent="0.25">
      <c r="A332" s="472">
        <v>327</v>
      </c>
      <c r="B332" s="315"/>
      <c r="C332" s="637"/>
      <c r="D332" s="338"/>
      <c r="E332" s="337"/>
      <c r="G332" s="364"/>
      <c r="H332" s="285"/>
    </row>
    <row r="333" spans="1:8" x14ac:dyDescent="0.25">
      <c r="A333" s="472">
        <v>328</v>
      </c>
      <c r="B333" s="315"/>
      <c r="C333" s="637"/>
      <c r="D333" s="670"/>
      <c r="E333" s="337"/>
      <c r="G333" s="364"/>
      <c r="H333" s="358"/>
    </row>
    <row r="334" spans="1:8" x14ac:dyDescent="0.25">
      <c r="A334" s="472">
        <v>329</v>
      </c>
      <c r="B334" s="315"/>
      <c r="C334" s="637"/>
      <c r="D334" s="338"/>
      <c r="E334" s="337"/>
      <c r="G334" s="364"/>
      <c r="H334" s="358"/>
    </row>
    <row r="335" spans="1:8" x14ac:dyDescent="0.25">
      <c r="A335" s="472">
        <v>330</v>
      </c>
      <c r="B335" s="315"/>
      <c r="C335" s="637"/>
      <c r="D335" s="337"/>
      <c r="E335" s="337"/>
      <c r="G335" s="364"/>
      <c r="H335" s="285"/>
    </row>
    <row r="336" spans="1:8" x14ac:dyDescent="0.25">
      <c r="A336" s="472">
        <v>331</v>
      </c>
      <c r="B336" s="315"/>
      <c r="C336" s="637"/>
      <c r="D336" s="338"/>
      <c r="E336" s="337"/>
      <c r="G336" s="364"/>
    </row>
    <row r="337" spans="1:7" x14ac:dyDescent="0.25">
      <c r="A337" s="472">
        <v>332</v>
      </c>
      <c r="B337" s="315"/>
      <c r="C337" s="637"/>
      <c r="D337" s="638"/>
      <c r="E337" s="337"/>
      <c r="G337" s="364"/>
    </row>
    <row r="338" spans="1:7" x14ac:dyDescent="0.25">
      <c r="A338" s="472">
        <v>333</v>
      </c>
      <c r="B338" s="315"/>
      <c r="C338" s="637"/>
      <c r="D338" s="338"/>
      <c r="E338" s="337"/>
      <c r="G338" s="364"/>
    </row>
    <row r="339" spans="1:7" x14ac:dyDescent="0.25">
      <c r="A339" s="472">
        <v>334</v>
      </c>
      <c r="B339" s="315"/>
      <c r="C339" s="637"/>
      <c r="D339" s="638"/>
      <c r="E339" s="337"/>
      <c r="G339" s="364"/>
    </row>
    <row r="340" spans="1:7" x14ac:dyDescent="0.25">
      <c r="A340" s="472">
        <v>335</v>
      </c>
      <c r="B340" s="315"/>
      <c r="C340" s="637"/>
      <c r="D340" s="338"/>
      <c r="E340" s="337"/>
      <c r="G340" s="364"/>
    </row>
    <row r="341" spans="1:7" x14ac:dyDescent="0.25">
      <c r="A341" s="472">
        <v>336</v>
      </c>
      <c r="B341" s="315"/>
      <c r="C341" s="637"/>
      <c r="D341" s="338"/>
      <c r="E341" s="337"/>
      <c r="G341" s="364"/>
    </row>
    <row r="342" spans="1:7" x14ac:dyDescent="0.25">
      <c r="A342" s="472">
        <v>337</v>
      </c>
      <c r="B342" s="315"/>
      <c r="C342" s="637"/>
      <c r="D342" s="338"/>
      <c r="E342" s="337"/>
    </row>
    <row r="343" spans="1:7" x14ac:dyDescent="0.25">
      <c r="A343" s="472">
        <v>338</v>
      </c>
      <c r="B343" s="315"/>
      <c r="C343" s="637"/>
      <c r="D343" s="338"/>
      <c r="E343" s="337"/>
    </row>
    <row r="344" spans="1:7" x14ac:dyDescent="0.25">
      <c r="A344" s="472">
        <v>339</v>
      </c>
      <c r="B344" s="315"/>
      <c r="C344" s="637"/>
      <c r="D344" s="338"/>
      <c r="E344" s="337"/>
    </row>
    <row r="345" spans="1:7" x14ac:dyDescent="0.25">
      <c r="A345" s="472">
        <v>340</v>
      </c>
      <c r="B345" s="315"/>
      <c r="C345" s="637"/>
      <c r="D345" s="337"/>
      <c r="E345" s="337"/>
    </row>
    <row r="346" spans="1:7" s="262" customFormat="1" x14ac:dyDescent="0.25">
      <c r="A346" s="472">
        <v>341</v>
      </c>
      <c r="B346" s="315"/>
      <c r="C346" s="637"/>
      <c r="D346" s="338"/>
      <c r="E346" s="337"/>
    </row>
    <row r="347" spans="1:7" x14ac:dyDescent="0.25">
      <c r="A347" s="472">
        <v>342</v>
      </c>
      <c r="B347" s="315"/>
      <c r="C347" s="637"/>
      <c r="D347" s="338"/>
      <c r="E347" s="337"/>
    </row>
    <row r="348" spans="1:7" s="262" customFormat="1" x14ac:dyDescent="0.25">
      <c r="A348" s="472">
        <v>343</v>
      </c>
      <c r="B348" s="315"/>
      <c r="C348" s="637"/>
      <c r="D348" s="338"/>
      <c r="E348" s="337"/>
    </row>
    <row r="349" spans="1:7" x14ac:dyDescent="0.25">
      <c r="A349" s="472">
        <v>344</v>
      </c>
      <c r="B349" s="315"/>
      <c r="C349" s="637"/>
      <c r="D349" s="338"/>
      <c r="E349" s="337"/>
    </row>
    <row r="350" spans="1:7" x14ac:dyDescent="0.25">
      <c r="A350" s="472">
        <v>345</v>
      </c>
      <c r="B350" s="315"/>
      <c r="C350" s="637"/>
      <c r="D350" s="338"/>
      <c r="E350" s="337"/>
    </row>
    <row r="351" spans="1:7" x14ac:dyDescent="0.25">
      <c r="A351" s="472">
        <v>346</v>
      </c>
      <c r="B351" s="315"/>
      <c r="C351" s="637"/>
      <c r="D351" s="338"/>
      <c r="E351" s="337"/>
    </row>
    <row r="352" spans="1:7" x14ac:dyDescent="0.25">
      <c r="A352" s="472">
        <v>347</v>
      </c>
      <c r="B352" s="315"/>
      <c r="C352" s="637"/>
      <c r="D352" s="338"/>
      <c r="E352" s="337"/>
    </row>
    <row r="353" spans="1:5" x14ac:dyDescent="0.25">
      <c r="A353" s="472">
        <v>348</v>
      </c>
      <c r="B353" s="315"/>
      <c r="C353" s="637"/>
      <c r="D353" s="338"/>
      <c r="E353" s="337"/>
    </row>
    <row r="354" spans="1:5" x14ac:dyDescent="0.25">
      <c r="A354" s="472">
        <v>349</v>
      </c>
      <c r="B354" s="315"/>
      <c r="C354" s="637"/>
      <c r="D354" s="338"/>
      <c r="E354" s="337"/>
    </row>
    <row r="355" spans="1:5" x14ac:dyDescent="0.25">
      <c r="A355" s="472">
        <v>350</v>
      </c>
      <c r="B355" s="315"/>
      <c r="C355" s="637"/>
      <c r="D355" s="338"/>
      <c r="E355" s="337"/>
    </row>
    <row r="356" spans="1:5" x14ac:dyDescent="0.25">
      <c r="A356" s="472">
        <v>351</v>
      </c>
      <c r="B356" s="315"/>
      <c r="C356" s="637"/>
      <c r="D356" s="338"/>
      <c r="E356" s="337"/>
    </row>
    <row r="357" spans="1:5" x14ac:dyDescent="0.25">
      <c r="A357" s="472">
        <v>352</v>
      </c>
      <c r="B357" s="315"/>
      <c r="C357" s="637"/>
      <c r="D357" s="338"/>
      <c r="E357" s="337"/>
    </row>
    <row r="358" spans="1:5" x14ac:dyDescent="0.25">
      <c r="A358" s="472">
        <v>353</v>
      </c>
      <c r="B358" s="315"/>
      <c r="C358" s="637"/>
      <c r="D358" s="338"/>
      <c r="E358" s="337"/>
    </row>
    <row r="359" spans="1:5" x14ac:dyDescent="0.25">
      <c r="A359" s="472">
        <v>354</v>
      </c>
      <c r="B359" s="315"/>
      <c r="C359" s="637"/>
      <c r="D359" s="338"/>
      <c r="E359" s="337"/>
    </row>
    <row r="360" spans="1:5" x14ac:dyDescent="0.25">
      <c r="A360" s="472">
        <v>355</v>
      </c>
      <c r="B360" s="315"/>
      <c r="C360" s="637"/>
      <c r="D360" s="338"/>
      <c r="E360" s="337"/>
    </row>
    <row r="361" spans="1:5" x14ac:dyDescent="0.25">
      <c r="A361" s="472">
        <v>356</v>
      </c>
      <c r="B361" s="315"/>
      <c r="C361" s="637"/>
      <c r="D361" s="338"/>
      <c r="E361" s="337"/>
    </row>
    <row r="362" spans="1:5" x14ac:dyDescent="0.25">
      <c r="A362" s="472">
        <v>357</v>
      </c>
      <c r="B362" s="315"/>
      <c r="C362" s="637"/>
      <c r="D362" s="338"/>
      <c r="E362" s="337"/>
    </row>
    <row r="363" spans="1:5" x14ac:dyDescent="0.25">
      <c r="A363" s="472">
        <v>358</v>
      </c>
      <c r="B363" s="315"/>
      <c r="C363" s="637"/>
      <c r="D363" s="338"/>
      <c r="E363" s="337"/>
    </row>
    <row r="364" spans="1:5" x14ac:dyDescent="0.25">
      <c r="A364" s="472">
        <v>359</v>
      </c>
      <c r="B364" s="315"/>
      <c r="C364" s="637"/>
      <c r="D364" s="338"/>
      <c r="E364" s="337"/>
    </row>
    <row r="365" spans="1:5" x14ac:dyDescent="0.25">
      <c r="A365" s="472">
        <v>360</v>
      </c>
      <c r="B365" s="315"/>
      <c r="C365" s="637"/>
      <c r="D365" s="338"/>
      <c r="E365" s="337"/>
    </row>
    <row r="366" spans="1:5" x14ac:dyDescent="0.25">
      <c r="A366" s="472">
        <v>361</v>
      </c>
      <c r="B366" s="315"/>
      <c r="C366" s="637"/>
      <c r="D366" s="338"/>
      <c r="E366" s="337"/>
    </row>
    <row r="367" spans="1:5" x14ac:dyDescent="0.25">
      <c r="A367" s="472">
        <v>362</v>
      </c>
      <c r="B367" s="315"/>
      <c r="C367" s="637"/>
      <c r="D367" s="338"/>
      <c r="E367" s="337"/>
    </row>
    <row r="368" spans="1:5" x14ac:dyDescent="0.25">
      <c r="A368" s="472">
        <v>363</v>
      </c>
      <c r="B368" s="315"/>
      <c r="C368" s="637"/>
      <c r="D368" s="338"/>
      <c r="E368" s="337"/>
    </row>
    <row r="369" spans="1:7" x14ac:dyDescent="0.25">
      <c r="A369" s="472">
        <v>364</v>
      </c>
      <c r="B369" s="315"/>
      <c r="C369" s="637"/>
      <c r="D369" s="338"/>
      <c r="E369" s="337"/>
    </row>
    <row r="370" spans="1:7" x14ac:dyDescent="0.25">
      <c r="A370" s="472">
        <v>365</v>
      </c>
      <c r="B370" s="315"/>
      <c r="C370" s="637"/>
      <c r="D370" s="338"/>
      <c r="E370" s="337"/>
    </row>
    <row r="371" spans="1:7" x14ac:dyDescent="0.25">
      <c r="A371" s="472">
        <v>366</v>
      </c>
      <c r="B371" s="315"/>
      <c r="C371" s="637"/>
      <c r="D371" s="338"/>
      <c r="E371" s="337"/>
      <c r="G371" s="364"/>
    </row>
    <row r="372" spans="1:7" x14ac:dyDescent="0.25">
      <c r="A372" s="472">
        <v>367</v>
      </c>
      <c r="B372" s="315"/>
      <c r="C372" s="637"/>
      <c r="D372" s="637"/>
      <c r="E372" s="337"/>
      <c r="G372" s="364"/>
    </row>
    <row r="373" spans="1:7" x14ac:dyDescent="0.25">
      <c r="A373" s="472">
        <v>368</v>
      </c>
      <c r="B373" s="315"/>
      <c r="C373" s="637"/>
      <c r="D373" s="338"/>
      <c r="E373" s="337"/>
      <c r="G373" s="364"/>
    </row>
    <row r="374" spans="1:7" x14ac:dyDescent="0.25">
      <c r="A374" s="472">
        <v>369</v>
      </c>
      <c r="B374" s="315"/>
      <c r="C374" s="637"/>
      <c r="D374" s="637"/>
      <c r="E374" s="337"/>
      <c r="G374" s="364"/>
    </row>
    <row r="375" spans="1:7" x14ac:dyDescent="0.25">
      <c r="A375" s="472">
        <v>370</v>
      </c>
      <c r="B375" s="315"/>
      <c r="C375" s="637"/>
      <c r="D375" s="338"/>
      <c r="E375" s="337"/>
      <c r="G375" s="364"/>
    </row>
    <row r="376" spans="1:7" x14ac:dyDescent="0.25">
      <c r="A376" s="472">
        <v>371</v>
      </c>
      <c r="B376" s="315"/>
      <c r="C376" s="637"/>
      <c r="D376" s="637"/>
      <c r="E376" s="337"/>
      <c r="G376" s="364"/>
    </row>
    <row r="377" spans="1:7" x14ac:dyDescent="0.25">
      <c r="A377" s="472">
        <v>372</v>
      </c>
      <c r="B377" s="315"/>
      <c r="C377" s="637"/>
      <c r="D377" s="338"/>
      <c r="E377" s="337"/>
      <c r="G377" s="364"/>
    </row>
    <row r="378" spans="1:7" x14ac:dyDescent="0.25">
      <c r="A378" s="472">
        <v>373</v>
      </c>
      <c r="B378" s="315"/>
      <c r="C378" s="637"/>
      <c r="D378" s="637"/>
      <c r="E378" s="337"/>
      <c r="G378" s="364"/>
    </row>
    <row r="379" spans="1:7" x14ac:dyDescent="0.25">
      <c r="A379" s="472">
        <v>374</v>
      </c>
      <c r="B379" s="315"/>
      <c r="C379" s="637"/>
      <c r="D379" s="338"/>
      <c r="E379" s="337"/>
      <c r="G379" s="364"/>
    </row>
    <row r="380" spans="1:7" x14ac:dyDescent="0.25">
      <c r="A380" s="472">
        <v>375</v>
      </c>
      <c r="B380" s="315"/>
      <c r="C380" s="637"/>
      <c r="D380" s="338"/>
      <c r="E380" s="337"/>
      <c r="G380" s="364"/>
    </row>
    <row r="381" spans="1:7" x14ac:dyDescent="0.25">
      <c r="A381" s="472">
        <v>376</v>
      </c>
      <c r="B381" s="315"/>
      <c r="C381" s="637"/>
      <c r="D381" s="338"/>
      <c r="E381" s="337"/>
      <c r="G381" s="364"/>
    </row>
    <row r="382" spans="1:7" x14ac:dyDescent="0.25">
      <c r="A382" s="472">
        <v>377</v>
      </c>
      <c r="B382" s="315"/>
      <c r="C382" s="637"/>
      <c r="D382" s="637"/>
      <c r="E382" s="337"/>
      <c r="G382" s="364"/>
    </row>
    <row r="383" spans="1:7" x14ac:dyDescent="0.25">
      <c r="A383" s="472">
        <v>378</v>
      </c>
      <c r="B383" s="315"/>
      <c r="C383" s="637"/>
      <c r="D383" s="338"/>
      <c r="E383" s="337"/>
      <c r="G383" s="364"/>
    </row>
    <row r="384" spans="1:7" x14ac:dyDescent="0.25">
      <c r="A384" s="472">
        <v>379</v>
      </c>
      <c r="B384" s="315"/>
      <c r="C384" s="637"/>
      <c r="D384" s="338"/>
      <c r="E384" s="337"/>
      <c r="G384" s="364"/>
    </row>
    <row r="385" spans="1:7" x14ac:dyDescent="0.25">
      <c r="A385" s="472">
        <v>380</v>
      </c>
      <c r="B385" s="315"/>
      <c r="C385" s="637"/>
      <c r="D385" s="338"/>
      <c r="E385" s="337"/>
      <c r="G385" s="364"/>
    </row>
    <row r="386" spans="1:7" x14ac:dyDescent="0.25">
      <c r="A386" s="472">
        <v>381</v>
      </c>
      <c r="B386" s="315"/>
      <c r="C386" s="637"/>
      <c r="D386" s="338"/>
      <c r="E386" s="337"/>
      <c r="G386" s="367"/>
    </row>
    <row r="387" spans="1:7" x14ac:dyDescent="0.25">
      <c r="A387" s="472">
        <v>382</v>
      </c>
      <c r="B387" s="315"/>
      <c r="C387" s="637"/>
      <c r="D387" s="338"/>
      <c r="E387" s="337"/>
    </row>
    <row r="388" spans="1:7" x14ac:dyDescent="0.25">
      <c r="A388" s="472">
        <v>383</v>
      </c>
      <c r="B388" s="315"/>
      <c r="C388" s="637"/>
      <c r="D388" s="338"/>
      <c r="E388" s="337"/>
    </row>
    <row r="389" spans="1:7" x14ac:dyDescent="0.25">
      <c r="A389" s="472">
        <v>384</v>
      </c>
      <c r="B389" s="315"/>
      <c r="C389" s="637"/>
      <c r="D389" s="338"/>
      <c r="E389" s="337"/>
    </row>
    <row r="390" spans="1:7" x14ac:dyDescent="0.25">
      <c r="A390" s="472">
        <v>385</v>
      </c>
      <c r="B390" s="315"/>
      <c r="C390" s="637"/>
      <c r="D390" s="338"/>
      <c r="E390" s="337"/>
    </row>
    <row r="391" spans="1:7" x14ac:dyDescent="0.25">
      <c r="A391" s="472">
        <v>386</v>
      </c>
      <c r="B391" s="315"/>
      <c r="C391" s="637"/>
      <c r="D391" s="338"/>
      <c r="E391" s="337"/>
    </row>
    <row r="392" spans="1:7" x14ac:dyDescent="0.25">
      <c r="A392" s="472">
        <v>387</v>
      </c>
      <c r="B392" s="315"/>
      <c r="C392" s="637"/>
      <c r="D392" s="338"/>
      <c r="E392" s="337"/>
    </row>
    <row r="393" spans="1:7" x14ac:dyDescent="0.25">
      <c r="A393" s="472">
        <v>388</v>
      </c>
      <c r="B393" s="315"/>
      <c r="C393" s="637"/>
      <c r="D393" s="338"/>
      <c r="E393" s="337"/>
    </row>
    <row r="394" spans="1:7" x14ac:dyDescent="0.25">
      <c r="A394" s="472">
        <v>389</v>
      </c>
      <c r="B394" s="315"/>
      <c r="C394" s="637"/>
      <c r="D394" s="338"/>
      <c r="E394" s="337"/>
    </row>
    <row r="395" spans="1:7" x14ac:dyDescent="0.25">
      <c r="A395" s="472">
        <v>390</v>
      </c>
      <c r="B395" s="315"/>
      <c r="C395" s="637"/>
      <c r="D395" s="338"/>
      <c r="E395" s="337"/>
    </row>
    <row r="396" spans="1:7" x14ac:dyDescent="0.25">
      <c r="A396" s="472">
        <v>391</v>
      </c>
      <c r="B396" s="315"/>
      <c r="C396" s="637"/>
      <c r="D396" s="338"/>
      <c r="E396" s="337"/>
    </row>
    <row r="397" spans="1:7" x14ac:dyDescent="0.25">
      <c r="A397" s="472">
        <v>392</v>
      </c>
      <c r="B397" s="315"/>
      <c r="C397" s="637"/>
      <c r="D397" s="338"/>
      <c r="E397" s="337"/>
    </row>
    <row r="398" spans="1:7" x14ac:dyDescent="0.25">
      <c r="A398" s="472">
        <v>393</v>
      </c>
      <c r="B398" s="315"/>
      <c r="C398" s="637"/>
      <c r="D398" s="338"/>
      <c r="E398" s="337"/>
    </row>
    <row r="399" spans="1:7" x14ac:dyDescent="0.25">
      <c r="A399" s="472">
        <v>394</v>
      </c>
      <c r="B399" s="315"/>
      <c r="C399" s="637"/>
      <c r="D399" s="338"/>
      <c r="E399" s="337"/>
    </row>
    <row r="400" spans="1:7" x14ac:dyDescent="0.25">
      <c r="A400" s="472">
        <v>395</v>
      </c>
      <c r="B400" s="315"/>
      <c r="C400" s="637"/>
      <c r="D400" s="338"/>
      <c r="E400" s="337"/>
    </row>
    <row r="401" spans="1:5" x14ac:dyDescent="0.25">
      <c r="A401" s="472">
        <v>396</v>
      </c>
      <c r="B401" s="315"/>
      <c r="C401" s="637"/>
      <c r="D401" s="338"/>
      <c r="E401" s="337"/>
    </row>
    <row r="402" spans="1:5" x14ac:dyDescent="0.25">
      <c r="A402" s="472">
        <v>397</v>
      </c>
      <c r="B402" s="315"/>
      <c r="C402" s="637"/>
      <c r="D402" s="338"/>
      <c r="E402" s="337"/>
    </row>
    <row r="403" spans="1:5" x14ac:dyDescent="0.25">
      <c r="A403" s="472">
        <v>398</v>
      </c>
      <c r="B403" s="315"/>
      <c r="C403" s="637"/>
      <c r="D403" s="338"/>
      <c r="E403" s="337"/>
    </row>
    <row r="404" spans="1:5" x14ac:dyDescent="0.25">
      <c r="A404" s="472">
        <v>399</v>
      </c>
      <c r="B404" s="315"/>
      <c r="C404" s="637"/>
      <c r="D404" s="338"/>
      <c r="E404" s="337"/>
    </row>
    <row r="405" spans="1:5" x14ac:dyDescent="0.25">
      <c r="A405" s="472">
        <v>400</v>
      </c>
      <c r="B405" s="315"/>
      <c r="C405" s="637"/>
      <c r="D405" s="338"/>
      <c r="E405" s="337"/>
    </row>
    <row r="406" spans="1:5" x14ac:dyDescent="0.25">
      <c r="A406" s="472">
        <v>401</v>
      </c>
      <c r="B406" s="315"/>
      <c r="C406" s="637"/>
      <c r="D406" s="338"/>
      <c r="E406" s="337"/>
    </row>
    <row r="407" spans="1:5" x14ac:dyDescent="0.25">
      <c r="A407" s="472">
        <v>402</v>
      </c>
      <c r="B407" s="315"/>
      <c r="C407" s="637"/>
      <c r="D407" s="338"/>
      <c r="E407" s="337"/>
    </row>
    <row r="408" spans="1:5" x14ac:dyDescent="0.25">
      <c r="A408" s="472">
        <v>403</v>
      </c>
      <c r="B408" s="315"/>
      <c r="C408" s="637"/>
      <c r="D408" s="338"/>
      <c r="E408" s="337"/>
    </row>
    <row r="409" spans="1:5" x14ac:dyDescent="0.25">
      <c r="A409" s="472">
        <v>404</v>
      </c>
      <c r="B409" s="315"/>
      <c r="C409" s="637"/>
      <c r="D409" s="338"/>
      <c r="E409" s="337"/>
    </row>
    <row r="410" spans="1:5" x14ac:dyDescent="0.25">
      <c r="A410" s="472">
        <v>405</v>
      </c>
      <c r="B410" s="315"/>
      <c r="C410" s="637"/>
      <c r="D410" s="338"/>
      <c r="E410" s="337"/>
    </row>
    <row r="411" spans="1:5" x14ac:dyDescent="0.25">
      <c r="A411" s="472">
        <v>406</v>
      </c>
      <c r="B411" s="315"/>
      <c r="C411" s="637"/>
      <c r="D411" s="338"/>
      <c r="E411" s="337"/>
    </row>
    <row r="412" spans="1:5" x14ac:dyDescent="0.25">
      <c r="A412" s="472">
        <v>407</v>
      </c>
      <c r="B412" s="315"/>
      <c r="C412" s="637"/>
      <c r="D412" s="338"/>
      <c r="E412" s="337"/>
    </row>
    <row r="413" spans="1:5" x14ac:dyDescent="0.25">
      <c r="A413" s="472">
        <v>408</v>
      </c>
      <c r="B413" s="315"/>
      <c r="C413" s="637"/>
      <c r="D413" s="338"/>
      <c r="E413" s="337"/>
    </row>
    <row r="414" spans="1:5" ht="15.75" thickBot="1" x14ac:dyDescent="0.3">
      <c r="A414" s="472">
        <v>409</v>
      </c>
      <c r="B414" s="315"/>
      <c r="C414" s="637"/>
      <c r="D414" s="338"/>
      <c r="E414" s="337"/>
    </row>
    <row r="415" spans="1:5" x14ac:dyDescent="0.25">
      <c r="A415" s="472">
        <v>410</v>
      </c>
      <c r="B415" s="315"/>
      <c r="C415" s="637"/>
      <c r="D415" s="535"/>
      <c r="E415" s="337"/>
    </row>
    <row r="416" spans="1:5" x14ac:dyDescent="0.25">
      <c r="A416" s="472">
        <v>411</v>
      </c>
      <c r="B416" s="315"/>
      <c r="C416" s="637"/>
      <c r="D416" s="291"/>
      <c r="E416" s="337"/>
    </row>
    <row r="417" spans="1:5" x14ac:dyDescent="0.25">
      <c r="A417" s="472">
        <v>412</v>
      </c>
      <c r="B417" s="640"/>
      <c r="C417" s="637"/>
      <c r="D417" s="291"/>
      <c r="E417" s="337"/>
    </row>
    <row r="418" spans="1:5" x14ac:dyDescent="0.25">
      <c r="A418" s="472">
        <v>413</v>
      </c>
      <c r="B418" s="640"/>
      <c r="C418" s="637"/>
      <c r="D418" s="337"/>
      <c r="E418" s="337"/>
    </row>
    <row r="419" spans="1:5" x14ac:dyDescent="0.25">
      <c r="A419" s="472">
        <v>414</v>
      </c>
      <c r="B419" s="210"/>
      <c r="C419" s="637"/>
      <c r="D419" s="337"/>
      <c r="E419" s="337"/>
    </row>
    <row r="420" spans="1:5" x14ac:dyDescent="0.25">
      <c r="A420" s="472">
        <v>415</v>
      </c>
      <c r="B420" s="210"/>
      <c r="C420" s="637"/>
      <c r="D420" s="337"/>
      <c r="E420" s="337"/>
    </row>
    <row r="421" spans="1:5" x14ac:dyDescent="0.25">
      <c r="A421" s="472">
        <v>416</v>
      </c>
      <c r="B421" s="210"/>
      <c r="C421" s="637"/>
      <c r="D421" s="291"/>
      <c r="E421" s="337"/>
    </row>
    <row r="422" spans="1:5" x14ac:dyDescent="0.25">
      <c r="A422" s="472">
        <v>417</v>
      </c>
      <c r="B422" s="210"/>
      <c r="C422" s="637"/>
      <c r="D422" s="291"/>
      <c r="E422" s="337"/>
    </row>
    <row r="423" spans="1:5" x14ac:dyDescent="0.25">
      <c r="A423" s="472">
        <v>418</v>
      </c>
      <c r="B423" s="210"/>
      <c r="C423" s="637"/>
      <c r="D423" s="291"/>
      <c r="E423" s="337"/>
    </row>
    <row r="424" spans="1:5" x14ac:dyDescent="0.25">
      <c r="A424" s="472">
        <v>419</v>
      </c>
      <c r="B424" s="210"/>
      <c r="C424" s="637"/>
      <c r="D424" s="291"/>
      <c r="E424" s="337"/>
    </row>
    <row r="425" spans="1:5" x14ac:dyDescent="0.25">
      <c r="A425" s="472">
        <v>420</v>
      </c>
      <c r="B425" s="210"/>
      <c r="C425" s="637"/>
      <c r="D425" s="291"/>
      <c r="E425" s="337"/>
    </row>
    <row r="426" spans="1:5" x14ac:dyDescent="0.25">
      <c r="A426" s="472">
        <v>421</v>
      </c>
      <c r="B426" s="210"/>
      <c r="C426" s="637"/>
      <c r="D426" s="291"/>
      <c r="E426" s="337"/>
    </row>
    <row r="427" spans="1:5" x14ac:dyDescent="0.25">
      <c r="A427" s="472">
        <v>422</v>
      </c>
      <c r="B427" s="210"/>
      <c r="C427" s="637"/>
      <c r="D427" s="291"/>
      <c r="E427" s="337"/>
    </row>
    <row r="428" spans="1:5" x14ac:dyDescent="0.25">
      <c r="A428" s="472">
        <v>423</v>
      </c>
      <c r="B428" s="639"/>
      <c r="C428" s="637"/>
      <c r="D428" s="641"/>
      <c r="E428" s="337"/>
    </row>
    <row r="429" spans="1:5" x14ac:dyDescent="0.25">
      <c r="A429" s="472">
        <v>424</v>
      </c>
      <c r="B429" s="210"/>
      <c r="C429" s="637"/>
      <c r="D429" s="638"/>
      <c r="E429" s="337"/>
    </row>
    <row r="430" spans="1:5" x14ac:dyDescent="0.25">
      <c r="A430" s="472">
        <v>425</v>
      </c>
      <c r="B430" s="639"/>
      <c r="C430" s="637"/>
      <c r="D430" s="641"/>
      <c r="E430" s="337"/>
    </row>
    <row r="431" spans="1:5" x14ac:dyDescent="0.25">
      <c r="A431" s="472">
        <v>426</v>
      </c>
      <c r="B431" s="210"/>
      <c r="C431" s="637"/>
      <c r="D431" s="638"/>
      <c r="E431" s="337"/>
    </row>
    <row r="432" spans="1:5" x14ac:dyDescent="0.25">
      <c r="A432" s="472">
        <v>427</v>
      </c>
      <c r="B432" s="639"/>
      <c r="C432" s="637"/>
      <c r="D432" s="641"/>
      <c r="E432" s="337"/>
    </row>
    <row r="433" spans="1:5" x14ac:dyDescent="0.25">
      <c r="A433" s="472">
        <v>428</v>
      </c>
      <c r="B433" s="210"/>
      <c r="C433" s="637"/>
      <c r="D433" s="638"/>
      <c r="E433" s="337"/>
    </row>
    <row r="434" spans="1:5" x14ac:dyDescent="0.25">
      <c r="A434" s="472">
        <v>429</v>
      </c>
      <c r="B434" s="639"/>
      <c r="C434" s="637"/>
      <c r="D434" s="641"/>
      <c r="E434" s="337"/>
    </row>
    <row r="435" spans="1:5" x14ac:dyDescent="0.25">
      <c r="A435" s="472">
        <v>430</v>
      </c>
      <c r="B435" s="210"/>
      <c r="C435" s="637"/>
      <c r="D435" s="638"/>
      <c r="E435" s="337"/>
    </row>
    <row r="436" spans="1:5" x14ac:dyDescent="0.25">
      <c r="A436" s="472">
        <v>431</v>
      </c>
      <c r="B436" s="639"/>
      <c r="C436" s="637"/>
      <c r="D436" s="641"/>
      <c r="E436" s="337"/>
    </row>
    <row r="437" spans="1:5" x14ac:dyDescent="0.25">
      <c r="A437" s="472">
        <v>432</v>
      </c>
      <c r="B437" s="639"/>
      <c r="C437" s="637"/>
      <c r="D437" s="638"/>
      <c r="E437" s="337"/>
    </row>
    <row r="438" spans="1:5" x14ac:dyDescent="0.25">
      <c r="A438" s="472">
        <v>433</v>
      </c>
      <c r="B438" s="639"/>
      <c r="C438" s="637"/>
      <c r="D438" s="638"/>
      <c r="E438" s="337"/>
    </row>
    <row r="439" spans="1:5" x14ac:dyDescent="0.25">
      <c r="A439" s="472">
        <v>434</v>
      </c>
      <c r="B439" s="639"/>
      <c r="C439" s="637"/>
      <c r="D439" s="638"/>
      <c r="E439" s="337"/>
    </row>
    <row r="440" spans="1:5" x14ac:dyDescent="0.25">
      <c r="A440" s="472">
        <v>435</v>
      </c>
      <c r="B440" s="639"/>
      <c r="C440" s="637"/>
      <c r="D440" s="638"/>
      <c r="E440" s="337"/>
    </row>
    <row r="441" spans="1:5" x14ac:dyDescent="0.25">
      <c r="A441" s="472">
        <v>436</v>
      </c>
      <c r="B441" s="639"/>
      <c r="C441" s="637"/>
      <c r="D441" s="638"/>
      <c r="E441" s="337"/>
    </row>
    <row r="442" spans="1:5" x14ac:dyDescent="0.25">
      <c r="A442" s="472">
        <v>437</v>
      </c>
      <c r="B442" s="639"/>
      <c r="C442" s="637"/>
      <c r="D442" s="638"/>
      <c r="E442" s="337"/>
    </row>
    <row r="443" spans="1:5" x14ac:dyDescent="0.25">
      <c r="A443" s="472">
        <v>438</v>
      </c>
      <c r="B443" s="639"/>
      <c r="C443" s="637"/>
      <c r="D443" s="638"/>
      <c r="E443" s="337"/>
    </row>
    <row r="444" spans="1:5" x14ac:dyDescent="0.25">
      <c r="A444" s="472">
        <v>439</v>
      </c>
      <c r="B444" s="639"/>
      <c r="C444" s="637"/>
      <c r="D444" s="638"/>
      <c r="E444" s="337"/>
    </row>
    <row r="445" spans="1:5" x14ac:dyDescent="0.25">
      <c r="A445" s="472">
        <v>440</v>
      </c>
      <c r="B445" s="639"/>
      <c r="C445" s="637"/>
      <c r="D445" s="638"/>
      <c r="E445" s="337"/>
    </row>
    <row r="446" spans="1:5" x14ac:dyDescent="0.25">
      <c r="A446" s="472">
        <v>441</v>
      </c>
      <c r="B446" s="639"/>
      <c r="C446" s="637"/>
      <c r="D446" s="638"/>
      <c r="E446" s="337"/>
    </row>
    <row r="447" spans="1:5" x14ac:dyDescent="0.25">
      <c r="A447" s="472">
        <v>442</v>
      </c>
      <c r="B447" s="639"/>
      <c r="C447" s="637"/>
      <c r="D447" s="638"/>
      <c r="E447" s="337"/>
    </row>
    <row r="448" spans="1:5" x14ac:dyDescent="0.25">
      <c r="A448" s="472">
        <v>443</v>
      </c>
      <c r="B448" s="639"/>
      <c r="C448" s="637"/>
      <c r="D448" s="638"/>
      <c r="E448" s="337"/>
    </row>
    <row r="449" spans="1:5" x14ac:dyDescent="0.25">
      <c r="A449" s="472">
        <v>444</v>
      </c>
      <c r="B449" s="639"/>
      <c r="C449" s="637"/>
      <c r="D449" s="638"/>
      <c r="E449" s="337"/>
    </row>
    <row r="450" spans="1:5" x14ac:dyDescent="0.25">
      <c r="A450" s="472">
        <v>445</v>
      </c>
      <c r="B450" s="639"/>
      <c r="C450" s="637"/>
      <c r="D450" s="638"/>
      <c r="E450" s="337"/>
    </row>
    <row r="451" spans="1:5" x14ac:dyDescent="0.25">
      <c r="A451" s="472">
        <v>446</v>
      </c>
      <c r="B451" s="639"/>
      <c r="C451" s="637"/>
      <c r="D451" s="638"/>
      <c r="E451" s="337"/>
    </row>
    <row r="452" spans="1:5" x14ac:dyDescent="0.25">
      <c r="A452" s="472">
        <v>447</v>
      </c>
      <c r="B452" s="639"/>
      <c r="C452" s="637"/>
      <c r="D452" s="638"/>
      <c r="E452" s="337"/>
    </row>
    <row r="453" spans="1:5" x14ac:dyDescent="0.25">
      <c r="A453" s="472">
        <v>448</v>
      </c>
      <c r="B453" s="639"/>
      <c r="C453" s="637"/>
      <c r="D453" s="638"/>
      <c r="E453" s="337"/>
    </row>
    <row r="454" spans="1:5" x14ac:dyDescent="0.25">
      <c r="A454" s="472">
        <v>449</v>
      </c>
      <c r="B454" s="639"/>
      <c r="C454" s="637"/>
      <c r="D454" s="641"/>
      <c r="E454" s="337"/>
    </row>
    <row r="455" spans="1:5" x14ac:dyDescent="0.25">
      <c r="A455" s="472">
        <v>450</v>
      </c>
      <c r="B455" s="639"/>
      <c r="C455" s="637"/>
      <c r="D455" s="641"/>
      <c r="E455" s="337"/>
    </row>
    <row r="456" spans="1:5" x14ac:dyDescent="0.25">
      <c r="A456" s="472">
        <v>451</v>
      </c>
      <c r="B456" s="639"/>
      <c r="C456" s="637"/>
      <c r="D456" s="641"/>
      <c r="E456" s="337"/>
    </row>
    <row r="457" spans="1:5" x14ac:dyDescent="0.25">
      <c r="A457" s="472">
        <v>452</v>
      </c>
      <c r="B457" s="639"/>
      <c r="C457" s="637"/>
      <c r="D457" s="641"/>
      <c r="E457" s="337"/>
    </row>
    <row r="458" spans="1:5" x14ac:dyDescent="0.25">
      <c r="A458" s="472">
        <v>453</v>
      </c>
      <c r="B458" s="639"/>
      <c r="C458" s="637"/>
      <c r="D458" s="641"/>
      <c r="E458" s="337"/>
    </row>
    <row r="459" spans="1:5" x14ac:dyDescent="0.25">
      <c r="A459" s="472">
        <v>454</v>
      </c>
      <c r="B459" s="639"/>
      <c r="C459" s="637"/>
      <c r="D459" s="641"/>
      <c r="E459" s="337"/>
    </row>
    <row r="460" spans="1:5" x14ac:dyDescent="0.25">
      <c r="A460" s="472">
        <v>455</v>
      </c>
      <c r="B460" s="639"/>
      <c r="C460" s="637"/>
      <c r="D460" s="641"/>
      <c r="E460" s="337"/>
    </row>
    <row r="461" spans="1:5" x14ac:dyDescent="0.25">
      <c r="A461" s="472">
        <v>456</v>
      </c>
      <c r="B461" s="639"/>
      <c r="C461" s="637"/>
      <c r="D461" s="641"/>
      <c r="E461" s="337"/>
    </row>
    <row r="462" spans="1:5" x14ac:dyDescent="0.25">
      <c r="A462" s="472">
        <v>457</v>
      </c>
      <c r="B462" s="639"/>
      <c r="C462" s="637"/>
      <c r="D462" s="641"/>
      <c r="E462" s="337"/>
    </row>
    <row r="463" spans="1:5" x14ac:dyDescent="0.25">
      <c r="A463" s="472">
        <v>458</v>
      </c>
      <c r="B463" s="639"/>
      <c r="C463" s="637"/>
      <c r="D463" s="641"/>
      <c r="E463" s="337"/>
    </row>
    <row r="464" spans="1:5" x14ac:dyDescent="0.25">
      <c r="A464" s="472">
        <v>459</v>
      </c>
      <c r="B464" s="639"/>
      <c r="C464" s="637"/>
      <c r="D464" s="641"/>
      <c r="E464" s="337"/>
    </row>
    <row r="465" spans="1:5" x14ac:dyDescent="0.25">
      <c r="A465" s="472">
        <v>460</v>
      </c>
      <c r="B465" s="639"/>
      <c r="C465" s="637"/>
      <c r="D465" s="641"/>
      <c r="E465" s="337"/>
    </row>
    <row r="466" spans="1:5" x14ac:dyDescent="0.25">
      <c r="A466" s="472">
        <v>461</v>
      </c>
      <c r="B466" s="639"/>
      <c r="C466" s="637"/>
      <c r="D466" s="641"/>
      <c r="E466" s="337"/>
    </row>
    <row r="467" spans="1:5" x14ac:dyDescent="0.25">
      <c r="A467" s="472">
        <v>462</v>
      </c>
      <c r="B467" s="639"/>
      <c r="C467" s="637"/>
      <c r="D467" s="641"/>
      <c r="E467" s="337"/>
    </row>
    <row r="468" spans="1:5" x14ac:dyDescent="0.25">
      <c r="A468" s="472">
        <v>463</v>
      </c>
      <c r="B468" s="639"/>
      <c r="C468" s="637"/>
      <c r="D468" s="641"/>
      <c r="E468" s="337"/>
    </row>
    <row r="469" spans="1:5" x14ac:dyDescent="0.25">
      <c r="A469" s="472">
        <v>464</v>
      </c>
      <c r="B469" s="639"/>
      <c r="C469" s="637"/>
      <c r="D469" s="641"/>
      <c r="E469" s="337"/>
    </row>
    <row r="470" spans="1:5" x14ac:dyDescent="0.25">
      <c r="A470" s="472">
        <v>465</v>
      </c>
      <c r="B470" s="639"/>
      <c r="C470" s="637"/>
      <c r="D470" s="641"/>
      <c r="E470" s="337"/>
    </row>
    <row r="471" spans="1:5" x14ac:dyDescent="0.25">
      <c r="A471" s="472">
        <v>466</v>
      </c>
      <c r="B471" s="639"/>
      <c r="C471" s="637"/>
      <c r="D471" s="641"/>
      <c r="E471" s="337"/>
    </row>
    <row r="472" spans="1:5" x14ac:dyDescent="0.25">
      <c r="A472" s="472">
        <v>467</v>
      </c>
      <c r="B472" s="639"/>
      <c r="C472" s="637"/>
      <c r="D472" s="641"/>
      <c r="E472" s="337"/>
    </row>
    <row r="473" spans="1:5" x14ac:dyDescent="0.25">
      <c r="A473" s="472">
        <v>468</v>
      </c>
      <c r="B473" s="639"/>
      <c r="C473" s="637"/>
      <c r="D473" s="641"/>
      <c r="E473" s="337"/>
    </row>
    <row r="474" spans="1:5" x14ac:dyDescent="0.25">
      <c r="A474" s="472">
        <v>469</v>
      </c>
      <c r="B474" s="639"/>
      <c r="C474" s="637"/>
      <c r="D474" s="641"/>
      <c r="E474" s="337"/>
    </row>
    <row r="475" spans="1:5" x14ac:dyDescent="0.25">
      <c r="A475" s="472">
        <v>470</v>
      </c>
      <c r="B475" s="639"/>
      <c r="C475" s="637"/>
      <c r="D475" s="641"/>
      <c r="E475" s="337"/>
    </row>
    <row r="476" spans="1:5" x14ac:dyDescent="0.25">
      <c r="A476" s="472">
        <v>471</v>
      </c>
      <c r="B476" s="639"/>
      <c r="C476" s="637"/>
      <c r="D476" s="641"/>
      <c r="E476" s="337"/>
    </row>
    <row r="477" spans="1:5" x14ac:dyDescent="0.25">
      <c r="A477" s="472">
        <v>472</v>
      </c>
      <c r="B477" s="639"/>
      <c r="C477" s="637"/>
      <c r="D477" s="641"/>
      <c r="E477" s="337"/>
    </row>
    <row r="478" spans="1:5" x14ac:dyDescent="0.25">
      <c r="A478" s="472">
        <v>473</v>
      </c>
      <c r="B478" s="642"/>
      <c r="C478" s="472"/>
      <c r="D478" s="337"/>
      <c r="E478" s="337"/>
    </row>
    <row r="479" spans="1:5" x14ac:dyDescent="0.25">
      <c r="A479" s="472">
        <v>474</v>
      </c>
      <c r="B479" s="642"/>
      <c r="C479" s="472"/>
      <c r="D479" s="337"/>
      <c r="E479" s="337"/>
    </row>
    <row r="480" spans="1:5" x14ac:dyDescent="0.25">
      <c r="A480" s="472">
        <v>475</v>
      </c>
      <c r="B480" s="642"/>
      <c r="C480" s="472"/>
      <c r="D480" s="337"/>
      <c r="E480" s="337"/>
    </row>
    <row r="481" spans="1:5" x14ac:dyDescent="0.25">
      <c r="A481" s="472">
        <v>476</v>
      </c>
      <c r="B481" s="642"/>
      <c r="C481" s="472"/>
      <c r="D481" s="337"/>
      <c r="E481" s="337"/>
    </row>
    <row r="482" spans="1:5" x14ac:dyDescent="0.25">
      <c r="A482" s="472">
        <v>477</v>
      </c>
      <c r="B482" s="642"/>
      <c r="C482" s="472"/>
      <c r="D482" s="337"/>
      <c r="E482" s="337"/>
    </row>
    <row r="483" spans="1:5" x14ac:dyDescent="0.25">
      <c r="A483" s="472">
        <v>478</v>
      </c>
      <c r="B483" s="642"/>
      <c r="C483" s="472"/>
      <c r="D483" s="337"/>
      <c r="E483" s="337"/>
    </row>
    <row r="484" spans="1:5" x14ac:dyDescent="0.25">
      <c r="A484" s="472">
        <v>479</v>
      </c>
      <c r="B484" s="642"/>
      <c r="C484" s="472"/>
      <c r="D484" s="337"/>
      <c r="E484" s="337"/>
    </row>
    <row r="485" spans="1:5" x14ac:dyDescent="0.25">
      <c r="A485" s="472">
        <v>480</v>
      </c>
      <c r="B485" s="642"/>
      <c r="C485" s="472"/>
      <c r="D485" s="337"/>
      <c r="E485" s="337"/>
    </row>
    <row r="486" spans="1:5" x14ac:dyDescent="0.25">
      <c r="A486" s="472">
        <v>481</v>
      </c>
      <c r="B486" s="642"/>
      <c r="C486" s="472"/>
      <c r="D486" s="337"/>
      <c r="E486" s="337"/>
    </row>
    <row r="487" spans="1:5" x14ac:dyDescent="0.25">
      <c r="A487" s="472">
        <v>482</v>
      </c>
      <c r="B487" s="642"/>
      <c r="C487" s="472"/>
      <c r="D487" s="337"/>
      <c r="E487" s="337"/>
    </row>
    <row r="488" spans="1:5" x14ac:dyDescent="0.25">
      <c r="A488" s="472">
        <v>483</v>
      </c>
      <c r="B488" s="642"/>
      <c r="C488" s="472"/>
      <c r="D488" s="337"/>
      <c r="E488" s="337"/>
    </row>
    <row r="489" spans="1:5" x14ac:dyDescent="0.25">
      <c r="A489" s="472">
        <v>484</v>
      </c>
      <c r="B489" s="642"/>
      <c r="C489" s="472"/>
      <c r="D489" s="337"/>
      <c r="E489" s="337"/>
    </row>
    <row r="490" spans="1:5" x14ac:dyDescent="0.25">
      <c r="A490" s="472">
        <v>485</v>
      </c>
      <c r="B490" s="642"/>
      <c r="C490" s="472"/>
      <c r="D490" s="337"/>
      <c r="E490" s="337"/>
    </row>
    <row r="491" spans="1:5" x14ac:dyDescent="0.25">
      <c r="A491" s="472">
        <v>486</v>
      </c>
      <c r="B491" s="642"/>
      <c r="C491" s="472"/>
      <c r="D491" s="337"/>
      <c r="E491" s="337"/>
    </row>
    <row r="492" spans="1:5" x14ac:dyDescent="0.25">
      <c r="A492" s="472">
        <v>487</v>
      </c>
      <c r="B492" s="642"/>
      <c r="C492" s="472"/>
      <c r="D492" s="337"/>
      <c r="E492" s="337"/>
    </row>
    <row r="493" spans="1:5" x14ac:dyDescent="0.25">
      <c r="A493" s="472">
        <v>488</v>
      </c>
      <c r="B493" s="642"/>
      <c r="C493" s="472"/>
      <c r="D493" s="337"/>
      <c r="E493" s="337"/>
    </row>
    <row r="494" spans="1:5" x14ac:dyDescent="0.25">
      <c r="A494" s="472">
        <v>489</v>
      </c>
      <c r="B494" s="642"/>
      <c r="C494" s="472"/>
      <c r="D494" s="337"/>
      <c r="E494" s="337"/>
    </row>
    <row r="495" spans="1:5" x14ac:dyDescent="0.25">
      <c r="A495" s="472">
        <v>490</v>
      </c>
      <c r="B495" s="642"/>
      <c r="C495" s="472"/>
      <c r="D495" s="337"/>
      <c r="E495" s="337"/>
    </row>
    <row r="496" spans="1:5" x14ac:dyDescent="0.25">
      <c r="A496" s="472">
        <v>491</v>
      </c>
      <c r="B496" s="642"/>
      <c r="C496" s="472"/>
      <c r="D496" s="337"/>
      <c r="E496" s="337"/>
    </row>
    <row r="497" spans="1:5" x14ac:dyDescent="0.25">
      <c r="A497" s="472">
        <v>492</v>
      </c>
      <c r="B497" s="642"/>
      <c r="C497" s="472"/>
      <c r="D497" s="337"/>
      <c r="E497" s="337"/>
    </row>
    <row r="498" spans="1:5" x14ac:dyDescent="0.25">
      <c r="A498" s="472">
        <v>493</v>
      </c>
      <c r="B498" s="642"/>
      <c r="C498" s="472"/>
      <c r="D498" s="337"/>
      <c r="E498" s="337"/>
    </row>
    <row r="499" spans="1:5" x14ac:dyDescent="0.25">
      <c r="A499" s="472">
        <v>494</v>
      </c>
      <c r="B499" s="642"/>
      <c r="C499" s="472"/>
      <c r="D499" s="337"/>
      <c r="E499" s="337"/>
    </row>
    <row r="500" spans="1:5" x14ac:dyDescent="0.25">
      <c r="A500" s="472">
        <v>495</v>
      </c>
      <c r="B500" s="642"/>
      <c r="C500" s="472"/>
      <c r="D500" s="337"/>
      <c r="E500" s="337"/>
    </row>
    <row r="501" spans="1:5" x14ac:dyDescent="0.25">
      <c r="A501" s="472">
        <v>496</v>
      </c>
      <c r="B501" s="642"/>
      <c r="C501" s="472"/>
      <c r="D501" s="337"/>
      <c r="E501" s="337"/>
    </row>
    <row r="502" spans="1:5" x14ac:dyDescent="0.25">
      <c r="A502" s="472">
        <v>497</v>
      </c>
      <c r="B502" s="642"/>
      <c r="C502" s="472"/>
      <c r="D502" s="337"/>
      <c r="E502" s="337"/>
    </row>
    <row r="503" spans="1:5" x14ac:dyDescent="0.25">
      <c r="A503" s="472">
        <v>498</v>
      </c>
      <c r="B503" s="642"/>
      <c r="C503" s="472"/>
      <c r="D503" s="337"/>
      <c r="E503" s="337"/>
    </row>
    <row r="504" spans="1:5" x14ac:dyDescent="0.25">
      <c r="A504" s="472">
        <v>499</v>
      </c>
      <c r="B504" s="642"/>
      <c r="C504" s="472"/>
      <c r="D504" s="337"/>
      <c r="E504" s="337"/>
    </row>
    <row r="505" spans="1:5" x14ac:dyDescent="0.25">
      <c r="A505" s="472">
        <v>500</v>
      </c>
      <c r="B505" s="642"/>
      <c r="C505" s="472"/>
      <c r="D505" s="337"/>
      <c r="E505" s="337"/>
    </row>
    <row r="506" spans="1:5" x14ac:dyDescent="0.25">
      <c r="A506" s="472">
        <v>501</v>
      </c>
      <c r="B506" s="642"/>
      <c r="C506" s="472"/>
      <c r="D506" s="337"/>
      <c r="E506" s="337"/>
    </row>
    <row r="507" spans="1:5" x14ac:dyDescent="0.25">
      <c r="A507" s="472">
        <v>502</v>
      </c>
      <c r="B507" s="642"/>
      <c r="C507" s="472"/>
      <c r="D507" s="337"/>
      <c r="E507" s="337"/>
    </row>
    <row r="508" spans="1:5" x14ac:dyDescent="0.25">
      <c r="A508" s="472">
        <v>503</v>
      </c>
      <c r="B508" s="642"/>
      <c r="C508" s="472"/>
      <c r="D508" s="337"/>
      <c r="E508" s="337"/>
    </row>
    <row r="509" spans="1:5" x14ac:dyDescent="0.25">
      <c r="A509" s="472">
        <v>504</v>
      </c>
      <c r="B509" s="642"/>
      <c r="C509" s="472"/>
      <c r="D509" s="337"/>
      <c r="E509" s="337"/>
    </row>
    <row r="510" spans="1:5" x14ac:dyDescent="0.25">
      <c r="A510" s="472">
        <v>505</v>
      </c>
      <c r="B510" s="642"/>
      <c r="C510" s="472"/>
      <c r="D510" s="337"/>
      <c r="E510" s="337"/>
    </row>
    <row r="511" spans="1:5" x14ac:dyDescent="0.25">
      <c r="A511" s="472">
        <v>506</v>
      </c>
      <c r="B511" s="107"/>
      <c r="C511" s="476"/>
      <c r="D511" s="11"/>
      <c r="E511" s="11"/>
    </row>
    <row r="512" spans="1:5" x14ac:dyDescent="0.25">
      <c r="A512" s="472">
        <v>507</v>
      </c>
      <c r="B512" s="107"/>
      <c r="C512" s="476"/>
      <c r="D512" s="11"/>
      <c r="E512" s="11"/>
    </row>
    <row r="513" spans="1:5" x14ac:dyDescent="0.25">
      <c r="A513" s="472">
        <v>508</v>
      </c>
      <c r="B513" s="107"/>
      <c r="C513" s="476"/>
      <c r="D513" s="11"/>
      <c r="E513" s="11"/>
    </row>
    <row r="514" spans="1:5" x14ac:dyDescent="0.25">
      <c r="A514" s="472">
        <v>509</v>
      </c>
      <c r="B514" s="107"/>
      <c r="C514" s="476"/>
      <c r="D514" s="11"/>
      <c r="E514" s="11"/>
    </row>
    <row r="515" spans="1:5" x14ac:dyDescent="0.25">
      <c r="A515" s="472">
        <v>510</v>
      </c>
      <c r="B515" s="107"/>
      <c r="C515" s="476"/>
      <c r="D515" s="11"/>
      <c r="E515" s="11"/>
    </row>
    <row r="516" spans="1:5" x14ac:dyDescent="0.25">
      <c r="A516" s="472">
        <v>511</v>
      </c>
      <c r="B516" s="107"/>
      <c r="C516" s="476"/>
      <c r="D516" s="11"/>
      <c r="E516" s="11"/>
    </row>
    <row r="517" spans="1:5" x14ac:dyDescent="0.25">
      <c r="A517" s="472">
        <v>512</v>
      </c>
      <c r="B517" s="107"/>
      <c r="C517" s="476"/>
      <c r="D517" s="11"/>
      <c r="E517" s="11"/>
    </row>
    <row r="518" spans="1:5" x14ac:dyDescent="0.25">
      <c r="A518" s="472">
        <v>513</v>
      </c>
      <c r="B518" s="107"/>
      <c r="C518" s="476"/>
      <c r="D518" s="11"/>
      <c r="E518" s="11"/>
    </row>
    <row r="519" spans="1:5" x14ac:dyDescent="0.25">
      <c r="A519" s="472">
        <v>514</v>
      </c>
      <c r="B519" s="107"/>
      <c r="C519" s="476"/>
      <c r="D519" s="11"/>
      <c r="E519" s="11"/>
    </row>
    <row r="520" spans="1:5" x14ac:dyDescent="0.25">
      <c r="A520" s="472">
        <v>515</v>
      </c>
      <c r="B520" s="107"/>
      <c r="C520" s="476"/>
      <c r="D520" s="11"/>
      <c r="E520" s="11"/>
    </row>
    <row r="521" spans="1:5" x14ac:dyDescent="0.25">
      <c r="A521" s="472">
        <v>516</v>
      </c>
      <c r="B521" s="107"/>
      <c r="C521" s="476"/>
      <c r="D521" s="11"/>
      <c r="E521" s="11"/>
    </row>
    <row r="522" spans="1:5" x14ac:dyDescent="0.25">
      <c r="A522" s="472">
        <v>517</v>
      </c>
      <c r="B522" s="107"/>
      <c r="C522" s="476"/>
      <c r="D522" s="11"/>
      <c r="E522" s="11"/>
    </row>
    <row r="523" spans="1:5" x14ac:dyDescent="0.25">
      <c r="A523" s="472">
        <v>518</v>
      </c>
      <c r="B523" s="107"/>
      <c r="C523" s="476"/>
      <c r="D523" s="11"/>
      <c r="E523" s="11"/>
    </row>
    <row r="524" spans="1:5" x14ac:dyDescent="0.25">
      <c r="A524" s="472">
        <v>519</v>
      </c>
      <c r="B524" s="107"/>
      <c r="C524" s="476"/>
      <c r="D524" s="11"/>
      <c r="E524" s="11"/>
    </row>
    <row r="525" spans="1:5" x14ac:dyDescent="0.25">
      <c r="A525" s="472">
        <v>520</v>
      </c>
      <c r="B525" s="107"/>
      <c r="C525" s="476"/>
      <c r="D525" s="11"/>
      <c r="E525" s="11"/>
    </row>
    <row r="526" spans="1:5" x14ac:dyDescent="0.25">
      <c r="A526" s="472">
        <v>521</v>
      </c>
      <c r="B526" s="107"/>
      <c r="C526" s="476"/>
      <c r="D526" s="11"/>
      <c r="E526" s="11"/>
    </row>
    <row r="527" spans="1:5" x14ac:dyDescent="0.25">
      <c r="A527" s="472">
        <v>522</v>
      </c>
      <c r="B527" s="107"/>
      <c r="C527" s="476"/>
      <c r="D527" s="11"/>
      <c r="E527" s="11"/>
    </row>
    <row r="528" spans="1:5" x14ac:dyDescent="0.25">
      <c r="A528" s="472">
        <v>523</v>
      </c>
      <c r="B528" s="107"/>
      <c r="C528" s="476"/>
      <c r="D528" s="11"/>
      <c r="E528" s="11"/>
    </row>
    <row r="529" spans="1:5" x14ac:dyDescent="0.25">
      <c r="A529" s="472">
        <v>524</v>
      </c>
      <c r="B529" s="107"/>
      <c r="C529" s="476"/>
      <c r="D529" s="11"/>
      <c r="E529" s="11"/>
    </row>
    <row r="530" spans="1:5" x14ac:dyDescent="0.25">
      <c r="A530" s="472">
        <v>525</v>
      </c>
      <c r="B530" s="107"/>
      <c r="C530" s="476"/>
      <c r="D530" s="11"/>
      <c r="E530" s="11"/>
    </row>
    <row r="531" spans="1:5" x14ac:dyDescent="0.25">
      <c r="A531" s="472">
        <v>526</v>
      </c>
      <c r="B531" s="107"/>
      <c r="C531" s="476"/>
      <c r="D531" s="11"/>
      <c r="E531" s="11"/>
    </row>
    <row r="532" spans="1:5" x14ac:dyDescent="0.25">
      <c r="A532" s="472">
        <v>527</v>
      </c>
      <c r="B532" s="107"/>
      <c r="C532" s="476"/>
      <c r="D532" s="11"/>
      <c r="E532" s="11"/>
    </row>
    <row r="533" spans="1:5" x14ac:dyDescent="0.25">
      <c r="A533" s="472">
        <v>528</v>
      </c>
      <c r="B533" s="107"/>
      <c r="C533" s="476"/>
      <c r="D533" s="11"/>
      <c r="E533" s="11"/>
    </row>
    <row r="534" spans="1:5" x14ac:dyDescent="0.25">
      <c r="A534" s="472">
        <v>529</v>
      </c>
      <c r="B534" s="107"/>
      <c r="C534" s="476"/>
      <c r="D534" s="11"/>
      <c r="E534" s="11"/>
    </row>
    <row r="535" spans="1:5" x14ac:dyDescent="0.25">
      <c r="A535" s="472">
        <v>530</v>
      </c>
      <c r="B535" s="107"/>
      <c r="C535" s="476"/>
      <c r="D535" s="11"/>
      <c r="E535" s="11"/>
    </row>
    <row r="536" spans="1:5" x14ac:dyDescent="0.25">
      <c r="A536" s="472">
        <v>531</v>
      </c>
      <c r="B536" s="107"/>
      <c r="C536" s="476"/>
      <c r="D536" s="11"/>
      <c r="E536" s="11"/>
    </row>
    <row r="537" spans="1:5" x14ac:dyDescent="0.25">
      <c r="A537" s="472">
        <v>532</v>
      </c>
      <c r="B537" s="107"/>
      <c r="C537" s="476"/>
      <c r="D537" s="11"/>
      <c r="E537" s="11"/>
    </row>
    <row r="538" spans="1:5" x14ac:dyDescent="0.25">
      <c r="A538" s="472">
        <v>533</v>
      </c>
      <c r="B538" s="107"/>
      <c r="C538" s="476"/>
      <c r="D538" s="11"/>
      <c r="E538" s="11"/>
    </row>
    <row r="539" spans="1:5" x14ac:dyDescent="0.25">
      <c r="A539" s="472">
        <v>534</v>
      </c>
      <c r="B539" s="107"/>
      <c r="C539" s="476"/>
      <c r="D539" s="11"/>
      <c r="E539" s="11"/>
    </row>
    <row r="540" spans="1:5" x14ac:dyDescent="0.25">
      <c r="A540" s="472">
        <v>535</v>
      </c>
      <c r="B540" s="107"/>
      <c r="C540" s="476"/>
      <c r="D540" s="11"/>
      <c r="E540" s="11"/>
    </row>
    <row r="541" spans="1:5" x14ac:dyDescent="0.25">
      <c r="A541" s="472">
        <v>536</v>
      </c>
      <c r="B541" s="107"/>
      <c r="C541" s="476"/>
      <c r="D541" s="11"/>
      <c r="E541" s="11"/>
    </row>
    <row r="542" spans="1:5" x14ac:dyDescent="0.25">
      <c r="A542" s="472">
        <v>537</v>
      </c>
      <c r="B542" s="107"/>
      <c r="C542" s="476"/>
      <c r="D542" s="11"/>
      <c r="E542" s="11"/>
    </row>
    <row r="543" spans="1:5" x14ac:dyDescent="0.25">
      <c r="A543" s="472">
        <v>538</v>
      </c>
      <c r="B543" s="107"/>
      <c r="C543" s="476"/>
      <c r="D543" s="11"/>
      <c r="E543" s="11"/>
    </row>
    <row r="544" spans="1:5" x14ac:dyDescent="0.25">
      <c r="A544" s="472">
        <v>539</v>
      </c>
      <c r="B544" s="107"/>
      <c r="C544" s="476"/>
      <c r="D544" s="11"/>
      <c r="E544" s="11"/>
    </row>
    <row r="545" spans="1:5" x14ac:dyDescent="0.25">
      <c r="A545" s="472">
        <v>540</v>
      </c>
      <c r="B545" s="107"/>
      <c r="C545" s="476"/>
      <c r="D545" s="11"/>
      <c r="E545" s="11"/>
    </row>
    <row r="546" spans="1:5" x14ac:dyDescent="0.25">
      <c r="A546" s="472">
        <v>541</v>
      </c>
      <c r="B546" s="107"/>
      <c r="C546" s="476"/>
      <c r="D546" s="11"/>
      <c r="E546" s="11"/>
    </row>
    <row r="547" spans="1:5" x14ac:dyDescent="0.25">
      <c r="A547" s="472">
        <v>542</v>
      </c>
      <c r="B547" s="107"/>
      <c r="C547" s="476"/>
      <c r="D547" s="11"/>
      <c r="E547" s="11"/>
    </row>
    <row r="548" spans="1:5" x14ac:dyDescent="0.25">
      <c r="A548" s="472">
        <v>543</v>
      </c>
      <c r="B548" s="107"/>
      <c r="C548" s="476"/>
      <c r="D548" s="11"/>
      <c r="E548" s="11"/>
    </row>
    <row r="549" spans="1:5" x14ac:dyDescent="0.25">
      <c r="A549" s="472">
        <v>544</v>
      </c>
      <c r="B549" s="107"/>
      <c r="C549" s="476"/>
      <c r="D549" s="11"/>
      <c r="E549" s="11"/>
    </row>
    <row r="550" spans="1:5" x14ac:dyDescent="0.25">
      <c r="A550" s="472">
        <v>545</v>
      </c>
      <c r="B550" s="107"/>
      <c r="C550" s="476"/>
      <c r="D550" s="11"/>
      <c r="E550" s="11"/>
    </row>
    <row r="551" spans="1:5" x14ac:dyDescent="0.25">
      <c r="A551" s="472">
        <v>546</v>
      </c>
      <c r="B551" s="107"/>
      <c r="C551" s="476"/>
      <c r="D551" s="11"/>
      <c r="E551" s="11"/>
    </row>
    <row r="552" spans="1:5" x14ac:dyDescent="0.25">
      <c r="A552" s="472">
        <v>547</v>
      </c>
      <c r="B552" s="107"/>
      <c r="C552" s="476"/>
      <c r="D552" s="11"/>
      <c r="E552" s="11"/>
    </row>
    <row r="553" spans="1:5" x14ac:dyDescent="0.25">
      <c r="A553" s="472">
        <v>548</v>
      </c>
      <c r="B553" s="107"/>
      <c r="C553" s="476"/>
      <c r="D553" s="11"/>
      <c r="E553" s="11"/>
    </row>
    <row r="554" spans="1:5" x14ac:dyDescent="0.25">
      <c r="A554" s="472">
        <v>549</v>
      </c>
      <c r="B554" s="107"/>
      <c r="C554" s="476"/>
      <c r="D554" s="11"/>
      <c r="E554" s="11"/>
    </row>
    <row r="555" spans="1:5" x14ac:dyDescent="0.25">
      <c r="A555" s="472">
        <v>550</v>
      </c>
      <c r="B555" s="107"/>
      <c r="C555" s="476"/>
      <c r="D555" s="11"/>
      <c r="E555" s="11"/>
    </row>
    <row r="556" spans="1:5" x14ac:dyDescent="0.25">
      <c r="A556" s="472">
        <v>551</v>
      </c>
      <c r="B556" s="107"/>
      <c r="C556" s="476"/>
      <c r="D556" s="11"/>
      <c r="E556" s="11"/>
    </row>
    <row r="557" spans="1:5" x14ac:dyDescent="0.25">
      <c r="A557" s="472">
        <v>552</v>
      </c>
      <c r="B557" s="107"/>
      <c r="C557" s="476"/>
      <c r="D557" s="11"/>
      <c r="E557" s="11"/>
    </row>
    <row r="558" spans="1:5" x14ac:dyDescent="0.25">
      <c r="A558" s="472">
        <v>553</v>
      </c>
      <c r="B558" s="107"/>
      <c r="C558" s="476"/>
      <c r="D558" s="11"/>
      <c r="E558" s="11"/>
    </row>
    <row r="559" spans="1:5" x14ac:dyDescent="0.25">
      <c r="A559" s="472">
        <v>554</v>
      </c>
      <c r="B559" s="107"/>
      <c r="C559" s="476"/>
      <c r="D559" s="11"/>
      <c r="E559" s="11"/>
    </row>
    <row r="560" spans="1:5" x14ac:dyDescent="0.25">
      <c r="A560" s="472">
        <v>555</v>
      </c>
      <c r="B560" s="107"/>
      <c r="C560" s="476"/>
      <c r="D560" s="11"/>
      <c r="E560" s="11"/>
    </row>
    <row r="561" spans="1:5" x14ac:dyDescent="0.25">
      <c r="A561" s="472">
        <v>556</v>
      </c>
      <c r="B561" s="107"/>
      <c r="C561" s="476"/>
      <c r="D561" s="11"/>
      <c r="E561" s="11"/>
    </row>
    <row r="562" spans="1:5" x14ac:dyDescent="0.25">
      <c r="A562" s="472">
        <v>557</v>
      </c>
      <c r="B562" s="107"/>
      <c r="C562" s="476"/>
      <c r="D562" s="11"/>
      <c r="E562" s="11"/>
    </row>
    <row r="563" spans="1:5" x14ac:dyDescent="0.25">
      <c r="A563" s="472">
        <v>558</v>
      </c>
      <c r="B563" s="476"/>
      <c r="C563" s="476"/>
      <c r="D563" s="11"/>
      <c r="E563" s="11"/>
    </row>
    <row r="564" spans="1:5" x14ac:dyDescent="0.25">
      <c r="A564" s="472">
        <v>559</v>
      </c>
      <c r="B564" s="476"/>
      <c r="C564" s="476"/>
      <c r="D564" s="11"/>
      <c r="E564" s="11"/>
    </row>
    <row r="565" spans="1:5" x14ac:dyDescent="0.25">
      <c r="A565" s="472">
        <v>560</v>
      </c>
      <c r="B565" s="476"/>
      <c r="C565" s="476"/>
      <c r="D565" s="11"/>
      <c r="E565" s="11"/>
    </row>
    <row r="566" spans="1:5" x14ac:dyDescent="0.25">
      <c r="A566" s="472">
        <v>561</v>
      </c>
      <c r="B566" s="476"/>
      <c r="C566" s="476"/>
      <c r="D566" s="11"/>
      <c r="E566" s="11"/>
    </row>
    <row r="567" spans="1:5" x14ac:dyDescent="0.25">
      <c r="A567" s="472">
        <v>562</v>
      </c>
      <c r="B567" s="476"/>
      <c r="C567" s="476"/>
      <c r="D567" s="11"/>
      <c r="E567" s="11"/>
    </row>
    <row r="568" spans="1:5" x14ac:dyDescent="0.25">
      <c r="A568" s="472">
        <v>563</v>
      </c>
      <c r="B568" s="476"/>
      <c r="C568" s="476"/>
      <c r="D568" s="11"/>
      <c r="E568" s="11"/>
    </row>
    <row r="569" spans="1:5" x14ac:dyDescent="0.25">
      <c r="A569" s="472">
        <v>564</v>
      </c>
      <c r="B569" s="476"/>
      <c r="C569" s="476"/>
      <c r="D569" s="11"/>
      <c r="E569" s="11"/>
    </row>
    <row r="570" spans="1:5" x14ac:dyDescent="0.25">
      <c r="A570" s="472">
        <v>565</v>
      </c>
      <c r="B570" s="476"/>
      <c r="C570" s="476"/>
      <c r="D570" s="11"/>
      <c r="E570" s="11"/>
    </row>
    <row r="571" spans="1:5" x14ac:dyDescent="0.25">
      <c r="A571" s="472">
        <v>566</v>
      </c>
      <c r="B571" s="476"/>
      <c r="C571" s="476"/>
      <c r="D571" s="11"/>
      <c r="E571" s="11"/>
    </row>
    <row r="572" spans="1:5" x14ac:dyDescent="0.25">
      <c r="A572" s="472">
        <v>567</v>
      </c>
      <c r="B572" s="476"/>
      <c r="C572" s="476"/>
      <c r="D572" s="11"/>
      <c r="E572" s="11"/>
    </row>
    <row r="573" spans="1:5" x14ac:dyDescent="0.25">
      <c r="A573" s="472">
        <v>568</v>
      </c>
      <c r="B573" s="476"/>
      <c r="C573" s="476"/>
      <c r="D573" s="11"/>
      <c r="E573" s="11"/>
    </row>
    <row r="574" spans="1:5" x14ac:dyDescent="0.25">
      <c r="A574" s="472">
        <v>569</v>
      </c>
      <c r="B574" s="476"/>
      <c r="C574" s="476"/>
      <c r="D574" s="11"/>
      <c r="E574" s="11"/>
    </row>
    <row r="575" spans="1:5" x14ac:dyDescent="0.25">
      <c r="A575" s="472">
        <v>570</v>
      </c>
      <c r="B575" s="476"/>
      <c r="C575" s="476"/>
      <c r="D575" s="11"/>
      <c r="E575" s="11"/>
    </row>
    <row r="576" spans="1:5" x14ac:dyDescent="0.25">
      <c r="A576" s="472">
        <v>571</v>
      </c>
      <c r="B576" s="476"/>
      <c r="C576" s="476"/>
      <c r="D576" s="11"/>
      <c r="E576" s="11"/>
    </row>
    <row r="577" spans="1:5" x14ac:dyDescent="0.25">
      <c r="A577" s="472">
        <v>572</v>
      </c>
      <c r="B577" s="476"/>
      <c r="C577" s="476"/>
      <c r="D577" s="11"/>
      <c r="E577" s="11"/>
    </row>
    <row r="578" spans="1:5" x14ac:dyDescent="0.25">
      <c r="A578" s="472">
        <v>573</v>
      </c>
      <c r="B578" s="476"/>
      <c r="C578" s="476"/>
      <c r="D578" s="11"/>
      <c r="E578" s="11"/>
    </row>
    <row r="579" spans="1:5" x14ac:dyDescent="0.25">
      <c r="A579" s="472">
        <v>574</v>
      </c>
      <c r="B579" s="476"/>
      <c r="C579" s="476"/>
      <c r="D579" s="11"/>
      <c r="E579" s="11"/>
    </row>
    <row r="580" spans="1:5" x14ac:dyDescent="0.25">
      <c r="A580" s="472">
        <v>575</v>
      </c>
      <c r="B580" s="476"/>
      <c r="C580" s="476"/>
      <c r="D580" s="11"/>
      <c r="E580" s="11"/>
    </row>
    <row r="581" spans="1:5" x14ac:dyDescent="0.25">
      <c r="A581" s="472">
        <v>576</v>
      </c>
      <c r="B581" s="476"/>
      <c r="C581" s="476"/>
      <c r="D581" s="11"/>
      <c r="E581" s="11"/>
    </row>
    <row r="582" spans="1:5" x14ac:dyDescent="0.25">
      <c r="A582" s="472">
        <v>577</v>
      </c>
      <c r="B582" s="476"/>
      <c r="C582" s="476"/>
      <c r="D582" s="11"/>
      <c r="E582" s="11"/>
    </row>
    <row r="583" spans="1:5" x14ac:dyDescent="0.25">
      <c r="A583" s="472">
        <v>578</v>
      </c>
      <c r="B583" s="476"/>
      <c r="C583" s="476"/>
      <c r="D583" s="11"/>
      <c r="E583" s="11"/>
    </row>
    <row r="584" spans="1:5" x14ac:dyDescent="0.25">
      <c r="A584" s="472">
        <v>579</v>
      </c>
      <c r="B584" s="476"/>
      <c r="C584" s="476"/>
      <c r="D584" s="11"/>
      <c r="E584" s="11"/>
    </row>
    <row r="585" spans="1:5" x14ac:dyDescent="0.25">
      <c r="A585" s="472">
        <v>580</v>
      </c>
      <c r="B585" s="476"/>
      <c r="C585" s="476"/>
      <c r="D585" s="11"/>
      <c r="E585" s="11"/>
    </row>
    <row r="586" spans="1:5" x14ac:dyDescent="0.25">
      <c r="A586" s="472">
        <v>581</v>
      </c>
      <c r="B586" s="476"/>
      <c r="C586" s="476"/>
      <c r="D586" s="11"/>
      <c r="E586" s="11"/>
    </row>
    <row r="587" spans="1:5" x14ac:dyDescent="0.25">
      <c r="A587" s="472">
        <v>582</v>
      </c>
      <c r="B587" s="476"/>
      <c r="C587" s="476"/>
      <c r="D587" s="11"/>
      <c r="E587" s="11"/>
    </row>
    <row r="588" spans="1:5" x14ac:dyDescent="0.25">
      <c r="A588" s="472">
        <v>583</v>
      </c>
      <c r="B588" s="476"/>
      <c r="C588" s="476"/>
      <c r="D588" s="11"/>
      <c r="E588" s="11"/>
    </row>
    <row r="589" spans="1:5" x14ac:dyDescent="0.25">
      <c r="A589" s="472">
        <v>584</v>
      </c>
      <c r="B589" s="476"/>
      <c r="C589" s="476"/>
      <c r="D589" s="11"/>
      <c r="E589" s="11"/>
    </row>
    <row r="590" spans="1:5" x14ac:dyDescent="0.25">
      <c r="A590" s="472">
        <v>585</v>
      </c>
      <c r="B590" s="476"/>
      <c r="C590" s="476"/>
      <c r="D590" s="11"/>
      <c r="E590" s="11"/>
    </row>
    <row r="591" spans="1:5" x14ac:dyDescent="0.25">
      <c r="A591" s="472">
        <v>586</v>
      </c>
      <c r="B591" s="476"/>
      <c r="C591" s="476"/>
      <c r="D591" s="11"/>
      <c r="E591" s="11"/>
    </row>
    <row r="592" spans="1:5" x14ac:dyDescent="0.25">
      <c r="A592" s="472">
        <v>587</v>
      </c>
      <c r="B592" s="476"/>
      <c r="C592" s="476"/>
      <c r="D592" s="11"/>
      <c r="E592" s="11"/>
    </row>
    <row r="593" spans="1:5" x14ac:dyDescent="0.25">
      <c r="A593" s="472">
        <v>588</v>
      </c>
      <c r="B593" s="476"/>
      <c r="C593" s="476"/>
      <c r="D593" s="11"/>
      <c r="E593" s="11"/>
    </row>
    <row r="594" spans="1:5" x14ac:dyDescent="0.25">
      <c r="A594" s="472">
        <v>589</v>
      </c>
      <c r="B594" s="476"/>
      <c r="C594" s="476"/>
      <c r="D594" s="11"/>
      <c r="E594" s="11"/>
    </row>
    <row r="595" spans="1:5" x14ac:dyDescent="0.25">
      <c r="A595" s="472">
        <v>590</v>
      </c>
      <c r="B595" s="476"/>
      <c r="C595" s="476"/>
      <c r="D595" s="11"/>
      <c r="E595" s="11"/>
    </row>
    <row r="596" spans="1:5" x14ac:dyDescent="0.25">
      <c r="A596" s="472">
        <v>591</v>
      </c>
      <c r="B596" s="476"/>
      <c r="C596" s="476"/>
      <c r="D596" s="11"/>
      <c r="E596" s="11"/>
    </row>
    <row r="597" spans="1:5" x14ac:dyDescent="0.25">
      <c r="A597" s="472">
        <v>592</v>
      </c>
      <c r="B597" s="476"/>
      <c r="C597" s="476"/>
      <c r="D597" s="11"/>
      <c r="E597" s="11"/>
    </row>
    <row r="598" spans="1:5" x14ac:dyDescent="0.25">
      <c r="A598" s="472">
        <v>593</v>
      </c>
      <c r="B598" s="476"/>
      <c r="C598" s="476"/>
      <c r="D598" s="11"/>
      <c r="E598" s="11"/>
    </row>
    <row r="599" spans="1:5" x14ac:dyDescent="0.25">
      <c r="A599" s="472">
        <v>594</v>
      </c>
      <c r="B599" s="476"/>
      <c r="C599" s="476"/>
      <c r="D599" s="11"/>
      <c r="E599" s="11"/>
    </row>
    <row r="600" spans="1:5" x14ac:dyDescent="0.25">
      <c r="A600" s="472">
        <v>595</v>
      </c>
      <c r="B600" s="476"/>
      <c r="C600" s="476"/>
      <c r="D600" s="11"/>
      <c r="E600" s="11"/>
    </row>
    <row r="601" spans="1:5" x14ac:dyDescent="0.25">
      <c r="A601" s="472">
        <v>596</v>
      </c>
      <c r="B601" s="476"/>
      <c r="C601" s="476"/>
      <c r="D601" s="11"/>
      <c r="E601" s="11"/>
    </row>
    <row r="602" spans="1:5" x14ac:dyDescent="0.25">
      <c r="A602" s="472">
        <v>597</v>
      </c>
      <c r="B602" s="476"/>
      <c r="C602" s="476"/>
      <c r="D602" s="11"/>
      <c r="E602" s="11"/>
    </row>
    <row r="603" spans="1:5" x14ac:dyDescent="0.25">
      <c r="A603" s="472">
        <v>598</v>
      </c>
      <c r="B603" s="476"/>
      <c r="C603" s="476"/>
      <c r="D603" s="11"/>
      <c r="E603" s="11"/>
    </row>
    <row r="604" spans="1:5" x14ac:dyDescent="0.25">
      <c r="A604" s="472">
        <v>599</v>
      </c>
      <c r="B604" s="476"/>
      <c r="C604" s="476"/>
      <c r="D604" s="11"/>
      <c r="E604" s="11"/>
    </row>
    <row r="605" spans="1:5" x14ac:dyDescent="0.25">
      <c r="A605" s="472">
        <v>600</v>
      </c>
      <c r="B605" s="476"/>
      <c r="C605" s="476"/>
      <c r="D605" s="11"/>
      <c r="E605" s="11"/>
    </row>
    <row r="606" spans="1:5" x14ac:dyDescent="0.25">
      <c r="A606" s="472">
        <v>601</v>
      </c>
      <c r="B606" s="476"/>
      <c r="C606" s="476"/>
      <c r="D606" s="11"/>
      <c r="E606" s="11"/>
    </row>
    <row r="607" spans="1:5" x14ac:dyDescent="0.25">
      <c r="A607" s="472">
        <v>602</v>
      </c>
      <c r="B607" s="476"/>
      <c r="C607" s="476"/>
      <c r="D607" s="11"/>
      <c r="E607" s="11"/>
    </row>
    <row r="608" spans="1:5" x14ac:dyDescent="0.25">
      <c r="A608" s="472">
        <v>603</v>
      </c>
      <c r="B608" s="476"/>
      <c r="C608" s="476"/>
      <c r="D608" s="11"/>
      <c r="E608" s="11"/>
    </row>
    <row r="609" spans="1:5" x14ac:dyDescent="0.25">
      <c r="A609" s="472">
        <v>604</v>
      </c>
      <c r="B609" s="476"/>
      <c r="C609" s="476"/>
      <c r="D609" s="11"/>
      <c r="E609" s="11"/>
    </row>
    <row r="610" spans="1:5" x14ac:dyDescent="0.25">
      <c r="A610" s="472">
        <v>605</v>
      </c>
      <c r="B610" s="476"/>
      <c r="C610" s="476"/>
      <c r="D610" s="11"/>
      <c r="E610" s="11"/>
    </row>
    <row r="611" spans="1:5" x14ac:dyDescent="0.25">
      <c r="A611" s="472">
        <v>606</v>
      </c>
      <c r="B611" s="476"/>
      <c r="C611" s="476"/>
      <c r="D611" s="11"/>
      <c r="E611" s="11"/>
    </row>
    <row r="612" spans="1:5" x14ac:dyDescent="0.25">
      <c r="A612" s="472">
        <v>607</v>
      </c>
      <c r="B612" s="476"/>
      <c r="C612" s="476"/>
      <c r="D612" s="11"/>
      <c r="E612" s="11"/>
    </row>
    <row r="613" spans="1:5" x14ac:dyDescent="0.25">
      <c r="A613" s="472">
        <v>608</v>
      </c>
      <c r="B613" s="476"/>
      <c r="C613" s="476"/>
      <c r="D613" s="11"/>
      <c r="E613" s="11"/>
    </row>
    <row r="614" spans="1:5" x14ac:dyDescent="0.25">
      <c r="A614" s="472">
        <v>609</v>
      </c>
      <c r="B614" s="476"/>
      <c r="C614" s="476"/>
      <c r="D614" s="11"/>
      <c r="E614" s="11"/>
    </row>
    <row r="615" spans="1:5" x14ac:dyDescent="0.25">
      <c r="A615" s="472">
        <v>610</v>
      </c>
      <c r="B615" s="476"/>
      <c r="C615" s="476"/>
      <c r="D615" s="11"/>
      <c r="E615" s="11"/>
    </row>
    <row r="616" spans="1:5" x14ac:dyDescent="0.25">
      <c r="A616" s="472">
        <v>611</v>
      </c>
      <c r="B616" s="476"/>
      <c r="C616" s="476"/>
      <c r="D616" s="11"/>
      <c r="E616" s="11"/>
    </row>
    <row r="617" spans="1:5" x14ac:dyDescent="0.25">
      <c r="A617" s="472">
        <v>612</v>
      </c>
      <c r="B617" s="476"/>
      <c r="C617" s="476"/>
      <c r="D617" s="11"/>
      <c r="E617" s="11"/>
    </row>
    <row r="618" spans="1:5" x14ac:dyDescent="0.25">
      <c r="A618" s="472">
        <v>613</v>
      </c>
      <c r="B618" s="476"/>
      <c r="C618" s="476"/>
      <c r="D618" s="11"/>
      <c r="E618" s="11"/>
    </row>
    <row r="619" spans="1:5" x14ac:dyDescent="0.25">
      <c r="A619" s="472">
        <v>614</v>
      </c>
      <c r="B619" s="476"/>
      <c r="C619" s="476"/>
      <c r="D619" s="11"/>
      <c r="E619" s="11"/>
    </row>
    <row r="620" spans="1:5" x14ac:dyDescent="0.25">
      <c r="A620" s="472">
        <v>615</v>
      </c>
      <c r="B620" s="476"/>
      <c r="C620" s="476"/>
      <c r="D620" s="11"/>
      <c r="E620" s="11"/>
    </row>
    <row r="621" spans="1:5" x14ac:dyDescent="0.25">
      <c r="A621" s="472">
        <v>616</v>
      </c>
      <c r="B621" s="476"/>
      <c r="C621" s="476"/>
      <c r="D621" s="11"/>
      <c r="E621" s="11"/>
    </row>
    <row r="622" spans="1:5" x14ac:dyDescent="0.25">
      <c r="A622" s="472">
        <v>617</v>
      </c>
      <c r="B622" s="476"/>
      <c r="C622" s="476"/>
      <c r="D622" s="11"/>
      <c r="E622" s="11"/>
    </row>
    <row r="623" spans="1:5" x14ac:dyDescent="0.25">
      <c r="A623" s="472">
        <v>618</v>
      </c>
      <c r="B623" s="476"/>
      <c r="C623" s="476"/>
      <c r="D623" s="11"/>
      <c r="E623" s="11"/>
    </row>
    <row r="624" spans="1:5" x14ac:dyDescent="0.25">
      <c r="A624" s="472">
        <v>619</v>
      </c>
      <c r="B624" s="476"/>
      <c r="C624" s="476"/>
      <c r="D624" s="11"/>
      <c r="E624" s="11"/>
    </row>
    <row r="625" spans="1:5" x14ac:dyDescent="0.25">
      <c r="A625" s="472">
        <v>620</v>
      </c>
      <c r="B625" s="476"/>
      <c r="C625" s="476"/>
      <c r="D625" s="11"/>
      <c r="E625" s="11"/>
    </row>
    <row r="626" spans="1:5" x14ac:dyDescent="0.25">
      <c r="A626" s="472">
        <v>621</v>
      </c>
      <c r="B626" s="476"/>
      <c r="C626" s="476"/>
      <c r="D626" s="11"/>
      <c r="E626" s="11"/>
    </row>
    <row r="627" spans="1:5" x14ac:dyDescent="0.25">
      <c r="A627" s="472">
        <v>622</v>
      </c>
      <c r="B627" s="476"/>
      <c r="C627" s="476"/>
      <c r="D627" s="11"/>
      <c r="E627" s="11"/>
    </row>
    <row r="628" spans="1:5" x14ac:dyDescent="0.25">
      <c r="A628" s="472">
        <v>623</v>
      </c>
      <c r="B628" s="476"/>
      <c r="C628" s="476"/>
      <c r="D628" s="11"/>
      <c r="E628" s="11"/>
    </row>
    <row r="629" spans="1:5" x14ac:dyDescent="0.25">
      <c r="A629" s="472">
        <v>624</v>
      </c>
      <c r="B629" s="476"/>
      <c r="C629" s="476"/>
      <c r="D629" s="11"/>
      <c r="E629" s="11"/>
    </row>
    <row r="630" spans="1:5" x14ac:dyDescent="0.25">
      <c r="A630" s="472">
        <v>625</v>
      </c>
      <c r="B630" s="476"/>
      <c r="C630" s="476"/>
      <c r="D630" s="11"/>
      <c r="E630" s="11"/>
    </row>
    <row r="631" spans="1:5" x14ac:dyDescent="0.25">
      <c r="A631" s="472">
        <v>626</v>
      </c>
      <c r="B631" s="476"/>
      <c r="C631" s="476"/>
      <c r="D631" s="11"/>
      <c r="E631" s="11"/>
    </row>
    <row r="632" spans="1:5" x14ac:dyDescent="0.25">
      <c r="A632" s="472">
        <v>627</v>
      </c>
      <c r="B632" s="476"/>
      <c r="C632" s="476"/>
      <c r="D632" s="11"/>
      <c r="E632" s="11"/>
    </row>
    <row r="633" spans="1:5" x14ac:dyDescent="0.25">
      <c r="A633" s="472">
        <v>628</v>
      </c>
      <c r="B633" s="476"/>
      <c r="C633" s="476"/>
      <c r="D633" s="11"/>
      <c r="E633" s="11"/>
    </row>
    <row r="634" spans="1:5" x14ac:dyDescent="0.25">
      <c r="A634" s="472">
        <v>629</v>
      </c>
      <c r="B634" s="476"/>
      <c r="C634" s="476"/>
      <c r="D634" s="11"/>
      <c r="E634" s="11"/>
    </row>
    <row r="635" spans="1:5" x14ac:dyDescent="0.25">
      <c r="A635" s="472">
        <v>630</v>
      </c>
      <c r="B635" s="476"/>
      <c r="C635" s="476"/>
      <c r="D635" s="11"/>
      <c r="E635" s="11"/>
    </row>
    <row r="636" spans="1:5" x14ac:dyDescent="0.25">
      <c r="A636" s="472">
        <v>631</v>
      </c>
      <c r="B636" s="476"/>
      <c r="C636" s="476"/>
      <c r="D636" s="11"/>
      <c r="E636" s="11"/>
    </row>
    <row r="637" spans="1:5" x14ac:dyDescent="0.25">
      <c r="A637" s="472">
        <v>632</v>
      </c>
      <c r="B637" s="476"/>
      <c r="C637" s="476"/>
      <c r="D637" s="11"/>
      <c r="E637" s="11"/>
    </row>
    <row r="638" spans="1:5" x14ac:dyDescent="0.25">
      <c r="A638" s="472">
        <v>633</v>
      </c>
      <c r="B638" s="476"/>
      <c r="C638" s="476"/>
      <c r="D638" s="11"/>
      <c r="E638" s="11"/>
    </row>
    <row r="639" spans="1:5" x14ac:dyDescent="0.25">
      <c r="A639" s="472">
        <v>634</v>
      </c>
      <c r="B639" s="476"/>
      <c r="C639" s="476"/>
      <c r="D639" s="11"/>
      <c r="E639" s="11"/>
    </row>
    <row r="640" spans="1:5" x14ac:dyDescent="0.25">
      <c r="A640" s="472">
        <v>635</v>
      </c>
      <c r="B640" s="476"/>
      <c r="C640" s="476"/>
      <c r="D640" s="11"/>
      <c r="E640" s="11"/>
    </row>
    <row r="641" spans="1:5" x14ac:dyDescent="0.25">
      <c r="A641" s="472">
        <v>636</v>
      </c>
      <c r="B641" s="476"/>
      <c r="C641" s="476"/>
      <c r="D641" s="11"/>
      <c r="E641" s="11"/>
    </row>
    <row r="642" spans="1:5" x14ac:dyDescent="0.25">
      <c r="A642" s="472">
        <v>637</v>
      </c>
      <c r="B642" s="476"/>
      <c r="C642" s="476"/>
      <c r="D642" s="11"/>
      <c r="E642" s="11"/>
    </row>
    <row r="643" spans="1:5" x14ac:dyDescent="0.25">
      <c r="A643" s="472">
        <v>638</v>
      </c>
      <c r="B643" s="476"/>
      <c r="C643" s="476"/>
      <c r="D643" s="11"/>
      <c r="E643" s="11"/>
    </row>
    <row r="644" spans="1:5" x14ac:dyDescent="0.25">
      <c r="A644" s="472">
        <v>639</v>
      </c>
      <c r="B644" s="476"/>
      <c r="C644" s="476"/>
      <c r="D644" s="11"/>
      <c r="E644" s="11"/>
    </row>
    <row r="645" spans="1:5" x14ac:dyDescent="0.25">
      <c r="A645" s="472">
        <v>640</v>
      </c>
      <c r="B645" s="476"/>
      <c r="C645" s="476"/>
      <c r="D645" s="11"/>
      <c r="E645" s="11"/>
    </row>
    <row r="646" spans="1:5" x14ac:dyDescent="0.25">
      <c r="A646" s="472">
        <v>641</v>
      </c>
      <c r="B646" s="476"/>
      <c r="C646" s="476"/>
      <c r="D646" s="11"/>
      <c r="E646" s="11"/>
    </row>
    <row r="647" spans="1:5" x14ac:dyDescent="0.25">
      <c r="A647" s="472">
        <v>642</v>
      </c>
      <c r="B647" s="476"/>
      <c r="C647" s="476"/>
      <c r="D647" s="11"/>
      <c r="E647" s="11"/>
    </row>
    <row r="648" spans="1:5" x14ac:dyDescent="0.25">
      <c r="A648" s="472">
        <v>643</v>
      </c>
      <c r="B648" s="476"/>
      <c r="C648" s="476"/>
      <c r="D648" s="11"/>
      <c r="E648" s="11"/>
    </row>
    <row r="649" spans="1:5" x14ac:dyDescent="0.25">
      <c r="A649" s="472">
        <v>644</v>
      </c>
      <c r="B649" s="476"/>
      <c r="C649" s="476"/>
      <c r="D649" s="11"/>
      <c r="E649" s="11"/>
    </row>
    <row r="650" spans="1:5" x14ac:dyDescent="0.25">
      <c r="A650" s="472">
        <v>645</v>
      </c>
      <c r="B650" s="476"/>
      <c r="C650" s="476"/>
      <c r="D650" s="11"/>
      <c r="E650" s="11"/>
    </row>
    <row r="651" spans="1:5" x14ac:dyDescent="0.25">
      <c r="A651" s="472">
        <v>646</v>
      </c>
      <c r="B651" s="476"/>
      <c r="C651" s="476"/>
      <c r="D651" s="11"/>
      <c r="E651" s="11"/>
    </row>
    <row r="652" spans="1:5" x14ac:dyDescent="0.25">
      <c r="A652" s="472">
        <v>647</v>
      </c>
      <c r="B652" s="476"/>
      <c r="C652" s="476"/>
      <c r="D652" s="11"/>
      <c r="E652" s="11"/>
    </row>
    <row r="653" spans="1:5" x14ac:dyDescent="0.25">
      <c r="A653" s="472">
        <v>648</v>
      </c>
      <c r="B653" s="476"/>
      <c r="C653" s="476"/>
      <c r="D653" s="11"/>
      <c r="E653" s="11"/>
    </row>
    <row r="654" spans="1:5" x14ac:dyDescent="0.25">
      <c r="A654" s="472">
        <v>649</v>
      </c>
      <c r="B654" s="476"/>
      <c r="C654" s="476"/>
      <c r="D654" s="11"/>
      <c r="E654" s="11"/>
    </row>
    <row r="655" spans="1:5" x14ac:dyDescent="0.25">
      <c r="A655" s="472">
        <v>650</v>
      </c>
      <c r="B655" s="476"/>
      <c r="C655" s="476"/>
      <c r="D655" s="11"/>
      <c r="E655" s="11"/>
    </row>
    <row r="656" spans="1:5" x14ac:dyDescent="0.25">
      <c r="A656" s="472">
        <v>651</v>
      </c>
      <c r="B656" s="476"/>
      <c r="C656" s="476"/>
      <c r="D656" s="11"/>
      <c r="E656" s="11"/>
    </row>
    <row r="657" spans="1:5" x14ac:dyDescent="0.25">
      <c r="A657" s="472">
        <v>652</v>
      </c>
      <c r="B657" s="476"/>
      <c r="C657" s="476"/>
      <c r="D657" s="11"/>
      <c r="E657" s="11"/>
    </row>
    <row r="658" spans="1:5" x14ac:dyDescent="0.25">
      <c r="A658" s="472">
        <v>653</v>
      </c>
      <c r="B658" s="476"/>
      <c r="C658" s="476"/>
      <c r="D658" s="11"/>
      <c r="E658" s="11"/>
    </row>
    <row r="659" spans="1:5" x14ac:dyDescent="0.25">
      <c r="A659" s="472">
        <v>654</v>
      </c>
      <c r="B659" s="476"/>
      <c r="C659" s="476"/>
      <c r="D659" s="11"/>
      <c r="E659" s="11"/>
    </row>
    <row r="660" spans="1:5" x14ac:dyDescent="0.25">
      <c r="A660" s="472">
        <v>655</v>
      </c>
      <c r="B660" s="476"/>
      <c r="C660" s="476"/>
      <c r="D660" s="11"/>
      <c r="E660" s="11"/>
    </row>
    <row r="661" spans="1:5" x14ac:dyDescent="0.25">
      <c r="A661" s="472">
        <v>656</v>
      </c>
      <c r="B661" s="476"/>
      <c r="C661" s="476"/>
      <c r="D661" s="11"/>
      <c r="E661" s="11"/>
    </row>
    <row r="662" spans="1:5" x14ac:dyDescent="0.25">
      <c r="A662" s="472">
        <v>657</v>
      </c>
      <c r="B662" s="476"/>
      <c r="C662" s="476"/>
      <c r="D662" s="11"/>
      <c r="E662" s="11"/>
    </row>
    <row r="663" spans="1:5" x14ac:dyDescent="0.25">
      <c r="A663" s="472">
        <v>658</v>
      </c>
      <c r="B663" s="476"/>
      <c r="C663" s="476"/>
      <c r="D663" s="11"/>
      <c r="E663" s="11"/>
    </row>
    <row r="664" spans="1:5" x14ac:dyDescent="0.25">
      <c r="A664" s="472">
        <v>659</v>
      </c>
      <c r="B664" s="476"/>
      <c r="C664" s="476"/>
      <c r="D664" s="11"/>
      <c r="E664" s="11"/>
    </row>
    <row r="665" spans="1:5" x14ac:dyDescent="0.25">
      <c r="A665" s="472">
        <v>660</v>
      </c>
      <c r="B665" s="476"/>
      <c r="C665" s="476"/>
      <c r="D665" s="11"/>
      <c r="E665" s="11"/>
    </row>
    <row r="666" spans="1:5" x14ac:dyDescent="0.25">
      <c r="A666" s="472">
        <v>661</v>
      </c>
      <c r="B666" s="476"/>
      <c r="C666" s="476"/>
      <c r="D666" s="11"/>
      <c r="E666" s="11"/>
    </row>
    <row r="667" spans="1:5" x14ac:dyDescent="0.25">
      <c r="A667" s="472">
        <v>662</v>
      </c>
      <c r="B667" s="476"/>
      <c r="C667" s="476"/>
      <c r="D667" s="11"/>
      <c r="E667" s="11"/>
    </row>
    <row r="668" spans="1:5" x14ac:dyDescent="0.25">
      <c r="A668" s="472">
        <v>663</v>
      </c>
      <c r="B668" s="476"/>
      <c r="C668" s="476"/>
      <c r="D668" s="11"/>
      <c r="E668" s="11"/>
    </row>
    <row r="669" spans="1:5" x14ac:dyDescent="0.25">
      <c r="A669" s="472">
        <v>664</v>
      </c>
      <c r="B669" s="476"/>
      <c r="C669" s="476"/>
      <c r="D669" s="11"/>
      <c r="E669" s="11"/>
    </row>
    <row r="670" spans="1:5" x14ac:dyDescent="0.25">
      <c r="A670" s="472">
        <v>665</v>
      </c>
      <c r="B670" s="476"/>
      <c r="C670" s="476"/>
      <c r="D670" s="11"/>
      <c r="E670" s="11"/>
    </row>
    <row r="671" spans="1:5" x14ac:dyDescent="0.25">
      <c r="A671" s="472">
        <v>666</v>
      </c>
      <c r="B671" s="476"/>
      <c r="C671" s="476"/>
      <c r="D671" s="11"/>
      <c r="E671" s="11"/>
    </row>
    <row r="672" spans="1:5" x14ac:dyDescent="0.25">
      <c r="A672" s="472">
        <v>667</v>
      </c>
      <c r="B672" s="476"/>
      <c r="C672" s="476"/>
      <c r="D672" s="11"/>
      <c r="E672" s="11"/>
    </row>
    <row r="673" spans="1:5" x14ac:dyDescent="0.25">
      <c r="A673" s="472">
        <v>668</v>
      </c>
      <c r="B673" s="476"/>
      <c r="C673" s="476"/>
      <c r="D673" s="11"/>
      <c r="E673" s="11"/>
    </row>
    <row r="674" spans="1:5" x14ac:dyDescent="0.25">
      <c r="A674" s="472">
        <v>669</v>
      </c>
      <c r="B674" s="476"/>
      <c r="C674" s="476"/>
      <c r="D674" s="11"/>
      <c r="E674" s="11"/>
    </row>
    <row r="675" spans="1:5" x14ac:dyDescent="0.25">
      <c r="A675" s="472">
        <v>670</v>
      </c>
      <c r="B675" s="476"/>
      <c r="C675" s="476"/>
      <c r="D675" s="11"/>
      <c r="E675" s="11"/>
    </row>
    <row r="676" spans="1:5" x14ac:dyDescent="0.25">
      <c r="A676" s="472">
        <v>671</v>
      </c>
      <c r="B676" s="476"/>
      <c r="C676" s="476"/>
      <c r="D676" s="11"/>
      <c r="E676" s="11"/>
    </row>
    <row r="677" spans="1:5" x14ac:dyDescent="0.25">
      <c r="A677" s="472">
        <v>672</v>
      </c>
      <c r="B677" s="476"/>
      <c r="C677" s="476"/>
      <c r="D677" s="11"/>
      <c r="E677" s="11"/>
    </row>
    <row r="678" spans="1:5" x14ac:dyDescent="0.25">
      <c r="A678" s="472">
        <v>673</v>
      </c>
      <c r="B678" s="476"/>
      <c r="C678" s="476"/>
      <c r="D678" s="11"/>
      <c r="E678" s="11"/>
    </row>
    <row r="679" spans="1:5" x14ac:dyDescent="0.25">
      <c r="A679" s="472">
        <v>674</v>
      </c>
      <c r="B679" s="476"/>
      <c r="C679" s="476"/>
      <c r="D679" s="11"/>
      <c r="E679" s="11"/>
    </row>
    <row r="680" spans="1:5" x14ac:dyDescent="0.25">
      <c r="A680" s="472">
        <v>675</v>
      </c>
      <c r="B680" s="476"/>
      <c r="C680" s="476"/>
      <c r="D680" s="11"/>
      <c r="E680" s="11"/>
    </row>
    <row r="681" spans="1:5" x14ac:dyDescent="0.25">
      <c r="A681" s="472">
        <v>676</v>
      </c>
      <c r="B681" s="476"/>
      <c r="C681" s="476"/>
      <c r="D681" s="11"/>
      <c r="E681" s="11"/>
    </row>
    <row r="682" spans="1:5" x14ac:dyDescent="0.25">
      <c r="A682" s="472">
        <v>677</v>
      </c>
      <c r="B682" s="476"/>
      <c r="C682" s="476"/>
      <c r="D682" s="11"/>
      <c r="E682" s="11"/>
    </row>
    <row r="683" spans="1:5" x14ac:dyDescent="0.25">
      <c r="A683" s="472">
        <v>678</v>
      </c>
      <c r="B683" s="476"/>
      <c r="C683" s="476"/>
      <c r="D683" s="11"/>
      <c r="E683" s="11"/>
    </row>
    <row r="684" spans="1:5" x14ac:dyDescent="0.25">
      <c r="A684" s="472">
        <v>679</v>
      </c>
      <c r="B684" s="476"/>
      <c r="C684" s="476"/>
      <c r="D684" s="11"/>
      <c r="E684" s="11"/>
    </row>
    <row r="685" spans="1:5" x14ac:dyDescent="0.25">
      <c r="A685" s="472">
        <v>680</v>
      </c>
      <c r="B685" s="476"/>
      <c r="C685" s="476"/>
      <c r="D685" s="11"/>
      <c r="E685" s="11"/>
    </row>
    <row r="686" spans="1:5" x14ac:dyDescent="0.25">
      <c r="A686" s="472">
        <v>681</v>
      </c>
      <c r="B686" s="476"/>
      <c r="C686" s="476"/>
      <c r="D686" s="11"/>
      <c r="E686" s="11"/>
    </row>
    <row r="687" spans="1:5" x14ac:dyDescent="0.25">
      <c r="A687" s="472">
        <v>682</v>
      </c>
      <c r="B687" s="476"/>
      <c r="C687" s="476"/>
      <c r="D687" s="11"/>
      <c r="E687" s="11"/>
    </row>
    <row r="688" spans="1:5" x14ac:dyDescent="0.25">
      <c r="A688" s="472">
        <v>683</v>
      </c>
      <c r="B688" s="476"/>
      <c r="C688" s="476"/>
      <c r="D688" s="11"/>
      <c r="E688" s="11"/>
    </row>
    <row r="689" spans="1:5" x14ac:dyDescent="0.25">
      <c r="A689" s="472">
        <v>684</v>
      </c>
      <c r="B689" s="476"/>
      <c r="C689" s="476"/>
      <c r="D689" s="11"/>
      <c r="E689" s="11"/>
    </row>
    <row r="690" spans="1:5" x14ac:dyDescent="0.25">
      <c r="A690" s="472">
        <v>685</v>
      </c>
      <c r="B690" s="476"/>
      <c r="C690" s="476"/>
      <c r="D690" s="11"/>
      <c r="E690" s="11"/>
    </row>
    <row r="691" spans="1:5" x14ac:dyDescent="0.25">
      <c r="A691" s="472">
        <v>686</v>
      </c>
      <c r="B691" s="476"/>
      <c r="C691" s="476"/>
      <c r="D691" s="11"/>
      <c r="E691" s="11"/>
    </row>
    <row r="692" spans="1:5" x14ac:dyDescent="0.25">
      <c r="A692" s="472">
        <v>687</v>
      </c>
      <c r="B692" s="476"/>
      <c r="C692" s="476"/>
      <c r="D692" s="11"/>
      <c r="E692" s="11"/>
    </row>
    <row r="693" spans="1:5" x14ac:dyDescent="0.25">
      <c r="A693" s="472">
        <v>688</v>
      </c>
      <c r="B693" s="476"/>
      <c r="C693" s="476"/>
      <c r="D693" s="11"/>
      <c r="E693" s="11"/>
    </row>
    <row r="694" spans="1:5" x14ac:dyDescent="0.25">
      <c r="A694" s="472">
        <v>689</v>
      </c>
      <c r="B694" s="476"/>
      <c r="C694" s="476"/>
      <c r="D694" s="11"/>
      <c r="E694" s="11"/>
    </row>
    <row r="695" spans="1:5" x14ac:dyDescent="0.25">
      <c r="A695" s="472">
        <v>690</v>
      </c>
      <c r="B695" s="476"/>
      <c r="C695" s="476"/>
      <c r="D695" s="11"/>
      <c r="E695" s="11"/>
    </row>
    <row r="696" spans="1:5" x14ac:dyDescent="0.25">
      <c r="A696" s="472">
        <v>691</v>
      </c>
      <c r="B696" s="476"/>
      <c r="C696" s="476"/>
      <c r="D696" s="11"/>
      <c r="E696" s="11"/>
    </row>
    <row r="697" spans="1:5" x14ac:dyDescent="0.25">
      <c r="A697" s="472">
        <v>692</v>
      </c>
      <c r="B697" s="476"/>
      <c r="C697" s="476"/>
      <c r="D697" s="11"/>
      <c r="E697" s="11"/>
    </row>
    <row r="698" spans="1:5" x14ac:dyDescent="0.25">
      <c r="A698" s="472">
        <v>693</v>
      </c>
      <c r="B698" s="476"/>
      <c r="C698" s="476"/>
      <c r="D698" s="11"/>
      <c r="E698" s="11"/>
    </row>
    <row r="699" spans="1:5" x14ac:dyDescent="0.25">
      <c r="A699" s="472">
        <v>694</v>
      </c>
      <c r="B699" s="476"/>
      <c r="C699" s="476"/>
      <c r="D699" s="11"/>
      <c r="E699" s="11"/>
    </row>
    <row r="700" spans="1:5" x14ac:dyDescent="0.25">
      <c r="A700" s="472">
        <v>695</v>
      </c>
      <c r="B700" s="476"/>
      <c r="C700" s="476"/>
      <c r="D700" s="11"/>
      <c r="E700" s="11"/>
    </row>
    <row r="701" spans="1:5" x14ac:dyDescent="0.25">
      <c r="A701" s="472">
        <v>696</v>
      </c>
      <c r="B701" s="476"/>
      <c r="C701" s="476"/>
      <c r="D701" s="11"/>
      <c r="E701" s="11"/>
    </row>
    <row r="702" spans="1:5" x14ac:dyDescent="0.25">
      <c r="A702" s="472">
        <v>697</v>
      </c>
      <c r="B702" s="476"/>
      <c r="C702" s="476"/>
      <c r="D702" s="11"/>
      <c r="E702" s="11"/>
    </row>
    <row r="703" spans="1:5" x14ac:dyDescent="0.25">
      <c r="A703" s="472">
        <v>698</v>
      </c>
      <c r="B703" s="476"/>
      <c r="C703" s="476"/>
      <c r="D703" s="11"/>
      <c r="E703" s="11"/>
    </row>
    <row r="704" spans="1:5" x14ac:dyDescent="0.25">
      <c r="A704" s="472">
        <v>699</v>
      </c>
      <c r="B704" s="476"/>
      <c r="C704" s="476"/>
      <c r="D704" s="11"/>
      <c r="E704" s="11"/>
    </row>
    <row r="705" spans="1:5" x14ac:dyDescent="0.25">
      <c r="A705" s="472">
        <v>700</v>
      </c>
      <c r="B705" s="476"/>
      <c r="C705" s="476"/>
      <c r="D705" s="11"/>
      <c r="E705" s="11"/>
    </row>
    <row r="706" spans="1:5" x14ac:dyDescent="0.25">
      <c r="A706" s="472">
        <v>701</v>
      </c>
      <c r="B706" s="476"/>
      <c r="C706" s="476"/>
      <c r="D706" s="11"/>
      <c r="E706" s="11"/>
    </row>
    <row r="707" spans="1:5" x14ac:dyDescent="0.25">
      <c r="A707" s="472">
        <v>702</v>
      </c>
      <c r="B707" s="476"/>
      <c r="C707" s="476"/>
      <c r="D707" s="11"/>
      <c r="E707" s="11"/>
    </row>
    <row r="708" spans="1:5" x14ac:dyDescent="0.25">
      <c r="A708" s="472">
        <v>703</v>
      </c>
      <c r="B708" s="476"/>
      <c r="C708" s="476"/>
      <c r="D708" s="11"/>
      <c r="E708" s="11"/>
    </row>
    <row r="709" spans="1:5" x14ac:dyDescent="0.25">
      <c r="A709" s="472">
        <v>704</v>
      </c>
      <c r="B709" s="476"/>
      <c r="C709" s="476"/>
      <c r="D709" s="11"/>
      <c r="E709" s="11"/>
    </row>
    <row r="710" spans="1:5" x14ac:dyDescent="0.25">
      <c r="A710" s="472">
        <v>705</v>
      </c>
      <c r="B710" s="476"/>
      <c r="C710" s="476"/>
      <c r="D710" s="11"/>
      <c r="E710" s="11"/>
    </row>
    <row r="711" spans="1:5" x14ac:dyDescent="0.25">
      <c r="A711" s="472">
        <v>706</v>
      </c>
      <c r="B711" s="476"/>
      <c r="C711" s="476"/>
      <c r="D711" s="11"/>
      <c r="E711" s="11"/>
    </row>
    <row r="712" spans="1:5" x14ac:dyDescent="0.25">
      <c r="A712" s="472">
        <v>707</v>
      </c>
      <c r="B712" s="476"/>
      <c r="C712" s="476"/>
      <c r="D712" s="11"/>
      <c r="E712" s="11"/>
    </row>
    <row r="713" spans="1:5" x14ac:dyDescent="0.25">
      <c r="A713" s="472">
        <v>708</v>
      </c>
      <c r="B713" s="476"/>
      <c r="C713" s="476"/>
      <c r="D713" s="11"/>
      <c r="E713" s="11"/>
    </row>
    <row r="714" spans="1:5" x14ac:dyDescent="0.25">
      <c r="A714" s="472">
        <v>709</v>
      </c>
      <c r="B714" s="476"/>
      <c r="C714" s="476"/>
      <c r="D714" s="11"/>
      <c r="E714" s="11"/>
    </row>
    <row r="715" spans="1:5" x14ac:dyDescent="0.25">
      <c r="A715" s="472">
        <v>710</v>
      </c>
      <c r="B715" s="476"/>
      <c r="C715" s="476"/>
      <c r="D715" s="11"/>
      <c r="E715" s="11"/>
    </row>
    <row r="716" spans="1:5" x14ac:dyDescent="0.25">
      <c r="A716" s="472">
        <v>711</v>
      </c>
      <c r="B716" s="476"/>
      <c r="C716" s="476"/>
      <c r="D716" s="11"/>
      <c r="E716" s="11"/>
    </row>
    <row r="717" spans="1:5" x14ac:dyDescent="0.25">
      <c r="A717" s="472">
        <v>712</v>
      </c>
      <c r="B717" s="476"/>
      <c r="C717" s="476"/>
      <c r="D717" s="11"/>
      <c r="E717" s="11"/>
    </row>
    <row r="718" spans="1:5" x14ac:dyDescent="0.25">
      <c r="A718" s="472">
        <v>713</v>
      </c>
      <c r="B718" s="476"/>
      <c r="C718" s="476"/>
      <c r="D718" s="11"/>
      <c r="E718" s="11"/>
    </row>
    <row r="719" spans="1:5" x14ac:dyDescent="0.25">
      <c r="A719" s="472">
        <v>714</v>
      </c>
      <c r="B719" s="476"/>
      <c r="C719" s="476"/>
      <c r="D719" s="11"/>
      <c r="E719" s="11"/>
    </row>
    <row r="720" spans="1:5" x14ac:dyDescent="0.25">
      <c r="A720" s="472">
        <v>715</v>
      </c>
      <c r="B720" s="476"/>
      <c r="C720" s="476"/>
      <c r="D720" s="11"/>
      <c r="E720" s="11"/>
    </row>
    <row r="721" spans="1:5" x14ac:dyDescent="0.25">
      <c r="A721" s="472">
        <v>716</v>
      </c>
      <c r="B721" s="476"/>
      <c r="C721" s="476"/>
      <c r="D721" s="11"/>
      <c r="E721" s="11"/>
    </row>
    <row r="722" spans="1:5" x14ac:dyDescent="0.25">
      <c r="A722" s="472">
        <v>717</v>
      </c>
      <c r="B722" s="476"/>
      <c r="C722" s="476"/>
      <c r="D722" s="11"/>
      <c r="E722" s="11"/>
    </row>
    <row r="723" spans="1:5" x14ac:dyDescent="0.25">
      <c r="A723" s="472">
        <v>718</v>
      </c>
      <c r="B723" s="476"/>
      <c r="C723" s="476"/>
      <c r="D723" s="11"/>
      <c r="E723" s="11"/>
    </row>
    <row r="724" spans="1:5" x14ac:dyDescent="0.25">
      <c r="A724" s="472">
        <v>719</v>
      </c>
      <c r="B724" s="476"/>
      <c r="C724" s="476"/>
      <c r="D724" s="11"/>
      <c r="E724" s="11"/>
    </row>
    <row r="725" spans="1:5" x14ac:dyDescent="0.25">
      <c r="A725" s="472">
        <v>720</v>
      </c>
      <c r="B725" s="476"/>
      <c r="C725" s="476"/>
      <c r="D725" s="11"/>
      <c r="E725" s="11"/>
    </row>
    <row r="726" spans="1:5" x14ac:dyDescent="0.25">
      <c r="A726" s="472">
        <v>721</v>
      </c>
      <c r="B726" s="476"/>
      <c r="C726" s="476"/>
      <c r="D726" s="11"/>
      <c r="E726" s="11"/>
    </row>
    <row r="727" spans="1:5" x14ac:dyDescent="0.25">
      <c r="A727" s="472">
        <v>722</v>
      </c>
      <c r="B727" s="476"/>
      <c r="C727" s="476"/>
      <c r="D727" s="11"/>
      <c r="E727" s="11"/>
    </row>
    <row r="728" spans="1:5" x14ac:dyDescent="0.25">
      <c r="A728" s="472">
        <v>723</v>
      </c>
      <c r="B728" s="476"/>
      <c r="C728" s="476"/>
      <c r="D728" s="11"/>
      <c r="E728" s="11"/>
    </row>
    <row r="729" spans="1:5" x14ac:dyDescent="0.25">
      <c r="A729" s="472">
        <v>724</v>
      </c>
      <c r="B729" s="476"/>
      <c r="C729" s="476"/>
      <c r="D729" s="11"/>
      <c r="E729" s="11"/>
    </row>
    <row r="730" spans="1:5" x14ac:dyDescent="0.25">
      <c r="A730" s="472">
        <v>725</v>
      </c>
      <c r="B730" s="476"/>
      <c r="C730" s="476"/>
      <c r="D730" s="11"/>
      <c r="E730" s="11"/>
    </row>
    <row r="731" spans="1:5" x14ac:dyDescent="0.25">
      <c r="A731" s="472">
        <v>726</v>
      </c>
      <c r="B731" s="476"/>
      <c r="C731" s="476"/>
      <c r="D731" s="11"/>
      <c r="E731" s="11"/>
    </row>
    <row r="732" spans="1:5" x14ac:dyDescent="0.25">
      <c r="A732" s="472">
        <v>727</v>
      </c>
      <c r="B732" s="476"/>
      <c r="C732" s="476"/>
      <c r="D732" s="11"/>
      <c r="E732" s="11"/>
    </row>
    <row r="733" spans="1:5" x14ac:dyDescent="0.25">
      <c r="A733" s="472">
        <v>728</v>
      </c>
      <c r="B733" s="476"/>
      <c r="C733" s="476"/>
      <c r="D733" s="11"/>
      <c r="E733" s="11"/>
    </row>
    <row r="734" spans="1:5" x14ac:dyDescent="0.25">
      <c r="A734" s="472">
        <v>729</v>
      </c>
      <c r="B734" s="476"/>
      <c r="C734" s="476"/>
      <c r="D734" s="11"/>
      <c r="E734" s="11"/>
    </row>
    <row r="735" spans="1:5" x14ac:dyDescent="0.25">
      <c r="A735" s="472">
        <v>730</v>
      </c>
      <c r="B735" s="476"/>
      <c r="C735" s="476"/>
      <c r="D735" s="11"/>
      <c r="E735" s="11"/>
    </row>
    <row r="736" spans="1:5" x14ac:dyDescent="0.25">
      <c r="A736" s="472">
        <v>731</v>
      </c>
      <c r="B736" s="476"/>
      <c r="C736" s="476"/>
      <c r="D736" s="11"/>
      <c r="E736" s="11"/>
    </row>
    <row r="737" spans="1:5" x14ac:dyDescent="0.25">
      <c r="A737" s="472">
        <v>732</v>
      </c>
      <c r="B737" s="476"/>
      <c r="C737" s="476"/>
      <c r="D737" s="11"/>
      <c r="E737" s="11"/>
    </row>
    <row r="738" spans="1:5" x14ac:dyDescent="0.25">
      <c r="A738" s="472">
        <v>733</v>
      </c>
      <c r="B738" s="476"/>
      <c r="C738" s="476"/>
      <c r="D738" s="11"/>
      <c r="E738" s="11"/>
    </row>
    <row r="739" spans="1:5" x14ac:dyDescent="0.25">
      <c r="A739" s="472">
        <v>734</v>
      </c>
      <c r="B739" s="476"/>
      <c r="C739" s="476"/>
      <c r="D739" s="11"/>
      <c r="E739" s="11"/>
    </row>
    <row r="740" spans="1:5" x14ac:dyDescent="0.25">
      <c r="A740" s="472">
        <v>735</v>
      </c>
      <c r="B740" s="476"/>
      <c r="C740" s="476"/>
      <c r="D740" s="11"/>
      <c r="E740" s="11"/>
    </row>
    <row r="741" spans="1:5" x14ac:dyDescent="0.25">
      <c r="A741" s="472">
        <v>736</v>
      </c>
      <c r="B741" s="476"/>
      <c r="C741" s="476"/>
      <c r="D741" s="11"/>
      <c r="E741" s="11"/>
    </row>
    <row r="742" spans="1:5" x14ac:dyDescent="0.25">
      <c r="A742" s="472">
        <v>737</v>
      </c>
      <c r="B742" s="476"/>
      <c r="C742" s="476"/>
      <c r="D742" s="11"/>
      <c r="E742" s="11"/>
    </row>
    <row r="743" spans="1:5" x14ac:dyDescent="0.25">
      <c r="A743" s="472">
        <v>738</v>
      </c>
      <c r="B743" s="476"/>
      <c r="C743" s="476"/>
      <c r="D743" s="11"/>
      <c r="E743" s="11"/>
    </row>
    <row r="744" spans="1:5" x14ac:dyDescent="0.25">
      <c r="A744" s="472">
        <v>739</v>
      </c>
      <c r="B744" s="476"/>
      <c r="C744" s="476"/>
      <c r="D744" s="11"/>
      <c r="E744" s="11"/>
    </row>
    <row r="745" spans="1:5" x14ac:dyDescent="0.25">
      <c r="A745" s="472">
        <v>740</v>
      </c>
      <c r="B745" s="476"/>
      <c r="C745" s="476"/>
      <c r="D745" s="11"/>
      <c r="E745" s="11"/>
    </row>
    <row r="746" spans="1:5" x14ac:dyDescent="0.25">
      <c r="A746" s="472">
        <v>741</v>
      </c>
      <c r="B746" s="476"/>
      <c r="C746" s="476"/>
      <c r="D746" s="11"/>
      <c r="E746" s="11"/>
    </row>
    <row r="747" spans="1:5" x14ac:dyDescent="0.25">
      <c r="A747" s="472">
        <v>742</v>
      </c>
      <c r="B747" s="476"/>
      <c r="C747" s="476"/>
      <c r="D747" s="11"/>
      <c r="E747" s="11"/>
    </row>
    <row r="748" spans="1:5" x14ac:dyDescent="0.25">
      <c r="A748" s="472">
        <v>743</v>
      </c>
      <c r="B748" s="476"/>
      <c r="C748" s="476"/>
      <c r="D748" s="11"/>
      <c r="E748" s="11"/>
    </row>
    <row r="749" spans="1:5" x14ac:dyDescent="0.25">
      <c r="A749" s="472">
        <v>744</v>
      </c>
      <c r="B749" s="476"/>
      <c r="C749" s="476"/>
      <c r="D749" s="11"/>
      <c r="E749" s="11"/>
    </row>
    <row r="750" spans="1:5" x14ac:dyDescent="0.25">
      <c r="A750" s="472">
        <v>745</v>
      </c>
      <c r="B750" s="476"/>
      <c r="C750" s="476"/>
      <c r="D750" s="11"/>
      <c r="E750" s="11"/>
    </row>
    <row r="751" spans="1:5" x14ac:dyDescent="0.25">
      <c r="A751" s="472">
        <v>746</v>
      </c>
      <c r="B751" s="476"/>
      <c r="C751" s="476"/>
      <c r="D751" s="11"/>
      <c r="E751" s="11"/>
    </row>
    <row r="752" spans="1:5" x14ac:dyDescent="0.25">
      <c r="A752" s="472">
        <v>747</v>
      </c>
      <c r="B752" s="476"/>
      <c r="C752" s="476"/>
      <c r="D752" s="11"/>
      <c r="E752" s="11"/>
    </row>
    <row r="753" spans="1:5" x14ac:dyDescent="0.25">
      <c r="A753" s="472">
        <v>748</v>
      </c>
      <c r="B753" s="476"/>
      <c r="C753" s="476"/>
      <c r="D753" s="11"/>
      <c r="E753" s="11"/>
    </row>
    <row r="754" spans="1:5" x14ac:dyDescent="0.25">
      <c r="A754" s="472">
        <v>749</v>
      </c>
      <c r="B754" s="476"/>
      <c r="C754" s="476"/>
      <c r="D754" s="11"/>
      <c r="E754" s="11"/>
    </row>
    <row r="755" spans="1:5" x14ac:dyDescent="0.25">
      <c r="A755" s="472">
        <v>750</v>
      </c>
      <c r="B755" s="476"/>
      <c r="C755" s="476"/>
      <c r="D755" s="11"/>
      <c r="E755" s="11"/>
    </row>
    <row r="756" spans="1:5" x14ac:dyDescent="0.25">
      <c r="A756" s="472"/>
      <c r="B756" s="476"/>
      <c r="C756" s="476"/>
      <c r="D756" s="11"/>
      <c r="E756" s="11"/>
    </row>
    <row r="757" spans="1:5" x14ac:dyDescent="0.25">
      <c r="A757" s="472"/>
      <c r="B757" s="476"/>
      <c r="C757" s="476"/>
      <c r="D757" s="11"/>
      <c r="E757" s="11"/>
    </row>
    <row r="758" spans="1:5" x14ac:dyDescent="0.25">
      <c r="A758" s="472"/>
      <c r="B758" s="476"/>
      <c r="C758" s="476"/>
      <c r="D758" s="11"/>
      <c r="E758" s="11"/>
    </row>
    <row r="759" spans="1:5" x14ac:dyDescent="0.25">
      <c r="A759" s="472"/>
      <c r="B759" s="476"/>
      <c r="C759" s="476"/>
      <c r="D759" s="11"/>
      <c r="E759" s="11"/>
    </row>
    <row r="760" spans="1:5" x14ac:dyDescent="0.25">
      <c r="A760" s="472"/>
      <c r="B760" s="476"/>
      <c r="C760" s="476"/>
      <c r="D760" s="11"/>
      <c r="E760" s="11"/>
    </row>
    <row r="761" spans="1:5" x14ac:dyDescent="0.25">
      <c r="A761" s="472"/>
      <c r="B761" s="476"/>
      <c r="C761" s="476"/>
      <c r="D761" s="11"/>
      <c r="E761" s="11"/>
    </row>
    <row r="762" spans="1:5" x14ac:dyDescent="0.25">
      <c r="A762" s="472"/>
      <c r="B762" s="476"/>
      <c r="C762" s="476"/>
      <c r="D762" s="11"/>
      <c r="E762" s="11"/>
    </row>
    <row r="763" spans="1:5" x14ac:dyDescent="0.25">
      <c r="A763" s="472"/>
      <c r="B763" s="476"/>
      <c r="C763" s="476"/>
      <c r="D763" s="11"/>
      <c r="E763" s="11"/>
    </row>
    <row r="764" spans="1:5" x14ac:dyDescent="0.25">
      <c r="A764" s="472"/>
      <c r="B764" s="476"/>
      <c r="C764" s="476"/>
      <c r="D764" s="11"/>
      <c r="E764" s="11"/>
    </row>
    <row r="765" spans="1:5" x14ac:dyDescent="0.25">
      <c r="A765" s="472"/>
      <c r="B765" s="476"/>
      <c r="C765" s="476"/>
      <c r="D765" s="11"/>
      <c r="E765" s="11"/>
    </row>
    <row r="766" spans="1:5" x14ac:dyDescent="0.25">
      <c r="A766" s="472"/>
      <c r="B766" s="476"/>
      <c r="C766" s="476"/>
      <c r="D766" s="11"/>
      <c r="E766" s="11"/>
    </row>
    <row r="767" spans="1:5" x14ac:dyDescent="0.25">
      <c r="A767" s="472"/>
      <c r="B767" s="476"/>
      <c r="C767" s="476"/>
      <c r="D767" s="11"/>
      <c r="E767" s="11"/>
    </row>
    <row r="768" spans="1:5" x14ac:dyDescent="0.25">
      <c r="A768" s="472"/>
      <c r="B768" s="476"/>
      <c r="C768" s="476"/>
      <c r="D768" s="11"/>
      <c r="E768" s="11"/>
    </row>
    <row r="769" spans="1:5" x14ac:dyDescent="0.25">
      <c r="A769" s="472"/>
      <c r="B769" s="476"/>
      <c r="C769" s="476"/>
      <c r="D769" s="11"/>
      <c r="E769" s="11"/>
    </row>
    <row r="770" spans="1:5" x14ac:dyDescent="0.25">
      <c r="A770" s="472"/>
      <c r="B770" s="476"/>
      <c r="C770" s="476"/>
      <c r="D770" s="11"/>
      <c r="E770" s="11"/>
    </row>
    <row r="771" spans="1:5" x14ac:dyDescent="0.25">
      <c r="A771" s="472"/>
      <c r="B771" s="476"/>
      <c r="C771" s="476"/>
      <c r="D771" s="11"/>
      <c r="E771" s="11"/>
    </row>
    <row r="772" spans="1:5" x14ac:dyDescent="0.25">
      <c r="A772" s="472"/>
      <c r="B772" s="476"/>
      <c r="C772" s="476"/>
      <c r="D772" s="11"/>
      <c r="E772" s="11"/>
    </row>
    <row r="773" spans="1:5" x14ac:dyDescent="0.25">
      <c r="A773" s="472"/>
      <c r="B773" s="476"/>
      <c r="C773" s="476"/>
      <c r="D773" s="11"/>
      <c r="E773" s="11"/>
    </row>
    <row r="774" spans="1:5" x14ac:dyDescent="0.25">
      <c r="A774" s="472"/>
      <c r="B774" s="476"/>
      <c r="C774" s="476"/>
      <c r="D774" s="11"/>
      <c r="E774" s="11"/>
    </row>
    <row r="775" spans="1:5" x14ac:dyDescent="0.25">
      <c r="A775" s="472"/>
      <c r="B775" s="476"/>
      <c r="C775" s="476"/>
      <c r="D775" s="11"/>
      <c r="E775" s="11"/>
    </row>
    <row r="776" spans="1:5" x14ac:dyDescent="0.25">
      <c r="A776" s="472"/>
      <c r="B776" s="476"/>
      <c r="C776" s="476"/>
      <c r="D776" s="11"/>
      <c r="E776" s="11"/>
    </row>
    <row r="777" spans="1:5" x14ac:dyDescent="0.25">
      <c r="A777" s="472"/>
      <c r="B777" s="476"/>
      <c r="C777" s="476"/>
      <c r="D777" s="11"/>
      <c r="E777" s="11"/>
    </row>
    <row r="778" spans="1:5" x14ac:dyDescent="0.25">
      <c r="A778" s="472"/>
      <c r="B778" s="476"/>
      <c r="C778" s="476"/>
      <c r="D778" s="11"/>
      <c r="E778" s="11"/>
    </row>
    <row r="779" spans="1:5" x14ac:dyDescent="0.25">
      <c r="A779" s="472"/>
      <c r="B779" s="476"/>
      <c r="C779" s="476"/>
      <c r="D779" s="11"/>
      <c r="E779" s="11"/>
    </row>
    <row r="780" spans="1:5" x14ac:dyDescent="0.25">
      <c r="A780" s="472"/>
      <c r="B780" s="476"/>
      <c r="C780" s="476"/>
      <c r="D780" s="11"/>
      <c r="E780" s="11"/>
    </row>
    <row r="781" spans="1:5" x14ac:dyDescent="0.25">
      <c r="A781" s="472"/>
      <c r="B781" s="476"/>
      <c r="C781" s="476"/>
      <c r="D781" s="11"/>
      <c r="E781" s="11"/>
    </row>
    <row r="782" spans="1:5" x14ac:dyDescent="0.25">
      <c r="A782" s="472"/>
      <c r="B782" s="476"/>
      <c r="C782" s="476"/>
      <c r="D782" s="11"/>
      <c r="E782" s="11"/>
    </row>
    <row r="783" spans="1:5" x14ac:dyDescent="0.25">
      <c r="A783" s="472"/>
      <c r="B783" s="476"/>
      <c r="C783" s="476"/>
      <c r="D783" s="11"/>
      <c r="E783" s="11"/>
    </row>
    <row r="784" spans="1:5" x14ac:dyDescent="0.25">
      <c r="A784" s="472"/>
      <c r="B784" s="476"/>
      <c r="C784" s="476"/>
      <c r="D784" s="11"/>
      <c r="E784" s="11"/>
    </row>
    <row r="785" spans="1:5" x14ac:dyDescent="0.25">
      <c r="A785" s="472"/>
      <c r="B785" s="476"/>
      <c r="C785" s="476"/>
      <c r="D785" s="11"/>
      <c r="E785" s="11"/>
    </row>
    <row r="786" spans="1:5" x14ac:dyDescent="0.25">
      <c r="A786" s="472"/>
      <c r="B786" s="476"/>
      <c r="C786" s="476"/>
      <c r="D786" s="11"/>
      <c r="E786" s="11"/>
    </row>
    <row r="787" spans="1:5" x14ac:dyDescent="0.25">
      <c r="A787" s="472"/>
      <c r="B787" s="476"/>
      <c r="C787" s="476"/>
      <c r="D787" s="11"/>
      <c r="E787" s="11"/>
    </row>
    <row r="788" spans="1:5" x14ac:dyDescent="0.25">
      <c r="A788" s="472"/>
      <c r="B788" s="476"/>
      <c r="C788" s="476"/>
      <c r="D788" s="11"/>
      <c r="E788" s="11"/>
    </row>
    <row r="789" spans="1:5" x14ac:dyDescent="0.25">
      <c r="A789" s="472"/>
      <c r="B789" s="476"/>
      <c r="C789" s="476"/>
      <c r="D789" s="11"/>
      <c r="E789" s="11"/>
    </row>
    <row r="790" spans="1:5" x14ac:dyDescent="0.25">
      <c r="A790" s="472"/>
      <c r="B790" s="476"/>
      <c r="C790" s="476"/>
      <c r="D790" s="11"/>
      <c r="E790" s="11"/>
    </row>
    <row r="791" spans="1:5" x14ac:dyDescent="0.25">
      <c r="A791" s="472"/>
      <c r="B791" s="476"/>
      <c r="C791" s="476"/>
      <c r="D791" s="11"/>
      <c r="E791" s="11"/>
    </row>
    <row r="792" spans="1:5" x14ac:dyDescent="0.25">
      <c r="A792" s="472"/>
      <c r="B792" s="476"/>
      <c r="C792" s="476"/>
      <c r="D792" s="11"/>
      <c r="E792" s="11"/>
    </row>
    <row r="793" spans="1:5" x14ac:dyDescent="0.25">
      <c r="A793" s="472"/>
      <c r="B793" s="476"/>
      <c r="C793" s="476"/>
      <c r="D793" s="11"/>
      <c r="E793" s="11"/>
    </row>
    <row r="794" spans="1:5" x14ac:dyDescent="0.25">
      <c r="A794" s="472"/>
      <c r="B794" s="476"/>
      <c r="C794" s="476"/>
      <c r="D794" s="11"/>
      <c r="E794" s="11"/>
    </row>
    <row r="795" spans="1:5" x14ac:dyDescent="0.25">
      <c r="A795" s="472"/>
      <c r="B795" s="476"/>
      <c r="C795" s="476"/>
      <c r="D795" s="11"/>
      <c r="E795" s="11"/>
    </row>
    <row r="796" spans="1:5" x14ac:dyDescent="0.25">
      <c r="A796" s="472"/>
      <c r="B796" s="476"/>
      <c r="C796" s="476"/>
      <c r="D796" s="11"/>
      <c r="E796" s="11"/>
    </row>
    <row r="797" spans="1:5" x14ac:dyDescent="0.25">
      <c r="A797" s="472"/>
      <c r="B797" s="476"/>
      <c r="C797" s="476"/>
      <c r="D797" s="11"/>
      <c r="E797" s="11"/>
    </row>
    <row r="798" spans="1:5" x14ac:dyDescent="0.25">
      <c r="A798" s="472"/>
      <c r="B798" s="476"/>
      <c r="C798" s="476"/>
      <c r="D798" s="11"/>
      <c r="E798" s="11"/>
    </row>
    <row r="799" spans="1:5" x14ac:dyDescent="0.25">
      <c r="A799" s="472"/>
      <c r="B799" s="476"/>
      <c r="C799" s="476"/>
      <c r="D799" s="11"/>
      <c r="E799" s="11"/>
    </row>
    <row r="800" spans="1:5" x14ac:dyDescent="0.25">
      <c r="A800" s="472"/>
      <c r="B800" s="476"/>
      <c r="C800" s="476"/>
      <c r="D800" s="11"/>
      <c r="E800" s="11"/>
    </row>
    <row r="801" spans="1:5" x14ac:dyDescent="0.25">
      <c r="A801" s="472"/>
      <c r="B801" s="476"/>
      <c r="C801" s="476"/>
      <c r="D801" s="11"/>
      <c r="E801" s="11"/>
    </row>
    <row r="802" spans="1:5" x14ac:dyDescent="0.25">
      <c r="A802" s="472"/>
      <c r="B802" s="476"/>
      <c r="C802" s="476"/>
      <c r="D802" s="11"/>
      <c r="E802" s="11"/>
    </row>
    <row r="803" spans="1:5" x14ac:dyDescent="0.25">
      <c r="A803" s="472"/>
      <c r="B803" s="476"/>
      <c r="C803" s="476"/>
      <c r="D803" s="11"/>
      <c r="E803" s="11"/>
    </row>
    <row r="804" spans="1:5" x14ac:dyDescent="0.25">
      <c r="A804" s="472"/>
      <c r="B804" s="476"/>
      <c r="C804" s="476"/>
      <c r="D804" s="11"/>
      <c r="E804" s="11"/>
    </row>
    <row r="805" spans="1:5" x14ac:dyDescent="0.25">
      <c r="A805" s="472"/>
      <c r="B805" s="476"/>
      <c r="C805" s="476"/>
      <c r="D805" s="11"/>
      <c r="E805" s="11"/>
    </row>
    <row r="806" spans="1:5" x14ac:dyDescent="0.25">
      <c r="A806" s="472"/>
      <c r="B806" s="476"/>
      <c r="C806" s="476"/>
      <c r="D806" s="11"/>
      <c r="E806" s="11"/>
    </row>
    <row r="807" spans="1:5" x14ac:dyDescent="0.25">
      <c r="A807" s="472"/>
      <c r="B807" s="476"/>
      <c r="C807" s="476"/>
      <c r="D807" s="11"/>
      <c r="E807" s="11"/>
    </row>
    <row r="808" spans="1:5" x14ac:dyDescent="0.25">
      <c r="A808" s="472"/>
      <c r="B808" s="476"/>
      <c r="C808" s="476"/>
      <c r="D808" s="11"/>
      <c r="E808" s="11"/>
    </row>
    <row r="809" spans="1:5" x14ac:dyDescent="0.25">
      <c r="A809" s="472"/>
      <c r="B809" s="476"/>
      <c r="C809" s="476"/>
      <c r="D809" s="11"/>
      <c r="E809" s="11"/>
    </row>
    <row r="810" spans="1:5" x14ac:dyDescent="0.25">
      <c r="A810" s="472"/>
      <c r="B810" s="476"/>
      <c r="C810" s="476"/>
      <c r="D810" s="11"/>
      <c r="E810" s="11"/>
    </row>
    <row r="811" spans="1:5" x14ac:dyDescent="0.25">
      <c r="A811" s="472"/>
      <c r="B811" s="476"/>
      <c r="C811" s="476"/>
      <c r="D811" s="11"/>
      <c r="E811" s="11"/>
    </row>
    <row r="812" spans="1:5" x14ac:dyDescent="0.25">
      <c r="A812" s="472"/>
      <c r="B812" s="476"/>
      <c r="C812" s="476"/>
      <c r="D812" s="11"/>
      <c r="E812" s="11"/>
    </row>
    <row r="813" spans="1:5" x14ac:dyDescent="0.25">
      <c r="A813" s="472"/>
      <c r="B813" s="476"/>
      <c r="C813" s="476"/>
      <c r="D813" s="11"/>
      <c r="E813" s="11"/>
    </row>
    <row r="814" spans="1:5" x14ac:dyDescent="0.25">
      <c r="A814" s="472"/>
      <c r="B814" s="476"/>
      <c r="C814" s="476"/>
      <c r="D814" s="11"/>
      <c r="E814" s="11"/>
    </row>
    <row r="815" spans="1:5" x14ac:dyDescent="0.25">
      <c r="A815" s="472"/>
      <c r="B815" s="476"/>
      <c r="C815" s="476"/>
      <c r="D815" s="11"/>
      <c r="E815" s="11"/>
    </row>
    <row r="816" spans="1:5" x14ac:dyDescent="0.25">
      <c r="A816" s="472"/>
      <c r="B816" s="476"/>
      <c r="C816" s="476"/>
      <c r="D816" s="11"/>
      <c r="E816" s="11"/>
    </row>
    <row r="817" spans="1:5" x14ac:dyDescent="0.25">
      <c r="A817" s="472"/>
      <c r="B817" s="476"/>
      <c r="C817" s="476"/>
      <c r="D817" s="11"/>
      <c r="E817" s="11"/>
    </row>
    <row r="818" spans="1:5" x14ac:dyDescent="0.25">
      <c r="A818" s="472"/>
      <c r="B818" s="476"/>
      <c r="C818" s="476"/>
      <c r="D818" s="11"/>
      <c r="E818" s="11"/>
    </row>
    <row r="819" spans="1:5" x14ac:dyDescent="0.25">
      <c r="A819" s="472"/>
      <c r="B819" s="476"/>
      <c r="C819" s="476"/>
      <c r="D819" s="11"/>
      <c r="E819" s="11"/>
    </row>
    <row r="820" spans="1:5" x14ac:dyDescent="0.25">
      <c r="A820" s="472"/>
      <c r="B820" s="476"/>
      <c r="C820" s="476"/>
      <c r="D820" s="11"/>
      <c r="E820" s="11"/>
    </row>
    <row r="821" spans="1:5" x14ac:dyDescent="0.25">
      <c r="A821" s="472"/>
      <c r="B821" s="476"/>
      <c r="C821" s="476"/>
      <c r="D821" s="11"/>
      <c r="E821" s="11"/>
    </row>
    <row r="822" spans="1:5" x14ac:dyDescent="0.25">
      <c r="A822" s="472"/>
      <c r="B822" s="476"/>
      <c r="C822" s="476"/>
      <c r="D822" s="11"/>
      <c r="E822" s="11"/>
    </row>
    <row r="823" spans="1:5" x14ac:dyDescent="0.25">
      <c r="A823" s="472"/>
      <c r="B823" s="476"/>
      <c r="C823" s="476"/>
      <c r="D823" s="11"/>
      <c r="E823" s="11"/>
    </row>
    <row r="824" spans="1:5" x14ac:dyDescent="0.25">
      <c r="A824" s="472"/>
      <c r="B824" s="476"/>
      <c r="C824" s="476"/>
      <c r="D824" s="11"/>
      <c r="E824" s="11"/>
    </row>
    <row r="825" spans="1:5" x14ac:dyDescent="0.25">
      <c r="A825" s="472"/>
      <c r="B825" s="476"/>
      <c r="C825" s="476"/>
      <c r="D825" s="11"/>
      <c r="E825" s="11"/>
    </row>
    <row r="826" spans="1:5" x14ac:dyDescent="0.25">
      <c r="A826" s="472"/>
      <c r="B826" s="476"/>
      <c r="C826" s="476"/>
      <c r="D826" s="11"/>
      <c r="E826" s="11"/>
    </row>
    <row r="827" spans="1:5" x14ac:dyDescent="0.25">
      <c r="A827" s="472"/>
      <c r="B827" s="476"/>
      <c r="C827" s="476"/>
      <c r="D827" s="11"/>
      <c r="E827" s="11"/>
    </row>
    <row r="828" spans="1:5" x14ac:dyDescent="0.25">
      <c r="A828" s="472"/>
      <c r="B828" s="476"/>
      <c r="C828" s="476"/>
      <c r="D828" s="11"/>
      <c r="E828" s="11"/>
    </row>
    <row r="829" spans="1:5" x14ac:dyDescent="0.25">
      <c r="A829" s="472"/>
      <c r="B829" s="476"/>
      <c r="C829" s="476"/>
      <c r="D829" s="11"/>
      <c r="E829" s="11"/>
    </row>
    <row r="830" spans="1:5" x14ac:dyDescent="0.25">
      <c r="A830" s="472"/>
      <c r="B830" s="476"/>
      <c r="C830" s="476"/>
      <c r="D830" s="11"/>
      <c r="E830" s="11"/>
    </row>
    <row r="831" spans="1:5" x14ac:dyDescent="0.25">
      <c r="A831" s="472"/>
      <c r="B831" s="476"/>
      <c r="C831" s="476"/>
      <c r="D831" s="11"/>
      <c r="E831" s="11"/>
    </row>
    <row r="832" spans="1:5" x14ac:dyDescent="0.25">
      <c r="A832" s="472"/>
      <c r="B832" s="476"/>
      <c r="C832" s="476"/>
      <c r="D832" s="11"/>
      <c r="E832" s="11"/>
    </row>
    <row r="833" spans="1:5" x14ac:dyDescent="0.25">
      <c r="A833" s="472"/>
      <c r="B833" s="476"/>
      <c r="C833" s="476"/>
      <c r="D833" s="11"/>
      <c r="E833" s="11"/>
    </row>
    <row r="834" spans="1:5" x14ac:dyDescent="0.25">
      <c r="A834" s="472"/>
      <c r="B834" s="476"/>
      <c r="C834" s="476"/>
      <c r="D834" s="11"/>
      <c r="E834" s="11"/>
    </row>
    <row r="835" spans="1:5" x14ac:dyDescent="0.25">
      <c r="A835" s="472"/>
      <c r="B835" s="476"/>
      <c r="C835" s="476"/>
      <c r="D835" s="11"/>
      <c r="E835" s="11"/>
    </row>
    <row r="836" spans="1:5" x14ac:dyDescent="0.25">
      <c r="A836" s="472"/>
      <c r="B836" s="476"/>
      <c r="C836" s="476"/>
      <c r="D836" s="11"/>
      <c r="E836" s="11"/>
    </row>
    <row r="837" spans="1:5" x14ac:dyDescent="0.25">
      <c r="A837" s="472"/>
      <c r="B837" s="476"/>
      <c r="C837" s="476"/>
      <c r="D837" s="11"/>
      <c r="E837" s="11"/>
    </row>
    <row r="838" spans="1:5" x14ac:dyDescent="0.25">
      <c r="A838" s="472"/>
      <c r="B838" s="476"/>
      <c r="C838" s="476"/>
      <c r="D838" s="11"/>
      <c r="E838" s="11"/>
    </row>
    <row r="839" spans="1:5" x14ac:dyDescent="0.25">
      <c r="A839" s="472"/>
      <c r="B839" s="476"/>
      <c r="C839" s="476"/>
      <c r="D839" s="11"/>
      <c r="E839" s="11"/>
    </row>
    <row r="840" spans="1:5" x14ac:dyDescent="0.25">
      <c r="A840" s="472"/>
      <c r="B840" s="476"/>
      <c r="C840" s="476"/>
      <c r="D840" s="11"/>
      <c r="E840" s="11"/>
    </row>
    <row r="841" spans="1:5" x14ac:dyDescent="0.25">
      <c r="A841" s="472"/>
      <c r="B841" s="476"/>
      <c r="C841" s="476"/>
      <c r="D841" s="11"/>
      <c r="E841" s="11"/>
    </row>
    <row r="842" spans="1:5" x14ac:dyDescent="0.25">
      <c r="A842" s="472"/>
      <c r="B842" s="476"/>
      <c r="C842" s="476"/>
      <c r="D842" s="11"/>
      <c r="E842" s="11"/>
    </row>
    <row r="843" spans="1:5" x14ac:dyDescent="0.25">
      <c r="A843" s="472"/>
      <c r="B843" s="476"/>
      <c r="C843" s="476"/>
      <c r="D843" s="11"/>
      <c r="E843" s="11"/>
    </row>
    <row r="844" spans="1:5" x14ac:dyDescent="0.25">
      <c r="A844" s="472"/>
      <c r="B844" s="476"/>
      <c r="C844" s="476"/>
      <c r="D844" s="11"/>
      <c r="E844" s="11"/>
    </row>
    <row r="845" spans="1:5" x14ac:dyDescent="0.25">
      <c r="A845" s="472"/>
      <c r="B845" s="476"/>
      <c r="C845" s="476"/>
      <c r="D845" s="11"/>
      <c r="E845" s="11"/>
    </row>
    <row r="846" spans="1:5" x14ac:dyDescent="0.25">
      <c r="A846" s="472"/>
      <c r="B846" s="476"/>
      <c r="C846" s="476"/>
      <c r="D846" s="11"/>
      <c r="E846" s="11"/>
    </row>
    <row r="847" spans="1:5" x14ac:dyDescent="0.25">
      <c r="A847" s="472"/>
      <c r="B847" s="476"/>
      <c r="C847" s="476"/>
      <c r="D847" s="11"/>
      <c r="E847" s="11"/>
    </row>
    <row r="848" spans="1:5" x14ac:dyDescent="0.25">
      <c r="A848" s="472"/>
      <c r="B848" s="476"/>
      <c r="C848" s="476"/>
      <c r="D848" s="11"/>
      <c r="E848" s="11"/>
    </row>
    <row r="849" spans="1:5" x14ac:dyDescent="0.25">
      <c r="A849" s="472"/>
      <c r="B849" s="476"/>
      <c r="C849" s="476"/>
      <c r="D849" s="11"/>
      <c r="E849" s="11"/>
    </row>
    <row r="850" spans="1:5" x14ac:dyDescent="0.25">
      <c r="A850" s="472"/>
      <c r="B850" s="476"/>
      <c r="C850" s="476"/>
      <c r="D850" s="11"/>
      <c r="E850" s="11"/>
    </row>
    <row r="851" spans="1:5" x14ac:dyDescent="0.25">
      <c r="A851" s="472"/>
      <c r="B851" s="476"/>
      <c r="C851" s="476"/>
      <c r="D851" s="11"/>
      <c r="E851" s="11"/>
    </row>
    <row r="852" spans="1:5" x14ac:dyDescent="0.25">
      <c r="A852" s="472"/>
      <c r="B852" s="476"/>
      <c r="C852" s="476"/>
      <c r="D852" s="11"/>
      <c r="E852" s="11"/>
    </row>
    <row r="853" spans="1:5" x14ac:dyDescent="0.25">
      <c r="A853" s="472"/>
      <c r="B853" s="476"/>
      <c r="C853" s="476"/>
      <c r="D853" s="11"/>
      <c r="E853" s="11"/>
    </row>
    <row r="854" spans="1:5" x14ac:dyDescent="0.25">
      <c r="A854" s="472"/>
      <c r="B854" s="476"/>
      <c r="C854" s="476"/>
      <c r="D854" s="11"/>
      <c r="E854" s="11"/>
    </row>
    <row r="855" spans="1:5" x14ac:dyDescent="0.25">
      <c r="A855" s="472"/>
      <c r="B855" s="476"/>
      <c r="C855" s="476"/>
      <c r="D855" s="11"/>
      <c r="E855" s="11"/>
    </row>
    <row r="856" spans="1:5" x14ac:dyDescent="0.25">
      <c r="A856" s="472"/>
      <c r="B856" s="476"/>
      <c r="C856" s="476"/>
      <c r="D856" s="11"/>
      <c r="E856" s="11"/>
    </row>
    <row r="857" spans="1:5" x14ac:dyDescent="0.25">
      <c r="A857" s="472"/>
      <c r="B857" s="476"/>
      <c r="C857" s="476"/>
      <c r="D857" s="11"/>
      <c r="E857" s="11"/>
    </row>
    <row r="858" spans="1:5" x14ac:dyDescent="0.25">
      <c r="A858" s="472"/>
      <c r="B858" s="476"/>
      <c r="C858" s="476"/>
      <c r="D858" s="11"/>
      <c r="E858" s="11"/>
    </row>
    <row r="859" spans="1:5" x14ac:dyDescent="0.25">
      <c r="A859" s="472"/>
      <c r="B859" s="476"/>
      <c r="C859" s="476"/>
      <c r="D859" s="11"/>
      <c r="E859" s="11"/>
    </row>
    <row r="860" spans="1:5" x14ac:dyDescent="0.25">
      <c r="A860" s="472"/>
      <c r="B860" s="476"/>
      <c r="C860" s="476"/>
      <c r="D860" s="11"/>
      <c r="E860" s="11"/>
    </row>
    <row r="861" spans="1:5" x14ac:dyDescent="0.25">
      <c r="A861" s="472"/>
      <c r="B861" s="476"/>
      <c r="C861" s="476"/>
      <c r="D861" s="11"/>
      <c r="E861" s="11"/>
    </row>
    <row r="862" spans="1:5" x14ac:dyDescent="0.25">
      <c r="A862" s="472"/>
      <c r="B862" s="476"/>
      <c r="C862" s="476"/>
      <c r="D862" s="11"/>
      <c r="E862" s="11"/>
    </row>
    <row r="863" spans="1:5" x14ac:dyDescent="0.25">
      <c r="A863" s="472"/>
      <c r="B863" s="476"/>
      <c r="C863" s="476"/>
      <c r="D863" s="11"/>
      <c r="E863" s="11"/>
    </row>
    <row r="864" spans="1:5" x14ac:dyDescent="0.25">
      <c r="A864" s="472"/>
      <c r="B864" s="476"/>
      <c r="C864" s="476"/>
      <c r="D864" s="11"/>
      <c r="E864" s="11"/>
    </row>
    <row r="865" spans="1:5" x14ac:dyDescent="0.25">
      <c r="A865" s="472"/>
      <c r="B865" s="476"/>
      <c r="C865" s="476"/>
      <c r="D865" s="11"/>
      <c r="E865" s="11"/>
    </row>
    <row r="866" spans="1:5" x14ac:dyDescent="0.25">
      <c r="A866" s="472"/>
      <c r="B866" s="476"/>
      <c r="C866" s="476"/>
      <c r="D866" s="11"/>
      <c r="E866" s="11"/>
    </row>
    <row r="867" spans="1:5" x14ac:dyDescent="0.25">
      <c r="A867" s="472"/>
      <c r="B867" s="476"/>
      <c r="C867" s="476"/>
      <c r="D867" s="11"/>
      <c r="E867" s="11"/>
    </row>
    <row r="868" spans="1:5" x14ac:dyDescent="0.25">
      <c r="A868" s="472"/>
      <c r="B868" s="476"/>
      <c r="C868" s="476"/>
      <c r="D868" s="11"/>
      <c r="E868" s="11"/>
    </row>
    <row r="869" spans="1:5" x14ac:dyDescent="0.25">
      <c r="A869" s="472"/>
      <c r="B869" s="476"/>
      <c r="C869" s="476"/>
      <c r="D869" s="11"/>
      <c r="E869" s="11"/>
    </row>
    <row r="870" spans="1:5" x14ac:dyDescent="0.25">
      <c r="A870" s="472"/>
      <c r="B870" s="476"/>
      <c r="C870" s="476"/>
      <c r="D870" s="11"/>
      <c r="E870" s="11"/>
    </row>
    <row r="871" spans="1:5" x14ac:dyDescent="0.25">
      <c r="A871" s="472"/>
      <c r="B871" s="476"/>
      <c r="C871" s="476"/>
      <c r="D871" s="11"/>
      <c r="E871" s="11"/>
    </row>
    <row r="872" spans="1:5" x14ac:dyDescent="0.25">
      <c r="A872" s="472"/>
      <c r="B872" s="476"/>
      <c r="C872" s="476"/>
      <c r="D872" s="11"/>
      <c r="E872" s="11"/>
    </row>
    <row r="873" spans="1:5" x14ac:dyDescent="0.25">
      <c r="A873" s="472"/>
      <c r="B873" s="476"/>
      <c r="C873" s="476"/>
      <c r="D873" s="11"/>
      <c r="E873" s="11"/>
    </row>
    <row r="874" spans="1:5" x14ac:dyDescent="0.25">
      <c r="A874" s="472"/>
      <c r="B874" s="476"/>
      <c r="C874" s="476"/>
      <c r="D874" s="11"/>
      <c r="E874" s="11"/>
    </row>
    <row r="875" spans="1:5" x14ac:dyDescent="0.25">
      <c r="A875" s="472"/>
      <c r="B875" s="476"/>
      <c r="C875" s="476"/>
      <c r="D875" s="11"/>
      <c r="E875" s="11"/>
    </row>
    <row r="876" spans="1:5" x14ac:dyDescent="0.25">
      <c r="A876" s="472"/>
      <c r="B876" s="476"/>
      <c r="C876" s="476"/>
      <c r="D876" s="11"/>
      <c r="E876" s="11"/>
    </row>
    <row r="877" spans="1:5" x14ac:dyDescent="0.25">
      <c r="A877" s="472"/>
      <c r="B877" s="476"/>
      <c r="C877" s="476"/>
      <c r="D877" s="11"/>
      <c r="E877" s="11"/>
    </row>
    <row r="878" spans="1:5" x14ac:dyDescent="0.25">
      <c r="A878" s="472"/>
      <c r="B878" s="476"/>
      <c r="C878" s="476"/>
      <c r="D878" s="11"/>
      <c r="E878" s="11"/>
    </row>
    <row r="879" spans="1:5" x14ac:dyDescent="0.25">
      <c r="A879" s="472"/>
      <c r="B879" s="476"/>
      <c r="C879" s="476"/>
      <c r="D879" s="11"/>
      <c r="E879" s="11"/>
    </row>
    <row r="880" spans="1:5" x14ac:dyDescent="0.25">
      <c r="A880" s="472"/>
      <c r="B880" s="476"/>
      <c r="C880" s="476"/>
      <c r="D880" s="11"/>
      <c r="E880" s="11"/>
    </row>
    <row r="881" spans="1:5" x14ac:dyDescent="0.25">
      <c r="A881" s="472"/>
      <c r="B881" s="476"/>
      <c r="C881" s="476"/>
      <c r="D881" s="11"/>
      <c r="E881" s="11"/>
    </row>
    <row r="882" spans="1:5" x14ac:dyDescent="0.25">
      <c r="A882" s="472"/>
      <c r="B882" s="476"/>
      <c r="C882" s="476"/>
      <c r="D882" s="11"/>
      <c r="E882" s="11"/>
    </row>
    <row r="883" spans="1:5" x14ac:dyDescent="0.25">
      <c r="A883" s="472"/>
      <c r="B883" s="476"/>
      <c r="C883" s="476"/>
      <c r="D883" s="11"/>
      <c r="E883" s="11"/>
    </row>
    <row r="884" spans="1:5" x14ac:dyDescent="0.25">
      <c r="A884" s="472"/>
      <c r="B884" s="476"/>
      <c r="C884" s="476"/>
      <c r="D884" s="11"/>
      <c r="E884" s="11"/>
    </row>
    <row r="885" spans="1:5" x14ac:dyDescent="0.25">
      <c r="A885" s="472"/>
      <c r="B885" s="476"/>
      <c r="C885" s="476"/>
      <c r="D885" s="11"/>
      <c r="E885" s="11"/>
    </row>
    <row r="886" spans="1:5" x14ac:dyDescent="0.25">
      <c r="A886" s="472"/>
      <c r="B886" s="476"/>
      <c r="C886" s="476"/>
      <c r="D886" s="11"/>
      <c r="E886" s="11"/>
    </row>
    <row r="887" spans="1:5" x14ac:dyDescent="0.25">
      <c r="A887" s="472"/>
      <c r="B887" s="476"/>
      <c r="C887" s="476"/>
      <c r="D887" s="11"/>
      <c r="E887" s="11"/>
    </row>
    <row r="888" spans="1:5" x14ac:dyDescent="0.25">
      <c r="A888" s="472"/>
      <c r="B888" s="476"/>
      <c r="C888" s="476"/>
      <c r="D888" s="11"/>
      <c r="E888" s="11"/>
    </row>
    <row r="889" spans="1:5" x14ac:dyDescent="0.25">
      <c r="A889" s="472"/>
      <c r="B889" s="476"/>
      <c r="C889" s="476"/>
      <c r="D889" s="11"/>
      <c r="E889" s="11"/>
    </row>
    <row r="890" spans="1:5" x14ac:dyDescent="0.25">
      <c r="A890" s="472"/>
      <c r="B890" s="476"/>
      <c r="C890" s="476"/>
      <c r="D890" s="11"/>
      <c r="E890" s="11"/>
    </row>
    <row r="891" spans="1:5" x14ac:dyDescent="0.25">
      <c r="A891" s="472"/>
      <c r="B891" s="476"/>
      <c r="C891" s="476"/>
      <c r="D891" s="11"/>
      <c r="E891" s="11"/>
    </row>
    <row r="892" spans="1:5" x14ac:dyDescent="0.25">
      <c r="A892" s="472"/>
      <c r="B892" s="476"/>
      <c r="C892" s="476"/>
      <c r="D892" s="11"/>
      <c r="E892" s="11"/>
    </row>
    <row r="893" spans="1:5" x14ac:dyDescent="0.25">
      <c r="A893" s="472"/>
      <c r="B893" s="476"/>
      <c r="C893" s="476"/>
      <c r="D893" s="11"/>
      <c r="E893" s="11"/>
    </row>
    <row r="894" spans="1:5" x14ac:dyDescent="0.25">
      <c r="A894" s="472"/>
      <c r="B894" s="476"/>
      <c r="C894" s="476"/>
      <c r="D894" s="11"/>
      <c r="E894" s="11"/>
    </row>
    <row r="895" spans="1:5" x14ac:dyDescent="0.25">
      <c r="A895" s="472"/>
      <c r="B895" s="476"/>
      <c r="C895" s="476"/>
      <c r="D895" s="11"/>
      <c r="E895" s="11"/>
    </row>
    <row r="896" spans="1:5" x14ac:dyDescent="0.25">
      <c r="A896" s="472"/>
      <c r="B896" s="476"/>
      <c r="C896" s="476"/>
      <c r="D896" s="11"/>
      <c r="E896" s="11"/>
    </row>
    <row r="897" spans="1:5" x14ac:dyDescent="0.25">
      <c r="A897" s="472"/>
      <c r="B897" s="476"/>
      <c r="C897" s="476"/>
      <c r="D897" s="11"/>
      <c r="E897" s="11"/>
    </row>
    <row r="898" spans="1:5" x14ac:dyDescent="0.25">
      <c r="A898" s="472"/>
      <c r="B898" s="476"/>
      <c r="C898" s="476"/>
      <c r="D898" s="11"/>
      <c r="E898" s="11"/>
    </row>
    <row r="899" spans="1:5" x14ac:dyDescent="0.25">
      <c r="A899" s="472"/>
      <c r="B899" s="476"/>
      <c r="C899" s="476"/>
      <c r="D899" s="11"/>
      <c r="E899" s="11"/>
    </row>
    <row r="900" spans="1:5" x14ac:dyDescent="0.25">
      <c r="A900" s="472"/>
      <c r="B900" s="476"/>
      <c r="C900" s="476"/>
      <c r="D900" s="11"/>
      <c r="E900" s="11"/>
    </row>
    <row r="901" spans="1:5" x14ac:dyDescent="0.25">
      <c r="A901" s="472"/>
      <c r="B901" s="476"/>
      <c r="C901" s="476"/>
      <c r="D901" s="11"/>
      <c r="E901" s="11"/>
    </row>
    <row r="902" spans="1:5" x14ac:dyDescent="0.25">
      <c r="A902" s="472"/>
      <c r="B902" s="476"/>
      <c r="C902" s="476"/>
      <c r="D902" s="11"/>
      <c r="E902" s="11"/>
    </row>
    <row r="903" spans="1:5" x14ac:dyDescent="0.25">
      <c r="A903" s="472"/>
      <c r="B903" s="476"/>
      <c r="C903" s="476"/>
      <c r="D903" s="11"/>
      <c r="E903" s="11"/>
    </row>
    <row r="904" spans="1:5" x14ac:dyDescent="0.25">
      <c r="A904" s="472"/>
      <c r="B904" s="476"/>
      <c r="C904" s="476"/>
      <c r="D904" s="11"/>
      <c r="E904" s="11"/>
    </row>
    <row r="905" spans="1:5" x14ac:dyDescent="0.25">
      <c r="A905" s="472"/>
      <c r="B905" s="476"/>
      <c r="C905" s="476"/>
      <c r="D905" s="11"/>
      <c r="E905" s="11"/>
    </row>
    <row r="906" spans="1:5" x14ac:dyDescent="0.25">
      <c r="A906" s="472"/>
      <c r="B906" s="476"/>
      <c r="C906" s="476"/>
      <c r="D906" s="11"/>
      <c r="E906" s="11"/>
    </row>
    <row r="907" spans="1:5" x14ac:dyDescent="0.25">
      <c r="A907" s="472"/>
      <c r="B907" s="476"/>
      <c r="C907" s="476"/>
      <c r="D907" s="11"/>
      <c r="E907" s="11"/>
    </row>
    <row r="908" spans="1:5" x14ac:dyDescent="0.25">
      <c r="A908" s="472"/>
      <c r="B908" s="476"/>
      <c r="C908" s="476"/>
      <c r="D908" s="11"/>
      <c r="E908" s="11"/>
    </row>
    <row r="909" spans="1:5" x14ac:dyDescent="0.25">
      <c r="A909" s="472"/>
      <c r="B909" s="476"/>
      <c r="C909" s="476"/>
      <c r="D909" s="11"/>
      <c r="E909" s="11"/>
    </row>
    <row r="910" spans="1:5" x14ac:dyDescent="0.25">
      <c r="A910" s="472"/>
      <c r="B910" s="476"/>
      <c r="C910" s="476"/>
      <c r="D910" s="11"/>
      <c r="E910" s="11"/>
    </row>
    <row r="911" spans="1:5" x14ac:dyDescent="0.25">
      <c r="A911" s="472"/>
      <c r="B911" s="476"/>
      <c r="C911" s="476"/>
      <c r="D911" s="11"/>
      <c r="E911" s="11"/>
    </row>
    <row r="912" spans="1:5" x14ac:dyDescent="0.25">
      <c r="A912" s="472"/>
      <c r="B912" s="476"/>
      <c r="C912" s="476"/>
      <c r="D912" s="11"/>
      <c r="E912" s="11"/>
    </row>
    <row r="913" spans="1:5" x14ac:dyDescent="0.25">
      <c r="A913" s="472"/>
      <c r="B913" s="476"/>
      <c r="C913" s="476"/>
      <c r="D913" s="11"/>
      <c r="E913" s="11"/>
    </row>
    <row r="914" spans="1:5" x14ac:dyDescent="0.25">
      <c r="A914" s="472"/>
      <c r="B914" s="476"/>
      <c r="C914" s="476"/>
      <c r="D914" s="11"/>
      <c r="E914" s="11"/>
    </row>
    <row r="915" spans="1:5" x14ac:dyDescent="0.25">
      <c r="A915" s="472"/>
      <c r="B915" s="476"/>
      <c r="C915" s="476"/>
      <c r="D915" s="11"/>
      <c r="E915" s="11"/>
    </row>
    <row r="916" spans="1:5" x14ac:dyDescent="0.25">
      <c r="A916" s="472"/>
      <c r="B916" s="476"/>
      <c r="C916" s="476"/>
      <c r="D916" s="11"/>
      <c r="E916" s="11"/>
    </row>
    <row r="917" spans="1:5" x14ac:dyDescent="0.25">
      <c r="A917" s="472"/>
      <c r="B917" s="476"/>
      <c r="C917" s="476"/>
      <c r="D917" s="11"/>
      <c r="E917" s="11"/>
    </row>
    <row r="918" spans="1:5" x14ac:dyDescent="0.25">
      <c r="A918" s="472"/>
      <c r="B918" s="476"/>
      <c r="C918" s="476"/>
      <c r="D918" s="11"/>
      <c r="E918" s="11"/>
    </row>
    <row r="919" spans="1:5" x14ac:dyDescent="0.25">
      <c r="A919" s="472"/>
      <c r="B919" s="476"/>
      <c r="C919" s="476"/>
      <c r="D919" s="11"/>
      <c r="E919" s="11"/>
    </row>
    <row r="920" spans="1:5" x14ac:dyDescent="0.25">
      <c r="A920" s="472"/>
      <c r="B920" s="476"/>
      <c r="C920" s="476"/>
      <c r="D920" s="11"/>
      <c r="E920" s="11"/>
    </row>
    <row r="921" spans="1:5" x14ac:dyDescent="0.25">
      <c r="A921" s="472"/>
      <c r="B921" s="476"/>
      <c r="C921" s="476"/>
      <c r="D921" s="11"/>
      <c r="E921" s="11"/>
    </row>
    <row r="922" spans="1:5" x14ac:dyDescent="0.25">
      <c r="A922" s="472"/>
      <c r="B922" s="476"/>
      <c r="C922" s="476"/>
      <c r="D922" s="11"/>
      <c r="E922" s="11"/>
    </row>
    <row r="923" spans="1:5" x14ac:dyDescent="0.25">
      <c r="A923" s="472"/>
      <c r="B923" s="476"/>
      <c r="C923" s="476"/>
      <c r="D923" s="11"/>
      <c r="E923" s="11"/>
    </row>
    <row r="924" spans="1:5" x14ac:dyDescent="0.25">
      <c r="A924" s="472"/>
      <c r="B924" s="476"/>
      <c r="C924" s="476"/>
      <c r="D924" s="11"/>
      <c r="E924" s="11"/>
    </row>
    <row r="925" spans="1:5" x14ac:dyDescent="0.25">
      <c r="A925" s="472"/>
      <c r="B925" s="476"/>
      <c r="C925" s="476"/>
      <c r="D925" s="11"/>
      <c r="E925" s="11"/>
    </row>
    <row r="926" spans="1:5" x14ac:dyDescent="0.25">
      <c r="A926" s="472"/>
      <c r="B926" s="476"/>
      <c r="C926" s="476"/>
      <c r="D926" s="11"/>
      <c r="E926" s="11"/>
    </row>
    <row r="927" spans="1:5" x14ac:dyDescent="0.25">
      <c r="A927" s="472"/>
      <c r="B927" s="476"/>
      <c r="C927" s="476"/>
      <c r="D927" s="11"/>
      <c r="E927" s="11"/>
    </row>
    <row r="928" spans="1:5" x14ac:dyDescent="0.25">
      <c r="A928" s="472"/>
      <c r="B928" s="476"/>
      <c r="C928" s="476"/>
      <c r="D928" s="11"/>
      <c r="E928" s="11"/>
    </row>
    <row r="929" spans="1:5" x14ac:dyDescent="0.25">
      <c r="A929" s="472"/>
      <c r="B929" s="476"/>
      <c r="C929" s="476"/>
      <c r="D929" s="11"/>
      <c r="E929" s="11"/>
    </row>
    <row r="930" spans="1:5" x14ac:dyDescent="0.25">
      <c r="A930" s="472"/>
      <c r="B930" s="476"/>
      <c r="C930" s="476"/>
      <c r="D930" s="11"/>
      <c r="E930" s="11"/>
    </row>
    <row r="931" spans="1:5" x14ac:dyDescent="0.25">
      <c r="A931" s="472"/>
      <c r="B931" s="476"/>
      <c r="C931" s="476"/>
      <c r="D931" s="11"/>
      <c r="E931" s="11"/>
    </row>
    <row r="932" spans="1:5" x14ac:dyDescent="0.25">
      <c r="A932" s="472"/>
      <c r="B932" s="476"/>
      <c r="C932" s="476"/>
      <c r="D932" s="11"/>
      <c r="E932" s="11"/>
    </row>
    <row r="933" spans="1:5" x14ac:dyDescent="0.25">
      <c r="A933" s="472"/>
      <c r="B933" s="476"/>
      <c r="C933" s="476"/>
      <c r="D933" s="11"/>
      <c r="E933" s="11"/>
    </row>
    <row r="934" spans="1:5" x14ac:dyDescent="0.25">
      <c r="A934" s="472"/>
      <c r="B934" s="476"/>
      <c r="C934" s="476"/>
      <c r="D934" s="11"/>
      <c r="E934" s="11"/>
    </row>
    <row r="935" spans="1:5" x14ac:dyDescent="0.25">
      <c r="A935" s="472"/>
      <c r="B935" s="476"/>
      <c r="C935" s="476"/>
      <c r="D935" s="11"/>
      <c r="E935" s="11"/>
    </row>
    <row r="936" spans="1:5" x14ac:dyDescent="0.25">
      <c r="A936" s="472"/>
      <c r="B936" s="476"/>
      <c r="C936" s="476"/>
      <c r="D936" s="11"/>
      <c r="E936" s="11"/>
    </row>
    <row r="937" spans="1:5" x14ac:dyDescent="0.25">
      <c r="A937" s="472"/>
      <c r="B937" s="476"/>
      <c r="C937" s="476"/>
      <c r="D937" s="11"/>
      <c r="E937" s="11"/>
    </row>
    <row r="938" spans="1:5" x14ac:dyDescent="0.25">
      <c r="A938" s="472"/>
      <c r="B938" s="476"/>
      <c r="C938" s="476"/>
      <c r="D938" s="11"/>
      <c r="E938" s="11"/>
    </row>
    <row r="939" spans="1:5" x14ac:dyDescent="0.25">
      <c r="A939" s="472"/>
      <c r="B939" s="476"/>
      <c r="C939" s="476"/>
      <c r="D939" s="11"/>
      <c r="E939" s="11"/>
    </row>
    <row r="940" spans="1:5" x14ac:dyDescent="0.25">
      <c r="A940" s="472"/>
      <c r="B940" s="476"/>
      <c r="C940" s="476"/>
      <c r="D940" s="11"/>
      <c r="E940" s="11"/>
    </row>
    <row r="941" spans="1:5" x14ac:dyDescent="0.25">
      <c r="A941" s="472"/>
      <c r="B941" s="476"/>
      <c r="C941" s="476"/>
      <c r="D941" s="11"/>
      <c r="E941" s="11"/>
    </row>
    <row r="942" spans="1:5" x14ac:dyDescent="0.25">
      <c r="A942" s="472"/>
      <c r="B942" s="476"/>
      <c r="C942" s="476"/>
      <c r="D942" s="11"/>
      <c r="E942" s="11"/>
    </row>
    <row r="943" spans="1:5" x14ac:dyDescent="0.25">
      <c r="A943" s="472"/>
      <c r="B943" s="476"/>
      <c r="C943" s="476"/>
      <c r="D943" s="11"/>
      <c r="E943" s="11"/>
    </row>
    <row r="944" spans="1:5" x14ac:dyDescent="0.25">
      <c r="A944" s="472"/>
      <c r="B944" s="476"/>
      <c r="C944" s="476"/>
      <c r="D944" s="11"/>
      <c r="E944" s="11"/>
    </row>
    <row r="945" spans="1:5" x14ac:dyDescent="0.25">
      <c r="A945" s="472"/>
      <c r="B945" s="476"/>
      <c r="C945" s="476"/>
      <c r="D945" s="11"/>
      <c r="E945" s="11"/>
    </row>
    <row r="946" spans="1:5" x14ac:dyDescent="0.25">
      <c r="A946" s="472"/>
      <c r="B946" s="476"/>
      <c r="C946" s="476"/>
      <c r="D946" s="11"/>
      <c r="E946" s="11"/>
    </row>
    <row r="947" spans="1:5" x14ac:dyDescent="0.25">
      <c r="A947" s="472"/>
      <c r="B947" s="476"/>
      <c r="C947" s="476"/>
      <c r="D947" s="11"/>
      <c r="E947" s="11"/>
    </row>
    <row r="948" spans="1:5" x14ac:dyDescent="0.25">
      <c r="A948" s="472"/>
      <c r="B948" s="476"/>
      <c r="C948" s="476"/>
      <c r="D948" s="11"/>
      <c r="E948" s="11"/>
    </row>
    <row r="949" spans="1:5" x14ac:dyDescent="0.25">
      <c r="A949" s="472"/>
      <c r="B949" s="476"/>
      <c r="C949" s="476"/>
      <c r="D949" s="11"/>
      <c r="E949" s="11"/>
    </row>
    <row r="950" spans="1:5" x14ac:dyDescent="0.25">
      <c r="A950" s="472"/>
      <c r="B950" s="476"/>
      <c r="C950" s="476"/>
      <c r="D950" s="11"/>
      <c r="E950" s="11"/>
    </row>
    <row r="951" spans="1:5" x14ac:dyDescent="0.25">
      <c r="A951" s="472"/>
      <c r="B951" s="476"/>
      <c r="C951" s="476"/>
      <c r="D951" s="11"/>
      <c r="E951" s="11"/>
    </row>
    <row r="952" spans="1:5" x14ac:dyDescent="0.25">
      <c r="A952" s="472"/>
      <c r="B952" s="476"/>
      <c r="C952" s="476"/>
      <c r="D952" s="11"/>
      <c r="E952" s="11"/>
    </row>
    <row r="953" spans="1:5" x14ac:dyDescent="0.25">
      <c r="A953" s="472"/>
      <c r="B953" s="476"/>
      <c r="C953" s="476"/>
      <c r="D953" s="11"/>
      <c r="E953" s="11"/>
    </row>
    <row r="954" spans="1:5" x14ac:dyDescent="0.25">
      <c r="A954" s="472"/>
      <c r="B954" s="476"/>
      <c r="C954" s="476"/>
      <c r="D954" s="11"/>
      <c r="E954" s="11"/>
    </row>
    <row r="955" spans="1:5" x14ac:dyDescent="0.25">
      <c r="A955" s="472"/>
      <c r="B955" s="476"/>
      <c r="C955" s="476"/>
      <c r="D955" s="11"/>
      <c r="E955" s="11"/>
    </row>
    <row r="956" spans="1:5" x14ac:dyDescent="0.25">
      <c r="A956" s="472"/>
      <c r="B956" s="476"/>
      <c r="C956" s="476"/>
      <c r="D956" s="11"/>
      <c r="E956" s="11"/>
    </row>
    <row r="957" spans="1:5" x14ac:dyDescent="0.25">
      <c r="A957" s="472"/>
      <c r="B957" s="476"/>
      <c r="C957" s="476"/>
      <c r="D957" s="11"/>
      <c r="E957" s="11"/>
    </row>
    <row r="958" spans="1:5" x14ac:dyDescent="0.25">
      <c r="A958" s="472"/>
      <c r="B958" s="476"/>
      <c r="C958" s="476"/>
      <c r="D958" s="11"/>
      <c r="E958" s="11"/>
    </row>
    <row r="959" spans="1:5" x14ac:dyDescent="0.25">
      <c r="A959" s="472"/>
      <c r="B959" s="476"/>
      <c r="C959" s="476"/>
      <c r="D959" s="11"/>
      <c r="E959" s="11"/>
    </row>
    <row r="960" spans="1:5" x14ac:dyDescent="0.25">
      <c r="A960" s="472"/>
      <c r="B960" s="476"/>
      <c r="C960" s="476"/>
      <c r="D960" s="11"/>
      <c r="E960" s="11"/>
    </row>
    <row r="961" spans="1:5" x14ac:dyDescent="0.25">
      <c r="A961" s="472"/>
      <c r="B961" s="476"/>
      <c r="C961" s="476"/>
      <c r="D961" s="11"/>
      <c r="E961" s="11"/>
    </row>
    <row r="962" spans="1:5" x14ac:dyDescent="0.25">
      <c r="A962" s="472"/>
      <c r="B962" s="476"/>
      <c r="C962" s="476"/>
      <c r="D962" s="11"/>
      <c r="E962" s="11"/>
    </row>
    <row r="963" spans="1:5" x14ac:dyDescent="0.25">
      <c r="A963" s="472"/>
      <c r="B963" s="476"/>
      <c r="C963" s="476"/>
      <c r="D963" s="11"/>
      <c r="E963" s="11"/>
    </row>
    <row r="964" spans="1:5" x14ac:dyDescent="0.25">
      <c r="A964" s="472"/>
      <c r="B964" s="476"/>
      <c r="C964" s="476"/>
      <c r="D964" s="11"/>
      <c r="E964" s="11"/>
    </row>
    <row r="965" spans="1:5" x14ac:dyDescent="0.25">
      <c r="A965" s="472"/>
      <c r="B965" s="476"/>
      <c r="C965" s="476"/>
      <c r="D965" s="11"/>
      <c r="E965" s="11"/>
    </row>
    <row r="966" spans="1:5" x14ac:dyDescent="0.25">
      <c r="A966" s="472"/>
      <c r="B966" s="476"/>
      <c r="C966" s="476"/>
      <c r="D966" s="11"/>
      <c r="E966" s="11"/>
    </row>
    <row r="967" spans="1:5" x14ac:dyDescent="0.25">
      <c r="A967" s="472"/>
      <c r="B967" s="476"/>
      <c r="C967" s="476"/>
      <c r="D967" s="11"/>
      <c r="E967" s="11"/>
    </row>
    <row r="968" spans="1:5" x14ac:dyDescent="0.25">
      <c r="A968" s="472"/>
      <c r="B968" s="476"/>
      <c r="C968" s="476"/>
      <c r="D968" s="11"/>
      <c r="E968" s="11"/>
    </row>
    <row r="969" spans="1:5" ht="15.75" thickBot="1" x14ac:dyDescent="0.3">
      <c r="A969" s="472"/>
      <c r="B969" s="477"/>
      <c r="C969" s="477"/>
      <c r="D969" s="12"/>
      <c r="E969" s="12"/>
    </row>
    <row r="970" spans="1:5" x14ac:dyDescent="0.25">
      <c r="A970" s="472"/>
    </row>
    <row r="971" spans="1:5" x14ac:dyDescent="0.25">
      <c r="A971" s="472"/>
    </row>
    <row r="972" spans="1:5" x14ac:dyDescent="0.25">
      <c r="A972" s="472"/>
    </row>
    <row r="973" spans="1:5" x14ac:dyDescent="0.25">
      <c r="A973" s="472"/>
    </row>
    <row r="974" spans="1:5" x14ac:dyDescent="0.25">
      <c r="A974" s="472"/>
    </row>
    <row r="975" spans="1:5" x14ac:dyDescent="0.25">
      <c r="A975" s="472"/>
    </row>
    <row r="976" spans="1:5" x14ac:dyDescent="0.25">
      <c r="A976" s="472"/>
    </row>
  </sheetData>
  <dataValidations count="1">
    <dataValidation type="list" allowBlank="1" showInputMessage="1" showErrorMessage="1" sqref="H307:H315 D328 D322 D336 D383:D415 D310:D312 D314:D320 H332:H334 G314:G323 D437:D453 D330 D338 D332:D334 D325 D417 D419:D420 D429 D431 D433 D435 D340:D371 D373 D375 D377 D379:D381 G42 D30:D42 G49:G67 H6:H298 D2:D19 G38:G39 D47 D44 D50:D302">
      <formula1>IerarhiyaUr2</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8">
    <tabColor rgb="FF92D050"/>
  </sheetPr>
  <dimension ref="A1:C149"/>
  <sheetViews>
    <sheetView workbookViewId="0">
      <selection activeCell="B6" sqref="B6"/>
    </sheetView>
  </sheetViews>
  <sheetFormatPr defaultRowHeight="15" x14ac:dyDescent="0.25"/>
  <cols>
    <col min="1" max="1" width="9.140625" style="1"/>
    <col min="2" max="3" width="27.5703125" style="1" customWidth="1"/>
    <col min="4" max="4" width="11.28515625" customWidth="1"/>
  </cols>
  <sheetData>
    <row r="1" spans="1:3" x14ac:dyDescent="0.25">
      <c r="A1" s="195" t="s">
        <v>0</v>
      </c>
      <c r="B1" s="195" t="s">
        <v>597</v>
      </c>
      <c r="C1" s="195" t="s">
        <v>458</v>
      </c>
    </row>
    <row r="2" spans="1:3" x14ac:dyDescent="0.25">
      <c r="A2" s="196">
        <v>0</v>
      </c>
      <c r="B2" s="353" t="s">
        <v>1792</v>
      </c>
      <c r="C2" s="203" t="s">
        <v>888</v>
      </c>
    </row>
    <row r="3" spans="1:3" x14ac:dyDescent="0.25">
      <c r="A3" s="196">
        <v>1</v>
      </c>
      <c r="B3" s="353" t="s">
        <v>1821</v>
      </c>
      <c r="C3" s="354" t="s">
        <v>1698</v>
      </c>
    </row>
    <row r="4" spans="1:3" x14ac:dyDescent="0.25">
      <c r="A4" s="196">
        <v>2</v>
      </c>
      <c r="B4" s="353" t="s">
        <v>1878</v>
      </c>
      <c r="C4" s="354" t="s">
        <v>2090</v>
      </c>
    </row>
    <row r="5" spans="1:3" x14ac:dyDescent="0.25">
      <c r="A5" s="196">
        <v>3</v>
      </c>
      <c r="B5" s="353" t="s">
        <v>2004</v>
      </c>
      <c r="C5" s="354" t="s">
        <v>1315</v>
      </c>
    </row>
    <row r="6" spans="1:3" x14ac:dyDescent="0.25">
      <c r="A6" s="196">
        <v>4</v>
      </c>
      <c r="B6" s="353" t="s">
        <v>2046</v>
      </c>
      <c r="C6" s="354" t="s">
        <v>1316</v>
      </c>
    </row>
    <row r="7" spans="1:3" x14ac:dyDescent="0.25">
      <c r="A7" s="196">
        <v>5</v>
      </c>
      <c r="B7" s="353"/>
      <c r="C7" s="354"/>
    </row>
    <row r="8" spans="1:3" x14ac:dyDescent="0.25">
      <c r="A8" s="196">
        <v>6</v>
      </c>
      <c r="B8" s="353"/>
      <c r="C8" s="354"/>
    </row>
    <row r="9" spans="1:3" x14ac:dyDescent="0.25">
      <c r="A9" s="196">
        <v>7</v>
      </c>
      <c r="B9" s="353"/>
      <c r="C9" s="203"/>
    </row>
    <row r="10" spans="1:3" x14ac:dyDescent="0.25">
      <c r="A10" s="196">
        <v>8</v>
      </c>
      <c r="B10" s="203"/>
      <c r="C10" s="203"/>
    </row>
    <row r="11" spans="1:3" x14ac:dyDescent="0.25">
      <c r="A11" s="196">
        <v>9</v>
      </c>
      <c r="B11" s="202"/>
      <c r="C11" s="203"/>
    </row>
    <row r="12" spans="1:3" x14ac:dyDescent="0.25">
      <c r="A12" s="196">
        <v>10</v>
      </c>
      <c r="B12" s="202"/>
      <c r="C12" s="203"/>
    </row>
    <row r="13" spans="1:3" x14ac:dyDescent="0.25">
      <c r="A13" s="196">
        <v>11</v>
      </c>
      <c r="B13" s="353"/>
      <c r="C13" s="203"/>
    </row>
    <row r="14" spans="1:3" x14ac:dyDescent="0.25">
      <c r="A14" s="196">
        <v>12</v>
      </c>
      <c r="B14" s="353"/>
      <c r="C14" s="203"/>
    </row>
    <row r="15" spans="1:3" x14ac:dyDescent="0.25">
      <c r="A15" s="196">
        <v>13</v>
      </c>
      <c r="B15" s="203"/>
      <c r="C15" s="203"/>
    </row>
    <row r="16" spans="1:3" x14ac:dyDescent="0.25">
      <c r="A16" s="196">
        <v>14</v>
      </c>
      <c r="B16" s="196"/>
      <c r="C16" s="196"/>
    </row>
    <row r="17" spans="1:3" x14ac:dyDescent="0.25">
      <c r="A17" s="196">
        <v>15</v>
      </c>
      <c r="B17" s="196"/>
      <c r="C17" s="196"/>
    </row>
    <row r="18" spans="1:3" x14ac:dyDescent="0.25">
      <c r="A18" s="196">
        <v>16</v>
      </c>
      <c r="B18" s="196"/>
      <c r="C18" s="196"/>
    </row>
    <row r="19" spans="1:3" x14ac:dyDescent="0.25">
      <c r="A19" s="196">
        <v>17</v>
      </c>
      <c r="B19" s="196"/>
      <c r="C19" s="196"/>
    </row>
    <row r="20" spans="1:3" x14ac:dyDescent="0.25">
      <c r="A20" s="196">
        <v>18</v>
      </c>
      <c r="B20" s="196"/>
      <c r="C20" s="196"/>
    </row>
    <row r="21" spans="1:3" x14ac:dyDescent="0.25">
      <c r="A21" s="196">
        <v>19</v>
      </c>
      <c r="B21" s="196"/>
      <c r="C21" s="196"/>
    </row>
    <row r="22" spans="1:3" x14ac:dyDescent="0.25">
      <c r="A22" s="196">
        <v>20</v>
      </c>
      <c r="B22" s="196"/>
      <c r="C22" s="196"/>
    </row>
    <row r="23" spans="1:3" x14ac:dyDescent="0.25">
      <c r="A23" s="196">
        <v>21</v>
      </c>
      <c r="B23" s="196"/>
      <c r="C23" s="196"/>
    </row>
    <row r="24" spans="1:3" x14ac:dyDescent="0.25">
      <c r="A24" s="196">
        <v>22</v>
      </c>
      <c r="B24" s="196"/>
      <c r="C24" s="196"/>
    </row>
    <row r="25" spans="1:3" x14ac:dyDescent="0.25">
      <c r="A25" s="196">
        <v>23</v>
      </c>
      <c r="B25" s="196"/>
      <c r="C25" s="196"/>
    </row>
    <row r="26" spans="1:3" x14ac:dyDescent="0.25">
      <c r="A26" s="196">
        <v>24</v>
      </c>
      <c r="B26" s="196"/>
      <c r="C26" s="196"/>
    </row>
    <row r="27" spans="1:3" x14ac:dyDescent="0.25">
      <c r="A27" s="196">
        <v>25</v>
      </c>
      <c r="B27" s="196"/>
      <c r="C27" s="196"/>
    </row>
    <row r="28" spans="1:3" x14ac:dyDescent="0.25">
      <c r="A28" s="196">
        <v>26</v>
      </c>
      <c r="B28" s="196"/>
      <c r="C28" s="196"/>
    </row>
    <row r="29" spans="1:3" x14ac:dyDescent="0.25">
      <c r="A29" s="196">
        <v>27</v>
      </c>
      <c r="B29" s="196"/>
      <c r="C29" s="196"/>
    </row>
    <row r="30" spans="1:3" x14ac:dyDescent="0.25">
      <c r="A30" s="196">
        <v>28</v>
      </c>
      <c r="B30" s="196"/>
      <c r="C30" s="196"/>
    </row>
    <row r="31" spans="1:3" x14ac:dyDescent="0.25">
      <c r="A31" s="196">
        <v>29</v>
      </c>
      <c r="B31" s="196"/>
      <c r="C31" s="196"/>
    </row>
    <row r="32" spans="1:3" x14ac:dyDescent="0.25">
      <c r="A32" s="196">
        <v>30</v>
      </c>
      <c r="B32" s="196"/>
      <c r="C32" s="196"/>
    </row>
    <row r="33" spans="1:3" x14ac:dyDescent="0.25">
      <c r="A33" s="196">
        <v>31</v>
      </c>
      <c r="B33" s="196"/>
      <c r="C33" s="196"/>
    </row>
    <row r="48" spans="1:3" x14ac:dyDescent="0.25">
      <c r="B48"/>
    </row>
    <row r="49" spans="2:2" x14ac:dyDescent="0.25">
      <c r="B49"/>
    </row>
    <row r="50" spans="2:2" x14ac:dyDescent="0.25">
      <c r="B50"/>
    </row>
    <row r="51" spans="2:2" x14ac:dyDescent="0.25">
      <c r="B51"/>
    </row>
    <row r="52" spans="2:2" x14ac:dyDescent="0.25">
      <c r="B52"/>
    </row>
    <row r="53" spans="2:2" x14ac:dyDescent="0.25">
      <c r="B53"/>
    </row>
    <row r="54" spans="2:2" x14ac:dyDescent="0.25">
      <c r="B54"/>
    </row>
    <row r="55" spans="2:2" x14ac:dyDescent="0.25">
      <c r="B55"/>
    </row>
    <row r="56" spans="2:2" x14ac:dyDescent="0.25">
      <c r="B56"/>
    </row>
    <row r="57" spans="2:2" x14ac:dyDescent="0.25">
      <c r="B57"/>
    </row>
    <row r="58" spans="2:2" x14ac:dyDescent="0.25">
      <c r="B58"/>
    </row>
    <row r="59" spans="2:2" x14ac:dyDescent="0.25">
      <c r="B59"/>
    </row>
    <row r="60" spans="2:2" x14ac:dyDescent="0.25">
      <c r="B60"/>
    </row>
    <row r="61" spans="2:2" x14ac:dyDescent="0.25">
      <c r="B61"/>
    </row>
    <row r="62" spans="2:2" x14ac:dyDescent="0.25">
      <c r="B62"/>
    </row>
    <row r="63" spans="2:2" x14ac:dyDescent="0.25">
      <c r="B63"/>
    </row>
    <row r="64" spans="2:2"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row r="113" spans="2:2" x14ac:dyDescent="0.25">
      <c r="B113"/>
    </row>
    <row r="114" spans="2:2" x14ac:dyDescent="0.25">
      <c r="B114"/>
    </row>
    <row r="115" spans="2:2" x14ac:dyDescent="0.25">
      <c r="B115"/>
    </row>
    <row r="116" spans="2:2" x14ac:dyDescent="0.25">
      <c r="B116"/>
    </row>
    <row r="117" spans="2:2" x14ac:dyDescent="0.25">
      <c r="B117"/>
    </row>
    <row r="118" spans="2:2" x14ac:dyDescent="0.25">
      <c r="B118"/>
    </row>
    <row r="119" spans="2:2" x14ac:dyDescent="0.25">
      <c r="B119"/>
    </row>
    <row r="120" spans="2:2" x14ac:dyDescent="0.25">
      <c r="B120"/>
    </row>
    <row r="121" spans="2:2" x14ac:dyDescent="0.25">
      <c r="B121"/>
    </row>
    <row r="122" spans="2:2" x14ac:dyDescent="0.25">
      <c r="B122"/>
    </row>
    <row r="123" spans="2:2" x14ac:dyDescent="0.25">
      <c r="B123"/>
    </row>
    <row r="124" spans="2:2" x14ac:dyDescent="0.25">
      <c r="B124"/>
    </row>
    <row r="125" spans="2:2" x14ac:dyDescent="0.25">
      <c r="B125"/>
    </row>
    <row r="126" spans="2:2" x14ac:dyDescent="0.25">
      <c r="B126"/>
    </row>
    <row r="127" spans="2:2" x14ac:dyDescent="0.25">
      <c r="B127"/>
    </row>
    <row r="128" spans="2:2" x14ac:dyDescent="0.25">
      <c r="B128"/>
    </row>
    <row r="129" spans="2:2" x14ac:dyDescent="0.25">
      <c r="B129"/>
    </row>
    <row r="130" spans="2:2" x14ac:dyDescent="0.25">
      <c r="B130"/>
    </row>
    <row r="131" spans="2:2" x14ac:dyDescent="0.25">
      <c r="B131"/>
    </row>
    <row r="132" spans="2:2" x14ac:dyDescent="0.25">
      <c r="B132"/>
    </row>
    <row r="133" spans="2:2" x14ac:dyDescent="0.25">
      <c r="B133"/>
    </row>
    <row r="134" spans="2:2" x14ac:dyDescent="0.25">
      <c r="B134"/>
    </row>
    <row r="135" spans="2:2" x14ac:dyDescent="0.25">
      <c r="B135"/>
    </row>
    <row r="136" spans="2:2" x14ac:dyDescent="0.25">
      <c r="B136"/>
    </row>
    <row r="137" spans="2:2" x14ac:dyDescent="0.25">
      <c r="B137"/>
    </row>
    <row r="138" spans="2:2" x14ac:dyDescent="0.25">
      <c r="B138"/>
    </row>
    <row r="139" spans="2:2" x14ac:dyDescent="0.25">
      <c r="B139"/>
    </row>
    <row r="140" spans="2:2" x14ac:dyDescent="0.25">
      <c r="B140"/>
    </row>
    <row r="141" spans="2:2" x14ac:dyDescent="0.25">
      <c r="B141"/>
    </row>
    <row r="142" spans="2:2" x14ac:dyDescent="0.25">
      <c r="B142"/>
    </row>
    <row r="143" spans="2:2" x14ac:dyDescent="0.25">
      <c r="B143"/>
    </row>
    <row r="144" spans="2:2" x14ac:dyDescent="0.25">
      <c r="B144"/>
    </row>
    <row r="145" spans="2:2" x14ac:dyDescent="0.25">
      <c r="B145"/>
    </row>
    <row r="146" spans="2:2" x14ac:dyDescent="0.25">
      <c r="B146"/>
    </row>
    <row r="147" spans="2:2" x14ac:dyDescent="0.25">
      <c r="B147"/>
    </row>
    <row r="148" spans="2:2" x14ac:dyDescent="0.25">
      <c r="B148"/>
    </row>
    <row r="149" spans="2:2" x14ac:dyDescent="0.25">
      <c r="B149"/>
    </row>
  </sheetData>
  <dataValidations count="1">
    <dataValidation type="list" allowBlank="1" showInputMessage="1" showErrorMessage="1" sqref="C2 C9:C33">
      <formula1>IerarhiyaUr2</formula1>
    </dataValidation>
  </dataValidations>
  <pageMargins left="0.7" right="0.7" top="0.75" bottom="0.75" header="0.3" footer="0.3"/>
  <pageSetup paperSize="9" orientation="portrait" horizont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0">
    <tabColor rgb="FF92D050"/>
  </sheetPr>
  <dimension ref="A1:W53"/>
  <sheetViews>
    <sheetView topLeftCell="A10" zoomScale="70" zoomScaleNormal="70" workbookViewId="0">
      <selection activeCell="F60" sqref="F60"/>
    </sheetView>
  </sheetViews>
  <sheetFormatPr defaultRowHeight="15" x14ac:dyDescent="0.25"/>
  <cols>
    <col min="1" max="1" width="22.42578125" bestFit="1" customWidth="1"/>
    <col min="2" max="2" width="16.7109375" bestFit="1" customWidth="1"/>
    <col min="3" max="3" width="23.140625" customWidth="1"/>
    <col min="4" max="4" width="22.140625" customWidth="1"/>
    <col min="5" max="5" width="9.140625" customWidth="1"/>
    <col min="6" max="6" width="36.7109375" customWidth="1"/>
    <col min="7" max="7" width="22.140625" style="1" customWidth="1"/>
    <col min="8" max="23" width="14.7109375" style="1" customWidth="1"/>
  </cols>
  <sheetData>
    <row r="1" spans="1:23" x14ac:dyDescent="0.25">
      <c r="A1" s="1069" t="s">
        <v>570</v>
      </c>
      <c r="B1" s="1070" t="s">
        <v>591</v>
      </c>
      <c r="C1" s="1069" t="s">
        <v>458</v>
      </c>
      <c r="D1" s="1069" t="s">
        <v>42</v>
      </c>
      <c r="E1" s="1069" t="s">
        <v>571</v>
      </c>
      <c r="F1" s="197" t="s">
        <v>601</v>
      </c>
      <c r="G1" s="1064" t="s">
        <v>603</v>
      </c>
      <c r="H1" s="198">
        <v>1</v>
      </c>
      <c r="I1" s="198">
        <v>2</v>
      </c>
      <c r="J1" s="198">
        <v>3</v>
      </c>
      <c r="K1" s="198">
        <v>4</v>
      </c>
      <c r="L1" s="198">
        <v>5</v>
      </c>
      <c r="M1" s="198">
        <v>6</v>
      </c>
      <c r="N1" s="198">
        <v>7</v>
      </c>
      <c r="O1" s="198">
        <v>8</v>
      </c>
      <c r="P1" s="198">
        <v>9</v>
      </c>
      <c r="Q1" s="198">
        <v>10</v>
      </c>
      <c r="R1" s="198">
        <v>11</v>
      </c>
      <c r="S1" s="198">
        <v>12</v>
      </c>
      <c r="T1" s="198">
        <v>13</v>
      </c>
      <c r="U1" s="198">
        <v>14</v>
      </c>
      <c r="V1" s="198">
        <v>15</v>
      </c>
      <c r="W1" s="198">
        <v>16</v>
      </c>
    </row>
    <row r="2" spans="1:23" x14ac:dyDescent="0.25">
      <c r="A2" s="1069"/>
      <c r="B2" s="1069"/>
      <c r="C2" s="1069"/>
      <c r="D2" s="1069"/>
      <c r="E2" s="1069"/>
      <c r="F2" s="197" t="s">
        <v>602</v>
      </c>
      <c r="G2" s="1065"/>
      <c r="H2" s="198" t="s">
        <v>581</v>
      </c>
      <c r="I2" s="198">
        <v>0</v>
      </c>
      <c r="J2" s="198">
        <v>1</v>
      </c>
      <c r="K2" s="198">
        <v>2</v>
      </c>
      <c r="L2" s="198">
        <v>3</v>
      </c>
      <c r="M2" s="198">
        <v>4</v>
      </c>
      <c r="N2" s="198">
        <v>5</v>
      </c>
      <c r="O2" s="198">
        <v>6</v>
      </c>
      <c r="P2" s="198">
        <v>7</v>
      </c>
      <c r="Q2" s="198">
        <v>8</v>
      </c>
      <c r="R2" s="198">
        <v>9</v>
      </c>
      <c r="S2" s="198">
        <v>10</v>
      </c>
      <c r="T2" s="198">
        <v>11</v>
      </c>
      <c r="U2" s="198"/>
      <c r="V2" s="198"/>
      <c r="W2" s="198"/>
    </row>
    <row r="3" spans="1:23" x14ac:dyDescent="0.25">
      <c r="A3" s="1066" t="s">
        <v>1792</v>
      </c>
      <c r="B3" s="1066" t="s">
        <v>590</v>
      </c>
      <c r="C3" s="1067" t="s">
        <v>888</v>
      </c>
      <c r="D3" s="1067" t="s">
        <v>584</v>
      </c>
      <c r="E3" s="1068"/>
      <c r="F3" s="720" t="s">
        <v>598</v>
      </c>
      <c r="G3" s="715" t="s">
        <v>573</v>
      </c>
      <c r="H3" s="715" t="s">
        <v>572</v>
      </c>
      <c r="I3" s="715" t="s">
        <v>575</v>
      </c>
      <c r="J3" s="715"/>
      <c r="K3" s="715" t="s">
        <v>407</v>
      </c>
      <c r="L3" s="715" t="s">
        <v>408</v>
      </c>
      <c r="M3" s="715" t="s">
        <v>409</v>
      </c>
      <c r="N3" s="715" t="s">
        <v>410</v>
      </c>
      <c r="O3" s="715" t="s">
        <v>1191</v>
      </c>
      <c r="P3" s="715" t="s">
        <v>1193</v>
      </c>
      <c r="Q3" s="715" t="s">
        <v>415</v>
      </c>
      <c r="R3" s="715"/>
      <c r="S3" s="719"/>
      <c r="T3" s="719"/>
      <c r="U3" s="643"/>
      <c r="V3" s="643"/>
      <c r="W3" s="643"/>
    </row>
    <row r="4" spans="1:23" x14ac:dyDescent="0.25">
      <c r="A4" s="1066"/>
      <c r="B4" s="1066"/>
      <c r="C4" s="1067"/>
      <c r="D4" s="1067"/>
      <c r="E4" s="1068"/>
      <c r="F4" s="720" t="s">
        <v>599</v>
      </c>
      <c r="G4" s="715" t="s">
        <v>574</v>
      </c>
      <c r="H4" s="716" t="s">
        <v>1146</v>
      </c>
      <c r="I4" s="716" t="s">
        <v>576</v>
      </c>
      <c r="J4" s="715"/>
      <c r="K4" s="716" t="s">
        <v>1320</v>
      </c>
      <c r="L4" s="716" t="s">
        <v>1321</v>
      </c>
      <c r="M4" s="716" t="s">
        <v>1321</v>
      </c>
      <c r="N4" s="716" t="s">
        <v>1321</v>
      </c>
      <c r="O4" s="716" t="s">
        <v>1321</v>
      </c>
      <c r="P4" s="716" t="s">
        <v>577</v>
      </c>
      <c r="Q4" s="716" t="s">
        <v>577</v>
      </c>
      <c r="R4" s="716"/>
      <c r="S4" s="719"/>
      <c r="T4" s="719"/>
      <c r="U4" s="643"/>
      <c r="V4" s="643"/>
      <c r="W4" s="643"/>
    </row>
    <row r="5" spans="1:23" x14ac:dyDescent="0.25">
      <c r="A5" s="1066"/>
      <c r="B5" s="1066"/>
      <c r="C5" s="1067"/>
      <c r="D5" s="1067"/>
      <c r="E5" s="1068"/>
      <c r="F5" s="720" t="s">
        <v>600</v>
      </c>
      <c r="G5" s="716"/>
      <c r="H5" s="716"/>
      <c r="I5" s="716"/>
      <c r="J5" s="715"/>
      <c r="K5" s="716"/>
      <c r="L5" s="716">
        <v>1</v>
      </c>
      <c r="M5" s="716">
        <v>2</v>
      </c>
      <c r="N5" s="716">
        <v>3</v>
      </c>
      <c r="O5" s="716">
        <v>4</v>
      </c>
      <c r="P5" s="716"/>
      <c r="Q5" s="716"/>
      <c r="R5" s="719"/>
      <c r="S5" s="719"/>
      <c r="T5" s="719"/>
      <c r="U5" s="643"/>
      <c r="V5" s="643"/>
      <c r="W5" s="643"/>
    </row>
    <row r="6" spans="1:23" x14ac:dyDescent="0.25">
      <c r="A6" s="1066" t="s">
        <v>1792</v>
      </c>
      <c r="B6" s="1066" t="s">
        <v>590</v>
      </c>
      <c r="C6" s="1067" t="s">
        <v>888</v>
      </c>
      <c r="D6" s="1067" t="s">
        <v>585</v>
      </c>
      <c r="E6" s="1068"/>
      <c r="F6" s="720" t="s">
        <v>598</v>
      </c>
      <c r="G6" s="715" t="s">
        <v>578</v>
      </c>
      <c r="H6" s="715" t="s">
        <v>579</v>
      </c>
      <c r="I6" s="715" t="s">
        <v>580</v>
      </c>
      <c r="J6" s="715"/>
      <c r="K6" s="715" t="s">
        <v>411</v>
      </c>
      <c r="L6" s="715" t="s">
        <v>412</v>
      </c>
      <c r="M6" s="715" t="s">
        <v>413</v>
      </c>
      <c r="N6" s="715" t="s">
        <v>414</v>
      </c>
      <c r="O6" s="715" t="s">
        <v>1195</v>
      </c>
      <c r="P6" s="715" t="s">
        <v>1196</v>
      </c>
      <c r="Q6" s="715" t="s">
        <v>416</v>
      </c>
      <c r="R6" s="715"/>
      <c r="S6" s="719"/>
      <c r="T6" s="719"/>
      <c r="U6" s="643"/>
      <c r="V6" s="643"/>
      <c r="W6" s="643"/>
    </row>
    <row r="7" spans="1:23" x14ac:dyDescent="0.25">
      <c r="A7" s="1066"/>
      <c r="B7" s="1066"/>
      <c r="C7" s="1067"/>
      <c r="D7" s="1067"/>
      <c r="E7" s="1068"/>
      <c r="F7" s="720" t="s">
        <v>599</v>
      </c>
      <c r="G7" s="715" t="s">
        <v>574</v>
      </c>
      <c r="H7" s="716" t="s">
        <v>1146</v>
      </c>
      <c r="I7" s="716" t="s">
        <v>576</v>
      </c>
      <c r="J7" s="715"/>
      <c r="K7" s="716" t="s">
        <v>1320</v>
      </c>
      <c r="L7" s="716" t="s">
        <v>1321</v>
      </c>
      <c r="M7" s="716" t="s">
        <v>1321</v>
      </c>
      <c r="N7" s="716" t="s">
        <v>1321</v>
      </c>
      <c r="O7" s="716" t="s">
        <v>1321</v>
      </c>
      <c r="P7" s="716" t="s">
        <v>577</v>
      </c>
      <c r="Q7" s="716" t="s">
        <v>577</v>
      </c>
      <c r="R7" s="716"/>
      <c r="S7" s="719"/>
      <c r="T7" s="719"/>
      <c r="U7" s="643"/>
      <c r="V7" s="643"/>
      <c r="W7" s="643"/>
    </row>
    <row r="8" spans="1:23" x14ac:dyDescent="0.25">
      <c r="A8" s="1066"/>
      <c r="B8" s="1066"/>
      <c r="C8" s="1067"/>
      <c r="D8" s="1067"/>
      <c r="E8" s="1068"/>
      <c r="F8" s="720" t="s">
        <v>600</v>
      </c>
      <c r="G8" s="716"/>
      <c r="H8" s="716"/>
      <c r="I8" s="716"/>
      <c r="J8" s="715"/>
      <c r="K8" s="716"/>
      <c r="L8" s="716">
        <v>1</v>
      </c>
      <c r="M8" s="716">
        <v>2</v>
      </c>
      <c r="N8" s="716">
        <v>3</v>
      </c>
      <c r="O8" s="716">
        <v>4</v>
      </c>
      <c r="P8" s="716"/>
      <c r="Q8" s="716"/>
      <c r="R8" s="719"/>
      <c r="S8" s="719"/>
      <c r="T8" s="719"/>
      <c r="U8" s="643"/>
      <c r="V8" s="643"/>
      <c r="W8" s="643"/>
    </row>
    <row r="9" spans="1:23" s="262" customFormat="1" ht="15" customHeight="1" x14ac:dyDescent="0.25">
      <c r="A9" s="1066" t="s">
        <v>1792</v>
      </c>
      <c r="B9" s="1066" t="s">
        <v>587</v>
      </c>
      <c r="C9" s="1067" t="s">
        <v>888</v>
      </c>
      <c r="D9" s="1067" t="s">
        <v>1318</v>
      </c>
      <c r="E9" s="1068"/>
      <c r="F9" s="720" t="s">
        <v>598</v>
      </c>
      <c r="G9" s="715" t="s">
        <v>1322</v>
      </c>
      <c r="H9" s="715" t="s">
        <v>1323</v>
      </c>
      <c r="I9" s="715" t="s">
        <v>1160</v>
      </c>
      <c r="J9" s="715"/>
      <c r="K9" s="715" t="s">
        <v>1219</v>
      </c>
      <c r="L9" s="715" t="s">
        <v>1161</v>
      </c>
      <c r="M9" s="715" t="s">
        <v>1163</v>
      </c>
      <c r="N9" s="715" t="s">
        <v>1165</v>
      </c>
      <c r="O9" s="704" t="s">
        <v>1166</v>
      </c>
      <c r="P9" s="715" t="s">
        <v>1168</v>
      </c>
      <c r="Q9" s="719"/>
      <c r="R9" s="719"/>
      <c r="S9" s="719"/>
      <c r="T9" s="719"/>
      <c r="U9" s="643"/>
      <c r="V9" s="643"/>
      <c r="W9" s="643"/>
    </row>
    <row r="10" spans="1:23" s="262" customFormat="1" x14ac:dyDescent="0.25">
      <c r="A10" s="1066"/>
      <c r="B10" s="1066"/>
      <c r="C10" s="1067"/>
      <c r="D10" s="1067"/>
      <c r="E10" s="1068"/>
      <c r="F10" s="720" t="s">
        <v>599</v>
      </c>
      <c r="G10" s="715" t="s">
        <v>889</v>
      </c>
      <c r="H10" s="716" t="s">
        <v>582</v>
      </c>
      <c r="I10" s="716" t="s">
        <v>1326</v>
      </c>
      <c r="J10" s="716"/>
      <c r="K10" s="716" t="s">
        <v>1342</v>
      </c>
      <c r="L10" s="715" t="s">
        <v>1144</v>
      </c>
      <c r="M10" s="715" t="s">
        <v>1144</v>
      </c>
      <c r="N10" s="715" t="s">
        <v>1144</v>
      </c>
      <c r="O10" s="704" t="s">
        <v>1145</v>
      </c>
      <c r="P10" s="716" t="s">
        <v>583</v>
      </c>
      <c r="Q10" s="719"/>
      <c r="R10" s="719"/>
      <c r="S10" s="719"/>
      <c r="T10" s="719"/>
      <c r="U10" s="643"/>
      <c r="V10" s="643"/>
      <c r="W10" s="643"/>
    </row>
    <row r="11" spans="1:23" s="262" customFormat="1" x14ac:dyDescent="0.25">
      <c r="A11" s="1066"/>
      <c r="B11" s="1066"/>
      <c r="C11" s="1067"/>
      <c r="D11" s="1067"/>
      <c r="E11" s="1068"/>
      <c r="F11" s="720" t="s">
        <v>600</v>
      </c>
      <c r="G11" s="716"/>
      <c r="H11" s="716"/>
      <c r="I11" s="716"/>
      <c r="J11" s="716"/>
      <c r="K11" s="716"/>
      <c r="L11" s="716"/>
      <c r="M11" s="716"/>
      <c r="N11" s="716"/>
      <c r="O11" s="704">
        <v>1</v>
      </c>
      <c r="P11" s="719"/>
      <c r="Q11" s="719"/>
      <c r="R11" s="719"/>
      <c r="S11" s="719"/>
      <c r="T11" s="719"/>
      <c r="U11" s="643"/>
      <c r="V11" s="643"/>
      <c r="W11" s="643"/>
    </row>
    <row r="12" spans="1:23" s="262" customFormat="1" ht="15" customHeight="1" x14ac:dyDescent="0.25">
      <c r="A12" s="1066" t="s">
        <v>1792</v>
      </c>
      <c r="B12" s="1066" t="s">
        <v>587</v>
      </c>
      <c r="C12" s="1067" t="s">
        <v>888</v>
      </c>
      <c r="D12" s="1067" t="s">
        <v>1319</v>
      </c>
      <c r="E12" s="1068"/>
      <c r="F12" s="720" t="s">
        <v>598</v>
      </c>
      <c r="G12" s="715" t="s">
        <v>1325</v>
      </c>
      <c r="H12" s="715" t="s">
        <v>1324</v>
      </c>
      <c r="I12" s="715" t="s">
        <v>1175</v>
      </c>
      <c r="J12" s="715"/>
      <c r="K12" s="715" t="s">
        <v>1284</v>
      </c>
      <c r="L12" s="715" t="s">
        <v>1176</v>
      </c>
      <c r="M12" s="715" t="s">
        <v>1177</v>
      </c>
      <c r="N12" s="715" t="s">
        <v>1178</v>
      </c>
      <c r="O12" s="704" t="s">
        <v>1180</v>
      </c>
      <c r="P12" s="864" t="s">
        <v>1184</v>
      </c>
      <c r="Q12" s="719"/>
      <c r="R12" s="719"/>
      <c r="S12" s="719"/>
      <c r="T12" s="719"/>
      <c r="U12" s="643"/>
      <c r="V12" s="643"/>
      <c r="W12" s="643"/>
    </row>
    <row r="13" spans="1:23" s="262" customFormat="1" x14ac:dyDescent="0.25">
      <c r="A13" s="1066"/>
      <c r="B13" s="1066"/>
      <c r="C13" s="1067"/>
      <c r="D13" s="1067"/>
      <c r="E13" s="1068"/>
      <c r="F13" s="720" t="s">
        <v>599</v>
      </c>
      <c r="G13" s="715" t="s">
        <v>889</v>
      </c>
      <c r="H13" s="716" t="s">
        <v>582</v>
      </c>
      <c r="I13" s="716" t="s">
        <v>1326</v>
      </c>
      <c r="J13" s="716"/>
      <c r="K13" s="716" t="s">
        <v>1342</v>
      </c>
      <c r="L13" s="715" t="s">
        <v>1144</v>
      </c>
      <c r="M13" s="715" t="s">
        <v>1144</v>
      </c>
      <c r="N13" s="715" t="s">
        <v>1144</v>
      </c>
      <c r="O13" s="704" t="s">
        <v>1145</v>
      </c>
      <c r="P13" s="864" t="s">
        <v>583</v>
      </c>
      <c r="Q13" s="719"/>
      <c r="R13" s="719"/>
      <c r="S13" s="719"/>
      <c r="T13" s="719"/>
      <c r="U13" s="643"/>
      <c r="V13" s="643"/>
      <c r="W13" s="643"/>
    </row>
    <row r="14" spans="1:23" s="262" customFormat="1" x14ac:dyDescent="0.25">
      <c r="A14" s="1066"/>
      <c r="B14" s="1066"/>
      <c r="C14" s="1067"/>
      <c r="D14" s="1067"/>
      <c r="E14" s="1068"/>
      <c r="F14" s="720" t="s">
        <v>600</v>
      </c>
      <c r="G14" s="716"/>
      <c r="H14" s="716"/>
      <c r="I14" s="716"/>
      <c r="J14" s="716"/>
      <c r="K14" s="716"/>
      <c r="L14" s="716"/>
      <c r="M14" s="716"/>
      <c r="N14" s="715"/>
      <c r="O14" s="718">
        <v>2</v>
      </c>
      <c r="P14" s="865"/>
      <c r="Q14" s="719"/>
      <c r="R14" s="719"/>
      <c r="S14" s="719"/>
      <c r="T14" s="719"/>
      <c r="U14" s="643"/>
      <c r="V14" s="643"/>
      <c r="W14" s="643"/>
    </row>
    <row r="15" spans="1:23" ht="15" customHeight="1" x14ac:dyDescent="0.25">
      <c r="A15" s="1066" t="s">
        <v>1792</v>
      </c>
      <c r="B15" s="1066" t="s">
        <v>587</v>
      </c>
      <c r="C15" s="1067" t="s">
        <v>888</v>
      </c>
      <c r="D15" s="1067" t="s">
        <v>586</v>
      </c>
      <c r="E15" s="1068"/>
      <c r="F15" s="720" t="s">
        <v>598</v>
      </c>
      <c r="G15" s="715" t="s">
        <v>1328</v>
      </c>
      <c r="H15" s="715" t="s">
        <v>1330</v>
      </c>
      <c r="I15" s="715" t="s">
        <v>1185</v>
      </c>
      <c r="J15" s="715"/>
      <c r="K15" s="715" t="s">
        <v>1292</v>
      </c>
      <c r="L15" s="715" t="s">
        <v>1293</v>
      </c>
      <c r="M15" s="715" t="s">
        <v>1296</v>
      </c>
      <c r="N15" s="715" t="s">
        <v>1298</v>
      </c>
      <c r="O15" s="715" t="s">
        <v>1299</v>
      </c>
      <c r="P15" s="715" t="s">
        <v>1300</v>
      </c>
      <c r="Q15" s="719"/>
      <c r="R15" s="719"/>
      <c r="S15" s="719"/>
      <c r="T15" s="719"/>
      <c r="U15" s="643"/>
      <c r="V15" s="643"/>
      <c r="W15" s="643"/>
    </row>
    <row r="16" spans="1:23" x14ac:dyDescent="0.25">
      <c r="A16" s="1066"/>
      <c r="B16" s="1066"/>
      <c r="C16" s="1067"/>
      <c r="D16" s="1067"/>
      <c r="E16" s="1068"/>
      <c r="F16" s="720" t="s">
        <v>599</v>
      </c>
      <c r="G16" s="715" t="s">
        <v>889</v>
      </c>
      <c r="H16" s="716" t="s">
        <v>582</v>
      </c>
      <c r="I16" s="716" t="s">
        <v>1715</v>
      </c>
      <c r="J16" s="716"/>
      <c r="K16" s="716" t="s">
        <v>1342</v>
      </c>
      <c r="L16" s="716" t="s">
        <v>1342</v>
      </c>
      <c r="M16" s="716" t="s">
        <v>588</v>
      </c>
      <c r="N16" s="716" t="s">
        <v>583</v>
      </c>
      <c r="O16" s="716" t="s">
        <v>583</v>
      </c>
      <c r="P16" s="716" t="s">
        <v>583</v>
      </c>
      <c r="Q16" s="719"/>
      <c r="R16" s="719"/>
      <c r="S16" s="719"/>
      <c r="T16" s="719"/>
      <c r="U16" s="643"/>
      <c r="V16" s="643"/>
      <c r="W16" s="643"/>
    </row>
    <row r="17" spans="1:23" x14ac:dyDescent="0.25">
      <c r="A17" s="1066"/>
      <c r="B17" s="1066"/>
      <c r="C17" s="1067"/>
      <c r="D17" s="1067"/>
      <c r="E17" s="1068"/>
      <c r="F17" s="720" t="s">
        <v>600</v>
      </c>
      <c r="G17" s="716"/>
      <c r="H17" s="716"/>
      <c r="I17" s="716"/>
      <c r="J17" s="716"/>
      <c r="K17" s="716"/>
      <c r="L17" s="716"/>
      <c r="M17" s="716"/>
      <c r="N17" s="715"/>
      <c r="O17" s="716"/>
      <c r="P17" s="719"/>
      <c r="Q17" s="719"/>
      <c r="R17" s="719"/>
      <c r="S17" s="719"/>
      <c r="T17" s="719"/>
      <c r="U17" s="643"/>
      <c r="V17" s="643"/>
      <c r="W17" s="643"/>
    </row>
    <row r="18" spans="1:23" ht="15" customHeight="1" x14ac:dyDescent="0.25">
      <c r="A18" s="1066" t="s">
        <v>1792</v>
      </c>
      <c r="B18" s="1066" t="s">
        <v>587</v>
      </c>
      <c r="C18" s="1067" t="s">
        <v>888</v>
      </c>
      <c r="D18" s="1067" t="s">
        <v>589</v>
      </c>
      <c r="E18" s="1068"/>
      <c r="F18" s="720" t="s">
        <v>598</v>
      </c>
      <c r="G18" s="715" t="s">
        <v>1329</v>
      </c>
      <c r="H18" s="715" t="s">
        <v>1331</v>
      </c>
      <c r="I18" s="715" t="s">
        <v>1186</v>
      </c>
      <c r="J18" s="715"/>
      <c r="K18" s="715" t="s">
        <v>1303</v>
      </c>
      <c r="L18" s="715" t="s">
        <v>1304</v>
      </c>
      <c r="M18" s="715" t="s">
        <v>1305</v>
      </c>
      <c r="N18" s="715" t="s">
        <v>1306</v>
      </c>
      <c r="O18" s="715" t="s">
        <v>1307</v>
      </c>
      <c r="P18" s="715" t="s">
        <v>1308</v>
      </c>
      <c r="Q18" s="719"/>
      <c r="R18" s="719"/>
      <c r="S18" s="719"/>
      <c r="T18" s="719"/>
      <c r="U18" s="643"/>
      <c r="V18" s="643"/>
      <c r="W18" s="643"/>
    </row>
    <row r="19" spans="1:23" x14ac:dyDescent="0.25">
      <c r="A19" s="1066"/>
      <c r="B19" s="1066"/>
      <c r="C19" s="1067"/>
      <c r="D19" s="1067"/>
      <c r="E19" s="1068"/>
      <c r="F19" s="720" t="s">
        <v>599</v>
      </c>
      <c r="G19" s="715" t="s">
        <v>889</v>
      </c>
      <c r="H19" s="716" t="s">
        <v>582</v>
      </c>
      <c r="I19" s="716" t="s">
        <v>1715</v>
      </c>
      <c r="J19" s="716"/>
      <c r="K19" s="716" t="s">
        <v>1342</v>
      </c>
      <c r="L19" s="716" t="s">
        <v>1342</v>
      </c>
      <c r="M19" s="716" t="s">
        <v>588</v>
      </c>
      <c r="N19" s="716" t="s">
        <v>583</v>
      </c>
      <c r="O19" s="716" t="s">
        <v>583</v>
      </c>
      <c r="P19" s="716" t="s">
        <v>583</v>
      </c>
      <c r="Q19" s="719"/>
      <c r="R19" s="719"/>
      <c r="S19" s="719"/>
      <c r="T19" s="719"/>
      <c r="U19" s="643"/>
      <c r="V19" s="643"/>
      <c r="W19" s="643"/>
    </row>
    <row r="20" spans="1:23" x14ac:dyDescent="0.25">
      <c r="A20" s="1066"/>
      <c r="B20" s="1066"/>
      <c r="C20" s="1067"/>
      <c r="D20" s="1067"/>
      <c r="E20" s="1068"/>
      <c r="F20" s="720" t="s">
        <v>600</v>
      </c>
      <c r="G20" s="716"/>
      <c r="H20" s="716"/>
      <c r="I20" s="716"/>
      <c r="J20" s="716"/>
      <c r="K20" s="716"/>
      <c r="L20" s="716"/>
      <c r="M20" s="716"/>
      <c r="N20" s="715"/>
      <c r="O20" s="716"/>
      <c r="P20" s="719"/>
      <c r="Q20" s="719"/>
      <c r="R20" s="719"/>
      <c r="S20" s="719"/>
      <c r="T20" s="719"/>
      <c r="U20" s="643"/>
      <c r="V20" s="643"/>
      <c r="W20" s="643"/>
    </row>
    <row r="21" spans="1:23" x14ac:dyDescent="0.25">
      <c r="A21" s="1066" t="s">
        <v>1821</v>
      </c>
      <c r="B21" s="1071" t="s">
        <v>1139</v>
      </c>
      <c r="C21" s="1067" t="s">
        <v>1698</v>
      </c>
      <c r="D21" s="1067"/>
      <c r="E21" s="1068">
        <v>1</v>
      </c>
      <c r="F21" s="720" t="s">
        <v>598</v>
      </c>
      <c r="G21" s="715" t="s">
        <v>573</v>
      </c>
      <c r="H21" s="715" t="s">
        <v>1334</v>
      </c>
      <c r="I21" s="715" t="s">
        <v>1140</v>
      </c>
      <c r="J21" s="707" t="s">
        <v>572</v>
      </c>
      <c r="K21" s="704" t="s">
        <v>575</v>
      </c>
      <c r="L21" s="704" t="s">
        <v>1141</v>
      </c>
      <c r="M21" s="721" t="s">
        <v>407</v>
      </c>
      <c r="N21" s="715" t="s">
        <v>408</v>
      </c>
      <c r="O21" s="715" t="s">
        <v>409</v>
      </c>
      <c r="P21" s="715" t="s">
        <v>410</v>
      </c>
      <c r="Q21" s="715"/>
      <c r="R21" s="715"/>
      <c r="S21" s="715"/>
      <c r="T21" s="715"/>
      <c r="U21" s="643"/>
      <c r="V21" s="643"/>
      <c r="W21" s="643"/>
    </row>
    <row r="22" spans="1:23" x14ac:dyDescent="0.25">
      <c r="A22" s="1066"/>
      <c r="B22" s="1072"/>
      <c r="C22" s="1067"/>
      <c r="D22" s="1067"/>
      <c r="E22" s="1068"/>
      <c r="F22" s="720" t="s">
        <v>599</v>
      </c>
      <c r="G22" s="715" t="s">
        <v>889</v>
      </c>
      <c r="H22" s="716" t="s">
        <v>582</v>
      </c>
      <c r="I22" s="716" t="s">
        <v>1337</v>
      </c>
      <c r="J22" s="707" t="s">
        <v>1327</v>
      </c>
      <c r="K22" s="704" t="s">
        <v>1145</v>
      </c>
      <c r="L22" s="704" t="s">
        <v>1145</v>
      </c>
      <c r="M22" s="705" t="s">
        <v>1338</v>
      </c>
      <c r="N22" s="716" t="s">
        <v>583</v>
      </c>
      <c r="O22" s="716" t="s">
        <v>583</v>
      </c>
      <c r="P22" s="716" t="s">
        <v>1336</v>
      </c>
      <c r="Q22" s="716"/>
      <c r="R22" s="716"/>
      <c r="S22" s="716"/>
      <c r="T22" s="716"/>
      <c r="U22" s="202"/>
      <c r="V22" s="202"/>
      <c r="W22" s="202"/>
    </row>
    <row r="23" spans="1:23" x14ac:dyDescent="0.25">
      <c r="A23" s="1066"/>
      <c r="B23" s="1073"/>
      <c r="C23" s="1067"/>
      <c r="D23" s="1067"/>
      <c r="E23" s="1068"/>
      <c r="F23" s="720" t="s">
        <v>600</v>
      </c>
      <c r="G23" s="716"/>
      <c r="H23" s="716"/>
      <c r="I23" s="722"/>
      <c r="J23" s="717">
        <v>1</v>
      </c>
      <c r="K23" s="718">
        <v>3</v>
      </c>
      <c r="L23" s="718">
        <v>4</v>
      </c>
      <c r="M23" s="705">
        <v>1</v>
      </c>
      <c r="N23" s="716"/>
      <c r="O23" s="716"/>
      <c r="P23" s="716"/>
      <c r="Q23" s="716"/>
      <c r="R23" s="716"/>
      <c r="S23" s="716"/>
      <c r="T23" s="716"/>
      <c r="U23" s="202"/>
      <c r="V23" s="202"/>
      <c r="W23" s="202"/>
    </row>
    <row r="24" spans="1:23" s="262" customFormat="1" x14ac:dyDescent="0.25">
      <c r="A24" s="1066" t="s">
        <v>1821</v>
      </c>
      <c r="B24" s="1071" t="s">
        <v>1139</v>
      </c>
      <c r="C24" s="1067" t="s">
        <v>1698</v>
      </c>
      <c r="D24" s="1067"/>
      <c r="E24" s="1068">
        <v>2</v>
      </c>
      <c r="F24" s="720" t="s">
        <v>598</v>
      </c>
      <c r="G24" s="715" t="s">
        <v>578</v>
      </c>
      <c r="H24" s="715" t="s">
        <v>1335</v>
      </c>
      <c r="I24" s="715" t="s">
        <v>1142</v>
      </c>
      <c r="J24" s="707" t="s">
        <v>579</v>
      </c>
      <c r="K24" s="704" t="s">
        <v>580</v>
      </c>
      <c r="L24" s="704" t="s">
        <v>1143</v>
      </c>
      <c r="M24" s="721" t="s">
        <v>411</v>
      </c>
      <c r="N24" s="715" t="s">
        <v>412</v>
      </c>
      <c r="O24" s="715" t="s">
        <v>413</v>
      </c>
      <c r="P24" s="715" t="s">
        <v>414</v>
      </c>
      <c r="Q24" s="715"/>
      <c r="R24" s="715"/>
      <c r="S24" s="715"/>
      <c r="T24" s="715"/>
      <c r="U24" s="643"/>
      <c r="V24" s="643"/>
      <c r="W24" s="643"/>
    </row>
    <row r="25" spans="1:23" s="262" customFormat="1" x14ac:dyDescent="0.25">
      <c r="A25" s="1066"/>
      <c r="B25" s="1072"/>
      <c r="C25" s="1067"/>
      <c r="D25" s="1067"/>
      <c r="E25" s="1068"/>
      <c r="F25" s="720" t="s">
        <v>599</v>
      </c>
      <c r="G25" s="715" t="s">
        <v>889</v>
      </c>
      <c r="H25" s="716" t="s">
        <v>582</v>
      </c>
      <c r="I25" s="716" t="s">
        <v>1337</v>
      </c>
      <c r="J25" s="707" t="s">
        <v>1327</v>
      </c>
      <c r="K25" s="704" t="s">
        <v>1145</v>
      </c>
      <c r="L25" s="704" t="s">
        <v>1145</v>
      </c>
      <c r="M25" s="705" t="s">
        <v>1338</v>
      </c>
      <c r="N25" s="716" t="s">
        <v>583</v>
      </c>
      <c r="O25" s="716" t="s">
        <v>583</v>
      </c>
      <c r="P25" s="716" t="s">
        <v>1336</v>
      </c>
      <c r="Q25" s="716"/>
      <c r="R25" s="716"/>
      <c r="S25" s="716"/>
      <c r="T25" s="716"/>
      <c r="U25" s="202"/>
      <c r="V25" s="202"/>
      <c r="W25" s="202"/>
    </row>
    <row r="26" spans="1:23" s="262" customFormat="1" x14ac:dyDescent="0.25">
      <c r="A26" s="1066"/>
      <c r="B26" s="1073"/>
      <c r="C26" s="1067"/>
      <c r="D26" s="1067"/>
      <c r="E26" s="1068"/>
      <c r="F26" s="720" t="s">
        <v>600</v>
      </c>
      <c r="G26" s="716"/>
      <c r="H26" s="716"/>
      <c r="I26" s="722"/>
      <c r="J26" s="717">
        <v>2</v>
      </c>
      <c r="K26" s="718">
        <v>5</v>
      </c>
      <c r="L26" s="718">
        <v>6</v>
      </c>
      <c r="M26" s="705">
        <v>2</v>
      </c>
      <c r="N26" s="716"/>
      <c r="O26" s="716"/>
      <c r="P26" s="716"/>
      <c r="Q26" s="716"/>
      <c r="R26" s="716"/>
      <c r="S26" s="716"/>
      <c r="T26" s="716"/>
      <c r="U26" s="202"/>
      <c r="V26" s="202"/>
      <c r="W26" s="202"/>
    </row>
    <row r="27" spans="1:23" s="262" customFormat="1" x14ac:dyDescent="0.25">
      <c r="A27" s="1066" t="s">
        <v>1878</v>
      </c>
      <c r="B27" s="1071" t="s">
        <v>1139</v>
      </c>
      <c r="C27" s="1067" t="s">
        <v>2090</v>
      </c>
      <c r="D27" s="1067"/>
      <c r="E27" s="1068">
        <v>3</v>
      </c>
      <c r="F27" s="720" t="s">
        <v>598</v>
      </c>
      <c r="G27" s="715" t="s">
        <v>573</v>
      </c>
      <c r="H27" s="715" t="s">
        <v>1334</v>
      </c>
      <c r="I27" s="715" t="s">
        <v>1140</v>
      </c>
      <c r="J27" s="953" t="s">
        <v>572</v>
      </c>
      <c r="K27" s="953" t="s">
        <v>575</v>
      </c>
      <c r="L27" s="953" t="s">
        <v>1141</v>
      </c>
      <c r="M27" s="953" t="s">
        <v>407</v>
      </c>
      <c r="N27" s="953" t="s">
        <v>408</v>
      </c>
      <c r="O27" s="704" t="s">
        <v>409</v>
      </c>
      <c r="P27" s="704" t="s">
        <v>410</v>
      </c>
      <c r="Q27" s="721" t="s">
        <v>1191</v>
      </c>
      <c r="R27" s="715" t="s">
        <v>1193</v>
      </c>
      <c r="S27" s="715" t="s">
        <v>415</v>
      </c>
      <c r="T27" s="715" t="s">
        <v>2603</v>
      </c>
      <c r="U27" s="643"/>
      <c r="V27" s="643"/>
      <c r="W27" s="643"/>
    </row>
    <row r="28" spans="1:23" s="262" customFormat="1" x14ac:dyDescent="0.25">
      <c r="A28" s="1066"/>
      <c r="B28" s="1072"/>
      <c r="C28" s="1067"/>
      <c r="D28" s="1067"/>
      <c r="E28" s="1068"/>
      <c r="F28" s="720" t="s">
        <v>599</v>
      </c>
      <c r="G28" s="715" t="s">
        <v>2605</v>
      </c>
      <c r="H28" s="716" t="s">
        <v>582</v>
      </c>
      <c r="I28" s="716" t="s">
        <v>1337</v>
      </c>
      <c r="J28" s="953" t="s">
        <v>1327</v>
      </c>
      <c r="K28" s="953" t="s">
        <v>1327</v>
      </c>
      <c r="L28" s="953" t="s">
        <v>1327</v>
      </c>
      <c r="M28" s="953" t="s">
        <v>1327</v>
      </c>
      <c r="N28" s="953" t="s">
        <v>1327</v>
      </c>
      <c r="O28" s="704" t="s">
        <v>1145</v>
      </c>
      <c r="P28" s="704" t="s">
        <v>1145</v>
      </c>
      <c r="Q28" s="705" t="s">
        <v>1338</v>
      </c>
      <c r="R28" s="716" t="s">
        <v>583</v>
      </c>
      <c r="S28" s="715" t="s">
        <v>1144</v>
      </c>
      <c r="T28" s="716" t="s">
        <v>1336</v>
      </c>
      <c r="U28" s="202"/>
      <c r="V28" s="202"/>
      <c r="W28" s="202"/>
    </row>
    <row r="29" spans="1:23" s="262" customFormat="1" x14ac:dyDescent="0.25">
      <c r="A29" s="1066"/>
      <c r="B29" s="1073"/>
      <c r="C29" s="1067"/>
      <c r="D29" s="1067"/>
      <c r="E29" s="1068"/>
      <c r="F29" s="720" t="s">
        <v>600</v>
      </c>
      <c r="G29" s="716"/>
      <c r="H29" s="716"/>
      <c r="I29" s="722"/>
      <c r="J29" s="953">
        <v>3</v>
      </c>
      <c r="K29" s="953">
        <v>4</v>
      </c>
      <c r="L29" s="953">
        <v>5</v>
      </c>
      <c r="M29" s="953">
        <v>6</v>
      </c>
      <c r="N29" s="953">
        <v>7</v>
      </c>
      <c r="O29" s="718">
        <v>7</v>
      </c>
      <c r="P29" s="718">
        <v>8</v>
      </c>
      <c r="Q29" s="705">
        <v>3</v>
      </c>
      <c r="R29" s="716"/>
      <c r="S29" s="716"/>
      <c r="T29" s="716"/>
      <c r="U29" s="202"/>
      <c r="V29" s="202"/>
      <c r="W29" s="202"/>
    </row>
    <row r="30" spans="1:23" s="262" customFormat="1" x14ac:dyDescent="0.25">
      <c r="A30" s="1066" t="s">
        <v>1878</v>
      </c>
      <c r="B30" s="1071" t="s">
        <v>1139</v>
      </c>
      <c r="C30" s="1067" t="s">
        <v>2090</v>
      </c>
      <c r="D30" s="1067"/>
      <c r="E30" s="1068">
        <v>4</v>
      </c>
      <c r="F30" s="720" t="s">
        <v>598</v>
      </c>
      <c r="G30" s="715" t="s">
        <v>578</v>
      </c>
      <c r="H30" s="715" t="s">
        <v>1335</v>
      </c>
      <c r="I30" s="715" t="s">
        <v>1142</v>
      </c>
      <c r="J30" s="707" t="s">
        <v>579</v>
      </c>
      <c r="K30" s="707" t="s">
        <v>580</v>
      </c>
      <c r="L30" s="707" t="s">
        <v>1143</v>
      </c>
      <c r="M30" s="707" t="s">
        <v>411</v>
      </c>
      <c r="N30" s="707" t="s">
        <v>412</v>
      </c>
      <c r="O30" s="704" t="s">
        <v>413</v>
      </c>
      <c r="P30" s="704" t="s">
        <v>414</v>
      </c>
      <c r="Q30" s="721" t="s">
        <v>1195</v>
      </c>
      <c r="R30" s="715" t="s">
        <v>1196</v>
      </c>
      <c r="S30" s="715" t="s">
        <v>416</v>
      </c>
      <c r="T30" s="715" t="s">
        <v>2604</v>
      </c>
      <c r="U30" s="643"/>
      <c r="V30" s="643"/>
      <c r="W30" s="643"/>
    </row>
    <row r="31" spans="1:23" s="262" customFormat="1" x14ac:dyDescent="0.25">
      <c r="A31" s="1066"/>
      <c r="B31" s="1072"/>
      <c r="C31" s="1067"/>
      <c r="D31" s="1067"/>
      <c r="E31" s="1068"/>
      <c r="F31" s="720" t="s">
        <v>599</v>
      </c>
      <c r="G31" s="715" t="s">
        <v>2605</v>
      </c>
      <c r="H31" s="716" t="s">
        <v>582</v>
      </c>
      <c r="I31" s="716" t="s">
        <v>1337</v>
      </c>
      <c r="J31" s="953" t="s">
        <v>1327</v>
      </c>
      <c r="K31" s="953" t="s">
        <v>1327</v>
      </c>
      <c r="L31" s="953" t="s">
        <v>1327</v>
      </c>
      <c r="M31" s="953" t="s">
        <v>1327</v>
      </c>
      <c r="N31" s="953" t="s">
        <v>1327</v>
      </c>
      <c r="O31" s="704" t="s">
        <v>1145</v>
      </c>
      <c r="P31" s="704" t="s">
        <v>1145</v>
      </c>
      <c r="Q31" s="705" t="s">
        <v>1338</v>
      </c>
      <c r="R31" s="716" t="s">
        <v>583</v>
      </c>
      <c r="S31" s="715" t="s">
        <v>1144</v>
      </c>
      <c r="T31" s="716" t="s">
        <v>1336</v>
      </c>
      <c r="U31" s="202"/>
      <c r="V31" s="202"/>
      <c r="W31" s="202"/>
    </row>
    <row r="32" spans="1:23" s="262" customFormat="1" x14ac:dyDescent="0.25">
      <c r="A32" s="1066"/>
      <c r="B32" s="1073"/>
      <c r="C32" s="1067"/>
      <c r="D32" s="1067"/>
      <c r="E32" s="1068"/>
      <c r="F32" s="720" t="s">
        <v>600</v>
      </c>
      <c r="G32" s="716"/>
      <c r="H32" s="716"/>
      <c r="I32" s="722"/>
      <c r="J32" s="953">
        <v>9</v>
      </c>
      <c r="K32" s="953">
        <v>10</v>
      </c>
      <c r="L32" s="953">
        <v>11</v>
      </c>
      <c r="M32" s="953">
        <v>12</v>
      </c>
      <c r="N32" s="953">
        <v>13</v>
      </c>
      <c r="O32" s="718">
        <v>10</v>
      </c>
      <c r="P32" s="718">
        <v>11</v>
      </c>
      <c r="Q32" s="705">
        <v>4</v>
      </c>
      <c r="R32" s="716"/>
      <c r="S32" s="716"/>
      <c r="T32" s="716"/>
      <c r="U32" s="202"/>
      <c r="V32" s="202"/>
      <c r="W32" s="202"/>
    </row>
    <row r="33" spans="1:23" s="262" customFormat="1" x14ac:dyDescent="0.25">
      <c r="A33" s="1066" t="s">
        <v>2004</v>
      </c>
      <c r="B33" s="1071" t="s">
        <v>1139</v>
      </c>
      <c r="C33" s="1067" t="s">
        <v>1315</v>
      </c>
      <c r="D33" s="1067"/>
      <c r="E33" s="1068">
        <v>5</v>
      </c>
      <c r="F33" s="720" t="s">
        <v>598</v>
      </c>
      <c r="G33" s="715" t="s">
        <v>573</v>
      </c>
      <c r="H33" s="715" t="s">
        <v>1334</v>
      </c>
      <c r="I33" s="715" t="s">
        <v>1140</v>
      </c>
      <c r="J33" s="707" t="s">
        <v>572</v>
      </c>
      <c r="K33" s="704" t="s">
        <v>575</v>
      </c>
      <c r="L33" s="704" t="s">
        <v>1141</v>
      </c>
      <c r="M33" s="704" t="s">
        <v>407</v>
      </c>
      <c r="N33" s="704" t="s">
        <v>408</v>
      </c>
      <c r="O33" s="721" t="s">
        <v>409</v>
      </c>
      <c r="P33" s="721" t="s">
        <v>410</v>
      </c>
      <c r="Q33" s="715" t="s">
        <v>1191</v>
      </c>
      <c r="R33" s="715" t="s">
        <v>1193</v>
      </c>
      <c r="S33" s="715" t="s">
        <v>415</v>
      </c>
      <c r="T33" s="715" t="s">
        <v>2603</v>
      </c>
      <c r="U33" s="643"/>
      <c r="V33" s="643"/>
      <c r="W33" s="643"/>
    </row>
    <row r="34" spans="1:23" s="262" customFormat="1" x14ac:dyDescent="0.25">
      <c r="A34" s="1066"/>
      <c r="B34" s="1072"/>
      <c r="C34" s="1067"/>
      <c r="D34" s="1067"/>
      <c r="E34" s="1068"/>
      <c r="F34" s="720" t="s">
        <v>599</v>
      </c>
      <c r="G34" s="715" t="s">
        <v>2605</v>
      </c>
      <c r="H34" s="716" t="s">
        <v>582</v>
      </c>
      <c r="I34" s="716" t="s">
        <v>1337</v>
      </c>
      <c r="J34" s="707" t="s">
        <v>1327</v>
      </c>
      <c r="K34" s="704" t="s">
        <v>1145</v>
      </c>
      <c r="L34" s="704" t="s">
        <v>1145</v>
      </c>
      <c r="M34" s="704" t="s">
        <v>1145</v>
      </c>
      <c r="N34" s="704" t="s">
        <v>1145</v>
      </c>
      <c r="O34" s="705" t="s">
        <v>1338</v>
      </c>
      <c r="P34" s="705" t="s">
        <v>1338</v>
      </c>
      <c r="Q34" s="716" t="s">
        <v>583</v>
      </c>
      <c r="R34" s="715" t="s">
        <v>1144</v>
      </c>
      <c r="S34" s="715" t="s">
        <v>1144</v>
      </c>
      <c r="T34" s="716" t="s">
        <v>1336</v>
      </c>
      <c r="U34" s="202"/>
      <c r="V34" s="202"/>
      <c r="W34" s="202"/>
    </row>
    <row r="35" spans="1:23" s="262" customFormat="1" x14ac:dyDescent="0.25">
      <c r="A35" s="1066"/>
      <c r="B35" s="1073"/>
      <c r="C35" s="1067"/>
      <c r="D35" s="1067"/>
      <c r="E35" s="1068"/>
      <c r="F35" s="720" t="s">
        <v>600</v>
      </c>
      <c r="G35" s="716"/>
      <c r="H35" s="716"/>
      <c r="I35" s="722"/>
      <c r="J35" s="717">
        <v>14</v>
      </c>
      <c r="K35" s="718">
        <v>12</v>
      </c>
      <c r="L35" s="718">
        <v>13</v>
      </c>
      <c r="M35" s="718">
        <v>14</v>
      </c>
      <c r="N35" s="718">
        <v>15</v>
      </c>
      <c r="O35" s="705">
        <v>5</v>
      </c>
      <c r="P35" s="705">
        <v>6</v>
      </c>
      <c r="Q35" s="716"/>
      <c r="R35" s="716"/>
      <c r="S35" s="716"/>
      <c r="T35" s="716"/>
      <c r="U35" s="202"/>
      <c r="V35" s="202"/>
      <c r="W35" s="202"/>
    </row>
    <row r="36" spans="1:23" s="262" customFormat="1" x14ac:dyDescent="0.25">
      <c r="A36" s="1066" t="s">
        <v>2046</v>
      </c>
      <c r="B36" s="1066" t="s">
        <v>590</v>
      </c>
      <c r="C36" s="1067" t="s">
        <v>1316</v>
      </c>
      <c r="D36" s="1067" t="s">
        <v>584</v>
      </c>
      <c r="E36" s="1068"/>
      <c r="F36" s="720" t="s">
        <v>598</v>
      </c>
      <c r="G36" s="715" t="s">
        <v>573</v>
      </c>
      <c r="H36" s="715" t="s">
        <v>572</v>
      </c>
      <c r="I36" s="715" t="s">
        <v>575</v>
      </c>
      <c r="J36" s="715"/>
      <c r="K36" s="715" t="s">
        <v>407</v>
      </c>
      <c r="L36" s="715" t="s">
        <v>408</v>
      </c>
      <c r="M36" s="715" t="s">
        <v>409</v>
      </c>
      <c r="N36" s="715" t="s">
        <v>410</v>
      </c>
      <c r="O36" s="715" t="s">
        <v>1191</v>
      </c>
      <c r="P36" s="715" t="s">
        <v>1193</v>
      </c>
      <c r="Q36" s="715" t="s">
        <v>415</v>
      </c>
      <c r="R36" s="715"/>
      <c r="S36" s="719"/>
      <c r="T36" s="719"/>
      <c r="U36" s="643"/>
      <c r="V36" s="643"/>
      <c r="W36" s="643"/>
    </row>
    <row r="37" spans="1:23" s="262" customFormat="1" x14ac:dyDescent="0.25">
      <c r="A37" s="1066"/>
      <c r="B37" s="1066"/>
      <c r="C37" s="1067"/>
      <c r="D37" s="1067"/>
      <c r="E37" s="1068"/>
      <c r="F37" s="720" t="s">
        <v>599</v>
      </c>
      <c r="G37" s="715" t="s">
        <v>574</v>
      </c>
      <c r="H37" s="716" t="s">
        <v>1146</v>
      </c>
      <c r="I37" s="716" t="s">
        <v>576</v>
      </c>
      <c r="J37" s="715"/>
      <c r="K37" s="716" t="s">
        <v>1320</v>
      </c>
      <c r="L37" s="716" t="s">
        <v>1321</v>
      </c>
      <c r="M37" s="716" t="s">
        <v>1321</v>
      </c>
      <c r="N37" s="716" t="s">
        <v>1321</v>
      </c>
      <c r="O37" s="716" t="s">
        <v>1321</v>
      </c>
      <c r="P37" s="716" t="s">
        <v>577</v>
      </c>
      <c r="Q37" s="716" t="s">
        <v>577</v>
      </c>
      <c r="R37" s="716"/>
      <c r="S37" s="719"/>
      <c r="T37" s="719"/>
      <c r="U37" s="643"/>
      <c r="V37" s="643"/>
      <c r="W37" s="643"/>
    </row>
    <row r="38" spans="1:23" s="262" customFormat="1" x14ac:dyDescent="0.25">
      <c r="A38" s="1066"/>
      <c r="B38" s="1066"/>
      <c r="C38" s="1067"/>
      <c r="D38" s="1067"/>
      <c r="E38" s="1068"/>
      <c r="F38" s="720" t="s">
        <v>600</v>
      </c>
      <c r="G38" s="716"/>
      <c r="H38" s="716"/>
      <c r="I38" s="716"/>
      <c r="J38" s="715"/>
      <c r="K38" s="716"/>
      <c r="L38" s="716">
        <v>1</v>
      </c>
      <c r="M38" s="716">
        <v>2</v>
      </c>
      <c r="N38" s="716">
        <v>3</v>
      </c>
      <c r="O38" s="716">
        <v>4</v>
      </c>
      <c r="P38" s="716"/>
      <c r="Q38" s="716"/>
      <c r="R38" s="719"/>
      <c r="S38" s="719"/>
      <c r="T38" s="719"/>
      <c r="U38" s="643"/>
      <c r="V38" s="643"/>
      <c r="W38" s="643"/>
    </row>
    <row r="39" spans="1:23" s="262" customFormat="1" x14ac:dyDescent="0.25">
      <c r="A39" s="1066" t="s">
        <v>2046</v>
      </c>
      <c r="B39" s="1066" t="s">
        <v>590</v>
      </c>
      <c r="C39" s="1067" t="s">
        <v>1316</v>
      </c>
      <c r="D39" s="1067" t="s">
        <v>585</v>
      </c>
      <c r="E39" s="1068"/>
      <c r="F39" s="720" t="s">
        <v>598</v>
      </c>
      <c r="G39" s="715" t="s">
        <v>578</v>
      </c>
      <c r="H39" s="715" t="s">
        <v>579</v>
      </c>
      <c r="I39" s="715" t="s">
        <v>580</v>
      </c>
      <c r="J39" s="715"/>
      <c r="K39" s="715" t="s">
        <v>411</v>
      </c>
      <c r="L39" s="715" t="s">
        <v>412</v>
      </c>
      <c r="M39" s="715" t="s">
        <v>413</v>
      </c>
      <c r="N39" s="715" t="s">
        <v>414</v>
      </c>
      <c r="O39" s="715" t="s">
        <v>1195</v>
      </c>
      <c r="P39" s="715" t="s">
        <v>1196</v>
      </c>
      <c r="Q39" s="715" t="s">
        <v>416</v>
      </c>
      <c r="R39" s="715"/>
      <c r="S39" s="719"/>
      <c r="T39" s="719"/>
      <c r="U39" s="643"/>
      <c r="V39" s="643"/>
      <c r="W39" s="643"/>
    </row>
    <row r="40" spans="1:23" s="262" customFormat="1" x14ac:dyDescent="0.25">
      <c r="A40" s="1066"/>
      <c r="B40" s="1066"/>
      <c r="C40" s="1067"/>
      <c r="D40" s="1067"/>
      <c r="E40" s="1068"/>
      <c r="F40" s="720" t="s">
        <v>599</v>
      </c>
      <c r="G40" s="715" t="s">
        <v>574</v>
      </c>
      <c r="H40" s="716" t="s">
        <v>1146</v>
      </c>
      <c r="I40" s="716" t="s">
        <v>576</v>
      </c>
      <c r="J40" s="715"/>
      <c r="K40" s="716" t="s">
        <v>1320</v>
      </c>
      <c r="L40" s="716" t="s">
        <v>1321</v>
      </c>
      <c r="M40" s="716" t="s">
        <v>1321</v>
      </c>
      <c r="N40" s="716" t="s">
        <v>1321</v>
      </c>
      <c r="O40" s="716" t="s">
        <v>1321</v>
      </c>
      <c r="P40" s="716" t="s">
        <v>577</v>
      </c>
      <c r="Q40" s="716" t="s">
        <v>577</v>
      </c>
      <c r="R40" s="716"/>
      <c r="S40" s="719"/>
      <c r="T40" s="719"/>
      <c r="U40" s="643"/>
      <c r="V40" s="643"/>
      <c r="W40" s="643"/>
    </row>
    <row r="41" spans="1:23" s="262" customFormat="1" x14ac:dyDescent="0.25">
      <c r="A41" s="1066"/>
      <c r="B41" s="1066"/>
      <c r="C41" s="1067"/>
      <c r="D41" s="1067"/>
      <c r="E41" s="1068"/>
      <c r="F41" s="720" t="s">
        <v>600</v>
      </c>
      <c r="G41" s="716"/>
      <c r="H41" s="716"/>
      <c r="I41" s="716"/>
      <c r="J41" s="715"/>
      <c r="K41" s="716"/>
      <c r="L41" s="716">
        <v>1</v>
      </c>
      <c r="M41" s="716">
        <v>2</v>
      </c>
      <c r="N41" s="716">
        <v>3</v>
      </c>
      <c r="O41" s="716">
        <v>4</v>
      </c>
      <c r="P41" s="716"/>
      <c r="Q41" s="716"/>
      <c r="R41" s="719"/>
      <c r="S41" s="719"/>
      <c r="T41" s="719"/>
      <c r="U41" s="643"/>
      <c r="V41" s="643"/>
      <c r="W41" s="643"/>
    </row>
    <row r="42" spans="1:23" s="262" customFormat="1" ht="15" customHeight="1" x14ac:dyDescent="0.25">
      <c r="A42" s="1066" t="s">
        <v>2046</v>
      </c>
      <c r="B42" s="1066" t="s">
        <v>587</v>
      </c>
      <c r="C42" s="1067" t="s">
        <v>1316</v>
      </c>
      <c r="D42" s="1067" t="s">
        <v>1318</v>
      </c>
      <c r="E42" s="1068"/>
      <c r="F42" s="720" t="s">
        <v>598</v>
      </c>
      <c r="G42" s="715" t="s">
        <v>1322</v>
      </c>
      <c r="H42" s="715" t="s">
        <v>1323</v>
      </c>
      <c r="I42" s="715" t="s">
        <v>1160</v>
      </c>
      <c r="J42" s="715"/>
      <c r="K42" s="715" t="s">
        <v>1219</v>
      </c>
      <c r="L42" s="715" t="s">
        <v>1161</v>
      </c>
      <c r="M42" s="715"/>
      <c r="N42" s="715"/>
      <c r="O42" s="715"/>
      <c r="P42" s="715"/>
      <c r="Q42" s="719"/>
      <c r="R42" s="719"/>
      <c r="S42" s="719"/>
      <c r="T42" s="719"/>
      <c r="U42" s="643"/>
      <c r="V42" s="643"/>
      <c r="W42" s="643"/>
    </row>
    <row r="43" spans="1:23" s="262" customFormat="1" x14ac:dyDescent="0.25">
      <c r="A43" s="1066"/>
      <c r="B43" s="1066"/>
      <c r="C43" s="1067"/>
      <c r="D43" s="1067"/>
      <c r="E43" s="1068"/>
      <c r="F43" s="720" t="s">
        <v>599</v>
      </c>
      <c r="G43" s="715" t="s">
        <v>889</v>
      </c>
      <c r="H43" s="716" t="s">
        <v>582</v>
      </c>
      <c r="I43" s="716" t="s">
        <v>1326</v>
      </c>
      <c r="J43" s="716"/>
      <c r="K43" s="716" t="s">
        <v>1342</v>
      </c>
      <c r="L43" s="715" t="s">
        <v>1144</v>
      </c>
      <c r="M43" s="715"/>
      <c r="N43" s="715"/>
      <c r="O43" s="715"/>
      <c r="P43" s="715"/>
      <c r="Q43" s="719"/>
      <c r="R43" s="719"/>
      <c r="S43" s="719"/>
      <c r="T43" s="719"/>
      <c r="U43" s="643"/>
      <c r="V43" s="643"/>
      <c r="W43" s="643"/>
    </row>
    <row r="44" spans="1:23" s="262" customFormat="1" x14ac:dyDescent="0.25">
      <c r="A44" s="1066"/>
      <c r="B44" s="1066"/>
      <c r="C44" s="1067"/>
      <c r="D44" s="1067"/>
      <c r="E44" s="1068"/>
      <c r="F44" s="720" t="s">
        <v>600</v>
      </c>
      <c r="G44" s="716"/>
      <c r="H44" s="716"/>
      <c r="I44" s="716"/>
      <c r="J44" s="716"/>
      <c r="K44" s="716"/>
      <c r="L44" s="716"/>
      <c r="M44" s="716"/>
      <c r="N44" s="715"/>
      <c r="O44" s="716"/>
      <c r="P44" s="719"/>
      <c r="Q44" s="719"/>
      <c r="R44" s="719"/>
      <c r="S44" s="719"/>
      <c r="T44" s="719"/>
      <c r="U44" s="643"/>
      <c r="V44" s="643"/>
      <c r="W44" s="643"/>
    </row>
    <row r="45" spans="1:23" s="262" customFormat="1" ht="15" customHeight="1" x14ac:dyDescent="0.25">
      <c r="A45" s="1066" t="s">
        <v>2046</v>
      </c>
      <c r="B45" s="1066" t="s">
        <v>587</v>
      </c>
      <c r="C45" s="1067" t="s">
        <v>1316</v>
      </c>
      <c r="D45" s="1067" t="s">
        <v>1319</v>
      </c>
      <c r="E45" s="1068"/>
      <c r="F45" s="720" t="s">
        <v>598</v>
      </c>
      <c r="G45" s="715" t="s">
        <v>1325</v>
      </c>
      <c r="H45" s="715" t="s">
        <v>1324</v>
      </c>
      <c r="I45" s="715" t="s">
        <v>1175</v>
      </c>
      <c r="J45" s="715"/>
      <c r="K45" s="715" t="s">
        <v>1284</v>
      </c>
      <c r="L45" s="715" t="s">
        <v>1176</v>
      </c>
      <c r="M45" s="715"/>
      <c r="N45" s="715"/>
      <c r="O45" s="715"/>
      <c r="P45" s="715"/>
      <c r="Q45" s="719"/>
      <c r="R45" s="719"/>
      <c r="S45" s="719"/>
      <c r="T45" s="719"/>
      <c r="U45" s="643"/>
      <c r="V45" s="643"/>
      <c r="W45" s="643"/>
    </row>
    <row r="46" spans="1:23" s="262" customFormat="1" x14ac:dyDescent="0.25">
      <c r="A46" s="1066"/>
      <c r="B46" s="1066"/>
      <c r="C46" s="1067"/>
      <c r="D46" s="1067"/>
      <c r="E46" s="1068"/>
      <c r="F46" s="720" t="s">
        <v>599</v>
      </c>
      <c r="G46" s="715" t="s">
        <v>1339</v>
      </c>
      <c r="H46" s="716" t="s">
        <v>582</v>
      </c>
      <c r="I46" s="716" t="s">
        <v>1326</v>
      </c>
      <c r="J46" s="716"/>
      <c r="K46" s="716" t="s">
        <v>1342</v>
      </c>
      <c r="L46" s="715" t="s">
        <v>1144</v>
      </c>
      <c r="M46" s="715"/>
      <c r="N46" s="715"/>
      <c r="O46" s="715"/>
      <c r="P46" s="715"/>
      <c r="Q46" s="719"/>
      <c r="R46" s="719"/>
      <c r="S46" s="719"/>
      <c r="T46" s="719"/>
      <c r="U46" s="643"/>
      <c r="V46" s="643"/>
      <c r="W46" s="643"/>
    </row>
    <row r="47" spans="1:23" s="262" customFormat="1" x14ac:dyDescent="0.25">
      <c r="A47" s="1066"/>
      <c r="B47" s="1066"/>
      <c r="C47" s="1067"/>
      <c r="D47" s="1067"/>
      <c r="E47" s="1068"/>
      <c r="F47" s="720" t="s">
        <v>600</v>
      </c>
      <c r="G47" s="716"/>
      <c r="H47" s="716"/>
      <c r="I47" s="716"/>
      <c r="J47" s="716"/>
      <c r="K47" s="716"/>
      <c r="L47" s="716"/>
      <c r="M47" s="716"/>
      <c r="N47" s="715"/>
      <c r="O47" s="716"/>
      <c r="P47" s="719"/>
      <c r="Q47" s="719"/>
      <c r="R47" s="719"/>
      <c r="S47" s="719"/>
      <c r="T47" s="719"/>
      <c r="U47" s="643"/>
      <c r="V47" s="643"/>
      <c r="W47" s="643"/>
    </row>
    <row r="48" spans="1:23" s="262" customFormat="1" ht="15" customHeight="1" x14ac:dyDescent="0.25">
      <c r="A48" s="1066" t="s">
        <v>2046</v>
      </c>
      <c r="B48" s="1071" t="s">
        <v>1139</v>
      </c>
      <c r="C48" s="1067" t="s">
        <v>1316</v>
      </c>
      <c r="D48" s="1067"/>
      <c r="E48" s="1068"/>
      <c r="F48" s="720" t="s">
        <v>598</v>
      </c>
      <c r="G48" s="715" t="s">
        <v>1328</v>
      </c>
      <c r="H48" s="715" t="s">
        <v>1330</v>
      </c>
      <c r="I48" s="715" t="s">
        <v>1185</v>
      </c>
      <c r="J48" s="715" t="s">
        <v>1332</v>
      </c>
      <c r="K48" s="715" t="s">
        <v>1292</v>
      </c>
      <c r="L48" s="707" t="s">
        <v>1293</v>
      </c>
      <c r="M48" s="723" t="s">
        <v>1296</v>
      </c>
      <c r="N48" s="704" t="s">
        <v>1298</v>
      </c>
      <c r="O48" s="721" t="s">
        <v>1299</v>
      </c>
      <c r="P48" s="715" t="s">
        <v>1300</v>
      </c>
      <c r="Q48" s="719"/>
      <c r="R48" s="719"/>
      <c r="S48" s="719"/>
      <c r="T48" s="719"/>
      <c r="U48" s="643"/>
      <c r="V48" s="643"/>
      <c r="W48" s="643"/>
    </row>
    <row r="49" spans="1:23" s="262" customFormat="1" x14ac:dyDescent="0.25">
      <c r="A49" s="1066"/>
      <c r="B49" s="1072"/>
      <c r="C49" s="1067"/>
      <c r="D49" s="1067"/>
      <c r="E49" s="1068"/>
      <c r="F49" s="720" t="s">
        <v>599</v>
      </c>
      <c r="G49" s="715" t="s">
        <v>889</v>
      </c>
      <c r="H49" s="716" t="s">
        <v>582</v>
      </c>
      <c r="I49" s="716" t="s">
        <v>1337</v>
      </c>
      <c r="J49" s="716" t="s">
        <v>1336</v>
      </c>
      <c r="K49" s="715" t="s">
        <v>1144</v>
      </c>
      <c r="L49" s="707" t="s">
        <v>1327</v>
      </c>
      <c r="M49" s="724" t="s">
        <v>1341</v>
      </c>
      <c r="N49" s="704" t="s">
        <v>1145</v>
      </c>
      <c r="O49" s="705" t="s">
        <v>1338</v>
      </c>
      <c r="P49" s="716" t="s">
        <v>583</v>
      </c>
      <c r="Q49" s="719"/>
      <c r="R49" s="719"/>
      <c r="S49" s="719"/>
      <c r="T49" s="719"/>
      <c r="U49" s="643"/>
      <c r="V49" s="643"/>
      <c r="W49" s="643"/>
    </row>
    <row r="50" spans="1:23" s="262" customFormat="1" x14ac:dyDescent="0.25">
      <c r="A50" s="1066"/>
      <c r="B50" s="1073"/>
      <c r="C50" s="1067"/>
      <c r="D50" s="1067"/>
      <c r="E50" s="1068"/>
      <c r="F50" s="720" t="s">
        <v>600</v>
      </c>
      <c r="G50" s="716"/>
      <c r="H50" s="716"/>
      <c r="I50" s="1046">
        <v>1</v>
      </c>
      <c r="J50" s="716"/>
      <c r="K50" s="1046">
        <v>2</v>
      </c>
      <c r="L50" s="717">
        <v>15</v>
      </c>
      <c r="M50" s="724">
        <v>1</v>
      </c>
      <c r="N50" s="704">
        <v>16</v>
      </c>
      <c r="O50" s="721">
        <v>7</v>
      </c>
      <c r="P50" s="716"/>
      <c r="Q50" s="719"/>
      <c r="R50" s="719"/>
      <c r="S50" s="719"/>
      <c r="T50" s="719"/>
      <c r="U50" s="643"/>
      <c r="V50" s="643"/>
      <c r="W50" s="643"/>
    </row>
    <row r="51" spans="1:23" s="262" customFormat="1" ht="15" customHeight="1" x14ac:dyDescent="0.25">
      <c r="A51" s="1066" t="s">
        <v>2046</v>
      </c>
      <c r="B51" s="1071" t="s">
        <v>1139</v>
      </c>
      <c r="C51" s="1067" t="s">
        <v>1316</v>
      </c>
      <c r="D51" s="1067"/>
      <c r="E51" s="1068"/>
      <c r="F51" s="720" t="s">
        <v>598</v>
      </c>
      <c r="G51" s="715" t="s">
        <v>1329</v>
      </c>
      <c r="H51" s="715" t="s">
        <v>1331</v>
      </c>
      <c r="I51" s="715" t="s">
        <v>1186</v>
      </c>
      <c r="J51" s="715" t="s">
        <v>1333</v>
      </c>
      <c r="K51" s="715" t="s">
        <v>1303</v>
      </c>
      <c r="L51" s="707" t="s">
        <v>1304</v>
      </c>
      <c r="M51" s="723" t="s">
        <v>1305</v>
      </c>
      <c r="N51" s="704" t="s">
        <v>1306</v>
      </c>
      <c r="O51" s="721" t="s">
        <v>1307</v>
      </c>
      <c r="P51" s="715" t="s">
        <v>1308</v>
      </c>
      <c r="Q51" s="719"/>
      <c r="R51" s="719"/>
      <c r="S51" s="719"/>
      <c r="T51" s="719"/>
      <c r="U51" s="643"/>
      <c r="V51" s="643"/>
      <c r="W51" s="643"/>
    </row>
    <row r="52" spans="1:23" s="262" customFormat="1" x14ac:dyDescent="0.25">
      <c r="A52" s="1066"/>
      <c r="B52" s="1072"/>
      <c r="C52" s="1067"/>
      <c r="D52" s="1067"/>
      <c r="E52" s="1068"/>
      <c r="F52" s="720" t="s">
        <v>599</v>
      </c>
      <c r="G52" s="715" t="s">
        <v>889</v>
      </c>
      <c r="H52" s="716" t="s">
        <v>582</v>
      </c>
      <c r="I52" s="716" t="s">
        <v>1337</v>
      </c>
      <c r="J52" s="716" t="s">
        <v>1336</v>
      </c>
      <c r="K52" s="715" t="s">
        <v>1144</v>
      </c>
      <c r="L52" s="707" t="s">
        <v>1327</v>
      </c>
      <c r="M52" s="724" t="s">
        <v>1341</v>
      </c>
      <c r="N52" s="704" t="s">
        <v>1145</v>
      </c>
      <c r="O52" s="705" t="s">
        <v>1338</v>
      </c>
      <c r="P52" s="716" t="s">
        <v>583</v>
      </c>
      <c r="Q52" s="719"/>
      <c r="R52" s="719"/>
      <c r="S52" s="719"/>
      <c r="T52" s="719"/>
      <c r="U52" s="643"/>
      <c r="V52" s="643"/>
      <c r="W52" s="643"/>
    </row>
    <row r="53" spans="1:23" s="262" customFormat="1" x14ac:dyDescent="0.25">
      <c r="A53" s="1066"/>
      <c r="B53" s="1073"/>
      <c r="C53" s="1067"/>
      <c r="D53" s="1067"/>
      <c r="E53" s="1068"/>
      <c r="F53" s="720" t="s">
        <v>600</v>
      </c>
      <c r="G53" s="716"/>
      <c r="H53" s="716"/>
      <c r="I53" s="1046">
        <v>1</v>
      </c>
      <c r="J53" s="716"/>
      <c r="K53" s="1046">
        <v>2</v>
      </c>
      <c r="L53" s="717">
        <v>16</v>
      </c>
      <c r="M53" s="724">
        <v>2</v>
      </c>
      <c r="N53" s="704">
        <v>17</v>
      </c>
      <c r="O53" s="721">
        <v>8</v>
      </c>
      <c r="P53" s="716"/>
      <c r="Q53" s="719"/>
      <c r="R53" s="719"/>
      <c r="S53" s="719"/>
      <c r="T53" s="719"/>
      <c r="U53" s="643"/>
      <c r="V53" s="643"/>
      <c r="W53" s="643"/>
    </row>
  </sheetData>
  <mergeCells count="91">
    <mergeCell ref="A51:A53"/>
    <mergeCell ref="B51:B53"/>
    <mergeCell ref="C51:C53"/>
    <mergeCell ref="D51:D53"/>
    <mergeCell ref="E51:E53"/>
    <mergeCell ref="A48:A50"/>
    <mergeCell ref="B48:B50"/>
    <mergeCell ref="C48:C50"/>
    <mergeCell ref="D48:D50"/>
    <mergeCell ref="E48:E50"/>
    <mergeCell ref="A45:A47"/>
    <mergeCell ref="B45:B47"/>
    <mergeCell ref="C45:C47"/>
    <mergeCell ref="D45:D47"/>
    <mergeCell ref="E45:E47"/>
    <mergeCell ref="A42:A44"/>
    <mergeCell ref="B42:B44"/>
    <mergeCell ref="C42:C44"/>
    <mergeCell ref="D42:D44"/>
    <mergeCell ref="E42:E44"/>
    <mergeCell ref="A39:A41"/>
    <mergeCell ref="B39:B41"/>
    <mergeCell ref="C39:C41"/>
    <mergeCell ref="D39:D41"/>
    <mergeCell ref="E39:E41"/>
    <mergeCell ref="A36:A38"/>
    <mergeCell ref="B36:B38"/>
    <mergeCell ref="C36:C38"/>
    <mergeCell ref="D36:D38"/>
    <mergeCell ref="E36:E38"/>
    <mergeCell ref="E30:E32"/>
    <mergeCell ref="A24:A26"/>
    <mergeCell ref="B24:B26"/>
    <mergeCell ref="C24:C26"/>
    <mergeCell ref="D24:D26"/>
    <mergeCell ref="E24:E26"/>
    <mergeCell ref="A27:A29"/>
    <mergeCell ref="D27:D29"/>
    <mergeCell ref="E27:E29"/>
    <mergeCell ref="D30:D32"/>
    <mergeCell ref="A33:A35"/>
    <mergeCell ref="B33:B35"/>
    <mergeCell ref="C33:C35"/>
    <mergeCell ref="D33:D35"/>
    <mergeCell ref="E33:E35"/>
    <mergeCell ref="E21:E23"/>
    <mergeCell ref="B12:B14"/>
    <mergeCell ref="C12:C14"/>
    <mergeCell ref="D12:D14"/>
    <mergeCell ref="E12:E14"/>
    <mergeCell ref="D21:D23"/>
    <mergeCell ref="D15:D17"/>
    <mergeCell ref="E15:E17"/>
    <mergeCell ref="A18:A20"/>
    <mergeCell ref="B18:B20"/>
    <mergeCell ref="C18:C20"/>
    <mergeCell ref="D18:D20"/>
    <mergeCell ref="E18:E20"/>
    <mergeCell ref="A21:A23"/>
    <mergeCell ref="B21:B23"/>
    <mergeCell ref="C21:C23"/>
    <mergeCell ref="A30:A32"/>
    <mergeCell ref="B30:B32"/>
    <mergeCell ref="C30:C32"/>
    <mergeCell ref="B27:B29"/>
    <mergeCell ref="C27:C29"/>
    <mergeCell ref="A6:A8"/>
    <mergeCell ref="B6:B8"/>
    <mergeCell ref="C6:C8"/>
    <mergeCell ref="D6:D8"/>
    <mergeCell ref="E6:E8"/>
    <mergeCell ref="D9:D11"/>
    <mergeCell ref="E9:E11"/>
    <mergeCell ref="A15:A17"/>
    <mergeCell ref="B15:B17"/>
    <mergeCell ref="C15:C17"/>
    <mergeCell ref="A9:A11"/>
    <mergeCell ref="B9:B11"/>
    <mergeCell ref="C9:C11"/>
    <mergeCell ref="A12:A14"/>
    <mergeCell ref="G1:G2"/>
    <mergeCell ref="A3:A5"/>
    <mergeCell ref="B3:B5"/>
    <mergeCell ref="C3:C5"/>
    <mergeCell ref="D3:D5"/>
    <mergeCell ref="E3:E5"/>
    <mergeCell ref="A1:A2"/>
    <mergeCell ref="B1:B2"/>
    <mergeCell ref="C1:C2"/>
    <mergeCell ref="D1:D2"/>
    <mergeCell ref="E1:E2"/>
  </mergeCell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rgb="FF92D050"/>
  </sheetPr>
  <dimension ref="A1:H51"/>
  <sheetViews>
    <sheetView workbookViewId="0">
      <selection activeCell="D36" sqref="D36"/>
    </sheetView>
  </sheetViews>
  <sheetFormatPr defaultColWidth="9.140625" defaultRowHeight="15" x14ac:dyDescent="0.25"/>
  <cols>
    <col min="1" max="1" width="3.140625" style="3" bestFit="1" customWidth="1"/>
    <col min="2" max="2" width="55.7109375" style="3" customWidth="1"/>
    <col min="3" max="3" width="23.140625" style="3" bestFit="1" customWidth="1"/>
    <col min="4" max="4" width="24.7109375" style="3" customWidth="1"/>
    <col min="5" max="5" width="22" style="3" customWidth="1"/>
    <col min="6" max="6" width="16.7109375" style="3" customWidth="1"/>
    <col min="7" max="7" width="26.5703125" style="3" bestFit="1" customWidth="1"/>
    <col min="8" max="16384" width="9.140625" style="3"/>
  </cols>
  <sheetData>
    <row r="1" spans="1:8" ht="15.75" thickBot="1" x14ac:dyDescent="0.3">
      <c r="A1" s="500" t="s">
        <v>0</v>
      </c>
      <c r="B1" s="500" t="s">
        <v>982</v>
      </c>
      <c r="C1" s="500" t="s">
        <v>987</v>
      </c>
      <c r="D1" s="500" t="s">
        <v>988</v>
      </c>
      <c r="E1" s="501" t="s">
        <v>990</v>
      </c>
      <c r="F1" s="500" t="s">
        <v>991</v>
      </c>
      <c r="G1" s="500" t="s">
        <v>992</v>
      </c>
      <c r="H1" s="502"/>
    </row>
    <row r="2" spans="1:8" ht="15" customHeight="1" x14ac:dyDescent="0.25">
      <c r="A2" s="505">
        <v>1</v>
      </c>
      <c r="B2" s="855" t="s">
        <v>3011</v>
      </c>
      <c r="C2" s="856" t="s">
        <v>1768</v>
      </c>
      <c r="D2" s="856" t="s">
        <v>1769</v>
      </c>
      <c r="E2" s="857">
        <v>5</v>
      </c>
      <c r="F2" s="856" t="s">
        <v>2999</v>
      </c>
      <c r="G2" s="858" t="s">
        <v>1710</v>
      </c>
      <c r="H2" s="1074" t="s">
        <v>1068</v>
      </c>
    </row>
    <row r="3" spans="1:8" x14ac:dyDescent="0.25">
      <c r="A3" s="503">
        <v>2</v>
      </c>
      <c r="B3" s="859" t="s">
        <v>3012</v>
      </c>
      <c r="C3" s="860" t="s">
        <v>3397</v>
      </c>
      <c r="D3" s="860" t="s">
        <v>3411</v>
      </c>
      <c r="E3" s="860">
        <v>5</v>
      </c>
      <c r="F3" s="861" t="s">
        <v>3000</v>
      </c>
      <c r="G3" s="862" t="s">
        <v>1710</v>
      </c>
      <c r="H3" s="1075"/>
    </row>
    <row r="4" spans="1:8" x14ac:dyDescent="0.25">
      <c r="A4" s="503">
        <v>3</v>
      </c>
      <c r="B4" s="859" t="s">
        <v>3013</v>
      </c>
      <c r="C4" s="860" t="s">
        <v>3396</v>
      </c>
      <c r="D4" s="860" t="s">
        <v>3395</v>
      </c>
      <c r="E4" s="860">
        <v>5</v>
      </c>
      <c r="F4" s="861" t="s">
        <v>3001</v>
      </c>
      <c r="G4" s="862" t="s">
        <v>1710</v>
      </c>
      <c r="H4" s="1075"/>
    </row>
    <row r="5" spans="1:8" x14ac:dyDescent="0.25">
      <c r="A5" s="503">
        <v>4</v>
      </c>
      <c r="B5" s="859" t="s">
        <v>3014</v>
      </c>
      <c r="C5" s="860" t="s">
        <v>1770</v>
      </c>
      <c r="D5" s="860" t="s">
        <v>3414</v>
      </c>
      <c r="E5" s="860">
        <v>5</v>
      </c>
      <c r="F5" s="861" t="s">
        <v>3002</v>
      </c>
      <c r="G5" s="862" t="s">
        <v>1710</v>
      </c>
      <c r="H5" s="1075"/>
    </row>
    <row r="6" spans="1:8" x14ac:dyDescent="0.25">
      <c r="A6" s="503">
        <v>5</v>
      </c>
      <c r="B6" s="644"/>
      <c r="C6" s="371"/>
      <c r="D6" s="371"/>
      <c r="E6" s="371"/>
      <c r="F6" s="645"/>
      <c r="G6" s="646"/>
      <c r="H6" s="1075"/>
    </row>
    <row r="7" spans="1:8" x14ac:dyDescent="0.25">
      <c r="A7" s="503">
        <v>6</v>
      </c>
      <c r="B7" s="644"/>
      <c r="C7" s="371"/>
      <c r="D7" s="371"/>
      <c r="E7" s="371"/>
      <c r="F7" s="645"/>
      <c r="G7" s="646"/>
      <c r="H7" s="1075"/>
    </row>
    <row r="8" spans="1:8" x14ac:dyDescent="0.25">
      <c r="A8" s="503">
        <v>7</v>
      </c>
      <c r="B8" s="644"/>
      <c r="C8" s="371"/>
      <c r="D8" s="371"/>
      <c r="E8" s="371"/>
      <c r="F8" s="645"/>
      <c r="G8" s="646"/>
      <c r="H8" s="1075"/>
    </row>
    <row r="9" spans="1:8" ht="15.75" thickBot="1" x14ac:dyDescent="0.3">
      <c r="A9" s="504">
        <v>8</v>
      </c>
      <c r="B9" s="647"/>
      <c r="C9" s="648"/>
      <c r="D9" s="648"/>
      <c r="E9" s="648"/>
      <c r="F9" s="648"/>
      <c r="G9" s="649"/>
      <c r="H9" s="1076"/>
    </row>
    <row r="10" spans="1:8" ht="15" customHeight="1" x14ac:dyDescent="0.25">
      <c r="A10" s="505">
        <v>9</v>
      </c>
      <c r="B10" s="855" t="s">
        <v>3015</v>
      </c>
      <c r="C10" s="856" t="s">
        <v>1766</v>
      </c>
      <c r="D10" s="856" t="s">
        <v>1767</v>
      </c>
      <c r="E10" s="857">
        <v>6</v>
      </c>
      <c r="F10" s="903" t="s">
        <v>3003</v>
      </c>
      <c r="G10" s="858" t="s">
        <v>1710</v>
      </c>
      <c r="H10" s="1074" t="s">
        <v>1069</v>
      </c>
    </row>
    <row r="11" spans="1:8" x14ac:dyDescent="0.25">
      <c r="A11" s="503">
        <v>10</v>
      </c>
      <c r="B11" s="859" t="s">
        <v>3016</v>
      </c>
      <c r="C11" s="860" t="s">
        <v>3393</v>
      </c>
      <c r="D11" s="860" t="s">
        <v>3412</v>
      </c>
      <c r="E11" s="860">
        <v>6</v>
      </c>
      <c r="F11" s="860" t="s">
        <v>3004</v>
      </c>
      <c r="G11" s="862" t="s">
        <v>1710</v>
      </c>
      <c r="H11" s="1075"/>
    </row>
    <row r="12" spans="1:8" x14ac:dyDescent="0.25">
      <c r="A12" s="503">
        <v>11</v>
      </c>
      <c r="B12" s="859" t="s">
        <v>3017</v>
      </c>
      <c r="C12" s="860" t="s">
        <v>3394</v>
      </c>
      <c r="D12" s="860" t="s">
        <v>3413</v>
      </c>
      <c r="E12" s="860">
        <v>6</v>
      </c>
      <c r="F12" s="861" t="s">
        <v>3005</v>
      </c>
      <c r="G12" s="862" t="s">
        <v>1710</v>
      </c>
      <c r="H12" s="1075"/>
    </row>
    <row r="13" spans="1:8" x14ac:dyDescent="0.25">
      <c r="A13" s="503">
        <v>12</v>
      </c>
      <c r="B13" s="859" t="s">
        <v>3018</v>
      </c>
      <c r="C13" s="860" t="s">
        <v>1771</v>
      </c>
      <c r="D13" s="860" t="s">
        <v>3415</v>
      </c>
      <c r="E13" s="860">
        <v>6</v>
      </c>
      <c r="F13" s="861" t="s">
        <v>3006</v>
      </c>
      <c r="G13" s="862" t="s">
        <v>1710</v>
      </c>
      <c r="H13" s="1075"/>
    </row>
    <row r="14" spans="1:8" x14ac:dyDescent="0.25">
      <c r="A14" s="503">
        <v>13</v>
      </c>
      <c r="B14" s="644"/>
      <c r="C14" s="371"/>
      <c r="D14" s="371"/>
      <c r="E14" s="371"/>
      <c r="F14" s="645"/>
      <c r="G14" s="646"/>
      <c r="H14" s="1075"/>
    </row>
    <row r="15" spans="1:8" x14ac:dyDescent="0.25">
      <c r="A15" s="503">
        <v>14</v>
      </c>
      <c r="B15" s="644"/>
      <c r="C15" s="371"/>
      <c r="D15" s="371"/>
      <c r="E15" s="371"/>
      <c r="F15" s="645"/>
      <c r="G15" s="646"/>
      <c r="H15" s="1075"/>
    </row>
    <row r="16" spans="1:8" x14ac:dyDescent="0.25">
      <c r="A16" s="503">
        <v>15</v>
      </c>
      <c r="B16" s="644"/>
      <c r="C16" s="371"/>
      <c r="D16" s="371"/>
      <c r="E16" s="371"/>
      <c r="F16" s="645"/>
      <c r="G16" s="646"/>
      <c r="H16" s="1075"/>
    </row>
    <row r="17" spans="1:8" ht="15.75" thickBot="1" x14ac:dyDescent="0.3">
      <c r="A17" s="504">
        <v>16</v>
      </c>
      <c r="B17" s="647"/>
      <c r="C17" s="648"/>
      <c r="D17" s="648"/>
      <c r="E17" s="648"/>
      <c r="F17" s="648"/>
      <c r="G17" s="649"/>
      <c r="H17" s="1077"/>
    </row>
    <row r="18" spans="1:8" ht="15" customHeight="1" x14ac:dyDescent="0.25">
      <c r="A18" s="505">
        <v>17</v>
      </c>
      <c r="B18" s="855" t="s">
        <v>3019</v>
      </c>
      <c r="C18" s="856" t="s">
        <v>1772</v>
      </c>
      <c r="D18" s="856" t="s">
        <v>1773</v>
      </c>
      <c r="E18" s="856">
        <v>7</v>
      </c>
      <c r="F18" s="856" t="s">
        <v>3007</v>
      </c>
      <c r="G18" s="858" t="s">
        <v>1710</v>
      </c>
      <c r="H18" s="1078" t="s">
        <v>1070</v>
      </c>
    </row>
    <row r="19" spans="1:8" x14ac:dyDescent="0.25">
      <c r="A19" s="503">
        <v>18</v>
      </c>
      <c r="B19" s="644"/>
      <c r="C19" s="371"/>
      <c r="D19" s="371"/>
      <c r="E19" s="371"/>
      <c r="F19" s="371"/>
      <c r="G19" s="646"/>
      <c r="H19" s="1078"/>
    </row>
    <row r="20" spans="1:8" x14ac:dyDescent="0.25">
      <c r="A20" s="503">
        <v>19</v>
      </c>
      <c r="B20" s="644"/>
      <c r="C20" s="371"/>
      <c r="D20" s="371"/>
      <c r="E20" s="371"/>
      <c r="F20" s="371"/>
      <c r="G20" s="646"/>
      <c r="H20" s="1078"/>
    </row>
    <row r="21" spans="1:8" x14ac:dyDescent="0.25">
      <c r="A21" s="503">
        <v>20</v>
      </c>
      <c r="B21" s="644"/>
      <c r="C21" s="371"/>
      <c r="D21" s="371"/>
      <c r="E21" s="371"/>
      <c r="F21" s="371"/>
      <c r="G21" s="646"/>
      <c r="H21" s="1078"/>
    </row>
    <row r="22" spans="1:8" x14ac:dyDescent="0.25">
      <c r="A22" s="503">
        <v>21</v>
      </c>
      <c r="B22" s="644"/>
      <c r="C22" s="371"/>
      <c r="D22" s="371"/>
      <c r="E22" s="371"/>
      <c r="F22" s="371"/>
      <c r="G22" s="646"/>
      <c r="H22" s="1078"/>
    </row>
    <row r="23" spans="1:8" x14ac:dyDescent="0.25">
      <c r="A23" s="503">
        <v>22</v>
      </c>
      <c r="B23" s="644"/>
      <c r="C23" s="371"/>
      <c r="D23" s="371"/>
      <c r="E23" s="371"/>
      <c r="F23" s="371"/>
      <c r="G23" s="646"/>
      <c r="H23" s="1078"/>
    </row>
    <row r="24" spans="1:8" x14ac:dyDescent="0.25">
      <c r="A24" s="503">
        <v>23</v>
      </c>
      <c r="B24" s="644"/>
      <c r="C24" s="371"/>
      <c r="D24" s="371"/>
      <c r="E24" s="371"/>
      <c r="F24" s="371"/>
      <c r="G24" s="646"/>
      <c r="H24" s="1078"/>
    </row>
    <row r="25" spans="1:8" ht="15.75" thickBot="1" x14ac:dyDescent="0.3">
      <c r="A25" s="504">
        <v>24</v>
      </c>
      <c r="B25" s="647"/>
      <c r="C25" s="648"/>
      <c r="D25" s="648"/>
      <c r="E25" s="648"/>
      <c r="F25" s="648"/>
      <c r="G25" s="649"/>
      <c r="H25" s="1078"/>
    </row>
    <row r="26" spans="1:8" ht="15" customHeight="1" x14ac:dyDescent="0.25">
      <c r="A26" s="505">
        <v>25</v>
      </c>
      <c r="B26" s="855" t="s">
        <v>3020</v>
      </c>
      <c r="C26" s="856" t="s">
        <v>1775</v>
      </c>
      <c r="D26" s="856" t="s">
        <v>1774</v>
      </c>
      <c r="E26" s="856">
        <v>8</v>
      </c>
      <c r="F26" s="856" t="s">
        <v>3008</v>
      </c>
      <c r="G26" s="858" t="s">
        <v>1710</v>
      </c>
      <c r="H26" s="1074" t="s">
        <v>1071</v>
      </c>
    </row>
    <row r="27" spans="1:8" x14ac:dyDescent="0.25">
      <c r="A27" s="503">
        <v>26</v>
      </c>
      <c r="B27" s="644"/>
      <c r="C27" s="371"/>
      <c r="D27" s="371"/>
      <c r="E27" s="371"/>
      <c r="F27" s="371"/>
      <c r="G27" s="646"/>
      <c r="H27" s="1075"/>
    </row>
    <row r="28" spans="1:8" x14ac:dyDescent="0.25">
      <c r="A28" s="503">
        <v>27</v>
      </c>
      <c r="B28" s="644"/>
      <c r="C28" s="371"/>
      <c r="D28" s="371"/>
      <c r="E28" s="371"/>
      <c r="F28" s="371"/>
      <c r="G28" s="646"/>
      <c r="H28" s="1075"/>
    </row>
    <row r="29" spans="1:8" x14ac:dyDescent="0.25">
      <c r="A29" s="503">
        <v>28</v>
      </c>
      <c r="B29" s="644"/>
      <c r="C29" s="371"/>
      <c r="D29" s="371"/>
      <c r="E29" s="371"/>
      <c r="F29" s="371"/>
      <c r="G29" s="646"/>
      <c r="H29" s="1075"/>
    </row>
    <row r="30" spans="1:8" x14ac:dyDescent="0.25">
      <c r="A30" s="503">
        <v>29</v>
      </c>
      <c r="B30" s="644"/>
      <c r="C30" s="371"/>
      <c r="D30" s="371"/>
      <c r="E30" s="371"/>
      <c r="F30" s="371"/>
      <c r="G30" s="646"/>
      <c r="H30" s="1075"/>
    </row>
    <row r="31" spans="1:8" x14ac:dyDescent="0.25">
      <c r="A31" s="503">
        <v>30</v>
      </c>
      <c r="B31" s="644"/>
      <c r="C31" s="371"/>
      <c r="D31" s="371"/>
      <c r="E31" s="371"/>
      <c r="F31" s="371"/>
      <c r="G31" s="646"/>
      <c r="H31" s="1075"/>
    </row>
    <row r="32" spans="1:8" x14ac:dyDescent="0.25">
      <c r="A32" s="503">
        <v>31</v>
      </c>
      <c r="B32" s="644"/>
      <c r="C32" s="371"/>
      <c r="D32" s="371"/>
      <c r="E32" s="371"/>
      <c r="F32" s="371"/>
      <c r="G32" s="646"/>
      <c r="H32" s="1075"/>
    </row>
    <row r="33" spans="1:8" ht="15.75" thickBot="1" x14ac:dyDescent="0.3">
      <c r="A33" s="504">
        <v>32</v>
      </c>
      <c r="B33" s="647"/>
      <c r="C33" s="648"/>
      <c r="D33" s="648"/>
      <c r="E33" s="648"/>
      <c r="F33" s="648"/>
      <c r="G33" s="649"/>
      <c r="H33" s="1077"/>
    </row>
    <row r="34" spans="1:8" ht="15" customHeight="1" x14ac:dyDescent="0.25">
      <c r="A34" s="506">
        <v>33</v>
      </c>
      <c r="B34" s="863" t="s">
        <v>3021</v>
      </c>
      <c r="C34" s="861" t="s">
        <v>1776</v>
      </c>
      <c r="D34" s="860" t="s">
        <v>1780</v>
      </c>
      <c r="E34" s="860" t="s">
        <v>1072</v>
      </c>
      <c r="F34" s="860" t="s">
        <v>1711</v>
      </c>
      <c r="G34" s="862" t="s">
        <v>1710</v>
      </c>
      <c r="H34" s="1079" t="s">
        <v>596</v>
      </c>
    </row>
    <row r="35" spans="1:8" x14ac:dyDescent="0.25">
      <c r="A35" s="503">
        <v>34</v>
      </c>
      <c r="B35" s="863" t="s">
        <v>3022</v>
      </c>
      <c r="C35" s="861" t="s">
        <v>1777</v>
      </c>
      <c r="D35" s="860" t="s">
        <v>1781</v>
      </c>
      <c r="E35" s="860" t="s">
        <v>1072</v>
      </c>
      <c r="F35" s="860" t="s">
        <v>1712</v>
      </c>
      <c r="G35" s="862" t="s">
        <v>1710</v>
      </c>
      <c r="H35" s="1075"/>
    </row>
    <row r="36" spans="1:8" x14ac:dyDescent="0.25">
      <c r="A36" s="503">
        <v>35</v>
      </c>
      <c r="B36" s="863" t="s">
        <v>3023</v>
      </c>
      <c r="C36" s="861" t="s">
        <v>1779</v>
      </c>
      <c r="D36" s="860" t="s">
        <v>1713</v>
      </c>
      <c r="E36" s="860" t="s">
        <v>1072</v>
      </c>
      <c r="F36" s="860" t="s">
        <v>3009</v>
      </c>
      <c r="G36" s="862" t="s">
        <v>1710</v>
      </c>
      <c r="H36" s="1075"/>
    </row>
    <row r="37" spans="1:8" x14ac:dyDescent="0.25">
      <c r="A37" s="503">
        <v>36</v>
      </c>
      <c r="B37" s="863" t="s">
        <v>3024</v>
      </c>
      <c r="C37" s="861" t="s">
        <v>1778</v>
      </c>
      <c r="D37" s="860" t="s">
        <v>1714</v>
      </c>
      <c r="E37" s="860" t="s">
        <v>1072</v>
      </c>
      <c r="F37" s="860" t="s">
        <v>3010</v>
      </c>
      <c r="G37" s="862" t="s">
        <v>1710</v>
      </c>
      <c r="H37" s="1075"/>
    </row>
    <row r="38" spans="1:8" x14ac:dyDescent="0.25">
      <c r="A38" s="503">
        <v>37</v>
      </c>
      <c r="B38" s="650"/>
      <c r="C38" s="645"/>
      <c r="D38" s="645"/>
      <c r="E38" s="645"/>
      <c r="F38" s="645"/>
      <c r="G38" s="651"/>
      <c r="H38" s="1075"/>
    </row>
    <row r="39" spans="1:8" x14ac:dyDescent="0.25">
      <c r="A39" s="503">
        <v>38</v>
      </c>
      <c r="B39" s="650"/>
      <c r="C39" s="645"/>
      <c r="D39" s="371"/>
      <c r="E39" s="371"/>
      <c r="F39" s="371"/>
      <c r="G39" s="646"/>
      <c r="H39" s="1075"/>
    </row>
    <row r="40" spans="1:8" x14ac:dyDescent="0.25">
      <c r="A40" s="503">
        <v>39</v>
      </c>
      <c r="B40" s="652"/>
      <c r="C40" s="369"/>
      <c r="D40" s="369"/>
      <c r="E40" s="371"/>
      <c r="F40" s="371"/>
      <c r="G40" s="646"/>
      <c r="H40" s="1075"/>
    </row>
    <row r="41" spans="1:8" ht="15.75" thickBot="1" x14ac:dyDescent="0.3">
      <c r="A41" s="504">
        <v>40</v>
      </c>
      <c r="B41" s="653"/>
      <c r="C41" s="628"/>
      <c r="D41" s="628"/>
      <c r="E41" s="648"/>
      <c r="F41" s="648"/>
      <c r="G41" s="649"/>
      <c r="H41" s="1077"/>
    </row>
    <row r="42" spans="1:8" ht="15.75" thickBot="1" x14ac:dyDescent="0.3">
      <c r="A42" s="504">
        <v>41</v>
      </c>
      <c r="B42" s="347"/>
      <c r="C42" s="347"/>
      <c r="D42" s="347"/>
      <c r="E42" s="347"/>
      <c r="F42" s="347"/>
      <c r="G42" s="347"/>
    </row>
    <row r="43" spans="1:8" ht="15.75" thickBot="1" x14ac:dyDescent="0.3">
      <c r="A43" s="504">
        <v>42</v>
      </c>
      <c r="B43" s="347"/>
      <c r="C43" s="347"/>
      <c r="D43" s="347"/>
      <c r="E43" s="347"/>
      <c r="F43" s="347"/>
      <c r="G43" s="347"/>
    </row>
    <row r="44" spans="1:8" ht="15.75" thickBot="1" x14ac:dyDescent="0.3">
      <c r="A44" s="504">
        <v>43</v>
      </c>
      <c r="B44" s="347"/>
      <c r="C44" s="347"/>
      <c r="D44" s="347"/>
      <c r="E44" s="347"/>
      <c r="F44" s="347"/>
      <c r="G44" s="347"/>
    </row>
    <row r="45" spans="1:8" ht="15.75" thickBot="1" x14ac:dyDescent="0.3">
      <c r="A45" s="504">
        <v>44</v>
      </c>
      <c r="B45" s="347"/>
      <c r="C45" s="347"/>
      <c r="D45" s="347"/>
      <c r="E45" s="347"/>
      <c r="F45" s="347"/>
      <c r="G45" s="347"/>
    </row>
    <row r="46" spans="1:8" ht="15.75" thickBot="1" x14ac:dyDescent="0.3">
      <c r="A46" s="504">
        <v>45</v>
      </c>
      <c r="B46" s="347"/>
      <c r="C46" s="347"/>
      <c r="D46" s="347"/>
      <c r="E46" s="347"/>
      <c r="F46" s="347"/>
      <c r="G46" s="347"/>
    </row>
    <row r="47" spans="1:8" ht="15.75" thickBot="1" x14ac:dyDescent="0.3">
      <c r="A47" s="504">
        <v>46</v>
      </c>
      <c r="B47" s="347"/>
      <c r="C47" s="347"/>
      <c r="D47" s="347"/>
      <c r="E47" s="347"/>
      <c r="F47" s="347"/>
      <c r="G47" s="347"/>
    </row>
    <row r="48" spans="1:8" ht="15.75" thickBot="1" x14ac:dyDescent="0.3">
      <c r="A48" s="504">
        <v>47</v>
      </c>
    </row>
    <row r="49" spans="1:1" ht="15.75" thickBot="1" x14ac:dyDescent="0.3">
      <c r="A49" s="504">
        <v>48</v>
      </c>
    </row>
    <row r="50" spans="1:1" ht="15.75" thickBot="1" x14ac:dyDescent="0.3">
      <c r="A50" s="504">
        <v>49</v>
      </c>
    </row>
    <row r="51" spans="1:1" ht="15.75" thickBot="1" x14ac:dyDescent="0.3">
      <c r="A51" s="504">
        <v>50</v>
      </c>
    </row>
  </sheetData>
  <mergeCells count="5">
    <mergeCell ref="H2:H9"/>
    <mergeCell ref="H10:H17"/>
    <mergeCell ref="H18:H25"/>
    <mergeCell ref="H26:H33"/>
    <mergeCell ref="H34:H41"/>
  </mergeCells>
  <pageMargins left="0.7" right="0.7" top="0.75" bottom="0.75" header="0.3" footer="0.3"/>
  <pageSetup paperSize="9" orientation="portrait" horizontalDpi="4294967295" verticalDpi="4294967295"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[3]Системный!#REF!</xm:f>
          </x14:formula1>
          <xm:sqref>G2:G41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tabColor rgb="FF92D050"/>
  </sheetPr>
  <dimension ref="A1:L2412"/>
  <sheetViews>
    <sheetView topLeftCell="A103" workbookViewId="0">
      <selection activeCell="C115" sqref="C115"/>
    </sheetView>
  </sheetViews>
  <sheetFormatPr defaultRowHeight="15" x14ac:dyDescent="0.25"/>
  <cols>
    <col min="1" max="1" width="29.85546875" customWidth="1"/>
    <col min="2" max="2" width="44.42578125" customWidth="1"/>
    <col min="3" max="3" width="16" customWidth="1"/>
    <col min="4" max="4" width="17.7109375" style="1" customWidth="1"/>
  </cols>
  <sheetData>
    <row r="1" spans="1:12" ht="15" customHeight="1" thickBot="1" x14ac:dyDescent="0.3">
      <c r="A1" s="165" t="s">
        <v>430</v>
      </c>
      <c r="B1" s="167" t="s">
        <v>431</v>
      </c>
      <c r="C1" s="167" t="s">
        <v>432</v>
      </c>
      <c r="D1" s="168" t="s">
        <v>0</v>
      </c>
    </row>
    <row r="2" spans="1:12" ht="15" customHeight="1" thickBot="1" x14ac:dyDescent="0.3">
      <c r="A2" s="165"/>
      <c r="B2" s="167"/>
      <c r="C2" s="167"/>
      <c r="D2" s="165"/>
    </row>
    <row r="3" spans="1:12" x14ac:dyDescent="0.25">
      <c r="A3" s="409" t="s">
        <v>1792</v>
      </c>
      <c r="B3" s="410" t="s">
        <v>1159</v>
      </c>
      <c r="C3" s="411" t="s">
        <v>575</v>
      </c>
      <c r="D3" s="340"/>
    </row>
    <row r="4" spans="1:12" x14ac:dyDescent="0.25">
      <c r="A4" s="406" t="s">
        <v>1792</v>
      </c>
      <c r="B4" s="407" t="s">
        <v>1159</v>
      </c>
      <c r="C4" s="408" t="s">
        <v>580</v>
      </c>
      <c r="D4" s="689"/>
    </row>
    <row r="5" spans="1:12" x14ac:dyDescent="0.25">
      <c r="A5" s="406" t="s">
        <v>1792</v>
      </c>
      <c r="B5" s="407" t="s">
        <v>1159</v>
      </c>
      <c r="C5" s="408" t="s">
        <v>1161</v>
      </c>
      <c r="D5" s="689"/>
    </row>
    <row r="6" spans="1:12" x14ac:dyDescent="0.25">
      <c r="A6" s="406" t="s">
        <v>1792</v>
      </c>
      <c r="B6" s="407" t="s">
        <v>1159</v>
      </c>
      <c r="C6" s="408" t="s">
        <v>1163</v>
      </c>
      <c r="D6" s="689"/>
    </row>
    <row r="7" spans="1:12" x14ac:dyDescent="0.25">
      <c r="A7" s="406" t="s">
        <v>1792</v>
      </c>
      <c r="B7" s="407" t="s">
        <v>1159</v>
      </c>
      <c r="C7" s="408" t="s">
        <v>1165</v>
      </c>
      <c r="D7" s="340"/>
    </row>
    <row r="8" spans="1:12" x14ac:dyDescent="0.25">
      <c r="A8" s="299" t="s">
        <v>1792</v>
      </c>
      <c r="B8" s="300" t="s">
        <v>1107</v>
      </c>
      <c r="C8" s="301" t="s">
        <v>1166</v>
      </c>
      <c r="D8" s="933" t="s">
        <v>1091</v>
      </c>
    </row>
    <row r="9" spans="1:12" x14ac:dyDescent="0.25">
      <c r="A9" s="299" t="s">
        <v>1792</v>
      </c>
      <c r="B9" s="300" t="s">
        <v>1159</v>
      </c>
      <c r="C9" s="301" t="s">
        <v>1176</v>
      </c>
      <c r="D9" s="689"/>
    </row>
    <row r="10" spans="1:12" x14ac:dyDescent="0.25">
      <c r="A10" s="299" t="s">
        <v>1792</v>
      </c>
      <c r="B10" s="300" t="s">
        <v>1159</v>
      </c>
      <c r="C10" s="301" t="s">
        <v>1177</v>
      </c>
      <c r="D10" s="340"/>
    </row>
    <row r="11" spans="1:12" x14ac:dyDescent="0.25">
      <c r="A11" s="299" t="s">
        <v>1792</v>
      </c>
      <c r="B11" s="300" t="s">
        <v>1159</v>
      </c>
      <c r="C11" s="301" t="s">
        <v>1178</v>
      </c>
      <c r="D11" s="340"/>
    </row>
    <row r="12" spans="1:12" x14ac:dyDescent="0.25">
      <c r="A12" s="299" t="s">
        <v>1792</v>
      </c>
      <c r="B12" s="300" t="s">
        <v>1107</v>
      </c>
      <c r="C12" s="301" t="s">
        <v>1180</v>
      </c>
      <c r="D12" s="933" t="s">
        <v>1092</v>
      </c>
    </row>
    <row r="13" spans="1:12" x14ac:dyDescent="0.25">
      <c r="A13" s="299" t="s">
        <v>1821</v>
      </c>
      <c r="B13" s="300" t="s">
        <v>1090</v>
      </c>
      <c r="C13" s="301" t="s">
        <v>572</v>
      </c>
      <c r="D13" s="936" t="s">
        <v>1091</v>
      </c>
    </row>
    <row r="14" spans="1:12" x14ac:dyDescent="0.25">
      <c r="A14" s="299" t="s">
        <v>1821</v>
      </c>
      <c r="B14" s="300" t="s">
        <v>1107</v>
      </c>
      <c r="C14" s="301" t="s">
        <v>575</v>
      </c>
      <c r="D14" s="934" t="s">
        <v>1093</v>
      </c>
    </row>
    <row r="15" spans="1:12" x14ac:dyDescent="0.25">
      <c r="A15" s="299" t="s">
        <v>1821</v>
      </c>
      <c r="B15" s="300" t="s">
        <v>1107</v>
      </c>
      <c r="C15" s="301" t="s">
        <v>1141</v>
      </c>
      <c r="D15" s="933" t="s">
        <v>1094</v>
      </c>
    </row>
    <row r="16" spans="1:12" x14ac:dyDescent="0.25">
      <c r="A16" s="299" t="s">
        <v>1821</v>
      </c>
      <c r="B16" s="300" t="s">
        <v>1123</v>
      </c>
      <c r="C16" s="301" t="s">
        <v>407</v>
      </c>
      <c r="D16" s="941" t="s">
        <v>1091</v>
      </c>
      <c r="G16" s="262"/>
      <c r="H16" s="262"/>
      <c r="I16" s="262"/>
      <c r="J16" s="262"/>
      <c r="K16" s="262"/>
      <c r="L16" s="262"/>
    </row>
    <row r="17" spans="1:6" x14ac:dyDescent="0.25">
      <c r="A17" s="299" t="s">
        <v>1821</v>
      </c>
      <c r="B17" s="300" t="s">
        <v>1090</v>
      </c>
      <c r="C17" s="301" t="s">
        <v>579</v>
      </c>
      <c r="D17" s="706" t="s">
        <v>1092</v>
      </c>
    </row>
    <row r="18" spans="1:6" x14ac:dyDescent="0.25">
      <c r="A18" s="299" t="s">
        <v>1821</v>
      </c>
      <c r="B18" s="300" t="s">
        <v>1107</v>
      </c>
      <c r="C18" s="301" t="s">
        <v>580</v>
      </c>
      <c r="D18" s="934" t="s">
        <v>1095</v>
      </c>
    </row>
    <row r="19" spans="1:6" x14ac:dyDescent="0.25">
      <c r="A19" s="299" t="s">
        <v>1821</v>
      </c>
      <c r="B19" s="300" t="s">
        <v>1107</v>
      </c>
      <c r="C19" s="301" t="s">
        <v>1143</v>
      </c>
      <c r="D19" s="933" t="s">
        <v>1096</v>
      </c>
    </row>
    <row r="20" spans="1:6" x14ac:dyDescent="0.25">
      <c r="A20" s="299" t="s">
        <v>1821</v>
      </c>
      <c r="B20" s="300" t="s">
        <v>1123</v>
      </c>
      <c r="C20" s="301" t="s">
        <v>411</v>
      </c>
      <c r="D20" s="943" t="s">
        <v>1092</v>
      </c>
    </row>
    <row r="21" spans="1:6" x14ac:dyDescent="0.25">
      <c r="A21" s="299" t="s">
        <v>1878</v>
      </c>
      <c r="B21" s="300" t="s">
        <v>1090</v>
      </c>
      <c r="C21" s="301" t="s">
        <v>572</v>
      </c>
      <c r="D21" s="706" t="s">
        <v>1093</v>
      </c>
    </row>
    <row r="22" spans="1:6" x14ac:dyDescent="0.25">
      <c r="A22" s="299" t="s">
        <v>1878</v>
      </c>
      <c r="B22" s="300" t="s">
        <v>1090</v>
      </c>
      <c r="C22" s="301" t="s">
        <v>575</v>
      </c>
      <c r="D22" s="706" t="s">
        <v>1094</v>
      </c>
    </row>
    <row r="23" spans="1:6" x14ac:dyDescent="0.25">
      <c r="A23" s="299" t="s">
        <v>1878</v>
      </c>
      <c r="B23" s="300" t="s">
        <v>1090</v>
      </c>
      <c r="C23" s="301" t="s">
        <v>1141</v>
      </c>
      <c r="D23" s="936" t="s">
        <v>1095</v>
      </c>
    </row>
    <row r="24" spans="1:6" x14ac:dyDescent="0.25">
      <c r="A24" s="299" t="s">
        <v>1878</v>
      </c>
      <c r="B24" s="300" t="s">
        <v>1090</v>
      </c>
      <c r="C24" s="301" t="s">
        <v>407</v>
      </c>
      <c r="D24" s="936" t="s">
        <v>1096</v>
      </c>
    </row>
    <row r="25" spans="1:6" x14ac:dyDescent="0.25">
      <c r="A25" s="299" t="s">
        <v>1878</v>
      </c>
      <c r="B25" s="300" t="s">
        <v>1090</v>
      </c>
      <c r="C25" s="301" t="s">
        <v>408</v>
      </c>
      <c r="D25" s="936" t="s">
        <v>1097</v>
      </c>
      <c r="F25" s="262"/>
    </row>
    <row r="26" spans="1:6" x14ac:dyDescent="0.25">
      <c r="A26" s="299" t="s">
        <v>1878</v>
      </c>
      <c r="B26" s="300" t="s">
        <v>1107</v>
      </c>
      <c r="C26" s="301" t="s">
        <v>409</v>
      </c>
      <c r="D26" s="934" t="s">
        <v>1097</v>
      </c>
      <c r="F26" s="262"/>
    </row>
    <row r="27" spans="1:6" x14ac:dyDescent="0.25">
      <c r="A27" s="299" t="s">
        <v>1878</v>
      </c>
      <c r="B27" s="300" t="s">
        <v>1090</v>
      </c>
      <c r="C27" s="301" t="s">
        <v>409</v>
      </c>
      <c r="D27" s="936"/>
    </row>
    <row r="28" spans="1:6" x14ac:dyDescent="0.25">
      <c r="A28" s="299" t="s">
        <v>1878</v>
      </c>
      <c r="B28" s="300" t="s">
        <v>1107</v>
      </c>
      <c r="C28" s="301" t="s">
        <v>410</v>
      </c>
      <c r="D28" s="933" t="s">
        <v>1098</v>
      </c>
    </row>
    <row r="29" spans="1:6" x14ac:dyDescent="0.25">
      <c r="A29" s="299" t="s">
        <v>1878</v>
      </c>
      <c r="B29" s="300" t="s">
        <v>1123</v>
      </c>
      <c r="C29" s="301" t="s">
        <v>1191</v>
      </c>
      <c r="D29" s="941" t="s">
        <v>1093</v>
      </c>
    </row>
    <row r="30" spans="1:6" x14ac:dyDescent="0.25">
      <c r="A30" s="299" t="s">
        <v>1878</v>
      </c>
      <c r="B30" s="300" t="s">
        <v>1107</v>
      </c>
      <c r="C30" s="301" t="s">
        <v>1191</v>
      </c>
      <c r="D30" s="933"/>
    </row>
    <row r="31" spans="1:6" x14ac:dyDescent="0.25">
      <c r="A31" s="299" t="s">
        <v>1878</v>
      </c>
      <c r="B31" s="300" t="s">
        <v>1159</v>
      </c>
      <c r="C31" s="301" t="s">
        <v>415</v>
      </c>
      <c r="D31" s="689"/>
    </row>
    <row r="32" spans="1:6" x14ac:dyDescent="0.25">
      <c r="A32" s="299" t="s">
        <v>1878</v>
      </c>
      <c r="B32" s="300" t="s">
        <v>1090</v>
      </c>
      <c r="C32" s="301" t="s">
        <v>579</v>
      </c>
      <c r="D32" s="936" t="s">
        <v>1099</v>
      </c>
    </row>
    <row r="33" spans="1:6" x14ac:dyDescent="0.25">
      <c r="A33" s="299" t="s">
        <v>1878</v>
      </c>
      <c r="B33" s="300" t="s">
        <v>1090</v>
      </c>
      <c r="C33" s="301" t="s">
        <v>580</v>
      </c>
      <c r="D33" s="706" t="s">
        <v>1100</v>
      </c>
    </row>
    <row r="34" spans="1:6" x14ac:dyDescent="0.25">
      <c r="A34" s="299" t="s">
        <v>1878</v>
      </c>
      <c r="B34" s="300" t="s">
        <v>1090</v>
      </c>
      <c r="C34" s="301" t="s">
        <v>1143</v>
      </c>
      <c r="D34" s="706" t="s">
        <v>1101</v>
      </c>
    </row>
    <row r="35" spans="1:6" x14ac:dyDescent="0.25">
      <c r="A35" s="299" t="s">
        <v>1878</v>
      </c>
      <c r="B35" s="300" t="s">
        <v>1090</v>
      </c>
      <c r="C35" s="301" t="s">
        <v>411</v>
      </c>
      <c r="D35" s="717">
        <v>12</v>
      </c>
      <c r="F35" s="262"/>
    </row>
    <row r="36" spans="1:6" x14ac:dyDescent="0.25">
      <c r="A36" s="299" t="s">
        <v>1878</v>
      </c>
      <c r="B36" s="300" t="s">
        <v>1090</v>
      </c>
      <c r="C36" s="301" t="s">
        <v>412</v>
      </c>
      <c r="D36" s="936" t="s">
        <v>1103</v>
      </c>
      <c r="F36" s="262"/>
    </row>
    <row r="37" spans="1:6" x14ac:dyDescent="0.25">
      <c r="A37" s="299" t="s">
        <v>1878</v>
      </c>
      <c r="B37" s="300" t="s">
        <v>1107</v>
      </c>
      <c r="C37" s="301" t="s">
        <v>413</v>
      </c>
      <c r="D37" s="933" t="s">
        <v>1100</v>
      </c>
    </row>
    <row r="38" spans="1:6" x14ac:dyDescent="0.25">
      <c r="A38" s="299" t="s">
        <v>1878</v>
      </c>
      <c r="B38" s="300" t="s">
        <v>1107</v>
      </c>
      <c r="C38" s="301" t="s">
        <v>414</v>
      </c>
      <c r="D38" s="934" t="s">
        <v>1101</v>
      </c>
    </row>
    <row r="39" spans="1:6" x14ac:dyDescent="0.25">
      <c r="A39" s="299" t="s">
        <v>1878</v>
      </c>
      <c r="B39" s="300" t="s">
        <v>1123</v>
      </c>
      <c r="C39" s="301" t="s">
        <v>1195</v>
      </c>
      <c r="D39" s="941" t="s">
        <v>1094</v>
      </c>
    </row>
    <row r="40" spans="1:6" x14ac:dyDescent="0.25">
      <c r="A40" s="299" t="s">
        <v>1878</v>
      </c>
      <c r="B40" s="300" t="s">
        <v>1159</v>
      </c>
      <c r="C40" s="301" t="s">
        <v>416</v>
      </c>
      <c r="D40" s="851"/>
    </row>
    <row r="41" spans="1:6" x14ac:dyDescent="0.25">
      <c r="A41" s="299" t="s">
        <v>2004</v>
      </c>
      <c r="B41" s="300" t="s">
        <v>1090</v>
      </c>
      <c r="C41" s="301" t="s">
        <v>572</v>
      </c>
      <c r="D41" s="937">
        <v>14</v>
      </c>
    </row>
    <row r="42" spans="1:6" x14ac:dyDescent="0.25">
      <c r="A42" s="299" t="s">
        <v>2004</v>
      </c>
      <c r="B42" s="300" t="s">
        <v>1107</v>
      </c>
      <c r="C42" s="301" t="s">
        <v>575</v>
      </c>
      <c r="D42" s="935">
        <v>12</v>
      </c>
    </row>
    <row r="43" spans="1:6" x14ac:dyDescent="0.25">
      <c r="A43" s="299" t="s">
        <v>2004</v>
      </c>
      <c r="B43" s="300" t="s">
        <v>1107</v>
      </c>
      <c r="C43" s="301" t="s">
        <v>1141</v>
      </c>
      <c r="D43" s="935">
        <v>13</v>
      </c>
    </row>
    <row r="44" spans="1:6" x14ac:dyDescent="0.25">
      <c r="A44" s="299" t="s">
        <v>2004</v>
      </c>
      <c r="B44" s="300" t="s">
        <v>1107</v>
      </c>
      <c r="C44" s="301" t="s">
        <v>407</v>
      </c>
      <c r="D44" s="935">
        <v>14</v>
      </c>
      <c r="F44" s="262"/>
    </row>
    <row r="45" spans="1:6" x14ac:dyDescent="0.25">
      <c r="A45" s="299" t="s">
        <v>2004</v>
      </c>
      <c r="B45" s="300" t="s">
        <v>1107</v>
      </c>
      <c r="C45" s="301" t="s">
        <v>408</v>
      </c>
      <c r="D45" s="934" t="s">
        <v>1105</v>
      </c>
    </row>
    <row r="46" spans="1:6" x14ac:dyDescent="0.25">
      <c r="A46" s="299" t="s">
        <v>2004</v>
      </c>
      <c r="B46" s="300" t="s">
        <v>1123</v>
      </c>
      <c r="C46" s="301" t="s">
        <v>409</v>
      </c>
      <c r="D46" s="941" t="s">
        <v>1095</v>
      </c>
    </row>
    <row r="47" spans="1:6" x14ac:dyDescent="0.25">
      <c r="A47" s="299" t="s">
        <v>2004</v>
      </c>
      <c r="B47" s="300" t="s">
        <v>1123</v>
      </c>
      <c r="C47" s="301" t="s">
        <v>410</v>
      </c>
      <c r="D47" s="942">
        <v>6</v>
      </c>
    </row>
    <row r="48" spans="1:6" x14ac:dyDescent="0.25">
      <c r="A48" s="299" t="s">
        <v>2004</v>
      </c>
      <c r="B48" s="300" t="s">
        <v>1159</v>
      </c>
      <c r="C48" s="301" t="s">
        <v>1193</v>
      </c>
      <c r="D48" s="851"/>
    </row>
    <row r="49" spans="1:6" x14ac:dyDescent="0.25">
      <c r="A49" s="299" t="s">
        <v>2004</v>
      </c>
      <c r="B49" s="300" t="s">
        <v>1159</v>
      </c>
      <c r="C49" s="301" t="s">
        <v>415</v>
      </c>
      <c r="D49" s="851"/>
    </row>
    <row r="50" spans="1:6" x14ac:dyDescent="0.25">
      <c r="A50" s="299" t="s">
        <v>2046</v>
      </c>
      <c r="B50" s="300" t="s">
        <v>1159</v>
      </c>
      <c r="C50" s="301" t="s">
        <v>575</v>
      </c>
      <c r="D50" s="851"/>
    </row>
    <row r="51" spans="1:6" x14ac:dyDescent="0.25">
      <c r="A51" s="299" t="s">
        <v>2046</v>
      </c>
      <c r="B51" s="300" t="s">
        <v>1159</v>
      </c>
      <c r="C51" s="301" t="s">
        <v>580</v>
      </c>
      <c r="D51" s="851"/>
    </row>
    <row r="52" spans="1:6" x14ac:dyDescent="0.25">
      <c r="A52" s="299" t="s">
        <v>2046</v>
      </c>
      <c r="B52" s="300" t="s">
        <v>1159</v>
      </c>
      <c r="C52" s="301" t="s">
        <v>1160</v>
      </c>
      <c r="D52" s="851"/>
    </row>
    <row r="53" spans="1:6" x14ac:dyDescent="0.25">
      <c r="A53" s="299" t="s">
        <v>2046</v>
      </c>
      <c r="B53" s="300" t="s">
        <v>1159</v>
      </c>
      <c r="C53" s="301" t="s">
        <v>1161</v>
      </c>
      <c r="D53" s="851"/>
      <c r="F53" s="262"/>
    </row>
    <row r="54" spans="1:6" x14ac:dyDescent="0.25">
      <c r="A54" s="299" t="s">
        <v>2046</v>
      </c>
      <c r="B54" s="300" t="s">
        <v>1159</v>
      </c>
      <c r="C54" s="301" t="s">
        <v>1175</v>
      </c>
      <c r="D54" s="340"/>
    </row>
    <row r="55" spans="1:6" x14ac:dyDescent="0.25">
      <c r="A55" s="299" t="s">
        <v>2046</v>
      </c>
      <c r="B55" s="300" t="s">
        <v>1159</v>
      </c>
      <c r="C55" s="301" t="s">
        <v>1176</v>
      </c>
      <c r="D55" s="340"/>
    </row>
    <row r="56" spans="1:6" x14ac:dyDescent="0.25">
      <c r="A56" s="299" t="s">
        <v>2046</v>
      </c>
      <c r="B56" s="300" t="s">
        <v>1159</v>
      </c>
      <c r="C56" s="301" t="s">
        <v>1292</v>
      </c>
      <c r="D56" s="851"/>
    </row>
    <row r="57" spans="1:6" x14ac:dyDescent="0.25">
      <c r="A57" s="299" t="s">
        <v>2046</v>
      </c>
      <c r="B57" s="300" t="s">
        <v>1090</v>
      </c>
      <c r="C57" s="301" t="s">
        <v>1293</v>
      </c>
      <c r="D57" s="937">
        <v>15</v>
      </c>
    </row>
    <row r="58" spans="1:6" x14ac:dyDescent="0.25">
      <c r="A58" s="299" t="s">
        <v>2046</v>
      </c>
      <c r="B58" s="300" t="s">
        <v>1159</v>
      </c>
      <c r="C58" s="301" t="s">
        <v>1293</v>
      </c>
      <c r="D58" s="340"/>
    </row>
    <row r="59" spans="1:6" x14ac:dyDescent="0.25">
      <c r="A59" s="299" t="s">
        <v>2046</v>
      </c>
      <c r="B59" s="300" t="s">
        <v>1148</v>
      </c>
      <c r="C59" s="301" t="s">
        <v>1296</v>
      </c>
      <c r="D59" s="939" t="s">
        <v>1091</v>
      </c>
    </row>
    <row r="60" spans="1:6" x14ac:dyDescent="0.25">
      <c r="A60" s="299" t="s">
        <v>2046</v>
      </c>
      <c r="B60" s="300" t="s">
        <v>1107</v>
      </c>
      <c r="C60" s="301" t="s">
        <v>1298</v>
      </c>
      <c r="D60" s="934" t="s">
        <v>1106</v>
      </c>
    </row>
    <row r="61" spans="1:6" x14ac:dyDescent="0.25">
      <c r="A61" s="299" t="s">
        <v>2046</v>
      </c>
      <c r="B61" s="300" t="s">
        <v>1123</v>
      </c>
      <c r="C61" s="301" t="s">
        <v>1299</v>
      </c>
      <c r="D61" s="941" t="s">
        <v>1097</v>
      </c>
    </row>
    <row r="62" spans="1:6" x14ac:dyDescent="0.25">
      <c r="A62" s="299" t="s">
        <v>2046</v>
      </c>
      <c r="B62" s="300" t="s">
        <v>1159</v>
      </c>
      <c r="C62" s="301" t="s">
        <v>1303</v>
      </c>
      <c r="D62" s="341"/>
    </row>
    <row r="63" spans="1:6" x14ac:dyDescent="0.25">
      <c r="A63" s="299" t="s">
        <v>2046</v>
      </c>
      <c r="B63" s="300" t="s">
        <v>1090</v>
      </c>
      <c r="C63" s="301" t="s">
        <v>1304</v>
      </c>
      <c r="D63" s="938" t="s">
        <v>1106</v>
      </c>
    </row>
    <row r="64" spans="1:6" x14ac:dyDescent="0.25">
      <c r="A64" s="299" t="s">
        <v>2046</v>
      </c>
      <c r="B64" s="300" t="s">
        <v>1159</v>
      </c>
      <c r="C64" s="301" t="s">
        <v>1304</v>
      </c>
      <c r="D64" s="851"/>
    </row>
    <row r="65" spans="1:4" x14ac:dyDescent="0.25">
      <c r="A65" s="299" t="s">
        <v>2046</v>
      </c>
      <c r="B65" s="300" t="s">
        <v>1148</v>
      </c>
      <c r="C65" s="301" t="s">
        <v>1305</v>
      </c>
      <c r="D65" s="940">
        <v>2</v>
      </c>
    </row>
    <row r="66" spans="1:4" x14ac:dyDescent="0.25">
      <c r="A66" s="299" t="s">
        <v>2046</v>
      </c>
      <c r="B66" s="300" t="s">
        <v>1107</v>
      </c>
      <c r="C66" s="301" t="s">
        <v>1306</v>
      </c>
      <c r="D66" s="934" t="s">
        <v>1108</v>
      </c>
    </row>
    <row r="67" spans="1:4" x14ac:dyDescent="0.25">
      <c r="A67" s="299" t="s">
        <v>2046</v>
      </c>
      <c r="B67" s="300" t="s">
        <v>1123</v>
      </c>
      <c r="C67" s="301" t="s">
        <v>1307</v>
      </c>
      <c r="D67" s="941" t="s">
        <v>1098</v>
      </c>
    </row>
    <row r="68" spans="1:4" x14ac:dyDescent="0.25">
      <c r="A68" s="301" t="s">
        <v>2863</v>
      </c>
      <c r="B68" s="300" t="s">
        <v>1090</v>
      </c>
      <c r="C68" s="301" t="s">
        <v>2864</v>
      </c>
      <c r="D68" s="938" t="s">
        <v>1108</v>
      </c>
    </row>
    <row r="69" spans="1:4" x14ac:dyDescent="0.25">
      <c r="A69" s="301" t="s">
        <v>2863</v>
      </c>
      <c r="B69" s="300" t="s">
        <v>1090</v>
      </c>
      <c r="C69" s="301" t="s">
        <v>2865</v>
      </c>
      <c r="D69" s="938" t="s">
        <v>1109</v>
      </c>
    </row>
    <row r="70" spans="1:4" x14ac:dyDescent="0.25">
      <c r="A70" s="301" t="s">
        <v>2866</v>
      </c>
      <c r="B70" s="300" t="s">
        <v>1090</v>
      </c>
      <c r="C70" s="301" t="s">
        <v>2864</v>
      </c>
      <c r="D70" s="938" t="s">
        <v>1110</v>
      </c>
    </row>
    <row r="71" spans="1:4" x14ac:dyDescent="0.25">
      <c r="A71" s="301" t="s">
        <v>2866</v>
      </c>
      <c r="B71" s="300" t="s">
        <v>1090</v>
      </c>
      <c r="C71" s="301" t="s">
        <v>2865</v>
      </c>
      <c r="D71" s="938" t="s">
        <v>1111</v>
      </c>
    </row>
    <row r="72" spans="1:4" x14ac:dyDescent="0.25">
      <c r="A72" s="301" t="s">
        <v>2866</v>
      </c>
      <c r="B72" s="300" t="s">
        <v>1090</v>
      </c>
      <c r="C72" s="301" t="s">
        <v>2867</v>
      </c>
      <c r="D72" s="938" t="s">
        <v>1112</v>
      </c>
    </row>
    <row r="73" spans="1:4" x14ac:dyDescent="0.25">
      <c r="A73" s="301" t="s">
        <v>2866</v>
      </c>
      <c r="B73" s="300" t="s">
        <v>1090</v>
      </c>
      <c r="C73" s="301" t="s">
        <v>2868</v>
      </c>
      <c r="D73" s="938" t="s">
        <v>1113</v>
      </c>
    </row>
    <row r="74" spans="1:4" x14ac:dyDescent="0.25">
      <c r="A74" s="301" t="s">
        <v>2866</v>
      </c>
      <c r="B74" s="300" t="s">
        <v>1090</v>
      </c>
      <c r="C74" s="301" t="s">
        <v>2869</v>
      </c>
      <c r="D74" s="938" t="s">
        <v>1114</v>
      </c>
    </row>
    <row r="75" spans="1:4" x14ac:dyDescent="0.25">
      <c r="A75" s="301" t="s">
        <v>2866</v>
      </c>
      <c r="B75" s="300" t="s">
        <v>1090</v>
      </c>
      <c r="C75" s="301" t="s">
        <v>2870</v>
      </c>
      <c r="D75" s="938" t="s">
        <v>1115</v>
      </c>
    </row>
    <row r="76" spans="1:4" x14ac:dyDescent="0.25">
      <c r="A76" s="301" t="s">
        <v>2866</v>
      </c>
      <c r="B76" s="300" t="s">
        <v>1090</v>
      </c>
      <c r="C76" s="301" t="s">
        <v>2871</v>
      </c>
      <c r="D76" s="938" t="s">
        <v>1116</v>
      </c>
    </row>
    <row r="77" spans="1:4" x14ac:dyDescent="0.25">
      <c r="A77" s="301" t="s">
        <v>2866</v>
      </c>
      <c r="B77" s="300" t="s">
        <v>1090</v>
      </c>
      <c r="C77" s="301" t="s">
        <v>2872</v>
      </c>
      <c r="D77" s="938" t="s">
        <v>1117</v>
      </c>
    </row>
    <row r="78" spans="1:4" x14ac:dyDescent="0.25">
      <c r="A78" s="301" t="s">
        <v>2866</v>
      </c>
      <c r="B78" s="300" t="s">
        <v>1090</v>
      </c>
      <c r="C78" s="301" t="s">
        <v>2873</v>
      </c>
      <c r="D78" s="938" t="s">
        <v>1118</v>
      </c>
    </row>
    <row r="79" spans="1:4" x14ac:dyDescent="0.25">
      <c r="A79" s="301" t="s">
        <v>2866</v>
      </c>
      <c r="B79" s="300" t="s">
        <v>1107</v>
      </c>
      <c r="C79" s="301" t="s">
        <v>2874</v>
      </c>
      <c r="D79" s="934" t="s">
        <v>1109</v>
      </c>
    </row>
    <row r="80" spans="1:4" x14ac:dyDescent="0.25">
      <c r="A80" s="301" t="s">
        <v>2935</v>
      </c>
      <c r="B80" s="300" t="s">
        <v>1107</v>
      </c>
      <c r="C80" s="301" t="s">
        <v>2864</v>
      </c>
      <c r="D80" s="934" t="s">
        <v>1110</v>
      </c>
    </row>
    <row r="81" spans="1:4" x14ac:dyDescent="0.25">
      <c r="A81" s="301" t="s">
        <v>2982</v>
      </c>
      <c r="B81" s="300" t="s">
        <v>1107</v>
      </c>
      <c r="C81" s="301" t="s">
        <v>2864</v>
      </c>
      <c r="D81" s="934" t="s">
        <v>1111</v>
      </c>
    </row>
    <row r="82" spans="1:4" x14ac:dyDescent="0.25">
      <c r="A82" s="301" t="s">
        <v>2983</v>
      </c>
      <c r="B82" s="300" t="s">
        <v>1107</v>
      </c>
      <c r="C82" s="301" t="s">
        <v>2864</v>
      </c>
      <c r="D82" s="934" t="s">
        <v>1112</v>
      </c>
    </row>
    <row r="83" spans="1:4" x14ac:dyDescent="0.25">
      <c r="A83" s="301" t="s">
        <v>2934</v>
      </c>
      <c r="B83" s="300" t="s">
        <v>1107</v>
      </c>
      <c r="C83" s="301" t="s">
        <v>2864</v>
      </c>
      <c r="D83" s="934" t="s">
        <v>1113</v>
      </c>
    </row>
    <row r="84" spans="1:4" x14ac:dyDescent="0.25">
      <c r="A84" s="301" t="s">
        <v>2866</v>
      </c>
      <c r="B84" s="300" t="s">
        <v>1123</v>
      </c>
      <c r="C84" s="301" t="s">
        <v>3516</v>
      </c>
      <c r="D84" s="943" t="s">
        <v>1099</v>
      </c>
    </row>
    <row r="85" spans="1:4" ht="25.5" x14ac:dyDescent="0.25">
      <c r="A85" s="301" t="s">
        <v>4169</v>
      </c>
      <c r="B85" s="300" t="s">
        <v>1107</v>
      </c>
      <c r="C85" s="301" t="s">
        <v>2864</v>
      </c>
      <c r="D85" s="934" t="s">
        <v>1114</v>
      </c>
    </row>
    <row r="86" spans="1:4" ht="25.5" x14ac:dyDescent="0.25">
      <c r="A86" s="301" t="s">
        <v>4169</v>
      </c>
      <c r="B86" s="300" t="s">
        <v>1090</v>
      </c>
      <c r="C86" s="301" t="s">
        <v>2865</v>
      </c>
      <c r="D86" s="938" t="s">
        <v>1119</v>
      </c>
    </row>
    <row r="87" spans="1:4" ht="25.5" x14ac:dyDescent="0.25">
      <c r="A87" s="301" t="s">
        <v>4169</v>
      </c>
      <c r="B87" s="300" t="s">
        <v>1123</v>
      </c>
      <c r="C87" s="301" t="s">
        <v>2867</v>
      </c>
      <c r="D87" s="943" t="s">
        <v>1100</v>
      </c>
    </row>
    <row r="88" spans="1:4" ht="25.5" x14ac:dyDescent="0.25">
      <c r="A88" s="301" t="s">
        <v>4211</v>
      </c>
      <c r="B88" s="300" t="s">
        <v>1107</v>
      </c>
      <c r="C88" s="301" t="s">
        <v>2864</v>
      </c>
      <c r="D88" s="934" t="s">
        <v>1115</v>
      </c>
    </row>
    <row r="89" spans="1:4" ht="25.5" x14ac:dyDescent="0.25">
      <c r="A89" s="301" t="s">
        <v>4211</v>
      </c>
      <c r="B89" s="300" t="s">
        <v>1090</v>
      </c>
      <c r="C89" s="301" t="s">
        <v>2865</v>
      </c>
      <c r="D89" s="938" t="s">
        <v>1120</v>
      </c>
    </row>
    <row r="90" spans="1:4" ht="25.5" x14ac:dyDescent="0.25">
      <c r="A90" s="301" t="s">
        <v>4211</v>
      </c>
      <c r="B90" s="300" t="s">
        <v>1123</v>
      </c>
      <c r="C90" s="301" t="s">
        <v>2867</v>
      </c>
      <c r="D90" s="943" t="s">
        <v>1101</v>
      </c>
    </row>
    <row r="91" spans="1:4" ht="25.5" x14ac:dyDescent="0.25">
      <c r="A91" s="301" t="s">
        <v>4212</v>
      </c>
      <c r="B91" s="300" t="s">
        <v>1107</v>
      </c>
      <c r="C91" s="301" t="s">
        <v>2864</v>
      </c>
      <c r="D91" s="934" t="s">
        <v>1116</v>
      </c>
    </row>
    <row r="92" spans="1:4" ht="25.5" x14ac:dyDescent="0.25">
      <c r="A92" s="301" t="s">
        <v>4212</v>
      </c>
      <c r="B92" s="300" t="s">
        <v>1090</v>
      </c>
      <c r="C92" s="301" t="s">
        <v>2865</v>
      </c>
      <c r="D92" s="938" t="s">
        <v>1121</v>
      </c>
    </row>
    <row r="93" spans="1:4" ht="25.5" x14ac:dyDescent="0.25">
      <c r="A93" s="301" t="s">
        <v>4212</v>
      </c>
      <c r="B93" s="300" t="s">
        <v>1123</v>
      </c>
      <c r="C93" s="301" t="s">
        <v>2867</v>
      </c>
      <c r="D93" s="943" t="s">
        <v>1102</v>
      </c>
    </row>
    <row r="94" spans="1:4" ht="25.5" x14ac:dyDescent="0.25">
      <c r="A94" s="301" t="s">
        <v>4213</v>
      </c>
      <c r="B94" s="300" t="s">
        <v>1107</v>
      </c>
      <c r="C94" s="301" t="s">
        <v>2864</v>
      </c>
      <c r="D94" s="934" t="s">
        <v>1117</v>
      </c>
    </row>
    <row r="95" spans="1:4" ht="25.5" x14ac:dyDescent="0.25">
      <c r="A95" s="301" t="s">
        <v>4213</v>
      </c>
      <c r="B95" s="300" t="s">
        <v>1090</v>
      </c>
      <c r="C95" s="301" t="s">
        <v>2865</v>
      </c>
      <c r="D95" s="938" t="s">
        <v>1122</v>
      </c>
    </row>
    <row r="96" spans="1:4" ht="25.5" x14ac:dyDescent="0.25">
      <c r="A96" s="301" t="s">
        <v>4213</v>
      </c>
      <c r="B96" s="300" t="s">
        <v>1123</v>
      </c>
      <c r="C96" s="301" t="s">
        <v>2867</v>
      </c>
      <c r="D96" s="943" t="s">
        <v>1103</v>
      </c>
    </row>
    <row r="97" spans="1:9" ht="25.5" x14ac:dyDescent="0.25">
      <c r="A97" s="301" t="s">
        <v>4215</v>
      </c>
      <c r="B97" s="300" t="s">
        <v>1107</v>
      </c>
      <c r="C97" s="301" t="s">
        <v>2864</v>
      </c>
      <c r="D97" s="934" t="s">
        <v>1118</v>
      </c>
    </row>
    <row r="98" spans="1:9" ht="25.5" x14ac:dyDescent="0.25">
      <c r="A98" s="301" t="s">
        <v>4215</v>
      </c>
      <c r="B98" s="300" t="s">
        <v>1090</v>
      </c>
      <c r="C98" s="301" t="s">
        <v>2865</v>
      </c>
      <c r="D98" s="938" t="s">
        <v>4214</v>
      </c>
    </row>
    <row r="99" spans="1:9" ht="25.5" x14ac:dyDescent="0.25">
      <c r="A99" s="301" t="s">
        <v>4215</v>
      </c>
      <c r="B99" s="300" t="s">
        <v>1123</v>
      </c>
      <c r="C99" s="301" t="s">
        <v>2867</v>
      </c>
      <c r="D99" s="943" t="s">
        <v>1104</v>
      </c>
    </row>
    <row r="100" spans="1:9" x14ac:dyDescent="0.25">
      <c r="A100" s="301" t="s">
        <v>4217</v>
      </c>
      <c r="B100" s="300" t="s">
        <v>1107</v>
      </c>
      <c r="C100" s="301" t="s">
        <v>2864</v>
      </c>
      <c r="D100" s="934" t="s">
        <v>1119</v>
      </c>
    </row>
    <row r="101" spans="1:9" x14ac:dyDescent="0.25">
      <c r="A101" s="301" t="s">
        <v>4217</v>
      </c>
      <c r="B101" s="300" t="s">
        <v>1090</v>
      </c>
      <c r="C101" s="301" t="s">
        <v>2865</v>
      </c>
      <c r="D101" s="938" t="s">
        <v>4216</v>
      </c>
    </row>
    <row r="102" spans="1:9" x14ac:dyDescent="0.25">
      <c r="A102" s="301" t="s">
        <v>4217</v>
      </c>
      <c r="B102" s="300" t="s">
        <v>1123</v>
      </c>
      <c r="C102" s="301" t="s">
        <v>2867</v>
      </c>
      <c r="D102" s="943" t="s">
        <v>1105</v>
      </c>
    </row>
    <row r="103" spans="1:9" x14ac:dyDescent="0.25">
      <c r="A103" s="301" t="s">
        <v>4219</v>
      </c>
      <c r="B103" s="300" t="s">
        <v>1107</v>
      </c>
      <c r="C103" s="301" t="s">
        <v>2864</v>
      </c>
      <c r="D103" s="934" t="s">
        <v>1120</v>
      </c>
    </row>
    <row r="104" spans="1:9" x14ac:dyDescent="0.25">
      <c r="A104" s="301" t="s">
        <v>4219</v>
      </c>
      <c r="B104" s="300" t="s">
        <v>1090</v>
      </c>
      <c r="C104" s="301" t="s">
        <v>2865</v>
      </c>
      <c r="D104" s="938" t="s">
        <v>4218</v>
      </c>
    </row>
    <row r="105" spans="1:9" x14ac:dyDescent="0.25">
      <c r="A105" s="301" t="s">
        <v>4219</v>
      </c>
      <c r="B105" s="300" t="s">
        <v>1123</v>
      </c>
      <c r="C105" s="301" t="s">
        <v>2867</v>
      </c>
      <c r="D105" s="943" t="s">
        <v>1106</v>
      </c>
    </row>
    <row r="106" spans="1:9" x14ac:dyDescent="0.25">
      <c r="A106" s="301" t="s">
        <v>4221</v>
      </c>
      <c r="B106" s="300" t="s">
        <v>1107</v>
      </c>
      <c r="C106" s="301" t="s">
        <v>2864</v>
      </c>
      <c r="D106" s="934" t="s">
        <v>1121</v>
      </c>
      <c r="E106" s="352"/>
      <c r="F106" s="271"/>
      <c r="G106" s="271"/>
      <c r="H106" s="271"/>
      <c r="I106" s="271"/>
    </row>
    <row r="107" spans="1:9" x14ac:dyDescent="0.25">
      <c r="A107" s="301" t="s">
        <v>4221</v>
      </c>
      <c r="B107" s="300" t="s">
        <v>1090</v>
      </c>
      <c r="C107" s="301" t="s">
        <v>2865</v>
      </c>
      <c r="D107" s="938" t="s">
        <v>4220</v>
      </c>
      <c r="E107" s="271"/>
      <c r="F107" s="271"/>
      <c r="G107" s="271"/>
      <c r="H107" s="271"/>
      <c r="I107" s="271"/>
    </row>
    <row r="108" spans="1:9" x14ac:dyDescent="0.25">
      <c r="A108" s="301" t="s">
        <v>4221</v>
      </c>
      <c r="B108" s="300" t="s">
        <v>1123</v>
      </c>
      <c r="C108" s="301" t="s">
        <v>2867</v>
      </c>
      <c r="D108" s="943" t="s">
        <v>1108</v>
      </c>
      <c r="E108" s="271"/>
      <c r="F108" s="271"/>
      <c r="G108" s="271"/>
      <c r="H108" s="271"/>
      <c r="I108" s="271"/>
    </row>
    <row r="109" spans="1:9" ht="25.5" x14ac:dyDescent="0.25">
      <c r="A109" s="301" t="s">
        <v>4222</v>
      </c>
      <c r="B109" s="300" t="s">
        <v>1107</v>
      </c>
      <c r="C109" s="301" t="s">
        <v>2864</v>
      </c>
      <c r="D109" s="934" t="s">
        <v>1122</v>
      </c>
      <c r="E109" s="271"/>
      <c r="F109" s="271"/>
      <c r="G109" s="271"/>
      <c r="H109" s="271"/>
      <c r="I109" s="271"/>
    </row>
    <row r="110" spans="1:9" ht="25.5" x14ac:dyDescent="0.25">
      <c r="A110" s="301" t="s">
        <v>4222</v>
      </c>
      <c r="B110" s="300" t="s">
        <v>1090</v>
      </c>
      <c r="C110" s="301" t="s">
        <v>2865</v>
      </c>
      <c r="D110" s="938" t="s">
        <v>4223</v>
      </c>
      <c r="E110" s="271"/>
      <c r="F110" s="271"/>
      <c r="G110" s="271"/>
      <c r="H110" s="271"/>
      <c r="I110" s="271"/>
    </row>
    <row r="111" spans="1:9" ht="25.5" x14ac:dyDescent="0.25">
      <c r="A111" s="301" t="s">
        <v>4222</v>
      </c>
      <c r="B111" s="300" t="s">
        <v>1123</v>
      </c>
      <c r="C111" s="301" t="s">
        <v>2867</v>
      </c>
      <c r="D111" s="943" t="s">
        <v>1109</v>
      </c>
      <c r="E111" s="271"/>
      <c r="F111" s="271"/>
      <c r="G111" s="271"/>
      <c r="H111" s="271"/>
      <c r="I111" s="271"/>
    </row>
    <row r="112" spans="1:9" ht="25.5" x14ac:dyDescent="0.25">
      <c r="A112" s="301" t="s">
        <v>4225</v>
      </c>
      <c r="B112" s="300" t="s">
        <v>1107</v>
      </c>
      <c r="C112" s="301" t="s">
        <v>2864</v>
      </c>
      <c r="D112" s="934" t="s">
        <v>4214</v>
      </c>
      <c r="E112" s="271"/>
      <c r="F112" s="271"/>
      <c r="G112" s="271"/>
      <c r="H112" s="271"/>
      <c r="I112" s="271"/>
    </row>
    <row r="113" spans="1:9" ht="25.5" x14ac:dyDescent="0.25">
      <c r="A113" s="301" t="s">
        <v>4225</v>
      </c>
      <c r="B113" s="300" t="s">
        <v>1090</v>
      </c>
      <c r="C113" s="301" t="s">
        <v>2865</v>
      </c>
      <c r="D113" s="938" t="s">
        <v>4224</v>
      </c>
      <c r="E113" s="271"/>
      <c r="F113" s="271"/>
      <c r="G113" s="271"/>
      <c r="H113" s="271"/>
      <c r="I113" s="271"/>
    </row>
    <row r="114" spans="1:9" ht="25.5" x14ac:dyDescent="0.25">
      <c r="A114" s="301" t="s">
        <v>4225</v>
      </c>
      <c r="B114" s="300" t="s">
        <v>1123</v>
      </c>
      <c r="C114" s="301" t="s">
        <v>2867</v>
      </c>
      <c r="D114" s="943" t="s">
        <v>1110</v>
      </c>
      <c r="E114" s="271"/>
      <c r="F114" s="271"/>
      <c r="G114" s="271"/>
      <c r="H114" s="271"/>
      <c r="I114" s="271"/>
    </row>
    <row r="115" spans="1:9" x14ac:dyDescent="0.25">
      <c r="A115" s="299"/>
      <c r="B115" s="300"/>
      <c r="C115" s="301"/>
      <c r="D115" s="340"/>
      <c r="E115" s="271"/>
      <c r="F115" s="271"/>
      <c r="G115" s="271"/>
      <c r="H115" s="271"/>
      <c r="I115" s="271"/>
    </row>
    <row r="116" spans="1:9" x14ac:dyDescent="0.25">
      <c r="A116" s="299"/>
      <c r="B116" s="300"/>
      <c r="C116" s="301"/>
      <c r="D116" s="340"/>
      <c r="E116" s="271"/>
      <c r="F116" s="271"/>
      <c r="G116" s="271"/>
      <c r="H116" s="271"/>
      <c r="I116" s="271"/>
    </row>
    <row r="117" spans="1:9" x14ac:dyDescent="0.25">
      <c r="A117" s="299"/>
      <c r="B117" s="300"/>
      <c r="C117" s="301"/>
      <c r="D117" s="340"/>
      <c r="E117" s="271"/>
      <c r="F117" s="271"/>
      <c r="G117" s="271"/>
      <c r="H117" s="271"/>
      <c r="I117" s="271"/>
    </row>
    <row r="118" spans="1:9" x14ac:dyDescent="0.25">
      <c r="A118" s="299"/>
      <c r="B118" s="300"/>
      <c r="C118" s="301"/>
      <c r="D118" s="341"/>
      <c r="E118" s="271"/>
      <c r="F118" s="271"/>
      <c r="G118" s="271"/>
      <c r="H118" s="271"/>
      <c r="I118" s="271"/>
    </row>
    <row r="119" spans="1:9" x14ac:dyDescent="0.25">
      <c r="A119" s="299"/>
      <c r="B119" s="300"/>
      <c r="C119" s="301"/>
      <c r="D119" s="341"/>
      <c r="E119" s="271"/>
      <c r="F119" s="271"/>
      <c r="G119" s="271"/>
      <c r="H119" s="271"/>
      <c r="I119" s="271"/>
    </row>
    <row r="120" spans="1:9" x14ac:dyDescent="0.25">
      <c r="A120" s="299"/>
      <c r="B120" s="300"/>
      <c r="C120" s="301"/>
      <c r="D120" s="851"/>
    </row>
    <row r="121" spans="1:9" x14ac:dyDescent="0.25">
      <c r="A121" s="299"/>
      <c r="B121" s="300"/>
      <c r="C121" s="301"/>
      <c r="D121" s="341"/>
    </row>
    <row r="122" spans="1:9" x14ac:dyDescent="0.25">
      <c r="A122" s="299"/>
      <c r="B122" s="300"/>
      <c r="C122" s="301"/>
      <c r="D122" s="340"/>
    </row>
    <row r="123" spans="1:9" x14ac:dyDescent="0.25">
      <c r="A123" s="299"/>
      <c r="B123" s="300"/>
      <c r="C123" s="301"/>
      <c r="D123" s="340"/>
    </row>
    <row r="124" spans="1:9" x14ac:dyDescent="0.25">
      <c r="A124" s="299"/>
      <c r="B124" s="300"/>
      <c r="C124" s="301"/>
      <c r="D124" s="341"/>
    </row>
    <row r="125" spans="1:9" x14ac:dyDescent="0.25">
      <c r="A125" s="299"/>
      <c r="B125" s="300"/>
      <c r="C125" s="301"/>
      <c r="D125" s="851"/>
    </row>
    <row r="126" spans="1:9" x14ac:dyDescent="0.25">
      <c r="A126" s="299"/>
      <c r="B126" s="300"/>
      <c r="C126" s="301"/>
      <c r="D126" s="341"/>
    </row>
    <row r="127" spans="1:9" x14ac:dyDescent="0.25">
      <c r="A127" s="299"/>
      <c r="B127" s="300"/>
      <c r="C127" s="301"/>
      <c r="D127" s="340"/>
    </row>
    <row r="128" spans="1:9" x14ac:dyDescent="0.25">
      <c r="A128" s="299"/>
      <c r="B128" s="300"/>
      <c r="C128" s="301"/>
      <c r="D128" s="340"/>
    </row>
    <row r="129" spans="1:4" x14ac:dyDescent="0.25">
      <c r="A129" s="299"/>
      <c r="B129" s="300"/>
      <c r="C129" s="301"/>
      <c r="D129" s="341"/>
    </row>
    <row r="130" spans="1:4" x14ac:dyDescent="0.25">
      <c r="A130" s="299"/>
      <c r="B130" s="300"/>
      <c r="C130" s="301"/>
      <c r="D130" s="340"/>
    </row>
    <row r="131" spans="1:4" x14ac:dyDescent="0.25">
      <c r="A131" s="299"/>
      <c r="B131" s="300"/>
      <c r="C131" s="301"/>
      <c r="D131" s="340"/>
    </row>
    <row r="132" spans="1:4" x14ac:dyDescent="0.25">
      <c r="A132" s="299"/>
      <c r="B132" s="300"/>
      <c r="C132" s="301"/>
      <c r="D132" s="340"/>
    </row>
    <row r="133" spans="1:4" x14ac:dyDescent="0.25">
      <c r="A133" s="299"/>
      <c r="B133" s="300"/>
      <c r="C133" s="301"/>
      <c r="D133" s="341"/>
    </row>
    <row r="134" spans="1:4" x14ac:dyDescent="0.25">
      <c r="A134" s="299"/>
      <c r="B134" s="300"/>
      <c r="C134" s="301"/>
      <c r="D134" s="341"/>
    </row>
    <row r="135" spans="1:4" x14ac:dyDescent="0.25">
      <c r="A135" s="702"/>
      <c r="B135" s="702"/>
      <c r="C135" s="702"/>
      <c r="D135" s="203"/>
    </row>
    <row r="136" spans="1:4" x14ac:dyDescent="0.25">
      <c r="A136" s="702"/>
      <c r="B136" s="702"/>
      <c r="C136" s="702"/>
      <c r="D136" s="852"/>
    </row>
    <row r="137" spans="1:4" x14ac:dyDescent="0.25">
      <c r="A137" s="702"/>
      <c r="B137" s="702"/>
      <c r="C137" s="702"/>
      <c r="D137" s="852"/>
    </row>
    <row r="138" spans="1:4" x14ac:dyDescent="0.25">
      <c r="A138" s="702"/>
      <c r="B138" s="702"/>
      <c r="C138" s="702"/>
      <c r="D138" s="203"/>
    </row>
    <row r="139" spans="1:4" x14ac:dyDescent="0.25">
      <c r="A139" s="702"/>
      <c r="B139" s="702"/>
      <c r="C139" s="702"/>
      <c r="D139" s="852"/>
    </row>
    <row r="140" spans="1:4" x14ac:dyDescent="0.25">
      <c r="A140" s="702"/>
      <c r="B140" s="702"/>
      <c r="C140" s="702"/>
      <c r="D140" s="852"/>
    </row>
    <row r="141" spans="1:4" x14ac:dyDescent="0.25">
      <c r="A141" s="702"/>
      <c r="B141" s="702"/>
      <c r="C141" s="702"/>
      <c r="D141" s="852"/>
    </row>
    <row r="142" spans="1:4" x14ac:dyDescent="0.25">
      <c r="A142" s="702"/>
      <c r="B142" s="702"/>
      <c r="C142" s="702"/>
      <c r="D142" s="852"/>
    </row>
    <row r="143" spans="1:4" x14ac:dyDescent="0.25">
      <c r="A143" s="702"/>
      <c r="B143" s="702"/>
      <c r="C143" s="702"/>
      <c r="D143" s="852"/>
    </row>
    <row r="144" spans="1:4" x14ac:dyDescent="0.25">
      <c r="A144" s="702"/>
      <c r="B144" s="702"/>
      <c r="C144" s="702"/>
      <c r="D144" s="852"/>
    </row>
    <row r="145" spans="1:8" x14ac:dyDescent="0.25">
      <c r="A145" s="702"/>
      <c r="B145" s="702"/>
      <c r="C145" s="702"/>
      <c r="D145" s="852"/>
    </row>
    <row r="146" spans="1:8" x14ac:dyDescent="0.25">
      <c r="A146" s="702"/>
      <c r="B146" s="702"/>
      <c r="C146" s="702"/>
      <c r="D146" s="852"/>
    </row>
    <row r="147" spans="1:8" x14ac:dyDescent="0.25">
      <c r="A147" s="702"/>
      <c r="B147" s="702"/>
      <c r="C147" s="702"/>
      <c r="D147" s="852"/>
    </row>
    <row r="148" spans="1:8" x14ac:dyDescent="0.25">
      <c r="A148" s="702"/>
      <c r="B148" s="702"/>
      <c r="C148" s="702"/>
      <c r="D148" s="852"/>
    </row>
    <row r="149" spans="1:8" x14ac:dyDescent="0.25">
      <c r="A149" s="702"/>
      <c r="B149" s="702"/>
      <c r="C149" s="702"/>
      <c r="D149" s="852"/>
    </row>
    <row r="150" spans="1:8" x14ac:dyDescent="0.25">
      <c r="A150" s="702"/>
      <c r="B150" s="702"/>
      <c r="C150" s="702"/>
      <c r="D150" s="852"/>
    </row>
    <row r="151" spans="1:8" x14ac:dyDescent="0.25">
      <c r="A151" s="702"/>
      <c r="B151" s="702"/>
      <c r="C151" s="702"/>
      <c r="D151" s="852"/>
    </row>
    <row r="152" spans="1:8" x14ac:dyDescent="0.25">
      <c r="A152" s="702"/>
      <c r="B152" s="702"/>
      <c r="C152" s="702"/>
      <c r="D152" s="852"/>
    </row>
    <row r="153" spans="1:8" x14ac:dyDescent="0.25">
      <c r="A153" s="702"/>
      <c r="B153" s="702"/>
      <c r="C153" s="702"/>
      <c r="D153" s="852"/>
    </row>
    <row r="154" spans="1:8" x14ac:dyDescent="0.25">
      <c r="A154" s="702"/>
      <c r="B154" s="702"/>
      <c r="C154" s="702"/>
      <c r="D154" s="852"/>
    </row>
    <row r="155" spans="1:8" x14ac:dyDescent="0.25">
      <c r="A155" s="702"/>
      <c r="B155" s="702"/>
      <c r="C155" s="702"/>
      <c r="D155" s="852"/>
    </row>
    <row r="156" spans="1:8" x14ac:dyDescent="0.25">
      <c r="A156" s="702"/>
      <c r="B156" s="702"/>
      <c r="C156" s="702"/>
      <c r="D156" s="852"/>
      <c r="H156" s="703"/>
    </row>
    <row r="157" spans="1:8" x14ac:dyDescent="0.25">
      <c r="A157" s="702"/>
      <c r="B157" s="702"/>
      <c r="C157" s="702"/>
      <c r="D157" s="852"/>
    </row>
    <row r="158" spans="1:8" x14ac:dyDescent="0.25">
      <c r="A158" s="702"/>
      <c r="B158" s="702"/>
      <c r="C158" s="702"/>
      <c r="D158" s="852"/>
    </row>
    <row r="159" spans="1:8" x14ac:dyDescent="0.25">
      <c r="A159" s="702"/>
      <c r="B159" s="702"/>
      <c r="C159" s="702"/>
      <c r="D159" s="852"/>
    </row>
    <row r="160" spans="1:8" x14ac:dyDescent="0.25">
      <c r="A160" s="702"/>
      <c r="B160" s="702"/>
      <c r="C160" s="702"/>
      <c r="D160" s="852"/>
    </row>
    <row r="161" spans="1:4" x14ac:dyDescent="0.25">
      <c r="A161" s="702"/>
      <c r="B161" s="702"/>
      <c r="C161" s="702"/>
      <c r="D161" s="852"/>
    </row>
    <row r="162" spans="1:4" x14ac:dyDescent="0.25">
      <c r="A162" s="702"/>
      <c r="B162" s="702"/>
      <c r="C162" s="702"/>
      <c r="D162" s="852"/>
    </row>
    <row r="163" spans="1:4" x14ac:dyDescent="0.25">
      <c r="A163" s="702"/>
      <c r="B163" s="702"/>
      <c r="C163" s="702"/>
      <c r="D163" s="852"/>
    </row>
    <row r="164" spans="1:4" x14ac:dyDescent="0.25">
      <c r="A164" s="702"/>
      <c r="B164" s="702"/>
      <c r="C164" s="702"/>
      <c r="D164" s="852"/>
    </row>
    <row r="165" spans="1:4" x14ac:dyDescent="0.25">
      <c r="A165" s="702"/>
      <c r="B165" s="702"/>
      <c r="C165" s="702"/>
      <c r="D165" s="852"/>
    </row>
    <row r="166" spans="1:4" x14ac:dyDescent="0.25">
      <c r="A166" s="702"/>
      <c r="B166" s="702"/>
      <c r="C166" s="702"/>
      <c r="D166" s="852"/>
    </row>
    <row r="167" spans="1:4" x14ac:dyDescent="0.25">
      <c r="A167" s="702"/>
      <c r="B167" s="702"/>
      <c r="C167" s="702"/>
      <c r="D167" s="852"/>
    </row>
    <row r="168" spans="1:4" x14ac:dyDescent="0.25">
      <c r="A168" s="702"/>
      <c r="B168" s="702"/>
      <c r="C168" s="702"/>
      <c r="D168" s="852"/>
    </row>
    <row r="169" spans="1:4" x14ac:dyDescent="0.25">
      <c r="A169" s="702"/>
      <c r="B169" s="702"/>
      <c r="C169" s="702"/>
      <c r="D169" s="852"/>
    </row>
    <row r="170" spans="1:4" x14ac:dyDescent="0.25">
      <c r="A170" s="702"/>
      <c r="B170" s="702"/>
      <c r="C170" s="702"/>
      <c r="D170" s="852"/>
    </row>
    <row r="171" spans="1:4" x14ac:dyDescent="0.25">
      <c r="A171" s="702"/>
      <c r="B171" s="702"/>
      <c r="C171" s="702"/>
      <c r="D171" s="852"/>
    </row>
    <row r="172" spans="1:4" x14ac:dyDescent="0.25">
      <c r="A172" s="702"/>
      <c r="B172" s="702"/>
      <c r="C172" s="702"/>
      <c r="D172" s="852"/>
    </row>
    <row r="173" spans="1:4" x14ac:dyDescent="0.25">
      <c r="A173" s="702"/>
      <c r="B173" s="702"/>
      <c r="C173" s="702"/>
      <c r="D173" s="852"/>
    </row>
    <row r="174" spans="1:4" x14ac:dyDescent="0.25">
      <c r="A174" s="702"/>
      <c r="B174" s="702"/>
      <c r="C174" s="702"/>
      <c r="D174" s="852"/>
    </row>
    <row r="175" spans="1:4" x14ac:dyDescent="0.25">
      <c r="A175" s="702"/>
      <c r="B175" s="702"/>
      <c r="C175" s="702"/>
      <c r="D175" s="852"/>
    </row>
    <row r="176" spans="1:4" x14ac:dyDescent="0.25">
      <c r="A176" s="702"/>
      <c r="B176" s="702"/>
      <c r="C176" s="702"/>
      <c r="D176" s="853"/>
    </row>
    <row r="177" spans="1:4" x14ac:dyDescent="0.25">
      <c r="A177" s="702"/>
      <c r="B177" s="702"/>
      <c r="C177" s="702"/>
      <c r="D177" s="853"/>
    </row>
    <row r="178" spans="1:4" x14ac:dyDescent="0.25">
      <c r="A178" s="702"/>
      <c r="B178" s="702"/>
      <c r="C178" s="702"/>
      <c r="D178" s="853"/>
    </row>
    <row r="179" spans="1:4" x14ac:dyDescent="0.25">
      <c r="A179" s="702"/>
      <c r="B179" s="702"/>
      <c r="C179" s="702"/>
      <c r="D179" s="853"/>
    </row>
    <row r="180" spans="1:4" x14ac:dyDescent="0.25">
      <c r="A180" s="702"/>
      <c r="B180" s="702"/>
      <c r="C180" s="702"/>
      <c r="D180" s="853"/>
    </row>
    <row r="181" spans="1:4" x14ac:dyDescent="0.25">
      <c r="A181" s="702"/>
      <c r="B181" s="702"/>
      <c r="C181" s="702"/>
      <c r="D181" s="853"/>
    </row>
    <row r="182" spans="1:4" x14ac:dyDescent="0.25">
      <c r="A182" s="702"/>
      <c r="B182" s="702"/>
      <c r="C182" s="702"/>
      <c r="D182" s="853"/>
    </row>
    <row r="183" spans="1:4" x14ac:dyDescent="0.25">
      <c r="A183" s="702"/>
      <c r="B183" s="702"/>
      <c r="C183" s="702"/>
      <c r="D183" s="852"/>
    </row>
    <row r="184" spans="1:4" x14ac:dyDescent="0.25">
      <c r="A184" s="702"/>
      <c r="B184" s="702"/>
      <c r="C184" s="702"/>
      <c r="D184" s="852"/>
    </row>
    <row r="185" spans="1:4" x14ac:dyDescent="0.25">
      <c r="A185" s="702"/>
      <c r="B185" s="702"/>
      <c r="C185" s="702"/>
      <c r="D185" s="852"/>
    </row>
    <row r="186" spans="1:4" x14ac:dyDescent="0.25">
      <c r="A186" s="702"/>
      <c r="B186" s="702"/>
      <c r="C186" s="702"/>
      <c r="D186" s="852"/>
    </row>
    <row r="187" spans="1:4" x14ac:dyDescent="0.25">
      <c r="A187" s="702"/>
      <c r="B187" s="702"/>
      <c r="C187" s="702"/>
      <c r="D187" s="852"/>
    </row>
    <row r="188" spans="1:4" x14ac:dyDescent="0.25">
      <c r="A188" s="702"/>
      <c r="B188" s="702"/>
      <c r="C188" s="702"/>
      <c r="D188" s="853"/>
    </row>
    <row r="189" spans="1:4" x14ac:dyDescent="0.25">
      <c r="A189" s="702"/>
      <c r="B189" s="702"/>
      <c r="C189" s="702"/>
      <c r="D189" s="852"/>
    </row>
    <row r="190" spans="1:4" x14ac:dyDescent="0.25">
      <c r="A190" s="702"/>
      <c r="B190" s="702"/>
      <c r="C190" s="702"/>
      <c r="D190" s="852"/>
    </row>
    <row r="191" spans="1:4" x14ac:dyDescent="0.25">
      <c r="A191" s="702"/>
      <c r="B191" s="702"/>
      <c r="C191" s="702"/>
      <c r="D191" s="852"/>
    </row>
    <row r="192" spans="1:4" x14ac:dyDescent="0.25">
      <c r="A192" s="702"/>
      <c r="B192" s="702"/>
      <c r="C192" s="702"/>
      <c r="D192" s="852"/>
    </row>
    <row r="193" spans="1:4" x14ac:dyDescent="0.25">
      <c r="A193" s="702"/>
      <c r="B193" s="702"/>
      <c r="C193" s="702"/>
      <c r="D193" s="852"/>
    </row>
    <row r="194" spans="1:4" x14ac:dyDescent="0.25">
      <c r="A194" s="702"/>
      <c r="B194" s="702"/>
      <c r="C194" s="702"/>
      <c r="D194" s="853"/>
    </row>
    <row r="195" spans="1:4" x14ac:dyDescent="0.25">
      <c r="A195" s="702"/>
      <c r="B195" s="702"/>
      <c r="C195" s="702"/>
      <c r="D195" s="852"/>
    </row>
    <row r="196" spans="1:4" x14ac:dyDescent="0.25">
      <c r="A196" s="702"/>
      <c r="B196" s="702"/>
      <c r="C196" s="702"/>
      <c r="D196" s="852"/>
    </row>
    <row r="197" spans="1:4" x14ac:dyDescent="0.25">
      <c r="A197" s="702"/>
      <c r="B197" s="702"/>
      <c r="C197" s="702"/>
      <c r="D197" s="852"/>
    </row>
    <row r="198" spans="1:4" x14ac:dyDescent="0.25">
      <c r="A198" s="702"/>
      <c r="B198" s="702"/>
      <c r="C198" s="702"/>
      <c r="D198" s="852"/>
    </row>
    <row r="199" spans="1:4" x14ac:dyDescent="0.25">
      <c r="A199" s="702"/>
      <c r="B199" s="702"/>
      <c r="C199" s="643"/>
      <c r="D199" s="854"/>
    </row>
    <row r="200" spans="1:4" x14ac:dyDescent="0.25">
      <c r="A200" s="702"/>
      <c r="B200" s="702"/>
      <c r="C200" s="643"/>
      <c r="D200" s="852"/>
    </row>
    <row r="201" spans="1:4" x14ac:dyDescent="0.25">
      <c r="A201" s="702"/>
      <c r="B201" s="702"/>
      <c r="C201" s="643"/>
      <c r="D201" s="854"/>
    </row>
    <row r="202" spans="1:4" x14ac:dyDescent="0.25">
      <c r="A202" s="702"/>
      <c r="B202" s="702"/>
      <c r="C202" s="643"/>
      <c r="D202" s="854"/>
    </row>
    <row r="203" spans="1:4" x14ac:dyDescent="0.25">
      <c r="A203" s="702"/>
      <c r="B203" s="702"/>
      <c r="C203" s="643"/>
      <c r="D203" s="852"/>
    </row>
    <row r="204" spans="1:4" x14ac:dyDescent="0.25">
      <c r="A204" s="702"/>
      <c r="B204" s="702"/>
      <c r="C204" s="643"/>
      <c r="D204" s="854"/>
    </row>
    <row r="205" spans="1:4" x14ac:dyDescent="0.25">
      <c r="A205" s="702"/>
      <c r="B205" s="702"/>
      <c r="C205" s="643"/>
      <c r="D205" s="854"/>
    </row>
    <row r="206" spans="1:4" x14ac:dyDescent="0.25">
      <c r="A206" s="702"/>
      <c r="B206" s="702"/>
      <c r="C206" s="643"/>
      <c r="D206" s="854"/>
    </row>
    <row r="207" spans="1:4" x14ac:dyDescent="0.25">
      <c r="A207" s="702"/>
      <c r="B207" s="702"/>
      <c r="C207" s="643"/>
      <c r="D207" s="854"/>
    </row>
    <row r="208" spans="1:4" x14ac:dyDescent="0.25">
      <c r="A208" s="702"/>
      <c r="B208" s="702"/>
      <c r="C208" s="643"/>
      <c r="D208" s="854"/>
    </row>
    <row r="209" spans="1:4" x14ac:dyDescent="0.25">
      <c r="A209" s="702"/>
      <c r="B209" s="702"/>
      <c r="C209" s="643"/>
      <c r="D209" s="854"/>
    </row>
    <row r="210" spans="1:4" x14ac:dyDescent="0.25">
      <c r="A210" s="702"/>
      <c r="B210" s="702"/>
      <c r="C210" s="702"/>
      <c r="D210" s="852"/>
    </row>
    <row r="211" spans="1:4" x14ac:dyDescent="0.25">
      <c r="A211" s="702"/>
      <c r="B211" s="702"/>
      <c r="C211" s="702"/>
      <c r="D211" s="852"/>
    </row>
    <row r="212" spans="1:4" x14ac:dyDescent="0.25">
      <c r="A212" s="271"/>
      <c r="B212" s="271"/>
      <c r="C212" s="271"/>
      <c r="D212" s="341"/>
    </row>
    <row r="213" spans="1:4" x14ac:dyDescent="0.25">
      <c r="A213" s="271"/>
      <c r="B213" s="271"/>
      <c r="C213" s="271"/>
      <c r="D213" s="341"/>
    </row>
    <row r="214" spans="1:4" x14ac:dyDescent="0.25">
      <c r="A214" s="271"/>
      <c r="B214" s="271"/>
      <c r="C214" s="271"/>
      <c r="D214" s="341"/>
    </row>
    <row r="215" spans="1:4" x14ac:dyDescent="0.25">
      <c r="D215" s="162"/>
    </row>
    <row r="216" spans="1:4" x14ac:dyDescent="0.25">
      <c r="D216" s="162"/>
    </row>
    <row r="217" spans="1:4" x14ac:dyDescent="0.25">
      <c r="D217" s="162"/>
    </row>
    <row r="218" spans="1:4" x14ac:dyDescent="0.25">
      <c r="D218" s="162"/>
    </row>
    <row r="219" spans="1:4" x14ac:dyDescent="0.25">
      <c r="D219" s="162"/>
    </row>
    <row r="220" spans="1:4" x14ac:dyDescent="0.25">
      <c r="D220" s="162"/>
    </row>
    <row r="221" spans="1:4" x14ac:dyDescent="0.25">
      <c r="D221" s="162"/>
    </row>
    <row r="222" spans="1:4" x14ac:dyDescent="0.25">
      <c r="D222" s="162"/>
    </row>
    <row r="223" spans="1:4" x14ac:dyDescent="0.25">
      <c r="D223" s="162"/>
    </row>
    <row r="224" spans="1:4" x14ac:dyDescent="0.25">
      <c r="D224" s="162"/>
    </row>
    <row r="225" spans="4:4" x14ac:dyDescent="0.25">
      <c r="D225" s="162"/>
    </row>
    <row r="226" spans="4:4" x14ac:dyDescent="0.25">
      <c r="D226" s="162"/>
    </row>
    <row r="227" spans="4:4" x14ac:dyDescent="0.25">
      <c r="D227" s="162"/>
    </row>
    <row r="228" spans="4:4" x14ac:dyDescent="0.25">
      <c r="D228" s="162"/>
    </row>
    <row r="229" spans="4:4" x14ac:dyDescent="0.25">
      <c r="D229" s="162"/>
    </row>
    <row r="230" spans="4:4" x14ac:dyDescent="0.25">
      <c r="D230" s="162"/>
    </row>
    <row r="231" spans="4:4" x14ac:dyDescent="0.25">
      <c r="D231" s="162"/>
    </row>
    <row r="232" spans="4:4" x14ac:dyDescent="0.25">
      <c r="D232" s="162"/>
    </row>
    <row r="233" spans="4:4" x14ac:dyDescent="0.25">
      <c r="D233" s="162"/>
    </row>
    <row r="234" spans="4:4" x14ac:dyDescent="0.25">
      <c r="D234" s="162"/>
    </row>
    <row r="235" spans="4:4" x14ac:dyDescent="0.25">
      <c r="D235" s="162"/>
    </row>
    <row r="236" spans="4:4" x14ac:dyDescent="0.25">
      <c r="D236" s="162"/>
    </row>
    <row r="237" spans="4:4" x14ac:dyDescent="0.25">
      <c r="D237" s="162"/>
    </row>
    <row r="238" spans="4:4" x14ac:dyDescent="0.25">
      <c r="D238" s="162"/>
    </row>
    <row r="239" spans="4:4" x14ac:dyDescent="0.25">
      <c r="D239" s="162"/>
    </row>
    <row r="240" spans="4:4" x14ac:dyDescent="0.25">
      <c r="D240" s="162"/>
    </row>
    <row r="241" spans="4:4" x14ac:dyDescent="0.25">
      <c r="D241" s="162"/>
    </row>
    <row r="242" spans="4:4" x14ac:dyDescent="0.25">
      <c r="D242" s="162"/>
    </row>
    <row r="243" spans="4:4" x14ac:dyDescent="0.25">
      <c r="D243" s="162"/>
    </row>
    <row r="244" spans="4:4" x14ac:dyDescent="0.25">
      <c r="D244" s="162"/>
    </row>
    <row r="245" spans="4:4" x14ac:dyDescent="0.25">
      <c r="D245" s="162"/>
    </row>
    <row r="246" spans="4:4" x14ac:dyDescent="0.25">
      <c r="D246" s="162"/>
    </row>
    <row r="247" spans="4:4" x14ac:dyDescent="0.25">
      <c r="D247" s="162"/>
    </row>
    <row r="248" spans="4:4" x14ac:dyDescent="0.25">
      <c r="D248" s="162"/>
    </row>
    <row r="249" spans="4:4" x14ac:dyDescent="0.25">
      <c r="D249" s="162"/>
    </row>
    <row r="250" spans="4:4" x14ac:dyDescent="0.25">
      <c r="D250" s="162"/>
    </row>
    <row r="251" spans="4:4" x14ac:dyDescent="0.25">
      <c r="D251" s="162"/>
    </row>
    <row r="252" spans="4:4" x14ac:dyDescent="0.25">
      <c r="D252" s="162"/>
    </row>
    <row r="253" spans="4:4" x14ac:dyDescent="0.25">
      <c r="D253" s="162"/>
    </row>
    <row r="254" spans="4:4" x14ac:dyDescent="0.25">
      <c r="D254" s="162"/>
    </row>
    <row r="255" spans="4:4" x14ac:dyDescent="0.25">
      <c r="D255" s="162"/>
    </row>
    <row r="256" spans="4:4" x14ac:dyDescent="0.25">
      <c r="D256" s="162"/>
    </row>
    <row r="257" spans="4:4" x14ac:dyDescent="0.25">
      <c r="D257" s="162"/>
    </row>
    <row r="258" spans="4:4" x14ac:dyDescent="0.25">
      <c r="D258" s="162"/>
    </row>
    <row r="259" spans="4:4" x14ac:dyDescent="0.25">
      <c r="D259" s="162"/>
    </row>
    <row r="260" spans="4:4" x14ac:dyDescent="0.25">
      <c r="D260" s="162"/>
    </row>
    <row r="261" spans="4:4" x14ac:dyDescent="0.25">
      <c r="D261" s="162"/>
    </row>
    <row r="262" spans="4:4" x14ac:dyDescent="0.25">
      <c r="D262" s="162"/>
    </row>
    <row r="263" spans="4:4" x14ac:dyDescent="0.25">
      <c r="D263" s="162"/>
    </row>
    <row r="264" spans="4:4" x14ac:dyDescent="0.25">
      <c r="D264" s="162"/>
    </row>
    <row r="265" spans="4:4" x14ac:dyDescent="0.25">
      <c r="D265" s="162"/>
    </row>
    <row r="266" spans="4:4" x14ac:dyDescent="0.25">
      <c r="D266" s="162"/>
    </row>
    <row r="267" spans="4:4" x14ac:dyDescent="0.25">
      <c r="D267" s="162"/>
    </row>
    <row r="268" spans="4:4" x14ac:dyDescent="0.25">
      <c r="D268" s="162"/>
    </row>
    <row r="269" spans="4:4" x14ac:dyDescent="0.25">
      <c r="D269" s="162"/>
    </row>
    <row r="270" spans="4:4" x14ac:dyDescent="0.25">
      <c r="D270" s="162"/>
    </row>
    <row r="271" spans="4:4" x14ac:dyDescent="0.25">
      <c r="D271" s="162"/>
    </row>
    <row r="272" spans="4:4" x14ac:dyDescent="0.25">
      <c r="D272" s="162"/>
    </row>
    <row r="273" spans="4:4" x14ac:dyDescent="0.25">
      <c r="D273" s="162"/>
    </row>
    <row r="274" spans="4:4" x14ac:dyDescent="0.25">
      <c r="D274" s="162"/>
    </row>
    <row r="275" spans="4:4" x14ac:dyDescent="0.25">
      <c r="D275" s="162"/>
    </row>
    <row r="276" spans="4:4" x14ac:dyDescent="0.25">
      <c r="D276" s="162"/>
    </row>
    <row r="277" spans="4:4" x14ac:dyDescent="0.25">
      <c r="D277" s="162"/>
    </row>
    <row r="278" spans="4:4" x14ac:dyDescent="0.25">
      <c r="D278" s="162"/>
    </row>
    <row r="279" spans="4:4" x14ac:dyDescent="0.25">
      <c r="D279" s="162"/>
    </row>
    <row r="280" spans="4:4" x14ac:dyDescent="0.25">
      <c r="D280" s="162"/>
    </row>
    <row r="281" spans="4:4" x14ac:dyDescent="0.25">
      <c r="D281" s="162"/>
    </row>
    <row r="282" spans="4:4" x14ac:dyDescent="0.25">
      <c r="D282" s="162"/>
    </row>
    <row r="283" spans="4:4" x14ac:dyDescent="0.25">
      <c r="D283" s="162"/>
    </row>
    <row r="284" spans="4:4" x14ac:dyDescent="0.25">
      <c r="D284" s="162"/>
    </row>
    <row r="285" spans="4:4" x14ac:dyDescent="0.25">
      <c r="D285" s="162"/>
    </row>
    <row r="286" spans="4:4" x14ac:dyDescent="0.25">
      <c r="D286" s="162"/>
    </row>
    <row r="287" spans="4:4" x14ac:dyDescent="0.25">
      <c r="D287" s="162"/>
    </row>
    <row r="288" spans="4:4" x14ac:dyDescent="0.25">
      <c r="D288" s="162"/>
    </row>
    <row r="289" spans="4:4" x14ac:dyDescent="0.25">
      <c r="D289" s="162"/>
    </row>
    <row r="290" spans="4:4" x14ac:dyDescent="0.25">
      <c r="D290" s="162"/>
    </row>
    <row r="291" spans="4:4" x14ac:dyDescent="0.25">
      <c r="D291" s="162"/>
    </row>
    <row r="292" spans="4:4" x14ac:dyDescent="0.25">
      <c r="D292" s="162"/>
    </row>
    <row r="293" spans="4:4" x14ac:dyDescent="0.25">
      <c r="D293" s="162"/>
    </row>
    <row r="294" spans="4:4" x14ac:dyDescent="0.25">
      <c r="D294" s="162"/>
    </row>
    <row r="295" spans="4:4" x14ac:dyDescent="0.25">
      <c r="D295" s="162"/>
    </row>
    <row r="296" spans="4:4" x14ac:dyDescent="0.25">
      <c r="D296" s="162"/>
    </row>
    <row r="297" spans="4:4" x14ac:dyDescent="0.25">
      <c r="D297" s="162"/>
    </row>
    <row r="298" spans="4:4" x14ac:dyDescent="0.25">
      <c r="D298" s="162"/>
    </row>
    <row r="299" spans="4:4" x14ac:dyDescent="0.25">
      <c r="D299" s="162"/>
    </row>
    <row r="300" spans="4:4" x14ac:dyDescent="0.25">
      <c r="D300" s="162"/>
    </row>
    <row r="301" spans="4:4" x14ac:dyDescent="0.25">
      <c r="D301" s="162"/>
    </row>
    <row r="302" spans="4:4" x14ac:dyDescent="0.25">
      <c r="D302" s="162"/>
    </row>
    <row r="303" spans="4:4" x14ac:dyDescent="0.25">
      <c r="D303" s="162"/>
    </row>
    <row r="304" spans="4:4" x14ac:dyDescent="0.25">
      <c r="D304" s="162"/>
    </row>
    <row r="305" spans="4:4" x14ac:dyDescent="0.25">
      <c r="D305" s="162"/>
    </row>
    <row r="306" spans="4:4" x14ac:dyDescent="0.25">
      <c r="D306" s="162"/>
    </row>
    <row r="307" spans="4:4" x14ac:dyDescent="0.25">
      <c r="D307" s="162"/>
    </row>
    <row r="308" spans="4:4" x14ac:dyDescent="0.25">
      <c r="D308" s="162"/>
    </row>
    <row r="309" spans="4:4" x14ac:dyDescent="0.25">
      <c r="D309" s="162"/>
    </row>
    <row r="310" spans="4:4" x14ac:dyDescent="0.25">
      <c r="D310" s="162"/>
    </row>
    <row r="311" spans="4:4" x14ac:dyDescent="0.25">
      <c r="D311" s="162"/>
    </row>
    <row r="312" spans="4:4" x14ac:dyDescent="0.25">
      <c r="D312" s="162"/>
    </row>
    <row r="313" spans="4:4" x14ac:dyDescent="0.25">
      <c r="D313" s="162"/>
    </row>
    <row r="314" spans="4:4" x14ac:dyDescent="0.25">
      <c r="D314" s="162"/>
    </row>
    <row r="315" spans="4:4" x14ac:dyDescent="0.25">
      <c r="D315" s="162"/>
    </row>
    <row r="316" spans="4:4" x14ac:dyDescent="0.25">
      <c r="D316" s="162"/>
    </row>
    <row r="317" spans="4:4" x14ac:dyDescent="0.25">
      <c r="D317" s="162"/>
    </row>
    <row r="318" spans="4:4" x14ac:dyDescent="0.25">
      <c r="D318" s="162"/>
    </row>
    <row r="319" spans="4:4" x14ac:dyDescent="0.25">
      <c r="D319" s="162"/>
    </row>
    <row r="320" spans="4:4" x14ac:dyDescent="0.25">
      <c r="D320" s="162"/>
    </row>
    <row r="321" spans="4:4" x14ac:dyDescent="0.25">
      <c r="D321" s="162"/>
    </row>
    <row r="322" spans="4:4" x14ac:dyDescent="0.25">
      <c r="D322" s="162"/>
    </row>
    <row r="323" spans="4:4" x14ac:dyDescent="0.25">
      <c r="D323" s="162"/>
    </row>
    <row r="324" spans="4:4" x14ac:dyDescent="0.25">
      <c r="D324" s="162"/>
    </row>
    <row r="325" spans="4:4" x14ac:dyDescent="0.25">
      <c r="D325" s="162"/>
    </row>
    <row r="326" spans="4:4" x14ac:dyDescent="0.25">
      <c r="D326" s="162"/>
    </row>
    <row r="327" spans="4:4" x14ac:dyDescent="0.25">
      <c r="D327" s="162"/>
    </row>
    <row r="328" spans="4:4" x14ac:dyDescent="0.25">
      <c r="D328" s="162"/>
    </row>
    <row r="329" spans="4:4" x14ac:dyDescent="0.25">
      <c r="D329" s="162"/>
    </row>
    <row r="330" spans="4:4" x14ac:dyDescent="0.25">
      <c r="D330" s="162"/>
    </row>
    <row r="331" spans="4:4" x14ac:dyDescent="0.25">
      <c r="D331" s="162"/>
    </row>
    <row r="332" spans="4:4" x14ac:dyDescent="0.25">
      <c r="D332" s="162"/>
    </row>
    <row r="333" spans="4:4" x14ac:dyDescent="0.25">
      <c r="D333" s="162"/>
    </row>
    <row r="334" spans="4:4" x14ac:dyDescent="0.25">
      <c r="D334" s="162"/>
    </row>
    <row r="335" spans="4:4" x14ac:dyDescent="0.25">
      <c r="D335" s="162"/>
    </row>
    <row r="336" spans="4:4" x14ac:dyDescent="0.25">
      <c r="D336" s="162"/>
    </row>
    <row r="337" spans="4:4" x14ac:dyDescent="0.25">
      <c r="D337" s="162"/>
    </row>
    <row r="338" spans="4:4" x14ac:dyDescent="0.25">
      <c r="D338" s="162"/>
    </row>
    <row r="339" spans="4:4" x14ac:dyDescent="0.25">
      <c r="D339" s="162"/>
    </row>
    <row r="340" spans="4:4" x14ac:dyDescent="0.25">
      <c r="D340" s="162"/>
    </row>
    <row r="341" spans="4:4" x14ac:dyDescent="0.25">
      <c r="D341" s="162"/>
    </row>
    <row r="342" spans="4:4" x14ac:dyDescent="0.25">
      <c r="D342" s="162"/>
    </row>
    <row r="343" spans="4:4" x14ac:dyDescent="0.25">
      <c r="D343" s="162"/>
    </row>
    <row r="344" spans="4:4" x14ac:dyDescent="0.25">
      <c r="D344" s="162"/>
    </row>
    <row r="345" spans="4:4" x14ac:dyDescent="0.25">
      <c r="D345" s="162"/>
    </row>
    <row r="346" spans="4:4" x14ac:dyDescent="0.25">
      <c r="D346" s="162"/>
    </row>
    <row r="347" spans="4:4" x14ac:dyDescent="0.25">
      <c r="D347" s="162"/>
    </row>
    <row r="348" spans="4:4" x14ac:dyDescent="0.25">
      <c r="D348" s="162"/>
    </row>
    <row r="349" spans="4:4" x14ac:dyDescent="0.25">
      <c r="D349" s="162"/>
    </row>
    <row r="350" spans="4:4" x14ac:dyDescent="0.25">
      <c r="D350" s="162"/>
    </row>
    <row r="351" spans="4:4" x14ac:dyDescent="0.25">
      <c r="D351" s="162"/>
    </row>
    <row r="352" spans="4:4" x14ac:dyDescent="0.25">
      <c r="D352" s="162"/>
    </row>
    <row r="353" spans="4:4" x14ac:dyDescent="0.25">
      <c r="D353" s="162"/>
    </row>
    <row r="354" spans="4:4" x14ac:dyDescent="0.25">
      <c r="D354" s="162"/>
    </row>
    <row r="355" spans="4:4" x14ac:dyDescent="0.25">
      <c r="D355" s="162"/>
    </row>
    <row r="356" spans="4:4" x14ac:dyDescent="0.25">
      <c r="D356" s="162"/>
    </row>
    <row r="357" spans="4:4" x14ac:dyDescent="0.25">
      <c r="D357" s="162"/>
    </row>
    <row r="358" spans="4:4" x14ac:dyDescent="0.25">
      <c r="D358" s="162"/>
    </row>
    <row r="359" spans="4:4" x14ac:dyDescent="0.25">
      <c r="D359" s="162"/>
    </row>
    <row r="360" spans="4:4" x14ac:dyDescent="0.25">
      <c r="D360" s="162"/>
    </row>
    <row r="361" spans="4:4" x14ac:dyDescent="0.25">
      <c r="D361" s="162"/>
    </row>
    <row r="362" spans="4:4" x14ac:dyDescent="0.25">
      <c r="D362" s="162"/>
    </row>
    <row r="363" spans="4:4" x14ac:dyDescent="0.25">
      <c r="D363" s="162"/>
    </row>
    <row r="364" spans="4:4" x14ac:dyDescent="0.25">
      <c r="D364" s="162"/>
    </row>
    <row r="365" spans="4:4" x14ac:dyDescent="0.25">
      <c r="D365" s="162"/>
    </row>
    <row r="366" spans="4:4" x14ac:dyDescent="0.25">
      <c r="D366" s="162"/>
    </row>
    <row r="367" spans="4:4" x14ac:dyDescent="0.25">
      <c r="D367" s="162"/>
    </row>
    <row r="368" spans="4:4" x14ac:dyDescent="0.25">
      <c r="D368" s="162"/>
    </row>
    <row r="369" spans="4:4" x14ac:dyDescent="0.25">
      <c r="D369" s="162"/>
    </row>
    <row r="370" spans="4:4" x14ac:dyDescent="0.25">
      <c r="D370" s="162"/>
    </row>
    <row r="371" spans="4:4" x14ac:dyDescent="0.25">
      <c r="D371" s="162"/>
    </row>
    <row r="372" spans="4:4" x14ac:dyDescent="0.25">
      <c r="D372" s="162"/>
    </row>
    <row r="373" spans="4:4" x14ac:dyDescent="0.25">
      <c r="D373" s="162"/>
    </row>
    <row r="374" spans="4:4" x14ac:dyDescent="0.25">
      <c r="D374" s="162"/>
    </row>
    <row r="375" spans="4:4" x14ac:dyDescent="0.25">
      <c r="D375" s="162"/>
    </row>
    <row r="376" spans="4:4" x14ac:dyDescent="0.25">
      <c r="D376" s="162"/>
    </row>
    <row r="377" spans="4:4" x14ac:dyDescent="0.25">
      <c r="D377" s="162"/>
    </row>
    <row r="378" spans="4:4" x14ac:dyDescent="0.25">
      <c r="D378" s="162"/>
    </row>
    <row r="379" spans="4:4" x14ac:dyDescent="0.25">
      <c r="D379" s="162"/>
    </row>
    <row r="380" spans="4:4" x14ac:dyDescent="0.25">
      <c r="D380" s="162"/>
    </row>
    <row r="381" spans="4:4" x14ac:dyDescent="0.25">
      <c r="D381" s="162"/>
    </row>
    <row r="382" spans="4:4" x14ac:dyDescent="0.25">
      <c r="D382" s="162"/>
    </row>
    <row r="383" spans="4:4" x14ac:dyDescent="0.25">
      <c r="D383" s="162"/>
    </row>
    <row r="384" spans="4:4" x14ac:dyDescent="0.25">
      <c r="D384" s="162"/>
    </row>
    <row r="385" spans="4:4" x14ac:dyDescent="0.25">
      <c r="D385" s="162"/>
    </row>
    <row r="386" spans="4:4" x14ac:dyDescent="0.25">
      <c r="D386" s="162"/>
    </row>
    <row r="387" spans="4:4" x14ac:dyDescent="0.25">
      <c r="D387" s="162"/>
    </row>
    <row r="388" spans="4:4" x14ac:dyDescent="0.25">
      <c r="D388" s="162"/>
    </row>
    <row r="389" spans="4:4" x14ac:dyDescent="0.25">
      <c r="D389" s="162"/>
    </row>
    <row r="390" spans="4:4" x14ac:dyDescent="0.25">
      <c r="D390" s="162"/>
    </row>
    <row r="391" spans="4:4" x14ac:dyDescent="0.25">
      <c r="D391" s="162"/>
    </row>
    <row r="392" spans="4:4" x14ac:dyDescent="0.25">
      <c r="D392" s="162"/>
    </row>
    <row r="393" spans="4:4" x14ac:dyDescent="0.25">
      <c r="D393" s="162"/>
    </row>
    <row r="394" spans="4:4" x14ac:dyDescent="0.25">
      <c r="D394" s="162"/>
    </row>
    <row r="395" spans="4:4" x14ac:dyDescent="0.25">
      <c r="D395" s="162"/>
    </row>
    <row r="396" spans="4:4" x14ac:dyDescent="0.25">
      <c r="D396" s="162"/>
    </row>
    <row r="397" spans="4:4" x14ac:dyDescent="0.25">
      <c r="D397" s="162"/>
    </row>
    <row r="398" spans="4:4" x14ac:dyDescent="0.25">
      <c r="D398" s="162"/>
    </row>
    <row r="399" spans="4:4" x14ac:dyDescent="0.25">
      <c r="D399" s="162"/>
    </row>
    <row r="400" spans="4:4" x14ac:dyDescent="0.25">
      <c r="D400" s="162"/>
    </row>
    <row r="401" spans="4:4" x14ac:dyDescent="0.25">
      <c r="D401" s="162"/>
    </row>
    <row r="402" spans="4:4" x14ac:dyDescent="0.25">
      <c r="D402" s="162"/>
    </row>
    <row r="403" spans="4:4" x14ac:dyDescent="0.25">
      <c r="D403" s="162"/>
    </row>
    <row r="404" spans="4:4" x14ac:dyDescent="0.25">
      <c r="D404" s="162"/>
    </row>
    <row r="405" spans="4:4" x14ac:dyDescent="0.25">
      <c r="D405" s="162"/>
    </row>
    <row r="406" spans="4:4" x14ac:dyDescent="0.25">
      <c r="D406" s="162"/>
    </row>
    <row r="407" spans="4:4" x14ac:dyDescent="0.25">
      <c r="D407" s="162"/>
    </row>
    <row r="408" spans="4:4" x14ac:dyDescent="0.25">
      <c r="D408" s="162"/>
    </row>
    <row r="409" spans="4:4" x14ac:dyDescent="0.25">
      <c r="D409" s="162"/>
    </row>
    <row r="410" spans="4:4" x14ac:dyDescent="0.25">
      <c r="D410" s="162"/>
    </row>
    <row r="411" spans="4:4" x14ac:dyDescent="0.25">
      <c r="D411" s="162"/>
    </row>
    <row r="412" spans="4:4" x14ac:dyDescent="0.25">
      <c r="D412" s="162"/>
    </row>
    <row r="413" spans="4:4" x14ac:dyDescent="0.25">
      <c r="D413" s="162"/>
    </row>
    <row r="414" spans="4:4" x14ac:dyDescent="0.25">
      <c r="D414" s="162"/>
    </row>
    <row r="415" spans="4:4" x14ac:dyDescent="0.25">
      <c r="D415" s="162"/>
    </row>
    <row r="416" spans="4:4" x14ac:dyDescent="0.25">
      <c r="D416" s="162"/>
    </row>
    <row r="417" spans="4:4" x14ac:dyDescent="0.25">
      <c r="D417" s="162"/>
    </row>
    <row r="418" spans="4:4" x14ac:dyDescent="0.25">
      <c r="D418" s="162"/>
    </row>
    <row r="419" spans="4:4" x14ac:dyDescent="0.25">
      <c r="D419" s="162"/>
    </row>
    <row r="420" spans="4:4" x14ac:dyDescent="0.25">
      <c r="D420" s="162"/>
    </row>
    <row r="421" spans="4:4" x14ac:dyDescent="0.25">
      <c r="D421" s="162"/>
    </row>
    <row r="422" spans="4:4" x14ac:dyDescent="0.25">
      <c r="D422" s="162"/>
    </row>
    <row r="423" spans="4:4" x14ac:dyDescent="0.25">
      <c r="D423" s="162"/>
    </row>
    <row r="424" spans="4:4" x14ac:dyDescent="0.25">
      <c r="D424" s="162"/>
    </row>
    <row r="425" spans="4:4" x14ac:dyDescent="0.25">
      <c r="D425" s="162"/>
    </row>
    <row r="426" spans="4:4" x14ac:dyDescent="0.25">
      <c r="D426" s="162"/>
    </row>
    <row r="427" spans="4:4" x14ac:dyDescent="0.25">
      <c r="D427" s="162"/>
    </row>
    <row r="428" spans="4:4" x14ac:dyDescent="0.25">
      <c r="D428" s="162"/>
    </row>
    <row r="429" spans="4:4" x14ac:dyDescent="0.25">
      <c r="D429" s="162"/>
    </row>
    <row r="430" spans="4:4" x14ac:dyDescent="0.25">
      <c r="D430" s="162"/>
    </row>
    <row r="431" spans="4:4" x14ac:dyDescent="0.25">
      <c r="D431" s="162"/>
    </row>
    <row r="432" spans="4:4" x14ac:dyDescent="0.25">
      <c r="D432" s="162"/>
    </row>
    <row r="433" spans="4:4" x14ac:dyDescent="0.25">
      <c r="D433" s="162"/>
    </row>
    <row r="434" spans="4:4" x14ac:dyDescent="0.25">
      <c r="D434" s="162"/>
    </row>
    <row r="435" spans="4:4" x14ac:dyDescent="0.25">
      <c r="D435" s="162"/>
    </row>
    <row r="436" spans="4:4" x14ac:dyDescent="0.25">
      <c r="D436" s="162"/>
    </row>
    <row r="437" spans="4:4" x14ac:dyDescent="0.25">
      <c r="D437" s="162"/>
    </row>
    <row r="438" spans="4:4" x14ac:dyDescent="0.25">
      <c r="D438" s="162"/>
    </row>
    <row r="439" spans="4:4" x14ac:dyDescent="0.25">
      <c r="D439" s="162"/>
    </row>
    <row r="440" spans="4:4" x14ac:dyDescent="0.25">
      <c r="D440" s="162"/>
    </row>
    <row r="441" spans="4:4" x14ac:dyDescent="0.25">
      <c r="D441" s="162"/>
    </row>
    <row r="442" spans="4:4" x14ac:dyDescent="0.25">
      <c r="D442" s="162"/>
    </row>
    <row r="443" spans="4:4" x14ac:dyDescent="0.25">
      <c r="D443" s="162"/>
    </row>
    <row r="444" spans="4:4" x14ac:dyDescent="0.25">
      <c r="D444" s="162"/>
    </row>
    <row r="445" spans="4:4" x14ac:dyDescent="0.25">
      <c r="D445" s="162"/>
    </row>
    <row r="446" spans="4:4" x14ac:dyDescent="0.25">
      <c r="D446" s="162"/>
    </row>
    <row r="447" spans="4:4" x14ac:dyDescent="0.25">
      <c r="D447" s="162"/>
    </row>
    <row r="448" spans="4:4" x14ac:dyDescent="0.25">
      <c r="D448" s="162"/>
    </row>
    <row r="449" spans="4:4" x14ac:dyDescent="0.25">
      <c r="D449" s="162"/>
    </row>
    <row r="450" spans="4:4" x14ac:dyDescent="0.25">
      <c r="D450" s="162"/>
    </row>
    <row r="451" spans="4:4" x14ac:dyDescent="0.25">
      <c r="D451" s="162"/>
    </row>
    <row r="452" spans="4:4" x14ac:dyDescent="0.25">
      <c r="D452" s="162"/>
    </row>
    <row r="453" spans="4:4" x14ac:dyDescent="0.25">
      <c r="D453" s="162"/>
    </row>
    <row r="454" spans="4:4" x14ac:dyDescent="0.25">
      <c r="D454" s="162"/>
    </row>
    <row r="455" spans="4:4" x14ac:dyDescent="0.25">
      <c r="D455" s="162"/>
    </row>
    <row r="456" spans="4:4" x14ac:dyDescent="0.25">
      <c r="D456" s="162"/>
    </row>
    <row r="457" spans="4:4" x14ac:dyDescent="0.25">
      <c r="D457" s="162"/>
    </row>
    <row r="458" spans="4:4" x14ac:dyDescent="0.25">
      <c r="D458" s="162"/>
    </row>
    <row r="459" spans="4:4" x14ac:dyDescent="0.25">
      <c r="D459" s="162"/>
    </row>
    <row r="460" spans="4:4" x14ac:dyDescent="0.25">
      <c r="D460" s="162"/>
    </row>
    <row r="461" spans="4:4" x14ac:dyDescent="0.25">
      <c r="D461" s="162"/>
    </row>
    <row r="462" spans="4:4" x14ac:dyDescent="0.25">
      <c r="D462" s="162"/>
    </row>
    <row r="463" spans="4:4" x14ac:dyDescent="0.25">
      <c r="D463" s="162"/>
    </row>
    <row r="464" spans="4:4" x14ac:dyDescent="0.25">
      <c r="D464" s="162"/>
    </row>
    <row r="465" spans="4:4" x14ac:dyDescent="0.25">
      <c r="D465" s="162"/>
    </row>
    <row r="466" spans="4:4" x14ac:dyDescent="0.25">
      <c r="D466" s="162"/>
    </row>
    <row r="467" spans="4:4" x14ac:dyDescent="0.25">
      <c r="D467" s="162"/>
    </row>
    <row r="468" spans="4:4" x14ac:dyDescent="0.25">
      <c r="D468" s="162"/>
    </row>
    <row r="469" spans="4:4" x14ac:dyDescent="0.25">
      <c r="D469" s="162"/>
    </row>
    <row r="470" spans="4:4" x14ac:dyDescent="0.25">
      <c r="D470" s="162"/>
    </row>
    <row r="471" spans="4:4" x14ac:dyDescent="0.25">
      <c r="D471" s="162"/>
    </row>
    <row r="472" spans="4:4" x14ac:dyDescent="0.25">
      <c r="D472" s="162"/>
    </row>
    <row r="473" spans="4:4" x14ac:dyDescent="0.25">
      <c r="D473" s="162"/>
    </row>
    <row r="474" spans="4:4" x14ac:dyDescent="0.25">
      <c r="D474" s="162"/>
    </row>
    <row r="475" spans="4:4" x14ac:dyDescent="0.25">
      <c r="D475" s="162"/>
    </row>
    <row r="476" spans="4:4" x14ac:dyDescent="0.25">
      <c r="D476" s="162"/>
    </row>
    <row r="477" spans="4:4" x14ac:dyDescent="0.25">
      <c r="D477" s="162"/>
    </row>
    <row r="478" spans="4:4" x14ac:dyDescent="0.25">
      <c r="D478" s="162"/>
    </row>
    <row r="479" spans="4:4" x14ac:dyDescent="0.25">
      <c r="D479" s="162"/>
    </row>
    <row r="480" spans="4:4" x14ac:dyDescent="0.25">
      <c r="D480" s="162"/>
    </row>
    <row r="481" spans="4:4" x14ac:dyDescent="0.25">
      <c r="D481" s="162"/>
    </row>
    <row r="482" spans="4:4" x14ac:dyDescent="0.25">
      <c r="D482" s="162"/>
    </row>
    <row r="483" spans="4:4" x14ac:dyDescent="0.25">
      <c r="D483" s="162"/>
    </row>
    <row r="484" spans="4:4" x14ac:dyDescent="0.25">
      <c r="D484" s="162"/>
    </row>
    <row r="485" spans="4:4" x14ac:dyDescent="0.25">
      <c r="D485" s="162"/>
    </row>
    <row r="486" spans="4:4" x14ac:dyDescent="0.25">
      <c r="D486" s="162"/>
    </row>
    <row r="487" spans="4:4" x14ac:dyDescent="0.25">
      <c r="D487" s="162"/>
    </row>
    <row r="488" spans="4:4" x14ac:dyDescent="0.25">
      <c r="D488" s="162"/>
    </row>
    <row r="489" spans="4:4" x14ac:dyDescent="0.25">
      <c r="D489" s="162"/>
    </row>
    <row r="490" spans="4:4" x14ac:dyDescent="0.25">
      <c r="D490" s="162"/>
    </row>
    <row r="491" spans="4:4" x14ac:dyDescent="0.25">
      <c r="D491" s="162"/>
    </row>
    <row r="492" spans="4:4" x14ac:dyDescent="0.25">
      <c r="D492" s="162"/>
    </row>
    <row r="493" spans="4:4" x14ac:dyDescent="0.25">
      <c r="D493" s="162"/>
    </row>
    <row r="494" spans="4:4" x14ac:dyDescent="0.25">
      <c r="D494" s="162"/>
    </row>
    <row r="495" spans="4:4" x14ac:dyDescent="0.25">
      <c r="D495" s="162"/>
    </row>
    <row r="496" spans="4:4" x14ac:dyDescent="0.25">
      <c r="D496" s="162"/>
    </row>
    <row r="497" spans="4:4" x14ac:dyDescent="0.25">
      <c r="D497" s="162"/>
    </row>
    <row r="498" spans="4:4" x14ac:dyDescent="0.25">
      <c r="D498" s="162"/>
    </row>
    <row r="499" spans="4:4" x14ac:dyDescent="0.25">
      <c r="D499" s="162"/>
    </row>
    <row r="500" spans="4:4" x14ac:dyDescent="0.25">
      <c r="D500" s="162"/>
    </row>
    <row r="501" spans="4:4" x14ac:dyDescent="0.25">
      <c r="D501" s="162"/>
    </row>
    <row r="502" spans="4:4" x14ac:dyDescent="0.25">
      <c r="D502" s="162"/>
    </row>
    <row r="503" spans="4:4" x14ac:dyDescent="0.25">
      <c r="D503" s="162"/>
    </row>
    <row r="504" spans="4:4" x14ac:dyDescent="0.25">
      <c r="D504" s="162"/>
    </row>
    <row r="505" spans="4:4" x14ac:dyDescent="0.25">
      <c r="D505" s="162"/>
    </row>
    <row r="506" spans="4:4" x14ac:dyDescent="0.25">
      <c r="D506" s="162"/>
    </row>
    <row r="507" spans="4:4" x14ac:dyDescent="0.25">
      <c r="D507" s="162"/>
    </row>
    <row r="508" spans="4:4" x14ac:dyDescent="0.25">
      <c r="D508" s="162"/>
    </row>
    <row r="509" spans="4:4" x14ac:dyDescent="0.25">
      <c r="D509" s="162"/>
    </row>
    <row r="510" spans="4:4" x14ac:dyDescent="0.25">
      <c r="D510" s="162"/>
    </row>
    <row r="511" spans="4:4" x14ac:dyDescent="0.25">
      <c r="D511" s="162"/>
    </row>
    <row r="512" spans="4:4" x14ac:dyDescent="0.25">
      <c r="D512" s="162"/>
    </row>
    <row r="513" spans="4:4" x14ac:dyDescent="0.25">
      <c r="D513" s="162"/>
    </row>
    <row r="514" spans="4:4" x14ac:dyDescent="0.25">
      <c r="D514" s="162"/>
    </row>
    <row r="515" spans="4:4" x14ac:dyDescent="0.25">
      <c r="D515" s="162"/>
    </row>
    <row r="516" spans="4:4" x14ac:dyDescent="0.25">
      <c r="D516" s="162"/>
    </row>
    <row r="517" spans="4:4" x14ac:dyDescent="0.25">
      <c r="D517" s="162"/>
    </row>
    <row r="518" spans="4:4" x14ac:dyDescent="0.25">
      <c r="D518" s="162"/>
    </row>
    <row r="519" spans="4:4" x14ac:dyDescent="0.25">
      <c r="D519" s="162"/>
    </row>
    <row r="520" spans="4:4" x14ac:dyDescent="0.25">
      <c r="D520" s="162"/>
    </row>
    <row r="521" spans="4:4" x14ac:dyDescent="0.25">
      <c r="D521" s="162"/>
    </row>
    <row r="522" spans="4:4" x14ac:dyDescent="0.25">
      <c r="D522" s="162"/>
    </row>
    <row r="523" spans="4:4" x14ac:dyDescent="0.25">
      <c r="D523" s="162"/>
    </row>
    <row r="524" spans="4:4" x14ac:dyDescent="0.25">
      <c r="D524" s="162"/>
    </row>
    <row r="525" spans="4:4" x14ac:dyDescent="0.25">
      <c r="D525" s="162"/>
    </row>
    <row r="526" spans="4:4" x14ac:dyDescent="0.25">
      <c r="D526" s="162"/>
    </row>
    <row r="527" spans="4:4" x14ac:dyDescent="0.25">
      <c r="D527" s="162"/>
    </row>
    <row r="528" spans="4:4" x14ac:dyDescent="0.25">
      <c r="D528" s="162"/>
    </row>
    <row r="529" spans="4:4" x14ac:dyDescent="0.25">
      <c r="D529" s="162"/>
    </row>
    <row r="530" spans="4:4" x14ac:dyDescent="0.25">
      <c r="D530" s="162"/>
    </row>
    <row r="531" spans="4:4" x14ac:dyDescent="0.25">
      <c r="D531" s="162"/>
    </row>
    <row r="532" spans="4:4" x14ac:dyDescent="0.25">
      <c r="D532" s="162"/>
    </row>
    <row r="533" spans="4:4" x14ac:dyDescent="0.25">
      <c r="D533" s="162"/>
    </row>
    <row r="534" spans="4:4" x14ac:dyDescent="0.25">
      <c r="D534" s="162"/>
    </row>
    <row r="535" spans="4:4" x14ac:dyDescent="0.25">
      <c r="D535" s="162"/>
    </row>
    <row r="536" spans="4:4" x14ac:dyDescent="0.25">
      <c r="D536" s="162"/>
    </row>
    <row r="537" spans="4:4" x14ac:dyDescent="0.25">
      <c r="D537" s="162"/>
    </row>
    <row r="538" spans="4:4" x14ac:dyDescent="0.25">
      <c r="D538" s="162"/>
    </row>
    <row r="539" spans="4:4" x14ac:dyDescent="0.25">
      <c r="D539" s="162"/>
    </row>
    <row r="540" spans="4:4" x14ac:dyDescent="0.25">
      <c r="D540" s="162"/>
    </row>
    <row r="541" spans="4:4" x14ac:dyDescent="0.25">
      <c r="D541" s="162"/>
    </row>
    <row r="542" spans="4:4" x14ac:dyDescent="0.25">
      <c r="D542" s="162"/>
    </row>
    <row r="543" spans="4:4" x14ac:dyDescent="0.25">
      <c r="D543" s="162"/>
    </row>
    <row r="544" spans="4:4" x14ac:dyDescent="0.25">
      <c r="D544" s="162"/>
    </row>
    <row r="545" spans="4:4" x14ac:dyDescent="0.25">
      <c r="D545" s="162"/>
    </row>
    <row r="546" spans="4:4" x14ac:dyDescent="0.25">
      <c r="D546" s="162"/>
    </row>
    <row r="547" spans="4:4" x14ac:dyDescent="0.25">
      <c r="D547" s="162"/>
    </row>
    <row r="548" spans="4:4" x14ac:dyDescent="0.25">
      <c r="D548" s="162"/>
    </row>
    <row r="549" spans="4:4" x14ac:dyDescent="0.25">
      <c r="D549" s="162"/>
    </row>
    <row r="550" spans="4:4" x14ac:dyDescent="0.25">
      <c r="D550" s="162"/>
    </row>
    <row r="551" spans="4:4" x14ac:dyDescent="0.25">
      <c r="D551" s="162"/>
    </row>
    <row r="552" spans="4:4" x14ac:dyDescent="0.25">
      <c r="D552" s="162"/>
    </row>
    <row r="553" spans="4:4" x14ac:dyDescent="0.25">
      <c r="D553" s="162"/>
    </row>
    <row r="554" spans="4:4" x14ac:dyDescent="0.25">
      <c r="D554" s="162"/>
    </row>
    <row r="555" spans="4:4" x14ac:dyDescent="0.25">
      <c r="D555" s="162"/>
    </row>
    <row r="556" spans="4:4" x14ac:dyDescent="0.25">
      <c r="D556" s="162"/>
    </row>
    <row r="557" spans="4:4" x14ac:dyDescent="0.25">
      <c r="D557" s="162"/>
    </row>
    <row r="558" spans="4:4" x14ac:dyDescent="0.25">
      <c r="D558" s="162"/>
    </row>
    <row r="559" spans="4:4" x14ac:dyDescent="0.25">
      <c r="D559" s="162"/>
    </row>
    <row r="560" spans="4:4" x14ac:dyDescent="0.25">
      <c r="D560" s="162"/>
    </row>
    <row r="561" spans="4:4" x14ac:dyDescent="0.25">
      <c r="D561" s="162"/>
    </row>
    <row r="562" spans="4:4" x14ac:dyDescent="0.25">
      <c r="D562" s="162"/>
    </row>
    <row r="563" spans="4:4" x14ac:dyDescent="0.25">
      <c r="D563" s="162"/>
    </row>
    <row r="564" spans="4:4" x14ac:dyDescent="0.25">
      <c r="D564" s="162"/>
    </row>
    <row r="565" spans="4:4" x14ac:dyDescent="0.25">
      <c r="D565" s="162"/>
    </row>
    <row r="566" spans="4:4" x14ac:dyDescent="0.25">
      <c r="D566" s="162"/>
    </row>
    <row r="567" spans="4:4" x14ac:dyDescent="0.25">
      <c r="D567" s="162"/>
    </row>
    <row r="568" spans="4:4" x14ac:dyDescent="0.25">
      <c r="D568" s="162"/>
    </row>
    <row r="569" spans="4:4" x14ac:dyDescent="0.25">
      <c r="D569" s="162"/>
    </row>
    <row r="570" spans="4:4" x14ac:dyDescent="0.25">
      <c r="D570" s="162"/>
    </row>
    <row r="571" spans="4:4" x14ac:dyDescent="0.25">
      <c r="D571" s="162"/>
    </row>
    <row r="572" spans="4:4" x14ac:dyDescent="0.25">
      <c r="D572" s="162"/>
    </row>
    <row r="573" spans="4:4" x14ac:dyDescent="0.25">
      <c r="D573" s="162"/>
    </row>
    <row r="574" spans="4:4" x14ac:dyDescent="0.25">
      <c r="D574" s="162"/>
    </row>
    <row r="575" spans="4:4" x14ac:dyDescent="0.25">
      <c r="D575" s="162"/>
    </row>
    <row r="576" spans="4:4" x14ac:dyDescent="0.25">
      <c r="D576" s="162"/>
    </row>
    <row r="577" spans="4:4" x14ac:dyDescent="0.25">
      <c r="D577" s="162"/>
    </row>
    <row r="578" spans="4:4" x14ac:dyDescent="0.25">
      <c r="D578" s="162"/>
    </row>
    <row r="579" spans="4:4" x14ac:dyDescent="0.25">
      <c r="D579" s="162"/>
    </row>
    <row r="580" spans="4:4" x14ac:dyDescent="0.25">
      <c r="D580" s="162"/>
    </row>
    <row r="581" spans="4:4" x14ac:dyDescent="0.25">
      <c r="D581" s="162"/>
    </row>
    <row r="582" spans="4:4" x14ac:dyDescent="0.25">
      <c r="D582" s="162"/>
    </row>
    <row r="583" spans="4:4" x14ac:dyDescent="0.25">
      <c r="D583" s="162"/>
    </row>
    <row r="584" spans="4:4" x14ac:dyDescent="0.25">
      <c r="D584" s="162"/>
    </row>
    <row r="585" spans="4:4" x14ac:dyDescent="0.25">
      <c r="D585" s="162"/>
    </row>
    <row r="586" spans="4:4" x14ac:dyDescent="0.25">
      <c r="D586" s="162"/>
    </row>
    <row r="587" spans="4:4" x14ac:dyDescent="0.25">
      <c r="D587" s="162"/>
    </row>
    <row r="588" spans="4:4" x14ac:dyDescent="0.25">
      <c r="D588" s="162"/>
    </row>
    <row r="589" spans="4:4" x14ac:dyDescent="0.25">
      <c r="D589" s="162"/>
    </row>
    <row r="590" spans="4:4" x14ac:dyDescent="0.25">
      <c r="D590" s="162"/>
    </row>
    <row r="591" spans="4:4" x14ac:dyDescent="0.25">
      <c r="D591" s="162"/>
    </row>
    <row r="592" spans="4:4" x14ac:dyDescent="0.25">
      <c r="D592" s="162"/>
    </row>
    <row r="593" spans="4:4" x14ac:dyDescent="0.25">
      <c r="D593" s="162"/>
    </row>
    <row r="594" spans="4:4" x14ac:dyDescent="0.25">
      <c r="D594" s="162"/>
    </row>
    <row r="595" spans="4:4" x14ac:dyDescent="0.25">
      <c r="D595" s="162"/>
    </row>
    <row r="596" spans="4:4" x14ac:dyDescent="0.25">
      <c r="D596" s="162"/>
    </row>
    <row r="597" spans="4:4" x14ac:dyDescent="0.25">
      <c r="D597" s="162"/>
    </row>
    <row r="598" spans="4:4" x14ac:dyDescent="0.25">
      <c r="D598" s="162"/>
    </row>
    <row r="599" spans="4:4" x14ac:dyDescent="0.25">
      <c r="D599" s="162"/>
    </row>
    <row r="600" spans="4:4" x14ac:dyDescent="0.25">
      <c r="D600" s="162"/>
    </row>
    <row r="601" spans="4:4" x14ac:dyDescent="0.25">
      <c r="D601" s="162"/>
    </row>
    <row r="602" spans="4:4" x14ac:dyDescent="0.25">
      <c r="D602" s="162"/>
    </row>
    <row r="603" spans="4:4" x14ac:dyDescent="0.25">
      <c r="D603" s="162"/>
    </row>
    <row r="604" spans="4:4" x14ac:dyDescent="0.25">
      <c r="D604" s="162"/>
    </row>
    <row r="605" spans="4:4" x14ac:dyDescent="0.25">
      <c r="D605" s="162"/>
    </row>
    <row r="606" spans="4:4" x14ac:dyDescent="0.25">
      <c r="D606" s="162"/>
    </row>
    <row r="607" spans="4:4" x14ac:dyDescent="0.25">
      <c r="D607" s="162"/>
    </row>
    <row r="608" spans="4:4" x14ac:dyDescent="0.25">
      <c r="D608" s="162"/>
    </row>
    <row r="609" spans="4:4" x14ac:dyDescent="0.25">
      <c r="D609" s="162"/>
    </row>
    <row r="610" spans="4:4" x14ac:dyDescent="0.25">
      <c r="D610" s="162"/>
    </row>
    <row r="611" spans="4:4" x14ac:dyDescent="0.25">
      <c r="D611" s="162"/>
    </row>
    <row r="612" spans="4:4" x14ac:dyDescent="0.25">
      <c r="D612" s="162"/>
    </row>
    <row r="613" spans="4:4" x14ac:dyDescent="0.25">
      <c r="D613" s="162"/>
    </row>
    <row r="614" spans="4:4" x14ac:dyDescent="0.25">
      <c r="D614" s="162"/>
    </row>
    <row r="615" spans="4:4" x14ac:dyDescent="0.25">
      <c r="D615" s="162"/>
    </row>
    <row r="616" spans="4:4" x14ac:dyDescent="0.25">
      <c r="D616" s="162"/>
    </row>
    <row r="617" spans="4:4" x14ac:dyDescent="0.25">
      <c r="D617" s="162"/>
    </row>
    <row r="618" spans="4:4" x14ac:dyDescent="0.25">
      <c r="D618" s="162"/>
    </row>
    <row r="619" spans="4:4" x14ac:dyDescent="0.25">
      <c r="D619" s="162"/>
    </row>
    <row r="620" spans="4:4" x14ac:dyDescent="0.25">
      <c r="D620" s="162"/>
    </row>
    <row r="621" spans="4:4" x14ac:dyDescent="0.25">
      <c r="D621" s="162"/>
    </row>
    <row r="622" spans="4:4" x14ac:dyDescent="0.25">
      <c r="D622" s="162"/>
    </row>
    <row r="623" spans="4:4" x14ac:dyDescent="0.25">
      <c r="D623" s="162"/>
    </row>
    <row r="624" spans="4:4" x14ac:dyDescent="0.25">
      <c r="D624" s="162"/>
    </row>
    <row r="625" spans="4:4" x14ac:dyDescent="0.25">
      <c r="D625" s="162"/>
    </row>
    <row r="626" spans="4:4" x14ac:dyDescent="0.25">
      <c r="D626" s="162"/>
    </row>
    <row r="627" spans="4:4" x14ac:dyDescent="0.25">
      <c r="D627" s="162"/>
    </row>
    <row r="628" spans="4:4" x14ac:dyDescent="0.25">
      <c r="D628" s="162"/>
    </row>
    <row r="629" spans="4:4" x14ac:dyDescent="0.25">
      <c r="D629" s="162"/>
    </row>
    <row r="630" spans="4:4" x14ac:dyDescent="0.25">
      <c r="D630" s="162"/>
    </row>
    <row r="631" spans="4:4" x14ac:dyDescent="0.25">
      <c r="D631" s="162"/>
    </row>
    <row r="632" spans="4:4" x14ac:dyDescent="0.25">
      <c r="D632" s="162"/>
    </row>
    <row r="633" spans="4:4" x14ac:dyDescent="0.25">
      <c r="D633" s="162"/>
    </row>
    <row r="634" spans="4:4" x14ac:dyDescent="0.25">
      <c r="D634" s="162"/>
    </row>
    <row r="635" spans="4:4" x14ac:dyDescent="0.25">
      <c r="D635" s="162"/>
    </row>
    <row r="636" spans="4:4" x14ac:dyDescent="0.25">
      <c r="D636" s="162"/>
    </row>
    <row r="637" spans="4:4" x14ac:dyDescent="0.25">
      <c r="D637" s="162"/>
    </row>
    <row r="638" spans="4:4" x14ac:dyDescent="0.25">
      <c r="D638" s="162"/>
    </row>
    <row r="639" spans="4:4" x14ac:dyDescent="0.25">
      <c r="D639" s="162"/>
    </row>
    <row r="640" spans="4:4" x14ac:dyDescent="0.25">
      <c r="D640" s="162"/>
    </row>
    <row r="641" spans="4:4" x14ac:dyDescent="0.25">
      <c r="D641" s="162"/>
    </row>
    <row r="642" spans="4:4" x14ac:dyDescent="0.25">
      <c r="D642" s="162"/>
    </row>
    <row r="643" spans="4:4" x14ac:dyDescent="0.25">
      <c r="D643" s="162"/>
    </row>
    <row r="644" spans="4:4" x14ac:dyDescent="0.25">
      <c r="D644" s="162"/>
    </row>
    <row r="645" spans="4:4" x14ac:dyDescent="0.25">
      <c r="D645" s="162"/>
    </row>
    <row r="646" spans="4:4" x14ac:dyDescent="0.25">
      <c r="D646" s="162"/>
    </row>
    <row r="647" spans="4:4" x14ac:dyDescent="0.25">
      <c r="D647" s="162"/>
    </row>
    <row r="648" spans="4:4" x14ac:dyDescent="0.25">
      <c r="D648" s="162"/>
    </row>
    <row r="649" spans="4:4" x14ac:dyDescent="0.25">
      <c r="D649" s="162"/>
    </row>
    <row r="650" spans="4:4" x14ac:dyDescent="0.25">
      <c r="D650" s="162"/>
    </row>
    <row r="651" spans="4:4" x14ac:dyDescent="0.25">
      <c r="D651" s="162"/>
    </row>
    <row r="652" spans="4:4" x14ac:dyDescent="0.25">
      <c r="D652" s="162"/>
    </row>
    <row r="653" spans="4:4" x14ac:dyDescent="0.25">
      <c r="D653" s="162"/>
    </row>
    <row r="654" spans="4:4" x14ac:dyDescent="0.25">
      <c r="D654" s="162"/>
    </row>
    <row r="655" spans="4:4" x14ac:dyDescent="0.25">
      <c r="D655" s="162"/>
    </row>
    <row r="656" spans="4:4" x14ac:dyDescent="0.25">
      <c r="D656" s="162"/>
    </row>
    <row r="657" spans="4:4" x14ac:dyDescent="0.25">
      <c r="D657" s="162"/>
    </row>
    <row r="658" spans="4:4" x14ac:dyDescent="0.25">
      <c r="D658" s="162"/>
    </row>
    <row r="659" spans="4:4" x14ac:dyDescent="0.25">
      <c r="D659" s="162"/>
    </row>
    <row r="660" spans="4:4" x14ac:dyDescent="0.25">
      <c r="D660" s="162"/>
    </row>
    <row r="661" spans="4:4" x14ac:dyDescent="0.25">
      <c r="D661" s="162"/>
    </row>
    <row r="662" spans="4:4" x14ac:dyDescent="0.25">
      <c r="D662" s="162"/>
    </row>
    <row r="663" spans="4:4" x14ac:dyDescent="0.25">
      <c r="D663" s="162"/>
    </row>
    <row r="664" spans="4:4" x14ac:dyDescent="0.25">
      <c r="D664" s="162"/>
    </row>
    <row r="665" spans="4:4" x14ac:dyDescent="0.25">
      <c r="D665" s="162"/>
    </row>
    <row r="666" spans="4:4" x14ac:dyDescent="0.25">
      <c r="D666" s="162"/>
    </row>
    <row r="667" spans="4:4" x14ac:dyDescent="0.25">
      <c r="D667" s="162"/>
    </row>
    <row r="668" spans="4:4" x14ac:dyDescent="0.25">
      <c r="D668" s="162"/>
    </row>
    <row r="669" spans="4:4" x14ac:dyDescent="0.25">
      <c r="D669" s="162"/>
    </row>
    <row r="670" spans="4:4" x14ac:dyDescent="0.25">
      <c r="D670" s="162"/>
    </row>
    <row r="671" spans="4:4" x14ac:dyDescent="0.25">
      <c r="D671" s="162"/>
    </row>
    <row r="672" spans="4:4" x14ac:dyDescent="0.25">
      <c r="D672" s="162"/>
    </row>
    <row r="673" spans="4:4" x14ac:dyDescent="0.25">
      <c r="D673" s="162"/>
    </row>
    <row r="674" spans="4:4" x14ac:dyDescent="0.25">
      <c r="D674" s="162"/>
    </row>
    <row r="675" spans="4:4" x14ac:dyDescent="0.25">
      <c r="D675" s="162"/>
    </row>
    <row r="676" spans="4:4" x14ac:dyDescent="0.25">
      <c r="D676" s="162"/>
    </row>
    <row r="677" spans="4:4" x14ac:dyDescent="0.25">
      <c r="D677" s="162"/>
    </row>
    <row r="678" spans="4:4" x14ac:dyDescent="0.25">
      <c r="D678" s="162"/>
    </row>
    <row r="679" spans="4:4" x14ac:dyDescent="0.25">
      <c r="D679" s="162"/>
    </row>
    <row r="680" spans="4:4" x14ac:dyDescent="0.25">
      <c r="D680" s="162"/>
    </row>
    <row r="681" spans="4:4" x14ac:dyDescent="0.25">
      <c r="D681" s="162"/>
    </row>
    <row r="682" spans="4:4" x14ac:dyDescent="0.25">
      <c r="D682" s="162"/>
    </row>
    <row r="683" spans="4:4" x14ac:dyDescent="0.25">
      <c r="D683" s="162"/>
    </row>
    <row r="684" spans="4:4" x14ac:dyDescent="0.25">
      <c r="D684" s="162"/>
    </row>
    <row r="685" spans="4:4" x14ac:dyDescent="0.25">
      <c r="D685" s="162"/>
    </row>
    <row r="686" spans="4:4" x14ac:dyDescent="0.25">
      <c r="D686" s="162"/>
    </row>
    <row r="687" spans="4:4" x14ac:dyDescent="0.25">
      <c r="D687" s="162"/>
    </row>
    <row r="688" spans="4:4" x14ac:dyDescent="0.25">
      <c r="D688" s="162"/>
    </row>
    <row r="689" spans="4:4" x14ac:dyDescent="0.25">
      <c r="D689" s="162"/>
    </row>
    <row r="690" spans="4:4" x14ac:dyDescent="0.25">
      <c r="D690" s="162"/>
    </row>
    <row r="691" spans="4:4" x14ac:dyDescent="0.25">
      <c r="D691" s="162"/>
    </row>
    <row r="692" spans="4:4" x14ac:dyDescent="0.25">
      <c r="D692" s="162"/>
    </row>
    <row r="693" spans="4:4" x14ac:dyDescent="0.25">
      <c r="D693" s="162"/>
    </row>
    <row r="694" spans="4:4" x14ac:dyDescent="0.25">
      <c r="D694" s="162"/>
    </row>
    <row r="695" spans="4:4" x14ac:dyDescent="0.25">
      <c r="D695" s="162"/>
    </row>
    <row r="696" spans="4:4" x14ac:dyDescent="0.25">
      <c r="D696" s="162"/>
    </row>
    <row r="697" spans="4:4" x14ac:dyDescent="0.25">
      <c r="D697" s="162"/>
    </row>
    <row r="698" spans="4:4" x14ac:dyDescent="0.25">
      <c r="D698" s="162"/>
    </row>
    <row r="699" spans="4:4" x14ac:dyDescent="0.25">
      <c r="D699" s="162"/>
    </row>
    <row r="700" spans="4:4" x14ac:dyDescent="0.25">
      <c r="D700" s="162"/>
    </row>
    <row r="701" spans="4:4" x14ac:dyDescent="0.25">
      <c r="D701" s="162"/>
    </row>
    <row r="702" spans="4:4" x14ac:dyDescent="0.25">
      <c r="D702" s="162"/>
    </row>
    <row r="703" spans="4:4" x14ac:dyDescent="0.25">
      <c r="D703" s="162"/>
    </row>
    <row r="704" spans="4:4" x14ac:dyDescent="0.25">
      <c r="D704" s="162"/>
    </row>
    <row r="705" spans="4:4" x14ac:dyDescent="0.25">
      <c r="D705" s="162"/>
    </row>
    <row r="706" spans="4:4" x14ac:dyDescent="0.25">
      <c r="D706" s="162"/>
    </row>
    <row r="707" spans="4:4" x14ac:dyDescent="0.25">
      <c r="D707" s="162"/>
    </row>
    <row r="708" spans="4:4" x14ac:dyDescent="0.25">
      <c r="D708" s="162"/>
    </row>
    <row r="709" spans="4:4" x14ac:dyDescent="0.25">
      <c r="D709" s="162"/>
    </row>
    <row r="710" spans="4:4" x14ac:dyDescent="0.25">
      <c r="D710" s="162"/>
    </row>
    <row r="711" spans="4:4" x14ac:dyDescent="0.25">
      <c r="D711" s="162"/>
    </row>
    <row r="712" spans="4:4" x14ac:dyDescent="0.25">
      <c r="D712" s="162"/>
    </row>
    <row r="713" spans="4:4" x14ac:dyDescent="0.25">
      <c r="D713" s="162"/>
    </row>
    <row r="714" spans="4:4" x14ac:dyDescent="0.25">
      <c r="D714" s="162"/>
    </row>
    <row r="715" spans="4:4" x14ac:dyDescent="0.25">
      <c r="D715" s="162"/>
    </row>
    <row r="716" spans="4:4" x14ac:dyDescent="0.25">
      <c r="D716" s="162"/>
    </row>
    <row r="717" spans="4:4" x14ac:dyDescent="0.25">
      <c r="D717" s="162"/>
    </row>
    <row r="718" spans="4:4" x14ac:dyDescent="0.25">
      <c r="D718" s="162"/>
    </row>
    <row r="719" spans="4:4" x14ac:dyDescent="0.25">
      <c r="D719" s="162"/>
    </row>
    <row r="720" spans="4:4" x14ac:dyDescent="0.25">
      <c r="D720" s="162"/>
    </row>
    <row r="721" spans="4:4" x14ac:dyDescent="0.25">
      <c r="D721" s="162"/>
    </row>
    <row r="722" spans="4:4" x14ac:dyDescent="0.25">
      <c r="D722" s="162"/>
    </row>
    <row r="723" spans="4:4" x14ac:dyDescent="0.25">
      <c r="D723" s="162"/>
    </row>
    <row r="724" spans="4:4" x14ac:dyDescent="0.25">
      <c r="D724" s="162"/>
    </row>
    <row r="725" spans="4:4" x14ac:dyDescent="0.25">
      <c r="D725" s="162"/>
    </row>
    <row r="726" spans="4:4" x14ac:dyDescent="0.25">
      <c r="D726" s="162"/>
    </row>
    <row r="727" spans="4:4" x14ac:dyDescent="0.25">
      <c r="D727" s="162"/>
    </row>
    <row r="728" spans="4:4" x14ac:dyDescent="0.25">
      <c r="D728" s="162"/>
    </row>
    <row r="729" spans="4:4" x14ac:dyDescent="0.25">
      <c r="D729" s="162"/>
    </row>
    <row r="730" spans="4:4" x14ac:dyDescent="0.25">
      <c r="D730" s="162"/>
    </row>
    <row r="731" spans="4:4" x14ac:dyDescent="0.25">
      <c r="D731" s="162"/>
    </row>
    <row r="732" spans="4:4" x14ac:dyDescent="0.25">
      <c r="D732" s="162"/>
    </row>
    <row r="733" spans="4:4" x14ac:dyDescent="0.25">
      <c r="D733" s="162"/>
    </row>
    <row r="734" spans="4:4" x14ac:dyDescent="0.25">
      <c r="D734" s="162"/>
    </row>
    <row r="735" spans="4:4" x14ac:dyDescent="0.25">
      <c r="D735" s="162"/>
    </row>
    <row r="736" spans="4:4" x14ac:dyDescent="0.25">
      <c r="D736" s="162"/>
    </row>
    <row r="737" spans="4:4" x14ac:dyDescent="0.25">
      <c r="D737" s="162"/>
    </row>
    <row r="738" spans="4:4" x14ac:dyDescent="0.25">
      <c r="D738" s="162"/>
    </row>
    <row r="739" spans="4:4" x14ac:dyDescent="0.25">
      <c r="D739" s="162"/>
    </row>
    <row r="740" spans="4:4" x14ac:dyDescent="0.25">
      <c r="D740" s="162"/>
    </row>
    <row r="741" spans="4:4" x14ac:dyDescent="0.25">
      <c r="D741" s="162"/>
    </row>
    <row r="742" spans="4:4" x14ac:dyDescent="0.25">
      <c r="D742" s="162"/>
    </row>
    <row r="743" spans="4:4" x14ac:dyDescent="0.25">
      <c r="D743" s="162"/>
    </row>
    <row r="744" spans="4:4" x14ac:dyDescent="0.25">
      <c r="D744" s="162"/>
    </row>
    <row r="745" spans="4:4" x14ac:dyDescent="0.25">
      <c r="D745" s="162"/>
    </row>
    <row r="746" spans="4:4" x14ac:dyDescent="0.25">
      <c r="D746" s="162"/>
    </row>
    <row r="747" spans="4:4" x14ac:dyDescent="0.25">
      <c r="D747" s="162"/>
    </row>
    <row r="748" spans="4:4" x14ac:dyDescent="0.25">
      <c r="D748" s="162"/>
    </row>
    <row r="749" spans="4:4" x14ac:dyDescent="0.25">
      <c r="D749" s="162"/>
    </row>
    <row r="750" spans="4:4" x14ac:dyDescent="0.25">
      <c r="D750" s="162"/>
    </row>
    <row r="751" spans="4:4" x14ac:dyDescent="0.25">
      <c r="D751" s="162"/>
    </row>
    <row r="752" spans="4:4" x14ac:dyDescent="0.25">
      <c r="D752" s="162"/>
    </row>
    <row r="753" spans="4:4" x14ac:dyDescent="0.25">
      <c r="D753" s="162"/>
    </row>
    <row r="754" spans="4:4" x14ac:dyDescent="0.25">
      <c r="D754" s="162"/>
    </row>
    <row r="755" spans="4:4" x14ac:dyDescent="0.25">
      <c r="D755" s="162"/>
    </row>
    <row r="756" spans="4:4" x14ac:dyDescent="0.25">
      <c r="D756" s="162"/>
    </row>
    <row r="757" spans="4:4" x14ac:dyDescent="0.25">
      <c r="D757" s="162"/>
    </row>
    <row r="758" spans="4:4" x14ac:dyDescent="0.25">
      <c r="D758" s="162"/>
    </row>
    <row r="759" spans="4:4" x14ac:dyDescent="0.25">
      <c r="D759" s="162"/>
    </row>
    <row r="760" spans="4:4" x14ac:dyDescent="0.25">
      <c r="D760" s="162"/>
    </row>
    <row r="761" spans="4:4" x14ac:dyDescent="0.25">
      <c r="D761" s="162"/>
    </row>
    <row r="762" spans="4:4" x14ac:dyDescent="0.25">
      <c r="D762" s="162"/>
    </row>
    <row r="763" spans="4:4" x14ac:dyDescent="0.25">
      <c r="D763" s="162"/>
    </row>
    <row r="764" spans="4:4" x14ac:dyDescent="0.25">
      <c r="D764" s="162"/>
    </row>
    <row r="765" spans="4:4" x14ac:dyDescent="0.25">
      <c r="D765" s="162"/>
    </row>
    <row r="766" spans="4:4" x14ac:dyDescent="0.25">
      <c r="D766" s="162"/>
    </row>
    <row r="767" spans="4:4" x14ac:dyDescent="0.25">
      <c r="D767" s="162"/>
    </row>
    <row r="768" spans="4:4" x14ac:dyDescent="0.25">
      <c r="D768" s="162"/>
    </row>
    <row r="769" spans="4:4" x14ac:dyDescent="0.25">
      <c r="D769" s="162"/>
    </row>
    <row r="770" spans="4:4" x14ac:dyDescent="0.25">
      <c r="D770" s="162"/>
    </row>
    <row r="771" spans="4:4" x14ac:dyDescent="0.25">
      <c r="D771" s="162"/>
    </row>
    <row r="772" spans="4:4" x14ac:dyDescent="0.25">
      <c r="D772" s="162"/>
    </row>
    <row r="773" spans="4:4" x14ac:dyDescent="0.25">
      <c r="D773" s="162"/>
    </row>
    <row r="774" spans="4:4" x14ac:dyDescent="0.25">
      <c r="D774" s="162"/>
    </row>
    <row r="775" spans="4:4" x14ac:dyDescent="0.25">
      <c r="D775" s="162"/>
    </row>
    <row r="776" spans="4:4" x14ac:dyDescent="0.25">
      <c r="D776" s="162"/>
    </row>
    <row r="777" spans="4:4" x14ac:dyDescent="0.25">
      <c r="D777" s="162"/>
    </row>
    <row r="778" spans="4:4" x14ac:dyDescent="0.25">
      <c r="D778" s="162"/>
    </row>
    <row r="779" spans="4:4" x14ac:dyDescent="0.25">
      <c r="D779" s="162"/>
    </row>
    <row r="780" spans="4:4" x14ac:dyDescent="0.25">
      <c r="D780" s="162"/>
    </row>
    <row r="781" spans="4:4" x14ac:dyDescent="0.25">
      <c r="D781" s="162"/>
    </row>
    <row r="782" spans="4:4" x14ac:dyDescent="0.25">
      <c r="D782" s="162"/>
    </row>
    <row r="783" spans="4:4" x14ac:dyDescent="0.25">
      <c r="D783" s="162"/>
    </row>
    <row r="784" spans="4:4" x14ac:dyDescent="0.25">
      <c r="D784" s="162"/>
    </row>
    <row r="785" spans="4:4" x14ac:dyDescent="0.25">
      <c r="D785" s="162"/>
    </row>
    <row r="786" spans="4:4" x14ac:dyDescent="0.25">
      <c r="D786" s="162"/>
    </row>
    <row r="787" spans="4:4" x14ac:dyDescent="0.25">
      <c r="D787" s="162"/>
    </row>
    <row r="788" spans="4:4" x14ac:dyDescent="0.25">
      <c r="D788" s="162"/>
    </row>
    <row r="789" spans="4:4" x14ac:dyDescent="0.25">
      <c r="D789" s="162"/>
    </row>
    <row r="790" spans="4:4" x14ac:dyDescent="0.25">
      <c r="D790" s="162"/>
    </row>
    <row r="791" spans="4:4" x14ac:dyDescent="0.25">
      <c r="D791" s="162"/>
    </row>
    <row r="792" spans="4:4" x14ac:dyDescent="0.25">
      <c r="D792" s="162"/>
    </row>
    <row r="793" spans="4:4" x14ac:dyDescent="0.25">
      <c r="D793" s="162"/>
    </row>
    <row r="794" spans="4:4" x14ac:dyDescent="0.25">
      <c r="D794" s="162"/>
    </row>
    <row r="795" spans="4:4" x14ac:dyDescent="0.25">
      <c r="D795" s="162"/>
    </row>
    <row r="796" spans="4:4" x14ac:dyDescent="0.25">
      <c r="D796" s="162"/>
    </row>
    <row r="797" spans="4:4" x14ac:dyDescent="0.25">
      <c r="D797" s="162"/>
    </row>
    <row r="798" spans="4:4" x14ac:dyDescent="0.25">
      <c r="D798" s="162"/>
    </row>
    <row r="799" spans="4:4" x14ac:dyDescent="0.25">
      <c r="D799" s="162"/>
    </row>
    <row r="800" spans="4:4" x14ac:dyDescent="0.25">
      <c r="D800" s="162"/>
    </row>
    <row r="801" spans="4:4" x14ac:dyDescent="0.25">
      <c r="D801" s="162"/>
    </row>
    <row r="802" spans="4:4" x14ac:dyDescent="0.25">
      <c r="D802" s="162"/>
    </row>
    <row r="803" spans="4:4" x14ac:dyDescent="0.25">
      <c r="D803" s="162"/>
    </row>
    <row r="804" spans="4:4" x14ac:dyDescent="0.25">
      <c r="D804" s="162"/>
    </row>
    <row r="805" spans="4:4" x14ac:dyDescent="0.25">
      <c r="D805" s="162"/>
    </row>
    <row r="806" spans="4:4" x14ac:dyDescent="0.25">
      <c r="D806" s="162"/>
    </row>
    <row r="807" spans="4:4" x14ac:dyDescent="0.25">
      <c r="D807" s="162"/>
    </row>
    <row r="808" spans="4:4" x14ac:dyDescent="0.25">
      <c r="D808" s="162"/>
    </row>
    <row r="809" spans="4:4" x14ac:dyDescent="0.25">
      <c r="D809" s="162"/>
    </row>
    <row r="810" spans="4:4" x14ac:dyDescent="0.25">
      <c r="D810" s="162"/>
    </row>
    <row r="811" spans="4:4" x14ac:dyDescent="0.25">
      <c r="D811" s="162"/>
    </row>
    <row r="812" spans="4:4" x14ac:dyDescent="0.25">
      <c r="D812" s="162"/>
    </row>
    <row r="813" spans="4:4" x14ac:dyDescent="0.25">
      <c r="D813" s="162"/>
    </row>
    <row r="814" spans="4:4" x14ac:dyDescent="0.25">
      <c r="D814" s="162"/>
    </row>
    <row r="815" spans="4:4" x14ac:dyDescent="0.25">
      <c r="D815" s="162"/>
    </row>
    <row r="816" spans="4:4" x14ac:dyDescent="0.25">
      <c r="D816" s="162"/>
    </row>
    <row r="817" spans="4:4" x14ac:dyDescent="0.25">
      <c r="D817" s="162"/>
    </row>
    <row r="818" spans="4:4" x14ac:dyDescent="0.25">
      <c r="D818" s="162"/>
    </row>
    <row r="819" spans="4:4" x14ac:dyDescent="0.25">
      <c r="D819" s="162"/>
    </row>
    <row r="820" spans="4:4" x14ac:dyDescent="0.25">
      <c r="D820" s="162"/>
    </row>
    <row r="821" spans="4:4" x14ac:dyDescent="0.25">
      <c r="D821" s="162"/>
    </row>
    <row r="822" spans="4:4" x14ac:dyDescent="0.25">
      <c r="D822" s="162"/>
    </row>
    <row r="823" spans="4:4" x14ac:dyDescent="0.25">
      <c r="D823" s="162"/>
    </row>
    <row r="824" spans="4:4" x14ac:dyDescent="0.25">
      <c r="D824" s="162"/>
    </row>
    <row r="825" spans="4:4" x14ac:dyDescent="0.25">
      <c r="D825" s="162"/>
    </row>
    <row r="826" spans="4:4" x14ac:dyDescent="0.25">
      <c r="D826" s="162"/>
    </row>
    <row r="827" spans="4:4" x14ac:dyDescent="0.25">
      <c r="D827" s="162"/>
    </row>
    <row r="828" spans="4:4" x14ac:dyDescent="0.25">
      <c r="D828" s="162"/>
    </row>
    <row r="829" spans="4:4" x14ac:dyDescent="0.25">
      <c r="D829" s="162"/>
    </row>
    <row r="830" spans="4:4" x14ac:dyDescent="0.25">
      <c r="D830" s="162"/>
    </row>
    <row r="831" spans="4:4" x14ac:dyDescent="0.25">
      <c r="D831" s="162"/>
    </row>
    <row r="832" spans="4:4" x14ac:dyDescent="0.25">
      <c r="D832" s="162"/>
    </row>
    <row r="833" spans="4:4" x14ac:dyDescent="0.25">
      <c r="D833" s="162"/>
    </row>
    <row r="834" spans="4:4" x14ac:dyDescent="0.25">
      <c r="D834" s="162"/>
    </row>
    <row r="835" spans="4:4" x14ac:dyDescent="0.25">
      <c r="D835" s="162"/>
    </row>
    <row r="836" spans="4:4" x14ac:dyDescent="0.25">
      <c r="D836" s="162"/>
    </row>
    <row r="837" spans="4:4" x14ac:dyDescent="0.25">
      <c r="D837" s="162"/>
    </row>
    <row r="838" spans="4:4" x14ac:dyDescent="0.25">
      <c r="D838" s="162"/>
    </row>
    <row r="839" spans="4:4" x14ac:dyDescent="0.25">
      <c r="D839" s="162"/>
    </row>
    <row r="840" spans="4:4" x14ac:dyDescent="0.25">
      <c r="D840" s="162"/>
    </row>
    <row r="841" spans="4:4" x14ac:dyDescent="0.25">
      <c r="D841" s="162"/>
    </row>
    <row r="842" spans="4:4" x14ac:dyDescent="0.25">
      <c r="D842" s="162"/>
    </row>
    <row r="843" spans="4:4" x14ac:dyDescent="0.25">
      <c r="D843" s="162"/>
    </row>
    <row r="844" spans="4:4" x14ac:dyDescent="0.25">
      <c r="D844" s="162"/>
    </row>
    <row r="845" spans="4:4" x14ac:dyDescent="0.25">
      <c r="D845" s="162"/>
    </row>
    <row r="846" spans="4:4" x14ac:dyDescent="0.25">
      <c r="D846" s="162"/>
    </row>
    <row r="847" spans="4:4" x14ac:dyDescent="0.25">
      <c r="D847" s="162"/>
    </row>
    <row r="848" spans="4:4" x14ac:dyDescent="0.25">
      <c r="D848" s="162"/>
    </row>
    <row r="849" spans="4:4" x14ac:dyDescent="0.25">
      <c r="D849" s="162"/>
    </row>
    <row r="850" spans="4:4" x14ac:dyDescent="0.25">
      <c r="D850" s="162"/>
    </row>
    <row r="851" spans="4:4" x14ac:dyDescent="0.25">
      <c r="D851" s="162"/>
    </row>
    <row r="852" spans="4:4" x14ac:dyDescent="0.25">
      <c r="D852" s="162"/>
    </row>
    <row r="853" spans="4:4" x14ac:dyDescent="0.25">
      <c r="D853" s="162"/>
    </row>
    <row r="854" spans="4:4" x14ac:dyDescent="0.25">
      <c r="D854" s="162"/>
    </row>
    <row r="855" spans="4:4" x14ac:dyDescent="0.25">
      <c r="D855" s="162"/>
    </row>
    <row r="856" spans="4:4" x14ac:dyDescent="0.25">
      <c r="D856" s="162"/>
    </row>
    <row r="857" spans="4:4" x14ac:dyDescent="0.25">
      <c r="D857" s="162"/>
    </row>
    <row r="858" spans="4:4" x14ac:dyDescent="0.25">
      <c r="D858" s="162"/>
    </row>
    <row r="859" spans="4:4" x14ac:dyDescent="0.25">
      <c r="D859" s="162"/>
    </row>
    <row r="860" spans="4:4" x14ac:dyDescent="0.25">
      <c r="D860" s="162"/>
    </row>
    <row r="861" spans="4:4" x14ac:dyDescent="0.25">
      <c r="D861" s="162"/>
    </row>
    <row r="862" spans="4:4" x14ac:dyDescent="0.25">
      <c r="D862" s="162"/>
    </row>
    <row r="863" spans="4:4" x14ac:dyDescent="0.25">
      <c r="D863" s="162"/>
    </row>
    <row r="864" spans="4:4" x14ac:dyDescent="0.25">
      <c r="D864" s="162"/>
    </row>
    <row r="865" spans="4:4" x14ac:dyDescent="0.25">
      <c r="D865" s="162"/>
    </row>
    <row r="866" spans="4:4" x14ac:dyDescent="0.25">
      <c r="D866" s="162"/>
    </row>
    <row r="867" spans="4:4" x14ac:dyDescent="0.25">
      <c r="D867" s="162"/>
    </row>
    <row r="868" spans="4:4" x14ac:dyDescent="0.25">
      <c r="D868" s="162"/>
    </row>
    <row r="869" spans="4:4" x14ac:dyDescent="0.25">
      <c r="D869" s="162"/>
    </row>
    <row r="870" spans="4:4" x14ac:dyDescent="0.25">
      <c r="D870" s="162"/>
    </row>
    <row r="871" spans="4:4" x14ac:dyDescent="0.25">
      <c r="D871" s="162"/>
    </row>
    <row r="872" spans="4:4" x14ac:dyDescent="0.25">
      <c r="D872" s="162"/>
    </row>
    <row r="873" spans="4:4" x14ac:dyDescent="0.25">
      <c r="D873" s="162"/>
    </row>
    <row r="874" spans="4:4" x14ac:dyDescent="0.25">
      <c r="D874" s="162"/>
    </row>
    <row r="875" spans="4:4" x14ac:dyDescent="0.25">
      <c r="D875" s="162"/>
    </row>
    <row r="876" spans="4:4" x14ac:dyDescent="0.25">
      <c r="D876" s="162"/>
    </row>
    <row r="877" spans="4:4" x14ac:dyDescent="0.25">
      <c r="D877" s="162"/>
    </row>
    <row r="878" spans="4:4" x14ac:dyDescent="0.25">
      <c r="D878" s="162"/>
    </row>
    <row r="879" spans="4:4" x14ac:dyDescent="0.25">
      <c r="D879" s="162"/>
    </row>
    <row r="880" spans="4:4" x14ac:dyDescent="0.25">
      <c r="D880" s="162"/>
    </row>
    <row r="881" spans="4:4" x14ac:dyDescent="0.25">
      <c r="D881" s="162"/>
    </row>
    <row r="882" spans="4:4" x14ac:dyDescent="0.25">
      <c r="D882" s="162"/>
    </row>
    <row r="883" spans="4:4" x14ac:dyDescent="0.25">
      <c r="D883" s="162"/>
    </row>
    <row r="884" spans="4:4" x14ac:dyDescent="0.25">
      <c r="D884" s="162"/>
    </row>
    <row r="885" spans="4:4" x14ac:dyDescent="0.25">
      <c r="D885" s="162"/>
    </row>
    <row r="886" spans="4:4" x14ac:dyDescent="0.25">
      <c r="D886" s="162"/>
    </row>
    <row r="887" spans="4:4" x14ac:dyDescent="0.25">
      <c r="D887" s="162"/>
    </row>
    <row r="888" spans="4:4" x14ac:dyDescent="0.25">
      <c r="D888" s="162"/>
    </row>
    <row r="889" spans="4:4" x14ac:dyDescent="0.25">
      <c r="D889" s="162"/>
    </row>
    <row r="890" spans="4:4" x14ac:dyDescent="0.25">
      <c r="D890" s="162"/>
    </row>
    <row r="891" spans="4:4" x14ac:dyDescent="0.25">
      <c r="D891" s="162"/>
    </row>
    <row r="892" spans="4:4" x14ac:dyDescent="0.25">
      <c r="D892" s="162"/>
    </row>
    <row r="893" spans="4:4" x14ac:dyDescent="0.25">
      <c r="D893" s="162"/>
    </row>
    <row r="894" spans="4:4" x14ac:dyDescent="0.25">
      <c r="D894" s="162"/>
    </row>
    <row r="895" spans="4:4" x14ac:dyDescent="0.25">
      <c r="D895" s="162"/>
    </row>
    <row r="896" spans="4:4" x14ac:dyDescent="0.25">
      <c r="D896" s="162"/>
    </row>
    <row r="897" spans="4:4" x14ac:dyDescent="0.25">
      <c r="D897" s="162"/>
    </row>
    <row r="898" spans="4:4" x14ac:dyDescent="0.25">
      <c r="D898" s="162"/>
    </row>
    <row r="899" spans="4:4" x14ac:dyDescent="0.25">
      <c r="D899" s="162"/>
    </row>
    <row r="900" spans="4:4" x14ac:dyDescent="0.25">
      <c r="D900" s="162"/>
    </row>
    <row r="901" spans="4:4" x14ac:dyDescent="0.25">
      <c r="D901" s="162"/>
    </row>
    <row r="902" spans="4:4" x14ac:dyDescent="0.25">
      <c r="D902" s="162"/>
    </row>
    <row r="903" spans="4:4" x14ac:dyDescent="0.25">
      <c r="D903" s="162"/>
    </row>
    <row r="904" spans="4:4" x14ac:dyDescent="0.25">
      <c r="D904" s="162"/>
    </row>
    <row r="905" spans="4:4" x14ac:dyDescent="0.25">
      <c r="D905" s="162"/>
    </row>
    <row r="906" spans="4:4" x14ac:dyDescent="0.25">
      <c r="D906" s="162"/>
    </row>
    <row r="907" spans="4:4" x14ac:dyDescent="0.25">
      <c r="D907" s="162"/>
    </row>
    <row r="908" spans="4:4" x14ac:dyDescent="0.25">
      <c r="D908" s="162"/>
    </row>
    <row r="909" spans="4:4" x14ac:dyDescent="0.25">
      <c r="D909" s="162"/>
    </row>
    <row r="910" spans="4:4" x14ac:dyDescent="0.25">
      <c r="D910" s="162"/>
    </row>
    <row r="911" spans="4:4" x14ac:dyDescent="0.25">
      <c r="D911" s="162"/>
    </row>
    <row r="912" spans="4:4" x14ac:dyDescent="0.25">
      <c r="D912" s="162"/>
    </row>
    <row r="913" spans="4:4" x14ac:dyDescent="0.25">
      <c r="D913" s="162"/>
    </row>
    <row r="914" spans="4:4" x14ac:dyDescent="0.25">
      <c r="D914" s="162"/>
    </row>
    <row r="915" spans="4:4" x14ac:dyDescent="0.25">
      <c r="D915" s="162"/>
    </row>
    <row r="916" spans="4:4" x14ac:dyDescent="0.25">
      <c r="D916" s="162"/>
    </row>
    <row r="917" spans="4:4" x14ac:dyDescent="0.25">
      <c r="D917" s="162"/>
    </row>
    <row r="918" spans="4:4" x14ac:dyDescent="0.25">
      <c r="D918" s="162"/>
    </row>
    <row r="919" spans="4:4" x14ac:dyDescent="0.25">
      <c r="D919" s="162"/>
    </row>
    <row r="920" spans="4:4" x14ac:dyDescent="0.25">
      <c r="D920" s="162"/>
    </row>
    <row r="921" spans="4:4" x14ac:dyDescent="0.25">
      <c r="D921" s="162"/>
    </row>
    <row r="922" spans="4:4" x14ac:dyDescent="0.25">
      <c r="D922" s="162"/>
    </row>
    <row r="923" spans="4:4" x14ac:dyDescent="0.25">
      <c r="D923" s="162"/>
    </row>
    <row r="924" spans="4:4" x14ac:dyDescent="0.25">
      <c r="D924" s="162"/>
    </row>
    <row r="925" spans="4:4" x14ac:dyDescent="0.25">
      <c r="D925" s="162"/>
    </row>
    <row r="926" spans="4:4" x14ac:dyDescent="0.25">
      <c r="D926" s="162"/>
    </row>
    <row r="927" spans="4:4" x14ac:dyDescent="0.25">
      <c r="D927" s="162"/>
    </row>
    <row r="928" spans="4:4" x14ac:dyDescent="0.25">
      <c r="D928" s="162"/>
    </row>
    <row r="929" spans="4:4" x14ac:dyDescent="0.25">
      <c r="D929" s="162"/>
    </row>
    <row r="930" spans="4:4" x14ac:dyDescent="0.25">
      <c r="D930" s="162"/>
    </row>
    <row r="931" spans="4:4" x14ac:dyDescent="0.25">
      <c r="D931" s="162"/>
    </row>
    <row r="932" spans="4:4" x14ac:dyDescent="0.25">
      <c r="D932" s="162"/>
    </row>
    <row r="933" spans="4:4" x14ac:dyDescent="0.25">
      <c r="D933" s="162"/>
    </row>
    <row r="934" spans="4:4" x14ac:dyDescent="0.25">
      <c r="D934" s="162"/>
    </row>
    <row r="935" spans="4:4" x14ac:dyDescent="0.25">
      <c r="D935" s="162"/>
    </row>
    <row r="936" spans="4:4" x14ac:dyDescent="0.25">
      <c r="D936" s="162"/>
    </row>
    <row r="937" spans="4:4" x14ac:dyDescent="0.25">
      <c r="D937" s="162"/>
    </row>
    <row r="938" spans="4:4" x14ac:dyDescent="0.25">
      <c r="D938" s="162"/>
    </row>
    <row r="939" spans="4:4" x14ac:dyDescent="0.25">
      <c r="D939" s="162"/>
    </row>
    <row r="940" spans="4:4" x14ac:dyDescent="0.25">
      <c r="D940" s="162"/>
    </row>
    <row r="941" spans="4:4" x14ac:dyDescent="0.25">
      <c r="D941" s="162"/>
    </row>
    <row r="942" spans="4:4" x14ac:dyDescent="0.25">
      <c r="D942" s="162"/>
    </row>
    <row r="943" spans="4:4" x14ac:dyDescent="0.25">
      <c r="D943" s="162"/>
    </row>
    <row r="944" spans="4:4" x14ac:dyDescent="0.25">
      <c r="D944" s="162"/>
    </row>
    <row r="945" spans="4:4" x14ac:dyDescent="0.25">
      <c r="D945" s="162"/>
    </row>
    <row r="946" spans="4:4" x14ac:dyDescent="0.25">
      <c r="D946" s="162"/>
    </row>
    <row r="947" spans="4:4" x14ac:dyDescent="0.25">
      <c r="D947" s="162"/>
    </row>
    <row r="948" spans="4:4" x14ac:dyDescent="0.25">
      <c r="D948" s="162"/>
    </row>
    <row r="949" spans="4:4" x14ac:dyDescent="0.25">
      <c r="D949" s="162"/>
    </row>
    <row r="950" spans="4:4" x14ac:dyDescent="0.25">
      <c r="D950" s="162"/>
    </row>
    <row r="951" spans="4:4" x14ac:dyDescent="0.25">
      <c r="D951" s="162"/>
    </row>
    <row r="952" spans="4:4" x14ac:dyDescent="0.25">
      <c r="D952" s="162"/>
    </row>
    <row r="953" spans="4:4" x14ac:dyDescent="0.25">
      <c r="D953" s="162"/>
    </row>
    <row r="954" spans="4:4" x14ac:dyDescent="0.25">
      <c r="D954" s="162"/>
    </row>
    <row r="955" spans="4:4" x14ac:dyDescent="0.25">
      <c r="D955" s="162"/>
    </row>
    <row r="956" spans="4:4" x14ac:dyDescent="0.25">
      <c r="D956" s="162"/>
    </row>
    <row r="957" spans="4:4" x14ac:dyDescent="0.25">
      <c r="D957" s="162"/>
    </row>
    <row r="958" spans="4:4" x14ac:dyDescent="0.25">
      <c r="D958" s="162"/>
    </row>
    <row r="959" spans="4:4" x14ac:dyDescent="0.25">
      <c r="D959" s="162"/>
    </row>
    <row r="960" spans="4:4" x14ac:dyDescent="0.25">
      <c r="D960" s="162"/>
    </row>
    <row r="961" spans="4:4" x14ac:dyDescent="0.25">
      <c r="D961" s="162"/>
    </row>
    <row r="962" spans="4:4" x14ac:dyDescent="0.25">
      <c r="D962" s="162"/>
    </row>
    <row r="963" spans="4:4" x14ac:dyDescent="0.25">
      <c r="D963" s="162"/>
    </row>
    <row r="964" spans="4:4" x14ac:dyDescent="0.25">
      <c r="D964" s="162"/>
    </row>
    <row r="965" spans="4:4" x14ac:dyDescent="0.25">
      <c r="D965" s="162"/>
    </row>
    <row r="966" spans="4:4" x14ac:dyDescent="0.25">
      <c r="D966" s="162"/>
    </row>
    <row r="967" spans="4:4" x14ac:dyDescent="0.25">
      <c r="D967" s="162"/>
    </row>
    <row r="968" spans="4:4" x14ac:dyDescent="0.25">
      <c r="D968" s="162"/>
    </row>
    <row r="969" spans="4:4" x14ac:dyDescent="0.25">
      <c r="D969" s="162"/>
    </row>
    <row r="970" spans="4:4" x14ac:dyDescent="0.25">
      <c r="D970" s="162"/>
    </row>
    <row r="971" spans="4:4" x14ac:dyDescent="0.25">
      <c r="D971" s="162"/>
    </row>
    <row r="972" spans="4:4" x14ac:dyDescent="0.25">
      <c r="D972" s="162"/>
    </row>
    <row r="973" spans="4:4" x14ac:dyDescent="0.25">
      <c r="D973" s="162"/>
    </row>
    <row r="974" spans="4:4" x14ac:dyDescent="0.25">
      <c r="D974" s="162"/>
    </row>
    <row r="975" spans="4:4" x14ac:dyDescent="0.25">
      <c r="D975" s="162"/>
    </row>
    <row r="976" spans="4:4" x14ac:dyDescent="0.25">
      <c r="D976" s="162"/>
    </row>
    <row r="977" spans="4:4" x14ac:dyDescent="0.25">
      <c r="D977" s="162"/>
    </row>
    <row r="978" spans="4:4" x14ac:dyDescent="0.25">
      <c r="D978" s="162"/>
    </row>
    <row r="979" spans="4:4" x14ac:dyDescent="0.25">
      <c r="D979" s="162"/>
    </row>
    <row r="980" spans="4:4" x14ac:dyDescent="0.25">
      <c r="D980" s="162"/>
    </row>
    <row r="981" spans="4:4" x14ac:dyDescent="0.25">
      <c r="D981" s="162"/>
    </row>
    <row r="982" spans="4:4" x14ac:dyDescent="0.25">
      <c r="D982" s="162"/>
    </row>
    <row r="983" spans="4:4" x14ac:dyDescent="0.25">
      <c r="D983" s="162"/>
    </row>
    <row r="984" spans="4:4" x14ac:dyDescent="0.25">
      <c r="D984" s="162"/>
    </row>
    <row r="985" spans="4:4" x14ac:dyDescent="0.25">
      <c r="D985" s="162"/>
    </row>
    <row r="986" spans="4:4" x14ac:dyDescent="0.25">
      <c r="D986" s="162"/>
    </row>
    <row r="987" spans="4:4" x14ac:dyDescent="0.25">
      <c r="D987" s="162"/>
    </row>
    <row r="988" spans="4:4" x14ac:dyDescent="0.25">
      <c r="D988" s="162"/>
    </row>
    <row r="989" spans="4:4" x14ac:dyDescent="0.25">
      <c r="D989" s="162"/>
    </row>
    <row r="990" spans="4:4" x14ac:dyDescent="0.25">
      <c r="D990" s="162"/>
    </row>
    <row r="991" spans="4:4" x14ac:dyDescent="0.25">
      <c r="D991" s="162"/>
    </row>
    <row r="992" spans="4:4" x14ac:dyDescent="0.25">
      <c r="D992" s="162"/>
    </row>
    <row r="993" spans="4:4" x14ac:dyDescent="0.25">
      <c r="D993" s="162"/>
    </row>
    <row r="994" spans="4:4" x14ac:dyDescent="0.25">
      <c r="D994" s="162"/>
    </row>
    <row r="995" spans="4:4" x14ac:dyDescent="0.25">
      <c r="D995" s="162"/>
    </row>
    <row r="996" spans="4:4" x14ac:dyDescent="0.25">
      <c r="D996" s="162"/>
    </row>
    <row r="997" spans="4:4" x14ac:dyDescent="0.25">
      <c r="D997" s="162"/>
    </row>
    <row r="998" spans="4:4" x14ac:dyDescent="0.25">
      <c r="D998" s="162"/>
    </row>
    <row r="999" spans="4:4" x14ac:dyDescent="0.25">
      <c r="D999" s="162"/>
    </row>
    <row r="1000" spans="4:4" x14ac:dyDescent="0.25">
      <c r="D1000" s="162"/>
    </row>
    <row r="1001" spans="4:4" x14ac:dyDescent="0.25">
      <c r="D1001" s="162"/>
    </row>
    <row r="1002" spans="4:4" x14ac:dyDescent="0.25">
      <c r="D1002" s="162"/>
    </row>
    <row r="1003" spans="4:4" x14ac:dyDescent="0.25">
      <c r="D1003" s="162"/>
    </row>
    <row r="1004" spans="4:4" x14ac:dyDescent="0.25">
      <c r="D1004" s="162"/>
    </row>
    <row r="1005" spans="4:4" x14ac:dyDescent="0.25">
      <c r="D1005" s="162"/>
    </row>
    <row r="1006" spans="4:4" x14ac:dyDescent="0.25">
      <c r="D1006" s="162"/>
    </row>
    <row r="1007" spans="4:4" x14ac:dyDescent="0.25">
      <c r="D1007" s="162"/>
    </row>
    <row r="1008" spans="4:4" x14ac:dyDescent="0.25">
      <c r="D1008" s="162"/>
    </row>
    <row r="1009" spans="4:4" x14ac:dyDescent="0.25">
      <c r="D1009" s="162"/>
    </row>
    <row r="1010" spans="4:4" x14ac:dyDescent="0.25">
      <c r="D1010" s="162"/>
    </row>
    <row r="1011" spans="4:4" x14ac:dyDescent="0.25">
      <c r="D1011" s="162"/>
    </row>
    <row r="1012" spans="4:4" x14ac:dyDescent="0.25">
      <c r="D1012" s="162"/>
    </row>
    <row r="1013" spans="4:4" x14ac:dyDescent="0.25">
      <c r="D1013" s="162"/>
    </row>
    <row r="1014" spans="4:4" x14ac:dyDescent="0.25">
      <c r="D1014" s="162"/>
    </row>
    <row r="1015" spans="4:4" x14ac:dyDescent="0.25">
      <c r="D1015" s="162"/>
    </row>
    <row r="1016" spans="4:4" x14ac:dyDescent="0.25">
      <c r="D1016" s="162"/>
    </row>
    <row r="1017" spans="4:4" x14ac:dyDescent="0.25">
      <c r="D1017" s="162"/>
    </row>
    <row r="1018" spans="4:4" x14ac:dyDescent="0.25">
      <c r="D1018" s="162"/>
    </row>
    <row r="1019" spans="4:4" x14ac:dyDescent="0.25">
      <c r="D1019" s="162"/>
    </row>
    <row r="1020" spans="4:4" x14ac:dyDescent="0.25">
      <c r="D1020" s="162"/>
    </row>
    <row r="1021" spans="4:4" x14ac:dyDescent="0.25">
      <c r="D1021" s="162"/>
    </row>
    <row r="1022" spans="4:4" x14ac:dyDescent="0.25">
      <c r="D1022" s="162"/>
    </row>
    <row r="1023" spans="4:4" x14ac:dyDescent="0.25">
      <c r="D1023" s="162"/>
    </row>
    <row r="1024" spans="4:4" x14ac:dyDescent="0.25">
      <c r="D1024" s="162"/>
    </row>
    <row r="1025" spans="4:4" x14ac:dyDescent="0.25">
      <c r="D1025" s="162"/>
    </row>
    <row r="1026" spans="4:4" x14ac:dyDescent="0.25">
      <c r="D1026" s="162"/>
    </row>
    <row r="1027" spans="4:4" x14ac:dyDescent="0.25">
      <c r="D1027" s="162"/>
    </row>
    <row r="1028" spans="4:4" x14ac:dyDescent="0.25">
      <c r="D1028" s="162"/>
    </row>
    <row r="1029" spans="4:4" x14ac:dyDescent="0.25">
      <c r="D1029" s="162"/>
    </row>
    <row r="1030" spans="4:4" x14ac:dyDescent="0.25">
      <c r="D1030" s="162"/>
    </row>
    <row r="1031" spans="4:4" x14ac:dyDescent="0.25">
      <c r="D1031" s="162"/>
    </row>
    <row r="1032" spans="4:4" x14ac:dyDescent="0.25">
      <c r="D1032" s="162"/>
    </row>
    <row r="1033" spans="4:4" x14ac:dyDescent="0.25">
      <c r="D1033" s="162"/>
    </row>
    <row r="1034" spans="4:4" x14ac:dyDescent="0.25">
      <c r="D1034" s="162"/>
    </row>
    <row r="1035" spans="4:4" x14ac:dyDescent="0.25">
      <c r="D1035" s="162"/>
    </row>
    <row r="1036" spans="4:4" x14ac:dyDescent="0.25">
      <c r="D1036" s="162"/>
    </row>
    <row r="1037" spans="4:4" x14ac:dyDescent="0.25">
      <c r="D1037" s="162"/>
    </row>
    <row r="1038" spans="4:4" x14ac:dyDescent="0.25">
      <c r="D1038" s="162"/>
    </row>
    <row r="1039" spans="4:4" x14ac:dyDescent="0.25">
      <c r="D1039" s="162"/>
    </row>
    <row r="1040" spans="4:4" x14ac:dyDescent="0.25">
      <c r="D1040" s="162"/>
    </row>
    <row r="1041" spans="4:4" x14ac:dyDescent="0.25">
      <c r="D1041" s="162"/>
    </row>
    <row r="1042" spans="4:4" x14ac:dyDescent="0.25">
      <c r="D1042" s="162"/>
    </row>
    <row r="1043" spans="4:4" x14ac:dyDescent="0.25">
      <c r="D1043" s="162"/>
    </row>
    <row r="1044" spans="4:4" x14ac:dyDescent="0.25">
      <c r="D1044" s="162"/>
    </row>
    <row r="1045" spans="4:4" x14ac:dyDescent="0.25">
      <c r="D1045" s="162"/>
    </row>
    <row r="1046" spans="4:4" x14ac:dyDescent="0.25">
      <c r="D1046" s="162"/>
    </row>
    <row r="1047" spans="4:4" x14ac:dyDescent="0.25">
      <c r="D1047" s="162"/>
    </row>
    <row r="1048" spans="4:4" x14ac:dyDescent="0.25">
      <c r="D1048" s="162"/>
    </row>
    <row r="1049" spans="4:4" x14ac:dyDescent="0.25">
      <c r="D1049" s="162"/>
    </row>
    <row r="1050" spans="4:4" x14ac:dyDescent="0.25">
      <c r="D1050" s="162"/>
    </row>
    <row r="1051" spans="4:4" x14ac:dyDescent="0.25">
      <c r="D1051" s="162"/>
    </row>
    <row r="1052" spans="4:4" x14ac:dyDescent="0.25">
      <c r="D1052" s="162"/>
    </row>
    <row r="1053" spans="4:4" x14ac:dyDescent="0.25">
      <c r="D1053" s="162"/>
    </row>
    <row r="1054" spans="4:4" x14ac:dyDescent="0.25">
      <c r="D1054" s="162"/>
    </row>
    <row r="1055" spans="4:4" x14ac:dyDescent="0.25">
      <c r="D1055" s="162"/>
    </row>
    <row r="1056" spans="4:4" x14ac:dyDescent="0.25">
      <c r="D1056" s="162"/>
    </row>
    <row r="1057" spans="4:4" x14ac:dyDescent="0.25">
      <c r="D1057" s="162"/>
    </row>
    <row r="1058" spans="4:4" x14ac:dyDescent="0.25">
      <c r="D1058" s="162"/>
    </row>
    <row r="1059" spans="4:4" x14ac:dyDescent="0.25">
      <c r="D1059" s="162"/>
    </row>
    <row r="1060" spans="4:4" x14ac:dyDescent="0.25">
      <c r="D1060" s="162"/>
    </row>
    <row r="1061" spans="4:4" x14ac:dyDescent="0.25">
      <c r="D1061" s="162"/>
    </row>
    <row r="1062" spans="4:4" x14ac:dyDescent="0.25">
      <c r="D1062" s="162"/>
    </row>
    <row r="1063" spans="4:4" x14ac:dyDescent="0.25">
      <c r="D1063" s="162"/>
    </row>
    <row r="1064" spans="4:4" x14ac:dyDescent="0.25">
      <c r="D1064" s="162"/>
    </row>
    <row r="1065" spans="4:4" x14ac:dyDescent="0.25">
      <c r="D1065" s="162"/>
    </row>
    <row r="1066" spans="4:4" x14ac:dyDescent="0.25">
      <c r="D1066" s="162"/>
    </row>
    <row r="1067" spans="4:4" x14ac:dyDescent="0.25">
      <c r="D1067" s="162"/>
    </row>
    <row r="1068" spans="4:4" x14ac:dyDescent="0.25">
      <c r="D1068" s="162"/>
    </row>
    <row r="1069" spans="4:4" x14ac:dyDescent="0.25">
      <c r="D1069" s="162"/>
    </row>
    <row r="1070" spans="4:4" x14ac:dyDescent="0.25">
      <c r="D1070" s="162"/>
    </row>
    <row r="1071" spans="4:4" x14ac:dyDescent="0.25">
      <c r="D1071" s="162"/>
    </row>
    <row r="1072" spans="4:4" x14ac:dyDescent="0.25">
      <c r="D1072" s="162"/>
    </row>
    <row r="1073" spans="4:4" x14ac:dyDescent="0.25">
      <c r="D1073" s="162"/>
    </row>
    <row r="1074" spans="4:4" x14ac:dyDescent="0.25">
      <c r="D1074" s="162"/>
    </row>
    <row r="1075" spans="4:4" x14ac:dyDescent="0.25">
      <c r="D1075" s="162"/>
    </row>
    <row r="1076" spans="4:4" x14ac:dyDescent="0.25">
      <c r="D1076" s="162"/>
    </row>
    <row r="1077" spans="4:4" x14ac:dyDescent="0.25">
      <c r="D1077" s="162"/>
    </row>
    <row r="1078" spans="4:4" x14ac:dyDescent="0.25">
      <c r="D1078" s="162"/>
    </row>
    <row r="1079" spans="4:4" x14ac:dyDescent="0.25">
      <c r="D1079" s="162"/>
    </row>
    <row r="1080" spans="4:4" x14ac:dyDescent="0.25">
      <c r="D1080" s="162"/>
    </row>
    <row r="1081" spans="4:4" x14ac:dyDescent="0.25">
      <c r="D1081" s="162"/>
    </row>
    <row r="1082" spans="4:4" x14ac:dyDescent="0.25">
      <c r="D1082" s="162"/>
    </row>
    <row r="1083" spans="4:4" x14ac:dyDescent="0.25">
      <c r="D1083" s="162"/>
    </row>
    <row r="1084" spans="4:4" x14ac:dyDescent="0.25">
      <c r="D1084" s="162"/>
    </row>
    <row r="1085" spans="4:4" x14ac:dyDescent="0.25">
      <c r="D1085" s="162"/>
    </row>
    <row r="1086" spans="4:4" x14ac:dyDescent="0.25">
      <c r="D1086" s="162"/>
    </row>
    <row r="1087" spans="4:4" x14ac:dyDescent="0.25">
      <c r="D1087" s="162"/>
    </row>
    <row r="1088" spans="4:4" x14ac:dyDescent="0.25">
      <c r="D1088" s="162"/>
    </row>
    <row r="1089" spans="4:4" x14ac:dyDescent="0.25">
      <c r="D1089" s="162"/>
    </row>
    <row r="1090" spans="4:4" x14ac:dyDescent="0.25">
      <c r="D1090" s="162"/>
    </row>
    <row r="1091" spans="4:4" x14ac:dyDescent="0.25">
      <c r="D1091" s="162"/>
    </row>
    <row r="1092" spans="4:4" x14ac:dyDescent="0.25">
      <c r="D1092" s="162"/>
    </row>
    <row r="1093" spans="4:4" x14ac:dyDescent="0.25">
      <c r="D1093" s="162"/>
    </row>
    <row r="1094" spans="4:4" x14ac:dyDescent="0.25">
      <c r="D1094" s="162"/>
    </row>
    <row r="1095" spans="4:4" x14ac:dyDescent="0.25">
      <c r="D1095" s="162"/>
    </row>
    <row r="1096" spans="4:4" x14ac:dyDescent="0.25">
      <c r="D1096" s="162"/>
    </row>
    <row r="1097" spans="4:4" x14ac:dyDescent="0.25">
      <c r="D1097" s="162"/>
    </row>
    <row r="1098" spans="4:4" x14ac:dyDescent="0.25">
      <c r="D1098" s="162"/>
    </row>
    <row r="1099" spans="4:4" x14ac:dyDescent="0.25">
      <c r="D1099" s="162"/>
    </row>
    <row r="1100" spans="4:4" x14ac:dyDescent="0.25">
      <c r="D1100" s="162"/>
    </row>
    <row r="1101" spans="4:4" x14ac:dyDescent="0.25">
      <c r="D1101" s="162"/>
    </row>
    <row r="1102" spans="4:4" x14ac:dyDescent="0.25">
      <c r="D1102" s="162"/>
    </row>
    <row r="1103" spans="4:4" x14ac:dyDescent="0.25">
      <c r="D1103" s="162"/>
    </row>
    <row r="1104" spans="4:4" x14ac:dyDescent="0.25">
      <c r="D1104" s="162"/>
    </row>
    <row r="1105" spans="4:4" x14ac:dyDescent="0.25">
      <c r="D1105" s="162"/>
    </row>
    <row r="1106" spans="4:4" x14ac:dyDescent="0.25">
      <c r="D1106" s="162"/>
    </row>
    <row r="1107" spans="4:4" x14ac:dyDescent="0.25">
      <c r="D1107" s="162"/>
    </row>
    <row r="1108" spans="4:4" x14ac:dyDescent="0.25">
      <c r="D1108" s="162"/>
    </row>
    <row r="1109" spans="4:4" x14ac:dyDescent="0.25">
      <c r="D1109" s="162"/>
    </row>
    <row r="1110" spans="4:4" x14ac:dyDescent="0.25">
      <c r="D1110" s="162"/>
    </row>
    <row r="1111" spans="4:4" x14ac:dyDescent="0.25">
      <c r="D1111" s="162"/>
    </row>
    <row r="1112" spans="4:4" x14ac:dyDescent="0.25">
      <c r="D1112" s="162"/>
    </row>
    <row r="1113" spans="4:4" x14ac:dyDescent="0.25">
      <c r="D1113" s="162"/>
    </row>
    <row r="1114" spans="4:4" x14ac:dyDescent="0.25">
      <c r="D1114" s="162"/>
    </row>
    <row r="1115" spans="4:4" x14ac:dyDescent="0.25">
      <c r="D1115" s="162"/>
    </row>
    <row r="1116" spans="4:4" x14ac:dyDescent="0.25">
      <c r="D1116" s="162"/>
    </row>
    <row r="1117" spans="4:4" x14ac:dyDescent="0.25">
      <c r="D1117" s="162"/>
    </row>
    <row r="1118" spans="4:4" x14ac:dyDescent="0.25">
      <c r="D1118" s="162"/>
    </row>
    <row r="1119" spans="4:4" x14ac:dyDescent="0.25">
      <c r="D1119" s="162"/>
    </row>
    <row r="1120" spans="4:4" x14ac:dyDescent="0.25">
      <c r="D1120" s="162"/>
    </row>
    <row r="1121" spans="4:4" x14ac:dyDescent="0.25">
      <c r="D1121" s="162"/>
    </row>
    <row r="1122" spans="4:4" x14ac:dyDescent="0.25">
      <c r="D1122" s="162"/>
    </row>
    <row r="1123" spans="4:4" x14ac:dyDescent="0.25">
      <c r="D1123" s="162"/>
    </row>
    <row r="1124" spans="4:4" x14ac:dyDescent="0.25">
      <c r="D1124" s="162"/>
    </row>
    <row r="1125" spans="4:4" x14ac:dyDescent="0.25">
      <c r="D1125" s="162"/>
    </row>
    <row r="1126" spans="4:4" x14ac:dyDescent="0.25">
      <c r="D1126" s="162"/>
    </row>
    <row r="1127" spans="4:4" x14ac:dyDescent="0.25">
      <c r="D1127" s="162"/>
    </row>
    <row r="1128" spans="4:4" x14ac:dyDescent="0.25">
      <c r="D1128" s="162"/>
    </row>
    <row r="1129" spans="4:4" x14ac:dyDescent="0.25">
      <c r="D1129" s="162"/>
    </row>
    <row r="1130" spans="4:4" x14ac:dyDescent="0.25">
      <c r="D1130" s="162"/>
    </row>
    <row r="1131" spans="4:4" x14ac:dyDescent="0.25">
      <c r="D1131" s="162"/>
    </row>
    <row r="1132" spans="4:4" x14ac:dyDescent="0.25">
      <c r="D1132" s="162"/>
    </row>
    <row r="1133" spans="4:4" x14ac:dyDescent="0.25">
      <c r="D1133" s="162"/>
    </row>
    <row r="1134" spans="4:4" x14ac:dyDescent="0.25">
      <c r="D1134" s="162"/>
    </row>
    <row r="1135" spans="4:4" x14ac:dyDescent="0.25">
      <c r="D1135" s="162"/>
    </row>
    <row r="1136" spans="4:4" x14ac:dyDescent="0.25">
      <c r="D1136" s="162"/>
    </row>
    <row r="1137" spans="4:4" x14ac:dyDescent="0.25">
      <c r="D1137" s="162"/>
    </row>
    <row r="1138" spans="4:4" x14ac:dyDescent="0.25">
      <c r="D1138" s="162"/>
    </row>
    <row r="1139" spans="4:4" x14ac:dyDescent="0.25">
      <c r="D1139" s="162"/>
    </row>
    <row r="1140" spans="4:4" x14ac:dyDescent="0.25">
      <c r="D1140" s="162"/>
    </row>
    <row r="1141" spans="4:4" x14ac:dyDescent="0.25">
      <c r="D1141" s="162"/>
    </row>
    <row r="1142" spans="4:4" x14ac:dyDescent="0.25">
      <c r="D1142" s="162"/>
    </row>
    <row r="1143" spans="4:4" x14ac:dyDescent="0.25">
      <c r="D1143" s="162"/>
    </row>
    <row r="1144" spans="4:4" x14ac:dyDescent="0.25">
      <c r="D1144" s="162"/>
    </row>
    <row r="1145" spans="4:4" x14ac:dyDescent="0.25">
      <c r="D1145" s="162"/>
    </row>
    <row r="1146" spans="4:4" x14ac:dyDescent="0.25">
      <c r="D1146" s="162"/>
    </row>
    <row r="1147" spans="4:4" x14ac:dyDescent="0.25">
      <c r="D1147" s="162"/>
    </row>
    <row r="1148" spans="4:4" x14ac:dyDescent="0.25">
      <c r="D1148" s="162"/>
    </row>
    <row r="1149" spans="4:4" x14ac:dyDescent="0.25">
      <c r="D1149" s="162"/>
    </row>
    <row r="1150" spans="4:4" x14ac:dyDescent="0.25">
      <c r="D1150" s="162"/>
    </row>
    <row r="1151" spans="4:4" x14ac:dyDescent="0.25">
      <c r="D1151" s="162"/>
    </row>
    <row r="1152" spans="4:4" x14ac:dyDescent="0.25">
      <c r="D1152" s="162"/>
    </row>
    <row r="1153" spans="4:4" x14ac:dyDescent="0.25">
      <c r="D1153" s="162"/>
    </row>
    <row r="1154" spans="4:4" x14ac:dyDescent="0.25">
      <c r="D1154" s="162"/>
    </row>
    <row r="1155" spans="4:4" x14ac:dyDescent="0.25">
      <c r="D1155" s="162"/>
    </row>
    <row r="1156" spans="4:4" x14ac:dyDescent="0.25">
      <c r="D1156" s="162"/>
    </row>
    <row r="1157" spans="4:4" x14ac:dyDescent="0.25">
      <c r="D1157" s="162"/>
    </row>
    <row r="1158" spans="4:4" x14ac:dyDescent="0.25">
      <c r="D1158" s="162"/>
    </row>
    <row r="1159" spans="4:4" x14ac:dyDescent="0.25">
      <c r="D1159" s="162"/>
    </row>
    <row r="1160" spans="4:4" x14ac:dyDescent="0.25">
      <c r="D1160" s="162"/>
    </row>
    <row r="1161" spans="4:4" x14ac:dyDescent="0.25">
      <c r="D1161" s="162"/>
    </row>
    <row r="1162" spans="4:4" x14ac:dyDescent="0.25">
      <c r="D1162" s="162"/>
    </row>
    <row r="1163" spans="4:4" x14ac:dyDescent="0.25">
      <c r="D1163" s="162"/>
    </row>
    <row r="1164" spans="4:4" x14ac:dyDescent="0.25">
      <c r="D1164" s="162"/>
    </row>
    <row r="1165" spans="4:4" x14ac:dyDescent="0.25">
      <c r="D1165" s="162"/>
    </row>
    <row r="1166" spans="4:4" x14ac:dyDescent="0.25">
      <c r="D1166" s="162"/>
    </row>
    <row r="1167" spans="4:4" x14ac:dyDescent="0.25">
      <c r="D1167" s="162"/>
    </row>
    <row r="1168" spans="4:4" x14ac:dyDescent="0.25">
      <c r="D1168" s="162"/>
    </row>
    <row r="1169" spans="4:4" x14ac:dyDescent="0.25">
      <c r="D1169" s="162"/>
    </row>
    <row r="1170" spans="4:4" x14ac:dyDescent="0.25">
      <c r="D1170" s="162"/>
    </row>
    <row r="1171" spans="4:4" x14ac:dyDescent="0.25">
      <c r="D1171" s="162"/>
    </row>
    <row r="1172" spans="4:4" x14ac:dyDescent="0.25">
      <c r="D1172" s="162"/>
    </row>
    <row r="1173" spans="4:4" x14ac:dyDescent="0.25">
      <c r="D1173" s="162"/>
    </row>
    <row r="1174" spans="4:4" x14ac:dyDescent="0.25">
      <c r="D1174" s="162"/>
    </row>
    <row r="1175" spans="4:4" x14ac:dyDescent="0.25">
      <c r="D1175" s="162"/>
    </row>
    <row r="1176" spans="4:4" x14ac:dyDescent="0.25">
      <c r="D1176" s="162"/>
    </row>
    <row r="1177" spans="4:4" x14ac:dyDescent="0.25">
      <c r="D1177" s="162"/>
    </row>
    <row r="1178" spans="4:4" x14ac:dyDescent="0.25">
      <c r="D1178" s="162"/>
    </row>
    <row r="1179" spans="4:4" x14ac:dyDescent="0.25">
      <c r="D1179" s="162"/>
    </row>
    <row r="1180" spans="4:4" x14ac:dyDescent="0.25">
      <c r="D1180" s="162"/>
    </row>
    <row r="1181" spans="4:4" x14ac:dyDescent="0.25">
      <c r="D1181" s="162"/>
    </row>
    <row r="1182" spans="4:4" x14ac:dyDescent="0.25">
      <c r="D1182" s="162"/>
    </row>
    <row r="1183" spans="4:4" x14ac:dyDescent="0.25">
      <c r="D1183" s="162"/>
    </row>
    <row r="1184" spans="4:4" x14ac:dyDescent="0.25">
      <c r="D1184" s="162"/>
    </row>
    <row r="1185" spans="4:4" x14ac:dyDescent="0.25">
      <c r="D1185" s="162"/>
    </row>
    <row r="1186" spans="4:4" x14ac:dyDescent="0.25">
      <c r="D1186" s="162"/>
    </row>
    <row r="1187" spans="4:4" x14ac:dyDescent="0.25">
      <c r="D1187" s="162"/>
    </row>
    <row r="1188" spans="4:4" x14ac:dyDescent="0.25">
      <c r="D1188" s="162"/>
    </row>
    <row r="1189" spans="4:4" x14ac:dyDescent="0.25">
      <c r="D1189" s="162"/>
    </row>
    <row r="1190" spans="4:4" x14ac:dyDescent="0.25">
      <c r="D1190" s="162"/>
    </row>
    <row r="1191" spans="4:4" x14ac:dyDescent="0.25">
      <c r="D1191" s="162"/>
    </row>
    <row r="1192" spans="4:4" x14ac:dyDescent="0.25">
      <c r="D1192" s="162"/>
    </row>
    <row r="1193" spans="4:4" x14ac:dyDescent="0.25">
      <c r="D1193" s="162"/>
    </row>
    <row r="1194" spans="4:4" x14ac:dyDescent="0.25">
      <c r="D1194" s="162"/>
    </row>
    <row r="1195" spans="4:4" x14ac:dyDescent="0.25">
      <c r="D1195" s="162"/>
    </row>
    <row r="1196" spans="4:4" x14ac:dyDescent="0.25">
      <c r="D1196" s="162"/>
    </row>
    <row r="1197" spans="4:4" x14ac:dyDescent="0.25">
      <c r="D1197" s="162"/>
    </row>
    <row r="1198" spans="4:4" x14ac:dyDescent="0.25">
      <c r="D1198" s="162"/>
    </row>
    <row r="1199" spans="4:4" x14ac:dyDescent="0.25">
      <c r="D1199" s="162"/>
    </row>
    <row r="1200" spans="4:4" x14ac:dyDescent="0.25">
      <c r="D1200" s="162"/>
    </row>
    <row r="1201" spans="4:4" x14ac:dyDescent="0.25">
      <c r="D1201" s="162"/>
    </row>
    <row r="1202" spans="4:4" x14ac:dyDescent="0.25">
      <c r="D1202" s="162"/>
    </row>
    <row r="1203" spans="4:4" x14ac:dyDescent="0.25">
      <c r="D1203" s="162"/>
    </row>
    <row r="1204" spans="4:4" x14ac:dyDescent="0.25">
      <c r="D1204" s="162"/>
    </row>
    <row r="1205" spans="4:4" x14ac:dyDescent="0.25">
      <c r="D1205" s="162"/>
    </row>
    <row r="1206" spans="4:4" x14ac:dyDescent="0.25">
      <c r="D1206" s="162"/>
    </row>
    <row r="1207" spans="4:4" x14ac:dyDescent="0.25">
      <c r="D1207" s="162"/>
    </row>
    <row r="1208" spans="4:4" x14ac:dyDescent="0.25">
      <c r="D1208" s="162"/>
    </row>
    <row r="1209" spans="4:4" x14ac:dyDescent="0.25">
      <c r="D1209" s="162"/>
    </row>
    <row r="1210" spans="4:4" x14ac:dyDescent="0.25">
      <c r="D1210" s="162"/>
    </row>
    <row r="1211" spans="4:4" x14ac:dyDescent="0.25">
      <c r="D1211" s="162"/>
    </row>
    <row r="1212" spans="4:4" x14ac:dyDescent="0.25">
      <c r="D1212" s="162"/>
    </row>
    <row r="1213" spans="4:4" x14ac:dyDescent="0.25">
      <c r="D1213" s="162"/>
    </row>
    <row r="1214" spans="4:4" x14ac:dyDescent="0.25">
      <c r="D1214" s="162"/>
    </row>
    <row r="1215" spans="4:4" x14ac:dyDescent="0.25">
      <c r="D1215" s="162"/>
    </row>
    <row r="1216" spans="4:4" x14ac:dyDescent="0.25">
      <c r="D1216" s="162"/>
    </row>
    <row r="1217" spans="4:4" x14ac:dyDescent="0.25">
      <c r="D1217" s="162"/>
    </row>
    <row r="1218" spans="4:4" x14ac:dyDescent="0.25">
      <c r="D1218" s="162"/>
    </row>
    <row r="1219" spans="4:4" x14ac:dyDescent="0.25">
      <c r="D1219" s="162"/>
    </row>
    <row r="1220" spans="4:4" x14ac:dyDescent="0.25">
      <c r="D1220" s="162"/>
    </row>
    <row r="1221" spans="4:4" x14ac:dyDescent="0.25">
      <c r="D1221" s="162"/>
    </row>
    <row r="1222" spans="4:4" x14ac:dyDescent="0.25">
      <c r="D1222" s="162"/>
    </row>
    <row r="1223" spans="4:4" x14ac:dyDescent="0.25">
      <c r="D1223" s="162"/>
    </row>
    <row r="1224" spans="4:4" x14ac:dyDescent="0.25">
      <c r="D1224" s="162"/>
    </row>
    <row r="1225" spans="4:4" x14ac:dyDescent="0.25">
      <c r="D1225" s="162"/>
    </row>
    <row r="1226" spans="4:4" x14ac:dyDescent="0.25">
      <c r="D1226" s="162"/>
    </row>
    <row r="1227" spans="4:4" x14ac:dyDescent="0.25">
      <c r="D1227" s="162"/>
    </row>
    <row r="1228" spans="4:4" x14ac:dyDescent="0.25">
      <c r="D1228" s="162"/>
    </row>
    <row r="1229" spans="4:4" x14ac:dyDescent="0.25">
      <c r="D1229" s="162"/>
    </row>
    <row r="1230" spans="4:4" x14ac:dyDescent="0.25">
      <c r="D1230" s="162"/>
    </row>
    <row r="1231" spans="4:4" x14ac:dyDescent="0.25">
      <c r="D1231" s="162"/>
    </row>
    <row r="1232" spans="4:4" x14ac:dyDescent="0.25">
      <c r="D1232" s="162"/>
    </row>
    <row r="1233" spans="4:4" x14ac:dyDescent="0.25">
      <c r="D1233" s="162"/>
    </row>
    <row r="1234" spans="4:4" x14ac:dyDescent="0.25">
      <c r="D1234" s="162"/>
    </row>
    <row r="1235" spans="4:4" x14ac:dyDescent="0.25">
      <c r="D1235" s="162"/>
    </row>
    <row r="1236" spans="4:4" x14ac:dyDescent="0.25">
      <c r="D1236" s="162"/>
    </row>
    <row r="1237" spans="4:4" x14ac:dyDescent="0.25">
      <c r="D1237" s="162"/>
    </row>
    <row r="1238" spans="4:4" x14ac:dyDescent="0.25">
      <c r="D1238" s="162"/>
    </row>
    <row r="1239" spans="4:4" x14ac:dyDescent="0.25">
      <c r="D1239" s="162"/>
    </row>
    <row r="1240" spans="4:4" x14ac:dyDescent="0.25">
      <c r="D1240" s="162"/>
    </row>
    <row r="1241" spans="4:4" x14ac:dyDescent="0.25">
      <c r="D1241" s="162"/>
    </row>
    <row r="1242" spans="4:4" x14ac:dyDescent="0.25">
      <c r="D1242" s="162"/>
    </row>
    <row r="1243" spans="4:4" x14ac:dyDescent="0.25">
      <c r="D1243" s="162"/>
    </row>
    <row r="1244" spans="4:4" x14ac:dyDescent="0.25">
      <c r="D1244" s="162"/>
    </row>
    <row r="1245" spans="4:4" x14ac:dyDescent="0.25">
      <c r="D1245" s="162"/>
    </row>
    <row r="1246" spans="4:4" x14ac:dyDescent="0.25">
      <c r="D1246" s="162"/>
    </row>
    <row r="1247" spans="4:4" x14ac:dyDescent="0.25">
      <c r="D1247" s="162"/>
    </row>
    <row r="1248" spans="4:4" x14ac:dyDescent="0.25">
      <c r="D1248" s="162"/>
    </row>
    <row r="1249" spans="4:4" x14ac:dyDescent="0.25">
      <c r="D1249" s="162"/>
    </row>
    <row r="1250" spans="4:4" x14ac:dyDescent="0.25">
      <c r="D1250" s="162"/>
    </row>
    <row r="1251" spans="4:4" x14ac:dyDescent="0.25">
      <c r="D1251" s="162"/>
    </row>
    <row r="1252" spans="4:4" x14ac:dyDescent="0.25">
      <c r="D1252" s="162"/>
    </row>
    <row r="1253" spans="4:4" x14ac:dyDescent="0.25">
      <c r="D1253" s="162"/>
    </row>
    <row r="1254" spans="4:4" x14ac:dyDescent="0.25">
      <c r="D1254" s="162"/>
    </row>
    <row r="1255" spans="4:4" x14ac:dyDescent="0.25">
      <c r="D1255" s="162"/>
    </row>
    <row r="1256" spans="4:4" x14ac:dyDescent="0.25">
      <c r="D1256" s="162"/>
    </row>
    <row r="1257" spans="4:4" x14ac:dyDescent="0.25">
      <c r="D1257" s="162"/>
    </row>
    <row r="1258" spans="4:4" x14ac:dyDescent="0.25">
      <c r="D1258" s="162"/>
    </row>
    <row r="1259" spans="4:4" x14ac:dyDescent="0.25">
      <c r="D1259" s="162"/>
    </row>
    <row r="1260" spans="4:4" x14ac:dyDescent="0.25">
      <c r="D1260" s="162"/>
    </row>
    <row r="1261" spans="4:4" x14ac:dyDescent="0.25">
      <c r="D1261" s="162"/>
    </row>
    <row r="1262" spans="4:4" x14ac:dyDescent="0.25">
      <c r="D1262" s="162"/>
    </row>
    <row r="1263" spans="4:4" x14ac:dyDescent="0.25">
      <c r="D1263" s="162"/>
    </row>
    <row r="1264" spans="4:4" x14ac:dyDescent="0.25">
      <c r="D1264" s="162"/>
    </row>
    <row r="1265" spans="4:4" x14ac:dyDescent="0.25">
      <c r="D1265" s="162"/>
    </row>
    <row r="1266" spans="4:4" x14ac:dyDescent="0.25">
      <c r="D1266" s="162"/>
    </row>
    <row r="1267" spans="4:4" x14ac:dyDescent="0.25">
      <c r="D1267" s="162"/>
    </row>
    <row r="1268" spans="4:4" x14ac:dyDescent="0.25">
      <c r="D1268" s="162"/>
    </row>
    <row r="1269" spans="4:4" x14ac:dyDescent="0.25">
      <c r="D1269" s="162"/>
    </row>
    <row r="1270" spans="4:4" x14ac:dyDescent="0.25">
      <c r="D1270" s="162"/>
    </row>
    <row r="1271" spans="4:4" x14ac:dyDescent="0.25">
      <c r="D1271" s="162"/>
    </row>
    <row r="1272" spans="4:4" x14ac:dyDescent="0.25">
      <c r="D1272" s="162"/>
    </row>
    <row r="1273" spans="4:4" x14ac:dyDescent="0.25">
      <c r="D1273" s="162"/>
    </row>
    <row r="1274" spans="4:4" x14ac:dyDescent="0.25">
      <c r="D1274" s="162"/>
    </row>
    <row r="1275" spans="4:4" x14ac:dyDescent="0.25">
      <c r="D1275" s="162"/>
    </row>
    <row r="1276" spans="4:4" x14ac:dyDescent="0.25">
      <c r="D1276" s="162"/>
    </row>
    <row r="1277" spans="4:4" x14ac:dyDescent="0.25">
      <c r="D1277" s="162"/>
    </row>
    <row r="1278" spans="4:4" x14ac:dyDescent="0.25">
      <c r="D1278" s="162"/>
    </row>
    <row r="1279" spans="4:4" x14ac:dyDescent="0.25">
      <c r="D1279" s="162"/>
    </row>
    <row r="1280" spans="4:4" x14ac:dyDescent="0.25">
      <c r="D1280" s="162"/>
    </row>
    <row r="1281" spans="4:4" x14ac:dyDescent="0.25">
      <c r="D1281" s="162"/>
    </row>
    <row r="1282" spans="4:4" x14ac:dyDescent="0.25">
      <c r="D1282" s="162"/>
    </row>
    <row r="1283" spans="4:4" x14ac:dyDescent="0.25">
      <c r="D1283" s="162"/>
    </row>
    <row r="1284" spans="4:4" x14ac:dyDescent="0.25">
      <c r="D1284" s="162"/>
    </row>
    <row r="1285" spans="4:4" x14ac:dyDescent="0.25">
      <c r="D1285" s="162"/>
    </row>
    <row r="1286" spans="4:4" x14ac:dyDescent="0.25">
      <c r="D1286" s="162"/>
    </row>
    <row r="1287" spans="4:4" x14ac:dyDescent="0.25">
      <c r="D1287" s="162"/>
    </row>
    <row r="1288" spans="4:4" x14ac:dyDescent="0.25">
      <c r="D1288" s="162"/>
    </row>
    <row r="1289" spans="4:4" x14ac:dyDescent="0.25">
      <c r="D1289" s="162"/>
    </row>
    <row r="1290" spans="4:4" x14ac:dyDescent="0.25">
      <c r="D1290" s="162"/>
    </row>
    <row r="1291" spans="4:4" x14ac:dyDescent="0.25">
      <c r="D1291" s="162"/>
    </row>
    <row r="1292" spans="4:4" x14ac:dyDescent="0.25">
      <c r="D1292" s="162"/>
    </row>
    <row r="1293" spans="4:4" x14ac:dyDescent="0.25">
      <c r="D1293" s="162"/>
    </row>
    <row r="1294" spans="4:4" x14ac:dyDescent="0.25">
      <c r="D1294" s="162"/>
    </row>
    <row r="1295" spans="4:4" x14ac:dyDescent="0.25">
      <c r="D1295" s="162"/>
    </row>
    <row r="1296" spans="4:4" x14ac:dyDescent="0.25">
      <c r="D1296" s="162"/>
    </row>
    <row r="1297" spans="4:4" x14ac:dyDescent="0.25">
      <c r="D1297" s="162"/>
    </row>
    <row r="1298" spans="4:4" x14ac:dyDescent="0.25">
      <c r="D1298" s="162"/>
    </row>
    <row r="1299" spans="4:4" x14ac:dyDescent="0.25">
      <c r="D1299" s="162"/>
    </row>
    <row r="1300" spans="4:4" x14ac:dyDescent="0.25">
      <c r="D1300" s="162"/>
    </row>
    <row r="1301" spans="4:4" x14ac:dyDescent="0.25">
      <c r="D1301" s="162"/>
    </row>
    <row r="1302" spans="4:4" x14ac:dyDescent="0.25">
      <c r="D1302" s="162"/>
    </row>
    <row r="1303" spans="4:4" x14ac:dyDescent="0.25">
      <c r="D1303" s="162"/>
    </row>
    <row r="1304" spans="4:4" x14ac:dyDescent="0.25">
      <c r="D1304" s="162"/>
    </row>
    <row r="1305" spans="4:4" x14ac:dyDescent="0.25">
      <c r="D1305" s="162"/>
    </row>
    <row r="1306" spans="4:4" x14ac:dyDescent="0.25">
      <c r="D1306" s="162"/>
    </row>
    <row r="1307" spans="4:4" x14ac:dyDescent="0.25">
      <c r="D1307" s="162"/>
    </row>
    <row r="1308" spans="4:4" x14ac:dyDescent="0.25">
      <c r="D1308" s="162"/>
    </row>
    <row r="1309" spans="4:4" x14ac:dyDescent="0.25">
      <c r="D1309" s="162"/>
    </row>
    <row r="1310" spans="4:4" x14ac:dyDescent="0.25">
      <c r="D1310" s="162"/>
    </row>
    <row r="1311" spans="4:4" x14ac:dyDescent="0.25">
      <c r="D1311" s="162"/>
    </row>
    <row r="1312" spans="4:4" x14ac:dyDescent="0.25">
      <c r="D1312" s="162"/>
    </row>
    <row r="1313" spans="4:4" x14ac:dyDescent="0.25">
      <c r="D1313" s="162"/>
    </row>
    <row r="1314" spans="4:4" x14ac:dyDescent="0.25">
      <c r="D1314" s="162"/>
    </row>
    <row r="1315" spans="4:4" x14ac:dyDescent="0.25">
      <c r="D1315" s="162"/>
    </row>
    <row r="1316" spans="4:4" x14ac:dyDescent="0.25">
      <c r="D1316" s="162"/>
    </row>
    <row r="1317" spans="4:4" x14ac:dyDescent="0.25">
      <c r="D1317" s="162"/>
    </row>
    <row r="1318" spans="4:4" x14ac:dyDescent="0.25">
      <c r="D1318" s="162"/>
    </row>
    <row r="1319" spans="4:4" x14ac:dyDescent="0.25">
      <c r="D1319" s="162"/>
    </row>
    <row r="1320" spans="4:4" x14ac:dyDescent="0.25">
      <c r="D1320" s="162"/>
    </row>
    <row r="1321" spans="4:4" x14ac:dyDescent="0.25">
      <c r="D1321" s="162"/>
    </row>
    <row r="1322" spans="4:4" x14ac:dyDescent="0.25">
      <c r="D1322" s="162"/>
    </row>
    <row r="1323" spans="4:4" x14ac:dyDescent="0.25">
      <c r="D1323" s="162"/>
    </row>
    <row r="1324" spans="4:4" x14ac:dyDescent="0.25">
      <c r="D1324" s="162"/>
    </row>
    <row r="1325" spans="4:4" x14ac:dyDescent="0.25">
      <c r="D1325" s="162"/>
    </row>
    <row r="1326" spans="4:4" x14ac:dyDescent="0.25">
      <c r="D1326" s="162"/>
    </row>
    <row r="1327" spans="4:4" x14ac:dyDescent="0.25">
      <c r="D1327" s="162"/>
    </row>
    <row r="1328" spans="4:4" x14ac:dyDescent="0.25">
      <c r="D1328" s="162"/>
    </row>
    <row r="1329" spans="4:4" x14ac:dyDescent="0.25">
      <c r="D1329" s="162"/>
    </row>
    <row r="1330" spans="4:4" x14ac:dyDescent="0.25">
      <c r="D1330" s="162"/>
    </row>
    <row r="1331" spans="4:4" x14ac:dyDescent="0.25">
      <c r="D1331" s="162"/>
    </row>
    <row r="1332" spans="4:4" x14ac:dyDescent="0.25">
      <c r="D1332" s="162"/>
    </row>
    <row r="1333" spans="4:4" x14ac:dyDescent="0.25">
      <c r="D1333" s="162"/>
    </row>
    <row r="1334" spans="4:4" x14ac:dyDescent="0.25">
      <c r="D1334" s="162"/>
    </row>
    <row r="1335" spans="4:4" x14ac:dyDescent="0.25">
      <c r="D1335" s="162"/>
    </row>
    <row r="1336" spans="4:4" x14ac:dyDescent="0.25">
      <c r="D1336" s="162"/>
    </row>
    <row r="1337" spans="4:4" x14ac:dyDescent="0.25">
      <c r="D1337" s="162"/>
    </row>
    <row r="1338" spans="4:4" x14ac:dyDescent="0.25">
      <c r="D1338" s="162"/>
    </row>
    <row r="1339" spans="4:4" x14ac:dyDescent="0.25">
      <c r="D1339" s="162"/>
    </row>
    <row r="1340" spans="4:4" x14ac:dyDescent="0.25">
      <c r="D1340" s="162"/>
    </row>
    <row r="1341" spans="4:4" x14ac:dyDescent="0.25">
      <c r="D1341" s="162"/>
    </row>
    <row r="1342" spans="4:4" x14ac:dyDescent="0.25">
      <c r="D1342" s="162"/>
    </row>
    <row r="1343" spans="4:4" x14ac:dyDescent="0.25">
      <c r="D1343" s="162"/>
    </row>
    <row r="1344" spans="4:4" x14ac:dyDescent="0.25">
      <c r="D1344" s="162"/>
    </row>
    <row r="1345" spans="4:4" x14ac:dyDescent="0.25">
      <c r="D1345" s="162"/>
    </row>
    <row r="1346" spans="4:4" x14ac:dyDescent="0.25">
      <c r="D1346" s="162"/>
    </row>
    <row r="1347" spans="4:4" x14ac:dyDescent="0.25">
      <c r="D1347" s="162"/>
    </row>
    <row r="1348" spans="4:4" x14ac:dyDescent="0.25">
      <c r="D1348" s="162"/>
    </row>
    <row r="1349" spans="4:4" x14ac:dyDescent="0.25">
      <c r="D1349" s="162"/>
    </row>
    <row r="1350" spans="4:4" x14ac:dyDescent="0.25">
      <c r="D1350" s="162"/>
    </row>
    <row r="1351" spans="4:4" x14ac:dyDescent="0.25">
      <c r="D1351" s="162"/>
    </row>
    <row r="1352" spans="4:4" x14ac:dyDescent="0.25">
      <c r="D1352" s="162"/>
    </row>
    <row r="1353" spans="4:4" x14ac:dyDescent="0.25">
      <c r="D1353" s="162"/>
    </row>
    <row r="1354" spans="4:4" x14ac:dyDescent="0.25">
      <c r="D1354" s="162"/>
    </row>
    <row r="1355" spans="4:4" x14ac:dyDescent="0.25">
      <c r="D1355" s="162"/>
    </row>
    <row r="1356" spans="4:4" x14ac:dyDescent="0.25">
      <c r="D1356" s="162"/>
    </row>
    <row r="1357" spans="4:4" x14ac:dyDescent="0.25">
      <c r="D1357" s="162"/>
    </row>
    <row r="1358" spans="4:4" x14ac:dyDescent="0.25">
      <c r="D1358" s="162"/>
    </row>
    <row r="1359" spans="4:4" x14ac:dyDescent="0.25">
      <c r="D1359" s="162"/>
    </row>
    <row r="1360" spans="4:4" x14ac:dyDescent="0.25">
      <c r="D1360" s="162"/>
    </row>
    <row r="1361" spans="4:4" x14ac:dyDescent="0.25">
      <c r="D1361" s="162"/>
    </row>
    <row r="1362" spans="4:4" x14ac:dyDescent="0.25">
      <c r="D1362" s="162"/>
    </row>
    <row r="1363" spans="4:4" x14ac:dyDescent="0.25">
      <c r="D1363" s="162"/>
    </row>
    <row r="1364" spans="4:4" x14ac:dyDescent="0.25">
      <c r="D1364" s="162"/>
    </row>
    <row r="1365" spans="4:4" x14ac:dyDescent="0.25">
      <c r="D1365" s="162"/>
    </row>
    <row r="1366" spans="4:4" x14ac:dyDescent="0.25">
      <c r="D1366" s="162"/>
    </row>
    <row r="1367" spans="4:4" x14ac:dyDescent="0.25">
      <c r="D1367" s="162"/>
    </row>
    <row r="1368" spans="4:4" x14ac:dyDescent="0.25">
      <c r="D1368" s="162"/>
    </row>
    <row r="1369" spans="4:4" x14ac:dyDescent="0.25">
      <c r="D1369" s="162"/>
    </row>
    <row r="1370" spans="4:4" x14ac:dyDescent="0.25">
      <c r="D1370" s="162"/>
    </row>
    <row r="1371" spans="4:4" x14ac:dyDescent="0.25">
      <c r="D1371" s="162"/>
    </row>
    <row r="1372" spans="4:4" x14ac:dyDescent="0.25">
      <c r="D1372" s="162"/>
    </row>
    <row r="1373" spans="4:4" x14ac:dyDescent="0.25">
      <c r="D1373" s="162"/>
    </row>
    <row r="1374" spans="4:4" x14ac:dyDescent="0.25">
      <c r="D1374" s="162"/>
    </row>
    <row r="1375" spans="4:4" x14ac:dyDescent="0.25">
      <c r="D1375" s="162"/>
    </row>
    <row r="1376" spans="4:4" x14ac:dyDescent="0.25">
      <c r="D1376" s="162"/>
    </row>
    <row r="1377" spans="4:4" x14ac:dyDescent="0.25">
      <c r="D1377" s="162"/>
    </row>
    <row r="1378" spans="4:4" x14ac:dyDescent="0.25">
      <c r="D1378" s="162"/>
    </row>
    <row r="1379" spans="4:4" x14ac:dyDescent="0.25">
      <c r="D1379" s="162"/>
    </row>
    <row r="1380" spans="4:4" x14ac:dyDescent="0.25">
      <c r="D1380" s="162"/>
    </row>
    <row r="1381" spans="4:4" x14ac:dyDescent="0.25">
      <c r="D1381" s="162"/>
    </row>
    <row r="1382" spans="4:4" x14ac:dyDescent="0.25">
      <c r="D1382" s="162"/>
    </row>
    <row r="1383" spans="4:4" x14ac:dyDescent="0.25">
      <c r="D1383" s="162"/>
    </row>
    <row r="1384" spans="4:4" x14ac:dyDescent="0.25">
      <c r="D1384" s="162"/>
    </row>
    <row r="1385" spans="4:4" x14ac:dyDescent="0.25">
      <c r="D1385" s="162"/>
    </row>
    <row r="1386" spans="4:4" x14ac:dyDescent="0.25">
      <c r="D1386" s="162"/>
    </row>
    <row r="1387" spans="4:4" x14ac:dyDescent="0.25">
      <c r="D1387" s="162"/>
    </row>
    <row r="1388" spans="4:4" x14ac:dyDescent="0.25">
      <c r="D1388" s="162"/>
    </row>
    <row r="1389" spans="4:4" x14ac:dyDescent="0.25">
      <c r="D1389" s="162"/>
    </row>
    <row r="1390" spans="4:4" x14ac:dyDescent="0.25">
      <c r="D1390" s="162"/>
    </row>
    <row r="1391" spans="4:4" x14ac:dyDescent="0.25">
      <c r="D1391" s="162"/>
    </row>
    <row r="1392" spans="4:4" x14ac:dyDescent="0.25">
      <c r="D1392" s="162"/>
    </row>
    <row r="1393" spans="4:4" x14ac:dyDescent="0.25">
      <c r="D1393" s="162"/>
    </row>
    <row r="1394" spans="4:4" x14ac:dyDescent="0.25">
      <c r="D1394" s="162"/>
    </row>
    <row r="1395" spans="4:4" x14ac:dyDescent="0.25">
      <c r="D1395" s="162"/>
    </row>
    <row r="1396" spans="4:4" x14ac:dyDescent="0.25">
      <c r="D1396" s="162"/>
    </row>
    <row r="1397" spans="4:4" x14ac:dyDescent="0.25">
      <c r="D1397" s="162"/>
    </row>
    <row r="1398" spans="4:4" x14ac:dyDescent="0.25">
      <c r="D1398" s="162"/>
    </row>
    <row r="1399" spans="4:4" x14ac:dyDescent="0.25">
      <c r="D1399" s="162"/>
    </row>
    <row r="1400" spans="4:4" x14ac:dyDescent="0.25">
      <c r="D1400" s="162"/>
    </row>
    <row r="1401" spans="4:4" x14ac:dyDescent="0.25">
      <c r="D1401" s="162"/>
    </row>
    <row r="1402" spans="4:4" x14ac:dyDescent="0.25">
      <c r="D1402" s="162"/>
    </row>
    <row r="1403" spans="4:4" x14ac:dyDescent="0.25">
      <c r="D1403" s="162"/>
    </row>
    <row r="1404" spans="4:4" x14ac:dyDescent="0.25">
      <c r="D1404" s="162"/>
    </row>
    <row r="1405" spans="4:4" x14ac:dyDescent="0.25">
      <c r="D1405" s="162"/>
    </row>
    <row r="1406" spans="4:4" x14ac:dyDescent="0.25">
      <c r="D1406" s="162"/>
    </row>
    <row r="1407" spans="4:4" x14ac:dyDescent="0.25">
      <c r="D1407" s="162"/>
    </row>
    <row r="1408" spans="4:4" x14ac:dyDescent="0.25">
      <c r="D1408" s="162"/>
    </row>
    <row r="1409" spans="4:4" x14ac:dyDescent="0.25">
      <c r="D1409" s="162"/>
    </row>
    <row r="1410" spans="4:4" x14ac:dyDescent="0.25">
      <c r="D1410" s="162"/>
    </row>
    <row r="1411" spans="4:4" x14ac:dyDescent="0.25">
      <c r="D1411" s="162"/>
    </row>
    <row r="1412" spans="4:4" x14ac:dyDescent="0.25">
      <c r="D1412" s="162"/>
    </row>
    <row r="1413" spans="4:4" x14ac:dyDescent="0.25">
      <c r="D1413" s="162"/>
    </row>
    <row r="1414" spans="4:4" x14ac:dyDescent="0.25">
      <c r="D1414" s="162"/>
    </row>
    <row r="1415" spans="4:4" x14ac:dyDescent="0.25">
      <c r="D1415" s="162"/>
    </row>
    <row r="1416" spans="4:4" x14ac:dyDescent="0.25">
      <c r="D1416" s="162"/>
    </row>
    <row r="1417" spans="4:4" x14ac:dyDescent="0.25">
      <c r="D1417" s="162"/>
    </row>
    <row r="1418" spans="4:4" x14ac:dyDescent="0.25">
      <c r="D1418" s="162"/>
    </row>
    <row r="1419" spans="4:4" x14ac:dyDescent="0.25">
      <c r="D1419" s="162"/>
    </row>
    <row r="1420" spans="4:4" x14ac:dyDescent="0.25">
      <c r="D1420" s="162"/>
    </row>
    <row r="1421" spans="4:4" x14ac:dyDescent="0.25">
      <c r="D1421" s="162"/>
    </row>
    <row r="1422" spans="4:4" x14ac:dyDescent="0.25">
      <c r="D1422" s="162"/>
    </row>
    <row r="1423" spans="4:4" x14ac:dyDescent="0.25">
      <c r="D1423" s="162"/>
    </row>
    <row r="1424" spans="4:4" x14ac:dyDescent="0.25">
      <c r="D1424" s="162"/>
    </row>
    <row r="1425" spans="4:4" x14ac:dyDescent="0.25">
      <c r="D1425" s="162"/>
    </row>
    <row r="1426" spans="4:4" x14ac:dyDescent="0.25">
      <c r="D1426" s="162"/>
    </row>
    <row r="1427" spans="4:4" x14ac:dyDescent="0.25">
      <c r="D1427" s="162"/>
    </row>
    <row r="1428" spans="4:4" x14ac:dyDescent="0.25">
      <c r="D1428" s="162"/>
    </row>
    <row r="1429" spans="4:4" x14ac:dyDescent="0.25">
      <c r="D1429" s="162"/>
    </row>
    <row r="1430" spans="4:4" x14ac:dyDescent="0.25">
      <c r="D1430" s="162"/>
    </row>
    <row r="1431" spans="4:4" x14ac:dyDescent="0.25">
      <c r="D1431" s="162"/>
    </row>
    <row r="1432" spans="4:4" x14ac:dyDescent="0.25">
      <c r="D1432" s="162"/>
    </row>
    <row r="1433" spans="4:4" x14ac:dyDescent="0.25">
      <c r="D1433" s="162"/>
    </row>
    <row r="1434" spans="4:4" x14ac:dyDescent="0.25">
      <c r="D1434" s="162"/>
    </row>
    <row r="1435" spans="4:4" x14ac:dyDescent="0.25">
      <c r="D1435" s="162"/>
    </row>
    <row r="1436" spans="4:4" x14ac:dyDescent="0.25">
      <c r="D1436" s="162"/>
    </row>
    <row r="1437" spans="4:4" x14ac:dyDescent="0.25">
      <c r="D1437" s="162"/>
    </row>
    <row r="1438" spans="4:4" x14ac:dyDescent="0.25">
      <c r="D1438" s="162"/>
    </row>
    <row r="1439" spans="4:4" x14ac:dyDescent="0.25">
      <c r="D1439" s="162"/>
    </row>
    <row r="1440" spans="4:4" x14ac:dyDescent="0.25">
      <c r="D1440" s="162"/>
    </row>
    <row r="1441" spans="4:4" x14ac:dyDescent="0.25">
      <c r="D1441" s="162"/>
    </row>
    <row r="1442" spans="4:4" x14ac:dyDescent="0.25">
      <c r="D1442" s="162"/>
    </row>
    <row r="1443" spans="4:4" x14ac:dyDescent="0.25">
      <c r="D1443" s="162"/>
    </row>
    <row r="1444" spans="4:4" x14ac:dyDescent="0.25">
      <c r="D1444" s="162"/>
    </row>
    <row r="1445" spans="4:4" x14ac:dyDescent="0.25">
      <c r="D1445" s="162"/>
    </row>
    <row r="1446" spans="4:4" x14ac:dyDescent="0.25">
      <c r="D1446" s="162"/>
    </row>
    <row r="1447" spans="4:4" x14ac:dyDescent="0.25">
      <c r="D1447" s="162"/>
    </row>
    <row r="1448" spans="4:4" x14ac:dyDescent="0.25">
      <c r="D1448" s="162"/>
    </row>
    <row r="1449" spans="4:4" x14ac:dyDescent="0.25">
      <c r="D1449" s="162"/>
    </row>
    <row r="1450" spans="4:4" x14ac:dyDescent="0.25">
      <c r="D1450" s="162"/>
    </row>
    <row r="1451" spans="4:4" x14ac:dyDescent="0.25">
      <c r="D1451" s="162"/>
    </row>
    <row r="1452" spans="4:4" x14ac:dyDescent="0.25">
      <c r="D1452" s="162"/>
    </row>
    <row r="1453" spans="4:4" x14ac:dyDescent="0.25">
      <c r="D1453" s="162"/>
    </row>
    <row r="1454" spans="4:4" x14ac:dyDescent="0.25">
      <c r="D1454" s="162"/>
    </row>
    <row r="1455" spans="4:4" x14ac:dyDescent="0.25">
      <c r="D1455" s="162"/>
    </row>
    <row r="1456" spans="4:4" x14ac:dyDescent="0.25">
      <c r="D1456" s="162"/>
    </row>
    <row r="1457" spans="4:4" x14ac:dyDescent="0.25">
      <c r="D1457" s="162"/>
    </row>
    <row r="1458" spans="4:4" x14ac:dyDescent="0.25">
      <c r="D1458" s="162"/>
    </row>
    <row r="1459" spans="4:4" x14ac:dyDescent="0.25">
      <c r="D1459" s="162"/>
    </row>
    <row r="1460" spans="4:4" x14ac:dyDescent="0.25">
      <c r="D1460" s="162"/>
    </row>
    <row r="1461" spans="4:4" x14ac:dyDescent="0.25">
      <c r="D1461" s="162"/>
    </row>
    <row r="1462" spans="4:4" x14ac:dyDescent="0.25">
      <c r="D1462" s="162"/>
    </row>
    <row r="1463" spans="4:4" x14ac:dyDescent="0.25">
      <c r="D1463" s="162"/>
    </row>
    <row r="1464" spans="4:4" x14ac:dyDescent="0.25">
      <c r="D1464" s="162"/>
    </row>
    <row r="1465" spans="4:4" x14ac:dyDescent="0.25">
      <c r="D1465" s="162"/>
    </row>
    <row r="1466" spans="4:4" x14ac:dyDescent="0.25">
      <c r="D1466" s="162"/>
    </row>
    <row r="1467" spans="4:4" x14ac:dyDescent="0.25">
      <c r="D1467" s="162"/>
    </row>
    <row r="1468" spans="4:4" x14ac:dyDescent="0.25">
      <c r="D1468" s="162"/>
    </row>
    <row r="1469" spans="4:4" x14ac:dyDescent="0.25">
      <c r="D1469" s="162"/>
    </row>
    <row r="1470" spans="4:4" x14ac:dyDescent="0.25">
      <c r="D1470" s="162"/>
    </row>
    <row r="1471" spans="4:4" x14ac:dyDescent="0.25">
      <c r="D1471" s="162"/>
    </row>
    <row r="1472" spans="4:4" x14ac:dyDescent="0.25">
      <c r="D1472" s="162"/>
    </row>
    <row r="1473" spans="4:4" x14ac:dyDescent="0.25">
      <c r="D1473" s="162"/>
    </row>
    <row r="1474" spans="4:4" x14ac:dyDescent="0.25">
      <c r="D1474" s="162"/>
    </row>
    <row r="1475" spans="4:4" x14ac:dyDescent="0.25">
      <c r="D1475" s="162"/>
    </row>
    <row r="1476" spans="4:4" x14ac:dyDescent="0.25">
      <c r="D1476" s="162"/>
    </row>
    <row r="1477" spans="4:4" x14ac:dyDescent="0.25">
      <c r="D1477" s="162"/>
    </row>
    <row r="1478" spans="4:4" x14ac:dyDescent="0.25">
      <c r="D1478" s="162"/>
    </row>
    <row r="1479" spans="4:4" x14ac:dyDescent="0.25">
      <c r="D1479" s="162"/>
    </row>
    <row r="1480" spans="4:4" x14ac:dyDescent="0.25">
      <c r="D1480" s="162"/>
    </row>
    <row r="1481" spans="4:4" x14ac:dyDescent="0.25">
      <c r="D1481" s="162"/>
    </row>
    <row r="1482" spans="4:4" x14ac:dyDescent="0.25">
      <c r="D1482" s="162"/>
    </row>
    <row r="1483" spans="4:4" x14ac:dyDescent="0.25">
      <c r="D1483" s="162"/>
    </row>
    <row r="1484" spans="4:4" x14ac:dyDescent="0.25">
      <c r="D1484" s="162"/>
    </row>
    <row r="1485" spans="4:4" x14ac:dyDescent="0.25">
      <c r="D1485" s="162"/>
    </row>
    <row r="1486" spans="4:4" x14ac:dyDescent="0.25">
      <c r="D1486" s="162"/>
    </row>
    <row r="1487" spans="4:4" x14ac:dyDescent="0.25">
      <c r="D1487" s="162"/>
    </row>
    <row r="1488" spans="4:4" x14ac:dyDescent="0.25">
      <c r="D1488" s="162"/>
    </row>
    <row r="1489" spans="4:4" x14ac:dyDescent="0.25">
      <c r="D1489" s="162"/>
    </row>
    <row r="1490" spans="4:4" x14ac:dyDescent="0.25">
      <c r="D1490" s="162"/>
    </row>
    <row r="1491" spans="4:4" x14ac:dyDescent="0.25">
      <c r="D1491" s="162"/>
    </row>
    <row r="1492" spans="4:4" x14ac:dyDescent="0.25">
      <c r="D1492" s="162"/>
    </row>
    <row r="1493" spans="4:4" x14ac:dyDescent="0.25">
      <c r="D1493" s="162"/>
    </row>
    <row r="1494" spans="4:4" x14ac:dyDescent="0.25">
      <c r="D1494" s="162"/>
    </row>
    <row r="1495" spans="4:4" x14ac:dyDescent="0.25">
      <c r="D1495" s="162"/>
    </row>
    <row r="1496" spans="4:4" x14ac:dyDescent="0.25">
      <c r="D1496" s="162"/>
    </row>
    <row r="1497" spans="4:4" x14ac:dyDescent="0.25">
      <c r="D1497" s="162"/>
    </row>
    <row r="1498" spans="4:4" x14ac:dyDescent="0.25">
      <c r="D1498" s="162"/>
    </row>
    <row r="1499" spans="4:4" x14ac:dyDescent="0.25">
      <c r="D1499" s="162"/>
    </row>
    <row r="1500" spans="4:4" x14ac:dyDescent="0.25">
      <c r="D1500" s="162"/>
    </row>
    <row r="1501" spans="4:4" x14ac:dyDescent="0.25">
      <c r="D1501" s="162"/>
    </row>
    <row r="1502" spans="4:4" x14ac:dyDescent="0.25">
      <c r="D1502" s="162"/>
    </row>
    <row r="1503" spans="4:4" x14ac:dyDescent="0.25">
      <c r="D1503" s="162"/>
    </row>
    <row r="1504" spans="4:4" x14ac:dyDescent="0.25">
      <c r="D1504" s="162"/>
    </row>
    <row r="1505" spans="4:4" x14ac:dyDescent="0.25">
      <c r="D1505" s="162"/>
    </row>
    <row r="1506" spans="4:4" x14ac:dyDescent="0.25">
      <c r="D1506" s="162"/>
    </row>
    <row r="1507" spans="4:4" x14ac:dyDescent="0.25">
      <c r="D1507" s="162"/>
    </row>
    <row r="1508" spans="4:4" x14ac:dyDescent="0.25">
      <c r="D1508" s="162"/>
    </row>
    <row r="1509" spans="4:4" x14ac:dyDescent="0.25">
      <c r="D1509" s="162"/>
    </row>
    <row r="1510" spans="4:4" x14ac:dyDescent="0.25">
      <c r="D1510" s="162"/>
    </row>
    <row r="1511" spans="4:4" x14ac:dyDescent="0.25">
      <c r="D1511" s="162"/>
    </row>
    <row r="1512" spans="4:4" x14ac:dyDescent="0.25">
      <c r="D1512" s="162"/>
    </row>
    <row r="1513" spans="4:4" x14ac:dyDescent="0.25">
      <c r="D1513" s="162"/>
    </row>
    <row r="1514" spans="4:4" x14ac:dyDescent="0.25">
      <c r="D1514" s="162"/>
    </row>
    <row r="1515" spans="4:4" x14ac:dyDescent="0.25">
      <c r="D1515" s="162"/>
    </row>
    <row r="1516" spans="4:4" x14ac:dyDescent="0.25">
      <c r="D1516" s="162"/>
    </row>
    <row r="1517" spans="4:4" x14ac:dyDescent="0.25">
      <c r="D1517" s="162"/>
    </row>
    <row r="1518" spans="4:4" x14ac:dyDescent="0.25">
      <c r="D1518" s="162"/>
    </row>
    <row r="1519" spans="4:4" x14ac:dyDescent="0.25">
      <c r="D1519" s="162"/>
    </row>
    <row r="1520" spans="4:4" x14ac:dyDescent="0.25">
      <c r="D1520" s="162"/>
    </row>
    <row r="1521" spans="4:4" x14ac:dyDescent="0.25">
      <c r="D1521" s="162"/>
    </row>
    <row r="1522" spans="4:4" x14ac:dyDescent="0.25">
      <c r="D1522" s="162"/>
    </row>
    <row r="1523" spans="4:4" x14ac:dyDescent="0.25">
      <c r="D1523" s="162"/>
    </row>
    <row r="1524" spans="4:4" x14ac:dyDescent="0.25">
      <c r="D1524" s="162"/>
    </row>
    <row r="1525" spans="4:4" x14ac:dyDescent="0.25">
      <c r="D1525" s="162"/>
    </row>
    <row r="1526" spans="4:4" x14ac:dyDescent="0.25">
      <c r="D1526" s="162"/>
    </row>
    <row r="1527" spans="4:4" x14ac:dyDescent="0.25">
      <c r="D1527" s="162"/>
    </row>
    <row r="1528" spans="4:4" x14ac:dyDescent="0.25">
      <c r="D1528" s="162"/>
    </row>
    <row r="1529" spans="4:4" x14ac:dyDescent="0.25">
      <c r="D1529" s="162"/>
    </row>
    <row r="1530" spans="4:4" x14ac:dyDescent="0.25">
      <c r="D1530" s="162"/>
    </row>
    <row r="1531" spans="4:4" x14ac:dyDescent="0.25">
      <c r="D1531" s="162"/>
    </row>
    <row r="1532" spans="4:4" x14ac:dyDescent="0.25">
      <c r="D1532" s="162"/>
    </row>
    <row r="1533" spans="4:4" x14ac:dyDescent="0.25">
      <c r="D1533" s="162"/>
    </row>
    <row r="1534" spans="4:4" x14ac:dyDescent="0.25">
      <c r="D1534" s="162"/>
    </row>
    <row r="1535" spans="4:4" x14ac:dyDescent="0.25">
      <c r="D1535" s="162"/>
    </row>
    <row r="1536" spans="4:4" x14ac:dyDescent="0.25">
      <c r="D1536" s="162"/>
    </row>
    <row r="1537" spans="4:4" x14ac:dyDescent="0.25">
      <c r="D1537" s="162"/>
    </row>
    <row r="1538" spans="4:4" x14ac:dyDescent="0.25">
      <c r="D1538" s="162"/>
    </row>
    <row r="1539" spans="4:4" x14ac:dyDescent="0.25">
      <c r="D1539" s="162"/>
    </row>
    <row r="1540" spans="4:4" x14ac:dyDescent="0.25">
      <c r="D1540" s="162"/>
    </row>
    <row r="1541" spans="4:4" x14ac:dyDescent="0.25">
      <c r="D1541" s="162"/>
    </row>
    <row r="1542" spans="4:4" x14ac:dyDescent="0.25">
      <c r="D1542" s="162"/>
    </row>
    <row r="1543" spans="4:4" x14ac:dyDescent="0.25">
      <c r="D1543" s="162"/>
    </row>
    <row r="1544" spans="4:4" x14ac:dyDescent="0.25">
      <c r="D1544" s="162"/>
    </row>
    <row r="1545" spans="4:4" x14ac:dyDescent="0.25">
      <c r="D1545" s="162"/>
    </row>
    <row r="1546" spans="4:4" x14ac:dyDescent="0.25">
      <c r="D1546" s="162"/>
    </row>
    <row r="1547" spans="4:4" x14ac:dyDescent="0.25">
      <c r="D1547" s="162"/>
    </row>
    <row r="1548" spans="4:4" x14ac:dyDescent="0.25">
      <c r="D1548" s="162"/>
    </row>
    <row r="1549" spans="4:4" x14ac:dyDescent="0.25">
      <c r="D1549" s="162"/>
    </row>
    <row r="1550" spans="4:4" x14ac:dyDescent="0.25">
      <c r="D1550" s="162"/>
    </row>
    <row r="1551" spans="4:4" x14ac:dyDescent="0.25">
      <c r="D1551" s="162"/>
    </row>
    <row r="1552" spans="4:4" x14ac:dyDescent="0.25">
      <c r="D1552" s="162"/>
    </row>
    <row r="1553" spans="4:4" x14ac:dyDescent="0.25">
      <c r="D1553" s="162"/>
    </row>
    <row r="1554" spans="4:4" x14ac:dyDescent="0.25">
      <c r="D1554" s="162"/>
    </row>
    <row r="1555" spans="4:4" x14ac:dyDescent="0.25">
      <c r="D1555" s="162"/>
    </row>
    <row r="1556" spans="4:4" x14ac:dyDescent="0.25">
      <c r="D1556" s="162"/>
    </row>
    <row r="1557" spans="4:4" x14ac:dyDescent="0.25">
      <c r="D1557" s="162"/>
    </row>
    <row r="1558" spans="4:4" x14ac:dyDescent="0.25">
      <c r="D1558" s="162"/>
    </row>
    <row r="1559" spans="4:4" x14ac:dyDescent="0.25">
      <c r="D1559" s="162"/>
    </row>
    <row r="1560" spans="4:4" x14ac:dyDescent="0.25">
      <c r="D1560" s="162"/>
    </row>
    <row r="1561" spans="4:4" x14ac:dyDescent="0.25">
      <c r="D1561" s="162"/>
    </row>
    <row r="1562" spans="4:4" x14ac:dyDescent="0.25">
      <c r="D1562" s="162"/>
    </row>
    <row r="1563" spans="4:4" x14ac:dyDescent="0.25">
      <c r="D1563" s="162"/>
    </row>
    <row r="1564" spans="4:4" x14ac:dyDescent="0.25">
      <c r="D1564" s="162"/>
    </row>
    <row r="1565" spans="4:4" x14ac:dyDescent="0.25">
      <c r="D1565" s="162"/>
    </row>
    <row r="1566" spans="4:4" x14ac:dyDescent="0.25">
      <c r="D1566" s="162"/>
    </row>
    <row r="1567" spans="4:4" x14ac:dyDescent="0.25">
      <c r="D1567" s="162"/>
    </row>
    <row r="1568" spans="4:4" x14ac:dyDescent="0.25">
      <c r="D1568" s="162"/>
    </row>
    <row r="1569" spans="4:4" x14ac:dyDescent="0.25">
      <c r="D1569" s="162"/>
    </row>
    <row r="1570" spans="4:4" x14ac:dyDescent="0.25">
      <c r="D1570" s="162"/>
    </row>
    <row r="1571" spans="4:4" x14ac:dyDescent="0.25">
      <c r="D1571" s="162"/>
    </row>
    <row r="1572" spans="4:4" x14ac:dyDescent="0.25">
      <c r="D1572" s="162"/>
    </row>
    <row r="1573" spans="4:4" x14ac:dyDescent="0.25">
      <c r="D1573" s="162"/>
    </row>
    <row r="1574" spans="4:4" x14ac:dyDescent="0.25">
      <c r="D1574" s="162"/>
    </row>
    <row r="1575" spans="4:4" x14ac:dyDescent="0.25">
      <c r="D1575" s="162"/>
    </row>
    <row r="1576" spans="4:4" x14ac:dyDescent="0.25">
      <c r="D1576" s="162"/>
    </row>
    <row r="1577" spans="4:4" x14ac:dyDescent="0.25">
      <c r="D1577" s="162"/>
    </row>
    <row r="1578" spans="4:4" x14ac:dyDescent="0.25">
      <c r="D1578" s="162"/>
    </row>
    <row r="1579" spans="4:4" x14ac:dyDescent="0.25">
      <c r="D1579" s="162"/>
    </row>
    <row r="1580" spans="4:4" x14ac:dyDescent="0.25">
      <c r="D1580" s="162"/>
    </row>
    <row r="1581" spans="4:4" x14ac:dyDescent="0.25">
      <c r="D1581" s="162"/>
    </row>
    <row r="1582" spans="4:4" x14ac:dyDescent="0.25">
      <c r="D1582" s="162"/>
    </row>
    <row r="1583" spans="4:4" x14ac:dyDescent="0.25">
      <c r="D1583" s="162"/>
    </row>
    <row r="1584" spans="4:4" x14ac:dyDescent="0.25">
      <c r="D1584" s="162"/>
    </row>
    <row r="1585" spans="4:4" x14ac:dyDescent="0.25">
      <c r="D1585" s="162"/>
    </row>
    <row r="1586" spans="4:4" x14ac:dyDescent="0.25">
      <c r="D1586" s="162"/>
    </row>
    <row r="1587" spans="4:4" x14ac:dyDescent="0.25">
      <c r="D1587" s="162"/>
    </row>
    <row r="1588" spans="4:4" x14ac:dyDescent="0.25">
      <c r="D1588" s="162"/>
    </row>
    <row r="1589" spans="4:4" x14ac:dyDescent="0.25">
      <c r="D1589" s="162"/>
    </row>
    <row r="1590" spans="4:4" x14ac:dyDescent="0.25">
      <c r="D1590" s="162"/>
    </row>
    <row r="1591" spans="4:4" x14ac:dyDescent="0.25">
      <c r="D1591" s="162"/>
    </row>
    <row r="1592" spans="4:4" x14ac:dyDescent="0.25">
      <c r="D1592" s="162"/>
    </row>
    <row r="1593" spans="4:4" x14ac:dyDescent="0.25">
      <c r="D1593" s="162"/>
    </row>
    <row r="1594" spans="4:4" x14ac:dyDescent="0.25">
      <c r="D1594" s="162"/>
    </row>
    <row r="1595" spans="4:4" x14ac:dyDescent="0.25">
      <c r="D1595" s="162"/>
    </row>
    <row r="1596" spans="4:4" x14ac:dyDescent="0.25">
      <c r="D1596" s="162"/>
    </row>
    <row r="1597" spans="4:4" x14ac:dyDescent="0.25">
      <c r="D1597" s="162"/>
    </row>
    <row r="1598" spans="4:4" x14ac:dyDescent="0.25">
      <c r="D1598" s="162"/>
    </row>
    <row r="1599" spans="4:4" x14ac:dyDescent="0.25">
      <c r="D1599" s="162"/>
    </row>
    <row r="1600" spans="4:4" x14ac:dyDescent="0.25">
      <c r="D1600" s="162"/>
    </row>
    <row r="1601" spans="4:4" x14ac:dyDescent="0.25">
      <c r="D1601" s="162"/>
    </row>
    <row r="1602" spans="4:4" x14ac:dyDescent="0.25">
      <c r="D1602" s="162"/>
    </row>
    <row r="1603" spans="4:4" x14ac:dyDescent="0.25">
      <c r="D1603" s="162"/>
    </row>
    <row r="1604" spans="4:4" x14ac:dyDescent="0.25">
      <c r="D1604" s="162"/>
    </row>
    <row r="1605" spans="4:4" x14ac:dyDescent="0.25">
      <c r="D1605" s="162"/>
    </row>
    <row r="1606" spans="4:4" x14ac:dyDescent="0.25">
      <c r="D1606" s="162"/>
    </row>
    <row r="1607" spans="4:4" x14ac:dyDescent="0.25">
      <c r="D1607" s="162"/>
    </row>
    <row r="1608" spans="4:4" x14ac:dyDescent="0.25">
      <c r="D1608" s="162"/>
    </row>
    <row r="1609" spans="4:4" x14ac:dyDescent="0.25">
      <c r="D1609" s="162"/>
    </row>
    <row r="1610" spans="4:4" x14ac:dyDescent="0.25">
      <c r="D1610" s="162"/>
    </row>
    <row r="1611" spans="4:4" x14ac:dyDescent="0.25">
      <c r="D1611" s="162"/>
    </row>
    <row r="1612" spans="4:4" x14ac:dyDescent="0.25">
      <c r="D1612" s="162"/>
    </row>
    <row r="1613" spans="4:4" x14ac:dyDescent="0.25">
      <c r="D1613" s="162"/>
    </row>
    <row r="1614" spans="4:4" x14ac:dyDescent="0.25">
      <c r="D1614" s="162"/>
    </row>
    <row r="1615" spans="4:4" x14ac:dyDescent="0.25">
      <c r="D1615" s="162"/>
    </row>
    <row r="1616" spans="4:4" x14ac:dyDescent="0.25">
      <c r="D1616" s="162"/>
    </row>
    <row r="1617" spans="4:4" x14ac:dyDescent="0.25">
      <c r="D1617" s="162"/>
    </row>
    <row r="1618" spans="4:4" x14ac:dyDescent="0.25">
      <c r="D1618" s="162"/>
    </row>
    <row r="1619" spans="4:4" x14ac:dyDescent="0.25">
      <c r="D1619" s="162"/>
    </row>
    <row r="1620" spans="4:4" x14ac:dyDescent="0.25">
      <c r="D1620" s="162"/>
    </row>
    <row r="1621" spans="4:4" x14ac:dyDescent="0.25">
      <c r="D1621" s="162"/>
    </row>
    <row r="1622" spans="4:4" x14ac:dyDescent="0.25">
      <c r="D1622" s="162"/>
    </row>
    <row r="1623" spans="4:4" x14ac:dyDescent="0.25">
      <c r="D1623" s="162"/>
    </row>
    <row r="1624" spans="4:4" x14ac:dyDescent="0.25">
      <c r="D1624" s="162"/>
    </row>
    <row r="1625" spans="4:4" x14ac:dyDescent="0.25">
      <c r="D1625" s="162"/>
    </row>
    <row r="1626" spans="4:4" x14ac:dyDescent="0.25">
      <c r="D1626" s="162"/>
    </row>
    <row r="1627" spans="4:4" x14ac:dyDescent="0.25">
      <c r="D1627" s="162"/>
    </row>
    <row r="1628" spans="4:4" x14ac:dyDescent="0.25">
      <c r="D1628" s="162"/>
    </row>
    <row r="1629" spans="4:4" x14ac:dyDescent="0.25">
      <c r="D1629" s="162"/>
    </row>
    <row r="1630" spans="4:4" x14ac:dyDescent="0.25">
      <c r="D1630" s="162"/>
    </row>
    <row r="1631" spans="4:4" x14ac:dyDescent="0.25">
      <c r="D1631" s="162"/>
    </row>
    <row r="1632" spans="4:4" x14ac:dyDescent="0.25">
      <c r="D1632" s="162"/>
    </row>
    <row r="1633" spans="4:4" x14ac:dyDescent="0.25">
      <c r="D1633" s="162"/>
    </row>
    <row r="1634" spans="4:4" x14ac:dyDescent="0.25">
      <c r="D1634" s="162"/>
    </row>
    <row r="1635" spans="4:4" x14ac:dyDescent="0.25">
      <c r="D1635" s="162"/>
    </row>
    <row r="1636" spans="4:4" x14ac:dyDescent="0.25">
      <c r="D1636" s="162"/>
    </row>
    <row r="1637" spans="4:4" x14ac:dyDescent="0.25">
      <c r="D1637" s="162"/>
    </row>
    <row r="1638" spans="4:4" x14ac:dyDescent="0.25">
      <c r="D1638" s="162"/>
    </row>
    <row r="1639" spans="4:4" x14ac:dyDescent="0.25">
      <c r="D1639" s="162"/>
    </row>
    <row r="1640" spans="4:4" x14ac:dyDescent="0.25">
      <c r="D1640" s="162"/>
    </row>
    <row r="1641" spans="4:4" x14ac:dyDescent="0.25">
      <c r="D1641" s="162"/>
    </row>
    <row r="1642" spans="4:4" x14ac:dyDescent="0.25">
      <c r="D1642" s="162"/>
    </row>
    <row r="1643" spans="4:4" x14ac:dyDescent="0.25">
      <c r="D1643" s="162"/>
    </row>
    <row r="1644" spans="4:4" x14ac:dyDescent="0.25">
      <c r="D1644" s="162"/>
    </row>
    <row r="1645" spans="4:4" x14ac:dyDescent="0.25">
      <c r="D1645" s="162"/>
    </row>
    <row r="1646" spans="4:4" x14ac:dyDescent="0.25">
      <c r="D1646" s="162"/>
    </row>
    <row r="1647" spans="4:4" x14ac:dyDescent="0.25">
      <c r="D1647" s="162"/>
    </row>
    <row r="1648" spans="4:4" x14ac:dyDescent="0.25">
      <c r="D1648" s="162"/>
    </row>
    <row r="1649" spans="4:4" x14ac:dyDescent="0.25">
      <c r="D1649" s="162"/>
    </row>
    <row r="1650" spans="4:4" x14ac:dyDescent="0.25">
      <c r="D1650" s="162"/>
    </row>
    <row r="1651" spans="4:4" x14ac:dyDescent="0.25">
      <c r="D1651" s="162"/>
    </row>
    <row r="1652" spans="4:4" x14ac:dyDescent="0.25">
      <c r="D1652" s="162"/>
    </row>
    <row r="1653" spans="4:4" x14ac:dyDescent="0.25">
      <c r="D1653" s="162"/>
    </row>
    <row r="1654" spans="4:4" x14ac:dyDescent="0.25">
      <c r="D1654" s="162"/>
    </row>
    <row r="1655" spans="4:4" x14ac:dyDescent="0.25">
      <c r="D1655" s="162"/>
    </row>
    <row r="1656" spans="4:4" x14ac:dyDescent="0.25">
      <c r="D1656" s="162"/>
    </row>
    <row r="1657" spans="4:4" x14ac:dyDescent="0.25">
      <c r="D1657" s="162"/>
    </row>
    <row r="1658" spans="4:4" x14ac:dyDescent="0.25">
      <c r="D1658" s="162"/>
    </row>
    <row r="1659" spans="4:4" x14ac:dyDescent="0.25">
      <c r="D1659" s="162"/>
    </row>
    <row r="1660" spans="4:4" x14ac:dyDescent="0.25">
      <c r="D1660" s="162"/>
    </row>
    <row r="1661" spans="4:4" x14ac:dyDescent="0.25">
      <c r="D1661" s="162"/>
    </row>
    <row r="1662" spans="4:4" x14ac:dyDescent="0.25">
      <c r="D1662" s="162"/>
    </row>
    <row r="1663" spans="4:4" x14ac:dyDescent="0.25">
      <c r="D1663" s="162"/>
    </row>
    <row r="1664" spans="4:4" x14ac:dyDescent="0.25">
      <c r="D1664" s="162"/>
    </row>
    <row r="1665" spans="4:4" x14ac:dyDescent="0.25">
      <c r="D1665" s="162"/>
    </row>
    <row r="1666" spans="4:4" x14ac:dyDescent="0.25">
      <c r="D1666" s="162"/>
    </row>
    <row r="1667" spans="4:4" x14ac:dyDescent="0.25">
      <c r="D1667" s="162"/>
    </row>
    <row r="1668" spans="4:4" x14ac:dyDescent="0.25">
      <c r="D1668" s="162"/>
    </row>
    <row r="1669" spans="4:4" x14ac:dyDescent="0.25">
      <c r="D1669" s="162"/>
    </row>
    <row r="1670" spans="4:4" x14ac:dyDescent="0.25">
      <c r="D1670" s="162"/>
    </row>
    <row r="1671" spans="4:4" x14ac:dyDescent="0.25">
      <c r="D1671" s="162"/>
    </row>
    <row r="1672" spans="4:4" x14ac:dyDescent="0.25">
      <c r="D1672" s="162"/>
    </row>
    <row r="1673" spans="4:4" x14ac:dyDescent="0.25">
      <c r="D1673" s="162"/>
    </row>
    <row r="1674" spans="4:4" x14ac:dyDescent="0.25">
      <c r="D1674" s="162"/>
    </row>
    <row r="1675" spans="4:4" x14ac:dyDescent="0.25">
      <c r="D1675" s="162"/>
    </row>
    <row r="1676" spans="4:4" x14ac:dyDescent="0.25">
      <c r="D1676" s="162"/>
    </row>
    <row r="1677" spans="4:4" x14ac:dyDescent="0.25">
      <c r="D1677" s="162"/>
    </row>
    <row r="1678" spans="4:4" x14ac:dyDescent="0.25">
      <c r="D1678" s="162"/>
    </row>
    <row r="1679" spans="4:4" x14ac:dyDescent="0.25">
      <c r="D1679" s="162"/>
    </row>
    <row r="1680" spans="4:4" x14ac:dyDescent="0.25">
      <c r="D1680" s="162"/>
    </row>
    <row r="1681" spans="4:4" x14ac:dyDescent="0.25">
      <c r="D1681" s="162"/>
    </row>
    <row r="1682" spans="4:4" x14ac:dyDescent="0.25">
      <c r="D1682" s="162"/>
    </row>
    <row r="1683" spans="4:4" x14ac:dyDescent="0.25">
      <c r="D1683" s="162"/>
    </row>
    <row r="1684" spans="4:4" x14ac:dyDescent="0.25">
      <c r="D1684" s="162"/>
    </row>
    <row r="1685" spans="4:4" x14ac:dyDescent="0.25">
      <c r="D1685" s="162"/>
    </row>
    <row r="1686" spans="4:4" x14ac:dyDescent="0.25">
      <c r="D1686" s="162"/>
    </row>
    <row r="1687" spans="4:4" x14ac:dyDescent="0.25">
      <c r="D1687" s="162"/>
    </row>
    <row r="1688" spans="4:4" x14ac:dyDescent="0.25">
      <c r="D1688" s="162"/>
    </row>
    <row r="1689" spans="4:4" x14ac:dyDescent="0.25">
      <c r="D1689" s="162"/>
    </row>
    <row r="1690" spans="4:4" x14ac:dyDescent="0.25">
      <c r="D1690" s="162"/>
    </row>
    <row r="1691" spans="4:4" x14ac:dyDescent="0.25">
      <c r="D1691" s="162"/>
    </row>
    <row r="1692" spans="4:4" x14ac:dyDescent="0.25">
      <c r="D1692" s="162"/>
    </row>
    <row r="1693" spans="4:4" x14ac:dyDescent="0.25">
      <c r="D1693" s="162"/>
    </row>
    <row r="1694" spans="4:4" x14ac:dyDescent="0.25">
      <c r="D1694" s="162"/>
    </row>
    <row r="1695" spans="4:4" x14ac:dyDescent="0.25">
      <c r="D1695" s="162"/>
    </row>
    <row r="1696" spans="4:4" x14ac:dyDescent="0.25">
      <c r="D1696" s="162"/>
    </row>
    <row r="1697" spans="4:4" x14ac:dyDescent="0.25">
      <c r="D1697" s="162"/>
    </row>
    <row r="1698" spans="4:4" x14ac:dyDescent="0.25">
      <c r="D1698" s="162"/>
    </row>
    <row r="1699" spans="4:4" x14ac:dyDescent="0.25">
      <c r="D1699" s="162"/>
    </row>
    <row r="1700" spans="4:4" x14ac:dyDescent="0.25">
      <c r="D1700" s="162"/>
    </row>
    <row r="1701" spans="4:4" x14ac:dyDescent="0.25">
      <c r="D1701" s="162"/>
    </row>
    <row r="1702" spans="4:4" x14ac:dyDescent="0.25">
      <c r="D1702" s="162"/>
    </row>
    <row r="1703" spans="4:4" x14ac:dyDescent="0.25">
      <c r="D1703" s="162"/>
    </row>
    <row r="1704" spans="4:4" x14ac:dyDescent="0.25">
      <c r="D1704" s="162"/>
    </row>
    <row r="1705" spans="4:4" x14ac:dyDescent="0.25">
      <c r="D1705" s="162"/>
    </row>
    <row r="1706" spans="4:4" x14ac:dyDescent="0.25">
      <c r="D1706" s="162"/>
    </row>
    <row r="1707" spans="4:4" x14ac:dyDescent="0.25">
      <c r="D1707" s="162"/>
    </row>
    <row r="1708" spans="4:4" x14ac:dyDescent="0.25">
      <c r="D1708" s="162"/>
    </row>
    <row r="1709" spans="4:4" x14ac:dyDescent="0.25">
      <c r="D1709" s="162"/>
    </row>
    <row r="1710" spans="4:4" x14ac:dyDescent="0.25">
      <c r="D1710" s="162"/>
    </row>
    <row r="1711" spans="4:4" x14ac:dyDescent="0.25">
      <c r="D1711" s="162"/>
    </row>
    <row r="1712" spans="4:4" x14ac:dyDescent="0.25">
      <c r="D1712" s="162"/>
    </row>
    <row r="1713" spans="4:4" x14ac:dyDescent="0.25">
      <c r="D1713" s="162"/>
    </row>
    <row r="1714" spans="4:4" x14ac:dyDescent="0.25">
      <c r="D1714" s="162"/>
    </row>
    <row r="1715" spans="4:4" x14ac:dyDescent="0.25">
      <c r="D1715" s="162"/>
    </row>
    <row r="1716" spans="4:4" x14ac:dyDescent="0.25">
      <c r="D1716" s="162"/>
    </row>
    <row r="1717" spans="4:4" x14ac:dyDescent="0.25">
      <c r="D1717" s="162"/>
    </row>
    <row r="1718" spans="4:4" x14ac:dyDescent="0.25">
      <c r="D1718" s="162"/>
    </row>
    <row r="1719" spans="4:4" x14ac:dyDescent="0.25">
      <c r="D1719" s="162"/>
    </row>
    <row r="1720" spans="4:4" x14ac:dyDescent="0.25">
      <c r="D1720" s="162"/>
    </row>
    <row r="1721" spans="4:4" x14ac:dyDescent="0.25">
      <c r="D1721" s="162"/>
    </row>
    <row r="1722" spans="4:4" x14ac:dyDescent="0.25">
      <c r="D1722" s="162"/>
    </row>
    <row r="1723" spans="4:4" x14ac:dyDescent="0.25">
      <c r="D1723" s="162"/>
    </row>
    <row r="1724" spans="4:4" x14ac:dyDescent="0.25">
      <c r="D1724" s="162"/>
    </row>
    <row r="1725" spans="4:4" x14ac:dyDescent="0.25">
      <c r="D1725" s="162"/>
    </row>
    <row r="1726" spans="4:4" x14ac:dyDescent="0.25">
      <c r="D1726" s="162"/>
    </row>
    <row r="1727" spans="4:4" x14ac:dyDescent="0.25">
      <c r="D1727" s="162"/>
    </row>
    <row r="1728" spans="4:4" x14ac:dyDescent="0.25">
      <c r="D1728" s="162"/>
    </row>
    <row r="1729" spans="4:4" x14ac:dyDescent="0.25">
      <c r="D1729" s="162"/>
    </row>
    <row r="1730" spans="4:4" x14ac:dyDescent="0.25">
      <c r="D1730" s="162"/>
    </row>
    <row r="1731" spans="4:4" x14ac:dyDescent="0.25">
      <c r="D1731" s="162"/>
    </row>
    <row r="1732" spans="4:4" x14ac:dyDescent="0.25">
      <c r="D1732" s="162"/>
    </row>
    <row r="1733" spans="4:4" x14ac:dyDescent="0.25">
      <c r="D1733" s="162"/>
    </row>
    <row r="1734" spans="4:4" x14ac:dyDescent="0.25">
      <c r="D1734" s="162"/>
    </row>
    <row r="1735" spans="4:4" x14ac:dyDescent="0.25">
      <c r="D1735" s="162"/>
    </row>
    <row r="1736" spans="4:4" x14ac:dyDescent="0.25">
      <c r="D1736" s="162"/>
    </row>
    <row r="1737" spans="4:4" x14ac:dyDescent="0.25">
      <c r="D1737" s="162"/>
    </row>
    <row r="1738" spans="4:4" x14ac:dyDescent="0.25">
      <c r="D1738" s="162"/>
    </row>
    <row r="1739" spans="4:4" x14ac:dyDescent="0.25">
      <c r="D1739" s="162"/>
    </row>
    <row r="1740" spans="4:4" x14ac:dyDescent="0.25">
      <c r="D1740" s="162"/>
    </row>
    <row r="1741" spans="4:4" x14ac:dyDescent="0.25">
      <c r="D1741" s="162"/>
    </row>
    <row r="1742" spans="4:4" x14ac:dyDescent="0.25">
      <c r="D1742" s="162"/>
    </row>
    <row r="1743" spans="4:4" x14ac:dyDescent="0.25">
      <c r="D1743" s="162"/>
    </row>
    <row r="1744" spans="4:4" x14ac:dyDescent="0.25">
      <c r="D1744" s="162"/>
    </row>
    <row r="1745" spans="4:4" x14ac:dyDescent="0.25">
      <c r="D1745" s="162"/>
    </row>
    <row r="1746" spans="4:4" x14ac:dyDescent="0.25">
      <c r="D1746" s="162"/>
    </row>
    <row r="1747" spans="4:4" x14ac:dyDescent="0.25">
      <c r="D1747" s="162"/>
    </row>
    <row r="1748" spans="4:4" x14ac:dyDescent="0.25">
      <c r="D1748" s="162"/>
    </row>
    <row r="1749" spans="4:4" x14ac:dyDescent="0.25">
      <c r="D1749" s="162"/>
    </row>
    <row r="1750" spans="4:4" x14ac:dyDescent="0.25">
      <c r="D1750" s="162"/>
    </row>
    <row r="1751" spans="4:4" x14ac:dyDescent="0.25">
      <c r="D1751" s="162"/>
    </row>
    <row r="1752" spans="4:4" x14ac:dyDescent="0.25">
      <c r="D1752" s="162"/>
    </row>
    <row r="1753" spans="4:4" x14ac:dyDescent="0.25">
      <c r="D1753" s="162"/>
    </row>
    <row r="1754" spans="4:4" x14ac:dyDescent="0.25">
      <c r="D1754" s="162"/>
    </row>
    <row r="1755" spans="4:4" x14ac:dyDescent="0.25">
      <c r="D1755" s="162"/>
    </row>
    <row r="1756" spans="4:4" x14ac:dyDescent="0.25">
      <c r="D1756" s="162"/>
    </row>
    <row r="1757" spans="4:4" x14ac:dyDescent="0.25">
      <c r="D1757" s="162"/>
    </row>
    <row r="1758" spans="4:4" x14ac:dyDescent="0.25">
      <c r="D1758" s="162"/>
    </row>
    <row r="1759" spans="4:4" x14ac:dyDescent="0.25">
      <c r="D1759" s="162"/>
    </row>
    <row r="1760" spans="4:4" x14ac:dyDescent="0.25">
      <c r="D1760" s="162"/>
    </row>
    <row r="1761" spans="4:4" x14ac:dyDescent="0.25">
      <c r="D1761" s="162"/>
    </row>
    <row r="1762" spans="4:4" x14ac:dyDescent="0.25">
      <c r="D1762" s="162"/>
    </row>
    <row r="1763" spans="4:4" x14ac:dyDescent="0.25">
      <c r="D1763" s="162"/>
    </row>
    <row r="1764" spans="4:4" x14ac:dyDescent="0.25">
      <c r="D1764" s="162"/>
    </row>
    <row r="1765" spans="4:4" x14ac:dyDescent="0.25">
      <c r="D1765" s="162"/>
    </row>
    <row r="1766" spans="4:4" x14ac:dyDescent="0.25">
      <c r="D1766" s="162"/>
    </row>
    <row r="1767" spans="4:4" x14ac:dyDescent="0.25">
      <c r="D1767" s="162"/>
    </row>
    <row r="1768" spans="4:4" x14ac:dyDescent="0.25">
      <c r="D1768" s="162"/>
    </row>
    <row r="1769" spans="4:4" x14ac:dyDescent="0.25">
      <c r="D1769" s="162"/>
    </row>
    <row r="1770" spans="4:4" x14ac:dyDescent="0.25">
      <c r="D1770" s="162"/>
    </row>
    <row r="1771" spans="4:4" x14ac:dyDescent="0.25">
      <c r="D1771" s="162"/>
    </row>
    <row r="1772" spans="4:4" x14ac:dyDescent="0.25">
      <c r="D1772" s="162"/>
    </row>
    <row r="1773" spans="4:4" x14ac:dyDescent="0.25">
      <c r="D1773" s="162"/>
    </row>
    <row r="1774" spans="4:4" x14ac:dyDescent="0.25">
      <c r="D1774" s="162"/>
    </row>
    <row r="1775" spans="4:4" x14ac:dyDescent="0.25">
      <c r="D1775" s="162"/>
    </row>
    <row r="1776" spans="4:4" x14ac:dyDescent="0.25">
      <c r="D1776" s="162"/>
    </row>
    <row r="1777" spans="4:4" x14ac:dyDescent="0.25">
      <c r="D1777" s="162"/>
    </row>
    <row r="1778" spans="4:4" x14ac:dyDescent="0.25">
      <c r="D1778" s="162"/>
    </row>
    <row r="1779" spans="4:4" x14ac:dyDescent="0.25">
      <c r="D1779" s="162"/>
    </row>
    <row r="1780" spans="4:4" x14ac:dyDescent="0.25">
      <c r="D1780" s="162"/>
    </row>
    <row r="1781" spans="4:4" x14ac:dyDescent="0.25">
      <c r="D1781" s="162"/>
    </row>
    <row r="1782" spans="4:4" x14ac:dyDescent="0.25">
      <c r="D1782" s="162"/>
    </row>
    <row r="1783" spans="4:4" x14ac:dyDescent="0.25">
      <c r="D1783" s="162"/>
    </row>
    <row r="1784" spans="4:4" x14ac:dyDescent="0.25">
      <c r="D1784" s="162"/>
    </row>
    <row r="1785" spans="4:4" x14ac:dyDescent="0.25">
      <c r="D1785" s="162"/>
    </row>
    <row r="1786" spans="4:4" x14ac:dyDescent="0.25">
      <c r="D1786" s="162"/>
    </row>
    <row r="1787" spans="4:4" x14ac:dyDescent="0.25">
      <c r="D1787" s="162"/>
    </row>
    <row r="1788" spans="4:4" x14ac:dyDescent="0.25">
      <c r="D1788" s="162"/>
    </row>
    <row r="1789" spans="4:4" x14ac:dyDescent="0.25">
      <c r="D1789" s="162"/>
    </row>
    <row r="1790" spans="4:4" x14ac:dyDescent="0.25">
      <c r="D1790" s="162"/>
    </row>
    <row r="1791" spans="4:4" x14ac:dyDescent="0.25">
      <c r="D1791" s="162"/>
    </row>
    <row r="1792" spans="4:4" x14ac:dyDescent="0.25">
      <c r="D1792" s="162"/>
    </row>
    <row r="1793" spans="4:4" x14ac:dyDescent="0.25">
      <c r="D1793" s="162"/>
    </row>
    <row r="1794" spans="4:4" x14ac:dyDescent="0.25">
      <c r="D1794" s="162"/>
    </row>
    <row r="1795" spans="4:4" x14ac:dyDescent="0.25">
      <c r="D1795" s="162"/>
    </row>
    <row r="1796" spans="4:4" x14ac:dyDescent="0.25">
      <c r="D1796" s="162"/>
    </row>
    <row r="1797" spans="4:4" x14ac:dyDescent="0.25">
      <c r="D1797" s="162"/>
    </row>
    <row r="1798" spans="4:4" x14ac:dyDescent="0.25">
      <c r="D1798" s="162"/>
    </row>
    <row r="1799" spans="4:4" x14ac:dyDescent="0.25">
      <c r="D1799" s="162"/>
    </row>
    <row r="1800" spans="4:4" x14ac:dyDescent="0.25">
      <c r="D1800" s="162"/>
    </row>
    <row r="1801" spans="4:4" x14ac:dyDescent="0.25">
      <c r="D1801" s="162"/>
    </row>
    <row r="1802" spans="4:4" x14ac:dyDescent="0.25">
      <c r="D1802" s="162"/>
    </row>
    <row r="1803" spans="4:4" x14ac:dyDescent="0.25">
      <c r="D1803" s="162"/>
    </row>
    <row r="1804" spans="4:4" x14ac:dyDescent="0.25">
      <c r="D1804" s="162"/>
    </row>
    <row r="1805" spans="4:4" x14ac:dyDescent="0.25">
      <c r="D1805" s="162"/>
    </row>
    <row r="1806" spans="4:4" x14ac:dyDescent="0.25">
      <c r="D1806" s="162"/>
    </row>
    <row r="1807" spans="4:4" x14ac:dyDescent="0.25">
      <c r="D1807" s="162"/>
    </row>
    <row r="1808" spans="4:4" x14ac:dyDescent="0.25">
      <c r="D1808" s="162"/>
    </row>
    <row r="1809" spans="4:4" x14ac:dyDescent="0.25">
      <c r="D1809" s="162"/>
    </row>
    <row r="1810" spans="4:4" x14ac:dyDescent="0.25">
      <c r="D1810" s="162"/>
    </row>
    <row r="1811" spans="4:4" x14ac:dyDescent="0.25">
      <c r="D1811" s="162"/>
    </row>
    <row r="1812" spans="4:4" x14ac:dyDescent="0.25">
      <c r="D1812" s="162"/>
    </row>
    <row r="1813" spans="4:4" x14ac:dyDescent="0.25">
      <c r="D1813" s="162"/>
    </row>
    <row r="1814" spans="4:4" x14ac:dyDescent="0.25">
      <c r="D1814" s="162"/>
    </row>
    <row r="1815" spans="4:4" x14ac:dyDescent="0.25">
      <c r="D1815" s="162"/>
    </row>
    <row r="1816" spans="4:4" x14ac:dyDescent="0.25">
      <c r="D1816" s="162"/>
    </row>
    <row r="1817" spans="4:4" x14ac:dyDescent="0.25">
      <c r="D1817" s="162"/>
    </row>
    <row r="1818" spans="4:4" x14ac:dyDescent="0.25">
      <c r="D1818" s="162"/>
    </row>
    <row r="1819" spans="4:4" x14ac:dyDescent="0.25">
      <c r="D1819" s="162"/>
    </row>
    <row r="1820" spans="4:4" x14ac:dyDescent="0.25">
      <c r="D1820" s="162"/>
    </row>
    <row r="1821" spans="4:4" x14ac:dyDescent="0.25">
      <c r="D1821" s="162"/>
    </row>
    <row r="1822" spans="4:4" x14ac:dyDescent="0.25">
      <c r="D1822" s="162"/>
    </row>
    <row r="1823" spans="4:4" x14ac:dyDescent="0.25">
      <c r="D1823" s="162"/>
    </row>
    <row r="1824" spans="4:4" x14ac:dyDescent="0.25">
      <c r="D1824" s="162"/>
    </row>
    <row r="1825" spans="4:4" x14ac:dyDescent="0.25">
      <c r="D1825" s="162"/>
    </row>
    <row r="1826" spans="4:4" x14ac:dyDescent="0.25">
      <c r="D1826" s="162"/>
    </row>
    <row r="1827" spans="4:4" x14ac:dyDescent="0.25">
      <c r="D1827" s="162"/>
    </row>
    <row r="1828" spans="4:4" x14ac:dyDescent="0.25">
      <c r="D1828" s="162"/>
    </row>
    <row r="1829" spans="4:4" x14ac:dyDescent="0.25">
      <c r="D1829" s="162"/>
    </row>
    <row r="1830" spans="4:4" x14ac:dyDescent="0.25">
      <c r="D1830" s="162"/>
    </row>
    <row r="1831" spans="4:4" x14ac:dyDescent="0.25">
      <c r="D1831" s="162"/>
    </row>
    <row r="1832" spans="4:4" x14ac:dyDescent="0.25">
      <c r="D1832" s="162"/>
    </row>
    <row r="1833" spans="4:4" x14ac:dyDescent="0.25">
      <c r="D1833" s="162"/>
    </row>
    <row r="1834" spans="4:4" x14ac:dyDescent="0.25">
      <c r="D1834" s="162"/>
    </row>
    <row r="1835" spans="4:4" x14ac:dyDescent="0.25">
      <c r="D1835" s="162"/>
    </row>
    <row r="1836" spans="4:4" x14ac:dyDescent="0.25">
      <c r="D1836" s="162"/>
    </row>
    <row r="1837" spans="4:4" x14ac:dyDescent="0.25">
      <c r="D1837" s="162"/>
    </row>
    <row r="1838" spans="4:4" x14ac:dyDescent="0.25">
      <c r="D1838" s="162"/>
    </row>
    <row r="1839" spans="4:4" x14ac:dyDescent="0.25">
      <c r="D1839" s="162"/>
    </row>
    <row r="1840" spans="4:4" x14ac:dyDescent="0.25">
      <c r="D1840" s="162"/>
    </row>
    <row r="1841" spans="4:4" x14ac:dyDescent="0.25">
      <c r="D1841" s="162"/>
    </row>
    <row r="1842" spans="4:4" x14ac:dyDescent="0.25">
      <c r="D1842" s="162"/>
    </row>
    <row r="1843" spans="4:4" x14ac:dyDescent="0.25">
      <c r="D1843" s="162"/>
    </row>
    <row r="1844" spans="4:4" x14ac:dyDescent="0.25">
      <c r="D1844" s="162"/>
    </row>
    <row r="1845" spans="4:4" x14ac:dyDescent="0.25">
      <c r="D1845" s="162"/>
    </row>
    <row r="1846" spans="4:4" x14ac:dyDescent="0.25">
      <c r="D1846" s="162"/>
    </row>
    <row r="1847" spans="4:4" x14ac:dyDescent="0.25">
      <c r="D1847" s="162"/>
    </row>
    <row r="1848" spans="4:4" x14ac:dyDescent="0.25">
      <c r="D1848" s="162"/>
    </row>
    <row r="1849" spans="4:4" x14ac:dyDescent="0.25">
      <c r="D1849" s="162"/>
    </row>
    <row r="1850" spans="4:4" x14ac:dyDescent="0.25">
      <c r="D1850" s="162"/>
    </row>
    <row r="1851" spans="4:4" x14ac:dyDescent="0.25">
      <c r="D1851" s="162"/>
    </row>
    <row r="1852" spans="4:4" x14ac:dyDescent="0.25">
      <c r="D1852" s="162"/>
    </row>
    <row r="1853" spans="4:4" x14ac:dyDescent="0.25">
      <c r="D1853" s="162"/>
    </row>
    <row r="1854" spans="4:4" x14ac:dyDescent="0.25">
      <c r="D1854" s="162"/>
    </row>
    <row r="1855" spans="4:4" x14ac:dyDescent="0.25">
      <c r="D1855" s="162"/>
    </row>
    <row r="1856" spans="4:4" x14ac:dyDescent="0.25">
      <c r="D1856" s="162"/>
    </row>
    <row r="1857" spans="4:4" x14ac:dyDescent="0.25">
      <c r="D1857" s="162"/>
    </row>
    <row r="1858" spans="4:4" x14ac:dyDescent="0.25">
      <c r="D1858" s="162"/>
    </row>
    <row r="1859" spans="4:4" x14ac:dyDescent="0.25">
      <c r="D1859" s="162"/>
    </row>
    <row r="1860" spans="4:4" x14ac:dyDescent="0.25">
      <c r="D1860" s="162"/>
    </row>
    <row r="1861" spans="4:4" x14ac:dyDescent="0.25">
      <c r="D1861" s="162"/>
    </row>
    <row r="1862" spans="4:4" x14ac:dyDescent="0.25">
      <c r="D1862" s="162"/>
    </row>
    <row r="1863" spans="4:4" x14ac:dyDescent="0.25">
      <c r="D1863" s="162"/>
    </row>
    <row r="1864" spans="4:4" x14ac:dyDescent="0.25">
      <c r="D1864" s="162"/>
    </row>
    <row r="1865" spans="4:4" x14ac:dyDescent="0.25">
      <c r="D1865" s="162"/>
    </row>
    <row r="1866" spans="4:4" x14ac:dyDescent="0.25">
      <c r="D1866" s="162"/>
    </row>
    <row r="1867" spans="4:4" x14ac:dyDescent="0.25">
      <c r="D1867" s="162"/>
    </row>
    <row r="1868" spans="4:4" x14ac:dyDescent="0.25">
      <c r="D1868" s="162"/>
    </row>
    <row r="1869" spans="4:4" x14ac:dyDescent="0.25">
      <c r="D1869" s="162"/>
    </row>
    <row r="1870" spans="4:4" x14ac:dyDescent="0.25">
      <c r="D1870" s="162"/>
    </row>
    <row r="1871" spans="4:4" x14ac:dyDescent="0.25">
      <c r="D1871" s="162"/>
    </row>
    <row r="1872" spans="4:4" x14ac:dyDescent="0.25">
      <c r="D1872" s="162"/>
    </row>
    <row r="1873" spans="4:4" x14ac:dyDescent="0.25">
      <c r="D1873" s="162"/>
    </row>
    <row r="1874" spans="4:4" x14ac:dyDescent="0.25">
      <c r="D1874" s="162"/>
    </row>
    <row r="1875" spans="4:4" x14ac:dyDescent="0.25">
      <c r="D1875" s="162"/>
    </row>
    <row r="1876" spans="4:4" x14ac:dyDescent="0.25">
      <c r="D1876" s="162"/>
    </row>
    <row r="1877" spans="4:4" x14ac:dyDescent="0.25">
      <c r="D1877" s="162"/>
    </row>
    <row r="1878" spans="4:4" x14ac:dyDescent="0.25">
      <c r="D1878" s="162"/>
    </row>
    <row r="1879" spans="4:4" x14ac:dyDescent="0.25">
      <c r="D1879" s="162"/>
    </row>
    <row r="1880" spans="4:4" x14ac:dyDescent="0.25">
      <c r="D1880" s="162"/>
    </row>
    <row r="1881" spans="4:4" x14ac:dyDescent="0.25">
      <c r="D1881" s="162"/>
    </row>
    <row r="1882" spans="4:4" x14ac:dyDescent="0.25">
      <c r="D1882" s="162"/>
    </row>
    <row r="1883" spans="4:4" x14ac:dyDescent="0.25">
      <c r="D1883" s="162"/>
    </row>
    <row r="1884" spans="4:4" x14ac:dyDescent="0.25">
      <c r="D1884" s="162"/>
    </row>
    <row r="1885" spans="4:4" x14ac:dyDescent="0.25">
      <c r="D1885" s="162"/>
    </row>
    <row r="1886" spans="4:4" x14ac:dyDescent="0.25">
      <c r="D1886" s="162"/>
    </row>
    <row r="1887" spans="4:4" x14ac:dyDescent="0.25">
      <c r="D1887" s="162"/>
    </row>
    <row r="1888" spans="4:4" x14ac:dyDescent="0.25">
      <c r="D1888" s="162"/>
    </row>
    <row r="1889" spans="4:4" x14ac:dyDescent="0.25">
      <c r="D1889" s="162"/>
    </row>
    <row r="1890" spans="4:4" x14ac:dyDescent="0.25">
      <c r="D1890" s="162"/>
    </row>
    <row r="1891" spans="4:4" x14ac:dyDescent="0.25">
      <c r="D1891" s="162"/>
    </row>
    <row r="1892" spans="4:4" x14ac:dyDescent="0.25">
      <c r="D1892" s="162"/>
    </row>
    <row r="1893" spans="4:4" x14ac:dyDescent="0.25">
      <c r="D1893" s="162"/>
    </row>
    <row r="1894" spans="4:4" x14ac:dyDescent="0.25">
      <c r="D1894" s="162"/>
    </row>
    <row r="1895" spans="4:4" x14ac:dyDescent="0.25">
      <c r="D1895" s="162"/>
    </row>
    <row r="1896" spans="4:4" x14ac:dyDescent="0.25">
      <c r="D1896" s="162"/>
    </row>
    <row r="1897" spans="4:4" x14ac:dyDescent="0.25">
      <c r="D1897" s="162"/>
    </row>
    <row r="1898" spans="4:4" x14ac:dyDescent="0.25">
      <c r="D1898" s="162"/>
    </row>
    <row r="1899" spans="4:4" x14ac:dyDescent="0.25">
      <c r="D1899" s="162"/>
    </row>
    <row r="1900" spans="4:4" x14ac:dyDescent="0.25">
      <c r="D1900" s="162"/>
    </row>
    <row r="1901" spans="4:4" x14ac:dyDescent="0.25">
      <c r="D1901" s="162"/>
    </row>
    <row r="1902" spans="4:4" x14ac:dyDescent="0.25">
      <c r="D1902" s="162"/>
    </row>
    <row r="1903" spans="4:4" x14ac:dyDescent="0.25">
      <c r="D1903" s="162"/>
    </row>
    <row r="1904" spans="4:4" x14ac:dyDescent="0.25">
      <c r="D1904" s="162"/>
    </row>
    <row r="1905" spans="4:4" x14ac:dyDescent="0.25">
      <c r="D1905" s="162"/>
    </row>
    <row r="1906" spans="4:4" x14ac:dyDescent="0.25">
      <c r="D1906" s="162"/>
    </row>
    <row r="1907" spans="4:4" x14ac:dyDescent="0.25">
      <c r="D1907" s="162"/>
    </row>
    <row r="1908" spans="4:4" x14ac:dyDescent="0.25">
      <c r="D1908" s="162"/>
    </row>
    <row r="1909" spans="4:4" x14ac:dyDescent="0.25">
      <c r="D1909" s="162"/>
    </row>
    <row r="1910" spans="4:4" x14ac:dyDescent="0.25">
      <c r="D1910" s="162"/>
    </row>
    <row r="1911" spans="4:4" x14ac:dyDescent="0.25">
      <c r="D1911" s="162"/>
    </row>
    <row r="1912" spans="4:4" x14ac:dyDescent="0.25">
      <c r="D1912" s="162"/>
    </row>
    <row r="1913" spans="4:4" x14ac:dyDescent="0.25">
      <c r="D1913" s="162"/>
    </row>
    <row r="1914" spans="4:4" x14ac:dyDescent="0.25">
      <c r="D1914" s="162"/>
    </row>
    <row r="1915" spans="4:4" x14ac:dyDescent="0.25">
      <c r="D1915" s="162"/>
    </row>
    <row r="1916" spans="4:4" x14ac:dyDescent="0.25">
      <c r="D1916" s="162"/>
    </row>
    <row r="1917" spans="4:4" x14ac:dyDescent="0.25">
      <c r="D1917" s="162"/>
    </row>
    <row r="1918" spans="4:4" x14ac:dyDescent="0.25">
      <c r="D1918" s="162"/>
    </row>
    <row r="1919" spans="4:4" x14ac:dyDescent="0.25">
      <c r="D1919" s="162"/>
    </row>
    <row r="1920" spans="4:4" x14ac:dyDescent="0.25">
      <c r="D1920" s="162"/>
    </row>
    <row r="1921" spans="4:4" x14ac:dyDescent="0.25">
      <c r="D1921" s="162"/>
    </row>
    <row r="1922" spans="4:4" x14ac:dyDescent="0.25">
      <c r="D1922" s="162"/>
    </row>
    <row r="1923" spans="4:4" x14ac:dyDescent="0.25">
      <c r="D1923" s="162"/>
    </row>
    <row r="1924" spans="4:4" x14ac:dyDescent="0.25">
      <c r="D1924" s="162"/>
    </row>
    <row r="1925" spans="4:4" x14ac:dyDescent="0.25">
      <c r="D1925" s="162"/>
    </row>
    <row r="1926" spans="4:4" x14ac:dyDescent="0.25">
      <c r="D1926" s="162"/>
    </row>
    <row r="1927" spans="4:4" x14ac:dyDescent="0.25">
      <c r="D1927" s="162"/>
    </row>
    <row r="1928" spans="4:4" x14ac:dyDescent="0.25">
      <c r="D1928" s="162"/>
    </row>
    <row r="1929" spans="4:4" x14ac:dyDescent="0.25">
      <c r="D1929" s="162"/>
    </row>
    <row r="1930" spans="4:4" x14ac:dyDescent="0.25">
      <c r="D1930" s="162"/>
    </row>
    <row r="1931" spans="4:4" x14ac:dyDescent="0.25">
      <c r="D1931" s="162"/>
    </row>
    <row r="1932" spans="4:4" x14ac:dyDescent="0.25">
      <c r="D1932" s="162"/>
    </row>
    <row r="1933" spans="4:4" x14ac:dyDescent="0.25">
      <c r="D1933" s="162"/>
    </row>
    <row r="1934" spans="4:4" x14ac:dyDescent="0.25">
      <c r="D1934" s="162"/>
    </row>
    <row r="1935" spans="4:4" x14ac:dyDescent="0.25">
      <c r="D1935" s="162"/>
    </row>
    <row r="1936" spans="4:4" x14ac:dyDescent="0.25">
      <c r="D1936" s="162"/>
    </row>
    <row r="1937" spans="4:4" x14ac:dyDescent="0.25">
      <c r="D1937" s="162"/>
    </row>
    <row r="1938" spans="4:4" x14ac:dyDescent="0.25">
      <c r="D1938" s="162"/>
    </row>
    <row r="1939" spans="4:4" x14ac:dyDescent="0.25">
      <c r="D1939" s="162"/>
    </row>
    <row r="1940" spans="4:4" x14ac:dyDescent="0.25">
      <c r="D1940" s="162"/>
    </row>
    <row r="1941" spans="4:4" x14ac:dyDescent="0.25">
      <c r="D1941" s="162"/>
    </row>
    <row r="1942" spans="4:4" x14ac:dyDescent="0.25">
      <c r="D1942" s="162"/>
    </row>
    <row r="1943" spans="4:4" x14ac:dyDescent="0.25">
      <c r="D1943" s="162"/>
    </row>
    <row r="1944" spans="4:4" x14ac:dyDescent="0.25">
      <c r="D1944" s="162"/>
    </row>
    <row r="1945" spans="4:4" x14ac:dyDescent="0.25">
      <c r="D1945" s="162"/>
    </row>
    <row r="1946" spans="4:4" x14ac:dyDescent="0.25">
      <c r="D1946" s="162"/>
    </row>
    <row r="1947" spans="4:4" x14ac:dyDescent="0.25">
      <c r="D1947" s="162"/>
    </row>
    <row r="1948" spans="4:4" x14ac:dyDescent="0.25">
      <c r="D1948" s="162"/>
    </row>
    <row r="1949" spans="4:4" x14ac:dyDescent="0.25">
      <c r="D1949" s="162"/>
    </row>
    <row r="1950" spans="4:4" x14ac:dyDescent="0.25">
      <c r="D1950" s="162"/>
    </row>
    <row r="1951" spans="4:4" x14ac:dyDescent="0.25">
      <c r="D1951" s="162"/>
    </row>
    <row r="1952" spans="4:4" x14ac:dyDescent="0.25">
      <c r="D1952" s="162"/>
    </row>
    <row r="1953" spans="4:4" x14ac:dyDescent="0.25">
      <c r="D1953" s="162"/>
    </row>
    <row r="1954" spans="4:4" x14ac:dyDescent="0.25">
      <c r="D1954" s="162"/>
    </row>
    <row r="1955" spans="4:4" x14ac:dyDescent="0.25">
      <c r="D1955" s="162"/>
    </row>
    <row r="1956" spans="4:4" x14ac:dyDescent="0.25">
      <c r="D1956" s="162"/>
    </row>
    <row r="1957" spans="4:4" x14ac:dyDescent="0.25">
      <c r="D1957" s="162"/>
    </row>
    <row r="1958" spans="4:4" x14ac:dyDescent="0.25">
      <c r="D1958" s="162"/>
    </row>
    <row r="1959" spans="4:4" x14ac:dyDescent="0.25">
      <c r="D1959" s="162"/>
    </row>
    <row r="1960" spans="4:4" x14ac:dyDescent="0.25">
      <c r="D1960" s="162"/>
    </row>
    <row r="1961" spans="4:4" x14ac:dyDescent="0.25">
      <c r="D1961" s="162"/>
    </row>
    <row r="1962" spans="4:4" x14ac:dyDescent="0.25">
      <c r="D1962" s="162"/>
    </row>
    <row r="1963" spans="4:4" x14ac:dyDescent="0.25">
      <c r="D1963" s="162"/>
    </row>
    <row r="1964" spans="4:4" x14ac:dyDescent="0.25">
      <c r="D1964" s="162"/>
    </row>
    <row r="1965" spans="4:4" x14ac:dyDescent="0.25">
      <c r="D1965" s="162"/>
    </row>
    <row r="1966" spans="4:4" x14ac:dyDescent="0.25">
      <c r="D1966" s="162"/>
    </row>
    <row r="1967" spans="4:4" x14ac:dyDescent="0.25">
      <c r="D1967" s="162"/>
    </row>
    <row r="1968" spans="4:4" x14ac:dyDescent="0.25">
      <c r="D1968" s="162"/>
    </row>
    <row r="1969" spans="4:4" x14ac:dyDescent="0.25">
      <c r="D1969" s="162"/>
    </row>
    <row r="1970" spans="4:4" x14ac:dyDescent="0.25">
      <c r="D1970" s="162"/>
    </row>
    <row r="1971" spans="4:4" x14ac:dyDescent="0.25">
      <c r="D1971" s="162"/>
    </row>
    <row r="1972" spans="4:4" x14ac:dyDescent="0.25">
      <c r="D1972" s="162"/>
    </row>
    <row r="1973" spans="4:4" x14ac:dyDescent="0.25">
      <c r="D1973" s="162"/>
    </row>
    <row r="1974" spans="4:4" x14ac:dyDescent="0.25">
      <c r="D1974" s="162"/>
    </row>
    <row r="1975" spans="4:4" x14ac:dyDescent="0.25">
      <c r="D1975" s="162"/>
    </row>
    <row r="1976" spans="4:4" x14ac:dyDescent="0.25">
      <c r="D1976" s="162"/>
    </row>
    <row r="1977" spans="4:4" x14ac:dyDescent="0.25">
      <c r="D1977" s="162"/>
    </row>
    <row r="1978" spans="4:4" x14ac:dyDescent="0.25">
      <c r="D1978" s="162"/>
    </row>
    <row r="1979" spans="4:4" x14ac:dyDescent="0.25">
      <c r="D1979" s="162"/>
    </row>
    <row r="1980" spans="4:4" x14ac:dyDescent="0.25">
      <c r="D1980" s="162"/>
    </row>
    <row r="1981" spans="4:4" x14ac:dyDescent="0.25">
      <c r="D1981" s="162"/>
    </row>
    <row r="1982" spans="4:4" x14ac:dyDescent="0.25">
      <c r="D1982" s="162"/>
    </row>
    <row r="1983" spans="4:4" x14ac:dyDescent="0.25">
      <c r="D1983" s="162"/>
    </row>
    <row r="1984" spans="4:4" x14ac:dyDescent="0.25">
      <c r="D1984" s="162"/>
    </row>
    <row r="1985" spans="4:4" x14ac:dyDescent="0.25">
      <c r="D1985" s="162"/>
    </row>
    <row r="1986" spans="4:4" x14ac:dyDescent="0.25">
      <c r="D1986" s="162"/>
    </row>
    <row r="1987" spans="4:4" x14ac:dyDescent="0.25">
      <c r="D1987" s="162"/>
    </row>
    <row r="1988" spans="4:4" x14ac:dyDescent="0.25">
      <c r="D1988" s="162"/>
    </row>
    <row r="1989" spans="4:4" x14ac:dyDescent="0.25">
      <c r="D1989" s="162"/>
    </row>
    <row r="1990" spans="4:4" x14ac:dyDescent="0.25">
      <c r="D1990" s="162"/>
    </row>
    <row r="1991" spans="4:4" x14ac:dyDescent="0.25">
      <c r="D1991" s="162"/>
    </row>
    <row r="1992" spans="4:4" x14ac:dyDescent="0.25">
      <c r="D1992" s="162"/>
    </row>
    <row r="1993" spans="4:4" x14ac:dyDescent="0.25">
      <c r="D1993" s="162"/>
    </row>
    <row r="1994" spans="4:4" x14ac:dyDescent="0.25">
      <c r="D1994" s="162"/>
    </row>
    <row r="1995" spans="4:4" x14ac:dyDescent="0.25">
      <c r="D1995" s="162"/>
    </row>
    <row r="1996" spans="4:4" x14ac:dyDescent="0.25">
      <c r="D1996" s="162"/>
    </row>
    <row r="1997" spans="4:4" x14ac:dyDescent="0.25">
      <c r="D1997" s="162"/>
    </row>
    <row r="1998" spans="4:4" x14ac:dyDescent="0.25">
      <c r="D1998" s="162"/>
    </row>
    <row r="1999" spans="4:4" x14ac:dyDescent="0.25">
      <c r="D1999" s="162"/>
    </row>
    <row r="2000" spans="4:4" x14ac:dyDescent="0.25">
      <c r="D2000" s="162"/>
    </row>
    <row r="2001" spans="4:4" x14ac:dyDescent="0.25">
      <c r="D2001" s="162"/>
    </row>
    <row r="2002" spans="4:4" x14ac:dyDescent="0.25">
      <c r="D2002" s="162"/>
    </row>
    <row r="2003" spans="4:4" x14ac:dyDescent="0.25">
      <c r="D2003" s="162"/>
    </row>
    <row r="2004" spans="4:4" x14ac:dyDescent="0.25">
      <c r="D2004" s="162"/>
    </row>
    <row r="2005" spans="4:4" x14ac:dyDescent="0.25">
      <c r="D2005" s="162"/>
    </row>
    <row r="2006" spans="4:4" x14ac:dyDescent="0.25">
      <c r="D2006" s="162"/>
    </row>
    <row r="2007" spans="4:4" x14ac:dyDescent="0.25">
      <c r="D2007" s="162"/>
    </row>
    <row r="2008" spans="4:4" x14ac:dyDescent="0.25">
      <c r="D2008" s="162"/>
    </row>
    <row r="2009" spans="4:4" x14ac:dyDescent="0.25">
      <c r="D2009" s="162"/>
    </row>
    <row r="2010" spans="4:4" x14ac:dyDescent="0.25">
      <c r="D2010" s="162"/>
    </row>
    <row r="2011" spans="4:4" x14ac:dyDescent="0.25">
      <c r="D2011" s="162"/>
    </row>
    <row r="2012" spans="4:4" x14ac:dyDescent="0.25">
      <c r="D2012" s="162"/>
    </row>
    <row r="2013" spans="4:4" x14ac:dyDescent="0.25">
      <c r="D2013" s="162"/>
    </row>
    <row r="2014" spans="4:4" x14ac:dyDescent="0.25">
      <c r="D2014" s="162"/>
    </row>
    <row r="2015" spans="4:4" x14ac:dyDescent="0.25">
      <c r="D2015" s="162"/>
    </row>
    <row r="2016" spans="4:4" x14ac:dyDescent="0.25">
      <c r="D2016" s="162"/>
    </row>
    <row r="2017" spans="4:4" x14ac:dyDescent="0.25">
      <c r="D2017" s="162"/>
    </row>
    <row r="2018" spans="4:4" x14ac:dyDescent="0.25">
      <c r="D2018" s="162"/>
    </row>
    <row r="2019" spans="4:4" x14ac:dyDescent="0.25">
      <c r="D2019" s="162"/>
    </row>
    <row r="2020" spans="4:4" x14ac:dyDescent="0.25">
      <c r="D2020" s="162"/>
    </row>
    <row r="2021" spans="4:4" x14ac:dyDescent="0.25">
      <c r="D2021" s="162"/>
    </row>
    <row r="2022" spans="4:4" x14ac:dyDescent="0.25">
      <c r="D2022" s="162"/>
    </row>
    <row r="2023" spans="4:4" x14ac:dyDescent="0.25">
      <c r="D2023" s="162"/>
    </row>
    <row r="2024" spans="4:4" x14ac:dyDescent="0.25">
      <c r="D2024" s="162"/>
    </row>
    <row r="2025" spans="4:4" x14ac:dyDescent="0.25">
      <c r="D2025" s="162"/>
    </row>
    <row r="2026" spans="4:4" x14ac:dyDescent="0.25">
      <c r="D2026" s="162"/>
    </row>
    <row r="2027" spans="4:4" x14ac:dyDescent="0.25">
      <c r="D2027" s="162"/>
    </row>
    <row r="2028" spans="4:4" x14ac:dyDescent="0.25">
      <c r="D2028" s="162"/>
    </row>
    <row r="2029" spans="4:4" x14ac:dyDescent="0.25">
      <c r="D2029" s="162"/>
    </row>
    <row r="2030" spans="4:4" x14ac:dyDescent="0.25">
      <c r="D2030" s="162"/>
    </row>
    <row r="2031" spans="4:4" x14ac:dyDescent="0.25">
      <c r="D2031" s="162"/>
    </row>
    <row r="2032" spans="4:4" x14ac:dyDescent="0.25">
      <c r="D2032" s="162"/>
    </row>
    <row r="2033" spans="4:4" x14ac:dyDescent="0.25">
      <c r="D2033" s="162"/>
    </row>
    <row r="2034" spans="4:4" x14ac:dyDescent="0.25">
      <c r="D2034" s="162"/>
    </row>
    <row r="2035" spans="4:4" x14ac:dyDescent="0.25">
      <c r="D2035" s="162"/>
    </row>
    <row r="2036" spans="4:4" x14ac:dyDescent="0.25">
      <c r="D2036" s="162"/>
    </row>
    <row r="2037" spans="4:4" x14ac:dyDescent="0.25">
      <c r="D2037" s="162"/>
    </row>
    <row r="2038" spans="4:4" x14ac:dyDescent="0.25">
      <c r="D2038" s="162"/>
    </row>
    <row r="2039" spans="4:4" x14ac:dyDescent="0.25">
      <c r="D2039" s="162"/>
    </row>
    <row r="2040" spans="4:4" x14ac:dyDescent="0.25">
      <c r="D2040" s="162"/>
    </row>
    <row r="2041" spans="4:4" x14ac:dyDescent="0.25">
      <c r="D2041" s="162"/>
    </row>
    <row r="2042" spans="4:4" x14ac:dyDescent="0.25">
      <c r="D2042" s="162"/>
    </row>
    <row r="2043" spans="4:4" x14ac:dyDescent="0.25">
      <c r="D2043" s="162"/>
    </row>
    <row r="2044" spans="4:4" x14ac:dyDescent="0.25">
      <c r="D2044" s="162"/>
    </row>
    <row r="2045" spans="4:4" x14ac:dyDescent="0.25">
      <c r="D2045" s="162"/>
    </row>
    <row r="2046" spans="4:4" x14ac:dyDescent="0.25">
      <c r="D2046" s="162"/>
    </row>
    <row r="2047" spans="4:4" x14ac:dyDescent="0.25">
      <c r="D2047" s="162"/>
    </row>
    <row r="2048" spans="4:4" x14ac:dyDescent="0.25">
      <c r="D2048" s="162"/>
    </row>
    <row r="2049" spans="4:4" x14ac:dyDescent="0.25">
      <c r="D2049" s="162"/>
    </row>
    <row r="2050" spans="4:4" x14ac:dyDescent="0.25">
      <c r="D2050" s="162"/>
    </row>
    <row r="2051" spans="4:4" x14ac:dyDescent="0.25">
      <c r="D2051" s="162"/>
    </row>
    <row r="2052" spans="4:4" x14ac:dyDescent="0.25">
      <c r="D2052" s="162"/>
    </row>
    <row r="2053" spans="4:4" x14ac:dyDescent="0.25">
      <c r="D2053" s="162"/>
    </row>
    <row r="2054" spans="4:4" x14ac:dyDescent="0.25">
      <c r="D2054" s="162"/>
    </row>
    <row r="2055" spans="4:4" x14ac:dyDescent="0.25">
      <c r="D2055" s="162"/>
    </row>
    <row r="2056" spans="4:4" x14ac:dyDescent="0.25">
      <c r="D2056" s="162"/>
    </row>
    <row r="2057" spans="4:4" x14ac:dyDescent="0.25">
      <c r="D2057" s="162"/>
    </row>
    <row r="2058" spans="4:4" x14ac:dyDescent="0.25">
      <c r="D2058" s="162"/>
    </row>
    <row r="2059" spans="4:4" x14ac:dyDescent="0.25">
      <c r="D2059" s="162"/>
    </row>
    <row r="2060" spans="4:4" x14ac:dyDescent="0.25">
      <c r="D2060" s="162"/>
    </row>
    <row r="2061" spans="4:4" x14ac:dyDescent="0.25">
      <c r="D2061" s="162"/>
    </row>
    <row r="2062" spans="4:4" x14ac:dyDescent="0.25">
      <c r="D2062" s="162"/>
    </row>
    <row r="2063" spans="4:4" x14ac:dyDescent="0.25">
      <c r="D2063" s="162"/>
    </row>
    <row r="2064" spans="4:4" x14ac:dyDescent="0.25">
      <c r="D2064" s="162"/>
    </row>
    <row r="2065" spans="4:4" x14ac:dyDescent="0.25">
      <c r="D2065" s="162"/>
    </row>
    <row r="2066" spans="4:4" x14ac:dyDescent="0.25">
      <c r="D2066" s="162"/>
    </row>
    <row r="2067" spans="4:4" x14ac:dyDescent="0.25">
      <c r="D2067" s="162"/>
    </row>
    <row r="2068" spans="4:4" x14ac:dyDescent="0.25">
      <c r="D2068" s="162"/>
    </row>
    <row r="2069" spans="4:4" x14ac:dyDescent="0.25">
      <c r="D2069" s="162"/>
    </row>
    <row r="2070" spans="4:4" x14ac:dyDescent="0.25">
      <c r="D2070" s="162"/>
    </row>
    <row r="2071" spans="4:4" x14ac:dyDescent="0.25">
      <c r="D2071" s="162"/>
    </row>
    <row r="2072" spans="4:4" x14ac:dyDescent="0.25">
      <c r="D2072" s="162"/>
    </row>
    <row r="2073" spans="4:4" x14ac:dyDescent="0.25">
      <c r="D2073" s="162"/>
    </row>
    <row r="2074" spans="4:4" x14ac:dyDescent="0.25">
      <c r="D2074" s="162"/>
    </row>
    <row r="2075" spans="4:4" x14ac:dyDescent="0.25">
      <c r="D2075" s="162"/>
    </row>
    <row r="2076" spans="4:4" x14ac:dyDescent="0.25">
      <c r="D2076" s="162"/>
    </row>
    <row r="2077" spans="4:4" x14ac:dyDescent="0.25">
      <c r="D2077" s="162"/>
    </row>
    <row r="2078" spans="4:4" x14ac:dyDescent="0.25">
      <c r="D2078" s="162"/>
    </row>
    <row r="2079" spans="4:4" x14ac:dyDescent="0.25">
      <c r="D2079" s="162"/>
    </row>
    <row r="2080" spans="4:4" x14ac:dyDescent="0.25">
      <c r="D2080" s="162"/>
    </row>
    <row r="2081" spans="4:4" x14ac:dyDescent="0.25">
      <c r="D2081" s="162"/>
    </row>
    <row r="2082" spans="4:4" x14ac:dyDescent="0.25">
      <c r="D2082" s="162"/>
    </row>
    <row r="2083" spans="4:4" x14ac:dyDescent="0.25">
      <c r="D2083" s="162"/>
    </row>
    <row r="2084" spans="4:4" x14ac:dyDescent="0.25">
      <c r="D2084" s="162"/>
    </row>
    <row r="2085" spans="4:4" x14ac:dyDescent="0.25">
      <c r="D2085" s="162"/>
    </row>
    <row r="2086" spans="4:4" x14ac:dyDescent="0.25">
      <c r="D2086" s="162"/>
    </row>
    <row r="2087" spans="4:4" x14ac:dyDescent="0.25">
      <c r="D2087" s="162"/>
    </row>
    <row r="2088" spans="4:4" x14ac:dyDescent="0.25">
      <c r="D2088" s="162"/>
    </row>
    <row r="2089" spans="4:4" x14ac:dyDescent="0.25">
      <c r="D2089" s="162"/>
    </row>
    <row r="2090" spans="4:4" x14ac:dyDescent="0.25">
      <c r="D2090" s="162"/>
    </row>
    <row r="2091" spans="4:4" x14ac:dyDescent="0.25">
      <c r="D2091" s="162"/>
    </row>
    <row r="2092" spans="4:4" x14ac:dyDescent="0.25">
      <c r="D2092" s="162"/>
    </row>
    <row r="2093" spans="4:4" x14ac:dyDescent="0.25">
      <c r="D2093" s="162"/>
    </row>
    <row r="2094" spans="4:4" x14ac:dyDescent="0.25">
      <c r="D2094" s="162"/>
    </row>
    <row r="2095" spans="4:4" x14ac:dyDescent="0.25">
      <c r="D2095" s="162"/>
    </row>
    <row r="2096" spans="4:4" x14ac:dyDescent="0.25">
      <c r="D2096" s="162"/>
    </row>
    <row r="2097" spans="4:4" x14ac:dyDescent="0.25">
      <c r="D2097" s="162"/>
    </row>
    <row r="2098" spans="4:4" x14ac:dyDescent="0.25">
      <c r="D2098" s="162"/>
    </row>
    <row r="2099" spans="4:4" x14ac:dyDescent="0.25">
      <c r="D2099" s="162"/>
    </row>
    <row r="2100" spans="4:4" x14ac:dyDescent="0.25">
      <c r="D2100" s="162"/>
    </row>
    <row r="2101" spans="4:4" x14ac:dyDescent="0.25">
      <c r="D2101" s="162"/>
    </row>
    <row r="2102" spans="4:4" x14ac:dyDescent="0.25">
      <c r="D2102" s="162"/>
    </row>
    <row r="2103" spans="4:4" x14ac:dyDescent="0.25">
      <c r="D2103" s="162"/>
    </row>
    <row r="2104" spans="4:4" x14ac:dyDescent="0.25">
      <c r="D2104" s="162"/>
    </row>
    <row r="2105" spans="4:4" x14ac:dyDescent="0.25">
      <c r="D2105" s="162"/>
    </row>
    <row r="2106" spans="4:4" x14ac:dyDescent="0.25">
      <c r="D2106" s="162"/>
    </row>
    <row r="2107" spans="4:4" x14ac:dyDescent="0.25">
      <c r="D2107" s="162"/>
    </row>
    <row r="2108" spans="4:4" x14ac:dyDescent="0.25">
      <c r="D2108" s="162"/>
    </row>
    <row r="2109" spans="4:4" x14ac:dyDescent="0.25">
      <c r="D2109" s="162"/>
    </row>
    <row r="2110" spans="4:4" x14ac:dyDescent="0.25">
      <c r="D2110" s="162"/>
    </row>
    <row r="2111" spans="4:4" x14ac:dyDescent="0.25">
      <c r="D2111" s="162"/>
    </row>
    <row r="2112" spans="4:4" x14ac:dyDescent="0.25">
      <c r="D2112" s="162"/>
    </row>
    <row r="2113" spans="4:4" x14ac:dyDescent="0.25">
      <c r="D2113" s="162"/>
    </row>
    <row r="2114" spans="4:4" x14ac:dyDescent="0.25">
      <c r="D2114" s="162"/>
    </row>
    <row r="2115" spans="4:4" x14ac:dyDescent="0.25">
      <c r="D2115" s="162"/>
    </row>
    <row r="2116" spans="4:4" x14ac:dyDescent="0.25">
      <c r="D2116" s="162"/>
    </row>
    <row r="2117" spans="4:4" x14ac:dyDescent="0.25">
      <c r="D2117" s="162"/>
    </row>
    <row r="2118" spans="4:4" x14ac:dyDescent="0.25">
      <c r="D2118" s="162"/>
    </row>
    <row r="2119" spans="4:4" x14ac:dyDescent="0.25">
      <c r="D2119" s="162"/>
    </row>
    <row r="2120" spans="4:4" x14ac:dyDescent="0.25">
      <c r="D2120" s="162"/>
    </row>
    <row r="2121" spans="4:4" x14ac:dyDescent="0.25">
      <c r="D2121" s="162"/>
    </row>
    <row r="2122" spans="4:4" x14ac:dyDescent="0.25">
      <c r="D2122" s="162"/>
    </row>
    <row r="2123" spans="4:4" x14ac:dyDescent="0.25">
      <c r="D2123" s="162"/>
    </row>
    <row r="2124" spans="4:4" x14ac:dyDescent="0.25">
      <c r="D2124" s="162"/>
    </row>
    <row r="2125" spans="4:4" x14ac:dyDescent="0.25">
      <c r="D2125" s="162"/>
    </row>
    <row r="2126" spans="4:4" x14ac:dyDescent="0.25">
      <c r="D2126" s="162"/>
    </row>
    <row r="2127" spans="4:4" x14ac:dyDescent="0.25">
      <c r="D2127" s="162"/>
    </row>
    <row r="2128" spans="4:4" x14ac:dyDescent="0.25">
      <c r="D2128" s="162"/>
    </row>
    <row r="2129" spans="4:4" x14ac:dyDescent="0.25">
      <c r="D2129" s="162"/>
    </row>
    <row r="2130" spans="4:4" x14ac:dyDescent="0.25">
      <c r="D2130" s="162"/>
    </row>
    <row r="2131" spans="4:4" x14ac:dyDescent="0.25">
      <c r="D2131" s="162"/>
    </row>
    <row r="2132" spans="4:4" x14ac:dyDescent="0.25">
      <c r="D2132" s="162"/>
    </row>
    <row r="2133" spans="4:4" x14ac:dyDescent="0.25">
      <c r="D2133" s="162"/>
    </row>
    <row r="2134" spans="4:4" x14ac:dyDescent="0.25">
      <c r="D2134" s="162"/>
    </row>
    <row r="2135" spans="4:4" x14ac:dyDescent="0.25">
      <c r="D2135" s="162"/>
    </row>
    <row r="2136" spans="4:4" x14ac:dyDescent="0.25">
      <c r="D2136" s="162"/>
    </row>
    <row r="2137" spans="4:4" x14ac:dyDescent="0.25">
      <c r="D2137" s="162"/>
    </row>
    <row r="2138" spans="4:4" x14ac:dyDescent="0.25">
      <c r="D2138" s="162"/>
    </row>
    <row r="2139" spans="4:4" x14ac:dyDescent="0.25">
      <c r="D2139" s="162"/>
    </row>
    <row r="2140" spans="4:4" x14ac:dyDescent="0.25">
      <c r="D2140" s="162"/>
    </row>
    <row r="2141" spans="4:4" x14ac:dyDescent="0.25">
      <c r="D2141" s="162"/>
    </row>
    <row r="2142" spans="4:4" x14ac:dyDescent="0.25">
      <c r="D2142" s="162"/>
    </row>
    <row r="2143" spans="4:4" x14ac:dyDescent="0.25">
      <c r="D2143" s="162"/>
    </row>
    <row r="2144" spans="4:4" x14ac:dyDescent="0.25">
      <c r="D2144" s="162"/>
    </row>
    <row r="2145" spans="4:4" x14ac:dyDescent="0.25">
      <c r="D2145" s="162"/>
    </row>
    <row r="2146" spans="4:4" x14ac:dyDescent="0.25">
      <c r="D2146" s="162"/>
    </row>
    <row r="2147" spans="4:4" x14ac:dyDescent="0.25">
      <c r="D2147" s="162"/>
    </row>
    <row r="2148" spans="4:4" x14ac:dyDescent="0.25">
      <c r="D2148" s="162"/>
    </row>
    <row r="2149" spans="4:4" x14ac:dyDescent="0.25">
      <c r="D2149" s="162"/>
    </row>
    <row r="2150" spans="4:4" x14ac:dyDescent="0.25">
      <c r="D2150" s="162"/>
    </row>
    <row r="2151" spans="4:4" x14ac:dyDescent="0.25">
      <c r="D2151" s="162"/>
    </row>
    <row r="2152" spans="4:4" x14ac:dyDescent="0.25">
      <c r="D2152" s="162"/>
    </row>
    <row r="2153" spans="4:4" x14ac:dyDescent="0.25">
      <c r="D2153" s="162"/>
    </row>
    <row r="2154" spans="4:4" x14ac:dyDescent="0.25">
      <c r="D2154" s="162"/>
    </row>
    <row r="2155" spans="4:4" x14ac:dyDescent="0.25">
      <c r="D2155" s="162"/>
    </row>
    <row r="2156" spans="4:4" x14ac:dyDescent="0.25">
      <c r="D2156" s="162"/>
    </row>
    <row r="2157" spans="4:4" x14ac:dyDescent="0.25">
      <c r="D2157" s="162"/>
    </row>
    <row r="2158" spans="4:4" x14ac:dyDescent="0.25">
      <c r="D2158" s="162"/>
    </row>
    <row r="2159" spans="4:4" x14ac:dyDescent="0.25">
      <c r="D2159" s="162"/>
    </row>
    <row r="2160" spans="4:4" x14ac:dyDescent="0.25">
      <c r="D2160" s="162"/>
    </row>
    <row r="2161" spans="4:4" x14ac:dyDescent="0.25">
      <c r="D2161" s="162"/>
    </row>
    <row r="2162" spans="4:4" x14ac:dyDescent="0.25">
      <c r="D2162" s="162"/>
    </row>
    <row r="2163" spans="4:4" x14ac:dyDescent="0.25">
      <c r="D2163" s="162"/>
    </row>
    <row r="2164" spans="4:4" x14ac:dyDescent="0.25">
      <c r="D2164" s="162"/>
    </row>
    <row r="2165" spans="4:4" x14ac:dyDescent="0.25">
      <c r="D2165" s="162"/>
    </row>
    <row r="2166" spans="4:4" x14ac:dyDescent="0.25">
      <c r="D2166" s="162"/>
    </row>
    <row r="2167" spans="4:4" x14ac:dyDescent="0.25">
      <c r="D2167" s="162"/>
    </row>
    <row r="2168" spans="4:4" x14ac:dyDescent="0.25">
      <c r="D2168" s="162"/>
    </row>
    <row r="2169" spans="4:4" x14ac:dyDescent="0.25">
      <c r="D2169" s="162"/>
    </row>
    <row r="2170" spans="4:4" x14ac:dyDescent="0.25">
      <c r="D2170" s="162"/>
    </row>
    <row r="2171" spans="4:4" x14ac:dyDescent="0.25">
      <c r="D2171" s="162"/>
    </row>
    <row r="2172" spans="4:4" x14ac:dyDescent="0.25">
      <c r="D2172" s="162"/>
    </row>
    <row r="2173" spans="4:4" x14ac:dyDescent="0.25">
      <c r="D2173" s="162"/>
    </row>
    <row r="2174" spans="4:4" x14ac:dyDescent="0.25">
      <c r="D2174" s="162"/>
    </row>
    <row r="2175" spans="4:4" x14ac:dyDescent="0.25">
      <c r="D2175" s="162"/>
    </row>
    <row r="2176" spans="4:4" x14ac:dyDescent="0.25">
      <c r="D2176" s="162"/>
    </row>
    <row r="2177" spans="4:4" x14ac:dyDescent="0.25">
      <c r="D2177" s="162"/>
    </row>
    <row r="2178" spans="4:4" x14ac:dyDescent="0.25">
      <c r="D2178" s="162"/>
    </row>
    <row r="2179" spans="4:4" x14ac:dyDescent="0.25">
      <c r="D2179" s="162"/>
    </row>
    <row r="2180" spans="4:4" x14ac:dyDescent="0.25">
      <c r="D2180" s="162"/>
    </row>
    <row r="2181" spans="4:4" x14ac:dyDescent="0.25">
      <c r="D2181" s="162"/>
    </row>
    <row r="2182" spans="4:4" x14ac:dyDescent="0.25">
      <c r="D2182" s="162"/>
    </row>
    <row r="2183" spans="4:4" x14ac:dyDescent="0.25">
      <c r="D2183" s="162"/>
    </row>
    <row r="2184" spans="4:4" x14ac:dyDescent="0.25">
      <c r="D2184" s="162"/>
    </row>
    <row r="2185" spans="4:4" x14ac:dyDescent="0.25">
      <c r="D2185" s="162"/>
    </row>
    <row r="2186" spans="4:4" x14ac:dyDescent="0.25">
      <c r="D2186" s="162"/>
    </row>
    <row r="2187" spans="4:4" x14ac:dyDescent="0.25">
      <c r="D2187" s="162"/>
    </row>
    <row r="2188" spans="4:4" x14ac:dyDescent="0.25">
      <c r="D2188" s="162"/>
    </row>
    <row r="2189" spans="4:4" x14ac:dyDescent="0.25">
      <c r="D2189" s="162"/>
    </row>
    <row r="2190" spans="4:4" x14ac:dyDescent="0.25">
      <c r="D2190" s="162"/>
    </row>
    <row r="2191" spans="4:4" x14ac:dyDescent="0.25">
      <c r="D2191" s="162"/>
    </row>
    <row r="2192" spans="4:4" x14ac:dyDescent="0.25">
      <c r="D2192" s="162"/>
    </row>
    <row r="2193" spans="4:4" x14ac:dyDescent="0.25">
      <c r="D2193" s="162"/>
    </row>
    <row r="2194" spans="4:4" x14ac:dyDescent="0.25">
      <c r="D2194" s="162"/>
    </row>
    <row r="2195" spans="4:4" x14ac:dyDescent="0.25">
      <c r="D2195" s="162"/>
    </row>
    <row r="2196" spans="4:4" x14ac:dyDescent="0.25">
      <c r="D2196" s="162"/>
    </row>
    <row r="2197" spans="4:4" x14ac:dyDescent="0.25">
      <c r="D2197" s="162"/>
    </row>
    <row r="2198" spans="4:4" x14ac:dyDescent="0.25">
      <c r="D2198" s="162"/>
    </row>
    <row r="2199" spans="4:4" x14ac:dyDescent="0.25">
      <c r="D2199" s="162"/>
    </row>
    <row r="2200" spans="4:4" x14ac:dyDescent="0.25">
      <c r="D2200" s="162"/>
    </row>
    <row r="2201" spans="4:4" x14ac:dyDescent="0.25">
      <c r="D2201" s="162"/>
    </row>
    <row r="2202" spans="4:4" x14ac:dyDescent="0.25">
      <c r="D2202" s="162"/>
    </row>
    <row r="2203" spans="4:4" x14ac:dyDescent="0.25">
      <c r="D2203" s="162"/>
    </row>
    <row r="2204" spans="4:4" x14ac:dyDescent="0.25">
      <c r="D2204" s="162"/>
    </row>
    <row r="2205" spans="4:4" x14ac:dyDescent="0.25">
      <c r="D2205" s="162"/>
    </row>
    <row r="2206" spans="4:4" x14ac:dyDescent="0.25">
      <c r="D2206" s="162"/>
    </row>
    <row r="2207" spans="4:4" x14ac:dyDescent="0.25">
      <c r="D2207" s="162"/>
    </row>
    <row r="2208" spans="4:4" x14ac:dyDescent="0.25">
      <c r="D2208" s="162"/>
    </row>
    <row r="2209" spans="4:4" x14ac:dyDescent="0.25">
      <c r="D2209" s="162"/>
    </row>
    <row r="2210" spans="4:4" x14ac:dyDescent="0.25">
      <c r="D2210" s="162"/>
    </row>
    <row r="2211" spans="4:4" x14ac:dyDescent="0.25">
      <c r="D2211" s="162"/>
    </row>
    <row r="2212" spans="4:4" x14ac:dyDescent="0.25">
      <c r="D2212" s="162"/>
    </row>
    <row r="2213" spans="4:4" x14ac:dyDescent="0.25">
      <c r="D2213" s="162"/>
    </row>
    <row r="2214" spans="4:4" x14ac:dyDescent="0.25">
      <c r="D2214" s="162"/>
    </row>
    <row r="2215" spans="4:4" x14ac:dyDescent="0.25">
      <c r="D2215" s="162"/>
    </row>
    <row r="2216" spans="4:4" x14ac:dyDescent="0.25">
      <c r="D2216" s="162"/>
    </row>
    <row r="2217" spans="4:4" x14ac:dyDescent="0.25">
      <c r="D2217" s="162"/>
    </row>
    <row r="2218" spans="4:4" x14ac:dyDescent="0.25">
      <c r="D2218" s="162"/>
    </row>
    <row r="2219" spans="4:4" x14ac:dyDescent="0.25">
      <c r="D2219" s="162"/>
    </row>
    <row r="2220" spans="4:4" x14ac:dyDescent="0.25">
      <c r="D2220" s="162"/>
    </row>
    <row r="2221" spans="4:4" x14ac:dyDescent="0.25">
      <c r="D2221" s="162"/>
    </row>
    <row r="2222" spans="4:4" x14ac:dyDescent="0.25">
      <c r="D2222" s="162"/>
    </row>
    <row r="2223" spans="4:4" x14ac:dyDescent="0.25">
      <c r="D2223" s="162"/>
    </row>
    <row r="2224" spans="4:4" x14ac:dyDescent="0.25">
      <c r="D2224" s="162"/>
    </row>
    <row r="2225" spans="4:4" x14ac:dyDescent="0.25">
      <c r="D2225" s="162"/>
    </row>
    <row r="2226" spans="4:4" x14ac:dyDescent="0.25">
      <c r="D2226" s="162"/>
    </row>
    <row r="2227" spans="4:4" x14ac:dyDescent="0.25">
      <c r="D2227" s="162"/>
    </row>
    <row r="2228" spans="4:4" x14ac:dyDescent="0.25">
      <c r="D2228" s="162"/>
    </row>
    <row r="2229" spans="4:4" x14ac:dyDescent="0.25">
      <c r="D2229" s="162"/>
    </row>
    <row r="2230" spans="4:4" x14ac:dyDescent="0.25">
      <c r="D2230" s="162"/>
    </row>
    <row r="2231" spans="4:4" x14ac:dyDescent="0.25">
      <c r="D2231" s="162"/>
    </row>
    <row r="2232" spans="4:4" x14ac:dyDescent="0.25">
      <c r="D2232" s="162"/>
    </row>
    <row r="2233" spans="4:4" x14ac:dyDescent="0.25">
      <c r="D2233" s="162"/>
    </row>
    <row r="2234" spans="4:4" x14ac:dyDescent="0.25">
      <c r="D2234" s="162"/>
    </row>
    <row r="2235" spans="4:4" x14ac:dyDescent="0.25">
      <c r="D2235" s="162"/>
    </row>
    <row r="2236" spans="4:4" x14ac:dyDescent="0.25">
      <c r="D2236" s="162"/>
    </row>
    <row r="2237" spans="4:4" x14ac:dyDescent="0.25">
      <c r="D2237" s="162"/>
    </row>
    <row r="2238" spans="4:4" x14ac:dyDescent="0.25">
      <c r="D2238" s="162"/>
    </row>
    <row r="2239" spans="4:4" x14ac:dyDescent="0.25">
      <c r="D2239" s="162"/>
    </row>
    <row r="2240" spans="4:4" x14ac:dyDescent="0.25">
      <c r="D2240" s="162"/>
    </row>
    <row r="2241" spans="4:4" x14ac:dyDescent="0.25">
      <c r="D2241" s="162"/>
    </row>
    <row r="2242" spans="4:4" x14ac:dyDescent="0.25">
      <c r="D2242" s="162"/>
    </row>
    <row r="2243" spans="4:4" x14ac:dyDescent="0.25">
      <c r="D2243" s="162"/>
    </row>
    <row r="2244" spans="4:4" x14ac:dyDescent="0.25">
      <c r="D2244" s="162"/>
    </row>
    <row r="2245" spans="4:4" x14ac:dyDescent="0.25">
      <c r="D2245" s="162"/>
    </row>
    <row r="2246" spans="4:4" x14ac:dyDescent="0.25">
      <c r="D2246" s="162"/>
    </row>
    <row r="2247" spans="4:4" x14ac:dyDescent="0.25">
      <c r="D2247" s="162"/>
    </row>
    <row r="2248" spans="4:4" x14ac:dyDescent="0.25">
      <c r="D2248" s="162"/>
    </row>
    <row r="2249" spans="4:4" x14ac:dyDescent="0.25">
      <c r="D2249" s="162"/>
    </row>
    <row r="2250" spans="4:4" x14ac:dyDescent="0.25">
      <c r="D2250" s="162"/>
    </row>
    <row r="2251" spans="4:4" x14ac:dyDescent="0.25">
      <c r="D2251" s="162"/>
    </row>
    <row r="2252" spans="4:4" x14ac:dyDescent="0.25">
      <c r="D2252" s="162"/>
    </row>
    <row r="2253" spans="4:4" x14ac:dyDescent="0.25">
      <c r="D2253" s="162"/>
    </row>
    <row r="2254" spans="4:4" x14ac:dyDescent="0.25">
      <c r="D2254" s="162"/>
    </row>
    <row r="2255" spans="4:4" x14ac:dyDescent="0.25">
      <c r="D2255" s="162"/>
    </row>
    <row r="2256" spans="4:4" x14ac:dyDescent="0.25">
      <c r="D2256" s="162"/>
    </row>
    <row r="2257" spans="4:4" x14ac:dyDescent="0.25">
      <c r="D2257" s="162"/>
    </row>
    <row r="2258" spans="4:4" x14ac:dyDescent="0.25">
      <c r="D2258" s="162"/>
    </row>
    <row r="2259" spans="4:4" x14ac:dyDescent="0.25">
      <c r="D2259" s="162"/>
    </row>
    <row r="2260" spans="4:4" x14ac:dyDescent="0.25">
      <c r="D2260" s="162"/>
    </row>
    <row r="2261" spans="4:4" x14ac:dyDescent="0.25">
      <c r="D2261" s="162"/>
    </row>
    <row r="2262" spans="4:4" x14ac:dyDescent="0.25">
      <c r="D2262" s="162"/>
    </row>
    <row r="2263" spans="4:4" x14ac:dyDescent="0.25">
      <c r="D2263" s="162"/>
    </row>
    <row r="2264" spans="4:4" x14ac:dyDescent="0.25">
      <c r="D2264" s="162"/>
    </row>
    <row r="2265" spans="4:4" x14ac:dyDescent="0.25">
      <c r="D2265" s="162"/>
    </row>
    <row r="2266" spans="4:4" x14ac:dyDescent="0.25">
      <c r="D2266" s="162"/>
    </row>
    <row r="2267" spans="4:4" x14ac:dyDescent="0.25">
      <c r="D2267" s="162"/>
    </row>
    <row r="2268" spans="4:4" x14ac:dyDescent="0.25">
      <c r="D2268" s="162"/>
    </row>
    <row r="2269" spans="4:4" x14ac:dyDescent="0.25">
      <c r="D2269" s="162"/>
    </row>
    <row r="2270" spans="4:4" x14ac:dyDescent="0.25">
      <c r="D2270" s="162"/>
    </row>
    <row r="2271" spans="4:4" x14ac:dyDescent="0.25">
      <c r="D2271" s="162"/>
    </row>
    <row r="2272" spans="4:4" x14ac:dyDescent="0.25">
      <c r="D2272" s="162"/>
    </row>
    <row r="2273" spans="4:4" x14ac:dyDescent="0.25">
      <c r="D2273" s="162"/>
    </row>
    <row r="2274" spans="4:4" x14ac:dyDescent="0.25">
      <c r="D2274" s="162"/>
    </row>
    <row r="2275" spans="4:4" x14ac:dyDescent="0.25">
      <c r="D2275" s="162"/>
    </row>
    <row r="2276" spans="4:4" x14ac:dyDescent="0.25">
      <c r="D2276" s="162"/>
    </row>
    <row r="2277" spans="4:4" x14ac:dyDescent="0.25">
      <c r="D2277" s="162"/>
    </row>
    <row r="2278" spans="4:4" x14ac:dyDescent="0.25">
      <c r="D2278" s="162"/>
    </row>
    <row r="2279" spans="4:4" x14ac:dyDescent="0.25">
      <c r="D2279" s="162"/>
    </row>
    <row r="2280" spans="4:4" x14ac:dyDescent="0.25">
      <c r="D2280" s="162"/>
    </row>
    <row r="2281" spans="4:4" x14ac:dyDescent="0.25">
      <c r="D2281" s="162"/>
    </row>
    <row r="2282" spans="4:4" x14ac:dyDescent="0.25">
      <c r="D2282" s="162"/>
    </row>
    <row r="2283" spans="4:4" x14ac:dyDescent="0.25">
      <c r="D2283" s="162"/>
    </row>
    <row r="2284" spans="4:4" x14ac:dyDescent="0.25">
      <c r="D2284" s="162"/>
    </row>
    <row r="2285" spans="4:4" x14ac:dyDescent="0.25">
      <c r="D2285" s="162"/>
    </row>
    <row r="2286" spans="4:4" x14ac:dyDescent="0.25">
      <c r="D2286" s="162"/>
    </row>
    <row r="2287" spans="4:4" x14ac:dyDescent="0.25">
      <c r="D2287" s="162"/>
    </row>
    <row r="2288" spans="4:4" x14ac:dyDescent="0.25">
      <c r="D2288" s="162"/>
    </row>
    <row r="2289" spans="4:4" x14ac:dyDescent="0.25">
      <c r="D2289" s="162"/>
    </row>
    <row r="2290" spans="4:4" x14ac:dyDescent="0.25">
      <c r="D2290" s="162"/>
    </row>
    <row r="2291" spans="4:4" x14ac:dyDescent="0.25">
      <c r="D2291" s="162"/>
    </row>
    <row r="2292" spans="4:4" x14ac:dyDescent="0.25">
      <c r="D2292" s="162"/>
    </row>
    <row r="2293" spans="4:4" x14ac:dyDescent="0.25">
      <c r="D2293" s="162"/>
    </row>
    <row r="2294" spans="4:4" x14ac:dyDescent="0.25">
      <c r="D2294" s="162"/>
    </row>
    <row r="2295" spans="4:4" x14ac:dyDescent="0.25">
      <c r="D2295" s="162"/>
    </row>
    <row r="2296" spans="4:4" x14ac:dyDescent="0.25">
      <c r="D2296" s="162"/>
    </row>
    <row r="2297" spans="4:4" x14ac:dyDescent="0.25">
      <c r="D2297" s="162"/>
    </row>
    <row r="2298" spans="4:4" x14ac:dyDescent="0.25">
      <c r="D2298" s="162"/>
    </row>
    <row r="2299" spans="4:4" x14ac:dyDescent="0.25">
      <c r="D2299" s="162"/>
    </row>
    <row r="2300" spans="4:4" x14ac:dyDescent="0.25">
      <c r="D2300" s="162"/>
    </row>
    <row r="2301" spans="4:4" x14ac:dyDescent="0.25">
      <c r="D2301" s="162"/>
    </row>
    <row r="2302" spans="4:4" x14ac:dyDescent="0.25">
      <c r="D2302" s="162"/>
    </row>
    <row r="2303" spans="4:4" x14ac:dyDescent="0.25">
      <c r="D2303" s="162"/>
    </row>
    <row r="2304" spans="4:4" x14ac:dyDescent="0.25">
      <c r="D2304" s="162"/>
    </row>
    <row r="2305" spans="4:4" x14ac:dyDescent="0.25">
      <c r="D2305" s="162"/>
    </row>
    <row r="2306" spans="4:4" x14ac:dyDescent="0.25">
      <c r="D2306" s="162"/>
    </row>
    <row r="2307" spans="4:4" x14ac:dyDescent="0.25">
      <c r="D2307" s="162"/>
    </row>
    <row r="2308" spans="4:4" x14ac:dyDescent="0.25">
      <c r="D2308" s="162"/>
    </row>
    <row r="2309" spans="4:4" x14ac:dyDescent="0.25">
      <c r="D2309" s="162"/>
    </row>
    <row r="2310" spans="4:4" x14ac:dyDescent="0.25">
      <c r="D2310" s="162"/>
    </row>
    <row r="2311" spans="4:4" x14ac:dyDescent="0.25">
      <c r="D2311" s="162"/>
    </row>
    <row r="2312" spans="4:4" x14ac:dyDescent="0.25">
      <c r="D2312" s="162"/>
    </row>
    <row r="2313" spans="4:4" x14ac:dyDescent="0.25">
      <c r="D2313" s="162"/>
    </row>
    <row r="2314" spans="4:4" x14ac:dyDescent="0.25">
      <c r="D2314" s="162"/>
    </row>
    <row r="2315" spans="4:4" x14ac:dyDescent="0.25">
      <c r="D2315" s="162"/>
    </row>
    <row r="2316" spans="4:4" x14ac:dyDescent="0.25">
      <c r="D2316" s="162"/>
    </row>
    <row r="2317" spans="4:4" x14ac:dyDescent="0.25">
      <c r="D2317" s="162"/>
    </row>
    <row r="2318" spans="4:4" x14ac:dyDescent="0.25">
      <c r="D2318" s="162"/>
    </row>
    <row r="2319" spans="4:4" x14ac:dyDescent="0.25">
      <c r="D2319" s="162"/>
    </row>
    <row r="2320" spans="4:4" x14ac:dyDescent="0.25">
      <c r="D2320" s="162"/>
    </row>
    <row r="2321" spans="4:4" x14ac:dyDescent="0.25">
      <c r="D2321" s="162"/>
    </row>
    <row r="2322" spans="4:4" x14ac:dyDescent="0.25">
      <c r="D2322" s="162"/>
    </row>
    <row r="2323" spans="4:4" x14ac:dyDescent="0.25">
      <c r="D2323" s="162"/>
    </row>
    <row r="2324" spans="4:4" x14ac:dyDescent="0.25">
      <c r="D2324" s="162"/>
    </row>
    <row r="2325" spans="4:4" x14ac:dyDescent="0.25">
      <c r="D2325" s="162"/>
    </row>
    <row r="2326" spans="4:4" x14ac:dyDescent="0.25">
      <c r="D2326" s="162"/>
    </row>
    <row r="2327" spans="4:4" x14ac:dyDescent="0.25">
      <c r="D2327" s="162"/>
    </row>
    <row r="2328" spans="4:4" x14ac:dyDescent="0.25">
      <c r="D2328" s="162"/>
    </row>
    <row r="2329" spans="4:4" x14ac:dyDescent="0.25">
      <c r="D2329" s="162"/>
    </row>
    <row r="2330" spans="4:4" x14ac:dyDescent="0.25">
      <c r="D2330" s="162"/>
    </row>
    <row r="2331" spans="4:4" x14ac:dyDescent="0.25">
      <c r="D2331" s="162"/>
    </row>
    <row r="2332" spans="4:4" x14ac:dyDescent="0.25">
      <c r="D2332" s="162"/>
    </row>
    <row r="2333" spans="4:4" x14ac:dyDescent="0.25">
      <c r="D2333" s="162"/>
    </row>
    <row r="2334" spans="4:4" x14ac:dyDescent="0.25">
      <c r="D2334" s="162"/>
    </row>
    <row r="2335" spans="4:4" x14ac:dyDescent="0.25">
      <c r="D2335" s="162"/>
    </row>
    <row r="2336" spans="4:4" x14ac:dyDescent="0.25">
      <c r="D2336" s="162"/>
    </row>
    <row r="2337" spans="4:4" x14ac:dyDescent="0.25">
      <c r="D2337" s="162"/>
    </row>
    <row r="2338" spans="4:4" x14ac:dyDescent="0.25">
      <c r="D2338" s="162"/>
    </row>
    <row r="2339" spans="4:4" x14ac:dyDescent="0.25">
      <c r="D2339" s="162"/>
    </row>
    <row r="2340" spans="4:4" x14ac:dyDescent="0.25">
      <c r="D2340" s="162"/>
    </row>
    <row r="2341" spans="4:4" x14ac:dyDescent="0.25">
      <c r="D2341" s="162"/>
    </row>
    <row r="2342" spans="4:4" x14ac:dyDescent="0.25">
      <c r="D2342" s="162"/>
    </row>
    <row r="2343" spans="4:4" x14ac:dyDescent="0.25">
      <c r="D2343" s="162"/>
    </row>
    <row r="2344" spans="4:4" x14ac:dyDescent="0.25">
      <c r="D2344" s="162"/>
    </row>
    <row r="2345" spans="4:4" x14ac:dyDescent="0.25">
      <c r="D2345" s="162"/>
    </row>
    <row r="2346" spans="4:4" x14ac:dyDescent="0.25">
      <c r="D2346" s="162"/>
    </row>
    <row r="2347" spans="4:4" x14ac:dyDescent="0.25">
      <c r="D2347" s="162"/>
    </row>
    <row r="2348" spans="4:4" x14ac:dyDescent="0.25">
      <c r="D2348" s="162"/>
    </row>
    <row r="2349" spans="4:4" x14ac:dyDescent="0.25">
      <c r="D2349" s="162"/>
    </row>
    <row r="2350" spans="4:4" x14ac:dyDescent="0.25">
      <c r="D2350" s="162"/>
    </row>
    <row r="2351" spans="4:4" x14ac:dyDescent="0.25">
      <c r="D2351" s="162"/>
    </row>
    <row r="2352" spans="4:4" x14ac:dyDescent="0.25">
      <c r="D2352" s="162"/>
    </row>
    <row r="2353" spans="4:4" x14ac:dyDescent="0.25">
      <c r="D2353" s="162"/>
    </row>
    <row r="2354" spans="4:4" x14ac:dyDescent="0.25">
      <c r="D2354" s="162"/>
    </row>
    <row r="2355" spans="4:4" x14ac:dyDescent="0.25">
      <c r="D2355" s="162"/>
    </row>
    <row r="2356" spans="4:4" x14ac:dyDescent="0.25">
      <c r="D2356" s="162"/>
    </row>
    <row r="2357" spans="4:4" x14ac:dyDescent="0.25">
      <c r="D2357" s="162"/>
    </row>
    <row r="2358" spans="4:4" x14ac:dyDescent="0.25">
      <c r="D2358" s="162"/>
    </row>
    <row r="2359" spans="4:4" x14ac:dyDescent="0.25">
      <c r="D2359" s="162"/>
    </row>
    <row r="2360" spans="4:4" x14ac:dyDescent="0.25">
      <c r="D2360" s="162"/>
    </row>
    <row r="2361" spans="4:4" x14ac:dyDescent="0.25">
      <c r="D2361" s="162"/>
    </row>
    <row r="2362" spans="4:4" x14ac:dyDescent="0.25">
      <c r="D2362" s="162"/>
    </row>
    <row r="2363" spans="4:4" x14ac:dyDescent="0.25">
      <c r="D2363" s="162"/>
    </row>
    <row r="2364" spans="4:4" x14ac:dyDescent="0.25">
      <c r="D2364" s="162"/>
    </row>
    <row r="2365" spans="4:4" x14ac:dyDescent="0.25">
      <c r="D2365" s="162"/>
    </row>
    <row r="2366" spans="4:4" x14ac:dyDescent="0.25">
      <c r="D2366" s="162"/>
    </row>
    <row r="2367" spans="4:4" x14ac:dyDescent="0.25">
      <c r="D2367" s="162"/>
    </row>
    <row r="2368" spans="4:4" x14ac:dyDescent="0.25">
      <c r="D2368" s="162"/>
    </row>
    <row r="2369" spans="4:4" x14ac:dyDescent="0.25">
      <c r="D2369" s="162"/>
    </row>
    <row r="2370" spans="4:4" x14ac:dyDescent="0.25">
      <c r="D2370" s="162"/>
    </row>
    <row r="2371" spans="4:4" x14ac:dyDescent="0.25">
      <c r="D2371" s="162"/>
    </row>
    <row r="2372" spans="4:4" x14ac:dyDescent="0.25">
      <c r="D2372" s="162"/>
    </row>
    <row r="2373" spans="4:4" x14ac:dyDescent="0.25">
      <c r="D2373" s="162"/>
    </row>
    <row r="2374" spans="4:4" x14ac:dyDescent="0.25">
      <c r="D2374" s="162"/>
    </row>
    <row r="2375" spans="4:4" x14ac:dyDescent="0.25">
      <c r="D2375" s="162"/>
    </row>
    <row r="2376" spans="4:4" x14ac:dyDescent="0.25">
      <c r="D2376" s="162"/>
    </row>
    <row r="2377" spans="4:4" x14ac:dyDescent="0.25">
      <c r="D2377" s="162"/>
    </row>
    <row r="2378" spans="4:4" x14ac:dyDescent="0.25">
      <c r="D2378" s="162"/>
    </row>
    <row r="2379" spans="4:4" x14ac:dyDescent="0.25">
      <c r="D2379" s="162"/>
    </row>
    <row r="2380" spans="4:4" x14ac:dyDescent="0.25">
      <c r="D2380" s="162"/>
    </row>
    <row r="2381" spans="4:4" x14ac:dyDescent="0.25">
      <c r="D2381" s="162"/>
    </row>
    <row r="2382" spans="4:4" x14ac:dyDescent="0.25">
      <c r="D2382" s="162"/>
    </row>
    <row r="2383" spans="4:4" x14ac:dyDescent="0.25">
      <c r="D2383" s="162"/>
    </row>
    <row r="2384" spans="4:4" x14ac:dyDescent="0.25">
      <c r="D2384" s="162"/>
    </row>
    <row r="2385" spans="4:4" x14ac:dyDescent="0.25">
      <c r="D2385" s="162"/>
    </row>
    <row r="2386" spans="4:4" x14ac:dyDescent="0.25">
      <c r="D2386" s="162"/>
    </row>
    <row r="2387" spans="4:4" x14ac:dyDescent="0.25">
      <c r="D2387" s="162"/>
    </row>
    <row r="2388" spans="4:4" x14ac:dyDescent="0.25">
      <c r="D2388" s="162"/>
    </row>
    <row r="2389" spans="4:4" x14ac:dyDescent="0.25">
      <c r="D2389" s="162"/>
    </row>
    <row r="2390" spans="4:4" x14ac:dyDescent="0.25">
      <c r="D2390" s="162"/>
    </row>
    <row r="2391" spans="4:4" x14ac:dyDescent="0.25">
      <c r="D2391" s="162"/>
    </row>
    <row r="2392" spans="4:4" x14ac:dyDescent="0.25">
      <c r="D2392" s="162"/>
    </row>
    <row r="2393" spans="4:4" x14ac:dyDescent="0.25">
      <c r="D2393" s="162"/>
    </row>
    <row r="2394" spans="4:4" x14ac:dyDescent="0.25">
      <c r="D2394" s="162"/>
    </row>
    <row r="2395" spans="4:4" x14ac:dyDescent="0.25">
      <c r="D2395" s="162"/>
    </row>
    <row r="2396" spans="4:4" x14ac:dyDescent="0.25">
      <c r="D2396" s="162"/>
    </row>
    <row r="2397" spans="4:4" x14ac:dyDescent="0.25">
      <c r="D2397" s="162"/>
    </row>
    <row r="2398" spans="4:4" x14ac:dyDescent="0.25">
      <c r="D2398" s="162"/>
    </row>
    <row r="2399" spans="4:4" x14ac:dyDescent="0.25">
      <c r="D2399" s="162"/>
    </row>
    <row r="2400" spans="4:4" x14ac:dyDescent="0.25">
      <c r="D2400" s="162"/>
    </row>
    <row r="2401" spans="4:4" x14ac:dyDescent="0.25">
      <c r="D2401" s="162"/>
    </row>
    <row r="2402" spans="4:4" x14ac:dyDescent="0.25">
      <c r="D2402" s="162"/>
    </row>
    <row r="2403" spans="4:4" x14ac:dyDescent="0.25">
      <c r="D2403" s="162"/>
    </row>
    <row r="2404" spans="4:4" x14ac:dyDescent="0.25">
      <c r="D2404" s="162"/>
    </row>
    <row r="2405" spans="4:4" x14ac:dyDescent="0.25">
      <c r="D2405" s="162"/>
    </row>
    <row r="2406" spans="4:4" x14ac:dyDescent="0.25">
      <c r="D2406" s="162"/>
    </row>
    <row r="2407" spans="4:4" x14ac:dyDescent="0.25">
      <c r="D2407" s="162"/>
    </row>
    <row r="2408" spans="4:4" x14ac:dyDescent="0.25">
      <c r="D2408" s="162"/>
    </row>
    <row r="2409" spans="4:4" x14ac:dyDescent="0.25">
      <c r="D2409" s="162"/>
    </row>
    <row r="2410" spans="4:4" x14ac:dyDescent="0.25">
      <c r="D2410" s="162"/>
    </row>
    <row r="2411" spans="4:4" x14ac:dyDescent="0.25">
      <c r="D2411" s="162"/>
    </row>
    <row r="2412" spans="4:4" ht="15.75" thickBot="1" x14ac:dyDescent="0.3">
      <c r="D2412" s="63"/>
    </row>
  </sheetData>
  <autoFilter ref="A2:D198"/>
  <sortState ref="A2:D2428">
    <sortCondition ref="B1"/>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filterMode="1">
    <tabColor rgb="FF92D050"/>
  </sheetPr>
  <dimension ref="A1:M85859"/>
  <sheetViews>
    <sheetView topLeftCell="A7" zoomScale="85" zoomScaleNormal="85" zoomScalePageLayoutView="115" workbookViewId="0">
      <selection activeCell="F46" sqref="F46"/>
    </sheetView>
  </sheetViews>
  <sheetFormatPr defaultColWidth="9.140625" defaultRowHeight="15" x14ac:dyDescent="0.25"/>
  <cols>
    <col min="1" max="1" width="24.28515625" style="262" customWidth="1"/>
    <col min="2" max="2" width="38.28515625" style="262" bestFit="1" customWidth="1"/>
    <col min="3" max="3" width="14.7109375" style="19" customWidth="1"/>
    <col min="4" max="4" width="10.42578125" style="262" customWidth="1"/>
    <col min="5" max="5" width="9.140625" style="262"/>
    <col min="6" max="6" width="18.7109375" style="262" customWidth="1"/>
    <col min="7" max="7" width="21" style="19" customWidth="1"/>
    <col min="8" max="8" width="26" style="19" bestFit="1" customWidth="1"/>
    <col min="9" max="11" width="9.140625" style="262"/>
    <col min="12" max="12" width="14" style="262" bestFit="1" customWidth="1"/>
    <col min="13" max="13" width="22.28515625" style="262" bestFit="1" customWidth="1"/>
    <col min="14" max="16384" width="9.140625" style="262"/>
  </cols>
  <sheetData>
    <row r="1" spans="1:13" ht="15" customHeight="1" x14ac:dyDescent="0.25">
      <c r="A1" s="1083" t="s">
        <v>430</v>
      </c>
      <c r="B1" s="1080" t="s">
        <v>431</v>
      </c>
      <c r="C1" s="1086" t="s">
        <v>432</v>
      </c>
      <c r="D1" s="1086" t="s">
        <v>16</v>
      </c>
      <c r="E1" s="1080" t="s">
        <v>433</v>
      </c>
      <c r="F1" s="1080" t="s">
        <v>434</v>
      </c>
      <c r="G1" s="1080" t="s">
        <v>1073</v>
      </c>
      <c r="H1" s="1080" t="s">
        <v>435</v>
      </c>
      <c r="I1" s="1089" t="s">
        <v>436</v>
      </c>
      <c r="J1" s="1089" t="s">
        <v>437</v>
      </c>
      <c r="K1" s="1092" t="s">
        <v>438</v>
      </c>
      <c r="L1" s="1080" t="s">
        <v>3504</v>
      </c>
      <c r="M1" s="1080" t="s">
        <v>3505</v>
      </c>
    </row>
    <row r="2" spans="1:13" hidden="1" x14ac:dyDescent="0.25">
      <c r="A2" s="1084"/>
      <c r="B2" s="1081"/>
      <c r="C2" s="1087"/>
      <c r="D2" s="1087"/>
      <c r="E2" s="1081"/>
      <c r="F2" s="1081"/>
      <c r="G2" s="1081"/>
      <c r="H2" s="1081"/>
      <c r="I2" s="1090"/>
      <c r="J2" s="1090"/>
      <c r="K2" s="1093"/>
      <c r="L2" s="1081"/>
      <c r="M2" s="1081"/>
    </row>
    <row r="3" spans="1:13" hidden="1" x14ac:dyDescent="0.25">
      <c r="A3" s="1084"/>
      <c r="B3" s="1081"/>
      <c r="C3" s="1087"/>
      <c r="D3" s="1087"/>
      <c r="E3" s="1081"/>
      <c r="F3" s="1081"/>
      <c r="G3" s="1081"/>
      <c r="H3" s="1081"/>
      <c r="I3" s="1090"/>
      <c r="J3" s="1090"/>
      <c r="K3" s="1093"/>
      <c r="L3" s="1081"/>
      <c r="M3" s="1081"/>
    </row>
    <row r="4" spans="1:13" ht="15.75" hidden="1" thickBot="1" x14ac:dyDescent="0.3">
      <c r="A4" s="1085"/>
      <c r="B4" s="1082"/>
      <c r="C4" s="1088"/>
      <c r="D4" s="1088"/>
      <c r="E4" s="1082"/>
      <c r="F4" s="1082"/>
      <c r="G4" s="1082"/>
      <c r="H4" s="1082"/>
      <c r="I4" s="1091"/>
      <c r="J4" s="1091"/>
      <c r="K4" s="1094"/>
      <c r="L4" s="1082"/>
      <c r="M4" s="1082"/>
    </row>
    <row r="5" spans="1:13" hidden="1" x14ac:dyDescent="0.25">
      <c r="A5" s="260" t="s">
        <v>1792</v>
      </c>
      <c r="B5" s="258" t="s">
        <v>1159</v>
      </c>
      <c r="C5" s="699" t="s">
        <v>575</v>
      </c>
      <c r="D5" s="929"/>
      <c r="E5" s="255"/>
      <c r="F5" s="256"/>
      <c r="G5" s="700"/>
      <c r="H5" s="701"/>
      <c r="I5" s="257"/>
      <c r="J5" s="257"/>
      <c r="K5" s="257"/>
      <c r="L5" s="700"/>
      <c r="M5" s="701"/>
    </row>
    <row r="6" spans="1:13" hidden="1" x14ac:dyDescent="0.25">
      <c r="A6" s="260" t="s">
        <v>1792</v>
      </c>
      <c r="B6" s="258" t="s">
        <v>1159</v>
      </c>
      <c r="C6" s="699" t="s">
        <v>580</v>
      </c>
      <c r="D6" s="929"/>
      <c r="E6" s="255"/>
      <c r="F6" s="256"/>
      <c r="G6" s="700"/>
      <c r="H6" s="701"/>
      <c r="I6" s="257"/>
      <c r="J6" s="257"/>
      <c r="K6" s="257"/>
      <c r="L6" s="700"/>
      <c r="M6" s="701"/>
    </row>
    <row r="7" spans="1:13" ht="38.25" x14ac:dyDescent="0.25">
      <c r="A7" s="260" t="s">
        <v>1792</v>
      </c>
      <c r="B7" s="258" t="s">
        <v>1159</v>
      </c>
      <c r="C7" s="699" t="s">
        <v>1161</v>
      </c>
      <c r="D7" s="929"/>
      <c r="E7" s="255" t="s">
        <v>1162</v>
      </c>
      <c r="F7" s="256"/>
      <c r="G7" s="930"/>
      <c r="H7" s="701" t="s">
        <v>1793</v>
      </c>
      <c r="I7" s="257"/>
      <c r="J7" s="257"/>
      <c r="K7" s="257"/>
      <c r="L7" s="700"/>
      <c r="M7" s="701"/>
    </row>
    <row r="8" spans="1:13" ht="51" x14ac:dyDescent="0.25">
      <c r="A8" s="260" t="s">
        <v>1792</v>
      </c>
      <c r="B8" s="258" t="s">
        <v>1159</v>
      </c>
      <c r="C8" s="699" t="s">
        <v>1161</v>
      </c>
      <c r="D8" s="929"/>
      <c r="E8" s="255" t="s">
        <v>1162</v>
      </c>
      <c r="F8" s="256"/>
      <c r="G8" s="930"/>
      <c r="H8" s="701" t="s">
        <v>1794</v>
      </c>
      <c r="I8" s="257"/>
      <c r="J8" s="257"/>
      <c r="K8" s="257"/>
      <c r="L8" s="700"/>
      <c r="M8" s="701"/>
    </row>
    <row r="9" spans="1:13" ht="38.25" x14ac:dyDescent="0.25">
      <c r="A9" s="260" t="s">
        <v>1792</v>
      </c>
      <c r="B9" s="258" t="s">
        <v>1159</v>
      </c>
      <c r="C9" s="699" t="s">
        <v>1163</v>
      </c>
      <c r="D9" s="929"/>
      <c r="E9" s="255" t="s">
        <v>1162</v>
      </c>
      <c r="F9" s="256"/>
      <c r="G9" s="930"/>
      <c r="H9" s="701" t="s">
        <v>1638</v>
      </c>
      <c r="I9" s="257"/>
      <c r="J9" s="257"/>
      <c r="K9" s="257"/>
      <c r="L9" s="700"/>
      <c r="M9" s="701"/>
    </row>
    <row r="10" spans="1:13" ht="38.25" x14ac:dyDescent="0.25">
      <c r="A10" s="260" t="s">
        <v>1792</v>
      </c>
      <c r="B10" s="258" t="s">
        <v>1159</v>
      </c>
      <c r="C10" s="699" t="s">
        <v>1163</v>
      </c>
      <c r="D10" s="929"/>
      <c r="E10" s="255" t="s">
        <v>1162</v>
      </c>
      <c r="F10" s="256"/>
      <c r="G10" s="930"/>
      <c r="H10" s="701" t="s">
        <v>1795</v>
      </c>
      <c r="I10" s="257"/>
      <c r="J10" s="257"/>
      <c r="K10" s="257"/>
      <c r="L10" s="700"/>
      <c r="M10" s="701"/>
    </row>
    <row r="11" spans="1:13" ht="38.25" x14ac:dyDescent="0.25">
      <c r="A11" s="260" t="s">
        <v>1792</v>
      </c>
      <c r="B11" s="258" t="s">
        <v>1159</v>
      </c>
      <c r="C11" s="699" t="s">
        <v>1165</v>
      </c>
      <c r="D11" s="929"/>
      <c r="E11" s="255" t="s">
        <v>1162</v>
      </c>
      <c r="F11" s="256"/>
      <c r="G11" s="930"/>
      <c r="H11" s="701" t="s">
        <v>1796</v>
      </c>
      <c r="I11" s="257"/>
      <c r="J11" s="257"/>
      <c r="K11" s="257"/>
      <c r="L11" s="700"/>
      <c r="M11" s="701"/>
    </row>
    <row r="12" spans="1:13" hidden="1" x14ac:dyDescent="0.25">
      <c r="A12" s="260" t="s">
        <v>1792</v>
      </c>
      <c r="B12" s="258" t="s">
        <v>1159</v>
      </c>
      <c r="C12" s="699" t="s">
        <v>1165</v>
      </c>
      <c r="D12" s="929"/>
      <c r="E12" s="255" t="s">
        <v>1164</v>
      </c>
      <c r="F12" s="256"/>
      <c r="G12" s="700"/>
      <c r="H12" s="701"/>
      <c r="I12" s="257"/>
      <c r="J12" s="257"/>
      <c r="K12" s="257"/>
      <c r="L12" s="700"/>
      <c r="M12" s="701"/>
    </row>
    <row r="13" spans="1:13" ht="38.25" hidden="1" x14ac:dyDescent="0.25">
      <c r="A13" s="260" t="s">
        <v>1792</v>
      </c>
      <c r="B13" s="258" t="s">
        <v>1107</v>
      </c>
      <c r="C13" s="699" t="s">
        <v>1166</v>
      </c>
      <c r="D13" s="254" t="s">
        <v>1138</v>
      </c>
      <c r="E13" s="255" t="s">
        <v>1169</v>
      </c>
      <c r="F13" s="256"/>
      <c r="G13" s="700" t="s">
        <v>1170</v>
      </c>
      <c r="H13" s="701" t="s">
        <v>1797</v>
      </c>
      <c r="I13" s="257"/>
      <c r="J13" s="257"/>
      <c r="K13" s="257"/>
      <c r="L13" s="700"/>
      <c r="M13" s="701"/>
    </row>
    <row r="14" spans="1:13" ht="51" hidden="1" x14ac:dyDescent="0.25">
      <c r="A14" s="260" t="s">
        <v>1792</v>
      </c>
      <c r="B14" s="258" t="s">
        <v>1107</v>
      </c>
      <c r="C14" s="699" t="s">
        <v>1166</v>
      </c>
      <c r="D14" s="254" t="s">
        <v>1091</v>
      </c>
      <c r="E14" s="255" t="s">
        <v>1171</v>
      </c>
      <c r="F14" s="256"/>
      <c r="G14" s="700" t="s">
        <v>1172</v>
      </c>
      <c r="H14" s="701" t="s">
        <v>1798</v>
      </c>
      <c r="I14" s="257"/>
      <c r="J14" s="257"/>
      <c r="K14" s="257"/>
      <c r="L14" s="700"/>
      <c r="M14" s="701"/>
    </row>
    <row r="15" spans="1:13" ht="63.75" hidden="1" x14ac:dyDescent="0.25">
      <c r="A15" s="260" t="s">
        <v>1792</v>
      </c>
      <c r="B15" s="258" t="s">
        <v>1107</v>
      </c>
      <c r="C15" s="699" t="s">
        <v>1166</v>
      </c>
      <c r="D15" s="254" t="s">
        <v>1092</v>
      </c>
      <c r="E15" s="255" t="s">
        <v>1171</v>
      </c>
      <c r="F15" s="256"/>
      <c r="G15" s="700" t="s">
        <v>1639</v>
      </c>
      <c r="H15" s="701" t="s">
        <v>1799</v>
      </c>
      <c r="I15" s="257"/>
      <c r="J15" s="257"/>
      <c r="K15" s="257"/>
      <c r="L15" s="700"/>
      <c r="M15" s="701"/>
    </row>
    <row r="16" spans="1:13" ht="38.25" hidden="1" x14ac:dyDescent="0.25">
      <c r="A16" s="260" t="s">
        <v>1792</v>
      </c>
      <c r="B16" s="258" t="s">
        <v>1107</v>
      </c>
      <c r="C16" s="699" t="s">
        <v>1166</v>
      </c>
      <c r="D16" s="254" t="s">
        <v>1093</v>
      </c>
      <c r="E16" s="255" t="s">
        <v>1171</v>
      </c>
      <c r="F16" s="256"/>
      <c r="G16" s="700" t="s">
        <v>1173</v>
      </c>
      <c r="H16" s="701" t="s">
        <v>2136</v>
      </c>
      <c r="I16" s="257"/>
      <c r="J16" s="257"/>
      <c r="K16" s="257"/>
      <c r="L16" s="700"/>
      <c r="M16" s="701"/>
    </row>
    <row r="17" spans="1:13" ht="38.25" hidden="1" x14ac:dyDescent="0.25">
      <c r="A17" s="260" t="s">
        <v>1792</v>
      </c>
      <c r="B17" s="258" t="s">
        <v>1107</v>
      </c>
      <c r="C17" s="699" t="s">
        <v>1166</v>
      </c>
      <c r="D17" s="254" t="s">
        <v>1094</v>
      </c>
      <c r="E17" s="255" t="s">
        <v>1171</v>
      </c>
      <c r="F17" s="256"/>
      <c r="G17" s="700" t="s">
        <v>1174</v>
      </c>
      <c r="H17" s="701" t="s">
        <v>2137</v>
      </c>
      <c r="I17" s="257"/>
      <c r="J17" s="257"/>
      <c r="K17" s="257"/>
      <c r="L17" s="700"/>
      <c r="M17" s="701"/>
    </row>
    <row r="18" spans="1:13" ht="25.5" hidden="1" x14ac:dyDescent="0.25">
      <c r="A18" s="260" t="s">
        <v>1792</v>
      </c>
      <c r="B18" s="258" t="s">
        <v>1107</v>
      </c>
      <c r="C18" s="699" t="s">
        <v>1166</v>
      </c>
      <c r="D18" s="254" t="s">
        <v>1095</v>
      </c>
      <c r="E18" s="255" t="s">
        <v>1171</v>
      </c>
      <c r="F18" s="256"/>
      <c r="G18" s="700" t="s">
        <v>1640</v>
      </c>
      <c r="H18" s="701" t="s">
        <v>1802</v>
      </c>
      <c r="I18" s="257"/>
      <c r="J18" s="257"/>
      <c r="K18" s="257"/>
      <c r="L18" s="700"/>
      <c r="M18" s="701"/>
    </row>
    <row r="19" spans="1:13" ht="25.5" hidden="1" x14ac:dyDescent="0.25">
      <c r="A19" s="260" t="s">
        <v>1792</v>
      </c>
      <c r="B19" s="258" t="s">
        <v>1107</v>
      </c>
      <c r="C19" s="699" t="s">
        <v>1166</v>
      </c>
      <c r="D19" s="254" t="s">
        <v>1096</v>
      </c>
      <c r="E19" s="255" t="s">
        <v>1171</v>
      </c>
      <c r="F19" s="256"/>
      <c r="G19" s="700"/>
      <c r="H19" s="701"/>
      <c r="I19" s="257"/>
      <c r="J19" s="257"/>
      <c r="K19" s="257"/>
      <c r="L19" s="700"/>
      <c r="M19" s="701"/>
    </row>
    <row r="20" spans="1:13" ht="38.25" hidden="1" x14ac:dyDescent="0.25">
      <c r="A20" s="260" t="s">
        <v>1792</v>
      </c>
      <c r="B20" s="258" t="s">
        <v>1107</v>
      </c>
      <c r="C20" s="699" t="s">
        <v>1166</v>
      </c>
      <c r="D20" s="254" t="s">
        <v>1097</v>
      </c>
      <c r="E20" s="255" t="s">
        <v>1171</v>
      </c>
      <c r="F20" s="256"/>
      <c r="G20" s="700" t="s">
        <v>1641</v>
      </c>
      <c r="H20" s="701" t="s">
        <v>2138</v>
      </c>
      <c r="I20" s="257"/>
      <c r="J20" s="257"/>
      <c r="K20" s="257"/>
      <c r="L20" s="700"/>
      <c r="M20" s="701"/>
    </row>
    <row r="21" spans="1:13" ht="51" hidden="1" x14ac:dyDescent="0.25">
      <c r="A21" s="260" t="s">
        <v>1792</v>
      </c>
      <c r="B21" s="258" t="s">
        <v>1107</v>
      </c>
      <c r="C21" s="699" t="s">
        <v>1166</v>
      </c>
      <c r="D21" s="254" t="s">
        <v>1098</v>
      </c>
      <c r="E21" s="255" t="s">
        <v>1171</v>
      </c>
      <c r="F21" s="256"/>
      <c r="G21" s="700" t="s">
        <v>1358</v>
      </c>
      <c r="H21" s="701" t="s">
        <v>2139</v>
      </c>
      <c r="I21" s="257"/>
      <c r="J21" s="257"/>
      <c r="K21" s="257"/>
      <c r="L21" s="700"/>
      <c r="M21" s="701"/>
    </row>
    <row r="22" spans="1:13" ht="38.25" hidden="1" x14ac:dyDescent="0.25">
      <c r="A22" s="260" t="s">
        <v>1792</v>
      </c>
      <c r="B22" s="258" t="s">
        <v>1107</v>
      </c>
      <c r="C22" s="699" t="s">
        <v>1166</v>
      </c>
      <c r="D22" s="254" t="s">
        <v>1099</v>
      </c>
      <c r="E22" s="255" t="s">
        <v>1171</v>
      </c>
      <c r="F22" s="256"/>
      <c r="G22" s="700" t="s">
        <v>1642</v>
      </c>
      <c r="H22" s="701" t="s">
        <v>2140</v>
      </c>
      <c r="I22" s="257"/>
      <c r="J22" s="257"/>
      <c r="K22" s="257"/>
      <c r="L22" s="700"/>
      <c r="M22" s="701"/>
    </row>
    <row r="23" spans="1:13" ht="51" hidden="1" x14ac:dyDescent="0.25">
      <c r="A23" s="260" t="s">
        <v>1792</v>
      </c>
      <c r="B23" s="258" t="s">
        <v>1107</v>
      </c>
      <c r="C23" s="699" t="s">
        <v>1166</v>
      </c>
      <c r="D23" s="254" t="s">
        <v>1100</v>
      </c>
      <c r="E23" s="255" t="s">
        <v>1171</v>
      </c>
      <c r="F23" s="256"/>
      <c r="G23" s="700" t="s">
        <v>1643</v>
      </c>
      <c r="H23" s="701" t="s">
        <v>2141</v>
      </c>
      <c r="I23" s="257"/>
      <c r="J23" s="257"/>
      <c r="K23" s="257"/>
      <c r="L23" s="700"/>
      <c r="M23" s="701"/>
    </row>
    <row r="24" spans="1:13" ht="25.5" hidden="1" x14ac:dyDescent="0.25">
      <c r="A24" s="260" t="s">
        <v>1792</v>
      </c>
      <c r="B24" s="258" t="s">
        <v>1107</v>
      </c>
      <c r="C24" s="699" t="s">
        <v>1166</v>
      </c>
      <c r="D24" s="254" t="s">
        <v>1101</v>
      </c>
      <c r="E24" s="255" t="s">
        <v>1171</v>
      </c>
      <c r="F24" s="256"/>
      <c r="G24" s="700"/>
      <c r="H24" s="701"/>
      <c r="I24" s="257"/>
      <c r="J24" s="257"/>
      <c r="K24" s="257"/>
      <c r="L24" s="700"/>
      <c r="M24" s="701"/>
    </row>
    <row r="25" spans="1:13" ht="25.5" hidden="1" x14ac:dyDescent="0.25">
      <c r="A25" s="260" t="s">
        <v>1792</v>
      </c>
      <c r="B25" s="258" t="s">
        <v>1107</v>
      </c>
      <c r="C25" s="699" t="s">
        <v>1166</v>
      </c>
      <c r="D25" s="254" t="s">
        <v>1102</v>
      </c>
      <c r="E25" s="255" t="s">
        <v>1171</v>
      </c>
      <c r="F25" s="256"/>
      <c r="G25" s="700"/>
      <c r="H25" s="701"/>
      <c r="I25" s="257"/>
      <c r="J25" s="257"/>
      <c r="K25" s="257"/>
      <c r="L25" s="700"/>
      <c r="M25" s="701"/>
    </row>
    <row r="26" spans="1:13" ht="25.5" hidden="1" x14ac:dyDescent="0.25">
      <c r="A26" s="260" t="s">
        <v>1792</v>
      </c>
      <c r="B26" s="258" t="s">
        <v>1107</v>
      </c>
      <c r="C26" s="699" t="s">
        <v>1166</v>
      </c>
      <c r="D26" s="254" t="s">
        <v>1103</v>
      </c>
      <c r="E26" s="255" t="s">
        <v>1171</v>
      </c>
      <c r="F26" s="256"/>
      <c r="G26" s="700"/>
      <c r="H26" s="701"/>
      <c r="I26" s="257"/>
      <c r="J26" s="257"/>
      <c r="K26" s="257"/>
      <c r="L26" s="700"/>
      <c r="M26" s="701"/>
    </row>
    <row r="27" spans="1:13" ht="25.5" hidden="1" x14ac:dyDescent="0.25">
      <c r="A27" s="260" t="s">
        <v>1792</v>
      </c>
      <c r="B27" s="258" t="s">
        <v>1107</v>
      </c>
      <c r="C27" s="699" t="s">
        <v>1166</v>
      </c>
      <c r="D27" s="254" t="s">
        <v>1104</v>
      </c>
      <c r="E27" s="255" t="s">
        <v>1171</v>
      </c>
      <c r="F27" s="256"/>
      <c r="G27" s="700"/>
      <c r="H27" s="701"/>
      <c r="I27" s="257"/>
      <c r="J27" s="257"/>
      <c r="K27" s="257"/>
      <c r="L27" s="700"/>
      <c r="M27" s="701"/>
    </row>
    <row r="28" spans="1:13" ht="25.5" hidden="1" x14ac:dyDescent="0.25">
      <c r="A28" s="260" t="s">
        <v>1792</v>
      </c>
      <c r="B28" s="258" t="s">
        <v>1107</v>
      </c>
      <c r="C28" s="699" t="s">
        <v>1166</v>
      </c>
      <c r="D28" s="254" t="s">
        <v>1105</v>
      </c>
      <c r="E28" s="255" t="s">
        <v>1171</v>
      </c>
      <c r="F28" s="256"/>
      <c r="G28" s="700"/>
      <c r="H28" s="701"/>
      <c r="I28" s="257"/>
      <c r="J28" s="257"/>
      <c r="K28" s="257"/>
      <c r="L28" s="700"/>
      <c r="M28" s="701"/>
    </row>
    <row r="29" spans="1:13" ht="25.5" hidden="1" x14ac:dyDescent="0.25">
      <c r="A29" s="260" t="s">
        <v>1792</v>
      </c>
      <c r="B29" s="258" t="s">
        <v>1107</v>
      </c>
      <c r="C29" s="699" t="s">
        <v>1166</v>
      </c>
      <c r="D29" s="254" t="s">
        <v>1106</v>
      </c>
      <c r="E29" s="255"/>
      <c r="F29" s="256"/>
      <c r="G29" s="700"/>
      <c r="H29" s="701"/>
      <c r="I29" s="257"/>
      <c r="J29" s="257"/>
      <c r="K29" s="257"/>
      <c r="L29" s="700"/>
      <c r="M29" s="701"/>
    </row>
    <row r="30" spans="1:13" ht="25.5" hidden="1" x14ac:dyDescent="0.25">
      <c r="A30" s="260" t="s">
        <v>1792</v>
      </c>
      <c r="B30" s="258" t="s">
        <v>1107</v>
      </c>
      <c r="C30" s="699" t="s">
        <v>1166</v>
      </c>
      <c r="D30" s="254" t="s">
        <v>1108</v>
      </c>
      <c r="E30" s="255"/>
      <c r="F30" s="256"/>
      <c r="G30" s="700"/>
      <c r="H30" s="701"/>
      <c r="I30" s="257"/>
      <c r="J30" s="257"/>
      <c r="K30" s="257"/>
      <c r="L30" s="700"/>
      <c r="M30" s="701"/>
    </row>
    <row r="31" spans="1:13" ht="25.5" hidden="1" x14ac:dyDescent="0.25">
      <c r="A31" s="260" t="s">
        <v>1792</v>
      </c>
      <c r="B31" s="258" t="s">
        <v>1107</v>
      </c>
      <c r="C31" s="699" t="s">
        <v>1166</v>
      </c>
      <c r="D31" s="254" t="s">
        <v>1109</v>
      </c>
      <c r="E31" s="255"/>
      <c r="F31" s="256"/>
      <c r="G31" s="700"/>
      <c r="H31" s="701"/>
      <c r="I31" s="257"/>
      <c r="J31" s="257"/>
      <c r="K31" s="257"/>
      <c r="L31" s="700"/>
      <c r="M31" s="701"/>
    </row>
    <row r="32" spans="1:13" ht="25.5" hidden="1" x14ac:dyDescent="0.25">
      <c r="A32" s="260" t="s">
        <v>1792</v>
      </c>
      <c r="B32" s="258" t="s">
        <v>1107</v>
      </c>
      <c r="C32" s="699" t="s">
        <v>1166</v>
      </c>
      <c r="D32" s="254" t="s">
        <v>1110</v>
      </c>
      <c r="E32" s="255"/>
      <c r="F32" s="256"/>
      <c r="G32" s="700"/>
      <c r="H32" s="701"/>
      <c r="I32" s="257"/>
      <c r="J32" s="257"/>
      <c r="K32" s="257"/>
      <c r="L32" s="700"/>
      <c r="M32" s="701"/>
    </row>
    <row r="33" spans="1:13" ht="25.5" hidden="1" x14ac:dyDescent="0.25">
      <c r="A33" s="260" t="s">
        <v>1792</v>
      </c>
      <c r="B33" s="258" t="s">
        <v>1107</v>
      </c>
      <c r="C33" s="699" t="s">
        <v>1166</v>
      </c>
      <c r="D33" s="254" t="s">
        <v>1111</v>
      </c>
      <c r="E33" s="255"/>
      <c r="F33" s="256"/>
      <c r="G33" s="700"/>
      <c r="H33" s="701"/>
      <c r="I33" s="257"/>
      <c r="J33" s="257"/>
      <c r="K33" s="257"/>
      <c r="L33" s="700"/>
      <c r="M33" s="701"/>
    </row>
    <row r="34" spans="1:13" ht="25.5" hidden="1" x14ac:dyDescent="0.25">
      <c r="A34" s="260" t="s">
        <v>1792</v>
      </c>
      <c r="B34" s="258" t="s">
        <v>1107</v>
      </c>
      <c r="C34" s="699" t="s">
        <v>1166</v>
      </c>
      <c r="D34" s="254" t="s">
        <v>1112</v>
      </c>
      <c r="E34" s="255"/>
      <c r="F34" s="256"/>
      <c r="G34" s="700"/>
      <c r="H34" s="701"/>
      <c r="I34" s="257"/>
      <c r="J34" s="257"/>
      <c r="K34" s="257"/>
      <c r="L34" s="700"/>
      <c r="M34" s="701"/>
    </row>
    <row r="35" spans="1:13" ht="25.5" hidden="1" x14ac:dyDescent="0.25">
      <c r="A35" s="260" t="s">
        <v>1792</v>
      </c>
      <c r="B35" s="258" t="s">
        <v>1107</v>
      </c>
      <c r="C35" s="699" t="s">
        <v>1166</v>
      </c>
      <c r="D35" s="254" t="s">
        <v>1113</v>
      </c>
      <c r="E35" s="255"/>
      <c r="F35" s="256"/>
      <c r="G35" s="700"/>
      <c r="H35" s="701"/>
      <c r="I35" s="257"/>
      <c r="J35" s="257"/>
      <c r="K35" s="257"/>
      <c r="L35" s="700"/>
      <c r="M35" s="701"/>
    </row>
    <row r="36" spans="1:13" ht="25.5" hidden="1" x14ac:dyDescent="0.25">
      <c r="A36" s="260" t="s">
        <v>1792</v>
      </c>
      <c r="B36" s="258" t="s">
        <v>1107</v>
      </c>
      <c r="C36" s="699" t="s">
        <v>1166</v>
      </c>
      <c r="D36" s="254" t="s">
        <v>1114</v>
      </c>
      <c r="E36" s="255"/>
      <c r="F36" s="256"/>
      <c r="G36" s="700"/>
      <c r="H36" s="701"/>
      <c r="I36" s="257"/>
      <c r="J36" s="257"/>
      <c r="K36" s="257"/>
      <c r="L36" s="700"/>
      <c r="M36" s="701"/>
    </row>
    <row r="37" spans="1:13" ht="25.5" hidden="1" x14ac:dyDescent="0.25">
      <c r="A37" s="260" t="s">
        <v>1792</v>
      </c>
      <c r="B37" s="258" t="s">
        <v>1107</v>
      </c>
      <c r="C37" s="699" t="s">
        <v>1166</v>
      </c>
      <c r="D37" s="254" t="s">
        <v>1115</v>
      </c>
      <c r="E37" s="255"/>
      <c r="F37" s="256"/>
      <c r="G37" s="700"/>
      <c r="H37" s="701"/>
      <c r="I37" s="257"/>
      <c r="J37" s="257"/>
      <c r="K37" s="257"/>
      <c r="L37" s="700"/>
      <c r="M37" s="701"/>
    </row>
    <row r="38" spans="1:13" ht="25.5" hidden="1" x14ac:dyDescent="0.25">
      <c r="A38" s="260" t="s">
        <v>1792</v>
      </c>
      <c r="B38" s="258" t="s">
        <v>1107</v>
      </c>
      <c r="C38" s="699" t="s">
        <v>1166</v>
      </c>
      <c r="D38" s="254" t="s">
        <v>1116</v>
      </c>
      <c r="E38" s="255"/>
      <c r="F38" s="256"/>
      <c r="G38" s="700"/>
      <c r="H38" s="701"/>
      <c r="I38" s="257"/>
      <c r="J38" s="257"/>
      <c r="K38" s="257"/>
      <c r="L38" s="700"/>
      <c r="M38" s="701"/>
    </row>
    <row r="39" spans="1:13" ht="25.5" hidden="1" x14ac:dyDescent="0.25">
      <c r="A39" s="260" t="s">
        <v>1792</v>
      </c>
      <c r="B39" s="258" t="s">
        <v>1107</v>
      </c>
      <c r="C39" s="699" t="s">
        <v>1166</v>
      </c>
      <c r="D39" s="254" t="s">
        <v>1117</v>
      </c>
      <c r="E39" s="255"/>
      <c r="F39" s="256"/>
      <c r="G39" s="700"/>
      <c r="H39" s="701"/>
      <c r="I39" s="257"/>
      <c r="J39" s="257"/>
      <c r="K39" s="257"/>
      <c r="L39" s="700"/>
      <c r="M39" s="701"/>
    </row>
    <row r="40" spans="1:13" ht="25.5" hidden="1" x14ac:dyDescent="0.25">
      <c r="A40" s="260" t="s">
        <v>1792</v>
      </c>
      <c r="B40" s="258" t="s">
        <v>1107</v>
      </c>
      <c r="C40" s="699" t="s">
        <v>1166</v>
      </c>
      <c r="D40" s="254" t="s">
        <v>1118</v>
      </c>
      <c r="E40" s="255"/>
      <c r="F40" s="256"/>
      <c r="G40" s="700"/>
      <c r="H40" s="701"/>
      <c r="I40" s="257"/>
      <c r="J40" s="257"/>
      <c r="K40" s="257"/>
      <c r="L40" s="700"/>
      <c r="M40" s="701"/>
    </row>
    <row r="41" spans="1:13" ht="25.5" hidden="1" x14ac:dyDescent="0.25">
      <c r="A41" s="260" t="s">
        <v>1792</v>
      </c>
      <c r="B41" s="258" t="s">
        <v>1107</v>
      </c>
      <c r="C41" s="699" t="s">
        <v>1166</v>
      </c>
      <c r="D41" s="254" t="s">
        <v>1119</v>
      </c>
      <c r="E41" s="255"/>
      <c r="F41" s="256"/>
      <c r="G41" s="700"/>
      <c r="H41" s="701"/>
      <c r="I41" s="257"/>
      <c r="J41" s="257"/>
      <c r="K41" s="257"/>
      <c r="L41" s="700"/>
      <c r="M41" s="701"/>
    </row>
    <row r="42" spans="1:13" ht="25.5" hidden="1" x14ac:dyDescent="0.25">
      <c r="A42" s="260" t="s">
        <v>1792</v>
      </c>
      <c r="B42" s="258" t="s">
        <v>1107</v>
      </c>
      <c r="C42" s="699" t="s">
        <v>1166</v>
      </c>
      <c r="D42" s="254" t="s">
        <v>1120</v>
      </c>
      <c r="E42" s="255"/>
      <c r="F42" s="256"/>
      <c r="G42" s="700"/>
      <c r="H42" s="701"/>
      <c r="I42" s="257"/>
      <c r="J42" s="257"/>
      <c r="K42" s="257"/>
      <c r="L42" s="700"/>
      <c r="M42" s="701"/>
    </row>
    <row r="43" spans="1:13" ht="25.5" hidden="1" x14ac:dyDescent="0.25">
      <c r="A43" s="260" t="s">
        <v>1792</v>
      </c>
      <c r="B43" s="258" t="s">
        <v>1107</v>
      </c>
      <c r="C43" s="699" t="s">
        <v>1166</v>
      </c>
      <c r="D43" s="254" t="s">
        <v>1121</v>
      </c>
      <c r="E43" s="255"/>
      <c r="F43" s="256"/>
      <c r="G43" s="700"/>
      <c r="H43" s="701"/>
      <c r="I43" s="257"/>
      <c r="J43" s="257"/>
      <c r="K43" s="257"/>
      <c r="L43" s="700"/>
      <c r="M43" s="701"/>
    </row>
    <row r="44" spans="1:13" ht="25.5" hidden="1" x14ac:dyDescent="0.25">
      <c r="A44" s="260" t="s">
        <v>1792</v>
      </c>
      <c r="B44" s="258" t="s">
        <v>1107</v>
      </c>
      <c r="C44" s="699" t="s">
        <v>1166</v>
      </c>
      <c r="D44" s="254" t="s">
        <v>1122</v>
      </c>
      <c r="E44" s="255"/>
      <c r="F44" s="256"/>
      <c r="G44" s="700"/>
      <c r="H44" s="701"/>
      <c r="I44" s="257"/>
      <c r="J44" s="257"/>
      <c r="K44" s="257"/>
      <c r="L44" s="700"/>
      <c r="M44" s="701"/>
    </row>
    <row r="45" spans="1:13" ht="38.25" x14ac:dyDescent="0.25">
      <c r="A45" s="260" t="s">
        <v>1792</v>
      </c>
      <c r="B45" s="258" t="s">
        <v>1159</v>
      </c>
      <c r="C45" s="699" t="s">
        <v>1176</v>
      </c>
      <c r="D45" s="929"/>
      <c r="E45" s="255" t="s">
        <v>1162</v>
      </c>
      <c r="F45" s="256"/>
      <c r="G45" s="930"/>
      <c r="H45" s="701" t="s">
        <v>1807</v>
      </c>
      <c r="I45" s="257"/>
      <c r="J45" s="257"/>
      <c r="K45" s="257"/>
      <c r="L45" s="700"/>
      <c r="M45" s="701"/>
    </row>
    <row r="46" spans="1:13" ht="51" x14ac:dyDescent="0.25">
      <c r="A46" s="260" t="s">
        <v>1792</v>
      </c>
      <c r="B46" s="258" t="s">
        <v>1159</v>
      </c>
      <c r="C46" s="699" t="s">
        <v>1176</v>
      </c>
      <c r="D46" s="929"/>
      <c r="E46" s="255" t="s">
        <v>1162</v>
      </c>
      <c r="F46" s="256"/>
      <c r="G46" s="930"/>
      <c r="H46" s="701" t="s">
        <v>1808</v>
      </c>
      <c r="I46" s="257"/>
      <c r="J46" s="257"/>
      <c r="K46" s="257"/>
      <c r="L46" s="700"/>
      <c r="M46" s="701"/>
    </row>
    <row r="47" spans="1:13" ht="38.25" x14ac:dyDescent="0.25">
      <c r="A47" s="260" t="s">
        <v>1792</v>
      </c>
      <c r="B47" s="258" t="s">
        <v>1159</v>
      </c>
      <c r="C47" s="699" t="s">
        <v>1177</v>
      </c>
      <c r="D47" s="929"/>
      <c r="E47" s="255" t="s">
        <v>1162</v>
      </c>
      <c r="F47" s="256"/>
      <c r="G47" s="930"/>
      <c r="H47" s="701" t="s">
        <v>1644</v>
      </c>
      <c r="I47" s="257"/>
      <c r="J47" s="257"/>
      <c r="K47" s="257"/>
      <c r="L47" s="700"/>
      <c r="M47" s="701"/>
    </row>
    <row r="48" spans="1:13" ht="25.5" x14ac:dyDescent="0.25">
      <c r="A48" s="260" t="s">
        <v>1792</v>
      </c>
      <c r="B48" s="258" t="s">
        <v>1159</v>
      </c>
      <c r="C48" s="699" t="s">
        <v>1177</v>
      </c>
      <c r="D48" s="929"/>
      <c r="E48" s="255" t="s">
        <v>1162</v>
      </c>
      <c r="F48" s="256"/>
      <c r="G48" s="930"/>
      <c r="H48" s="701" t="s">
        <v>1179</v>
      </c>
      <c r="I48" s="257"/>
      <c r="J48" s="257"/>
      <c r="K48" s="257"/>
      <c r="L48" s="700"/>
      <c r="M48" s="701"/>
    </row>
    <row r="49" spans="1:13" ht="51" x14ac:dyDescent="0.25">
      <c r="A49" s="260" t="s">
        <v>1792</v>
      </c>
      <c r="B49" s="258" t="s">
        <v>1159</v>
      </c>
      <c r="C49" s="699" t="s">
        <v>1178</v>
      </c>
      <c r="D49" s="929"/>
      <c r="E49" s="255" t="s">
        <v>1162</v>
      </c>
      <c r="F49" s="256"/>
      <c r="G49" s="930"/>
      <c r="H49" s="701" t="s">
        <v>1809</v>
      </c>
      <c r="I49" s="257"/>
      <c r="J49" s="257"/>
      <c r="K49" s="257"/>
      <c r="L49" s="700"/>
      <c r="M49" s="701"/>
    </row>
    <row r="50" spans="1:13" hidden="1" x14ac:dyDescent="0.25">
      <c r="A50" s="260" t="s">
        <v>1792</v>
      </c>
      <c r="B50" s="258" t="s">
        <v>1159</v>
      </c>
      <c r="C50" s="699" t="s">
        <v>1178</v>
      </c>
      <c r="D50" s="929"/>
      <c r="E50" s="255" t="s">
        <v>1164</v>
      </c>
      <c r="F50" s="256"/>
      <c r="G50" s="700"/>
      <c r="H50" s="701"/>
      <c r="I50" s="257"/>
      <c r="J50" s="257"/>
      <c r="K50" s="257"/>
      <c r="L50" s="700"/>
      <c r="M50" s="701"/>
    </row>
    <row r="51" spans="1:13" ht="38.25" hidden="1" x14ac:dyDescent="0.25">
      <c r="A51" s="260" t="s">
        <v>1792</v>
      </c>
      <c r="B51" s="258" t="s">
        <v>1107</v>
      </c>
      <c r="C51" s="699" t="s">
        <v>1180</v>
      </c>
      <c r="D51" s="254" t="s">
        <v>1138</v>
      </c>
      <c r="E51" s="255" t="s">
        <v>1171</v>
      </c>
      <c r="F51" s="256"/>
      <c r="G51" s="700" t="s">
        <v>1181</v>
      </c>
      <c r="H51" s="701" t="s">
        <v>1810</v>
      </c>
      <c r="I51" s="257"/>
      <c r="J51" s="257"/>
      <c r="K51" s="257"/>
      <c r="L51" s="700"/>
      <c r="M51" s="701"/>
    </row>
    <row r="52" spans="1:13" ht="51" hidden="1" x14ac:dyDescent="0.25">
      <c r="A52" s="260" t="s">
        <v>1792</v>
      </c>
      <c r="B52" s="258" t="s">
        <v>1107</v>
      </c>
      <c r="C52" s="699" t="s">
        <v>1180</v>
      </c>
      <c r="D52" s="254" t="s">
        <v>1091</v>
      </c>
      <c r="E52" s="255" t="s">
        <v>1171</v>
      </c>
      <c r="F52" s="256"/>
      <c r="G52" s="700" t="s">
        <v>1645</v>
      </c>
      <c r="H52" s="701" t="s">
        <v>1811</v>
      </c>
      <c r="I52" s="257"/>
      <c r="J52" s="257"/>
      <c r="K52" s="257"/>
      <c r="L52" s="700"/>
      <c r="M52" s="701"/>
    </row>
    <row r="53" spans="1:13" ht="63.75" hidden="1" x14ac:dyDescent="0.25">
      <c r="A53" s="260" t="s">
        <v>1792</v>
      </c>
      <c r="B53" s="258" t="s">
        <v>1107</v>
      </c>
      <c r="C53" s="699" t="s">
        <v>1180</v>
      </c>
      <c r="D53" s="254" t="s">
        <v>1092</v>
      </c>
      <c r="E53" s="255" t="s">
        <v>1171</v>
      </c>
      <c r="F53" s="256"/>
      <c r="G53" s="700" t="s">
        <v>1646</v>
      </c>
      <c r="H53" s="701" t="s">
        <v>1812</v>
      </c>
      <c r="I53" s="257"/>
      <c r="J53" s="257"/>
      <c r="K53" s="257"/>
      <c r="L53" s="700"/>
      <c r="M53" s="701"/>
    </row>
    <row r="54" spans="1:13" ht="38.25" hidden="1" x14ac:dyDescent="0.25">
      <c r="A54" s="260" t="s">
        <v>1792</v>
      </c>
      <c r="B54" s="258" t="s">
        <v>1107</v>
      </c>
      <c r="C54" s="699" t="s">
        <v>1180</v>
      </c>
      <c r="D54" s="254" t="s">
        <v>1093</v>
      </c>
      <c r="E54" s="255" t="s">
        <v>1171</v>
      </c>
      <c r="F54" s="256"/>
      <c r="G54" s="700" t="s">
        <v>1182</v>
      </c>
      <c r="H54" s="701" t="s">
        <v>2142</v>
      </c>
      <c r="I54" s="257"/>
      <c r="J54" s="257"/>
      <c r="K54" s="257"/>
      <c r="L54" s="700"/>
      <c r="M54" s="701"/>
    </row>
    <row r="55" spans="1:13" ht="38.25" hidden="1" x14ac:dyDescent="0.25">
      <c r="A55" s="260" t="s">
        <v>1792</v>
      </c>
      <c r="B55" s="258" t="s">
        <v>1107</v>
      </c>
      <c r="C55" s="699" t="s">
        <v>1180</v>
      </c>
      <c r="D55" s="254" t="s">
        <v>1094</v>
      </c>
      <c r="E55" s="255" t="s">
        <v>1171</v>
      </c>
      <c r="F55" s="256"/>
      <c r="G55" s="700" t="s">
        <v>1183</v>
      </c>
      <c r="H55" s="701" t="s">
        <v>2143</v>
      </c>
      <c r="I55" s="257"/>
      <c r="J55" s="257"/>
      <c r="K55" s="257"/>
      <c r="L55" s="700"/>
      <c r="M55" s="701"/>
    </row>
    <row r="56" spans="1:13" ht="25.5" hidden="1" x14ac:dyDescent="0.25">
      <c r="A56" s="260" t="s">
        <v>1792</v>
      </c>
      <c r="B56" s="258" t="s">
        <v>1107</v>
      </c>
      <c r="C56" s="699" t="s">
        <v>1180</v>
      </c>
      <c r="D56" s="254" t="s">
        <v>1095</v>
      </c>
      <c r="E56" s="255" t="s">
        <v>1171</v>
      </c>
      <c r="F56" s="256"/>
      <c r="G56" s="1014"/>
      <c r="H56" s="1015"/>
      <c r="I56" s="257"/>
      <c r="J56" s="257"/>
      <c r="K56" s="257"/>
      <c r="L56" s="700"/>
      <c r="M56" s="701"/>
    </row>
    <row r="57" spans="1:13" ht="38.25" hidden="1" x14ac:dyDescent="0.25">
      <c r="A57" s="260" t="s">
        <v>1792</v>
      </c>
      <c r="B57" s="258" t="s">
        <v>1107</v>
      </c>
      <c r="C57" s="699" t="s">
        <v>1180</v>
      </c>
      <c r="D57" s="254" t="s">
        <v>1096</v>
      </c>
      <c r="E57" s="255" t="s">
        <v>1171</v>
      </c>
      <c r="F57" s="256"/>
      <c r="G57" s="700" t="s">
        <v>1648</v>
      </c>
      <c r="H57" s="701" t="s">
        <v>1816</v>
      </c>
      <c r="I57" s="257"/>
      <c r="J57" s="257"/>
      <c r="K57" s="257"/>
      <c r="L57" s="700"/>
      <c r="M57" s="701"/>
    </row>
    <row r="58" spans="1:13" ht="38.25" hidden="1" x14ac:dyDescent="0.25">
      <c r="A58" s="260" t="s">
        <v>1792</v>
      </c>
      <c r="B58" s="258" t="s">
        <v>1107</v>
      </c>
      <c r="C58" s="699" t="s">
        <v>1180</v>
      </c>
      <c r="D58" s="254" t="s">
        <v>1097</v>
      </c>
      <c r="E58" s="255" t="s">
        <v>1171</v>
      </c>
      <c r="F58" s="256"/>
      <c r="G58" s="700" t="s">
        <v>1359</v>
      </c>
      <c r="H58" s="701" t="s">
        <v>2144</v>
      </c>
      <c r="I58" s="257"/>
      <c r="J58" s="257"/>
      <c r="K58" s="257"/>
      <c r="L58" s="700"/>
      <c r="M58" s="701"/>
    </row>
    <row r="59" spans="1:13" ht="38.25" hidden="1" x14ac:dyDescent="0.25">
      <c r="A59" s="260" t="s">
        <v>1792</v>
      </c>
      <c r="B59" s="258" t="s">
        <v>1107</v>
      </c>
      <c r="C59" s="699" t="s">
        <v>1180</v>
      </c>
      <c r="D59" s="254" t="s">
        <v>1098</v>
      </c>
      <c r="E59" s="255" t="s">
        <v>1171</v>
      </c>
      <c r="F59" s="256"/>
      <c r="G59" s="700" t="s">
        <v>1360</v>
      </c>
      <c r="H59" s="701" t="s">
        <v>2145</v>
      </c>
      <c r="I59" s="257"/>
      <c r="J59" s="257"/>
      <c r="K59" s="257"/>
      <c r="L59" s="700"/>
      <c r="M59" s="701"/>
    </row>
    <row r="60" spans="1:13" ht="38.25" hidden="1" x14ac:dyDescent="0.25">
      <c r="A60" s="260" t="s">
        <v>1792</v>
      </c>
      <c r="B60" s="258" t="s">
        <v>1107</v>
      </c>
      <c r="C60" s="699" t="s">
        <v>1180</v>
      </c>
      <c r="D60" s="254" t="s">
        <v>1099</v>
      </c>
      <c r="E60" s="255" t="s">
        <v>1171</v>
      </c>
      <c r="F60" s="256"/>
      <c r="G60" s="700" t="s">
        <v>1649</v>
      </c>
      <c r="H60" s="701" t="s">
        <v>2146</v>
      </c>
      <c r="I60" s="257"/>
      <c r="J60" s="257"/>
      <c r="K60" s="257"/>
      <c r="L60" s="700"/>
      <c r="M60" s="701"/>
    </row>
    <row r="61" spans="1:13" ht="38.25" hidden="1" x14ac:dyDescent="0.25">
      <c r="A61" s="260" t="s">
        <v>1792</v>
      </c>
      <c r="B61" s="258" t="s">
        <v>1107</v>
      </c>
      <c r="C61" s="699" t="s">
        <v>1180</v>
      </c>
      <c r="D61" s="254" t="s">
        <v>1100</v>
      </c>
      <c r="E61" s="255" t="s">
        <v>1171</v>
      </c>
      <c r="F61" s="256"/>
      <c r="G61" s="700" t="s">
        <v>1650</v>
      </c>
      <c r="H61" s="701" t="s">
        <v>2147</v>
      </c>
      <c r="I61" s="257"/>
      <c r="J61" s="257"/>
      <c r="K61" s="257"/>
      <c r="L61" s="700"/>
      <c r="M61" s="701"/>
    </row>
    <row r="62" spans="1:13" ht="25.5" hidden="1" x14ac:dyDescent="0.25">
      <c r="A62" s="260" t="s">
        <v>1792</v>
      </c>
      <c r="B62" s="258" t="s">
        <v>1107</v>
      </c>
      <c r="C62" s="699" t="s">
        <v>1180</v>
      </c>
      <c r="D62" s="254" t="s">
        <v>1101</v>
      </c>
      <c r="E62" s="255" t="s">
        <v>1171</v>
      </c>
      <c r="F62" s="256"/>
      <c r="G62" s="700"/>
      <c r="H62" s="701"/>
      <c r="I62" s="257"/>
      <c r="J62" s="257"/>
      <c r="K62" s="257"/>
      <c r="L62" s="700"/>
      <c r="M62" s="701"/>
    </row>
    <row r="63" spans="1:13" ht="25.5" hidden="1" x14ac:dyDescent="0.25">
      <c r="A63" s="260" t="s">
        <v>1792</v>
      </c>
      <c r="B63" s="258" t="s">
        <v>1107</v>
      </c>
      <c r="C63" s="699" t="s">
        <v>1180</v>
      </c>
      <c r="D63" s="254" t="s">
        <v>1102</v>
      </c>
      <c r="E63" s="255" t="s">
        <v>1171</v>
      </c>
      <c r="F63" s="256"/>
      <c r="G63" s="700"/>
      <c r="H63" s="701"/>
      <c r="I63" s="257"/>
      <c r="J63" s="257"/>
      <c r="K63" s="257"/>
      <c r="L63" s="700"/>
      <c r="M63" s="701"/>
    </row>
    <row r="64" spans="1:13" ht="25.5" hidden="1" x14ac:dyDescent="0.25">
      <c r="A64" s="260" t="s">
        <v>1792</v>
      </c>
      <c r="B64" s="258" t="s">
        <v>1107</v>
      </c>
      <c r="C64" s="699" t="s">
        <v>1180</v>
      </c>
      <c r="D64" s="254" t="s">
        <v>1103</v>
      </c>
      <c r="E64" s="255" t="s">
        <v>1171</v>
      </c>
      <c r="F64" s="256"/>
      <c r="G64" s="700"/>
      <c r="H64" s="701"/>
      <c r="I64" s="257"/>
      <c r="J64" s="257"/>
      <c r="K64" s="257"/>
      <c r="L64" s="700"/>
      <c r="M64" s="701"/>
    </row>
    <row r="65" spans="1:13" ht="25.5" hidden="1" x14ac:dyDescent="0.25">
      <c r="A65" s="260" t="s">
        <v>1792</v>
      </c>
      <c r="B65" s="258" t="s">
        <v>1107</v>
      </c>
      <c r="C65" s="699" t="s">
        <v>1180</v>
      </c>
      <c r="D65" s="254" t="s">
        <v>1104</v>
      </c>
      <c r="E65" s="255" t="s">
        <v>1171</v>
      </c>
      <c r="F65" s="256"/>
      <c r="G65" s="700"/>
      <c r="H65" s="701"/>
      <c r="I65" s="257"/>
      <c r="J65" s="257"/>
      <c r="K65" s="257"/>
      <c r="L65" s="700"/>
      <c r="M65" s="701"/>
    </row>
    <row r="66" spans="1:13" ht="25.5" hidden="1" x14ac:dyDescent="0.25">
      <c r="A66" s="260" t="s">
        <v>1792</v>
      </c>
      <c r="B66" s="258" t="s">
        <v>1107</v>
      </c>
      <c r="C66" s="699" t="s">
        <v>1180</v>
      </c>
      <c r="D66" s="254" t="s">
        <v>1105</v>
      </c>
      <c r="E66" s="255" t="s">
        <v>1171</v>
      </c>
      <c r="F66" s="256"/>
      <c r="G66" s="700"/>
      <c r="H66" s="701"/>
      <c r="I66" s="257"/>
      <c r="J66" s="257"/>
      <c r="K66" s="257"/>
      <c r="L66" s="700"/>
      <c r="M66" s="701"/>
    </row>
    <row r="67" spans="1:13" ht="25.5" hidden="1" x14ac:dyDescent="0.25">
      <c r="A67" s="260" t="s">
        <v>1792</v>
      </c>
      <c r="B67" s="258" t="s">
        <v>1107</v>
      </c>
      <c r="C67" s="699" t="s">
        <v>1180</v>
      </c>
      <c r="D67" s="254" t="s">
        <v>1106</v>
      </c>
      <c r="E67" s="255"/>
      <c r="F67" s="256"/>
      <c r="G67" s="700"/>
      <c r="H67" s="701"/>
      <c r="I67" s="257"/>
      <c r="J67" s="257"/>
      <c r="K67" s="257"/>
      <c r="L67" s="700"/>
      <c r="M67" s="701"/>
    </row>
    <row r="68" spans="1:13" ht="25.5" hidden="1" x14ac:dyDescent="0.25">
      <c r="A68" s="260" t="s">
        <v>1792</v>
      </c>
      <c r="B68" s="258" t="s">
        <v>1107</v>
      </c>
      <c r="C68" s="699" t="s">
        <v>1180</v>
      </c>
      <c r="D68" s="254" t="s">
        <v>1108</v>
      </c>
      <c r="E68" s="255"/>
      <c r="F68" s="256"/>
      <c r="G68" s="700"/>
      <c r="H68" s="701"/>
      <c r="I68" s="257"/>
      <c r="J68" s="257"/>
      <c r="K68" s="257"/>
      <c r="L68" s="700"/>
      <c r="M68" s="701"/>
    </row>
    <row r="69" spans="1:13" ht="25.5" hidden="1" x14ac:dyDescent="0.25">
      <c r="A69" s="260" t="s">
        <v>1792</v>
      </c>
      <c r="B69" s="258" t="s">
        <v>1107</v>
      </c>
      <c r="C69" s="699" t="s">
        <v>1180</v>
      </c>
      <c r="D69" s="254" t="s">
        <v>1109</v>
      </c>
      <c r="E69" s="255"/>
      <c r="F69" s="256"/>
      <c r="G69" s="700"/>
      <c r="H69" s="701"/>
      <c r="I69" s="257"/>
      <c r="J69" s="257"/>
      <c r="K69" s="257"/>
      <c r="L69" s="700"/>
      <c r="M69" s="701"/>
    </row>
    <row r="70" spans="1:13" ht="25.5" hidden="1" x14ac:dyDescent="0.25">
      <c r="A70" s="260" t="s">
        <v>1792</v>
      </c>
      <c r="B70" s="258" t="s">
        <v>1107</v>
      </c>
      <c r="C70" s="699" t="s">
        <v>1180</v>
      </c>
      <c r="D70" s="254" t="s">
        <v>1110</v>
      </c>
      <c r="E70" s="255"/>
      <c r="F70" s="256"/>
      <c r="G70" s="700"/>
      <c r="H70" s="701"/>
      <c r="I70" s="257"/>
      <c r="J70" s="257"/>
      <c r="K70" s="257"/>
      <c r="L70" s="700"/>
      <c r="M70" s="701"/>
    </row>
    <row r="71" spans="1:13" ht="25.5" hidden="1" x14ac:dyDescent="0.25">
      <c r="A71" s="260" t="s">
        <v>1792</v>
      </c>
      <c r="B71" s="258" t="s">
        <v>1107</v>
      </c>
      <c r="C71" s="699" t="s">
        <v>1180</v>
      </c>
      <c r="D71" s="254" t="s">
        <v>1111</v>
      </c>
      <c r="E71" s="255"/>
      <c r="F71" s="256"/>
      <c r="G71" s="700"/>
      <c r="H71" s="701"/>
      <c r="I71" s="257"/>
      <c r="J71" s="257"/>
      <c r="K71" s="257"/>
      <c r="L71" s="700"/>
      <c r="M71" s="701"/>
    </row>
    <row r="72" spans="1:13" ht="25.5" hidden="1" x14ac:dyDescent="0.25">
      <c r="A72" s="260" t="s">
        <v>1792</v>
      </c>
      <c r="B72" s="258" t="s">
        <v>1107</v>
      </c>
      <c r="C72" s="699" t="s">
        <v>1180</v>
      </c>
      <c r="D72" s="254" t="s">
        <v>1112</v>
      </c>
      <c r="E72" s="255"/>
      <c r="F72" s="256"/>
      <c r="G72" s="700"/>
      <c r="H72" s="701"/>
      <c r="I72" s="257"/>
      <c r="J72" s="257"/>
      <c r="K72" s="257"/>
      <c r="L72" s="700"/>
      <c r="M72" s="701"/>
    </row>
    <row r="73" spans="1:13" ht="25.5" hidden="1" x14ac:dyDescent="0.25">
      <c r="A73" s="260" t="s">
        <v>1792</v>
      </c>
      <c r="B73" s="258" t="s">
        <v>1107</v>
      </c>
      <c r="C73" s="699" t="s">
        <v>1180</v>
      </c>
      <c r="D73" s="254" t="s">
        <v>1113</v>
      </c>
      <c r="E73" s="255"/>
      <c r="F73" s="256"/>
      <c r="G73" s="700"/>
      <c r="H73" s="701"/>
      <c r="I73" s="257"/>
      <c r="J73" s="257"/>
      <c r="K73" s="257"/>
      <c r="L73" s="700"/>
      <c r="M73" s="701"/>
    </row>
    <row r="74" spans="1:13" ht="25.5" hidden="1" x14ac:dyDescent="0.25">
      <c r="A74" s="260" t="s">
        <v>1792</v>
      </c>
      <c r="B74" s="258" t="s">
        <v>1107</v>
      </c>
      <c r="C74" s="699" t="s">
        <v>1180</v>
      </c>
      <c r="D74" s="254" t="s">
        <v>1114</v>
      </c>
      <c r="E74" s="255"/>
      <c r="F74" s="256"/>
      <c r="G74" s="700"/>
      <c r="H74" s="701"/>
      <c r="I74" s="257"/>
      <c r="J74" s="257"/>
      <c r="K74" s="257"/>
      <c r="L74" s="700"/>
      <c r="M74" s="701"/>
    </row>
    <row r="75" spans="1:13" ht="25.5" hidden="1" x14ac:dyDescent="0.25">
      <c r="A75" s="260" t="s">
        <v>1792</v>
      </c>
      <c r="B75" s="258" t="s">
        <v>1107</v>
      </c>
      <c r="C75" s="699" t="s">
        <v>1180</v>
      </c>
      <c r="D75" s="254" t="s">
        <v>1115</v>
      </c>
      <c r="E75" s="255"/>
      <c r="F75" s="256"/>
      <c r="G75" s="700"/>
      <c r="H75" s="701"/>
      <c r="I75" s="257"/>
      <c r="J75" s="257"/>
      <c r="K75" s="257"/>
      <c r="L75" s="700"/>
      <c r="M75" s="701"/>
    </row>
    <row r="76" spans="1:13" ht="25.5" hidden="1" x14ac:dyDescent="0.25">
      <c r="A76" s="260" t="s">
        <v>1792</v>
      </c>
      <c r="B76" s="258" t="s">
        <v>1107</v>
      </c>
      <c r="C76" s="699" t="s">
        <v>1180</v>
      </c>
      <c r="D76" s="254" t="s">
        <v>1116</v>
      </c>
      <c r="E76" s="255"/>
      <c r="F76" s="256"/>
      <c r="G76" s="700"/>
      <c r="H76" s="701"/>
      <c r="I76" s="257"/>
      <c r="J76" s="257"/>
      <c r="K76" s="257"/>
      <c r="L76" s="700"/>
      <c r="M76" s="701"/>
    </row>
    <row r="77" spans="1:13" ht="25.5" hidden="1" x14ac:dyDescent="0.25">
      <c r="A77" s="260" t="s">
        <v>1792</v>
      </c>
      <c r="B77" s="258" t="s">
        <v>1107</v>
      </c>
      <c r="C77" s="699" t="s">
        <v>1180</v>
      </c>
      <c r="D77" s="254" t="s">
        <v>1117</v>
      </c>
      <c r="E77" s="255"/>
      <c r="F77" s="256"/>
      <c r="G77" s="700"/>
      <c r="H77" s="701"/>
      <c r="I77" s="257"/>
      <c r="J77" s="257"/>
      <c r="K77" s="257"/>
      <c r="L77" s="700"/>
      <c r="M77" s="701"/>
    </row>
    <row r="78" spans="1:13" ht="25.5" hidden="1" x14ac:dyDescent="0.25">
      <c r="A78" s="260" t="s">
        <v>1792</v>
      </c>
      <c r="B78" s="258" t="s">
        <v>1107</v>
      </c>
      <c r="C78" s="699" t="s">
        <v>1180</v>
      </c>
      <c r="D78" s="254" t="s">
        <v>1118</v>
      </c>
      <c r="E78" s="255"/>
      <c r="F78" s="256"/>
      <c r="G78" s="700"/>
      <c r="H78" s="701"/>
      <c r="I78" s="257"/>
      <c r="J78" s="257"/>
      <c r="K78" s="257"/>
      <c r="L78" s="700"/>
      <c r="M78" s="701"/>
    </row>
    <row r="79" spans="1:13" ht="25.5" hidden="1" x14ac:dyDescent="0.25">
      <c r="A79" s="260" t="s">
        <v>1792</v>
      </c>
      <c r="B79" s="258" t="s">
        <v>1107</v>
      </c>
      <c r="C79" s="699" t="s">
        <v>1180</v>
      </c>
      <c r="D79" s="254" t="s">
        <v>1119</v>
      </c>
      <c r="E79" s="255"/>
      <c r="F79" s="256"/>
      <c r="G79" s="700"/>
      <c r="H79" s="701"/>
      <c r="I79" s="257"/>
      <c r="J79" s="257"/>
      <c r="K79" s="257"/>
      <c r="L79" s="700"/>
      <c r="M79" s="701"/>
    </row>
    <row r="80" spans="1:13" ht="25.5" hidden="1" x14ac:dyDescent="0.25">
      <c r="A80" s="260" t="s">
        <v>1792</v>
      </c>
      <c r="B80" s="258" t="s">
        <v>1107</v>
      </c>
      <c r="C80" s="699" t="s">
        <v>1180</v>
      </c>
      <c r="D80" s="254" t="s">
        <v>1120</v>
      </c>
      <c r="E80" s="255"/>
      <c r="F80" s="256"/>
      <c r="G80" s="700"/>
      <c r="H80" s="701"/>
      <c r="I80" s="257"/>
      <c r="J80" s="257"/>
      <c r="K80" s="257"/>
      <c r="L80" s="700"/>
      <c r="M80" s="701"/>
    </row>
    <row r="81" spans="1:13" ht="25.5" hidden="1" x14ac:dyDescent="0.25">
      <c r="A81" s="260" t="s">
        <v>1792</v>
      </c>
      <c r="B81" s="258" t="s">
        <v>1107</v>
      </c>
      <c r="C81" s="699" t="s">
        <v>1180</v>
      </c>
      <c r="D81" s="254" t="s">
        <v>1121</v>
      </c>
      <c r="E81" s="255"/>
      <c r="F81" s="256"/>
      <c r="G81" s="700"/>
      <c r="H81" s="701"/>
      <c r="I81" s="257"/>
      <c r="J81" s="257"/>
      <c r="K81" s="257"/>
      <c r="L81" s="700"/>
      <c r="M81" s="701"/>
    </row>
    <row r="82" spans="1:13" ht="25.5" hidden="1" x14ac:dyDescent="0.25">
      <c r="A82" s="260" t="s">
        <v>1792</v>
      </c>
      <c r="B82" s="258" t="s">
        <v>1107</v>
      </c>
      <c r="C82" s="699" t="s">
        <v>1180</v>
      </c>
      <c r="D82" s="254" t="s">
        <v>1122</v>
      </c>
      <c r="E82" s="255"/>
      <c r="F82" s="256"/>
      <c r="G82" s="700"/>
      <c r="H82" s="701"/>
      <c r="I82" s="257"/>
      <c r="J82" s="257"/>
      <c r="K82" s="257"/>
      <c r="L82" s="700"/>
      <c r="M82" s="701"/>
    </row>
    <row r="83" spans="1:13" ht="25.5" hidden="1" x14ac:dyDescent="0.25">
      <c r="A83" s="260" t="s">
        <v>1821</v>
      </c>
      <c r="B83" s="258" t="s">
        <v>1090</v>
      </c>
      <c r="C83" s="699" t="s">
        <v>572</v>
      </c>
      <c r="D83" s="254" t="s">
        <v>1138</v>
      </c>
      <c r="E83" s="255" t="s">
        <v>1283</v>
      </c>
      <c r="F83" s="256"/>
      <c r="G83" s="700" t="s">
        <v>1651</v>
      </c>
      <c r="H83" s="701" t="s">
        <v>1822</v>
      </c>
      <c r="I83" s="257"/>
      <c r="J83" s="257"/>
      <c r="K83" s="257"/>
      <c r="L83" s="700"/>
      <c r="M83" s="701"/>
    </row>
    <row r="84" spans="1:13" ht="38.25" hidden="1" x14ac:dyDescent="0.25">
      <c r="A84" s="260" t="s">
        <v>1821</v>
      </c>
      <c r="B84" s="258" t="s">
        <v>1090</v>
      </c>
      <c r="C84" s="699" t="s">
        <v>572</v>
      </c>
      <c r="D84" s="254" t="s">
        <v>1091</v>
      </c>
      <c r="E84" s="255"/>
      <c r="F84" s="256"/>
      <c r="G84" s="1014" t="s">
        <v>1652</v>
      </c>
      <c r="H84" s="1015" t="s">
        <v>1653</v>
      </c>
      <c r="I84" s="257"/>
      <c r="J84" s="257"/>
      <c r="K84" s="257"/>
      <c r="L84" s="700" t="s">
        <v>3427</v>
      </c>
      <c r="M84" s="701" t="s">
        <v>3420</v>
      </c>
    </row>
    <row r="85" spans="1:13" ht="38.25" hidden="1" x14ac:dyDescent="0.25">
      <c r="A85" s="260" t="s">
        <v>1821</v>
      </c>
      <c r="B85" s="258" t="s">
        <v>1090</v>
      </c>
      <c r="C85" s="699" t="s">
        <v>572</v>
      </c>
      <c r="D85" s="254" t="s">
        <v>1092</v>
      </c>
      <c r="E85" s="255"/>
      <c r="F85" s="256"/>
      <c r="G85" s="1014" t="s">
        <v>1654</v>
      </c>
      <c r="H85" s="1015" t="s">
        <v>1823</v>
      </c>
      <c r="I85" s="257"/>
      <c r="J85" s="257"/>
      <c r="K85" s="257"/>
      <c r="L85" s="700" t="s">
        <v>3427</v>
      </c>
      <c r="M85" s="701" t="s">
        <v>3418</v>
      </c>
    </row>
    <row r="86" spans="1:13" ht="25.5" hidden="1" x14ac:dyDescent="0.25">
      <c r="A86" s="260" t="s">
        <v>1821</v>
      </c>
      <c r="B86" s="258" t="s">
        <v>1090</v>
      </c>
      <c r="C86" s="699" t="s">
        <v>572</v>
      </c>
      <c r="D86" s="254" t="s">
        <v>1093</v>
      </c>
      <c r="E86" s="255"/>
      <c r="F86" s="256"/>
      <c r="G86" s="1014"/>
      <c r="H86" s="1015" t="s">
        <v>43</v>
      </c>
      <c r="I86" s="257"/>
      <c r="J86" s="257"/>
      <c r="K86" s="257"/>
      <c r="L86" s="700" t="s">
        <v>3427</v>
      </c>
      <c r="M86" s="701" t="s">
        <v>3423</v>
      </c>
    </row>
    <row r="87" spans="1:13" ht="25.5" hidden="1" x14ac:dyDescent="0.25">
      <c r="A87" s="260" t="s">
        <v>1821</v>
      </c>
      <c r="B87" s="258" t="s">
        <v>1090</v>
      </c>
      <c r="C87" s="699" t="s">
        <v>572</v>
      </c>
      <c r="D87" s="254" t="s">
        <v>1094</v>
      </c>
      <c r="E87" s="255"/>
      <c r="F87" s="256"/>
      <c r="G87" s="700"/>
      <c r="H87" s="701"/>
      <c r="I87" s="257"/>
      <c r="J87" s="257"/>
      <c r="K87" s="257"/>
      <c r="L87" s="700"/>
      <c r="M87" s="701"/>
    </row>
    <row r="88" spans="1:13" ht="25.5" hidden="1" x14ac:dyDescent="0.25">
      <c r="A88" s="260" t="s">
        <v>1821</v>
      </c>
      <c r="B88" s="258" t="s">
        <v>1090</v>
      </c>
      <c r="C88" s="699" t="s">
        <v>572</v>
      </c>
      <c r="D88" s="254" t="s">
        <v>1095</v>
      </c>
      <c r="E88" s="255"/>
      <c r="F88" s="256"/>
      <c r="G88" s="700"/>
      <c r="H88" s="701"/>
      <c r="I88" s="257"/>
      <c r="J88" s="257"/>
      <c r="K88" s="257"/>
      <c r="L88" s="700"/>
      <c r="M88" s="701"/>
    </row>
    <row r="89" spans="1:13" ht="25.5" hidden="1" x14ac:dyDescent="0.25">
      <c r="A89" s="260" t="s">
        <v>1821</v>
      </c>
      <c r="B89" s="258" t="s">
        <v>1090</v>
      </c>
      <c r="C89" s="699" t="s">
        <v>572</v>
      </c>
      <c r="D89" s="254" t="s">
        <v>1096</v>
      </c>
      <c r="E89" s="255"/>
      <c r="F89" s="256"/>
      <c r="G89" s="700"/>
      <c r="H89" s="701"/>
      <c r="I89" s="257"/>
      <c r="J89" s="257"/>
      <c r="K89" s="257"/>
      <c r="L89" s="700"/>
      <c r="M89" s="701"/>
    </row>
    <row r="90" spans="1:13" ht="25.5" hidden="1" x14ac:dyDescent="0.25">
      <c r="A90" s="260" t="s">
        <v>1821</v>
      </c>
      <c r="B90" s="258" t="s">
        <v>1090</v>
      </c>
      <c r="C90" s="699" t="s">
        <v>572</v>
      </c>
      <c r="D90" s="254" t="s">
        <v>1097</v>
      </c>
      <c r="E90" s="255"/>
      <c r="F90" s="256"/>
      <c r="G90" s="700"/>
      <c r="H90" s="701"/>
      <c r="I90" s="257"/>
      <c r="J90" s="257"/>
      <c r="K90" s="257"/>
      <c r="L90" s="700"/>
      <c r="M90" s="701"/>
    </row>
    <row r="91" spans="1:13" ht="25.5" hidden="1" x14ac:dyDescent="0.25">
      <c r="A91" s="260" t="s">
        <v>1821</v>
      </c>
      <c r="B91" s="258" t="s">
        <v>1107</v>
      </c>
      <c r="C91" s="699" t="s">
        <v>575</v>
      </c>
      <c r="D91" s="254" t="s">
        <v>1138</v>
      </c>
      <c r="E91" s="255" t="s">
        <v>1189</v>
      </c>
      <c r="F91" s="256"/>
      <c r="G91" s="1014"/>
      <c r="H91" s="1015" t="s">
        <v>43</v>
      </c>
      <c r="I91" s="257"/>
      <c r="J91" s="257"/>
      <c r="K91" s="257"/>
      <c r="L91" s="700" t="s">
        <v>3422</v>
      </c>
      <c r="M91" s="701" t="s">
        <v>3420</v>
      </c>
    </row>
    <row r="92" spans="1:13" ht="25.5" hidden="1" x14ac:dyDescent="0.25">
      <c r="A92" s="260" t="s">
        <v>1821</v>
      </c>
      <c r="B92" s="258" t="s">
        <v>1107</v>
      </c>
      <c r="C92" s="699" t="s">
        <v>575</v>
      </c>
      <c r="D92" s="254" t="s">
        <v>1091</v>
      </c>
      <c r="E92" s="255" t="s">
        <v>1189</v>
      </c>
      <c r="F92" s="256"/>
      <c r="G92" s="1014"/>
      <c r="H92" s="1015" t="s">
        <v>43</v>
      </c>
      <c r="I92" s="257"/>
      <c r="J92" s="257"/>
      <c r="K92" s="257"/>
      <c r="L92" s="700" t="s">
        <v>3422</v>
      </c>
      <c r="M92" s="701" t="s">
        <v>3418</v>
      </c>
    </row>
    <row r="93" spans="1:13" ht="25.5" hidden="1" x14ac:dyDescent="0.25">
      <c r="A93" s="260" t="s">
        <v>1821</v>
      </c>
      <c r="B93" s="258" t="s">
        <v>1107</v>
      </c>
      <c r="C93" s="699" t="s">
        <v>575</v>
      </c>
      <c r="D93" s="254" t="s">
        <v>1092</v>
      </c>
      <c r="E93" s="255" t="s">
        <v>1171</v>
      </c>
      <c r="F93" s="256"/>
      <c r="G93" s="700"/>
      <c r="H93" s="701" t="s">
        <v>43</v>
      </c>
      <c r="I93" s="257"/>
      <c r="J93" s="257"/>
      <c r="K93" s="257"/>
      <c r="L93" s="700" t="s">
        <v>3422</v>
      </c>
      <c r="M93" s="701" t="s">
        <v>3423</v>
      </c>
    </row>
    <row r="94" spans="1:13" ht="25.5" hidden="1" x14ac:dyDescent="0.25">
      <c r="A94" s="260" t="s">
        <v>1821</v>
      </c>
      <c r="B94" s="258" t="s">
        <v>1107</v>
      </c>
      <c r="C94" s="699" t="s">
        <v>575</v>
      </c>
      <c r="D94" s="254" t="s">
        <v>1093</v>
      </c>
      <c r="E94" s="255" t="s">
        <v>1657</v>
      </c>
      <c r="F94" s="256"/>
      <c r="G94" s="931" t="s">
        <v>2148</v>
      </c>
      <c r="H94" s="701" t="s">
        <v>1824</v>
      </c>
      <c r="I94" s="257"/>
      <c r="J94" s="257"/>
      <c r="K94" s="257"/>
      <c r="L94" s="700" t="s">
        <v>3428</v>
      </c>
      <c r="M94" s="701" t="s">
        <v>3417</v>
      </c>
    </row>
    <row r="95" spans="1:13" ht="25.5" hidden="1" x14ac:dyDescent="0.25">
      <c r="A95" s="260" t="s">
        <v>1821</v>
      </c>
      <c r="B95" s="258" t="s">
        <v>1107</v>
      </c>
      <c r="C95" s="699" t="s">
        <v>575</v>
      </c>
      <c r="D95" s="254" t="s">
        <v>1094</v>
      </c>
      <c r="E95" s="255" t="s">
        <v>1657</v>
      </c>
      <c r="F95" s="256"/>
      <c r="G95" s="700" t="s">
        <v>2149</v>
      </c>
      <c r="H95" s="701" t="s">
        <v>1825</v>
      </c>
      <c r="I95" s="257"/>
      <c r="J95" s="257"/>
      <c r="K95" s="257"/>
      <c r="L95" s="700" t="s">
        <v>3428</v>
      </c>
      <c r="M95" s="701" t="s">
        <v>3418</v>
      </c>
    </row>
    <row r="96" spans="1:13" ht="38.25" hidden="1" x14ac:dyDescent="0.25">
      <c r="A96" s="260" t="s">
        <v>1821</v>
      </c>
      <c r="B96" s="258" t="s">
        <v>1107</v>
      </c>
      <c r="C96" s="699" t="s">
        <v>575</v>
      </c>
      <c r="D96" s="254" t="s">
        <v>1095</v>
      </c>
      <c r="E96" s="255" t="s">
        <v>1201</v>
      </c>
      <c r="F96" s="256"/>
      <c r="G96" s="700" t="s">
        <v>1202</v>
      </c>
      <c r="H96" s="701" t="s">
        <v>1826</v>
      </c>
      <c r="I96" s="257"/>
      <c r="J96" s="257"/>
      <c r="K96" s="257"/>
      <c r="L96" s="700"/>
      <c r="M96" s="701"/>
    </row>
    <row r="97" spans="1:13" ht="51" hidden="1" x14ac:dyDescent="0.25">
      <c r="A97" s="260" t="s">
        <v>1821</v>
      </c>
      <c r="B97" s="258" t="s">
        <v>1107</v>
      </c>
      <c r="C97" s="699" t="s">
        <v>575</v>
      </c>
      <c r="D97" s="254" t="s">
        <v>1096</v>
      </c>
      <c r="E97" s="255" t="s">
        <v>1201</v>
      </c>
      <c r="F97" s="256"/>
      <c r="G97" s="931" t="s">
        <v>2150</v>
      </c>
      <c r="H97" s="701" t="s">
        <v>1827</v>
      </c>
      <c r="I97" s="257"/>
      <c r="J97" s="257"/>
      <c r="K97" s="257"/>
      <c r="L97" s="700"/>
      <c r="M97" s="701"/>
    </row>
    <row r="98" spans="1:13" ht="38.25" hidden="1" x14ac:dyDescent="0.25">
      <c r="A98" s="260" t="s">
        <v>1821</v>
      </c>
      <c r="B98" s="258" t="s">
        <v>1107</v>
      </c>
      <c r="C98" s="699" t="s">
        <v>575</v>
      </c>
      <c r="D98" s="254" t="s">
        <v>1097</v>
      </c>
      <c r="E98" s="255" t="s">
        <v>1281</v>
      </c>
      <c r="F98" s="256"/>
      <c r="G98" s="700" t="s">
        <v>1220</v>
      </c>
      <c r="H98" s="701" t="s">
        <v>1828</v>
      </c>
      <c r="I98" s="257"/>
      <c r="J98" s="257"/>
      <c r="K98" s="257"/>
      <c r="L98" s="700"/>
      <c r="M98" s="701"/>
    </row>
    <row r="99" spans="1:13" ht="38.25" hidden="1" x14ac:dyDescent="0.25">
      <c r="A99" s="260" t="s">
        <v>1821</v>
      </c>
      <c r="B99" s="258" t="s">
        <v>1107</v>
      </c>
      <c r="C99" s="699" t="s">
        <v>575</v>
      </c>
      <c r="D99" s="254" t="s">
        <v>1098</v>
      </c>
      <c r="E99" s="255" t="s">
        <v>1281</v>
      </c>
      <c r="F99" s="256"/>
      <c r="G99" s="931" t="s">
        <v>2151</v>
      </c>
      <c r="H99" s="701" t="s">
        <v>1829</v>
      </c>
      <c r="I99" s="257"/>
      <c r="J99" s="257"/>
      <c r="K99" s="257"/>
      <c r="L99" s="700"/>
      <c r="M99" s="701"/>
    </row>
    <row r="100" spans="1:13" ht="25.5" hidden="1" x14ac:dyDescent="0.25">
      <c r="A100" s="260" t="s">
        <v>1821</v>
      </c>
      <c r="B100" s="258" t="s">
        <v>1107</v>
      </c>
      <c r="C100" s="699" t="s">
        <v>575</v>
      </c>
      <c r="D100" s="254" t="s">
        <v>1099</v>
      </c>
      <c r="E100" s="255" t="s">
        <v>1657</v>
      </c>
      <c r="F100" s="256"/>
      <c r="G100" s="700" t="s">
        <v>2152</v>
      </c>
      <c r="H100" s="701" t="s">
        <v>1830</v>
      </c>
      <c r="I100" s="257"/>
      <c r="J100" s="257"/>
      <c r="K100" s="257"/>
      <c r="L100" s="700" t="s">
        <v>3432</v>
      </c>
      <c r="M100" s="701" t="s">
        <v>3420</v>
      </c>
    </row>
    <row r="101" spans="1:13" ht="25.5" hidden="1" x14ac:dyDescent="0.25">
      <c r="A101" s="260" t="s">
        <v>1821</v>
      </c>
      <c r="B101" s="258" t="s">
        <v>1107</v>
      </c>
      <c r="C101" s="699" t="s">
        <v>575</v>
      </c>
      <c r="D101" s="254" t="s">
        <v>1100</v>
      </c>
      <c r="E101" s="255" t="s">
        <v>1657</v>
      </c>
      <c r="F101" s="256"/>
      <c r="G101" s="931" t="s">
        <v>2153</v>
      </c>
      <c r="H101" s="701" t="s">
        <v>1831</v>
      </c>
      <c r="I101" s="257"/>
      <c r="J101" s="257"/>
      <c r="K101" s="257"/>
      <c r="L101" s="700" t="s">
        <v>3433</v>
      </c>
      <c r="M101" s="701" t="s">
        <v>3420</v>
      </c>
    </row>
    <row r="102" spans="1:13" ht="51" hidden="1" x14ac:dyDescent="0.25">
      <c r="A102" s="260" t="s">
        <v>1821</v>
      </c>
      <c r="B102" s="258" t="s">
        <v>1107</v>
      </c>
      <c r="C102" s="699" t="s">
        <v>575</v>
      </c>
      <c r="D102" s="254" t="s">
        <v>1101</v>
      </c>
      <c r="E102" s="255" t="s">
        <v>1657</v>
      </c>
      <c r="F102" s="256"/>
      <c r="G102" s="931" t="s">
        <v>420</v>
      </c>
      <c r="H102" s="701" t="s">
        <v>1832</v>
      </c>
      <c r="I102" s="257"/>
      <c r="J102" s="257"/>
      <c r="K102" s="257"/>
      <c r="L102" s="700" t="s">
        <v>3433</v>
      </c>
      <c r="M102" s="701" t="s">
        <v>3418</v>
      </c>
    </row>
    <row r="103" spans="1:13" ht="38.25" hidden="1" x14ac:dyDescent="0.25">
      <c r="A103" s="260" t="s">
        <v>1821</v>
      </c>
      <c r="B103" s="258" t="s">
        <v>1107</v>
      </c>
      <c r="C103" s="699" t="s">
        <v>575</v>
      </c>
      <c r="D103" s="254" t="s">
        <v>1102</v>
      </c>
      <c r="E103" s="255" t="s">
        <v>1169</v>
      </c>
      <c r="F103" s="256"/>
      <c r="G103" s="700" t="s">
        <v>2154</v>
      </c>
      <c r="H103" s="1015" t="s">
        <v>3511</v>
      </c>
      <c r="I103" s="257"/>
      <c r="J103" s="257"/>
      <c r="K103" s="257"/>
      <c r="L103" s="700"/>
      <c r="M103" s="701"/>
    </row>
    <row r="104" spans="1:13" ht="25.5" hidden="1" x14ac:dyDescent="0.25">
      <c r="A104" s="260" t="s">
        <v>1821</v>
      </c>
      <c r="B104" s="258" t="s">
        <v>1107</v>
      </c>
      <c r="C104" s="699" t="s">
        <v>575</v>
      </c>
      <c r="D104" s="254" t="s">
        <v>1103</v>
      </c>
      <c r="E104" s="255" t="s">
        <v>1169</v>
      </c>
      <c r="F104" s="256"/>
      <c r="G104" s="700"/>
      <c r="H104" s="701" t="s">
        <v>43</v>
      </c>
      <c r="I104" s="257"/>
      <c r="J104" s="257"/>
      <c r="K104" s="257"/>
      <c r="L104" s="700" t="s">
        <v>3438</v>
      </c>
      <c r="M104" s="701" t="s">
        <v>3420</v>
      </c>
    </row>
    <row r="105" spans="1:13" ht="25.5" hidden="1" x14ac:dyDescent="0.25">
      <c r="A105" s="260" t="s">
        <v>1821</v>
      </c>
      <c r="B105" s="258" t="s">
        <v>1107</v>
      </c>
      <c r="C105" s="699" t="s">
        <v>575</v>
      </c>
      <c r="D105" s="254" t="s">
        <v>1104</v>
      </c>
      <c r="E105" s="255" t="s">
        <v>1169</v>
      </c>
      <c r="F105" s="256"/>
      <c r="G105" s="700"/>
      <c r="H105" s="701" t="s">
        <v>43</v>
      </c>
      <c r="I105" s="257"/>
      <c r="J105" s="257"/>
      <c r="K105" s="257"/>
      <c r="L105" s="700" t="s">
        <v>3439</v>
      </c>
      <c r="M105" s="701" t="s">
        <v>3420</v>
      </c>
    </row>
    <row r="106" spans="1:13" ht="25.5" hidden="1" x14ac:dyDescent="0.25">
      <c r="A106" s="260" t="s">
        <v>1821</v>
      </c>
      <c r="B106" s="258" t="s">
        <v>1107</v>
      </c>
      <c r="C106" s="699" t="s">
        <v>575</v>
      </c>
      <c r="D106" s="254" t="s">
        <v>1105</v>
      </c>
      <c r="E106" s="255" t="s">
        <v>1169</v>
      </c>
      <c r="F106" s="256"/>
      <c r="G106" s="700"/>
      <c r="H106" s="701" t="s">
        <v>43</v>
      </c>
      <c r="I106" s="257"/>
      <c r="J106" s="257"/>
      <c r="K106" s="257"/>
      <c r="L106" s="700" t="s">
        <v>3439</v>
      </c>
      <c r="M106" s="701" t="s">
        <v>3418</v>
      </c>
    </row>
    <row r="107" spans="1:13" ht="25.5" hidden="1" x14ac:dyDescent="0.25">
      <c r="A107" s="260" t="s">
        <v>1821</v>
      </c>
      <c r="B107" s="258" t="s">
        <v>1107</v>
      </c>
      <c r="C107" s="699" t="s">
        <v>575</v>
      </c>
      <c r="D107" s="254" t="s">
        <v>1106</v>
      </c>
      <c r="E107" s="255" t="s">
        <v>1169</v>
      </c>
      <c r="F107" s="256"/>
      <c r="G107" s="700"/>
      <c r="H107" s="701"/>
      <c r="I107" s="257"/>
      <c r="J107" s="257"/>
      <c r="K107" s="257"/>
      <c r="L107" s="700"/>
      <c r="M107" s="701"/>
    </row>
    <row r="108" spans="1:13" ht="25.5" hidden="1" x14ac:dyDescent="0.25">
      <c r="A108" s="260" t="s">
        <v>1821</v>
      </c>
      <c r="B108" s="258" t="s">
        <v>1107</v>
      </c>
      <c r="C108" s="699" t="s">
        <v>575</v>
      </c>
      <c r="D108" s="254" t="s">
        <v>1108</v>
      </c>
      <c r="E108" s="255"/>
      <c r="F108" s="256"/>
      <c r="G108" s="700"/>
      <c r="H108" s="701"/>
      <c r="I108" s="257"/>
      <c r="J108" s="257"/>
      <c r="K108" s="257"/>
      <c r="L108" s="700"/>
      <c r="M108" s="701"/>
    </row>
    <row r="109" spans="1:13" ht="25.5" hidden="1" x14ac:dyDescent="0.25">
      <c r="A109" s="260" t="s">
        <v>1821</v>
      </c>
      <c r="B109" s="258" t="s">
        <v>1107</v>
      </c>
      <c r="C109" s="699" t="s">
        <v>575</v>
      </c>
      <c r="D109" s="254" t="s">
        <v>1109</v>
      </c>
      <c r="E109" s="255"/>
      <c r="F109" s="256"/>
      <c r="G109" s="700"/>
      <c r="H109" s="701"/>
      <c r="I109" s="257"/>
      <c r="J109" s="257"/>
      <c r="K109" s="257"/>
      <c r="L109" s="700"/>
      <c r="M109" s="701"/>
    </row>
    <row r="110" spans="1:13" ht="25.5" hidden="1" x14ac:dyDescent="0.25">
      <c r="A110" s="260" t="s">
        <v>1821</v>
      </c>
      <c r="B110" s="258" t="s">
        <v>1107</v>
      </c>
      <c r="C110" s="699" t="s">
        <v>575</v>
      </c>
      <c r="D110" s="254" t="s">
        <v>1110</v>
      </c>
      <c r="E110" s="255"/>
      <c r="F110" s="256"/>
      <c r="G110" s="700"/>
      <c r="H110" s="701"/>
      <c r="I110" s="257"/>
      <c r="J110" s="257"/>
      <c r="K110" s="257"/>
      <c r="L110" s="700"/>
      <c r="M110" s="701"/>
    </row>
    <row r="111" spans="1:13" ht="25.5" hidden="1" x14ac:dyDescent="0.25">
      <c r="A111" s="260" t="s">
        <v>1821</v>
      </c>
      <c r="B111" s="258" t="s">
        <v>1107</v>
      </c>
      <c r="C111" s="699" t="s">
        <v>575</v>
      </c>
      <c r="D111" s="254" t="s">
        <v>1111</v>
      </c>
      <c r="E111" s="255"/>
      <c r="F111" s="256"/>
      <c r="G111" s="700"/>
      <c r="H111" s="701"/>
      <c r="I111" s="257"/>
      <c r="J111" s="257"/>
      <c r="K111" s="257"/>
      <c r="L111" s="700"/>
      <c r="M111" s="701"/>
    </row>
    <row r="112" spans="1:13" ht="25.5" hidden="1" x14ac:dyDescent="0.25">
      <c r="A112" s="260" t="s">
        <v>1821</v>
      </c>
      <c r="B112" s="258" t="s">
        <v>1107</v>
      </c>
      <c r="C112" s="699" t="s">
        <v>575</v>
      </c>
      <c r="D112" s="254" t="s">
        <v>1112</v>
      </c>
      <c r="E112" s="255"/>
      <c r="F112" s="256"/>
      <c r="G112" s="700"/>
      <c r="H112" s="701"/>
      <c r="I112" s="257"/>
      <c r="J112" s="257"/>
      <c r="K112" s="257"/>
      <c r="L112" s="700"/>
      <c r="M112" s="701"/>
    </row>
    <row r="113" spans="1:13" ht="25.5" hidden="1" x14ac:dyDescent="0.25">
      <c r="A113" s="260" t="s">
        <v>1821</v>
      </c>
      <c r="B113" s="258" t="s">
        <v>1107</v>
      </c>
      <c r="C113" s="699" t="s">
        <v>575</v>
      </c>
      <c r="D113" s="254" t="s">
        <v>1113</v>
      </c>
      <c r="E113" s="255"/>
      <c r="F113" s="256"/>
      <c r="G113" s="700"/>
      <c r="H113" s="701"/>
      <c r="I113" s="257"/>
      <c r="J113" s="257"/>
      <c r="K113" s="257"/>
      <c r="L113" s="700"/>
      <c r="M113" s="701"/>
    </row>
    <row r="114" spans="1:13" ht="25.5" hidden="1" x14ac:dyDescent="0.25">
      <c r="A114" s="260" t="s">
        <v>1821</v>
      </c>
      <c r="B114" s="258" t="s">
        <v>1107</v>
      </c>
      <c r="C114" s="699" t="s">
        <v>575</v>
      </c>
      <c r="D114" s="254" t="s">
        <v>1114</v>
      </c>
      <c r="E114" s="255"/>
      <c r="F114" s="256"/>
      <c r="G114" s="700"/>
      <c r="H114" s="701"/>
      <c r="I114" s="257"/>
      <c r="J114" s="257"/>
      <c r="K114" s="257"/>
      <c r="L114" s="700"/>
      <c r="M114" s="701"/>
    </row>
    <row r="115" spans="1:13" ht="25.5" hidden="1" x14ac:dyDescent="0.25">
      <c r="A115" s="260" t="s">
        <v>1821</v>
      </c>
      <c r="B115" s="258" t="s">
        <v>1107</v>
      </c>
      <c r="C115" s="699" t="s">
        <v>575</v>
      </c>
      <c r="D115" s="254" t="s">
        <v>1115</v>
      </c>
      <c r="E115" s="255"/>
      <c r="F115" s="256"/>
      <c r="G115" s="700"/>
      <c r="H115" s="701"/>
      <c r="I115" s="257"/>
      <c r="J115" s="257"/>
      <c r="K115" s="257"/>
      <c r="L115" s="700"/>
      <c r="M115" s="701"/>
    </row>
    <row r="116" spans="1:13" ht="25.5" hidden="1" x14ac:dyDescent="0.25">
      <c r="A116" s="260" t="s">
        <v>1821</v>
      </c>
      <c r="B116" s="258" t="s">
        <v>1107</v>
      </c>
      <c r="C116" s="699" t="s">
        <v>575</v>
      </c>
      <c r="D116" s="254" t="s">
        <v>1116</v>
      </c>
      <c r="E116" s="255"/>
      <c r="F116" s="256"/>
      <c r="G116" s="700"/>
      <c r="H116" s="701"/>
      <c r="I116" s="257"/>
      <c r="J116" s="257"/>
      <c r="K116" s="257"/>
      <c r="L116" s="700"/>
      <c r="M116" s="701"/>
    </row>
    <row r="117" spans="1:13" ht="25.5" hidden="1" x14ac:dyDescent="0.25">
      <c r="A117" s="260" t="s">
        <v>1821</v>
      </c>
      <c r="B117" s="258" t="s">
        <v>1107</v>
      </c>
      <c r="C117" s="699" t="s">
        <v>575</v>
      </c>
      <c r="D117" s="254" t="s">
        <v>1117</v>
      </c>
      <c r="E117" s="255"/>
      <c r="F117" s="256"/>
      <c r="G117" s="700"/>
      <c r="H117" s="701"/>
      <c r="I117" s="257"/>
      <c r="J117" s="257"/>
      <c r="K117" s="257"/>
      <c r="L117" s="700"/>
      <c r="M117" s="701"/>
    </row>
    <row r="118" spans="1:13" ht="25.5" hidden="1" x14ac:dyDescent="0.25">
      <c r="A118" s="260" t="s">
        <v>1821</v>
      </c>
      <c r="B118" s="258" t="s">
        <v>1107</v>
      </c>
      <c r="C118" s="699" t="s">
        <v>575</v>
      </c>
      <c r="D118" s="254" t="s">
        <v>1118</v>
      </c>
      <c r="E118" s="255"/>
      <c r="F118" s="256"/>
      <c r="G118" s="700"/>
      <c r="H118" s="701"/>
      <c r="I118" s="257"/>
      <c r="J118" s="257"/>
      <c r="K118" s="257"/>
      <c r="L118" s="700"/>
      <c r="M118" s="701"/>
    </row>
    <row r="119" spans="1:13" ht="25.5" hidden="1" x14ac:dyDescent="0.25">
      <c r="A119" s="260" t="s">
        <v>1821</v>
      </c>
      <c r="B119" s="258" t="s">
        <v>1107</v>
      </c>
      <c r="C119" s="699" t="s">
        <v>575</v>
      </c>
      <c r="D119" s="254" t="s">
        <v>1119</v>
      </c>
      <c r="E119" s="255"/>
      <c r="F119" s="256"/>
      <c r="G119" s="700"/>
      <c r="H119" s="701"/>
      <c r="I119" s="257"/>
      <c r="J119" s="257"/>
      <c r="K119" s="257"/>
      <c r="L119" s="700"/>
      <c r="M119" s="701"/>
    </row>
    <row r="120" spans="1:13" ht="25.5" hidden="1" x14ac:dyDescent="0.25">
      <c r="A120" s="260" t="s">
        <v>1821</v>
      </c>
      <c r="B120" s="258" t="s">
        <v>1107</v>
      </c>
      <c r="C120" s="699" t="s">
        <v>575</v>
      </c>
      <c r="D120" s="254" t="s">
        <v>1120</v>
      </c>
      <c r="E120" s="255"/>
      <c r="F120" s="256"/>
      <c r="G120" s="700"/>
      <c r="H120" s="701"/>
      <c r="I120" s="257"/>
      <c r="J120" s="257"/>
      <c r="K120" s="257"/>
      <c r="L120" s="700"/>
      <c r="M120" s="701"/>
    </row>
    <row r="121" spans="1:13" ht="25.5" hidden="1" x14ac:dyDescent="0.25">
      <c r="A121" s="260" t="s">
        <v>1821</v>
      </c>
      <c r="B121" s="258" t="s">
        <v>1107</v>
      </c>
      <c r="C121" s="699" t="s">
        <v>575</v>
      </c>
      <c r="D121" s="254" t="s">
        <v>1121</v>
      </c>
      <c r="E121" s="255"/>
      <c r="F121" s="256"/>
      <c r="G121" s="700"/>
      <c r="H121" s="701"/>
      <c r="I121" s="257"/>
      <c r="J121" s="257"/>
      <c r="K121" s="257"/>
      <c r="L121" s="700"/>
      <c r="M121" s="701"/>
    </row>
    <row r="122" spans="1:13" ht="25.5" hidden="1" x14ac:dyDescent="0.25">
      <c r="A122" s="260" t="s">
        <v>1821</v>
      </c>
      <c r="B122" s="258" t="s">
        <v>1107</v>
      </c>
      <c r="C122" s="699" t="s">
        <v>575</v>
      </c>
      <c r="D122" s="254" t="s">
        <v>1122</v>
      </c>
      <c r="E122" s="255"/>
      <c r="F122" s="256"/>
      <c r="G122" s="700"/>
      <c r="H122" s="701"/>
      <c r="I122" s="257"/>
      <c r="J122" s="257"/>
      <c r="K122" s="257"/>
      <c r="L122" s="700"/>
      <c r="M122" s="701"/>
    </row>
    <row r="123" spans="1:13" ht="38.25" hidden="1" x14ac:dyDescent="0.25">
      <c r="A123" s="260" t="s">
        <v>1821</v>
      </c>
      <c r="B123" s="258" t="s">
        <v>1107</v>
      </c>
      <c r="C123" s="699" t="s">
        <v>1141</v>
      </c>
      <c r="D123" s="254" t="s">
        <v>1138</v>
      </c>
      <c r="E123" s="255" t="s">
        <v>1169</v>
      </c>
      <c r="F123" s="256"/>
      <c r="G123" s="700" t="s">
        <v>1833</v>
      </c>
      <c r="H123" s="1015" t="s">
        <v>3494</v>
      </c>
      <c r="I123" s="257"/>
      <c r="J123" s="257"/>
      <c r="K123" s="257"/>
      <c r="L123" s="700"/>
      <c r="M123" s="701"/>
    </row>
    <row r="124" spans="1:13" ht="51" hidden="1" x14ac:dyDescent="0.25">
      <c r="A124" s="260" t="s">
        <v>1821</v>
      </c>
      <c r="B124" s="258" t="s">
        <v>1107</v>
      </c>
      <c r="C124" s="699" t="s">
        <v>1141</v>
      </c>
      <c r="D124" s="254" t="s">
        <v>1091</v>
      </c>
      <c r="E124" s="255" t="s">
        <v>1171</v>
      </c>
      <c r="F124" s="256"/>
      <c r="G124" s="700" t="s">
        <v>1834</v>
      </c>
      <c r="H124" s="701" t="s">
        <v>1835</v>
      </c>
      <c r="I124" s="257"/>
      <c r="J124" s="257"/>
      <c r="K124" s="257"/>
      <c r="L124" s="700"/>
      <c r="M124" s="701"/>
    </row>
    <row r="125" spans="1:13" ht="63.75" hidden="1" x14ac:dyDescent="0.25">
      <c r="A125" s="260" t="s">
        <v>1821</v>
      </c>
      <c r="B125" s="258" t="s">
        <v>1107</v>
      </c>
      <c r="C125" s="699" t="s">
        <v>1141</v>
      </c>
      <c r="D125" s="254" t="s">
        <v>1092</v>
      </c>
      <c r="E125" s="255" t="s">
        <v>1171</v>
      </c>
      <c r="F125" s="256"/>
      <c r="G125" s="700" t="s">
        <v>1836</v>
      </c>
      <c r="H125" s="701" t="s">
        <v>1837</v>
      </c>
      <c r="I125" s="257"/>
      <c r="J125" s="257"/>
      <c r="K125" s="257"/>
      <c r="L125" s="700"/>
      <c r="M125" s="701"/>
    </row>
    <row r="126" spans="1:13" ht="38.25" hidden="1" x14ac:dyDescent="0.25">
      <c r="A126" s="260" t="s">
        <v>1821</v>
      </c>
      <c r="B126" s="258" t="s">
        <v>1107</v>
      </c>
      <c r="C126" s="699" t="s">
        <v>1141</v>
      </c>
      <c r="D126" s="254" t="s">
        <v>1093</v>
      </c>
      <c r="E126" s="255" t="s">
        <v>1171</v>
      </c>
      <c r="F126" s="256"/>
      <c r="G126" s="700" t="s">
        <v>1838</v>
      </c>
      <c r="H126" s="701" t="s">
        <v>2155</v>
      </c>
      <c r="I126" s="257"/>
      <c r="J126" s="257"/>
      <c r="K126" s="257"/>
      <c r="L126" s="700"/>
      <c r="M126" s="701"/>
    </row>
    <row r="127" spans="1:13" ht="38.25" hidden="1" x14ac:dyDescent="0.25">
      <c r="A127" s="260" t="s">
        <v>1821</v>
      </c>
      <c r="B127" s="258" t="s">
        <v>1107</v>
      </c>
      <c r="C127" s="699" t="s">
        <v>1141</v>
      </c>
      <c r="D127" s="254" t="s">
        <v>1094</v>
      </c>
      <c r="E127" s="255" t="s">
        <v>1171</v>
      </c>
      <c r="F127" s="256"/>
      <c r="G127" s="700" t="s">
        <v>1840</v>
      </c>
      <c r="H127" s="701" t="s">
        <v>2156</v>
      </c>
      <c r="I127" s="257"/>
      <c r="J127" s="257"/>
      <c r="K127" s="257"/>
      <c r="L127" s="700"/>
      <c r="M127" s="701"/>
    </row>
    <row r="128" spans="1:13" ht="25.5" hidden="1" x14ac:dyDescent="0.25">
      <c r="A128" s="260" t="s">
        <v>1821</v>
      </c>
      <c r="B128" s="258" t="s">
        <v>1107</v>
      </c>
      <c r="C128" s="699" t="s">
        <v>1141</v>
      </c>
      <c r="D128" s="254" t="s">
        <v>1095</v>
      </c>
      <c r="E128" s="255" t="s">
        <v>1171</v>
      </c>
      <c r="F128" s="256"/>
      <c r="G128" s="700" t="s">
        <v>1842</v>
      </c>
      <c r="H128" s="701" t="s">
        <v>1843</v>
      </c>
      <c r="I128" s="257"/>
      <c r="J128" s="257"/>
      <c r="K128" s="257"/>
      <c r="L128" s="700"/>
      <c r="M128" s="701"/>
    </row>
    <row r="129" spans="1:13" ht="51" hidden="1" x14ac:dyDescent="0.25">
      <c r="A129" s="260" t="s">
        <v>1821</v>
      </c>
      <c r="B129" s="258" t="s">
        <v>1107</v>
      </c>
      <c r="C129" s="699" t="s">
        <v>1141</v>
      </c>
      <c r="D129" s="254" t="s">
        <v>1096</v>
      </c>
      <c r="E129" s="255" t="s">
        <v>1171</v>
      </c>
      <c r="F129" s="256"/>
      <c r="G129" s="700" t="s">
        <v>1844</v>
      </c>
      <c r="H129" s="701" t="s">
        <v>1845</v>
      </c>
      <c r="I129" s="257"/>
      <c r="J129" s="257"/>
      <c r="K129" s="257"/>
      <c r="L129" s="700"/>
      <c r="M129" s="701"/>
    </row>
    <row r="130" spans="1:13" ht="38.25" hidden="1" x14ac:dyDescent="0.25">
      <c r="A130" s="260" t="s">
        <v>1821</v>
      </c>
      <c r="B130" s="258" t="s">
        <v>1107</v>
      </c>
      <c r="C130" s="699" t="s">
        <v>1141</v>
      </c>
      <c r="D130" s="254" t="s">
        <v>1097</v>
      </c>
      <c r="E130" s="255" t="s">
        <v>1171</v>
      </c>
      <c r="F130" s="256"/>
      <c r="G130" s="700" t="s">
        <v>1846</v>
      </c>
      <c r="H130" s="701" t="s">
        <v>2157</v>
      </c>
      <c r="I130" s="257"/>
      <c r="J130" s="257"/>
      <c r="K130" s="257"/>
      <c r="L130" s="700"/>
      <c r="M130" s="701"/>
    </row>
    <row r="131" spans="1:13" ht="51" hidden="1" x14ac:dyDescent="0.25">
      <c r="A131" s="260" t="s">
        <v>1821</v>
      </c>
      <c r="B131" s="258" t="s">
        <v>1107</v>
      </c>
      <c r="C131" s="699" t="s">
        <v>1141</v>
      </c>
      <c r="D131" s="254" t="s">
        <v>1098</v>
      </c>
      <c r="E131" s="255" t="s">
        <v>1171</v>
      </c>
      <c r="F131" s="256"/>
      <c r="G131" s="700" t="s">
        <v>1848</v>
      </c>
      <c r="H131" s="701" t="s">
        <v>2158</v>
      </c>
      <c r="I131" s="257"/>
      <c r="J131" s="257"/>
      <c r="K131" s="257"/>
      <c r="L131" s="700"/>
      <c r="M131" s="701"/>
    </row>
    <row r="132" spans="1:13" ht="25.5" hidden="1" x14ac:dyDescent="0.25">
      <c r="A132" s="260" t="s">
        <v>1821</v>
      </c>
      <c r="B132" s="258" t="s">
        <v>1107</v>
      </c>
      <c r="C132" s="699" t="s">
        <v>1141</v>
      </c>
      <c r="D132" s="254" t="s">
        <v>1099</v>
      </c>
      <c r="E132" s="255" t="s">
        <v>1171</v>
      </c>
      <c r="F132" s="256"/>
      <c r="G132" s="700"/>
      <c r="H132" s="701"/>
      <c r="I132" s="257"/>
      <c r="J132" s="257"/>
      <c r="K132" s="257"/>
      <c r="L132" s="700"/>
      <c r="M132" s="701"/>
    </row>
    <row r="133" spans="1:13" ht="25.5" hidden="1" x14ac:dyDescent="0.25">
      <c r="A133" s="260" t="s">
        <v>1821</v>
      </c>
      <c r="B133" s="258" t="s">
        <v>1107</v>
      </c>
      <c r="C133" s="699" t="s">
        <v>1141</v>
      </c>
      <c r="D133" s="254" t="s">
        <v>1100</v>
      </c>
      <c r="E133" s="255" t="s">
        <v>1171</v>
      </c>
      <c r="F133" s="256"/>
      <c r="G133" s="700"/>
      <c r="H133" s="701"/>
      <c r="I133" s="257"/>
      <c r="J133" s="257"/>
      <c r="K133" s="257"/>
      <c r="L133" s="700"/>
      <c r="M133" s="701"/>
    </row>
    <row r="134" spans="1:13" ht="25.5" hidden="1" x14ac:dyDescent="0.25">
      <c r="A134" s="260" t="s">
        <v>1821</v>
      </c>
      <c r="B134" s="258" t="s">
        <v>1107</v>
      </c>
      <c r="C134" s="699" t="s">
        <v>1141</v>
      </c>
      <c r="D134" s="254" t="s">
        <v>1101</v>
      </c>
      <c r="E134" s="255" t="s">
        <v>1171</v>
      </c>
      <c r="F134" s="256"/>
      <c r="G134" s="700"/>
      <c r="H134" s="701"/>
      <c r="I134" s="257"/>
      <c r="J134" s="257"/>
      <c r="K134" s="257"/>
      <c r="L134" s="700"/>
      <c r="M134" s="701"/>
    </row>
    <row r="135" spans="1:13" ht="25.5" hidden="1" x14ac:dyDescent="0.25">
      <c r="A135" s="260" t="s">
        <v>1821</v>
      </c>
      <c r="B135" s="258" t="s">
        <v>1107</v>
      </c>
      <c r="C135" s="699" t="s">
        <v>1141</v>
      </c>
      <c r="D135" s="254" t="s">
        <v>1102</v>
      </c>
      <c r="E135" s="255" t="s">
        <v>1171</v>
      </c>
      <c r="F135" s="256"/>
      <c r="G135" s="700"/>
      <c r="H135" s="701"/>
      <c r="I135" s="257"/>
      <c r="J135" s="257"/>
      <c r="K135" s="257"/>
      <c r="L135" s="700"/>
      <c r="M135" s="701"/>
    </row>
    <row r="136" spans="1:13" ht="25.5" hidden="1" x14ac:dyDescent="0.25">
      <c r="A136" s="260" t="s">
        <v>1821</v>
      </c>
      <c r="B136" s="258" t="s">
        <v>1107</v>
      </c>
      <c r="C136" s="699" t="s">
        <v>1141</v>
      </c>
      <c r="D136" s="254" t="s">
        <v>1103</v>
      </c>
      <c r="E136" s="255" t="s">
        <v>1171</v>
      </c>
      <c r="F136" s="256"/>
      <c r="G136" s="700"/>
      <c r="H136" s="701"/>
      <c r="I136" s="257"/>
      <c r="J136" s="257"/>
      <c r="K136" s="257"/>
      <c r="L136" s="700"/>
      <c r="M136" s="701"/>
    </row>
    <row r="137" spans="1:13" ht="25.5" hidden="1" x14ac:dyDescent="0.25">
      <c r="A137" s="260" t="s">
        <v>1821</v>
      </c>
      <c r="B137" s="258" t="s">
        <v>1107</v>
      </c>
      <c r="C137" s="699" t="s">
        <v>1141</v>
      </c>
      <c r="D137" s="254" t="s">
        <v>1104</v>
      </c>
      <c r="E137" s="255" t="s">
        <v>1171</v>
      </c>
      <c r="F137" s="256"/>
      <c r="G137" s="700"/>
      <c r="H137" s="701"/>
      <c r="I137" s="257"/>
      <c r="J137" s="257"/>
      <c r="K137" s="257"/>
      <c r="L137" s="700"/>
      <c r="M137" s="701"/>
    </row>
    <row r="138" spans="1:13" ht="25.5" hidden="1" x14ac:dyDescent="0.25">
      <c r="A138" s="260" t="s">
        <v>1821</v>
      </c>
      <c r="B138" s="258" t="s">
        <v>1107</v>
      </c>
      <c r="C138" s="699" t="s">
        <v>1141</v>
      </c>
      <c r="D138" s="254" t="s">
        <v>1105</v>
      </c>
      <c r="E138" s="255" t="s">
        <v>1171</v>
      </c>
      <c r="F138" s="256"/>
      <c r="G138" s="700"/>
      <c r="H138" s="701"/>
      <c r="I138" s="257"/>
      <c r="J138" s="257"/>
      <c r="K138" s="257"/>
      <c r="L138" s="700"/>
      <c r="M138" s="701"/>
    </row>
    <row r="139" spans="1:13" ht="25.5" hidden="1" x14ac:dyDescent="0.25">
      <c r="A139" s="260" t="s">
        <v>1821</v>
      </c>
      <c r="B139" s="258" t="s">
        <v>1107</v>
      </c>
      <c r="C139" s="699" t="s">
        <v>1141</v>
      </c>
      <c r="D139" s="254" t="s">
        <v>1106</v>
      </c>
      <c r="E139" s="255"/>
      <c r="F139" s="256"/>
      <c r="G139" s="700"/>
      <c r="H139" s="701"/>
      <c r="I139" s="257"/>
      <c r="J139" s="257"/>
      <c r="K139" s="257"/>
      <c r="L139" s="700"/>
      <c r="M139" s="701"/>
    </row>
    <row r="140" spans="1:13" ht="25.5" hidden="1" x14ac:dyDescent="0.25">
      <c r="A140" s="260" t="s">
        <v>1821</v>
      </c>
      <c r="B140" s="258" t="s">
        <v>1107</v>
      </c>
      <c r="C140" s="699" t="s">
        <v>1141</v>
      </c>
      <c r="D140" s="254" t="s">
        <v>1108</v>
      </c>
      <c r="E140" s="255"/>
      <c r="F140" s="256"/>
      <c r="G140" s="700"/>
      <c r="H140" s="701"/>
      <c r="I140" s="257"/>
      <c r="J140" s="257"/>
      <c r="K140" s="257"/>
      <c r="L140" s="700"/>
      <c r="M140" s="701"/>
    </row>
    <row r="141" spans="1:13" ht="25.5" hidden="1" x14ac:dyDescent="0.25">
      <c r="A141" s="260" t="s">
        <v>1821</v>
      </c>
      <c r="B141" s="258" t="s">
        <v>1107</v>
      </c>
      <c r="C141" s="699" t="s">
        <v>1141</v>
      </c>
      <c r="D141" s="254" t="s">
        <v>1109</v>
      </c>
      <c r="E141" s="255"/>
      <c r="F141" s="256"/>
      <c r="G141" s="700"/>
      <c r="H141" s="701"/>
      <c r="I141" s="257"/>
      <c r="J141" s="257"/>
      <c r="K141" s="257"/>
      <c r="L141" s="700"/>
      <c r="M141" s="701"/>
    </row>
    <row r="142" spans="1:13" ht="25.5" hidden="1" x14ac:dyDescent="0.25">
      <c r="A142" s="260" t="s">
        <v>1821</v>
      </c>
      <c r="B142" s="258" t="s">
        <v>1107</v>
      </c>
      <c r="C142" s="699" t="s">
        <v>1141</v>
      </c>
      <c r="D142" s="254" t="s">
        <v>1110</v>
      </c>
      <c r="E142" s="255"/>
      <c r="F142" s="256"/>
      <c r="G142" s="700"/>
      <c r="H142" s="701"/>
      <c r="I142" s="257"/>
      <c r="J142" s="257"/>
      <c r="K142" s="257"/>
      <c r="L142" s="700"/>
      <c r="M142" s="701"/>
    </row>
    <row r="143" spans="1:13" ht="25.5" hidden="1" x14ac:dyDescent="0.25">
      <c r="A143" s="260" t="s">
        <v>1821</v>
      </c>
      <c r="B143" s="258" t="s">
        <v>1107</v>
      </c>
      <c r="C143" s="699" t="s">
        <v>1141</v>
      </c>
      <c r="D143" s="254" t="s">
        <v>1111</v>
      </c>
      <c r="E143" s="255"/>
      <c r="F143" s="256"/>
      <c r="G143" s="700"/>
      <c r="H143" s="701"/>
      <c r="I143" s="257"/>
      <c r="J143" s="257"/>
      <c r="K143" s="257"/>
      <c r="L143" s="700"/>
      <c r="M143" s="701"/>
    </row>
    <row r="144" spans="1:13" ht="25.5" hidden="1" x14ac:dyDescent="0.25">
      <c r="A144" s="260" t="s">
        <v>1821</v>
      </c>
      <c r="B144" s="258" t="s">
        <v>1107</v>
      </c>
      <c r="C144" s="699" t="s">
        <v>1141</v>
      </c>
      <c r="D144" s="254" t="s">
        <v>1112</v>
      </c>
      <c r="E144" s="255"/>
      <c r="F144" s="256"/>
      <c r="G144" s="700"/>
      <c r="H144" s="701"/>
      <c r="I144" s="257"/>
      <c r="J144" s="257"/>
      <c r="K144" s="257"/>
      <c r="L144" s="700"/>
      <c r="M144" s="701"/>
    </row>
    <row r="145" spans="1:13" ht="25.5" hidden="1" x14ac:dyDescent="0.25">
      <c r="A145" s="260" t="s">
        <v>1821</v>
      </c>
      <c r="B145" s="258" t="s">
        <v>1107</v>
      </c>
      <c r="C145" s="699" t="s">
        <v>1141</v>
      </c>
      <c r="D145" s="254" t="s">
        <v>1113</v>
      </c>
      <c r="E145" s="255"/>
      <c r="F145" s="256"/>
      <c r="G145" s="700"/>
      <c r="H145" s="701"/>
      <c r="I145" s="257"/>
      <c r="J145" s="257"/>
      <c r="K145" s="257"/>
      <c r="L145" s="700"/>
      <c r="M145" s="701"/>
    </row>
    <row r="146" spans="1:13" ht="25.5" hidden="1" x14ac:dyDescent="0.25">
      <c r="A146" s="260" t="s">
        <v>1821</v>
      </c>
      <c r="B146" s="258" t="s">
        <v>1107</v>
      </c>
      <c r="C146" s="699" t="s">
        <v>1141</v>
      </c>
      <c r="D146" s="254" t="s">
        <v>1114</v>
      </c>
      <c r="E146" s="255"/>
      <c r="F146" s="256"/>
      <c r="G146" s="700"/>
      <c r="H146" s="701"/>
      <c r="I146" s="257"/>
      <c r="J146" s="257"/>
      <c r="K146" s="257"/>
      <c r="L146" s="700"/>
      <c r="M146" s="701"/>
    </row>
    <row r="147" spans="1:13" ht="25.5" hidden="1" x14ac:dyDescent="0.25">
      <c r="A147" s="260" t="s">
        <v>1821</v>
      </c>
      <c r="B147" s="258" t="s">
        <v>1107</v>
      </c>
      <c r="C147" s="699" t="s">
        <v>1141</v>
      </c>
      <c r="D147" s="254" t="s">
        <v>1115</v>
      </c>
      <c r="E147" s="255"/>
      <c r="F147" s="256"/>
      <c r="G147" s="700"/>
      <c r="H147" s="701"/>
      <c r="I147" s="257"/>
      <c r="J147" s="257"/>
      <c r="K147" s="257"/>
      <c r="L147" s="700"/>
      <c r="M147" s="701"/>
    </row>
    <row r="148" spans="1:13" ht="25.5" hidden="1" x14ac:dyDescent="0.25">
      <c r="A148" s="260" t="s">
        <v>1821</v>
      </c>
      <c r="B148" s="258" t="s">
        <v>1107</v>
      </c>
      <c r="C148" s="699" t="s">
        <v>1141</v>
      </c>
      <c r="D148" s="254" t="s">
        <v>1116</v>
      </c>
      <c r="E148" s="255"/>
      <c r="F148" s="256"/>
      <c r="G148" s="700"/>
      <c r="H148" s="701"/>
      <c r="I148" s="257"/>
      <c r="J148" s="257"/>
      <c r="K148" s="257"/>
      <c r="L148" s="700"/>
      <c r="M148" s="701"/>
    </row>
    <row r="149" spans="1:13" ht="25.5" hidden="1" x14ac:dyDescent="0.25">
      <c r="A149" s="260" t="s">
        <v>1821</v>
      </c>
      <c r="B149" s="258" t="s">
        <v>1107</v>
      </c>
      <c r="C149" s="699" t="s">
        <v>1141</v>
      </c>
      <c r="D149" s="254" t="s">
        <v>1117</v>
      </c>
      <c r="E149" s="255"/>
      <c r="F149" s="256"/>
      <c r="G149" s="700"/>
      <c r="H149" s="701"/>
      <c r="I149" s="257"/>
      <c r="J149" s="257"/>
      <c r="K149" s="257"/>
      <c r="L149" s="700"/>
      <c r="M149" s="701"/>
    </row>
    <row r="150" spans="1:13" ht="25.5" hidden="1" x14ac:dyDescent="0.25">
      <c r="A150" s="260" t="s">
        <v>1821</v>
      </c>
      <c r="B150" s="258" t="s">
        <v>1107</v>
      </c>
      <c r="C150" s="699" t="s">
        <v>1141</v>
      </c>
      <c r="D150" s="254" t="s">
        <v>1118</v>
      </c>
      <c r="E150" s="255"/>
      <c r="F150" s="256"/>
      <c r="G150" s="700"/>
      <c r="H150" s="701"/>
      <c r="I150" s="257"/>
      <c r="J150" s="257"/>
      <c r="K150" s="257"/>
      <c r="L150" s="700"/>
      <c r="M150" s="701"/>
    </row>
    <row r="151" spans="1:13" ht="25.5" hidden="1" x14ac:dyDescent="0.25">
      <c r="A151" s="260" t="s">
        <v>1821</v>
      </c>
      <c r="B151" s="258" t="s">
        <v>1107</v>
      </c>
      <c r="C151" s="699" t="s">
        <v>1141</v>
      </c>
      <c r="D151" s="254" t="s">
        <v>1119</v>
      </c>
      <c r="E151" s="255"/>
      <c r="F151" s="256"/>
      <c r="G151" s="700"/>
      <c r="H151" s="701"/>
      <c r="I151" s="257"/>
      <c r="J151" s="257"/>
      <c r="K151" s="257"/>
      <c r="L151" s="700"/>
      <c r="M151" s="701"/>
    </row>
    <row r="152" spans="1:13" ht="25.5" hidden="1" x14ac:dyDescent="0.25">
      <c r="A152" s="260" t="s">
        <v>1821</v>
      </c>
      <c r="B152" s="258" t="s">
        <v>1107</v>
      </c>
      <c r="C152" s="699" t="s">
        <v>1141</v>
      </c>
      <c r="D152" s="254" t="s">
        <v>1120</v>
      </c>
      <c r="E152" s="255"/>
      <c r="F152" s="256"/>
      <c r="G152" s="700"/>
      <c r="H152" s="701"/>
      <c r="I152" s="257"/>
      <c r="J152" s="257"/>
      <c r="K152" s="257"/>
      <c r="L152" s="700"/>
      <c r="M152" s="701"/>
    </row>
    <row r="153" spans="1:13" ht="25.5" hidden="1" x14ac:dyDescent="0.25">
      <c r="A153" s="260" t="s">
        <v>1821</v>
      </c>
      <c r="B153" s="258" t="s">
        <v>1107</v>
      </c>
      <c r="C153" s="699" t="s">
        <v>1141</v>
      </c>
      <c r="D153" s="254" t="s">
        <v>1121</v>
      </c>
      <c r="E153" s="255"/>
      <c r="F153" s="256"/>
      <c r="G153" s="700"/>
      <c r="H153" s="701"/>
      <c r="I153" s="257"/>
      <c r="J153" s="257"/>
      <c r="K153" s="257"/>
      <c r="L153" s="700"/>
      <c r="M153" s="701"/>
    </row>
    <row r="154" spans="1:13" ht="25.5" hidden="1" x14ac:dyDescent="0.25">
      <c r="A154" s="260" t="s">
        <v>1821</v>
      </c>
      <c r="B154" s="258" t="s">
        <v>1107</v>
      </c>
      <c r="C154" s="699" t="s">
        <v>1141</v>
      </c>
      <c r="D154" s="254" t="s">
        <v>1122</v>
      </c>
      <c r="E154" s="255"/>
      <c r="F154" s="256"/>
      <c r="G154" s="700"/>
      <c r="H154" s="701"/>
      <c r="I154" s="257"/>
      <c r="J154" s="257"/>
      <c r="K154" s="257"/>
      <c r="L154" s="700"/>
      <c r="M154" s="701"/>
    </row>
    <row r="155" spans="1:13" ht="38.25" hidden="1" x14ac:dyDescent="0.25">
      <c r="A155" s="260" t="s">
        <v>1821</v>
      </c>
      <c r="B155" s="258" t="s">
        <v>1123</v>
      </c>
      <c r="C155" s="699" t="s">
        <v>407</v>
      </c>
      <c r="D155" s="254" t="s">
        <v>1138</v>
      </c>
      <c r="E155" s="255" t="s">
        <v>1661</v>
      </c>
      <c r="F155" s="256"/>
      <c r="G155" s="700" t="s">
        <v>2159</v>
      </c>
      <c r="H155" s="1015" t="s">
        <v>3400</v>
      </c>
      <c r="I155" s="257"/>
      <c r="J155" s="257"/>
      <c r="K155" s="257"/>
      <c r="L155" s="700" t="s">
        <v>3424</v>
      </c>
      <c r="M155" s="701" t="s">
        <v>3420</v>
      </c>
    </row>
    <row r="156" spans="1:13" ht="25.5" hidden="1" x14ac:dyDescent="0.25">
      <c r="A156" s="260" t="s">
        <v>1821</v>
      </c>
      <c r="B156" s="258" t="s">
        <v>1123</v>
      </c>
      <c r="C156" s="699" t="s">
        <v>407</v>
      </c>
      <c r="D156" s="254" t="s">
        <v>1091</v>
      </c>
      <c r="E156" s="255" t="s">
        <v>1192</v>
      </c>
      <c r="F156" s="256"/>
      <c r="G156" s="700"/>
      <c r="H156" s="701" t="s">
        <v>43</v>
      </c>
      <c r="I156" s="257"/>
      <c r="J156" s="257"/>
      <c r="K156" s="257"/>
      <c r="L156" s="700" t="s">
        <v>3424</v>
      </c>
      <c r="M156" s="701" t="s">
        <v>3421</v>
      </c>
    </row>
    <row r="157" spans="1:13" ht="25.5" hidden="1" x14ac:dyDescent="0.25">
      <c r="A157" s="260" t="s">
        <v>1821</v>
      </c>
      <c r="B157" s="258" t="s">
        <v>1123</v>
      </c>
      <c r="C157" s="699" t="s">
        <v>407</v>
      </c>
      <c r="D157" s="254" t="s">
        <v>1092</v>
      </c>
      <c r="E157" s="255" t="s">
        <v>1301</v>
      </c>
      <c r="F157" s="256"/>
      <c r="G157" s="931" t="s">
        <v>2160</v>
      </c>
      <c r="H157" s="1015" t="s">
        <v>3401</v>
      </c>
      <c r="I157" s="257"/>
      <c r="J157" s="257"/>
      <c r="K157" s="257"/>
      <c r="L157" s="700" t="s">
        <v>3434</v>
      </c>
      <c r="M157" s="701" t="s">
        <v>3420</v>
      </c>
    </row>
    <row r="158" spans="1:13" ht="25.5" hidden="1" x14ac:dyDescent="0.25">
      <c r="A158" s="260" t="s">
        <v>1821</v>
      </c>
      <c r="B158" s="258" t="s">
        <v>1123</v>
      </c>
      <c r="C158" s="699" t="s">
        <v>407</v>
      </c>
      <c r="D158" s="254" t="s">
        <v>1093</v>
      </c>
      <c r="E158" s="255" t="s">
        <v>1289</v>
      </c>
      <c r="F158" s="256"/>
      <c r="G158" s="700"/>
      <c r="H158" s="701" t="s">
        <v>43</v>
      </c>
      <c r="I158" s="257"/>
      <c r="J158" s="257"/>
      <c r="K158" s="257"/>
      <c r="L158" s="700" t="s">
        <v>3440</v>
      </c>
      <c r="M158" s="701" t="s">
        <v>3420</v>
      </c>
    </row>
    <row r="159" spans="1:13" ht="25.5" hidden="1" x14ac:dyDescent="0.25">
      <c r="A159" s="260" t="s">
        <v>1821</v>
      </c>
      <c r="B159" s="258" t="s">
        <v>1123</v>
      </c>
      <c r="C159" s="699" t="s">
        <v>407</v>
      </c>
      <c r="D159" s="254" t="s">
        <v>1094</v>
      </c>
      <c r="E159" s="255"/>
      <c r="F159" s="256"/>
      <c r="G159" s="700"/>
      <c r="H159" s="701"/>
      <c r="I159" s="257"/>
      <c r="J159" s="257"/>
      <c r="K159" s="257"/>
      <c r="L159" s="700"/>
      <c r="M159" s="701"/>
    </row>
    <row r="160" spans="1:13" ht="25.5" hidden="1" x14ac:dyDescent="0.25">
      <c r="A160" s="260" t="s">
        <v>1821</v>
      </c>
      <c r="B160" s="258" t="s">
        <v>1123</v>
      </c>
      <c r="C160" s="699" t="s">
        <v>407</v>
      </c>
      <c r="D160" s="254" t="s">
        <v>1095</v>
      </c>
      <c r="E160" s="255"/>
      <c r="F160" s="256"/>
      <c r="G160" s="700"/>
      <c r="H160" s="701"/>
      <c r="I160" s="257"/>
      <c r="J160" s="257"/>
      <c r="K160" s="257"/>
      <c r="L160" s="700"/>
      <c r="M160" s="701"/>
    </row>
    <row r="161" spans="1:13" ht="25.5" hidden="1" x14ac:dyDescent="0.25">
      <c r="A161" s="260" t="s">
        <v>1821</v>
      </c>
      <c r="B161" s="258" t="s">
        <v>1123</v>
      </c>
      <c r="C161" s="699" t="s">
        <v>407</v>
      </c>
      <c r="D161" s="254" t="s">
        <v>1096</v>
      </c>
      <c r="E161" s="255"/>
      <c r="F161" s="256"/>
      <c r="G161" s="700"/>
      <c r="H161" s="701"/>
      <c r="I161" s="257"/>
      <c r="J161" s="257"/>
      <c r="K161" s="257"/>
      <c r="L161" s="700"/>
      <c r="M161" s="701"/>
    </row>
    <row r="162" spans="1:13" ht="25.5" hidden="1" x14ac:dyDescent="0.25">
      <c r="A162" s="260" t="s">
        <v>1821</v>
      </c>
      <c r="B162" s="258" t="s">
        <v>1123</v>
      </c>
      <c r="C162" s="699" t="s">
        <v>407</v>
      </c>
      <c r="D162" s="254" t="s">
        <v>1097</v>
      </c>
      <c r="E162" s="255"/>
      <c r="F162" s="256"/>
      <c r="G162" s="700"/>
      <c r="H162" s="701"/>
      <c r="I162" s="257"/>
      <c r="J162" s="257"/>
      <c r="K162" s="257"/>
      <c r="L162" s="700"/>
      <c r="M162" s="701"/>
    </row>
    <row r="163" spans="1:13" ht="25.5" hidden="1" x14ac:dyDescent="0.25">
      <c r="A163" s="260" t="s">
        <v>1821</v>
      </c>
      <c r="B163" s="258" t="s">
        <v>1123</v>
      </c>
      <c r="C163" s="699" t="s">
        <v>407</v>
      </c>
      <c r="D163" s="254" t="s">
        <v>1098</v>
      </c>
      <c r="E163" s="255"/>
      <c r="F163" s="256"/>
      <c r="G163" s="700"/>
      <c r="H163" s="701"/>
      <c r="I163" s="257"/>
      <c r="J163" s="257"/>
      <c r="K163" s="257"/>
      <c r="L163" s="700"/>
      <c r="M163" s="701"/>
    </row>
    <row r="164" spans="1:13" ht="25.5" hidden="1" x14ac:dyDescent="0.25">
      <c r="A164" s="260" t="s">
        <v>1821</v>
      </c>
      <c r="B164" s="258" t="s">
        <v>1123</v>
      </c>
      <c r="C164" s="699" t="s">
        <v>407</v>
      </c>
      <c r="D164" s="254" t="s">
        <v>1099</v>
      </c>
      <c r="E164" s="255"/>
      <c r="F164" s="256"/>
      <c r="G164" s="700"/>
      <c r="H164" s="701"/>
      <c r="I164" s="257"/>
      <c r="J164" s="257"/>
      <c r="K164" s="257"/>
      <c r="L164" s="700"/>
      <c r="M164" s="701"/>
    </row>
    <row r="165" spans="1:13" ht="25.5" hidden="1" x14ac:dyDescent="0.25">
      <c r="A165" s="260" t="s">
        <v>1821</v>
      </c>
      <c r="B165" s="258" t="s">
        <v>1123</v>
      </c>
      <c r="C165" s="699" t="s">
        <v>407</v>
      </c>
      <c r="D165" s="254" t="s">
        <v>1100</v>
      </c>
      <c r="E165" s="255"/>
      <c r="F165" s="256"/>
      <c r="G165" s="700"/>
      <c r="H165" s="701"/>
      <c r="I165" s="257"/>
      <c r="J165" s="257"/>
      <c r="K165" s="257"/>
      <c r="L165" s="700"/>
      <c r="M165" s="701"/>
    </row>
    <row r="166" spans="1:13" ht="25.5" hidden="1" x14ac:dyDescent="0.25">
      <c r="A166" s="260" t="s">
        <v>1821</v>
      </c>
      <c r="B166" s="258" t="s">
        <v>1123</v>
      </c>
      <c r="C166" s="699" t="s">
        <v>407</v>
      </c>
      <c r="D166" s="254" t="s">
        <v>1101</v>
      </c>
      <c r="E166" s="255"/>
      <c r="F166" s="256"/>
      <c r="G166" s="700"/>
      <c r="H166" s="701"/>
      <c r="I166" s="257"/>
      <c r="J166" s="257"/>
      <c r="K166" s="257"/>
      <c r="L166" s="700"/>
      <c r="M166" s="701"/>
    </row>
    <row r="167" spans="1:13" ht="25.5" hidden="1" x14ac:dyDescent="0.25">
      <c r="A167" s="260" t="s">
        <v>1821</v>
      </c>
      <c r="B167" s="258" t="s">
        <v>1123</v>
      </c>
      <c r="C167" s="699" t="s">
        <v>407</v>
      </c>
      <c r="D167" s="254" t="s">
        <v>1102</v>
      </c>
      <c r="E167" s="255"/>
      <c r="F167" s="256"/>
      <c r="G167" s="700"/>
      <c r="H167" s="701"/>
      <c r="I167" s="257"/>
      <c r="J167" s="257"/>
      <c r="K167" s="257"/>
      <c r="L167" s="700"/>
      <c r="M167" s="701"/>
    </row>
    <row r="168" spans="1:13" ht="25.5" hidden="1" x14ac:dyDescent="0.25">
      <c r="A168" s="260" t="s">
        <v>1821</v>
      </c>
      <c r="B168" s="258" t="s">
        <v>1123</v>
      </c>
      <c r="C168" s="699" t="s">
        <v>407</v>
      </c>
      <c r="D168" s="254" t="s">
        <v>1103</v>
      </c>
      <c r="E168" s="255"/>
      <c r="F168" s="256"/>
      <c r="G168" s="700"/>
      <c r="H168" s="701"/>
      <c r="I168" s="257"/>
      <c r="J168" s="257"/>
      <c r="K168" s="257"/>
      <c r="L168" s="700"/>
      <c r="M168" s="701"/>
    </row>
    <row r="169" spans="1:13" ht="25.5" hidden="1" x14ac:dyDescent="0.25">
      <c r="A169" s="260" t="s">
        <v>1821</v>
      </c>
      <c r="B169" s="258" t="s">
        <v>1123</v>
      </c>
      <c r="C169" s="699" t="s">
        <v>407</v>
      </c>
      <c r="D169" s="254" t="s">
        <v>1104</v>
      </c>
      <c r="E169" s="255"/>
      <c r="F169" s="256"/>
      <c r="G169" s="700"/>
      <c r="H169" s="701"/>
      <c r="I169" s="257"/>
      <c r="J169" s="257"/>
      <c r="K169" s="257"/>
      <c r="L169" s="700"/>
      <c r="M169" s="701"/>
    </row>
    <row r="170" spans="1:13" ht="25.5" hidden="1" x14ac:dyDescent="0.25">
      <c r="A170" s="260" t="s">
        <v>1821</v>
      </c>
      <c r="B170" s="258" t="s">
        <v>1123</v>
      </c>
      <c r="C170" s="699" t="s">
        <v>407</v>
      </c>
      <c r="D170" s="254" t="s">
        <v>1105</v>
      </c>
      <c r="E170" s="255"/>
      <c r="F170" s="256"/>
      <c r="G170" s="700"/>
      <c r="H170" s="701"/>
      <c r="I170" s="257"/>
      <c r="J170" s="257"/>
      <c r="K170" s="257"/>
      <c r="L170" s="700"/>
      <c r="M170" s="701"/>
    </row>
    <row r="171" spans="1:13" ht="25.5" hidden="1" x14ac:dyDescent="0.25">
      <c r="A171" s="260" t="s">
        <v>1821</v>
      </c>
      <c r="B171" s="258" t="s">
        <v>1123</v>
      </c>
      <c r="C171" s="699" t="s">
        <v>407</v>
      </c>
      <c r="D171" s="254" t="s">
        <v>1106</v>
      </c>
      <c r="E171" s="255"/>
      <c r="F171" s="256"/>
      <c r="G171" s="700"/>
      <c r="H171" s="701"/>
      <c r="I171" s="257"/>
      <c r="J171" s="257"/>
      <c r="K171" s="257"/>
      <c r="L171" s="700"/>
      <c r="M171" s="701"/>
    </row>
    <row r="172" spans="1:13" ht="25.5" hidden="1" x14ac:dyDescent="0.25">
      <c r="A172" s="260" t="s">
        <v>1821</v>
      </c>
      <c r="B172" s="258" t="s">
        <v>1123</v>
      </c>
      <c r="C172" s="699" t="s">
        <v>407</v>
      </c>
      <c r="D172" s="254" t="s">
        <v>1108</v>
      </c>
      <c r="E172" s="255"/>
      <c r="F172" s="256"/>
      <c r="G172" s="700"/>
      <c r="H172" s="701"/>
      <c r="I172" s="257"/>
      <c r="J172" s="257"/>
      <c r="K172" s="257"/>
      <c r="L172" s="700"/>
      <c r="M172" s="701"/>
    </row>
    <row r="173" spans="1:13" ht="25.5" hidden="1" x14ac:dyDescent="0.25">
      <c r="A173" s="260" t="s">
        <v>1821</v>
      </c>
      <c r="B173" s="258" t="s">
        <v>1123</v>
      </c>
      <c r="C173" s="699" t="s">
        <v>407</v>
      </c>
      <c r="D173" s="254" t="s">
        <v>1109</v>
      </c>
      <c r="E173" s="255"/>
      <c r="F173" s="256"/>
      <c r="G173" s="700"/>
      <c r="H173" s="701"/>
      <c r="I173" s="257"/>
      <c r="J173" s="257"/>
      <c r="K173" s="257"/>
      <c r="L173" s="700"/>
      <c r="M173" s="701"/>
    </row>
    <row r="174" spans="1:13" ht="25.5" hidden="1" x14ac:dyDescent="0.25">
      <c r="A174" s="260" t="s">
        <v>1821</v>
      </c>
      <c r="B174" s="258" t="s">
        <v>1123</v>
      </c>
      <c r="C174" s="699" t="s">
        <v>407</v>
      </c>
      <c r="D174" s="254" t="s">
        <v>1110</v>
      </c>
      <c r="E174" s="255"/>
      <c r="F174" s="256"/>
      <c r="G174" s="700"/>
      <c r="H174" s="701"/>
      <c r="I174" s="257"/>
      <c r="J174" s="257"/>
      <c r="K174" s="257"/>
      <c r="L174" s="700"/>
      <c r="M174" s="701"/>
    </row>
    <row r="175" spans="1:13" ht="25.5" hidden="1" x14ac:dyDescent="0.25">
      <c r="A175" s="260" t="s">
        <v>1821</v>
      </c>
      <c r="B175" s="258" t="s">
        <v>1123</v>
      </c>
      <c r="C175" s="699" t="s">
        <v>407</v>
      </c>
      <c r="D175" s="254" t="s">
        <v>1111</v>
      </c>
      <c r="E175" s="255"/>
      <c r="F175" s="256"/>
      <c r="G175" s="700"/>
      <c r="H175" s="701"/>
      <c r="I175" s="257"/>
      <c r="J175" s="257"/>
      <c r="K175" s="257"/>
      <c r="L175" s="700"/>
      <c r="M175" s="701"/>
    </row>
    <row r="176" spans="1:13" ht="25.5" hidden="1" x14ac:dyDescent="0.25">
      <c r="A176" s="260" t="s">
        <v>1821</v>
      </c>
      <c r="B176" s="258" t="s">
        <v>1123</v>
      </c>
      <c r="C176" s="699" t="s">
        <v>407</v>
      </c>
      <c r="D176" s="254" t="s">
        <v>1112</v>
      </c>
      <c r="E176" s="255"/>
      <c r="F176" s="256"/>
      <c r="G176" s="700"/>
      <c r="H176" s="701"/>
      <c r="I176" s="257"/>
      <c r="J176" s="257"/>
      <c r="K176" s="257"/>
      <c r="L176" s="700"/>
      <c r="M176" s="701"/>
    </row>
    <row r="177" spans="1:13" ht="25.5" hidden="1" x14ac:dyDescent="0.25">
      <c r="A177" s="260" t="s">
        <v>1821</v>
      </c>
      <c r="B177" s="258" t="s">
        <v>1123</v>
      </c>
      <c r="C177" s="699" t="s">
        <v>407</v>
      </c>
      <c r="D177" s="254" t="s">
        <v>1113</v>
      </c>
      <c r="E177" s="255"/>
      <c r="F177" s="256"/>
      <c r="G177" s="700"/>
      <c r="H177" s="701"/>
      <c r="I177" s="257"/>
      <c r="J177" s="257"/>
      <c r="K177" s="257"/>
      <c r="L177" s="700"/>
      <c r="M177" s="701"/>
    </row>
    <row r="178" spans="1:13" ht="25.5" hidden="1" x14ac:dyDescent="0.25">
      <c r="A178" s="260" t="s">
        <v>1821</v>
      </c>
      <c r="B178" s="258" t="s">
        <v>1123</v>
      </c>
      <c r="C178" s="699" t="s">
        <v>407</v>
      </c>
      <c r="D178" s="254" t="s">
        <v>1114</v>
      </c>
      <c r="E178" s="255"/>
      <c r="F178" s="256"/>
      <c r="G178" s="700"/>
      <c r="H178" s="701"/>
      <c r="I178" s="257"/>
      <c r="J178" s="257"/>
      <c r="K178" s="257"/>
      <c r="L178" s="700"/>
      <c r="M178" s="701"/>
    </row>
    <row r="179" spans="1:13" ht="25.5" hidden="1" x14ac:dyDescent="0.25">
      <c r="A179" s="260" t="s">
        <v>1821</v>
      </c>
      <c r="B179" s="258" t="s">
        <v>1123</v>
      </c>
      <c r="C179" s="699" t="s">
        <v>407</v>
      </c>
      <c r="D179" s="254" t="s">
        <v>1115</v>
      </c>
      <c r="E179" s="255"/>
      <c r="F179" s="256"/>
      <c r="G179" s="700"/>
      <c r="H179" s="701"/>
      <c r="I179" s="257"/>
      <c r="J179" s="257"/>
      <c r="K179" s="257"/>
      <c r="L179" s="700"/>
      <c r="M179" s="701"/>
    </row>
    <row r="180" spans="1:13" ht="25.5" hidden="1" x14ac:dyDescent="0.25">
      <c r="A180" s="260" t="s">
        <v>1821</v>
      </c>
      <c r="B180" s="258" t="s">
        <v>1123</v>
      </c>
      <c r="C180" s="699" t="s">
        <v>407</v>
      </c>
      <c r="D180" s="254" t="s">
        <v>1116</v>
      </c>
      <c r="E180" s="255"/>
      <c r="F180" s="256"/>
      <c r="G180" s="700"/>
      <c r="H180" s="701"/>
      <c r="I180" s="257"/>
      <c r="J180" s="257"/>
      <c r="K180" s="257"/>
      <c r="L180" s="700"/>
      <c r="M180" s="701"/>
    </row>
    <row r="181" spans="1:13" ht="25.5" hidden="1" x14ac:dyDescent="0.25">
      <c r="A181" s="260" t="s">
        <v>1821</v>
      </c>
      <c r="B181" s="258" t="s">
        <v>1123</v>
      </c>
      <c r="C181" s="699" t="s">
        <v>407</v>
      </c>
      <c r="D181" s="254" t="s">
        <v>1117</v>
      </c>
      <c r="E181" s="255"/>
      <c r="F181" s="256"/>
      <c r="G181" s="700"/>
      <c r="H181" s="701"/>
      <c r="I181" s="257"/>
      <c r="J181" s="257"/>
      <c r="K181" s="257"/>
      <c r="L181" s="700"/>
      <c r="M181" s="701"/>
    </row>
    <row r="182" spans="1:13" ht="25.5" hidden="1" x14ac:dyDescent="0.25">
      <c r="A182" s="260" t="s">
        <v>1821</v>
      </c>
      <c r="B182" s="258" t="s">
        <v>1123</v>
      </c>
      <c r="C182" s="699" t="s">
        <v>407</v>
      </c>
      <c r="D182" s="254" t="s">
        <v>1118</v>
      </c>
      <c r="E182" s="255"/>
      <c r="F182" s="256"/>
      <c r="G182" s="700"/>
      <c r="H182" s="701"/>
      <c r="I182" s="257"/>
      <c r="J182" s="257"/>
      <c r="K182" s="257"/>
      <c r="L182" s="700"/>
      <c r="M182" s="701"/>
    </row>
    <row r="183" spans="1:13" ht="25.5" hidden="1" x14ac:dyDescent="0.25">
      <c r="A183" s="260" t="s">
        <v>1821</v>
      </c>
      <c r="B183" s="258" t="s">
        <v>1123</v>
      </c>
      <c r="C183" s="699" t="s">
        <v>407</v>
      </c>
      <c r="D183" s="254" t="s">
        <v>1119</v>
      </c>
      <c r="E183" s="255"/>
      <c r="F183" s="256"/>
      <c r="G183" s="700"/>
      <c r="H183" s="701"/>
      <c r="I183" s="257"/>
      <c r="J183" s="257"/>
      <c r="K183" s="257"/>
      <c r="L183" s="700"/>
      <c r="M183" s="701"/>
    </row>
    <row r="184" spans="1:13" ht="25.5" hidden="1" x14ac:dyDescent="0.25">
      <c r="A184" s="260" t="s">
        <v>1821</v>
      </c>
      <c r="B184" s="258" t="s">
        <v>1123</v>
      </c>
      <c r="C184" s="699" t="s">
        <v>407</v>
      </c>
      <c r="D184" s="254" t="s">
        <v>1120</v>
      </c>
      <c r="E184" s="255"/>
      <c r="F184" s="256"/>
      <c r="G184" s="700"/>
      <c r="H184" s="701"/>
      <c r="I184" s="257"/>
      <c r="J184" s="257"/>
      <c r="K184" s="257"/>
      <c r="L184" s="700"/>
      <c r="M184" s="701"/>
    </row>
    <row r="185" spans="1:13" ht="25.5" hidden="1" x14ac:dyDescent="0.25">
      <c r="A185" s="260" t="s">
        <v>1821</v>
      </c>
      <c r="B185" s="258" t="s">
        <v>1123</v>
      </c>
      <c r="C185" s="699" t="s">
        <v>407</v>
      </c>
      <c r="D185" s="254" t="s">
        <v>1121</v>
      </c>
      <c r="E185" s="255"/>
      <c r="F185" s="256"/>
      <c r="G185" s="700"/>
      <c r="H185" s="701"/>
      <c r="I185" s="257"/>
      <c r="J185" s="257"/>
      <c r="K185" s="257"/>
      <c r="L185" s="700"/>
      <c r="M185" s="701"/>
    </row>
    <row r="186" spans="1:13" ht="25.5" hidden="1" x14ac:dyDescent="0.25">
      <c r="A186" s="260" t="s">
        <v>1821</v>
      </c>
      <c r="B186" s="258" t="s">
        <v>1123</v>
      </c>
      <c r="C186" s="699" t="s">
        <v>407</v>
      </c>
      <c r="D186" s="254" t="s">
        <v>1122</v>
      </c>
      <c r="E186" s="255"/>
      <c r="F186" s="256"/>
      <c r="G186" s="700"/>
      <c r="H186" s="701"/>
      <c r="I186" s="257"/>
      <c r="J186" s="257"/>
      <c r="K186" s="257"/>
      <c r="L186" s="700"/>
      <c r="M186" s="701"/>
    </row>
    <row r="187" spans="1:13" ht="25.5" hidden="1" x14ac:dyDescent="0.25">
      <c r="A187" s="260" t="s">
        <v>1821</v>
      </c>
      <c r="B187" s="258" t="s">
        <v>1090</v>
      </c>
      <c r="C187" s="699" t="s">
        <v>579</v>
      </c>
      <c r="D187" s="254" t="s">
        <v>1138</v>
      </c>
      <c r="E187" s="255" t="s">
        <v>1283</v>
      </c>
      <c r="F187" s="256"/>
      <c r="G187" s="700" t="s">
        <v>1147</v>
      </c>
      <c r="H187" s="701" t="s">
        <v>1850</v>
      </c>
      <c r="I187" s="257"/>
      <c r="J187" s="257"/>
      <c r="K187" s="257"/>
      <c r="L187" s="700" t="s">
        <v>3416</v>
      </c>
      <c r="M187" s="701" t="s">
        <v>3417</v>
      </c>
    </row>
    <row r="188" spans="1:13" ht="25.5" hidden="1" x14ac:dyDescent="0.25">
      <c r="A188" s="260" t="s">
        <v>1821</v>
      </c>
      <c r="B188" s="258" t="s">
        <v>1090</v>
      </c>
      <c r="C188" s="699" t="s">
        <v>579</v>
      </c>
      <c r="D188" s="254" t="s">
        <v>1091</v>
      </c>
      <c r="E188" s="255" t="s">
        <v>1167</v>
      </c>
      <c r="F188" s="256"/>
      <c r="G188" s="700"/>
      <c r="H188" s="701" t="s">
        <v>43</v>
      </c>
      <c r="I188" s="257"/>
      <c r="J188" s="257"/>
      <c r="K188" s="257"/>
      <c r="L188" s="700" t="s">
        <v>3416</v>
      </c>
      <c r="M188" s="701" t="s">
        <v>3418</v>
      </c>
    </row>
    <row r="189" spans="1:13" ht="25.5" hidden="1" x14ac:dyDescent="0.25">
      <c r="A189" s="260" t="s">
        <v>1821</v>
      </c>
      <c r="B189" s="258" t="s">
        <v>1090</v>
      </c>
      <c r="C189" s="699" t="s">
        <v>579</v>
      </c>
      <c r="D189" s="254" t="s">
        <v>1092</v>
      </c>
      <c r="E189" s="255"/>
      <c r="F189" s="256"/>
      <c r="G189" s="700"/>
      <c r="H189" s="701"/>
      <c r="I189" s="257"/>
      <c r="J189" s="257"/>
      <c r="K189" s="257"/>
      <c r="L189" s="700"/>
      <c r="M189" s="701"/>
    </row>
    <row r="190" spans="1:13" ht="25.5" hidden="1" x14ac:dyDescent="0.25">
      <c r="A190" s="260" t="s">
        <v>1821</v>
      </c>
      <c r="B190" s="258" t="s">
        <v>1090</v>
      </c>
      <c r="C190" s="699" t="s">
        <v>579</v>
      </c>
      <c r="D190" s="254" t="s">
        <v>1093</v>
      </c>
      <c r="E190" s="255"/>
      <c r="F190" s="256"/>
      <c r="G190" s="700"/>
      <c r="H190" s="701"/>
      <c r="I190" s="257"/>
      <c r="J190" s="257"/>
      <c r="K190" s="257"/>
      <c r="L190" s="700"/>
      <c r="M190" s="701"/>
    </row>
    <row r="191" spans="1:13" ht="25.5" hidden="1" x14ac:dyDescent="0.25">
      <c r="A191" s="260" t="s">
        <v>1821</v>
      </c>
      <c r="B191" s="258" t="s">
        <v>1090</v>
      </c>
      <c r="C191" s="699" t="s">
        <v>579</v>
      </c>
      <c r="D191" s="254" t="s">
        <v>1094</v>
      </c>
      <c r="E191" s="255"/>
      <c r="F191" s="256"/>
      <c r="G191" s="700"/>
      <c r="H191" s="701"/>
      <c r="I191" s="257"/>
      <c r="J191" s="257"/>
      <c r="K191" s="257"/>
      <c r="L191" s="700"/>
      <c r="M191" s="701"/>
    </row>
    <row r="192" spans="1:13" ht="25.5" hidden="1" x14ac:dyDescent="0.25">
      <c r="A192" s="260" t="s">
        <v>1821</v>
      </c>
      <c r="B192" s="258" t="s">
        <v>1090</v>
      </c>
      <c r="C192" s="699" t="s">
        <v>579</v>
      </c>
      <c r="D192" s="254" t="s">
        <v>1095</v>
      </c>
      <c r="E192" s="255"/>
      <c r="F192" s="256"/>
      <c r="G192" s="700"/>
      <c r="H192" s="701"/>
      <c r="I192" s="257"/>
      <c r="J192" s="257"/>
      <c r="K192" s="257"/>
      <c r="L192" s="700"/>
      <c r="M192" s="701"/>
    </row>
    <row r="193" spans="1:13" ht="25.5" hidden="1" x14ac:dyDescent="0.25">
      <c r="A193" s="260" t="s">
        <v>1821</v>
      </c>
      <c r="B193" s="258" t="s">
        <v>1090</v>
      </c>
      <c r="C193" s="699" t="s">
        <v>579</v>
      </c>
      <c r="D193" s="254" t="s">
        <v>1096</v>
      </c>
      <c r="E193" s="255"/>
      <c r="F193" s="256"/>
      <c r="G193" s="700"/>
      <c r="H193" s="701"/>
      <c r="I193" s="257"/>
      <c r="J193" s="257"/>
      <c r="K193" s="257"/>
      <c r="L193" s="700"/>
      <c r="M193" s="701"/>
    </row>
    <row r="194" spans="1:13" ht="25.5" hidden="1" x14ac:dyDescent="0.25">
      <c r="A194" s="260" t="s">
        <v>1821</v>
      </c>
      <c r="B194" s="258" t="s">
        <v>1090</v>
      </c>
      <c r="C194" s="699" t="s">
        <v>579</v>
      </c>
      <c r="D194" s="254" t="s">
        <v>1097</v>
      </c>
      <c r="E194" s="255"/>
      <c r="F194" s="256"/>
      <c r="G194" s="700"/>
      <c r="H194" s="701"/>
      <c r="I194" s="257"/>
      <c r="J194" s="257"/>
      <c r="K194" s="257"/>
      <c r="L194" s="700"/>
      <c r="M194" s="701"/>
    </row>
    <row r="195" spans="1:13" ht="38.25" hidden="1" x14ac:dyDescent="0.25">
      <c r="A195" s="260" t="s">
        <v>1821</v>
      </c>
      <c r="B195" s="258" t="s">
        <v>1107</v>
      </c>
      <c r="C195" s="699" t="s">
        <v>580</v>
      </c>
      <c r="D195" s="254" t="s">
        <v>1138</v>
      </c>
      <c r="E195" s="255" t="s">
        <v>1189</v>
      </c>
      <c r="F195" s="256"/>
      <c r="G195" s="700" t="s">
        <v>1693</v>
      </c>
      <c r="H195" s="701" t="s">
        <v>1851</v>
      </c>
      <c r="I195" s="257"/>
      <c r="J195" s="257"/>
      <c r="K195" s="257"/>
      <c r="L195" s="700" t="s">
        <v>3419</v>
      </c>
      <c r="M195" s="701" t="s">
        <v>3420</v>
      </c>
    </row>
    <row r="196" spans="1:13" ht="38.25" hidden="1" x14ac:dyDescent="0.25">
      <c r="A196" s="260" t="s">
        <v>1821</v>
      </c>
      <c r="B196" s="258" t="s">
        <v>1107</v>
      </c>
      <c r="C196" s="699" t="s">
        <v>580</v>
      </c>
      <c r="D196" s="254" t="s">
        <v>1091</v>
      </c>
      <c r="E196" s="255" t="s">
        <v>1189</v>
      </c>
      <c r="F196" s="256"/>
      <c r="G196" s="700" t="s">
        <v>1694</v>
      </c>
      <c r="H196" s="701" t="s">
        <v>1852</v>
      </c>
      <c r="I196" s="257"/>
      <c r="J196" s="257"/>
      <c r="K196" s="257"/>
      <c r="L196" s="700" t="s">
        <v>3419</v>
      </c>
      <c r="M196" s="701" t="s">
        <v>3418</v>
      </c>
    </row>
    <row r="197" spans="1:13" ht="38.25" hidden="1" x14ac:dyDescent="0.25">
      <c r="A197" s="260" t="s">
        <v>1821</v>
      </c>
      <c r="B197" s="258" t="s">
        <v>1107</v>
      </c>
      <c r="C197" s="699" t="s">
        <v>580</v>
      </c>
      <c r="D197" s="254" t="s">
        <v>1092</v>
      </c>
      <c r="E197" s="255" t="s">
        <v>1189</v>
      </c>
      <c r="F197" s="256"/>
      <c r="G197" s="700" t="s">
        <v>1695</v>
      </c>
      <c r="H197" s="1015" t="s">
        <v>2557</v>
      </c>
      <c r="I197" s="257"/>
      <c r="J197" s="257"/>
      <c r="K197" s="257"/>
      <c r="L197" s="700" t="s">
        <v>3419</v>
      </c>
      <c r="M197" s="701" t="s">
        <v>3421</v>
      </c>
    </row>
    <row r="198" spans="1:13" ht="25.5" hidden="1" x14ac:dyDescent="0.25">
      <c r="A198" s="260" t="s">
        <v>1821</v>
      </c>
      <c r="B198" s="258" t="s">
        <v>1107</v>
      </c>
      <c r="C198" s="699" t="s">
        <v>580</v>
      </c>
      <c r="D198" s="254" t="s">
        <v>1093</v>
      </c>
      <c r="E198" s="255" t="s">
        <v>1281</v>
      </c>
      <c r="F198" s="256"/>
      <c r="G198" s="700" t="s">
        <v>2161</v>
      </c>
      <c r="H198" s="701" t="s">
        <v>1656</v>
      </c>
      <c r="I198" s="257"/>
      <c r="J198" s="257"/>
      <c r="K198" s="257"/>
      <c r="L198" s="700" t="s">
        <v>3426</v>
      </c>
      <c r="M198" s="701" t="s">
        <v>3420</v>
      </c>
    </row>
    <row r="199" spans="1:13" ht="25.5" hidden="1" x14ac:dyDescent="0.25">
      <c r="A199" s="260" t="s">
        <v>1821</v>
      </c>
      <c r="B199" s="258" t="s">
        <v>1107</v>
      </c>
      <c r="C199" s="699" t="s">
        <v>580</v>
      </c>
      <c r="D199" s="254" t="s">
        <v>1094</v>
      </c>
      <c r="E199" s="255" t="s">
        <v>1171</v>
      </c>
      <c r="F199" s="256"/>
      <c r="G199" s="700"/>
      <c r="H199" s="701" t="s">
        <v>43</v>
      </c>
      <c r="I199" s="257"/>
      <c r="J199" s="257"/>
      <c r="K199" s="257"/>
      <c r="L199" s="700" t="s">
        <v>3426</v>
      </c>
      <c r="M199" s="701" t="s">
        <v>3418</v>
      </c>
    </row>
    <row r="200" spans="1:13" ht="25.5" hidden="1" x14ac:dyDescent="0.25">
      <c r="A200" s="260" t="s">
        <v>1821</v>
      </c>
      <c r="B200" s="258" t="s">
        <v>1107</v>
      </c>
      <c r="C200" s="699" t="s">
        <v>580</v>
      </c>
      <c r="D200" s="254" t="s">
        <v>1095</v>
      </c>
      <c r="E200" s="255" t="s">
        <v>1657</v>
      </c>
      <c r="F200" s="256"/>
      <c r="G200" s="931" t="s">
        <v>2162</v>
      </c>
      <c r="H200" s="701" t="s">
        <v>1853</v>
      </c>
      <c r="I200" s="257"/>
      <c r="J200" s="257"/>
      <c r="K200" s="257"/>
      <c r="L200" s="700" t="s">
        <v>3428</v>
      </c>
      <c r="M200" s="701" t="s">
        <v>3423</v>
      </c>
    </row>
    <row r="201" spans="1:13" ht="25.5" hidden="1" x14ac:dyDescent="0.25">
      <c r="A201" s="260" t="s">
        <v>1821</v>
      </c>
      <c r="B201" s="258" t="s">
        <v>1107</v>
      </c>
      <c r="C201" s="699" t="s">
        <v>580</v>
      </c>
      <c r="D201" s="254" t="s">
        <v>1096</v>
      </c>
      <c r="E201" s="255" t="s">
        <v>1657</v>
      </c>
      <c r="F201" s="256"/>
      <c r="G201" s="700" t="s">
        <v>2163</v>
      </c>
      <c r="H201" s="701" t="s">
        <v>1854</v>
      </c>
      <c r="I201" s="257"/>
      <c r="J201" s="257"/>
      <c r="K201" s="257"/>
      <c r="L201" s="700" t="s">
        <v>3428</v>
      </c>
      <c r="M201" s="701" t="s">
        <v>3429</v>
      </c>
    </row>
    <row r="202" spans="1:13" ht="25.5" hidden="1" x14ac:dyDescent="0.25">
      <c r="A202" s="260" t="s">
        <v>1821</v>
      </c>
      <c r="B202" s="258" t="s">
        <v>1107</v>
      </c>
      <c r="C202" s="699" t="s">
        <v>580</v>
      </c>
      <c r="D202" s="254" t="s">
        <v>1097</v>
      </c>
      <c r="E202" s="255" t="s">
        <v>1169</v>
      </c>
      <c r="F202" s="256"/>
      <c r="G202" s="700"/>
      <c r="H202" s="701" t="s">
        <v>43</v>
      </c>
      <c r="I202" s="257"/>
      <c r="J202" s="257"/>
      <c r="K202" s="257"/>
      <c r="L202" s="700" t="s">
        <v>3428</v>
      </c>
      <c r="M202" s="701" t="s">
        <v>3430</v>
      </c>
    </row>
    <row r="203" spans="1:13" ht="25.5" hidden="1" x14ac:dyDescent="0.25">
      <c r="A203" s="260" t="s">
        <v>1821</v>
      </c>
      <c r="B203" s="258" t="s">
        <v>1107</v>
      </c>
      <c r="C203" s="699" t="s">
        <v>580</v>
      </c>
      <c r="D203" s="254" t="s">
        <v>1098</v>
      </c>
      <c r="E203" s="255" t="s">
        <v>1169</v>
      </c>
      <c r="F203" s="256"/>
      <c r="G203" s="700"/>
      <c r="H203" s="701" t="s">
        <v>43</v>
      </c>
      <c r="I203" s="257"/>
      <c r="J203" s="257"/>
      <c r="K203" s="257"/>
      <c r="L203" s="700" t="s">
        <v>3428</v>
      </c>
      <c r="M203" s="701" t="s">
        <v>3431</v>
      </c>
    </row>
    <row r="204" spans="1:13" ht="38.25" hidden="1" x14ac:dyDescent="0.25">
      <c r="A204" s="260" t="s">
        <v>1821</v>
      </c>
      <c r="B204" s="258" t="s">
        <v>1107</v>
      </c>
      <c r="C204" s="699" t="s">
        <v>580</v>
      </c>
      <c r="D204" s="254" t="s">
        <v>1099</v>
      </c>
      <c r="E204" s="255" t="s">
        <v>1201</v>
      </c>
      <c r="F204" s="256"/>
      <c r="G204" s="700" t="s">
        <v>1213</v>
      </c>
      <c r="H204" s="701" t="s">
        <v>1855</v>
      </c>
      <c r="I204" s="257"/>
      <c r="J204" s="257"/>
      <c r="K204" s="257"/>
      <c r="L204" s="700"/>
      <c r="M204" s="701"/>
    </row>
    <row r="205" spans="1:13" ht="51" hidden="1" x14ac:dyDescent="0.25">
      <c r="A205" s="260" t="s">
        <v>1821</v>
      </c>
      <c r="B205" s="258" t="s">
        <v>1107</v>
      </c>
      <c r="C205" s="699" t="s">
        <v>580</v>
      </c>
      <c r="D205" s="254" t="s">
        <v>1100</v>
      </c>
      <c r="E205" s="255" t="s">
        <v>1655</v>
      </c>
      <c r="F205" s="256"/>
      <c r="G205" s="931" t="s">
        <v>2164</v>
      </c>
      <c r="H205" s="701" t="s">
        <v>1856</v>
      </c>
      <c r="I205" s="257"/>
      <c r="J205" s="257"/>
      <c r="K205" s="257"/>
      <c r="L205" s="700"/>
      <c r="M205" s="701"/>
    </row>
    <row r="206" spans="1:13" ht="25.5" hidden="1" x14ac:dyDescent="0.25">
      <c r="A206" s="260" t="s">
        <v>1821</v>
      </c>
      <c r="B206" s="258" t="s">
        <v>1107</v>
      </c>
      <c r="C206" s="699" t="s">
        <v>580</v>
      </c>
      <c r="D206" s="254" t="s">
        <v>1101</v>
      </c>
      <c r="E206" s="255" t="s">
        <v>1171</v>
      </c>
      <c r="F206" s="256"/>
      <c r="G206" s="700"/>
      <c r="H206" s="701"/>
      <c r="I206" s="257"/>
      <c r="J206" s="257"/>
      <c r="K206" s="257"/>
      <c r="L206" s="700"/>
      <c r="M206" s="701"/>
    </row>
    <row r="207" spans="1:13" ht="25.5" hidden="1" x14ac:dyDescent="0.25">
      <c r="A207" s="260" t="s">
        <v>1821</v>
      </c>
      <c r="B207" s="258" t="s">
        <v>1107</v>
      </c>
      <c r="C207" s="699" t="s">
        <v>580</v>
      </c>
      <c r="D207" s="254" t="s">
        <v>1102</v>
      </c>
      <c r="E207" s="255" t="s">
        <v>1171</v>
      </c>
      <c r="F207" s="256"/>
      <c r="G207" s="700"/>
      <c r="H207" s="701"/>
      <c r="I207" s="257"/>
      <c r="J207" s="257"/>
      <c r="K207" s="257"/>
      <c r="L207" s="700"/>
      <c r="M207" s="701"/>
    </row>
    <row r="208" spans="1:13" ht="25.5" hidden="1" x14ac:dyDescent="0.25">
      <c r="A208" s="260" t="s">
        <v>1821</v>
      </c>
      <c r="B208" s="258" t="s">
        <v>1107</v>
      </c>
      <c r="C208" s="699" t="s">
        <v>580</v>
      </c>
      <c r="D208" s="254" t="s">
        <v>1103</v>
      </c>
      <c r="E208" s="255" t="s">
        <v>1657</v>
      </c>
      <c r="F208" s="256"/>
      <c r="G208" s="700" t="s">
        <v>2165</v>
      </c>
      <c r="H208" s="701" t="s">
        <v>1857</v>
      </c>
      <c r="I208" s="257"/>
      <c r="J208" s="257"/>
      <c r="K208" s="257"/>
      <c r="L208" s="700" t="s">
        <v>3435</v>
      </c>
      <c r="M208" s="701" t="s">
        <v>3420</v>
      </c>
    </row>
    <row r="209" spans="1:13" ht="25.5" hidden="1" x14ac:dyDescent="0.25">
      <c r="A209" s="260" t="s">
        <v>1821</v>
      </c>
      <c r="B209" s="258" t="s">
        <v>1107</v>
      </c>
      <c r="C209" s="699" t="s">
        <v>580</v>
      </c>
      <c r="D209" s="254" t="s">
        <v>1104</v>
      </c>
      <c r="E209" s="255" t="s">
        <v>1657</v>
      </c>
      <c r="F209" s="256"/>
      <c r="G209" s="931" t="s">
        <v>2166</v>
      </c>
      <c r="H209" s="701" t="s">
        <v>1858</v>
      </c>
      <c r="I209" s="257"/>
      <c r="J209" s="257"/>
      <c r="K209" s="257"/>
      <c r="L209" s="700" t="s">
        <v>3436</v>
      </c>
      <c r="M209" s="701" t="s">
        <v>3420</v>
      </c>
    </row>
    <row r="210" spans="1:13" ht="51" hidden="1" x14ac:dyDescent="0.25">
      <c r="A210" s="260" t="s">
        <v>1821</v>
      </c>
      <c r="B210" s="258" t="s">
        <v>1107</v>
      </c>
      <c r="C210" s="699" t="s">
        <v>580</v>
      </c>
      <c r="D210" s="254" t="s">
        <v>1105</v>
      </c>
      <c r="E210" s="255" t="s">
        <v>1657</v>
      </c>
      <c r="F210" s="256"/>
      <c r="G210" s="931" t="s">
        <v>423</v>
      </c>
      <c r="H210" s="701" t="s">
        <v>1859</v>
      </c>
      <c r="I210" s="257"/>
      <c r="J210" s="257"/>
      <c r="K210" s="257"/>
      <c r="L210" s="700" t="s">
        <v>3436</v>
      </c>
      <c r="M210" s="701" t="s">
        <v>3418</v>
      </c>
    </row>
    <row r="211" spans="1:13" ht="38.25" hidden="1" x14ac:dyDescent="0.25">
      <c r="A211" s="260" t="s">
        <v>1821</v>
      </c>
      <c r="B211" s="258" t="s">
        <v>1107</v>
      </c>
      <c r="C211" s="699" t="s">
        <v>580</v>
      </c>
      <c r="D211" s="254" t="s">
        <v>1106</v>
      </c>
      <c r="E211" s="255" t="s">
        <v>1169</v>
      </c>
      <c r="F211" s="256"/>
      <c r="G211" s="700" t="s">
        <v>2167</v>
      </c>
      <c r="H211" s="1015" t="s">
        <v>3512</v>
      </c>
      <c r="I211" s="257"/>
      <c r="J211" s="257"/>
      <c r="K211" s="257"/>
      <c r="L211" s="700"/>
      <c r="M211" s="701"/>
    </row>
    <row r="212" spans="1:13" ht="25.5" hidden="1" x14ac:dyDescent="0.25">
      <c r="A212" s="260" t="s">
        <v>1821</v>
      </c>
      <c r="B212" s="258" t="s">
        <v>1107</v>
      </c>
      <c r="C212" s="699" t="s">
        <v>580</v>
      </c>
      <c r="D212" s="254" t="s">
        <v>1108</v>
      </c>
      <c r="E212" s="255"/>
      <c r="F212" s="256"/>
      <c r="G212" s="700"/>
      <c r="H212" s="701"/>
      <c r="I212" s="257"/>
      <c r="J212" s="257"/>
      <c r="K212" s="257"/>
      <c r="L212" s="700"/>
      <c r="M212" s="701"/>
    </row>
    <row r="213" spans="1:13" ht="25.5" hidden="1" x14ac:dyDescent="0.25">
      <c r="A213" s="260" t="s">
        <v>1821</v>
      </c>
      <c r="B213" s="258" t="s">
        <v>1107</v>
      </c>
      <c r="C213" s="699" t="s">
        <v>580</v>
      </c>
      <c r="D213" s="254" t="s">
        <v>1109</v>
      </c>
      <c r="E213" s="255"/>
      <c r="F213" s="256"/>
      <c r="G213" s="700"/>
      <c r="H213" s="701"/>
      <c r="I213" s="257"/>
      <c r="J213" s="257"/>
      <c r="K213" s="257"/>
      <c r="L213" s="700"/>
      <c r="M213" s="701"/>
    </row>
    <row r="214" spans="1:13" ht="25.5" hidden="1" x14ac:dyDescent="0.25">
      <c r="A214" s="260" t="s">
        <v>1821</v>
      </c>
      <c r="B214" s="258" t="s">
        <v>1107</v>
      </c>
      <c r="C214" s="699" t="s">
        <v>580</v>
      </c>
      <c r="D214" s="254" t="s">
        <v>1110</v>
      </c>
      <c r="E214" s="255"/>
      <c r="F214" s="256"/>
      <c r="G214" s="700"/>
      <c r="H214" s="701"/>
      <c r="I214" s="257"/>
      <c r="J214" s="257"/>
      <c r="K214" s="257"/>
      <c r="L214" s="700"/>
      <c r="M214" s="701"/>
    </row>
    <row r="215" spans="1:13" ht="25.5" hidden="1" x14ac:dyDescent="0.25">
      <c r="A215" s="260" t="s">
        <v>1821</v>
      </c>
      <c r="B215" s="258" t="s">
        <v>1107</v>
      </c>
      <c r="C215" s="699" t="s">
        <v>580</v>
      </c>
      <c r="D215" s="254" t="s">
        <v>1111</v>
      </c>
      <c r="E215" s="255"/>
      <c r="F215" s="256"/>
      <c r="G215" s="700"/>
      <c r="H215" s="701"/>
      <c r="I215" s="257"/>
      <c r="J215" s="257"/>
      <c r="K215" s="257"/>
      <c r="L215" s="700"/>
      <c r="M215" s="701"/>
    </row>
    <row r="216" spans="1:13" ht="25.5" hidden="1" x14ac:dyDescent="0.25">
      <c r="A216" s="260" t="s">
        <v>1821</v>
      </c>
      <c r="B216" s="258" t="s">
        <v>1107</v>
      </c>
      <c r="C216" s="699" t="s">
        <v>580</v>
      </c>
      <c r="D216" s="254" t="s">
        <v>1112</v>
      </c>
      <c r="E216" s="255"/>
      <c r="F216" s="256"/>
      <c r="G216" s="700"/>
      <c r="H216" s="701"/>
      <c r="I216" s="257"/>
      <c r="J216" s="257"/>
      <c r="K216" s="257"/>
      <c r="L216" s="700"/>
      <c r="M216" s="701"/>
    </row>
    <row r="217" spans="1:13" ht="25.5" hidden="1" x14ac:dyDescent="0.25">
      <c r="A217" s="260" t="s">
        <v>1821</v>
      </c>
      <c r="B217" s="258" t="s">
        <v>1107</v>
      </c>
      <c r="C217" s="699" t="s">
        <v>580</v>
      </c>
      <c r="D217" s="254" t="s">
        <v>1113</v>
      </c>
      <c r="E217" s="255"/>
      <c r="F217" s="256"/>
      <c r="G217" s="700"/>
      <c r="H217" s="701"/>
      <c r="I217" s="257"/>
      <c r="J217" s="257"/>
      <c r="K217" s="257"/>
      <c r="L217" s="700"/>
      <c r="M217" s="701"/>
    </row>
    <row r="218" spans="1:13" ht="25.5" hidden="1" x14ac:dyDescent="0.25">
      <c r="A218" s="260" t="s">
        <v>1821</v>
      </c>
      <c r="B218" s="258" t="s">
        <v>1107</v>
      </c>
      <c r="C218" s="699" t="s">
        <v>580</v>
      </c>
      <c r="D218" s="254" t="s">
        <v>1114</v>
      </c>
      <c r="E218" s="255"/>
      <c r="F218" s="256"/>
      <c r="G218" s="700"/>
      <c r="H218" s="701"/>
      <c r="I218" s="257"/>
      <c r="J218" s="257"/>
      <c r="K218" s="257"/>
      <c r="L218" s="700"/>
      <c r="M218" s="701"/>
    </row>
    <row r="219" spans="1:13" ht="25.5" hidden="1" x14ac:dyDescent="0.25">
      <c r="A219" s="260" t="s">
        <v>1821</v>
      </c>
      <c r="B219" s="258" t="s">
        <v>1107</v>
      </c>
      <c r="C219" s="699" t="s">
        <v>580</v>
      </c>
      <c r="D219" s="254" t="s">
        <v>1115</v>
      </c>
      <c r="E219" s="255"/>
      <c r="F219" s="256"/>
      <c r="G219" s="700"/>
      <c r="H219" s="701"/>
      <c r="I219" s="257"/>
      <c r="J219" s="257"/>
      <c r="K219" s="257"/>
      <c r="L219" s="700"/>
      <c r="M219" s="701"/>
    </row>
    <row r="220" spans="1:13" ht="25.5" hidden="1" x14ac:dyDescent="0.25">
      <c r="A220" s="260" t="s">
        <v>1821</v>
      </c>
      <c r="B220" s="258" t="s">
        <v>1107</v>
      </c>
      <c r="C220" s="699" t="s">
        <v>580</v>
      </c>
      <c r="D220" s="254" t="s">
        <v>1116</v>
      </c>
      <c r="E220" s="255"/>
      <c r="F220" s="256"/>
      <c r="G220" s="700"/>
      <c r="H220" s="701"/>
      <c r="I220" s="257"/>
      <c r="J220" s="257"/>
      <c r="K220" s="257"/>
      <c r="L220" s="700"/>
      <c r="M220" s="701"/>
    </row>
    <row r="221" spans="1:13" ht="25.5" hidden="1" x14ac:dyDescent="0.25">
      <c r="A221" s="260" t="s">
        <v>1821</v>
      </c>
      <c r="B221" s="258" t="s">
        <v>1107</v>
      </c>
      <c r="C221" s="699" t="s">
        <v>580</v>
      </c>
      <c r="D221" s="254" t="s">
        <v>1117</v>
      </c>
      <c r="E221" s="255"/>
      <c r="F221" s="256"/>
      <c r="G221" s="700"/>
      <c r="H221" s="701"/>
      <c r="I221" s="257"/>
      <c r="J221" s="257"/>
      <c r="K221" s="257"/>
      <c r="L221" s="700"/>
      <c r="M221" s="701"/>
    </row>
    <row r="222" spans="1:13" ht="25.5" hidden="1" x14ac:dyDescent="0.25">
      <c r="A222" s="260" t="s">
        <v>1821</v>
      </c>
      <c r="B222" s="258" t="s">
        <v>1107</v>
      </c>
      <c r="C222" s="699" t="s">
        <v>580</v>
      </c>
      <c r="D222" s="254" t="s">
        <v>1118</v>
      </c>
      <c r="E222" s="255"/>
      <c r="F222" s="256"/>
      <c r="G222" s="700"/>
      <c r="H222" s="701"/>
      <c r="I222" s="257"/>
      <c r="J222" s="257"/>
      <c r="K222" s="257"/>
      <c r="L222" s="700"/>
      <c r="M222" s="701"/>
    </row>
    <row r="223" spans="1:13" ht="25.5" hidden="1" x14ac:dyDescent="0.25">
      <c r="A223" s="260" t="s">
        <v>1821</v>
      </c>
      <c r="B223" s="258" t="s">
        <v>1107</v>
      </c>
      <c r="C223" s="699" t="s">
        <v>580</v>
      </c>
      <c r="D223" s="254" t="s">
        <v>1119</v>
      </c>
      <c r="E223" s="255"/>
      <c r="F223" s="256"/>
      <c r="G223" s="700"/>
      <c r="H223" s="701"/>
      <c r="I223" s="257"/>
      <c r="J223" s="257"/>
      <c r="K223" s="257"/>
      <c r="L223" s="700"/>
      <c r="M223" s="701"/>
    </row>
    <row r="224" spans="1:13" ht="25.5" hidden="1" x14ac:dyDescent="0.25">
      <c r="A224" s="260" t="s">
        <v>1821</v>
      </c>
      <c r="B224" s="258" t="s">
        <v>1107</v>
      </c>
      <c r="C224" s="699" t="s">
        <v>580</v>
      </c>
      <c r="D224" s="254" t="s">
        <v>1120</v>
      </c>
      <c r="E224" s="255"/>
      <c r="F224" s="256"/>
      <c r="G224" s="700"/>
      <c r="H224" s="701"/>
      <c r="I224" s="257"/>
      <c r="J224" s="257"/>
      <c r="K224" s="257"/>
      <c r="L224" s="700"/>
      <c r="M224" s="701"/>
    </row>
    <row r="225" spans="1:13" ht="25.5" hidden="1" x14ac:dyDescent="0.25">
      <c r="A225" s="260" t="s">
        <v>1821</v>
      </c>
      <c r="B225" s="258" t="s">
        <v>1107</v>
      </c>
      <c r="C225" s="699" t="s">
        <v>580</v>
      </c>
      <c r="D225" s="254" t="s">
        <v>1121</v>
      </c>
      <c r="E225" s="255"/>
      <c r="F225" s="256"/>
      <c r="G225" s="700"/>
      <c r="H225" s="701"/>
      <c r="I225" s="257"/>
      <c r="J225" s="257"/>
      <c r="K225" s="257"/>
      <c r="L225" s="700"/>
      <c r="M225" s="701"/>
    </row>
    <row r="226" spans="1:13" ht="25.5" hidden="1" x14ac:dyDescent="0.25">
      <c r="A226" s="260" t="s">
        <v>1821</v>
      </c>
      <c r="B226" s="258" t="s">
        <v>1107</v>
      </c>
      <c r="C226" s="699" t="s">
        <v>580</v>
      </c>
      <c r="D226" s="254" t="s">
        <v>1122</v>
      </c>
      <c r="E226" s="255"/>
      <c r="F226" s="256"/>
      <c r="G226" s="700"/>
      <c r="H226" s="701"/>
      <c r="I226" s="257"/>
      <c r="J226" s="257"/>
      <c r="K226" s="257"/>
      <c r="L226" s="700"/>
      <c r="M226" s="701"/>
    </row>
    <row r="227" spans="1:13" ht="38.25" hidden="1" x14ac:dyDescent="0.25">
      <c r="A227" s="260" t="s">
        <v>1821</v>
      </c>
      <c r="B227" s="258" t="s">
        <v>1107</v>
      </c>
      <c r="C227" s="699" t="s">
        <v>1143</v>
      </c>
      <c r="D227" s="254" t="s">
        <v>1138</v>
      </c>
      <c r="E227" s="255" t="s">
        <v>1169</v>
      </c>
      <c r="F227" s="256"/>
      <c r="G227" s="700" t="s">
        <v>1860</v>
      </c>
      <c r="H227" s="1015" t="s">
        <v>3495</v>
      </c>
      <c r="I227" s="257"/>
      <c r="J227" s="257"/>
      <c r="K227" s="257"/>
      <c r="L227" s="700"/>
      <c r="M227" s="701"/>
    </row>
    <row r="228" spans="1:13" ht="51" hidden="1" x14ac:dyDescent="0.25">
      <c r="A228" s="260" t="s">
        <v>1821</v>
      </c>
      <c r="B228" s="258" t="s">
        <v>1107</v>
      </c>
      <c r="C228" s="699" t="s">
        <v>1143</v>
      </c>
      <c r="D228" s="254" t="s">
        <v>1091</v>
      </c>
      <c r="E228" s="255" t="s">
        <v>1171</v>
      </c>
      <c r="F228" s="256"/>
      <c r="G228" s="700" t="s">
        <v>1861</v>
      </c>
      <c r="H228" s="701" t="s">
        <v>1862</v>
      </c>
      <c r="I228" s="257"/>
      <c r="J228" s="257"/>
      <c r="K228" s="257"/>
      <c r="L228" s="700"/>
      <c r="M228" s="701"/>
    </row>
    <row r="229" spans="1:13" ht="63.75" hidden="1" x14ac:dyDescent="0.25">
      <c r="A229" s="260" t="s">
        <v>1821</v>
      </c>
      <c r="B229" s="258" t="s">
        <v>1107</v>
      </c>
      <c r="C229" s="699" t="s">
        <v>1143</v>
      </c>
      <c r="D229" s="254" t="s">
        <v>1092</v>
      </c>
      <c r="E229" s="255" t="s">
        <v>1171</v>
      </c>
      <c r="F229" s="256"/>
      <c r="G229" s="700" t="s">
        <v>1863</v>
      </c>
      <c r="H229" s="701" t="s">
        <v>1864</v>
      </c>
      <c r="I229" s="257"/>
      <c r="J229" s="257"/>
      <c r="K229" s="257"/>
      <c r="L229" s="700"/>
      <c r="M229" s="701"/>
    </row>
    <row r="230" spans="1:13" ht="38.25" hidden="1" x14ac:dyDescent="0.25">
      <c r="A230" s="260" t="s">
        <v>1821</v>
      </c>
      <c r="B230" s="258" t="s">
        <v>1107</v>
      </c>
      <c r="C230" s="699" t="s">
        <v>1143</v>
      </c>
      <c r="D230" s="254" t="s">
        <v>1093</v>
      </c>
      <c r="E230" s="255" t="s">
        <v>1171</v>
      </c>
      <c r="F230" s="256"/>
      <c r="G230" s="700" t="s">
        <v>1865</v>
      </c>
      <c r="H230" s="701" t="s">
        <v>2168</v>
      </c>
      <c r="I230" s="257"/>
      <c r="J230" s="257"/>
      <c r="K230" s="257"/>
      <c r="L230" s="700"/>
      <c r="M230" s="701"/>
    </row>
    <row r="231" spans="1:13" ht="38.25" hidden="1" x14ac:dyDescent="0.25">
      <c r="A231" s="260" t="s">
        <v>1821</v>
      </c>
      <c r="B231" s="258" t="s">
        <v>1107</v>
      </c>
      <c r="C231" s="699" t="s">
        <v>1143</v>
      </c>
      <c r="D231" s="254" t="s">
        <v>1094</v>
      </c>
      <c r="E231" s="255" t="s">
        <v>1171</v>
      </c>
      <c r="F231" s="256"/>
      <c r="G231" s="700" t="s">
        <v>1867</v>
      </c>
      <c r="H231" s="701" t="s">
        <v>2169</v>
      </c>
      <c r="I231" s="257"/>
      <c r="J231" s="257"/>
      <c r="K231" s="257"/>
      <c r="L231" s="700"/>
      <c r="M231" s="701"/>
    </row>
    <row r="232" spans="1:13" ht="38.25" hidden="1" x14ac:dyDescent="0.25">
      <c r="A232" s="260" t="s">
        <v>1821</v>
      </c>
      <c r="B232" s="258" t="s">
        <v>1107</v>
      </c>
      <c r="C232" s="699" t="s">
        <v>1143</v>
      </c>
      <c r="D232" s="254" t="s">
        <v>1095</v>
      </c>
      <c r="E232" s="255" t="s">
        <v>1171</v>
      </c>
      <c r="F232" s="256"/>
      <c r="G232" s="1014" t="s">
        <v>1871</v>
      </c>
      <c r="H232" s="1015" t="s">
        <v>1872</v>
      </c>
      <c r="I232" s="257"/>
      <c r="J232" s="257"/>
      <c r="K232" s="257"/>
      <c r="L232" s="700"/>
      <c r="M232" s="701"/>
    </row>
    <row r="233" spans="1:13" ht="38.25" hidden="1" x14ac:dyDescent="0.25">
      <c r="A233" s="260" t="s">
        <v>1821</v>
      </c>
      <c r="B233" s="258" t="s">
        <v>1107</v>
      </c>
      <c r="C233" s="699" t="s">
        <v>1143</v>
      </c>
      <c r="D233" s="254" t="s">
        <v>1096</v>
      </c>
      <c r="E233" s="255" t="s">
        <v>1171</v>
      </c>
      <c r="F233" s="256"/>
      <c r="G233" s="1014" t="s">
        <v>1873</v>
      </c>
      <c r="H233" s="1015" t="s">
        <v>1874</v>
      </c>
      <c r="I233" s="257"/>
      <c r="J233" s="257"/>
      <c r="K233" s="257"/>
      <c r="L233" s="700"/>
      <c r="M233" s="701"/>
    </row>
    <row r="234" spans="1:13" ht="51" hidden="1" x14ac:dyDescent="0.25">
      <c r="A234" s="260" t="s">
        <v>1821</v>
      </c>
      <c r="B234" s="258" t="s">
        <v>1107</v>
      </c>
      <c r="C234" s="699" t="s">
        <v>1143</v>
      </c>
      <c r="D234" s="254" t="s">
        <v>1097</v>
      </c>
      <c r="E234" s="255" t="s">
        <v>1171</v>
      </c>
      <c r="F234" s="256"/>
      <c r="G234" s="1014" t="s">
        <v>1875</v>
      </c>
      <c r="H234" s="1015" t="s">
        <v>1876</v>
      </c>
      <c r="I234" s="257"/>
      <c r="J234" s="257"/>
      <c r="K234" s="257"/>
      <c r="L234" s="700"/>
      <c r="M234" s="701"/>
    </row>
    <row r="235" spans="1:13" ht="25.5" hidden="1" x14ac:dyDescent="0.25">
      <c r="A235" s="260" t="s">
        <v>1821</v>
      </c>
      <c r="B235" s="258" t="s">
        <v>1107</v>
      </c>
      <c r="C235" s="699" t="s">
        <v>1143</v>
      </c>
      <c r="D235" s="254" t="s">
        <v>1098</v>
      </c>
      <c r="E235" s="255" t="s">
        <v>1171</v>
      </c>
      <c r="F235" s="256"/>
      <c r="G235" s="1014"/>
      <c r="H235" s="1015"/>
      <c r="I235" s="257"/>
      <c r="J235" s="257"/>
      <c r="K235" s="257"/>
      <c r="L235" s="700"/>
      <c r="M235" s="701"/>
    </row>
    <row r="236" spans="1:13" ht="25.5" hidden="1" x14ac:dyDescent="0.25">
      <c r="A236" s="260" t="s">
        <v>1821</v>
      </c>
      <c r="B236" s="258" t="s">
        <v>1107</v>
      </c>
      <c r="C236" s="699" t="s">
        <v>1143</v>
      </c>
      <c r="D236" s="254" t="s">
        <v>1099</v>
      </c>
      <c r="E236" s="255" t="s">
        <v>1171</v>
      </c>
      <c r="F236" s="256"/>
      <c r="G236" s="700"/>
      <c r="H236" s="701"/>
      <c r="I236" s="257"/>
      <c r="J236" s="257"/>
      <c r="K236" s="257"/>
      <c r="L236" s="700"/>
      <c r="M236" s="701"/>
    </row>
    <row r="237" spans="1:13" ht="25.5" hidden="1" x14ac:dyDescent="0.25">
      <c r="A237" s="260" t="s">
        <v>1821</v>
      </c>
      <c r="B237" s="258" t="s">
        <v>1107</v>
      </c>
      <c r="C237" s="699" t="s">
        <v>1143</v>
      </c>
      <c r="D237" s="254" t="s">
        <v>1100</v>
      </c>
      <c r="E237" s="255" t="s">
        <v>1171</v>
      </c>
      <c r="F237" s="256"/>
      <c r="G237" s="700"/>
      <c r="H237" s="701"/>
      <c r="I237" s="257"/>
      <c r="J237" s="257"/>
      <c r="K237" s="257"/>
      <c r="L237" s="700"/>
      <c r="M237" s="701"/>
    </row>
    <row r="238" spans="1:13" ht="25.5" hidden="1" x14ac:dyDescent="0.25">
      <c r="A238" s="260" t="s">
        <v>1821</v>
      </c>
      <c r="B238" s="258" t="s">
        <v>1107</v>
      </c>
      <c r="C238" s="699" t="s">
        <v>1143</v>
      </c>
      <c r="D238" s="254" t="s">
        <v>1101</v>
      </c>
      <c r="E238" s="255" t="s">
        <v>1171</v>
      </c>
      <c r="F238" s="256"/>
      <c r="G238" s="700"/>
      <c r="H238" s="701"/>
      <c r="I238" s="257"/>
      <c r="J238" s="257"/>
      <c r="K238" s="257"/>
      <c r="L238" s="700"/>
      <c r="M238" s="701"/>
    </row>
    <row r="239" spans="1:13" ht="25.5" hidden="1" x14ac:dyDescent="0.25">
      <c r="A239" s="260" t="s">
        <v>1821</v>
      </c>
      <c r="B239" s="258" t="s">
        <v>1107</v>
      </c>
      <c r="C239" s="699" t="s">
        <v>1143</v>
      </c>
      <c r="D239" s="254" t="s">
        <v>1102</v>
      </c>
      <c r="E239" s="255" t="s">
        <v>1171</v>
      </c>
      <c r="F239" s="256"/>
      <c r="G239" s="700"/>
      <c r="H239" s="701"/>
      <c r="I239" s="257"/>
      <c r="J239" s="257"/>
      <c r="K239" s="257"/>
      <c r="L239" s="700"/>
      <c r="M239" s="701"/>
    </row>
    <row r="240" spans="1:13" ht="25.5" hidden="1" x14ac:dyDescent="0.25">
      <c r="A240" s="260" t="s">
        <v>1821</v>
      </c>
      <c r="B240" s="258" t="s">
        <v>1107</v>
      </c>
      <c r="C240" s="699" t="s">
        <v>1143</v>
      </c>
      <c r="D240" s="254" t="s">
        <v>1103</v>
      </c>
      <c r="E240" s="255" t="s">
        <v>1171</v>
      </c>
      <c r="F240" s="256"/>
      <c r="G240" s="700"/>
      <c r="H240" s="701"/>
      <c r="I240" s="257"/>
      <c r="J240" s="257"/>
      <c r="K240" s="257"/>
      <c r="L240" s="700"/>
      <c r="M240" s="701"/>
    </row>
    <row r="241" spans="1:13" ht="25.5" hidden="1" x14ac:dyDescent="0.25">
      <c r="A241" s="260" t="s">
        <v>1821</v>
      </c>
      <c r="B241" s="258" t="s">
        <v>1107</v>
      </c>
      <c r="C241" s="699" t="s">
        <v>1143</v>
      </c>
      <c r="D241" s="254" t="s">
        <v>1104</v>
      </c>
      <c r="E241" s="255" t="s">
        <v>1171</v>
      </c>
      <c r="F241" s="256"/>
      <c r="G241" s="700"/>
      <c r="H241" s="701"/>
      <c r="I241" s="257"/>
      <c r="J241" s="257"/>
      <c r="K241" s="257"/>
      <c r="L241" s="700"/>
      <c r="M241" s="701"/>
    </row>
    <row r="242" spans="1:13" ht="25.5" hidden="1" x14ac:dyDescent="0.25">
      <c r="A242" s="260" t="s">
        <v>1821</v>
      </c>
      <c r="B242" s="258" t="s">
        <v>1107</v>
      </c>
      <c r="C242" s="699" t="s">
        <v>1143</v>
      </c>
      <c r="D242" s="254" t="s">
        <v>1105</v>
      </c>
      <c r="E242" s="255" t="s">
        <v>1171</v>
      </c>
      <c r="F242" s="256"/>
      <c r="G242" s="700"/>
      <c r="H242" s="701"/>
      <c r="I242" s="257"/>
      <c r="J242" s="257"/>
      <c r="K242" s="257"/>
      <c r="L242" s="700"/>
      <c r="M242" s="701"/>
    </row>
    <row r="243" spans="1:13" ht="25.5" hidden="1" x14ac:dyDescent="0.25">
      <c r="A243" s="260" t="s">
        <v>1821</v>
      </c>
      <c r="B243" s="258" t="s">
        <v>1107</v>
      </c>
      <c r="C243" s="699" t="s">
        <v>1143</v>
      </c>
      <c r="D243" s="254" t="s">
        <v>1106</v>
      </c>
      <c r="E243" s="255"/>
      <c r="F243" s="256"/>
      <c r="G243" s="700"/>
      <c r="H243" s="701"/>
      <c r="I243" s="257"/>
      <c r="J243" s="257"/>
      <c r="K243" s="257"/>
      <c r="L243" s="700"/>
      <c r="M243" s="701"/>
    </row>
    <row r="244" spans="1:13" ht="25.5" hidden="1" x14ac:dyDescent="0.25">
      <c r="A244" s="260" t="s">
        <v>1821</v>
      </c>
      <c r="B244" s="258" t="s">
        <v>1107</v>
      </c>
      <c r="C244" s="699" t="s">
        <v>1143</v>
      </c>
      <c r="D244" s="254" t="s">
        <v>1108</v>
      </c>
      <c r="E244" s="255"/>
      <c r="F244" s="256"/>
      <c r="G244" s="700"/>
      <c r="H244" s="701"/>
      <c r="I244" s="257"/>
      <c r="J244" s="257"/>
      <c r="K244" s="257"/>
      <c r="L244" s="700"/>
      <c r="M244" s="701"/>
    </row>
    <row r="245" spans="1:13" ht="25.5" hidden="1" x14ac:dyDescent="0.25">
      <c r="A245" s="260" t="s">
        <v>1821</v>
      </c>
      <c r="B245" s="258" t="s">
        <v>1107</v>
      </c>
      <c r="C245" s="699" t="s">
        <v>1143</v>
      </c>
      <c r="D245" s="254" t="s">
        <v>1109</v>
      </c>
      <c r="E245" s="255"/>
      <c r="F245" s="256"/>
      <c r="G245" s="700"/>
      <c r="H245" s="701"/>
      <c r="I245" s="257"/>
      <c r="J245" s="257"/>
      <c r="K245" s="257"/>
      <c r="L245" s="700"/>
      <c r="M245" s="701"/>
    </row>
    <row r="246" spans="1:13" ht="25.5" hidden="1" x14ac:dyDescent="0.25">
      <c r="A246" s="260" t="s">
        <v>1821</v>
      </c>
      <c r="B246" s="258" t="s">
        <v>1107</v>
      </c>
      <c r="C246" s="699" t="s">
        <v>1143</v>
      </c>
      <c r="D246" s="254" t="s">
        <v>1110</v>
      </c>
      <c r="E246" s="255"/>
      <c r="F246" s="256"/>
      <c r="G246" s="700"/>
      <c r="H246" s="701"/>
      <c r="I246" s="257"/>
      <c r="J246" s="257"/>
      <c r="K246" s="257"/>
      <c r="L246" s="700"/>
      <c r="M246" s="701"/>
    </row>
    <row r="247" spans="1:13" ht="25.5" hidden="1" x14ac:dyDescent="0.25">
      <c r="A247" s="260" t="s">
        <v>1821</v>
      </c>
      <c r="B247" s="258" t="s">
        <v>1107</v>
      </c>
      <c r="C247" s="699" t="s">
        <v>1143</v>
      </c>
      <c r="D247" s="254" t="s">
        <v>1111</v>
      </c>
      <c r="E247" s="255"/>
      <c r="F247" s="256"/>
      <c r="G247" s="700"/>
      <c r="H247" s="701"/>
      <c r="I247" s="257"/>
      <c r="J247" s="257"/>
      <c r="K247" s="257"/>
      <c r="L247" s="700"/>
      <c r="M247" s="701"/>
    </row>
    <row r="248" spans="1:13" ht="25.5" hidden="1" x14ac:dyDescent="0.25">
      <c r="A248" s="260" t="s">
        <v>1821</v>
      </c>
      <c r="B248" s="258" t="s">
        <v>1107</v>
      </c>
      <c r="C248" s="699" t="s">
        <v>1143</v>
      </c>
      <c r="D248" s="254" t="s">
        <v>1112</v>
      </c>
      <c r="E248" s="255"/>
      <c r="F248" s="256"/>
      <c r="G248" s="700"/>
      <c r="H248" s="701"/>
      <c r="I248" s="257"/>
      <c r="J248" s="257"/>
      <c r="K248" s="257"/>
      <c r="L248" s="700"/>
      <c r="M248" s="701"/>
    </row>
    <row r="249" spans="1:13" ht="25.5" hidden="1" x14ac:dyDescent="0.25">
      <c r="A249" s="260" t="s">
        <v>1821</v>
      </c>
      <c r="B249" s="258" t="s">
        <v>1107</v>
      </c>
      <c r="C249" s="699" t="s">
        <v>1143</v>
      </c>
      <c r="D249" s="254" t="s">
        <v>1113</v>
      </c>
      <c r="E249" s="255"/>
      <c r="F249" s="256"/>
      <c r="G249" s="700"/>
      <c r="H249" s="701"/>
      <c r="I249" s="257"/>
      <c r="J249" s="257"/>
      <c r="K249" s="257"/>
      <c r="L249" s="700"/>
      <c r="M249" s="701"/>
    </row>
    <row r="250" spans="1:13" ht="25.5" hidden="1" x14ac:dyDescent="0.25">
      <c r="A250" s="260" t="s">
        <v>1821</v>
      </c>
      <c r="B250" s="258" t="s">
        <v>1107</v>
      </c>
      <c r="C250" s="699" t="s">
        <v>1143</v>
      </c>
      <c r="D250" s="254" t="s">
        <v>1114</v>
      </c>
      <c r="E250" s="255"/>
      <c r="F250" s="256"/>
      <c r="G250" s="700"/>
      <c r="H250" s="701"/>
      <c r="I250" s="257"/>
      <c r="J250" s="257"/>
      <c r="K250" s="257"/>
      <c r="L250" s="700"/>
      <c r="M250" s="701"/>
    </row>
    <row r="251" spans="1:13" ht="25.5" hidden="1" x14ac:dyDescent="0.25">
      <c r="A251" s="260" t="s">
        <v>1821</v>
      </c>
      <c r="B251" s="258" t="s">
        <v>1107</v>
      </c>
      <c r="C251" s="699" t="s">
        <v>1143</v>
      </c>
      <c r="D251" s="254" t="s">
        <v>1115</v>
      </c>
      <c r="E251" s="255"/>
      <c r="F251" s="256"/>
      <c r="G251" s="700"/>
      <c r="H251" s="701"/>
      <c r="I251" s="257"/>
      <c r="J251" s="257"/>
      <c r="K251" s="257"/>
      <c r="L251" s="700"/>
      <c r="M251" s="701"/>
    </row>
    <row r="252" spans="1:13" ht="25.5" hidden="1" x14ac:dyDescent="0.25">
      <c r="A252" s="260" t="s">
        <v>1821</v>
      </c>
      <c r="B252" s="258" t="s">
        <v>1107</v>
      </c>
      <c r="C252" s="699" t="s">
        <v>1143</v>
      </c>
      <c r="D252" s="254" t="s">
        <v>1116</v>
      </c>
      <c r="E252" s="255"/>
      <c r="F252" s="256"/>
      <c r="G252" s="700"/>
      <c r="H252" s="701"/>
      <c r="I252" s="257"/>
      <c r="J252" s="257"/>
      <c r="K252" s="257"/>
      <c r="L252" s="700"/>
      <c r="M252" s="701"/>
    </row>
    <row r="253" spans="1:13" ht="25.5" hidden="1" x14ac:dyDescent="0.25">
      <c r="A253" s="260" t="s">
        <v>1821</v>
      </c>
      <c r="B253" s="258" t="s">
        <v>1107</v>
      </c>
      <c r="C253" s="699" t="s">
        <v>1143</v>
      </c>
      <c r="D253" s="254" t="s">
        <v>1117</v>
      </c>
      <c r="E253" s="255"/>
      <c r="F253" s="256"/>
      <c r="G253" s="700"/>
      <c r="H253" s="701"/>
      <c r="I253" s="257"/>
      <c r="J253" s="257"/>
      <c r="K253" s="257"/>
      <c r="L253" s="700"/>
      <c r="M253" s="701"/>
    </row>
    <row r="254" spans="1:13" ht="25.5" hidden="1" x14ac:dyDescent="0.25">
      <c r="A254" s="260" t="s">
        <v>1821</v>
      </c>
      <c r="B254" s="258" t="s">
        <v>1107</v>
      </c>
      <c r="C254" s="699" t="s">
        <v>1143</v>
      </c>
      <c r="D254" s="254" t="s">
        <v>1118</v>
      </c>
      <c r="E254" s="255"/>
      <c r="F254" s="256"/>
      <c r="G254" s="700"/>
      <c r="H254" s="701"/>
      <c r="I254" s="257"/>
      <c r="J254" s="257"/>
      <c r="K254" s="257"/>
      <c r="L254" s="700"/>
      <c r="M254" s="701"/>
    </row>
    <row r="255" spans="1:13" ht="25.5" hidden="1" x14ac:dyDescent="0.25">
      <c r="A255" s="260" t="s">
        <v>1821</v>
      </c>
      <c r="B255" s="258" t="s">
        <v>1107</v>
      </c>
      <c r="C255" s="699" t="s">
        <v>1143</v>
      </c>
      <c r="D255" s="254" t="s">
        <v>1119</v>
      </c>
      <c r="E255" s="255"/>
      <c r="F255" s="256"/>
      <c r="G255" s="700"/>
      <c r="H255" s="701"/>
      <c r="I255" s="257"/>
      <c r="J255" s="257"/>
      <c r="K255" s="257"/>
      <c r="L255" s="700"/>
      <c r="M255" s="701"/>
    </row>
    <row r="256" spans="1:13" ht="25.5" hidden="1" x14ac:dyDescent="0.25">
      <c r="A256" s="260" t="s">
        <v>1821</v>
      </c>
      <c r="B256" s="258" t="s">
        <v>1107</v>
      </c>
      <c r="C256" s="699" t="s">
        <v>1143</v>
      </c>
      <c r="D256" s="254" t="s">
        <v>1120</v>
      </c>
      <c r="E256" s="255"/>
      <c r="F256" s="256"/>
      <c r="G256" s="700"/>
      <c r="H256" s="701"/>
      <c r="I256" s="257"/>
      <c r="J256" s="257"/>
      <c r="K256" s="257"/>
      <c r="L256" s="700"/>
      <c r="M256" s="701"/>
    </row>
    <row r="257" spans="1:13" ht="25.5" hidden="1" x14ac:dyDescent="0.25">
      <c r="A257" s="260" t="s">
        <v>1821</v>
      </c>
      <c r="B257" s="258" t="s">
        <v>1107</v>
      </c>
      <c r="C257" s="699" t="s">
        <v>1143</v>
      </c>
      <c r="D257" s="254" t="s">
        <v>1121</v>
      </c>
      <c r="E257" s="255"/>
      <c r="F257" s="256"/>
      <c r="G257" s="700"/>
      <c r="H257" s="701"/>
      <c r="I257" s="257"/>
      <c r="J257" s="257"/>
      <c r="K257" s="257"/>
      <c r="L257" s="700"/>
      <c r="M257" s="701"/>
    </row>
    <row r="258" spans="1:13" ht="25.5" hidden="1" x14ac:dyDescent="0.25">
      <c r="A258" s="260" t="s">
        <v>1821</v>
      </c>
      <c r="B258" s="258" t="s">
        <v>1107</v>
      </c>
      <c r="C258" s="699" t="s">
        <v>1143</v>
      </c>
      <c r="D258" s="254" t="s">
        <v>1122</v>
      </c>
      <c r="E258" s="255"/>
      <c r="F258" s="256"/>
      <c r="G258" s="700"/>
      <c r="H258" s="701"/>
      <c r="I258" s="257"/>
      <c r="J258" s="257"/>
      <c r="K258" s="257"/>
      <c r="L258" s="700"/>
      <c r="M258" s="701"/>
    </row>
    <row r="259" spans="1:13" ht="63.75" hidden="1" x14ac:dyDescent="0.25">
      <c r="A259" s="260" t="s">
        <v>1821</v>
      </c>
      <c r="B259" s="258" t="s">
        <v>1123</v>
      </c>
      <c r="C259" s="699" t="s">
        <v>411</v>
      </c>
      <c r="D259" s="254" t="s">
        <v>1138</v>
      </c>
      <c r="E259" s="255" t="s">
        <v>1665</v>
      </c>
      <c r="F259" s="256"/>
      <c r="G259" s="700" t="s">
        <v>1666</v>
      </c>
      <c r="H259" s="701" t="s">
        <v>1877</v>
      </c>
      <c r="I259" s="257"/>
      <c r="J259" s="257"/>
      <c r="K259" s="257"/>
      <c r="L259" s="700" t="s">
        <v>3424</v>
      </c>
      <c r="M259" s="701" t="s">
        <v>3418</v>
      </c>
    </row>
    <row r="260" spans="1:13" ht="25.5" hidden="1" x14ac:dyDescent="0.25">
      <c r="A260" s="260" t="s">
        <v>1821</v>
      </c>
      <c r="B260" s="258" t="s">
        <v>1123</v>
      </c>
      <c r="C260" s="699" t="s">
        <v>411</v>
      </c>
      <c r="D260" s="254" t="s">
        <v>1091</v>
      </c>
      <c r="E260" s="255" t="s">
        <v>1667</v>
      </c>
      <c r="F260" s="256"/>
      <c r="G260" s="700"/>
      <c r="H260" s="701" t="s">
        <v>43</v>
      </c>
      <c r="I260" s="257"/>
      <c r="J260" s="257"/>
      <c r="K260" s="257"/>
      <c r="L260" s="700" t="s">
        <v>3424</v>
      </c>
      <c r="M260" s="701" t="s">
        <v>3425</v>
      </c>
    </row>
    <row r="261" spans="1:13" ht="25.5" hidden="1" x14ac:dyDescent="0.25">
      <c r="A261" s="260" t="s">
        <v>1821</v>
      </c>
      <c r="B261" s="258" t="s">
        <v>1123</v>
      </c>
      <c r="C261" s="699" t="s">
        <v>411</v>
      </c>
      <c r="D261" s="254" t="s">
        <v>1092</v>
      </c>
      <c r="E261" s="255" t="s">
        <v>1301</v>
      </c>
      <c r="F261" s="256"/>
      <c r="G261" s="931" t="s">
        <v>2170</v>
      </c>
      <c r="H261" s="1015" t="s">
        <v>3402</v>
      </c>
      <c r="I261" s="257"/>
      <c r="J261" s="257"/>
      <c r="K261" s="257"/>
      <c r="L261" s="700" t="s">
        <v>3437</v>
      </c>
      <c r="M261" s="701" t="s">
        <v>3420</v>
      </c>
    </row>
    <row r="262" spans="1:13" ht="25.5" hidden="1" x14ac:dyDescent="0.25">
      <c r="A262" s="260" t="s">
        <v>1821</v>
      </c>
      <c r="B262" s="258" t="s">
        <v>1123</v>
      </c>
      <c r="C262" s="699" t="s">
        <v>411</v>
      </c>
      <c r="D262" s="254" t="s">
        <v>1093</v>
      </c>
      <c r="E262" s="255"/>
      <c r="F262" s="256"/>
      <c r="G262" s="700"/>
      <c r="H262" s="701"/>
      <c r="I262" s="257"/>
      <c r="J262" s="257"/>
      <c r="K262" s="257"/>
      <c r="L262" s="700"/>
      <c r="M262" s="701"/>
    </row>
    <row r="263" spans="1:13" ht="25.5" hidden="1" x14ac:dyDescent="0.25">
      <c r="A263" s="260" t="s">
        <v>1821</v>
      </c>
      <c r="B263" s="258" t="s">
        <v>1123</v>
      </c>
      <c r="C263" s="699" t="s">
        <v>411</v>
      </c>
      <c r="D263" s="254" t="s">
        <v>1094</v>
      </c>
      <c r="E263" s="255"/>
      <c r="F263" s="256"/>
      <c r="G263" s="700"/>
      <c r="H263" s="701"/>
      <c r="I263" s="257"/>
      <c r="J263" s="257"/>
      <c r="K263" s="257"/>
      <c r="L263" s="700"/>
      <c r="M263" s="701"/>
    </row>
    <row r="264" spans="1:13" ht="25.5" hidden="1" x14ac:dyDescent="0.25">
      <c r="A264" s="260" t="s">
        <v>1821</v>
      </c>
      <c r="B264" s="258" t="s">
        <v>1123</v>
      </c>
      <c r="C264" s="699" t="s">
        <v>411</v>
      </c>
      <c r="D264" s="254" t="s">
        <v>1095</v>
      </c>
      <c r="E264" s="255"/>
      <c r="F264" s="256"/>
      <c r="G264" s="700"/>
      <c r="H264" s="701"/>
      <c r="I264" s="257"/>
      <c r="J264" s="257"/>
      <c r="K264" s="257"/>
      <c r="L264" s="700"/>
      <c r="M264" s="701"/>
    </row>
    <row r="265" spans="1:13" ht="25.5" hidden="1" x14ac:dyDescent="0.25">
      <c r="A265" s="260" t="s">
        <v>1821</v>
      </c>
      <c r="B265" s="258" t="s">
        <v>1123</v>
      </c>
      <c r="C265" s="699" t="s">
        <v>411</v>
      </c>
      <c r="D265" s="254" t="s">
        <v>1096</v>
      </c>
      <c r="E265" s="255"/>
      <c r="F265" s="256"/>
      <c r="G265" s="700"/>
      <c r="H265" s="701"/>
      <c r="I265" s="257"/>
      <c r="J265" s="257"/>
      <c r="K265" s="257"/>
      <c r="L265" s="700"/>
      <c r="M265" s="701"/>
    </row>
    <row r="266" spans="1:13" ht="25.5" hidden="1" x14ac:dyDescent="0.25">
      <c r="A266" s="260" t="s">
        <v>1821</v>
      </c>
      <c r="B266" s="258" t="s">
        <v>1123</v>
      </c>
      <c r="C266" s="699" t="s">
        <v>411</v>
      </c>
      <c r="D266" s="254" t="s">
        <v>1097</v>
      </c>
      <c r="E266" s="255"/>
      <c r="F266" s="256"/>
      <c r="G266" s="700"/>
      <c r="H266" s="701"/>
      <c r="I266" s="257"/>
      <c r="J266" s="257"/>
      <c r="K266" s="257"/>
      <c r="L266" s="700"/>
      <c r="M266" s="701"/>
    </row>
    <row r="267" spans="1:13" ht="25.5" hidden="1" x14ac:dyDescent="0.25">
      <c r="A267" s="260" t="s">
        <v>1821</v>
      </c>
      <c r="B267" s="258" t="s">
        <v>1123</v>
      </c>
      <c r="C267" s="699" t="s">
        <v>411</v>
      </c>
      <c r="D267" s="254" t="s">
        <v>1098</v>
      </c>
      <c r="E267" s="255"/>
      <c r="F267" s="256"/>
      <c r="G267" s="700"/>
      <c r="H267" s="701"/>
      <c r="I267" s="257"/>
      <c r="J267" s="257"/>
      <c r="K267" s="257"/>
      <c r="L267" s="700"/>
      <c r="M267" s="701"/>
    </row>
    <row r="268" spans="1:13" ht="25.5" hidden="1" x14ac:dyDescent="0.25">
      <c r="A268" s="260" t="s">
        <v>1821</v>
      </c>
      <c r="B268" s="258" t="s">
        <v>1123</v>
      </c>
      <c r="C268" s="699" t="s">
        <v>411</v>
      </c>
      <c r="D268" s="254" t="s">
        <v>1099</v>
      </c>
      <c r="E268" s="255"/>
      <c r="F268" s="256"/>
      <c r="G268" s="700"/>
      <c r="H268" s="701"/>
      <c r="I268" s="257"/>
      <c r="J268" s="257"/>
      <c r="K268" s="257"/>
      <c r="L268" s="700"/>
      <c r="M268" s="701"/>
    </row>
    <row r="269" spans="1:13" ht="25.5" hidden="1" x14ac:dyDescent="0.25">
      <c r="A269" s="260" t="s">
        <v>1821</v>
      </c>
      <c r="B269" s="258" t="s">
        <v>1123</v>
      </c>
      <c r="C269" s="699" t="s">
        <v>411</v>
      </c>
      <c r="D269" s="254" t="s">
        <v>1100</v>
      </c>
      <c r="E269" s="255"/>
      <c r="F269" s="256"/>
      <c r="G269" s="700"/>
      <c r="H269" s="701"/>
      <c r="I269" s="257"/>
      <c r="J269" s="257"/>
      <c r="K269" s="257"/>
      <c r="L269" s="700"/>
      <c r="M269" s="701"/>
    </row>
    <row r="270" spans="1:13" ht="25.5" hidden="1" x14ac:dyDescent="0.25">
      <c r="A270" s="260" t="s">
        <v>1821</v>
      </c>
      <c r="B270" s="258" t="s">
        <v>1123</v>
      </c>
      <c r="C270" s="699" t="s">
        <v>411</v>
      </c>
      <c r="D270" s="254" t="s">
        <v>1101</v>
      </c>
      <c r="E270" s="255"/>
      <c r="F270" s="256"/>
      <c r="G270" s="700"/>
      <c r="H270" s="701"/>
      <c r="I270" s="257"/>
      <c r="J270" s="257"/>
      <c r="K270" s="257"/>
      <c r="L270" s="700"/>
      <c r="M270" s="701"/>
    </row>
    <row r="271" spans="1:13" ht="25.5" hidden="1" x14ac:dyDescent="0.25">
      <c r="A271" s="260" t="s">
        <v>1821</v>
      </c>
      <c r="B271" s="258" t="s">
        <v>1123</v>
      </c>
      <c r="C271" s="699" t="s">
        <v>411</v>
      </c>
      <c r="D271" s="254" t="s">
        <v>1102</v>
      </c>
      <c r="E271" s="255"/>
      <c r="F271" s="256"/>
      <c r="G271" s="700"/>
      <c r="H271" s="701"/>
      <c r="I271" s="257"/>
      <c r="J271" s="257"/>
      <c r="K271" s="257"/>
      <c r="L271" s="700"/>
      <c r="M271" s="701"/>
    </row>
    <row r="272" spans="1:13" ht="25.5" hidden="1" x14ac:dyDescent="0.25">
      <c r="A272" s="260" t="s">
        <v>1821</v>
      </c>
      <c r="B272" s="258" t="s">
        <v>1123</v>
      </c>
      <c r="C272" s="699" t="s">
        <v>411</v>
      </c>
      <c r="D272" s="254" t="s">
        <v>1103</v>
      </c>
      <c r="E272" s="255"/>
      <c r="F272" s="256"/>
      <c r="G272" s="700"/>
      <c r="H272" s="701"/>
      <c r="I272" s="257"/>
      <c r="J272" s="257"/>
      <c r="K272" s="257"/>
      <c r="L272" s="700"/>
      <c r="M272" s="701"/>
    </row>
    <row r="273" spans="1:13" ht="25.5" hidden="1" x14ac:dyDescent="0.25">
      <c r="A273" s="260" t="s">
        <v>1821</v>
      </c>
      <c r="B273" s="258" t="s">
        <v>1123</v>
      </c>
      <c r="C273" s="699" t="s">
        <v>411</v>
      </c>
      <c r="D273" s="254" t="s">
        <v>1104</v>
      </c>
      <c r="E273" s="255"/>
      <c r="F273" s="256"/>
      <c r="G273" s="700"/>
      <c r="H273" s="701"/>
      <c r="I273" s="257"/>
      <c r="J273" s="257"/>
      <c r="K273" s="257"/>
      <c r="L273" s="700"/>
      <c r="M273" s="701"/>
    </row>
    <row r="274" spans="1:13" ht="25.5" hidden="1" x14ac:dyDescent="0.25">
      <c r="A274" s="260" t="s">
        <v>1821</v>
      </c>
      <c r="B274" s="258" t="s">
        <v>1123</v>
      </c>
      <c r="C274" s="699" t="s">
        <v>411</v>
      </c>
      <c r="D274" s="254" t="s">
        <v>1105</v>
      </c>
      <c r="E274" s="255"/>
      <c r="F274" s="256"/>
      <c r="G274" s="700"/>
      <c r="H274" s="701"/>
      <c r="I274" s="257"/>
      <c r="J274" s="257"/>
      <c r="K274" s="257"/>
      <c r="L274" s="700"/>
      <c r="M274" s="701"/>
    </row>
    <row r="275" spans="1:13" ht="25.5" hidden="1" x14ac:dyDescent="0.25">
      <c r="A275" s="260" t="s">
        <v>1821</v>
      </c>
      <c r="B275" s="258" t="s">
        <v>1123</v>
      </c>
      <c r="C275" s="699" t="s">
        <v>411</v>
      </c>
      <c r="D275" s="254" t="s">
        <v>1106</v>
      </c>
      <c r="E275" s="255"/>
      <c r="F275" s="256"/>
      <c r="G275" s="700"/>
      <c r="H275" s="701"/>
      <c r="I275" s="257"/>
      <c r="J275" s="257"/>
      <c r="K275" s="257"/>
      <c r="L275" s="700"/>
      <c r="M275" s="701"/>
    </row>
    <row r="276" spans="1:13" ht="25.5" hidden="1" x14ac:dyDescent="0.25">
      <c r="A276" s="260" t="s">
        <v>1821</v>
      </c>
      <c r="B276" s="258" t="s">
        <v>1123</v>
      </c>
      <c r="C276" s="699" t="s">
        <v>411</v>
      </c>
      <c r="D276" s="254" t="s">
        <v>1108</v>
      </c>
      <c r="E276" s="255"/>
      <c r="F276" s="256"/>
      <c r="G276" s="700"/>
      <c r="H276" s="701"/>
      <c r="I276" s="257"/>
      <c r="J276" s="257"/>
      <c r="K276" s="257"/>
      <c r="L276" s="700"/>
      <c r="M276" s="701"/>
    </row>
    <row r="277" spans="1:13" ht="25.5" hidden="1" x14ac:dyDescent="0.25">
      <c r="A277" s="260" t="s">
        <v>1821</v>
      </c>
      <c r="B277" s="258" t="s">
        <v>1123</v>
      </c>
      <c r="C277" s="699" t="s">
        <v>411</v>
      </c>
      <c r="D277" s="254" t="s">
        <v>1109</v>
      </c>
      <c r="E277" s="255"/>
      <c r="F277" s="256"/>
      <c r="G277" s="700"/>
      <c r="H277" s="701"/>
      <c r="I277" s="257"/>
      <c r="J277" s="257"/>
      <c r="K277" s="257"/>
      <c r="L277" s="700"/>
      <c r="M277" s="701"/>
    </row>
    <row r="278" spans="1:13" ht="25.5" hidden="1" x14ac:dyDescent="0.25">
      <c r="A278" s="260" t="s">
        <v>1821</v>
      </c>
      <c r="B278" s="258" t="s">
        <v>1123</v>
      </c>
      <c r="C278" s="699" t="s">
        <v>411</v>
      </c>
      <c r="D278" s="254" t="s">
        <v>1110</v>
      </c>
      <c r="E278" s="255"/>
      <c r="F278" s="256"/>
      <c r="G278" s="700"/>
      <c r="H278" s="701"/>
      <c r="I278" s="257"/>
      <c r="J278" s="257"/>
      <c r="K278" s="257"/>
      <c r="L278" s="700"/>
      <c r="M278" s="701"/>
    </row>
    <row r="279" spans="1:13" ht="25.5" hidden="1" x14ac:dyDescent="0.25">
      <c r="A279" s="260" t="s">
        <v>1821</v>
      </c>
      <c r="B279" s="258" t="s">
        <v>1123</v>
      </c>
      <c r="C279" s="699" t="s">
        <v>411</v>
      </c>
      <c r="D279" s="254" t="s">
        <v>1111</v>
      </c>
      <c r="E279" s="255"/>
      <c r="F279" s="256"/>
      <c r="G279" s="700"/>
      <c r="H279" s="701"/>
      <c r="I279" s="257"/>
      <c r="J279" s="257"/>
      <c r="K279" s="257"/>
      <c r="L279" s="700"/>
      <c r="M279" s="701"/>
    </row>
    <row r="280" spans="1:13" ht="25.5" hidden="1" x14ac:dyDescent="0.25">
      <c r="A280" s="260" t="s">
        <v>1821</v>
      </c>
      <c r="B280" s="258" t="s">
        <v>1123</v>
      </c>
      <c r="C280" s="699" t="s">
        <v>411</v>
      </c>
      <c r="D280" s="254" t="s">
        <v>1112</v>
      </c>
      <c r="E280" s="255"/>
      <c r="F280" s="256"/>
      <c r="G280" s="700"/>
      <c r="H280" s="701"/>
      <c r="I280" s="257"/>
      <c r="J280" s="257"/>
      <c r="K280" s="257"/>
      <c r="L280" s="700"/>
      <c r="M280" s="701"/>
    </row>
    <row r="281" spans="1:13" ht="25.5" hidden="1" x14ac:dyDescent="0.25">
      <c r="A281" s="260" t="s">
        <v>1821</v>
      </c>
      <c r="B281" s="258" t="s">
        <v>1123</v>
      </c>
      <c r="C281" s="699" t="s">
        <v>411</v>
      </c>
      <c r="D281" s="254" t="s">
        <v>1113</v>
      </c>
      <c r="E281" s="255"/>
      <c r="F281" s="256"/>
      <c r="G281" s="700"/>
      <c r="H281" s="701"/>
      <c r="I281" s="257"/>
      <c r="J281" s="257"/>
      <c r="K281" s="257"/>
      <c r="L281" s="700"/>
      <c r="M281" s="701"/>
    </row>
    <row r="282" spans="1:13" ht="25.5" hidden="1" x14ac:dyDescent="0.25">
      <c r="A282" s="260" t="s">
        <v>1821</v>
      </c>
      <c r="B282" s="258" t="s">
        <v>1123</v>
      </c>
      <c r="C282" s="699" t="s">
        <v>411</v>
      </c>
      <c r="D282" s="254" t="s">
        <v>1114</v>
      </c>
      <c r="E282" s="255"/>
      <c r="F282" s="256"/>
      <c r="G282" s="700"/>
      <c r="H282" s="701"/>
      <c r="I282" s="257"/>
      <c r="J282" s="257"/>
      <c r="K282" s="257"/>
      <c r="L282" s="700"/>
      <c r="M282" s="701"/>
    </row>
    <row r="283" spans="1:13" ht="25.5" hidden="1" x14ac:dyDescent="0.25">
      <c r="A283" s="260" t="s">
        <v>1821</v>
      </c>
      <c r="B283" s="258" t="s">
        <v>1123</v>
      </c>
      <c r="C283" s="699" t="s">
        <v>411</v>
      </c>
      <c r="D283" s="254" t="s">
        <v>1115</v>
      </c>
      <c r="E283" s="255"/>
      <c r="F283" s="256"/>
      <c r="G283" s="700"/>
      <c r="H283" s="701"/>
      <c r="I283" s="257"/>
      <c r="J283" s="257"/>
      <c r="K283" s="257"/>
      <c r="L283" s="700"/>
      <c r="M283" s="701"/>
    </row>
    <row r="284" spans="1:13" ht="25.5" hidden="1" x14ac:dyDescent="0.25">
      <c r="A284" s="260" t="s">
        <v>1821</v>
      </c>
      <c r="B284" s="258" t="s">
        <v>1123</v>
      </c>
      <c r="C284" s="699" t="s">
        <v>411</v>
      </c>
      <c r="D284" s="254" t="s">
        <v>1116</v>
      </c>
      <c r="E284" s="255"/>
      <c r="F284" s="256"/>
      <c r="G284" s="700"/>
      <c r="H284" s="701"/>
      <c r="I284" s="257"/>
      <c r="J284" s="257"/>
      <c r="K284" s="257"/>
      <c r="L284" s="700"/>
      <c r="M284" s="701"/>
    </row>
    <row r="285" spans="1:13" ht="25.5" hidden="1" x14ac:dyDescent="0.25">
      <c r="A285" s="260" t="s">
        <v>1821</v>
      </c>
      <c r="B285" s="258" t="s">
        <v>1123</v>
      </c>
      <c r="C285" s="699" t="s">
        <v>411</v>
      </c>
      <c r="D285" s="254" t="s">
        <v>1117</v>
      </c>
      <c r="E285" s="255"/>
      <c r="F285" s="256"/>
      <c r="G285" s="700"/>
      <c r="H285" s="701"/>
      <c r="I285" s="257"/>
      <c r="J285" s="257"/>
      <c r="K285" s="257"/>
      <c r="L285" s="700"/>
      <c r="M285" s="701"/>
    </row>
    <row r="286" spans="1:13" ht="25.5" hidden="1" x14ac:dyDescent="0.25">
      <c r="A286" s="260" t="s">
        <v>1821</v>
      </c>
      <c r="B286" s="258" t="s">
        <v>1123</v>
      </c>
      <c r="C286" s="699" t="s">
        <v>411</v>
      </c>
      <c r="D286" s="254" t="s">
        <v>1118</v>
      </c>
      <c r="E286" s="255"/>
      <c r="F286" s="256"/>
      <c r="G286" s="700"/>
      <c r="H286" s="701"/>
      <c r="I286" s="257"/>
      <c r="J286" s="257"/>
      <c r="K286" s="257"/>
      <c r="L286" s="700"/>
      <c r="M286" s="701"/>
    </row>
    <row r="287" spans="1:13" ht="25.5" hidden="1" x14ac:dyDescent="0.25">
      <c r="A287" s="260" t="s">
        <v>1821</v>
      </c>
      <c r="B287" s="258" t="s">
        <v>1123</v>
      </c>
      <c r="C287" s="699" t="s">
        <v>411</v>
      </c>
      <c r="D287" s="254" t="s">
        <v>1119</v>
      </c>
      <c r="E287" s="255"/>
      <c r="F287" s="256"/>
      <c r="G287" s="700"/>
      <c r="H287" s="701"/>
      <c r="I287" s="257"/>
      <c r="J287" s="257"/>
      <c r="K287" s="257"/>
      <c r="L287" s="700"/>
      <c r="M287" s="701"/>
    </row>
    <row r="288" spans="1:13" ht="25.5" hidden="1" x14ac:dyDescent="0.25">
      <c r="A288" s="260" t="s">
        <v>1821</v>
      </c>
      <c r="B288" s="258" t="s">
        <v>1123</v>
      </c>
      <c r="C288" s="699" t="s">
        <v>411</v>
      </c>
      <c r="D288" s="254" t="s">
        <v>1120</v>
      </c>
      <c r="E288" s="255"/>
      <c r="F288" s="256"/>
      <c r="G288" s="700"/>
      <c r="H288" s="701"/>
      <c r="I288" s="257"/>
      <c r="J288" s="257"/>
      <c r="K288" s="257"/>
      <c r="L288" s="700"/>
      <c r="M288" s="701"/>
    </row>
    <row r="289" spans="1:13" ht="25.5" hidden="1" x14ac:dyDescent="0.25">
      <c r="A289" s="260" t="s">
        <v>1821</v>
      </c>
      <c r="B289" s="258" t="s">
        <v>1123</v>
      </c>
      <c r="C289" s="699" t="s">
        <v>411</v>
      </c>
      <c r="D289" s="254" t="s">
        <v>1121</v>
      </c>
      <c r="E289" s="255"/>
      <c r="F289" s="256"/>
      <c r="G289" s="700"/>
      <c r="H289" s="701"/>
      <c r="I289" s="257"/>
      <c r="J289" s="257"/>
      <c r="K289" s="257"/>
      <c r="L289" s="700"/>
      <c r="M289" s="701"/>
    </row>
    <row r="290" spans="1:13" ht="25.5" hidden="1" x14ac:dyDescent="0.25">
      <c r="A290" s="260" t="s">
        <v>1821</v>
      </c>
      <c r="B290" s="258" t="s">
        <v>1123</v>
      </c>
      <c r="C290" s="699" t="s">
        <v>411</v>
      </c>
      <c r="D290" s="254" t="s">
        <v>1122</v>
      </c>
      <c r="E290" s="255"/>
      <c r="F290" s="256"/>
      <c r="G290" s="700"/>
      <c r="H290" s="701"/>
      <c r="I290" s="257"/>
      <c r="J290" s="257"/>
      <c r="K290" s="257"/>
      <c r="L290" s="700"/>
      <c r="M290" s="701"/>
    </row>
    <row r="291" spans="1:13" ht="25.5" hidden="1" x14ac:dyDescent="0.25">
      <c r="A291" s="260" t="s">
        <v>1878</v>
      </c>
      <c r="B291" s="258" t="s">
        <v>1090</v>
      </c>
      <c r="C291" s="699" t="s">
        <v>572</v>
      </c>
      <c r="D291" s="254" t="s">
        <v>1138</v>
      </c>
      <c r="E291" s="255" t="s">
        <v>1668</v>
      </c>
      <c r="F291" s="256"/>
      <c r="G291" s="931" t="s">
        <v>2171</v>
      </c>
      <c r="H291" s="701" t="s">
        <v>1879</v>
      </c>
      <c r="I291" s="257"/>
      <c r="J291" s="257"/>
      <c r="K291" s="257"/>
      <c r="L291" s="700" t="s">
        <v>3441</v>
      </c>
      <c r="M291" s="701" t="s">
        <v>3442</v>
      </c>
    </row>
    <row r="292" spans="1:13" ht="25.5" hidden="1" x14ac:dyDescent="0.25">
      <c r="A292" s="260" t="s">
        <v>1878</v>
      </c>
      <c r="B292" s="258" t="s">
        <v>1090</v>
      </c>
      <c r="C292" s="699" t="s">
        <v>572</v>
      </c>
      <c r="D292" s="254" t="s">
        <v>1091</v>
      </c>
      <c r="E292" s="255" t="s">
        <v>1668</v>
      </c>
      <c r="F292" s="256"/>
      <c r="G292" s="931" t="s">
        <v>2172</v>
      </c>
      <c r="H292" s="701" t="s">
        <v>1880</v>
      </c>
      <c r="I292" s="257"/>
      <c r="J292" s="257"/>
      <c r="K292" s="257"/>
      <c r="L292" s="700" t="s">
        <v>3441</v>
      </c>
      <c r="M292" s="701" t="s">
        <v>3443</v>
      </c>
    </row>
    <row r="293" spans="1:13" ht="25.5" hidden="1" x14ac:dyDescent="0.25">
      <c r="A293" s="260" t="s">
        <v>1878</v>
      </c>
      <c r="B293" s="258" t="s">
        <v>1090</v>
      </c>
      <c r="C293" s="699" t="s">
        <v>572</v>
      </c>
      <c r="D293" s="254" t="s">
        <v>1092</v>
      </c>
      <c r="E293" s="255" t="s">
        <v>1668</v>
      </c>
      <c r="F293" s="256"/>
      <c r="G293" s="931" t="s">
        <v>2173</v>
      </c>
      <c r="H293" s="701" t="s">
        <v>1881</v>
      </c>
      <c r="I293" s="257"/>
      <c r="J293" s="257"/>
      <c r="K293" s="257"/>
      <c r="L293" s="700" t="s">
        <v>3441</v>
      </c>
      <c r="M293" s="701" t="s">
        <v>3444</v>
      </c>
    </row>
    <row r="294" spans="1:13" ht="38.25" hidden="1" x14ac:dyDescent="0.25">
      <c r="A294" s="260" t="s">
        <v>1878</v>
      </c>
      <c r="B294" s="258" t="s">
        <v>1090</v>
      </c>
      <c r="C294" s="699" t="s">
        <v>572</v>
      </c>
      <c r="D294" s="254" t="s">
        <v>1093</v>
      </c>
      <c r="E294" s="255" t="s">
        <v>1668</v>
      </c>
      <c r="F294" s="256"/>
      <c r="G294" s="931" t="s">
        <v>2174</v>
      </c>
      <c r="H294" s="701" t="s">
        <v>1882</v>
      </c>
      <c r="I294" s="257"/>
      <c r="J294" s="257"/>
      <c r="K294" s="257"/>
      <c r="L294" s="700" t="s">
        <v>3441</v>
      </c>
      <c r="M294" s="701" t="s">
        <v>3445</v>
      </c>
    </row>
    <row r="295" spans="1:13" ht="38.25" hidden="1" x14ac:dyDescent="0.25">
      <c r="A295" s="260" t="s">
        <v>1878</v>
      </c>
      <c r="B295" s="258" t="s">
        <v>1090</v>
      </c>
      <c r="C295" s="699" t="s">
        <v>572</v>
      </c>
      <c r="D295" s="254" t="s">
        <v>1094</v>
      </c>
      <c r="E295" s="255" t="s">
        <v>1668</v>
      </c>
      <c r="F295" s="256"/>
      <c r="G295" s="931" t="s">
        <v>2175</v>
      </c>
      <c r="H295" s="701" t="s">
        <v>1883</v>
      </c>
      <c r="I295" s="257"/>
      <c r="J295" s="257"/>
      <c r="K295" s="257"/>
      <c r="L295" s="700" t="s">
        <v>3441</v>
      </c>
      <c r="M295" s="701" t="s">
        <v>3446</v>
      </c>
    </row>
    <row r="296" spans="1:13" ht="25.5" hidden="1" x14ac:dyDescent="0.25">
      <c r="A296" s="260" t="s">
        <v>1878</v>
      </c>
      <c r="B296" s="258" t="s">
        <v>1090</v>
      </c>
      <c r="C296" s="699" t="s">
        <v>572</v>
      </c>
      <c r="D296" s="254" t="s">
        <v>1095</v>
      </c>
      <c r="E296" s="255" t="s">
        <v>1668</v>
      </c>
      <c r="F296" s="256"/>
      <c r="G296" s="931" t="s">
        <v>2176</v>
      </c>
      <c r="H296" s="701" t="s">
        <v>2177</v>
      </c>
      <c r="I296" s="257"/>
      <c r="J296" s="257"/>
      <c r="K296" s="257"/>
      <c r="L296" s="700" t="s">
        <v>3441</v>
      </c>
      <c r="M296" s="701" t="s">
        <v>3447</v>
      </c>
    </row>
    <row r="297" spans="1:13" ht="25.5" hidden="1" x14ac:dyDescent="0.25">
      <c r="A297" s="260" t="s">
        <v>1878</v>
      </c>
      <c r="B297" s="258" t="s">
        <v>1090</v>
      </c>
      <c r="C297" s="699" t="s">
        <v>572</v>
      </c>
      <c r="D297" s="254" t="s">
        <v>1096</v>
      </c>
      <c r="E297" s="255" t="s">
        <v>1668</v>
      </c>
      <c r="F297" s="256"/>
      <c r="G297" s="931" t="s">
        <v>2178</v>
      </c>
      <c r="H297" s="701" t="s">
        <v>2179</v>
      </c>
      <c r="I297" s="257"/>
      <c r="J297" s="257"/>
      <c r="K297" s="257"/>
      <c r="L297" s="700" t="s">
        <v>3441</v>
      </c>
      <c r="M297" s="701" t="s">
        <v>3448</v>
      </c>
    </row>
    <row r="298" spans="1:13" ht="38.25" hidden="1" x14ac:dyDescent="0.25">
      <c r="A298" s="260" t="s">
        <v>1878</v>
      </c>
      <c r="B298" s="258" t="s">
        <v>1090</v>
      </c>
      <c r="C298" s="699" t="s">
        <v>572</v>
      </c>
      <c r="D298" s="254" t="s">
        <v>1097</v>
      </c>
      <c r="E298" s="255" t="s">
        <v>1668</v>
      </c>
      <c r="F298" s="256"/>
      <c r="G298" s="931" t="s">
        <v>2180</v>
      </c>
      <c r="H298" s="701" t="s">
        <v>2181</v>
      </c>
      <c r="I298" s="257"/>
      <c r="J298" s="257"/>
      <c r="K298" s="257"/>
      <c r="L298" s="700" t="s">
        <v>3441</v>
      </c>
      <c r="M298" s="701" t="s">
        <v>3449</v>
      </c>
    </row>
    <row r="299" spans="1:13" ht="25.5" hidden="1" x14ac:dyDescent="0.25">
      <c r="A299" s="260" t="s">
        <v>1878</v>
      </c>
      <c r="B299" s="258" t="s">
        <v>1090</v>
      </c>
      <c r="C299" s="699" t="s">
        <v>575</v>
      </c>
      <c r="D299" s="254" t="s">
        <v>1138</v>
      </c>
      <c r="E299" s="255" t="s">
        <v>1194</v>
      </c>
      <c r="F299" s="256"/>
      <c r="G299" s="700"/>
      <c r="H299" s="701" t="s">
        <v>43</v>
      </c>
      <c r="I299" s="257"/>
      <c r="J299" s="257"/>
      <c r="K299" s="257"/>
      <c r="L299" s="700" t="s">
        <v>3441</v>
      </c>
      <c r="M299" s="701" t="s">
        <v>3450</v>
      </c>
    </row>
    <row r="300" spans="1:13" ht="38.25" hidden="1" x14ac:dyDescent="0.25">
      <c r="A300" s="260" t="s">
        <v>1878</v>
      </c>
      <c r="B300" s="258" t="s">
        <v>1090</v>
      </c>
      <c r="C300" s="699" t="s">
        <v>575</v>
      </c>
      <c r="D300" s="254" t="s">
        <v>1091</v>
      </c>
      <c r="E300" s="255" t="s">
        <v>1669</v>
      </c>
      <c r="F300" s="256"/>
      <c r="G300" s="700" t="s">
        <v>1124</v>
      </c>
      <c r="H300" s="701" t="s">
        <v>1887</v>
      </c>
      <c r="I300" s="257"/>
      <c r="J300" s="257"/>
      <c r="K300" s="257"/>
      <c r="L300" s="700" t="s">
        <v>3453</v>
      </c>
      <c r="M300" s="701" t="s">
        <v>3417</v>
      </c>
    </row>
    <row r="301" spans="1:13" ht="38.25" hidden="1" x14ac:dyDescent="0.25">
      <c r="A301" s="260" t="s">
        <v>1878</v>
      </c>
      <c r="B301" s="258" t="s">
        <v>1090</v>
      </c>
      <c r="C301" s="699" t="s">
        <v>575</v>
      </c>
      <c r="D301" s="254" t="s">
        <v>1092</v>
      </c>
      <c r="E301" s="255" t="s">
        <v>1669</v>
      </c>
      <c r="F301" s="256"/>
      <c r="G301" s="700" t="s">
        <v>1125</v>
      </c>
      <c r="H301" s="701" t="s">
        <v>1888</v>
      </c>
      <c r="I301" s="257"/>
      <c r="J301" s="257"/>
      <c r="K301" s="257"/>
      <c r="L301" s="700" t="s">
        <v>3453</v>
      </c>
      <c r="M301" s="701" t="s">
        <v>3454</v>
      </c>
    </row>
    <row r="302" spans="1:13" ht="38.25" hidden="1" x14ac:dyDescent="0.25">
      <c r="A302" s="260" t="s">
        <v>1878</v>
      </c>
      <c r="B302" s="258" t="s">
        <v>1090</v>
      </c>
      <c r="C302" s="699" t="s">
        <v>575</v>
      </c>
      <c r="D302" s="254" t="s">
        <v>1093</v>
      </c>
      <c r="E302" s="255" t="s">
        <v>1669</v>
      </c>
      <c r="F302" s="256"/>
      <c r="G302" s="700" t="s">
        <v>1126</v>
      </c>
      <c r="H302" s="701" t="s">
        <v>1889</v>
      </c>
      <c r="I302" s="257"/>
      <c r="J302" s="257"/>
      <c r="K302" s="257"/>
      <c r="L302" s="700" t="s">
        <v>3453</v>
      </c>
      <c r="M302" s="701" t="s">
        <v>3423</v>
      </c>
    </row>
    <row r="303" spans="1:13" ht="38.25" hidden="1" x14ac:dyDescent="0.25">
      <c r="A303" s="260" t="s">
        <v>1878</v>
      </c>
      <c r="B303" s="258" t="s">
        <v>1090</v>
      </c>
      <c r="C303" s="699" t="s">
        <v>575</v>
      </c>
      <c r="D303" s="254" t="s">
        <v>1094</v>
      </c>
      <c r="E303" s="255" t="s">
        <v>1669</v>
      </c>
      <c r="F303" s="256"/>
      <c r="G303" s="700" t="s">
        <v>1127</v>
      </c>
      <c r="H303" s="701" t="s">
        <v>1890</v>
      </c>
      <c r="I303" s="257"/>
      <c r="J303" s="257"/>
      <c r="K303" s="257"/>
      <c r="L303" s="700" t="s">
        <v>3453</v>
      </c>
      <c r="M303" s="701" t="s">
        <v>3455</v>
      </c>
    </row>
    <row r="304" spans="1:13" ht="25.5" hidden="1" x14ac:dyDescent="0.25">
      <c r="A304" s="260" t="s">
        <v>1878</v>
      </c>
      <c r="B304" s="258" t="s">
        <v>1090</v>
      </c>
      <c r="C304" s="699" t="s">
        <v>575</v>
      </c>
      <c r="D304" s="254" t="s">
        <v>1095</v>
      </c>
      <c r="E304" s="255" t="s">
        <v>1669</v>
      </c>
      <c r="F304" s="256"/>
      <c r="G304" s="700" t="s">
        <v>1128</v>
      </c>
      <c r="H304" s="701" t="s">
        <v>1891</v>
      </c>
      <c r="I304" s="257"/>
      <c r="J304" s="257"/>
      <c r="K304" s="257"/>
      <c r="L304" s="700" t="s">
        <v>3453</v>
      </c>
      <c r="M304" s="701" t="s">
        <v>3430</v>
      </c>
    </row>
    <row r="305" spans="1:13" ht="38.25" hidden="1" x14ac:dyDescent="0.25">
      <c r="A305" s="260" t="s">
        <v>1878</v>
      </c>
      <c r="B305" s="258" t="s">
        <v>1090</v>
      </c>
      <c r="C305" s="699" t="s">
        <v>575</v>
      </c>
      <c r="D305" s="254" t="s">
        <v>1096</v>
      </c>
      <c r="E305" s="255" t="s">
        <v>1669</v>
      </c>
      <c r="F305" s="256"/>
      <c r="G305" s="700" t="s">
        <v>1129</v>
      </c>
      <c r="H305" s="701" t="s">
        <v>1892</v>
      </c>
      <c r="I305" s="257"/>
      <c r="J305" s="257"/>
      <c r="K305" s="257"/>
      <c r="L305" s="700" t="s">
        <v>3453</v>
      </c>
      <c r="M305" s="701" t="s">
        <v>3456</v>
      </c>
    </row>
    <row r="306" spans="1:13" ht="38.25" hidden="1" x14ac:dyDescent="0.25">
      <c r="A306" s="260" t="s">
        <v>1878</v>
      </c>
      <c r="B306" s="258" t="s">
        <v>1090</v>
      </c>
      <c r="C306" s="699" t="s">
        <v>575</v>
      </c>
      <c r="D306" s="254" t="s">
        <v>1097</v>
      </c>
      <c r="E306" s="255" t="s">
        <v>1669</v>
      </c>
      <c r="F306" s="256"/>
      <c r="G306" s="700" t="s">
        <v>1197</v>
      </c>
      <c r="H306" s="701" t="s">
        <v>1893</v>
      </c>
      <c r="I306" s="257"/>
      <c r="J306" s="257"/>
      <c r="K306" s="257"/>
      <c r="L306" s="700" t="s">
        <v>3453</v>
      </c>
      <c r="M306" s="701" t="s">
        <v>3457</v>
      </c>
    </row>
    <row r="307" spans="1:13" ht="38.25" hidden="1" x14ac:dyDescent="0.25">
      <c r="A307" s="260" t="s">
        <v>1878</v>
      </c>
      <c r="B307" s="258" t="s">
        <v>1090</v>
      </c>
      <c r="C307" s="699" t="s">
        <v>1141</v>
      </c>
      <c r="D307" s="254" t="s">
        <v>1138</v>
      </c>
      <c r="E307" s="255" t="s">
        <v>1669</v>
      </c>
      <c r="F307" s="256"/>
      <c r="G307" s="700" t="s">
        <v>1198</v>
      </c>
      <c r="H307" s="701" t="s">
        <v>3510</v>
      </c>
      <c r="I307" s="257"/>
      <c r="J307" s="257"/>
      <c r="K307" s="257"/>
      <c r="L307" s="700" t="s">
        <v>3453</v>
      </c>
      <c r="M307" s="701" t="s">
        <v>3458</v>
      </c>
    </row>
    <row r="308" spans="1:13" ht="38.25" hidden="1" x14ac:dyDescent="0.25">
      <c r="A308" s="260" t="s">
        <v>1878</v>
      </c>
      <c r="B308" s="258" t="s">
        <v>1090</v>
      </c>
      <c r="C308" s="699" t="s">
        <v>1141</v>
      </c>
      <c r="D308" s="254" t="s">
        <v>1091</v>
      </c>
      <c r="E308" s="255" t="s">
        <v>1669</v>
      </c>
      <c r="F308" s="256"/>
      <c r="G308" s="700" t="s">
        <v>1199</v>
      </c>
      <c r="H308" s="701" t="s">
        <v>3509</v>
      </c>
      <c r="I308" s="257"/>
      <c r="J308" s="257"/>
      <c r="K308" s="257"/>
      <c r="L308" s="700" t="s">
        <v>3453</v>
      </c>
      <c r="M308" s="701" t="s">
        <v>3459</v>
      </c>
    </row>
    <row r="309" spans="1:13" ht="25.5" hidden="1" x14ac:dyDescent="0.25">
      <c r="A309" s="260" t="s">
        <v>1878</v>
      </c>
      <c r="B309" s="258" t="s">
        <v>1090</v>
      </c>
      <c r="C309" s="699" t="s">
        <v>1141</v>
      </c>
      <c r="D309" s="254" t="s">
        <v>1092</v>
      </c>
      <c r="E309" s="255" t="s">
        <v>1669</v>
      </c>
      <c r="F309" s="256"/>
      <c r="G309" s="700" t="s">
        <v>1200</v>
      </c>
      <c r="H309" s="701" t="s">
        <v>1894</v>
      </c>
      <c r="I309" s="257"/>
      <c r="J309" s="257"/>
      <c r="K309" s="257"/>
      <c r="L309" s="700" t="s">
        <v>3453</v>
      </c>
      <c r="M309" s="701" t="s">
        <v>3460</v>
      </c>
    </row>
    <row r="310" spans="1:13" ht="25.5" hidden="1" x14ac:dyDescent="0.25">
      <c r="A310" s="260" t="s">
        <v>1878</v>
      </c>
      <c r="B310" s="258" t="s">
        <v>1090</v>
      </c>
      <c r="C310" s="699" t="s">
        <v>1141</v>
      </c>
      <c r="D310" s="254" t="s">
        <v>1093</v>
      </c>
      <c r="E310" s="255" t="s">
        <v>1286</v>
      </c>
      <c r="F310" s="256"/>
      <c r="G310" s="700" t="s">
        <v>2182</v>
      </c>
      <c r="H310" s="701" t="s">
        <v>1895</v>
      </c>
      <c r="I310" s="257"/>
      <c r="J310" s="257"/>
      <c r="K310" s="257"/>
      <c r="L310" s="700" t="s">
        <v>3416</v>
      </c>
      <c r="M310" s="701" t="s">
        <v>3420</v>
      </c>
    </row>
    <row r="311" spans="1:13" ht="25.5" hidden="1" x14ac:dyDescent="0.25">
      <c r="A311" s="260" t="s">
        <v>1878</v>
      </c>
      <c r="B311" s="258" t="s">
        <v>1090</v>
      </c>
      <c r="C311" s="699" t="s">
        <v>1141</v>
      </c>
      <c r="D311" s="254" t="s">
        <v>1094</v>
      </c>
      <c r="E311" s="255" t="s">
        <v>1286</v>
      </c>
      <c r="F311" s="256"/>
      <c r="G311" s="700" t="s">
        <v>2183</v>
      </c>
      <c r="H311" s="701" t="s">
        <v>1896</v>
      </c>
      <c r="I311" s="257"/>
      <c r="J311" s="257"/>
      <c r="K311" s="257"/>
      <c r="L311" s="700" t="s">
        <v>3416</v>
      </c>
      <c r="M311" s="701" t="s">
        <v>3418</v>
      </c>
    </row>
    <row r="312" spans="1:13" ht="25.5" hidden="1" x14ac:dyDescent="0.25">
      <c r="A312" s="260" t="s">
        <v>1878</v>
      </c>
      <c r="B312" s="258" t="s">
        <v>1090</v>
      </c>
      <c r="C312" s="699" t="s">
        <v>1141</v>
      </c>
      <c r="D312" s="254" t="s">
        <v>1095</v>
      </c>
      <c r="E312" s="255" t="s">
        <v>1286</v>
      </c>
      <c r="F312" s="256"/>
      <c r="G312" s="700" t="s">
        <v>2184</v>
      </c>
      <c r="H312" s="701" t="s">
        <v>1897</v>
      </c>
      <c r="I312" s="257"/>
      <c r="J312" s="257"/>
      <c r="K312" s="257"/>
      <c r="L312" s="700" t="s">
        <v>3416</v>
      </c>
      <c r="M312" s="701" t="s">
        <v>3421</v>
      </c>
    </row>
    <row r="313" spans="1:13" ht="25.5" hidden="1" x14ac:dyDescent="0.25">
      <c r="A313" s="260" t="s">
        <v>1878</v>
      </c>
      <c r="B313" s="258" t="s">
        <v>1090</v>
      </c>
      <c r="C313" s="699" t="s">
        <v>1141</v>
      </c>
      <c r="D313" s="254" t="s">
        <v>1096</v>
      </c>
      <c r="E313" s="255" t="s">
        <v>1167</v>
      </c>
      <c r="F313" s="256"/>
      <c r="G313" s="700"/>
      <c r="H313" s="701" t="s">
        <v>43</v>
      </c>
      <c r="I313" s="257"/>
      <c r="J313" s="257"/>
      <c r="K313" s="257"/>
      <c r="L313" s="700" t="s">
        <v>3416</v>
      </c>
      <c r="M313" s="701" t="s">
        <v>3429</v>
      </c>
    </row>
    <row r="314" spans="1:13" ht="25.5" hidden="1" x14ac:dyDescent="0.25">
      <c r="A314" s="260" t="s">
        <v>1878</v>
      </c>
      <c r="B314" s="258" t="s">
        <v>1090</v>
      </c>
      <c r="C314" s="699" t="s">
        <v>1141</v>
      </c>
      <c r="D314" s="254" t="s">
        <v>1097</v>
      </c>
      <c r="E314" s="255" t="s">
        <v>1167</v>
      </c>
      <c r="F314" s="256"/>
      <c r="G314" s="700" t="s">
        <v>1898</v>
      </c>
      <c r="H314" s="701" t="s">
        <v>1899</v>
      </c>
      <c r="I314" s="257"/>
      <c r="J314" s="257"/>
      <c r="K314" s="257"/>
      <c r="L314" s="700"/>
      <c r="M314" s="701"/>
    </row>
    <row r="315" spans="1:13" ht="25.5" hidden="1" x14ac:dyDescent="0.25">
      <c r="A315" s="260" t="s">
        <v>1878</v>
      </c>
      <c r="B315" s="258" t="s">
        <v>1090</v>
      </c>
      <c r="C315" s="699" t="s">
        <v>407</v>
      </c>
      <c r="D315" s="254" t="s">
        <v>1138</v>
      </c>
      <c r="E315" s="255" t="s">
        <v>1187</v>
      </c>
      <c r="F315" s="256"/>
      <c r="G315" s="700"/>
      <c r="H315" s="701" t="s">
        <v>43</v>
      </c>
      <c r="I315" s="257"/>
      <c r="J315" s="257"/>
      <c r="K315" s="257"/>
      <c r="L315" s="700" t="s">
        <v>3453</v>
      </c>
      <c r="M315" s="701" t="s">
        <v>3461</v>
      </c>
    </row>
    <row r="316" spans="1:13" ht="25.5" hidden="1" x14ac:dyDescent="0.25">
      <c r="A316" s="260" t="s">
        <v>1878</v>
      </c>
      <c r="B316" s="258" t="s">
        <v>1090</v>
      </c>
      <c r="C316" s="699" t="s">
        <v>407</v>
      </c>
      <c r="D316" s="254" t="s">
        <v>1091</v>
      </c>
      <c r="E316" s="255" t="s">
        <v>1187</v>
      </c>
      <c r="F316" s="256"/>
      <c r="G316" s="700"/>
      <c r="H316" s="701" t="s">
        <v>43</v>
      </c>
      <c r="I316" s="257"/>
      <c r="J316" s="257"/>
      <c r="K316" s="257"/>
      <c r="L316" s="700" t="s">
        <v>3453</v>
      </c>
      <c r="M316" s="701" t="s">
        <v>3462</v>
      </c>
    </row>
    <row r="317" spans="1:13" ht="25.5" hidden="1" x14ac:dyDescent="0.25">
      <c r="A317" s="260" t="s">
        <v>1878</v>
      </c>
      <c r="B317" s="258" t="s">
        <v>1090</v>
      </c>
      <c r="C317" s="699" t="s">
        <v>407</v>
      </c>
      <c r="D317" s="254" t="s">
        <v>1092</v>
      </c>
      <c r="E317" s="255" t="s">
        <v>1283</v>
      </c>
      <c r="F317" s="256"/>
      <c r="G317" s="700" t="s">
        <v>1310</v>
      </c>
      <c r="H317" s="701" t="s">
        <v>1900</v>
      </c>
      <c r="I317" s="257"/>
      <c r="J317" s="257"/>
      <c r="K317" s="257"/>
      <c r="L317" s="700" t="s">
        <v>3469</v>
      </c>
      <c r="M317" s="701" t="s">
        <v>3417</v>
      </c>
    </row>
    <row r="318" spans="1:13" ht="25.5" hidden="1" x14ac:dyDescent="0.25">
      <c r="A318" s="260" t="s">
        <v>1878</v>
      </c>
      <c r="B318" s="258" t="s">
        <v>1090</v>
      </c>
      <c r="C318" s="699" t="s">
        <v>407</v>
      </c>
      <c r="D318" s="254" t="s">
        <v>1093</v>
      </c>
      <c r="E318" s="255" t="s">
        <v>1283</v>
      </c>
      <c r="F318" s="256"/>
      <c r="G318" s="700" t="s">
        <v>1311</v>
      </c>
      <c r="H318" s="701" t="s">
        <v>1901</v>
      </c>
      <c r="I318" s="257"/>
      <c r="J318" s="257"/>
      <c r="K318" s="257"/>
      <c r="L318" s="700" t="s">
        <v>3469</v>
      </c>
      <c r="M318" s="701" t="s">
        <v>3470</v>
      </c>
    </row>
    <row r="319" spans="1:13" ht="25.5" hidden="1" x14ac:dyDescent="0.25">
      <c r="A319" s="260" t="s">
        <v>1878</v>
      </c>
      <c r="B319" s="258" t="s">
        <v>1090</v>
      </c>
      <c r="C319" s="699" t="s">
        <v>407</v>
      </c>
      <c r="D319" s="254" t="s">
        <v>1094</v>
      </c>
      <c r="E319" s="255" t="s">
        <v>1283</v>
      </c>
      <c r="F319" s="256"/>
      <c r="G319" s="700" t="s">
        <v>444</v>
      </c>
      <c r="H319" s="701" t="s">
        <v>1902</v>
      </c>
      <c r="I319" s="257"/>
      <c r="J319" s="257"/>
      <c r="K319" s="257"/>
      <c r="L319" s="700" t="s">
        <v>3469</v>
      </c>
      <c r="M319" s="701" t="s">
        <v>3423</v>
      </c>
    </row>
    <row r="320" spans="1:13" ht="25.5" hidden="1" x14ac:dyDescent="0.25">
      <c r="A320" s="260" t="s">
        <v>1878</v>
      </c>
      <c r="B320" s="258" t="s">
        <v>1090</v>
      </c>
      <c r="C320" s="699" t="s">
        <v>407</v>
      </c>
      <c r="D320" s="254" t="s">
        <v>1095</v>
      </c>
      <c r="E320" s="255" t="s">
        <v>1283</v>
      </c>
      <c r="F320" s="256"/>
      <c r="G320" s="700" t="s">
        <v>1903</v>
      </c>
      <c r="H320" s="701" t="s">
        <v>1904</v>
      </c>
      <c r="I320" s="257"/>
      <c r="J320" s="257"/>
      <c r="K320" s="257"/>
      <c r="L320" s="700" t="s">
        <v>3469</v>
      </c>
      <c r="M320" s="701" t="s">
        <v>3468</v>
      </c>
    </row>
    <row r="321" spans="1:13" ht="25.5" hidden="1" x14ac:dyDescent="0.25">
      <c r="A321" s="260" t="s">
        <v>1878</v>
      </c>
      <c r="B321" s="258" t="s">
        <v>1090</v>
      </c>
      <c r="C321" s="699" t="s">
        <v>407</v>
      </c>
      <c r="D321" s="254" t="s">
        <v>1096</v>
      </c>
      <c r="E321" s="255" t="s">
        <v>1167</v>
      </c>
      <c r="F321" s="256"/>
      <c r="G321" s="700"/>
      <c r="H321" s="701" t="s">
        <v>43</v>
      </c>
      <c r="I321" s="257"/>
      <c r="J321" s="257"/>
      <c r="K321" s="257"/>
      <c r="L321" s="700" t="s">
        <v>3469</v>
      </c>
      <c r="M321" s="701" t="s">
        <v>3430</v>
      </c>
    </row>
    <row r="322" spans="1:13" ht="25.5" hidden="1" x14ac:dyDescent="0.25">
      <c r="A322" s="260" t="s">
        <v>1878</v>
      </c>
      <c r="B322" s="258" t="s">
        <v>1090</v>
      </c>
      <c r="C322" s="699" t="s">
        <v>407</v>
      </c>
      <c r="D322" s="254" t="s">
        <v>1097</v>
      </c>
      <c r="E322" s="255"/>
      <c r="F322" s="256"/>
      <c r="G322" s="700"/>
      <c r="H322" s="701"/>
      <c r="I322" s="257"/>
      <c r="J322" s="257"/>
      <c r="K322" s="257"/>
      <c r="L322" s="700" t="s">
        <v>3441</v>
      </c>
      <c r="M322" s="701" t="s">
        <v>3451</v>
      </c>
    </row>
    <row r="323" spans="1:13" ht="25.5" hidden="1" x14ac:dyDescent="0.25">
      <c r="A323" s="260" t="s">
        <v>1878</v>
      </c>
      <c r="B323" s="258" t="s">
        <v>1090</v>
      </c>
      <c r="C323" s="699" t="s">
        <v>408</v>
      </c>
      <c r="D323" s="254" t="s">
        <v>1138</v>
      </c>
      <c r="E323" s="255" t="s">
        <v>1905</v>
      </c>
      <c r="F323" s="256"/>
      <c r="G323" s="931" t="s">
        <v>439</v>
      </c>
      <c r="H323" s="701" t="s">
        <v>1906</v>
      </c>
      <c r="I323" s="257"/>
      <c r="J323" s="257"/>
      <c r="K323" s="257"/>
      <c r="L323" s="700"/>
      <c r="M323" s="701"/>
    </row>
    <row r="324" spans="1:13" ht="25.5" hidden="1" x14ac:dyDescent="0.25">
      <c r="A324" s="260" t="s">
        <v>1878</v>
      </c>
      <c r="B324" s="258" t="s">
        <v>1090</v>
      </c>
      <c r="C324" s="699" t="s">
        <v>408</v>
      </c>
      <c r="D324" s="254" t="s">
        <v>1091</v>
      </c>
      <c r="E324" s="255" t="s">
        <v>1188</v>
      </c>
      <c r="F324" s="256"/>
      <c r="G324" s="700"/>
      <c r="H324" s="701"/>
      <c r="I324" s="257"/>
      <c r="J324" s="257"/>
      <c r="K324" s="257"/>
      <c r="L324" s="700"/>
      <c r="M324" s="701"/>
    </row>
    <row r="325" spans="1:13" ht="25.5" hidden="1" x14ac:dyDescent="0.25">
      <c r="A325" s="260" t="s">
        <v>1878</v>
      </c>
      <c r="B325" s="258" t="s">
        <v>1090</v>
      </c>
      <c r="C325" s="699" t="s">
        <v>408</v>
      </c>
      <c r="D325" s="254" t="s">
        <v>1092</v>
      </c>
      <c r="E325" s="255"/>
      <c r="F325" s="256"/>
      <c r="G325" s="700"/>
      <c r="H325" s="701"/>
      <c r="I325" s="257"/>
      <c r="J325" s="257"/>
      <c r="K325" s="257"/>
      <c r="L325" s="700"/>
      <c r="M325" s="701"/>
    </row>
    <row r="326" spans="1:13" ht="25.5" hidden="1" x14ac:dyDescent="0.25">
      <c r="A326" s="260" t="s">
        <v>1878</v>
      </c>
      <c r="B326" s="258" t="s">
        <v>1090</v>
      </c>
      <c r="C326" s="699" t="s">
        <v>408</v>
      </c>
      <c r="D326" s="254" t="s">
        <v>1093</v>
      </c>
      <c r="E326" s="255"/>
      <c r="F326" s="256"/>
      <c r="G326" s="700"/>
      <c r="H326" s="701"/>
      <c r="I326" s="257"/>
      <c r="J326" s="257"/>
      <c r="K326" s="257"/>
      <c r="L326" s="700"/>
      <c r="M326" s="701"/>
    </row>
    <row r="327" spans="1:13" ht="25.5" hidden="1" x14ac:dyDescent="0.25">
      <c r="A327" s="260" t="s">
        <v>1878</v>
      </c>
      <c r="B327" s="258" t="s">
        <v>1090</v>
      </c>
      <c r="C327" s="699" t="s">
        <v>408</v>
      </c>
      <c r="D327" s="254" t="s">
        <v>1094</v>
      </c>
      <c r="E327" s="255"/>
      <c r="F327" s="256"/>
      <c r="G327" s="700"/>
      <c r="H327" s="701"/>
      <c r="I327" s="257"/>
      <c r="J327" s="257"/>
      <c r="K327" s="257"/>
      <c r="L327" s="700"/>
      <c r="M327" s="701"/>
    </row>
    <row r="328" spans="1:13" ht="25.5" hidden="1" x14ac:dyDescent="0.25">
      <c r="A328" s="260" t="s">
        <v>1878</v>
      </c>
      <c r="B328" s="258" t="s">
        <v>1090</v>
      </c>
      <c r="C328" s="699" t="s">
        <v>408</v>
      </c>
      <c r="D328" s="254" t="s">
        <v>1095</v>
      </c>
      <c r="E328" s="255"/>
      <c r="F328" s="256"/>
      <c r="G328" s="700"/>
      <c r="H328" s="701"/>
      <c r="I328" s="257"/>
      <c r="J328" s="257"/>
      <c r="K328" s="257"/>
      <c r="L328" s="700"/>
      <c r="M328" s="701"/>
    </row>
    <row r="329" spans="1:13" ht="25.5" hidden="1" x14ac:dyDescent="0.25">
      <c r="A329" s="260" t="s">
        <v>1878</v>
      </c>
      <c r="B329" s="258" t="s">
        <v>1090</v>
      </c>
      <c r="C329" s="699" t="s">
        <v>408</v>
      </c>
      <c r="D329" s="254" t="s">
        <v>1096</v>
      </c>
      <c r="E329" s="255"/>
      <c r="F329" s="256"/>
      <c r="G329" s="700"/>
      <c r="H329" s="701"/>
      <c r="I329" s="257"/>
      <c r="J329" s="257"/>
      <c r="K329" s="257"/>
      <c r="L329" s="700"/>
      <c r="M329" s="701"/>
    </row>
    <row r="330" spans="1:13" ht="25.5" hidden="1" x14ac:dyDescent="0.25">
      <c r="A330" s="260" t="s">
        <v>1878</v>
      </c>
      <c r="B330" s="258" t="s">
        <v>1090</v>
      </c>
      <c r="C330" s="699" t="s">
        <v>408</v>
      </c>
      <c r="D330" s="254" t="s">
        <v>1097</v>
      </c>
      <c r="E330" s="255"/>
      <c r="F330" s="256"/>
      <c r="G330" s="700"/>
      <c r="H330" s="701"/>
      <c r="I330" s="257"/>
      <c r="J330" s="257"/>
      <c r="K330" s="257"/>
      <c r="L330" s="700"/>
      <c r="M330" s="701"/>
    </row>
    <row r="331" spans="1:13" ht="25.5" hidden="1" x14ac:dyDescent="0.25">
      <c r="A331" s="260" t="s">
        <v>1878</v>
      </c>
      <c r="B331" s="258" t="s">
        <v>1107</v>
      </c>
      <c r="C331" s="699" t="s">
        <v>409</v>
      </c>
      <c r="D331" s="254" t="s">
        <v>1138</v>
      </c>
      <c r="E331" s="255" t="s">
        <v>1670</v>
      </c>
      <c r="F331" s="256"/>
      <c r="G331" s="700" t="s">
        <v>1671</v>
      </c>
      <c r="H331" s="701" t="s">
        <v>1907</v>
      </c>
      <c r="I331" s="257"/>
      <c r="J331" s="257"/>
      <c r="K331" s="257"/>
      <c r="L331" s="700" t="s">
        <v>3463</v>
      </c>
      <c r="M331" s="701" t="s">
        <v>3420</v>
      </c>
    </row>
    <row r="332" spans="1:13" ht="25.5" hidden="1" x14ac:dyDescent="0.25">
      <c r="A332" s="260" t="s">
        <v>1878</v>
      </c>
      <c r="B332" s="258" t="s">
        <v>1107</v>
      </c>
      <c r="C332" s="699" t="s">
        <v>409</v>
      </c>
      <c r="D332" s="254" t="s">
        <v>1091</v>
      </c>
      <c r="E332" s="255" t="s">
        <v>1670</v>
      </c>
      <c r="F332" s="256"/>
      <c r="G332" s="700" t="s">
        <v>1908</v>
      </c>
      <c r="H332" s="701" t="s">
        <v>1909</v>
      </c>
      <c r="I332" s="257"/>
      <c r="J332" s="257"/>
      <c r="K332" s="257"/>
      <c r="L332" s="700" t="s">
        <v>3463</v>
      </c>
      <c r="M332" s="701" t="s">
        <v>3418</v>
      </c>
    </row>
    <row r="333" spans="1:13" ht="25.5" hidden="1" x14ac:dyDescent="0.25">
      <c r="A333" s="260" t="s">
        <v>1878</v>
      </c>
      <c r="B333" s="258" t="s">
        <v>1107</v>
      </c>
      <c r="C333" s="699" t="s">
        <v>409</v>
      </c>
      <c r="D333" s="254" t="s">
        <v>1092</v>
      </c>
      <c r="E333" s="255" t="s">
        <v>1190</v>
      </c>
      <c r="F333" s="256"/>
      <c r="G333" s="700"/>
      <c r="H333" s="701" t="s">
        <v>43</v>
      </c>
      <c r="I333" s="257"/>
      <c r="J333" s="257"/>
      <c r="K333" s="257"/>
      <c r="L333" s="700" t="s">
        <v>3463</v>
      </c>
      <c r="M333" s="701" t="s">
        <v>3421</v>
      </c>
    </row>
    <row r="334" spans="1:13" ht="25.5" hidden="1" x14ac:dyDescent="0.25">
      <c r="A334" s="260" t="s">
        <v>1878</v>
      </c>
      <c r="B334" s="258" t="s">
        <v>1107</v>
      </c>
      <c r="C334" s="699" t="s">
        <v>409</v>
      </c>
      <c r="D334" s="254" t="s">
        <v>1093</v>
      </c>
      <c r="E334" s="255" t="s">
        <v>1655</v>
      </c>
      <c r="F334" s="256"/>
      <c r="G334" s="700" t="s">
        <v>2185</v>
      </c>
      <c r="H334" s="701" t="s">
        <v>1910</v>
      </c>
      <c r="I334" s="257"/>
      <c r="J334" s="257"/>
      <c r="K334" s="257"/>
      <c r="L334" s="700" t="s">
        <v>3419</v>
      </c>
      <c r="M334" s="701" t="s">
        <v>3420</v>
      </c>
    </row>
    <row r="335" spans="1:13" ht="25.5" hidden="1" x14ac:dyDescent="0.25">
      <c r="A335" s="260" t="s">
        <v>1878</v>
      </c>
      <c r="B335" s="258" t="s">
        <v>1107</v>
      </c>
      <c r="C335" s="699" t="s">
        <v>409</v>
      </c>
      <c r="D335" s="254" t="s">
        <v>1094</v>
      </c>
      <c r="E335" s="255" t="s">
        <v>1282</v>
      </c>
      <c r="F335" s="256"/>
      <c r="G335" s="700" t="s">
        <v>1911</v>
      </c>
      <c r="H335" s="701" t="s">
        <v>1912</v>
      </c>
      <c r="I335" s="257"/>
      <c r="J335" s="257"/>
      <c r="K335" s="257"/>
      <c r="L335" s="700" t="s">
        <v>3428</v>
      </c>
      <c r="M335" s="701" t="s">
        <v>3420</v>
      </c>
    </row>
    <row r="336" spans="1:13" ht="25.5" hidden="1" x14ac:dyDescent="0.25">
      <c r="A336" s="260" t="s">
        <v>1878</v>
      </c>
      <c r="B336" s="258" t="s">
        <v>1107</v>
      </c>
      <c r="C336" s="699" t="s">
        <v>409</v>
      </c>
      <c r="D336" s="254" t="s">
        <v>1095</v>
      </c>
      <c r="E336" s="255" t="s">
        <v>1282</v>
      </c>
      <c r="F336" s="256"/>
      <c r="G336" s="700" t="s">
        <v>1913</v>
      </c>
      <c r="H336" s="701" t="s">
        <v>1914</v>
      </c>
      <c r="I336" s="257"/>
      <c r="J336" s="257"/>
      <c r="K336" s="257"/>
      <c r="L336" s="700" t="s">
        <v>3428</v>
      </c>
      <c r="M336" s="701" t="s">
        <v>3418</v>
      </c>
    </row>
    <row r="337" spans="1:13" ht="25.5" hidden="1" x14ac:dyDescent="0.25">
      <c r="A337" s="260" t="s">
        <v>1878</v>
      </c>
      <c r="B337" s="258" t="s">
        <v>1107</v>
      </c>
      <c r="C337" s="699" t="s">
        <v>409</v>
      </c>
      <c r="D337" s="254" t="s">
        <v>1096</v>
      </c>
      <c r="E337" s="255" t="s">
        <v>1282</v>
      </c>
      <c r="F337" s="256"/>
      <c r="G337" s="700" t="s">
        <v>2186</v>
      </c>
      <c r="H337" s="701" t="s">
        <v>1915</v>
      </c>
      <c r="I337" s="257"/>
      <c r="J337" s="257"/>
      <c r="K337" s="257"/>
      <c r="L337" s="700" t="s">
        <v>3434</v>
      </c>
      <c r="M337" s="701" t="s">
        <v>3420</v>
      </c>
    </row>
    <row r="338" spans="1:13" ht="25.5" hidden="1" x14ac:dyDescent="0.25">
      <c r="A338" s="260" t="s">
        <v>1878</v>
      </c>
      <c r="B338" s="258" t="s">
        <v>1107</v>
      </c>
      <c r="C338" s="699" t="s">
        <v>409</v>
      </c>
      <c r="D338" s="254" t="s">
        <v>1097</v>
      </c>
      <c r="E338" s="255" t="s">
        <v>1282</v>
      </c>
      <c r="F338" s="256"/>
      <c r="G338" s="700" t="s">
        <v>1916</v>
      </c>
      <c r="H338" s="701" t="s">
        <v>1917</v>
      </c>
      <c r="I338" s="257"/>
      <c r="J338" s="257"/>
      <c r="K338" s="257"/>
      <c r="L338" s="700" t="s">
        <v>3434</v>
      </c>
      <c r="M338" s="701" t="s">
        <v>3418</v>
      </c>
    </row>
    <row r="339" spans="1:13" ht="25.5" hidden="1" x14ac:dyDescent="0.25">
      <c r="A339" s="260" t="s">
        <v>1878</v>
      </c>
      <c r="B339" s="258" t="s">
        <v>1107</v>
      </c>
      <c r="C339" s="699" t="s">
        <v>409</v>
      </c>
      <c r="D339" s="254" t="s">
        <v>1098</v>
      </c>
      <c r="E339" s="255" t="s">
        <v>1282</v>
      </c>
      <c r="F339" s="256"/>
      <c r="G339" s="931" t="s">
        <v>1130</v>
      </c>
      <c r="H339" s="1015" t="s">
        <v>3403</v>
      </c>
      <c r="I339" s="257"/>
      <c r="J339" s="257"/>
      <c r="K339" s="257"/>
      <c r="L339" s="700" t="s">
        <v>3434</v>
      </c>
      <c r="M339" s="701" t="s">
        <v>3421</v>
      </c>
    </row>
    <row r="340" spans="1:13" ht="25.5" hidden="1" x14ac:dyDescent="0.25">
      <c r="A340" s="260" t="s">
        <v>1878</v>
      </c>
      <c r="B340" s="258" t="s">
        <v>1107</v>
      </c>
      <c r="C340" s="699" t="s">
        <v>409</v>
      </c>
      <c r="D340" s="254" t="s">
        <v>1099</v>
      </c>
      <c r="E340" s="255" t="s">
        <v>1919</v>
      </c>
      <c r="F340" s="1025" t="s">
        <v>1986</v>
      </c>
      <c r="G340" s="1014" t="s">
        <v>2421</v>
      </c>
      <c r="H340" s="701" t="s">
        <v>1222</v>
      </c>
      <c r="I340" s="257"/>
      <c r="J340" s="257"/>
      <c r="K340" s="257"/>
      <c r="L340" s="700" t="s">
        <v>3473</v>
      </c>
      <c r="M340" s="701" t="s">
        <v>1091</v>
      </c>
    </row>
    <row r="341" spans="1:13" ht="25.5" hidden="1" x14ac:dyDescent="0.25">
      <c r="A341" s="260" t="s">
        <v>1878</v>
      </c>
      <c r="B341" s="258" t="s">
        <v>1107</v>
      </c>
      <c r="C341" s="699" t="s">
        <v>409</v>
      </c>
      <c r="D341" s="254" t="s">
        <v>1100</v>
      </c>
      <c r="E341" s="255" t="s">
        <v>1919</v>
      </c>
      <c r="F341" s="1025" t="s">
        <v>1986</v>
      </c>
      <c r="G341" s="1014" t="s">
        <v>2423</v>
      </c>
      <c r="H341" s="701" t="s">
        <v>1223</v>
      </c>
      <c r="I341" s="257"/>
      <c r="J341" s="257"/>
      <c r="K341" s="257"/>
      <c r="L341" s="700" t="s">
        <v>3473</v>
      </c>
      <c r="M341" s="701" t="s">
        <v>1092</v>
      </c>
    </row>
    <row r="342" spans="1:13" ht="25.5" hidden="1" x14ac:dyDescent="0.25">
      <c r="A342" s="260" t="s">
        <v>1878</v>
      </c>
      <c r="B342" s="258" t="s">
        <v>1107</v>
      </c>
      <c r="C342" s="699" t="s">
        <v>409</v>
      </c>
      <c r="D342" s="254" t="s">
        <v>1101</v>
      </c>
      <c r="E342" s="255" t="s">
        <v>1919</v>
      </c>
      <c r="F342" s="1025" t="s">
        <v>1986</v>
      </c>
      <c r="G342" s="1014" t="s">
        <v>2425</v>
      </c>
      <c r="H342" s="701" t="s">
        <v>1224</v>
      </c>
      <c r="I342" s="257"/>
      <c r="J342" s="257"/>
      <c r="K342" s="257"/>
      <c r="L342" s="700" t="s">
        <v>3473</v>
      </c>
      <c r="M342" s="701" t="s">
        <v>1093</v>
      </c>
    </row>
    <row r="343" spans="1:13" ht="25.5" hidden="1" x14ac:dyDescent="0.25">
      <c r="A343" s="260" t="s">
        <v>1878</v>
      </c>
      <c r="B343" s="258" t="s">
        <v>1107</v>
      </c>
      <c r="C343" s="699" t="s">
        <v>409</v>
      </c>
      <c r="D343" s="254" t="s">
        <v>1102</v>
      </c>
      <c r="E343" s="255" t="s">
        <v>1919</v>
      </c>
      <c r="F343" s="1025" t="s">
        <v>1986</v>
      </c>
      <c r="G343" s="1014" t="s">
        <v>2427</v>
      </c>
      <c r="H343" s="701" t="s">
        <v>1225</v>
      </c>
      <c r="I343" s="257"/>
      <c r="J343" s="257"/>
      <c r="K343" s="257"/>
      <c r="L343" s="700" t="s">
        <v>3473</v>
      </c>
      <c r="M343" s="701" t="s">
        <v>1094</v>
      </c>
    </row>
    <row r="344" spans="1:13" ht="25.5" hidden="1" x14ac:dyDescent="0.25">
      <c r="A344" s="260" t="s">
        <v>1878</v>
      </c>
      <c r="B344" s="258" t="s">
        <v>1107</v>
      </c>
      <c r="C344" s="699" t="s">
        <v>409</v>
      </c>
      <c r="D344" s="254" t="s">
        <v>1103</v>
      </c>
      <c r="E344" s="255" t="s">
        <v>1919</v>
      </c>
      <c r="F344" s="1025" t="s">
        <v>1986</v>
      </c>
      <c r="G344" s="1024" t="s">
        <v>2219</v>
      </c>
      <c r="H344" s="701" t="s">
        <v>1226</v>
      </c>
      <c r="I344" s="257"/>
      <c r="J344" s="257"/>
      <c r="K344" s="257"/>
      <c r="L344" s="700" t="s">
        <v>3473</v>
      </c>
      <c r="M344" s="701" t="s">
        <v>1095</v>
      </c>
    </row>
    <row r="345" spans="1:13" ht="25.5" hidden="1" x14ac:dyDescent="0.25">
      <c r="A345" s="260" t="s">
        <v>1878</v>
      </c>
      <c r="B345" s="258" t="s">
        <v>1107</v>
      </c>
      <c r="C345" s="699" t="s">
        <v>409</v>
      </c>
      <c r="D345" s="254" t="s">
        <v>1104</v>
      </c>
      <c r="E345" s="255" t="s">
        <v>1919</v>
      </c>
      <c r="F345" s="1025" t="s">
        <v>1986</v>
      </c>
      <c r="G345" s="1014" t="s">
        <v>2430</v>
      </c>
      <c r="H345" s="701" t="s">
        <v>1227</v>
      </c>
      <c r="I345" s="257"/>
      <c r="J345" s="257"/>
      <c r="K345" s="257"/>
      <c r="L345" s="700" t="s">
        <v>3473</v>
      </c>
      <c r="M345" s="701" t="s">
        <v>1096</v>
      </c>
    </row>
    <row r="346" spans="1:13" ht="25.5" hidden="1" x14ac:dyDescent="0.25">
      <c r="A346" s="260" t="s">
        <v>1878</v>
      </c>
      <c r="B346" s="258" t="s">
        <v>1107</v>
      </c>
      <c r="C346" s="699" t="s">
        <v>409</v>
      </c>
      <c r="D346" s="254" t="s">
        <v>1105</v>
      </c>
      <c r="E346" s="255" t="s">
        <v>1919</v>
      </c>
      <c r="F346" s="1025" t="s">
        <v>1985</v>
      </c>
      <c r="G346" s="1014" t="s">
        <v>2410</v>
      </c>
      <c r="H346" s="701" t="s">
        <v>1222</v>
      </c>
      <c r="I346" s="257"/>
      <c r="J346" s="257"/>
      <c r="K346" s="257"/>
      <c r="L346" s="700" t="s">
        <v>3472</v>
      </c>
      <c r="M346" s="701" t="s">
        <v>1091</v>
      </c>
    </row>
    <row r="347" spans="1:13" ht="25.5" hidden="1" x14ac:dyDescent="0.25">
      <c r="A347" s="260" t="s">
        <v>1878</v>
      </c>
      <c r="B347" s="258" t="s">
        <v>1107</v>
      </c>
      <c r="C347" s="699" t="s">
        <v>409</v>
      </c>
      <c r="D347" s="254" t="s">
        <v>1106</v>
      </c>
      <c r="E347" s="255" t="s">
        <v>1919</v>
      </c>
      <c r="F347" s="1025" t="s">
        <v>1985</v>
      </c>
      <c r="G347" s="1014" t="s">
        <v>2412</v>
      </c>
      <c r="H347" s="701" t="s">
        <v>1223</v>
      </c>
      <c r="I347" s="257"/>
      <c r="J347" s="257"/>
      <c r="K347" s="257"/>
      <c r="L347" s="700" t="s">
        <v>3472</v>
      </c>
      <c r="M347" s="701" t="s">
        <v>1092</v>
      </c>
    </row>
    <row r="348" spans="1:13" ht="25.5" hidden="1" x14ac:dyDescent="0.25">
      <c r="A348" s="260" t="s">
        <v>1878</v>
      </c>
      <c r="B348" s="258" t="s">
        <v>1107</v>
      </c>
      <c r="C348" s="699" t="s">
        <v>409</v>
      </c>
      <c r="D348" s="254" t="s">
        <v>1108</v>
      </c>
      <c r="E348" s="255" t="s">
        <v>1919</v>
      </c>
      <c r="F348" s="1025" t="s">
        <v>1985</v>
      </c>
      <c r="G348" s="1014" t="s">
        <v>2414</v>
      </c>
      <c r="H348" s="701" t="s">
        <v>1224</v>
      </c>
      <c r="I348" s="257"/>
      <c r="J348" s="257"/>
      <c r="K348" s="257"/>
      <c r="L348" s="700" t="s">
        <v>3472</v>
      </c>
      <c r="M348" s="701" t="s">
        <v>1093</v>
      </c>
    </row>
    <row r="349" spans="1:13" ht="25.5" hidden="1" x14ac:dyDescent="0.25">
      <c r="A349" s="260" t="s">
        <v>1878</v>
      </c>
      <c r="B349" s="258" t="s">
        <v>1107</v>
      </c>
      <c r="C349" s="699" t="s">
        <v>409</v>
      </c>
      <c r="D349" s="254" t="s">
        <v>1109</v>
      </c>
      <c r="E349" s="255" t="s">
        <v>1919</v>
      </c>
      <c r="F349" s="1025" t="s">
        <v>1985</v>
      </c>
      <c r="G349" s="1014" t="s">
        <v>2416</v>
      </c>
      <c r="H349" s="701" t="s">
        <v>1225</v>
      </c>
      <c r="I349" s="257"/>
      <c r="J349" s="257"/>
      <c r="K349" s="257"/>
      <c r="L349" s="700" t="s">
        <v>3472</v>
      </c>
      <c r="M349" s="701" t="s">
        <v>1094</v>
      </c>
    </row>
    <row r="350" spans="1:13" ht="25.5" hidden="1" x14ac:dyDescent="0.25">
      <c r="A350" s="260" t="s">
        <v>1878</v>
      </c>
      <c r="B350" s="258" t="s">
        <v>1107</v>
      </c>
      <c r="C350" s="699" t="s">
        <v>409</v>
      </c>
      <c r="D350" s="254" t="s">
        <v>1110</v>
      </c>
      <c r="E350" s="255" t="s">
        <v>1919</v>
      </c>
      <c r="F350" s="1025" t="s">
        <v>1985</v>
      </c>
      <c r="G350" s="1024" t="s">
        <v>2218</v>
      </c>
      <c r="H350" s="701" t="s">
        <v>1226</v>
      </c>
      <c r="I350" s="257"/>
      <c r="J350" s="257"/>
      <c r="K350" s="257"/>
      <c r="L350" s="700" t="s">
        <v>3472</v>
      </c>
      <c r="M350" s="701" t="s">
        <v>1095</v>
      </c>
    </row>
    <row r="351" spans="1:13" ht="25.5" hidden="1" x14ac:dyDescent="0.25">
      <c r="A351" s="260" t="s">
        <v>1878</v>
      </c>
      <c r="B351" s="258" t="s">
        <v>1107</v>
      </c>
      <c r="C351" s="699" t="s">
        <v>409</v>
      </c>
      <c r="D351" s="254" t="s">
        <v>1111</v>
      </c>
      <c r="E351" s="255" t="s">
        <v>1919</v>
      </c>
      <c r="F351" s="1025" t="s">
        <v>1985</v>
      </c>
      <c r="G351" s="1014" t="s">
        <v>2419</v>
      </c>
      <c r="H351" s="701" t="s">
        <v>1227</v>
      </c>
      <c r="I351" s="257"/>
      <c r="J351" s="257"/>
      <c r="K351" s="257"/>
      <c r="L351" s="700" t="s">
        <v>3472</v>
      </c>
      <c r="M351" s="701" t="s">
        <v>1096</v>
      </c>
    </row>
    <row r="352" spans="1:13" ht="25.5" hidden="1" x14ac:dyDescent="0.25">
      <c r="A352" s="260" t="s">
        <v>1878</v>
      </c>
      <c r="B352" s="258" t="s">
        <v>1107</v>
      </c>
      <c r="C352" s="699" t="s">
        <v>409</v>
      </c>
      <c r="D352" s="254" t="s">
        <v>1112</v>
      </c>
      <c r="E352" s="255" t="s">
        <v>1922</v>
      </c>
      <c r="F352" s="1025" t="s">
        <v>1987</v>
      </c>
      <c r="G352" s="1014" t="s">
        <v>1988</v>
      </c>
      <c r="H352" s="701" t="s">
        <v>1222</v>
      </c>
      <c r="I352" s="257"/>
      <c r="J352" s="257"/>
      <c r="K352" s="257"/>
      <c r="L352" s="700" t="s">
        <v>3477</v>
      </c>
      <c r="M352" s="701" t="s">
        <v>1091</v>
      </c>
    </row>
    <row r="353" spans="1:13" ht="25.5" hidden="1" x14ac:dyDescent="0.25">
      <c r="A353" s="260" t="s">
        <v>1878</v>
      </c>
      <c r="B353" s="258" t="s">
        <v>1107</v>
      </c>
      <c r="C353" s="699" t="s">
        <v>409</v>
      </c>
      <c r="D353" s="254" t="s">
        <v>1113</v>
      </c>
      <c r="E353" s="255" t="s">
        <v>1922</v>
      </c>
      <c r="F353" s="1025" t="s">
        <v>1987</v>
      </c>
      <c r="G353" s="1024" t="s">
        <v>2220</v>
      </c>
      <c r="H353" s="701" t="s">
        <v>1223</v>
      </c>
      <c r="I353" s="257"/>
      <c r="J353" s="257"/>
      <c r="K353" s="257"/>
      <c r="L353" s="700" t="s">
        <v>3477</v>
      </c>
      <c r="M353" s="701" t="s">
        <v>1092</v>
      </c>
    </row>
    <row r="354" spans="1:13" ht="25.5" hidden="1" x14ac:dyDescent="0.25">
      <c r="A354" s="260" t="s">
        <v>1878</v>
      </c>
      <c r="B354" s="258" t="s">
        <v>1107</v>
      </c>
      <c r="C354" s="699" t="s">
        <v>409</v>
      </c>
      <c r="D354" s="254" t="s">
        <v>1114</v>
      </c>
      <c r="E354" s="255" t="s">
        <v>1922</v>
      </c>
      <c r="F354" s="1025" t="s">
        <v>1987</v>
      </c>
      <c r="G354" s="1026" t="s">
        <v>2303</v>
      </c>
      <c r="H354" s="701" t="s">
        <v>1224</v>
      </c>
      <c r="I354" s="257"/>
      <c r="J354" s="257"/>
      <c r="K354" s="257"/>
      <c r="L354" s="700" t="s">
        <v>3477</v>
      </c>
      <c r="M354" s="701" t="s">
        <v>1093</v>
      </c>
    </row>
    <row r="355" spans="1:13" ht="25.5" hidden="1" x14ac:dyDescent="0.25">
      <c r="A355" s="260" t="s">
        <v>1878</v>
      </c>
      <c r="B355" s="258" t="s">
        <v>1107</v>
      </c>
      <c r="C355" s="699" t="s">
        <v>409</v>
      </c>
      <c r="D355" s="254" t="s">
        <v>1115</v>
      </c>
      <c r="E355" s="255" t="s">
        <v>1922</v>
      </c>
      <c r="F355" s="1025" t="s">
        <v>1987</v>
      </c>
      <c r="G355" s="1026" t="s">
        <v>2305</v>
      </c>
      <c r="H355" s="701" t="s">
        <v>1225</v>
      </c>
      <c r="I355" s="257"/>
      <c r="J355" s="257"/>
      <c r="K355" s="257"/>
      <c r="L355" s="700" t="s">
        <v>3477</v>
      </c>
      <c r="M355" s="701" t="s">
        <v>1094</v>
      </c>
    </row>
    <row r="356" spans="1:13" ht="25.5" hidden="1" x14ac:dyDescent="0.25">
      <c r="A356" s="260" t="s">
        <v>1878</v>
      </c>
      <c r="B356" s="258" t="s">
        <v>1107</v>
      </c>
      <c r="C356" s="699" t="s">
        <v>409</v>
      </c>
      <c r="D356" s="254" t="s">
        <v>1116</v>
      </c>
      <c r="E356" s="255" t="s">
        <v>1922</v>
      </c>
      <c r="F356" s="1025" t="s">
        <v>1987</v>
      </c>
      <c r="G356" s="1026" t="s">
        <v>2304</v>
      </c>
      <c r="H356" s="701" t="s">
        <v>1226</v>
      </c>
      <c r="I356" s="257"/>
      <c r="J356" s="257"/>
      <c r="K356" s="257"/>
      <c r="L356" s="700" t="s">
        <v>3477</v>
      </c>
      <c r="M356" s="701" t="s">
        <v>1095</v>
      </c>
    </row>
    <row r="357" spans="1:13" ht="25.5" hidden="1" x14ac:dyDescent="0.25">
      <c r="A357" s="260" t="s">
        <v>1878</v>
      </c>
      <c r="B357" s="258" t="s">
        <v>1107</v>
      </c>
      <c r="C357" s="699" t="s">
        <v>409</v>
      </c>
      <c r="D357" s="254" t="s">
        <v>1117</v>
      </c>
      <c r="E357" s="255" t="s">
        <v>1922</v>
      </c>
      <c r="F357" s="1025" t="s">
        <v>1987</v>
      </c>
      <c r="G357" s="1026" t="s">
        <v>2306</v>
      </c>
      <c r="H357" s="701" t="s">
        <v>1227</v>
      </c>
      <c r="I357" s="257"/>
      <c r="J357" s="257"/>
      <c r="K357" s="257"/>
      <c r="L357" s="700" t="s">
        <v>3477</v>
      </c>
      <c r="M357" s="701" t="s">
        <v>1096</v>
      </c>
    </row>
    <row r="358" spans="1:13" ht="25.5" hidden="1" x14ac:dyDescent="0.25">
      <c r="A358" s="260" t="s">
        <v>1878</v>
      </c>
      <c r="B358" s="258" t="s">
        <v>1107</v>
      </c>
      <c r="C358" s="699" t="s">
        <v>409</v>
      </c>
      <c r="D358" s="254" t="s">
        <v>1118</v>
      </c>
      <c r="E358" s="255" t="s">
        <v>1169</v>
      </c>
      <c r="F358" s="256"/>
      <c r="G358" s="931" t="s">
        <v>2191</v>
      </c>
      <c r="H358" s="701" t="s">
        <v>1924</v>
      </c>
      <c r="I358" s="257"/>
      <c r="J358" s="257"/>
      <c r="K358" s="257"/>
      <c r="L358" s="700"/>
      <c r="M358" s="701"/>
    </row>
    <row r="359" spans="1:13" ht="38.25" hidden="1" x14ac:dyDescent="0.25">
      <c r="A359" s="260" t="s">
        <v>1878</v>
      </c>
      <c r="B359" s="258" t="s">
        <v>1107</v>
      </c>
      <c r="C359" s="699" t="s">
        <v>409</v>
      </c>
      <c r="D359" s="254" t="s">
        <v>1119</v>
      </c>
      <c r="E359" s="255" t="s">
        <v>1228</v>
      </c>
      <c r="F359" s="256"/>
      <c r="G359" s="931" t="s">
        <v>2192</v>
      </c>
      <c r="H359" s="701" t="s">
        <v>1925</v>
      </c>
      <c r="I359" s="257"/>
      <c r="J359" s="257"/>
      <c r="K359" s="257"/>
      <c r="L359" s="700"/>
      <c r="M359" s="701"/>
    </row>
    <row r="360" spans="1:13" ht="25.5" hidden="1" x14ac:dyDescent="0.25">
      <c r="A360" s="260" t="s">
        <v>1878</v>
      </c>
      <c r="B360" s="258" t="s">
        <v>1107</v>
      </c>
      <c r="C360" s="699" t="s">
        <v>409</v>
      </c>
      <c r="D360" s="254" t="s">
        <v>1120</v>
      </c>
      <c r="E360" s="255"/>
      <c r="F360" s="256"/>
      <c r="G360" s="700"/>
      <c r="H360" s="701"/>
      <c r="I360" s="257"/>
      <c r="J360" s="257"/>
      <c r="K360" s="257"/>
      <c r="L360" s="700"/>
      <c r="M360" s="701"/>
    </row>
    <row r="361" spans="1:13" ht="25.5" hidden="1" x14ac:dyDescent="0.25">
      <c r="A361" s="260" t="s">
        <v>1878</v>
      </c>
      <c r="B361" s="258" t="s">
        <v>1107</v>
      </c>
      <c r="C361" s="699" t="s">
        <v>409</v>
      </c>
      <c r="D361" s="254" t="s">
        <v>1121</v>
      </c>
      <c r="E361" s="255"/>
      <c r="F361" s="256"/>
      <c r="G361" s="700"/>
      <c r="H361" s="701"/>
      <c r="I361" s="257"/>
      <c r="J361" s="257"/>
      <c r="K361" s="257"/>
      <c r="L361" s="700"/>
      <c r="M361" s="701"/>
    </row>
    <row r="362" spans="1:13" ht="25.5" hidden="1" x14ac:dyDescent="0.25">
      <c r="A362" s="260" t="s">
        <v>1878</v>
      </c>
      <c r="B362" s="258" t="s">
        <v>1107</v>
      </c>
      <c r="C362" s="699" t="s">
        <v>409</v>
      </c>
      <c r="D362" s="254" t="s">
        <v>1122</v>
      </c>
      <c r="E362" s="255"/>
      <c r="F362" s="256"/>
      <c r="G362" s="700"/>
      <c r="H362" s="701"/>
      <c r="I362" s="257"/>
      <c r="J362" s="257"/>
      <c r="K362" s="257"/>
      <c r="L362" s="700"/>
      <c r="M362" s="701"/>
    </row>
    <row r="363" spans="1:13" ht="38.25" hidden="1" x14ac:dyDescent="0.25">
      <c r="A363" s="260" t="s">
        <v>1878</v>
      </c>
      <c r="B363" s="258" t="s">
        <v>1107</v>
      </c>
      <c r="C363" s="699" t="s">
        <v>410</v>
      </c>
      <c r="D363" s="254" t="s">
        <v>1138</v>
      </c>
      <c r="E363" s="255" t="s">
        <v>1169</v>
      </c>
      <c r="F363" s="256"/>
      <c r="G363" s="700" t="s">
        <v>1203</v>
      </c>
      <c r="H363" s="1015" t="s">
        <v>3496</v>
      </c>
      <c r="I363" s="257"/>
      <c r="J363" s="257"/>
      <c r="K363" s="257"/>
      <c r="L363" s="700"/>
      <c r="M363" s="701"/>
    </row>
    <row r="364" spans="1:13" ht="51" hidden="1" x14ac:dyDescent="0.25">
      <c r="A364" s="260" t="s">
        <v>1878</v>
      </c>
      <c r="B364" s="258" t="s">
        <v>1107</v>
      </c>
      <c r="C364" s="699" t="s">
        <v>410</v>
      </c>
      <c r="D364" s="254" t="s">
        <v>1091</v>
      </c>
      <c r="E364" s="255" t="s">
        <v>1171</v>
      </c>
      <c r="F364" s="256"/>
      <c r="G364" s="700" t="s">
        <v>1204</v>
      </c>
      <c r="H364" s="701" t="s">
        <v>1926</v>
      </c>
      <c r="I364" s="257"/>
      <c r="J364" s="257"/>
      <c r="K364" s="257"/>
      <c r="L364" s="700"/>
      <c r="M364" s="701"/>
    </row>
    <row r="365" spans="1:13" ht="63.75" hidden="1" x14ac:dyDescent="0.25">
      <c r="A365" s="260" t="s">
        <v>1878</v>
      </c>
      <c r="B365" s="258" t="s">
        <v>1107</v>
      </c>
      <c r="C365" s="699" t="s">
        <v>410</v>
      </c>
      <c r="D365" s="254" t="s">
        <v>1092</v>
      </c>
      <c r="E365" s="255" t="s">
        <v>1171</v>
      </c>
      <c r="F365" s="256"/>
      <c r="G365" s="700" t="s">
        <v>1205</v>
      </c>
      <c r="H365" s="701" t="s">
        <v>1927</v>
      </c>
      <c r="I365" s="257"/>
      <c r="J365" s="257"/>
      <c r="K365" s="257"/>
      <c r="L365" s="700"/>
      <c r="M365" s="701"/>
    </row>
    <row r="366" spans="1:13" ht="38.25" hidden="1" x14ac:dyDescent="0.25">
      <c r="A366" s="260" t="s">
        <v>1878</v>
      </c>
      <c r="B366" s="258" t="s">
        <v>1107</v>
      </c>
      <c r="C366" s="699" t="s">
        <v>410</v>
      </c>
      <c r="D366" s="254" t="s">
        <v>1093</v>
      </c>
      <c r="E366" s="255" t="s">
        <v>1171</v>
      </c>
      <c r="F366" s="256"/>
      <c r="G366" s="700" t="s">
        <v>1206</v>
      </c>
      <c r="H366" s="701" t="s">
        <v>2193</v>
      </c>
      <c r="I366" s="257"/>
      <c r="J366" s="257"/>
      <c r="K366" s="257"/>
      <c r="L366" s="700"/>
      <c r="M366" s="701"/>
    </row>
    <row r="367" spans="1:13" ht="38.25" hidden="1" x14ac:dyDescent="0.25">
      <c r="A367" s="260" t="s">
        <v>1878</v>
      </c>
      <c r="B367" s="258" t="s">
        <v>1107</v>
      </c>
      <c r="C367" s="699" t="s">
        <v>410</v>
      </c>
      <c r="D367" s="254" t="s">
        <v>1094</v>
      </c>
      <c r="E367" s="255" t="s">
        <v>1171</v>
      </c>
      <c r="F367" s="256"/>
      <c r="G367" s="700" t="s">
        <v>1207</v>
      </c>
      <c r="H367" s="701" t="s">
        <v>2194</v>
      </c>
      <c r="I367" s="257"/>
      <c r="J367" s="257"/>
      <c r="K367" s="257"/>
      <c r="L367" s="700"/>
      <c r="M367" s="701"/>
    </row>
    <row r="368" spans="1:13" ht="25.5" hidden="1" x14ac:dyDescent="0.25">
      <c r="A368" s="260" t="s">
        <v>1878</v>
      </c>
      <c r="B368" s="258" t="s">
        <v>1107</v>
      </c>
      <c r="C368" s="699" t="s">
        <v>410</v>
      </c>
      <c r="D368" s="254" t="s">
        <v>1095</v>
      </c>
      <c r="E368" s="255" t="s">
        <v>1171</v>
      </c>
      <c r="F368" s="256"/>
      <c r="G368" s="700" t="s">
        <v>1658</v>
      </c>
      <c r="H368" s="701" t="s">
        <v>1930</v>
      </c>
      <c r="I368" s="257"/>
      <c r="J368" s="257"/>
      <c r="K368" s="257"/>
      <c r="L368" s="700"/>
      <c r="M368" s="701"/>
    </row>
    <row r="369" spans="1:13" ht="51" hidden="1" x14ac:dyDescent="0.25">
      <c r="A369" s="260" t="s">
        <v>1878</v>
      </c>
      <c r="B369" s="258" t="s">
        <v>1107</v>
      </c>
      <c r="C369" s="699" t="s">
        <v>410</v>
      </c>
      <c r="D369" s="254" t="s">
        <v>1096</v>
      </c>
      <c r="E369" s="255" t="s">
        <v>1171</v>
      </c>
      <c r="F369" s="256"/>
      <c r="G369" s="700" t="s">
        <v>1659</v>
      </c>
      <c r="H369" s="701" t="s">
        <v>1931</v>
      </c>
      <c r="I369" s="257"/>
      <c r="J369" s="257"/>
      <c r="K369" s="257"/>
      <c r="L369" s="700"/>
      <c r="M369" s="701"/>
    </row>
    <row r="370" spans="1:13" ht="38.25" hidden="1" x14ac:dyDescent="0.25">
      <c r="A370" s="260" t="s">
        <v>1878</v>
      </c>
      <c r="B370" s="258" t="s">
        <v>1107</v>
      </c>
      <c r="C370" s="699" t="s">
        <v>410</v>
      </c>
      <c r="D370" s="254" t="s">
        <v>1097</v>
      </c>
      <c r="E370" s="255" t="s">
        <v>1171</v>
      </c>
      <c r="F370" s="256"/>
      <c r="G370" s="700" t="s">
        <v>1208</v>
      </c>
      <c r="H370" s="701" t="s">
        <v>2195</v>
      </c>
      <c r="I370" s="257"/>
      <c r="J370" s="257"/>
      <c r="K370" s="257"/>
      <c r="L370" s="700"/>
      <c r="M370" s="701"/>
    </row>
    <row r="371" spans="1:13" ht="51" hidden="1" x14ac:dyDescent="0.25">
      <c r="A371" s="260" t="s">
        <v>1878</v>
      </c>
      <c r="B371" s="258" t="s">
        <v>1107</v>
      </c>
      <c r="C371" s="699" t="s">
        <v>410</v>
      </c>
      <c r="D371" s="254" t="s">
        <v>1098</v>
      </c>
      <c r="E371" s="255" t="s">
        <v>1171</v>
      </c>
      <c r="F371" s="256"/>
      <c r="G371" s="700" t="s">
        <v>1660</v>
      </c>
      <c r="H371" s="701" t="s">
        <v>2196</v>
      </c>
      <c r="I371" s="257"/>
      <c r="J371" s="257"/>
      <c r="K371" s="257"/>
      <c r="L371" s="700"/>
      <c r="M371" s="701"/>
    </row>
    <row r="372" spans="1:13" ht="25.5" hidden="1" x14ac:dyDescent="0.25">
      <c r="A372" s="260" t="s">
        <v>1878</v>
      </c>
      <c r="B372" s="258" t="s">
        <v>1107</v>
      </c>
      <c r="C372" s="699" t="s">
        <v>410</v>
      </c>
      <c r="D372" s="254" t="s">
        <v>1099</v>
      </c>
      <c r="E372" s="255" t="s">
        <v>1171</v>
      </c>
      <c r="F372" s="256"/>
      <c r="G372" s="700"/>
      <c r="H372" s="701"/>
      <c r="I372" s="257"/>
      <c r="J372" s="257"/>
      <c r="K372" s="257"/>
      <c r="L372" s="700"/>
      <c r="M372" s="701"/>
    </row>
    <row r="373" spans="1:13" ht="25.5" hidden="1" x14ac:dyDescent="0.25">
      <c r="A373" s="260" t="s">
        <v>1878</v>
      </c>
      <c r="B373" s="258" t="s">
        <v>1107</v>
      </c>
      <c r="C373" s="699" t="s">
        <v>410</v>
      </c>
      <c r="D373" s="254" t="s">
        <v>1100</v>
      </c>
      <c r="E373" s="255" t="s">
        <v>1171</v>
      </c>
      <c r="F373" s="256"/>
      <c r="G373" s="700"/>
      <c r="H373" s="701"/>
      <c r="I373" s="257"/>
      <c r="J373" s="257"/>
      <c r="K373" s="257"/>
      <c r="L373" s="700"/>
      <c r="M373" s="701"/>
    </row>
    <row r="374" spans="1:13" ht="25.5" hidden="1" x14ac:dyDescent="0.25">
      <c r="A374" s="260" t="s">
        <v>1878</v>
      </c>
      <c r="B374" s="258" t="s">
        <v>1107</v>
      </c>
      <c r="C374" s="699" t="s">
        <v>410</v>
      </c>
      <c r="D374" s="254" t="s">
        <v>1101</v>
      </c>
      <c r="E374" s="255" t="s">
        <v>1171</v>
      </c>
      <c r="F374" s="256"/>
      <c r="G374" s="700"/>
      <c r="H374" s="701"/>
      <c r="I374" s="257"/>
      <c r="J374" s="257"/>
      <c r="K374" s="257"/>
      <c r="L374" s="700"/>
      <c r="M374" s="701"/>
    </row>
    <row r="375" spans="1:13" ht="25.5" hidden="1" x14ac:dyDescent="0.25">
      <c r="A375" s="260" t="s">
        <v>1878</v>
      </c>
      <c r="B375" s="258" t="s">
        <v>1107</v>
      </c>
      <c r="C375" s="699" t="s">
        <v>410</v>
      </c>
      <c r="D375" s="254" t="s">
        <v>1102</v>
      </c>
      <c r="E375" s="255" t="s">
        <v>1171</v>
      </c>
      <c r="F375" s="256"/>
      <c r="G375" s="700"/>
      <c r="H375" s="701"/>
      <c r="I375" s="257"/>
      <c r="J375" s="257"/>
      <c r="K375" s="257"/>
      <c r="L375" s="700"/>
      <c r="M375" s="701"/>
    </row>
    <row r="376" spans="1:13" ht="25.5" hidden="1" x14ac:dyDescent="0.25">
      <c r="A376" s="260" t="s">
        <v>1878</v>
      </c>
      <c r="B376" s="258" t="s">
        <v>1107</v>
      </c>
      <c r="C376" s="699" t="s">
        <v>410</v>
      </c>
      <c r="D376" s="254" t="s">
        <v>1103</v>
      </c>
      <c r="E376" s="255" t="s">
        <v>1171</v>
      </c>
      <c r="F376" s="256"/>
      <c r="G376" s="700"/>
      <c r="H376" s="701"/>
      <c r="I376" s="257"/>
      <c r="J376" s="257"/>
      <c r="K376" s="257"/>
      <c r="L376" s="700"/>
      <c r="M376" s="701"/>
    </row>
    <row r="377" spans="1:13" ht="25.5" hidden="1" x14ac:dyDescent="0.25">
      <c r="A377" s="260" t="s">
        <v>1878</v>
      </c>
      <c r="B377" s="258" t="s">
        <v>1107</v>
      </c>
      <c r="C377" s="699" t="s">
        <v>410</v>
      </c>
      <c r="D377" s="254" t="s">
        <v>1104</v>
      </c>
      <c r="E377" s="255" t="s">
        <v>1171</v>
      </c>
      <c r="F377" s="256"/>
      <c r="G377" s="700"/>
      <c r="H377" s="701"/>
      <c r="I377" s="257"/>
      <c r="J377" s="257"/>
      <c r="K377" s="257"/>
      <c r="L377" s="700"/>
      <c r="M377" s="701"/>
    </row>
    <row r="378" spans="1:13" ht="25.5" hidden="1" x14ac:dyDescent="0.25">
      <c r="A378" s="260" t="s">
        <v>1878</v>
      </c>
      <c r="B378" s="258" t="s">
        <v>1107</v>
      </c>
      <c r="C378" s="699" t="s">
        <v>410</v>
      </c>
      <c r="D378" s="254" t="s">
        <v>1105</v>
      </c>
      <c r="E378" s="255" t="s">
        <v>1171</v>
      </c>
      <c r="F378" s="256"/>
      <c r="G378" s="700"/>
      <c r="H378" s="701"/>
      <c r="I378" s="257"/>
      <c r="J378" s="257"/>
      <c r="K378" s="257"/>
      <c r="L378" s="700"/>
      <c r="M378" s="701"/>
    </row>
    <row r="379" spans="1:13" ht="25.5" hidden="1" x14ac:dyDescent="0.25">
      <c r="A379" s="260" t="s">
        <v>1878</v>
      </c>
      <c r="B379" s="258" t="s">
        <v>1107</v>
      </c>
      <c r="C379" s="699" t="s">
        <v>410</v>
      </c>
      <c r="D379" s="254" t="s">
        <v>1106</v>
      </c>
      <c r="E379" s="255" t="s">
        <v>1919</v>
      </c>
      <c r="F379" s="256" t="s">
        <v>1934</v>
      </c>
      <c r="G379" s="700" t="s">
        <v>1935</v>
      </c>
      <c r="H379" s="701" t="s">
        <v>1222</v>
      </c>
      <c r="I379" s="257"/>
      <c r="J379" s="257"/>
      <c r="K379" s="257"/>
      <c r="L379" s="700" t="s">
        <v>3478</v>
      </c>
      <c r="M379" s="701" t="s">
        <v>1091</v>
      </c>
    </row>
    <row r="380" spans="1:13" ht="25.5" hidden="1" x14ac:dyDescent="0.25">
      <c r="A380" s="260" t="s">
        <v>1878</v>
      </c>
      <c r="B380" s="258" t="s">
        <v>1107</v>
      </c>
      <c r="C380" s="699" t="s">
        <v>410</v>
      </c>
      <c r="D380" s="254" t="s">
        <v>1108</v>
      </c>
      <c r="E380" s="255" t="s">
        <v>1919</v>
      </c>
      <c r="F380" s="256" t="s">
        <v>1934</v>
      </c>
      <c r="G380" s="700" t="s">
        <v>1936</v>
      </c>
      <c r="H380" s="701" t="s">
        <v>1223</v>
      </c>
      <c r="I380" s="257"/>
      <c r="J380" s="257"/>
      <c r="K380" s="257"/>
      <c r="L380" s="700" t="s">
        <v>3478</v>
      </c>
      <c r="M380" s="701" t="s">
        <v>1092</v>
      </c>
    </row>
    <row r="381" spans="1:13" ht="25.5" hidden="1" x14ac:dyDescent="0.25">
      <c r="A381" s="260" t="s">
        <v>1878</v>
      </c>
      <c r="B381" s="258" t="s">
        <v>1107</v>
      </c>
      <c r="C381" s="699" t="s">
        <v>410</v>
      </c>
      <c r="D381" s="254" t="s">
        <v>1109</v>
      </c>
      <c r="E381" s="255" t="s">
        <v>1919</v>
      </c>
      <c r="F381" s="256" t="s">
        <v>1934</v>
      </c>
      <c r="G381" s="700" t="s">
        <v>1937</v>
      </c>
      <c r="H381" s="701" t="s">
        <v>1224</v>
      </c>
      <c r="I381" s="257"/>
      <c r="J381" s="257"/>
      <c r="K381" s="257"/>
      <c r="L381" s="700" t="s">
        <v>3478</v>
      </c>
      <c r="M381" s="701" t="s">
        <v>1093</v>
      </c>
    </row>
    <row r="382" spans="1:13" ht="25.5" hidden="1" x14ac:dyDescent="0.25">
      <c r="A382" s="260" t="s">
        <v>1878</v>
      </c>
      <c r="B382" s="258" t="s">
        <v>1107</v>
      </c>
      <c r="C382" s="699" t="s">
        <v>410</v>
      </c>
      <c r="D382" s="254" t="s">
        <v>1110</v>
      </c>
      <c r="E382" s="255" t="s">
        <v>1919</v>
      </c>
      <c r="F382" s="256" t="s">
        <v>1934</v>
      </c>
      <c r="G382" s="700" t="s">
        <v>1938</v>
      </c>
      <c r="H382" s="701" t="s">
        <v>1225</v>
      </c>
      <c r="I382" s="257"/>
      <c r="J382" s="257"/>
      <c r="K382" s="257"/>
      <c r="L382" s="700" t="s">
        <v>3478</v>
      </c>
      <c r="M382" s="701" t="s">
        <v>1094</v>
      </c>
    </row>
    <row r="383" spans="1:13" ht="25.5" hidden="1" x14ac:dyDescent="0.25">
      <c r="A383" s="260" t="s">
        <v>1878</v>
      </c>
      <c r="B383" s="258" t="s">
        <v>1107</v>
      </c>
      <c r="C383" s="699" t="s">
        <v>410</v>
      </c>
      <c r="D383" s="254" t="s">
        <v>1111</v>
      </c>
      <c r="E383" s="255" t="s">
        <v>1919</v>
      </c>
      <c r="F383" s="256" t="s">
        <v>1934</v>
      </c>
      <c r="G383" s="931" t="s">
        <v>2197</v>
      </c>
      <c r="H383" s="701" t="s">
        <v>1226</v>
      </c>
      <c r="I383" s="257"/>
      <c r="J383" s="257"/>
      <c r="K383" s="257"/>
      <c r="L383" s="700" t="s">
        <v>3478</v>
      </c>
      <c r="M383" s="701" t="s">
        <v>1095</v>
      </c>
    </row>
    <row r="384" spans="1:13" ht="25.5" hidden="1" x14ac:dyDescent="0.25">
      <c r="A384" s="260" t="s">
        <v>1878</v>
      </c>
      <c r="B384" s="258" t="s">
        <v>1107</v>
      </c>
      <c r="C384" s="699" t="s">
        <v>410</v>
      </c>
      <c r="D384" s="254" t="s">
        <v>1112</v>
      </c>
      <c r="E384" s="255" t="s">
        <v>1919</v>
      </c>
      <c r="F384" s="256" t="s">
        <v>1934</v>
      </c>
      <c r="G384" s="700" t="s">
        <v>1939</v>
      </c>
      <c r="H384" s="701" t="s">
        <v>1227</v>
      </c>
      <c r="I384" s="257"/>
      <c r="J384" s="257"/>
      <c r="K384" s="257"/>
      <c r="L384" s="700" t="s">
        <v>3478</v>
      </c>
      <c r="M384" s="701" t="s">
        <v>1096</v>
      </c>
    </row>
    <row r="385" spans="1:13" ht="25.5" hidden="1" x14ac:dyDescent="0.25">
      <c r="A385" s="260" t="s">
        <v>1878</v>
      </c>
      <c r="B385" s="258" t="s">
        <v>1107</v>
      </c>
      <c r="C385" s="699" t="s">
        <v>410</v>
      </c>
      <c r="D385" s="254" t="s">
        <v>1113</v>
      </c>
      <c r="E385" s="255"/>
      <c r="F385" s="256"/>
      <c r="G385" s="700"/>
      <c r="H385" s="701"/>
      <c r="I385" s="257"/>
      <c r="J385" s="257"/>
      <c r="K385" s="257"/>
      <c r="L385" s="700"/>
      <c r="M385" s="701"/>
    </row>
    <row r="386" spans="1:13" ht="25.5" hidden="1" x14ac:dyDescent="0.25">
      <c r="A386" s="260" t="s">
        <v>1878</v>
      </c>
      <c r="B386" s="258" t="s">
        <v>1107</v>
      </c>
      <c r="C386" s="699" t="s">
        <v>410</v>
      </c>
      <c r="D386" s="254" t="s">
        <v>1114</v>
      </c>
      <c r="E386" s="255"/>
      <c r="F386" s="256"/>
      <c r="G386" s="700"/>
      <c r="H386" s="701"/>
      <c r="I386" s="257"/>
      <c r="J386" s="257"/>
      <c r="K386" s="257"/>
      <c r="L386" s="700"/>
      <c r="M386" s="701"/>
    </row>
    <row r="387" spans="1:13" ht="25.5" hidden="1" x14ac:dyDescent="0.25">
      <c r="A387" s="260" t="s">
        <v>1878</v>
      </c>
      <c r="B387" s="258" t="s">
        <v>1107</v>
      </c>
      <c r="C387" s="699" t="s">
        <v>410</v>
      </c>
      <c r="D387" s="254" t="s">
        <v>1115</v>
      </c>
      <c r="E387" s="255"/>
      <c r="F387" s="256"/>
      <c r="G387" s="700"/>
      <c r="H387" s="701"/>
      <c r="I387" s="257"/>
      <c r="J387" s="257"/>
      <c r="K387" s="257"/>
      <c r="L387" s="700"/>
      <c r="M387" s="701"/>
    </row>
    <row r="388" spans="1:13" ht="25.5" hidden="1" x14ac:dyDescent="0.25">
      <c r="A388" s="260" t="s">
        <v>1878</v>
      </c>
      <c r="B388" s="258" t="s">
        <v>1107</v>
      </c>
      <c r="C388" s="699" t="s">
        <v>410</v>
      </c>
      <c r="D388" s="254" t="s">
        <v>1116</v>
      </c>
      <c r="E388" s="255"/>
      <c r="F388" s="256"/>
      <c r="G388" s="700"/>
      <c r="H388" s="701"/>
      <c r="I388" s="257"/>
      <c r="J388" s="257"/>
      <c r="K388" s="257"/>
      <c r="L388" s="700"/>
      <c r="M388" s="701"/>
    </row>
    <row r="389" spans="1:13" ht="25.5" hidden="1" x14ac:dyDescent="0.25">
      <c r="A389" s="260" t="s">
        <v>1878</v>
      </c>
      <c r="B389" s="258" t="s">
        <v>1107</v>
      </c>
      <c r="C389" s="699" t="s">
        <v>410</v>
      </c>
      <c r="D389" s="254" t="s">
        <v>1117</v>
      </c>
      <c r="E389" s="255"/>
      <c r="F389" s="256"/>
      <c r="G389" s="700"/>
      <c r="H389" s="701"/>
      <c r="I389" s="257"/>
      <c r="J389" s="257"/>
      <c r="K389" s="257"/>
      <c r="L389" s="700"/>
      <c r="M389" s="701"/>
    </row>
    <row r="390" spans="1:13" ht="25.5" hidden="1" x14ac:dyDescent="0.25">
      <c r="A390" s="260" t="s">
        <v>1878</v>
      </c>
      <c r="B390" s="258" t="s">
        <v>1107</v>
      </c>
      <c r="C390" s="699" t="s">
        <v>410</v>
      </c>
      <c r="D390" s="254" t="s">
        <v>1118</v>
      </c>
      <c r="E390" s="255"/>
      <c r="F390" s="256"/>
      <c r="G390" s="700"/>
      <c r="H390" s="701"/>
      <c r="I390" s="257"/>
      <c r="J390" s="257"/>
      <c r="K390" s="257"/>
      <c r="L390" s="700"/>
      <c r="M390" s="701"/>
    </row>
    <row r="391" spans="1:13" ht="25.5" hidden="1" x14ac:dyDescent="0.25">
      <c r="A391" s="260" t="s">
        <v>1878</v>
      </c>
      <c r="B391" s="258" t="s">
        <v>1107</v>
      </c>
      <c r="C391" s="699" t="s">
        <v>410</v>
      </c>
      <c r="D391" s="254" t="s">
        <v>1119</v>
      </c>
      <c r="E391" s="255"/>
      <c r="F391" s="256"/>
      <c r="G391" s="700"/>
      <c r="H391" s="701"/>
      <c r="I391" s="257"/>
      <c r="J391" s="257"/>
      <c r="K391" s="257"/>
      <c r="L391" s="700"/>
      <c r="M391" s="701"/>
    </row>
    <row r="392" spans="1:13" ht="25.5" hidden="1" x14ac:dyDescent="0.25">
      <c r="A392" s="260" t="s">
        <v>1878</v>
      </c>
      <c r="B392" s="258" t="s">
        <v>1107</v>
      </c>
      <c r="C392" s="699" t="s">
        <v>410</v>
      </c>
      <c r="D392" s="254" t="s">
        <v>1120</v>
      </c>
      <c r="E392" s="255"/>
      <c r="F392" s="256"/>
      <c r="G392" s="700"/>
      <c r="H392" s="701"/>
      <c r="I392" s="257"/>
      <c r="J392" s="257"/>
      <c r="K392" s="257"/>
      <c r="L392" s="700"/>
      <c r="M392" s="701"/>
    </row>
    <row r="393" spans="1:13" ht="25.5" hidden="1" x14ac:dyDescent="0.25">
      <c r="A393" s="260" t="s">
        <v>1878</v>
      </c>
      <c r="B393" s="258" t="s">
        <v>1107</v>
      </c>
      <c r="C393" s="699" t="s">
        <v>410</v>
      </c>
      <c r="D393" s="254" t="s">
        <v>1121</v>
      </c>
      <c r="E393" s="255"/>
      <c r="F393" s="256"/>
      <c r="G393" s="700"/>
      <c r="H393" s="701"/>
      <c r="I393" s="257"/>
      <c r="J393" s="257"/>
      <c r="K393" s="257"/>
      <c r="L393" s="700"/>
      <c r="M393" s="701"/>
    </row>
    <row r="394" spans="1:13" ht="25.5" hidden="1" x14ac:dyDescent="0.25">
      <c r="A394" s="260" t="s">
        <v>1878</v>
      </c>
      <c r="B394" s="258" t="s">
        <v>1107</v>
      </c>
      <c r="C394" s="699" t="s">
        <v>410</v>
      </c>
      <c r="D394" s="254" t="s">
        <v>1122</v>
      </c>
      <c r="E394" s="255"/>
      <c r="F394" s="256"/>
      <c r="G394" s="700"/>
      <c r="H394" s="701"/>
      <c r="I394" s="257"/>
      <c r="J394" s="257"/>
      <c r="K394" s="257"/>
      <c r="L394" s="700"/>
      <c r="M394" s="701"/>
    </row>
    <row r="395" spans="1:13" ht="25.5" hidden="1" x14ac:dyDescent="0.25">
      <c r="A395" s="260" t="s">
        <v>1878</v>
      </c>
      <c r="B395" s="258" t="s">
        <v>1123</v>
      </c>
      <c r="C395" s="699" t="s">
        <v>1191</v>
      </c>
      <c r="D395" s="254" t="s">
        <v>1138</v>
      </c>
      <c r="E395" s="255" t="s">
        <v>1288</v>
      </c>
      <c r="F395" s="256"/>
      <c r="G395" s="931" t="s">
        <v>2198</v>
      </c>
      <c r="H395" s="701" t="s">
        <v>1940</v>
      </c>
      <c r="I395" s="257"/>
      <c r="J395" s="257"/>
      <c r="K395" s="257"/>
      <c r="L395" s="700" t="s">
        <v>3433</v>
      </c>
      <c r="M395" s="701" t="s">
        <v>3420</v>
      </c>
    </row>
    <row r="396" spans="1:13" ht="25.5" hidden="1" x14ac:dyDescent="0.25">
      <c r="A396" s="260" t="s">
        <v>1878</v>
      </c>
      <c r="B396" s="258" t="s">
        <v>1123</v>
      </c>
      <c r="C396" s="699" t="s">
        <v>1191</v>
      </c>
      <c r="D396" s="254" t="s">
        <v>1091</v>
      </c>
      <c r="E396" s="255" t="s">
        <v>1288</v>
      </c>
      <c r="F396" s="256"/>
      <c r="G396" s="931" t="s">
        <v>2199</v>
      </c>
      <c r="H396" s="701" t="s">
        <v>1941</v>
      </c>
      <c r="I396" s="257"/>
      <c r="J396" s="257"/>
      <c r="K396" s="257"/>
      <c r="L396" s="700" t="s">
        <v>3433</v>
      </c>
      <c r="M396" s="701" t="s">
        <v>3418</v>
      </c>
    </row>
    <row r="397" spans="1:13" ht="25.5" hidden="1" x14ac:dyDescent="0.25">
      <c r="A397" s="260" t="s">
        <v>1878</v>
      </c>
      <c r="B397" s="258" t="s">
        <v>1123</v>
      </c>
      <c r="C397" s="699" t="s">
        <v>1191</v>
      </c>
      <c r="D397" s="254" t="s">
        <v>1092</v>
      </c>
      <c r="E397" s="255" t="s">
        <v>1919</v>
      </c>
      <c r="F397" s="1025" t="s">
        <v>1986</v>
      </c>
      <c r="G397" s="1014" t="s">
        <v>2442</v>
      </c>
      <c r="H397" s="701" t="s">
        <v>1251</v>
      </c>
      <c r="I397" s="257"/>
      <c r="J397" s="257"/>
      <c r="K397" s="257"/>
      <c r="L397" s="700" t="s">
        <v>3473</v>
      </c>
      <c r="M397" s="701" t="s">
        <v>1091</v>
      </c>
    </row>
    <row r="398" spans="1:13" ht="25.5" hidden="1" x14ac:dyDescent="0.25">
      <c r="A398" s="260" t="s">
        <v>1878</v>
      </c>
      <c r="B398" s="258" t="s">
        <v>1123</v>
      </c>
      <c r="C398" s="699" t="s">
        <v>1191</v>
      </c>
      <c r="D398" s="254" t="s">
        <v>1093</v>
      </c>
      <c r="E398" s="255" t="s">
        <v>1919</v>
      </c>
      <c r="F398" s="1025" t="s">
        <v>1986</v>
      </c>
      <c r="G398" s="1014" t="s">
        <v>2444</v>
      </c>
      <c r="H398" s="701" t="s">
        <v>1252</v>
      </c>
      <c r="I398" s="257"/>
      <c r="J398" s="257"/>
      <c r="K398" s="257"/>
      <c r="L398" s="700" t="s">
        <v>3473</v>
      </c>
      <c r="M398" s="701" t="s">
        <v>1092</v>
      </c>
    </row>
    <row r="399" spans="1:13" ht="25.5" hidden="1" x14ac:dyDescent="0.25">
      <c r="A399" s="260" t="s">
        <v>1878</v>
      </c>
      <c r="B399" s="258" t="s">
        <v>1123</v>
      </c>
      <c r="C399" s="699" t="s">
        <v>1191</v>
      </c>
      <c r="D399" s="254" t="s">
        <v>1094</v>
      </c>
      <c r="E399" s="255" t="s">
        <v>1919</v>
      </c>
      <c r="F399" s="1025" t="s">
        <v>1986</v>
      </c>
      <c r="G399" s="1014" t="s">
        <v>2446</v>
      </c>
      <c r="H399" s="701" t="s">
        <v>1254</v>
      </c>
      <c r="I399" s="257"/>
      <c r="J399" s="257"/>
      <c r="K399" s="257"/>
      <c r="L399" s="700" t="s">
        <v>3473</v>
      </c>
      <c r="M399" s="701" t="s">
        <v>1097</v>
      </c>
    </row>
    <row r="400" spans="1:13" ht="25.5" hidden="1" x14ac:dyDescent="0.25">
      <c r="A400" s="260" t="s">
        <v>1878</v>
      </c>
      <c r="B400" s="258" t="s">
        <v>1123</v>
      </c>
      <c r="C400" s="699" t="s">
        <v>1191</v>
      </c>
      <c r="D400" s="254" t="s">
        <v>1095</v>
      </c>
      <c r="E400" s="255" t="s">
        <v>1919</v>
      </c>
      <c r="F400" s="1025" t="s">
        <v>1986</v>
      </c>
      <c r="G400" s="1014" t="s">
        <v>2448</v>
      </c>
      <c r="H400" s="701" t="s">
        <v>1255</v>
      </c>
      <c r="I400" s="257"/>
      <c r="J400" s="257"/>
      <c r="K400" s="257"/>
      <c r="L400" s="700" t="s">
        <v>3473</v>
      </c>
      <c r="M400" s="701" t="s">
        <v>1098</v>
      </c>
    </row>
    <row r="401" spans="1:13" ht="25.5" hidden="1" x14ac:dyDescent="0.25">
      <c r="A401" s="260" t="s">
        <v>1878</v>
      </c>
      <c r="B401" s="258" t="s">
        <v>1123</v>
      </c>
      <c r="C401" s="699" t="s">
        <v>1191</v>
      </c>
      <c r="D401" s="254" t="s">
        <v>1096</v>
      </c>
      <c r="E401" s="255" t="s">
        <v>1919</v>
      </c>
      <c r="F401" s="1025" t="s">
        <v>1985</v>
      </c>
      <c r="G401" s="1014" t="s">
        <v>2434</v>
      </c>
      <c r="H401" s="701" t="s">
        <v>1251</v>
      </c>
      <c r="I401" s="257"/>
      <c r="J401" s="257"/>
      <c r="K401" s="257"/>
      <c r="L401" s="700" t="s">
        <v>3472</v>
      </c>
      <c r="M401" s="701" t="s">
        <v>1091</v>
      </c>
    </row>
    <row r="402" spans="1:13" ht="25.5" hidden="1" x14ac:dyDescent="0.25">
      <c r="A402" s="260" t="s">
        <v>1878</v>
      </c>
      <c r="B402" s="258" t="s">
        <v>1123</v>
      </c>
      <c r="C402" s="699" t="s">
        <v>1191</v>
      </c>
      <c r="D402" s="254" t="s">
        <v>1097</v>
      </c>
      <c r="E402" s="255" t="s">
        <v>1919</v>
      </c>
      <c r="F402" s="1025" t="s">
        <v>1985</v>
      </c>
      <c r="G402" s="1014" t="s">
        <v>2436</v>
      </c>
      <c r="H402" s="701" t="s">
        <v>1252</v>
      </c>
      <c r="I402" s="257"/>
      <c r="J402" s="257"/>
      <c r="K402" s="257"/>
      <c r="L402" s="700" t="s">
        <v>3472</v>
      </c>
      <c r="M402" s="701" t="s">
        <v>1092</v>
      </c>
    </row>
    <row r="403" spans="1:13" ht="25.5" hidden="1" x14ac:dyDescent="0.25">
      <c r="A403" s="260" t="s">
        <v>1878</v>
      </c>
      <c r="B403" s="258" t="s">
        <v>1123</v>
      </c>
      <c r="C403" s="699" t="s">
        <v>1191</v>
      </c>
      <c r="D403" s="254" t="s">
        <v>1098</v>
      </c>
      <c r="E403" s="255" t="s">
        <v>1919</v>
      </c>
      <c r="F403" s="1025" t="s">
        <v>1985</v>
      </c>
      <c r="G403" s="1014" t="s">
        <v>2438</v>
      </c>
      <c r="H403" s="701" t="s">
        <v>1254</v>
      </c>
      <c r="I403" s="257"/>
      <c r="J403" s="257"/>
      <c r="K403" s="257"/>
      <c r="L403" s="700" t="s">
        <v>3472</v>
      </c>
      <c r="M403" s="701" t="s">
        <v>1097</v>
      </c>
    </row>
    <row r="404" spans="1:13" ht="25.5" hidden="1" x14ac:dyDescent="0.25">
      <c r="A404" s="260" t="s">
        <v>1878</v>
      </c>
      <c r="B404" s="258" t="s">
        <v>1123</v>
      </c>
      <c r="C404" s="699" t="s">
        <v>1191</v>
      </c>
      <c r="D404" s="254" t="s">
        <v>1099</v>
      </c>
      <c r="E404" s="255" t="s">
        <v>1919</v>
      </c>
      <c r="F404" s="1025" t="s">
        <v>1985</v>
      </c>
      <c r="G404" s="1014" t="s">
        <v>2440</v>
      </c>
      <c r="H404" s="701" t="s">
        <v>1255</v>
      </c>
      <c r="I404" s="257"/>
      <c r="J404" s="257"/>
      <c r="K404" s="257"/>
      <c r="L404" s="700" t="s">
        <v>3472</v>
      </c>
      <c r="M404" s="701" t="s">
        <v>1098</v>
      </c>
    </row>
    <row r="405" spans="1:13" ht="25.5" hidden="1" x14ac:dyDescent="0.25">
      <c r="A405" s="260" t="s">
        <v>1878</v>
      </c>
      <c r="B405" s="258" t="s">
        <v>1123</v>
      </c>
      <c r="C405" s="699" t="s">
        <v>1191</v>
      </c>
      <c r="D405" s="254" t="s">
        <v>1100</v>
      </c>
      <c r="E405" s="255" t="s">
        <v>1922</v>
      </c>
      <c r="F405" s="1025" t="s">
        <v>1987</v>
      </c>
      <c r="G405" s="1014" t="s">
        <v>2001</v>
      </c>
      <c r="H405" s="701" t="s">
        <v>1251</v>
      </c>
      <c r="I405" s="257"/>
      <c r="J405" s="257"/>
      <c r="K405" s="257"/>
      <c r="L405" s="700" t="s">
        <v>3477</v>
      </c>
      <c r="M405" s="701" t="s">
        <v>1091</v>
      </c>
    </row>
    <row r="406" spans="1:13" ht="25.5" hidden="1" x14ac:dyDescent="0.25">
      <c r="A406" s="260" t="s">
        <v>1878</v>
      </c>
      <c r="B406" s="258" t="s">
        <v>1123</v>
      </c>
      <c r="C406" s="699" t="s">
        <v>1191</v>
      </c>
      <c r="D406" s="254" t="s">
        <v>1101</v>
      </c>
      <c r="E406" s="255" t="s">
        <v>1922</v>
      </c>
      <c r="F406" s="1025" t="s">
        <v>1987</v>
      </c>
      <c r="G406" s="1014" t="s">
        <v>2002</v>
      </c>
      <c r="H406" s="701" t="s">
        <v>1252</v>
      </c>
      <c r="I406" s="257"/>
      <c r="J406" s="257"/>
      <c r="K406" s="257"/>
      <c r="L406" s="700" t="s">
        <v>3477</v>
      </c>
      <c r="M406" s="701" t="s">
        <v>1092</v>
      </c>
    </row>
    <row r="407" spans="1:13" ht="25.5" hidden="1" x14ac:dyDescent="0.25">
      <c r="A407" s="260" t="s">
        <v>1878</v>
      </c>
      <c r="B407" s="258" t="s">
        <v>1123</v>
      </c>
      <c r="C407" s="699" t="s">
        <v>1191</v>
      </c>
      <c r="D407" s="254" t="s">
        <v>1102</v>
      </c>
      <c r="E407" s="255" t="s">
        <v>1922</v>
      </c>
      <c r="F407" s="1025" t="s">
        <v>1987</v>
      </c>
      <c r="G407" s="1026" t="s">
        <v>2308</v>
      </c>
      <c r="H407" s="701" t="s">
        <v>1253</v>
      </c>
      <c r="I407" s="257"/>
      <c r="J407" s="257"/>
      <c r="K407" s="257"/>
      <c r="L407" s="700" t="s">
        <v>3477</v>
      </c>
      <c r="M407" s="701" t="s">
        <v>1097</v>
      </c>
    </row>
    <row r="408" spans="1:13" ht="25.5" hidden="1" x14ac:dyDescent="0.25">
      <c r="A408" s="260" t="s">
        <v>1878</v>
      </c>
      <c r="B408" s="258" t="s">
        <v>1123</v>
      </c>
      <c r="C408" s="699" t="s">
        <v>1191</v>
      </c>
      <c r="D408" s="254" t="s">
        <v>1103</v>
      </c>
      <c r="E408" s="255" t="s">
        <v>1919</v>
      </c>
      <c r="F408" s="256" t="s">
        <v>1934</v>
      </c>
      <c r="G408" s="700" t="s">
        <v>1942</v>
      </c>
      <c r="H408" s="701" t="s">
        <v>1251</v>
      </c>
      <c r="I408" s="257"/>
      <c r="J408" s="257"/>
      <c r="K408" s="257"/>
      <c r="L408" s="700" t="s">
        <v>3478</v>
      </c>
      <c r="M408" s="701" t="s">
        <v>1091</v>
      </c>
    </row>
    <row r="409" spans="1:13" ht="25.5" hidden="1" x14ac:dyDescent="0.25">
      <c r="A409" s="260" t="s">
        <v>1878</v>
      </c>
      <c r="B409" s="258" t="s">
        <v>1123</v>
      </c>
      <c r="C409" s="699" t="s">
        <v>1191</v>
      </c>
      <c r="D409" s="254" t="s">
        <v>1104</v>
      </c>
      <c r="E409" s="255" t="s">
        <v>1919</v>
      </c>
      <c r="F409" s="256" t="s">
        <v>1934</v>
      </c>
      <c r="G409" s="700" t="s">
        <v>1943</v>
      </c>
      <c r="H409" s="701" t="s">
        <v>1252</v>
      </c>
      <c r="I409" s="257"/>
      <c r="J409" s="257"/>
      <c r="K409" s="257"/>
      <c r="L409" s="700" t="s">
        <v>3478</v>
      </c>
      <c r="M409" s="701" t="s">
        <v>1092</v>
      </c>
    </row>
    <row r="410" spans="1:13" ht="25.5" hidden="1" x14ac:dyDescent="0.25">
      <c r="A410" s="260" t="s">
        <v>1878</v>
      </c>
      <c r="B410" s="258" t="s">
        <v>1123</v>
      </c>
      <c r="C410" s="699" t="s">
        <v>1191</v>
      </c>
      <c r="D410" s="254" t="s">
        <v>1105</v>
      </c>
      <c r="E410" s="255" t="s">
        <v>1919</v>
      </c>
      <c r="F410" s="256" t="s">
        <v>1934</v>
      </c>
      <c r="G410" s="700" t="s">
        <v>1944</v>
      </c>
      <c r="H410" s="701" t="s">
        <v>1254</v>
      </c>
      <c r="I410" s="257"/>
      <c r="J410" s="257"/>
      <c r="K410" s="257"/>
      <c r="L410" s="700" t="s">
        <v>3478</v>
      </c>
      <c r="M410" s="701" t="s">
        <v>1097</v>
      </c>
    </row>
    <row r="411" spans="1:13" ht="25.5" hidden="1" x14ac:dyDescent="0.25">
      <c r="A411" s="260" t="s">
        <v>1878</v>
      </c>
      <c r="B411" s="258" t="s">
        <v>1123</v>
      </c>
      <c r="C411" s="699" t="s">
        <v>1191</v>
      </c>
      <c r="D411" s="254" t="s">
        <v>1106</v>
      </c>
      <c r="E411" s="255" t="s">
        <v>1919</v>
      </c>
      <c r="F411" s="256" t="s">
        <v>1934</v>
      </c>
      <c r="G411" s="700" t="s">
        <v>2200</v>
      </c>
      <c r="H411" s="701" t="s">
        <v>1255</v>
      </c>
      <c r="I411" s="257"/>
      <c r="J411" s="257"/>
      <c r="K411" s="257"/>
      <c r="L411" s="700" t="s">
        <v>3478</v>
      </c>
      <c r="M411" s="701" t="s">
        <v>1098</v>
      </c>
    </row>
    <row r="412" spans="1:13" ht="25.5" hidden="1" x14ac:dyDescent="0.25">
      <c r="A412" s="260" t="s">
        <v>1878</v>
      </c>
      <c r="B412" s="258" t="s">
        <v>1123</v>
      </c>
      <c r="C412" s="699" t="s">
        <v>1191</v>
      </c>
      <c r="D412" s="254" t="s">
        <v>1108</v>
      </c>
      <c r="E412" s="255"/>
      <c r="F412" s="256"/>
      <c r="G412" s="700"/>
      <c r="H412" s="701"/>
      <c r="I412" s="257"/>
      <c r="J412" s="257"/>
      <c r="K412" s="257"/>
      <c r="L412" s="700"/>
      <c r="M412" s="701"/>
    </row>
    <row r="413" spans="1:13" ht="25.5" hidden="1" x14ac:dyDescent="0.25">
      <c r="A413" s="260" t="s">
        <v>1878</v>
      </c>
      <c r="B413" s="258" t="s">
        <v>1123</v>
      </c>
      <c r="C413" s="699" t="s">
        <v>1191</v>
      </c>
      <c r="D413" s="254" t="s">
        <v>1109</v>
      </c>
      <c r="E413" s="255"/>
      <c r="F413" s="256"/>
      <c r="G413" s="700"/>
      <c r="H413" s="701"/>
      <c r="I413" s="257"/>
      <c r="J413" s="257"/>
      <c r="K413" s="257"/>
      <c r="L413" s="700"/>
      <c r="M413" s="701"/>
    </row>
    <row r="414" spans="1:13" ht="25.5" hidden="1" x14ac:dyDescent="0.25">
      <c r="A414" s="260" t="s">
        <v>1878</v>
      </c>
      <c r="B414" s="258" t="s">
        <v>1123</v>
      </c>
      <c r="C414" s="699" t="s">
        <v>1191</v>
      </c>
      <c r="D414" s="254" t="s">
        <v>1110</v>
      </c>
      <c r="E414" s="255"/>
      <c r="F414" s="256"/>
      <c r="G414" s="700"/>
      <c r="H414" s="701"/>
      <c r="I414" s="257"/>
      <c r="J414" s="257"/>
      <c r="K414" s="257"/>
      <c r="L414" s="700"/>
      <c r="M414" s="701"/>
    </row>
    <row r="415" spans="1:13" ht="25.5" hidden="1" x14ac:dyDescent="0.25">
      <c r="A415" s="260" t="s">
        <v>1878</v>
      </c>
      <c r="B415" s="258" t="s">
        <v>1123</v>
      </c>
      <c r="C415" s="699" t="s">
        <v>1191</v>
      </c>
      <c r="D415" s="254" t="s">
        <v>1111</v>
      </c>
      <c r="E415" s="255"/>
      <c r="F415" s="256"/>
      <c r="G415" s="700"/>
      <c r="H415" s="701"/>
      <c r="I415" s="257"/>
      <c r="J415" s="257"/>
      <c r="K415" s="257"/>
      <c r="L415" s="700"/>
      <c r="M415" s="701"/>
    </row>
    <row r="416" spans="1:13" ht="25.5" hidden="1" x14ac:dyDescent="0.25">
      <c r="A416" s="260" t="s">
        <v>1878</v>
      </c>
      <c r="B416" s="258" t="s">
        <v>1123</v>
      </c>
      <c r="C416" s="699" t="s">
        <v>1191</v>
      </c>
      <c r="D416" s="254" t="s">
        <v>1112</v>
      </c>
      <c r="E416" s="255"/>
      <c r="F416" s="256"/>
      <c r="G416" s="700"/>
      <c r="H416" s="701"/>
      <c r="I416" s="257"/>
      <c r="J416" s="257"/>
      <c r="K416" s="257"/>
      <c r="L416" s="700"/>
      <c r="M416" s="701"/>
    </row>
    <row r="417" spans="1:13" ht="25.5" hidden="1" x14ac:dyDescent="0.25">
      <c r="A417" s="260" t="s">
        <v>1878</v>
      </c>
      <c r="B417" s="258" t="s">
        <v>1123</v>
      </c>
      <c r="C417" s="699" t="s">
        <v>1191</v>
      </c>
      <c r="D417" s="254" t="s">
        <v>1113</v>
      </c>
      <c r="E417" s="255"/>
      <c r="F417" s="256"/>
      <c r="G417" s="700"/>
      <c r="H417" s="701"/>
      <c r="I417" s="257"/>
      <c r="J417" s="257"/>
      <c r="K417" s="257"/>
      <c r="L417" s="700"/>
      <c r="M417" s="701"/>
    </row>
    <row r="418" spans="1:13" ht="25.5" hidden="1" x14ac:dyDescent="0.25">
      <c r="A418" s="260" t="s">
        <v>1878</v>
      </c>
      <c r="B418" s="258" t="s">
        <v>1123</v>
      </c>
      <c r="C418" s="699" t="s">
        <v>1191</v>
      </c>
      <c r="D418" s="254" t="s">
        <v>1114</v>
      </c>
      <c r="E418" s="255"/>
      <c r="F418" s="256"/>
      <c r="G418" s="700"/>
      <c r="H418" s="701"/>
      <c r="I418" s="257"/>
      <c r="J418" s="257"/>
      <c r="K418" s="257"/>
      <c r="L418" s="700"/>
      <c r="M418" s="701"/>
    </row>
    <row r="419" spans="1:13" ht="25.5" hidden="1" x14ac:dyDescent="0.25">
      <c r="A419" s="260" t="s">
        <v>1878</v>
      </c>
      <c r="B419" s="258" t="s">
        <v>1123</v>
      </c>
      <c r="C419" s="699" t="s">
        <v>1191</v>
      </c>
      <c r="D419" s="254" t="s">
        <v>1115</v>
      </c>
      <c r="E419" s="255"/>
      <c r="F419" s="256"/>
      <c r="G419" s="700"/>
      <c r="H419" s="701"/>
      <c r="I419" s="257"/>
      <c r="J419" s="257"/>
      <c r="K419" s="257"/>
      <c r="L419" s="700"/>
      <c r="M419" s="701"/>
    </row>
    <row r="420" spans="1:13" ht="25.5" hidden="1" x14ac:dyDescent="0.25">
      <c r="A420" s="260" t="s">
        <v>1878</v>
      </c>
      <c r="B420" s="258" t="s">
        <v>1123</v>
      </c>
      <c r="C420" s="699" t="s">
        <v>1191</v>
      </c>
      <c r="D420" s="254" t="s">
        <v>1116</v>
      </c>
      <c r="E420" s="255"/>
      <c r="F420" s="256"/>
      <c r="G420" s="700"/>
      <c r="H420" s="701"/>
      <c r="I420" s="257"/>
      <c r="J420" s="257"/>
      <c r="K420" s="257"/>
      <c r="L420" s="700"/>
      <c r="M420" s="701"/>
    </row>
    <row r="421" spans="1:13" ht="25.5" hidden="1" x14ac:dyDescent="0.25">
      <c r="A421" s="260" t="s">
        <v>1878</v>
      </c>
      <c r="B421" s="258" t="s">
        <v>1123</v>
      </c>
      <c r="C421" s="699" t="s">
        <v>1191</v>
      </c>
      <c r="D421" s="254" t="s">
        <v>1117</v>
      </c>
      <c r="E421" s="255"/>
      <c r="F421" s="256"/>
      <c r="G421" s="700"/>
      <c r="H421" s="701"/>
      <c r="I421" s="257"/>
      <c r="J421" s="257"/>
      <c r="K421" s="257"/>
      <c r="L421" s="700"/>
      <c r="M421" s="701"/>
    </row>
    <row r="422" spans="1:13" ht="25.5" hidden="1" x14ac:dyDescent="0.25">
      <c r="A422" s="260" t="s">
        <v>1878</v>
      </c>
      <c r="B422" s="258" t="s">
        <v>1123</v>
      </c>
      <c r="C422" s="699" t="s">
        <v>1191</v>
      </c>
      <c r="D422" s="254" t="s">
        <v>1118</v>
      </c>
      <c r="E422" s="255"/>
      <c r="F422" s="256"/>
      <c r="G422" s="700"/>
      <c r="H422" s="701"/>
      <c r="I422" s="257"/>
      <c r="J422" s="257"/>
      <c r="K422" s="257"/>
      <c r="L422" s="700"/>
      <c r="M422" s="701"/>
    </row>
    <row r="423" spans="1:13" ht="25.5" hidden="1" x14ac:dyDescent="0.25">
      <c r="A423" s="260" t="s">
        <v>1878</v>
      </c>
      <c r="B423" s="258" t="s">
        <v>1123</v>
      </c>
      <c r="C423" s="699" t="s">
        <v>1191</v>
      </c>
      <c r="D423" s="254" t="s">
        <v>1119</v>
      </c>
      <c r="E423" s="255"/>
      <c r="F423" s="256"/>
      <c r="G423" s="700"/>
      <c r="H423" s="701"/>
      <c r="I423" s="257"/>
      <c r="J423" s="257"/>
      <c r="K423" s="257"/>
      <c r="L423" s="700"/>
      <c r="M423" s="701"/>
    </row>
    <row r="424" spans="1:13" ht="25.5" hidden="1" x14ac:dyDescent="0.25">
      <c r="A424" s="260" t="s">
        <v>1878</v>
      </c>
      <c r="B424" s="258" t="s">
        <v>1123</v>
      </c>
      <c r="C424" s="699" t="s">
        <v>1191</v>
      </c>
      <c r="D424" s="254" t="s">
        <v>1120</v>
      </c>
      <c r="E424" s="255"/>
      <c r="F424" s="256"/>
      <c r="G424" s="700"/>
      <c r="H424" s="701"/>
      <c r="I424" s="257"/>
      <c r="J424" s="257"/>
      <c r="K424" s="257"/>
      <c r="L424" s="700"/>
      <c r="M424" s="701"/>
    </row>
    <row r="425" spans="1:13" ht="25.5" hidden="1" x14ac:dyDescent="0.25">
      <c r="A425" s="260" t="s">
        <v>1878</v>
      </c>
      <c r="B425" s="258" t="s">
        <v>1123</v>
      </c>
      <c r="C425" s="699" t="s">
        <v>1191</v>
      </c>
      <c r="D425" s="254" t="s">
        <v>1121</v>
      </c>
      <c r="E425" s="255"/>
      <c r="F425" s="256"/>
      <c r="G425" s="700"/>
      <c r="H425" s="701"/>
      <c r="I425" s="257"/>
      <c r="J425" s="257"/>
      <c r="K425" s="257"/>
      <c r="L425" s="700"/>
      <c r="M425" s="701"/>
    </row>
    <row r="426" spans="1:13" ht="25.5" hidden="1" x14ac:dyDescent="0.25">
      <c r="A426" s="260" t="s">
        <v>1878</v>
      </c>
      <c r="B426" s="258" t="s">
        <v>1123</v>
      </c>
      <c r="C426" s="699" t="s">
        <v>1191</v>
      </c>
      <c r="D426" s="254" t="s">
        <v>1122</v>
      </c>
      <c r="E426" s="255"/>
      <c r="F426" s="256"/>
      <c r="G426" s="700"/>
      <c r="H426" s="701"/>
      <c r="I426" s="257"/>
      <c r="J426" s="257"/>
      <c r="K426" s="257"/>
      <c r="L426" s="700"/>
      <c r="M426" s="701"/>
    </row>
    <row r="427" spans="1:13" ht="25.5" x14ac:dyDescent="0.25">
      <c r="A427" s="260" t="s">
        <v>1878</v>
      </c>
      <c r="B427" s="258" t="s">
        <v>1159</v>
      </c>
      <c r="C427" s="699" t="s">
        <v>415</v>
      </c>
      <c r="D427" s="929"/>
      <c r="E427" s="255" t="s">
        <v>1945</v>
      </c>
      <c r="F427" s="256"/>
      <c r="G427" s="930"/>
      <c r="H427" s="701" t="s">
        <v>1946</v>
      </c>
      <c r="I427" s="257"/>
      <c r="J427" s="257"/>
      <c r="K427" s="257"/>
      <c r="L427" s="700"/>
      <c r="M427" s="701"/>
    </row>
    <row r="428" spans="1:13" hidden="1" x14ac:dyDescent="0.25">
      <c r="A428" s="260" t="s">
        <v>1878</v>
      </c>
      <c r="B428" s="258" t="s">
        <v>1159</v>
      </c>
      <c r="C428" s="699" t="s">
        <v>415</v>
      </c>
      <c r="D428" s="929"/>
      <c r="E428" s="255" t="s">
        <v>1164</v>
      </c>
      <c r="F428" s="256"/>
      <c r="G428" s="700"/>
      <c r="H428" s="701"/>
      <c r="I428" s="257"/>
      <c r="J428" s="257"/>
      <c r="K428" s="257"/>
      <c r="L428" s="700"/>
      <c r="M428" s="701"/>
    </row>
    <row r="429" spans="1:13" ht="25.5" hidden="1" x14ac:dyDescent="0.25">
      <c r="A429" s="260" t="s">
        <v>1878</v>
      </c>
      <c r="B429" s="258" t="s">
        <v>1090</v>
      </c>
      <c r="C429" s="699" t="s">
        <v>579</v>
      </c>
      <c r="D429" s="254" t="s">
        <v>1138</v>
      </c>
      <c r="E429" s="255" t="s">
        <v>1668</v>
      </c>
      <c r="F429" s="256"/>
      <c r="G429" s="931" t="s">
        <v>2201</v>
      </c>
      <c r="H429" s="701" t="s">
        <v>1947</v>
      </c>
      <c r="I429" s="257"/>
      <c r="J429" s="257"/>
      <c r="K429" s="257"/>
      <c r="L429" s="700" t="s">
        <v>3452</v>
      </c>
      <c r="M429" s="701" t="s">
        <v>3442</v>
      </c>
    </row>
    <row r="430" spans="1:13" ht="25.5" hidden="1" x14ac:dyDescent="0.25">
      <c r="A430" s="260" t="s">
        <v>1878</v>
      </c>
      <c r="B430" s="258" t="s">
        <v>1090</v>
      </c>
      <c r="C430" s="699" t="s">
        <v>579</v>
      </c>
      <c r="D430" s="254" t="s">
        <v>1091</v>
      </c>
      <c r="E430" s="255" t="s">
        <v>1668</v>
      </c>
      <c r="F430" s="256"/>
      <c r="G430" s="931" t="s">
        <v>2202</v>
      </c>
      <c r="H430" s="701" t="s">
        <v>1948</v>
      </c>
      <c r="I430" s="257"/>
      <c r="J430" s="257"/>
      <c r="K430" s="257"/>
      <c r="L430" s="700" t="s">
        <v>3452</v>
      </c>
      <c r="M430" s="701" t="s">
        <v>3443</v>
      </c>
    </row>
    <row r="431" spans="1:13" ht="25.5" hidden="1" x14ac:dyDescent="0.25">
      <c r="A431" s="260" t="s">
        <v>1878</v>
      </c>
      <c r="B431" s="258" t="s">
        <v>1090</v>
      </c>
      <c r="C431" s="699" t="s">
        <v>579</v>
      </c>
      <c r="D431" s="254" t="s">
        <v>1092</v>
      </c>
      <c r="E431" s="255" t="s">
        <v>1668</v>
      </c>
      <c r="F431" s="256"/>
      <c r="G431" s="931" t="s">
        <v>2203</v>
      </c>
      <c r="H431" s="701" t="s">
        <v>1949</v>
      </c>
      <c r="I431" s="257"/>
      <c r="J431" s="257"/>
      <c r="K431" s="257"/>
      <c r="L431" s="700" t="s">
        <v>3452</v>
      </c>
      <c r="M431" s="701" t="s">
        <v>3444</v>
      </c>
    </row>
    <row r="432" spans="1:13" ht="38.25" hidden="1" x14ac:dyDescent="0.25">
      <c r="A432" s="260" t="s">
        <v>1878</v>
      </c>
      <c r="B432" s="258" t="s">
        <v>1090</v>
      </c>
      <c r="C432" s="699" t="s">
        <v>579</v>
      </c>
      <c r="D432" s="254" t="s">
        <v>1093</v>
      </c>
      <c r="E432" s="255" t="s">
        <v>1668</v>
      </c>
      <c r="F432" s="256"/>
      <c r="G432" s="931" t="s">
        <v>2204</v>
      </c>
      <c r="H432" s="701" t="s">
        <v>1950</v>
      </c>
      <c r="I432" s="257"/>
      <c r="J432" s="257"/>
      <c r="K432" s="257"/>
      <c r="L432" s="700" t="s">
        <v>3452</v>
      </c>
      <c r="M432" s="701" t="s">
        <v>3445</v>
      </c>
    </row>
    <row r="433" spans="1:13" ht="38.25" hidden="1" x14ac:dyDescent="0.25">
      <c r="A433" s="260" t="s">
        <v>1878</v>
      </c>
      <c r="B433" s="258" t="s">
        <v>1090</v>
      </c>
      <c r="C433" s="699" t="s">
        <v>579</v>
      </c>
      <c r="D433" s="254" t="s">
        <v>1094</v>
      </c>
      <c r="E433" s="255" t="s">
        <v>1668</v>
      </c>
      <c r="F433" s="256"/>
      <c r="G433" s="931" t="s">
        <v>2205</v>
      </c>
      <c r="H433" s="701" t="s">
        <v>1951</v>
      </c>
      <c r="I433" s="257"/>
      <c r="J433" s="257"/>
      <c r="K433" s="257"/>
      <c r="L433" s="700" t="s">
        <v>3452</v>
      </c>
      <c r="M433" s="701" t="s">
        <v>3446</v>
      </c>
    </row>
    <row r="434" spans="1:13" ht="25.5" hidden="1" x14ac:dyDescent="0.25">
      <c r="A434" s="260" t="s">
        <v>1878</v>
      </c>
      <c r="B434" s="258" t="s">
        <v>1090</v>
      </c>
      <c r="C434" s="699" t="s">
        <v>579</v>
      </c>
      <c r="D434" s="254" t="s">
        <v>1095</v>
      </c>
      <c r="E434" s="255" t="s">
        <v>1668</v>
      </c>
      <c r="F434" s="256"/>
      <c r="G434" s="931" t="s">
        <v>2206</v>
      </c>
      <c r="H434" s="701" t="s">
        <v>2207</v>
      </c>
      <c r="I434" s="257"/>
      <c r="J434" s="257"/>
      <c r="K434" s="257"/>
      <c r="L434" s="700" t="s">
        <v>3452</v>
      </c>
      <c r="M434" s="701" t="s">
        <v>3447</v>
      </c>
    </row>
    <row r="435" spans="1:13" ht="25.5" hidden="1" x14ac:dyDescent="0.25">
      <c r="A435" s="260" t="s">
        <v>1878</v>
      </c>
      <c r="B435" s="258" t="s">
        <v>1090</v>
      </c>
      <c r="C435" s="699" t="s">
        <v>579</v>
      </c>
      <c r="D435" s="254" t="s">
        <v>1096</v>
      </c>
      <c r="E435" s="255" t="s">
        <v>1668</v>
      </c>
      <c r="F435" s="256"/>
      <c r="G435" s="931" t="s">
        <v>2208</v>
      </c>
      <c r="H435" s="701" t="s">
        <v>2209</v>
      </c>
      <c r="I435" s="257"/>
      <c r="J435" s="257"/>
      <c r="K435" s="257"/>
      <c r="L435" s="700" t="s">
        <v>3452</v>
      </c>
      <c r="M435" s="701" t="s">
        <v>3448</v>
      </c>
    </row>
    <row r="436" spans="1:13" ht="38.25" hidden="1" x14ac:dyDescent="0.25">
      <c r="A436" s="260" t="s">
        <v>1878</v>
      </c>
      <c r="B436" s="258" t="s">
        <v>1090</v>
      </c>
      <c r="C436" s="699" t="s">
        <v>579</v>
      </c>
      <c r="D436" s="254" t="s">
        <v>1097</v>
      </c>
      <c r="E436" s="255" t="s">
        <v>1668</v>
      </c>
      <c r="F436" s="256"/>
      <c r="G436" s="931" t="s">
        <v>2210</v>
      </c>
      <c r="H436" s="701" t="s">
        <v>2211</v>
      </c>
      <c r="I436" s="257"/>
      <c r="J436" s="257"/>
      <c r="K436" s="257"/>
      <c r="L436" s="700" t="s">
        <v>3452</v>
      </c>
      <c r="M436" s="701" t="s">
        <v>3449</v>
      </c>
    </row>
    <row r="437" spans="1:13" ht="25.5" hidden="1" x14ac:dyDescent="0.25">
      <c r="A437" s="260" t="s">
        <v>1878</v>
      </c>
      <c r="B437" s="258" t="s">
        <v>1090</v>
      </c>
      <c r="C437" s="699" t="s">
        <v>580</v>
      </c>
      <c r="D437" s="254" t="s">
        <v>1138</v>
      </c>
      <c r="E437" s="255" t="s">
        <v>1194</v>
      </c>
      <c r="F437" s="256"/>
      <c r="G437" s="700"/>
      <c r="H437" s="701" t="s">
        <v>43</v>
      </c>
      <c r="I437" s="257"/>
      <c r="J437" s="257"/>
      <c r="K437" s="257"/>
      <c r="L437" s="700" t="s">
        <v>3452</v>
      </c>
      <c r="M437" s="701" t="s">
        <v>3450</v>
      </c>
    </row>
    <row r="438" spans="1:13" ht="38.25" hidden="1" x14ac:dyDescent="0.25">
      <c r="A438" s="260" t="s">
        <v>1878</v>
      </c>
      <c r="B438" s="258" t="s">
        <v>1090</v>
      </c>
      <c r="C438" s="699" t="s">
        <v>580</v>
      </c>
      <c r="D438" s="254" t="s">
        <v>1091</v>
      </c>
      <c r="E438" s="255" t="s">
        <v>1669</v>
      </c>
      <c r="F438" s="256"/>
      <c r="G438" s="700" t="s">
        <v>1132</v>
      </c>
      <c r="H438" s="701" t="s">
        <v>1955</v>
      </c>
      <c r="I438" s="257"/>
      <c r="J438" s="257"/>
      <c r="K438" s="257"/>
      <c r="L438" s="700" t="s">
        <v>3464</v>
      </c>
      <c r="M438" s="701" t="s">
        <v>3417</v>
      </c>
    </row>
    <row r="439" spans="1:13" ht="38.25" hidden="1" x14ac:dyDescent="0.25">
      <c r="A439" s="260" t="s">
        <v>1878</v>
      </c>
      <c r="B439" s="258" t="s">
        <v>1090</v>
      </c>
      <c r="C439" s="699" t="s">
        <v>580</v>
      </c>
      <c r="D439" s="254" t="s">
        <v>1092</v>
      </c>
      <c r="E439" s="255" t="s">
        <v>1669</v>
      </c>
      <c r="F439" s="256"/>
      <c r="G439" s="700" t="s">
        <v>1133</v>
      </c>
      <c r="H439" s="701" t="s">
        <v>1956</v>
      </c>
      <c r="I439" s="257"/>
      <c r="J439" s="257"/>
      <c r="K439" s="257"/>
      <c r="L439" s="700" t="s">
        <v>3464</v>
      </c>
      <c r="M439" s="701" t="s">
        <v>3454</v>
      </c>
    </row>
    <row r="440" spans="1:13" ht="38.25" hidden="1" x14ac:dyDescent="0.25">
      <c r="A440" s="260" t="s">
        <v>1878</v>
      </c>
      <c r="B440" s="258" t="s">
        <v>1090</v>
      </c>
      <c r="C440" s="699" t="s">
        <v>580</v>
      </c>
      <c r="D440" s="254" t="s">
        <v>1093</v>
      </c>
      <c r="E440" s="255" t="s">
        <v>1669</v>
      </c>
      <c r="F440" s="256"/>
      <c r="G440" s="700" t="s">
        <v>1134</v>
      </c>
      <c r="H440" s="701" t="s">
        <v>1957</v>
      </c>
      <c r="I440" s="257"/>
      <c r="J440" s="257"/>
      <c r="K440" s="257"/>
      <c r="L440" s="700" t="s">
        <v>3464</v>
      </c>
      <c r="M440" s="701" t="s">
        <v>3423</v>
      </c>
    </row>
    <row r="441" spans="1:13" ht="38.25" hidden="1" x14ac:dyDescent="0.25">
      <c r="A441" s="260" t="s">
        <v>1878</v>
      </c>
      <c r="B441" s="258" t="s">
        <v>1090</v>
      </c>
      <c r="C441" s="699" t="s">
        <v>580</v>
      </c>
      <c r="D441" s="254" t="s">
        <v>1094</v>
      </c>
      <c r="E441" s="255" t="s">
        <v>1669</v>
      </c>
      <c r="F441" s="256"/>
      <c r="G441" s="700" t="s">
        <v>1135</v>
      </c>
      <c r="H441" s="701" t="s">
        <v>1958</v>
      </c>
      <c r="I441" s="257"/>
      <c r="J441" s="257"/>
      <c r="K441" s="257"/>
      <c r="L441" s="700" t="s">
        <v>3464</v>
      </c>
      <c r="M441" s="701" t="s">
        <v>3455</v>
      </c>
    </row>
    <row r="442" spans="1:13" ht="25.5" hidden="1" x14ac:dyDescent="0.25">
      <c r="A442" s="260" t="s">
        <v>1878</v>
      </c>
      <c r="B442" s="258" t="s">
        <v>1090</v>
      </c>
      <c r="C442" s="699" t="s">
        <v>580</v>
      </c>
      <c r="D442" s="254" t="s">
        <v>1095</v>
      </c>
      <c r="E442" s="255" t="s">
        <v>1669</v>
      </c>
      <c r="F442" s="256"/>
      <c r="G442" s="700" t="s">
        <v>1136</v>
      </c>
      <c r="H442" s="701" t="s">
        <v>1959</v>
      </c>
      <c r="I442" s="257"/>
      <c r="J442" s="257"/>
      <c r="K442" s="257"/>
      <c r="L442" s="700" t="s">
        <v>3464</v>
      </c>
      <c r="M442" s="701" t="s">
        <v>3430</v>
      </c>
    </row>
    <row r="443" spans="1:13" ht="38.25" hidden="1" x14ac:dyDescent="0.25">
      <c r="A443" s="260" t="s">
        <v>1878</v>
      </c>
      <c r="B443" s="258" t="s">
        <v>1090</v>
      </c>
      <c r="C443" s="699" t="s">
        <v>580</v>
      </c>
      <c r="D443" s="254" t="s">
        <v>1096</v>
      </c>
      <c r="E443" s="255" t="s">
        <v>1669</v>
      </c>
      <c r="F443" s="256"/>
      <c r="G443" s="700" t="s">
        <v>1137</v>
      </c>
      <c r="H443" s="701" t="s">
        <v>1960</v>
      </c>
      <c r="I443" s="257"/>
      <c r="J443" s="257"/>
      <c r="K443" s="257"/>
      <c r="L443" s="700" t="s">
        <v>3464</v>
      </c>
      <c r="M443" s="701" t="s">
        <v>3456</v>
      </c>
    </row>
    <row r="444" spans="1:13" ht="38.25" hidden="1" x14ac:dyDescent="0.25">
      <c r="A444" s="260" t="s">
        <v>1878</v>
      </c>
      <c r="B444" s="258" t="s">
        <v>1090</v>
      </c>
      <c r="C444" s="699" t="s">
        <v>580</v>
      </c>
      <c r="D444" s="254" t="s">
        <v>1097</v>
      </c>
      <c r="E444" s="255" t="s">
        <v>1669</v>
      </c>
      <c r="F444" s="256"/>
      <c r="G444" s="700" t="s">
        <v>1209</v>
      </c>
      <c r="H444" s="701" t="s">
        <v>1961</v>
      </c>
      <c r="I444" s="257"/>
      <c r="J444" s="257"/>
      <c r="K444" s="257"/>
      <c r="L444" s="700" t="s">
        <v>3464</v>
      </c>
      <c r="M444" s="701" t="s">
        <v>3457</v>
      </c>
    </row>
    <row r="445" spans="1:13" ht="38.25" hidden="1" x14ac:dyDescent="0.25">
      <c r="A445" s="260" t="s">
        <v>1878</v>
      </c>
      <c r="B445" s="258" t="s">
        <v>1090</v>
      </c>
      <c r="C445" s="699" t="s">
        <v>1143</v>
      </c>
      <c r="D445" s="254" t="s">
        <v>1138</v>
      </c>
      <c r="E445" s="255" t="s">
        <v>1669</v>
      </c>
      <c r="F445" s="256"/>
      <c r="G445" s="700" t="s">
        <v>1210</v>
      </c>
      <c r="H445" s="701" t="s">
        <v>1962</v>
      </c>
      <c r="I445" s="257"/>
      <c r="J445" s="257"/>
      <c r="K445" s="257"/>
      <c r="L445" s="700" t="s">
        <v>3464</v>
      </c>
      <c r="M445" s="701" t="s">
        <v>3458</v>
      </c>
    </row>
    <row r="446" spans="1:13" ht="38.25" hidden="1" x14ac:dyDescent="0.25">
      <c r="A446" s="260" t="s">
        <v>1878</v>
      </c>
      <c r="B446" s="258" t="s">
        <v>1090</v>
      </c>
      <c r="C446" s="699" t="s">
        <v>1143</v>
      </c>
      <c r="D446" s="254" t="s">
        <v>1091</v>
      </c>
      <c r="E446" s="255" t="s">
        <v>1669</v>
      </c>
      <c r="F446" s="256"/>
      <c r="G446" s="700" t="s">
        <v>1211</v>
      </c>
      <c r="H446" s="701" t="s">
        <v>1963</v>
      </c>
      <c r="I446" s="257"/>
      <c r="J446" s="257"/>
      <c r="K446" s="257"/>
      <c r="L446" s="700" t="s">
        <v>3464</v>
      </c>
      <c r="M446" s="701" t="s">
        <v>3459</v>
      </c>
    </row>
    <row r="447" spans="1:13" ht="25.5" hidden="1" x14ac:dyDescent="0.25">
      <c r="A447" s="260" t="s">
        <v>1878</v>
      </c>
      <c r="B447" s="258" t="s">
        <v>1090</v>
      </c>
      <c r="C447" s="699" t="s">
        <v>1143</v>
      </c>
      <c r="D447" s="254" t="s">
        <v>1092</v>
      </c>
      <c r="E447" s="255" t="s">
        <v>1669</v>
      </c>
      <c r="F447" s="256"/>
      <c r="G447" s="700" t="s">
        <v>1212</v>
      </c>
      <c r="H447" s="701" t="s">
        <v>1964</v>
      </c>
      <c r="I447" s="257"/>
      <c r="J447" s="257"/>
      <c r="K447" s="257"/>
      <c r="L447" s="700" t="s">
        <v>3464</v>
      </c>
      <c r="M447" s="701" t="s">
        <v>3460</v>
      </c>
    </row>
    <row r="448" spans="1:13" ht="25.5" hidden="1" x14ac:dyDescent="0.25">
      <c r="A448" s="260" t="s">
        <v>1878</v>
      </c>
      <c r="B448" s="258" t="s">
        <v>1090</v>
      </c>
      <c r="C448" s="699" t="s">
        <v>1143</v>
      </c>
      <c r="D448" s="254" t="s">
        <v>1093</v>
      </c>
      <c r="E448" s="255" t="s">
        <v>1286</v>
      </c>
      <c r="F448" s="256"/>
      <c r="G448" s="700" t="s">
        <v>2212</v>
      </c>
      <c r="H448" s="701" t="s">
        <v>1965</v>
      </c>
      <c r="I448" s="257"/>
      <c r="J448" s="257"/>
      <c r="K448" s="257"/>
      <c r="L448" s="700" t="s">
        <v>3467</v>
      </c>
      <c r="M448" s="701" t="s">
        <v>3420</v>
      </c>
    </row>
    <row r="449" spans="1:13" ht="25.5" hidden="1" x14ac:dyDescent="0.25">
      <c r="A449" s="260" t="s">
        <v>1878</v>
      </c>
      <c r="B449" s="258" t="s">
        <v>1090</v>
      </c>
      <c r="C449" s="699" t="s">
        <v>1143</v>
      </c>
      <c r="D449" s="254" t="s">
        <v>1094</v>
      </c>
      <c r="E449" s="255" t="s">
        <v>1286</v>
      </c>
      <c r="F449" s="256"/>
      <c r="G449" s="700" t="s">
        <v>2213</v>
      </c>
      <c r="H449" s="701" t="s">
        <v>1966</v>
      </c>
      <c r="I449" s="257"/>
      <c r="J449" s="257"/>
      <c r="K449" s="257"/>
      <c r="L449" s="700" t="s">
        <v>3467</v>
      </c>
      <c r="M449" s="701" t="s">
        <v>3418</v>
      </c>
    </row>
    <row r="450" spans="1:13" ht="25.5" hidden="1" x14ac:dyDescent="0.25">
      <c r="A450" s="260" t="s">
        <v>1878</v>
      </c>
      <c r="B450" s="258" t="s">
        <v>1090</v>
      </c>
      <c r="C450" s="699" t="s">
        <v>1143</v>
      </c>
      <c r="D450" s="254" t="s">
        <v>1095</v>
      </c>
      <c r="E450" s="255" t="s">
        <v>1286</v>
      </c>
      <c r="F450" s="256"/>
      <c r="G450" s="700" t="s">
        <v>2214</v>
      </c>
      <c r="H450" s="701" t="s">
        <v>1967</v>
      </c>
      <c r="I450" s="257"/>
      <c r="J450" s="257"/>
      <c r="K450" s="257"/>
      <c r="L450" s="700" t="s">
        <v>3467</v>
      </c>
      <c r="M450" s="701" t="s">
        <v>3421</v>
      </c>
    </row>
    <row r="451" spans="1:13" ht="25.5" hidden="1" x14ac:dyDescent="0.25">
      <c r="A451" s="260" t="s">
        <v>1878</v>
      </c>
      <c r="B451" s="258" t="s">
        <v>1090</v>
      </c>
      <c r="C451" s="699" t="s">
        <v>1143</v>
      </c>
      <c r="D451" s="254" t="s">
        <v>1096</v>
      </c>
      <c r="E451" s="255" t="s">
        <v>1167</v>
      </c>
      <c r="F451" s="256"/>
      <c r="G451" s="700"/>
      <c r="H451" s="701" t="s">
        <v>43</v>
      </c>
      <c r="I451" s="257"/>
      <c r="J451" s="257"/>
      <c r="K451" s="257"/>
      <c r="L451" s="700" t="s">
        <v>3467</v>
      </c>
      <c r="M451" s="701" t="s">
        <v>3468</v>
      </c>
    </row>
    <row r="452" spans="1:13" ht="25.5" hidden="1" x14ac:dyDescent="0.25">
      <c r="A452" s="260" t="s">
        <v>1878</v>
      </c>
      <c r="B452" s="258" t="s">
        <v>1090</v>
      </c>
      <c r="C452" s="699" t="s">
        <v>1143</v>
      </c>
      <c r="D452" s="254" t="s">
        <v>1097</v>
      </c>
      <c r="E452" s="255"/>
      <c r="F452" s="256"/>
      <c r="G452" s="700"/>
      <c r="H452" s="701"/>
      <c r="I452" s="257"/>
      <c r="J452" s="257"/>
      <c r="K452" s="257"/>
      <c r="L452" s="700"/>
      <c r="M452" s="701"/>
    </row>
    <row r="453" spans="1:13" ht="25.5" hidden="1" x14ac:dyDescent="0.25">
      <c r="A453" s="260" t="s">
        <v>1878</v>
      </c>
      <c r="B453" s="258" t="s">
        <v>1090</v>
      </c>
      <c r="C453" s="699" t="s">
        <v>411</v>
      </c>
      <c r="D453" s="254" t="s">
        <v>1138</v>
      </c>
      <c r="E453" s="255" t="s">
        <v>1187</v>
      </c>
      <c r="F453" s="256"/>
      <c r="G453" s="700"/>
      <c r="H453" s="701" t="s">
        <v>43</v>
      </c>
      <c r="I453" s="257"/>
      <c r="J453" s="257"/>
      <c r="K453" s="257"/>
      <c r="L453" s="700" t="s">
        <v>3464</v>
      </c>
      <c r="M453" s="701" t="s">
        <v>3461</v>
      </c>
    </row>
    <row r="454" spans="1:13" ht="25.5" hidden="1" x14ac:dyDescent="0.25">
      <c r="A454" s="260" t="s">
        <v>1878</v>
      </c>
      <c r="B454" s="258" t="s">
        <v>1090</v>
      </c>
      <c r="C454" s="699" t="s">
        <v>411</v>
      </c>
      <c r="D454" s="254" t="s">
        <v>1091</v>
      </c>
      <c r="E454" s="255" t="s">
        <v>1187</v>
      </c>
      <c r="F454" s="256"/>
      <c r="G454" s="700"/>
      <c r="H454" s="701" t="s">
        <v>43</v>
      </c>
      <c r="I454" s="257"/>
      <c r="J454" s="257"/>
      <c r="K454" s="257"/>
      <c r="L454" s="700" t="s">
        <v>3464</v>
      </c>
      <c r="M454" s="701" t="s">
        <v>3462</v>
      </c>
    </row>
    <row r="455" spans="1:13" ht="25.5" hidden="1" x14ac:dyDescent="0.25">
      <c r="A455" s="260" t="s">
        <v>1878</v>
      </c>
      <c r="B455" s="258" t="s">
        <v>1090</v>
      </c>
      <c r="C455" s="699" t="s">
        <v>411</v>
      </c>
      <c r="D455" s="254" t="s">
        <v>1092</v>
      </c>
      <c r="E455" s="255" t="s">
        <v>1283</v>
      </c>
      <c r="F455" s="256"/>
      <c r="G455" s="700" t="s">
        <v>1312</v>
      </c>
      <c r="H455" s="701" t="s">
        <v>1968</v>
      </c>
      <c r="I455" s="257"/>
      <c r="J455" s="257"/>
      <c r="K455" s="257"/>
      <c r="L455" s="700" t="s">
        <v>3471</v>
      </c>
      <c r="M455" s="701" t="s">
        <v>3417</v>
      </c>
    </row>
    <row r="456" spans="1:13" ht="25.5" hidden="1" x14ac:dyDescent="0.25">
      <c r="A456" s="260" t="s">
        <v>1878</v>
      </c>
      <c r="B456" s="258" t="s">
        <v>1090</v>
      </c>
      <c r="C456" s="699" t="s">
        <v>411</v>
      </c>
      <c r="D456" s="254" t="s">
        <v>1093</v>
      </c>
      <c r="E456" s="255" t="s">
        <v>1283</v>
      </c>
      <c r="F456" s="256"/>
      <c r="G456" s="700" t="s">
        <v>1313</v>
      </c>
      <c r="H456" s="701" t="s">
        <v>1969</v>
      </c>
      <c r="I456" s="257"/>
      <c r="J456" s="257"/>
      <c r="K456" s="257"/>
      <c r="L456" s="700" t="s">
        <v>3471</v>
      </c>
      <c r="M456" s="701" t="s">
        <v>3470</v>
      </c>
    </row>
    <row r="457" spans="1:13" ht="25.5" hidden="1" x14ac:dyDescent="0.25">
      <c r="A457" s="260" t="s">
        <v>1878</v>
      </c>
      <c r="B457" s="258" t="s">
        <v>1090</v>
      </c>
      <c r="C457" s="699" t="s">
        <v>411</v>
      </c>
      <c r="D457" s="254" t="s">
        <v>1094</v>
      </c>
      <c r="E457" s="255" t="s">
        <v>1283</v>
      </c>
      <c r="F457" s="256"/>
      <c r="G457" s="700" t="s">
        <v>442</v>
      </c>
      <c r="H457" s="701" t="s">
        <v>1970</v>
      </c>
      <c r="I457" s="257"/>
      <c r="J457" s="257"/>
      <c r="K457" s="257"/>
      <c r="L457" s="700" t="s">
        <v>3471</v>
      </c>
      <c r="M457" s="701" t="s">
        <v>3423</v>
      </c>
    </row>
    <row r="458" spans="1:13" ht="25.5" hidden="1" x14ac:dyDescent="0.25">
      <c r="A458" s="260" t="s">
        <v>1878</v>
      </c>
      <c r="B458" s="258" t="s">
        <v>1090</v>
      </c>
      <c r="C458" s="699" t="s">
        <v>411</v>
      </c>
      <c r="D458" s="254" t="s">
        <v>1095</v>
      </c>
      <c r="E458" s="255" t="s">
        <v>1283</v>
      </c>
      <c r="F458" s="256"/>
      <c r="G458" s="700" t="s">
        <v>1971</v>
      </c>
      <c r="H458" s="701" t="s">
        <v>1972</v>
      </c>
      <c r="I458" s="257"/>
      <c r="J458" s="257"/>
      <c r="K458" s="257"/>
      <c r="L458" s="700" t="s">
        <v>3471</v>
      </c>
      <c r="M458" s="701" t="s">
        <v>3468</v>
      </c>
    </row>
    <row r="459" spans="1:13" ht="25.5" hidden="1" x14ac:dyDescent="0.25">
      <c r="A459" s="260" t="s">
        <v>1878</v>
      </c>
      <c r="B459" s="258" t="s">
        <v>1090</v>
      </c>
      <c r="C459" s="699" t="s">
        <v>411</v>
      </c>
      <c r="D459" s="254" t="s">
        <v>1096</v>
      </c>
      <c r="E459" s="255" t="s">
        <v>1167</v>
      </c>
      <c r="F459" s="256"/>
      <c r="G459" s="700"/>
      <c r="H459" s="701" t="s">
        <v>43</v>
      </c>
      <c r="I459" s="257"/>
      <c r="J459" s="257"/>
      <c r="K459" s="257"/>
      <c r="L459" s="700" t="s">
        <v>3471</v>
      </c>
      <c r="M459" s="701" t="s">
        <v>3430</v>
      </c>
    </row>
    <row r="460" spans="1:13" ht="25.5" hidden="1" x14ac:dyDescent="0.25">
      <c r="A460" s="260" t="s">
        <v>1878</v>
      </c>
      <c r="B460" s="258" t="s">
        <v>1090</v>
      </c>
      <c r="C460" s="699" t="s">
        <v>411</v>
      </c>
      <c r="D460" s="254" t="s">
        <v>1097</v>
      </c>
      <c r="E460" s="255"/>
      <c r="F460" s="256"/>
      <c r="G460" s="700"/>
      <c r="H460" s="701"/>
      <c r="I460" s="257"/>
      <c r="J460" s="257"/>
      <c r="K460" s="257"/>
      <c r="L460" s="700"/>
      <c r="M460" s="701"/>
    </row>
    <row r="461" spans="1:13" ht="25.5" hidden="1" x14ac:dyDescent="0.25">
      <c r="A461" s="260" t="s">
        <v>1878</v>
      </c>
      <c r="B461" s="258" t="s">
        <v>1090</v>
      </c>
      <c r="C461" s="699" t="s">
        <v>412</v>
      </c>
      <c r="D461" s="254" t="s">
        <v>1138</v>
      </c>
      <c r="E461" s="255" t="s">
        <v>1905</v>
      </c>
      <c r="F461" s="256"/>
      <c r="G461" s="931" t="s">
        <v>530</v>
      </c>
      <c r="H461" s="701" t="s">
        <v>1973</v>
      </c>
      <c r="I461" s="257"/>
      <c r="J461" s="257"/>
      <c r="K461" s="257"/>
      <c r="L461" s="700"/>
      <c r="M461" s="701"/>
    </row>
    <row r="462" spans="1:13" ht="25.5" hidden="1" x14ac:dyDescent="0.25">
      <c r="A462" s="260" t="s">
        <v>1878</v>
      </c>
      <c r="B462" s="258" t="s">
        <v>1090</v>
      </c>
      <c r="C462" s="699" t="s">
        <v>412</v>
      </c>
      <c r="D462" s="254" t="s">
        <v>1091</v>
      </c>
      <c r="E462" s="255" t="s">
        <v>1188</v>
      </c>
      <c r="F462" s="256"/>
      <c r="G462" s="700"/>
      <c r="H462" s="701"/>
      <c r="I462" s="257"/>
      <c r="J462" s="257"/>
      <c r="K462" s="257"/>
      <c r="L462" s="700"/>
      <c r="M462" s="701"/>
    </row>
    <row r="463" spans="1:13" ht="25.5" hidden="1" x14ac:dyDescent="0.25">
      <c r="A463" s="260" t="s">
        <v>1878</v>
      </c>
      <c r="B463" s="258" t="s">
        <v>1090</v>
      </c>
      <c r="C463" s="699" t="s">
        <v>412</v>
      </c>
      <c r="D463" s="254" t="s">
        <v>1092</v>
      </c>
      <c r="E463" s="255"/>
      <c r="F463" s="256"/>
      <c r="G463" s="700"/>
      <c r="H463" s="701"/>
      <c r="I463" s="257"/>
      <c r="J463" s="257"/>
      <c r="K463" s="257"/>
      <c r="L463" s="700"/>
      <c r="M463" s="701"/>
    </row>
    <row r="464" spans="1:13" ht="25.5" hidden="1" x14ac:dyDescent="0.25">
      <c r="A464" s="260" t="s">
        <v>1878</v>
      </c>
      <c r="B464" s="258" t="s">
        <v>1090</v>
      </c>
      <c r="C464" s="699" t="s">
        <v>412</v>
      </c>
      <c r="D464" s="254" t="s">
        <v>1093</v>
      </c>
      <c r="E464" s="255"/>
      <c r="F464" s="256"/>
      <c r="G464" s="700"/>
      <c r="H464" s="701"/>
      <c r="I464" s="257"/>
      <c r="J464" s="257"/>
      <c r="K464" s="257"/>
      <c r="L464" s="700"/>
      <c r="M464" s="701"/>
    </row>
    <row r="465" spans="1:13" ht="25.5" hidden="1" x14ac:dyDescent="0.25">
      <c r="A465" s="260" t="s">
        <v>1878</v>
      </c>
      <c r="B465" s="258" t="s">
        <v>1090</v>
      </c>
      <c r="C465" s="699" t="s">
        <v>412</v>
      </c>
      <c r="D465" s="254" t="s">
        <v>1094</v>
      </c>
      <c r="E465" s="255"/>
      <c r="F465" s="256"/>
      <c r="G465" s="700"/>
      <c r="H465" s="701"/>
      <c r="I465" s="257"/>
      <c r="J465" s="257"/>
      <c r="K465" s="257"/>
      <c r="L465" s="700"/>
      <c r="M465" s="701"/>
    </row>
    <row r="466" spans="1:13" ht="25.5" hidden="1" x14ac:dyDescent="0.25">
      <c r="A466" s="260" t="s">
        <v>1878</v>
      </c>
      <c r="B466" s="258" t="s">
        <v>1090</v>
      </c>
      <c r="C466" s="699" t="s">
        <v>412</v>
      </c>
      <c r="D466" s="254" t="s">
        <v>1095</v>
      </c>
      <c r="E466" s="255"/>
      <c r="F466" s="256"/>
      <c r="G466" s="700"/>
      <c r="H466" s="701"/>
      <c r="I466" s="257"/>
      <c r="J466" s="257"/>
      <c r="K466" s="257"/>
      <c r="L466" s="700"/>
      <c r="M466" s="701"/>
    </row>
    <row r="467" spans="1:13" ht="25.5" hidden="1" x14ac:dyDescent="0.25">
      <c r="A467" s="260" t="s">
        <v>1878</v>
      </c>
      <c r="B467" s="258" t="s">
        <v>1090</v>
      </c>
      <c r="C467" s="699" t="s">
        <v>412</v>
      </c>
      <c r="D467" s="254" t="s">
        <v>1096</v>
      </c>
      <c r="E467" s="255"/>
      <c r="F467" s="256"/>
      <c r="G467" s="700"/>
      <c r="H467" s="701"/>
      <c r="I467" s="257"/>
      <c r="J467" s="257"/>
      <c r="K467" s="257"/>
      <c r="L467" s="700"/>
      <c r="M467" s="701"/>
    </row>
    <row r="468" spans="1:13" ht="25.5" hidden="1" x14ac:dyDescent="0.25">
      <c r="A468" s="260" t="s">
        <v>1878</v>
      </c>
      <c r="B468" s="258" t="s">
        <v>1090</v>
      </c>
      <c r="C468" s="699" t="s">
        <v>412</v>
      </c>
      <c r="D468" s="254" t="s">
        <v>1097</v>
      </c>
      <c r="E468" s="255"/>
      <c r="F468" s="256"/>
      <c r="G468" s="700"/>
      <c r="H468" s="701"/>
      <c r="I468" s="257"/>
      <c r="J468" s="257"/>
      <c r="K468" s="257"/>
      <c r="L468" s="700"/>
      <c r="M468" s="701"/>
    </row>
    <row r="469" spans="1:13" ht="25.5" hidden="1" x14ac:dyDescent="0.25">
      <c r="A469" s="260" t="s">
        <v>1878</v>
      </c>
      <c r="B469" s="258" t="s">
        <v>1107</v>
      </c>
      <c r="C469" s="699" t="s">
        <v>413</v>
      </c>
      <c r="D469" s="254" t="s">
        <v>1138</v>
      </c>
      <c r="E469" s="255" t="s">
        <v>1670</v>
      </c>
      <c r="F469" s="256"/>
      <c r="G469" s="700" t="s">
        <v>1672</v>
      </c>
      <c r="H469" s="701" t="s">
        <v>1974</v>
      </c>
      <c r="I469" s="257"/>
      <c r="J469" s="257"/>
      <c r="K469" s="257"/>
      <c r="L469" s="700" t="s">
        <v>3465</v>
      </c>
      <c r="M469" s="701" t="s">
        <v>3420</v>
      </c>
    </row>
    <row r="470" spans="1:13" ht="25.5" hidden="1" x14ac:dyDescent="0.25">
      <c r="A470" s="260" t="s">
        <v>1878</v>
      </c>
      <c r="B470" s="258" t="s">
        <v>1107</v>
      </c>
      <c r="C470" s="699" t="s">
        <v>413</v>
      </c>
      <c r="D470" s="254" t="s">
        <v>1091</v>
      </c>
      <c r="E470" s="255" t="s">
        <v>1670</v>
      </c>
      <c r="F470" s="256"/>
      <c r="G470" s="700" t="s">
        <v>1975</v>
      </c>
      <c r="H470" s="701" t="s">
        <v>1976</v>
      </c>
      <c r="I470" s="257"/>
      <c r="J470" s="257"/>
      <c r="K470" s="257"/>
      <c r="L470" s="700" t="s">
        <v>3465</v>
      </c>
      <c r="M470" s="701" t="s">
        <v>3418</v>
      </c>
    </row>
    <row r="471" spans="1:13" ht="25.5" hidden="1" x14ac:dyDescent="0.25">
      <c r="A471" s="260" t="s">
        <v>1878</v>
      </c>
      <c r="B471" s="258" t="s">
        <v>1107</v>
      </c>
      <c r="C471" s="699" t="s">
        <v>413</v>
      </c>
      <c r="D471" s="254" t="s">
        <v>1092</v>
      </c>
      <c r="E471" s="255" t="s">
        <v>1190</v>
      </c>
      <c r="F471" s="256"/>
      <c r="G471" s="700"/>
      <c r="H471" s="701" t="s">
        <v>43</v>
      </c>
      <c r="I471" s="257"/>
      <c r="J471" s="257"/>
      <c r="K471" s="257"/>
      <c r="L471" s="700" t="s">
        <v>3465</v>
      </c>
      <c r="M471" s="701" t="s">
        <v>3466</v>
      </c>
    </row>
    <row r="472" spans="1:13" ht="25.5" hidden="1" x14ac:dyDescent="0.25">
      <c r="A472" s="260" t="s">
        <v>1878</v>
      </c>
      <c r="B472" s="258" t="s">
        <v>1107</v>
      </c>
      <c r="C472" s="699" t="s">
        <v>413</v>
      </c>
      <c r="D472" s="254" t="s">
        <v>1093</v>
      </c>
      <c r="E472" s="255" t="s">
        <v>1655</v>
      </c>
      <c r="F472" s="256"/>
      <c r="G472" s="700" t="s">
        <v>2215</v>
      </c>
      <c r="H472" s="701" t="s">
        <v>1977</v>
      </c>
      <c r="I472" s="257"/>
      <c r="J472" s="257"/>
      <c r="K472" s="257"/>
      <c r="L472" s="700" t="s">
        <v>3419</v>
      </c>
      <c r="M472" s="701" t="s">
        <v>3418</v>
      </c>
    </row>
    <row r="473" spans="1:13" ht="25.5" hidden="1" x14ac:dyDescent="0.25">
      <c r="A473" s="260" t="s">
        <v>1878</v>
      </c>
      <c r="B473" s="258" t="s">
        <v>1107</v>
      </c>
      <c r="C473" s="699" t="s">
        <v>413</v>
      </c>
      <c r="D473" s="254" t="s">
        <v>1094</v>
      </c>
      <c r="E473" s="255" t="s">
        <v>1171</v>
      </c>
      <c r="F473" s="256"/>
      <c r="G473" s="700"/>
      <c r="H473" s="701" t="s">
        <v>43</v>
      </c>
      <c r="I473" s="257"/>
      <c r="J473" s="257"/>
      <c r="K473" s="257"/>
      <c r="L473" s="700" t="s">
        <v>3419</v>
      </c>
      <c r="M473" s="701" t="s">
        <v>3423</v>
      </c>
    </row>
    <row r="474" spans="1:13" ht="25.5" hidden="1" x14ac:dyDescent="0.25">
      <c r="A474" s="260" t="s">
        <v>1878</v>
      </c>
      <c r="B474" s="258" t="s">
        <v>1107</v>
      </c>
      <c r="C474" s="699" t="s">
        <v>413</v>
      </c>
      <c r="D474" s="254" t="s">
        <v>1095</v>
      </c>
      <c r="E474" s="255" t="s">
        <v>1282</v>
      </c>
      <c r="F474" s="256"/>
      <c r="G474" s="700" t="s">
        <v>1978</v>
      </c>
      <c r="H474" s="701" t="s">
        <v>1979</v>
      </c>
      <c r="I474" s="257"/>
      <c r="J474" s="257"/>
      <c r="K474" s="257"/>
      <c r="L474" s="700" t="s">
        <v>3432</v>
      </c>
      <c r="M474" s="701" t="s">
        <v>3420</v>
      </c>
    </row>
    <row r="475" spans="1:13" ht="25.5" hidden="1" x14ac:dyDescent="0.25">
      <c r="A475" s="260" t="s">
        <v>1878</v>
      </c>
      <c r="B475" s="258" t="s">
        <v>1107</v>
      </c>
      <c r="C475" s="699" t="s">
        <v>413</v>
      </c>
      <c r="D475" s="254" t="s">
        <v>1096</v>
      </c>
      <c r="E475" s="255" t="s">
        <v>1282</v>
      </c>
      <c r="F475" s="256"/>
      <c r="G475" s="932" t="s">
        <v>2302</v>
      </c>
      <c r="H475" s="701" t="s">
        <v>1980</v>
      </c>
      <c r="I475" s="257"/>
      <c r="J475" s="257"/>
      <c r="K475" s="257"/>
      <c r="L475" s="700" t="s">
        <v>3432</v>
      </c>
      <c r="M475" s="701" t="s">
        <v>3418</v>
      </c>
    </row>
    <row r="476" spans="1:13" ht="25.5" hidden="1" x14ac:dyDescent="0.25">
      <c r="A476" s="260" t="s">
        <v>1878</v>
      </c>
      <c r="B476" s="258" t="s">
        <v>1107</v>
      </c>
      <c r="C476" s="699" t="s">
        <v>413</v>
      </c>
      <c r="D476" s="254" t="s">
        <v>1097</v>
      </c>
      <c r="E476" s="255" t="s">
        <v>1169</v>
      </c>
      <c r="F476" s="256"/>
      <c r="G476" s="700"/>
      <c r="H476" s="701" t="s">
        <v>43</v>
      </c>
      <c r="I476" s="257"/>
      <c r="J476" s="257"/>
      <c r="K476" s="257"/>
      <c r="L476" s="700" t="s">
        <v>3432</v>
      </c>
      <c r="M476" s="701" t="s">
        <v>3421</v>
      </c>
    </row>
    <row r="477" spans="1:13" ht="25.5" hidden="1" x14ac:dyDescent="0.25">
      <c r="A477" s="260" t="s">
        <v>1878</v>
      </c>
      <c r="B477" s="258" t="s">
        <v>1107</v>
      </c>
      <c r="C477" s="699" t="s">
        <v>413</v>
      </c>
      <c r="D477" s="254" t="s">
        <v>1098</v>
      </c>
      <c r="E477" s="255" t="s">
        <v>1282</v>
      </c>
      <c r="F477" s="256"/>
      <c r="G477" s="700" t="s">
        <v>2216</v>
      </c>
      <c r="H477" s="701" t="s">
        <v>1981</v>
      </c>
      <c r="I477" s="257"/>
      <c r="J477" s="257"/>
      <c r="K477" s="257"/>
      <c r="L477" s="700" t="s">
        <v>3436</v>
      </c>
      <c r="M477" s="701" t="s">
        <v>3420</v>
      </c>
    </row>
    <row r="478" spans="1:13" ht="25.5" hidden="1" x14ac:dyDescent="0.25">
      <c r="A478" s="260" t="s">
        <v>1878</v>
      </c>
      <c r="B478" s="258" t="s">
        <v>1107</v>
      </c>
      <c r="C478" s="699" t="s">
        <v>413</v>
      </c>
      <c r="D478" s="254" t="s">
        <v>1099</v>
      </c>
      <c r="E478" s="255" t="s">
        <v>1282</v>
      </c>
      <c r="F478" s="256"/>
      <c r="G478" s="700" t="s">
        <v>1982</v>
      </c>
      <c r="H478" s="701" t="s">
        <v>1983</v>
      </c>
      <c r="I478" s="257"/>
      <c r="J478" s="257"/>
      <c r="K478" s="257"/>
      <c r="L478" s="700" t="s">
        <v>3436</v>
      </c>
      <c r="M478" s="701" t="s">
        <v>3418</v>
      </c>
    </row>
    <row r="479" spans="1:13" ht="25.5" hidden="1" x14ac:dyDescent="0.25">
      <c r="A479" s="260" t="s">
        <v>1878</v>
      </c>
      <c r="B479" s="258" t="s">
        <v>1107</v>
      </c>
      <c r="C479" s="699" t="s">
        <v>413</v>
      </c>
      <c r="D479" s="254" t="s">
        <v>1100</v>
      </c>
      <c r="E479" s="255" t="s">
        <v>1282</v>
      </c>
      <c r="F479" s="256"/>
      <c r="G479" s="931" t="s">
        <v>2217</v>
      </c>
      <c r="H479" s="701" t="s">
        <v>1984</v>
      </c>
      <c r="I479" s="257"/>
      <c r="J479" s="257"/>
      <c r="K479" s="257"/>
      <c r="L479" s="700" t="s">
        <v>3436</v>
      </c>
      <c r="M479" s="701" t="s">
        <v>3421</v>
      </c>
    </row>
    <row r="480" spans="1:13" ht="25.5" hidden="1" x14ac:dyDescent="0.25">
      <c r="A480" s="260" t="s">
        <v>1878</v>
      </c>
      <c r="B480" s="258" t="s">
        <v>1107</v>
      </c>
      <c r="C480" s="699" t="s">
        <v>413</v>
      </c>
      <c r="D480" s="254" t="s">
        <v>1101</v>
      </c>
      <c r="E480" s="255" t="s">
        <v>1919</v>
      </c>
      <c r="F480" s="1025" t="s">
        <v>1921</v>
      </c>
      <c r="G480" s="1014" t="s">
        <v>2352</v>
      </c>
      <c r="H480" s="701" t="s">
        <v>1222</v>
      </c>
      <c r="I480" s="257"/>
      <c r="J480" s="257"/>
      <c r="K480" s="257"/>
      <c r="L480" s="700" t="s">
        <v>3475</v>
      </c>
      <c r="M480" s="701" t="s">
        <v>1091</v>
      </c>
    </row>
    <row r="481" spans="1:13" ht="25.5" hidden="1" x14ac:dyDescent="0.25">
      <c r="A481" s="260" t="s">
        <v>1878</v>
      </c>
      <c r="B481" s="258" t="s">
        <v>1107</v>
      </c>
      <c r="C481" s="699" t="s">
        <v>413</v>
      </c>
      <c r="D481" s="254" t="s">
        <v>1102</v>
      </c>
      <c r="E481" s="255" t="s">
        <v>1919</v>
      </c>
      <c r="F481" s="1025" t="s">
        <v>1921</v>
      </c>
      <c r="G481" s="1014" t="s">
        <v>2354</v>
      </c>
      <c r="H481" s="701" t="s">
        <v>1223</v>
      </c>
      <c r="I481" s="257"/>
      <c r="J481" s="257"/>
      <c r="K481" s="257"/>
      <c r="L481" s="700" t="s">
        <v>3475</v>
      </c>
      <c r="M481" s="701" t="s">
        <v>1092</v>
      </c>
    </row>
    <row r="482" spans="1:13" ht="25.5" hidden="1" x14ac:dyDescent="0.25">
      <c r="A482" s="260" t="s">
        <v>1878</v>
      </c>
      <c r="B482" s="258" t="s">
        <v>1107</v>
      </c>
      <c r="C482" s="699" t="s">
        <v>413</v>
      </c>
      <c r="D482" s="254" t="s">
        <v>1103</v>
      </c>
      <c r="E482" s="255" t="s">
        <v>1919</v>
      </c>
      <c r="F482" s="1025" t="s">
        <v>1921</v>
      </c>
      <c r="G482" s="1014" t="s">
        <v>2356</v>
      </c>
      <c r="H482" s="701" t="s">
        <v>1224</v>
      </c>
      <c r="I482" s="257"/>
      <c r="J482" s="257"/>
      <c r="K482" s="257"/>
      <c r="L482" s="700" t="s">
        <v>3475</v>
      </c>
      <c r="M482" s="701" t="s">
        <v>1093</v>
      </c>
    </row>
    <row r="483" spans="1:13" ht="25.5" hidden="1" x14ac:dyDescent="0.25">
      <c r="A483" s="260" t="s">
        <v>1878</v>
      </c>
      <c r="B483" s="258" t="s">
        <v>1107</v>
      </c>
      <c r="C483" s="699" t="s">
        <v>413</v>
      </c>
      <c r="D483" s="254" t="s">
        <v>1104</v>
      </c>
      <c r="E483" s="255" t="s">
        <v>1919</v>
      </c>
      <c r="F483" s="1025" t="s">
        <v>1921</v>
      </c>
      <c r="G483" s="1014" t="s">
        <v>2358</v>
      </c>
      <c r="H483" s="701" t="s">
        <v>1225</v>
      </c>
      <c r="I483" s="257"/>
      <c r="J483" s="257"/>
      <c r="K483" s="257"/>
      <c r="L483" s="700" t="s">
        <v>3475</v>
      </c>
      <c r="M483" s="701" t="s">
        <v>1094</v>
      </c>
    </row>
    <row r="484" spans="1:13" ht="25.5" hidden="1" x14ac:dyDescent="0.25">
      <c r="A484" s="260" t="s">
        <v>1878</v>
      </c>
      <c r="B484" s="258" t="s">
        <v>1107</v>
      </c>
      <c r="C484" s="699" t="s">
        <v>413</v>
      </c>
      <c r="D484" s="254" t="s">
        <v>1105</v>
      </c>
      <c r="E484" s="255" t="s">
        <v>1919</v>
      </c>
      <c r="F484" s="1025" t="s">
        <v>1921</v>
      </c>
      <c r="G484" s="1024" t="s">
        <v>2188</v>
      </c>
      <c r="H484" s="701" t="s">
        <v>1226</v>
      </c>
      <c r="I484" s="257"/>
      <c r="J484" s="257"/>
      <c r="K484" s="257"/>
      <c r="L484" s="700" t="s">
        <v>3475</v>
      </c>
      <c r="M484" s="701" t="s">
        <v>1095</v>
      </c>
    </row>
    <row r="485" spans="1:13" ht="25.5" hidden="1" x14ac:dyDescent="0.25">
      <c r="A485" s="260" t="s">
        <v>1878</v>
      </c>
      <c r="B485" s="258" t="s">
        <v>1107</v>
      </c>
      <c r="C485" s="699" t="s">
        <v>413</v>
      </c>
      <c r="D485" s="254" t="s">
        <v>1106</v>
      </c>
      <c r="E485" s="255" t="s">
        <v>1919</v>
      </c>
      <c r="F485" s="1025" t="s">
        <v>1921</v>
      </c>
      <c r="G485" s="1014" t="s">
        <v>2361</v>
      </c>
      <c r="H485" s="701" t="s">
        <v>1227</v>
      </c>
      <c r="I485" s="257"/>
      <c r="J485" s="257"/>
      <c r="K485" s="257"/>
      <c r="L485" s="700" t="s">
        <v>3475</v>
      </c>
      <c r="M485" s="701" t="s">
        <v>1096</v>
      </c>
    </row>
    <row r="486" spans="1:13" ht="25.5" hidden="1" x14ac:dyDescent="0.25">
      <c r="A486" s="260" t="s">
        <v>1878</v>
      </c>
      <c r="B486" s="258" t="s">
        <v>1107</v>
      </c>
      <c r="C486" s="699" t="s">
        <v>413</v>
      </c>
      <c r="D486" s="254" t="s">
        <v>1108</v>
      </c>
      <c r="E486" s="255" t="s">
        <v>1919</v>
      </c>
      <c r="F486" s="1025" t="s">
        <v>1920</v>
      </c>
      <c r="G486" s="1014" t="s">
        <v>2341</v>
      </c>
      <c r="H486" s="701" t="s">
        <v>1222</v>
      </c>
      <c r="I486" s="257"/>
      <c r="J486" s="257"/>
      <c r="K486" s="257"/>
      <c r="L486" s="700" t="s">
        <v>3474</v>
      </c>
      <c r="M486" s="701" t="s">
        <v>1091</v>
      </c>
    </row>
    <row r="487" spans="1:13" ht="25.5" hidden="1" x14ac:dyDescent="0.25">
      <c r="A487" s="260" t="s">
        <v>1878</v>
      </c>
      <c r="B487" s="258" t="s">
        <v>1107</v>
      </c>
      <c r="C487" s="699" t="s">
        <v>413</v>
      </c>
      <c r="D487" s="254" t="s">
        <v>1109</v>
      </c>
      <c r="E487" s="255" t="s">
        <v>1919</v>
      </c>
      <c r="F487" s="1025" t="s">
        <v>1920</v>
      </c>
      <c r="G487" s="1014" t="s">
        <v>2343</v>
      </c>
      <c r="H487" s="701" t="s">
        <v>1223</v>
      </c>
      <c r="I487" s="257"/>
      <c r="J487" s="257"/>
      <c r="K487" s="257"/>
      <c r="L487" s="700" t="s">
        <v>3474</v>
      </c>
      <c r="M487" s="701" t="s">
        <v>1092</v>
      </c>
    </row>
    <row r="488" spans="1:13" ht="25.5" hidden="1" x14ac:dyDescent="0.25">
      <c r="A488" s="260" t="s">
        <v>1878</v>
      </c>
      <c r="B488" s="258" t="s">
        <v>1107</v>
      </c>
      <c r="C488" s="699" t="s">
        <v>413</v>
      </c>
      <c r="D488" s="254" t="s">
        <v>1110</v>
      </c>
      <c r="E488" s="255" t="s">
        <v>1919</v>
      </c>
      <c r="F488" s="1025" t="s">
        <v>1920</v>
      </c>
      <c r="G488" s="1014" t="s">
        <v>2345</v>
      </c>
      <c r="H488" s="701" t="s">
        <v>1224</v>
      </c>
      <c r="I488" s="257"/>
      <c r="J488" s="257"/>
      <c r="K488" s="257"/>
      <c r="L488" s="700" t="s">
        <v>3474</v>
      </c>
      <c r="M488" s="701" t="s">
        <v>1093</v>
      </c>
    </row>
    <row r="489" spans="1:13" ht="25.5" hidden="1" x14ac:dyDescent="0.25">
      <c r="A489" s="260" t="s">
        <v>1878</v>
      </c>
      <c r="B489" s="258" t="s">
        <v>1107</v>
      </c>
      <c r="C489" s="699" t="s">
        <v>413</v>
      </c>
      <c r="D489" s="254" t="s">
        <v>1111</v>
      </c>
      <c r="E489" s="255" t="s">
        <v>1919</v>
      </c>
      <c r="F489" s="1025" t="s">
        <v>1920</v>
      </c>
      <c r="G489" s="1014" t="s">
        <v>2347</v>
      </c>
      <c r="H489" s="701" t="s">
        <v>1225</v>
      </c>
      <c r="I489" s="257"/>
      <c r="J489" s="257"/>
      <c r="K489" s="257"/>
      <c r="L489" s="700" t="s">
        <v>3474</v>
      </c>
      <c r="M489" s="701" t="s">
        <v>1094</v>
      </c>
    </row>
    <row r="490" spans="1:13" ht="25.5" hidden="1" x14ac:dyDescent="0.25">
      <c r="A490" s="260" t="s">
        <v>1878</v>
      </c>
      <c r="B490" s="258" t="s">
        <v>1107</v>
      </c>
      <c r="C490" s="699" t="s">
        <v>413</v>
      </c>
      <c r="D490" s="254" t="s">
        <v>1112</v>
      </c>
      <c r="E490" s="255" t="s">
        <v>1919</v>
      </c>
      <c r="F490" s="1025" t="s">
        <v>1920</v>
      </c>
      <c r="G490" s="1024" t="s">
        <v>2187</v>
      </c>
      <c r="H490" s="701" t="s">
        <v>1226</v>
      </c>
      <c r="I490" s="257"/>
      <c r="J490" s="257"/>
      <c r="K490" s="257"/>
      <c r="L490" s="700" t="s">
        <v>3474</v>
      </c>
      <c r="M490" s="701" t="s">
        <v>1095</v>
      </c>
    </row>
    <row r="491" spans="1:13" ht="25.5" hidden="1" x14ac:dyDescent="0.25">
      <c r="A491" s="260" t="s">
        <v>1878</v>
      </c>
      <c r="B491" s="258" t="s">
        <v>1107</v>
      </c>
      <c r="C491" s="699" t="s">
        <v>413</v>
      </c>
      <c r="D491" s="254" t="s">
        <v>1113</v>
      </c>
      <c r="E491" s="255" t="s">
        <v>1919</v>
      </c>
      <c r="F491" s="1025" t="s">
        <v>1920</v>
      </c>
      <c r="G491" s="1014" t="s">
        <v>2350</v>
      </c>
      <c r="H491" s="701" t="s">
        <v>1227</v>
      </c>
      <c r="I491" s="257"/>
      <c r="J491" s="257"/>
      <c r="K491" s="257"/>
      <c r="L491" s="700" t="s">
        <v>3474</v>
      </c>
      <c r="M491" s="701" t="s">
        <v>1096</v>
      </c>
    </row>
    <row r="492" spans="1:13" ht="25.5" hidden="1" x14ac:dyDescent="0.25">
      <c r="A492" s="260" t="s">
        <v>1878</v>
      </c>
      <c r="B492" s="258" t="s">
        <v>1107</v>
      </c>
      <c r="C492" s="699" t="s">
        <v>413</v>
      </c>
      <c r="D492" s="254" t="s">
        <v>1114</v>
      </c>
      <c r="E492" s="255" t="s">
        <v>1922</v>
      </c>
      <c r="F492" s="1025" t="s">
        <v>1923</v>
      </c>
      <c r="G492" s="1014" t="s">
        <v>2363</v>
      </c>
      <c r="H492" s="701" t="s">
        <v>1222</v>
      </c>
      <c r="I492" s="257"/>
      <c r="J492" s="257"/>
      <c r="K492" s="257"/>
      <c r="L492" s="700" t="s">
        <v>3476</v>
      </c>
      <c r="M492" s="701" t="s">
        <v>1091</v>
      </c>
    </row>
    <row r="493" spans="1:13" ht="25.5" hidden="1" x14ac:dyDescent="0.25">
      <c r="A493" s="260" t="s">
        <v>1878</v>
      </c>
      <c r="B493" s="258" t="s">
        <v>1107</v>
      </c>
      <c r="C493" s="699" t="s">
        <v>413</v>
      </c>
      <c r="D493" s="254" t="s">
        <v>1115</v>
      </c>
      <c r="E493" s="255" t="s">
        <v>1922</v>
      </c>
      <c r="F493" s="1025" t="s">
        <v>1923</v>
      </c>
      <c r="G493" s="1024" t="s">
        <v>2189</v>
      </c>
      <c r="H493" s="701" t="s">
        <v>1223</v>
      </c>
      <c r="I493" s="257"/>
      <c r="J493" s="257"/>
      <c r="K493" s="257"/>
      <c r="L493" s="700" t="s">
        <v>3476</v>
      </c>
      <c r="M493" s="701" t="s">
        <v>1092</v>
      </c>
    </row>
    <row r="494" spans="1:13" ht="25.5" hidden="1" x14ac:dyDescent="0.25">
      <c r="A494" s="260" t="s">
        <v>1878</v>
      </c>
      <c r="B494" s="258" t="s">
        <v>1107</v>
      </c>
      <c r="C494" s="699" t="s">
        <v>413</v>
      </c>
      <c r="D494" s="254" t="s">
        <v>1116</v>
      </c>
      <c r="E494" s="255" t="s">
        <v>1922</v>
      </c>
      <c r="F494" s="1025" t="s">
        <v>1923</v>
      </c>
      <c r="G494" s="1026" t="s">
        <v>2366</v>
      </c>
      <c r="H494" s="1015" t="s">
        <v>1224</v>
      </c>
      <c r="I494" s="257"/>
      <c r="J494" s="257"/>
      <c r="K494" s="257"/>
      <c r="L494" s="700" t="s">
        <v>3476</v>
      </c>
      <c r="M494" s="701" t="s">
        <v>1093</v>
      </c>
    </row>
    <row r="495" spans="1:13" ht="25.5" hidden="1" x14ac:dyDescent="0.25">
      <c r="A495" s="260" t="s">
        <v>1878</v>
      </c>
      <c r="B495" s="258" t="s">
        <v>1107</v>
      </c>
      <c r="C495" s="699" t="s">
        <v>413</v>
      </c>
      <c r="D495" s="254" t="s">
        <v>1117</v>
      </c>
      <c r="E495" s="255" t="s">
        <v>1922</v>
      </c>
      <c r="F495" s="1025" t="s">
        <v>1923</v>
      </c>
      <c r="G495" s="1026" t="s">
        <v>2368</v>
      </c>
      <c r="H495" s="1015" t="s">
        <v>1225</v>
      </c>
      <c r="I495" s="257"/>
      <c r="J495" s="257"/>
      <c r="K495" s="257"/>
      <c r="L495" s="700" t="s">
        <v>3476</v>
      </c>
      <c r="M495" s="701" t="s">
        <v>1094</v>
      </c>
    </row>
    <row r="496" spans="1:13" ht="25.5" hidden="1" x14ac:dyDescent="0.25">
      <c r="A496" s="260" t="s">
        <v>1878</v>
      </c>
      <c r="B496" s="258" t="s">
        <v>1107</v>
      </c>
      <c r="C496" s="699" t="s">
        <v>413</v>
      </c>
      <c r="D496" s="254" t="s">
        <v>1118</v>
      </c>
      <c r="E496" s="255" t="s">
        <v>1922</v>
      </c>
      <c r="F496" s="1025" t="s">
        <v>1923</v>
      </c>
      <c r="G496" s="1026" t="s">
        <v>2190</v>
      </c>
      <c r="H496" s="1015" t="s">
        <v>1226</v>
      </c>
      <c r="I496" s="257"/>
      <c r="J496" s="257"/>
      <c r="K496" s="257"/>
      <c r="L496" s="700" t="s">
        <v>3476</v>
      </c>
      <c r="M496" s="701" t="s">
        <v>1095</v>
      </c>
    </row>
    <row r="497" spans="1:13" ht="25.5" hidden="1" x14ac:dyDescent="0.25">
      <c r="A497" s="260" t="s">
        <v>1878</v>
      </c>
      <c r="B497" s="258" t="s">
        <v>1107</v>
      </c>
      <c r="C497" s="699" t="s">
        <v>413</v>
      </c>
      <c r="D497" s="254" t="s">
        <v>1119</v>
      </c>
      <c r="E497" s="255" t="s">
        <v>1922</v>
      </c>
      <c r="F497" s="1025" t="s">
        <v>1923</v>
      </c>
      <c r="G497" s="1026" t="s">
        <v>2371</v>
      </c>
      <c r="H497" s="1015" t="s">
        <v>1227</v>
      </c>
      <c r="I497" s="257"/>
      <c r="J497" s="257"/>
      <c r="K497" s="257"/>
      <c r="L497" s="700" t="s">
        <v>3476</v>
      </c>
      <c r="M497" s="701" t="s">
        <v>1096</v>
      </c>
    </row>
    <row r="498" spans="1:13" ht="38.25" hidden="1" x14ac:dyDescent="0.25">
      <c r="A498" s="260" t="s">
        <v>1878</v>
      </c>
      <c r="B498" s="258" t="s">
        <v>1107</v>
      </c>
      <c r="C498" s="699" t="s">
        <v>413</v>
      </c>
      <c r="D498" s="254" t="s">
        <v>1120</v>
      </c>
      <c r="E498" s="255" t="s">
        <v>1228</v>
      </c>
      <c r="F498" s="256"/>
      <c r="G498" s="931" t="s">
        <v>2221</v>
      </c>
      <c r="H498" s="701" t="s">
        <v>1989</v>
      </c>
      <c r="I498" s="257"/>
      <c r="J498" s="257"/>
      <c r="K498" s="257"/>
      <c r="L498" s="700"/>
      <c r="M498" s="701"/>
    </row>
    <row r="499" spans="1:13" ht="25.5" hidden="1" x14ac:dyDescent="0.25">
      <c r="A499" s="260" t="s">
        <v>1878</v>
      </c>
      <c r="B499" s="258" t="s">
        <v>1107</v>
      </c>
      <c r="C499" s="699" t="s">
        <v>413</v>
      </c>
      <c r="D499" s="254" t="s">
        <v>1121</v>
      </c>
      <c r="E499" s="255" t="s">
        <v>1169</v>
      </c>
      <c r="F499" s="256"/>
      <c r="G499" s="931" t="s">
        <v>422</v>
      </c>
      <c r="H499" s="701" t="s">
        <v>1990</v>
      </c>
      <c r="I499" s="257"/>
      <c r="J499" s="257"/>
      <c r="K499" s="257"/>
      <c r="L499" s="700"/>
      <c r="M499" s="701"/>
    </row>
    <row r="500" spans="1:13" ht="25.5" hidden="1" x14ac:dyDescent="0.25">
      <c r="A500" s="260" t="s">
        <v>1878</v>
      </c>
      <c r="B500" s="258" t="s">
        <v>1107</v>
      </c>
      <c r="C500" s="699" t="s">
        <v>413</v>
      </c>
      <c r="D500" s="254" t="s">
        <v>1122</v>
      </c>
      <c r="E500" s="255"/>
      <c r="F500" s="256"/>
      <c r="G500" s="700"/>
      <c r="H500" s="701"/>
      <c r="I500" s="257"/>
      <c r="J500" s="257"/>
      <c r="K500" s="257"/>
      <c r="L500" s="700"/>
      <c r="M500" s="701"/>
    </row>
    <row r="501" spans="1:13" ht="38.25" hidden="1" x14ac:dyDescent="0.25">
      <c r="A501" s="260" t="s">
        <v>1878</v>
      </c>
      <c r="B501" s="258" t="s">
        <v>1107</v>
      </c>
      <c r="C501" s="699" t="s">
        <v>414</v>
      </c>
      <c r="D501" s="254" t="s">
        <v>1138</v>
      </c>
      <c r="E501" s="255" t="s">
        <v>1169</v>
      </c>
      <c r="F501" s="256"/>
      <c r="G501" s="700" t="s">
        <v>1214</v>
      </c>
      <c r="H501" s="1015" t="s">
        <v>3497</v>
      </c>
      <c r="I501" s="257"/>
      <c r="J501" s="257"/>
      <c r="K501" s="257"/>
      <c r="L501" s="700"/>
      <c r="M501" s="701"/>
    </row>
    <row r="502" spans="1:13" ht="51" hidden="1" x14ac:dyDescent="0.25">
      <c r="A502" s="260" t="s">
        <v>1878</v>
      </c>
      <c r="B502" s="258" t="s">
        <v>1107</v>
      </c>
      <c r="C502" s="699" t="s">
        <v>414</v>
      </c>
      <c r="D502" s="254" t="s">
        <v>1091</v>
      </c>
      <c r="E502" s="255" t="s">
        <v>1171</v>
      </c>
      <c r="F502" s="256"/>
      <c r="G502" s="700" t="s">
        <v>1215</v>
      </c>
      <c r="H502" s="701" t="s">
        <v>1991</v>
      </c>
      <c r="I502" s="257"/>
      <c r="J502" s="257"/>
      <c r="K502" s="257"/>
      <c r="L502" s="700"/>
      <c r="M502" s="701"/>
    </row>
    <row r="503" spans="1:13" ht="63.75" hidden="1" x14ac:dyDescent="0.25">
      <c r="A503" s="260" t="s">
        <v>1878</v>
      </c>
      <c r="B503" s="258" t="s">
        <v>1107</v>
      </c>
      <c r="C503" s="699" t="s">
        <v>414</v>
      </c>
      <c r="D503" s="254" t="s">
        <v>1092</v>
      </c>
      <c r="E503" s="255" t="s">
        <v>1171</v>
      </c>
      <c r="F503" s="256"/>
      <c r="G503" s="700" t="s">
        <v>1663</v>
      </c>
      <c r="H503" s="701" t="s">
        <v>1992</v>
      </c>
      <c r="I503" s="257"/>
      <c r="J503" s="257"/>
      <c r="K503" s="257"/>
      <c r="L503" s="700"/>
      <c r="M503" s="701"/>
    </row>
    <row r="504" spans="1:13" ht="38.25" hidden="1" x14ac:dyDescent="0.25">
      <c r="A504" s="260" t="s">
        <v>1878</v>
      </c>
      <c r="B504" s="258" t="s">
        <v>1107</v>
      </c>
      <c r="C504" s="699" t="s">
        <v>414</v>
      </c>
      <c r="D504" s="254" t="s">
        <v>1093</v>
      </c>
      <c r="E504" s="255" t="s">
        <v>1171</v>
      </c>
      <c r="F504" s="256"/>
      <c r="G504" s="700" t="s">
        <v>1216</v>
      </c>
      <c r="H504" s="701" t="s">
        <v>2222</v>
      </c>
      <c r="I504" s="257"/>
      <c r="J504" s="257"/>
      <c r="K504" s="257"/>
      <c r="L504" s="700"/>
      <c r="M504" s="701"/>
    </row>
    <row r="505" spans="1:13" ht="38.25" hidden="1" x14ac:dyDescent="0.25">
      <c r="A505" s="260" t="s">
        <v>1878</v>
      </c>
      <c r="B505" s="258" t="s">
        <v>1107</v>
      </c>
      <c r="C505" s="699" t="s">
        <v>414</v>
      </c>
      <c r="D505" s="254" t="s">
        <v>1094</v>
      </c>
      <c r="E505" s="255" t="s">
        <v>1171</v>
      </c>
      <c r="F505" s="256"/>
      <c r="G505" s="700" t="s">
        <v>1217</v>
      </c>
      <c r="H505" s="701" t="s">
        <v>2223</v>
      </c>
      <c r="I505" s="257"/>
      <c r="J505" s="257"/>
      <c r="K505" s="257"/>
      <c r="L505" s="700"/>
      <c r="M505" s="701"/>
    </row>
    <row r="506" spans="1:13" ht="38.25" hidden="1" x14ac:dyDescent="0.25">
      <c r="A506" s="260" t="s">
        <v>1878</v>
      </c>
      <c r="B506" s="258" t="s">
        <v>1107</v>
      </c>
      <c r="C506" s="699" t="s">
        <v>414</v>
      </c>
      <c r="D506" s="254" t="s">
        <v>1095</v>
      </c>
      <c r="E506" s="255" t="s">
        <v>1171</v>
      </c>
      <c r="F506" s="256"/>
      <c r="G506" s="1014" t="s">
        <v>1218</v>
      </c>
      <c r="H506" s="1015" t="s">
        <v>1996</v>
      </c>
      <c r="I506" s="257"/>
      <c r="J506" s="257"/>
      <c r="K506" s="257"/>
      <c r="L506" s="700"/>
      <c r="M506" s="701"/>
    </row>
    <row r="507" spans="1:13" ht="38.25" hidden="1" x14ac:dyDescent="0.25">
      <c r="A507" s="260" t="s">
        <v>1878</v>
      </c>
      <c r="B507" s="258" t="s">
        <v>1107</v>
      </c>
      <c r="C507" s="699" t="s">
        <v>414</v>
      </c>
      <c r="D507" s="254" t="s">
        <v>1096</v>
      </c>
      <c r="E507" s="255" t="s">
        <v>1171</v>
      </c>
      <c r="F507" s="256"/>
      <c r="G507" s="1026" t="s">
        <v>2307</v>
      </c>
      <c r="H507" s="1015" t="s">
        <v>1997</v>
      </c>
      <c r="I507" s="257"/>
      <c r="J507" s="257"/>
      <c r="K507" s="257"/>
      <c r="L507" s="700"/>
      <c r="M507" s="701"/>
    </row>
    <row r="508" spans="1:13" ht="51" hidden="1" x14ac:dyDescent="0.25">
      <c r="A508" s="260" t="s">
        <v>1878</v>
      </c>
      <c r="B508" s="258" t="s">
        <v>1107</v>
      </c>
      <c r="C508" s="699" t="s">
        <v>414</v>
      </c>
      <c r="D508" s="254" t="s">
        <v>1097</v>
      </c>
      <c r="E508" s="255" t="s">
        <v>1171</v>
      </c>
      <c r="F508" s="256"/>
      <c r="G508" s="1014" t="s">
        <v>1664</v>
      </c>
      <c r="H508" s="1015" t="s">
        <v>1998</v>
      </c>
      <c r="I508" s="257"/>
      <c r="J508" s="257"/>
      <c r="K508" s="257"/>
      <c r="L508" s="700"/>
      <c r="M508" s="701"/>
    </row>
    <row r="509" spans="1:13" ht="25.5" hidden="1" x14ac:dyDescent="0.25">
      <c r="A509" s="260" t="s">
        <v>1878</v>
      </c>
      <c r="B509" s="258" t="s">
        <v>1107</v>
      </c>
      <c r="C509" s="699" t="s">
        <v>414</v>
      </c>
      <c r="D509" s="254" t="s">
        <v>1098</v>
      </c>
      <c r="E509" s="255" t="s">
        <v>1171</v>
      </c>
      <c r="F509" s="256"/>
      <c r="G509" s="1014"/>
      <c r="H509" s="1015"/>
      <c r="I509" s="257"/>
      <c r="J509" s="257"/>
      <c r="K509" s="257"/>
      <c r="L509" s="700"/>
      <c r="M509" s="701"/>
    </row>
    <row r="510" spans="1:13" ht="25.5" hidden="1" x14ac:dyDescent="0.25">
      <c r="A510" s="260" t="s">
        <v>1878</v>
      </c>
      <c r="B510" s="258" t="s">
        <v>1107</v>
      </c>
      <c r="C510" s="699" t="s">
        <v>414</v>
      </c>
      <c r="D510" s="254" t="s">
        <v>1099</v>
      </c>
      <c r="E510" s="255" t="s">
        <v>1171</v>
      </c>
      <c r="F510" s="256"/>
      <c r="G510" s="700"/>
      <c r="H510" s="701"/>
      <c r="I510" s="257"/>
      <c r="J510" s="257"/>
      <c r="K510" s="257"/>
      <c r="L510" s="700"/>
      <c r="M510" s="701"/>
    </row>
    <row r="511" spans="1:13" ht="25.5" hidden="1" x14ac:dyDescent="0.25">
      <c r="A511" s="260" t="s">
        <v>1878</v>
      </c>
      <c r="B511" s="258" t="s">
        <v>1107</v>
      </c>
      <c r="C511" s="699" t="s">
        <v>414</v>
      </c>
      <c r="D511" s="254" t="s">
        <v>1100</v>
      </c>
      <c r="E511" s="255" t="s">
        <v>1171</v>
      </c>
      <c r="F511" s="256"/>
      <c r="G511" s="700"/>
      <c r="H511" s="701"/>
      <c r="I511" s="257"/>
      <c r="J511" s="257"/>
      <c r="K511" s="257"/>
      <c r="L511" s="700"/>
      <c r="M511" s="701"/>
    </row>
    <row r="512" spans="1:13" ht="25.5" hidden="1" x14ac:dyDescent="0.25">
      <c r="A512" s="260" t="s">
        <v>1878</v>
      </c>
      <c r="B512" s="258" t="s">
        <v>1107</v>
      </c>
      <c r="C512" s="699" t="s">
        <v>414</v>
      </c>
      <c r="D512" s="254" t="s">
        <v>1101</v>
      </c>
      <c r="E512" s="255" t="s">
        <v>1171</v>
      </c>
      <c r="F512" s="256"/>
      <c r="G512" s="700"/>
      <c r="H512" s="701"/>
      <c r="I512" s="257"/>
      <c r="J512" s="257"/>
      <c r="K512" s="257"/>
      <c r="L512" s="700"/>
      <c r="M512" s="701"/>
    </row>
    <row r="513" spans="1:13" ht="25.5" hidden="1" x14ac:dyDescent="0.25">
      <c r="A513" s="260" t="s">
        <v>1878</v>
      </c>
      <c r="B513" s="258" t="s">
        <v>1107</v>
      </c>
      <c r="C513" s="699" t="s">
        <v>414</v>
      </c>
      <c r="D513" s="254" t="s">
        <v>1102</v>
      </c>
      <c r="E513" s="255" t="s">
        <v>1171</v>
      </c>
      <c r="F513" s="256"/>
      <c r="G513" s="700"/>
      <c r="H513" s="701"/>
      <c r="I513" s="257"/>
      <c r="J513" s="257"/>
      <c r="K513" s="257"/>
      <c r="L513" s="700"/>
      <c r="M513" s="701"/>
    </row>
    <row r="514" spans="1:13" ht="25.5" hidden="1" x14ac:dyDescent="0.25">
      <c r="A514" s="260" t="s">
        <v>1878</v>
      </c>
      <c r="B514" s="258" t="s">
        <v>1107</v>
      </c>
      <c r="C514" s="699" t="s">
        <v>414</v>
      </c>
      <c r="D514" s="254" t="s">
        <v>1103</v>
      </c>
      <c r="E514" s="255" t="s">
        <v>1171</v>
      </c>
      <c r="F514" s="256"/>
      <c r="G514" s="700"/>
      <c r="H514" s="701"/>
      <c r="I514" s="257"/>
      <c r="J514" s="257"/>
      <c r="K514" s="257"/>
      <c r="L514" s="700"/>
      <c r="M514" s="701"/>
    </row>
    <row r="515" spans="1:13" ht="25.5" hidden="1" x14ac:dyDescent="0.25">
      <c r="A515" s="260" t="s">
        <v>1878</v>
      </c>
      <c r="B515" s="258" t="s">
        <v>1107</v>
      </c>
      <c r="C515" s="699" t="s">
        <v>414</v>
      </c>
      <c r="D515" s="254" t="s">
        <v>1104</v>
      </c>
      <c r="E515" s="255" t="s">
        <v>1171</v>
      </c>
      <c r="F515" s="256"/>
      <c r="G515" s="700"/>
      <c r="H515" s="701"/>
      <c r="I515" s="257"/>
      <c r="J515" s="257"/>
      <c r="K515" s="257"/>
      <c r="L515" s="700"/>
      <c r="M515" s="701"/>
    </row>
    <row r="516" spans="1:13" ht="25.5" hidden="1" x14ac:dyDescent="0.25">
      <c r="A516" s="260" t="s">
        <v>1878</v>
      </c>
      <c r="B516" s="258" t="s">
        <v>1107</v>
      </c>
      <c r="C516" s="699" t="s">
        <v>414</v>
      </c>
      <c r="D516" s="254" t="s">
        <v>1105</v>
      </c>
      <c r="E516" s="255" t="s">
        <v>1171</v>
      </c>
      <c r="F516" s="256"/>
      <c r="G516" s="700"/>
      <c r="H516" s="701"/>
      <c r="I516" s="257"/>
      <c r="J516" s="257"/>
      <c r="K516" s="257"/>
      <c r="L516" s="700"/>
      <c r="M516" s="701"/>
    </row>
    <row r="517" spans="1:13" ht="25.5" hidden="1" x14ac:dyDescent="0.25">
      <c r="A517" s="260" t="s">
        <v>1878</v>
      </c>
      <c r="B517" s="258" t="s">
        <v>1107</v>
      </c>
      <c r="C517" s="699" t="s">
        <v>414</v>
      </c>
      <c r="D517" s="254" t="s">
        <v>1106</v>
      </c>
      <c r="E517" s="255" t="s">
        <v>1169</v>
      </c>
      <c r="F517" s="256"/>
      <c r="G517" s="700"/>
      <c r="H517" s="701" t="s">
        <v>43</v>
      </c>
      <c r="I517" s="257"/>
      <c r="J517" s="257"/>
      <c r="K517" s="257"/>
      <c r="L517" s="700" t="s">
        <v>3438</v>
      </c>
      <c r="M517" s="701" t="s">
        <v>3420</v>
      </c>
    </row>
    <row r="518" spans="1:13" ht="25.5" hidden="1" x14ac:dyDescent="0.25">
      <c r="A518" s="260" t="s">
        <v>1878</v>
      </c>
      <c r="B518" s="258" t="s">
        <v>1107</v>
      </c>
      <c r="C518" s="699" t="s">
        <v>414</v>
      </c>
      <c r="D518" s="254" t="s">
        <v>1108</v>
      </c>
      <c r="E518" s="255" t="s">
        <v>1169</v>
      </c>
      <c r="F518" s="256"/>
      <c r="G518" s="700"/>
      <c r="H518" s="701" t="s">
        <v>43</v>
      </c>
      <c r="I518" s="257"/>
      <c r="J518" s="257"/>
      <c r="K518" s="257"/>
      <c r="L518" s="700" t="s">
        <v>3438</v>
      </c>
      <c r="M518" s="701" t="s">
        <v>3418</v>
      </c>
    </row>
    <row r="519" spans="1:13" ht="25.5" hidden="1" x14ac:dyDescent="0.25">
      <c r="A519" s="260" t="s">
        <v>1878</v>
      </c>
      <c r="B519" s="258" t="s">
        <v>1107</v>
      </c>
      <c r="C519" s="699" t="s">
        <v>414</v>
      </c>
      <c r="D519" s="254" t="s">
        <v>1109</v>
      </c>
      <c r="E519" s="255" t="s">
        <v>1169</v>
      </c>
      <c r="F519" s="256"/>
      <c r="G519" s="700"/>
      <c r="H519" s="701" t="s">
        <v>43</v>
      </c>
      <c r="I519" s="257"/>
      <c r="J519" s="257"/>
      <c r="K519" s="257"/>
      <c r="L519" s="700" t="s">
        <v>3438</v>
      </c>
      <c r="M519" s="701" t="s">
        <v>3421</v>
      </c>
    </row>
    <row r="520" spans="1:13" ht="25.5" hidden="1" x14ac:dyDescent="0.25">
      <c r="A520" s="260" t="s">
        <v>1878</v>
      </c>
      <c r="B520" s="258" t="s">
        <v>1107</v>
      </c>
      <c r="C520" s="699" t="s">
        <v>414</v>
      </c>
      <c r="D520" s="254" t="s">
        <v>1110</v>
      </c>
      <c r="E520" s="255" t="s">
        <v>1169</v>
      </c>
      <c r="F520" s="256"/>
      <c r="G520" s="700"/>
      <c r="H520" s="701"/>
      <c r="I520" s="257"/>
      <c r="J520" s="257"/>
      <c r="K520" s="257"/>
      <c r="L520" s="700"/>
      <c r="M520" s="701"/>
    </row>
    <row r="521" spans="1:13" ht="25.5" hidden="1" x14ac:dyDescent="0.25">
      <c r="A521" s="260" t="s">
        <v>1878</v>
      </c>
      <c r="B521" s="258" t="s">
        <v>1107</v>
      </c>
      <c r="C521" s="699" t="s">
        <v>414</v>
      </c>
      <c r="D521" s="254" t="s">
        <v>1111</v>
      </c>
      <c r="E521" s="255" t="s">
        <v>1169</v>
      </c>
      <c r="F521" s="256"/>
      <c r="G521" s="700"/>
      <c r="H521" s="701"/>
      <c r="I521" s="257"/>
      <c r="J521" s="257"/>
      <c r="K521" s="257"/>
      <c r="L521" s="700"/>
      <c r="M521" s="701"/>
    </row>
    <row r="522" spans="1:13" ht="25.5" hidden="1" x14ac:dyDescent="0.25">
      <c r="A522" s="260" t="s">
        <v>1878</v>
      </c>
      <c r="B522" s="258" t="s">
        <v>1107</v>
      </c>
      <c r="C522" s="699" t="s">
        <v>414</v>
      </c>
      <c r="D522" s="254" t="s">
        <v>1112</v>
      </c>
      <c r="E522" s="255"/>
      <c r="F522" s="256"/>
      <c r="G522" s="700"/>
      <c r="H522" s="701"/>
      <c r="I522" s="257"/>
      <c r="J522" s="257"/>
      <c r="K522" s="257"/>
      <c r="L522" s="700"/>
      <c r="M522" s="701"/>
    </row>
    <row r="523" spans="1:13" ht="25.5" hidden="1" x14ac:dyDescent="0.25">
      <c r="A523" s="260" t="s">
        <v>1878</v>
      </c>
      <c r="B523" s="258" t="s">
        <v>1107</v>
      </c>
      <c r="C523" s="699" t="s">
        <v>414</v>
      </c>
      <c r="D523" s="254" t="s">
        <v>1113</v>
      </c>
      <c r="E523" s="255"/>
      <c r="F523" s="256"/>
      <c r="G523" s="700"/>
      <c r="H523" s="701"/>
      <c r="I523" s="257"/>
      <c r="J523" s="257"/>
      <c r="K523" s="257"/>
      <c r="L523" s="700"/>
      <c r="M523" s="701"/>
    </row>
    <row r="524" spans="1:13" ht="25.5" hidden="1" x14ac:dyDescent="0.25">
      <c r="A524" s="260" t="s">
        <v>1878</v>
      </c>
      <c r="B524" s="258" t="s">
        <v>1107</v>
      </c>
      <c r="C524" s="699" t="s">
        <v>414</v>
      </c>
      <c r="D524" s="254" t="s">
        <v>1114</v>
      </c>
      <c r="E524" s="255"/>
      <c r="F524" s="256"/>
      <c r="G524" s="700"/>
      <c r="H524" s="701"/>
      <c r="I524" s="257"/>
      <c r="J524" s="257"/>
      <c r="K524" s="257"/>
      <c r="L524" s="700"/>
      <c r="M524" s="701"/>
    </row>
    <row r="525" spans="1:13" ht="25.5" hidden="1" x14ac:dyDescent="0.25">
      <c r="A525" s="260" t="s">
        <v>1878</v>
      </c>
      <c r="B525" s="258" t="s">
        <v>1107</v>
      </c>
      <c r="C525" s="699" t="s">
        <v>414</v>
      </c>
      <c r="D525" s="254" t="s">
        <v>1115</v>
      </c>
      <c r="E525" s="255"/>
      <c r="F525" s="256"/>
      <c r="G525" s="700"/>
      <c r="H525" s="701"/>
      <c r="I525" s="257"/>
      <c r="J525" s="257"/>
      <c r="K525" s="257"/>
      <c r="L525" s="700"/>
      <c r="M525" s="701"/>
    </row>
    <row r="526" spans="1:13" ht="25.5" hidden="1" x14ac:dyDescent="0.25">
      <c r="A526" s="260" t="s">
        <v>1878</v>
      </c>
      <c r="B526" s="258" t="s">
        <v>1107</v>
      </c>
      <c r="C526" s="699" t="s">
        <v>414</v>
      </c>
      <c r="D526" s="254" t="s">
        <v>1116</v>
      </c>
      <c r="E526" s="255"/>
      <c r="F526" s="256"/>
      <c r="G526" s="700"/>
      <c r="H526" s="701"/>
      <c r="I526" s="257"/>
      <c r="J526" s="257"/>
      <c r="K526" s="257"/>
      <c r="L526" s="700"/>
      <c r="M526" s="701"/>
    </row>
    <row r="527" spans="1:13" ht="25.5" hidden="1" x14ac:dyDescent="0.25">
      <c r="A527" s="260" t="s">
        <v>1878</v>
      </c>
      <c r="B527" s="258" t="s">
        <v>1107</v>
      </c>
      <c r="C527" s="699" t="s">
        <v>414</v>
      </c>
      <c r="D527" s="254" t="s">
        <v>1117</v>
      </c>
      <c r="E527" s="255"/>
      <c r="F527" s="256"/>
      <c r="G527" s="700"/>
      <c r="H527" s="701"/>
      <c r="I527" s="257"/>
      <c r="J527" s="257"/>
      <c r="K527" s="257"/>
      <c r="L527" s="700"/>
      <c r="M527" s="701"/>
    </row>
    <row r="528" spans="1:13" ht="25.5" hidden="1" x14ac:dyDescent="0.25">
      <c r="A528" s="260" t="s">
        <v>1878</v>
      </c>
      <c r="B528" s="258" t="s">
        <v>1107</v>
      </c>
      <c r="C528" s="699" t="s">
        <v>414</v>
      </c>
      <c r="D528" s="254" t="s">
        <v>1118</v>
      </c>
      <c r="E528" s="255"/>
      <c r="F528" s="256"/>
      <c r="G528" s="700"/>
      <c r="H528" s="701"/>
      <c r="I528" s="257"/>
      <c r="J528" s="257"/>
      <c r="K528" s="257"/>
      <c r="L528" s="700"/>
      <c r="M528" s="701"/>
    </row>
    <row r="529" spans="1:13" ht="25.5" hidden="1" x14ac:dyDescent="0.25">
      <c r="A529" s="260" t="s">
        <v>1878</v>
      </c>
      <c r="B529" s="258" t="s">
        <v>1107</v>
      </c>
      <c r="C529" s="699" t="s">
        <v>414</v>
      </c>
      <c r="D529" s="254" t="s">
        <v>1119</v>
      </c>
      <c r="E529" s="255"/>
      <c r="F529" s="256"/>
      <c r="G529" s="700"/>
      <c r="H529" s="701"/>
      <c r="I529" s="257"/>
      <c r="J529" s="257"/>
      <c r="K529" s="257"/>
      <c r="L529" s="700"/>
      <c r="M529" s="701"/>
    </row>
    <row r="530" spans="1:13" ht="25.5" hidden="1" x14ac:dyDescent="0.25">
      <c r="A530" s="260" t="s">
        <v>1878</v>
      </c>
      <c r="B530" s="258" t="s">
        <v>1107</v>
      </c>
      <c r="C530" s="699" t="s">
        <v>414</v>
      </c>
      <c r="D530" s="254" t="s">
        <v>1120</v>
      </c>
      <c r="E530" s="255"/>
      <c r="F530" s="256"/>
      <c r="G530" s="700"/>
      <c r="H530" s="701"/>
      <c r="I530" s="257"/>
      <c r="J530" s="257"/>
      <c r="K530" s="257"/>
      <c r="L530" s="700"/>
      <c r="M530" s="701"/>
    </row>
    <row r="531" spans="1:13" ht="25.5" hidden="1" x14ac:dyDescent="0.25">
      <c r="A531" s="260" t="s">
        <v>1878</v>
      </c>
      <c r="B531" s="258" t="s">
        <v>1107</v>
      </c>
      <c r="C531" s="699" t="s">
        <v>414</v>
      </c>
      <c r="D531" s="254" t="s">
        <v>1121</v>
      </c>
      <c r="E531" s="255"/>
      <c r="F531" s="256"/>
      <c r="G531" s="700"/>
      <c r="H531" s="701"/>
      <c r="I531" s="257"/>
      <c r="J531" s="257"/>
      <c r="K531" s="257"/>
      <c r="L531" s="700"/>
      <c r="M531" s="701"/>
    </row>
    <row r="532" spans="1:13" ht="25.5" hidden="1" x14ac:dyDescent="0.25">
      <c r="A532" s="260" t="s">
        <v>1878</v>
      </c>
      <c r="B532" s="258" t="s">
        <v>1107</v>
      </c>
      <c r="C532" s="699" t="s">
        <v>414</v>
      </c>
      <c r="D532" s="254" t="s">
        <v>1122</v>
      </c>
      <c r="E532" s="255"/>
      <c r="F532" s="256"/>
      <c r="G532" s="700"/>
      <c r="H532" s="701"/>
      <c r="I532" s="257"/>
      <c r="J532" s="257"/>
      <c r="K532" s="257"/>
      <c r="L532" s="700"/>
      <c r="M532" s="701"/>
    </row>
    <row r="533" spans="1:13" ht="25.5" hidden="1" x14ac:dyDescent="0.25">
      <c r="A533" s="260" t="s">
        <v>1878</v>
      </c>
      <c r="B533" s="258" t="s">
        <v>1123</v>
      </c>
      <c r="C533" s="699" t="s">
        <v>1195</v>
      </c>
      <c r="D533" s="254" t="s">
        <v>1138</v>
      </c>
      <c r="E533" s="255" t="s">
        <v>1288</v>
      </c>
      <c r="F533" s="256"/>
      <c r="G533" s="931" t="s">
        <v>2224</v>
      </c>
      <c r="H533" s="701" t="s">
        <v>1999</v>
      </c>
      <c r="I533" s="257"/>
      <c r="J533" s="257"/>
      <c r="K533" s="257"/>
      <c r="L533" s="700" t="s">
        <v>3435</v>
      </c>
      <c r="M533" s="701" t="s">
        <v>3420</v>
      </c>
    </row>
    <row r="534" spans="1:13" ht="25.5" hidden="1" x14ac:dyDescent="0.25">
      <c r="A534" s="260" t="s">
        <v>1878</v>
      </c>
      <c r="B534" s="258" t="s">
        <v>1123</v>
      </c>
      <c r="C534" s="699" t="s">
        <v>1195</v>
      </c>
      <c r="D534" s="254" t="s">
        <v>1091</v>
      </c>
      <c r="E534" s="255" t="s">
        <v>1288</v>
      </c>
      <c r="F534" s="256"/>
      <c r="G534" s="931" t="s">
        <v>2225</v>
      </c>
      <c r="H534" s="701" t="s">
        <v>2000</v>
      </c>
      <c r="I534" s="257"/>
      <c r="J534" s="257"/>
      <c r="K534" s="257"/>
      <c r="L534" s="700" t="s">
        <v>3435</v>
      </c>
      <c r="M534" s="701" t="s">
        <v>3418</v>
      </c>
    </row>
    <row r="535" spans="1:13" ht="25.5" hidden="1" x14ac:dyDescent="0.25">
      <c r="A535" s="260" t="s">
        <v>1878</v>
      </c>
      <c r="B535" s="258" t="s">
        <v>1123</v>
      </c>
      <c r="C535" s="699" t="s">
        <v>1195</v>
      </c>
      <c r="D535" s="254" t="s">
        <v>1092</v>
      </c>
      <c r="E535" s="255" t="s">
        <v>1919</v>
      </c>
      <c r="F535" s="1025" t="s">
        <v>1921</v>
      </c>
      <c r="G535" s="1014" t="s">
        <v>2387</v>
      </c>
      <c r="H535" s="701" t="s">
        <v>1251</v>
      </c>
      <c r="I535" s="257"/>
      <c r="J535" s="257"/>
      <c r="K535" s="257"/>
      <c r="L535" s="700" t="s">
        <v>3475</v>
      </c>
      <c r="M535" s="701" t="s">
        <v>1091</v>
      </c>
    </row>
    <row r="536" spans="1:13" ht="25.5" hidden="1" x14ac:dyDescent="0.25">
      <c r="A536" s="260" t="s">
        <v>1878</v>
      </c>
      <c r="B536" s="258" t="s">
        <v>1123</v>
      </c>
      <c r="C536" s="699" t="s">
        <v>1195</v>
      </c>
      <c r="D536" s="254" t="s">
        <v>1093</v>
      </c>
      <c r="E536" s="255" t="s">
        <v>1919</v>
      </c>
      <c r="F536" s="1025" t="s">
        <v>1921</v>
      </c>
      <c r="G536" s="1014" t="s">
        <v>2389</v>
      </c>
      <c r="H536" s="701" t="s">
        <v>1252</v>
      </c>
      <c r="I536" s="257"/>
      <c r="J536" s="257"/>
      <c r="K536" s="257"/>
      <c r="L536" s="700" t="s">
        <v>3475</v>
      </c>
      <c r="M536" s="701" t="s">
        <v>1092</v>
      </c>
    </row>
    <row r="537" spans="1:13" ht="25.5" hidden="1" x14ac:dyDescent="0.25">
      <c r="A537" s="260" t="s">
        <v>1878</v>
      </c>
      <c r="B537" s="258" t="s">
        <v>1123</v>
      </c>
      <c r="C537" s="699" t="s">
        <v>1195</v>
      </c>
      <c r="D537" s="254" t="s">
        <v>1094</v>
      </c>
      <c r="E537" s="255" t="s">
        <v>1919</v>
      </c>
      <c r="F537" s="1025" t="s">
        <v>1921</v>
      </c>
      <c r="G537" s="1014" t="s">
        <v>2391</v>
      </c>
      <c r="H537" s="701" t="s">
        <v>1254</v>
      </c>
      <c r="I537" s="257"/>
      <c r="J537" s="257"/>
      <c r="K537" s="257"/>
      <c r="L537" s="700" t="s">
        <v>3475</v>
      </c>
      <c r="M537" s="701" t="s">
        <v>1097</v>
      </c>
    </row>
    <row r="538" spans="1:13" ht="25.5" hidden="1" x14ac:dyDescent="0.25">
      <c r="A538" s="260" t="s">
        <v>1878</v>
      </c>
      <c r="B538" s="258" t="s">
        <v>1123</v>
      </c>
      <c r="C538" s="699" t="s">
        <v>1195</v>
      </c>
      <c r="D538" s="254" t="s">
        <v>1095</v>
      </c>
      <c r="E538" s="255" t="s">
        <v>1919</v>
      </c>
      <c r="F538" s="1025" t="s">
        <v>1921</v>
      </c>
      <c r="G538" s="1014" t="s">
        <v>2393</v>
      </c>
      <c r="H538" s="701" t="s">
        <v>1255</v>
      </c>
      <c r="I538" s="257"/>
      <c r="J538" s="257"/>
      <c r="K538" s="257"/>
      <c r="L538" s="700" t="s">
        <v>3475</v>
      </c>
      <c r="M538" s="701" t="s">
        <v>1098</v>
      </c>
    </row>
    <row r="539" spans="1:13" ht="25.5" hidden="1" x14ac:dyDescent="0.25">
      <c r="A539" s="260" t="s">
        <v>1878</v>
      </c>
      <c r="B539" s="258" t="s">
        <v>1123</v>
      </c>
      <c r="C539" s="699" t="s">
        <v>1195</v>
      </c>
      <c r="D539" s="254" t="s">
        <v>1096</v>
      </c>
      <c r="E539" s="255" t="s">
        <v>1919</v>
      </c>
      <c r="F539" s="1025" t="s">
        <v>1920</v>
      </c>
      <c r="G539" s="1014" t="s">
        <v>2379</v>
      </c>
      <c r="H539" s="701" t="s">
        <v>1251</v>
      </c>
      <c r="I539" s="257"/>
      <c r="J539" s="257"/>
      <c r="K539" s="257"/>
      <c r="L539" s="700" t="s">
        <v>3474</v>
      </c>
      <c r="M539" s="701" t="s">
        <v>1091</v>
      </c>
    </row>
    <row r="540" spans="1:13" ht="25.5" hidden="1" x14ac:dyDescent="0.25">
      <c r="A540" s="260" t="s">
        <v>1878</v>
      </c>
      <c r="B540" s="258" t="s">
        <v>1123</v>
      </c>
      <c r="C540" s="699" t="s">
        <v>1195</v>
      </c>
      <c r="D540" s="254" t="s">
        <v>1097</v>
      </c>
      <c r="E540" s="255" t="s">
        <v>1919</v>
      </c>
      <c r="F540" s="1025" t="s">
        <v>1920</v>
      </c>
      <c r="G540" s="1014" t="s">
        <v>2381</v>
      </c>
      <c r="H540" s="701" t="s">
        <v>1252</v>
      </c>
      <c r="I540" s="257"/>
      <c r="J540" s="257"/>
      <c r="K540" s="257"/>
      <c r="L540" s="700" t="s">
        <v>3474</v>
      </c>
      <c r="M540" s="701" t="s">
        <v>1092</v>
      </c>
    </row>
    <row r="541" spans="1:13" ht="25.5" hidden="1" x14ac:dyDescent="0.25">
      <c r="A541" s="260" t="s">
        <v>1878</v>
      </c>
      <c r="B541" s="258" t="s">
        <v>1123</v>
      </c>
      <c r="C541" s="699" t="s">
        <v>1195</v>
      </c>
      <c r="D541" s="254" t="s">
        <v>1098</v>
      </c>
      <c r="E541" s="255" t="s">
        <v>1919</v>
      </c>
      <c r="F541" s="1025" t="s">
        <v>1920</v>
      </c>
      <c r="G541" s="1014" t="s">
        <v>2383</v>
      </c>
      <c r="H541" s="701" t="s">
        <v>1254</v>
      </c>
      <c r="I541" s="257"/>
      <c r="J541" s="257"/>
      <c r="K541" s="257"/>
      <c r="L541" s="700" t="s">
        <v>3474</v>
      </c>
      <c r="M541" s="701" t="s">
        <v>1097</v>
      </c>
    </row>
    <row r="542" spans="1:13" ht="25.5" hidden="1" x14ac:dyDescent="0.25">
      <c r="A542" s="260" t="s">
        <v>1878</v>
      </c>
      <c r="B542" s="258" t="s">
        <v>1123</v>
      </c>
      <c r="C542" s="699" t="s">
        <v>1195</v>
      </c>
      <c r="D542" s="254" t="s">
        <v>1099</v>
      </c>
      <c r="E542" s="255" t="s">
        <v>1919</v>
      </c>
      <c r="F542" s="1025" t="s">
        <v>1920</v>
      </c>
      <c r="G542" s="1014" t="s">
        <v>2385</v>
      </c>
      <c r="H542" s="701" t="s">
        <v>1255</v>
      </c>
      <c r="I542" s="257"/>
      <c r="J542" s="257"/>
      <c r="K542" s="257"/>
      <c r="L542" s="700" t="s">
        <v>3474</v>
      </c>
      <c r="M542" s="701" t="s">
        <v>1098</v>
      </c>
    </row>
    <row r="543" spans="1:13" ht="25.5" hidden="1" x14ac:dyDescent="0.25">
      <c r="A543" s="260" t="s">
        <v>1878</v>
      </c>
      <c r="B543" s="258" t="s">
        <v>1123</v>
      </c>
      <c r="C543" s="699" t="s">
        <v>1195</v>
      </c>
      <c r="D543" s="254" t="s">
        <v>1100</v>
      </c>
      <c r="E543" s="255" t="s">
        <v>1922</v>
      </c>
      <c r="F543" s="1025" t="s">
        <v>1923</v>
      </c>
      <c r="G543" s="1014" t="s">
        <v>2395</v>
      </c>
      <c r="H543" s="1015" t="s">
        <v>1251</v>
      </c>
      <c r="I543" s="257"/>
      <c r="J543" s="257"/>
      <c r="K543" s="257"/>
      <c r="L543" s="700" t="s">
        <v>3476</v>
      </c>
      <c r="M543" s="701" t="s">
        <v>1091</v>
      </c>
    </row>
    <row r="544" spans="1:13" ht="25.5" hidden="1" x14ac:dyDescent="0.25">
      <c r="A544" s="260" t="s">
        <v>1878</v>
      </c>
      <c r="B544" s="258" t="s">
        <v>1123</v>
      </c>
      <c r="C544" s="699" t="s">
        <v>1195</v>
      </c>
      <c r="D544" s="254" t="s">
        <v>1101</v>
      </c>
      <c r="E544" s="255" t="s">
        <v>1922</v>
      </c>
      <c r="F544" s="1025" t="s">
        <v>1923</v>
      </c>
      <c r="G544" s="1014" t="s">
        <v>2397</v>
      </c>
      <c r="H544" s="1015" t="s">
        <v>1252</v>
      </c>
      <c r="I544" s="257"/>
      <c r="J544" s="257"/>
      <c r="K544" s="257"/>
      <c r="L544" s="700" t="s">
        <v>3476</v>
      </c>
      <c r="M544" s="701" t="s">
        <v>1092</v>
      </c>
    </row>
    <row r="545" spans="1:13" ht="25.5" hidden="1" x14ac:dyDescent="0.25">
      <c r="A545" s="260" t="s">
        <v>1878</v>
      </c>
      <c r="B545" s="258" t="s">
        <v>1123</v>
      </c>
      <c r="C545" s="699" t="s">
        <v>1195</v>
      </c>
      <c r="D545" s="254" t="s">
        <v>1102</v>
      </c>
      <c r="E545" s="255" t="s">
        <v>1922</v>
      </c>
      <c r="F545" s="1025" t="s">
        <v>1923</v>
      </c>
      <c r="G545" s="1026" t="s">
        <v>2399</v>
      </c>
      <c r="H545" s="701" t="s">
        <v>1253</v>
      </c>
      <c r="I545" s="257"/>
      <c r="J545" s="257"/>
      <c r="K545" s="257"/>
      <c r="L545" s="700" t="s">
        <v>3476</v>
      </c>
      <c r="M545" s="701" t="s">
        <v>1097</v>
      </c>
    </row>
    <row r="546" spans="1:13" ht="25.5" hidden="1" x14ac:dyDescent="0.25">
      <c r="A546" s="260" t="s">
        <v>1878</v>
      </c>
      <c r="B546" s="258" t="s">
        <v>1123</v>
      </c>
      <c r="C546" s="699" t="s">
        <v>1195</v>
      </c>
      <c r="D546" s="254" t="s">
        <v>1103</v>
      </c>
      <c r="E546" s="255" t="s">
        <v>1289</v>
      </c>
      <c r="F546" s="256"/>
      <c r="G546" s="700"/>
      <c r="H546" s="701" t="s">
        <v>43</v>
      </c>
      <c r="I546" s="257"/>
      <c r="J546" s="257"/>
      <c r="K546" s="257"/>
      <c r="L546" s="700" t="s">
        <v>3437</v>
      </c>
      <c r="M546" s="701" t="s">
        <v>3418</v>
      </c>
    </row>
    <row r="547" spans="1:13" ht="25.5" hidden="1" x14ac:dyDescent="0.25">
      <c r="A547" s="260" t="s">
        <v>1878</v>
      </c>
      <c r="B547" s="258" t="s">
        <v>1123</v>
      </c>
      <c r="C547" s="699" t="s">
        <v>1195</v>
      </c>
      <c r="D547" s="254" t="s">
        <v>1104</v>
      </c>
      <c r="E547" s="255" t="s">
        <v>1289</v>
      </c>
      <c r="F547" s="256"/>
      <c r="G547" s="700"/>
      <c r="H547" s="701" t="s">
        <v>43</v>
      </c>
      <c r="I547" s="257"/>
      <c r="J547" s="257"/>
      <c r="K547" s="257"/>
      <c r="L547" s="700" t="s">
        <v>3437</v>
      </c>
      <c r="M547" s="701" t="s">
        <v>3420</v>
      </c>
    </row>
    <row r="548" spans="1:13" ht="25.5" hidden="1" x14ac:dyDescent="0.25">
      <c r="A548" s="260" t="s">
        <v>1878</v>
      </c>
      <c r="B548" s="258" t="s">
        <v>1123</v>
      </c>
      <c r="C548" s="699" t="s">
        <v>1195</v>
      </c>
      <c r="D548" s="254" t="s">
        <v>1105</v>
      </c>
      <c r="E548" s="255"/>
      <c r="F548" s="256"/>
      <c r="G548" s="700"/>
      <c r="H548" s="701"/>
      <c r="I548" s="257"/>
      <c r="J548" s="257"/>
      <c r="K548" s="257"/>
      <c r="L548" s="700"/>
      <c r="M548" s="701"/>
    </row>
    <row r="549" spans="1:13" ht="25.5" hidden="1" x14ac:dyDescent="0.25">
      <c r="A549" s="260" t="s">
        <v>1878</v>
      </c>
      <c r="B549" s="258" t="s">
        <v>1123</v>
      </c>
      <c r="C549" s="699" t="s">
        <v>1195</v>
      </c>
      <c r="D549" s="254" t="s">
        <v>1106</v>
      </c>
      <c r="E549" s="255"/>
      <c r="F549" s="256"/>
      <c r="G549" s="700"/>
      <c r="H549" s="701"/>
      <c r="I549" s="257"/>
      <c r="J549" s="257"/>
      <c r="K549" s="257"/>
      <c r="L549" s="700"/>
      <c r="M549" s="701"/>
    </row>
    <row r="550" spans="1:13" ht="25.5" hidden="1" x14ac:dyDescent="0.25">
      <c r="A550" s="260" t="s">
        <v>1878</v>
      </c>
      <c r="B550" s="258" t="s">
        <v>1123</v>
      </c>
      <c r="C550" s="699" t="s">
        <v>1195</v>
      </c>
      <c r="D550" s="254" t="s">
        <v>1108</v>
      </c>
      <c r="E550" s="255"/>
      <c r="F550" s="256"/>
      <c r="G550" s="700"/>
      <c r="H550" s="701"/>
      <c r="I550" s="257"/>
      <c r="J550" s="257"/>
      <c r="K550" s="257"/>
      <c r="L550" s="700"/>
      <c r="M550" s="701"/>
    </row>
    <row r="551" spans="1:13" ht="25.5" hidden="1" x14ac:dyDescent="0.25">
      <c r="A551" s="260" t="s">
        <v>1878</v>
      </c>
      <c r="B551" s="258" t="s">
        <v>1123</v>
      </c>
      <c r="C551" s="699" t="s">
        <v>1195</v>
      </c>
      <c r="D551" s="254" t="s">
        <v>1109</v>
      </c>
      <c r="E551" s="255"/>
      <c r="F551" s="256"/>
      <c r="G551" s="700"/>
      <c r="H551" s="701"/>
      <c r="I551" s="257"/>
      <c r="J551" s="257"/>
      <c r="K551" s="257"/>
      <c r="L551" s="700"/>
      <c r="M551" s="701"/>
    </row>
    <row r="552" spans="1:13" ht="25.5" hidden="1" x14ac:dyDescent="0.25">
      <c r="A552" s="260" t="s">
        <v>1878</v>
      </c>
      <c r="B552" s="258" t="s">
        <v>1123</v>
      </c>
      <c r="C552" s="699" t="s">
        <v>1195</v>
      </c>
      <c r="D552" s="254" t="s">
        <v>1110</v>
      </c>
      <c r="E552" s="255"/>
      <c r="F552" s="256"/>
      <c r="G552" s="700"/>
      <c r="H552" s="701"/>
      <c r="I552" s="257"/>
      <c r="J552" s="257"/>
      <c r="K552" s="257"/>
      <c r="L552" s="700"/>
      <c r="M552" s="701"/>
    </row>
    <row r="553" spans="1:13" ht="25.5" hidden="1" x14ac:dyDescent="0.25">
      <c r="A553" s="260" t="s">
        <v>1878</v>
      </c>
      <c r="B553" s="258" t="s">
        <v>1123</v>
      </c>
      <c r="C553" s="699" t="s">
        <v>1195</v>
      </c>
      <c r="D553" s="254" t="s">
        <v>1111</v>
      </c>
      <c r="E553" s="255"/>
      <c r="F553" s="256"/>
      <c r="G553" s="700"/>
      <c r="H553" s="701"/>
      <c r="I553" s="257"/>
      <c r="J553" s="257"/>
      <c r="K553" s="257"/>
      <c r="L553" s="700"/>
      <c r="M553" s="701"/>
    </row>
    <row r="554" spans="1:13" ht="25.5" hidden="1" x14ac:dyDescent="0.25">
      <c r="A554" s="260" t="s">
        <v>1878</v>
      </c>
      <c r="B554" s="258" t="s">
        <v>1123</v>
      </c>
      <c r="C554" s="699" t="s">
        <v>1195</v>
      </c>
      <c r="D554" s="254" t="s">
        <v>1112</v>
      </c>
      <c r="E554" s="255"/>
      <c r="F554" s="256"/>
      <c r="G554" s="700"/>
      <c r="H554" s="701"/>
      <c r="I554" s="257"/>
      <c r="J554" s="257"/>
      <c r="K554" s="257"/>
      <c r="L554" s="700"/>
      <c r="M554" s="701"/>
    </row>
    <row r="555" spans="1:13" ht="25.5" hidden="1" x14ac:dyDescent="0.25">
      <c r="A555" s="260" t="s">
        <v>1878</v>
      </c>
      <c r="B555" s="258" t="s">
        <v>1123</v>
      </c>
      <c r="C555" s="699" t="s">
        <v>1195</v>
      </c>
      <c r="D555" s="254" t="s">
        <v>1113</v>
      </c>
      <c r="E555" s="255"/>
      <c r="F555" s="256"/>
      <c r="G555" s="700"/>
      <c r="H555" s="701"/>
      <c r="I555" s="257"/>
      <c r="J555" s="257"/>
      <c r="K555" s="257"/>
      <c r="L555" s="700"/>
      <c r="M555" s="701"/>
    </row>
    <row r="556" spans="1:13" ht="25.5" hidden="1" x14ac:dyDescent="0.25">
      <c r="A556" s="260" t="s">
        <v>1878</v>
      </c>
      <c r="B556" s="258" t="s">
        <v>1123</v>
      </c>
      <c r="C556" s="699" t="s">
        <v>1195</v>
      </c>
      <c r="D556" s="254" t="s">
        <v>1114</v>
      </c>
      <c r="E556" s="255"/>
      <c r="F556" s="256"/>
      <c r="G556" s="700"/>
      <c r="H556" s="701"/>
      <c r="I556" s="257"/>
      <c r="J556" s="257"/>
      <c r="K556" s="257"/>
      <c r="L556" s="700"/>
      <c r="M556" s="701"/>
    </row>
    <row r="557" spans="1:13" ht="25.5" hidden="1" x14ac:dyDescent="0.25">
      <c r="A557" s="260" t="s">
        <v>1878</v>
      </c>
      <c r="B557" s="258" t="s">
        <v>1123</v>
      </c>
      <c r="C557" s="699" t="s">
        <v>1195</v>
      </c>
      <c r="D557" s="254" t="s">
        <v>1115</v>
      </c>
      <c r="E557" s="255"/>
      <c r="F557" s="256"/>
      <c r="G557" s="700"/>
      <c r="H557" s="701"/>
      <c r="I557" s="257"/>
      <c r="J557" s="257"/>
      <c r="K557" s="257"/>
      <c r="L557" s="700"/>
      <c r="M557" s="701"/>
    </row>
    <row r="558" spans="1:13" ht="25.5" hidden="1" x14ac:dyDescent="0.25">
      <c r="A558" s="260" t="s">
        <v>1878</v>
      </c>
      <c r="B558" s="258" t="s">
        <v>1123</v>
      </c>
      <c r="C558" s="699" t="s">
        <v>1195</v>
      </c>
      <c r="D558" s="254" t="s">
        <v>1116</v>
      </c>
      <c r="E558" s="255"/>
      <c r="F558" s="256"/>
      <c r="G558" s="700"/>
      <c r="H558" s="701"/>
      <c r="I558" s="257"/>
      <c r="J558" s="257"/>
      <c r="K558" s="257"/>
      <c r="L558" s="700"/>
      <c r="M558" s="701"/>
    </row>
    <row r="559" spans="1:13" ht="25.5" hidden="1" x14ac:dyDescent="0.25">
      <c r="A559" s="260" t="s">
        <v>1878</v>
      </c>
      <c r="B559" s="258" t="s">
        <v>1123</v>
      </c>
      <c r="C559" s="699" t="s">
        <v>1195</v>
      </c>
      <c r="D559" s="254" t="s">
        <v>1117</v>
      </c>
      <c r="E559" s="255"/>
      <c r="F559" s="256"/>
      <c r="G559" s="700"/>
      <c r="H559" s="701"/>
      <c r="I559" s="257"/>
      <c r="J559" s="257"/>
      <c r="K559" s="257"/>
      <c r="L559" s="700"/>
      <c r="M559" s="701"/>
    </row>
    <row r="560" spans="1:13" ht="25.5" hidden="1" x14ac:dyDescent="0.25">
      <c r="A560" s="260" t="s">
        <v>1878</v>
      </c>
      <c r="B560" s="258" t="s">
        <v>1123</v>
      </c>
      <c r="C560" s="699" t="s">
        <v>1195</v>
      </c>
      <c r="D560" s="254" t="s">
        <v>1118</v>
      </c>
      <c r="E560" s="255"/>
      <c r="F560" s="256"/>
      <c r="G560" s="700"/>
      <c r="H560" s="701"/>
      <c r="I560" s="257"/>
      <c r="J560" s="257"/>
      <c r="K560" s="257"/>
      <c r="L560" s="700"/>
      <c r="M560" s="701"/>
    </row>
    <row r="561" spans="1:13" ht="25.5" hidden="1" x14ac:dyDescent="0.25">
      <c r="A561" s="260" t="s">
        <v>1878</v>
      </c>
      <c r="B561" s="258" t="s">
        <v>1123</v>
      </c>
      <c r="C561" s="699" t="s">
        <v>1195</v>
      </c>
      <c r="D561" s="254" t="s">
        <v>1119</v>
      </c>
      <c r="E561" s="255"/>
      <c r="F561" s="256"/>
      <c r="G561" s="700"/>
      <c r="H561" s="701"/>
      <c r="I561" s="257"/>
      <c r="J561" s="257"/>
      <c r="K561" s="257"/>
      <c r="L561" s="700"/>
      <c r="M561" s="701"/>
    </row>
    <row r="562" spans="1:13" ht="25.5" hidden="1" x14ac:dyDescent="0.25">
      <c r="A562" s="260" t="s">
        <v>1878</v>
      </c>
      <c r="B562" s="258" t="s">
        <v>1123</v>
      </c>
      <c r="C562" s="699" t="s">
        <v>1195</v>
      </c>
      <c r="D562" s="254" t="s">
        <v>1120</v>
      </c>
      <c r="E562" s="255"/>
      <c r="F562" s="256"/>
      <c r="G562" s="700"/>
      <c r="H562" s="701"/>
      <c r="I562" s="257"/>
      <c r="J562" s="257"/>
      <c r="K562" s="257"/>
      <c r="L562" s="700"/>
      <c r="M562" s="701"/>
    </row>
    <row r="563" spans="1:13" ht="25.5" hidden="1" x14ac:dyDescent="0.25">
      <c r="A563" s="260" t="s">
        <v>1878</v>
      </c>
      <c r="B563" s="258" t="s">
        <v>1123</v>
      </c>
      <c r="C563" s="699" t="s">
        <v>1195</v>
      </c>
      <c r="D563" s="254" t="s">
        <v>1121</v>
      </c>
      <c r="E563" s="255"/>
      <c r="F563" s="256"/>
      <c r="G563" s="700"/>
      <c r="H563" s="701"/>
      <c r="I563" s="257"/>
      <c r="J563" s="257"/>
      <c r="K563" s="257"/>
      <c r="L563" s="700"/>
      <c r="M563" s="701"/>
    </row>
    <row r="564" spans="1:13" ht="25.5" hidden="1" x14ac:dyDescent="0.25">
      <c r="A564" s="260" t="s">
        <v>1878</v>
      </c>
      <c r="B564" s="258" t="s">
        <v>1123</v>
      </c>
      <c r="C564" s="699" t="s">
        <v>1195</v>
      </c>
      <c r="D564" s="254" t="s">
        <v>1122</v>
      </c>
      <c r="E564" s="255"/>
      <c r="F564" s="256"/>
      <c r="G564" s="700"/>
      <c r="H564" s="701"/>
      <c r="I564" s="257"/>
      <c r="J564" s="257"/>
      <c r="K564" s="257"/>
      <c r="L564" s="700"/>
      <c r="M564" s="701"/>
    </row>
    <row r="565" spans="1:13" ht="38.25" x14ac:dyDescent="0.25">
      <c r="A565" s="260" t="s">
        <v>1878</v>
      </c>
      <c r="B565" s="258" t="s">
        <v>1159</v>
      </c>
      <c r="C565" s="699" t="s">
        <v>416</v>
      </c>
      <c r="D565" s="929"/>
      <c r="E565" s="255" t="s">
        <v>1945</v>
      </c>
      <c r="F565" s="256"/>
      <c r="G565" s="930"/>
      <c r="H565" s="701" t="s">
        <v>2003</v>
      </c>
      <c r="I565" s="257"/>
      <c r="J565" s="257"/>
      <c r="K565" s="257"/>
      <c r="L565" s="700"/>
      <c r="M565" s="701"/>
    </row>
    <row r="566" spans="1:13" hidden="1" x14ac:dyDescent="0.25">
      <c r="A566" s="260" t="s">
        <v>1878</v>
      </c>
      <c r="B566" s="258" t="s">
        <v>1159</v>
      </c>
      <c r="C566" s="699" t="s">
        <v>416</v>
      </c>
      <c r="D566" s="929"/>
      <c r="E566" s="255" t="s">
        <v>1164</v>
      </c>
      <c r="F566" s="256"/>
      <c r="G566" s="700"/>
      <c r="H566" s="701"/>
      <c r="I566" s="257"/>
      <c r="J566" s="257"/>
      <c r="K566" s="257"/>
      <c r="L566" s="700"/>
      <c r="M566" s="701"/>
    </row>
    <row r="567" spans="1:13" ht="25.5" hidden="1" x14ac:dyDescent="0.25">
      <c r="A567" s="260" t="s">
        <v>2004</v>
      </c>
      <c r="B567" s="258" t="s">
        <v>1090</v>
      </c>
      <c r="C567" s="699" t="s">
        <v>572</v>
      </c>
      <c r="D567" s="254" t="s">
        <v>1138</v>
      </c>
      <c r="E567" s="255" t="s">
        <v>1285</v>
      </c>
      <c r="F567" s="256"/>
      <c r="G567" s="931" t="s">
        <v>2226</v>
      </c>
      <c r="H567" s="1015" t="s">
        <v>3523</v>
      </c>
      <c r="I567" s="257"/>
      <c r="J567" s="257"/>
      <c r="K567" s="257"/>
      <c r="L567" s="700" t="s">
        <v>3441</v>
      </c>
      <c r="M567" s="701" t="s">
        <v>3479</v>
      </c>
    </row>
    <row r="568" spans="1:13" ht="25.5" hidden="1" x14ac:dyDescent="0.25">
      <c r="A568" s="260" t="s">
        <v>2004</v>
      </c>
      <c r="B568" s="258" t="s">
        <v>1090</v>
      </c>
      <c r="C568" s="699" t="s">
        <v>572</v>
      </c>
      <c r="D568" s="254" t="s">
        <v>1091</v>
      </c>
      <c r="E568" s="255" t="s">
        <v>1194</v>
      </c>
      <c r="F568" s="256"/>
      <c r="G568" s="700"/>
      <c r="H568" s="701" t="s">
        <v>43</v>
      </c>
      <c r="I568" s="257"/>
      <c r="J568" s="257"/>
      <c r="K568" s="257"/>
      <c r="L568" s="700" t="s">
        <v>3441</v>
      </c>
      <c r="M568" s="701" t="s">
        <v>3480</v>
      </c>
    </row>
    <row r="569" spans="1:13" ht="25.5" hidden="1" x14ac:dyDescent="0.25">
      <c r="A569" s="260" t="s">
        <v>2004</v>
      </c>
      <c r="B569" s="258" t="s">
        <v>1090</v>
      </c>
      <c r="C569" s="699" t="s">
        <v>572</v>
      </c>
      <c r="D569" s="254" t="s">
        <v>1092</v>
      </c>
      <c r="E569" s="255" t="s">
        <v>1286</v>
      </c>
      <c r="F569" s="256"/>
      <c r="G569" s="931" t="s">
        <v>2227</v>
      </c>
      <c r="H569" s="701" t="s">
        <v>1683</v>
      </c>
      <c r="I569" s="257"/>
      <c r="J569" s="257"/>
      <c r="K569" s="257"/>
      <c r="L569" s="700" t="s">
        <v>3416</v>
      </c>
      <c r="M569" s="701" t="s">
        <v>3420</v>
      </c>
    </row>
    <row r="570" spans="1:13" ht="25.5" hidden="1" x14ac:dyDescent="0.25">
      <c r="A570" s="260" t="s">
        <v>2004</v>
      </c>
      <c r="B570" s="258" t="s">
        <v>1090</v>
      </c>
      <c r="C570" s="699" t="s">
        <v>572</v>
      </c>
      <c r="D570" s="254" t="s">
        <v>1093</v>
      </c>
      <c r="E570" s="255" t="s">
        <v>1286</v>
      </c>
      <c r="F570" s="256"/>
      <c r="G570" s="931" t="s">
        <v>2228</v>
      </c>
      <c r="H570" s="701" t="s">
        <v>2005</v>
      </c>
      <c r="I570" s="257"/>
      <c r="J570" s="257"/>
      <c r="K570" s="257"/>
      <c r="L570" s="700" t="s">
        <v>3416</v>
      </c>
      <c r="M570" s="701" t="s">
        <v>3418</v>
      </c>
    </row>
    <row r="571" spans="1:13" ht="38.25" hidden="1" x14ac:dyDescent="0.25">
      <c r="A571" s="260" t="s">
        <v>2004</v>
      </c>
      <c r="B571" s="258" t="s">
        <v>1090</v>
      </c>
      <c r="C571" s="699" t="s">
        <v>572</v>
      </c>
      <c r="D571" s="254" t="s">
        <v>1094</v>
      </c>
      <c r="E571" s="255" t="s">
        <v>1286</v>
      </c>
      <c r="F571" s="256"/>
      <c r="G571" s="700" t="s">
        <v>2006</v>
      </c>
      <c r="H571" s="701" t="s">
        <v>2007</v>
      </c>
      <c r="I571" s="257"/>
      <c r="J571" s="257"/>
      <c r="K571" s="257"/>
      <c r="L571" s="700" t="s">
        <v>3416</v>
      </c>
      <c r="M571" s="701" t="s">
        <v>3421</v>
      </c>
    </row>
    <row r="572" spans="1:13" ht="25.5" hidden="1" x14ac:dyDescent="0.25">
      <c r="A572" s="260" t="s">
        <v>2004</v>
      </c>
      <c r="B572" s="258" t="s">
        <v>1090</v>
      </c>
      <c r="C572" s="699" t="s">
        <v>572</v>
      </c>
      <c r="D572" s="254" t="s">
        <v>1095</v>
      </c>
      <c r="E572" s="255" t="s">
        <v>1167</v>
      </c>
      <c r="F572" s="256"/>
      <c r="G572" s="700"/>
      <c r="H572" s="701" t="s">
        <v>43</v>
      </c>
      <c r="I572" s="257"/>
      <c r="J572" s="257"/>
      <c r="K572" s="257"/>
      <c r="L572" s="700" t="s">
        <v>3416</v>
      </c>
      <c r="M572" s="701" t="s">
        <v>3468</v>
      </c>
    </row>
    <row r="573" spans="1:13" ht="25.5" hidden="1" x14ac:dyDescent="0.25">
      <c r="A573" s="260" t="s">
        <v>2004</v>
      </c>
      <c r="B573" s="258" t="s">
        <v>1090</v>
      </c>
      <c r="C573" s="699" t="s">
        <v>572</v>
      </c>
      <c r="D573" s="254" t="s">
        <v>1096</v>
      </c>
      <c r="E573" s="255" t="s">
        <v>1221</v>
      </c>
      <c r="F573" s="256"/>
      <c r="G573" s="931" t="s">
        <v>2229</v>
      </c>
      <c r="H573" s="1015" t="s">
        <v>3404</v>
      </c>
      <c r="I573" s="257"/>
      <c r="J573" s="257"/>
      <c r="K573" s="257"/>
      <c r="L573" s="700"/>
      <c r="M573" s="701"/>
    </row>
    <row r="574" spans="1:13" ht="25.5" hidden="1" x14ac:dyDescent="0.25">
      <c r="A574" s="260" t="s">
        <v>2004</v>
      </c>
      <c r="B574" s="258" t="s">
        <v>1090</v>
      </c>
      <c r="C574" s="699" t="s">
        <v>572</v>
      </c>
      <c r="D574" s="254" t="s">
        <v>1097</v>
      </c>
      <c r="E574" s="255"/>
      <c r="F574" s="256"/>
      <c r="G574" s="700"/>
      <c r="H574" s="701"/>
      <c r="I574" s="257"/>
      <c r="J574" s="257"/>
      <c r="K574" s="257"/>
      <c r="L574" s="700"/>
      <c r="M574" s="701"/>
    </row>
    <row r="575" spans="1:13" ht="25.5" hidden="1" x14ac:dyDescent="0.25">
      <c r="A575" s="260" t="s">
        <v>2004</v>
      </c>
      <c r="B575" s="258" t="s">
        <v>1107</v>
      </c>
      <c r="C575" s="699" t="s">
        <v>575</v>
      </c>
      <c r="D575" s="254" t="s">
        <v>1138</v>
      </c>
      <c r="E575" s="255" t="s">
        <v>2008</v>
      </c>
      <c r="F575" s="256" t="s">
        <v>2009</v>
      </c>
      <c r="G575" s="700" t="s">
        <v>2230</v>
      </c>
      <c r="H575" s="701" t="s">
        <v>1222</v>
      </c>
      <c r="I575" s="257"/>
      <c r="J575" s="257"/>
      <c r="K575" s="257"/>
      <c r="L575" s="700" t="s">
        <v>3472</v>
      </c>
      <c r="M575" s="701" t="s">
        <v>1091</v>
      </c>
    </row>
    <row r="576" spans="1:13" ht="25.5" hidden="1" x14ac:dyDescent="0.25">
      <c r="A576" s="260" t="s">
        <v>2004</v>
      </c>
      <c r="B576" s="258" t="s">
        <v>1107</v>
      </c>
      <c r="C576" s="699" t="s">
        <v>575</v>
      </c>
      <c r="D576" s="254" t="s">
        <v>1091</v>
      </c>
      <c r="E576" s="255" t="s">
        <v>2008</v>
      </c>
      <c r="F576" s="256" t="s">
        <v>2009</v>
      </c>
      <c r="G576" s="931" t="s">
        <v>2231</v>
      </c>
      <c r="H576" s="701" t="s">
        <v>1223</v>
      </c>
      <c r="I576" s="257"/>
      <c r="J576" s="257"/>
      <c r="K576" s="257"/>
      <c r="L576" s="700" t="s">
        <v>3472</v>
      </c>
      <c r="M576" s="701" t="s">
        <v>1092</v>
      </c>
    </row>
    <row r="577" spans="1:13" ht="25.5" hidden="1" x14ac:dyDescent="0.25">
      <c r="A577" s="260" t="s">
        <v>2004</v>
      </c>
      <c r="B577" s="258" t="s">
        <v>1107</v>
      </c>
      <c r="C577" s="699" t="s">
        <v>575</v>
      </c>
      <c r="D577" s="254" t="s">
        <v>1092</v>
      </c>
      <c r="E577" s="255" t="s">
        <v>2008</v>
      </c>
      <c r="F577" s="256" t="s">
        <v>2009</v>
      </c>
      <c r="G577" s="700" t="s">
        <v>2232</v>
      </c>
      <c r="H577" s="701" t="s">
        <v>1224</v>
      </c>
      <c r="I577" s="257"/>
      <c r="J577" s="257"/>
      <c r="K577" s="257"/>
      <c r="L577" s="700" t="s">
        <v>3472</v>
      </c>
      <c r="M577" s="701" t="s">
        <v>1093</v>
      </c>
    </row>
    <row r="578" spans="1:13" ht="25.5" hidden="1" x14ac:dyDescent="0.25">
      <c r="A578" s="260" t="s">
        <v>2004</v>
      </c>
      <c r="B578" s="258" t="s">
        <v>1107</v>
      </c>
      <c r="C578" s="699" t="s">
        <v>575</v>
      </c>
      <c r="D578" s="254" t="s">
        <v>1093</v>
      </c>
      <c r="E578" s="255" t="s">
        <v>2008</v>
      </c>
      <c r="F578" s="256" t="s">
        <v>2009</v>
      </c>
      <c r="G578" s="700" t="s">
        <v>2233</v>
      </c>
      <c r="H578" s="701" t="s">
        <v>1225</v>
      </c>
      <c r="I578" s="257"/>
      <c r="J578" s="257"/>
      <c r="K578" s="257"/>
      <c r="L578" s="700" t="s">
        <v>3472</v>
      </c>
      <c r="M578" s="701" t="s">
        <v>1094</v>
      </c>
    </row>
    <row r="579" spans="1:13" ht="25.5" hidden="1" x14ac:dyDescent="0.25">
      <c r="A579" s="260" t="s">
        <v>2004</v>
      </c>
      <c r="B579" s="258" t="s">
        <v>1107</v>
      </c>
      <c r="C579" s="699" t="s">
        <v>575</v>
      </c>
      <c r="D579" s="254" t="s">
        <v>1094</v>
      </c>
      <c r="E579" s="255" t="s">
        <v>2008</v>
      </c>
      <c r="F579" s="256" t="s">
        <v>2009</v>
      </c>
      <c r="G579" s="931" t="s">
        <v>2234</v>
      </c>
      <c r="H579" s="701" t="s">
        <v>1226</v>
      </c>
      <c r="I579" s="257"/>
      <c r="J579" s="257"/>
      <c r="K579" s="257"/>
      <c r="L579" s="700" t="s">
        <v>3472</v>
      </c>
      <c r="M579" s="701" t="s">
        <v>1095</v>
      </c>
    </row>
    <row r="580" spans="1:13" ht="25.5" hidden="1" x14ac:dyDescent="0.25">
      <c r="A580" s="260" t="s">
        <v>2004</v>
      </c>
      <c r="B580" s="258" t="s">
        <v>1107</v>
      </c>
      <c r="C580" s="699" t="s">
        <v>575</v>
      </c>
      <c r="D580" s="254" t="s">
        <v>1095</v>
      </c>
      <c r="E580" s="255" t="s">
        <v>2008</v>
      </c>
      <c r="F580" s="256" t="s">
        <v>2009</v>
      </c>
      <c r="G580" s="700" t="s">
        <v>2235</v>
      </c>
      <c r="H580" s="701" t="s">
        <v>1227</v>
      </c>
      <c r="I580" s="257"/>
      <c r="J580" s="257"/>
      <c r="K580" s="257"/>
      <c r="L580" s="700" t="s">
        <v>3472</v>
      </c>
      <c r="M580" s="701" t="s">
        <v>1096</v>
      </c>
    </row>
    <row r="581" spans="1:13" ht="25.5" hidden="1" x14ac:dyDescent="0.25">
      <c r="A581" s="260" t="s">
        <v>2004</v>
      </c>
      <c r="B581" s="258" t="s">
        <v>1107</v>
      </c>
      <c r="C581" s="699" t="s">
        <v>575</v>
      </c>
      <c r="D581" s="254" t="s">
        <v>1096</v>
      </c>
      <c r="E581" s="255" t="s">
        <v>2008</v>
      </c>
      <c r="F581" s="256" t="s">
        <v>2009</v>
      </c>
      <c r="G581" s="700" t="s">
        <v>2236</v>
      </c>
      <c r="H581" s="701" t="s">
        <v>1287</v>
      </c>
      <c r="I581" s="257"/>
      <c r="J581" s="257"/>
      <c r="K581" s="257"/>
      <c r="L581" s="700"/>
      <c r="M581" s="701"/>
    </row>
    <row r="582" spans="1:13" ht="25.5" hidden="1" x14ac:dyDescent="0.25">
      <c r="A582" s="260" t="s">
        <v>2004</v>
      </c>
      <c r="B582" s="258" t="s">
        <v>1107</v>
      </c>
      <c r="C582" s="699" t="s">
        <v>575</v>
      </c>
      <c r="D582" s="254" t="s">
        <v>1097</v>
      </c>
      <c r="E582" s="255" t="s">
        <v>2008</v>
      </c>
      <c r="F582" s="256" t="s">
        <v>2010</v>
      </c>
      <c r="G582" s="700" t="s">
        <v>2237</v>
      </c>
      <c r="H582" s="701" t="s">
        <v>1222</v>
      </c>
      <c r="I582" s="257"/>
      <c r="J582" s="257"/>
      <c r="K582" s="257"/>
      <c r="L582" s="700" t="s">
        <v>3474</v>
      </c>
      <c r="M582" s="701" t="s">
        <v>1091</v>
      </c>
    </row>
    <row r="583" spans="1:13" ht="25.5" hidden="1" x14ac:dyDescent="0.25">
      <c r="A583" s="260" t="s">
        <v>2004</v>
      </c>
      <c r="B583" s="258" t="s">
        <v>1107</v>
      </c>
      <c r="C583" s="699" t="s">
        <v>575</v>
      </c>
      <c r="D583" s="254" t="s">
        <v>1098</v>
      </c>
      <c r="E583" s="255" t="s">
        <v>2008</v>
      </c>
      <c r="F583" s="256" t="s">
        <v>2010</v>
      </c>
      <c r="G583" s="931" t="s">
        <v>2238</v>
      </c>
      <c r="H583" s="701" t="s">
        <v>1223</v>
      </c>
      <c r="I583" s="257"/>
      <c r="J583" s="257"/>
      <c r="K583" s="257"/>
      <c r="L583" s="700" t="s">
        <v>3474</v>
      </c>
      <c r="M583" s="701" t="s">
        <v>1092</v>
      </c>
    </row>
    <row r="584" spans="1:13" ht="25.5" hidden="1" x14ac:dyDescent="0.25">
      <c r="A584" s="260" t="s">
        <v>2004</v>
      </c>
      <c r="B584" s="258" t="s">
        <v>1107</v>
      </c>
      <c r="C584" s="699" t="s">
        <v>575</v>
      </c>
      <c r="D584" s="254" t="s">
        <v>1099</v>
      </c>
      <c r="E584" s="255" t="s">
        <v>2008</v>
      </c>
      <c r="F584" s="256" t="s">
        <v>2010</v>
      </c>
      <c r="G584" s="700" t="s">
        <v>2239</v>
      </c>
      <c r="H584" s="701" t="s">
        <v>1224</v>
      </c>
      <c r="I584" s="257"/>
      <c r="J584" s="257"/>
      <c r="K584" s="257"/>
      <c r="L584" s="700" t="s">
        <v>3474</v>
      </c>
      <c r="M584" s="701" t="s">
        <v>1093</v>
      </c>
    </row>
    <row r="585" spans="1:13" ht="25.5" hidden="1" x14ac:dyDescent="0.25">
      <c r="A585" s="260" t="s">
        <v>2004</v>
      </c>
      <c r="B585" s="258" t="s">
        <v>1107</v>
      </c>
      <c r="C585" s="699" t="s">
        <v>575</v>
      </c>
      <c r="D585" s="254" t="s">
        <v>1100</v>
      </c>
      <c r="E585" s="255" t="s">
        <v>2008</v>
      </c>
      <c r="F585" s="256" t="s">
        <v>2010</v>
      </c>
      <c r="G585" s="700" t="s">
        <v>2240</v>
      </c>
      <c r="H585" s="701" t="s">
        <v>1225</v>
      </c>
      <c r="I585" s="257"/>
      <c r="J585" s="257"/>
      <c r="K585" s="257"/>
      <c r="L585" s="700" t="s">
        <v>3474</v>
      </c>
      <c r="M585" s="701" t="s">
        <v>1094</v>
      </c>
    </row>
    <row r="586" spans="1:13" ht="25.5" hidden="1" x14ac:dyDescent="0.25">
      <c r="A586" s="260" t="s">
        <v>2004</v>
      </c>
      <c r="B586" s="258" t="s">
        <v>1107</v>
      </c>
      <c r="C586" s="699" t="s">
        <v>575</v>
      </c>
      <c r="D586" s="254" t="s">
        <v>1101</v>
      </c>
      <c r="E586" s="255" t="s">
        <v>2008</v>
      </c>
      <c r="F586" s="256" t="s">
        <v>2010</v>
      </c>
      <c r="G586" s="931" t="s">
        <v>2241</v>
      </c>
      <c r="H586" s="701" t="s">
        <v>1226</v>
      </c>
      <c r="I586" s="257"/>
      <c r="J586" s="257"/>
      <c r="K586" s="257"/>
      <c r="L586" s="700" t="s">
        <v>3474</v>
      </c>
      <c r="M586" s="701" t="s">
        <v>1095</v>
      </c>
    </row>
    <row r="587" spans="1:13" ht="25.5" hidden="1" x14ac:dyDescent="0.25">
      <c r="A587" s="260" t="s">
        <v>2004</v>
      </c>
      <c r="B587" s="258" t="s">
        <v>1107</v>
      </c>
      <c r="C587" s="699" t="s">
        <v>575</v>
      </c>
      <c r="D587" s="254" t="s">
        <v>1102</v>
      </c>
      <c r="E587" s="255" t="s">
        <v>2008</v>
      </c>
      <c r="F587" s="256" t="s">
        <v>2010</v>
      </c>
      <c r="G587" s="700" t="s">
        <v>2242</v>
      </c>
      <c r="H587" s="701" t="s">
        <v>1227</v>
      </c>
      <c r="I587" s="257"/>
      <c r="J587" s="257"/>
      <c r="K587" s="257"/>
      <c r="L587" s="700" t="s">
        <v>3474</v>
      </c>
      <c r="M587" s="701" t="s">
        <v>1096</v>
      </c>
    </row>
    <row r="588" spans="1:13" ht="25.5" hidden="1" x14ac:dyDescent="0.25">
      <c r="A588" s="260" t="s">
        <v>2004</v>
      </c>
      <c r="B588" s="258" t="s">
        <v>1107</v>
      </c>
      <c r="C588" s="699" t="s">
        <v>575</v>
      </c>
      <c r="D588" s="254" t="s">
        <v>1103</v>
      </c>
      <c r="E588" s="255" t="s">
        <v>2008</v>
      </c>
      <c r="F588" s="256" t="s">
        <v>2010</v>
      </c>
      <c r="G588" s="700" t="s">
        <v>2243</v>
      </c>
      <c r="H588" s="701" t="s">
        <v>1287</v>
      </c>
      <c r="I588" s="257"/>
      <c r="J588" s="257"/>
      <c r="K588" s="257"/>
      <c r="L588" s="700"/>
      <c r="M588" s="701"/>
    </row>
    <row r="589" spans="1:13" ht="25.5" hidden="1" x14ac:dyDescent="0.25">
      <c r="A589" s="260" t="s">
        <v>2004</v>
      </c>
      <c r="B589" s="258" t="s">
        <v>1107</v>
      </c>
      <c r="C589" s="699" t="s">
        <v>575</v>
      </c>
      <c r="D589" s="254" t="s">
        <v>1104</v>
      </c>
      <c r="E589" s="255" t="s">
        <v>1674</v>
      </c>
      <c r="F589" s="256" t="s">
        <v>2011</v>
      </c>
      <c r="G589" s="700" t="s">
        <v>2244</v>
      </c>
      <c r="H589" s="701" t="s">
        <v>1222</v>
      </c>
      <c r="I589" s="257"/>
      <c r="J589" s="257"/>
      <c r="K589" s="257"/>
      <c r="L589" s="700" t="s">
        <v>3476</v>
      </c>
      <c r="M589" s="701" t="s">
        <v>1091</v>
      </c>
    </row>
    <row r="590" spans="1:13" ht="25.5" hidden="1" x14ac:dyDescent="0.25">
      <c r="A590" s="260" t="s">
        <v>2004</v>
      </c>
      <c r="B590" s="258" t="s">
        <v>1107</v>
      </c>
      <c r="C590" s="699" t="s">
        <v>575</v>
      </c>
      <c r="D590" s="254" t="s">
        <v>1105</v>
      </c>
      <c r="E590" s="255" t="s">
        <v>1674</v>
      </c>
      <c r="F590" s="256" t="s">
        <v>2011</v>
      </c>
      <c r="G590" s="700" t="s">
        <v>2245</v>
      </c>
      <c r="H590" s="701" t="s">
        <v>1223</v>
      </c>
      <c r="I590" s="257"/>
      <c r="J590" s="257"/>
      <c r="K590" s="257"/>
      <c r="L590" s="700" t="s">
        <v>3476</v>
      </c>
      <c r="M590" s="701" t="s">
        <v>1092</v>
      </c>
    </row>
    <row r="591" spans="1:13" ht="25.5" hidden="1" x14ac:dyDescent="0.25">
      <c r="A591" s="260" t="s">
        <v>2004</v>
      </c>
      <c r="B591" s="258" t="s">
        <v>1107</v>
      </c>
      <c r="C591" s="699" t="s">
        <v>575</v>
      </c>
      <c r="D591" s="254" t="s">
        <v>1106</v>
      </c>
      <c r="E591" s="255" t="s">
        <v>1674</v>
      </c>
      <c r="F591" s="256" t="s">
        <v>2011</v>
      </c>
      <c r="G591" s="700" t="s">
        <v>2246</v>
      </c>
      <c r="H591" s="701" t="s">
        <v>1224</v>
      </c>
      <c r="I591" s="257"/>
      <c r="J591" s="257"/>
      <c r="K591" s="257"/>
      <c r="L591" s="700" t="s">
        <v>3476</v>
      </c>
      <c r="M591" s="701" t="s">
        <v>1093</v>
      </c>
    </row>
    <row r="592" spans="1:13" ht="25.5" hidden="1" x14ac:dyDescent="0.25">
      <c r="A592" s="260" t="s">
        <v>2004</v>
      </c>
      <c r="B592" s="258" t="s">
        <v>1107</v>
      </c>
      <c r="C592" s="699" t="s">
        <v>575</v>
      </c>
      <c r="D592" s="254" t="s">
        <v>1108</v>
      </c>
      <c r="E592" s="255" t="s">
        <v>1674</v>
      </c>
      <c r="F592" s="256" t="s">
        <v>2011</v>
      </c>
      <c r="G592" s="700" t="s">
        <v>2247</v>
      </c>
      <c r="H592" s="701" t="s">
        <v>1225</v>
      </c>
      <c r="I592" s="257"/>
      <c r="J592" s="257"/>
      <c r="K592" s="257"/>
      <c r="L592" s="700" t="s">
        <v>3476</v>
      </c>
      <c r="M592" s="701" t="s">
        <v>1094</v>
      </c>
    </row>
    <row r="593" spans="1:13" ht="25.5" hidden="1" x14ac:dyDescent="0.25">
      <c r="A593" s="260" t="s">
        <v>2004</v>
      </c>
      <c r="B593" s="258" t="s">
        <v>1107</v>
      </c>
      <c r="C593" s="699" t="s">
        <v>575</v>
      </c>
      <c r="D593" s="254" t="s">
        <v>1109</v>
      </c>
      <c r="E593" s="255" t="s">
        <v>1674</v>
      </c>
      <c r="F593" s="256" t="s">
        <v>2011</v>
      </c>
      <c r="G593" s="931" t="s">
        <v>2248</v>
      </c>
      <c r="H593" s="701" t="s">
        <v>1226</v>
      </c>
      <c r="I593" s="257"/>
      <c r="J593" s="257"/>
      <c r="K593" s="257"/>
      <c r="L593" s="700" t="s">
        <v>3476</v>
      </c>
      <c r="M593" s="701" t="s">
        <v>1095</v>
      </c>
    </row>
    <row r="594" spans="1:13" ht="25.5" hidden="1" x14ac:dyDescent="0.25">
      <c r="A594" s="260" t="s">
        <v>2004</v>
      </c>
      <c r="B594" s="258" t="s">
        <v>1107</v>
      </c>
      <c r="C594" s="699" t="s">
        <v>575</v>
      </c>
      <c r="D594" s="254" t="s">
        <v>1110</v>
      </c>
      <c r="E594" s="255" t="s">
        <v>1674</v>
      </c>
      <c r="F594" s="256" t="s">
        <v>2011</v>
      </c>
      <c r="G594" s="700" t="s">
        <v>2249</v>
      </c>
      <c r="H594" s="701" t="s">
        <v>1227</v>
      </c>
      <c r="I594" s="257"/>
      <c r="J594" s="257"/>
      <c r="K594" s="257"/>
      <c r="L594" s="700" t="s">
        <v>3476</v>
      </c>
      <c r="M594" s="701" t="s">
        <v>1096</v>
      </c>
    </row>
    <row r="595" spans="1:13" ht="25.5" hidden="1" x14ac:dyDescent="0.25">
      <c r="A595" s="260" t="s">
        <v>2004</v>
      </c>
      <c r="B595" s="258" t="s">
        <v>1107</v>
      </c>
      <c r="C595" s="699" t="s">
        <v>575</v>
      </c>
      <c r="D595" s="254" t="s">
        <v>1111</v>
      </c>
      <c r="E595" s="255" t="s">
        <v>1684</v>
      </c>
      <c r="F595" s="256" t="s">
        <v>43</v>
      </c>
      <c r="G595" s="700" t="s">
        <v>809</v>
      </c>
      <c r="H595" s="701" t="s">
        <v>1222</v>
      </c>
      <c r="I595" s="257"/>
      <c r="J595" s="257"/>
      <c r="K595" s="257"/>
      <c r="L595" s="700" t="s">
        <v>3477</v>
      </c>
      <c r="M595" s="701" t="s">
        <v>1091</v>
      </c>
    </row>
    <row r="596" spans="1:13" ht="25.5" hidden="1" x14ac:dyDescent="0.25">
      <c r="A596" s="260" t="s">
        <v>2004</v>
      </c>
      <c r="B596" s="258" t="s">
        <v>1107</v>
      </c>
      <c r="C596" s="699" t="s">
        <v>575</v>
      </c>
      <c r="D596" s="254" t="s">
        <v>1112</v>
      </c>
      <c r="E596" s="255" t="s">
        <v>1684</v>
      </c>
      <c r="F596" s="256" t="s">
        <v>43</v>
      </c>
      <c r="G596" s="931" t="s">
        <v>810</v>
      </c>
      <c r="H596" s="701" t="s">
        <v>1223</v>
      </c>
      <c r="I596" s="257"/>
      <c r="J596" s="257"/>
      <c r="K596" s="257"/>
      <c r="L596" s="700" t="s">
        <v>3477</v>
      </c>
      <c r="M596" s="701" t="s">
        <v>1092</v>
      </c>
    </row>
    <row r="597" spans="1:13" ht="25.5" hidden="1" x14ac:dyDescent="0.25">
      <c r="A597" s="260" t="s">
        <v>2004</v>
      </c>
      <c r="B597" s="258" t="s">
        <v>1107</v>
      </c>
      <c r="C597" s="699" t="s">
        <v>575</v>
      </c>
      <c r="D597" s="254" t="s">
        <v>1113</v>
      </c>
      <c r="E597" s="255" t="s">
        <v>1684</v>
      </c>
      <c r="F597" s="256" t="s">
        <v>43</v>
      </c>
      <c r="G597" s="700" t="s">
        <v>807</v>
      </c>
      <c r="H597" s="701" t="s">
        <v>1224</v>
      </c>
      <c r="I597" s="257"/>
      <c r="J597" s="257"/>
      <c r="K597" s="257"/>
      <c r="L597" s="700" t="s">
        <v>3477</v>
      </c>
      <c r="M597" s="701" t="s">
        <v>1093</v>
      </c>
    </row>
    <row r="598" spans="1:13" ht="25.5" hidden="1" x14ac:dyDescent="0.25">
      <c r="A598" s="260" t="s">
        <v>2004</v>
      </c>
      <c r="B598" s="258" t="s">
        <v>1107</v>
      </c>
      <c r="C598" s="699" t="s">
        <v>575</v>
      </c>
      <c r="D598" s="254" t="s">
        <v>1114</v>
      </c>
      <c r="E598" s="255" t="s">
        <v>1684</v>
      </c>
      <c r="F598" s="256" t="s">
        <v>43</v>
      </c>
      <c r="G598" s="700" t="s">
        <v>808</v>
      </c>
      <c r="H598" s="701" t="s">
        <v>1225</v>
      </c>
      <c r="I598" s="257"/>
      <c r="J598" s="257"/>
      <c r="K598" s="257"/>
      <c r="L598" s="700" t="s">
        <v>3477</v>
      </c>
      <c r="M598" s="701" t="s">
        <v>1094</v>
      </c>
    </row>
    <row r="599" spans="1:13" ht="25.5" hidden="1" x14ac:dyDescent="0.25">
      <c r="A599" s="260" t="s">
        <v>2004</v>
      </c>
      <c r="B599" s="258" t="s">
        <v>1107</v>
      </c>
      <c r="C599" s="699" t="s">
        <v>575</v>
      </c>
      <c r="D599" s="254" t="s">
        <v>1115</v>
      </c>
      <c r="E599" s="255" t="s">
        <v>1684</v>
      </c>
      <c r="F599" s="256" t="s">
        <v>43</v>
      </c>
      <c r="G599" s="931" t="s">
        <v>812</v>
      </c>
      <c r="H599" s="701" t="s">
        <v>1226</v>
      </c>
      <c r="I599" s="257"/>
      <c r="J599" s="257"/>
      <c r="K599" s="257"/>
      <c r="L599" s="700" t="s">
        <v>3477</v>
      </c>
      <c r="M599" s="701" t="s">
        <v>1095</v>
      </c>
    </row>
    <row r="600" spans="1:13" ht="25.5" hidden="1" x14ac:dyDescent="0.25">
      <c r="A600" s="260" t="s">
        <v>2004</v>
      </c>
      <c r="B600" s="258" t="s">
        <v>1107</v>
      </c>
      <c r="C600" s="699" t="s">
        <v>575</v>
      </c>
      <c r="D600" s="254" t="s">
        <v>1116</v>
      </c>
      <c r="E600" s="255" t="s">
        <v>1684</v>
      </c>
      <c r="F600" s="256" t="s">
        <v>43</v>
      </c>
      <c r="G600" s="700" t="s">
        <v>815</v>
      </c>
      <c r="H600" s="701" t="s">
        <v>1227</v>
      </c>
      <c r="I600" s="257"/>
      <c r="J600" s="257"/>
      <c r="K600" s="257"/>
      <c r="L600" s="700" t="s">
        <v>3477</v>
      </c>
      <c r="M600" s="701" t="s">
        <v>1096</v>
      </c>
    </row>
    <row r="601" spans="1:13" ht="25.5" hidden="1" x14ac:dyDescent="0.25">
      <c r="A601" s="260" t="s">
        <v>2004</v>
      </c>
      <c r="B601" s="258" t="s">
        <v>1107</v>
      </c>
      <c r="C601" s="699" t="s">
        <v>575</v>
      </c>
      <c r="D601" s="254" t="s">
        <v>1117</v>
      </c>
      <c r="E601" s="255" t="s">
        <v>1684</v>
      </c>
      <c r="F601" s="256" t="s">
        <v>43</v>
      </c>
      <c r="G601" s="700" t="s">
        <v>811</v>
      </c>
      <c r="H601" s="701" t="s">
        <v>1287</v>
      </c>
      <c r="I601" s="257"/>
      <c r="J601" s="257"/>
      <c r="K601" s="257"/>
      <c r="L601" s="700"/>
      <c r="M601" s="701"/>
    </row>
    <row r="602" spans="1:13" ht="38.25" hidden="1" x14ac:dyDescent="0.25">
      <c r="A602" s="260" t="s">
        <v>2004</v>
      </c>
      <c r="B602" s="258" t="s">
        <v>1107</v>
      </c>
      <c r="C602" s="699" t="s">
        <v>575</v>
      </c>
      <c r="D602" s="254" t="s">
        <v>1118</v>
      </c>
      <c r="E602" s="255" t="s">
        <v>1189</v>
      </c>
      <c r="F602" s="256"/>
      <c r="G602" s="700" t="s">
        <v>1678</v>
      </c>
      <c r="H602" s="701" t="s">
        <v>1679</v>
      </c>
      <c r="I602" s="257"/>
      <c r="J602" s="257"/>
      <c r="K602" s="257"/>
      <c r="L602" s="700"/>
      <c r="M602" s="701"/>
    </row>
    <row r="603" spans="1:13" ht="51" hidden="1" x14ac:dyDescent="0.25">
      <c r="A603" s="260" t="s">
        <v>2004</v>
      </c>
      <c r="B603" s="258" t="s">
        <v>1107</v>
      </c>
      <c r="C603" s="699" t="s">
        <v>575</v>
      </c>
      <c r="D603" s="254" t="s">
        <v>1119</v>
      </c>
      <c r="E603" s="255" t="s">
        <v>1189</v>
      </c>
      <c r="F603" s="256"/>
      <c r="G603" s="931" t="s">
        <v>2250</v>
      </c>
      <c r="H603" s="701" t="s">
        <v>1680</v>
      </c>
      <c r="I603" s="257"/>
      <c r="J603" s="257"/>
      <c r="K603" s="257"/>
      <c r="L603" s="700"/>
      <c r="M603" s="701"/>
    </row>
    <row r="604" spans="1:13" ht="38.25" hidden="1" x14ac:dyDescent="0.25">
      <c r="A604" s="260" t="s">
        <v>2004</v>
      </c>
      <c r="B604" s="258" t="s">
        <v>1107</v>
      </c>
      <c r="C604" s="699" t="s">
        <v>575</v>
      </c>
      <c r="D604" s="254" t="s">
        <v>1120</v>
      </c>
      <c r="E604" s="255" t="s">
        <v>1189</v>
      </c>
      <c r="F604" s="256"/>
      <c r="G604" s="931" t="s">
        <v>2251</v>
      </c>
      <c r="H604" s="701" t="s">
        <v>1681</v>
      </c>
      <c r="I604" s="257"/>
      <c r="J604" s="257"/>
      <c r="K604" s="257"/>
      <c r="L604" s="700"/>
      <c r="M604" s="701"/>
    </row>
    <row r="605" spans="1:13" ht="25.5" hidden="1" x14ac:dyDescent="0.25">
      <c r="A605" s="260" t="s">
        <v>2004</v>
      </c>
      <c r="B605" s="258" t="s">
        <v>1107</v>
      </c>
      <c r="C605" s="699" t="s">
        <v>575</v>
      </c>
      <c r="D605" s="254" t="s">
        <v>1121</v>
      </c>
      <c r="E605" s="255" t="s">
        <v>1228</v>
      </c>
      <c r="F605" s="256"/>
      <c r="G605" s="931" t="s">
        <v>2252</v>
      </c>
      <c r="H605" s="701" t="s">
        <v>2012</v>
      </c>
      <c r="I605" s="257"/>
      <c r="J605" s="257"/>
      <c r="K605" s="257"/>
      <c r="L605" s="700" t="s">
        <v>3428</v>
      </c>
      <c r="M605" s="701" t="s">
        <v>3420</v>
      </c>
    </row>
    <row r="606" spans="1:13" ht="25.5" hidden="1" x14ac:dyDescent="0.25">
      <c r="A606" s="260" t="s">
        <v>2004</v>
      </c>
      <c r="B606" s="258" t="s">
        <v>1107</v>
      </c>
      <c r="C606" s="699" t="s">
        <v>575</v>
      </c>
      <c r="D606" s="254" t="s">
        <v>1122</v>
      </c>
      <c r="E606" s="255" t="s">
        <v>1169</v>
      </c>
      <c r="F606" s="256"/>
      <c r="G606" s="700"/>
      <c r="H606" s="701" t="s">
        <v>43</v>
      </c>
      <c r="I606" s="257"/>
      <c r="J606" s="257"/>
      <c r="K606" s="257"/>
      <c r="L606" s="700" t="s">
        <v>3428</v>
      </c>
      <c r="M606" s="701" t="s">
        <v>3418</v>
      </c>
    </row>
    <row r="607" spans="1:13" ht="25.5" hidden="1" x14ac:dyDescent="0.25">
      <c r="A607" s="260" t="s">
        <v>2004</v>
      </c>
      <c r="B607" s="258" t="s">
        <v>1107</v>
      </c>
      <c r="C607" s="699" t="s">
        <v>1141</v>
      </c>
      <c r="D607" s="254" t="s">
        <v>1138</v>
      </c>
      <c r="E607" s="255" t="s">
        <v>2008</v>
      </c>
      <c r="F607" s="256" t="s">
        <v>2013</v>
      </c>
      <c r="G607" s="700" t="s">
        <v>2253</v>
      </c>
      <c r="H607" s="701" t="s">
        <v>1222</v>
      </c>
      <c r="I607" s="257"/>
      <c r="J607" s="257"/>
      <c r="K607" s="257"/>
      <c r="L607" s="700" t="s">
        <v>3473</v>
      </c>
      <c r="M607" s="701" t="s">
        <v>1091</v>
      </c>
    </row>
    <row r="608" spans="1:13" ht="25.5" hidden="1" x14ac:dyDescent="0.25">
      <c r="A608" s="260" t="s">
        <v>2004</v>
      </c>
      <c r="B608" s="258" t="s">
        <v>1107</v>
      </c>
      <c r="C608" s="699" t="s">
        <v>1141</v>
      </c>
      <c r="D608" s="254" t="s">
        <v>1091</v>
      </c>
      <c r="E608" s="255" t="s">
        <v>2008</v>
      </c>
      <c r="F608" s="256" t="s">
        <v>2013</v>
      </c>
      <c r="G608" s="931" t="s">
        <v>2254</v>
      </c>
      <c r="H608" s="701" t="s">
        <v>1223</v>
      </c>
      <c r="I608" s="257"/>
      <c r="J608" s="257"/>
      <c r="K608" s="257"/>
      <c r="L608" s="700" t="s">
        <v>3473</v>
      </c>
      <c r="M608" s="701" t="s">
        <v>1092</v>
      </c>
    </row>
    <row r="609" spans="1:13" ht="25.5" hidden="1" x14ac:dyDescent="0.25">
      <c r="A609" s="260" t="s">
        <v>2004</v>
      </c>
      <c r="B609" s="258" t="s">
        <v>1107</v>
      </c>
      <c r="C609" s="699" t="s">
        <v>1141</v>
      </c>
      <c r="D609" s="254" t="s">
        <v>1092</v>
      </c>
      <c r="E609" s="255" t="s">
        <v>2008</v>
      </c>
      <c r="F609" s="256" t="s">
        <v>2013</v>
      </c>
      <c r="G609" s="700" t="s">
        <v>2255</v>
      </c>
      <c r="H609" s="701" t="s">
        <v>1224</v>
      </c>
      <c r="I609" s="257"/>
      <c r="J609" s="257"/>
      <c r="K609" s="257"/>
      <c r="L609" s="700" t="s">
        <v>3473</v>
      </c>
      <c r="M609" s="701" t="s">
        <v>1093</v>
      </c>
    </row>
    <row r="610" spans="1:13" ht="25.5" hidden="1" x14ac:dyDescent="0.25">
      <c r="A610" s="260" t="s">
        <v>2004</v>
      </c>
      <c r="B610" s="258" t="s">
        <v>1107</v>
      </c>
      <c r="C610" s="699" t="s">
        <v>1141</v>
      </c>
      <c r="D610" s="254" t="s">
        <v>1093</v>
      </c>
      <c r="E610" s="255" t="s">
        <v>2008</v>
      </c>
      <c r="F610" s="256" t="s">
        <v>2013</v>
      </c>
      <c r="G610" s="700" t="s">
        <v>2256</v>
      </c>
      <c r="H610" s="701" t="s">
        <v>1225</v>
      </c>
      <c r="I610" s="257"/>
      <c r="J610" s="257"/>
      <c r="K610" s="257"/>
      <c r="L610" s="700" t="s">
        <v>3473</v>
      </c>
      <c r="M610" s="701" t="s">
        <v>1094</v>
      </c>
    </row>
    <row r="611" spans="1:13" ht="25.5" hidden="1" x14ac:dyDescent="0.25">
      <c r="A611" s="260" t="s">
        <v>2004</v>
      </c>
      <c r="B611" s="258" t="s">
        <v>1107</v>
      </c>
      <c r="C611" s="699" t="s">
        <v>1141</v>
      </c>
      <c r="D611" s="254" t="s">
        <v>1094</v>
      </c>
      <c r="E611" s="255" t="s">
        <v>2008</v>
      </c>
      <c r="F611" s="256" t="s">
        <v>2013</v>
      </c>
      <c r="G611" s="931" t="s">
        <v>2257</v>
      </c>
      <c r="H611" s="701" t="s">
        <v>1226</v>
      </c>
      <c r="I611" s="257"/>
      <c r="J611" s="257"/>
      <c r="K611" s="257"/>
      <c r="L611" s="700" t="s">
        <v>3473</v>
      </c>
      <c r="M611" s="701" t="s">
        <v>1095</v>
      </c>
    </row>
    <row r="612" spans="1:13" ht="25.5" hidden="1" x14ac:dyDescent="0.25">
      <c r="A612" s="260" t="s">
        <v>2004</v>
      </c>
      <c r="B612" s="258" t="s">
        <v>1107</v>
      </c>
      <c r="C612" s="699" t="s">
        <v>1141</v>
      </c>
      <c r="D612" s="254" t="s">
        <v>1095</v>
      </c>
      <c r="E612" s="255" t="s">
        <v>2008</v>
      </c>
      <c r="F612" s="256" t="s">
        <v>2013</v>
      </c>
      <c r="G612" s="700" t="s">
        <v>2258</v>
      </c>
      <c r="H612" s="701" t="s">
        <v>1227</v>
      </c>
      <c r="I612" s="257"/>
      <c r="J612" s="257"/>
      <c r="K612" s="257"/>
      <c r="L612" s="700" t="s">
        <v>3473</v>
      </c>
      <c r="M612" s="701" t="s">
        <v>1096</v>
      </c>
    </row>
    <row r="613" spans="1:13" ht="25.5" hidden="1" x14ac:dyDescent="0.25">
      <c r="A613" s="260" t="s">
        <v>2004</v>
      </c>
      <c r="B613" s="258" t="s">
        <v>1107</v>
      </c>
      <c r="C613" s="699" t="s">
        <v>1141</v>
      </c>
      <c r="D613" s="254" t="s">
        <v>1096</v>
      </c>
      <c r="E613" s="255" t="s">
        <v>2008</v>
      </c>
      <c r="F613" s="256" t="s">
        <v>2013</v>
      </c>
      <c r="G613" s="700" t="s">
        <v>2259</v>
      </c>
      <c r="H613" s="701" t="s">
        <v>1287</v>
      </c>
      <c r="I613" s="257"/>
      <c r="J613" s="257"/>
      <c r="K613" s="257"/>
      <c r="L613" s="700"/>
      <c r="M613" s="701"/>
    </row>
    <row r="614" spans="1:13" ht="25.5" hidden="1" x14ac:dyDescent="0.25">
      <c r="A614" s="260" t="s">
        <v>2004</v>
      </c>
      <c r="B614" s="258" t="s">
        <v>1107</v>
      </c>
      <c r="C614" s="699" t="s">
        <v>1141</v>
      </c>
      <c r="D614" s="254" t="s">
        <v>1097</v>
      </c>
      <c r="E614" s="255" t="s">
        <v>2014</v>
      </c>
      <c r="F614" s="256" t="s">
        <v>2015</v>
      </c>
      <c r="G614" s="700" t="s">
        <v>2260</v>
      </c>
      <c r="H614" s="701" t="s">
        <v>1222</v>
      </c>
      <c r="I614" s="257"/>
      <c r="J614" s="257"/>
      <c r="K614" s="257"/>
      <c r="L614" s="700" t="s">
        <v>3475</v>
      </c>
      <c r="M614" s="701" t="s">
        <v>1091</v>
      </c>
    </row>
    <row r="615" spans="1:13" ht="25.5" hidden="1" x14ac:dyDescent="0.25">
      <c r="A615" s="260" t="s">
        <v>2004</v>
      </c>
      <c r="B615" s="258" t="s">
        <v>1107</v>
      </c>
      <c r="C615" s="699" t="s">
        <v>1141</v>
      </c>
      <c r="D615" s="254" t="s">
        <v>1098</v>
      </c>
      <c r="E615" s="255" t="s">
        <v>2014</v>
      </c>
      <c r="F615" s="256" t="s">
        <v>2015</v>
      </c>
      <c r="G615" s="931" t="s">
        <v>2261</v>
      </c>
      <c r="H615" s="701" t="s">
        <v>1223</v>
      </c>
      <c r="I615" s="257"/>
      <c r="J615" s="257"/>
      <c r="K615" s="257"/>
      <c r="L615" s="700" t="s">
        <v>3475</v>
      </c>
      <c r="M615" s="701" t="s">
        <v>1092</v>
      </c>
    </row>
    <row r="616" spans="1:13" ht="25.5" hidden="1" x14ac:dyDescent="0.25">
      <c r="A616" s="260" t="s">
        <v>2004</v>
      </c>
      <c r="B616" s="258" t="s">
        <v>1107</v>
      </c>
      <c r="C616" s="699" t="s">
        <v>1141</v>
      </c>
      <c r="D616" s="254" t="s">
        <v>1099</v>
      </c>
      <c r="E616" s="255" t="s">
        <v>2014</v>
      </c>
      <c r="F616" s="256" t="s">
        <v>2015</v>
      </c>
      <c r="G616" s="700" t="s">
        <v>2262</v>
      </c>
      <c r="H616" s="701" t="s">
        <v>1224</v>
      </c>
      <c r="I616" s="257"/>
      <c r="J616" s="257"/>
      <c r="K616" s="257"/>
      <c r="L616" s="700" t="s">
        <v>3475</v>
      </c>
      <c r="M616" s="701" t="s">
        <v>1093</v>
      </c>
    </row>
    <row r="617" spans="1:13" ht="25.5" hidden="1" x14ac:dyDescent="0.25">
      <c r="A617" s="260" t="s">
        <v>2004</v>
      </c>
      <c r="B617" s="258" t="s">
        <v>1107</v>
      </c>
      <c r="C617" s="699" t="s">
        <v>1141</v>
      </c>
      <c r="D617" s="254" t="s">
        <v>1100</v>
      </c>
      <c r="E617" s="255" t="s">
        <v>2014</v>
      </c>
      <c r="F617" s="256" t="s">
        <v>2015</v>
      </c>
      <c r="G617" s="700" t="s">
        <v>2263</v>
      </c>
      <c r="H617" s="701" t="s">
        <v>1225</v>
      </c>
      <c r="I617" s="257"/>
      <c r="J617" s="257"/>
      <c r="K617" s="257"/>
      <c r="L617" s="700" t="s">
        <v>3475</v>
      </c>
      <c r="M617" s="701" t="s">
        <v>1094</v>
      </c>
    </row>
    <row r="618" spans="1:13" ht="25.5" hidden="1" x14ac:dyDescent="0.25">
      <c r="A618" s="260" t="s">
        <v>2004</v>
      </c>
      <c r="B618" s="258" t="s">
        <v>1107</v>
      </c>
      <c r="C618" s="699" t="s">
        <v>1141</v>
      </c>
      <c r="D618" s="254" t="s">
        <v>1101</v>
      </c>
      <c r="E618" s="255" t="s">
        <v>2014</v>
      </c>
      <c r="F618" s="256" t="s">
        <v>2015</v>
      </c>
      <c r="G618" s="931" t="s">
        <v>2264</v>
      </c>
      <c r="H618" s="701" t="s">
        <v>1226</v>
      </c>
      <c r="I618" s="257"/>
      <c r="J618" s="257"/>
      <c r="K618" s="257"/>
      <c r="L618" s="700" t="s">
        <v>3475</v>
      </c>
      <c r="M618" s="701" t="s">
        <v>1095</v>
      </c>
    </row>
    <row r="619" spans="1:13" ht="25.5" hidden="1" x14ac:dyDescent="0.25">
      <c r="A619" s="260" t="s">
        <v>2004</v>
      </c>
      <c r="B619" s="258" t="s">
        <v>1107</v>
      </c>
      <c r="C619" s="699" t="s">
        <v>1141</v>
      </c>
      <c r="D619" s="254" t="s">
        <v>1102</v>
      </c>
      <c r="E619" s="255" t="s">
        <v>2014</v>
      </c>
      <c r="F619" s="256" t="s">
        <v>2015</v>
      </c>
      <c r="G619" s="700" t="s">
        <v>2265</v>
      </c>
      <c r="H619" s="701" t="s">
        <v>1227</v>
      </c>
      <c r="I619" s="257"/>
      <c r="J619" s="257"/>
      <c r="K619" s="257"/>
      <c r="L619" s="700" t="s">
        <v>3475</v>
      </c>
      <c r="M619" s="701" t="s">
        <v>1096</v>
      </c>
    </row>
    <row r="620" spans="1:13" ht="25.5" hidden="1" x14ac:dyDescent="0.25">
      <c r="A620" s="260" t="s">
        <v>2004</v>
      </c>
      <c r="B620" s="258" t="s">
        <v>1107</v>
      </c>
      <c r="C620" s="699" t="s">
        <v>1141</v>
      </c>
      <c r="D620" s="254" t="s">
        <v>1103</v>
      </c>
      <c r="E620" s="255" t="s">
        <v>2014</v>
      </c>
      <c r="F620" s="256" t="s">
        <v>2015</v>
      </c>
      <c r="G620" s="700" t="s">
        <v>2266</v>
      </c>
      <c r="H620" s="701" t="s">
        <v>1287</v>
      </c>
      <c r="I620" s="257"/>
      <c r="J620" s="257"/>
      <c r="K620" s="257"/>
      <c r="L620" s="700"/>
      <c r="M620" s="701"/>
    </row>
    <row r="621" spans="1:13" ht="25.5" hidden="1" x14ac:dyDescent="0.25">
      <c r="A621" s="260" t="s">
        <v>2004</v>
      </c>
      <c r="B621" s="258" t="s">
        <v>1107</v>
      </c>
      <c r="C621" s="699" t="s">
        <v>1141</v>
      </c>
      <c r="D621" s="254" t="s">
        <v>1104</v>
      </c>
      <c r="E621" s="255" t="s">
        <v>1685</v>
      </c>
      <c r="F621" s="256" t="s">
        <v>43</v>
      </c>
      <c r="G621" s="932" t="s">
        <v>2309</v>
      </c>
      <c r="H621" s="701" t="s">
        <v>1222</v>
      </c>
      <c r="I621" s="257"/>
      <c r="J621" s="257"/>
      <c r="K621" s="257"/>
      <c r="L621" s="700" t="s">
        <v>3478</v>
      </c>
      <c r="M621" s="701" t="s">
        <v>1091</v>
      </c>
    </row>
    <row r="622" spans="1:13" ht="25.5" hidden="1" x14ac:dyDescent="0.25">
      <c r="A622" s="260" t="s">
        <v>2004</v>
      </c>
      <c r="B622" s="258" t="s">
        <v>1107</v>
      </c>
      <c r="C622" s="699" t="s">
        <v>1141</v>
      </c>
      <c r="D622" s="254" t="s">
        <v>1105</v>
      </c>
      <c r="E622" s="255" t="s">
        <v>1685</v>
      </c>
      <c r="F622" s="256" t="s">
        <v>43</v>
      </c>
      <c r="G622" s="932" t="s">
        <v>2311</v>
      </c>
      <c r="H622" s="701" t="s">
        <v>1223</v>
      </c>
      <c r="I622" s="257"/>
      <c r="J622" s="257"/>
      <c r="K622" s="257"/>
      <c r="L622" s="700" t="s">
        <v>3478</v>
      </c>
      <c r="M622" s="701" t="s">
        <v>1092</v>
      </c>
    </row>
    <row r="623" spans="1:13" ht="25.5" hidden="1" x14ac:dyDescent="0.25">
      <c r="A623" s="260" t="s">
        <v>2004</v>
      </c>
      <c r="B623" s="258" t="s">
        <v>1107</v>
      </c>
      <c r="C623" s="699" t="s">
        <v>1141</v>
      </c>
      <c r="D623" s="254" t="s">
        <v>1106</v>
      </c>
      <c r="E623" s="255" t="s">
        <v>1685</v>
      </c>
      <c r="F623" s="256" t="s">
        <v>43</v>
      </c>
      <c r="G623" s="932" t="s">
        <v>2313</v>
      </c>
      <c r="H623" s="701" t="s">
        <v>1224</v>
      </c>
      <c r="I623" s="257"/>
      <c r="J623" s="257"/>
      <c r="K623" s="257"/>
      <c r="L623" s="700" t="s">
        <v>3478</v>
      </c>
      <c r="M623" s="701" t="s">
        <v>1093</v>
      </c>
    </row>
    <row r="624" spans="1:13" ht="25.5" hidden="1" x14ac:dyDescent="0.25">
      <c r="A624" s="260" t="s">
        <v>2004</v>
      </c>
      <c r="B624" s="258" t="s">
        <v>1107</v>
      </c>
      <c r="C624" s="699" t="s">
        <v>1141</v>
      </c>
      <c r="D624" s="254" t="s">
        <v>1108</v>
      </c>
      <c r="E624" s="255" t="s">
        <v>1685</v>
      </c>
      <c r="F624" s="256" t="s">
        <v>43</v>
      </c>
      <c r="G624" s="932" t="s">
        <v>2315</v>
      </c>
      <c r="H624" s="701" t="s">
        <v>1225</v>
      </c>
      <c r="I624" s="257"/>
      <c r="J624" s="257"/>
      <c r="K624" s="257"/>
      <c r="L624" s="700" t="s">
        <v>3478</v>
      </c>
      <c r="M624" s="701" t="s">
        <v>1094</v>
      </c>
    </row>
    <row r="625" spans="1:13" ht="25.5" hidden="1" x14ac:dyDescent="0.25">
      <c r="A625" s="260" t="s">
        <v>2004</v>
      </c>
      <c r="B625" s="258" t="s">
        <v>1107</v>
      </c>
      <c r="C625" s="699" t="s">
        <v>1141</v>
      </c>
      <c r="D625" s="254" t="s">
        <v>1109</v>
      </c>
      <c r="E625" s="255" t="s">
        <v>1685</v>
      </c>
      <c r="F625" s="256" t="s">
        <v>43</v>
      </c>
      <c r="G625" s="932" t="s">
        <v>2317</v>
      </c>
      <c r="H625" s="701" t="s">
        <v>1226</v>
      </c>
      <c r="I625" s="257"/>
      <c r="J625" s="257"/>
      <c r="K625" s="257"/>
      <c r="L625" s="700" t="s">
        <v>3478</v>
      </c>
      <c r="M625" s="701" t="s">
        <v>1095</v>
      </c>
    </row>
    <row r="626" spans="1:13" ht="25.5" hidden="1" x14ac:dyDescent="0.25">
      <c r="A626" s="260" t="s">
        <v>2004</v>
      </c>
      <c r="B626" s="258" t="s">
        <v>1107</v>
      </c>
      <c r="C626" s="699" t="s">
        <v>1141</v>
      </c>
      <c r="D626" s="254" t="s">
        <v>1110</v>
      </c>
      <c r="E626" s="255" t="s">
        <v>1685</v>
      </c>
      <c r="F626" s="256" t="s">
        <v>43</v>
      </c>
      <c r="G626" s="932" t="s">
        <v>2319</v>
      </c>
      <c r="H626" s="701" t="s">
        <v>1227</v>
      </c>
      <c r="I626" s="257"/>
      <c r="J626" s="257"/>
      <c r="K626" s="257"/>
      <c r="L626" s="700" t="s">
        <v>3478</v>
      </c>
      <c r="M626" s="701" t="s">
        <v>1096</v>
      </c>
    </row>
    <row r="627" spans="1:13" ht="25.5" hidden="1" x14ac:dyDescent="0.25">
      <c r="A627" s="260" t="s">
        <v>2004</v>
      </c>
      <c r="B627" s="258" t="s">
        <v>1107</v>
      </c>
      <c r="C627" s="699" t="s">
        <v>1141</v>
      </c>
      <c r="D627" s="254" t="s">
        <v>1111</v>
      </c>
      <c r="E627" s="255" t="s">
        <v>1685</v>
      </c>
      <c r="F627" s="256" t="s">
        <v>43</v>
      </c>
      <c r="G627" s="932" t="s">
        <v>2321</v>
      </c>
      <c r="H627" s="701" t="s">
        <v>1287</v>
      </c>
      <c r="I627" s="257"/>
      <c r="J627" s="257"/>
      <c r="K627" s="257"/>
      <c r="L627" s="700"/>
      <c r="M627" s="701"/>
    </row>
    <row r="628" spans="1:13" ht="25.5" hidden="1" x14ac:dyDescent="0.25">
      <c r="A628" s="260" t="s">
        <v>2004</v>
      </c>
      <c r="B628" s="258" t="s">
        <v>1107</v>
      </c>
      <c r="C628" s="699" t="s">
        <v>1141</v>
      </c>
      <c r="D628" s="254" t="s">
        <v>1112</v>
      </c>
      <c r="E628" s="255" t="s">
        <v>1675</v>
      </c>
      <c r="F628" s="256" t="s">
        <v>43</v>
      </c>
      <c r="G628" s="932" t="s">
        <v>2310</v>
      </c>
      <c r="H628" s="701" t="s">
        <v>1222</v>
      </c>
      <c r="I628" s="257"/>
      <c r="J628" s="257"/>
      <c r="K628" s="257"/>
      <c r="L628" s="700" t="s">
        <v>3481</v>
      </c>
      <c r="M628" s="701" t="s">
        <v>1091</v>
      </c>
    </row>
    <row r="629" spans="1:13" ht="25.5" hidden="1" x14ac:dyDescent="0.25">
      <c r="A629" s="260" t="s">
        <v>2004</v>
      </c>
      <c r="B629" s="258" t="s">
        <v>1107</v>
      </c>
      <c r="C629" s="699" t="s">
        <v>1141</v>
      </c>
      <c r="D629" s="254" t="s">
        <v>1113</v>
      </c>
      <c r="E629" s="255" t="s">
        <v>1675</v>
      </c>
      <c r="F629" s="256" t="s">
        <v>43</v>
      </c>
      <c r="G629" s="932" t="s">
        <v>2312</v>
      </c>
      <c r="H629" s="701" t="s">
        <v>1223</v>
      </c>
      <c r="I629" s="257"/>
      <c r="J629" s="257"/>
      <c r="K629" s="257"/>
      <c r="L629" s="700" t="s">
        <v>3481</v>
      </c>
      <c r="M629" s="701" t="s">
        <v>1092</v>
      </c>
    </row>
    <row r="630" spans="1:13" ht="25.5" hidden="1" x14ac:dyDescent="0.25">
      <c r="A630" s="260" t="s">
        <v>2004</v>
      </c>
      <c r="B630" s="258" t="s">
        <v>1107</v>
      </c>
      <c r="C630" s="699" t="s">
        <v>1141</v>
      </c>
      <c r="D630" s="254" t="s">
        <v>1114</v>
      </c>
      <c r="E630" s="255" t="s">
        <v>1675</v>
      </c>
      <c r="F630" s="256" t="s">
        <v>43</v>
      </c>
      <c r="G630" s="932" t="s">
        <v>2314</v>
      </c>
      <c r="H630" s="701" t="s">
        <v>1224</v>
      </c>
      <c r="I630" s="257"/>
      <c r="J630" s="257"/>
      <c r="K630" s="257"/>
      <c r="L630" s="700" t="s">
        <v>3481</v>
      </c>
      <c r="M630" s="701" t="s">
        <v>1093</v>
      </c>
    </row>
    <row r="631" spans="1:13" ht="25.5" hidden="1" x14ac:dyDescent="0.25">
      <c r="A631" s="260" t="s">
        <v>2004</v>
      </c>
      <c r="B631" s="258" t="s">
        <v>1107</v>
      </c>
      <c r="C631" s="699" t="s">
        <v>1141</v>
      </c>
      <c r="D631" s="254" t="s">
        <v>1115</v>
      </c>
      <c r="E631" s="255" t="s">
        <v>1675</v>
      </c>
      <c r="F631" s="256" t="s">
        <v>43</v>
      </c>
      <c r="G631" s="932" t="s">
        <v>2316</v>
      </c>
      <c r="H631" s="701" t="s">
        <v>1225</v>
      </c>
      <c r="I631" s="257"/>
      <c r="J631" s="257"/>
      <c r="K631" s="257"/>
      <c r="L631" s="700" t="s">
        <v>3481</v>
      </c>
      <c r="M631" s="701" t="s">
        <v>1094</v>
      </c>
    </row>
    <row r="632" spans="1:13" ht="25.5" hidden="1" x14ac:dyDescent="0.25">
      <c r="A632" s="260" t="s">
        <v>2004</v>
      </c>
      <c r="B632" s="258" t="s">
        <v>1107</v>
      </c>
      <c r="C632" s="699" t="s">
        <v>1141</v>
      </c>
      <c r="D632" s="254" t="s">
        <v>1116</v>
      </c>
      <c r="E632" s="255" t="s">
        <v>1675</v>
      </c>
      <c r="F632" s="256" t="s">
        <v>43</v>
      </c>
      <c r="G632" s="932" t="s">
        <v>2318</v>
      </c>
      <c r="H632" s="701" t="s">
        <v>1226</v>
      </c>
      <c r="I632" s="257"/>
      <c r="J632" s="257"/>
      <c r="K632" s="257"/>
      <c r="L632" s="700" t="s">
        <v>3481</v>
      </c>
      <c r="M632" s="701" t="s">
        <v>1095</v>
      </c>
    </row>
    <row r="633" spans="1:13" ht="25.5" hidden="1" x14ac:dyDescent="0.25">
      <c r="A633" s="260" t="s">
        <v>2004</v>
      </c>
      <c r="B633" s="258" t="s">
        <v>1107</v>
      </c>
      <c r="C633" s="699" t="s">
        <v>1141</v>
      </c>
      <c r="D633" s="254" t="s">
        <v>1117</v>
      </c>
      <c r="E633" s="255" t="s">
        <v>1675</v>
      </c>
      <c r="F633" s="256" t="s">
        <v>43</v>
      </c>
      <c r="G633" s="932" t="s">
        <v>2320</v>
      </c>
      <c r="H633" s="701" t="s">
        <v>1227</v>
      </c>
      <c r="I633" s="257"/>
      <c r="J633" s="257"/>
      <c r="K633" s="257"/>
      <c r="L633" s="700" t="s">
        <v>3481</v>
      </c>
      <c r="M633" s="701" t="s">
        <v>1096</v>
      </c>
    </row>
    <row r="634" spans="1:13" ht="38.25" hidden="1" x14ac:dyDescent="0.25">
      <c r="A634" s="260" t="s">
        <v>2004</v>
      </c>
      <c r="B634" s="258" t="s">
        <v>1107</v>
      </c>
      <c r="C634" s="699" t="s">
        <v>1141</v>
      </c>
      <c r="D634" s="254" t="s">
        <v>1118</v>
      </c>
      <c r="E634" s="255" t="s">
        <v>1189</v>
      </c>
      <c r="F634" s="256"/>
      <c r="G634" s="931" t="s">
        <v>2267</v>
      </c>
      <c r="H634" s="701" t="s">
        <v>1688</v>
      </c>
      <c r="I634" s="257"/>
      <c r="J634" s="257"/>
      <c r="K634" s="257"/>
      <c r="L634" s="700" t="s">
        <v>3424</v>
      </c>
      <c r="M634" s="701" t="s">
        <v>3420</v>
      </c>
    </row>
    <row r="635" spans="1:13" ht="51" hidden="1" x14ac:dyDescent="0.25">
      <c r="A635" s="260" t="s">
        <v>2004</v>
      </c>
      <c r="B635" s="258" t="s">
        <v>1107</v>
      </c>
      <c r="C635" s="699" t="s">
        <v>1141</v>
      </c>
      <c r="D635" s="254" t="s">
        <v>1119</v>
      </c>
      <c r="E635" s="255" t="s">
        <v>1189</v>
      </c>
      <c r="F635" s="256"/>
      <c r="G635" s="931" t="s">
        <v>2268</v>
      </c>
      <c r="H635" s="701" t="s">
        <v>1687</v>
      </c>
      <c r="I635" s="257"/>
      <c r="J635" s="257"/>
      <c r="K635" s="257"/>
      <c r="L635" s="700" t="s">
        <v>3424</v>
      </c>
      <c r="M635" s="701" t="s">
        <v>3418</v>
      </c>
    </row>
    <row r="636" spans="1:13" ht="38.25" hidden="1" x14ac:dyDescent="0.25">
      <c r="A636" s="260" t="s">
        <v>2004</v>
      </c>
      <c r="B636" s="258" t="s">
        <v>1107</v>
      </c>
      <c r="C636" s="699" t="s">
        <v>1141</v>
      </c>
      <c r="D636" s="254" t="s">
        <v>1120</v>
      </c>
      <c r="E636" s="255" t="s">
        <v>1189</v>
      </c>
      <c r="F636" s="256"/>
      <c r="G636" s="931" t="s">
        <v>2269</v>
      </c>
      <c r="H636" s="701" t="s">
        <v>1686</v>
      </c>
      <c r="I636" s="257"/>
      <c r="J636" s="257"/>
      <c r="K636" s="257"/>
      <c r="L636" s="700" t="s">
        <v>3424</v>
      </c>
      <c r="M636" s="701" t="s">
        <v>3421</v>
      </c>
    </row>
    <row r="637" spans="1:13" ht="25.5" hidden="1" x14ac:dyDescent="0.25">
      <c r="A637" s="260" t="s">
        <v>2004</v>
      </c>
      <c r="B637" s="258" t="s">
        <v>1107</v>
      </c>
      <c r="C637" s="699" t="s">
        <v>1141</v>
      </c>
      <c r="D637" s="254" t="s">
        <v>1121</v>
      </c>
      <c r="E637" s="255" t="s">
        <v>1171</v>
      </c>
      <c r="F637" s="256"/>
      <c r="G637" s="700"/>
      <c r="H637" s="701" t="s">
        <v>43</v>
      </c>
      <c r="I637" s="257"/>
      <c r="J637" s="257"/>
      <c r="K637" s="257"/>
      <c r="L637" s="700" t="s">
        <v>3424</v>
      </c>
      <c r="M637" s="701" t="s">
        <v>3468</v>
      </c>
    </row>
    <row r="638" spans="1:13" ht="25.5" hidden="1" x14ac:dyDescent="0.25">
      <c r="A638" s="260" t="s">
        <v>2004</v>
      </c>
      <c r="B638" s="258" t="s">
        <v>1107</v>
      </c>
      <c r="C638" s="699" t="s">
        <v>1141</v>
      </c>
      <c r="D638" s="254" t="s">
        <v>1122</v>
      </c>
      <c r="E638" s="255"/>
      <c r="F638" s="256"/>
      <c r="G638" s="700"/>
      <c r="H638" s="701"/>
      <c r="I638" s="257"/>
      <c r="J638" s="257"/>
      <c r="K638" s="257"/>
      <c r="L638" s="700"/>
      <c r="M638" s="701"/>
    </row>
    <row r="639" spans="1:13" ht="25.5" hidden="1" x14ac:dyDescent="0.25">
      <c r="A639" s="260" t="s">
        <v>2004</v>
      </c>
      <c r="B639" s="258" t="s">
        <v>1107</v>
      </c>
      <c r="C639" s="699" t="s">
        <v>407</v>
      </c>
      <c r="D639" s="254" t="s">
        <v>1138</v>
      </c>
      <c r="E639" s="255" t="s">
        <v>1676</v>
      </c>
      <c r="F639" s="256"/>
      <c r="G639" s="700" t="s">
        <v>1677</v>
      </c>
      <c r="H639" s="701" t="s">
        <v>2016</v>
      </c>
      <c r="I639" s="257"/>
      <c r="J639" s="257"/>
      <c r="K639" s="257"/>
      <c r="L639" s="700" t="s">
        <v>3419</v>
      </c>
      <c r="M639" s="701" t="s">
        <v>3420</v>
      </c>
    </row>
    <row r="640" spans="1:13" ht="38.25" hidden="1" x14ac:dyDescent="0.25">
      <c r="A640" s="260" t="s">
        <v>2004</v>
      </c>
      <c r="B640" s="258" t="s">
        <v>1107</v>
      </c>
      <c r="C640" s="699" t="s">
        <v>407</v>
      </c>
      <c r="D640" s="254" t="s">
        <v>1091</v>
      </c>
      <c r="E640" s="1031"/>
      <c r="F640" s="1025"/>
      <c r="G640" s="1014" t="s">
        <v>3502</v>
      </c>
      <c r="H640" s="1015" t="s">
        <v>3498</v>
      </c>
      <c r="I640" s="257"/>
      <c r="J640" s="257"/>
      <c r="K640" s="257"/>
      <c r="L640" s="700"/>
      <c r="M640" s="701"/>
    </row>
    <row r="641" spans="1:13" ht="25.5" hidden="1" x14ac:dyDescent="0.25">
      <c r="A641" s="260" t="s">
        <v>2004</v>
      </c>
      <c r="B641" s="258" t="s">
        <v>1107</v>
      </c>
      <c r="C641" s="699" t="s">
        <v>407</v>
      </c>
      <c r="D641" s="254" t="s">
        <v>1092</v>
      </c>
      <c r="E641" s="1031" t="s">
        <v>1676</v>
      </c>
      <c r="F641" s="1025"/>
      <c r="G641" s="1014" t="s">
        <v>1291</v>
      </c>
      <c r="H641" s="1015" t="s">
        <v>2017</v>
      </c>
      <c r="I641" s="257"/>
      <c r="J641" s="257"/>
      <c r="K641" s="257"/>
      <c r="L641" s="700" t="s">
        <v>3419</v>
      </c>
      <c r="M641" s="701" t="s">
        <v>3421</v>
      </c>
    </row>
    <row r="642" spans="1:13" ht="38.25" hidden="1" x14ac:dyDescent="0.25">
      <c r="A642" s="260" t="s">
        <v>2004</v>
      </c>
      <c r="B642" s="258" t="s">
        <v>1107</v>
      </c>
      <c r="C642" s="699" t="s">
        <v>407</v>
      </c>
      <c r="D642" s="254" t="s">
        <v>1093</v>
      </c>
      <c r="E642" s="1031"/>
      <c r="F642" s="1025"/>
      <c r="G642" s="1014" t="s">
        <v>3503</v>
      </c>
      <c r="H642" s="1015" t="s">
        <v>3499</v>
      </c>
      <c r="I642" s="257"/>
      <c r="J642" s="257"/>
      <c r="K642" s="257"/>
      <c r="L642" s="700"/>
      <c r="M642" s="701"/>
    </row>
    <row r="643" spans="1:13" ht="25.5" hidden="1" x14ac:dyDescent="0.25">
      <c r="A643" s="260" t="s">
        <v>2004</v>
      </c>
      <c r="B643" s="258" t="s">
        <v>1107</v>
      </c>
      <c r="C643" s="699" t="s">
        <v>407</v>
      </c>
      <c r="D643" s="254" t="s">
        <v>1094</v>
      </c>
      <c r="E643" s="255"/>
      <c r="F643" s="256"/>
      <c r="G643" s="700"/>
      <c r="H643" s="701"/>
      <c r="I643" s="257"/>
      <c r="J643" s="257"/>
      <c r="K643" s="257"/>
      <c r="L643" s="700"/>
      <c r="M643" s="701"/>
    </row>
    <row r="644" spans="1:13" ht="25.5" hidden="1" x14ac:dyDescent="0.25">
      <c r="A644" s="260" t="s">
        <v>2004</v>
      </c>
      <c r="B644" s="258" t="s">
        <v>1107</v>
      </c>
      <c r="C644" s="699" t="s">
        <v>407</v>
      </c>
      <c r="D644" s="254" t="s">
        <v>1095</v>
      </c>
      <c r="E644" s="255"/>
      <c r="F644" s="256"/>
      <c r="G644" s="700"/>
      <c r="H644" s="701"/>
      <c r="I644" s="257"/>
      <c r="J644" s="257"/>
      <c r="K644" s="257"/>
      <c r="L644" s="700"/>
      <c r="M644" s="701"/>
    </row>
    <row r="645" spans="1:13" ht="25.5" hidden="1" x14ac:dyDescent="0.25">
      <c r="A645" s="260" t="s">
        <v>2004</v>
      </c>
      <c r="B645" s="258" t="s">
        <v>1107</v>
      </c>
      <c r="C645" s="699" t="s">
        <v>407</v>
      </c>
      <c r="D645" s="254" t="s">
        <v>1096</v>
      </c>
      <c r="E645" s="255"/>
      <c r="F645" s="256"/>
      <c r="G645" s="700"/>
      <c r="H645" s="701"/>
      <c r="I645" s="257"/>
      <c r="J645" s="257"/>
      <c r="K645" s="257"/>
      <c r="L645" s="700"/>
      <c r="M645" s="701"/>
    </row>
    <row r="646" spans="1:13" ht="25.5" hidden="1" x14ac:dyDescent="0.25">
      <c r="A646" s="260" t="s">
        <v>2004</v>
      </c>
      <c r="B646" s="258" t="s">
        <v>1107</v>
      </c>
      <c r="C646" s="699" t="s">
        <v>407</v>
      </c>
      <c r="D646" s="254" t="s">
        <v>1097</v>
      </c>
      <c r="E646" s="255"/>
      <c r="F646" s="256"/>
      <c r="G646" s="700"/>
      <c r="H646" s="701"/>
      <c r="I646" s="257"/>
      <c r="J646" s="257"/>
      <c r="K646" s="257"/>
      <c r="L646" s="700"/>
      <c r="M646" s="701"/>
    </row>
    <row r="647" spans="1:13" ht="25.5" hidden="1" x14ac:dyDescent="0.25">
      <c r="A647" s="260" t="s">
        <v>2004</v>
      </c>
      <c r="B647" s="258" t="s">
        <v>1107</v>
      </c>
      <c r="C647" s="699" t="s">
        <v>407</v>
      </c>
      <c r="D647" s="254" t="s">
        <v>1098</v>
      </c>
      <c r="E647" s="255"/>
      <c r="F647" s="256"/>
      <c r="G647" s="700"/>
      <c r="H647" s="701"/>
      <c r="I647" s="257"/>
      <c r="J647" s="257"/>
      <c r="K647" s="257"/>
      <c r="L647" s="700"/>
      <c r="M647" s="701"/>
    </row>
    <row r="648" spans="1:13" ht="25.5" hidden="1" x14ac:dyDescent="0.25">
      <c r="A648" s="260" t="s">
        <v>2004</v>
      </c>
      <c r="B648" s="258" t="s">
        <v>1107</v>
      </c>
      <c r="C648" s="699" t="s">
        <v>407</v>
      </c>
      <c r="D648" s="254" t="s">
        <v>1099</v>
      </c>
      <c r="E648" s="255"/>
      <c r="F648" s="256"/>
      <c r="G648" s="700"/>
      <c r="H648" s="701"/>
      <c r="I648" s="257"/>
      <c r="J648" s="257"/>
      <c r="K648" s="257"/>
      <c r="L648" s="700"/>
      <c r="M648" s="701"/>
    </row>
    <row r="649" spans="1:13" ht="25.5" hidden="1" x14ac:dyDescent="0.25">
      <c r="A649" s="260" t="s">
        <v>2004</v>
      </c>
      <c r="B649" s="258" t="s">
        <v>1107</v>
      </c>
      <c r="C649" s="699" t="s">
        <v>407</v>
      </c>
      <c r="D649" s="254" t="s">
        <v>1100</v>
      </c>
      <c r="E649" s="255"/>
      <c r="F649" s="256"/>
      <c r="G649" s="700"/>
      <c r="H649" s="701"/>
      <c r="I649" s="257"/>
      <c r="J649" s="257"/>
      <c r="K649" s="257"/>
      <c r="L649" s="700"/>
      <c r="M649" s="701"/>
    </row>
    <row r="650" spans="1:13" ht="25.5" hidden="1" x14ac:dyDescent="0.25">
      <c r="A650" s="260" t="s">
        <v>2004</v>
      </c>
      <c r="B650" s="258" t="s">
        <v>1107</v>
      </c>
      <c r="C650" s="699" t="s">
        <v>407</v>
      </c>
      <c r="D650" s="254" t="s">
        <v>1101</v>
      </c>
      <c r="E650" s="255"/>
      <c r="F650" s="256"/>
      <c r="G650" s="700"/>
      <c r="H650" s="701"/>
      <c r="I650" s="257"/>
      <c r="J650" s="257"/>
      <c r="K650" s="257"/>
      <c r="L650" s="700"/>
      <c r="M650" s="701"/>
    </row>
    <row r="651" spans="1:13" ht="25.5" hidden="1" x14ac:dyDescent="0.25">
      <c r="A651" s="260" t="s">
        <v>2004</v>
      </c>
      <c r="B651" s="258" t="s">
        <v>1107</v>
      </c>
      <c r="C651" s="699" t="s">
        <v>407</v>
      </c>
      <c r="D651" s="254" t="s">
        <v>1102</v>
      </c>
      <c r="E651" s="255"/>
      <c r="F651" s="256"/>
      <c r="G651" s="700"/>
      <c r="H651" s="701"/>
      <c r="I651" s="257"/>
      <c r="J651" s="257"/>
      <c r="K651" s="257"/>
      <c r="L651" s="700"/>
      <c r="M651" s="701"/>
    </row>
    <row r="652" spans="1:13" ht="25.5" hidden="1" x14ac:dyDescent="0.25">
      <c r="A652" s="260" t="s">
        <v>2004</v>
      </c>
      <c r="B652" s="258" t="s">
        <v>1107</v>
      </c>
      <c r="C652" s="699" t="s">
        <v>407</v>
      </c>
      <c r="D652" s="254" t="s">
        <v>1103</v>
      </c>
      <c r="E652" s="255"/>
      <c r="F652" s="256"/>
      <c r="G652" s="700"/>
      <c r="H652" s="701"/>
      <c r="I652" s="257"/>
      <c r="J652" s="257"/>
      <c r="K652" s="257"/>
      <c r="L652" s="700"/>
      <c r="M652" s="701"/>
    </row>
    <row r="653" spans="1:13" ht="25.5" hidden="1" x14ac:dyDescent="0.25">
      <c r="A653" s="260" t="s">
        <v>2004</v>
      </c>
      <c r="B653" s="258" t="s">
        <v>1107</v>
      </c>
      <c r="C653" s="699" t="s">
        <v>407</v>
      </c>
      <c r="D653" s="254" t="s">
        <v>1104</v>
      </c>
      <c r="E653" s="255"/>
      <c r="F653" s="256"/>
      <c r="G653" s="700"/>
      <c r="H653" s="701"/>
      <c r="I653" s="257"/>
      <c r="J653" s="257"/>
      <c r="K653" s="257"/>
      <c r="L653" s="700"/>
      <c r="M653" s="701"/>
    </row>
    <row r="654" spans="1:13" ht="25.5" hidden="1" x14ac:dyDescent="0.25">
      <c r="A654" s="260" t="s">
        <v>2004</v>
      </c>
      <c r="B654" s="258" t="s">
        <v>1107</v>
      </c>
      <c r="C654" s="699" t="s">
        <v>407</v>
      </c>
      <c r="D654" s="254" t="s">
        <v>1105</v>
      </c>
      <c r="E654" s="255"/>
      <c r="F654" s="256"/>
      <c r="G654" s="700"/>
      <c r="H654" s="701"/>
      <c r="I654" s="257"/>
      <c r="J654" s="257"/>
      <c r="K654" s="257"/>
      <c r="L654" s="700"/>
      <c r="M654" s="701"/>
    </row>
    <row r="655" spans="1:13" ht="38.25" hidden="1" x14ac:dyDescent="0.25">
      <c r="A655" s="260" t="s">
        <v>2004</v>
      </c>
      <c r="B655" s="258" t="s">
        <v>1107</v>
      </c>
      <c r="C655" s="699" t="s">
        <v>407</v>
      </c>
      <c r="D655" s="254" t="s">
        <v>1106</v>
      </c>
      <c r="E655" s="255" t="s">
        <v>1169</v>
      </c>
      <c r="F655" s="256"/>
      <c r="G655" s="700" t="s">
        <v>1720</v>
      </c>
      <c r="H655" s="701" t="s">
        <v>2018</v>
      </c>
      <c r="I655" s="257"/>
      <c r="J655" s="257"/>
      <c r="K655" s="257"/>
      <c r="L655" s="700"/>
      <c r="M655" s="701"/>
    </row>
    <row r="656" spans="1:13" ht="51" hidden="1" x14ac:dyDescent="0.25">
      <c r="A656" s="260" t="s">
        <v>2004</v>
      </c>
      <c r="B656" s="258" t="s">
        <v>1107</v>
      </c>
      <c r="C656" s="699" t="s">
        <v>407</v>
      </c>
      <c r="D656" s="254" t="s">
        <v>1108</v>
      </c>
      <c r="E656" s="255" t="s">
        <v>1171</v>
      </c>
      <c r="F656" s="256"/>
      <c r="G656" s="700" t="s">
        <v>1721</v>
      </c>
      <c r="H656" s="701" t="s">
        <v>2019</v>
      </c>
      <c r="I656" s="257"/>
      <c r="J656" s="257"/>
      <c r="K656" s="257"/>
      <c r="L656" s="700"/>
      <c r="M656" s="701"/>
    </row>
    <row r="657" spans="1:13" ht="63.75" hidden="1" x14ac:dyDescent="0.25">
      <c r="A657" s="260" t="s">
        <v>2004</v>
      </c>
      <c r="B657" s="258" t="s">
        <v>1107</v>
      </c>
      <c r="C657" s="699" t="s">
        <v>407</v>
      </c>
      <c r="D657" s="254" t="s">
        <v>1109</v>
      </c>
      <c r="E657" s="255" t="s">
        <v>1171</v>
      </c>
      <c r="F657" s="256"/>
      <c r="G657" s="700" t="s">
        <v>1722</v>
      </c>
      <c r="H657" s="701" t="s">
        <v>2020</v>
      </c>
      <c r="I657" s="257"/>
      <c r="J657" s="257"/>
      <c r="K657" s="257"/>
      <c r="L657" s="700"/>
      <c r="M657" s="701"/>
    </row>
    <row r="658" spans="1:13" ht="38.25" hidden="1" x14ac:dyDescent="0.25">
      <c r="A658" s="260" t="s">
        <v>2004</v>
      </c>
      <c r="B658" s="258" t="s">
        <v>1107</v>
      </c>
      <c r="C658" s="699" t="s">
        <v>407</v>
      </c>
      <c r="D658" s="254" t="s">
        <v>1110</v>
      </c>
      <c r="E658" s="255" t="s">
        <v>1171</v>
      </c>
      <c r="F658" s="256"/>
      <c r="G658" s="700" t="s">
        <v>1723</v>
      </c>
      <c r="H658" s="701" t="s">
        <v>2270</v>
      </c>
      <c r="I658" s="257"/>
      <c r="J658" s="257"/>
      <c r="K658" s="257"/>
      <c r="L658" s="700"/>
      <c r="M658" s="701"/>
    </row>
    <row r="659" spans="1:13" ht="38.25" hidden="1" x14ac:dyDescent="0.25">
      <c r="A659" s="260" t="s">
        <v>2004</v>
      </c>
      <c r="B659" s="258" t="s">
        <v>1107</v>
      </c>
      <c r="C659" s="699" t="s">
        <v>407</v>
      </c>
      <c r="D659" s="254" t="s">
        <v>1111</v>
      </c>
      <c r="E659" s="255" t="s">
        <v>1171</v>
      </c>
      <c r="F659" s="256"/>
      <c r="G659" s="700" t="s">
        <v>1724</v>
      </c>
      <c r="H659" s="701" t="s">
        <v>2271</v>
      </c>
      <c r="I659" s="257"/>
      <c r="J659" s="257"/>
      <c r="K659" s="257"/>
      <c r="L659" s="700"/>
      <c r="M659" s="701"/>
    </row>
    <row r="660" spans="1:13" ht="25.5" hidden="1" x14ac:dyDescent="0.25">
      <c r="A660" s="260" t="s">
        <v>2004</v>
      </c>
      <c r="B660" s="258" t="s">
        <v>1107</v>
      </c>
      <c r="C660" s="699" t="s">
        <v>407</v>
      </c>
      <c r="D660" s="254" t="s">
        <v>1112</v>
      </c>
      <c r="E660" s="255" t="s">
        <v>1171</v>
      </c>
      <c r="F660" s="256"/>
      <c r="G660" s="700" t="s">
        <v>1725</v>
      </c>
      <c r="H660" s="701" t="s">
        <v>2023</v>
      </c>
      <c r="I660" s="257"/>
      <c r="J660" s="257"/>
      <c r="K660" s="257"/>
      <c r="L660" s="700"/>
      <c r="M660" s="701"/>
    </row>
    <row r="661" spans="1:13" ht="51" hidden="1" x14ac:dyDescent="0.25">
      <c r="A661" s="260" t="s">
        <v>2004</v>
      </c>
      <c r="B661" s="258" t="s">
        <v>1107</v>
      </c>
      <c r="C661" s="699" t="s">
        <v>407</v>
      </c>
      <c r="D661" s="254" t="s">
        <v>1113</v>
      </c>
      <c r="E661" s="255" t="s">
        <v>1171</v>
      </c>
      <c r="F661" s="256"/>
      <c r="G661" s="700" t="s">
        <v>1726</v>
      </c>
      <c r="H661" s="701" t="s">
        <v>2024</v>
      </c>
      <c r="I661" s="257"/>
      <c r="J661" s="257"/>
      <c r="K661" s="257"/>
      <c r="L661" s="700"/>
      <c r="M661" s="701"/>
    </row>
    <row r="662" spans="1:13" ht="38.25" hidden="1" x14ac:dyDescent="0.25">
      <c r="A662" s="260" t="s">
        <v>2004</v>
      </c>
      <c r="B662" s="258" t="s">
        <v>1107</v>
      </c>
      <c r="C662" s="699" t="s">
        <v>407</v>
      </c>
      <c r="D662" s="254" t="s">
        <v>1114</v>
      </c>
      <c r="E662" s="255" t="s">
        <v>1171</v>
      </c>
      <c r="F662" s="256"/>
      <c r="G662" s="700" t="s">
        <v>2025</v>
      </c>
      <c r="H662" s="701" t="s">
        <v>2272</v>
      </c>
      <c r="I662" s="257"/>
      <c r="J662" s="257"/>
      <c r="K662" s="257"/>
      <c r="L662" s="700"/>
      <c r="M662" s="701"/>
    </row>
    <row r="663" spans="1:13" ht="51" hidden="1" x14ac:dyDescent="0.25">
      <c r="A663" s="260" t="s">
        <v>2004</v>
      </c>
      <c r="B663" s="258" t="s">
        <v>1107</v>
      </c>
      <c r="C663" s="699" t="s">
        <v>407</v>
      </c>
      <c r="D663" s="254" t="s">
        <v>1115</v>
      </c>
      <c r="E663" s="255" t="s">
        <v>1171</v>
      </c>
      <c r="F663" s="256"/>
      <c r="G663" s="700" t="s">
        <v>2027</v>
      </c>
      <c r="H663" s="701" t="s">
        <v>2273</v>
      </c>
      <c r="I663" s="257"/>
      <c r="J663" s="257"/>
      <c r="K663" s="257"/>
      <c r="L663" s="700"/>
      <c r="M663" s="701"/>
    </row>
    <row r="664" spans="1:13" ht="25.5" hidden="1" x14ac:dyDescent="0.25">
      <c r="A664" s="260" t="s">
        <v>2004</v>
      </c>
      <c r="B664" s="258" t="s">
        <v>1107</v>
      </c>
      <c r="C664" s="699" t="s">
        <v>407</v>
      </c>
      <c r="D664" s="254" t="s">
        <v>1116</v>
      </c>
      <c r="E664" s="255" t="s">
        <v>1171</v>
      </c>
      <c r="F664" s="256"/>
      <c r="G664" s="700"/>
      <c r="H664" s="701"/>
      <c r="I664" s="257"/>
      <c r="J664" s="257"/>
      <c r="K664" s="257"/>
      <c r="L664" s="700"/>
      <c r="M664" s="701"/>
    </row>
    <row r="665" spans="1:13" ht="25.5" hidden="1" x14ac:dyDescent="0.25">
      <c r="A665" s="260" t="s">
        <v>2004</v>
      </c>
      <c r="B665" s="258" t="s">
        <v>1107</v>
      </c>
      <c r="C665" s="699" t="s">
        <v>407</v>
      </c>
      <c r="D665" s="254" t="s">
        <v>1117</v>
      </c>
      <c r="E665" s="255" t="s">
        <v>1171</v>
      </c>
      <c r="F665" s="256"/>
      <c r="G665" s="700"/>
      <c r="H665" s="701"/>
      <c r="I665" s="257"/>
      <c r="J665" s="257"/>
      <c r="K665" s="257"/>
      <c r="L665" s="700"/>
      <c r="M665" s="701"/>
    </row>
    <row r="666" spans="1:13" ht="25.5" hidden="1" x14ac:dyDescent="0.25">
      <c r="A666" s="260" t="s">
        <v>2004</v>
      </c>
      <c r="B666" s="258" t="s">
        <v>1107</v>
      </c>
      <c r="C666" s="699" t="s">
        <v>407</v>
      </c>
      <c r="D666" s="254" t="s">
        <v>1118</v>
      </c>
      <c r="E666" s="255" t="s">
        <v>1171</v>
      </c>
      <c r="F666" s="256"/>
      <c r="G666" s="700"/>
      <c r="H666" s="701"/>
      <c r="I666" s="257"/>
      <c r="J666" s="257"/>
      <c r="K666" s="257"/>
      <c r="L666" s="700"/>
      <c r="M666" s="701"/>
    </row>
    <row r="667" spans="1:13" ht="25.5" hidden="1" x14ac:dyDescent="0.25">
      <c r="A667" s="260" t="s">
        <v>2004</v>
      </c>
      <c r="B667" s="258" t="s">
        <v>1107</v>
      </c>
      <c r="C667" s="699" t="s">
        <v>407</v>
      </c>
      <c r="D667" s="254" t="s">
        <v>1119</v>
      </c>
      <c r="E667" s="255" t="s">
        <v>1171</v>
      </c>
      <c r="F667" s="256"/>
      <c r="G667" s="700"/>
      <c r="H667" s="701"/>
      <c r="I667" s="257"/>
      <c r="J667" s="257"/>
      <c r="K667" s="257"/>
      <c r="L667" s="700"/>
      <c r="M667" s="701"/>
    </row>
    <row r="668" spans="1:13" ht="25.5" hidden="1" x14ac:dyDescent="0.25">
      <c r="A668" s="260" t="s">
        <v>2004</v>
      </c>
      <c r="B668" s="258" t="s">
        <v>1107</v>
      </c>
      <c r="C668" s="699" t="s">
        <v>407</v>
      </c>
      <c r="D668" s="254" t="s">
        <v>1120</v>
      </c>
      <c r="E668" s="255" t="s">
        <v>1171</v>
      </c>
      <c r="F668" s="256"/>
      <c r="G668" s="700"/>
      <c r="H668" s="701"/>
      <c r="I668" s="257"/>
      <c r="J668" s="257"/>
      <c r="K668" s="257"/>
      <c r="L668" s="700"/>
      <c r="M668" s="701"/>
    </row>
    <row r="669" spans="1:13" ht="25.5" hidden="1" x14ac:dyDescent="0.25">
      <c r="A669" s="260" t="s">
        <v>2004</v>
      </c>
      <c r="B669" s="258" t="s">
        <v>1107</v>
      </c>
      <c r="C669" s="699" t="s">
        <v>407</v>
      </c>
      <c r="D669" s="254" t="s">
        <v>1121</v>
      </c>
      <c r="E669" s="255" t="s">
        <v>1171</v>
      </c>
      <c r="F669" s="256"/>
      <c r="G669" s="700"/>
      <c r="H669" s="701"/>
      <c r="I669" s="257"/>
      <c r="J669" s="257"/>
      <c r="K669" s="257"/>
      <c r="L669" s="700"/>
      <c r="M669" s="701"/>
    </row>
    <row r="670" spans="1:13" ht="25.5" hidden="1" x14ac:dyDescent="0.25">
      <c r="A670" s="260" t="s">
        <v>2004</v>
      </c>
      <c r="B670" s="258" t="s">
        <v>1107</v>
      </c>
      <c r="C670" s="699" t="s">
        <v>407</v>
      </c>
      <c r="D670" s="254" t="s">
        <v>1122</v>
      </c>
      <c r="E670" s="255" t="s">
        <v>1171</v>
      </c>
      <c r="F670" s="256"/>
      <c r="G670" s="700"/>
      <c r="H670" s="701"/>
      <c r="I670" s="257"/>
      <c r="J670" s="257"/>
      <c r="K670" s="257"/>
      <c r="L670" s="700"/>
      <c r="M670" s="701"/>
    </row>
    <row r="671" spans="1:13" ht="25.5" hidden="1" x14ac:dyDescent="0.25">
      <c r="A671" s="260" t="s">
        <v>2004</v>
      </c>
      <c r="B671" s="258" t="s">
        <v>1107</v>
      </c>
      <c r="C671" s="699" t="s">
        <v>408</v>
      </c>
      <c r="D671" s="254" t="s">
        <v>1138</v>
      </c>
      <c r="E671" s="255" t="s">
        <v>1676</v>
      </c>
      <c r="F671" s="256"/>
      <c r="G671" s="700" t="s">
        <v>1290</v>
      </c>
      <c r="H671" s="701" t="s">
        <v>2029</v>
      </c>
      <c r="I671" s="257"/>
      <c r="J671" s="257"/>
      <c r="K671" s="257"/>
      <c r="L671" s="700" t="s">
        <v>3419</v>
      </c>
      <c r="M671" s="701" t="s">
        <v>3418</v>
      </c>
    </row>
    <row r="672" spans="1:13" ht="38.25" hidden="1" x14ac:dyDescent="0.25">
      <c r="A672" s="260" t="s">
        <v>2004</v>
      </c>
      <c r="B672" s="258" t="s">
        <v>1107</v>
      </c>
      <c r="C672" s="699" t="s">
        <v>408</v>
      </c>
      <c r="D672" s="254" t="s">
        <v>1091</v>
      </c>
      <c r="E672" s="1031"/>
      <c r="F672" s="1025"/>
      <c r="G672" s="1014" t="s">
        <v>3501</v>
      </c>
      <c r="H672" s="1015" t="s">
        <v>3500</v>
      </c>
      <c r="I672" s="257"/>
      <c r="J672" s="257"/>
      <c r="K672" s="257"/>
      <c r="L672" s="700"/>
      <c r="M672" s="701"/>
    </row>
    <row r="673" spans="1:13" ht="25.5" hidden="1" x14ac:dyDescent="0.25">
      <c r="A673" s="260" t="s">
        <v>2004</v>
      </c>
      <c r="B673" s="258" t="s">
        <v>1107</v>
      </c>
      <c r="C673" s="699" t="s">
        <v>408</v>
      </c>
      <c r="D673" s="254" t="s">
        <v>1092</v>
      </c>
      <c r="E673" s="255"/>
      <c r="F673" s="256"/>
      <c r="G673" s="700"/>
      <c r="H673" s="701" t="s">
        <v>43</v>
      </c>
      <c r="I673" s="257"/>
      <c r="J673" s="257"/>
      <c r="K673" s="257"/>
      <c r="L673" s="700" t="s">
        <v>3419</v>
      </c>
      <c r="M673" s="701" t="s">
        <v>3425</v>
      </c>
    </row>
    <row r="674" spans="1:13" ht="25.5" hidden="1" x14ac:dyDescent="0.25">
      <c r="A674" s="260" t="s">
        <v>2004</v>
      </c>
      <c r="B674" s="258" t="s">
        <v>1107</v>
      </c>
      <c r="C674" s="699" t="s">
        <v>408</v>
      </c>
      <c r="D674" s="254" t="s">
        <v>1093</v>
      </c>
      <c r="E674" s="255"/>
      <c r="F674" s="256"/>
      <c r="G674" s="700"/>
      <c r="H674" s="701"/>
      <c r="I674" s="257"/>
      <c r="J674" s="257"/>
      <c r="K674" s="257"/>
      <c r="L674" s="700"/>
      <c r="M674" s="701"/>
    </row>
    <row r="675" spans="1:13" ht="25.5" hidden="1" x14ac:dyDescent="0.25">
      <c r="A675" s="260" t="s">
        <v>2004</v>
      </c>
      <c r="B675" s="258" t="s">
        <v>1107</v>
      </c>
      <c r="C675" s="699" t="s">
        <v>408</v>
      </c>
      <c r="D675" s="254" t="s">
        <v>1094</v>
      </c>
      <c r="E675" s="255"/>
      <c r="F675" s="256"/>
      <c r="G675" s="700"/>
      <c r="H675" s="701"/>
      <c r="I675" s="257"/>
      <c r="J675" s="257"/>
      <c r="K675" s="257"/>
      <c r="L675" s="700"/>
      <c r="M675" s="701"/>
    </row>
    <row r="676" spans="1:13" ht="25.5" hidden="1" x14ac:dyDescent="0.25">
      <c r="A676" s="260" t="s">
        <v>2004</v>
      </c>
      <c r="B676" s="258" t="s">
        <v>1107</v>
      </c>
      <c r="C676" s="699" t="s">
        <v>408</v>
      </c>
      <c r="D676" s="254" t="s">
        <v>1095</v>
      </c>
      <c r="E676" s="255"/>
      <c r="F676" s="256"/>
      <c r="G676" s="700"/>
      <c r="H676" s="701"/>
      <c r="I676" s="257"/>
      <c r="J676" s="257"/>
      <c r="K676" s="257"/>
      <c r="L676" s="700"/>
      <c r="M676" s="701"/>
    </row>
    <row r="677" spans="1:13" ht="25.5" hidden="1" x14ac:dyDescent="0.25">
      <c r="A677" s="260" t="s">
        <v>2004</v>
      </c>
      <c r="B677" s="258" t="s">
        <v>1107</v>
      </c>
      <c r="C677" s="699" t="s">
        <v>408</v>
      </c>
      <c r="D677" s="254" t="s">
        <v>1096</v>
      </c>
      <c r="E677" s="255"/>
      <c r="F677" s="256"/>
      <c r="G677" s="700"/>
      <c r="H677" s="701"/>
      <c r="I677" s="257"/>
      <c r="J677" s="257"/>
      <c r="K677" s="257"/>
      <c r="L677" s="700"/>
      <c r="M677" s="701"/>
    </row>
    <row r="678" spans="1:13" ht="25.5" hidden="1" x14ac:dyDescent="0.25">
      <c r="A678" s="260" t="s">
        <v>2004</v>
      </c>
      <c r="B678" s="258" t="s">
        <v>1107</v>
      </c>
      <c r="C678" s="699" t="s">
        <v>408</v>
      </c>
      <c r="D678" s="254" t="s">
        <v>1097</v>
      </c>
      <c r="E678" s="255"/>
      <c r="F678" s="256"/>
      <c r="G678" s="700"/>
      <c r="H678" s="701"/>
      <c r="I678" s="257"/>
      <c r="J678" s="257"/>
      <c r="K678" s="257"/>
      <c r="L678" s="700"/>
      <c r="M678" s="701"/>
    </row>
    <row r="679" spans="1:13" ht="25.5" hidden="1" x14ac:dyDescent="0.25">
      <c r="A679" s="260" t="s">
        <v>2004</v>
      </c>
      <c r="B679" s="258" t="s">
        <v>1107</v>
      </c>
      <c r="C679" s="699" t="s">
        <v>408</v>
      </c>
      <c r="D679" s="254" t="s">
        <v>1098</v>
      </c>
      <c r="E679" s="255"/>
      <c r="F679" s="256"/>
      <c r="G679" s="700"/>
      <c r="H679" s="701"/>
      <c r="I679" s="257"/>
      <c r="J679" s="257"/>
      <c r="K679" s="257"/>
      <c r="L679" s="700"/>
      <c r="M679" s="701"/>
    </row>
    <row r="680" spans="1:13" ht="25.5" hidden="1" x14ac:dyDescent="0.25">
      <c r="A680" s="260" t="s">
        <v>2004</v>
      </c>
      <c r="B680" s="258" t="s">
        <v>1107</v>
      </c>
      <c r="C680" s="699" t="s">
        <v>408</v>
      </c>
      <c r="D680" s="254" t="s">
        <v>1099</v>
      </c>
      <c r="E680" s="255"/>
      <c r="F680" s="256"/>
      <c r="G680" s="700"/>
      <c r="H680" s="701"/>
      <c r="I680" s="257"/>
      <c r="J680" s="257"/>
      <c r="K680" s="257"/>
      <c r="L680" s="700"/>
      <c r="M680" s="701"/>
    </row>
    <row r="681" spans="1:13" ht="25.5" hidden="1" x14ac:dyDescent="0.25">
      <c r="A681" s="260" t="s">
        <v>2004</v>
      </c>
      <c r="B681" s="258" t="s">
        <v>1107</v>
      </c>
      <c r="C681" s="699" t="s">
        <v>408</v>
      </c>
      <c r="D681" s="254" t="s">
        <v>1100</v>
      </c>
      <c r="E681" s="255"/>
      <c r="F681" s="256"/>
      <c r="G681" s="700"/>
      <c r="H681" s="701"/>
      <c r="I681" s="257"/>
      <c r="J681" s="257"/>
      <c r="K681" s="257"/>
      <c r="L681" s="700"/>
      <c r="M681" s="701"/>
    </row>
    <row r="682" spans="1:13" ht="25.5" hidden="1" x14ac:dyDescent="0.25">
      <c r="A682" s="260" t="s">
        <v>2004</v>
      </c>
      <c r="B682" s="258" t="s">
        <v>1107</v>
      </c>
      <c r="C682" s="699" t="s">
        <v>408</v>
      </c>
      <c r="D682" s="254" t="s">
        <v>1101</v>
      </c>
      <c r="E682" s="255"/>
      <c r="F682" s="256"/>
      <c r="G682" s="700"/>
      <c r="H682" s="701"/>
      <c r="I682" s="257"/>
      <c r="J682" s="257"/>
      <c r="K682" s="257"/>
      <c r="L682" s="700"/>
      <c r="M682" s="701"/>
    </row>
    <row r="683" spans="1:13" ht="25.5" hidden="1" x14ac:dyDescent="0.25">
      <c r="A683" s="260" t="s">
        <v>2004</v>
      </c>
      <c r="B683" s="258" t="s">
        <v>1107</v>
      </c>
      <c r="C683" s="699" t="s">
        <v>408</v>
      </c>
      <c r="D683" s="254" t="s">
        <v>1102</v>
      </c>
      <c r="E683" s="255"/>
      <c r="F683" s="256"/>
      <c r="G683" s="700"/>
      <c r="H683" s="701"/>
      <c r="I683" s="257"/>
      <c r="J683" s="257"/>
      <c r="K683" s="257"/>
      <c r="L683" s="700"/>
      <c r="M683" s="701"/>
    </row>
    <row r="684" spans="1:13" ht="25.5" hidden="1" x14ac:dyDescent="0.25">
      <c r="A684" s="260" t="s">
        <v>2004</v>
      </c>
      <c r="B684" s="258" t="s">
        <v>1107</v>
      </c>
      <c r="C684" s="699" t="s">
        <v>408</v>
      </c>
      <c r="D684" s="254" t="s">
        <v>1103</v>
      </c>
      <c r="E684" s="255"/>
      <c r="F684" s="256"/>
      <c r="G684" s="700"/>
      <c r="H684" s="701"/>
      <c r="I684" s="257"/>
      <c r="J684" s="257"/>
      <c r="K684" s="257"/>
      <c r="L684" s="700"/>
      <c r="M684" s="701"/>
    </row>
    <row r="685" spans="1:13" ht="25.5" hidden="1" x14ac:dyDescent="0.25">
      <c r="A685" s="260" t="s">
        <v>2004</v>
      </c>
      <c r="B685" s="258" t="s">
        <v>1107</v>
      </c>
      <c r="C685" s="699" t="s">
        <v>408</v>
      </c>
      <c r="D685" s="254" t="s">
        <v>1104</v>
      </c>
      <c r="E685" s="255"/>
      <c r="F685" s="256"/>
      <c r="G685" s="700"/>
      <c r="H685" s="701"/>
      <c r="I685" s="257"/>
      <c r="J685" s="257"/>
      <c r="K685" s="257"/>
      <c r="L685" s="700"/>
      <c r="M685" s="701"/>
    </row>
    <row r="686" spans="1:13" ht="25.5" hidden="1" x14ac:dyDescent="0.25">
      <c r="A686" s="260" t="s">
        <v>2004</v>
      </c>
      <c r="B686" s="258" t="s">
        <v>1107</v>
      </c>
      <c r="C686" s="699" t="s">
        <v>408</v>
      </c>
      <c r="D686" s="254" t="s">
        <v>1105</v>
      </c>
      <c r="E686" s="255"/>
      <c r="F686" s="256"/>
      <c r="G686" s="700"/>
      <c r="H686" s="701"/>
      <c r="I686" s="257"/>
      <c r="J686" s="257"/>
      <c r="K686" s="257"/>
      <c r="L686" s="700"/>
      <c r="M686" s="701"/>
    </row>
    <row r="687" spans="1:13" ht="38.25" hidden="1" x14ac:dyDescent="0.25">
      <c r="A687" s="260" t="s">
        <v>2004</v>
      </c>
      <c r="B687" s="258" t="s">
        <v>1107</v>
      </c>
      <c r="C687" s="699" t="s">
        <v>408</v>
      </c>
      <c r="D687" s="254" t="s">
        <v>1106</v>
      </c>
      <c r="E687" s="255" t="s">
        <v>1169</v>
      </c>
      <c r="F687" s="256"/>
      <c r="G687" s="700" t="s">
        <v>1727</v>
      </c>
      <c r="H687" s="701" t="s">
        <v>2030</v>
      </c>
      <c r="I687" s="257"/>
      <c r="J687" s="257"/>
      <c r="K687" s="257"/>
      <c r="L687" s="700"/>
      <c r="M687" s="701"/>
    </row>
    <row r="688" spans="1:13" ht="51" hidden="1" x14ac:dyDescent="0.25">
      <c r="A688" s="260" t="s">
        <v>2004</v>
      </c>
      <c r="B688" s="258" t="s">
        <v>1107</v>
      </c>
      <c r="C688" s="699" t="s">
        <v>408</v>
      </c>
      <c r="D688" s="254" t="s">
        <v>1108</v>
      </c>
      <c r="E688" s="255" t="s">
        <v>1171</v>
      </c>
      <c r="F688" s="256"/>
      <c r="G688" s="700" t="s">
        <v>1728</v>
      </c>
      <c r="H688" s="701" t="s">
        <v>2031</v>
      </c>
      <c r="I688" s="257"/>
      <c r="J688" s="257"/>
      <c r="K688" s="257"/>
      <c r="L688" s="700"/>
      <c r="M688" s="701"/>
    </row>
    <row r="689" spans="1:13" ht="63.75" hidden="1" x14ac:dyDescent="0.25">
      <c r="A689" s="260" t="s">
        <v>2004</v>
      </c>
      <c r="B689" s="258" t="s">
        <v>1107</v>
      </c>
      <c r="C689" s="699" t="s">
        <v>408</v>
      </c>
      <c r="D689" s="254" t="s">
        <v>1109</v>
      </c>
      <c r="E689" s="255" t="s">
        <v>1171</v>
      </c>
      <c r="F689" s="256"/>
      <c r="G689" s="700" t="s">
        <v>1729</v>
      </c>
      <c r="H689" s="701" t="s">
        <v>2032</v>
      </c>
      <c r="I689" s="257"/>
      <c r="J689" s="257"/>
      <c r="K689" s="257"/>
      <c r="L689" s="700"/>
      <c r="M689" s="701"/>
    </row>
    <row r="690" spans="1:13" ht="38.25" hidden="1" x14ac:dyDescent="0.25">
      <c r="A690" s="260" t="s">
        <v>2004</v>
      </c>
      <c r="B690" s="258" t="s">
        <v>1107</v>
      </c>
      <c r="C690" s="699" t="s">
        <v>408</v>
      </c>
      <c r="D690" s="254" t="s">
        <v>1110</v>
      </c>
      <c r="E690" s="255" t="s">
        <v>1171</v>
      </c>
      <c r="F690" s="256"/>
      <c r="G690" s="700" t="s">
        <v>1730</v>
      </c>
      <c r="H690" s="701" t="s">
        <v>2274</v>
      </c>
      <c r="I690" s="257"/>
      <c r="J690" s="257"/>
      <c r="K690" s="257"/>
      <c r="L690" s="700"/>
      <c r="M690" s="701"/>
    </row>
    <row r="691" spans="1:13" ht="38.25" hidden="1" x14ac:dyDescent="0.25">
      <c r="A691" s="260" t="s">
        <v>2004</v>
      </c>
      <c r="B691" s="258" t="s">
        <v>1107</v>
      </c>
      <c r="C691" s="699" t="s">
        <v>408</v>
      </c>
      <c r="D691" s="254" t="s">
        <v>1111</v>
      </c>
      <c r="E691" s="255" t="s">
        <v>1171</v>
      </c>
      <c r="F691" s="256"/>
      <c r="G691" s="700" t="s">
        <v>1731</v>
      </c>
      <c r="H691" s="701" t="s">
        <v>2275</v>
      </c>
      <c r="I691" s="257"/>
      <c r="J691" s="257"/>
      <c r="K691" s="257"/>
      <c r="L691" s="700"/>
      <c r="M691" s="701"/>
    </row>
    <row r="692" spans="1:13" ht="38.25" hidden="1" x14ac:dyDescent="0.25">
      <c r="A692" s="260" t="s">
        <v>2004</v>
      </c>
      <c r="B692" s="258" t="s">
        <v>1107</v>
      </c>
      <c r="C692" s="699" t="s">
        <v>408</v>
      </c>
      <c r="D692" s="254" t="s">
        <v>1112</v>
      </c>
      <c r="E692" s="255" t="s">
        <v>1171</v>
      </c>
      <c r="F692" s="256"/>
      <c r="G692" s="1014" t="s">
        <v>1732</v>
      </c>
      <c r="H692" s="1015" t="s">
        <v>2037</v>
      </c>
      <c r="I692" s="257"/>
      <c r="J692" s="257"/>
      <c r="K692" s="257"/>
      <c r="L692" s="700"/>
      <c r="M692" s="701"/>
    </row>
    <row r="693" spans="1:13" ht="38.25" hidden="1" x14ac:dyDescent="0.25">
      <c r="A693" s="260" t="s">
        <v>2004</v>
      </c>
      <c r="B693" s="258" t="s">
        <v>1107</v>
      </c>
      <c r="C693" s="699" t="s">
        <v>408</v>
      </c>
      <c r="D693" s="254" t="s">
        <v>1113</v>
      </c>
      <c r="E693" s="255" t="s">
        <v>1171</v>
      </c>
      <c r="F693" s="256"/>
      <c r="G693" s="1014" t="s">
        <v>2038</v>
      </c>
      <c r="H693" s="1015" t="s">
        <v>2039</v>
      </c>
      <c r="I693" s="257"/>
      <c r="J693" s="257"/>
      <c r="K693" s="257"/>
      <c r="L693" s="700"/>
      <c r="M693" s="701"/>
    </row>
    <row r="694" spans="1:13" ht="51" hidden="1" x14ac:dyDescent="0.25">
      <c r="A694" s="260" t="s">
        <v>2004</v>
      </c>
      <c r="B694" s="258" t="s">
        <v>1107</v>
      </c>
      <c r="C694" s="699" t="s">
        <v>408</v>
      </c>
      <c r="D694" s="254" t="s">
        <v>1114</v>
      </c>
      <c r="E694" s="255" t="s">
        <v>1171</v>
      </c>
      <c r="F694" s="256"/>
      <c r="G694" s="1014" t="s">
        <v>2040</v>
      </c>
      <c r="H694" s="1015" t="s">
        <v>2041</v>
      </c>
      <c r="I694" s="257"/>
      <c r="J694" s="257"/>
      <c r="K694" s="257"/>
      <c r="L694" s="700"/>
      <c r="M694" s="701"/>
    </row>
    <row r="695" spans="1:13" ht="25.5" hidden="1" x14ac:dyDescent="0.25">
      <c r="A695" s="260" t="s">
        <v>2004</v>
      </c>
      <c r="B695" s="258" t="s">
        <v>1107</v>
      </c>
      <c r="C695" s="699" t="s">
        <v>408</v>
      </c>
      <c r="D695" s="254" t="s">
        <v>1115</v>
      </c>
      <c r="E695" s="255" t="s">
        <v>1171</v>
      </c>
      <c r="F695" s="256"/>
      <c r="G695" s="1014"/>
      <c r="H695" s="1015"/>
      <c r="I695" s="257"/>
      <c r="J695" s="257"/>
      <c r="K695" s="257"/>
      <c r="L695" s="700"/>
      <c r="M695" s="701"/>
    </row>
    <row r="696" spans="1:13" ht="25.5" hidden="1" x14ac:dyDescent="0.25">
      <c r="A696" s="260" t="s">
        <v>2004</v>
      </c>
      <c r="B696" s="258" t="s">
        <v>1107</v>
      </c>
      <c r="C696" s="699" t="s">
        <v>408</v>
      </c>
      <c r="D696" s="254" t="s">
        <v>1116</v>
      </c>
      <c r="E696" s="255" t="s">
        <v>1171</v>
      </c>
      <c r="F696" s="256"/>
      <c r="G696" s="700"/>
      <c r="H696" s="701"/>
      <c r="I696" s="257"/>
      <c r="J696" s="257"/>
      <c r="K696" s="257"/>
      <c r="L696" s="700"/>
      <c r="M696" s="701"/>
    </row>
    <row r="697" spans="1:13" ht="25.5" hidden="1" x14ac:dyDescent="0.25">
      <c r="A697" s="260" t="s">
        <v>2004</v>
      </c>
      <c r="B697" s="258" t="s">
        <v>1107</v>
      </c>
      <c r="C697" s="699" t="s">
        <v>408</v>
      </c>
      <c r="D697" s="254" t="s">
        <v>1117</v>
      </c>
      <c r="E697" s="255" t="s">
        <v>1171</v>
      </c>
      <c r="F697" s="256"/>
      <c r="G697" s="700"/>
      <c r="H697" s="701"/>
      <c r="I697" s="257"/>
      <c r="J697" s="257"/>
      <c r="K697" s="257"/>
      <c r="L697" s="700"/>
      <c r="M697" s="701"/>
    </row>
    <row r="698" spans="1:13" ht="25.5" hidden="1" x14ac:dyDescent="0.25">
      <c r="A698" s="260" t="s">
        <v>2004</v>
      </c>
      <c r="B698" s="258" t="s">
        <v>1107</v>
      </c>
      <c r="C698" s="699" t="s">
        <v>408</v>
      </c>
      <c r="D698" s="254" t="s">
        <v>1118</v>
      </c>
      <c r="E698" s="255" t="s">
        <v>1171</v>
      </c>
      <c r="F698" s="256"/>
      <c r="G698" s="700"/>
      <c r="H698" s="701"/>
      <c r="I698" s="257"/>
      <c r="J698" s="257"/>
      <c r="K698" s="257"/>
      <c r="L698" s="700"/>
      <c r="M698" s="701"/>
    </row>
    <row r="699" spans="1:13" ht="25.5" hidden="1" x14ac:dyDescent="0.25">
      <c r="A699" s="260" t="s">
        <v>2004</v>
      </c>
      <c r="B699" s="258" t="s">
        <v>1107</v>
      </c>
      <c r="C699" s="699" t="s">
        <v>408</v>
      </c>
      <c r="D699" s="254" t="s">
        <v>1119</v>
      </c>
      <c r="E699" s="255" t="s">
        <v>1171</v>
      </c>
      <c r="F699" s="256"/>
      <c r="G699" s="700"/>
      <c r="H699" s="701"/>
      <c r="I699" s="257"/>
      <c r="J699" s="257"/>
      <c r="K699" s="257"/>
      <c r="L699" s="700"/>
      <c r="M699" s="701"/>
    </row>
    <row r="700" spans="1:13" ht="25.5" hidden="1" x14ac:dyDescent="0.25">
      <c r="A700" s="260" t="s">
        <v>2004</v>
      </c>
      <c r="B700" s="258" t="s">
        <v>1107</v>
      </c>
      <c r="C700" s="699" t="s">
        <v>408</v>
      </c>
      <c r="D700" s="254" t="s">
        <v>1120</v>
      </c>
      <c r="E700" s="255" t="s">
        <v>1171</v>
      </c>
      <c r="F700" s="256"/>
      <c r="G700" s="700"/>
      <c r="H700" s="701"/>
      <c r="I700" s="257"/>
      <c r="J700" s="257"/>
      <c r="K700" s="257"/>
      <c r="L700" s="700"/>
      <c r="M700" s="701"/>
    </row>
    <row r="701" spans="1:13" ht="25.5" hidden="1" x14ac:dyDescent="0.25">
      <c r="A701" s="260" t="s">
        <v>2004</v>
      </c>
      <c r="B701" s="258" t="s">
        <v>1107</v>
      </c>
      <c r="C701" s="699" t="s">
        <v>408</v>
      </c>
      <c r="D701" s="254" t="s">
        <v>1121</v>
      </c>
      <c r="E701" s="255" t="s">
        <v>1171</v>
      </c>
      <c r="F701" s="256"/>
      <c r="G701" s="700"/>
      <c r="H701" s="701"/>
      <c r="I701" s="257"/>
      <c r="J701" s="257"/>
      <c r="K701" s="257"/>
      <c r="L701" s="700"/>
      <c r="M701" s="701"/>
    </row>
    <row r="702" spans="1:13" ht="25.5" hidden="1" x14ac:dyDescent="0.25">
      <c r="A702" s="260" t="s">
        <v>2004</v>
      </c>
      <c r="B702" s="258" t="s">
        <v>1107</v>
      </c>
      <c r="C702" s="699" t="s">
        <v>408</v>
      </c>
      <c r="D702" s="254" t="s">
        <v>1122</v>
      </c>
      <c r="E702" s="255" t="s">
        <v>1171</v>
      </c>
      <c r="F702" s="256"/>
      <c r="G702" s="700"/>
      <c r="H702" s="701"/>
      <c r="I702" s="257"/>
      <c r="J702" s="257"/>
      <c r="K702" s="257"/>
      <c r="L702" s="700"/>
      <c r="M702" s="701"/>
    </row>
    <row r="703" spans="1:13" ht="25.5" hidden="1" x14ac:dyDescent="0.25">
      <c r="A703" s="260" t="s">
        <v>2004</v>
      </c>
      <c r="B703" s="258" t="s">
        <v>1123</v>
      </c>
      <c r="C703" s="699" t="s">
        <v>409</v>
      </c>
      <c r="D703" s="254" t="s">
        <v>1138</v>
      </c>
      <c r="E703" s="255" t="s">
        <v>2008</v>
      </c>
      <c r="F703" s="256" t="s">
        <v>2009</v>
      </c>
      <c r="G703" s="700" t="s">
        <v>2276</v>
      </c>
      <c r="H703" s="701" t="s">
        <v>1251</v>
      </c>
      <c r="I703" s="257"/>
      <c r="J703" s="257"/>
      <c r="K703" s="257"/>
      <c r="L703" s="700" t="s">
        <v>3472</v>
      </c>
      <c r="M703" s="701" t="s">
        <v>1091</v>
      </c>
    </row>
    <row r="704" spans="1:13" ht="25.5" hidden="1" x14ac:dyDescent="0.25">
      <c r="A704" s="260" t="s">
        <v>2004</v>
      </c>
      <c r="B704" s="258" t="s">
        <v>1123</v>
      </c>
      <c r="C704" s="699" t="s">
        <v>409</v>
      </c>
      <c r="D704" s="254" t="s">
        <v>1091</v>
      </c>
      <c r="E704" s="255" t="s">
        <v>2008</v>
      </c>
      <c r="F704" s="256" t="s">
        <v>2009</v>
      </c>
      <c r="G704" s="700" t="s">
        <v>2277</v>
      </c>
      <c r="H704" s="701" t="s">
        <v>1252</v>
      </c>
      <c r="I704" s="257"/>
      <c r="J704" s="257"/>
      <c r="K704" s="257"/>
      <c r="L704" s="700" t="s">
        <v>3472</v>
      </c>
      <c r="M704" s="701" t="s">
        <v>1092</v>
      </c>
    </row>
    <row r="705" spans="1:13" ht="25.5" hidden="1" x14ac:dyDescent="0.25">
      <c r="A705" s="260" t="s">
        <v>2004</v>
      </c>
      <c r="B705" s="258" t="s">
        <v>1123</v>
      </c>
      <c r="C705" s="699" t="s">
        <v>409</v>
      </c>
      <c r="D705" s="254" t="s">
        <v>1092</v>
      </c>
      <c r="E705" s="255" t="s">
        <v>2008</v>
      </c>
      <c r="F705" s="256" t="s">
        <v>2009</v>
      </c>
      <c r="G705" s="700" t="s">
        <v>2278</v>
      </c>
      <c r="H705" s="701" t="s">
        <v>1253</v>
      </c>
      <c r="I705" s="257"/>
      <c r="J705" s="257"/>
      <c r="K705" s="257"/>
      <c r="L705" s="700" t="s">
        <v>3472</v>
      </c>
      <c r="M705" s="701" t="s">
        <v>1097</v>
      </c>
    </row>
    <row r="706" spans="1:13" ht="25.5" hidden="1" x14ac:dyDescent="0.25">
      <c r="A706" s="260" t="s">
        <v>2004</v>
      </c>
      <c r="B706" s="258" t="s">
        <v>1123</v>
      </c>
      <c r="C706" s="699" t="s">
        <v>409</v>
      </c>
      <c r="D706" s="254" t="s">
        <v>1093</v>
      </c>
      <c r="E706" s="255" t="s">
        <v>2008</v>
      </c>
      <c r="F706" s="256" t="s">
        <v>2010</v>
      </c>
      <c r="G706" s="700" t="s">
        <v>2279</v>
      </c>
      <c r="H706" s="701" t="s">
        <v>1251</v>
      </c>
      <c r="I706" s="257"/>
      <c r="J706" s="257"/>
      <c r="K706" s="257"/>
      <c r="L706" s="700" t="s">
        <v>3474</v>
      </c>
      <c r="M706" s="701" t="s">
        <v>1091</v>
      </c>
    </row>
    <row r="707" spans="1:13" ht="25.5" hidden="1" x14ac:dyDescent="0.25">
      <c r="A707" s="260" t="s">
        <v>2004</v>
      </c>
      <c r="B707" s="258" t="s">
        <v>1123</v>
      </c>
      <c r="C707" s="699" t="s">
        <v>409</v>
      </c>
      <c r="D707" s="254" t="s">
        <v>1094</v>
      </c>
      <c r="E707" s="255" t="s">
        <v>2008</v>
      </c>
      <c r="F707" s="256" t="s">
        <v>2010</v>
      </c>
      <c r="G707" s="700" t="s">
        <v>2280</v>
      </c>
      <c r="H707" s="701" t="s">
        <v>1252</v>
      </c>
      <c r="I707" s="257"/>
      <c r="J707" s="257"/>
      <c r="K707" s="257"/>
      <c r="L707" s="700" t="s">
        <v>3474</v>
      </c>
      <c r="M707" s="701" t="s">
        <v>1092</v>
      </c>
    </row>
    <row r="708" spans="1:13" ht="25.5" hidden="1" x14ac:dyDescent="0.25">
      <c r="A708" s="260" t="s">
        <v>2004</v>
      </c>
      <c r="B708" s="258" t="s">
        <v>1123</v>
      </c>
      <c r="C708" s="699" t="s">
        <v>409</v>
      </c>
      <c r="D708" s="254" t="s">
        <v>1095</v>
      </c>
      <c r="E708" s="255" t="s">
        <v>2008</v>
      </c>
      <c r="F708" s="256" t="s">
        <v>2010</v>
      </c>
      <c r="G708" s="700" t="s">
        <v>2281</v>
      </c>
      <c r="H708" s="701" t="s">
        <v>1253</v>
      </c>
      <c r="I708" s="257"/>
      <c r="J708" s="257"/>
      <c r="K708" s="257"/>
      <c r="L708" s="700" t="s">
        <v>3474</v>
      </c>
      <c r="M708" s="701" t="s">
        <v>1097</v>
      </c>
    </row>
    <row r="709" spans="1:13" ht="25.5" hidden="1" x14ac:dyDescent="0.25">
      <c r="A709" s="260" t="s">
        <v>2004</v>
      </c>
      <c r="B709" s="258" t="s">
        <v>1123</v>
      </c>
      <c r="C709" s="699" t="s">
        <v>409</v>
      </c>
      <c r="D709" s="254" t="s">
        <v>1096</v>
      </c>
      <c r="E709" s="255" t="s">
        <v>1674</v>
      </c>
      <c r="F709" s="256" t="s">
        <v>2011</v>
      </c>
      <c r="G709" s="700" t="s">
        <v>2282</v>
      </c>
      <c r="H709" s="701" t="s">
        <v>1251</v>
      </c>
      <c r="I709" s="257"/>
      <c r="J709" s="257"/>
      <c r="K709" s="257"/>
      <c r="L709" s="700" t="s">
        <v>3476</v>
      </c>
      <c r="M709" s="701" t="s">
        <v>1091</v>
      </c>
    </row>
    <row r="710" spans="1:13" ht="25.5" hidden="1" x14ac:dyDescent="0.25">
      <c r="A710" s="260" t="s">
        <v>2004</v>
      </c>
      <c r="B710" s="258" t="s">
        <v>1123</v>
      </c>
      <c r="C710" s="699" t="s">
        <v>409</v>
      </c>
      <c r="D710" s="254" t="s">
        <v>1097</v>
      </c>
      <c r="E710" s="255" t="s">
        <v>1674</v>
      </c>
      <c r="F710" s="256" t="s">
        <v>2011</v>
      </c>
      <c r="G710" s="700" t="s">
        <v>2283</v>
      </c>
      <c r="H710" s="701" t="s">
        <v>1252</v>
      </c>
      <c r="I710" s="257"/>
      <c r="J710" s="257"/>
      <c r="K710" s="257"/>
      <c r="L710" s="700" t="s">
        <v>3476</v>
      </c>
      <c r="M710" s="701" t="s">
        <v>1092</v>
      </c>
    </row>
    <row r="711" spans="1:13" ht="25.5" hidden="1" x14ac:dyDescent="0.25">
      <c r="A711" s="260" t="s">
        <v>2004</v>
      </c>
      <c r="B711" s="258" t="s">
        <v>1123</v>
      </c>
      <c r="C711" s="699" t="s">
        <v>409</v>
      </c>
      <c r="D711" s="254" t="s">
        <v>1098</v>
      </c>
      <c r="E711" s="255" t="s">
        <v>1674</v>
      </c>
      <c r="F711" s="256" t="s">
        <v>2011</v>
      </c>
      <c r="G711" s="700" t="s">
        <v>2284</v>
      </c>
      <c r="H711" s="701" t="s">
        <v>1253</v>
      </c>
      <c r="I711" s="257"/>
      <c r="J711" s="257"/>
      <c r="K711" s="257"/>
      <c r="L711" s="700" t="s">
        <v>3476</v>
      </c>
      <c r="M711" s="701" t="s">
        <v>1097</v>
      </c>
    </row>
    <row r="712" spans="1:13" ht="25.5" hidden="1" x14ac:dyDescent="0.25">
      <c r="A712" s="260" t="s">
        <v>2004</v>
      </c>
      <c r="B712" s="258" t="s">
        <v>1123</v>
      </c>
      <c r="C712" s="699" t="s">
        <v>409</v>
      </c>
      <c r="D712" s="254" t="s">
        <v>1099</v>
      </c>
      <c r="E712" s="255" t="s">
        <v>1684</v>
      </c>
      <c r="F712" s="256" t="s">
        <v>43</v>
      </c>
      <c r="G712" s="700" t="s">
        <v>1276</v>
      </c>
      <c r="H712" s="701" t="s">
        <v>1251</v>
      </c>
      <c r="I712" s="257"/>
      <c r="J712" s="257"/>
      <c r="K712" s="257"/>
      <c r="L712" s="700" t="s">
        <v>3477</v>
      </c>
      <c r="M712" s="701" t="s">
        <v>1091</v>
      </c>
    </row>
    <row r="713" spans="1:13" ht="25.5" hidden="1" x14ac:dyDescent="0.25">
      <c r="A713" s="260" t="s">
        <v>2004</v>
      </c>
      <c r="B713" s="258" t="s">
        <v>1123</v>
      </c>
      <c r="C713" s="699" t="s">
        <v>409</v>
      </c>
      <c r="D713" s="254" t="s">
        <v>1100</v>
      </c>
      <c r="E713" s="255" t="s">
        <v>1684</v>
      </c>
      <c r="F713" s="256" t="s">
        <v>43</v>
      </c>
      <c r="G713" s="700" t="s">
        <v>1277</v>
      </c>
      <c r="H713" s="701" t="s">
        <v>1252</v>
      </c>
      <c r="I713" s="257"/>
      <c r="J713" s="257"/>
      <c r="K713" s="257"/>
      <c r="L713" s="700" t="s">
        <v>3477</v>
      </c>
      <c r="M713" s="701" t="s">
        <v>1092</v>
      </c>
    </row>
    <row r="714" spans="1:13" ht="25.5" hidden="1" x14ac:dyDescent="0.25">
      <c r="A714" s="260" t="s">
        <v>2004</v>
      </c>
      <c r="B714" s="258" t="s">
        <v>1123</v>
      </c>
      <c r="C714" s="699" t="s">
        <v>409</v>
      </c>
      <c r="D714" s="254" t="s">
        <v>1101</v>
      </c>
      <c r="E714" s="255" t="s">
        <v>1684</v>
      </c>
      <c r="F714" s="256" t="s">
        <v>43</v>
      </c>
      <c r="G714" s="700" t="s">
        <v>1278</v>
      </c>
      <c r="H714" s="701" t="s">
        <v>1253</v>
      </c>
      <c r="I714" s="257"/>
      <c r="J714" s="257"/>
      <c r="K714" s="257"/>
      <c r="L714" s="700" t="s">
        <v>3477</v>
      </c>
      <c r="M714" s="701" t="s">
        <v>1097</v>
      </c>
    </row>
    <row r="715" spans="1:13" ht="38.25" hidden="1" x14ac:dyDescent="0.25">
      <c r="A715" s="260" t="s">
        <v>2004</v>
      </c>
      <c r="B715" s="258" t="s">
        <v>1123</v>
      </c>
      <c r="C715" s="699" t="s">
        <v>409</v>
      </c>
      <c r="D715" s="254" t="s">
        <v>1102</v>
      </c>
      <c r="E715" s="255" t="s">
        <v>1288</v>
      </c>
      <c r="F715" s="256"/>
      <c r="G715" s="931" t="s">
        <v>2285</v>
      </c>
      <c r="H715" s="701" t="s">
        <v>1682</v>
      </c>
      <c r="I715" s="257"/>
      <c r="J715" s="257"/>
      <c r="K715" s="257"/>
      <c r="L715" s="700"/>
      <c r="M715" s="701"/>
    </row>
    <row r="716" spans="1:13" ht="25.5" hidden="1" x14ac:dyDescent="0.25">
      <c r="A716" s="260" t="s">
        <v>2004</v>
      </c>
      <c r="B716" s="258" t="s">
        <v>1123</v>
      </c>
      <c r="C716" s="699" t="s">
        <v>409</v>
      </c>
      <c r="D716" s="254" t="s">
        <v>1103</v>
      </c>
      <c r="E716" s="255"/>
      <c r="F716" s="256"/>
      <c r="G716" s="700"/>
      <c r="H716" s="701"/>
      <c r="I716" s="257"/>
      <c r="J716" s="257"/>
      <c r="K716" s="257"/>
      <c r="L716" s="700"/>
      <c r="M716" s="701"/>
    </row>
    <row r="717" spans="1:13" ht="25.5" hidden="1" x14ac:dyDescent="0.25">
      <c r="A717" s="260" t="s">
        <v>2004</v>
      </c>
      <c r="B717" s="258" t="s">
        <v>1123</v>
      </c>
      <c r="C717" s="699" t="s">
        <v>409</v>
      </c>
      <c r="D717" s="254" t="s">
        <v>1104</v>
      </c>
      <c r="E717" s="255"/>
      <c r="F717" s="256"/>
      <c r="G717" s="700"/>
      <c r="H717" s="701"/>
      <c r="I717" s="257"/>
      <c r="J717" s="257"/>
      <c r="K717" s="257"/>
      <c r="L717" s="700"/>
      <c r="M717" s="701"/>
    </row>
    <row r="718" spans="1:13" ht="25.5" hidden="1" x14ac:dyDescent="0.25">
      <c r="A718" s="260" t="s">
        <v>2004</v>
      </c>
      <c r="B718" s="258" t="s">
        <v>1123</v>
      </c>
      <c r="C718" s="699" t="s">
        <v>409</v>
      </c>
      <c r="D718" s="254" t="s">
        <v>1105</v>
      </c>
      <c r="E718" s="255"/>
      <c r="F718" s="256"/>
      <c r="G718" s="700"/>
      <c r="H718" s="701"/>
      <c r="I718" s="257"/>
      <c r="J718" s="257"/>
      <c r="K718" s="257"/>
      <c r="L718" s="700"/>
      <c r="M718" s="701"/>
    </row>
    <row r="719" spans="1:13" ht="25.5" hidden="1" x14ac:dyDescent="0.25">
      <c r="A719" s="260" t="s">
        <v>2004</v>
      </c>
      <c r="B719" s="258" t="s">
        <v>1123</v>
      </c>
      <c r="C719" s="699" t="s">
        <v>409</v>
      </c>
      <c r="D719" s="254" t="s">
        <v>1106</v>
      </c>
      <c r="E719" s="255"/>
      <c r="F719" s="256"/>
      <c r="G719" s="700"/>
      <c r="H719" s="701"/>
      <c r="I719" s="257"/>
      <c r="J719" s="257"/>
      <c r="K719" s="257"/>
      <c r="L719" s="700"/>
      <c r="M719" s="701"/>
    </row>
    <row r="720" spans="1:13" ht="25.5" hidden="1" x14ac:dyDescent="0.25">
      <c r="A720" s="260" t="s">
        <v>2004</v>
      </c>
      <c r="B720" s="258" t="s">
        <v>1123</v>
      </c>
      <c r="C720" s="699" t="s">
        <v>409</v>
      </c>
      <c r="D720" s="254" t="s">
        <v>1108</v>
      </c>
      <c r="E720" s="255"/>
      <c r="F720" s="256"/>
      <c r="G720" s="700"/>
      <c r="H720" s="701"/>
      <c r="I720" s="257"/>
      <c r="J720" s="257"/>
      <c r="K720" s="257"/>
      <c r="L720" s="700"/>
      <c r="M720" s="701"/>
    </row>
    <row r="721" spans="1:13" ht="25.5" hidden="1" x14ac:dyDescent="0.25">
      <c r="A721" s="260" t="s">
        <v>2004</v>
      </c>
      <c r="B721" s="258" t="s">
        <v>1123</v>
      </c>
      <c r="C721" s="699" t="s">
        <v>409</v>
      </c>
      <c r="D721" s="254" t="s">
        <v>1109</v>
      </c>
      <c r="E721" s="255"/>
      <c r="F721" s="256"/>
      <c r="G721" s="700"/>
      <c r="H721" s="701"/>
      <c r="I721" s="257"/>
      <c r="J721" s="257"/>
      <c r="K721" s="257"/>
      <c r="L721" s="700"/>
      <c r="M721" s="701"/>
    </row>
    <row r="722" spans="1:13" ht="25.5" hidden="1" x14ac:dyDescent="0.25">
      <c r="A722" s="260" t="s">
        <v>2004</v>
      </c>
      <c r="B722" s="258" t="s">
        <v>1123</v>
      </c>
      <c r="C722" s="699" t="s">
        <v>409</v>
      </c>
      <c r="D722" s="254" t="s">
        <v>1110</v>
      </c>
      <c r="E722" s="255"/>
      <c r="F722" s="256"/>
      <c r="G722" s="700"/>
      <c r="H722" s="701"/>
      <c r="I722" s="257"/>
      <c r="J722" s="257"/>
      <c r="K722" s="257"/>
      <c r="L722" s="700"/>
      <c r="M722" s="701"/>
    </row>
    <row r="723" spans="1:13" ht="25.5" hidden="1" x14ac:dyDescent="0.25">
      <c r="A723" s="260" t="s">
        <v>2004</v>
      </c>
      <c r="B723" s="258" t="s">
        <v>1123</v>
      </c>
      <c r="C723" s="699" t="s">
        <v>409</v>
      </c>
      <c r="D723" s="254" t="s">
        <v>1111</v>
      </c>
      <c r="E723" s="255"/>
      <c r="F723" s="256"/>
      <c r="G723" s="700"/>
      <c r="H723" s="701"/>
      <c r="I723" s="257"/>
      <c r="J723" s="257"/>
      <c r="K723" s="257"/>
      <c r="L723" s="700"/>
      <c r="M723" s="701"/>
    </row>
    <row r="724" spans="1:13" ht="25.5" hidden="1" x14ac:dyDescent="0.25">
      <c r="A724" s="260" t="s">
        <v>2004</v>
      </c>
      <c r="B724" s="258" t="s">
        <v>1123</v>
      </c>
      <c r="C724" s="699" t="s">
        <v>409</v>
      </c>
      <c r="D724" s="254" t="s">
        <v>1112</v>
      </c>
      <c r="E724" s="255"/>
      <c r="F724" s="256"/>
      <c r="G724" s="700"/>
      <c r="H724" s="701"/>
      <c r="I724" s="257"/>
      <c r="J724" s="257"/>
      <c r="K724" s="257"/>
      <c r="L724" s="700"/>
      <c r="M724" s="701"/>
    </row>
    <row r="725" spans="1:13" ht="25.5" hidden="1" x14ac:dyDescent="0.25">
      <c r="A725" s="260" t="s">
        <v>2004</v>
      </c>
      <c r="B725" s="258" t="s">
        <v>1123</v>
      </c>
      <c r="C725" s="699" t="s">
        <v>409</v>
      </c>
      <c r="D725" s="254" t="s">
        <v>1113</v>
      </c>
      <c r="E725" s="255"/>
      <c r="F725" s="256"/>
      <c r="G725" s="700"/>
      <c r="H725" s="701"/>
      <c r="I725" s="257"/>
      <c r="J725" s="257"/>
      <c r="K725" s="257"/>
      <c r="L725" s="700"/>
      <c r="M725" s="701"/>
    </row>
    <row r="726" spans="1:13" ht="25.5" hidden="1" x14ac:dyDescent="0.25">
      <c r="A726" s="260" t="s">
        <v>2004</v>
      </c>
      <c r="B726" s="258" t="s">
        <v>1123</v>
      </c>
      <c r="C726" s="699" t="s">
        <v>409</v>
      </c>
      <c r="D726" s="254" t="s">
        <v>1114</v>
      </c>
      <c r="E726" s="255"/>
      <c r="F726" s="256"/>
      <c r="G726" s="700"/>
      <c r="H726" s="701"/>
      <c r="I726" s="257"/>
      <c r="J726" s="257"/>
      <c r="K726" s="257"/>
      <c r="L726" s="700"/>
      <c r="M726" s="701"/>
    </row>
    <row r="727" spans="1:13" ht="25.5" hidden="1" x14ac:dyDescent="0.25">
      <c r="A727" s="260" t="s">
        <v>2004</v>
      </c>
      <c r="B727" s="258" t="s">
        <v>1123</v>
      </c>
      <c r="C727" s="699" t="s">
        <v>409</v>
      </c>
      <c r="D727" s="254" t="s">
        <v>1115</v>
      </c>
      <c r="E727" s="255"/>
      <c r="F727" s="256"/>
      <c r="G727" s="700"/>
      <c r="H727" s="701"/>
      <c r="I727" s="257"/>
      <c r="J727" s="257"/>
      <c r="K727" s="257"/>
      <c r="L727" s="700"/>
      <c r="M727" s="701"/>
    </row>
    <row r="728" spans="1:13" ht="25.5" hidden="1" x14ac:dyDescent="0.25">
      <c r="A728" s="260" t="s">
        <v>2004</v>
      </c>
      <c r="B728" s="258" t="s">
        <v>1123</v>
      </c>
      <c r="C728" s="699" t="s">
        <v>409</v>
      </c>
      <c r="D728" s="254" t="s">
        <v>1116</v>
      </c>
      <c r="E728" s="255"/>
      <c r="F728" s="256"/>
      <c r="G728" s="700"/>
      <c r="H728" s="701"/>
      <c r="I728" s="257"/>
      <c r="J728" s="257"/>
      <c r="K728" s="257"/>
      <c r="L728" s="700"/>
      <c r="M728" s="701"/>
    </row>
    <row r="729" spans="1:13" ht="25.5" hidden="1" x14ac:dyDescent="0.25">
      <c r="A729" s="260" t="s">
        <v>2004</v>
      </c>
      <c r="B729" s="258" t="s">
        <v>1123</v>
      </c>
      <c r="C729" s="699" t="s">
        <v>409</v>
      </c>
      <c r="D729" s="254" t="s">
        <v>1117</v>
      </c>
      <c r="E729" s="255"/>
      <c r="F729" s="256"/>
      <c r="G729" s="700"/>
      <c r="H729" s="701"/>
      <c r="I729" s="257"/>
      <c r="J729" s="257"/>
      <c r="K729" s="257"/>
      <c r="L729" s="700"/>
      <c r="M729" s="701"/>
    </row>
    <row r="730" spans="1:13" ht="25.5" hidden="1" x14ac:dyDescent="0.25">
      <c r="A730" s="260" t="s">
        <v>2004</v>
      </c>
      <c r="B730" s="258" t="s">
        <v>1123</v>
      </c>
      <c r="C730" s="699" t="s">
        <v>409</v>
      </c>
      <c r="D730" s="254" t="s">
        <v>1118</v>
      </c>
      <c r="E730" s="255"/>
      <c r="F730" s="256"/>
      <c r="G730" s="700"/>
      <c r="H730" s="701"/>
      <c r="I730" s="257"/>
      <c r="J730" s="257"/>
      <c r="K730" s="257"/>
      <c r="L730" s="700"/>
      <c r="M730" s="701"/>
    </row>
    <row r="731" spans="1:13" ht="25.5" hidden="1" x14ac:dyDescent="0.25">
      <c r="A731" s="260" t="s">
        <v>2004</v>
      </c>
      <c r="B731" s="258" t="s">
        <v>1123</v>
      </c>
      <c r="C731" s="699" t="s">
        <v>409</v>
      </c>
      <c r="D731" s="254" t="s">
        <v>1119</v>
      </c>
      <c r="E731" s="255"/>
      <c r="F731" s="256"/>
      <c r="G731" s="700"/>
      <c r="H731" s="701"/>
      <c r="I731" s="257"/>
      <c r="J731" s="257"/>
      <c r="K731" s="257"/>
      <c r="L731" s="700"/>
      <c r="M731" s="701"/>
    </row>
    <row r="732" spans="1:13" ht="25.5" hidden="1" x14ac:dyDescent="0.25">
      <c r="A732" s="260" t="s">
        <v>2004</v>
      </c>
      <c r="B732" s="258" t="s">
        <v>1123</v>
      </c>
      <c r="C732" s="699" t="s">
        <v>409</v>
      </c>
      <c r="D732" s="254" t="s">
        <v>1120</v>
      </c>
      <c r="E732" s="255"/>
      <c r="F732" s="256"/>
      <c r="G732" s="700"/>
      <c r="H732" s="701"/>
      <c r="I732" s="257"/>
      <c r="J732" s="257"/>
      <c r="K732" s="257"/>
      <c r="L732" s="700"/>
      <c r="M732" s="701"/>
    </row>
    <row r="733" spans="1:13" ht="25.5" hidden="1" x14ac:dyDescent="0.25">
      <c r="A733" s="260" t="s">
        <v>2004</v>
      </c>
      <c r="B733" s="258" t="s">
        <v>1123</v>
      </c>
      <c r="C733" s="699" t="s">
        <v>409</v>
      </c>
      <c r="D733" s="254" t="s">
        <v>1121</v>
      </c>
      <c r="E733" s="255"/>
      <c r="F733" s="256"/>
      <c r="G733" s="700"/>
      <c r="H733" s="701"/>
      <c r="I733" s="257"/>
      <c r="J733" s="257"/>
      <c r="K733" s="257"/>
      <c r="L733" s="700"/>
      <c r="M733" s="701"/>
    </row>
    <row r="734" spans="1:13" ht="25.5" hidden="1" x14ac:dyDescent="0.25">
      <c r="A734" s="260" t="s">
        <v>2004</v>
      </c>
      <c r="B734" s="258" t="s">
        <v>1123</v>
      </c>
      <c r="C734" s="699" t="s">
        <v>409</v>
      </c>
      <c r="D734" s="254" t="s">
        <v>1122</v>
      </c>
      <c r="E734" s="255"/>
      <c r="F734" s="256"/>
      <c r="G734" s="700"/>
      <c r="H734" s="701"/>
      <c r="I734" s="257"/>
      <c r="J734" s="257"/>
      <c r="K734" s="257"/>
      <c r="L734" s="700"/>
      <c r="M734" s="701"/>
    </row>
    <row r="735" spans="1:13" ht="25.5" hidden="1" x14ac:dyDescent="0.25">
      <c r="A735" s="260" t="s">
        <v>2004</v>
      </c>
      <c r="B735" s="258" t="s">
        <v>1123</v>
      </c>
      <c r="C735" s="699" t="s">
        <v>410</v>
      </c>
      <c r="D735" s="254" t="s">
        <v>1138</v>
      </c>
      <c r="E735" s="255" t="s">
        <v>2008</v>
      </c>
      <c r="F735" s="256" t="s">
        <v>2013</v>
      </c>
      <c r="G735" s="700" t="s">
        <v>2286</v>
      </c>
      <c r="H735" s="701" t="s">
        <v>1251</v>
      </c>
      <c r="I735" s="257"/>
      <c r="J735" s="257"/>
      <c r="K735" s="257"/>
      <c r="L735" s="700" t="s">
        <v>3473</v>
      </c>
      <c r="M735" s="701" t="s">
        <v>1091</v>
      </c>
    </row>
    <row r="736" spans="1:13" ht="25.5" hidden="1" x14ac:dyDescent="0.25">
      <c r="A736" s="260" t="s">
        <v>2004</v>
      </c>
      <c r="B736" s="258" t="s">
        <v>1123</v>
      </c>
      <c r="C736" s="699" t="s">
        <v>410</v>
      </c>
      <c r="D736" s="254" t="s">
        <v>1091</v>
      </c>
      <c r="E736" s="255" t="s">
        <v>2008</v>
      </c>
      <c r="F736" s="256" t="s">
        <v>2013</v>
      </c>
      <c r="G736" s="700" t="s">
        <v>2287</v>
      </c>
      <c r="H736" s="701" t="s">
        <v>1252</v>
      </c>
      <c r="I736" s="257"/>
      <c r="J736" s="257"/>
      <c r="K736" s="257"/>
      <c r="L736" s="700" t="s">
        <v>3473</v>
      </c>
      <c r="M736" s="701" t="s">
        <v>1092</v>
      </c>
    </row>
    <row r="737" spans="1:13" ht="25.5" hidden="1" x14ac:dyDescent="0.25">
      <c r="A737" s="260" t="s">
        <v>2004</v>
      </c>
      <c r="B737" s="258" t="s">
        <v>1123</v>
      </c>
      <c r="C737" s="699" t="s">
        <v>410</v>
      </c>
      <c r="D737" s="254" t="s">
        <v>1092</v>
      </c>
      <c r="E737" s="255" t="s">
        <v>2008</v>
      </c>
      <c r="F737" s="256" t="s">
        <v>2013</v>
      </c>
      <c r="G737" s="700" t="s">
        <v>2288</v>
      </c>
      <c r="H737" s="701" t="s">
        <v>1253</v>
      </c>
      <c r="I737" s="257"/>
      <c r="J737" s="257"/>
      <c r="K737" s="257"/>
      <c r="L737" s="700" t="s">
        <v>3473</v>
      </c>
      <c r="M737" s="701" t="s">
        <v>1097</v>
      </c>
    </row>
    <row r="738" spans="1:13" ht="25.5" hidden="1" x14ac:dyDescent="0.25">
      <c r="A738" s="260" t="s">
        <v>2004</v>
      </c>
      <c r="B738" s="258" t="s">
        <v>1123</v>
      </c>
      <c r="C738" s="699" t="s">
        <v>410</v>
      </c>
      <c r="D738" s="254" t="s">
        <v>1093</v>
      </c>
      <c r="E738" s="255" t="s">
        <v>2014</v>
      </c>
      <c r="F738" s="256" t="s">
        <v>2015</v>
      </c>
      <c r="G738" s="700" t="s">
        <v>2289</v>
      </c>
      <c r="H738" s="701" t="s">
        <v>1251</v>
      </c>
      <c r="I738" s="257"/>
      <c r="J738" s="257"/>
      <c r="K738" s="257"/>
      <c r="L738" s="700" t="s">
        <v>3475</v>
      </c>
      <c r="M738" s="701" t="s">
        <v>1091</v>
      </c>
    </row>
    <row r="739" spans="1:13" ht="25.5" hidden="1" x14ac:dyDescent="0.25">
      <c r="A739" s="260" t="s">
        <v>2004</v>
      </c>
      <c r="B739" s="258" t="s">
        <v>1123</v>
      </c>
      <c r="C739" s="699" t="s">
        <v>410</v>
      </c>
      <c r="D739" s="254" t="s">
        <v>1094</v>
      </c>
      <c r="E739" s="255" t="s">
        <v>2014</v>
      </c>
      <c r="F739" s="256" t="s">
        <v>2015</v>
      </c>
      <c r="G739" s="700" t="s">
        <v>2290</v>
      </c>
      <c r="H739" s="701" t="s">
        <v>1252</v>
      </c>
      <c r="I739" s="257"/>
      <c r="J739" s="257"/>
      <c r="K739" s="257"/>
      <c r="L739" s="700" t="s">
        <v>3475</v>
      </c>
      <c r="M739" s="701" t="s">
        <v>1097</v>
      </c>
    </row>
    <row r="740" spans="1:13" ht="25.5" hidden="1" x14ac:dyDescent="0.25">
      <c r="A740" s="260" t="s">
        <v>2004</v>
      </c>
      <c r="B740" s="258" t="s">
        <v>1123</v>
      </c>
      <c r="C740" s="699" t="s">
        <v>410</v>
      </c>
      <c r="D740" s="254" t="s">
        <v>1095</v>
      </c>
      <c r="E740" s="255" t="s">
        <v>2014</v>
      </c>
      <c r="F740" s="256" t="s">
        <v>2015</v>
      </c>
      <c r="G740" s="700" t="s">
        <v>2291</v>
      </c>
      <c r="H740" s="701" t="s">
        <v>1253</v>
      </c>
      <c r="I740" s="257"/>
      <c r="J740" s="257"/>
      <c r="K740" s="257"/>
      <c r="L740" s="700"/>
      <c r="M740" s="701"/>
    </row>
    <row r="741" spans="1:13" ht="25.5" hidden="1" x14ac:dyDescent="0.25">
      <c r="A741" s="260" t="s">
        <v>2004</v>
      </c>
      <c r="B741" s="258" t="s">
        <v>1123</v>
      </c>
      <c r="C741" s="699" t="s">
        <v>410</v>
      </c>
      <c r="D741" s="254" t="s">
        <v>1096</v>
      </c>
      <c r="E741" s="255" t="s">
        <v>1685</v>
      </c>
      <c r="F741" s="256" t="s">
        <v>43</v>
      </c>
      <c r="G741" s="932" t="s">
        <v>2322</v>
      </c>
      <c r="H741" s="701" t="s">
        <v>1251</v>
      </c>
      <c r="I741" s="257"/>
      <c r="J741" s="257"/>
      <c r="K741" s="257"/>
      <c r="L741" s="700" t="s">
        <v>3478</v>
      </c>
      <c r="M741" s="701" t="s">
        <v>1091</v>
      </c>
    </row>
    <row r="742" spans="1:13" ht="25.5" hidden="1" x14ac:dyDescent="0.25">
      <c r="A742" s="260" t="s">
        <v>2004</v>
      </c>
      <c r="B742" s="258" t="s">
        <v>1123</v>
      </c>
      <c r="C742" s="699" t="s">
        <v>410</v>
      </c>
      <c r="D742" s="254" t="s">
        <v>1097</v>
      </c>
      <c r="E742" s="255" t="s">
        <v>1685</v>
      </c>
      <c r="F742" s="256" t="s">
        <v>43</v>
      </c>
      <c r="G742" s="932" t="s">
        <v>2324</v>
      </c>
      <c r="H742" s="701" t="s">
        <v>1252</v>
      </c>
      <c r="I742" s="257"/>
      <c r="J742" s="257"/>
      <c r="K742" s="257"/>
      <c r="L742" s="700" t="s">
        <v>3478</v>
      </c>
      <c r="M742" s="701" t="s">
        <v>1097</v>
      </c>
    </row>
    <row r="743" spans="1:13" ht="25.5" hidden="1" x14ac:dyDescent="0.25">
      <c r="A743" s="260" t="s">
        <v>2004</v>
      </c>
      <c r="B743" s="258" t="s">
        <v>1123</v>
      </c>
      <c r="C743" s="699" t="s">
        <v>410</v>
      </c>
      <c r="D743" s="254" t="s">
        <v>1098</v>
      </c>
      <c r="E743" s="255" t="s">
        <v>1685</v>
      </c>
      <c r="F743" s="256" t="s">
        <v>43</v>
      </c>
      <c r="G743" s="932" t="s">
        <v>2326</v>
      </c>
      <c r="H743" s="701" t="s">
        <v>1253</v>
      </c>
      <c r="I743" s="257"/>
      <c r="J743" s="257"/>
      <c r="K743" s="257"/>
      <c r="L743" s="700"/>
      <c r="M743" s="701"/>
    </row>
    <row r="744" spans="1:13" ht="25.5" hidden="1" x14ac:dyDescent="0.25">
      <c r="A744" s="260" t="s">
        <v>2004</v>
      </c>
      <c r="B744" s="258" t="s">
        <v>1123</v>
      </c>
      <c r="C744" s="699" t="s">
        <v>410</v>
      </c>
      <c r="D744" s="254" t="s">
        <v>1099</v>
      </c>
      <c r="E744" s="255" t="s">
        <v>1675</v>
      </c>
      <c r="F744" s="256" t="s">
        <v>43</v>
      </c>
      <c r="G744" s="932" t="s">
        <v>2323</v>
      </c>
      <c r="H744" s="701" t="s">
        <v>1251</v>
      </c>
      <c r="I744" s="257"/>
      <c r="J744" s="257"/>
      <c r="K744" s="257"/>
      <c r="L744" s="700" t="s">
        <v>3481</v>
      </c>
      <c r="M744" s="701" t="s">
        <v>1091</v>
      </c>
    </row>
    <row r="745" spans="1:13" ht="25.5" hidden="1" x14ac:dyDescent="0.25">
      <c r="A745" s="260" t="s">
        <v>2004</v>
      </c>
      <c r="B745" s="258" t="s">
        <v>1123</v>
      </c>
      <c r="C745" s="699" t="s">
        <v>410</v>
      </c>
      <c r="D745" s="254" t="s">
        <v>1100</v>
      </c>
      <c r="E745" s="255" t="s">
        <v>1675</v>
      </c>
      <c r="F745" s="256" t="s">
        <v>43</v>
      </c>
      <c r="G745" s="932" t="s">
        <v>2325</v>
      </c>
      <c r="H745" s="701" t="s">
        <v>1252</v>
      </c>
      <c r="I745" s="257"/>
      <c r="J745" s="257"/>
      <c r="K745" s="257"/>
      <c r="L745" s="700" t="s">
        <v>3481</v>
      </c>
      <c r="M745" s="701" t="s">
        <v>1092</v>
      </c>
    </row>
    <row r="746" spans="1:13" ht="25.5" hidden="1" x14ac:dyDescent="0.25">
      <c r="A746" s="260" t="s">
        <v>2004</v>
      </c>
      <c r="B746" s="258" t="s">
        <v>1123</v>
      </c>
      <c r="C746" s="699" t="s">
        <v>410</v>
      </c>
      <c r="D746" s="254" t="s">
        <v>1101</v>
      </c>
      <c r="E746" s="255" t="s">
        <v>1675</v>
      </c>
      <c r="F746" s="256" t="s">
        <v>43</v>
      </c>
      <c r="G746" s="932" t="s">
        <v>2327</v>
      </c>
      <c r="H746" s="701" t="s">
        <v>1253</v>
      </c>
      <c r="I746" s="257"/>
      <c r="J746" s="257"/>
      <c r="K746" s="257"/>
      <c r="L746" s="700" t="s">
        <v>3481</v>
      </c>
      <c r="M746" s="701" t="s">
        <v>1097</v>
      </c>
    </row>
    <row r="747" spans="1:13" ht="38.25" hidden="1" x14ac:dyDescent="0.25">
      <c r="A747" s="260" t="s">
        <v>2004</v>
      </c>
      <c r="B747" s="258" t="s">
        <v>1123</v>
      </c>
      <c r="C747" s="699" t="s">
        <v>410</v>
      </c>
      <c r="D747" s="254" t="s">
        <v>1102</v>
      </c>
      <c r="E747" s="255" t="s">
        <v>1288</v>
      </c>
      <c r="F747" s="256"/>
      <c r="G747" s="931" t="s">
        <v>2292</v>
      </c>
      <c r="H747" s="701" t="s">
        <v>1636</v>
      </c>
      <c r="I747" s="257"/>
      <c r="J747" s="257"/>
      <c r="K747" s="257"/>
      <c r="L747" s="700" t="s">
        <v>3426</v>
      </c>
      <c r="M747" s="701" t="s">
        <v>3420</v>
      </c>
    </row>
    <row r="748" spans="1:13" ht="25.5" hidden="1" x14ac:dyDescent="0.25">
      <c r="A748" s="260" t="s">
        <v>2004</v>
      </c>
      <c r="B748" s="258" t="s">
        <v>1123</v>
      </c>
      <c r="C748" s="699" t="s">
        <v>410</v>
      </c>
      <c r="D748" s="254" t="s">
        <v>1103</v>
      </c>
      <c r="E748" s="255" t="s">
        <v>1289</v>
      </c>
      <c r="F748" s="256"/>
      <c r="G748" s="700"/>
      <c r="H748" s="701" t="s">
        <v>43</v>
      </c>
      <c r="I748" s="257"/>
      <c r="J748" s="257"/>
      <c r="K748" s="257"/>
      <c r="L748" s="700" t="s">
        <v>3426</v>
      </c>
      <c r="M748" s="701" t="s">
        <v>3418</v>
      </c>
    </row>
    <row r="749" spans="1:13" ht="25.5" hidden="1" x14ac:dyDescent="0.25">
      <c r="A749" s="260" t="s">
        <v>2004</v>
      </c>
      <c r="B749" s="258" t="s">
        <v>1123</v>
      </c>
      <c r="C749" s="699" t="s">
        <v>410</v>
      </c>
      <c r="D749" s="254" t="s">
        <v>1104</v>
      </c>
      <c r="E749" s="255"/>
      <c r="F749" s="256"/>
      <c r="G749" s="700"/>
      <c r="H749" s="701"/>
      <c r="I749" s="257"/>
      <c r="J749" s="257"/>
      <c r="K749" s="257"/>
      <c r="L749" s="700"/>
      <c r="M749" s="701"/>
    </row>
    <row r="750" spans="1:13" ht="25.5" hidden="1" x14ac:dyDescent="0.25">
      <c r="A750" s="260" t="s">
        <v>2004</v>
      </c>
      <c r="B750" s="258" t="s">
        <v>1123</v>
      </c>
      <c r="C750" s="699" t="s">
        <v>410</v>
      </c>
      <c r="D750" s="254" t="s">
        <v>1105</v>
      </c>
      <c r="E750" s="255"/>
      <c r="F750" s="256"/>
      <c r="G750" s="700"/>
      <c r="H750" s="701"/>
      <c r="I750" s="257"/>
      <c r="J750" s="257"/>
      <c r="K750" s="257"/>
      <c r="L750" s="700"/>
      <c r="M750" s="701"/>
    </row>
    <row r="751" spans="1:13" ht="25.5" hidden="1" x14ac:dyDescent="0.25">
      <c r="A751" s="260" t="s">
        <v>2004</v>
      </c>
      <c r="B751" s="258" t="s">
        <v>1123</v>
      </c>
      <c r="C751" s="699" t="s">
        <v>410</v>
      </c>
      <c r="D751" s="254" t="s">
        <v>1106</v>
      </c>
      <c r="E751" s="255"/>
      <c r="F751" s="256"/>
      <c r="G751" s="700"/>
      <c r="H751" s="701"/>
      <c r="I751" s="257"/>
      <c r="J751" s="257"/>
      <c r="K751" s="257"/>
      <c r="L751" s="700"/>
      <c r="M751" s="701"/>
    </row>
    <row r="752" spans="1:13" ht="25.5" hidden="1" x14ac:dyDescent="0.25">
      <c r="A752" s="260" t="s">
        <v>2004</v>
      </c>
      <c r="B752" s="258" t="s">
        <v>1123</v>
      </c>
      <c r="C752" s="699" t="s">
        <v>410</v>
      </c>
      <c r="D752" s="254" t="s">
        <v>1108</v>
      </c>
      <c r="E752" s="255"/>
      <c r="F752" s="256"/>
      <c r="G752" s="700"/>
      <c r="H752" s="701"/>
      <c r="I752" s="257"/>
      <c r="J752" s="257"/>
      <c r="K752" s="257"/>
      <c r="L752" s="700"/>
      <c r="M752" s="701"/>
    </row>
    <row r="753" spans="1:13" ht="25.5" hidden="1" x14ac:dyDescent="0.25">
      <c r="A753" s="260" t="s">
        <v>2004</v>
      </c>
      <c r="B753" s="258" t="s">
        <v>1123</v>
      </c>
      <c r="C753" s="699" t="s">
        <v>410</v>
      </c>
      <c r="D753" s="254" t="s">
        <v>1109</v>
      </c>
      <c r="E753" s="255"/>
      <c r="F753" s="256"/>
      <c r="G753" s="700"/>
      <c r="H753" s="701"/>
      <c r="I753" s="257"/>
      <c r="J753" s="257"/>
      <c r="K753" s="257"/>
      <c r="L753" s="700"/>
      <c r="M753" s="701"/>
    </row>
    <row r="754" spans="1:13" ht="25.5" hidden="1" x14ac:dyDescent="0.25">
      <c r="A754" s="260" t="s">
        <v>2004</v>
      </c>
      <c r="B754" s="258" t="s">
        <v>1123</v>
      </c>
      <c r="C754" s="699" t="s">
        <v>410</v>
      </c>
      <c r="D754" s="254" t="s">
        <v>1110</v>
      </c>
      <c r="E754" s="255"/>
      <c r="F754" s="256"/>
      <c r="G754" s="700"/>
      <c r="H754" s="701"/>
      <c r="I754" s="257"/>
      <c r="J754" s="257"/>
      <c r="K754" s="257"/>
      <c r="L754" s="700"/>
      <c r="M754" s="701"/>
    </row>
    <row r="755" spans="1:13" ht="25.5" hidden="1" x14ac:dyDescent="0.25">
      <c r="A755" s="260" t="s">
        <v>2004</v>
      </c>
      <c r="B755" s="258" t="s">
        <v>1123</v>
      </c>
      <c r="C755" s="699" t="s">
        <v>410</v>
      </c>
      <c r="D755" s="254" t="s">
        <v>1111</v>
      </c>
      <c r="E755" s="255"/>
      <c r="F755" s="256"/>
      <c r="G755" s="700"/>
      <c r="H755" s="701"/>
      <c r="I755" s="257"/>
      <c r="J755" s="257"/>
      <c r="K755" s="257"/>
      <c r="L755" s="700"/>
      <c r="M755" s="701"/>
    </row>
    <row r="756" spans="1:13" ht="25.5" hidden="1" x14ac:dyDescent="0.25">
      <c r="A756" s="260" t="s">
        <v>2004</v>
      </c>
      <c r="B756" s="258" t="s">
        <v>1123</v>
      </c>
      <c r="C756" s="699" t="s">
        <v>410</v>
      </c>
      <c r="D756" s="254" t="s">
        <v>1112</v>
      </c>
      <c r="E756" s="255"/>
      <c r="F756" s="256"/>
      <c r="G756" s="700"/>
      <c r="H756" s="701"/>
      <c r="I756" s="257"/>
      <c r="J756" s="257"/>
      <c r="K756" s="257"/>
      <c r="L756" s="700"/>
      <c r="M756" s="701"/>
    </row>
    <row r="757" spans="1:13" ht="25.5" hidden="1" x14ac:dyDescent="0.25">
      <c r="A757" s="260" t="s">
        <v>2004</v>
      </c>
      <c r="B757" s="258" t="s">
        <v>1123</v>
      </c>
      <c r="C757" s="699" t="s">
        <v>410</v>
      </c>
      <c r="D757" s="254" t="s">
        <v>1113</v>
      </c>
      <c r="E757" s="255"/>
      <c r="F757" s="256"/>
      <c r="G757" s="700"/>
      <c r="H757" s="701"/>
      <c r="I757" s="257"/>
      <c r="J757" s="257"/>
      <c r="K757" s="257"/>
      <c r="L757" s="700"/>
      <c r="M757" s="701"/>
    </row>
    <row r="758" spans="1:13" ht="25.5" hidden="1" x14ac:dyDescent="0.25">
      <c r="A758" s="260" t="s">
        <v>2004</v>
      </c>
      <c r="B758" s="258" t="s">
        <v>1123</v>
      </c>
      <c r="C758" s="699" t="s">
        <v>410</v>
      </c>
      <c r="D758" s="254" t="s">
        <v>1114</v>
      </c>
      <c r="E758" s="255"/>
      <c r="F758" s="256"/>
      <c r="G758" s="700"/>
      <c r="H758" s="701"/>
      <c r="I758" s="257"/>
      <c r="J758" s="257"/>
      <c r="K758" s="257"/>
      <c r="L758" s="700"/>
      <c r="M758" s="701"/>
    </row>
    <row r="759" spans="1:13" ht="25.5" hidden="1" x14ac:dyDescent="0.25">
      <c r="A759" s="260" t="s">
        <v>2004</v>
      </c>
      <c r="B759" s="258" t="s">
        <v>1123</v>
      </c>
      <c r="C759" s="699" t="s">
        <v>410</v>
      </c>
      <c r="D759" s="254" t="s">
        <v>1115</v>
      </c>
      <c r="E759" s="255"/>
      <c r="F759" s="256"/>
      <c r="G759" s="700"/>
      <c r="H759" s="701"/>
      <c r="I759" s="257"/>
      <c r="J759" s="257"/>
      <c r="K759" s="257"/>
      <c r="L759" s="700"/>
      <c r="M759" s="701"/>
    </row>
    <row r="760" spans="1:13" ht="25.5" hidden="1" x14ac:dyDescent="0.25">
      <c r="A760" s="260" t="s">
        <v>2004</v>
      </c>
      <c r="B760" s="258" t="s">
        <v>1123</v>
      </c>
      <c r="C760" s="699" t="s">
        <v>410</v>
      </c>
      <c r="D760" s="254" t="s">
        <v>1116</v>
      </c>
      <c r="E760" s="255"/>
      <c r="F760" s="256"/>
      <c r="G760" s="700"/>
      <c r="H760" s="701"/>
      <c r="I760" s="257"/>
      <c r="J760" s="257"/>
      <c r="K760" s="257"/>
      <c r="L760" s="700"/>
      <c r="M760" s="701"/>
    </row>
    <row r="761" spans="1:13" ht="25.5" hidden="1" x14ac:dyDescent="0.25">
      <c r="A761" s="260" t="s">
        <v>2004</v>
      </c>
      <c r="B761" s="258" t="s">
        <v>1123</v>
      </c>
      <c r="C761" s="699" t="s">
        <v>410</v>
      </c>
      <c r="D761" s="254" t="s">
        <v>1117</v>
      </c>
      <c r="E761" s="255"/>
      <c r="F761" s="256"/>
      <c r="G761" s="700"/>
      <c r="H761" s="701"/>
      <c r="I761" s="257"/>
      <c r="J761" s="257"/>
      <c r="K761" s="257"/>
      <c r="L761" s="700"/>
      <c r="M761" s="701"/>
    </row>
    <row r="762" spans="1:13" ht="25.5" hidden="1" x14ac:dyDescent="0.25">
      <c r="A762" s="260" t="s">
        <v>2004</v>
      </c>
      <c r="B762" s="258" t="s">
        <v>1123</v>
      </c>
      <c r="C762" s="699" t="s">
        <v>410</v>
      </c>
      <c r="D762" s="254" t="s">
        <v>1118</v>
      </c>
      <c r="E762" s="255"/>
      <c r="F762" s="256"/>
      <c r="G762" s="700"/>
      <c r="H762" s="701"/>
      <c r="I762" s="257"/>
      <c r="J762" s="257"/>
      <c r="K762" s="257"/>
      <c r="L762" s="700"/>
      <c r="M762" s="701"/>
    </row>
    <row r="763" spans="1:13" ht="25.5" hidden="1" x14ac:dyDescent="0.25">
      <c r="A763" s="260" t="s">
        <v>2004</v>
      </c>
      <c r="B763" s="258" t="s">
        <v>1123</v>
      </c>
      <c r="C763" s="699" t="s">
        <v>410</v>
      </c>
      <c r="D763" s="254" t="s">
        <v>1119</v>
      </c>
      <c r="E763" s="255"/>
      <c r="F763" s="256"/>
      <c r="G763" s="700"/>
      <c r="H763" s="701"/>
      <c r="I763" s="257"/>
      <c r="J763" s="257"/>
      <c r="K763" s="257"/>
      <c r="L763" s="700"/>
      <c r="M763" s="701"/>
    </row>
    <row r="764" spans="1:13" ht="25.5" hidden="1" x14ac:dyDescent="0.25">
      <c r="A764" s="260" t="s">
        <v>2004</v>
      </c>
      <c r="B764" s="258" t="s">
        <v>1123</v>
      </c>
      <c r="C764" s="699" t="s">
        <v>410</v>
      </c>
      <c r="D764" s="254" t="s">
        <v>1120</v>
      </c>
      <c r="E764" s="255"/>
      <c r="F764" s="256"/>
      <c r="G764" s="700"/>
      <c r="H764" s="701"/>
      <c r="I764" s="257"/>
      <c r="J764" s="257"/>
      <c r="K764" s="257"/>
      <c r="L764" s="700"/>
      <c r="M764" s="701"/>
    </row>
    <row r="765" spans="1:13" ht="25.5" hidden="1" x14ac:dyDescent="0.25">
      <c r="A765" s="260" t="s">
        <v>2004</v>
      </c>
      <c r="B765" s="258" t="s">
        <v>1123</v>
      </c>
      <c r="C765" s="699" t="s">
        <v>410</v>
      </c>
      <c r="D765" s="254" t="s">
        <v>1121</v>
      </c>
      <c r="E765" s="255"/>
      <c r="F765" s="256"/>
      <c r="G765" s="700"/>
      <c r="H765" s="701"/>
      <c r="I765" s="257"/>
      <c r="J765" s="257"/>
      <c r="K765" s="257"/>
      <c r="L765" s="700"/>
      <c r="M765" s="701"/>
    </row>
    <row r="766" spans="1:13" ht="25.5" hidden="1" x14ac:dyDescent="0.25">
      <c r="A766" s="260" t="s">
        <v>2004</v>
      </c>
      <c r="B766" s="258" t="s">
        <v>1123</v>
      </c>
      <c r="C766" s="699" t="s">
        <v>410</v>
      </c>
      <c r="D766" s="254" t="s">
        <v>1122</v>
      </c>
      <c r="E766" s="255"/>
      <c r="F766" s="256"/>
      <c r="G766" s="700"/>
      <c r="H766" s="701"/>
      <c r="I766" s="257"/>
      <c r="J766" s="257"/>
      <c r="K766" s="257"/>
      <c r="L766" s="700"/>
      <c r="M766" s="701"/>
    </row>
    <row r="767" spans="1:13" ht="38.25" x14ac:dyDescent="0.25">
      <c r="A767" s="260" t="s">
        <v>2004</v>
      </c>
      <c r="B767" s="258" t="s">
        <v>1159</v>
      </c>
      <c r="C767" s="699" t="s">
        <v>1193</v>
      </c>
      <c r="D767" s="254" t="s">
        <v>2042</v>
      </c>
      <c r="E767" s="255" t="s">
        <v>1164</v>
      </c>
      <c r="F767" s="256"/>
      <c r="G767" s="930"/>
      <c r="H767" s="701" t="s">
        <v>2043</v>
      </c>
      <c r="I767" s="257"/>
      <c r="J767" s="257"/>
      <c r="K767" s="257"/>
      <c r="L767" s="700" t="s">
        <v>3482</v>
      </c>
      <c r="M767" s="701" t="s">
        <v>3483</v>
      </c>
    </row>
    <row r="768" spans="1:13" hidden="1" x14ac:dyDescent="0.25">
      <c r="A768" s="260" t="s">
        <v>2004</v>
      </c>
      <c r="B768" s="258" t="s">
        <v>1159</v>
      </c>
      <c r="C768" s="699" t="s">
        <v>1193</v>
      </c>
      <c r="D768" s="254" t="s">
        <v>2044</v>
      </c>
      <c r="E768" s="255" t="s">
        <v>1164</v>
      </c>
      <c r="F768" s="256"/>
      <c r="G768" s="700"/>
      <c r="H768" s="701" t="s">
        <v>43</v>
      </c>
      <c r="I768" s="257"/>
      <c r="J768" s="257"/>
      <c r="K768" s="257"/>
      <c r="L768" s="700" t="s">
        <v>3485</v>
      </c>
      <c r="M768" s="701" t="s">
        <v>3483</v>
      </c>
    </row>
    <row r="769" spans="1:13" ht="25.5" x14ac:dyDescent="0.25">
      <c r="A769" s="260" t="s">
        <v>2004</v>
      </c>
      <c r="B769" s="258" t="s">
        <v>1159</v>
      </c>
      <c r="C769" s="699" t="s">
        <v>415</v>
      </c>
      <c r="D769" s="254" t="s">
        <v>2042</v>
      </c>
      <c r="E769" s="255" t="s">
        <v>1164</v>
      </c>
      <c r="F769" s="256"/>
      <c r="G769" s="930"/>
      <c r="H769" s="701" t="s">
        <v>2045</v>
      </c>
      <c r="I769" s="257"/>
      <c r="J769" s="257"/>
      <c r="K769" s="257"/>
      <c r="L769" s="700" t="s">
        <v>3484</v>
      </c>
      <c r="M769" s="701" t="s">
        <v>3483</v>
      </c>
    </row>
    <row r="770" spans="1:13" hidden="1" x14ac:dyDescent="0.25">
      <c r="A770" s="260" t="s">
        <v>2004</v>
      </c>
      <c r="B770" s="258" t="s">
        <v>1159</v>
      </c>
      <c r="C770" s="699" t="s">
        <v>415</v>
      </c>
      <c r="D770" s="254" t="s">
        <v>2044</v>
      </c>
      <c r="E770" s="255" t="s">
        <v>1164</v>
      </c>
      <c r="F770" s="256"/>
      <c r="G770" s="700"/>
      <c r="H770" s="701" t="s">
        <v>43</v>
      </c>
      <c r="I770" s="257"/>
      <c r="J770" s="257"/>
      <c r="K770" s="257"/>
      <c r="L770" s="700" t="s">
        <v>3486</v>
      </c>
      <c r="M770" s="701" t="s">
        <v>3483</v>
      </c>
    </row>
    <row r="771" spans="1:13" hidden="1" x14ac:dyDescent="0.25">
      <c r="A771" s="260" t="s">
        <v>2046</v>
      </c>
      <c r="B771" s="258" t="s">
        <v>1159</v>
      </c>
      <c r="C771" s="699" t="s">
        <v>575</v>
      </c>
      <c r="D771" s="929"/>
      <c r="E771" s="255"/>
      <c r="F771" s="256"/>
      <c r="G771" s="700"/>
      <c r="H771" s="701"/>
      <c r="I771" s="257"/>
      <c r="J771" s="257"/>
      <c r="K771" s="257"/>
      <c r="L771" s="700"/>
      <c r="M771" s="701"/>
    </row>
    <row r="772" spans="1:13" hidden="1" x14ac:dyDescent="0.25">
      <c r="A772" s="260" t="s">
        <v>2046</v>
      </c>
      <c r="B772" s="258" t="s">
        <v>1159</v>
      </c>
      <c r="C772" s="699" t="s">
        <v>580</v>
      </c>
      <c r="D772" s="929"/>
      <c r="E772" s="255"/>
      <c r="F772" s="256"/>
      <c r="G772" s="700"/>
      <c r="H772" s="701"/>
      <c r="I772" s="257"/>
      <c r="J772" s="257"/>
      <c r="K772" s="257"/>
      <c r="L772" s="700"/>
      <c r="M772" s="701"/>
    </row>
    <row r="773" spans="1:13" hidden="1" x14ac:dyDescent="0.25">
      <c r="A773" s="260" t="s">
        <v>2046</v>
      </c>
      <c r="B773" s="258" t="s">
        <v>1159</v>
      </c>
      <c r="C773" s="699" t="s">
        <v>1160</v>
      </c>
      <c r="D773" s="254" t="s">
        <v>1091</v>
      </c>
      <c r="E773" s="255"/>
      <c r="F773" s="256"/>
      <c r="G773" s="700"/>
      <c r="H773" s="701"/>
      <c r="I773" s="257"/>
      <c r="J773" s="257"/>
      <c r="K773" s="257"/>
      <c r="L773" s="700"/>
      <c r="M773" s="701"/>
    </row>
    <row r="774" spans="1:13" hidden="1" x14ac:dyDescent="0.25">
      <c r="A774" s="260" t="s">
        <v>2046</v>
      </c>
      <c r="B774" s="258" t="s">
        <v>1159</v>
      </c>
      <c r="C774" s="699" t="s">
        <v>1160</v>
      </c>
      <c r="D774" s="254" t="s">
        <v>1092</v>
      </c>
      <c r="E774" s="255"/>
      <c r="F774" s="256"/>
      <c r="G774" s="700"/>
      <c r="H774" s="701"/>
      <c r="I774" s="257"/>
      <c r="J774" s="257"/>
      <c r="K774" s="257"/>
      <c r="L774" s="700"/>
      <c r="M774" s="701"/>
    </row>
    <row r="775" spans="1:13" hidden="1" x14ac:dyDescent="0.25">
      <c r="A775" s="260" t="s">
        <v>2046</v>
      </c>
      <c r="B775" s="258" t="s">
        <v>1159</v>
      </c>
      <c r="C775" s="699" t="s">
        <v>1160</v>
      </c>
      <c r="D775" s="254" t="s">
        <v>1093</v>
      </c>
      <c r="E775" s="255"/>
      <c r="F775" s="256"/>
      <c r="G775" s="700"/>
      <c r="H775" s="701"/>
      <c r="I775" s="257"/>
      <c r="J775" s="257"/>
      <c r="K775" s="257"/>
      <c r="L775" s="700"/>
      <c r="M775" s="701"/>
    </row>
    <row r="776" spans="1:13" ht="38.25" x14ac:dyDescent="0.25">
      <c r="A776" s="260" t="s">
        <v>2046</v>
      </c>
      <c r="B776" s="258" t="s">
        <v>1159</v>
      </c>
      <c r="C776" s="699" t="s">
        <v>1161</v>
      </c>
      <c r="D776" s="929"/>
      <c r="E776" s="255" t="s">
        <v>1164</v>
      </c>
      <c r="F776" s="256"/>
      <c r="G776" s="930"/>
      <c r="H776" s="701" t="s">
        <v>2047</v>
      </c>
      <c r="I776" s="257"/>
      <c r="J776" s="257"/>
      <c r="K776" s="257"/>
      <c r="L776" s="700"/>
      <c r="M776" s="701"/>
    </row>
    <row r="777" spans="1:13" ht="63.75" x14ac:dyDescent="0.25">
      <c r="A777" s="260" t="s">
        <v>2046</v>
      </c>
      <c r="B777" s="258" t="s">
        <v>1159</v>
      </c>
      <c r="C777" s="699" t="s">
        <v>1161</v>
      </c>
      <c r="D777" s="929"/>
      <c r="E777" s="255" t="s">
        <v>1164</v>
      </c>
      <c r="F777" s="256"/>
      <c r="G777" s="930"/>
      <c r="H777" s="701" t="s">
        <v>2048</v>
      </c>
      <c r="I777" s="257"/>
      <c r="J777" s="257"/>
      <c r="K777" s="257"/>
      <c r="L777" s="700"/>
      <c r="M777" s="701"/>
    </row>
    <row r="778" spans="1:13" hidden="1" x14ac:dyDescent="0.25">
      <c r="A778" s="260" t="s">
        <v>2046</v>
      </c>
      <c r="B778" s="258" t="s">
        <v>1159</v>
      </c>
      <c r="C778" s="699" t="s">
        <v>1175</v>
      </c>
      <c r="D778" s="254" t="s">
        <v>1091</v>
      </c>
      <c r="E778" s="255"/>
      <c r="F778" s="256"/>
      <c r="G778" s="700"/>
      <c r="H778" s="701"/>
      <c r="I778" s="257"/>
      <c r="J778" s="257"/>
      <c r="K778" s="257"/>
      <c r="L778" s="700"/>
      <c r="M778" s="701"/>
    </row>
    <row r="779" spans="1:13" hidden="1" x14ac:dyDescent="0.25">
      <c r="A779" s="260" t="s">
        <v>2046</v>
      </c>
      <c r="B779" s="258" t="s">
        <v>1159</v>
      </c>
      <c r="C779" s="699" t="s">
        <v>1175</v>
      </c>
      <c r="D779" s="254" t="s">
        <v>1092</v>
      </c>
      <c r="E779" s="255"/>
      <c r="F779" s="256"/>
      <c r="G779" s="700"/>
      <c r="H779" s="701"/>
      <c r="I779" s="257"/>
      <c r="J779" s="257"/>
      <c r="K779" s="257"/>
      <c r="L779" s="700"/>
      <c r="M779" s="701"/>
    </row>
    <row r="780" spans="1:13" hidden="1" x14ac:dyDescent="0.25">
      <c r="A780" s="260" t="s">
        <v>2046</v>
      </c>
      <c r="B780" s="258" t="s">
        <v>1159</v>
      </c>
      <c r="C780" s="699" t="s">
        <v>1175</v>
      </c>
      <c r="D780" s="254" t="s">
        <v>1093</v>
      </c>
      <c r="E780" s="255"/>
      <c r="F780" s="256"/>
      <c r="G780" s="700"/>
      <c r="H780" s="701"/>
      <c r="I780" s="257"/>
      <c r="J780" s="257"/>
      <c r="K780" s="257"/>
      <c r="L780" s="700"/>
      <c r="M780" s="701"/>
    </row>
    <row r="781" spans="1:13" ht="38.25" x14ac:dyDescent="0.25">
      <c r="A781" s="260" t="s">
        <v>2046</v>
      </c>
      <c r="B781" s="258" t="s">
        <v>1159</v>
      </c>
      <c r="C781" s="699" t="s">
        <v>1176</v>
      </c>
      <c r="D781" s="929"/>
      <c r="E781" s="255" t="s">
        <v>1164</v>
      </c>
      <c r="F781" s="256"/>
      <c r="G781" s="930"/>
      <c r="H781" s="701" t="s">
        <v>2049</v>
      </c>
      <c r="I781" s="257"/>
      <c r="J781" s="257"/>
      <c r="K781" s="257"/>
      <c r="L781" s="700"/>
      <c r="M781" s="701"/>
    </row>
    <row r="782" spans="1:13" ht="25.5" x14ac:dyDescent="0.25">
      <c r="A782" s="260" t="s">
        <v>2046</v>
      </c>
      <c r="B782" s="258" t="s">
        <v>1159</v>
      </c>
      <c r="C782" s="699" t="s">
        <v>1176</v>
      </c>
      <c r="D782" s="929"/>
      <c r="E782" s="255" t="s">
        <v>1164</v>
      </c>
      <c r="F782" s="256"/>
      <c r="G782" s="930"/>
      <c r="H782" s="701" t="s">
        <v>2293</v>
      </c>
      <c r="I782" s="257"/>
      <c r="J782" s="257"/>
      <c r="K782" s="257"/>
      <c r="L782" s="700"/>
      <c r="M782" s="701"/>
    </row>
    <row r="783" spans="1:13" ht="25.5" x14ac:dyDescent="0.25">
      <c r="A783" s="260" t="s">
        <v>2046</v>
      </c>
      <c r="B783" s="258" t="s">
        <v>1159</v>
      </c>
      <c r="C783" s="699" t="s">
        <v>1292</v>
      </c>
      <c r="D783" s="929"/>
      <c r="E783" s="255" t="s">
        <v>1164</v>
      </c>
      <c r="F783" s="256"/>
      <c r="G783" s="930"/>
      <c r="H783" s="701" t="s">
        <v>2050</v>
      </c>
      <c r="I783" s="257"/>
      <c r="J783" s="257"/>
      <c r="K783" s="257"/>
      <c r="L783" s="700"/>
      <c r="M783" s="701"/>
    </row>
    <row r="784" spans="1:13" ht="25.5" x14ac:dyDescent="0.25">
      <c r="A784" s="260" t="s">
        <v>2046</v>
      </c>
      <c r="B784" s="258" t="s">
        <v>1159</v>
      </c>
      <c r="C784" s="699" t="s">
        <v>1292</v>
      </c>
      <c r="D784" s="929"/>
      <c r="E784" s="255" t="s">
        <v>1164</v>
      </c>
      <c r="F784" s="256"/>
      <c r="G784" s="930"/>
      <c r="H784" s="701" t="s">
        <v>2294</v>
      </c>
      <c r="I784" s="257"/>
      <c r="J784" s="257"/>
      <c r="K784" s="257"/>
      <c r="L784" s="700"/>
      <c r="M784" s="701"/>
    </row>
    <row r="785" spans="1:13" ht="25.5" hidden="1" x14ac:dyDescent="0.25">
      <c r="A785" s="260" t="s">
        <v>2046</v>
      </c>
      <c r="B785" s="258" t="s">
        <v>1090</v>
      </c>
      <c r="C785" s="699" t="s">
        <v>1293</v>
      </c>
      <c r="D785" s="254" t="s">
        <v>1138</v>
      </c>
      <c r="E785" s="255" t="s">
        <v>1294</v>
      </c>
      <c r="F785" s="256"/>
      <c r="G785" s="700" t="s">
        <v>2094</v>
      </c>
      <c r="H785" s="701" t="s">
        <v>2051</v>
      </c>
      <c r="I785" s="257"/>
      <c r="J785" s="257"/>
      <c r="K785" s="257"/>
      <c r="L785" s="700" t="s">
        <v>3488</v>
      </c>
      <c r="M785" s="701" t="s">
        <v>3417</v>
      </c>
    </row>
    <row r="786" spans="1:13" ht="25.5" hidden="1" x14ac:dyDescent="0.25">
      <c r="A786" s="260" t="s">
        <v>2046</v>
      </c>
      <c r="B786" s="258" t="s">
        <v>1090</v>
      </c>
      <c r="C786" s="699" t="s">
        <v>1293</v>
      </c>
      <c r="D786" s="254" t="s">
        <v>1091</v>
      </c>
      <c r="E786" s="255" t="s">
        <v>1295</v>
      </c>
      <c r="F786" s="256"/>
      <c r="G786" s="700"/>
      <c r="H786" s="701" t="s">
        <v>43</v>
      </c>
      <c r="I786" s="257"/>
      <c r="J786" s="257"/>
      <c r="K786" s="257"/>
      <c r="L786" s="700" t="s">
        <v>3488</v>
      </c>
      <c r="M786" s="701" t="s">
        <v>3470</v>
      </c>
    </row>
    <row r="787" spans="1:13" ht="38.25" hidden="1" x14ac:dyDescent="0.25">
      <c r="A787" s="260" t="s">
        <v>2046</v>
      </c>
      <c r="B787" s="258" t="s">
        <v>1090</v>
      </c>
      <c r="C787" s="699" t="s">
        <v>1293</v>
      </c>
      <c r="D787" s="254" t="s">
        <v>1092</v>
      </c>
      <c r="E787" s="255" t="s">
        <v>1294</v>
      </c>
      <c r="F787" s="256"/>
      <c r="G787" s="700" t="s">
        <v>2095</v>
      </c>
      <c r="H787" s="701" t="s">
        <v>2052</v>
      </c>
      <c r="I787" s="257"/>
      <c r="J787" s="257"/>
      <c r="K787" s="257"/>
      <c r="L787" s="700" t="s">
        <v>3488</v>
      </c>
      <c r="M787" s="701" t="s">
        <v>3459</v>
      </c>
    </row>
    <row r="788" spans="1:13" ht="25.5" hidden="1" x14ac:dyDescent="0.25">
      <c r="A788" s="260" t="s">
        <v>2046</v>
      </c>
      <c r="B788" s="258" t="s">
        <v>1090</v>
      </c>
      <c r="C788" s="699" t="s">
        <v>1293</v>
      </c>
      <c r="D788" s="254" t="s">
        <v>1093</v>
      </c>
      <c r="E788" s="255" t="s">
        <v>1294</v>
      </c>
      <c r="F788" s="256"/>
      <c r="G788" s="700" t="s">
        <v>2096</v>
      </c>
      <c r="H788" s="701" t="s">
        <v>2053</v>
      </c>
      <c r="I788" s="257"/>
      <c r="J788" s="257"/>
      <c r="K788" s="257"/>
      <c r="L788" s="700" t="s">
        <v>3488</v>
      </c>
      <c r="M788" s="701" t="s">
        <v>3491</v>
      </c>
    </row>
    <row r="789" spans="1:13" ht="25.5" hidden="1" x14ac:dyDescent="0.25">
      <c r="A789" s="260" t="s">
        <v>2046</v>
      </c>
      <c r="B789" s="258" t="s">
        <v>1090</v>
      </c>
      <c r="C789" s="699" t="s">
        <v>1293</v>
      </c>
      <c r="D789" s="254" t="s">
        <v>1094</v>
      </c>
      <c r="E789" s="255" t="s">
        <v>1294</v>
      </c>
      <c r="F789" s="256"/>
      <c r="G789" s="700"/>
      <c r="H789" s="701" t="s">
        <v>43</v>
      </c>
      <c r="I789" s="257"/>
      <c r="J789" s="257"/>
      <c r="K789" s="257"/>
      <c r="L789" s="700" t="s">
        <v>3467</v>
      </c>
      <c r="M789" s="701" t="s">
        <v>3418</v>
      </c>
    </row>
    <row r="790" spans="1:13" ht="25.5" hidden="1" x14ac:dyDescent="0.25">
      <c r="A790" s="260" t="s">
        <v>2046</v>
      </c>
      <c r="B790" s="258" t="s">
        <v>1090</v>
      </c>
      <c r="C790" s="699" t="s">
        <v>1293</v>
      </c>
      <c r="D790" s="254" t="s">
        <v>1095</v>
      </c>
      <c r="E790" s="255"/>
      <c r="F790" s="256"/>
      <c r="G790" s="700"/>
      <c r="H790" s="701"/>
      <c r="I790" s="257"/>
      <c r="J790" s="257"/>
      <c r="K790" s="257"/>
      <c r="L790" s="700"/>
      <c r="M790" s="701"/>
    </row>
    <row r="791" spans="1:13" ht="25.5" hidden="1" x14ac:dyDescent="0.25">
      <c r="A791" s="260" t="s">
        <v>2046</v>
      </c>
      <c r="B791" s="258" t="s">
        <v>1090</v>
      </c>
      <c r="C791" s="699" t="s">
        <v>1293</v>
      </c>
      <c r="D791" s="254" t="s">
        <v>1096</v>
      </c>
      <c r="E791" s="255"/>
      <c r="F791" s="256"/>
      <c r="G791" s="700"/>
      <c r="H791" s="701"/>
      <c r="I791" s="257"/>
      <c r="J791" s="257"/>
      <c r="K791" s="257"/>
      <c r="L791" s="700"/>
      <c r="M791" s="701"/>
    </row>
    <row r="792" spans="1:13" ht="25.5" hidden="1" x14ac:dyDescent="0.25">
      <c r="A792" s="260" t="s">
        <v>2046</v>
      </c>
      <c r="B792" s="258" t="s">
        <v>1090</v>
      </c>
      <c r="C792" s="699" t="s">
        <v>1293</v>
      </c>
      <c r="D792" s="254" t="s">
        <v>1097</v>
      </c>
      <c r="E792" s="255" t="s">
        <v>1167</v>
      </c>
      <c r="F792" s="256"/>
      <c r="G792" s="700" t="s">
        <v>2097</v>
      </c>
      <c r="H792" s="701" t="s">
        <v>2054</v>
      </c>
      <c r="I792" s="257"/>
      <c r="J792" s="257"/>
      <c r="K792" s="257"/>
      <c r="L792" s="700"/>
      <c r="M792" s="701"/>
    </row>
    <row r="793" spans="1:13" hidden="1" x14ac:dyDescent="0.25">
      <c r="A793" s="260" t="s">
        <v>2046</v>
      </c>
      <c r="B793" s="258" t="s">
        <v>1159</v>
      </c>
      <c r="C793" s="699" t="s">
        <v>1293</v>
      </c>
      <c r="D793" s="929"/>
      <c r="E793" s="255"/>
      <c r="F793" s="256"/>
      <c r="G793" s="700"/>
      <c r="H793" s="701"/>
      <c r="I793" s="257"/>
      <c r="J793" s="257"/>
      <c r="K793" s="257"/>
      <c r="L793" s="700"/>
      <c r="M793" s="701"/>
    </row>
    <row r="794" spans="1:13" hidden="1" x14ac:dyDescent="0.25">
      <c r="A794" s="260" t="s">
        <v>2046</v>
      </c>
      <c r="B794" s="258" t="s">
        <v>1159</v>
      </c>
      <c r="C794" s="699" t="s">
        <v>1293</v>
      </c>
      <c r="D794" s="929"/>
      <c r="E794" s="255"/>
      <c r="F794" s="256"/>
      <c r="G794" s="700"/>
      <c r="H794" s="701"/>
      <c r="I794" s="257"/>
      <c r="J794" s="257"/>
      <c r="K794" s="257"/>
      <c r="L794" s="700"/>
      <c r="M794" s="701"/>
    </row>
    <row r="795" spans="1:13" ht="25.5" hidden="1" x14ac:dyDescent="0.25">
      <c r="A795" s="260" t="s">
        <v>2046</v>
      </c>
      <c r="B795" s="258" t="s">
        <v>1148</v>
      </c>
      <c r="C795" s="699" t="s">
        <v>1296</v>
      </c>
      <c r="D795" s="254" t="s">
        <v>1138</v>
      </c>
      <c r="E795" s="255" t="s">
        <v>1297</v>
      </c>
      <c r="F795" s="256"/>
      <c r="G795" s="700" t="s">
        <v>2098</v>
      </c>
      <c r="H795" s="701" t="s">
        <v>2055</v>
      </c>
      <c r="I795" s="257"/>
      <c r="J795" s="257"/>
      <c r="K795" s="257"/>
      <c r="L795" s="700" t="s">
        <v>3488</v>
      </c>
      <c r="M795" s="701" t="s">
        <v>3430</v>
      </c>
    </row>
    <row r="796" spans="1:13" ht="25.5" hidden="1" x14ac:dyDescent="0.25">
      <c r="A796" s="260" t="s">
        <v>2046</v>
      </c>
      <c r="B796" s="258" t="s">
        <v>1148</v>
      </c>
      <c r="C796" s="699" t="s">
        <v>1296</v>
      </c>
      <c r="D796" s="254" t="s">
        <v>1091</v>
      </c>
      <c r="E796" s="255" t="s">
        <v>1689</v>
      </c>
      <c r="F796" s="256"/>
      <c r="G796" s="700"/>
      <c r="H796" s="701" t="s">
        <v>43</v>
      </c>
      <c r="I796" s="257"/>
      <c r="J796" s="257"/>
      <c r="K796" s="257"/>
      <c r="L796" s="700" t="s">
        <v>3488</v>
      </c>
      <c r="M796" s="701" t="s">
        <v>3489</v>
      </c>
    </row>
    <row r="797" spans="1:13" ht="25.5" hidden="1" x14ac:dyDescent="0.25">
      <c r="A797" s="260" t="s">
        <v>2046</v>
      </c>
      <c r="B797" s="258" t="s">
        <v>1148</v>
      </c>
      <c r="C797" s="699" t="s">
        <v>1296</v>
      </c>
      <c r="D797" s="254" t="s">
        <v>1092</v>
      </c>
      <c r="E797" s="255"/>
      <c r="F797" s="256"/>
      <c r="G797" s="700"/>
      <c r="H797" s="701"/>
      <c r="I797" s="257"/>
      <c r="J797" s="257"/>
      <c r="K797" s="257"/>
      <c r="L797" s="700"/>
      <c r="M797" s="701"/>
    </row>
    <row r="798" spans="1:13" ht="25.5" hidden="1" x14ac:dyDescent="0.25">
      <c r="A798" s="260" t="s">
        <v>2046</v>
      </c>
      <c r="B798" s="258" t="s">
        <v>1148</v>
      </c>
      <c r="C798" s="699" t="s">
        <v>1296</v>
      </c>
      <c r="D798" s="254" t="s">
        <v>1093</v>
      </c>
      <c r="E798" s="255"/>
      <c r="F798" s="256"/>
      <c r="G798" s="700"/>
      <c r="H798" s="701"/>
      <c r="I798" s="257"/>
      <c r="J798" s="257"/>
      <c r="K798" s="257"/>
      <c r="L798" s="700"/>
      <c r="M798" s="701"/>
    </row>
    <row r="799" spans="1:13" ht="25.5" hidden="1" x14ac:dyDescent="0.25">
      <c r="A799" s="260" t="s">
        <v>2046</v>
      </c>
      <c r="B799" s="258" t="s">
        <v>1107</v>
      </c>
      <c r="C799" s="699" t="s">
        <v>1298</v>
      </c>
      <c r="D799" s="254" t="s">
        <v>1138</v>
      </c>
      <c r="E799" s="255" t="s">
        <v>1201</v>
      </c>
      <c r="F799" s="256"/>
      <c r="G799" s="700" t="s">
        <v>2099</v>
      </c>
      <c r="H799" s="701" t="s">
        <v>2056</v>
      </c>
      <c r="I799" s="257"/>
      <c r="J799" s="257"/>
      <c r="K799" s="257"/>
      <c r="L799" s="700" t="s">
        <v>3428</v>
      </c>
      <c r="M799" s="701" t="s">
        <v>3420</v>
      </c>
    </row>
    <row r="800" spans="1:13" ht="25.5" hidden="1" x14ac:dyDescent="0.25">
      <c r="A800" s="260" t="s">
        <v>2046</v>
      </c>
      <c r="B800" s="258" t="s">
        <v>1107</v>
      </c>
      <c r="C800" s="699" t="s">
        <v>1298</v>
      </c>
      <c r="D800" s="254" t="s">
        <v>1091</v>
      </c>
      <c r="E800" s="255" t="s">
        <v>1201</v>
      </c>
      <c r="F800" s="256"/>
      <c r="G800" s="700"/>
      <c r="H800" s="701" t="s">
        <v>43</v>
      </c>
      <c r="I800" s="257"/>
      <c r="J800" s="257"/>
      <c r="K800" s="257"/>
      <c r="L800" s="700" t="s">
        <v>3422</v>
      </c>
      <c r="M800" s="701" t="s">
        <v>3420</v>
      </c>
    </row>
    <row r="801" spans="1:13" ht="25.5" hidden="1" x14ac:dyDescent="0.25">
      <c r="A801" s="260" t="s">
        <v>2046</v>
      </c>
      <c r="B801" s="258" t="s">
        <v>1107</v>
      </c>
      <c r="C801" s="699" t="s">
        <v>1298</v>
      </c>
      <c r="D801" s="254" t="s">
        <v>1092</v>
      </c>
      <c r="E801" s="255" t="s">
        <v>1201</v>
      </c>
      <c r="F801" s="256"/>
      <c r="G801" s="700"/>
      <c r="H801" s="701" t="s">
        <v>43</v>
      </c>
      <c r="I801" s="257"/>
      <c r="J801" s="257"/>
      <c r="K801" s="257"/>
      <c r="L801" s="700" t="s">
        <v>3422</v>
      </c>
      <c r="M801" s="701" t="s">
        <v>3470</v>
      </c>
    </row>
    <row r="802" spans="1:13" ht="25.5" hidden="1" x14ac:dyDescent="0.25">
      <c r="A802" s="260" t="s">
        <v>2046</v>
      </c>
      <c r="B802" s="258" t="s">
        <v>1107</v>
      </c>
      <c r="C802" s="699" t="s">
        <v>1298</v>
      </c>
      <c r="D802" s="254" t="s">
        <v>1093</v>
      </c>
      <c r="E802" s="255" t="s">
        <v>1201</v>
      </c>
      <c r="F802" s="256"/>
      <c r="G802" s="700" t="s">
        <v>2100</v>
      </c>
      <c r="H802" s="701" t="s">
        <v>1690</v>
      </c>
      <c r="I802" s="257"/>
      <c r="J802" s="257"/>
      <c r="K802" s="257"/>
      <c r="L802" s="700"/>
      <c r="M802" s="701"/>
    </row>
    <row r="803" spans="1:13" ht="25.5" hidden="1" x14ac:dyDescent="0.25">
      <c r="A803" s="260" t="s">
        <v>2046</v>
      </c>
      <c r="B803" s="258" t="s">
        <v>1107</v>
      </c>
      <c r="C803" s="699" t="s">
        <v>1298</v>
      </c>
      <c r="D803" s="254" t="s">
        <v>1094</v>
      </c>
      <c r="E803" s="255"/>
      <c r="F803" s="256"/>
      <c r="G803" s="700"/>
      <c r="H803" s="701"/>
      <c r="I803" s="257"/>
      <c r="J803" s="257"/>
      <c r="K803" s="257"/>
      <c r="L803" s="700"/>
      <c r="M803" s="701"/>
    </row>
    <row r="804" spans="1:13" ht="25.5" hidden="1" x14ac:dyDescent="0.25">
      <c r="A804" s="260" t="s">
        <v>2046</v>
      </c>
      <c r="B804" s="258" t="s">
        <v>1107</v>
      </c>
      <c r="C804" s="699" t="s">
        <v>1298</v>
      </c>
      <c r="D804" s="254" t="s">
        <v>1095</v>
      </c>
      <c r="E804" s="255"/>
      <c r="F804" s="256"/>
      <c r="G804" s="700"/>
      <c r="H804" s="701"/>
      <c r="I804" s="257"/>
      <c r="J804" s="257"/>
      <c r="K804" s="257"/>
      <c r="L804" s="700"/>
      <c r="M804" s="701"/>
    </row>
    <row r="805" spans="1:13" ht="25.5" hidden="1" x14ac:dyDescent="0.25">
      <c r="A805" s="260" t="s">
        <v>2046</v>
      </c>
      <c r="B805" s="258" t="s">
        <v>1107</v>
      </c>
      <c r="C805" s="699" t="s">
        <v>1298</v>
      </c>
      <c r="D805" s="254" t="s">
        <v>1096</v>
      </c>
      <c r="E805" s="255"/>
      <c r="F805" s="256"/>
      <c r="G805" s="700"/>
      <c r="H805" s="701"/>
      <c r="I805" s="257"/>
      <c r="J805" s="257"/>
      <c r="K805" s="257"/>
      <c r="L805" s="700"/>
      <c r="M805" s="701"/>
    </row>
    <row r="806" spans="1:13" ht="25.5" hidden="1" x14ac:dyDescent="0.25">
      <c r="A806" s="260" t="s">
        <v>2046</v>
      </c>
      <c r="B806" s="258" t="s">
        <v>1107</v>
      </c>
      <c r="C806" s="699" t="s">
        <v>1298</v>
      </c>
      <c r="D806" s="254" t="s">
        <v>1097</v>
      </c>
      <c r="E806" s="255"/>
      <c r="F806" s="256"/>
      <c r="G806" s="700"/>
      <c r="H806" s="701"/>
      <c r="I806" s="257"/>
      <c r="J806" s="257"/>
      <c r="K806" s="257"/>
      <c r="L806" s="700"/>
      <c r="M806" s="701"/>
    </row>
    <row r="807" spans="1:13" ht="25.5" hidden="1" x14ac:dyDescent="0.25">
      <c r="A807" s="260" t="s">
        <v>2046</v>
      </c>
      <c r="B807" s="258" t="s">
        <v>1107</v>
      </c>
      <c r="C807" s="699" t="s">
        <v>1298</v>
      </c>
      <c r="D807" s="254" t="s">
        <v>1098</v>
      </c>
      <c r="E807" s="255"/>
      <c r="F807" s="256"/>
      <c r="G807" s="700"/>
      <c r="H807" s="701"/>
      <c r="I807" s="257"/>
      <c r="J807" s="257"/>
      <c r="K807" s="257"/>
      <c r="L807" s="700"/>
      <c r="M807" s="701"/>
    </row>
    <row r="808" spans="1:13" ht="25.5" hidden="1" x14ac:dyDescent="0.25">
      <c r="A808" s="260" t="s">
        <v>2046</v>
      </c>
      <c r="B808" s="258" t="s">
        <v>1107</v>
      </c>
      <c r="C808" s="699" t="s">
        <v>1298</v>
      </c>
      <c r="D808" s="254" t="s">
        <v>1099</v>
      </c>
      <c r="E808" s="255"/>
      <c r="F808" s="256"/>
      <c r="G808" s="700"/>
      <c r="H808" s="701"/>
      <c r="I808" s="257"/>
      <c r="J808" s="257"/>
      <c r="K808" s="257"/>
      <c r="L808" s="700"/>
      <c r="M808" s="701"/>
    </row>
    <row r="809" spans="1:13" ht="25.5" hidden="1" x14ac:dyDescent="0.25">
      <c r="A809" s="260" t="s">
        <v>2046</v>
      </c>
      <c r="B809" s="258" t="s">
        <v>1107</v>
      </c>
      <c r="C809" s="699" t="s">
        <v>1298</v>
      </c>
      <c r="D809" s="254" t="s">
        <v>1100</v>
      </c>
      <c r="E809" s="255"/>
      <c r="F809" s="256"/>
      <c r="G809" s="700"/>
      <c r="H809" s="701"/>
      <c r="I809" s="257"/>
      <c r="J809" s="257"/>
      <c r="K809" s="257"/>
      <c r="L809" s="700"/>
      <c r="M809" s="701"/>
    </row>
    <row r="810" spans="1:13" ht="25.5" hidden="1" x14ac:dyDescent="0.25">
      <c r="A810" s="260" t="s">
        <v>2046</v>
      </c>
      <c r="B810" s="258" t="s">
        <v>1107</v>
      </c>
      <c r="C810" s="699" t="s">
        <v>1298</v>
      </c>
      <c r="D810" s="254" t="s">
        <v>1101</v>
      </c>
      <c r="E810" s="255"/>
      <c r="F810" s="256"/>
      <c r="G810" s="700"/>
      <c r="H810" s="701"/>
      <c r="I810" s="257"/>
      <c r="J810" s="257"/>
      <c r="K810" s="257"/>
      <c r="L810" s="700"/>
      <c r="M810" s="701"/>
    </row>
    <row r="811" spans="1:13" ht="25.5" hidden="1" x14ac:dyDescent="0.25">
      <c r="A811" s="260" t="s">
        <v>2046</v>
      </c>
      <c r="B811" s="258" t="s">
        <v>1107</v>
      </c>
      <c r="C811" s="699" t="s">
        <v>1298</v>
      </c>
      <c r="D811" s="254" t="s">
        <v>1102</v>
      </c>
      <c r="E811" s="255"/>
      <c r="F811" s="256"/>
      <c r="G811" s="700"/>
      <c r="H811" s="701"/>
      <c r="I811" s="257"/>
      <c r="J811" s="257"/>
      <c r="K811" s="257"/>
      <c r="L811" s="700"/>
      <c r="M811" s="701"/>
    </row>
    <row r="812" spans="1:13" ht="25.5" hidden="1" x14ac:dyDescent="0.25">
      <c r="A812" s="260" t="s">
        <v>2046</v>
      </c>
      <c r="B812" s="258" t="s">
        <v>1107</v>
      </c>
      <c r="C812" s="699" t="s">
        <v>1298</v>
      </c>
      <c r="D812" s="254" t="s">
        <v>1103</v>
      </c>
      <c r="E812" s="255"/>
      <c r="F812" s="256"/>
      <c r="G812" s="700"/>
      <c r="H812" s="701"/>
      <c r="I812" s="257"/>
      <c r="J812" s="257"/>
      <c r="K812" s="257"/>
      <c r="L812" s="700"/>
      <c r="M812" s="701"/>
    </row>
    <row r="813" spans="1:13" ht="25.5" hidden="1" x14ac:dyDescent="0.25">
      <c r="A813" s="260" t="s">
        <v>2046</v>
      </c>
      <c r="B813" s="258" t="s">
        <v>1107</v>
      </c>
      <c r="C813" s="699" t="s">
        <v>1298</v>
      </c>
      <c r="D813" s="254" t="s">
        <v>1104</v>
      </c>
      <c r="E813" s="255"/>
      <c r="F813" s="256"/>
      <c r="G813" s="700"/>
      <c r="H813" s="701"/>
      <c r="I813" s="257"/>
      <c r="J813" s="257"/>
      <c r="K813" s="257"/>
      <c r="L813" s="700"/>
      <c r="M813" s="701"/>
    </row>
    <row r="814" spans="1:13" ht="25.5" hidden="1" x14ac:dyDescent="0.25">
      <c r="A814" s="260" t="s">
        <v>2046</v>
      </c>
      <c r="B814" s="258" t="s">
        <v>1107</v>
      </c>
      <c r="C814" s="699" t="s">
        <v>1298</v>
      </c>
      <c r="D814" s="254" t="s">
        <v>1105</v>
      </c>
      <c r="E814" s="255"/>
      <c r="F814" s="256"/>
      <c r="G814" s="700"/>
      <c r="H814" s="701"/>
      <c r="I814" s="257"/>
      <c r="J814" s="257"/>
      <c r="K814" s="257"/>
      <c r="L814" s="700"/>
      <c r="M814" s="701"/>
    </row>
    <row r="815" spans="1:13" ht="25.5" hidden="1" x14ac:dyDescent="0.25">
      <c r="A815" s="260" t="s">
        <v>2046</v>
      </c>
      <c r="B815" s="258" t="s">
        <v>1107</v>
      </c>
      <c r="C815" s="699" t="s">
        <v>1298</v>
      </c>
      <c r="D815" s="254" t="s">
        <v>1106</v>
      </c>
      <c r="E815" s="255"/>
      <c r="F815" s="256"/>
      <c r="G815" s="700"/>
      <c r="H815" s="701"/>
      <c r="I815" s="257"/>
      <c r="J815" s="257"/>
      <c r="K815" s="257"/>
      <c r="L815" s="700"/>
      <c r="M815" s="701"/>
    </row>
    <row r="816" spans="1:13" ht="25.5" hidden="1" x14ac:dyDescent="0.25">
      <c r="A816" s="260" t="s">
        <v>2046</v>
      </c>
      <c r="B816" s="258" t="s">
        <v>1107</v>
      </c>
      <c r="C816" s="699" t="s">
        <v>1298</v>
      </c>
      <c r="D816" s="254" t="s">
        <v>1108</v>
      </c>
      <c r="E816" s="255"/>
      <c r="F816" s="256"/>
      <c r="G816" s="700"/>
      <c r="H816" s="701"/>
      <c r="I816" s="257"/>
      <c r="J816" s="257"/>
      <c r="K816" s="257"/>
      <c r="L816" s="700"/>
      <c r="M816" s="701"/>
    </row>
    <row r="817" spans="1:13" ht="25.5" hidden="1" x14ac:dyDescent="0.25">
      <c r="A817" s="260" t="s">
        <v>2046</v>
      </c>
      <c r="B817" s="258" t="s">
        <v>1107</v>
      </c>
      <c r="C817" s="699" t="s">
        <v>1298</v>
      </c>
      <c r="D817" s="254" t="s">
        <v>1109</v>
      </c>
      <c r="E817" s="255"/>
      <c r="F817" s="256"/>
      <c r="G817" s="700"/>
      <c r="H817" s="701"/>
      <c r="I817" s="257"/>
      <c r="J817" s="257"/>
      <c r="K817" s="257"/>
      <c r="L817" s="700"/>
      <c r="M817" s="701"/>
    </row>
    <row r="818" spans="1:13" ht="25.5" hidden="1" x14ac:dyDescent="0.25">
      <c r="A818" s="260" t="s">
        <v>2046</v>
      </c>
      <c r="B818" s="258" t="s">
        <v>1107</v>
      </c>
      <c r="C818" s="699" t="s">
        <v>1298</v>
      </c>
      <c r="D818" s="254" t="s">
        <v>1110</v>
      </c>
      <c r="E818" s="255"/>
      <c r="F818" s="256"/>
      <c r="G818" s="700"/>
      <c r="H818" s="701"/>
      <c r="I818" s="257"/>
      <c r="J818" s="257"/>
      <c r="K818" s="257"/>
      <c r="L818" s="700"/>
      <c r="M818" s="701"/>
    </row>
    <row r="819" spans="1:13" ht="38.25" hidden="1" x14ac:dyDescent="0.25">
      <c r="A819" s="260" t="s">
        <v>2046</v>
      </c>
      <c r="B819" s="258" t="s">
        <v>1107</v>
      </c>
      <c r="C819" s="699" t="s">
        <v>1298</v>
      </c>
      <c r="D819" s="254" t="s">
        <v>1111</v>
      </c>
      <c r="E819" s="255" t="s">
        <v>1171</v>
      </c>
      <c r="F819" s="256"/>
      <c r="G819" s="700" t="s">
        <v>2101</v>
      </c>
      <c r="H819" s="701" t="s">
        <v>2057</v>
      </c>
      <c r="I819" s="257"/>
      <c r="J819" s="257"/>
      <c r="K819" s="257"/>
      <c r="L819" s="700"/>
      <c r="M819" s="701"/>
    </row>
    <row r="820" spans="1:13" ht="63.75" hidden="1" x14ac:dyDescent="0.25">
      <c r="A820" s="260" t="s">
        <v>2046</v>
      </c>
      <c r="B820" s="258" t="s">
        <v>1107</v>
      </c>
      <c r="C820" s="699" t="s">
        <v>1298</v>
      </c>
      <c r="D820" s="254" t="s">
        <v>1112</v>
      </c>
      <c r="E820" s="255" t="s">
        <v>1171</v>
      </c>
      <c r="F820" s="256"/>
      <c r="G820" s="1014" t="s">
        <v>2103</v>
      </c>
      <c r="H820" s="1015" t="s">
        <v>2059</v>
      </c>
      <c r="I820" s="257"/>
      <c r="J820" s="257"/>
      <c r="K820" s="257"/>
      <c r="L820" s="700"/>
      <c r="M820" s="701"/>
    </row>
    <row r="821" spans="1:13" ht="25.5" hidden="1" x14ac:dyDescent="0.25">
      <c r="A821" s="260" t="s">
        <v>2046</v>
      </c>
      <c r="B821" s="258" t="s">
        <v>1107</v>
      </c>
      <c r="C821" s="699" t="s">
        <v>1298</v>
      </c>
      <c r="D821" s="254" t="s">
        <v>1113</v>
      </c>
      <c r="E821" s="255" t="s">
        <v>1171</v>
      </c>
      <c r="F821" s="256"/>
      <c r="G821" s="1014" t="s">
        <v>2104</v>
      </c>
      <c r="H821" s="1015" t="s">
        <v>2060</v>
      </c>
      <c r="I821" s="257"/>
      <c r="J821" s="257"/>
      <c r="K821" s="257"/>
      <c r="L821" s="700"/>
      <c r="M821" s="701"/>
    </row>
    <row r="822" spans="1:13" ht="38.25" hidden="1" x14ac:dyDescent="0.25">
      <c r="A822" s="260" t="s">
        <v>2046</v>
      </c>
      <c r="B822" s="258" t="s">
        <v>1107</v>
      </c>
      <c r="C822" s="699" t="s">
        <v>1298</v>
      </c>
      <c r="D822" s="254" t="s">
        <v>1114</v>
      </c>
      <c r="E822" s="255" t="s">
        <v>1171</v>
      </c>
      <c r="F822" s="256"/>
      <c r="G822" s="1014" t="s">
        <v>2105</v>
      </c>
      <c r="H822" s="1015" t="s">
        <v>2061</v>
      </c>
      <c r="I822" s="257"/>
      <c r="J822" s="257"/>
      <c r="K822" s="257"/>
      <c r="L822" s="700"/>
      <c r="M822" s="701"/>
    </row>
    <row r="823" spans="1:13" ht="51" hidden="1" x14ac:dyDescent="0.25">
      <c r="A823" s="260" t="s">
        <v>2046</v>
      </c>
      <c r="B823" s="258" t="s">
        <v>1107</v>
      </c>
      <c r="C823" s="699" t="s">
        <v>1298</v>
      </c>
      <c r="D823" s="254" t="s">
        <v>1115</v>
      </c>
      <c r="E823" s="255" t="s">
        <v>1171</v>
      </c>
      <c r="F823" s="256"/>
      <c r="G823" s="1014" t="s">
        <v>2106</v>
      </c>
      <c r="H823" s="1015" t="s">
        <v>2062</v>
      </c>
      <c r="I823" s="257"/>
      <c r="J823" s="257"/>
      <c r="K823" s="257"/>
      <c r="L823" s="700"/>
      <c r="M823" s="701"/>
    </row>
    <row r="824" spans="1:13" ht="38.25" hidden="1" x14ac:dyDescent="0.25">
      <c r="A824" s="260" t="s">
        <v>2046</v>
      </c>
      <c r="B824" s="258" t="s">
        <v>1107</v>
      </c>
      <c r="C824" s="699" t="s">
        <v>1298</v>
      </c>
      <c r="D824" s="254" t="s">
        <v>1116</v>
      </c>
      <c r="E824" s="255" t="s">
        <v>1171</v>
      </c>
      <c r="F824" s="256"/>
      <c r="G824" s="1014" t="s">
        <v>2107</v>
      </c>
      <c r="H824" s="1015" t="s">
        <v>2063</v>
      </c>
      <c r="I824" s="257"/>
      <c r="J824" s="257"/>
      <c r="K824" s="257"/>
      <c r="L824" s="700"/>
      <c r="M824" s="701"/>
    </row>
    <row r="825" spans="1:13" ht="38.25" hidden="1" x14ac:dyDescent="0.25">
      <c r="A825" s="260" t="s">
        <v>2046</v>
      </c>
      <c r="B825" s="258" t="s">
        <v>1107</v>
      </c>
      <c r="C825" s="699" t="s">
        <v>1298</v>
      </c>
      <c r="D825" s="254" t="s">
        <v>1117</v>
      </c>
      <c r="E825" s="255" t="s">
        <v>1171</v>
      </c>
      <c r="F825" s="256"/>
      <c r="G825" s="1014" t="s">
        <v>2108</v>
      </c>
      <c r="H825" s="1015" t="s">
        <v>2064</v>
      </c>
      <c r="I825" s="257"/>
      <c r="J825" s="257"/>
      <c r="K825" s="257"/>
      <c r="L825" s="700"/>
      <c r="M825" s="701"/>
    </row>
    <row r="826" spans="1:13" ht="38.25" hidden="1" x14ac:dyDescent="0.25">
      <c r="A826" s="260" t="s">
        <v>2046</v>
      </c>
      <c r="B826" s="258" t="s">
        <v>1107</v>
      </c>
      <c r="C826" s="699" t="s">
        <v>1298</v>
      </c>
      <c r="D826" s="254" t="s">
        <v>1118</v>
      </c>
      <c r="E826" s="255" t="s">
        <v>1171</v>
      </c>
      <c r="F826" s="256"/>
      <c r="G826" s="1014" t="s">
        <v>2109</v>
      </c>
      <c r="H826" s="1015" t="s">
        <v>2065</v>
      </c>
      <c r="I826" s="257"/>
      <c r="J826" s="257"/>
      <c r="K826" s="257"/>
      <c r="L826" s="700"/>
      <c r="M826" s="701"/>
    </row>
    <row r="827" spans="1:13" ht="38.25" hidden="1" x14ac:dyDescent="0.25">
      <c r="A827" s="260" t="s">
        <v>2046</v>
      </c>
      <c r="B827" s="258" t="s">
        <v>1107</v>
      </c>
      <c r="C827" s="699" t="s">
        <v>1298</v>
      </c>
      <c r="D827" s="254" t="s">
        <v>1119</v>
      </c>
      <c r="E827" s="255" t="s">
        <v>1171</v>
      </c>
      <c r="F827" s="256"/>
      <c r="G827" s="1014" t="s">
        <v>2110</v>
      </c>
      <c r="H827" s="1015" t="s">
        <v>2066</v>
      </c>
      <c r="I827" s="257"/>
      <c r="J827" s="257"/>
      <c r="K827" s="257"/>
      <c r="L827" s="700"/>
      <c r="M827" s="701"/>
    </row>
    <row r="828" spans="1:13" ht="38.25" hidden="1" x14ac:dyDescent="0.25">
      <c r="A828" s="260" t="s">
        <v>2046</v>
      </c>
      <c r="B828" s="258" t="s">
        <v>1107</v>
      </c>
      <c r="C828" s="699" t="s">
        <v>1298</v>
      </c>
      <c r="D828" s="254" t="s">
        <v>1120</v>
      </c>
      <c r="E828" s="255" t="s">
        <v>1171</v>
      </c>
      <c r="F828" s="256"/>
      <c r="G828" s="1014" t="s">
        <v>2111</v>
      </c>
      <c r="H828" s="1015" t="s">
        <v>2067</v>
      </c>
      <c r="I828" s="257"/>
      <c r="J828" s="257"/>
      <c r="K828" s="257"/>
      <c r="L828" s="700"/>
      <c r="M828" s="701"/>
    </row>
    <row r="829" spans="1:13" ht="25.5" hidden="1" x14ac:dyDescent="0.25">
      <c r="A829" s="260" t="s">
        <v>2046</v>
      </c>
      <c r="B829" s="258" t="s">
        <v>1107</v>
      </c>
      <c r="C829" s="699" t="s">
        <v>1298</v>
      </c>
      <c r="D829" s="254" t="s">
        <v>1121</v>
      </c>
      <c r="E829" s="255" t="s">
        <v>1171</v>
      </c>
      <c r="F829" s="256"/>
      <c r="G829" s="1014"/>
      <c r="H829" s="1015"/>
      <c r="I829" s="257"/>
      <c r="J829" s="257"/>
      <c r="K829" s="257"/>
      <c r="L829" s="700"/>
      <c r="M829" s="701"/>
    </row>
    <row r="830" spans="1:13" ht="25.5" hidden="1" x14ac:dyDescent="0.25">
      <c r="A830" s="260" t="s">
        <v>2046</v>
      </c>
      <c r="B830" s="258" t="s">
        <v>1107</v>
      </c>
      <c r="C830" s="699" t="s">
        <v>1298</v>
      </c>
      <c r="D830" s="254" t="s">
        <v>1122</v>
      </c>
      <c r="E830" s="255"/>
      <c r="F830" s="256"/>
      <c r="G830" s="700"/>
      <c r="H830" s="701"/>
      <c r="I830" s="257"/>
      <c r="J830" s="257"/>
      <c r="K830" s="257"/>
      <c r="L830" s="700"/>
      <c r="M830" s="701"/>
    </row>
    <row r="831" spans="1:13" ht="25.5" hidden="1" x14ac:dyDescent="0.25">
      <c r="A831" s="260" t="s">
        <v>2046</v>
      </c>
      <c r="B831" s="258" t="s">
        <v>1123</v>
      </c>
      <c r="C831" s="699" t="s">
        <v>1299</v>
      </c>
      <c r="D831" s="254" t="s">
        <v>1138</v>
      </c>
      <c r="E831" s="255"/>
      <c r="F831" s="256"/>
      <c r="G831" s="700"/>
      <c r="H831" s="701"/>
      <c r="I831" s="257"/>
      <c r="J831" s="257"/>
      <c r="K831" s="257"/>
      <c r="L831" s="700"/>
      <c r="M831" s="701"/>
    </row>
    <row r="832" spans="1:13" ht="25.5" hidden="1" x14ac:dyDescent="0.25">
      <c r="A832" s="260" t="s">
        <v>2046</v>
      </c>
      <c r="B832" s="258" t="s">
        <v>1123</v>
      </c>
      <c r="C832" s="699" t="s">
        <v>1299</v>
      </c>
      <c r="D832" s="254" t="s">
        <v>1091</v>
      </c>
      <c r="E832" s="255"/>
      <c r="F832" s="256"/>
      <c r="G832" s="700"/>
      <c r="H832" s="701"/>
      <c r="I832" s="257"/>
      <c r="J832" s="257"/>
      <c r="K832" s="257"/>
      <c r="L832" s="700"/>
      <c r="M832" s="701"/>
    </row>
    <row r="833" spans="1:13" ht="25.5" hidden="1" x14ac:dyDescent="0.25">
      <c r="A833" s="260" t="s">
        <v>2046</v>
      </c>
      <c r="B833" s="258" t="s">
        <v>1123</v>
      </c>
      <c r="C833" s="699" t="s">
        <v>1299</v>
      </c>
      <c r="D833" s="254" t="s">
        <v>1092</v>
      </c>
      <c r="E833" s="255" t="s">
        <v>1301</v>
      </c>
      <c r="F833" s="256"/>
      <c r="G833" s="700" t="s">
        <v>2112</v>
      </c>
      <c r="H833" s="701" t="s">
        <v>2068</v>
      </c>
      <c r="I833" s="257"/>
      <c r="J833" s="257"/>
      <c r="K833" s="257"/>
      <c r="L833" s="700" t="s">
        <v>3419</v>
      </c>
      <c r="M833" s="701" t="s">
        <v>3420</v>
      </c>
    </row>
    <row r="834" spans="1:13" ht="25.5" hidden="1" x14ac:dyDescent="0.25">
      <c r="A834" s="260" t="s">
        <v>2046</v>
      </c>
      <c r="B834" s="258" t="s">
        <v>1123</v>
      </c>
      <c r="C834" s="699" t="s">
        <v>1299</v>
      </c>
      <c r="D834" s="254" t="s">
        <v>1093</v>
      </c>
      <c r="E834" s="255" t="s">
        <v>1192</v>
      </c>
      <c r="F834" s="256"/>
      <c r="G834" s="700" t="s">
        <v>2113</v>
      </c>
      <c r="H834" s="701" t="s">
        <v>2069</v>
      </c>
      <c r="I834" s="257"/>
      <c r="J834" s="257"/>
      <c r="K834" s="257"/>
      <c r="L834" s="700" t="s">
        <v>3419</v>
      </c>
      <c r="M834" s="701" t="s">
        <v>3418</v>
      </c>
    </row>
    <row r="835" spans="1:13" ht="38.25" hidden="1" x14ac:dyDescent="0.25">
      <c r="A835" s="260" t="s">
        <v>2046</v>
      </c>
      <c r="B835" s="258" t="s">
        <v>1123</v>
      </c>
      <c r="C835" s="699" t="s">
        <v>1299</v>
      </c>
      <c r="D835" s="254" t="s">
        <v>1094</v>
      </c>
      <c r="E835" s="255" t="s">
        <v>1192</v>
      </c>
      <c r="F835" s="256"/>
      <c r="G835" s="700" t="s">
        <v>2114</v>
      </c>
      <c r="H835" s="701" t="s">
        <v>2070</v>
      </c>
      <c r="I835" s="257"/>
      <c r="J835" s="257"/>
      <c r="K835" s="257"/>
      <c r="L835" s="700" t="s">
        <v>3419</v>
      </c>
      <c r="M835" s="701" t="s">
        <v>3421</v>
      </c>
    </row>
    <row r="836" spans="1:13" ht="25.5" hidden="1" x14ac:dyDescent="0.25">
      <c r="A836" s="260" t="s">
        <v>2046</v>
      </c>
      <c r="B836" s="258" t="s">
        <v>1123</v>
      </c>
      <c r="C836" s="699" t="s">
        <v>1299</v>
      </c>
      <c r="D836" s="254" t="s">
        <v>1095</v>
      </c>
      <c r="E836" s="255" t="s">
        <v>1301</v>
      </c>
      <c r="F836" s="256"/>
      <c r="G836" s="700"/>
      <c r="H836" s="701" t="s">
        <v>43</v>
      </c>
      <c r="I836" s="257"/>
      <c r="J836" s="257"/>
      <c r="K836" s="257"/>
      <c r="L836" s="700" t="s">
        <v>3419</v>
      </c>
      <c r="M836" s="701" t="s">
        <v>3425</v>
      </c>
    </row>
    <row r="837" spans="1:13" ht="25.5" hidden="1" x14ac:dyDescent="0.25">
      <c r="A837" s="260" t="s">
        <v>2046</v>
      </c>
      <c r="B837" s="258" t="s">
        <v>1123</v>
      </c>
      <c r="C837" s="699" t="s">
        <v>1299</v>
      </c>
      <c r="D837" s="254" t="s">
        <v>1096</v>
      </c>
      <c r="E837" s="255" t="s">
        <v>1192</v>
      </c>
      <c r="F837" s="256"/>
      <c r="G837" s="1014"/>
      <c r="H837" s="1015" t="s">
        <v>43</v>
      </c>
      <c r="I837" s="257"/>
      <c r="J837" s="257"/>
      <c r="K837" s="257"/>
      <c r="L837" s="700" t="s">
        <v>3422</v>
      </c>
      <c r="M837" s="701" t="s">
        <v>3423</v>
      </c>
    </row>
    <row r="838" spans="1:13" ht="25.5" hidden="1" x14ac:dyDescent="0.25">
      <c r="A838" s="260" t="s">
        <v>2046</v>
      </c>
      <c r="B838" s="258" t="s">
        <v>1123</v>
      </c>
      <c r="C838" s="699" t="s">
        <v>1299</v>
      </c>
      <c r="D838" s="254" t="s">
        <v>1097</v>
      </c>
      <c r="E838" s="255" t="s">
        <v>1192</v>
      </c>
      <c r="F838" s="256"/>
      <c r="G838" s="932" t="s">
        <v>2328</v>
      </c>
      <c r="H838" s="701" t="s">
        <v>1302</v>
      </c>
      <c r="I838" s="257"/>
      <c r="J838" s="257"/>
      <c r="K838" s="257"/>
      <c r="L838" s="700"/>
      <c r="M838" s="701"/>
    </row>
    <row r="839" spans="1:13" ht="25.5" hidden="1" x14ac:dyDescent="0.25">
      <c r="A839" s="260" t="s">
        <v>2046</v>
      </c>
      <c r="B839" s="258" t="s">
        <v>1123</v>
      </c>
      <c r="C839" s="699" t="s">
        <v>1299</v>
      </c>
      <c r="D839" s="254" t="s">
        <v>1098</v>
      </c>
      <c r="E839" s="255"/>
      <c r="F839" s="256"/>
      <c r="G839" s="700"/>
      <c r="H839" s="701"/>
      <c r="I839" s="257"/>
      <c r="J839" s="257"/>
      <c r="K839" s="257"/>
      <c r="L839" s="700"/>
      <c r="M839" s="701"/>
    </row>
    <row r="840" spans="1:13" ht="25.5" hidden="1" x14ac:dyDescent="0.25">
      <c r="A840" s="260" t="s">
        <v>2046</v>
      </c>
      <c r="B840" s="258" t="s">
        <v>1123</v>
      </c>
      <c r="C840" s="699" t="s">
        <v>1299</v>
      </c>
      <c r="D840" s="254" t="s">
        <v>1099</v>
      </c>
      <c r="E840" s="255"/>
      <c r="F840" s="256"/>
      <c r="G840" s="700"/>
      <c r="H840" s="701"/>
      <c r="I840" s="257"/>
      <c r="J840" s="257"/>
      <c r="K840" s="257"/>
      <c r="L840" s="700"/>
      <c r="M840" s="701"/>
    </row>
    <row r="841" spans="1:13" ht="25.5" hidden="1" x14ac:dyDescent="0.25">
      <c r="A841" s="260" t="s">
        <v>2046</v>
      </c>
      <c r="B841" s="258" t="s">
        <v>1123</v>
      </c>
      <c r="C841" s="699" t="s">
        <v>1299</v>
      </c>
      <c r="D841" s="254" t="s">
        <v>1100</v>
      </c>
      <c r="E841" s="255"/>
      <c r="F841" s="256"/>
      <c r="G841" s="700"/>
      <c r="H841" s="701"/>
      <c r="I841" s="257"/>
      <c r="J841" s="257"/>
      <c r="K841" s="257"/>
      <c r="L841" s="700"/>
      <c r="M841" s="701"/>
    </row>
    <row r="842" spans="1:13" ht="25.5" hidden="1" x14ac:dyDescent="0.25">
      <c r="A842" s="260" t="s">
        <v>2046</v>
      </c>
      <c r="B842" s="258" t="s">
        <v>1123</v>
      </c>
      <c r="C842" s="699" t="s">
        <v>1299</v>
      </c>
      <c r="D842" s="254" t="s">
        <v>1101</v>
      </c>
      <c r="E842" s="255"/>
      <c r="F842" s="256"/>
      <c r="G842" s="700"/>
      <c r="H842" s="701"/>
      <c r="I842" s="257"/>
      <c r="J842" s="257"/>
      <c r="K842" s="257"/>
      <c r="L842" s="700"/>
      <c r="M842" s="701"/>
    </row>
    <row r="843" spans="1:13" ht="25.5" hidden="1" x14ac:dyDescent="0.25">
      <c r="A843" s="260" t="s">
        <v>2046</v>
      </c>
      <c r="B843" s="258" t="s">
        <v>1123</v>
      </c>
      <c r="C843" s="699" t="s">
        <v>1299</v>
      </c>
      <c r="D843" s="254" t="s">
        <v>1102</v>
      </c>
      <c r="E843" s="255"/>
      <c r="F843" s="256"/>
      <c r="G843" s="700"/>
      <c r="H843" s="701"/>
      <c r="I843" s="257"/>
      <c r="J843" s="257"/>
      <c r="K843" s="257"/>
      <c r="L843" s="700"/>
      <c r="M843" s="701"/>
    </row>
    <row r="844" spans="1:13" ht="25.5" hidden="1" x14ac:dyDescent="0.25">
      <c r="A844" s="260" t="s">
        <v>2046</v>
      </c>
      <c r="B844" s="258" t="s">
        <v>1123</v>
      </c>
      <c r="C844" s="699" t="s">
        <v>1299</v>
      </c>
      <c r="D844" s="254" t="s">
        <v>1103</v>
      </c>
      <c r="E844" s="255"/>
      <c r="F844" s="256"/>
      <c r="G844" s="700"/>
      <c r="H844" s="701"/>
      <c r="I844" s="257"/>
      <c r="J844" s="257"/>
      <c r="K844" s="257"/>
      <c r="L844" s="700"/>
      <c r="M844" s="701"/>
    </row>
    <row r="845" spans="1:13" ht="25.5" hidden="1" x14ac:dyDescent="0.25">
      <c r="A845" s="260" t="s">
        <v>2046</v>
      </c>
      <c r="B845" s="258" t="s">
        <v>1123</v>
      </c>
      <c r="C845" s="699" t="s">
        <v>1299</v>
      </c>
      <c r="D845" s="254" t="s">
        <v>1104</v>
      </c>
      <c r="E845" s="255"/>
      <c r="F845" s="256"/>
      <c r="G845" s="700"/>
      <c r="H845" s="701"/>
      <c r="I845" s="257"/>
      <c r="J845" s="257"/>
      <c r="K845" s="257"/>
      <c r="L845" s="700"/>
      <c r="M845" s="701"/>
    </row>
    <row r="846" spans="1:13" ht="25.5" hidden="1" x14ac:dyDescent="0.25">
      <c r="A846" s="260" t="s">
        <v>2046</v>
      </c>
      <c r="B846" s="258" t="s">
        <v>1123</v>
      </c>
      <c r="C846" s="699" t="s">
        <v>1299</v>
      </c>
      <c r="D846" s="254" t="s">
        <v>1105</v>
      </c>
      <c r="E846" s="255"/>
      <c r="F846" s="256"/>
      <c r="G846" s="700"/>
      <c r="H846" s="701"/>
      <c r="I846" s="257"/>
      <c r="J846" s="257"/>
      <c r="K846" s="257"/>
      <c r="L846" s="700"/>
      <c r="M846" s="701"/>
    </row>
    <row r="847" spans="1:13" ht="25.5" hidden="1" x14ac:dyDescent="0.25">
      <c r="A847" s="260" t="s">
        <v>2046</v>
      </c>
      <c r="B847" s="258" t="s">
        <v>1123</v>
      </c>
      <c r="C847" s="699" t="s">
        <v>1299</v>
      </c>
      <c r="D847" s="254" t="s">
        <v>1106</v>
      </c>
      <c r="E847" s="255"/>
      <c r="F847" s="256"/>
      <c r="G847" s="700"/>
      <c r="H847" s="701"/>
      <c r="I847" s="257"/>
      <c r="J847" s="257"/>
      <c r="K847" s="257"/>
      <c r="L847" s="700"/>
      <c r="M847" s="701"/>
    </row>
    <row r="848" spans="1:13" ht="25.5" hidden="1" x14ac:dyDescent="0.25">
      <c r="A848" s="260" t="s">
        <v>2046</v>
      </c>
      <c r="B848" s="258" t="s">
        <v>1123</v>
      </c>
      <c r="C848" s="699" t="s">
        <v>1299</v>
      </c>
      <c r="D848" s="254" t="s">
        <v>1108</v>
      </c>
      <c r="E848" s="255"/>
      <c r="F848" s="256"/>
      <c r="G848" s="700"/>
      <c r="H848" s="701"/>
      <c r="I848" s="257"/>
      <c r="J848" s="257"/>
      <c r="K848" s="257"/>
      <c r="L848" s="700"/>
      <c r="M848" s="701"/>
    </row>
    <row r="849" spans="1:13" ht="25.5" hidden="1" x14ac:dyDescent="0.25">
      <c r="A849" s="260" t="s">
        <v>2046</v>
      </c>
      <c r="B849" s="258" t="s">
        <v>1123</v>
      </c>
      <c r="C849" s="699" t="s">
        <v>1299</v>
      </c>
      <c r="D849" s="254" t="s">
        <v>1109</v>
      </c>
      <c r="E849" s="255"/>
      <c r="F849" s="256"/>
      <c r="G849" s="700"/>
      <c r="H849" s="701"/>
      <c r="I849" s="257"/>
      <c r="J849" s="257"/>
      <c r="K849" s="257"/>
      <c r="L849" s="700"/>
      <c r="M849" s="701"/>
    </row>
    <row r="850" spans="1:13" ht="25.5" hidden="1" x14ac:dyDescent="0.25">
      <c r="A850" s="260" t="s">
        <v>2046</v>
      </c>
      <c r="B850" s="258" t="s">
        <v>1123</v>
      </c>
      <c r="C850" s="699" t="s">
        <v>1299</v>
      </c>
      <c r="D850" s="254" t="s">
        <v>1110</v>
      </c>
      <c r="E850" s="255"/>
      <c r="F850" s="256"/>
      <c r="G850" s="700"/>
      <c r="H850" s="701"/>
      <c r="I850" s="257"/>
      <c r="J850" s="257"/>
      <c r="K850" s="257"/>
      <c r="L850" s="700"/>
      <c r="M850" s="701"/>
    </row>
    <row r="851" spans="1:13" ht="25.5" hidden="1" x14ac:dyDescent="0.25">
      <c r="A851" s="260" t="s">
        <v>2046</v>
      </c>
      <c r="B851" s="258" t="s">
        <v>1123</v>
      </c>
      <c r="C851" s="699" t="s">
        <v>1299</v>
      </c>
      <c r="D851" s="254" t="s">
        <v>1111</v>
      </c>
      <c r="E851" s="255"/>
      <c r="F851" s="256"/>
      <c r="G851" s="700"/>
      <c r="H851" s="701"/>
      <c r="I851" s="257"/>
      <c r="J851" s="257"/>
      <c r="K851" s="257"/>
      <c r="L851" s="700"/>
      <c r="M851" s="701"/>
    </row>
    <row r="852" spans="1:13" ht="25.5" hidden="1" x14ac:dyDescent="0.25">
      <c r="A852" s="260" t="s">
        <v>2046</v>
      </c>
      <c r="B852" s="258" t="s">
        <v>1123</v>
      </c>
      <c r="C852" s="699" t="s">
        <v>1299</v>
      </c>
      <c r="D852" s="254" t="s">
        <v>1112</v>
      </c>
      <c r="E852" s="255"/>
      <c r="F852" s="256"/>
      <c r="G852" s="700"/>
      <c r="H852" s="701"/>
      <c r="I852" s="257"/>
      <c r="J852" s="257"/>
      <c r="K852" s="257"/>
      <c r="L852" s="700"/>
      <c r="M852" s="701"/>
    </row>
    <row r="853" spans="1:13" ht="25.5" hidden="1" x14ac:dyDescent="0.25">
      <c r="A853" s="260" t="s">
        <v>2046</v>
      </c>
      <c r="B853" s="258" t="s">
        <v>1123</v>
      </c>
      <c r="C853" s="699" t="s">
        <v>1299</v>
      </c>
      <c r="D853" s="254" t="s">
        <v>1113</v>
      </c>
      <c r="E853" s="255"/>
      <c r="F853" s="256"/>
      <c r="G853" s="700"/>
      <c r="H853" s="701"/>
      <c r="I853" s="257"/>
      <c r="J853" s="257"/>
      <c r="K853" s="257"/>
      <c r="L853" s="700"/>
      <c r="M853" s="701"/>
    </row>
    <row r="854" spans="1:13" ht="25.5" hidden="1" x14ac:dyDescent="0.25">
      <c r="A854" s="260" t="s">
        <v>2046</v>
      </c>
      <c r="B854" s="258" t="s">
        <v>1123</v>
      </c>
      <c r="C854" s="699" t="s">
        <v>1299</v>
      </c>
      <c r="D854" s="254" t="s">
        <v>1114</v>
      </c>
      <c r="E854" s="255"/>
      <c r="F854" s="256"/>
      <c r="G854" s="700"/>
      <c r="H854" s="701"/>
      <c r="I854" s="257"/>
      <c r="J854" s="257"/>
      <c r="K854" s="257"/>
      <c r="L854" s="700"/>
      <c r="M854" s="701"/>
    </row>
    <row r="855" spans="1:13" ht="25.5" hidden="1" x14ac:dyDescent="0.25">
      <c r="A855" s="260" t="s">
        <v>2046</v>
      </c>
      <c r="B855" s="258" t="s">
        <v>1123</v>
      </c>
      <c r="C855" s="699" t="s">
        <v>1299</v>
      </c>
      <c r="D855" s="254" t="s">
        <v>1115</v>
      </c>
      <c r="E855" s="255"/>
      <c r="F855" s="256"/>
      <c r="G855" s="700"/>
      <c r="H855" s="701"/>
      <c r="I855" s="257"/>
      <c r="J855" s="257"/>
      <c r="K855" s="257"/>
      <c r="L855" s="700"/>
      <c r="M855" s="701"/>
    </row>
    <row r="856" spans="1:13" ht="25.5" hidden="1" x14ac:dyDescent="0.25">
      <c r="A856" s="260" t="s">
        <v>2046</v>
      </c>
      <c r="B856" s="258" t="s">
        <v>1123</v>
      </c>
      <c r="C856" s="699" t="s">
        <v>1299</v>
      </c>
      <c r="D856" s="254" t="s">
        <v>1116</v>
      </c>
      <c r="E856" s="255"/>
      <c r="F856" s="256"/>
      <c r="G856" s="700"/>
      <c r="H856" s="701"/>
      <c r="I856" s="257"/>
      <c r="J856" s="257"/>
      <c r="K856" s="257"/>
      <c r="L856" s="700"/>
      <c r="M856" s="701"/>
    </row>
    <row r="857" spans="1:13" ht="25.5" hidden="1" x14ac:dyDescent="0.25">
      <c r="A857" s="260" t="s">
        <v>2046</v>
      </c>
      <c r="B857" s="258" t="s">
        <v>1123</v>
      </c>
      <c r="C857" s="699" t="s">
        <v>1299</v>
      </c>
      <c r="D857" s="254" t="s">
        <v>1117</v>
      </c>
      <c r="E857" s="255"/>
      <c r="F857" s="256"/>
      <c r="G857" s="700"/>
      <c r="H857" s="701"/>
      <c r="I857" s="257"/>
      <c r="J857" s="257"/>
      <c r="K857" s="257"/>
      <c r="L857" s="700"/>
      <c r="M857" s="701"/>
    </row>
    <row r="858" spans="1:13" ht="25.5" hidden="1" x14ac:dyDescent="0.25">
      <c r="A858" s="260" t="s">
        <v>2046</v>
      </c>
      <c r="B858" s="258" t="s">
        <v>1123</v>
      </c>
      <c r="C858" s="699" t="s">
        <v>1299</v>
      </c>
      <c r="D858" s="254" t="s">
        <v>1118</v>
      </c>
      <c r="E858" s="255"/>
      <c r="F858" s="256"/>
      <c r="G858" s="700"/>
      <c r="H858" s="701"/>
      <c r="I858" s="257"/>
      <c r="J858" s="257"/>
      <c r="K858" s="257"/>
      <c r="L858" s="700"/>
      <c r="M858" s="701"/>
    </row>
    <row r="859" spans="1:13" ht="25.5" hidden="1" x14ac:dyDescent="0.25">
      <c r="A859" s="260" t="s">
        <v>2046</v>
      </c>
      <c r="B859" s="258" t="s">
        <v>1123</v>
      </c>
      <c r="C859" s="699" t="s">
        <v>1299</v>
      </c>
      <c r="D859" s="254" t="s">
        <v>1119</v>
      </c>
      <c r="E859" s="255"/>
      <c r="F859" s="256"/>
      <c r="G859" s="700"/>
      <c r="H859" s="701"/>
      <c r="I859" s="257"/>
      <c r="J859" s="257"/>
      <c r="K859" s="257"/>
      <c r="L859" s="700"/>
      <c r="M859" s="701"/>
    </row>
    <row r="860" spans="1:13" ht="25.5" hidden="1" x14ac:dyDescent="0.25">
      <c r="A860" s="260" t="s">
        <v>2046</v>
      </c>
      <c r="B860" s="258" t="s">
        <v>1123</v>
      </c>
      <c r="C860" s="699" t="s">
        <v>1299</v>
      </c>
      <c r="D860" s="254" t="s">
        <v>1120</v>
      </c>
      <c r="E860" s="255"/>
      <c r="F860" s="256"/>
      <c r="G860" s="700"/>
      <c r="H860" s="701"/>
      <c r="I860" s="257"/>
      <c r="J860" s="257"/>
      <c r="K860" s="257"/>
      <c r="L860" s="700"/>
      <c r="M860" s="701"/>
    </row>
    <row r="861" spans="1:13" ht="25.5" hidden="1" x14ac:dyDescent="0.25">
      <c r="A861" s="260" t="s">
        <v>2046</v>
      </c>
      <c r="B861" s="258" t="s">
        <v>1123</v>
      </c>
      <c r="C861" s="699" t="s">
        <v>1299</v>
      </c>
      <c r="D861" s="254" t="s">
        <v>1121</v>
      </c>
      <c r="E861" s="255"/>
      <c r="F861" s="256"/>
      <c r="G861" s="700"/>
      <c r="H861" s="701"/>
      <c r="I861" s="257"/>
      <c r="J861" s="257"/>
      <c r="K861" s="257"/>
      <c r="L861" s="700"/>
      <c r="M861" s="701"/>
    </row>
    <row r="862" spans="1:13" ht="25.5" hidden="1" x14ac:dyDescent="0.25">
      <c r="A862" s="260" t="s">
        <v>2046</v>
      </c>
      <c r="B862" s="258" t="s">
        <v>1123</v>
      </c>
      <c r="C862" s="699" t="s">
        <v>1299</v>
      </c>
      <c r="D862" s="254" t="s">
        <v>1122</v>
      </c>
      <c r="E862" s="255"/>
      <c r="F862" s="256"/>
      <c r="G862" s="700"/>
      <c r="H862" s="701"/>
      <c r="I862" s="257"/>
      <c r="J862" s="257"/>
      <c r="K862" s="257"/>
      <c r="L862" s="700"/>
      <c r="M862" s="701"/>
    </row>
    <row r="863" spans="1:13" ht="25.5" x14ac:dyDescent="0.25">
      <c r="A863" s="260" t="s">
        <v>2046</v>
      </c>
      <c r="B863" s="258" t="s">
        <v>1159</v>
      </c>
      <c r="C863" s="699" t="s">
        <v>1303</v>
      </c>
      <c r="D863" s="929"/>
      <c r="E863" s="255" t="s">
        <v>1164</v>
      </c>
      <c r="F863" s="256"/>
      <c r="G863" s="930"/>
      <c r="H863" s="701" t="s">
        <v>2071</v>
      </c>
      <c r="I863" s="257"/>
      <c r="J863" s="257"/>
      <c r="K863" s="257"/>
      <c r="L863" s="700"/>
      <c r="M863" s="701"/>
    </row>
    <row r="864" spans="1:13" ht="25.5" x14ac:dyDescent="0.25">
      <c r="A864" s="260" t="s">
        <v>2046</v>
      </c>
      <c r="B864" s="258" t="s">
        <v>1159</v>
      </c>
      <c r="C864" s="699" t="s">
        <v>1303</v>
      </c>
      <c r="D864" s="929"/>
      <c r="E864" s="255" t="s">
        <v>1164</v>
      </c>
      <c r="F864" s="256"/>
      <c r="G864" s="930"/>
      <c r="H864" s="701" t="s">
        <v>2295</v>
      </c>
      <c r="I864" s="257"/>
      <c r="J864" s="257"/>
      <c r="K864" s="257"/>
      <c r="L864" s="700"/>
      <c r="M864" s="701"/>
    </row>
    <row r="865" spans="1:13" ht="25.5" hidden="1" x14ac:dyDescent="0.25">
      <c r="A865" s="260" t="s">
        <v>2046</v>
      </c>
      <c r="B865" s="258" t="s">
        <v>1090</v>
      </c>
      <c r="C865" s="699" t="s">
        <v>1304</v>
      </c>
      <c r="D865" s="254" t="s">
        <v>1138</v>
      </c>
      <c r="E865" s="255" t="s">
        <v>1294</v>
      </c>
      <c r="F865" s="256"/>
      <c r="G865" s="700" t="s">
        <v>2116</v>
      </c>
      <c r="H865" s="701" t="s">
        <v>2072</v>
      </c>
      <c r="I865" s="257"/>
      <c r="J865" s="257"/>
      <c r="K865" s="257"/>
      <c r="L865" s="700" t="s">
        <v>3488</v>
      </c>
      <c r="M865" s="701" t="s">
        <v>3423</v>
      </c>
    </row>
    <row r="866" spans="1:13" ht="25.5" hidden="1" x14ac:dyDescent="0.25">
      <c r="A866" s="260" t="s">
        <v>2046</v>
      </c>
      <c r="B866" s="258" t="s">
        <v>1090</v>
      </c>
      <c r="C866" s="699" t="s">
        <v>1304</v>
      </c>
      <c r="D866" s="254" t="s">
        <v>1091</v>
      </c>
      <c r="E866" s="255" t="s">
        <v>1295</v>
      </c>
      <c r="F866" s="256"/>
      <c r="G866" s="700"/>
      <c r="H866" s="701" t="s">
        <v>43</v>
      </c>
      <c r="I866" s="257"/>
      <c r="J866" s="257"/>
      <c r="K866" s="257"/>
      <c r="L866" s="700" t="s">
        <v>3488</v>
      </c>
      <c r="M866" s="701" t="s">
        <v>3468</v>
      </c>
    </row>
    <row r="867" spans="1:13" ht="25.5" hidden="1" x14ac:dyDescent="0.25">
      <c r="A867" s="260" t="s">
        <v>2046</v>
      </c>
      <c r="B867" s="258" t="s">
        <v>1090</v>
      </c>
      <c r="C867" s="699" t="s">
        <v>1304</v>
      </c>
      <c r="D867" s="254" t="s">
        <v>1092</v>
      </c>
      <c r="E867" s="255" t="s">
        <v>1294</v>
      </c>
      <c r="F867" s="256"/>
      <c r="G867" s="700"/>
      <c r="H867" s="701" t="s">
        <v>43</v>
      </c>
      <c r="I867" s="257"/>
      <c r="J867" s="257"/>
      <c r="K867" s="257"/>
      <c r="L867" s="700" t="s">
        <v>3488</v>
      </c>
      <c r="M867" s="701" t="s">
        <v>3492</v>
      </c>
    </row>
    <row r="868" spans="1:13" ht="25.5" hidden="1" x14ac:dyDescent="0.25">
      <c r="A868" s="260" t="s">
        <v>2046</v>
      </c>
      <c r="B868" s="258" t="s">
        <v>1090</v>
      </c>
      <c r="C868" s="699" t="s">
        <v>1304</v>
      </c>
      <c r="D868" s="254" t="s">
        <v>1093</v>
      </c>
      <c r="E868" s="255" t="s">
        <v>1294</v>
      </c>
      <c r="F868" s="256"/>
      <c r="G868" s="700" t="s">
        <v>2117</v>
      </c>
      <c r="H868" s="701" t="s">
        <v>2073</v>
      </c>
      <c r="I868" s="257"/>
      <c r="J868" s="257"/>
      <c r="K868" s="257"/>
      <c r="L868" s="700" t="s">
        <v>3488</v>
      </c>
      <c r="M868" s="701" t="s">
        <v>3461</v>
      </c>
    </row>
    <row r="869" spans="1:13" ht="25.5" hidden="1" x14ac:dyDescent="0.25">
      <c r="A869" s="260" t="s">
        <v>2046</v>
      </c>
      <c r="B869" s="258" t="s">
        <v>1090</v>
      </c>
      <c r="C869" s="699" t="s">
        <v>1304</v>
      </c>
      <c r="D869" s="254" t="s">
        <v>1094</v>
      </c>
      <c r="E869" s="255" t="s">
        <v>1294</v>
      </c>
      <c r="F869" s="256"/>
      <c r="G869" s="700"/>
      <c r="H869" s="701" t="s">
        <v>43</v>
      </c>
      <c r="I869" s="257"/>
      <c r="J869" s="257"/>
      <c r="K869" s="257"/>
      <c r="L869" s="700" t="s">
        <v>3469</v>
      </c>
      <c r="M869" s="701" t="s">
        <v>3470</v>
      </c>
    </row>
    <row r="870" spans="1:13" ht="25.5" hidden="1" x14ac:dyDescent="0.25">
      <c r="A870" s="260" t="s">
        <v>2046</v>
      </c>
      <c r="B870" s="258" t="s">
        <v>1090</v>
      </c>
      <c r="C870" s="699" t="s">
        <v>1304</v>
      </c>
      <c r="D870" s="254" t="s">
        <v>1095</v>
      </c>
      <c r="E870" s="255"/>
      <c r="F870" s="256"/>
      <c r="G870" s="700"/>
      <c r="H870" s="701"/>
      <c r="I870" s="257"/>
      <c r="J870" s="257"/>
      <c r="K870" s="257"/>
      <c r="L870" s="700"/>
      <c r="M870" s="701"/>
    </row>
    <row r="871" spans="1:13" ht="25.5" hidden="1" x14ac:dyDescent="0.25">
      <c r="A871" s="260" t="s">
        <v>2046</v>
      </c>
      <c r="B871" s="258" t="s">
        <v>1090</v>
      </c>
      <c r="C871" s="699" t="s">
        <v>1304</v>
      </c>
      <c r="D871" s="254" t="s">
        <v>1096</v>
      </c>
      <c r="E871" s="255"/>
      <c r="F871" s="256"/>
      <c r="G871" s="700"/>
      <c r="H871" s="701"/>
      <c r="I871" s="257"/>
      <c r="J871" s="257"/>
      <c r="K871" s="257"/>
      <c r="L871" s="700"/>
      <c r="M871" s="701"/>
    </row>
    <row r="872" spans="1:13" ht="25.5" hidden="1" x14ac:dyDescent="0.25">
      <c r="A872" s="260" t="s">
        <v>2046</v>
      </c>
      <c r="B872" s="258" t="s">
        <v>1090</v>
      </c>
      <c r="C872" s="699" t="s">
        <v>1304</v>
      </c>
      <c r="D872" s="254" t="s">
        <v>1097</v>
      </c>
      <c r="E872" s="255" t="s">
        <v>1294</v>
      </c>
      <c r="F872" s="256"/>
      <c r="G872" s="700"/>
      <c r="H872" s="701" t="s">
        <v>43</v>
      </c>
      <c r="I872" s="257"/>
      <c r="J872" s="257"/>
      <c r="K872" s="257"/>
      <c r="L872" s="700" t="s">
        <v>3487</v>
      </c>
      <c r="M872" s="701" t="s">
        <v>3417</v>
      </c>
    </row>
    <row r="873" spans="1:13" hidden="1" x14ac:dyDescent="0.25">
      <c r="A873" s="260" t="s">
        <v>2046</v>
      </c>
      <c r="B873" s="258" t="s">
        <v>1159</v>
      </c>
      <c r="C873" s="699" t="s">
        <v>1304</v>
      </c>
      <c r="D873" s="929"/>
      <c r="E873" s="255"/>
      <c r="F873" s="256"/>
      <c r="G873" s="700"/>
      <c r="H873" s="701"/>
      <c r="I873" s="257"/>
      <c r="J873" s="257"/>
      <c r="K873" s="257"/>
      <c r="L873" s="700"/>
      <c r="M873" s="701"/>
    </row>
    <row r="874" spans="1:13" hidden="1" x14ac:dyDescent="0.25">
      <c r="A874" s="260" t="s">
        <v>2046</v>
      </c>
      <c r="B874" s="258" t="s">
        <v>1159</v>
      </c>
      <c r="C874" s="699" t="s">
        <v>1304</v>
      </c>
      <c r="D874" s="929"/>
      <c r="E874" s="255"/>
      <c r="F874" s="256"/>
      <c r="G874" s="700"/>
      <c r="H874" s="701"/>
      <c r="I874" s="257"/>
      <c r="J874" s="257"/>
      <c r="K874" s="257"/>
      <c r="L874" s="700"/>
      <c r="M874" s="701"/>
    </row>
    <row r="875" spans="1:13" ht="25.5" hidden="1" x14ac:dyDescent="0.25">
      <c r="A875" s="260" t="s">
        <v>2046</v>
      </c>
      <c r="B875" s="258" t="s">
        <v>1148</v>
      </c>
      <c r="C875" s="699" t="s">
        <v>1305</v>
      </c>
      <c r="D875" s="254" t="s">
        <v>1138</v>
      </c>
      <c r="E875" s="255" t="s">
        <v>1297</v>
      </c>
      <c r="F875" s="256"/>
      <c r="G875" s="700" t="s">
        <v>2118</v>
      </c>
      <c r="H875" s="701" t="s">
        <v>2074</v>
      </c>
      <c r="I875" s="257"/>
      <c r="J875" s="257"/>
      <c r="K875" s="257"/>
      <c r="L875" s="700" t="s">
        <v>3488</v>
      </c>
      <c r="M875" s="701" t="s">
        <v>3457</v>
      </c>
    </row>
    <row r="876" spans="1:13" ht="25.5" hidden="1" x14ac:dyDescent="0.25">
      <c r="A876" s="260" t="s">
        <v>2046</v>
      </c>
      <c r="B876" s="258" t="s">
        <v>1148</v>
      </c>
      <c r="C876" s="699" t="s">
        <v>1305</v>
      </c>
      <c r="D876" s="254" t="s">
        <v>1091</v>
      </c>
      <c r="E876" s="255" t="s">
        <v>1689</v>
      </c>
      <c r="F876" s="256"/>
      <c r="G876" s="700"/>
      <c r="H876" s="701" t="s">
        <v>43</v>
      </c>
      <c r="I876" s="257"/>
      <c r="J876" s="257"/>
      <c r="K876" s="257"/>
      <c r="L876" s="700" t="s">
        <v>3488</v>
      </c>
      <c r="M876" s="701" t="s">
        <v>3490</v>
      </c>
    </row>
    <row r="877" spans="1:13" ht="25.5" hidden="1" x14ac:dyDescent="0.25">
      <c r="A877" s="260" t="s">
        <v>2046</v>
      </c>
      <c r="B877" s="258" t="s">
        <v>1148</v>
      </c>
      <c r="C877" s="699" t="s">
        <v>1305</v>
      </c>
      <c r="D877" s="254" t="s">
        <v>1092</v>
      </c>
      <c r="E877" s="255"/>
      <c r="F877" s="256"/>
      <c r="G877" s="700"/>
      <c r="H877" s="701"/>
      <c r="I877" s="257"/>
      <c r="J877" s="257"/>
      <c r="K877" s="257"/>
      <c r="L877" s="700"/>
      <c r="M877" s="701"/>
    </row>
    <row r="878" spans="1:13" ht="25.5" hidden="1" x14ac:dyDescent="0.25">
      <c r="A878" s="260" t="s">
        <v>2046</v>
      </c>
      <c r="B878" s="258" t="s">
        <v>1148</v>
      </c>
      <c r="C878" s="699" t="s">
        <v>1305</v>
      </c>
      <c r="D878" s="254" t="s">
        <v>1093</v>
      </c>
      <c r="E878" s="255"/>
      <c r="F878" s="256"/>
      <c r="G878" s="700"/>
      <c r="H878" s="701"/>
      <c r="I878" s="257"/>
      <c r="J878" s="257"/>
      <c r="K878" s="257"/>
      <c r="L878" s="700"/>
      <c r="M878" s="701"/>
    </row>
    <row r="879" spans="1:13" ht="25.5" hidden="1" x14ac:dyDescent="0.25">
      <c r="A879" s="260" t="s">
        <v>2046</v>
      </c>
      <c r="B879" s="258" t="s">
        <v>1107</v>
      </c>
      <c r="C879" s="699" t="s">
        <v>1306</v>
      </c>
      <c r="D879" s="254" t="s">
        <v>1138</v>
      </c>
      <c r="E879" s="255" t="s">
        <v>1657</v>
      </c>
      <c r="F879" s="256"/>
      <c r="G879" s="700" t="s">
        <v>2119</v>
      </c>
      <c r="H879" s="701" t="s">
        <v>2075</v>
      </c>
      <c r="I879" s="257"/>
      <c r="J879" s="257"/>
      <c r="K879" s="257"/>
      <c r="L879" s="700" t="s">
        <v>3432</v>
      </c>
      <c r="M879" s="701" t="s">
        <v>3420</v>
      </c>
    </row>
    <row r="880" spans="1:13" ht="25.5" hidden="1" x14ac:dyDescent="0.25">
      <c r="A880" s="260" t="s">
        <v>2046</v>
      </c>
      <c r="B880" s="258" t="s">
        <v>1107</v>
      </c>
      <c r="C880" s="699" t="s">
        <v>1306</v>
      </c>
      <c r="D880" s="254" t="s">
        <v>1091</v>
      </c>
      <c r="E880" s="255" t="s">
        <v>1171</v>
      </c>
      <c r="F880" s="256"/>
      <c r="G880" s="700"/>
      <c r="H880" s="701" t="s">
        <v>43</v>
      </c>
      <c r="I880" s="257"/>
      <c r="J880" s="257"/>
      <c r="K880" s="257"/>
      <c r="L880" s="700" t="s">
        <v>3493</v>
      </c>
      <c r="M880" s="701" t="s">
        <v>3420</v>
      </c>
    </row>
    <row r="881" spans="1:13" ht="25.5" hidden="1" x14ac:dyDescent="0.25">
      <c r="A881" s="260" t="s">
        <v>2046</v>
      </c>
      <c r="B881" s="258" t="s">
        <v>1107</v>
      </c>
      <c r="C881" s="699" t="s">
        <v>1306</v>
      </c>
      <c r="D881" s="254" t="s">
        <v>1092</v>
      </c>
      <c r="E881" s="255" t="s">
        <v>1171</v>
      </c>
      <c r="F881" s="256"/>
      <c r="G881" s="700"/>
      <c r="H881" s="701" t="s">
        <v>43</v>
      </c>
      <c r="I881" s="257"/>
      <c r="J881" s="257"/>
      <c r="K881" s="257"/>
      <c r="L881" s="700" t="s">
        <v>3493</v>
      </c>
      <c r="M881" s="701" t="s">
        <v>3470</v>
      </c>
    </row>
    <row r="882" spans="1:13" ht="25.5" hidden="1" x14ac:dyDescent="0.25">
      <c r="A882" s="260" t="s">
        <v>2046</v>
      </c>
      <c r="B882" s="258" t="s">
        <v>1107</v>
      </c>
      <c r="C882" s="699" t="s">
        <v>1306</v>
      </c>
      <c r="D882" s="254" t="s">
        <v>1093</v>
      </c>
      <c r="E882" s="255" t="s">
        <v>1171</v>
      </c>
      <c r="F882" s="256"/>
      <c r="G882" s="930"/>
      <c r="H882" s="1027" t="s">
        <v>1691</v>
      </c>
      <c r="I882" s="257"/>
      <c r="J882" s="257"/>
      <c r="K882" s="257"/>
      <c r="L882" s="700"/>
      <c r="M882" s="701"/>
    </row>
    <row r="883" spans="1:13" ht="25.5" hidden="1" x14ac:dyDescent="0.25">
      <c r="A883" s="260" t="s">
        <v>2046</v>
      </c>
      <c r="B883" s="258" t="s">
        <v>1107</v>
      </c>
      <c r="C883" s="699" t="s">
        <v>1306</v>
      </c>
      <c r="D883" s="254" t="s">
        <v>1094</v>
      </c>
      <c r="E883" s="255"/>
      <c r="F883" s="256"/>
      <c r="G883" s="700"/>
      <c r="H883" s="701"/>
      <c r="I883" s="257"/>
      <c r="J883" s="257"/>
      <c r="K883" s="257"/>
      <c r="L883" s="700"/>
      <c r="M883" s="701"/>
    </row>
    <row r="884" spans="1:13" ht="25.5" hidden="1" x14ac:dyDescent="0.25">
      <c r="A884" s="260" t="s">
        <v>2046</v>
      </c>
      <c r="B884" s="258" t="s">
        <v>1107</v>
      </c>
      <c r="C884" s="699" t="s">
        <v>1306</v>
      </c>
      <c r="D884" s="254" t="s">
        <v>1095</v>
      </c>
      <c r="E884" s="255"/>
      <c r="F884" s="256"/>
      <c r="G884" s="700"/>
      <c r="H884" s="701"/>
      <c r="I884" s="257"/>
      <c r="J884" s="257"/>
      <c r="K884" s="257"/>
      <c r="L884" s="700"/>
      <c r="M884" s="701"/>
    </row>
    <row r="885" spans="1:13" ht="25.5" hidden="1" x14ac:dyDescent="0.25">
      <c r="A885" s="260" t="s">
        <v>2046</v>
      </c>
      <c r="B885" s="258" t="s">
        <v>1107</v>
      </c>
      <c r="C885" s="699" t="s">
        <v>1306</v>
      </c>
      <c r="D885" s="254" t="s">
        <v>1096</v>
      </c>
      <c r="E885" s="255"/>
      <c r="F885" s="256"/>
      <c r="G885" s="700"/>
      <c r="H885" s="701"/>
      <c r="I885" s="257"/>
      <c r="J885" s="257"/>
      <c r="K885" s="257"/>
      <c r="L885" s="700"/>
      <c r="M885" s="701"/>
    </row>
    <row r="886" spans="1:13" ht="25.5" hidden="1" x14ac:dyDescent="0.25">
      <c r="A886" s="260" t="s">
        <v>2046</v>
      </c>
      <c r="B886" s="258" t="s">
        <v>1107</v>
      </c>
      <c r="C886" s="699" t="s">
        <v>1306</v>
      </c>
      <c r="D886" s="254" t="s">
        <v>1097</v>
      </c>
      <c r="E886" s="255"/>
      <c r="F886" s="256"/>
      <c r="G886" s="700"/>
      <c r="H886" s="701"/>
      <c r="I886" s="257"/>
      <c r="J886" s="257"/>
      <c r="K886" s="257"/>
      <c r="L886" s="700"/>
      <c r="M886" s="701"/>
    </row>
    <row r="887" spans="1:13" ht="25.5" hidden="1" x14ac:dyDescent="0.25">
      <c r="A887" s="260" t="s">
        <v>2046</v>
      </c>
      <c r="B887" s="258" t="s">
        <v>1107</v>
      </c>
      <c r="C887" s="699" t="s">
        <v>1306</v>
      </c>
      <c r="D887" s="254" t="s">
        <v>1098</v>
      </c>
      <c r="E887" s="255"/>
      <c r="F887" s="256"/>
      <c r="G887" s="700"/>
      <c r="H887" s="701"/>
      <c r="I887" s="257"/>
      <c r="J887" s="257"/>
      <c r="K887" s="257"/>
      <c r="L887" s="700"/>
      <c r="M887" s="701"/>
    </row>
    <row r="888" spans="1:13" ht="25.5" hidden="1" x14ac:dyDescent="0.25">
      <c r="A888" s="260" t="s">
        <v>2046</v>
      </c>
      <c r="B888" s="258" t="s">
        <v>1107</v>
      </c>
      <c r="C888" s="699" t="s">
        <v>1306</v>
      </c>
      <c r="D888" s="254" t="s">
        <v>1099</v>
      </c>
      <c r="E888" s="255"/>
      <c r="F888" s="256"/>
      <c r="G888" s="700"/>
      <c r="H888" s="701"/>
      <c r="I888" s="257"/>
      <c r="J888" s="257"/>
      <c r="K888" s="257"/>
      <c r="L888" s="700"/>
      <c r="M888" s="701"/>
    </row>
    <row r="889" spans="1:13" ht="25.5" hidden="1" x14ac:dyDescent="0.25">
      <c r="A889" s="260" t="s">
        <v>2046</v>
      </c>
      <c r="B889" s="258" t="s">
        <v>1107</v>
      </c>
      <c r="C889" s="699" t="s">
        <v>1306</v>
      </c>
      <c r="D889" s="254" t="s">
        <v>1100</v>
      </c>
      <c r="E889" s="255"/>
      <c r="F889" s="256"/>
      <c r="G889" s="700"/>
      <c r="H889" s="701"/>
      <c r="I889" s="257"/>
      <c r="J889" s="257"/>
      <c r="K889" s="257"/>
      <c r="L889" s="700"/>
      <c r="M889" s="701"/>
    </row>
    <row r="890" spans="1:13" ht="25.5" hidden="1" x14ac:dyDescent="0.25">
      <c r="A890" s="260" t="s">
        <v>2046</v>
      </c>
      <c r="B890" s="258" t="s">
        <v>1107</v>
      </c>
      <c r="C890" s="699" t="s">
        <v>1306</v>
      </c>
      <c r="D890" s="254" t="s">
        <v>1101</v>
      </c>
      <c r="E890" s="255"/>
      <c r="F890" s="256"/>
      <c r="G890" s="700"/>
      <c r="H890" s="701"/>
      <c r="I890" s="257"/>
      <c r="J890" s="257"/>
      <c r="K890" s="257"/>
      <c r="L890" s="700"/>
      <c r="M890" s="701"/>
    </row>
    <row r="891" spans="1:13" ht="25.5" hidden="1" x14ac:dyDescent="0.25">
      <c r="A891" s="260" t="s">
        <v>2046</v>
      </c>
      <c r="B891" s="258" t="s">
        <v>1107</v>
      </c>
      <c r="C891" s="699" t="s">
        <v>1306</v>
      </c>
      <c r="D891" s="254" t="s">
        <v>1102</v>
      </c>
      <c r="E891" s="255"/>
      <c r="F891" s="256"/>
      <c r="G891" s="700"/>
      <c r="H891" s="701"/>
      <c r="I891" s="257"/>
      <c r="J891" s="257"/>
      <c r="K891" s="257"/>
      <c r="L891" s="700"/>
      <c r="M891" s="701"/>
    </row>
    <row r="892" spans="1:13" ht="25.5" hidden="1" x14ac:dyDescent="0.25">
      <c r="A892" s="260" t="s">
        <v>2046</v>
      </c>
      <c r="B892" s="258" t="s">
        <v>1107</v>
      </c>
      <c r="C892" s="699" t="s">
        <v>1306</v>
      </c>
      <c r="D892" s="254" t="s">
        <v>1103</v>
      </c>
      <c r="E892" s="255"/>
      <c r="F892" s="256"/>
      <c r="G892" s="700"/>
      <c r="H892" s="701"/>
      <c r="I892" s="257"/>
      <c r="J892" s="257"/>
      <c r="K892" s="257"/>
      <c r="L892" s="700"/>
      <c r="M892" s="701"/>
    </row>
    <row r="893" spans="1:13" ht="25.5" hidden="1" x14ac:dyDescent="0.25">
      <c r="A893" s="260" t="s">
        <v>2046</v>
      </c>
      <c r="B893" s="258" t="s">
        <v>1107</v>
      </c>
      <c r="C893" s="699" t="s">
        <v>1306</v>
      </c>
      <c r="D893" s="254" t="s">
        <v>1104</v>
      </c>
      <c r="E893" s="255"/>
      <c r="F893" s="256"/>
      <c r="G893" s="700"/>
      <c r="H893" s="701"/>
      <c r="I893" s="257"/>
      <c r="J893" s="257"/>
      <c r="K893" s="257"/>
      <c r="L893" s="700"/>
      <c r="M893" s="701"/>
    </row>
    <row r="894" spans="1:13" ht="25.5" hidden="1" x14ac:dyDescent="0.25">
      <c r="A894" s="260" t="s">
        <v>2046</v>
      </c>
      <c r="B894" s="258" t="s">
        <v>1107</v>
      </c>
      <c r="C894" s="699" t="s">
        <v>1306</v>
      </c>
      <c r="D894" s="254" t="s">
        <v>1105</v>
      </c>
      <c r="E894" s="255"/>
      <c r="F894" s="256"/>
      <c r="G894" s="700"/>
      <c r="H894" s="701"/>
      <c r="I894" s="257"/>
      <c r="J894" s="257"/>
      <c r="K894" s="257"/>
      <c r="L894" s="700"/>
      <c r="M894" s="701"/>
    </row>
    <row r="895" spans="1:13" ht="25.5" hidden="1" x14ac:dyDescent="0.25">
      <c r="A895" s="260" t="s">
        <v>2046</v>
      </c>
      <c r="B895" s="258" t="s">
        <v>1107</v>
      </c>
      <c r="C895" s="699" t="s">
        <v>1306</v>
      </c>
      <c r="D895" s="254" t="s">
        <v>1106</v>
      </c>
      <c r="E895" s="255"/>
      <c r="F895" s="256"/>
      <c r="G895" s="700"/>
      <c r="H895" s="701"/>
      <c r="I895" s="257"/>
      <c r="J895" s="257"/>
      <c r="K895" s="257"/>
      <c r="L895" s="700"/>
      <c r="M895" s="701"/>
    </row>
    <row r="896" spans="1:13" ht="25.5" hidden="1" x14ac:dyDescent="0.25">
      <c r="A896" s="260" t="s">
        <v>2046</v>
      </c>
      <c r="B896" s="258" t="s">
        <v>1107</v>
      </c>
      <c r="C896" s="699" t="s">
        <v>1306</v>
      </c>
      <c r="D896" s="254" t="s">
        <v>1108</v>
      </c>
      <c r="E896" s="255"/>
      <c r="F896" s="256"/>
      <c r="G896" s="700"/>
      <c r="H896" s="701"/>
      <c r="I896" s="257"/>
      <c r="J896" s="257"/>
      <c r="K896" s="257"/>
      <c r="L896" s="700"/>
      <c r="M896" s="701"/>
    </row>
    <row r="897" spans="1:13" ht="25.5" hidden="1" x14ac:dyDescent="0.25">
      <c r="A897" s="260" t="s">
        <v>2046</v>
      </c>
      <c r="B897" s="258" t="s">
        <v>1107</v>
      </c>
      <c r="C897" s="699" t="s">
        <v>1306</v>
      </c>
      <c r="D897" s="254" t="s">
        <v>1109</v>
      </c>
      <c r="E897" s="255"/>
      <c r="F897" s="256"/>
      <c r="G897" s="700"/>
      <c r="H897" s="701"/>
      <c r="I897" s="257"/>
      <c r="J897" s="257"/>
      <c r="K897" s="257"/>
      <c r="L897" s="700"/>
      <c r="M897" s="701"/>
    </row>
    <row r="898" spans="1:13" ht="25.5" hidden="1" x14ac:dyDescent="0.25">
      <c r="A898" s="260" t="s">
        <v>2046</v>
      </c>
      <c r="B898" s="258" t="s">
        <v>1107</v>
      </c>
      <c r="C898" s="699" t="s">
        <v>1306</v>
      </c>
      <c r="D898" s="254" t="s">
        <v>1110</v>
      </c>
      <c r="E898" s="255"/>
      <c r="F898" s="256"/>
      <c r="G898" s="700"/>
      <c r="H898" s="701"/>
      <c r="I898" s="257"/>
      <c r="J898" s="257"/>
      <c r="K898" s="257"/>
      <c r="L898" s="700"/>
      <c r="M898" s="701"/>
    </row>
    <row r="899" spans="1:13" ht="38.25" hidden="1" x14ac:dyDescent="0.25">
      <c r="A899" s="260" t="s">
        <v>2046</v>
      </c>
      <c r="B899" s="258" t="s">
        <v>1107</v>
      </c>
      <c r="C899" s="699" t="s">
        <v>1306</v>
      </c>
      <c r="D899" s="254" t="s">
        <v>1111</v>
      </c>
      <c r="E899" s="255" t="s">
        <v>1171</v>
      </c>
      <c r="F899" s="256"/>
      <c r="G899" s="700" t="s">
        <v>2120</v>
      </c>
      <c r="H899" s="701" t="s">
        <v>2076</v>
      </c>
      <c r="I899" s="257"/>
      <c r="J899" s="257"/>
      <c r="K899" s="257"/>
      <c r="L899" s="700"/>
      <c r="M899" s="701"/>
    </row>
    <row r="900" spans="1:13" ht="25.5" hidden="1" x14ac:dyDescent="0.25">
      <c r="A900" s="260" t="s">
        <v>2046</v>
      </c>
      <c r="B900" s="258" t="s">
        <v>1107</v>
      </c>
      <c r="C900" s="699" t="s">
        <v>1306</v>
      </c>
      <c r="D900" s="254" t="s">
        <v>1112</v>
      </c>
      <c r="E900" s="255" t="s">
        <v>1171</v>
      </c>
      <c r="F900" s="256"/>
      <c r="G900" s="700" t="s">
        <v>2121</v>
      </c>
      <c r="H900" s="701" t="s">
        <v>2077</v>
      </c>
      <c r="I900" s="257"/>
      <c r="J900" s="257"/>
      <c r="K900" s="257"/>
      <c r="L900" s="700"/>
      <c r="M900" s="701"/>
    </row>
    <row r="901" spans="1:13" ht="63.75" hidden="1" x14ac:dyDescent="0.25">
      <c r="A901" s="260" t="s">
        <v>2046</v>
      </c>
      <c r="B901" s="258" t="s">
        <v>1107</v>
      </c>
      <c r="C901" s="699" t="s">
        <v>1306</v>
      </c>
      <c r="D901" s="254" t="s">
        <v>1113</v>
      </c>
      <c r="E901" s="255" t="s">
        <v>1171</v>
      </c>
      <c r="F901" s="256"/>
      <c r="G901" s="700" t="s">
        <v>2122</v>
      </c>
      <c r="H901" s="701" t="s">
        <v>2078</v>
      </c>
      <c r="I901" s="257"/>
      <c r="J901" s="257"/>
      <c r="K901" s="257"/>
      <c r="L901" s="700"/>
      <c r="M901" s="701"/>
    </row>
    <row r="902" spans="1:13" ht="25.5" hidden="1" x14ac:dyDescent="0.25">
      <c r="A902" s="260" t="s">
        <v>2046</v>
      </c>
      <c r="B902" s="258" t="s">
        <v>1107</v>
      </c>
      <c r="C902" s="699" t="s">
        <v>1306</v>
      </c>
      <c r="D902" s="254" t="s">
        <v>1114</v>
      </c>
      <c r="E902" s="255" t="s">
        <v>1171</v>
      </c>
      <c r="F902" s="256"/>
      <c r="G902" s="700" t="s">
        <v>2123</v>
      </c>
      <c r="H902" s="701" t="s">
        <v>2296</v>
      </c>
      <c r="I902" s="257"/>
      <c r="J902" s="257"/>
      <c r="K902" s="257"/>
      <c r="L902" s="700"/>
      <c r="M902" s="701"/>
    </row>
    <row r="903" spans="1:13" ht="38.25" hidden="1" x14ac:dyDescent="0.25">
      <c r="A903" s="260" t="s">
        <v>2046</v>
      </c>
      <c r="B903" s="258" t="s">
        <v>1107</v>
      </c>
      <c r="C903" s="699" t="s">
        <v>1306</v>
      </c>
      <c r="D903" s="254" t="s">
        <v>1115</v>
      </c>
      <c r="E903" s="255" t="s">
        <v>1171</v>
      </c>
      <c r="F903" s="256"/>
      <c r="G903" s="700" t="s">
        <v>2124</v>
      </c>
      <c r="H903" s="701" t="s">
        <v>2297</v>
      </c>
      <c r="I903" s="257"/>
      <c r="J903" s="257"/>
      <c r="K903" s="257"/>
      <c r="L903" s="700"/>
      <c r="M903" s="701"/>
    </row>
    <row r="904" spans="1:13" ht="51" hidden="1" x14ac:dyDescent="0.25">
      <c r="A904" s="260" t="s">
        <v>2046</v>
      </c>
      <c r="B904" s="258" t="s">
        <v>1107</v>
      </c>
      <c r="C904" s="699" t="s">
        <v>1306</v>
      </c>
      <c r="D904" s="254" t="s">
        <v>1116</v>
      </c>
      <c r="E904" s="255" t="s">
        <v>1171</v>
      </c>
      <c r="F904" s="256"/>
      <c r="G904" s="700" t="s">
        <v>2125</v>
      </c>
      <c r="H904" s="701" t="s">
        <v>2081</v>
      </c>
      <c r="I904" s="257"/>
      <c r="J904" s="257"/>
      <c r="K904" s="257"/>
      <c r="L904" s="700"/>
      <c r="M904" s="701"/>
    </row>
    <row r="905" spans="1:13" ht="51" hidden="1" x14ac:dyDescent="0.25">
      <c r="A905" s="260" t="s">
        <v>2046</v>
      </c>
      <c r="B905" s="258" t="s">
        <v>1107</v>
      </c>
      <c r="C905" s="699" t="s">
        <v>1306</v>
      </c>
      <c r="D905" s="254" t="s">
        <v>1117</v>
      </c>
      <c r="E905" s="255" t="s">
        <v>1171</v>
      </c>
      <c r="F905" s="256"/>
      <c r="G905" s="700" t="s">
        <v>2126</v>
      </c>
      <c r="H905" s="701" t="s">
        <v>2082</v>
      </c>
      <c r="I905" s="257"/>
      <c r="J905" s="257"/>
      <c r="K905" s="257"/>
      <c r="L905" s="700"/>
      <c r="M905" s="701"/>
    </row>
    <row r="906" spans="1:13" ht="25.5" hidden="1" x14ac:dyDescent="0.25">
      <c r="A906" s="260" t="s">
        <v>2046</v>
      </c>
      <c r="B906" s="258" t="s">
        <v>1107</v>
      </c>
      <c r="C906" s="699" t="s">
        <v>1306</v>
      </c>
      <c r="D906" s="254" t="s">
        <v>1118</v>
      </c>
      <c r="E906" s="255" t="s">
        <v>1171</v>
      </c>
      <c r="F906" s="256"/>
      <c r="G906" s="700" t="s">
        <v>2127</v>
      </c>
      <c r="H906" s="701" t="s">
        <v>2298</v>
      </c>
      <c r="I906" s="257"/>
      <c r="J906" s="257"/>
      <c r="K906" s="257"/>
      <c r="L906" s="700"/>
      <c r="M906" s="701"/>
    </row>
    <row r="907" spans="1:13" ht="38.25" hidden="1" x14ac:dyDescent="0.25">
      <c r="A907" s="260" t="s">
        <v>2046</v>
      </c>
      <c r="B907" s="258" t="s">
        <v>1107</v>
      </c>
      <c r="C907" s="699" t="s">
        <v>1306</v>
      </c>
      <c r="D907" s="254" t="s">
        <v>1119</v>
      </c>
      <c r="E907" s="255" t="s">
        <v>1171</v>
      </c>
      <c r="F907" s="256"/>
      <c r="G907" s="700" t="s">
        <v>2128</v>
      </c>
      <c r="H907" s="701" t="s">
        <v>2299</v>
      </c>
      <c r="I907" s="257"/>
      <c r="J907" s="257"/>
      <c r="K907" s="257"/>
      <c r="L907" s="700"/>
      <c r="M907" s="701"/>
    </row>
    <row r="908" spans="1:13" ht="38.25" hidden="1" x14ac:dyDescent="0.25">
      <c r="A908" s="260" t="s">
        <v>2046</v>
      </c>
      <c r="B908" s="258" t="s">
        <v>1107</v>
      </c>
      <c r="C908" s="699" t="s">
        <v>1306</v>
      </c>
      <c r="D908" s="254" t="s">
        <v>1120</v>
      </c>
      <c r="E908" s="255" t="s">
        <v>1171</v>
      </c>
      <c r="F908" s="256"/>
      <c r="G908" s="700" t="s">
        <v>2129</v>
      </c>
      <c r="H908" s="701" t="s">
        <v>2300</v>
      </c>
      <c r="I908" s="257"/>
      <c r="J908" s="257"/>
      <c r="K908" s="257"/>
      <c r="L908" s="700"/>
      <c r="M908" s="701"/>
    </row>
    <row r="909" spans="1:13" ht="38.25" hidden="1" x14ac:dyDescent="0.25">
      <c r="A909" s="260" t="s">
        <v>2046</v>
      </c>
      <c r="B909" s="258" t="s">
        <v>1107</v>
      </c>
      <c r="C909" s="699" t="s">
        <v>1306</v>
      </c>
      <c r="D909" s="254" t="s">
        <v>1121</v>
      </c>
      <c r="E909" s="255" t="s">
        <v>1171</v>
      </c>
      <c r="F909" s="256"/>
      <c r="G909" s="700" t="s">
        <v>2130</v>
      </c>
      <c r="H909" s="701" t="s">
        <v>2301</v>
      </c>
      <c r="I909" s="257"/>
      <c r="J909" s="257"/>
      <c r="K909" s="257"/>
      <c r="L909" s="700"/>
      <c r="M909" s="701"/>
    </row>
    <row r="910" spans="1:13" ht="25.5" hidden="1" x14ac:dyDescent="0.25">
      <c r="A910" s="260" t="s">
        <v>2046</v>
      </c>
      <c r="B910" s="258" t="s">
        <v>1107</v>
      </c>
      <c r="C910" s="699" t="s">
        <v>1306</v>
      </c>
      <c r="D910" s="254" t="s">
        <v>1122</v>
      </c>
      <c r="E910" s="255"/>
      <c r="F910" s="256"/>
      <c r="G910" s="700"/>
      <c r="H910" s="701"/>
      <c r="I910" s="257"/>
      <c r="J910" s="257"/>
      <c r="K910" s="257"/>
      <c r="L910" s="700"/>
      <c r="M910" s="701"/>
    </row>
    <row r="911" spans="1:13" ht="25.5" hidden="1" x14ac:dyDescent="0.25">
      <c r="A911" s="260" t="s">
        <v>2046</v>
      </c>
      <c r="B911" s="258" t="s">
        <v>1123</v>
      </c>
      <c r="C911" s="699" t="s">
        <v>1307</v>
      </c>
      <c r="D911" s="254" t="s">
        <v>1138</v>
      </c>
      <c r="E911" s="255"/>
      <c r="F911" s="256"/>
      <c r="G911" s="700"/>
      <c r="H911" s="701"/>
      <c r="I911" s="257"/>
      <c r="J911" s="257"/>
      <c r="K911" s="257"/>
      <c r="L911" s="700"/>
      <c r="M911" s="701"/>
    </row>
    <row r="912" spans="1:13" ht="25.5" hidden="1" x14ac:dyDescent="0.25">
      <c r="A912" s="260" t="s">
        <v>2046</v>
      </c>
      <c r="B912" s="258" t="s">
        <v>1123</v>
      </c>
      <c r="C912" s="699" t="s">
        <v>1307</v>
      </c>
      <c r="D912" s="254" t="s">
        <v>1091</v>
      </c>
      <c r="E912" s="255"/>
      <c r="F912" s="256"/>
      <c r="G912" s="700"/>
      <c r="H912" s="701"/>
      <c r="I912" s="257"/>
      <c r="J912" s="257"/>
      <c r="K912" s="257"/>
      <c r="L912" s="700"/>
      <c r="M912" s="701"/>
    </row>
    <row r="913" spans="1:13" ht="25.5" hidden="1" x14ac:dyDescent="0.25">
      <c r="A913" s="260" t="s">
        <v>2046</v>
      </c>
      <c r="B913" s="258" t="s">
        <v>1123</v>
      </c>
      <c r="C913" s="699" t="s">
        <v>1307</v>
      </c>
      <c r="D913" s="254" t="s">
        <v>1092</v>
      </c>
      <c r="E913" s="255" t="s">
        <v>1301</v>
      </c>
      <c r="F913" s="256"/>
      <c r="G913" s="700" t="s">
        <v>2131</v>
      </c>
      <c r="H913" s="701" t="s">
        <v>2087</v>
      </c>
      <c r="I913" s="257"/>
      <c r="J913" s="257"/>
      <c r="K913" s="257"/>
      <c r="L913" s="700" t="s">
        <v>3424</v>
      </c>
      <c r="M913" s="701" t="s">
        <v>3420</v>
      </c>
    </row>
    <row r="914" spans="1:13" ht="25.5" hidden="1" x14ac:dyDescent="0.25">
      <c r="A914" s="260" t="s">
        <v>2046</v>
      </c>
      <c r="B914" s="258" t="s">
        <v>1123</v>
      </c>
      <c r="C914" s="699" t="s">
        <v>1307</v>
      </c>
      <c r="D914" s="254" t="s">
        <v>1093</v>
      </c>
      <c r="E914" s="255" t="s">
        <v>1192</v>
      </c>
      <c r="F914" s="256"/>
      <c r="G914" s="700" t="s">
        <v>2132</v>
      </c>
      <c r="H914" s="701" t="s">
        <v>2088</v>
      </c>
      <c r="I914" s="257"/>
      <c r="J914" s="257"/>
      <c r="K914" s="257"/>
      <c r="L914" s="700" t="s">
        <v>3424</v>
      </c>
      <c r="M914" s="701" t="s">
        <v>3418</v>
      </c>
    </row>
    <row r="915" spans="1:13" ht="38.25" hidden="1" x14ac:dyDescent="0.25">
      <c r="A915" s="260" t="s">
        <v>2046</v>
      </c>
      <c r="B915" s="258" t="s">
        <v>1123</v>
      </c>
      <c r="C915" s="699" t="s">
        <v>1307</v>
      </c>
      <c r="D915" s="254" t="s">
        <v>1094</v>
      </c>
      <c r="E915" s="255" t="s">
        <v>1192</v>
      </c>
      <c r="F915" s="256"/>
      <c r="G915" s="700" t="s">
        <v>2133</v>
      </c>
      <c r="H915" s="701" t="s">
        <v>2089</v>
      </c>
      <c r="I915" s="257"/>
      <c r="J915" s="257"/>
      <c r="K915" s="257"/>
      <c r="L915" s="700" t="s">
        <v>3424</v>
      </c>
      <c r="M915" s="701" t="s">
        <v>3421</v>
      </c>
    </row>
    <row r="916" spans="1:13" ht="25.5" hidden="1" x14ac:dyDescent="0.25">
      <c r="A916" s="260" t="s">
        <v>2046</v>
      </c>
      <c r="B916" s="258" t="s">
        <v>1123</v>
      </c>
      <c r="C916" s="699" t="s">
        <v>1307</v>
      </c>
      <c r="D916" s="254" t="s">
        <v>1095</v>
      </c>
      <c r="E916" s="255" t="s">
        <v>1301</v>
      </c>
      <c r="F916" s="256"/>
      <c r="G916" s="700"/>
      <c r="H916" s="701" t="s">
        <v>43</v>
      </c>
      <c r="I916" s="257"/>
      <c r="J916" s="257"/>
      <c r="K916" s="257"/>
      <c r="L916" s="700" t="s">
        <v>3424</v>
      </c>
      <c r="M916" s="701" t="s">
        <v>3425</v>
      </c>
    </row>
    <row r="917" spans="1:13" ht="25.5" hidden="1" x14ac:dyDescent="0.25">
      <c r="A917" s="260" t="s">
        <v>2046</v>
      </c>
      <c r="B917" s="258" t="s">
        <v>1123</v>
      </c>
      <c r="C917" s="699" t="s">
        <v>1307</v>
      </c>
      <c r="D917" s="254" t="s">
        <v>1096</v>
      </c>
      <c r="E917" s="255" t="s">
        <v>1192</v>
      </c>
      <c r="F917" s="256"/>
      <c r="G917" s="1014"/>
      <c r="H917" s="1015" t="s">
        <v>43</v>
      </c>
      <c r="I917" s="257"/>
      <c r="J917" s="257"/>
      <c r="K917" s="257"/>
      <c r="L917" s="700" t="s">
        <v>3493</v>
      </c>
      <c r="M917" s="701" t="s">
        <v>3421</v>
      </c>
    </row>
    <row r="918" spans="1:13" ht="25.5" hidden="1" x14ac:dyDescent="0.25">
      <c r="A918" s="260" t="s">
        <v>2046</v>
      </c>
      <c r="B918" s="258" t="s">
        <v>1123</v>
      </c>
      <c r="C918" s="699" t="s">
        <v>1307</v>
      </c>
      <c r="D918" s="254" t="s">
        <v>1097</v>
      </c>
      <c r="E918" s="255" t="s">
        <v>1192</v>
      </c>
      <c r="F918" s="256"/>
      <c r="G918" s="932" t="s">
        <v>2329</v>
      </c>
      <c r="H918" s="701" t="s">
        <v>1692</v>
      </c>
      <c r="I918" s="257"/>
      <c r="J918" s="257"/>
      <c r="K918" s="257"/>
      <c r="L918" s="700"/>
      <c r="M918" s="701"/>
    </row>
    <row r="919" spans="1:13" ht="25.5" hidden="1" x14ac:dyDescent="0.25">
      <c r="A919" s="260" t="s">
        <v>2046</v>
      </c>
      <c r="B919" s="258" t="s">
        <v>1123</v>
      </c>
      <c r="C919" s="699" t="s">
        <v>1307</v>
      </c>
      <c r="D919" s="254" t="s">
        <v>1098</v>
      </c>
      <c r="E919" s="255"/>
      <c r="F919" s="256"/>
      <c r="G919" s="700"/>
      <c r="H919" s="701"/>
      <c r="I919" s="257"/>
      <c r="J919" s="257"/>
      <c r="K919" s="257"/>
      <c r="L919" s="700"/>
      <c r="M919" s="701"/>
    </row>
    <row r="920" spans="1:13" ht="25.5" hidden="1" x14ac:dyDescent="0.25">
      <c r="A920" s="260" t="s">
        <v>2046</v>
      </c>
      <c r="B920" s="258" t="s">
        <v>1123</v>
      </c>
      <c r="C920" s="699" t="s">
        <v>1307</v>
      </c>
      <c r="D920" s="254" t="s">
        <v>1099</v>
      </c>
      <c r="E920" s="255"/>
      <c r="F920" s="256"/>
      <c r="G920" s="700"/>
      <c r="H920" s="701"/>
      <c r="I920" s="257"/>
      <c r="J920" s="257"/>
      <c r="K920" s="257"/>
      <c r="L920" s="700"/>
      <c r="M920" s="701"/>
    </row>
    <row r="921" spans="1:13" ht="25.5" hidden="1" x14ac:dyDescent="0.25">
      <c r="A921" s="260" t="s">
        <v>2046</v>
      </c>
      <c r="B921" s="258" t="s">
        <v>1123</v>
      </c>
      <c r="C921" s="699" t="s">
        <v>1307</v>
      </c>
      <c r="D921" s="254" t="s">
        <v>1100</v>
      </c>
      <c r="E921" s="255"/>
      <c r="F921" s="256"/>
      <c r="G921" s="700"/>
      <c r="H921" s="701"/>
      <c r="I921" s="257"/>
      <c r="J921" s="257"/>
      <c r="K921" s="257"/>
      <c r="L921" s="700"/>
      <c r="M921" s="701"/>
    </row>
    <row r="922" spans="1:13" ht="25.5" hidden="1" x14ac:dyDescent="0.25">
      <c r="A922" s="260" t="s">
        <v>2046</v>
      </c>
      <c r="B922" s="258" t="s">
        <v>1123</v>
      </c>
      <c r="C922" s="699" t="s">
        <v>1307</v>
      </c>
      <c r="D922" s="254" t="s">
        <v>1101</v>
      </c>
      <c r="E922" s="255"/>
      <c r="F922" s="256"/>
      <c r="G922" s="700"/>
      <c r="H922" s="701"/>
      <c r="I922" s="257"/>
      <c r="J922" s="257"/>
      <c r="K922" s="257"/>
      <c r="L922" s="700"/>
      <c r="M922" s="701"/>
    </row>
    <row r="923" spans="1:13" ht="25.5" hidden="1" x14ac:dyDescent="0.25">
      <c r="A923" s="260" t="s">
        <v>2046</v>
      </c>
      <c r="B923" s="258" t="s">
        <v>1123</v>
      </c>
      <c r="C923" s="699" t="s">
        <v>1307</v>
      </c>
      <c r="D923" s="254" t="s">
        <v>1102</v>
      </c>
      <c r="E923" s="255"/>
      <c r="F923" s="256"/>
      <c r="G923" s="700"/>
      <c r="H923" s="701"/>
      <c r="I923" s="257"/>
      <c r="J923" s="257"/>
      <c r="K923" s="257"/>
      <c r="L923" s="700"/>
      <c r="M923" s="701"/>
    </row>
    <row r="924" spans="1:13" ht="25.5" hidden="1" x14ac:dyDescent="0.25">
      <c r="A924" s="260" t="s">
        <v>2046</v>
      </c>
      <c r="B924" s="258" t="s">
        <v>1123</v>
      </c>
      <c r="C924" s="699" t="s">
        <v>1307</v>
      </c>
      <c r="D924" s="254" t="s">
        <v>1103</v>
      </c>
      <c r="E924" s="255"/>
      <c r="F924" s="256"/>
      <c r="G924" s="700"/>
      <c r="H924" s="701"/>
      <c r="I924" s="257"/>
      <c r="J924" s="257"/>
      <c r="K924" s="257"/>
      <c r="L924" s="700"/>
      <c r="M924" s="701"/>
    </row>
    <row r="925" spans="1:13" ht="25.5" hidden="1" x14ac:dyDescent="0.25">
      <c r="A925" s="260" t="s">
        <v>2046</v>
      </c>
      <c r="B925" s="258" t="s">
        <v>1123</v>
      </c>
      <c r="C925" s="699" t="s">
        <v>1307</v>
      </c>
      <c r="D925" s="254" t="s">
        <v>1104</v>
      </c>
      <c r="E925" s="255"/>
      <c r="F925" s="256"/>
      <c r="G925" s="700"/>
      <c r="H925" s="701"/>
      <c r="I925" s="257"/>
      <c r="J925" s="257"/>
      <c r="K925" s="257"/>
      <c r="L925" s="700"/>
      <c r="M925" s="701"/>
    </row>
    <row r="926" spans="1:13" ht="25.5" hidden="1" x14ac:dyDescent="0.25">
      <c r="A926" s="260" t="s">
        <v>2046</v>
      </c>
      <c r="B926" s="258" t="s">
        <v>1123</v>
      </c>
      <c r="C926" s="699" t="s">
        <v>1307</v>
      </c>
      <c r="D926" s="254" t="s">
        <v>1105</v>
      </c>
      <c r="E926" s="255"/>
      <c r="F926" s="256"/>
      <c r="G926" s="700"/>
      <c r="H926" s="701"/>
      <c r="I926" s="257"/>
      <c r="J926" s="257"/>
      <c r="K926" s="257"/>
      <c r="L926" s="700"/>
      <c r="M926" s="701"/>
    </row>
    <row r="927" spans="1:13" ht="25.5" hidden="1" x14ac:dyDescent="0.25">
      <c r="A927" s="260" t="s">
        <v>2046</v>
      </c>
      <c r="B927" s="258" t="s">
        <v>1123</v>
      </c>
      <c r="C927" s="699" t="s">
        <v>1307</v>
      </c>
      <c r="D927" s="254" t="s">
        <v>1106</v>
      </c>
      <c r="E927" s="255"/>
      <c r="F927" s="256"/>
      <c r="G927" s="700"/>
      <c r="H927" s="701"/>
      <c r="I927" s="257"/>
      <c r="J927" s="257"/>
      <c r="K927" s="257"/>
      <c r="L927" s="700"/>
      <c r="M927" s="701"/>
    </row>
    <row r="928" spans="1:13" ht="25.5" hidden="1" x14ac:dyDescent="0.25">
      <c r="A928" s="260" t="s">
        <v>2046</v>
      </c>
      <c r="B928" s="258" t="s">
        <v>1123</v>
      </c>
      <c r="C928" s="699" t="s">
        <v>1307</v>
      </c>
      <c r="D928" s="254" t="s">
        <v>1108</v>
      </c>
      <c r="E928" s="255"/>
      <c r="F928" s="256"/>
      <c r="G928" s="700"/>
      <c r="H928" s="701"/>
      <c r="I928" s="257"/>
      <c r="J928" s="257"/>
      <c r="K928" s="257"/>
      <c r="L928" s="700"/>
      <c r="M928" s="701"/>
    </row>
    <row r="929" spans="1:13" ht="25.5" hidden="1" x14ac:dyDescent="0.25">
      <c r="A929" s="260" t="s">
        <v>2046</v>
      </c>
      <c r="B929" s="258" t="s">
        <v>1123</v>
      </c>
      <c r="C929" s="699" t="s">
        <v>1307</v>
      </c>
      <c r="D929" s="254" t="s">
        <v>1109</v>
      </c>
      <c r="E929" s="255"/>
      <c r="F929" s="256"/>
      <c r="G929" s="700"/>
      <c r="H929" s="701"/>
      <c r="I929" s="257"/>
      <c r="J929" s="257"/>
      <c r="K929" s="257"/>
      <c r="L929" s="700"/>
      <c r="M929" s="701"/>
    </row>
    <row r="930" spans="1:13" ht="25.5" hidden="1" x14ac:dyDescent="0.25">
      <c r="A930" s="260" t="s">
        <v>2046</v>
      </c>
      <c r="B930" s="258" t="s">
        <v>1123</v>
      </c>
      <c r="C930" s="699" t="s">
        <v>1307</v>
      </c>
      <c r="D930" s="254" t="s">
        <v>1110</v>
      </c>
      <c r="E930" s="255"/>
      <c r="F930" s="256"/>
      <c r="G930" s="700"/>
      <c r="H930" s="701"/>
      <c r="I930" s="257"/>
      <c r="J930" s="257"/>
      <c r="K930" s="257"/>
      <c r="L930" s="700"/>
      <c r="M930" s="701"/>
    </row>
    <row r="931" spans="1:13" ht="25.5" hidden="1" x14ac:dyDescent="0.25">
      <c r="A931" s="260" t="s">
        <v>2046</v>
      </c>
      <c r="B931" s="258" t="s">
        <v>1123</v>
      </c>
      <c r="C931" s="699" t="s">
        <v>1307</v>
      </c>
      <c r="D931" s="254" t="s">
        <v>1111</v>
      </c>
      <c r="E931" s="255"/>
      <c r="F931" s="256"/>
      <c r="G931" s="700"/>
      <c r="H931" s="701"/>
      <c r="I931" s="257"/>
      <c r="J931" s="257"/>
      <c r="K931" s="257"/>
      <c r="L931" s="700"/>
      <c r="M931" s="701"/>
    </row>
    <row r="932" spans="1:13" ht="25.5" hidden="1" x14ac:dyDescent="0.25">
      <c r="A932" s="260" t="s">
        <v>2046</v>
      </c>
      <c r="B932" s="258" t="s">
        <v>1123</v>
      </c>
      <c r="C932" s="699" t="s">
        <v>1307</v>
      </c>
      <c r="D932" s="254" t="s">
        <v>1112</v>
      </c>
      <c r="E932" s="255"/>
      <c r="F932" s="256"/>
      <c r="G932" s="700"/>
      <c r="H932" s="701"/>
      <c r="I932" s="257"/>
      <c r="J932" s="257"/>
      <c r="K932" s="257"/>
      <c r="L932" s="700"/>
      <c r="M932" s="701"/>
    </row>
    <row r="933" spans="1:13" ht="25.5" hidden="1" x14ac:dyDescent="0.25">
      <c r="A933" s="260" t="s">
        <v>2046</v>
      </c>
      <c r="B933" s="258" t="s">
        <v>1123</v>
      </c>
      <c r="C933" s="699" t="s">
        <v>1307</v>
      </c>
      <c r="D933" s="254" t="s">
        <v>1113</v>
      </c>
      <c r="E933" s="255"/>
      <c r="F933" s="256"/>
      <c r="G933" s="700"/>
      <c r="H933" s="701"/>
      <c r="I933" s="257"/>
      <c r="J933" s="257"/>
      <c r="K933" s="257"/>
      <c r="L933" s="700"/>
      <c r="M933" s="701"/>
    </row>
    <row r="934" spans="1:13" ht="25.5" hidden="1" x14ac:dyDescent="0.25">
      <c r="A934" s="260" t="s">
        <v>2046</v>
      </c>
      <c r="B934" s="258" t="s">
        <v>1123</v>
      </c>
      <c r="C934" s="699" t="s">
        <v>1307</v>
      </c>
      <c r="D934" s="254" t="s">
        <v>1114</v>
      </c>
      <c r="E934" s="255"/>
      <c r="F934" s="256"/>
      <c r="G934" s="700"/>
      <c r="H934" s="701"/>
      <c r="I934" s="257"/>
      <c r="J934" s="257"/>
      <c r="K934" s="257"/>
      <c r="L934" s="700"/>
      <c r="M934" s="701"/>
    </row>
    <row r="935" spans="1:13" ht="25.5" hidden="1" x14ac:dyDescent="0.25">
      <c r="A935" s="260" t="s">
        <v>2046</v>
      </c>
      <c r="B935" s="258" t="s">
        <v>1123</v>
      </c>
      <c r="C935" s="699" t="s">
        <v>1307</v>
      </c>
      <c r="D935" s="254" t="s">
        <v>1115</v>
      </c>
      <c r="E935" s="255"/>
      <c r="F935" s="256"/>
      <c r="G935" s="700"/>
      <c r="H935" s="701"/>
      <c r="I935" s="257"/>
      <c r="J935" s="257"/>
      <c r="K935" s="257"/>
      <c r="L935" s="700"/>
      <c r="M935" s="701"/>
    </row>
    <row r="936" spans="1:13" ht="25.5" hidden="1" x14ac:dyDescent="0.25">
      <c r="A936" s="260" t="s">
        <v>2046</v>
      </c>
      <c r="B936" s="258" t="s">
        <v>1123</v>
      </c>
      <c r="C936" s="699" t="s">
        <v>1307</v>
      </c>
      <c r="D936" s="254" t="s">
        <v>1116</v>
      </c>
      <c r="E936" s="255"/>
      <c r="F936" s="256"/>
      <c r="G936" s="700"/>
      <c r="H936" s="701"/>
      <c r="I936" s="257"/>
      <c r="J936" s="257"/>
      <c r="K936" s="257"/>
      <c r="L936" s="700"/>
      <c r="M936" s="701"/>
    </row>
    <row r="937" spans="1:13" ht="25.5" hidden="1" x14ac:dyDescent="0.25">
      <c r="A937" s="260" t="s">
        <v>2046</v>
      </c>
      <c r="B937" s="258" t="s">
        <v>1123</v>
      </c>
      <c r="C937" s="699" t="s">
        <v>1307</v>
      </c>
      <c r="D937" s="254" t="s">
        <v>1117</v>
      </c>
      <c r="E937" s="255"/>
      <c r="F937" s="256"/>
      <c r="G937" s="700"/>
      <c r="H937" s="701"/>
      <c r="I937" s="257"/>
      <c r="J937" s="257"/>
      <c r="K937" s="257"/>
      <c r="L937" s="700"/>
      <c r="M937" s="701"/>
    </row>
    <row r="938" spans="1:13" ht="25.5" hidden="1" x14ac:dyDescent="0.25">
      <c r="A938" s="260" t="s">
        <v>2046</v>
      </c>
      <c r="B938" s="258" t="s">
        <v>1123</v>
      </c>
      <c r="C938" s="699" t="s">
        <v>1307</v>
      </c>
      <c r="D938" s="254" t="s">
        <v>1118</v>
      </c>
      <c r="E938" s="255"/>
      <c r="F938" s="256"/>
      <c r="G938" s="700"/>
      <c r="H938" s="701"/>
      <c r="I938" s="257"/>
      <c r="J938" s="257"/>
      <c r="K938" s="257"/>
      <c r="L938" s="700"/>
      <c r="M938" s="701"/>
    </row>
    <row r="939" spans="1:13" ht="25.5" hidden="1" x14ac:dyDescent="0.25">
      <c r="A939" s="260" t="s">
        <v>2046</v>
      </c>
      <c r="B939" s="258" t="s">
        <v>1123</v>
      </c>
      <c r="C939" s="699" t="s">
        <v>1307</v>
      </c>
      <c r="D939" s="254" t="s">
        <v>1119</v>
      </c>
      <c r="E939" s="255"/>
      <c r="F939" s="256"/>
      <c r="G939" s="700"/>
      <c r="H939" s="701"/>
      <c r="I939" s="257"/>
      <c r="J939" s="257"/>
      <c r="K939" s="257"/>
      <c r="L939" s="700"/>
      <c r="M939" s="701"/>
    </row>
    <row r="940" spans="1:13" ht="25.5" hidden="1" x14ac:dyDescent="0.25">
      <c r="A940" s="260" t="s">
        <v>2046</v>
      </c>
      <c r="B940" s="258" t="s">
        <v>1123</v>
      </c>
      <c r="C940" s="699" t="s">
        <v>1307</v>
      </c>
      <c r="D940" s="254" t="s">
        <v>1120</v>
      </c>
      <c r="E940" s="255"/>
      <c r="F940" s="256"/>
      <c r="G940" s="700"/>
      <c r="H940" s="701"/>
      <c r="I940" s="257"/>
      <c r="J940" s="257"/>
      <c r="K940" s="257"/>
      <c r="L940" s="700"/>
      <c r="M940" s="701"/>
    </row>
    <row r="941" spans="1:13" ht="25.5" hidden="1" x14ac:dyDescent="0.25">
      <c r="A941" s="260" t="s">
        <v>2046</v>
      </c>
      <c r="B941" s="258" t="s">
        <v>1123</v>
      </c>
      <c r="C941" s="699" t="s">
        <v>1307</v>
      </c>
      <c r="D941" s="254" t="s">
        <v>1121</v>
      </c>
      <c r="E941" s="255"/>
      <c r="F941" s="256"/>
      <c r="G941" s="700"/>
      <c r="H941" s="701"/>
      <c r="I941" s="257"/>
      <c r="J941" s="257"/>
      <c r="K941" s="257"/>
      <c r="L941" s="700"/>
      <c r="M941" s="701"/>
    </row>
    <row r="942" spans="1:13" ht="25.5" hidden="1" x14ac:dyDescent="0.25">
      <c r="A942" s="260" t="s">
        <v>2046</v>
      </c>
      <c r="B942" s="258" t="s">
        <v>1123</v>
      </c>
      <c r="C942" s="699" t="s">
        <v>1307</v>
      </c>
      <c r="D942" s="254" t="s">
        <v>1122</v>
      </c>
      <c r="E942" s="255"/>
      <c r="F942" s="256"/>
      <c r="G942" s="700"/>
      <c r="H942" s="701"/>
      <c r="I942" s="257"/>
      <c r="J942" s="257"/>
      <c r="K942" s="257"/>
      <c r="L942" s="700"/>
      <c r="M942" s="701"/>
    </row>
    <row r="943" spans="1:13" hidden="1" x14ac:dyDescent="0.25">
      <c r="A943" s="302"/>
      <c r="B943" s="303"/>
      <c r="C943" s="304"/>
      <c r="D943" s="847"/>
      <c r="E943" s="848"/>
      <c r="F943" s="849"/>
      <c r="G943" s="846"/>
      <c r="H943" s="850"/>
      <c r="I943" s="257"/>
      <c r="J943" s="257"/>
      <c r="K943" s="257"/>
      <c r="L943" s="700"/>
      <c r="M943" s="701"/>
    </row>
    <row r="944" spans="1:13" hidden="1" x14ac:dyDescent="0.25">
      <c r="A944" s="302"/>
      <c r="B944" s="303"/>
      <c r="C944" s="304"/>
      <c r="D944" s="847"/>
      <c r="E944" s="848"/>
      <c r="F944" s="849"/>
      <c r="G944" s="846"/>
      <c r="H944" s="850"/>
      <c r="I944" s="257"/>
      <c r="J944" s="257"/>
      <c r="K944" s="257"/>
      <c r="L944" s="700"/>
      <c r="M944" s="701"/>
    </row>
    <row r="945" spans="1:13" hidden="1" x14ac:dyDescent="0.25">
      <c r="A945" s="302"/>
      <c r="B945" s="303"/>
      <c r="C945" s="304"/>
      <c r="D945" s="847"/>
      <c r="E945" s="848"/>
      <c r="F945" s="849"/>
      <c r="G945" s="846"/>
      <c r="H945" s="850"/>
      <c r="I945" s="257"/>
      <c r="J945" s="257"/>
      <c r="K945" s="257"/>
      <c r="L945" s="700"/>
      <c r="M945" s="701"/>
    </row>
    <row r="946" spans="1:13" hidden="1" x14ac:dyDescent="0.25">
      <c r="A946" s="302"/>
      <c r="B946" s="303"/>
      <c r="C946" s="304"/>
      <c r="D946" s="847"/>
      <c r="E946" s="848"/>
      <c r="F946" s="849"/>
      <c r="G946" s="846"/>
      <c r="H946" s="850"/>
      <c r="I946" s="257"/>
      <c r="J946" s="257"/>
      <c r="K946" s="257"/>
      <c r="L946" s="700"/>
      <c r="M946" s="701"/>
    </row>
    <row r="947" spans="1:13" hidden="1" x14ac:dyDescent="0.25">
      <c r="A947" s="302"/>
      <c r="B947" s="303"/>
      <c r="C947" s="304"/>
      <c r="D947" s="847"/>
      <c r="E947" s="848"/>
      <c r="F947" s="849"/>
      <c r="G947" s="846"/>
      <c r="H947" s="850"/>
      <c r="I947" s="257"/>
      <c r="J947" s="257"/>
      <c r="K947" s="257"/>
      <c r="L947" s="700"/>
      <c r="M947" s="701"/>
    </row>
    <row r="948" spans="1:13" hidden="1" x14ac:dyDescent="0.25">
      <c r="A948" s="302"/>
      <c r="B948" s="303"/>
      <c r="C948" s="304"/>
      <c r="D948" s="847"/>
      <c r="E948" s="848"/>
      <c r="F948" s="849"/>
      <c r="G948" s="846"/>
      <c r="H948" s="850"/>
      <c r="I948" s="257"/>
      <c r="J948" s="257"/>
      <c r="K948" s="257"/>
      <c r="L948" s="700"/>
      <c r="M948" s="701"/>
    </row>
    <row r="949" spans="1:13" hidden="1" x14ac:dyDescent="0.25">
      <c r="A949" s="302"/>
      <c r="B949" s="303"/>
      <c r="C949" s="304"/>
      <c r="D949" s="847"/>
      <c r="E949" s="848"/>
      <c r="F949" s="849"/>
      <c r="G949" s="846"/>
      <c r="H949" s="850"/>
      <c r="I949" s="257"/>
      <c r="J949" s="257"/>
      <c r="K949" s="257"/>
      <c r="L949" s="700"/>
      <c r="M949" s="701"/>
    </row>
    <row r="950" spans="1:13" hidden="1" x14ac:dyDescent="0.25">
      <c r="A950" s="302"/>
      <c r="B950" s="303"/>
      <c r="C950" s="304"/>
      <c r="D950" s="847"/>
      <c r="E950" s="848"/>
      <c r="F950" s="849"/>
      <c r="G950" s="846"/>
      <c r="H950" s="850"/>
      <c r="I950" s="257"/>
      <c r="J950" s="257"/>
      <c r="K950" s="257"/>
      <c r="L950" s="700"/>
      <c r="M950" s="701"/>
    </row>
    <row r="951" spans="1:13" hidden="1" x14ac:dyDescent="0.25">
      <c r="A951" s="302"/>
      <c r="B951" s="303"/>
      <c r="C951" s="304"/>
      <c r="D951" s="847"/>
      <c r="E951" s="848"/>
      <c r="F951" s="849"/>
      <c r="G951" s="846"/>
      <c r="H951" s="850"/>
      <c r="I951" s="257"/>
      <c r="J951" s="257"/>
      <c r="K951" s="257"/>
      <c r="L951" s="700"/>
      <c r="M951" s="701"/>
    </row>
    <row r="952" spans="1:13" hidden="1" x14ac:dyDescent="0.25">
      <c r="A952" s="302"/>
      <c r="B952" s="303"/>
      <c r="C952" s="304"/>
      <c r="D952" s="847"/>
      <c r="E952" s="848"/>
      <c r="F952" s="849"/>
      <c r="G952" s="846"/>
      <c r="H952" s="850"/>
      <c r="I952" s="257"/>
      <c r="J952" s="257"/>
      <c r="K952" s="257"/>
      <c r="L952" s="700"/>
      <c r="M952" s="701"/>
    </row>
    <row r="953" spans="1:13" hidden="1" x14ac:dyDescent="0.25">
      <c r="A953" s="302"/>
      <c r="B953" s="303"/>
      <c r="C953" s="304"/>
      <c r="D953" s="847"/>
      <c r="E953" s="848"/>
      <c r="F953" s="849"/>
      <c r="G953" s="846"/>
      <c r="H953" s="850"/>
      <c r="I953" s="257"/>
      <c r="J953" s="257"/>
      <c r="K953" s="257"/>
      <c r="L953" s="700"/>
      <c r="M953" s="701"/>
    </row>
    <row r="954" spans="1:13" hidden="1" x14ac:dyDescent="0.25">
      <c r="A954" s="302"/>
      <c r="B954" s="303"/>
      <c r="C954" s="304"/>
      <c r="D954" s="847"/>
      <c r="E954" s="848"/>
      <c r="F954" s="849"/>
      <c r="G954" s="846"/>
      <c r="H954" s="850"/>
      <c r="I954" s="257"/>
      <c r="J954" s="257"/>
      <c r="K954" s="257"/>
      <c r="L954" s="700"/>
      <c r="M954" s="701"/>
    </row>
    <row r="955" spans="1:13" hidden="1" x14ac:dyDescent="0.25">
      <c r="A955" s="302"/>
      <c r="B955" s="303"/>
      <c r="C955" s="304"/>
      <c r="D955" s="847"/>
      <c r="E955" s="848"/>
      <c r="F955" s="849"/>
      <c r="G955" s="846"/>
      <c r="H955" s="850"/>
      <c r="I955" s="257"/>
      <c r="J955" s="257"/>
      <c r="K955" s="257"/>
      <c r="L955" s="700"/>
      <c r="M955" s="701"/>
    </row>
    <row r="956" spans="1:13" hidden="1" x14ac:dyDescent="0.25">
      <c r="A956" s="302"/>
      <c r="B956" s="303"/>
      <c r="C956" s="304"/>
      <c r="D956" s="847"/>
      <c r="E956" s="848"/>
      <c r="F956" s="849"/>
      <c r="G956" s="846"/>
      <c r="H956" s="850"/>
      <c r="I956" s="257"/>
      <c r="J956" s="257"/>
      <c r="K956" s="257"/>
      <c r="L956" s="700"/>
      <c r="M956" s="701"/>
    </row>
    <row r="957" spans="1:13" hidden="1" x14ac:dyDescent="0.25">
      <c r="A957" s="302"/>
      <c r="B957" s="303"/>
      <c r="C957" s="304"/>
      <c r="D957" s="847"/>
      <c r="E957" s="848"/>
      <c r="F957" s="849"/>
      <c r="G957" s="846"/>
      <c r="H957" s="850"/>
      <c r="I957" s="257"/>
      <c r="J957" s="257"/>
      <c r="K957" s="257"/>
      <c r="L957" s="700"/>
      <c r="M957" s="701"/>
    </row>
    <row r="958" spans="1:13" hidden="1" x14ac:dyDescent="0.25">
      <c r="A958" s="302"/>
      <c r="B958" s="303"/>
      <c r="C958" s="304"/>
      <c r="D958" s="847"/>
      <c r="E958" s="848"/>
      <c r="F958" s="849"/>
      <c r="G958" s="846"/>
      <c r="H958" s="850"/>
      <c r="I958" s="257"/>
      <c r="J958" s="257"/>
      <c r="K958" s="257"/>
      <c r="L958" s="700"/>
      <c r="M958" s="701"/>
    </row>
    <row r="959" spans="1:13" hidden="1" x14ac:dyDescent="0.25">
      <c r="A959" s="302"/>
      <c r="B959" s="303"/>
      <c r="C959" s="304"/>
      <c r="D959" s="847"/>
      <c r="E959" s="848"/>
      <c r="F959" s="849"/>
      <c r="G959" s="846"/>
      <c r="H959" s="850"/>
      <c r="I959" s="257"/>
      <c r="J959" s="257"/>
      <c r="K959" s="257"/>
      <c r="L959" s="700"/>
      <c r="M959" s="701"/>
    </row>
    <row r="960" spans="1:13" hidden="1" x14ac:dyDescent="0.25">
      <c r="A960" s="302"/>
      <c r="B960" s="303"/>
      <c r="C960" s="304"/>
      <c r="D960" s="847"/>
      <c r="E960" s="848"/>
      <c r="F960" s="849"/>
      <c r="G960" s="846"/>
      <c r="H960" s="850"/>
      <c r="I960" s="257"/>
      <c r="J960" s="257"/>
      <c r="K960" s="257"/>
      <c r="L960" s="700"/>
      <c r="M960" s="701"/>
    </row>
    <row r="961" spans="1:13" hidden="1" x14ac:dyDescent="0.25">
      <c r="A961" s="302"/>
      <c r="B961" s="303"/>
      <c r="C961" s="304"/>
      <c r="D961" s="847"/>
      <c r="E961" s="848"/>
      <c r="F961" s="849"/>
      <c r="G961" s="846"/>
      <c r="H961" s="850"/>
      <c r="I961" s="257"/>
      <c r="J961" s="257"/>
      <c r="K961" s="257"/>
      <c r="L961" s="700"/>
      <c r="M961" s="701"/>
    </row>
    <row r="962" spans="1:13" hidden="1" x14ac:dyDescent="0.25">
      <c r="A962" s="302"/>
      <c r="B962" s="303"/>
      <c r="C962" s="304"/>
      <c r="D962" s="847"/>
      <c r="E962" s="848"/>
      <c r="F962" s="849"/>
      <c r="G962" s="846"/>
      <c r="H962" s="850"/>
      <c r="I962" s="257"/>
      <c r="J962" s="257"/>
      <c r="K962" s="257"/>
      <c r="L962" s="700"/>
      <c r="M962" s="701"/>
    </row>
    <row r="963" spans="1:13" hidden="1" x14ac:dyDescent="0.25">
      <c r="A963" s="302"/>
      <c r="B963" s="303"/>
      <c r="C963" s="304"/>
      <c r="D963" s="847"/>
      <c r="E963" s="848"/>
      <c r="F963" s="849"/>
      <c r="G963" s="846"/>
      <c r="H963" s="850"/>
      <c r="I963" s="257"/>
      <c r="J963" s="257"/>
      <c r="K963" s="257"/>
      <c r="L963" s="700"/>
      <c r="M963" s="701"/>
    </row>
    <row r="964" spans="1:13" hidden="1" x14ac:dyDescent="0.25">
      <c r="A964" s="302"/>
      <c r="B964" s="303"/>
      <c r="C964" s="304"/>
      <c r="D964" s="847"/>
      <c r="E964" s="848"/>
      <c r="F964" s="849"/>
      <c r="G964" s="846"/>
      <c r="H964" s="850"/>
      <c r="I964" s="257"/>
      <c r="J964" s="257"/>
      <c r="K964" s="257"/>
      <c r="L964" s="700"/>
      <c r="M964" s="701"/>
    </row>
    <row r="965" spans="1:13" hidden="1" x14ac:dyDescent="0.25">
      <c r="A965" s="302"/>
      <c r="B965" s="303"/>
      <c r="C965" s="304"/>
      <c r="D965" s="847"/>
      <c r="E965" s="848"/>
      <c r="F965" s="849"/>
      <c r="G965" s="846"/>
      <c r="H965" s="850"/>
      <c r="I965" s="257"/>
      <c r="J965" s="257"/>
      <c r="K965" s="257"/>
      <c r="L965" s="700"/>
      <c r="M965" s="701"/>
    </row>
    <row r="966" spans="1:13" hidden="1" x14ac:dyDescent="0.25">
      <c r="A966" s="302"/>
      <c r="B966" s="303"/>
      <c r="C966" s="304"/>
      <c r="D966" s="847"/>
      <c r="E966" s="848"/>
      <c r="F966" s="849"/>
      <c r="G966" s="846"/>
      <c r="H966" s="850"/>
      <c r="I966" s="257"/>
      <c r="J966" s="257"/>
      <c r="K966" s="257"/>
      <c r="L966" s="700"/>
      <c r="M966" s="701"/>
    </row>
    <row r="967" spans="1:13" hidden="1" x14ac:dyDescent="0.25">
      <c r="A967" s="302"/>
      <c r="B967" s="303"/>
      <c r="C967" s="304"/>
      <c r="D967" s="847"/>
      <c r="E967" s="848"/>
      <c r="F967" s="849"/>
      <c r="G967" s="846"/>
      <c r="H967" s="850"/>
      <c r="I967" s="257"/>
      <c r="J967" s="257"/>
      <c r="K967" s="257"/>
      <c r="L967" s="700"/>
      <c r="M967" s="701"/>
    </row>
    <row r="968" spans="1:13" hidden="1" x14ac:dyDescent="0.25">
      <c r="A968" s="302"/>
      <c r="B968" s="303"/>
      <c r="C968" s="304"/>
      <c r="D968" s="847"/>
      <c r="E968" s="848"/>
      <c r="F968" s="849"/>
      <c r="G968" s="846"/>
      <c r="H968" s="850"/>
      <c r="I968" s="257"/>
      <c r="J968" s="257"/>
      <c r="K968" s="257"/>
      <c r="L968" s="700"/>
      <c r="M968" s="701"/>
    </row>
    <row r="969" spans="1:13" hidden="1" x14ac:dyDescent="0.25">
      <c r="A969" s="302"/>
      <c r="B969" s="303"/>
      <c r="C969" s="304"/>
      <c r="D969" s="847"/>
      <c r="E969" s="848"/>
      <c r="F969" s="849"/>
      <c r="G969" s="846"/>
      <c r="H969" s="850"/>
      <c r="I969" s="257"/>
      <c r="J969" s="257"/>
      <c r="K969" s="257"/>
      <c r="L969" s="700"/>
      <c r="M969" s="701"/>
    </row>
    <row r="970" spans="1:13" hidden="1" x14ac:dyDescent="0.25">
      <c r="A970" s="302"/>
      <c r="B970" s="303"/>
      <c r="C970" s="304"/>
      <c r="D970" s="847"/>
      <c r="E970" s="848"/>
      <c r="F970" s="849"/>
      <c r="G970" s="846"/>
      <c r="H970" s="850"/>
      <c r="I970" s="257"/>
      <c r="J970" s="257"/>
      <c r="K970" s="257"/>
      <c r="L970" s="700"/>
      <c r="M970" s="701"/>
    </row>
    <row r="971" spans="1:13" hidden="1" x14ac:dyDescent="0.25">
      <c r="A971" s="302"/>
      <c r="B971" s="303"/>
      <c r="C971" s="304"/>
      <c r="D971" s="847"/>
      <c r="E971" s="848"/>
      <c r="F971" s="849"/>
      <c r="G971" s="846"/>
      <c r="H971" s="850"/>
      <c r="I971" s="257"/>
      <c r="J971" s="257"/>
      <c r="K971" s="257"/>
      <c r="L971" s="700"/>
      <c r="M971" s="701"/>
    </row>
    <row r="972" spans="1:13" hidden="1" x14ac:dyDescent="0.25">
      <c r="A972" s="302"/>
      <c r="B972" s="303"/>
      <c r="C972" s="304"/>
      <c r="D972" s="847"/>
      <c r="E972" s="848"/>
      <c r="F972" s="849"/>
      <c r="G972" s="846"/>
      <c r="H972" s="850"/>
      <c r="I972" s="257"/>
      <c r="J972" s="257"/>
      <c r="K972" s="257"/>
      <c r="L972" s="700"/>
      <c r="M972" s="701"/>
    </row>
    <row r="973" spans="1:13" hidden="1" x14ac:dyDescent="0.25">
      <c r="A973" s="302"/>
      <c r="B973" s="303"/>
      <c r="C973" s="304"/>
      <c r="D973" s="847"/>
      <c r="E973" s="848"/>
      <c r="F973" s="849"/>
      <c r="G973" s="846"/>
      <c r="H973" s="850"/>
      <c r="I973" s="257"/>
      <c r="J973" s="257"/>
      <c r="K973" s="257"/>
      <c r="L973" s="700"/>
      <c r="M973" s="701"/>
    </row>
    <row r="974" spans="1:13" hidden="1" x14ac:dyDescent="0.25">
      <c r="A974" s="302"/>
      <c r="B974" s="303"/>
      <c r="C974" s="304"/>
      <c r="D974" s="847"/>
      <c r="E974" s="848"/>
      <c r="F974" s="849"/>
      <c r="G974" s="846"/>
      <c r="H974" s="850"/>
      <c r="I974" s="257"/>
      <c r="J974" s="257"/>
      <c r="K974" s="257"/>
      <c r="L974" s="700"/>
      <c r="M974" s="701"/>
    </row>
    <row r="975" spans="1:13" hidden="1" x14ac:dyDescent="0.25">
      <c r="A975" s="302"/>
      <c r="B975" s="303"/>
      <c r="C975" s="304"/>
      <c r="D975" s="847"/>
      <c r="E975" s="848"/>
      <c r="F975" s="849"/>
      <c r="G975" s="846"/>
      <c r="H975" s="850"/>
      <c r="I975" s="257"/>
      <c r="J975" s="257"/>
      <c r="K975" s="257"/>
      <c r="L975" s="700"/>
      <c r="M975" s="701"/>
    </row>
    <row r="976" spans="1:13" hidden="1" x14ac:dyDescent="0.25">
      <c r="A976" s="302"/>
      <c r="B976" s="303"/>
      <c r="C976" s="304"/>
      <c r="D976" s="847"/>
      <c r="E976" s="848"/>
      <c r="F976" s="849"/>
      <c r="G976" s="846"/>
      <c r="H976" s="850"/>
      <c r="I976" s="257"/>
      <c r="J976" s="257"/>
      <c r="K976" s="257"/>
      <c r="L976" s="700"/>
      <c r="M976" s="701"/>
    </row>
    <row r="977" spans="1:13" hidden="1" x14ac:dyDescent="0.25">
      <c r="A977" s="302"/>
      <c r="B977" s="303"/>
      <c r="C977" s="304"/>
      <c r="D977" s="847"/>
      <c r="E977" s="848"/>
      <c r="F977" s="849"/>
      <c r="G977" s="846"/>
      <c r="H977" s="850"/>
      <c r="I977" s="257"/>
      <c r="J977" s="257"/>
      <c r="K977" s="257"/>
      <c r="L977" s="700"/>
      <c r="M977" s="701"/>
    </row>
    <row r="978" spans="1:13" hidden="1" x14ac:dyDescent="0.25">
      <c r="A978" s="302"/>
      <c r="B978" s="303"/>
      <c r="C978" s="304"/>
      <c r="D978" s="847"/>
      <c r="E978" s="848"/>
      <c r="F978" s="849"/>
      <c r="G978" s="846"/>
      <c r="H978" s="850"/>
      <c r="I978" s="257"/>
      <c r="J978" s="257"/>
      <c r="K978" s="257"/>
      <c r="L978" s="700"/>
      <c r="M978" s="701"/>
    </row>
    <row r="979" spans="1:13" hidden="1" x14ac:dyDescent="0.25">
      <c r="A979" s="302"/>
      <c r="B979" s="303"/>
      <c r="C979" s="304"/>
      <c r="D979" s="847"/>
      <c r="E979" s="848"/>
      <c r="F979" s="849"/>
      <c r="G979" s="846"/>
      <c r="H979" s="850"/>
      <c r="I979" s="257"/>
      <c r="J979" s="257"/>
      <c r="K979" s="257"/>
      <c r="L979" s="700"/>
      <c r="M979" s="701"/>
    </row>
    <row r="980" spans="1:13" hidden="1" x14ac:dyDescent="0.25">
      <c r="A980" s="302"/>
      <c r="B980" s="303"/>
      <c r="C980" s="304"/>
      <c r="D980" s="847"/>
      <c r="E980" s="848"/>
      <c r="F980" s="849"/>
      <c r="G980" s="846"/>
      <c r="H980" s="850"/>
      <c r="I980" s="257"/>
      <c r="J980" s="257"/>
      <c r="K980" s="257"/>
      <c r="L980" s="700"/>
      <c r="M980" s="701"/>
    </row>
    <row r="981" spans="1:13" hidden="1" x14ac:dyDescent="0.25">
      <c r="A981" s="302"/>
      <c r="B981" s="303"/>
      <c r="C981" s="304"/>
      <c r="D981" s="847"/>
      <c r="E981" s="848"/>
      <c r="F981" s="849"/>
      <c r="G981" s="846"/>
      <c r="H981" s="850"/>
      <c r="I981" s="257"/>
      <c r="J981" s="257"/>
      <c r="K981" s="257"/>
      <c r="L981" s="700"/>
      <c r="M981" s="701"/>
    </row>
    <row r="982" spans="1:13" hidden="1" x14ac:dyDescent="0.25">
      <c r="A982" s="302"/>
      <c r="B982" s="303"/>
      <c r="C982" s="304"/>
      <c r="D982" s="847"/>
      <c r="E982" s="848"/>
      <c r="F982" s="849"/>
      <c r="G982" s="846"/>
      <c r="H982" s="850"/>
      <c r="I982" s="257"/>
      <c r="J982" s="257"/>
      <c r="K982" s="257"/>
      <c r="L982" s="700"/>
      <c r="M982" s="701"/>
    </row>
    <row r="983" spans="1:13" hidden="1" x14ac:dyDescent="0.25">
      <c r="A983" s="302"/>
      <c r="B983" s="303"/>
      <c r="C983" s="304"/>
      <c r="D983" s="847"/>
      <c r="E983" s="848"/>
      <c r="F983" s="849"/>
      <c r="G983" s="846"/>
      <c r="H983" s="850"/>
      <c r="I983" s="257"/>
      <c r="J983" s="257"/>
      <c r="K983" s="257"/>
      <c r="L983" s="700"/>
      <c r="M983" s="701"/>
    </row>
    <row r="984" spans="1:13" hidden="1" x14ac:dyDescent="0.25">
      <c r="A984" s="302"/>
      <c r="B984" s="303"/>
      <c r="C984" s="304"/>
      <c r="D984" s="847"/>
      <c r="E984" s="848"/>
      <c r="F984" s="849"/>
      <c r="G984" s="846"/>
      <c r="H984" s="850"/>
      <c r="I984" s="257"/>
      <c r="J984" s="257"/>
      <c r="K984" s="257"/>
      <c r="L984" s="700"/>
      <c r="M984" s="701"/>
    </row>
    <row r="985" spans="1:13" hidden="1" x14ac:dyDescent="0.25">
      <c r="A985" s="302"/>
      <c r="B985" s="303"/>
      <c r="C985" s="304"/>
      <c r="D985" s="847"/>
      <c r="E985" s="848"/>
      <c r="F985" s="849"/>
      <c r="G985" s="846"/>
      <c r="H985" s="850"/>
      <c r="I985" s="257"/>
      <c r="J985" s="257"/>
      <c r="K985" s="257"/>
      <c r="L985" s="700"/>
      <c r="M985" s="701"/>
    </row>
    <row r="986" spans="1:13" hidden="1" x14ac:dyDescent="0.25">
      <c r="A986" s="302"/>
      <c r="B986" s="303"/>
      <c r="C986" s="304"/>
      <c r="D986" s="847"/>
      <c r="E986" s="848"/>
      <c r="F986" s="849"/>
      <c r="G986" s="846"/>
      <c r="H986" s="850"/>
      <c r="I986" s="257"/>
      <c r="J986" s="257"/>
      <c r="K986" s="257"/>
      <c r="L986" s="700"/>
      <c r="M986" s="701"/>
    </row>
    <row r="987" spans="1:13" hidden="1" x14ac:dyDescent="0.25">
      <c r="A987" s="302"/>
      <c r="B987" s="303"/>
      <c r="C987" s="304"/>
      <c r="D987" s="847"/>
      <c r="E987" s="848"/>
      <c r="F987" s="849"/>
      <c r="G987" s="846"/>
      <c r="H987" s="850"/>
      <c r="I987" s="257"/>
      <c r="J987" s="257"/>
      <c r="K987" s="257"/>
      <c r="L987" s="700"/>
      <c r="M987" s="701"/>
    </row>
    <row r="988" spans="1:13" hidden="1" x14ac:dyDescent="0.25">
      <c r="A988" s="302"/>
      <c r="B988" s="303"/>
      <c r="C988" s="304"/>
      <c r="D988" s="847"/>
      <c r="E988" s="848"/>
      <c r="F988" s="849"/>
      <c r="G988" s="846"/>
      <c r="H988" s="850"/>
      <c r="I988" s="257"/>
      <c r="J988" s="257"/>
      <c r="K988" s="257"/>
      <c r="L988" s="700"/>
      <c r="M988" s="701"/>
    </row>
    <row r="989" spans="1:13" hidden="1" x14ac:dyDescent="0.25">
      <c r="A989" s="302"/>
      <c r="B989" s="303"/>
      <c r="C989" s="304"/>
      <c r="D989" s="847"/>
      <c r="E989" s="848"/>
      <c r="F989" s="849"/>
      <c r="G989" s="846"/>
      <c r="H989" s="850"/>
      <c r="I989" s="257"/>
      <c r="J989" s="257"/>
      <c r="K989" s="257"/>
      <c r="L989" s="700"/>
      <c r="M989" s="701"/>
    </row>
    <row r="990" spans="1:13" hidden="1" x14ac:dyDescent="0.25">
      <c r="A990" s="302"/>
      <c r="B990" s="303"/>
      <c r="C990" s="304"/>
      <c r="D990" s="847"/>
      <c r="E990" s="848"/>
      <c r="F990" s="849"/>
      <c r="G990" s="846"/>
      <c r="H990" s="850"/>
      <c r="I990" s="257"/>
      <c r="J990" s="257"/>
      <c r="K990" s="257"/>
      <c r="L990" s="700"/>
      <c r="M990" s="701"/>
    </row>
    <row r="991" spans="1:13" hidden="1" x14ac:dyDescent="0.25">
      <c r="A991" s="302"/>
      <c r="B991" s="303"/>
      <c r="C991" s="304"/>
      <c r="D991" s="847"/>
      <c r="E991" s="848"/>
      <c r="F991" s="849"/>
      <c r="G991" s="846"/>
      <c r="H991" s="850"/>
      <c r="I991" s="257"/>
      <c r="J991" s="257"/>
      <c r="K991" s="257"/>
      <c r="L991" s="700"/>
      <c r="M991" s="701"/>
    </row>
    <row r="992" spans="1:13" hidden="1" x14ac:dyDescent="0.25">
      <c r="A992" s="302"/>
      <c r="B992" s="303"/>
      <c r="C992" s="304"/>
      <c r="D992" s="847"/>
      <c r="E992" s="848"/>
      <c r="F992" s="849"/>
      <c r="G992" s="846"/>
      <c r="H992" s="850"/>
      <c r="I992" s="257"/>
      <c r="J992" s="257"/>
      <c r="K992" s="257"/>
      <c r="L992" s="700"/>
      <c r="M992" s="701"/>
    </row>
    <row r="993" spans="1:13" hidden="1" x14ac:dyDescent="0.25">
      <c r="A993" s="302"/>
      <c r="B993" s="303"/>
      <c r="C993" s="304"/>
      <c r="D993" s="847"/>
      <c r="E993" s="848"/>
      <c r="F993" s="849"/>
      <c r="G993" s="846"/>
      <c r="H993" s="850"/>
      <c r="I993" s="257"/>
      <c r="J993" s="257"/>
      <c r="K993" s="257"/>
      <c r="L993" s="700"/>
      <c r="M993" s="701"/>
    </row>
    <row r="994" spans="1:13" hidden="1" x14ac:dyDescent="0.25">
      <c r="A994" s="302"/>
      <c r="B994" s="303"/>
      <c r="C994" s="304"/>
      <c r="D994" s="847"/>
      <c r="E994" s="848"/>
      <c r="F994" s="849"/>
      <c r="G994" s="846"/>
      <c r="H994" s="850"/>
      <c r="I994" s="257"/>
      <c r="J994" s="257"/>
      <c r="K994" s="257"/>
      <c r="L994" s="700"/>
      <c r="M994" s="701"/>
    </row>
    <row r="995" spans="1:13" hidden="1" x14ac:dyDescent="0.25">
      <c r="A995" s="302"/>
      <c r="B995" s="303"/>
      <c r="C995" s="304"/>
      <c r="D995" s="847"/>
      <c r="E995" s="848"/>
      <c r="F995" s="849"/>
      <c r="G995" s="846"/>
      <c r="H995" s="850"/>
      <c r="I995" s="257"/>
      <c r="J995" s="257"/>
      <c r="K995" s="257"/>
      <c r="L995" s="700"/>
      <c r="M995" s="701"/>
    </row>
    <row r="996" spans="1:13" hidden="1" x14ac:dyDescent="0.25">
      <c r="A996" s="302"/>
      <c r="B996" s="303"/>
      <c r="C996" s="304"/>
      <c r="D996" s="847"/>
      <c r="E996" s="848"/>
      <c r="F996" s="849"/>
      <c r="G996" s="846"/>
      <c r="H996" s="850"/>
      <c r="I996" s="257"/>
      <c r="J996" s="257"/>
      <c r="K996" s="257"/>
      <c r="L996" s="700"/>
      <c r="M996" s="701"/>
    </row>
    <row r="997" spans="1:13" hidden="1" x14ac:dyDescent="0.25">
      <c r="A997" s="302"/>
      <c r="B997" s="303"/>
      <c r="C997" s="304"/>
      <c r="D997" s="847"/>
      <c r="E997" s="848"/>
      <c r="F997" s="849"/>
      <c r="G997" s="846"/>
      <c r="H997" s="850"/>
      <c r="I997" s="257"/>
      <c r="J997" s="257"/>
      <c r="K997" s="257"/>
      <c r="L997" s="700"/>
      <c r="M997" s="701"/>
    </row>
    <row r="998" spans="1:13" hidden="1" x14ac:dyDescent="0.25">
      <c r="A998" s="302"/>
      <c r="B998" s="303"/>
      <c r="C998" s="304"/>
      <c r="D998" s="847"/>
      <c r="E998" s="848"/>
      <c r="F998" s="849"/>
      <c r="G998" s="846"/>
      <c r="H998" s="850"/>
      <c r="I998" s="257"/>
      <c r="J998" s="257"/>
      <c r="K998" s="257"/>
      <c r="L998" s="700"/>
      <c r="M998" s="701"/>
    </row>
    <row r="999" spans="1:13" hidden="1" x14ac:dyDescent="0.25">
      <c r="A999" s="302"/>
      <c r="B999" s="303"/>
      <c r="C999" s="304"/>
      <c r="D999" s="847"/>
      <c r="E999" s="848"/>
      <c r="F999" s="849"/>
      <c r="G999" s="846"/>
      <c r="H999" s="850"/>
      <c r="I999" s="257"/>
      <c r="J999" s="257"/>
      <c r="K999" s="257"/>
      <c r="L999" s="700"/>
      <c r="M999" s="701"/>
    </row>
    <row r="1000" spans="1:13" hidden="1" x14ac:dyDescent="0.25">
      <c r="A1000" s="302"/>
      <c r="B1000" s="303"/>
      <c r="C1000" s="304"/>
      <c r="D1000" s="847"/>
      <c r="E1000" s="848"/>
      <c r="F1000" s="849"/>
      <c r="G1000" s="846"/>
      <c r="H1000" s="850"/>
      <c r="I1000" s="257"/>
      <c r="J1000" s="257"/>
      <c r="K1000" s="257"/>
      <c r="L1000" s="700"/>
      <c r="M1000" s="701"/>
    </row>
    <row r="1001" spans="1:13" hidden="1" x14ac:dyDescent="0.25">
      <c r="A1001" s="302"/>
      <c r="B1001" s="303"/>
      <c r="C1001" s="304"/>
      <c r="D1001" s="847"/>
      <c r="E1001" s="848"/>
      <c r="F1001" s="849"/>
      <c r="G1001" s="846"/>
      <c r="H1001" s="850"/>
      <c r="I1001" s="257"/>
      <c r="J1001" s="257"/>
      <c r="K1001" s="257"/>
      <c r="L1001" s="700"/>
      <c r="M1001" s="701"/>
    </row>
    <row r="1002" spans="1:13" hidden="1" x14ac:dyDescent="0.25">
      <c r="A1002" s="302"/>
      <c r="B1002" s="303"/>
      <c r="C1002" s="304"/>
      <c r="D1002" s="847"/>
      <c r="E1002" s="848"/>
      <c r="F1002" s="849"/>
      <c r="G1002" s="846"/>
      <c r="H1002" s="850"/>
      <c r="I1002" s="257"/>
      <c r="J1002" s="257"/>
      <c r="K1002" s="257"/>
      <c r="L1002" s="700"/>
      <c r="M1002" s="701"/>
    </row>
    <row r="1003" spans="1:13" hidden="1" x14ac:dyDescent="0.25">
      <c r="A1003" s="302"/>
      <c r="B1003" s="303"/>
      <c r="C1003" s="304"/>
      <c r="D1003" s="847"/>
      <c r="E1003" s="848"/>
      <c r="F1003" s="849"/>
      <c r="G1003" s="846"/>
      <c r="H1003" s="850"/>
      <c r="I1003" s="257"/>
      <c r="J1003" s="257"/>
      <c r="K1003" s="257"/>
      <c r="L1003" s="700"/>
      <c r="M1003" s="701"/>
    </row>
    <row r="1004" spans="1:13" hidden="1" x14ac:dyDescent="0.25">
      <c r="A1004" s="302"/>
      <c r="B1004" s="303"/>
      <c r="C1004" s="304"/>
      <c r="D1004" s="847"/>
      <c r="E1004" s="848"/>
      <c r="F1004" s="849"/>
      <c r="G1004" s="846"/>
      <c r="H1004" s="850"/>
      <c r="I1004" s="257"/>
      <c r="J1004" s="257"/>
      <c r="K1004" s="257"/>
      <c r="L1004" s="700"/>
      <c r="M1004" s="701"/>
    </row>
    <row r="1005" spans="1:13" hidden="1" x14ac:dyDescent="0.25">
      <c r="A1005" s="302"/>
      <c r="B1005" s="303"/>
      <c r="C1005" s="304"/>
      <c r="D1005" s="847"/>
      <c r="E1005" s="848"/>
      <c r="F1005" s="849"/>
      <c r="G1005" s="846"/>
      <c r="H1005" s="850"/>
      <c r="I1005" s="257"/>
      <c r="J1005" s="257"/>
      <c r="K1005" s="257"/>
      <c r="L1005" s="700"/>
      <c r="M1005" s="701"/>
    </row>
    <row r="1006" spans="1:13" hidden="1" x14ac:dyDescent="0.25">
      <c r="A1006" s="302"/>
      <c r="B1006" s="303"/>
      <c r="C1006" s="304"/>
      <c r="D1006" s="847"/>
      <c r="E1006" s="848"/>
      <c r="F1006" s="849"/>
      <c r="G1006" s="846"/>
      <c r="H1006" s="850"/>
      <c r="I1006" s="257"/>
      <c r="J1006" s="257"/>
      <c r="K1006" s="257"/>
      <c r="L1006" s="700"/>
      <c r="M1006" s="701"/>
    </row>
    <row r="1007" spans="1:13" hidden="1" x14ac:dyDescent="0.25">
      <c r="A1007" s="302"/>
      <c r="B1007" s="303"/>
      <c r="C1007" s="304"/>
      <c r="D1007" s="847"/>
      <c r="E1007" s="848"/>
      <c r="F1007" s="849"/>
      <c r="G1007" s="846"/>
      <c r="H1007" s="850"/>
      <c r="I1007" s="257"/>
      <c r="J1007" s="257"/>
      <c r="K1007" s="257"/>
      <c r="L1007" s="700"/>
      <c r="M1007" s="701"/>
    </row>
    <row r="1008" spans="1:13" hidden="1" x14ac:dyDescent="0.25">
      <c r="A1008" s="302"/>
      <c r="B1008" s="303"/>
      <c r="C1008" s="304"/>
      <c r="D1008" s="847"/>
      <c r="E1008" s="848"/>
      <c r="F1008" s="849"/>
      <c r="G1008" s="846"/>
      <c r="H1008" s="850"/>
      <c r="I1008" s="257"/>
      <c r="J1008" s="257"/>
      <c r="K1008" s="257"/>
      <c r="L1008" s="700"/>
      <c r="M1008" s="701"/>
    </row>
    <row r="1009" spans="1:13" hidden="1" x14ac:dyDescent="0.25">
      <c r="A1009" s="302"/>
      <c r="B1009" s="303"/>
      <c r="C1009" s="304"/>
      <c r="D1009" s="847"/>
      <c r="E1009" s="848"/>
      <c r="F1009" s="849"/>
      <c r="G1009" s="846"/>
      <c r="H1009" s="850"/>
      <c r="I1009" s="257"/>
      <c r="J1009" s="257"/>
      <c r="K1009" s="257"/>
      <c r="L1009" s="700"/>
      <c r="M1009" s="701"/>
    </row>
    <row r="1010" spans="1:13" hidden="1" x14ac:dyDescent="0.25">
      <c r="A1010" s="302"/>
      <c r="B1010" s="303"/>
      <c r="C1010" s="304"/>
      <c r="D1010" s="847"/>
      <c r="E1010" s="848"/>
      <c r="F1010" s="849"/>
      <c r="G1010" s="846"/>
      <c r="H1010" s="850"/>
      <c r="I1010" s="257"/>
      <c r="J1010" s="257"/>
      <c r="K1010" s="257"/>
      <c r="L1010" s="700"/>
      <c r="M1010" s="701"/>
    </row>
    <row r="1011" spans="1:13" hidden="1" x14ac:dyDescent="0.25">
      <c r="A1011" s="302"/>
      <c r="B1011" s="303"/>
      <c r="C1011" s="304"/>
      <c r="D1011" s="847"/>
      <c r="E1011" s="848"/>
      <c r="F1011" s="849"/>
      <c r="G1011" s="846"/>
      <c r="H1011" s="850"/>
      <c r="I1011" s="257"/>
      <c r="J1011" s="257"/>
      <c r="K1011" s="257"/>
      <c r="L1011" s="700"/>
      <c r="M1011" s="701"/>
    </row>
    <row r="1012" spans="1:13" hidden="1" x14ac:dyDescent="0.25">
      <c r="A1012" s="302"/>
      <c r="B1012" s="303"/>
      <c r="C1012" s="304"/>
      <c r="D1012" s="847"/>
      <c r="E1012" s="848"/>
      <c r="F1012" s="849"/>
      <c r="G1012" s="846"/>
      <c r="H1012" s="850"/>
      <c r="I1012" s="257"/>
      <c r="J1012" s="257"/>
      <c r="K1012" s="257"/>
      <c r="L1012" s="700"/>
      <c r="M1012" s="701"/>
    </row>
    <row r="1013" spans="1:13" hidden="1" x14ac:dyDescent="0.25">
      <c r="A1013" s="302"/>
      <c r="B1013" s="303"/>
      <c r="C1013" s="304"/>
      <c r="D1013" s="847"/>
      <c r="E1013" s="848"/>
      <c r="F1013" s="849"/>
      <c r="G1013" s="846"/>
      <c r="H1013" s="850"/>
      <c r="I1013" s="257"/>
      <c r="J1013" s="257"/>
      <c r="K1013" s="257"/>
      <c r="L1013" s="700"/>
      <c r="M1013" s="701"/>
    </row>
    <row r="1014" spans="1:13" hidden="1" x14ac:dyDescent="0.25">
      <c r="A1014" s="302"/>
      <c r="B1014" s="303"/>
      <c r="C1014" s="304"/>
      <c r="D1014" s="847"/>
      <c r="E1014" s="848"/>
      <c r="F1014" s="849"/>
      <c r="G1014" s="846"/>
      <c r="H1014" s="850"/>
      <c r="I1014" s="257"/>
      <c r="J1014" s="257"/>
      <c r="K1014" s="257"/>
      <c r="L1014" s="700"/>
      <c r="M1014" s="701"/>
    </row>
    <row r="1015" spans="1:13" hidden="1" x14ac:dyDescent="0.25">
      <c r="A1015" s="302"/>
      <c r="B1015" s="303"/>
      <c r="C1015" s="304"/>
      <c r="D1015" s="847"/>
      <c r="E1015" s="848"/>
      <c r="F1015" s="849"/>
      <c r="G1015" s="846"/>
      <c r="H1015" s="850"/>
      <c r="I1015" s="257"/>
      <c r="J1015" s="257"/>
      <c r="K1015" s="257"/>
      <c r="L1015" s="700"/>
      <c r="M1015" s="701"/>
    </row>
    <row r="1016" spans="1:13" hidden="1" x14ac:dyDescent="0.25">
      <c r="A1016" s="302"/>
      <c r="B1016" s="303"/>
      <c r="C1016" s="304"/>
      <c r="D1016" s="847"/>
      <c r="E1016" s="848"/>
      <c r="F1016" s="849"/>
      <c r="G1016" s="846"/>
      <c r="H1016" s="850"/>
      <c r="I1016" s="257"/>
      <c r="J1016" s="257"/>
      <c r="K1016" s="257"/>
      <c r="L1016" s="700"/>
      <c r="M1016" s="701"/>
    </row>
    <row r="1017" spans="1:13" hidden="1" x14ac:dyDescent="0.25">
      <c r="A1017" s="302"/>
      <c r="B1017" s="303"/>
      <c r="C1017" s="304"/>
      <c r="D1017" s="847"/>
      <c r="E1017" s="848"/>
      <c r="F1017" s="849"/>
      <c r="G1017" s="846"/>
      <c r="H1017" s="850"/>
      <c r="I1017" s="257"/>
      <c r="J1017" s="257"/>
      <c r="K1017" s="257"/>
      <c r="L1017" s="700"/>
      <c r="M1017" s="701"/>
    </row>
    <row r="1018" spans="1:13" hidden="1" x14ac:dyDescent="0.25">
      <c r="A1018" s="302"/>
      <c r="B1018" s="303"/>
      <c r="C1018" s="304"/>
      <c r="D1018" s="847"/>
      <c r="E1018" s="848"/>
      <c r="F1018" s="849"/>
      <c r="G1018" s="846"/>
      <c r="H1018" s="850"/>
      <c r="I1018" s="257"/>
      <c r="J1018" s="257"/>
      <c r="K1018" s="257"/>
      <c r="L1018" s="700"/>
      <c r="M1018" s="701"/>
    </row>
    <row r="1019" spans="1:13" hidden="1" x14ac:dyDescent="0.25">
      <c r="A1019" s="302"/>
      <c r="B1019" s="303"/>
      <c r="C1019" s="304"/>
      <c r="D1019" s="847"/>
      <c r="E1019" s="848"/>
      <c r="F1019" s="849"/>
      <c r="G1019" s="846"/>
      <c r="H1019" s="850"/>
      <c r="I1019" s="257"/>
      <c r="J1019" s="257"/>
      <c r="K1019" s="257"/>
      <c r="L1019" s="700"/>
      <c r="M1019" s="701"/>
    </row>
    <row r="1020" spans="1:13" hidden="1" x14ac:dyDescent="0.25">
      <c r="A1020" s="302"/>
      <c r="B1020" s="303"/>
      <c r="C1020" s="304"/>
      <c r="D1020" s="847"/>
      <c r="E1020" s="848"/>
      <c r="F1020" s="849"/>
      <c r="G1020" s="846"/>
      <c r="H1020" s="850"/>
      <c r="I1020" s="257"/>
      <c r="J1020" s="257"/>
      <c r="K1020" s="257"/>
      <c r="L1020" s="700"/>
      <c r="M1020" s="701"/>
    </row>
    <row r="1021" spans="1:13" hidden="1" x14ac:dyDescent="0.25">
      <c r="A1021" s="302"/>
      <c r="B1021" s="303"/>
      <c r="C1021" s="304"/>
      <c r="D1021" s="847"/>
      <c r="E1021" s="848"/>
      <c r="F1021" s="849"/>
      <c r="G1021" s="846"/>
      <c r="H1021" s="850"/>
      <c r="I1021" s="257"/>
      <c r="J1021" s="257"/>
      <c r="K1021" s="257"/>
      <c r="L1021" s="700"/>
      <c r="M1021" s="701"/>
    </row>
    <row r="1022" spans="1:13" hidden="1" x14ac:dyDescent="0.25">
      <c r="A1022" s="302"/>
      <c r="B1022" s="303"/>
      <c r="C1022" s="304"/>
      <c r="D1022" s="847"/>
      <c r="E1022" s="848"/>
      <c r="F1022" s="849"/>
      <c r="G1022" s="846"/>
      <c r="H1022" s="850"/>
      <c r="I1022" s="257"/>
      <c r="J1022" s="257"/>
      <c r="K1022" s="257"/>
      <c r="L1022" s="700"/>
      <c r="M1022" s="701"/>
    </row>
    <row r="1023" spans="1:13" hidden="1" x14ac:dyDescent="0.25">
      <c r="A1023" s="302"/>
      <c r="B1023" s="303"/>
      <c r="C1023" s="304"/>
      <c r="D1023" s="847"/>
      <c r="E1023" s="848"/>
      <c r="F1023" s="849"/>
      <c r="G1023" s="846"/>
      <c r="H1023" s="850"/>
      <c r="I1023" s="257"/>
      <c r="J1023" s="257"/>
      <c r="K1023" s="257"/>
      <c r="L1023" s="700"/>
      <c r="M1023" s="701"/>
    </row>
    <row r="1024" spans="1:13" hidden="1" x14ac:dyDescent="0.25">
      <c r="A1024" s="302"/>
      <c r="B1024" s="303"/>
      <c r="C1024" s="304"/>
      <c r="D1024" s="847"/>
      <c r="E1024" s="848"/>
      <c r="F1024" s="849"/>
      <c r="G1024" s="846"/>
      <c r="H1024" s="850"/>
      <c r="I1024" s="257"/>
      <c r="J1024" s="257"/>
      <c r="K1024" s="257"/>
      <c r="L1024" s="700"/>
      <c r="M1024" s="701"/>
    </row>
    <row r="1025" spans="1:13" hidden="1" x14ac:dyDescent="0.25">
      <c r="A1025" s="302"/>
      <c r="B1025" s="303"/>
      <c r="C1025" s="304"/>
      <c r="D1025" s="847"/>
      <c r="E1025" s="848"/>
      <c r="F1025" s="849"/>
      <c r="G1025" s="846"/>
      <c r="H1025" s="850"/>
      <c r="I1025" s="257"/>
      <c r="J1025" s="257"/>
      <c r="K1025" s="257"/>
      <c r="L1025" s="700"/>
      <c r="M1025" s="701"/>
    </row>
    <row r="1026" spans="1:13" hidden="1" x14ac:dyDescent="0.25">
      <c r="A1026" s="302"/>
      <c r="B1026" s="303"/>
      <c r="C1026" s="304"/>
      <c r="D1026" s="847"/>
      <c r="E1026" s="848"/>
      <c r="F1026" s="849"/>
      <c r="G1026" s="846"/>
      <c r="H1026" s="850"/>
      <c r="I1026" s="257"/>
      <c r="J1026" s="257"/>
      <c r="K1026" s="257"/>
      <c r="L1026" s="700"/>
      <c r="M1026" s="701"/>
    </row>
    <row r="1027" spans="1:13" hidden="1" x14ac:dyDescent="0.25">
      <c r="A1027" s="302"/>
      <c r="B1027" s="303"/>
      <c r="C1027" s="304"/>
      <c r="D1027" s="847"/>
      <c r="E1027" s="848"/>
      <c r="F1027" s="849"/>
      <c r="G1027" s="846"/>
      <c r="H1027" s="850"/>
      <c r="I1027" s="257"/>
      <c r="J1027" s="257"/>
      <c r="K1027" s="257"/>
      <c r="L1027" s="700"/>
      <c r="M1027" s="701"/>
    </row>
    <row r="1028" spans="1:13" hidden="1" x14ac:dyDescent="0.25">
      <c r="A1028" s="302"/>
      <c r="B1028" s="303"/>
      <c r="C1028" s="304"/>
      <c r="D1028" s="847"/>
      <c r="E1028" s="848"/>
      <c r="F1028" s="849"/>
      <c r="G1028" s="846"/>
      <c r="H1028" s="850"/>
      <c r="I1028" s="257"/>
      <c r="J1028" s="257"/>
      <c r="K1028" s="257"/>
      <c r="L1028" s="700"/>
      <c r="M1028" s="701"/>
    </row>
    <row r="1029" spans="1:13" hidden="1" x14ac:dyDescent="0.25">
      <c r="A1029" s="302"/>
      <c r="B1029" s="303"/>
      <c r="C1029" s="304"/>
      <c r="D1029" s="847"/>
      <c r="E1029" s="848"/>
      <c r="F1029" s="849"/>
      <c r="G1029" s="846"/>
      <c r="H1029" s="850"/>
      <c r="I1029" s="257"/>
      <c r="J1029" s="257"/>
      <c r="K1029" s="257"/>
      <c r="L1029" s="700"/>
      <c r="M1029" s="701"/>
    </row>
    <row r="1030" spans="1:13" hidden="1" x14ac:dyDescent="0.25">
      <c r="A1030" s="302"/>
      <c r="B1030" s="303"/>
      <c r="C1030" s="304"/>
      <c r="D1030" s="847"/>
      <c r="E1030" s="848"/>
      <c r="F1030" s="849"/>
      <c r="G1030" s="846"/>
      <c r="H1030" s="850"/>
      <c r="I1030" s="257"/>
      <c r="J1030" s="257"/>
      <c r="K1030" s="257"/>
      <c r="L1030" s="700"/>
      <c r="M1030" s="701"/>
    </row>
    <row r="1031" spans="1:13" hidden="1" x14ac:dyDescent="0.25">
      <c r="A1031" s="302"/>
      <c r="B1031" s="303"/>
      <c r="C1031" s="304"/>
      <c r="D1031" s="847"/>
      <c r="E1031" s="848"/>
      <c r="F1031" s="849"/>
      <c r="G1031" s="846"/>
      <c r="H1031" s="850"/>
      <c r="I1031" s="257"/>
      <c r="J1031" s="257"/>
      <c r="K1031" s="257"/>
      <c r="L1031" s="700"/>
      <c r="M1031" s="701"/>
    </row>
    <row r="1032" spans="1:13" hidden="1" x14ac:dyDescent="0.25">
      <c r="A1032" s="302"/>
      <c r="B1032" s="303"/>
      <c r="C1032" s="304"/>
      <c r="D1032" s="847"/>
      <c r="E1032" s="848"/>
      <c r="F1032" s="849"/>
      <c r="G1032" s="846"/>
      <c r="H1032" s="850"/>
      <c r="I1032" s="257"/>
      <c r="J1032" s="257"/>
      <c r="K1032" s="257"/>
      <c r="L1032" s="700"/>
      <c r="M1032" s="701"/>
    </row>
    <row r="1033" spans="1:13" hidden="1" x14ac:dyDescent="0.25">
      <c r="A1033" s="302"/>
      <c r="B1033" s="303"/>
      <c r="C1033" s="304"/>
      <c r="D1033" s="847"/>
      <c r="E1033" s="848"/>
      <c r="F1033" s="849"/>
      <c r="G1033" s="846"/>
      <c r="H1033" s="850"/>
      <c r="I1033" s="257"/>
      <c r="J1033" s="257"/>
      <c r="K1033" s="257"/>
      <c r="L1033" s="700"/>
      <c r="M1033" s="701"/>
    </row>
    <row r="1034" spans="1:13" hidden="1" x14ac:dyDescent="0.25">
      <c r="A1034" s="302"/>
      <c r="B1034" s="303"/>
      <c r="C1034" s="304"/>
      <c r="D1034" s="847"/>
      <c r="E1034" s="848"/>
      <c r="F1034" s="849"/>
      <c r="G1034" s="846"/>
      <c r="H1034" s="850"/>
      <c r="I1034" s="257"/>
      <c r="J1034" s="257"/>
      <c r="K1034" s="257"/>
      <c r="L1034" s="700"/>
      <c r="M1034" s="701"/>
    </row>
    <row r="1035" spans="1:13" hidden="1" x14ac:dyDescent="0.25">
      <c r="A1035" s="302"/>
      <c r="B1035" s="303"/>
      <c r="C1035" s="304"/>
      <c r="D1035" s="847"/>
      <c r="E1035" s="848"/>
      <c r="F1035" s="849"/>
      <c r="G1035" s="846"/>
      <c r="H1035" s="850"/>
      <c r="I1035" s="257"/>
      <c r="J1035" s="257"/>
      <c r="K1035" s="257"/>
      <c r="L1035" s="700"/>
      <c r="M1035" s="701"/>
    </row>
    <row r="1036" spans="1:13" hidden="1" x14ac:dyDescent="0.25">
      <c r="A1036" s="302"/>
      <c r="B1036" s="303"/>
      <c r="C1036" s="304"/>
      <c r="D1036" s="847"/>
      <c r="E1036" s="848"/>
      <c r="F1036" s="849"/>
      <c r="G1036" s="846"/>
      <c r="H1036" s="850"/>
      <c r="I1036" s="257"/>
      <c r="J1036" s="257"/>
      <c r="K1036" s="257"/>
      <c r="L1036" s="700"/>
      <c r="M1036" s="701"/>
    </row>
    <row r="1037" spans="1:13" hidden="1" x14ac:dyDescent="0.25">
      <c r="A1037" s="302"/>
      <c r="B1037" s="303"/>
      <c r="C1037" s="304"/>
      <c r="D1037" s="847"/>
      <c r="E1037" s="848"/>
      <c r="F1037" s="849"/>
      <c r="G1037" s="846"/>
      <c r="H1037" s="850"/>
      <c r="I1037" s="257"/>
      <c r="J1037" s="257"/>
      <c r="K1037" s="257"/>
      <c r="L1037" s="700"/>
      <c r="M1037" s="701"/>
    </row>
    <row r="1038" spans="1:13" hidden="1" x14ac:dyDescent="0.25">
      <c r="A1038" s="302"/>
      <c r="B1038" s="303"/>
      <c r="C1038" s="304"/>
      <c r="D1038" s="847"/>
      <c r="E1038" s="848"/>
      <c r="F1038" s="849"/>
      <c r="G1038" s="846"/>
      <c r="H1038" s="850"/>
      <c r="I1038" s="257"/>
      <c r="J1038" s="257"/>
      <c r="K1038" s="257"/>
      <c r="L1038" s="700"/>
      <c r="M1038" s="701"/>
    </row>
    <row r="1039" spans="1:13" hidden="1" x14ac:dyDescent="0.25">
      <c r="A1039" s="302"/>
      <c r="B1039" s="303"/>
      <c r="C1039" s="304"/>
      <c r="D1039" s="847"/>
      <c r="E1039" s="848"/>
      <c r="F1039" s="849"/>
      <c r="G1039" s="846"/>
      <c r="H1039" s="850"/>
      <c r="I1039" s="257"/>
      <c r="J1039" s="257"/>
      <c r="K1039" s="257"/>
      <c r="L1039" s="700"/>
      <c r="M1039" s="701"/>
    </row>
    <row r="1040" spans="1:13" hidden="1" x14ac:dyDescent="0.25">
      <c r="A1040" s="302"/>
      <c r="B1040" s="303"/>
      <c r="C1040" s="304"/>
      <c r="D1040" s="847"/>
      <c r="E1040" s="848"/>
      <c r="F1040" s="849"/>
      <c r="G1040" s="846"/>
      <c r="H1040" s="850"/>
      <c r="I1040" s="257"/>
      <c r="J1040" s="257"/>
      <c r="K1040" s="257"/>
      <c r="L1040" s="700"/>
      <c r="M1040" s="701"/>
    </row>
    <row r="1041" spans="1:13" hidden="1" x14ac:dyDescent="0.25">
      <c r="A1041" s="302"/>
      <c r="B1041" s="303"/>
      <c r="C1041" s="304"/>
      <c r="D1041" s="847"/>
      <c r="E1041" s="848"/>
      <c r="F1041" s="849"/>
      <c r="G1041" s="846"/>
      <c r="H1041" s="850"/>
      <c r="I1041" s="257"/>
      <c r="J1041" s="257"/>
      <c r="K1041" s="257"/>
      <c r="L1041" s="700"/>
      <c r="M1041" s="701"/>
    </row>
    <row r="1042" spans="1:13" hidden="1" x14ac:dyDescent="0.25">
      <c r="A1042" s="302"/>
      <c r="B1042" s="303"/>
      <c r="C1042" s="304"/>
      <c r="D1042" s="847"/>
      <c r="E1042" s="848"/>
      <c r="F1042" s="849"/>
      <c r="G1042" s="846"/>
      <c r="H1042" s="850"/>
      <c r="I1042" s="257"/>
      <c r="J1042" s="257"/>
      <c r="K1042" s="257"/>
      <c r="L1042" s="700"/>
      <c r="M1042" s="701"/>
    </row>
    <row r="1043" spans="1:13" hidden="1" x14ac:dyDescent="0.25">
      <c r="A1043" s="302"/>
      <c r="B1043" s="303"/>
      <c r="C1043" s="304"/>
      <c r="D1043" s="847"/>
      <c r="E1043" s="848"/>
      <c r="F1043" s="849"/>
      <c r="G1043" s="846"/>
      <c r="H1043" s="850"/>
      <c r="I1043" s="257"/>
      <c r="J1043" s="257"/>
      <c r="K1043" s="257"/>
      <c r="L1043" s="700"/>
      <c r="M1043" s="701"/>
    </row>
    <row r="1044" spans="1:13" hidden="1" x14ac:dyDescent="0.25">
      <c r="A1044" s="302"/>
      <c r="B1044" s="303"/>
      <c r="C1044" s="304"/>
      <c r="D1044" s="847"/>
      <c r="E1044" s="848"/>
      <c r="F1044" s="849"/>
      <c r="G1044" s="846"/>
      <c r="H1044" s="850"/>
      <c r="I1044" s="257"/>
      <c r="J1044" s="257"/>
      <c r="K1044" s="257"/>
      <c r="L1044" s="700"/>
      <c r="M1044" s="701"/>
    </row>
    <row r="1045" spans="1:13" hidden="1" x14ac:dyDescent="0.25">
      <c r="A1045" s="302"/>
      <c r="B1045" s="303"/>
      <c r="C1045" s="304"/>
      <c r="D1045" s="847"/>
      <c r="E1045" s="848"/>
      <c r="F1045" s="849"/>
      <c r="G1045" s="846"/>
      <c r="H1045" s="850"/>
      <c r="I1045" s="257"/>
      <c r="J1045" s="257"/>
      <c r="K1045" s="257"/>
      <c r="L1045" s="700"/>
      <c r="M1045" s="701"/>
    </row>
    <row r="1046" spans="1:13" hidden="1" x14ac:dyDescent="0.25">
      <c r="A1046" s="302"/>
      <c r="B1046" s="303"/>
      <c r="C1046" s="304"/>
      <c r="D1046" s="847"/>
      <c r="E1046" s="848"/>
      <c r="F1046" s="849"/>
      <c r="G1046" s="846"/>
      <c r="H1046" s="850"/>
      <c r="I1046" s="257"/>
      <c r="J1046" s="257"/>
      <c r="K1046" s="257"/>
      <c r="L1046" s="700"/>
      <c r="M1046" s="701"/>
    </row>
    <row r="1047" spans="1:13" hidden="1" x14ac:dyDescent="0.25">
      <c r="A1047" s="302"/>
      <c r="B1047" s="303"/>
      <c r="C1047" s="304"/>
      <c r="D1047" s="847"/>
      <c r="E1047" s="848"/>
      <c r="F1047" s="849"/>
      <c r="G1047" s="846"/>
      <c r="H1047" s="850"/>
      <c r="I1047" s="257"/>
      <c r="J1047" s="257"/>
      <c r="K1047" s="257"/>
      <c r="L1047" s="700"/>
      <c r="M1047" s="701"/>
    </row>
    <row r="1048" spans="1:13" hidden="1" x14ac:dyDescent="0.25">
      <c r="A1048" s="302"/>
      <c r="B1048" s="303"/>
      <c r="C1048" s="304"/>
      <c r="D1048" s="847"/>
      <c r="E1048" s="848"/>
      <c r="F1048" s="849"/>
      <c r="G1048" s="846"/>
      <c r="H1048" s="850"/>
      <c r="I1048" s="257"/>
      <c r="J1048" s="257"/>
      <c r="K1048" s="257"/>
      <c r="L1048" s="700"/>
      <c r="M1048" s="701"/>
    </row>
    <row r="1049" spans="1:13" hidden="1" x14ac:dyDescent="0.25">
      <c r="A1049" s="302"/>
      <c r="B1049" s="303"/>
      <c r="C1049" s="304"/>
      <c r="D1049" s="847"/>
      <c r="E1049" s="848"/>
      <c r="F1049" s="849"/>
      <c r="G1049" s="846"/>
      <c r="H1049" s="850"/>
      <c r="I1049" s="257"/>
      <c r="J1049" s="257"/>
      <c r="K1049" s="257"/>
      <c r="L1049" s="700"/>
      <c r="M1049" s="701"/>
    </row>
    <row r="1050" spans="1:13" hidden="1" x14ac:dyDescent="0.25">
      <c r="A1050" s="302"/>
      <c r="B1050" s="303"/>
      <c r="C1050" s="304"/>
      <c r="D1050" s="847"/>
      <c r="E1050" s="848"/>
      <c r="F1050" s="849"/>
      <c r="G1050" s="846"/>
      <c r="H1050" s="850"/>
      <c r="I1050" s="257"/>
      <c r="J1050" s="257"/>
      <c r="K1050" s="257"/>
      <c r="L1050" s="700"/>
      <c r="M1050" s="701"/>
    </row>
    <row r="1051" spans="1:13" hidden="1" x14ac:dyDescent="0.25">
      <c r="A1051" s="302"/>
      <c r="B1051" s="303"/>
      <c r="C1051" s="304"/>
      <c r="D1051" s="847"/>
      <c r="E1051" s="848"/>
      <c r="F1051" s="849"/>
      <c r="G1051" s="846"/>
      <c r="H1051" s="850"/>
      <c r="I1051" s="257"/>
      <c r="J1051" s="257"/>
      <c r="K1051" s="257"/>
      <c r="L1051" s="700"/>
      <c r="M1051" s="701"/>
    </row>
    <row r="1052" spans="1:13" hidden="1" x14ac:dyDescent="0.25">
      <c r="A1052" s="302"/>
      <c r="B1052" s="303"/>
      <c r="C1052" s="304"/>
      <c r="D1052" s="847"/>
      <c r="E1052" s="848"/>
      <c r="F1052" s="849"/>
      <c r="G1052" s="846"/>
      <c r="H1052" s="850"/>
      <c r="I1052" s="257"/>
      <c r="J1052" s="257"/>
      <c r="K1052" s="257"/>
      <c r="L1052" s="700"/>
      <c r="M1052" s="701"/>
    </row>
    <row r="1053" spans="1:13" hidden="1" x14ac:dyDescent="0.25">
      <c r="A1053" s="302"/>
      <c r="B1053" s="303"/>
      <c r="C1053" s="304"/>
      <c r="D1053" s="847"/>
      <c r="E1053" s="848"/>
      <c r="F1053" s="849"/>
      <c r="G1053" s="846"/>
      <c r="H1053" s="850"/>
      <c r="I1053" s="257"/>
      <c r="J1053" s="257"/>
      <c r="K1053" s="257"/>
      <c r="L1053" s="700"/>
      <c r="M1053" s="701"/>
    </row>
    <row r="1054" spans="1:13" hidden="1" x14ac:dyDescent="0.25">
      <c r="A1054" s="302"/>
      <c r="B1054" s="303"/>
      <c r="C1054" s="304"/>
      <c r="D1054" s="847"/>
      <c r="E1054" s="848"/>
      <c r="F1054" s="849"/>
      <c r="G1054" s="846"/>
      <c r="H1054" s="850"/>
      <c r="I1054" s="257"/>
      <c r="J1054" s="257"/>
      <c r="K1054" s="257"/>
      <c r="L1054" s="700"/>
      <c r="M1054" s="701"/>
    </row>
    <row r="1055" spans="1:13" hidden="1" x14ac:dyDescent="0.25">
      <c r="A1055" s="302"/>
      <c r="B1055" s="303"/>
      <c r="C1055" s="304"/>
      <c r="D1055" s="847"/>
      <c r="E1055" s="848"/>
      <c r="F1055" s="849"/>
      <c r="G1055" s="846"/>
      <c r="H1055" s="850"/>
      <c r="I1055" s="257"/>
      <c r="J1055" s="257"/>
      <c r="K1055" s="257"/>
      <c r="L1055" s="700"/>
      <c r="M1055" s="701"/>
    </row>
    <row r="1056" spans="1:13" hidden="1" x14ac:dyDescent="0.25">
      <c r="A1056" s="302"/>
      <c r="B1056" s="303"/>
      <c r="C1056" s="304"/>
      <c r="D1056" s="847"/>
      <c r="E1056" s="848"/>
      <c r="F1056" s="849"/>
      <c r="G1056" s="846"/>
      <c r="H1056" s="850"/>
      <c r="I1056" s="257"/>
      <c r="J1056" s="257"/>
      <c r="K1056" s="257"/>
      <c r="L1056" s="700"/>
      <c r="M1056" s="701"/>
    </row>
    <row r="1057" spans="1:13" hidden="1" x14ac:dyDescent="0.25">
      <c r="A1057" s="302"/>
      <c r="B1057" s="303"/>
      <c r="C1057" s="304"/>
      <c r="D1057" s="847"/>
      <c r="E1057" s="848"/>
      <c r="F1057" s="849"/>
      <c r="G1057" s="846"/>
      <c r="H1057" s="850"/>
      <c r="I1057" s="257"/>
      <c r="J1057" s="257"/>
      <c r="K1057" s="257"/>
      <c r="L1057" s="700"/>
      <c r="M1057" s="701"/>
    </row>
    <row r="1058" spans="1:13" hidden="1" x14ac:dyDescent="0.25">
      <c r="A1058" s="302"/>
      <c r="B1058" s="303"/>
      <c r="C1058" s="304"/>
      <c r="D1058" s="847"/>
      <c r="E1058" s="848"/>
      <c r="F1058" s="849"/>
      <c r="G1058" s="846"/>
      <c r="H1058" s="850"/>
      <c r="I1058" s="257"/>
      <c r="J1058" s="257"/>
      <c r="K1058" s="257"/>
      <c r="L1058" s="700"/>
      <c r="M1058" s="701"/>
    </row>
    <row r="1059" spans="1:13" hidden="1" x14ac:dyDescent="0.25">
      <c r="A1059" s="302"/>
      <c r="B1059" s="303"/>
      <c r="C1059" s="304"/>
      <c r="D1059" s="847"/>
      <c r="E1059" s="848"/>
      <c r="F1059" s="849"/>
      <c r="G1059" s="846"/>
      <c r="H1059" s="850"/>
      <c r="I1059" s="257"/>
      <c r="J1059" s="257"/>
      <c r="K1059" s="257"/>
      <c r="L1059" s="700"/>
      <c r="M1059" s="701"/>
    </row>
    <row r="1060" spans="1:13" hidden="1" x14ac:dyDescent="0.25">
      <c r="A1060" s="302"/>
      <c r="B1060" s="303"/>
      <c r="C1060" s="304"/>
      <c r="D1060" s="847"/>
      <c r="E1060" s="848"/>
      <c r="F1060" s="849"/>
      <c r="G1060" s="846"/>
      <c r="H1060" s="850"/>
      <c r="I1060" s="257"/>
      <c r="J1060" s="257"/>
      <c r="K1060" s="257"/>
      <c r="L1060" s="700"/>
      <c r="M1060" s="701"/>
    </row>
    <row r="1061" spans="1:13" hidden="1" x14ac:dyDescent="0.25">
      <c r="A1061" s="302"/>
      <c r="B1061" s="303"/>
      <c r="C1061" s="304"/>
      <c r="D1061" s="847"/>
      <c r="E1061" s="848"/>
      <c r="F1061" s="849"/>
      <c r="G1061" s="846"/>
      <c r="H1061" s="850"/>
      <c r="I1061" s="257"/>
      <c r="J1061" s="257"/>
      <c r="K1061" s="257"/>
      <c r="L1061" s="700"/>
      <c r="M1061" s="701"/>
    </row>
    <row r="1062" spans="1:13" hidden="1" x14ac:dyDescent="0.25">
      <c r="A1062" s="302"/>
      <c r="B1062" s="303"/>
      <c r="C1062" s="304"/>
      <c r="D1062" s="847"/>
      <c r="E1062" s="848"/>
      <c r="F1062" s="849"/>
      <c r="G1062" s="846"/>
      <c r="H1062" s="850"/>
      <c r="I1062" s="257"/>
      <c r="J1062" s="257"/>
      <c r="K1062" s="257"/>
      <c r="L1062" s="700"/>
      <c r="M1062" s="701"/>
    </row>
    <row r="1063" spans="1:13" hidden="1" x14ac:dyDescent="0.25">
      <c r="A1063" s="302"/>
      <c r="B1063" s="303"/>
      <c r="C1063" s="304"/>
      <c r="D1063" s="847"/>
      <c r="E1063" s="848"/>
      <c r="F1063" s="849"/>
      <c r="G1063" s="846"/>
      <c r="H1063" s="850"/>
      <c r="I1063" s="257"/>
      <c r="J1063" s="257"/>
      <c r="K1063" s="257"/>
      <c r="L1063" s="700"/>
      <c r="M1063" s="701"/>
    </row>
    <row r="1064" spans="1:13" hidden="1" x14ac:dyDescent="0.25">
      <c r="A1064" s="302"/>
      <c r="B1064" s="303"/>
      <c r="C1064" s="304"/>
      <c r="D1064" s="847"/>
      <c r="E1064" s="848"/>
      <c r="F1064" s="849"/>
      <c r="G1064" s="846"/>
      <c r="H1064" s="850"/>
      <c r="I1064" s="257"/>
      <c r="J1064" s="257"/>
      <c r="K1064" s="257"/>
      <c r="L1064" s="700"/>
      <c r="M1064" s="701"/>
    </row>
    <row r="1065" spans="1:13" hidden="1" x14ac:dyDescent="0.25">
      <c r="A1065" s="302"/>
      <c r="B1065" s="303"/>
      <c r="C1065" s="304"/>
      <c r="D1065" s="847"/>
      <c r="E1065" s="848"/>
      <c r="F1065" s="849"/>
      <c r="G1065" s="846"/>
      <c r="H1065" s="850"/>
      <c r="I1065" s="257"/>
      <c r="J1065" s="257"/>
      <c r="K1065" s="257"/>
      <c r="L1065" s="700"/>
      <c r="M1065" s="701"/>
    </row>
    <row r="1066" spans="1:13" hidden="1" x14ac:dyDescent="0.25">
      <c r="A1066" s="302"/>
      <c r="B1066" s="303"/>
      <c r="C1066" s="304"/>
      <c r="D1066" s="847"/>
      <c r="E1066" s="848"/>
      <c r="F1066" s="849"/>
      <c r="G1066" s="846"/>
      <c r="H1066" s="850"/>
      <c r="I1066" s="257"/>
      <c r="J1066" s="257"/>
      <c r="K1066" s="257"/>
      <c r="L1066" s="700"/>
      <c r="M1066" s="701"/>
    </row>
    <row r="1067" spans="1:13" hidden="1" x14ac:dyDescent="0.25">
      <c r="A1067" s="302"/>
      <c r="B1067" s="303"/>
      <c r="C1067" s="304"/>
      <c r="D1067" s="847"/>
      <c r="E1067" s="848"/>
      <c r="F1067" s="849"/>
      <c r="G1067" s="846"/>
      <c r="H1067" s="850"/>
      <c r="I1067" s="257"/>
      <c r="J1067" s="257"/>
      <c r="K1067" s="257"/>
      <c r="L1067" s="700"/>
      <c r="M1067" s="701"/>
    </row>
    <row r="1068" spans="1:13" hidden="1" x14ac:dyDescent="0.25">
      <c r="A1068" s="302"/>
      <c r="B1068" s="303"/>
      <c r="C1068" s="304"/>
      <c r="D1068" s="847"/>
      <c r="E1068" s="848"/>
      <c r="F1068" s="849"/>
      <c r="G1068" s="846"/>
      <c r="H1068" s="850"/>
      <c r="I1068" s="257"/>
      <c r="J1068" s="257"/>
      <c r="K1068" s="257"/>
      <c r="L1068" s="700"/>
      <c r="M1068" s="701"/>
    </row>
    <row r="1069" spans="1:13" hidden="1" x14ac:dyDescent="0.25">
      <c r="A1069" s="302"/>
      <c r="B1069" s="303"/>
      <c r="C1069" s="304"/>
      <c r="D1069" s="847"/>
      <c r="E1069" s="848"/>
      <c r="F1069" s="849"/>
      <c r="G1069" s="846"/>
      <c r="H1069" s="850"/>
      <c r="I1069" s="257"/>
      <c r="J1069" s="257"/>
      <c r="K1069" s="257"/>
      <c r="L1069" s="700"/>
      <c r="M1069" s="701"/>
    </row>
    <row r="1070" spans="1:13" hidden="1" x14ac:dyDescent="0.25">
      <c r="A1070" s="302"/>
      <c r="B1070" s="303"/>
      <c r="C1070" s="304"/>
      <c r="D1070" s="847"/>
      <c r="E1070" s="848"/>
      <c r="F1070" s="849"/>
      <c r="G1070" s="846"/>
      <c r="H1070" s="850"/>
      <c r="I1070" s="257"/>
      <c r="J1070" s="257"/>
      <c r="K1070" s="257"/>
      <c r="L1070" s="700"/>
      <c r="M1070" s="701"/>
    </row>
    <row r="1071" spans="1:13" hidden="1" x14ac:dyDescent="0.25">
      <c r="A1071" s="302"/>
      <c r="B1071" s="303"/>
      <c r="C1071" s="304"/>
      <c r="D1071" s="847"/>
      <c r="E1071" s="848"/>
      <c r="F1071" s="849"/>
      <c r="G1071" s="846"/>
      <c r="H1071" s="850"/>
      <c r="I1071" s="257"/>
      <c r="J1071" s="257"/>
      <c r="K1071" s="257"/>
      <c r="L1071" s="700"/>
      <c r="M1071" s="701"/>
    </row>
    <row r="1072" spans="1:13" hidden="1" x14ac:dyDescent="0.25">
      <c r="A1072" s="302"/>
      <c r="B1072" s="303"/>
      <c r="C1072" s="304"/>
      <c r="D1072" s="847"/>
      <c r="E1072" s="848"/>
      <c r="F1072" s="849"/>
      <c r="G1072" s="846"/>
      <c r="H1072" s="850"/>
      <c r="I1072" s="257"/>
      <c r="J1072" s="257"/>
      <c r="K1072" s="257"/>
      <c r="L1072" s="700"/>
      <c r="M1072" s="701"/>
    </row>
    <row r="1073" spans="1:13" hidden="1" x14ac:dyDescent="0.25">
      <c r="A1073" s="302"/>
      <c r="B1073" s="303"/>
      <c r="C1073" s="304"/>
      <c r="D1073" s="847"/>
      <c r="E1073" s="848"/>
      <c r="F1073" s="849"/>
      <c r="G1073" s="846"/>
      <c r="H1073" s="850"/>
      <c r="I1073" s="257"/>
      <c r="J1073" s="257"/>
      <c r="K1073" s="257"/>
      <c r="L1073" s="700"/>
      <c r="M1073" s="701"/>
    </row>
    <row r="1074" spans="1:13" hidden="1" x14ac:dyDescent="0.25">
      <c r="A1074" s="302"/>
      <c r="B1074" s="303"/>
      <c r="C1074" s="304"/>
      <c r="D1074" s="847"/>
      <c r="E1074" s="848"/>
      <c r="F1074" s="849"/>
      <c r="G1074" s="846"/>
      <c r="H1074" s="850"/>
      <c r="I1074" s="257"/>
      <c r="J1074" s="257"/>
      <c r="K1074" s="257"/>
      <c r="L1074" s="700"/>
      <c r="M1074" s="701"/>
    </row>
    <row r="1075" spans="1:13" hidden="1" x14ac:dyDescent="0.25">
      <c r="A1075" s="302"/>
      <c r="B1075" s="303"/>
      <c r="C1075" s="304"/>
      <c r="D1075" s="847"/>
      <c r="E1075" s="848"/>
      <c r="F1075" s="849"/>
      <c r="G1075" s="846"/>
      <c r="H1075" s="850"/>
      <c r="I1075" s="257"/>
      <c r="J1075" s="257"/>
      <c r="K1075" s="257"/>
      <c r="L1075" s="700"/>
      <c r="M1075" s="701"/>
    </row>
    <row r="1076" spans="1:13" hidden="1" x14ac:dyDescent="0.25">
      <c r="A1076" s="302"/>
      <c r="B1076" s="303"/>
      <c r="C1076" s="304"/>
      <c r="D1076" s="847"/>
      <c r="E1076" s="848"/>
      <c r="F1076" s="849"/>
      <c r="G1076" s="846"/>
      <c r="H1076" s="850"/>
      <c r="I1076" s="257"/>
      <c r="J1076" s="257"/>
      <c r="K1076" s="257"/>
      <c r="L1076" s="700"/>
      <c r="M1076" s="701"/>
    </row>
    <row r="1077" spans="1:13" hidden="1" x14ac:dyDescent="0.25">
      <c r="A1077" s="302"/>
      <c r="B1077" s="303"/>
      <c r="C1077" s="304"/>
      <c r="D1077" s="847"/>
      <c r="E1077" s="848"/>
      <c r="F1077" s="849"/>
      <c r="G1077" s="846"/>
      <c r="H1077" s="850"/>
      <c r="I1077" s="257"/>
      <c r="J1077" s="257"/>
      <c r="K1077" s="257"/>
      <c r="L1077" s="700"/>
      <c r="M1077" s="701"/>
    </row>
    <row r="1078" spans="1:13" hidden="1" x14ac:dyDescent="0.25">
      <c r="A1078" s="302"/>
      <c r="B1078" s="303"/>
      <c r="C1078" s="304"/>
      <c r="D1078" s="847"/>
      <c r="E1078" s="848"/>
      <c r="F1078" s="849"/>
      <c r="G1078" s="846"/>
      <c r="H1078" s="850"/>
      <c r="I1078" s="257"/>
      <c r="J1078" s="257"/>
      <c r="K1078" s="257"/>
      <c r="L1078" s="700"/>
      <c r="M1078" s="701"/>
    </row>
    <row r="1079" spans="1:13" hidden="1" x14ac:dyDescent="0.25">
      <c r="A1079" s="302"/>
      <c r="B1079" s="303"/>
      <c r="C1079" s="304"/>
      <c r="D1079" s="847"/>
      <c r="E1079" s="848"/>
      <c r="F1079" s="849"/>
      <c r="G1079" s="846"/>
      <c r="H1079" s="850"/>
      <c r="I1079" s="257"/>
      <c r="J1079" s="257"/>
      <c r="K1079" s="257"/>
      <c r="L1079" s="700"/>
      <c r="M1079" s="701"/>
    </row>
    <row r="1080" spans="1:13" hidden="1" x14ac:dyDescent="0.25">
      <c r="A1080" s="302"/>
      <c r="B1080" s="303"/>
      <c r="C1080" s="304"/>
      <c r="D1080" s="847"/>
      <c r="E1080" s="848"/>
      <c r="F1080" s="849"/>
      <c r="G1080" s="846"/>
      <c r="H1080" s="850"/>
      <c r="I1080" s="257"/>
      <c r="J1080" s="257"/>
      <c r="K1080" s="257"/>
      <c r="L1080" s="700"/>
      <c r="M1080" s="701"/>
    </row>
    <row r="1081" spans="1:13" hidden="1" x14ac:dyDescent="0.25">
      <c r="A1081" s="302"/>
      <c r="B1081" s="303"/>
      <c r="C1081" s="304"/>
      <c r="D1081" s="847"/>
      <c r="E1081" s="848"/>
      <c r="F1081" s="849"/>
      <c r="G1081" s="846"/>
      <c r="H1081" s="850"/>
      <c r="I1081" s="257"/>
      <c r="J1081" s="257"/>
      <c r="K1081" s="257"/>
      <c r="L1081" s="700"/>
      <c r="M1081" s="701"/>
    </row>
    <row r="1082" spans="1:13" hidden="1" x14ac:dyDescent="0.25">
      <c r="A1082" s="302"/>
      <c r="B1082" s="303"/>
      <c r="C1082" s="304"/>
      <c r="D1082" s="847"/>
      <c r="E1082" s="848"/>
      <c r="F1082" s="849"/>
      <c r="G1082" s="846"/>
      <c r="H1082" s="850"/>
      <c r="I1082" s="257"/>
      <c r="J1082" s="257"/>
      <c r="K1082" s="257"/>
      <c r="L1082" s="700"/>
      <c r="M1082" s="701"/>
    </row>
    <row r="1083" spans="1:13" hidden="1" x14ac:dyDescent="0.25">
      <c r="A1083" s="302"/>
      <c r="B1083" s="303"/>
      <c r="C1083" s="304"/>
      <c r="D1083" s="847"/>
      <c r="E1083" s="848"/>
      <c r="F1083" s="849"/>
      <c r="G1083" s="846"/>
      <c r="H1083" s="850"/>
      <c r="I1083" s="257"/>
      <c r="J1083" s="257"/>
      <c r="K1083" s="257"/>
      <c r="L1083" s="700"/>
      <c r="M1083" s="701"/>
    </row>
    <row r="1084" spans="1:13" hidden="1" x14ac:dyDescent="0.25">
      <c r="A1084" s="302"/>
      <c r="B1084" s="303"/>
      <c r="C1084" s="304"/>
      <c r="D1084" s="847"/>
      <c r="E1084" s="848"/>
      <c r="F1084" s="849"/>
      <c r="G1084" s="846"/>
      <c r="H1084" s="850"/>
      <c r="I1084" s="257"/>
      <c r="J1084" s="257"/>
      <c r="K1084" s="257"/>
      <c r="L1084" s="700"/>
      <c r="M1084" s="701"/>
    </row>
    <row r="1085" spans="1:13" hidden="1" x14ac:dyDescent="0.25">
      <c r="A1085" s="302"/>
      <c r="B1085" s="303"/>
      <c r="C1085" s="304"/>
      <c r="D1085" s="847"/>
      <c r="E1085" s="848"/>
      <c r="F1085" s="849"/>
      <c r="G1085" s="846"/>
      <c r="H1085" s="850"/>
      <c r="I1085" s="257"/>
      <c r="J1085" s="257"/>
      <c r="K1085" s="257"/>
      <c r="L1085" s="700"/>
      <c r="M1085" s="701"/>
    </row>
    <row r="1086" spans="1:13" hidden="1" x14ac:dyDescent="0.25">
      <c r="A1086" s="302"/>
      <c r="B1086" s="303"/>
      <c r="C1086" s="304"/>
      <c r="D1086" s="847"/>
      <c r="E1086" s="848"/>
      <c r="F1086" s="849"/>
      <c r="G1086" s="846"/>
      <c r="H1086" s="850"/>
      <c r="I1086" s="257"/>
      <c r="J1086" s="257"/>
      <c r="K1086" s="257"/>
      <c r="L1086" s="700"/>
      <c r="M1086" s="701"/>
    </row>
    <row r="1087" spans="1:13" hidden="1" x14ac:dyDescent="0.25">
      <c r="A1087" s="302"/>
      <c r="B1087" s="303"/>
      <c r="C1087" s="304"/>
      <c r="D1087" s="847"/>
      <c r="E1087" s="848"/>
      <c r="F1087" s="849"/>
      <c r="G1087" s="846"/>
      <c r="H1087" s="850"/>
      <c r="I1087" s="257"/>
      <c r="J1087" s="257"/>
      <c r="K1087" s="257"/>
      <c r="L1087" s="700"/>
      <c r="M1087" s="701"/>
    </row>
    <row r="1088" spans="1:13" hidden="1" x14ac:dyDescent="0.25">
      <c r="A1088" s="302"/>
      <c r="B1088" s="303"/>
      <c r="C1088" s="304"/>
      <c r="D1088" s="847"/>
      <c r="E1088" s="848"/>
      <c r="F1088" s="849"/>
      <c r="G1088" s="846"/>
      <c r="H1088" s="850"/>
      <c r="I1088" s="257"/>
      <c r="J1088" s="257"/>
      <c r="K1088" s="257"/>
      <c r="L1088" s="700"/>
      <c r="M1088" s="701"/>
    </row>
    <row r="1089" spans="1:13" hidden="1" x14ac:dyDescent="0.25">
      <c r="A1089" s="302"/>
      <c r="B1089" s="303"/>
      <c r="C1089" s="304"/>
      <c r="D1089" s="847"/>
      <c r="E1089" s="848"/>
      <c r="F1089" s="849"/>
      <c r="G1089" s="846"/>
      <c r="H1089" s="850"/>
      <c r="I1089" s="257"/>
      <c r="J1089" s="257"/>
      <c r="K1089" s="257"/>
      <c r="L1089" s="700"/>
      <c r="M1089" s="701"/>
    </row>
    <row r="1090" spans="1:13" hidden="1" x14ac:dyDescent="0.25">
      <c r="A1090" s="302"/>
      <c r="B1090" s="303"/>
      <c r="C1090" s="304"/>
      <c r="D1090" s="847"/>
      <c r="E1090" s="848"/>
      <c r="F1090" s="849"/>
      <c r="G1090" s="846"/>
      <c r="H1090" s="850"/>
      <c r="I1090" s="257"/>
      <c r="J1090" s="257"/>
      <c r="K1090" s="257"/>
      <c r="L1090" s="700"/>
      <c r="M1090" s="701"/>
    </row>
    <row r="1091" spans="1:13" hidden="1" x14ac:dyDescent="0.25">
      <c r="A1091" s="302"/>
      <c r="B1091" s="303"/>
      <c r="C1091" s="304"/>
      <c r="D1091" s="847"/>
      <c r="E1091" s="848"/>
      <c r="F1091" s="849"/>
      <c r="G1091" s="846"/>
      <c r="H1091" s="850"/>
      <c r="I1091" s="257"/>
      <c r="J1091" s="257"/>
      <c r="K1091" s="257"/>
      <c r="L1091" s="700"/>
      <c r="M1091" s="701"/>
    </row>
    <row r="1092" spans="1:13" hidden="1" x14ac:dyDescent="0.25">
      <c r="A1092" s="302"/>
      <c r="B1092" s="303"/>
      <c r="C1092" s="304"/>
      <c r="D1092" s="847"/>
      <c r="E1092" s="848"/>
      <c r="F1092" s="849"/>
      <c r="G1092" s="846"/>
      <c r="H1092" s="850"/>
      <c r="I1092" s="257"/>
      <c r="J1092" s="257"/>
      <c r="K1092" s="257"/>
      <c r="L1092" s="700"/>
      <c r="M1092" s="701"/>
    </row>
    <row r="1093" spans="1:13" hidden="1" x14ac:dyDescent="0.25">
      <c r="A1093" s="302"/>
      <c r="B1093" s="303"/>
      <c r="C1093" s="304"/>
      <c r="D1093" s="847"/>
      <c r="E1093" s="848"/>
      <c r="F1093" s="849"/>
      <c r="G1093" s="846"/>
      <c r="H1093" s="850"/>
      <c r="I1093" s="257"/>
      <c r="J1093" s="257"/>
      <c r="K1093" s="257"/>
      <c r="L1093" s="700"/>
      <c r="M1093" s="701"/>
    </row>
    <row r="1094" spans="1:13" hidden="1" x14ac:dyDescent="0.25">
      <c r="A1094" s="302"/>
      <c r="B1094" s="303"/>
      <c r="C1094" s="304"/>
      <c r="D1094" s="847"/>
      <c r="E1094" s="848"/>
      <c r="F1094" s="849"/>
      <c r="G1094" s="846"/>
      <c r="H1094" s="850"/>
      <c r="I1094" s="257"/>
      <c r="J1094" s="257"/>
      <c r="K1094" s="257"/>
      <c r="L1094" s="700"/>
      <c r="M1094" s="701"/>
    </row>
    <row r="1095" spans="1:13" hidden="1" x14ac:dyDescent="0.25">
      <c r="A1095" s="302"/>
      <c r="B1095" s="303"/>
      <c r="C1095" s="304"/>
      <c r="D1095" s="847"/>
      <c r="E1095" s="848"/>
      <c r="F1095" s="849"/>
      <c r="G1095" s="846"/>
      <c r="H1095" s="850"/>
      <c r="I1095" s="257"/>
      <c r="J1095" s="257"/>
      <c r="K1095" s="257"/>
      <c r="L1095" s="700"/>
      <c r="M1095" s="701"/>
    </row>
    <row r="1096" spans="1:13" hidden="1" x14ac:dyDescent="0.25">
      <c r="A1096" s="302"/>
      <c r="B1096" s="303"/>
      <c r="C1096" s="304"/>
      <c r="D1096" s="847"/>
      <c r="E1096" s="848"/>
      <c r="F1096" s="849"/>
      <c r="G1096" s="846"/>
      <c r="H1096" s="850"/>
      <c r="I1096" s="257"/>
      <c r="J1096" s="257"/>
      <c r="K1096" s="257"/>
      <c r="L1096" s="700"/>
      <c r="M1096" s="701"/>
    </row>
    <row r="1097" spans="1:13" hidden="1" x14ac:dyDescent="0.25">
      <c r="A1097" s="302"/>
      <c r="B1097" s="303"/>
      <c r="C1097" s="304"/>
      <c r="D1097" s="847"/>
      <c r="E1097" s="848"/>
      <c r="F1097" s="849"/>
      <c r="G1097" s="846"/>
      <c r="H1097" s="850"/>
      <c r="I1097" s="257"/>
      <c r="J1097" s="257"/>
      <c r="K1097" s="257"/>
      <c r="L1097" s="700"/>
      <c r="M1097" s="701"/>
    </row>
    <row r="1098" spans="1:13" hidden="1" x14ac:dyDescent="0.25">
      <c r="A1098" s="302"/>
      <c r="B1098" s="303"/>
      <c r="C1098" s="304"/>
      <c r="D1098" s="847"/>
      <c r="E1098" s="848"/>
      <c r="F1098" s="849"/>
      <c r="G1098" s="846"/>
      <c r="H1098" s="850"/>
      <c r="I1098" s="257"/>
      <c r="J1098" s="257"/>
      <c r="K1098" s="257"/>
      <c r="L1098" s="700"/>
      <c r="M1098" s="701"/>
    </row>
    <row r="1099" spans="1:13" hidden="1" x14ac:dyDescent="0.25">
      <c r="A1099" s="302"/>
      <c r="B1099" s="303"/>
      <c r="C1099" s="304"/>
      <c r="D1099" s="847"/>
      <c r="E1099" s="848"/>
      <c r="F1099" s="849"/>
      <c r="G1099" s="846"/>
      <c r="H1099" s="850"/>
      <c r="I1099" s="257"/>
      <c r="J1099" s="257"/>
      <c r="K1099" s="257"/>
      <c r="L1099" s="700"/>
      <c r="M1099" s="701"/>
    </row>
    <row r="1100" spans="1:13" hidden="1" x14ac:dyDescent="0.25">
      <c r="A1100" s="302"/>
      <c r="B1100" s="303"/>
      <c r="C1100" s="304"/>
      <c r="D1100" s="847"/>
      <c r="E1100" s="848"/>
      <c r="F1100" s="849"/>
      <c r="G1100" s="846"/>
      <c r="H1100" s="850"/>
      <c r="I1100" s="257"/>
      <c r="J1100" s="257"/>
      <c r="K1100" s="257"/>
      <c r="L1100" s="700"/>
      <c r="M1100" s="701"/>
    </row>
    <row r="1101" spans="1:13" hidden="1" x14ac:dyDescent="0.25">
      <c r="A1101" s="302"/>
      <c r="B1101" s="303"/>
      <c r="C1101" s="304"/>
      <c r="D1101" s="847"/>
      <c r="E1101" s="848"/>
      <c r="F1101" s="849"/>
      <c r="G1101" s="846"/>
      <c r="H1101" s="850"/>
      <c r="I1101" s="257"/>
      <c r="J1101" s="257"/>
      <c r="K1101" s="257"/>
      <c r="L1101" s="700"/>
      <c r="M1101" s="701"/>
    </row>
    <row r="1102" spans="1:13" hidden="1" x14ac:dyDescent="0.25">
      <c r="A1102" s="302"/>
      <c r="B1102" s="303"/>
      <c r="C1102" s="304"/>
      <c r="D1102" s="847"/>
      <c r="E1102" s="848"/>
      <c r="F1102" s="849"/>
      <c r="G1102" s="846"/>
      <c r="H1102" s="850"/>
      <c r="I1102" s="257"/>
      <c r="J1102" s="257"/>
      <c r="K1102" s="257"/>
      <c r="L1102" s="700"/>
      <c r="M1102" s="701"/>
    </row>
    <row r="1103" spans="1:13" hidden="1" x14ac:dyDescent="0.25">
      <c r="A1103" s="302"/>
      <c r="B1103" s="303"/>
      <c r="C1103" s="304"/>
      <c r="D1103" s="847"/>
      <c r="E1103" s="848"/>
      <c r="F1103" s="849"/>
      <c r="G1103" s="846"/>
      <c r="H1103" s="850"/>
      <c r="I1103" s="257"/>
      <c r="J1103" s="257"/>
      <c r="K1103" s="257"/>
      <c r="L1103" s="700"/>
      <c r="M1103" s="701"/>
    </row>
    <row r="1104" spans="1:13" hidden="1" x14ac:dyDescent="0.25">
      <c r="A1104" s="302"/>
      <c r="B1104" s="303"/>
      <c r="C1104" s="304"/>
      <c r="D1104" s="847"/>
      <c r="E1104" s="848"/>
      <c r="F1104" s="849"/>
      <c r="G1104" s="846"/>
      <c r="H1104" s="850"/>
      <c r="I1104" s="257"/>
      <c r="J1104" s="257"/>
      <c r="K1104" s="257"/>
      <c r="L1104" s="700"/>
      <c r="M1104" s="701"/>
    </row>
    <row r="1105" spans="1:13" hidden="1" x14ac:dyDescent="0.25">
      <c r="A1105" s="302"/>
      <c r="B1105" s="303"/>
      <c r="C1105" s="304"/>
      <c r="D1105" s="847"/>
      <c r="E1105" s="848"/>
      <c r="F1105" s="849"/>
      <c r="G1105" s="846"/>
      <c r="H1105" s="850"/>
      <c r="I1105" s="257"/>
      <c r="J1105" s="257"/>
      <c r="K1105" s="257"/>
      <c r="L1105" s="700"/>
      <c r="M1105" s="701"/>
    </row>
    <row r="1106" spans="1:13" hidden="1" x14ac:dyDescent="0.25">
      <c r="A1106" s="302"/>
      <c r="B1106" s="303"/>
      <c r="C1106" s="304"/>
      <c r="D1106" s="847"/>
      <c r="E1106" s="848"/>
      <c r="F1106" s="849"/>
      <c r="G1106" s="846"/>
      <c r="H1106" s="850"/>
      <c r="I1106" s="257"/>
      <c r="J1106" s="257"/>
      <c r="K1106" s="257"/>
      <c r="L1106" s="700"/>
      <c r="M1106" s="701"/>
    </row>
    <row r="1107" spans="1:13" hidden="1" x14ac:dyDescent="0.25">
      <c r="A1107" s="302"/>
      <c r="B1107" s="303"/>
      <c r="C1107" s="304"/>
      <c r="D1107" s="847"/>
      <c r="E1107" s="848"/>
      <c r="F1107" s="849"/>
      <c r="G1107" s="846"/>
      <c r="H1107" s="850"/>
      <c r="I1107" s="257"/>
      <c r="J1107" s="257"/>
      <c r="K1107" s="257"/>
      <c r="L1107" s="700"/>
      <c r="M1107" s="701"/>
    </row>
    <row r="1108" spans="1:13" hidden="1" x14ac:dyDescent="0.25">
      <c r="A1108" s="302"/>
      <c r="B1108" s="303"/>
      <c r="C1108" s="304"/>
      <c r="D1108" s="847"/>
      <c r="E1108" s="848"/>
      <c r="F1108" s="849"/>
      <c r="G1108" s="846"/>
      <c r="H1108" s="850"/>
      <c r="I1108" s="257"/>
      <c r="J1108" s="257"/>
      <c r="K1108" s="257"/>
      <c r="L1108" s="700"/>
      <c r="M1108" s="701"/>
    </row>
    <row r="1109" spans="1:13" hidden="1" x14ac:dyDescent="0.25">
      <c r="A1109" s="302"/>
      <c r="B1109" s="303"/>
      <c r="C1109" s="304"/>
      <c r="D1109" s="847"/>
      <c r="E1109" s="848"/>
      <c r="F1109" s="849"/>
      <c r="G1109" s="846"/>
      <c r="H1109" s="850"/>
      <c r="I1109" s="257"/>
      <c r="J1109" s="257"/>
      <c r="K1109" s="257"/>
      <c r="L1109" s="700"/>
      <c r="M1109" s="701"/>
    </row>
    <row r="1110" spans="1:13" hidden="1" x14ac:dyDescent="0.25">
      <c r="A1110" s="302"/>
      <c r="B1110" s="303"/>
      <c r="C1110" s="304"/>
      <c r="D1110" s="847"/>
      <c r="E1110" s="848"/>
      <c r="F1110" s="849"/>
      <c r="G1110" s="846"/>
      <c r="H1110" s="850"/>
      <c r="I1110" s="257"/>
      <c r="J1110" s="257"/>
      <c r="K1110" s="257"/>
      <c r="L1110" s="700"/>
      <c r="M1110" s="701"/>
    </row>
    <row r="1111" spans="1:13" hidden="1" x14ac:dyDescent="0.25">
      <c r="A1111" s="302"/>
      <c r="B1111" s="303"/>
      <c r="C1111" s="304"/>
      <c r="D1111" s="847"/>
      <c r="E1111" s="848"/>
      <c r="F1111" s="849"/>
      <c r="G1111" s="846"/>
      <c r="H1111" s="850"/>
      <c r="I1111" s="257"/>
      <c r="J1111" s="257"/>
      <c r="K1111" s="257"/>
      <c r="L1111" s="700"/>
      <c r="M1111" s="701"/>
    </row>
    <row r="1112" spans="1:13" hidden="1" x14ac:dyDescent="0.25">
      <c r="A1112" s="302"/>
      <c r="B1112" s="303"/>
      <c r="C1112" s="304"/>
      <c r="D1112" s="847"/>
      <c r="E1112" s="848"/>
      <c r="F1112" s="849"/>
      <c r="G1112" s="846"/>
      <c r="H1112" s="850"/>
      <c r="I1112" s="257"/>
      <c r="J1112" s="257"/>
      <c r="K1112" s="257"/>
      <c r="L1112" s="700"/>
      <c r="M1112" s="701"/>
    </row>
    <row r="1113" spans="1:13" hidden="1" x14ac:dyDescent="0.25">
      <c r="A1113" s="302"/>
      <c r="B1113" s="303"/>
      <c r="C1113" s="304"/>
      <c r="D1113" s="847"/>
      <c r="E1113" s="848"/>
      <c r="F1113" s="849"/>
      <c r="G1113" s="846"/>
      <c r="H1113" s="850"/>
      <c r="I1113" s="257"/>
      <c r="J1113" s="257"/>
      <c r="K1113" s="257"/>
      <c r="L1113" s="700"/>
      <c r="M1113" s="701"/>
    </row>
    <row r="1114" spans="1:13" hidden="1" x14ac:dyDescent="0.25">
      <c r="A1114" s="302"/>
      <c r="B1114" s="303"/>
      <c r="C1114" s="304"/>
      <c r="D1114" s="847"/>
      <c r="E1114" s="848"/>
      <c r="F1114" s="849"/>
      <c r="G1114" s="846"/>
      <c r="H1114" s="850"/>
      <c r="I1114" s="257"/>
      <c r="J1114" s="257"/>
      <c r="K1114" s="257"/>
      <c r="L1114" s="700"/>
      <c r="M1114" s="701"/>
    </row>
    <row r="1115" spans="1:13" hidden="1" x14ac:dyDescent="0.25">
      <c r="A1115" s="302"/>
      <c r="B1115" s="303"/>
      <c r="C1115" s="304"/>
      <c r="D1115" s="847"/>
      <c r="E1115" s="848"/>
      <c r="F1115" s="849"/>
      <c r="G1115" s="846"/>
      <c r="H1115" s="850"/>
      <c r="I1115" s="257"/>
      <c r="J1115" s="257"/>
      <c r="K1115" s="257"/>
      <c r="L1115" s="700"/>
      <c r="M1115" s="701"/>
    </row>
    <row r="1116" spans="1:13" hidden="1" x14ac:dyDescent="0.25">
      <c r="A1116" s="302"/>
      <c r="B1116" s="303"/>
      <c r="C1116" s="304"/>
      <c r="D1116" s="847"/>
      <c r="E1116" s="848"/>
      <c r="F1116" s="849"/>
      <c r="G1116" s="846"/>
      <c r="H1116" s="850"/>
      <c r="I1116" s="257"/>
      <c r="J1116" s="257"/>
      <c r="K1116" s="257"/>
      <c r="L1116" s="700"/>
      <c r="M1116" s="701"/>
    </row>
    <row r="1117" spans="1:13" hidden="1" x14ac:dyDescent="0.25">
      <c r="A1117" s="302"/>
      <c r="B1117" s="303"/>
      <c r="C1117" s="304"/>
      <c r="D1117" s="847"/>
      <c r="E1117" s="848"/>
      <c r="F1117" s="849"/>
      <c r="G1117" s="846"/>
      <c r="H1117" s="850"/>
      <c r="I1117" s="257"/>
      <c r="J1117" s="257"/>
      <c r="K1117" s="257"/>
      <c r="L1117" s="700"/>
      <c r="M1117" s="701"/>
    </row>
    <row r="1118" spans="1:13" hidden="1" x14ac:dyDescent="0.25">
      <c r="A1118" s="302"/>
      <c r="B1118" s="303"/>
      <c r="C1118" s="304"/>
      <c r="D1118" s="847"/>
      <c r="E1118" s="848"/>
      <c r="F1118" s="849"/>
      <c r="G1118" s="846"/>
      <c r="H1118" s="850"/>
      <c r="I1118" s="257"/>
      <c r="J1118" s="257"/>
      <c r="K1118" s="257"/>
      <c r="L1118" s="700"/>
      <c r="M1118" s="701"/>
    </row>
    <row r="1119" spans="1:13" hidden="1" x14ac:dyDescent="0.25">
      <c r="A1119" s="302"/>
      <c r="B1119" s="303"/>
      <c r="C1119" s="304"/>
      <c r="D1119" s="847"/>
      <c r="E1119" s="848"/>
      <c r="F1119" s="849"/>
      <c r="G1119" s="846"/>
      <c r="H1119" s="850"/>
      <c r="I1119" s="257"/>
      <c r="J1119" s="257"/>
      <c r="K1119" s="257"/>
      <c r="L1119" s="700"/>
      <c r="M1119" s="701"/>
    </row>
    <row r="1120" spans="1:13" hidden="1" x14ac:dyDescent="0.25">
      <c r="A1120" s="302"/>
      <c r="B1120" s="303"/>
      <c r="C1120" s="304"/>
      <c r="D1120" s="847"/>
      <c r="E1120" s="848"/>
      <c r="F1120" s="849"/>
      <c r="G1120" s="846"/>
      <c r="H1120" s="850"/>
      <c r="I1120" s="257"/>
      <c r="J1120" s="257"/>
      <c r="K1120" s="257"/>
      <c r="L1120" s="700"/>
      <c r="M1120" s="701"/>
    </row>
    <row r="1121" spans="1:13" hidden="1" x14ac:dyDescent="0.25">
      <c r="A1121" s="302"/>
      <c r="B1121" s="303"/>
      <c r="C1121" s="304"/>
      <c r="D1121" s="847"/>
      <c r="E1121" s="848"/>
      <c r="F1121" s="849"/>
      <c r="G1121" s="846"/>
      <c r="H1121" s="850"/>
      <c r="I1121" s="257"/>
      <c r="J1121" s="257"/>
      <c r="K1121" s="257"/>
      <c r="L1121" s="700"/>
      <c r="M1121" s="701"/>
    </row>
    <row r="1122" spans="1:13" hidden="1" x14ac:dyDescent="0.25">
      <c r="A1122" s="302"/>
      <c r="B1122" s="303"/>
      <c r="C1122" s="304"/>
      <c r="D1122" s="847"/>
      <c r="E1122" s="848"/>
      <c r="F1122" s="849"/>
      <c r="G1122" s="846"/>
      <c r="H1122" s="850"/>
      <c r="I1122" s="257"/>
      <c r="J1122" s="257"/>
      <c r="K1122" s="257"/>
      <c r="L1122" s="700"/>
      <c r="M1122" s="701"/>
    </row>
    <row r="1123" spans="1:13" hidden="1" x14ac:dyDescent="0.25">
      <c r="A1123" s="302"/>
      <c r="B1123" s="303"/>
      <c r="C1123" s="304"/>
      <c r="D1123" s="847"/>
      <c r="E1123" s="848"/>
      <c r="F1123" s="849"/>
      <c r="G1123" s="846"/>
      <c r="H1123" s="850"/>
      <c r="I1123" s="257"/>
      <c r="J1123" s="257"/>
      <c r="K1123" s="257"/>
      <c r="L1123" s="700"/>
      <c r="M1123" s="701"/>
    </row>
    <row r="1124" spans="1:13" hidden="1" x14ac:dyDescent="0.25">
      <c r="A1124" s="302"/>
      <c r="B1124" s="303"/>
      <c r="C1124" s="304"/>
      <c r="D1124" s="847"/>
      <c r="E1124" s="848"/>
      <c r="F1124" s="849"/>
      <c r="G1124" s="846"/>
      <c r="H1124" s="850"/>
      <c r="I1124" s="257"/>
      <c r="J1124" s="257"/>
      <c r="K1124" s="257"/>
      <c r="L1124" s="700"/>
      <c r="M1124" s="701"/>
    </row>
    <row r="1125" spans="1:13" hidden="1" x14ac:dyDescent="0.25">
      <c r="A1125" s="302"/>
      <c r="B1125" s="303"/>
      <c r="C1125" s="304"/>
      <c r="D1125" s="847"/>
      <c r="E1125" s="848"/>
      <c r="F1125" s="849"/>
      <c r="G1125" s="846"/>
      <c r="H1125" s="850"/>
      <c r="I1125" s="257"/>
      <c r="J1125" s="257"/>
      <c r="K1125" s="257"/>
      <c r="L1125" s="700"/>
      <c r="M1125" s="701"/>
    </row>
    <row r="1126" spans="1:13" hidden="1" x14ac:dyDescent="0.25">
      <c r="A1126" s="302"/>
      <c r="B1126" s="303"/>
      <c r="C1126" s="304"/>
      <c r="D1126" s="847"/>
      <c r="E1126" s="848"/>
      <c r="F1126" s="849"/>
      <c r="G1126" s="846"/>
      <c r="H1126" s="850"/>
      <c r="I1126" s="257"/>
      <c r="J1126" s="257"/>
      <c r="K1126" s="257"/>
      <c r="L1126" s="700"/>
      <c r="M1126" s="701"/>
    </row>
    <row r="1127" spans="1:13" hidden="1" x14ac:dyDescent="0.25">
      <c r="A1127" s="302"/>
      <c r="B1127" s="303"/>
      <c r="C1127" s="304"/>
      <c r="D1127" s="847"/>
      <c r="E1127" s="848"/>
      <c r="F1127" s="849"/>
      <c r="G1127" s="846"/>
      <c r="H1127" s="850"/>
      <c r="I1127" s="257"/>
      <c r="J1127" s="257"/>
      <c r="K1127" s="257"/>
      <c r="L1127" s="700"/>
      <c r="M1127" s="701"/>
    </row>
    <row r="1128" spans="1:13" hidden="1" x14ac:dyDescent="0.25">
      <c r="A1128" s="302"/>
      <c r="B1128" s="303"/>
      <c r="C1128" s="304"/>
      <c r="D1128" s="847"/>
      <c r="E1128" s="848"/>
      <c r="F1128" s="849"/>
      <c r="G1128" s="846"/>
      <c r="H1128" s="850"/>
      <c r="I1128" s="257"/>
      <c r="J1128" s="257"/>
      <c r="K1128" s="257"/>
      <c r="L1128" s="700"/>
      <c r="M1128" s="701"/>
    </row>
    <row r="1129" spans="1:13" hidden="1" x14ac:dyDescent="0.25">
      <c r="A1129" s="302"/>
      <c r="B1129" s="303"/>
      <c r="C1129" s="304"/>
      <c r="D1129" s="847"/>
      <c r="E1129" s="848"/>
      <c r="F1129" s="849"/>
      <c r="G1129" s="846"/>
      <c r="H1129" s="850"/>
      <c r="I1129" s="257"/>
      <c r="J1129" s="257"/>
      <c r="K1129" s="257"/>
      <c r="L1129" s="700"/>
      <c r="M1129" s="701"/>
    </row>
    <row r="1130" spans="1:13" hidden="1" x14ac:dyDescent="0.25">
      <c r="A1130" s="302"/>
      <c r="B1130" s="303"/>
      <c r="C1130" s="304"/>
      <c r="D1130" s="847"/>
      <c r="E1130" s="848"/>
      <c r="F1130" s="849"/>
      <c r="G1130" s="846"/>
      <c r="H1130" s="850"/>
      <c r="I1130" s="257"/>
      <c r="J1130" s="257"/>
      <c r="K1130" s="257"/>
      <c r="L1130" s="700"/>
      <c r="M1130" s="701"/>
    </row>
    <row r="1131" spans="1:13" hidden="1" x14ac:dyDescent="0.25">
      <c r="A1131" s="302"/>
      <c r="B1131" s="303"/>
      <c r="C1131" s="304"/>
      <c r="D1131" s="847"/>
      <c r="E1131" s="848"/>
      <c r="F1131" s="849"/>
      <c r="G1131" s="846"/>
      <c r="H1131" s="850"/>
      <c r="I1131" s="257"/>
      <c r="J1131" s="257"/>
      <c r="K1131" s="257"/>
      <c r="L1131" s="700"/>
      <c r="M1131" s="701"/>
    </row>
    <row r="1132" spans="1:13" hidden="1" x14ac:dyDescent="0.25">
      <c r="A1132" s="302"/>
      <c r="B1132" s="303"/>
      <c r="C1132" s="304"/>
      <c r="D1132" s="847"/>
      <c r="E1132" s="848"/>
      <c r="F1132" s="849"/>
      <c r="G1132" s="846"/>
      <c r="H1132" s="850"/>
      <c r="I1132" s="257"/>
      <c r="J1132" s="257"/>
      <c r="K1132" s="257"/>
      <c r="L1132" s="700"/>
      <c r="M1132" s="701"/>
    </row>
    <row r="1133" spans="1:13" hidden="1" x14ac:dyDescent="0.25">
      <c r="A1133" s="302"/>
      <c r="B1133" s="303"/>
      <c r="C1133" s="304"/>
      <c r="D1133" s="847"/>
      <c r="E1133" s="848"/>
      <c r="F1133" s="849"/>
      <c r="G1133" s="846"/>
      <c r="H1133" s="850"/>
      <c r="I1133" s="257"/>
      <c r="J1133" s="257"/>
      <c r="K1133" s="257"/>
      <c r="L1133" s="700"/>
      <c r="M1133" s="701"/>
    </row>
    <row r="1134" spans="1:13" hidden="1" x14ac:dyDescent="0.25">
      <c r="A1134" s="302"/>
      <c r="B1134" s="303"/>
      <c r="C1134" s="304"/>
      <c r="D1134" s="847"/>
      <c r="E1134" s="848"/>
      <c r="F1134" s="849"/>
      <c r="G1134" s="846"/>
      <c r="H1134" s="850"/>
      <c r="I1134" s="257"/>
      <c r="J1134" s="257"/>
      <c r="K1134" s="257"/>
      <c r="L1134" s="700"/>
      <c r="M1134" s="701"/>
    </row>
    <row r="1135" spans="1:13" hidden="1" x14ac:dyDescent="0.25">
      <c r="A1135" s="302"/>
      <c r="B1135" s="303"/>
      <c r="C1135" s="304"/>
      <c r="D1135" s="847"/>
      <c r="E1135" s="848"/>
      <c r="F1135" s="849"/>
      <c r="G1135" s="846"/>
      <c r="H1135" s="850"/>
      <c r="I1135" s="257"/>
      <c r="J1135" s="257"/>
      <c r="K1135" s="257"/>
      <c r="L1135" s="700"/>
      <c r="M1135" s="701"/>
    </row>
    <row r="1136" spans="1:13" hidden="1" x14ac:dyDescent="0.25">
      <c r="A1136" s="302"/>
      <c r="B1136" s="303"/>
      <c r="C1136" s="304"/>
      <c r="D1136" s="847"/>
      <c r="E1136" s="848"/>
      <c r="F1136" s="849"/>
      <c r="G1136" s="846"/>
      <c r="H1136" s="850"/>
      <c r="I1136" s="257"/>
      <c r="J1136" s="257"/>
      <c r="K1136" s="257"/>
      <c r="L1136" s="700"/>
      <c r="M1136" s="701"/>
    </row>
    <row r="1137" spans="1:13" hidden="1" x14ac:dyDescent="0.25">
      <c r="A1137" s="302"/>
      <c r="B1137" s="303"/>
      <c r="C1137" s="304"/>
      <c r="D1137" s="847"/>
      <c r="E1137" s="848"/>
      <c r="F1137" s="849"/>
      <c r="G1137" s="846"/>
      <c r="H1137" s="850"/>
      <c r="I1137" s="257"/>
      <c r="J1137" s="257"/>
      <c r="K1137" s="257"/>
      <c r="L1137" s="700"/>
      <c r="M1137" s="701"/>
    </row>
    <row r="1138" spans="1:13" hidden="1" x14ac:dyDescent="0.25">
      <c r="A1138" s="302"/>
      <c r="B1138" s="303"/>
      <c r="C1138" s="304"/>
      <c r="D1138" s="847"/>
      <c r="E1138" s="848"/>
      <c r="F1138" s="849"/>
      <c r="G1138" s="846"/>
      <c r="H1138" s="850"/>
      <c r="I1138" s="257"/>
      <c r="J1138" s="257"/>
      <c r="K1138" s="257"/>
      <c r="L1138" s="700"/>
      <c r="M1138" s="701"/>
    </row>
    <row r="1139" spans="1:13" hidden="1" x14ac:dyDescent="0.25">
      <c r="A1139" s="302"/>
      <c r="B1139" s="303"/>
      <c r="C1139" s="304"/>
      <c r="D1139" s="847"/>
      <c r="E1139" s="848"/>
      <c r="F1139" s="849"/>
      <c r="G1139" s="846"/>
      <c r="H1139" s="850"/>
      <c r="I1139" s="257"/>
      <c r="J1139" s="257"/>
      <c r="K1139" s="257"/>
      <c r="L1139" s="700"/>
      <c r="M1139" s="701"/>
    </row>
    <row r="1140" spans="1:13" hidden="1" x14ac:dyDescent="0.25">
      <c r="A1140" s="302"/>
      <c r="B1140" s="303"/>
      <c r="C1140" s="304"/>
      <c r="D1140" s="847"/>
      <c r="E1140" s="848"/>
      <c r="F1140" s="849"/>
      <c r="G1140" s="846"/>
      <c r="H1140" s="850"/>
      <c r="I1140" s="257"/>
      <c r="J1140" s="257"/>
      <c r="K1140" s="257"/>
      <c r="L1140" s="700"/>
      <c r="M1140" s="701"/>
    </row>
    <row r="1141" spans="1:13" hidden="1" x14ac:dyDescent="0.25">
      <c r="A1141" s="302"/>
      <c r="B1141" s="303"/>
      <c r="C1141" s="304"/>
      <c r="D1141" s="847"/>
      <c r="E1141" s="848"/>
      <c r="F1141" s="849"/>
      <c r="G1141" s="846"/>
      <c r="H1141" s="850"/>
      <c r="I1141" s="257"/>
      <c r="J1141" s="257"/>
      <c r="K1141" s="257"/>
      <c r="L1141" s="700"/>
      <c r="M1141" s="701"/>
    </row>
    <row r="1142" spans="1:13" hidden="1" x14ac:dyDescent="0.25">
      <c r="A1142" s="302"/>
      <c r="B1142" s="303"/>
      <c r="C1142" s="304"/>
      <c r="D1142" s="847"/>
      <c r="E1142" s="848"/>
      <c r="F1142" s="849"/>
      <c r="G1142" s="846"/>
      <c r="H1142" s="850"/>
      <c r="I1142" s="257"/>
      <c r="J1142" s="257"/>
      <c r="K1142" s="257"/>
      <c r="L1142" s="700"/>
      <c r="M1142" s="701"/>
    </row>
    <row r="1143" spans="1:13" hidden="1" x14ac:dyDescent="0.25">
      <c r="A1143" s="302"/>
      <c r="B1143" s="303"/>
      <c r="C1143" s="304"/>
      <c r="D1143" s="847"/>
      <c r="E1143" s="848"/>
      <c r="F1143" s="849"/>
      <c r="G1143" s="846"/>
      <c r="H1143" s="850"/>
      <c r="I1143" s="257"/>
      <c r="J1143" s="257"/>
      <c r="K1143" s="257"/>
      <c r="L1143" s="700"/>
      <c r="M1143" s="701"/>
    </row>
    <row r="1144" spans="1:13" hidden="1" x14ac:dyDescent="0.25">
      <c r="A1144" s="302"/>
      <c r="B1144" s="303"/>
      <c r="C1144" s="304"/>
      <c r="D1144" s="847"/>
      <c r="E1144" s="848"/>
      <c r="F1144" s="849"/>
      <c r="G1144" s="846"/>
      <c r="H1144" s="850"/>
      <c r="I1144" s="257"/>
      <c r="J1144" s="257"/>
      <c r="K1144" s="257"/>
      <c r="L1144" s="700"/>
      <c r="M1144" s="701"/>
    </row>
    <row r="1145" spans="1:13" hidden="1" x14ac:dyDescent="0.25">
      <c r="A1145" s="302"/>
      <c r="B1145" s="303"/>
      <c r="C1145" s="304"/>
      <c r="D1145" s="847"/>
      <c r="E1145" s="848"/>
      <c r="F1145" s="849"/>
      <c r="G1145" s="846"/>
      <c r="H1145" s="850"/>
      <c r="I1145" s="257"/>
      <c r="J1145" s="257"/>
      <c r="K1145" s="257"/>
      <c r="L1145" s="700"/>
      <c r="M1145" s="701"/>
    </row>
    <row r="1146" spans="1:13" hidden="1" x14ac:dyDescent="0.25">
      <c r="A1146" s="302"/>
      <c r="B1146" s="303"/>
      <c r="C1146" s="304"/>
      <c r="D1146" s="847"/>
      <c r="E1146" s="848"/>
      <c r="F1146" s="849"/>
      <c r="G1146" s="846"/>
      <c r="H1146" s="850"/>
      <c r="I1146" s="257"/>
      <c r="J1146" s="257"/>
      <c r="K1146" s="257"/>
      <c r="L1146" s="700"/>
      <c r="M1146" s="701"/>
    </row>
    <row r="1147" spans="1:13" hidden="1" x14ac:dyDescent="0.25">
      <c r="A1147" s="302"/>
      <c r="B1147" s="303"/>
      <c r="C1147" s="304"/>
      <c r="D1147" s="847"/>
      <c r="E1147" s="848"/>
      <c r="F1147" s="849"/>
      <c r="G1147" s="846"/>
      <c r="H1147" s="850"/>
      <c r="I1147" s="257"/>
      <c r="J1147" s="257"/>
      <c r="K1147" s="257"/>
      <c r="L1147" s="700"/>
      <c r="M1147" s="701"/>
    </row>
    <row r="1148" spans="1:13" hidden="1" x14ac:dyDescent="0.25">
      <c r="A1148" s="302"/>
      <c r="B1148" s="303"/>
      <c r="C1148" s="304"/>
      <c r="D1148" s="847"/>
      <c r="E1148" s="848"/>
      <c r="F1148" s="849"/>
      <c r="G1148" s="846"/>
      <c r="H1148" s="850"/>
      <c r="I1148" s="257"/>
      <c r="J1148" s="257"/>
      <c r="K1148" s="257"/>
      <c r="L1148" s="700"/>
      <c r="M1148" s="701"/>
    </row>
    <row r="1149" spans="1:13" hidden="1" x14ac:dyDescent="0.25">
      <c r="A1149" s="302"/>
      <c r="B1149" s="303"/>
      <c r="C1149" s="304"/>
      <c r="D1149" s="847"/>
      <c r="E1149" s="848"/>
      <c r="F1149" s="849"/>
      <c r="G1149" s="846"/>
      <c r="H1149" s="850"/>
      <c r="I1149" s="257"/>
      <c r="J1149" s="257"/>
      <c r="K1149" s="257"/>
      <c r="L1149" s="700"/>
      <c r="M1149" s="701"/>
    </row>
    <row r="1150" spans="1:13" hidden="1" x14ac:dyDescent="0.25">
      <c r="A1150" s="302"/>
      <c r="B1150" s="303"/>
      <c r="C1150" s="304"/>
      <c r="D1150" s="847"/>
      <c r="E1150" s="848"/>
      <c r="F1150" s="849"/>
      <c r="G1150" s="846"/>
      <c r="H1150" s="850"/>
      <c r="I1150" s="257"/>
      <c r="J1150" s="257"/>
      <c r="K1150" s="257"/>
      <c r="L1150" s="700"/>
      <c r="M1150" s="701"/>
    </row>
    <row r="1151" spans="1:13" hidden="1" x14ac:dyDescent="0.25">
      <c r="A1151" s="302"/>
      <c r="B1151" s="303"/>
      <c r="C1151" s="304"/>
      <c r="D1151" s="847"/>
      <c r="E1151" s="848"/>
      <c r="F1151" s="849"/>
      <c r="G1151" s="846"/>
      <c r="H1151" s="850"/>
      <c r="I1151" s="257"/>
      <c r="J1151" s="257"/>
      <c r="K1151" s="257"/>
      <c r="L1151" s="700"/>
      <c r="M1151" s="701"/>
    </row>
    <row r="1152" spans="1:13" hidden="1" x14ac:dyDescent="0.25">
      <c r="A1152" s="302"/>
      <c r="B1152" s="303"/>
      <c r="C1152" s="304"/>
      <c r="D1152" s="847"/>
      <c r="E1152" s="848"/>
      <c r="F1152" s="849"/>
      <c r="G1152" s="846"/>
      <c r="H1152" s="850"/>
      <c r="I1152" s="257"/>
      <c r="J1152" s="257"/>
      <c r="K1152" s="257"/>
      <c r="L1152" s="700"/>
      <c r="M1152" s="701"/>
    </row>
    <row r="1153" spans="1:13" hidden="1" x14ac:dyDescent="0.25">
      <c r="A1153" s="302"/>
      <c r="B1153" s="303"/>
      <c r="C1153" s="304"/>
      <c r="D1153" s="847"/>
      <c r="E1153" s="848"/>
      <c r="F1153" s="849"/>
      <c r="G1153" s="846"/>
      <c r="H1153" s="850"/>
      <c r="I1153" s="257"/>
      <c r="J1153" s="257"/>
      <c r="K1153" s="257"/>
      <c r="L1153" s="700"/>
      <c r="M1153" s="701"/>
    </row>
    <row r="1154" spans="1:13" hidden="1" x14ac:dyDescent="0.25">
      <c r="A1154" s="302"/>
      <c r="B1154" s="303"/>
      <c r="C1154" s="304"/>
      <c r="D1154" s="847"/>
      <c r="E1154" s="848"/>
      <c r="F1154" s="849"/>
      <c r="G1154" s="846"/>
      <c r="H1154" s="850"/>
      <c r="I1154" s="257"/>
      <c r="J1154" s="257"/>
      <c r="K1154" s="257"/>
      <c r="L1154" s="700"/>
      <c r="M1154" s="701"/>
    </row>
    <row r="1155" spans="1:13" hidden="1" x14ac:dyDescent="0.25">
      <c r="A1155" s="302"/>
      <c r="B1155" s="303"/>
      <c r="C1155" s="304"/>
      <c r="D1155" s="847"/>
      <c r="E1155" s="848"/>
      <c r="F1155" s="849"/>
      <c r="G1155" s="846"/>
      <c r="H1155" s="850"/>
      <c r="I1155" s="257"/>
      <c r="J1155" s="257"/>
      <c r="K1155" s="257"/>
      <c r="L1155" s="700"/>
      <c r="M1155" s="701"/>
    </row>
    <row r="1156" spans="1:13" hidden="1" x14ac:dyDescent="0.25">
      <c r="A1156" s="302"/>
      <c r="B1156" s="303"/>
      <c r="C1156" s="304"/>
      <c r="D1156" s="847"/>
      <c r="E1156" s="848"/>
      <c r="F1156" s="849"/>
      <c r="G1156" s="846"/>
      <c r="H1156" s="850"/>
      <c r="I1156" s="257"/>
      <c r="J1156" s="257"/>
      <c r="K1156" s="257"/>
      <c r="L1156" s="700"/>
      <c r="M1156" s="701"/>
    </row>
    <row r="1157" spans="1:13" hidden="1" x14ac:dyDescent="0.25">
      <c r="A1157" s="302"/>
      <c r="B1157" s="303"/>
      <c r="C1157" s="304"/>
      <c r="D1157" s="847"/>
      <c r="E1157" s="848"/>
      <c r="F1157" s="849"/>
      <c r="G1157" s="846"/>
      <c r="H1157" s="850"/>
      <c r="I1157" s="257"/>
      <c r="J1157" s="257"/>
      <c r="K1157" s="257"/>
      <c r="L1157" s="700"/>
      <c r="M1157" s="701"/>
    </row>
    <row r="1158" spans="1:13" hidden="1" x14ac:dyDescent="0.25">
      <c r="A1158" s="302"/>
      <c r="B1158" s="303"/>
      <c r="C1158" s="304"/>
      <c r="D1158" s="847"/>
      <c r="E1158" s="848"/>
      <c r="F1158" s="849"/>
      <c r="G1158" s="846"/>
      <c r="H1158" s="850"/>
      <c r="I1158" s="257"/>
      <c r="J1158" s="257"/>
      <c r="K1158" s="257"/>
      <c r="L1158" s="700"/>
      <c r="M1158" s="701"/>
    </row>
    <row r="1159" spans="1:13" hidden="1" x14ac:dyDescent="0.25">
      <c r="A1159" s="302"/>
      <c r="B1159" s="303"/>
      <c r="C1159" s="304"/>
      <c r="D1159" s="847"/>
      <c r="E1159" s="848"/>
      <c r="F1159" s="849"/>
      <c r="G1159" s="846"/>
      <c r="H1159" s="850"/>
      <c r="I1159" s="257"/>
      <c r="J1159" s="257"/>
      <c r="K1159" s="257"/>
      <c r="L1159" s="700"/>
      <c r="M1159" s="701"/>
    </row>
    <row r="1160" spans="1:13" hidden="1" x14ac:dyDescent="0.25">
      <c r="A1160" s="302"/>
      <c r="B1160" s="303"/>
      <c r="C1160" s="304"/>
      <c r="D1160" s="847"/>
      <c r="E1160" s="848"/>
      <c r="F1160" s="849"/>
      <c r="G1160" s="846"/>
      <c r="H1160" s="850"/>
      <c r="I1160" s="257"/>
      <c r="J1160" s="257"/>
      <c r="K1160" s="257"/>
      <c r="L1160" s="700"/>
      <c r="M1160" s="701"/>
    </row>
    <row r="1161" spans="1:13" hidden="1" x14ac:dyDescent="0.25">
      <c r="A1161" s="302"/>
      <c r="B1161" s="303"/>
      <c r="C1161" s="304"/>
      <c r="D1161" s="847"/>
      <c r="E1161" s="848"/>
      <c r="F1161" s="849"/>
      <c r="G1161" s="846"/>
      <c r="H1161" s="850"/>
      <c r="I1161" s="257"/>
      <c r="J1161" s="257"/>
      <c r="K1161" s="257"/>
      <c r="L1161" s="700"/>
      <c r="M1161" s="701"/>
    </row>
    <row r="1162" spans="1:13" hidden="1" x14ac:dyDescent="0.25">
      <c r="A1162" s="302"/>
      <c r="B1162" s="303"/>
      <c r="C1162" s="304"/>
      <c r="D1162" s="847"/>
      <c r="E1162" s="848"/>
      <c r="F1162" s="849"/>
      <c r="G1162" s="846"/>
      <c r="H1162" s="850"/>
      <c r="I1162" s="257"/>
      <c r="J1162" s="257"/>
      <c r="K1162" s="257"/>
      <c r="L1162" s="700"/>
      <c r="M1162" s="701"/>
    </row>
    <row r="1163" spans="1:13" hidden="1" x14ac:dyDescent="0.25">
      <c r="A1163" s="302"/>
      <c r="B1163" s="303"/>
      <c r="C1163" s="304"/>
      <c r="D1163" s="847"/>
      <c r="E1163" s="848"/>
      <c r="F1163" s="849"/>
      <c r="G1163" s="846"/>
      <c r="H1163" s="850"/>
      <c r="I1163" s="257"/>
      <c r="J1163" s="257"/>
      <c r="K1163" s="257"/>
      <c r="L1163" s="700"/>
      <c r="M1163" s="701"/>
    </row>
    <row r="1164" spans="1:13" hidden="1" x14ac:dyDescent="0.25">
      <c r="A1164" s="302"/>
      <c r="B1164" s="303"/>
      <c r="C1164" s="304"/>
      <c r="D1164" s="847"/>
      <c r="E1164" s="848"/>
      <c r="F1164" s="849"/>
      <c r="G1164" s="846"/>
      <c r="H1164" s="850"/>
      <c r="I1164" s="257"/>
      <c r="J1164" s="257"/>
      <c r="K1164" s="257"/>
      <c r="L1164" s="700"/>
      <c r="M1164" s="701"/>
    </row>
    <row r="1165" spans="1:13" hidden="1" x14ac:dyDescent="0.25">
      <c r="A1165" s="302"/>
      <c r="B1165" s="303"/>
      <c r="C1165" s="304"/>
      <c r="D1165" s="847"/>
      <c r="E1165" s="848"/>
      <c r="F1165" s="849"/>
      <c r="G1165" s="846"/>
      <c r="H1165" s="850"/>
      <c r="I1165" s="257"/>
      <c r="J1165" s="257"/>
      <c r="K1165" s="257"/>
      <c r="L1165" s="700"/>
      <c r="M1165" s="701"/>
    </row>
    <row r="1166" spans="1:13" hidden="1" x14ac:dyDescent="0.25">
      <c r="A1166" s="302"/>
      <c r="B1166" s="303"/>
      <c r="C1166" s="304"/>
      <c r="D1166" s="847"/>
      <c r="E1166" s="848"/>
      <c r="F1166" s="849"/>
      <c r="G1166" s="846"/>
      <c r="H1166" s="850"/>
      <c r="I1166" s="257"/>
      <c r="J1166" s="257"/>
      <c r="K1166" s="257"/>
      <c r="L1166" s="700"/>
      <c r="M1166" s="701"/>
    </row>
    <row r="1167" spans="1:13" hidden="1" x14ac:dyDescent="0.25">
      <c r="A1167" s="302"/>
      <c r="B1167" s="303"/>
      <c r="C1167" s="304"/>
      <c r="D1167" s="847"/>
      <c r="E1167" s="848"/>
      <c r="F1167" s="849"/>
      <c r="G1167" s="846"/>
      <c r="H1167" s="850"/>
      <c r="I1167" s="257"/>
      <c r="J1167" s="257"/>
      <c r="K1167" s="257"/>
      <c r="L1167" s="700"/>
      <c r="M1167" s="701"/>
    </row>
    <row r="1168" spans="1:13" hidden="1" x14ac:dyDescent="0.25">
      <c r="A1168" s="302"/>
      <c r="B1168" s="303"/>
      <c r="C1168" s="304"/>
      <c r="D1168" s="847"/>
      <c r="E1168" s="848"/>
      <c r="F1168" s="849"/>
      <c r="G1168" s="846"/>
      <c r="H1168" s="850"/>
      <c r="I1168" s="257"/>
      <c r="J1168" s="257"/>
      <c r="K1168" s="257"/>
      <c r="L1168" s="700"/>
      <c r="M1168" s="701"/>
    </row>
    <row r="1169" spans="1:13" hidden="1" x14ac:dyDescent="0.25">
      <c r="A1169" s="302"/>
      <c r="B1169" s="303"/>
      <c r="C1169" s="304"/>
      <c r="D1169" s="847"/>
      <c r="E1169" s="848"/>
      <c r="F1169" s="849"/>
      <c r="G1169" s="846"/>
      <c r="H1169" s="850"/>
      <c r="I1169" s="257"/>
      <c r="J1169" s="257"/>
      <c r="K1169" s="257"/>
      <c r="L1169" s="700"/>
      <c r="M1169" s="701"/>
    </row>
    <row r="1170" spans="1:13" hidden="1" x14ac:dyDescent="0.25">
      <c r="A1170" s="302"/>
      <c r="B1170" s="303"/>
      <c r="C1170" s="304"/>
      <c r="D1170" s="847"/>
      <c r="E1170" s="848"/>
      <c r="F1170" s="849"/>
      <c r="G1170" s="846"/>
      <c r="H1170" s="850"/>
      <c r="I1170" s="257"/>
      <c r="J1170" s="257"/>
      <c r="K1170" s="257"/>
      <c r="L1170" s="700"/>
      <c r="M1170" s="701"/>
    </row>
    <row r="1171" spans="1:13" hidden="1" x14ac:dyDescent="0.25">
      <c r="A1171" s="302"/>
      <c r="B1171" s="303"/>
      <c r="C1171" s="304"/>
      <c r="D1171" s="847"/>
      <c r="E1171" s="848"/>
      <c r="F1171" s="849"/>
      <c r="G1171" s="846"/>
      <c r="H1171" s="850"/>
      <c r="I1171" s="257"/>
      <c r="J1171" s="257"/>
      <c r="K1171" s="257"/>
      <c r="L1171" s="700"/>
      <c r="M1171" s="701"/>
    </row>
    <row r="1172" spans="1:13" hidden="1" x14ac:dyDescent="0.25">
      <c r="A1172" s="302"/>
      <c r="B1172" s="303"/>
      <c r="C1172" s="304"/>
      <c r="D1172" s="847"/>
      <c r="E1172" s="848"/>
      <c r="F1172" s="849"/>
      <c r="G1172" s="846"/>
      <c r="H1172" s="850"/>
      <c r="I1172" s="257"/>
      <c r="J1172" s="257"/>
      <c r="K1172" s="257"/>
      <c r="L1172" s="700"/>
      <c r="M1172" s="701"/>
    </row>
    <row r="1173" spans="1:13" hidden="1" x14ac:dyDescent="0.25">
      <c r="A1173" s="302"/>
      <c r="B1173" s="303"/>
      <c r="C1173" s="304"/>
      <c r="D1173" s="847"/>
      <c r="E1173" s="848"/>
      <c r="F1173" s="849"/>
      <c r="G1173" s="846"/>
      <c r="H1173" s="850"/>
      <c r="I1173" s="257"/>
      <c r="J1173" s="257"/>
      <c r="K1173" s="257"/>
      <c r="L1173" s="700"/>
      <c r="M1173" s="701"/>
    </row>
    <row r="1174" spans="1:13" hidden="1" x14ac:dyDescent="0.25">
      <c r="A1174" s="302"/>
      <c r="B1174" s="303"/>
      <c r="C1174" s="304"/>
      <c r="D1174" s="847"/>
      <c r="E1174" s="848"/>
      <c r="F1174" s="849"/>
      <c r="G1174" s="846"/>
      <c r="H1174" s="850"/>
      <c r="I1174" s="257"/>
      <c r="J1174" s="257"/>
      <c r="K1174" s="257"/>
      <c r="L1174" s="700"/>
      <c r="M1174" s="701"/>
    </row>
    <row r="1175" spans="1:13" hidden="1" x14ac:dyDescent="0.25">
      <c r="A1175" s="302"/>
      <c r="B1175" s="303"/>
      <c r="C1175" s="304"/>
      <c r="D1175" s="847"/>
      <c r="E1175" s="848"/>
      <c r="F1175" s="849"/>
      <c r="G1175" s="846"/>
      <c r="H1175" s="850"/>
      <c r="I1175" s="257"/>
      <c r="J1175" s="257"/>
      <c r="K1175" s="257"/>
      <c r="L1175" s="700"/>
      <c r="M1175" s="701"/>
    </row>
    <row r="1176" spans="1:13" hidden="1" x14ac:dyDescent="0.25">
      <c r="A1176" s="302"/>
      <c r="B1176" s="303"/>
      <c r="C1176" s="304"/>
      <c r="D1176" s="847"/>
      <c r="E1176" s="848"/>
      <c r="F1176" s="849"/>
      <c r="G1176" s="846"/>
      <c r="H1176" s="850"/>
      <c r="I1176" s="257"/>
      <c r="J1176" s="257"/>
      <c r="K1176" s="257"/>
      <c r="L1176" s="700"/>
      <c r="M1176" s="701"/>
    </row>
    <row r="1177" spans="1:13" hidden="1" x14ac:dyDescent="0.25">
      <c r="A1177" s="302"/>
      <c r="B1177" s="303"/>
      <c r="C1177" s="304"/>
      <c r="D1177" s="847"/>
      <c r="E1177" s="848"/>
      <c r="F1177" s="849"/>
      <c r="G1177" s="846"/>
      <c r="H1177" s="850"/>
      <c r="I1177" s="257"/>
      <c r="J1177" s="257"/>
      <c r="K1177" s="257"/>
      <c r="L1177" s="700"/>
      <c r="M1177" s="701"/>
    </row>
    <row r="1178" spans="1:13" hidden="1" x14ac:dyDescent="0.25">
      <c r="A1178" s="302"/>
      <c r="B1178" s="303"/>
      <c r="C1178" s="304"/>
      <c r="D1178" s="847"/>
      <c r="E1178" s="848"/>
      <c r="F1178" s="849"/>
      <c r="G1178" s="846"/>
      <c r="H1178" s="850"/>
      <c r="I1178" s="257"/>
      <c r="J1178" s="257"/>
      <c r="K1178" s="257"/>
      <c r="L1178" s="700"/>
      <c r="M1178" s="701"/>
    </row>
    <row r="1179" spans="1:13" hidden="1" x14ac:dyDescent="0.25">
      <c r="A1179" s="302"/>
      <c r="B1179" s="303"/>
      <c r="C1179" s="304"/>
      <c r="D1179" s="847"/>
      <c r="E1179" s="848"/>
      <c r="F1179" s="849"/>
      <c r="G1179" s="846"/>
      <c r="H1179" s="850"/>
      <c r="I1179" s="257"/>
      <c r="J1179" s="257"/>
      <c r="K1179" s="257"/>
      <c r="L1179" s="700"/>
      <c r="M1179" s="701"/>
    </row>
    <row r="1180" spans="1:13" hidden="1" x14ac:dyDescent="0.25">
      <c r="A1180" s="302"/>
      <c r="B1180" s="303"/>
      <c r="C1180" s="304"/>
      <c r="D1180" s="847"/>
      <c r="E1180" s="848"/>
      <c r="F1180" s="849"/>
      <c r="G1180" s="846"/>
      <c r="H1180" s="850"/>
      <c r="I1180" s="257"/>
      <c r="J1180" s="257"/>
      <c r="K1180" s="257"/>
      <c r="L1180" s="700"/>
      <c r="M1180" s="701"/>
    </row>
    <row r="1181" spans="1:13" hidden="1" x14ac:dyDescent="0.25">
      <c r="A1181" s="302"/>
      <c r="B1181" s="303"/>
      <c r="C1181" s="304"/>
      <c r="D1181" s="847"/>
      <c r="E1181" s="848"/>
      <c r="F1181" s="849"/>
      <c r="G1181" s="846"/>
      <c r="H1181" s="850"/>
      <c r="I1181" s="257"/>
      <c r="J1181" s="257"/>
      <c r="K1181" s="257"/>
      <c r="L1181" s="700"/>
      <c r="M1181" s="701"/>
    </row>
    <row r="1182" spans="1:13" hidden="1" x14ac:dyDescent="0.25">
      <c r="A1182" s="302"/>
      <c r="B1182" s="303"/>
      <c r="C1182" s="304"/>
      <c r="D1182" s="847"/>
      <c r="E1182" s="848"/>
      <c r="F1182" s="849"/>
      <c r="G1182" s="846"/>
      <c r="H1182" s="850"/>
      <c r="I1182" s="257"/>
      <c r="J1182" s="257"/>
      <c r="K1182" s="257"/>
      <c r="L1182" s="700"/>
      <c r="M1182" s="701"/>
    </row>
    <row r="1183" spans="1:13" hidden="1" x14ac:dyDescent="0.25">
      <c r="A1183" s="302"/>
      <c r="B1183" s="303"/>
      <c r="C1183" s="304"/>
      <c r="D1183" s="847"/>
      <c r="E1183" s="848"/>
      <c r="F1183" s="849"/>
      <c r="G1183" s="846"/>
      <c r="H1183" s="850"/>
      <c r="I1183" s="257"/>
      <c r="J1183" s="257"/>
      <c r="K1183" s="257"/>
      <c r="L1183" s="700"/>
      <c r="M1183" s="701"/>
    </row>
    <row r="1184" spans="1:13" hidden="1" x14ac:dyDescent="0.25">
      <c r="A1184" s="302"/>
      <c r="B1184" s="303"/>
      <c r="C1184" s="304"/>
      <c r="D1184" s="847"/>
      <c r="E1184" s="848"/>
      <c r="F1184" s="849"/>
      <c r="G1184" s="846"/>
      <c r="H1184" s="850"/>
      <c r="I1184" s="257"/>
      <c r="J1184" s="257"/>
      <c r="K1184" s="257"/>
      <c r="L1184" s="700"/>
      <c r="M1184" s="701"/>
    </row>
    <row r="1185" spans="1:13" hidden="1" x14ac:dyDescent="0.25">
      <c r="A1185" s="302"/>
      <c r="B1185" s="303"/>
      <c r="C1185" s="304"/>
      <c r="D1185" s="847"/>
      <c r="E1185" s="848"/>
      <c r="F1185" s="849"/>
      <c r="G1185" s="846"/>
      <c r="H1185" s="850"/>
      <c r="I1185" s="257"/>
      <c r="J1185" s="257"/>
      <c r="K1185" s="257"/>
      <c r="L1185" s="700"/>
      <c r="M1185" s="701"/>
    </row>
    <row r="1186" spans="1:13" hidden="1" x14ac:dyDescent="0.25">
      <c r="A1186" s="302"/>
      <c r="B1186" s="303"/>
      <c r="C1186" s="304"/>
      <c r="D1186" s="847"/>
      <c r="E1186" s="848"/>
      <c r="F1186" s="849"/>
      <c r="G1186" s="846"/>
      <c r="H1186" s="850"/>
      <c r="I1186" s="257"/>
      <c r="J1186" s="257"/>
      <c r="K1186" s="257"/>
      <c r="L1186" s="700"/>
      <c r="M1186" s="701"/>
    </row>
    <row r="1187" spans="1:13" hidden="1" x14ac:dyDescent="0.25">
      <c r="A1187" s="302"/>
      <c r="B1187" s="303"/>
      <c r="C1187" s="304"/>
      <c r="D1187" s="847"/>
      <c r="E1187" s="848"/>
      <c r="F1187" s="849"/>
      <c r="G1187" s="846"/>
      <c r="H1187" s="850"/>
      <c r="I1187" s="257"/>
      <c r="J1187" s="257"/>
      <c r="K1187" s="257"/>
      <c r="L1187" s="700"/>
      <c r="M1187" s="701"/>
    </row>
    <row r="1188" spans="1:13" hidden="1" x14ac:dyDescent="0.25">
      <c r="A1188" s="302"/>
      <c r="B1188" s="303"/>
      <c r="C1188" s="304"/>
      <c r="D1188" s="847"/>
      <c r="E1188" s="848"/>
      <c r="F1188" s="849"/>
      <c r="G1188" s="846"/>
      <c r="H1188" s="850"/>
      <c r="I1188" s="257"/>
      <c r="J1188" s="257"/>
      <c r="K1188" s="257"/>
      <c r="L1188" s="700"/>
      <c r="M1188" s="701"/>
    </row>
    <row r="1189" spans="1:13" hidden="1" x14ac:dyDescent="0.25">
      <c r="A1189" s="302"/>
      <c r="B1189" s="303"/>
      <c r="C1189" s="304"/>
      <c r="D1189" s="847"/>
      <c r="E1189" s="848"/>
      <c r="F1189" s="849"/>
      <c r="G1189" s="846"/>
      <c r="H1189" s="850"/>
      <c r="I1189" s="257"/>
      <c r="J1189" s="257"/>
      <c r="K1189" s="257"/>
      <c r="L1189" s="700"/>
      <c r="M1189" s="701"/>
    </row>
    <row r="1190" spans="1:13" hidden="1" x14ac:dyDescent="0.25">
      <c r="A1190" s="302"/>
      <c r="B1190" s="303"/>
      <c r="C1190" s="304"/>
      <c r="D1190" s="847"/>
      <c r="E1190" s="848"/>
      <c r="F1190" s="849"/>
      <c r="G1190" s="846"/>
      <c r="H1190" s="850"/>
      <c r="I1190" s="257"/>
      <c r="J1190" s="257"/>
      <c r="K1190" s="257"/>
      <c r="L1190" s="700"/>
      <c r="M1190" s="701"/>
    </row>
    <row r="1191" spans="1:13" hidden="1" x14ac:dyDescent="0.25">
      <c r="A1191" s="302"/>
      <c r="B1191" s="303"/>
      <c r="C1191" s="304"/>
      <c r="D1191" s="847"/>
      <c r="E1191" s="848"/>
      <c r="F1191" s="849"/>
      <c r="G1191" s="846"/>
      <c r="H1191" s="850"/>
      <c r="I1191" s="257"/>
      <c r="J1191" s="257"/>
      <c r="K1191" s="257"/>
      <c r="L1191" s="700"/>
      <c r="M1191" s="701"/>
    </row>
    <row r="1192" spans="1:13" hidden="1" x14ac:dyDescent="0.25">
      <c r="A1192" s="302"/>
      <c r="B1192" s="303"/>
      <c r="C1192" s="304"/>
      <c r="D1192" s="847"/>
      <c r="E1192" s="848"/>
      <c r="F1192" s="849"/>
      <c r="G1192" s="846"/>
      <c r="H1192" s="850"/>
      <c r="I1192" s="257"/>
      <c r="J1192" s="257"/>
      <c r="K1192" s="257"/>
      <c r="L1192" s="700"/>
      <c r="M1192" s="701"/>
    </row>
    <row r="1193" spans="1:13" hidden="1" x14ac:dyDescent="0.25">
      <c r="A1193" s="302"/>
      <c r="B1193" s="303"/>
      <c r="C1193" s="304"/>
      <c r="D1193" s="847"/>
      <c r="E1193" s="848"/>
      <c r="F1193" s="849"/>
      <c r="G1193" s="846"/>
      <c r="H1193" s="850"/>
      <c r="I1193" s="257"/>
      <c r="J1193" s="257"/>
      <c r="K1193" s="257"/>
      <c r="L1193" s="700"/>
      <c r="M1193" s="701"/>
    </row>
    <row r="1194" spans="1:13" hidden="1" x14ac:dyDescent="0.25">
      <c r="A1194" s="302"/>
      <c r="B1194" s="303"/>
      <c r="C1194" s="304"/>
      <c r="D1194" s="847"/>
      <c r="E1194" s="848"/>
      <c r="F1194" s="849"/>
      <c r="G1194" s="846"/>
      <c r="H1194" s="850"/>
      <c r="I1194" s="257"/>
      <c r="J1194" s="257"/>
      <c r="K1194" s="257"/>
      <c r="L1194" s="700"/>
      <c r="M1194" s="701"/>
    </row>
    <row r="1195" spans="1:13" hidden="1" x14ac:dyDescent="0.25">
      <c r="A1195" s="302"/>
      <c r="B1195" s="303"/>
      <c r="C1195" s="304"/>
      <c r="D1195" s="847"/>
      <c r="E1195" s="848"/>
      <c r="F1195" s="849"/>
      <c r="G1195" s="846"/>
      <c r="H1195" s="850"/>
      <c r="I1195" s="257"/>
      <c r="J1195" s="257"/>
      <c r="K1195" s="257"/>
      <c r="L1195" s="700"/>
      <c r="M1195" s="701"/>
    </row>
    <row r="1196" spans="1:13" hidden="1" x14ac:dyDescent="0.25">
      <c r="A1196" s="302"/>
      <c r="B1196" s="303"/>
      <c r="C1196" s="304"/>
      <c r="D1196" s="847"/>
      <c r="E1196" s="848"/>
      <c r="F1196" s="849"/>
      <c r="G1196" s="846"/>
      <c r="H1196" s="850"/>
      <c r="I1196" s="257"/>
      <c r="J1196" s="257"/>
      <c r="K1196" s="257"/>
      <c r="L1196" s="700"/>
      <c r="M1196" s="701"/>
    </row>
    <row r="1197" spans="1:13" hidden="1" x14ac:dyDescent="0.25">
      <c r="A1197" s="302"/>
      <c r="B1197" s="303"/>
      <c r="C1197" s="304"/>
      <c r="D1197" s="847"/>
      <c r="E1197" s="848"/>
      <c r="F1197" s="849"/>
      <c r="G1197" s="846"/>
      <c r="H1197" s="850"/>
      <c r="I1197" s="257"/>
      <c r="J1197" s="257"/>
      <c r="K1197" s="257"/>
      <c r="L1197" s="700"/>
      <c r="M1197" s="701"/>
    </row>
    <row r="1198" spans="1:13" hidden="1" x14ac:dyDescent="0.25">
      <c r="A1198" s="302"/>
      <c r="B1198" s="303"/>
      <c r="C1198" s="304"/>
      <c r="D1198" s="847"/>
      <c r="E1198" s="848"/>
      <c r="F1198" s="849"/>
      <c r="G1198" s="846"/>
      <c r="H1198" s="850"/>
      <c r="I1198" s="257"/>
      <c r="J1198" s="257"/>
      <c r="K1198" s="257"/>
      <c r="L1198" s="700"/>
      <c r="M1198" s="701"/>
    </row>
    <row r="1199" spans="1:13" hidden="1" x14ac:dyDescent="0.25">
      <c r="A1199" s="302"/>
      <c r="B1199" s="303"/>
      <c r="C1199" s="304"/>
      <c r="D1199" s="847"/>
      <c r="E1199" s="848"/>
      <c r="F1199" s="849"/>
      <c r="G1199" s="846"/>
      <c r="H1199" s="850"/>
      <c r="I1199" s="257"/>
      <c r="J1199" s="257"/>
      <c r="K1199" s="257"/>
      <c r="L1199" s="700"/>
      <c r="M1199" s="701"/>
    </row>
    <row r="1200" spans="1:13" hidden="1" x14ac:dyDescent="0.25">
      <c r="A1200" s="302"/>
      <c r="B1200" s="303"/>
      <c r="C1200" s="304"/>
      <c r="D1200" s="847"/>
      <c r="E1200" s="848"/>
      <c r="F1200" s="849"/>
      <c r="G1200" s="846"/>
      <c r="H1200" s="850"/>
      <c r="I1200" s="257"/>
      <c r="J1200" s="257"/>
      <c r="K1200" s="257"/>
      <c r="L1200" s="700"/>
      <c r="M1200" s="701"/>
    </row>
    <row r="1201" spans="1:13" hidden="1" x14ac:dyDescent="0.25">
      <c r="A1201" s="302"/>
      <c r="B1201" s="303"/>
      <c r="C1201" s="304"/>
      <c r="D1201" s="847"/>
      <c r="E1201" s="848"/>
      <c r="F1201" s="849"/>
      <c r="G1201" s="846"/>
      <c r="H1201" s="850"/>
      <c r="I1201" s="257"/>
      <c r="J1201" s="257"/>
      <c r="K1201" s="257"/>
      <c r="L1201" s="700"/>
      <c r="M1201" s="701"/>
    </row>
    <row r="1202" spans="1:13" hidden="1" x14ac:dyDescent="0.25">
      <c r="A1202" s="302"/>
      <c r="B1202" s="303"/>
      <c r="C1202" s="304"/>
      <c r="D1202" s="847"/>
      <c r="E1202" s="848"/>
      <c r="F1202" s="849"/>
      <c r="G1202" s="846"/>
      <c r="H1202" s="850"/>
      <c r="I1202" s="257"/>
      <c r="J1202" s="257"/>
      <c r="K1202" s="257"/>
      <c r="L1202" s="700"/>
      <c r="M1202" s="701"/>
    </row>
    <row r="1203" spans="1:13" hidden="1" x14ac:dyDescent="0.25">
      <c r="A1203" s="302"/>
      <c r="B1203" s="303"/>
      <c r="C1203" s="304"/>
      <c r="D1203" s="847"/>
      <c r="E1203" s="848"/>
      <c r="F1203" s="849"/>
      <c r="G1203" s="846"/>
      <c r="H1203" s="850"/>
      <c r="I1203" s="257"/>
      <c r="J1203" s="257"/>
      <c r="K1203" s="257"/>
      <c r="L1203" s="700"/>
      <c r="M1203" s="701"/>
    </row>
    <row r="1204" spans="1:13" hidden="1" x14ac:dyDescent="0.25">
      <c r="A1204" s="302"/>
      <c r="B1204" s="303"/>
      <c r="C1204" s="304"/>
      <c r="D1204" s="847"/>
      <c r="E1204" s="848"/>
      <c r="F1204" s="849"/>
      <c r="G1204" s="846"/>
      <c r="H1204" s="850"/>
      <c r="I1204" s="257"/>
      <c r="J1204" s="257"/>
      <c r="K1204" s="257"/>
      <c r="L1204" s="700"/>
      <c r="M1204" s="701"/>
    </row>
    <row r="1205" spans="1:13" hidden="1" x14ac:dyDescent="0.25">
      <c r="A1205" s="302"/>
      <c r="B1205" s="303"/>
      <c r="C1205" s="304"/>
      <c r="D1205" s="847"/>
      <c r="E1205" s="848"/>
      <c r="F1205" s="849"/>
      <c r="G1205" s="846"/>
      <c r="H1205" s="850"/>
      <c r="I1205" s="257"/>
      <c r="J1205" s="257"/>
      <c r="K1205" s="257"/>
      <c r="L1205" s="700"/>
      <c r="M1205" s="701"/>
    </row>
    <row r="1206" spans="1:13" hidden="1" x14ac:dyDescent="0.25">
      <c r="A1206" s="302"/>
      <c r="B1206" s="303"/>
      <c r="C1206" s="304"/>
      <c r="D1206" s="847"/>
      <c r="E1206" s="848"/>
      <c r="F1206" s="849"/>
      <c r="G1206" s="846"/>
      <c r="H1206" s="850"/>
      <c r="I1206" s="257"/>
      <c r="J1206" s="257"/>
      <c r="K1206" s="257"/>
      <c r="L1206" s="700"/>
      <c r="M1206" s="701"/>
    </row>
    <row r="1207" spans="1:13" hidden="1" x14ac:dyDescent="0.25">
      <c r="A1207" s="302"/>
      <c r="B1207" s="303"/>
      <c r="C1207" s="304"/>
      <c r="D1207" s="847"/>
      <c r="E1207" s="848"/>
      <c r="F1207" s="849"/>
      <c r="G1207" s="846"/>
      <c r="H1207" s="850"/>
      <c r="I1207" s="257"/>
      <c r="J1207" s="257"/>
      <c r="K1207" s="257"/>
      <c r="L1207" s="700"/>
      <c r="M1207" s="701"/>
    </row>
    <row r="1208" spans="1:13" hidden="1" x14ac:dyDescent="0.25">
      <c r="A1208" s="302"/>
      <c r="B1208" s="303"/>
      <c r="C1208" s="304"/>
      <c r="D1208" s="847"/>
      <c r="E1208" s="848"/>
      <c r="F1208" s="849"/>
      <c r="G1208" s="846"/>
      <c r="H1208" s="850"/>
      <c r="I1208" s="257"/>
      <c r="J1208" s="257"/>
      <c r="K1208" s="257"/>
      <c r="L1208" s="700"/>
      <c r="M1208" s="701"/>
    </row>
    <row r="1209" spans="1:13" hidden="1" x14ac:dyDescent="0.25">
      <c r="A1209" s="302"/>
      <c r="B1209" s="303"/>
      <c r="C1209" s="304"/>
      <c r="D1209" s="847"/>
      <c r="E1209" s="848"/>
      <c r="F1209" s="849"/>
      <c r="G1209" s="846"/>
      <c r="H1209" s="850"/>
      <c r="I1209" s="257"/>
      <c r="J1209" s="257"/>
      <c r="K1209" s="257"/>
      <c r="L1209" s="700"/>
      <c r="M1209" s="701"/>
    </row>
    <row r="1210" spans="1:13" hidden="1" x14ac:dyDescent="0.25">
      <c r="A1210" s="302"/>
      <c r="B1210" s="303"/>
      <c r="C1210" s="304"/>
      <c r="D1210" s="847"/>
      <c r="E1210" s="848"/>
      <c r="F1210" s="849"/>
      <c r="G1210" s="846"/>
      <c r="H1210" s="850"/>
      <c r="I1210" s="257"/>
      <c r="J1210" s="257"/>
      <c r="K1210" s="257"/>
      <c r="L1210" s="700"/>
      <c r="M1210" s="701"/>
    </row>
    <row r="1211" spans="1:13" hidden="1" x14ac:dyDescent="0.25">
      <c r="A1211" s="302"/>
      <c r="B1211" s="303"/>
      <c r="C1211" s="304"/>
      <c r="D1211" s="847"/>
      <c r="E1211" s="848"/>
      <c r="F1211" s="849"/>
      <c r="G1211" s="846"/>
      <c r="H1211" s="850"/>
      <c r="I1211" s="257"/>
      <c r="J1211" s="257"/>
      <c r="K1211" s="257"/>
      <c r="L1211" s="700"/>
      <c r="M1211" s="701"/>
    </row>
    <row r="1212" spans="1:13" hidden="1" x14ac:dyDescent="0.25">
      <c r="A1212" s="302"/>
      <c r="B1212" s="303"/>
      <c r="C1212" s="304"/>
      <c r="D1212" s="847"/>
      <c r="E1212" s="848"/>
      <c r="F1212" s="849"/>
      <c r="G1212" s="846"/>
      <c r="H1212" s="850"/>
      <c r="I1212" s="257"/>
      <c r="J1212" s="257"/>
      <c r="K1212" s="257"/>
      <c r="L1212" s="700"/>
      <c r="M1212" s="701"/>
    </row>
    <row r="1213" spans="1:13" hidden="1" x14ac:dyDescent="0.25">
      <c r="A1213" s="302"/>
      <c r="B1213" s="303"/>
      <c r="C1213" s="304"/>
      <c r="D1213" s="847"/>
      <c r="E1213" s="848"/>
      <c r="F1213" s="849"/>
      <c r="G1213" s="846"/>
      <c r="H1213" s="850"/>
      <c r="I1213" s="257"/>
      <c r="J1213" s="257"/>
      <c r="K1213" s="257"/>
      <c r="L1213" s="700"/>
      <c r="M1213" s="701"/>
    </row>
    <row r="1214" spans="1:13" hidden="1" x14ac:dyDescent="0.25">
      <c r="A1214" s="302"/>
      <c r="B1214" s="303"/>
      <c r="C1214" s="304"/>
      <c r="D1214" s="847"/>
      <c r="E1214" s="848"/>
      <c r="F1214" s="849"/>
      <c r="G1214" s="846"/>
      <c r="H1214" s="850"/>
      <c r="I1214" s="257"/>
      <c r="J1214" s="257"/>
      <c r="K1214" s="257"/>
      <c r="L1214" s="700"/>
      <c r="M1214" s="701"/>
    </row>
    <row r="1215" spans="1:13" hidden="1" x14ac:dyDescent="0.25">
      <c r="A1215" s="302"/>
      <c r="B1215" s="303"/>
      <c r="C1215" s="304"/>
      <c r="D1215" s="847"/>
      <c r="E1215" s="848"/>
      <c r="F1215" s="849"/>
      <c r="G1215" s="846"/>
      <c r="H1215" s="850"/>
      <c r="I1215" s="257"/>
      <c r="J1215" s="257"/>
      <c r="K1215" s="257"/>
      <c r="L1215" s="700"/>
      <c r="M1215" s="701"/>
    </row>
    <row r="1216" spans="1:13" hidden="1" x14ac:dyDescent="0.25">
      <c r="A1216" s="302"/>
      <c r="B1216" s="303"/>
      <c r="C1216" s="304"/>
      <c r="D1216" s="847"/>
      <c r="E1216" s="848"/>
      <c r="F1216" s="849"/>
      <c r="G1216" s="846"/>
      <c r="H1216" s="850"/>
      <c r="I1216" s="257"/>
      <c r="J1216" s="257"/>
      <c r="K1216" s="257"/>
      <c r="L1216" s="700"/>
      <c r="M1216" s="701"/>
    </row>
    <row r="1217" spans="1:13" hidden="1" x14ac:dyDescent="0.25">
      <c r="A1217" s="302"/>
      <c r="B1217" s="303"/>
      <c r="C1217" s="304"/>
      <c r="D1217" s="847"/>
      <c r="E1217" s="848"/>
      <c r="F1217" s="849"/>
      <c r="G1217" s="846"/>
      <c r="H1217" s="850"/>
      <c r="I1217" s="257"/>
      <c r="J1217" s="257"/>
      <c r="K1217" s="257"/>
      <c r="L1217" s="700"/>
      <c r="M1217" s="701"/>
    </row>
    <row r="1218" spans="1:13" hidden="1" x14ac:dyDescent="0.25">
      <c r="A1218" s="302"/>
      <c r="B1218" s="303"/>
      <c r="C1218" s="304"/>
      <c r="D1218" s="847"/>
      <c r="E1218" s="848"/>
      <c r="F1218" s="849"/>
      <c r="G1218" s="846"/>
      <c r="H1218" s="850"/>
      <c r="I1218" s="257"/>
      <c r="J1218" s="257"/>
      <c r="K1218" s="257"/>
      <c r="L1218" s="700"/>
      <c r="M1218" s="701"/>
    </row>
    <row r="1219" spans="1:13" hidden="1" x14ac:dyDescent="0.25">
      <c r="A1219" s="302"/>
      <c r="B1219" s="303"/>
      <c r="C1219" s="304"/>
      <c r="D1219" s="847"/>
      <c r="E1219" s="848"/>
      <c r="F1219" s="849"/>
      <c r="G1219" s="846"/>
      <c r="H1219" s="850"/>
      <c r="I1219" s="257"/>
      <c r="J1219" s="257"/>
      <c r="K1219" s="257"/>
      <c r="L1219" s="700"/>
      <c r="M1219" s="701"/>
    </row>
    <row r="1220" spans="1:13" hidden="1" x14ac:dyDescent="0.25">
      <c r="A1220" s="302"/>
      <c r="B1220" s="303"/>
      <c r="C1220" s="304"/>
      <c r="D1220" s="847"/>
      <c r="E1220" s="848"/>
      <c r="F1220" s="849"/>
      <c r="G1220" s="846"/>
      <c r="H1220" s="850"/>
      <c r="I1220" s="257"/>
      <c r="J1220" s="257"/>
      <c r="K1220" s="257"/>
      <c r="L1220" s="700"/>
      <c r="M1220" s="701"/>
    </row>
    <row r="1221" spans="1:13" hidden="1" x14ac:dyDescent="0.25">
      <c r="A1221" s="302"/>
      <c r="B1221" s="303"/>
      <c r="C1221" s="304"/>
      <c r="D1221" s="847"/>
      <c r="E1221" s="848"/>
      <c r="F1221" s="849"/>
      <c r="G1221" s="846"/>
      <c r="H1221" s="850"/>
      <c r="I1221" s="257"/>
      <c r="J1221" s="257"/>
      <c r="K1221" s="257"/>
      <c r="L1221" s="700"/>
      <c r="M1221" s="701"/>
    </row>
    <row r="1222" spans="1:13" hidden="1" x14ac:dyDescent="0.25">
      <c r="A1222" s="302"/>
      <c r="B1222" s="303"/>
      <c r="C1222" s="304"/>
      <c r="D1222" s="847"/>
      <c r="E1222" s="848"/>
      <c r="F1222" s="849"/>
      <c r="G1222" s="846"/>
      <c r="H1222" s="850"/>
      <c r="I1222" s="257"/>
      <c r="J1222" s="257"/>
      <c r="K1222" s="257"/>
      <c r="L1222" s="700"/>
      <c r="M1222" s="701"/>
    </row>
    <row r="1223" spans="1:13" hidden="1" x14ac:dyDescent="0.25">
      <c r="A1223" s="302"/>
      <c r="B1223" s="303"/>
      <c r="C1223" s="304"/>
      <c r="D1223" s="847"/>
      <c r="E1223" s="848"/>
      <c r="F1223" s="849"/>
      <c r="G1223" s="846"/>
      <c r="H1223" s="850"/>
      <c r="I1223" s="257"/>
      <c r="J1223" s="257"/>
      <c r="K1223" s="257"/>
      <c r="L1223" s="700"/>
      <c r="M1223" s="701"/>
    </row>
    <row r="1224" spans="1:13" hidden="1" x14ac:dyDescent="0.25">
      <c r="A1224" s="302"/>
      <c r="B1224" s="303"/>
      <c r="C1224" s="304"/>
      <c r="D1224" s="847"/>
      <c r="E1224" s="848"/>
      <c r="F1224" s="849"/>
      <c r="G1224" s="846"/>
      <c r="H1224" s="850"/>
      <c r="I1224" s="257"/>
      <c r="J1224" s="257"/>
      <c r="K1224" s="257"/>
      <c r="L1224" s="700"/>
      <c r="M1224" s="701"/>
    </row>
    <row r="1225" spans="1:13" hidden="1" x14ac:dyDescent="0.25">
      <c r="A1225" s="302"/>
      <c r="B1225" s="303"/>
      <c r="C1225" s="304"/>
      <c r="D1225" s="847"/>
      <c r="E1225" s="848"/>
      <c r="F1225" s="849"/>
      <c r="G1225" s="846"/>
      <c r="H1225" s="850"/>
      <c r="I1225" s="257"/>
      <c r="J1225" s="257"/>
      <c r="K1225" s="257"/>
      <c r="L1225" s="700"/>
      <c r="M1225" s="701"/>
    </row>
    <row r="1226" spans="1:13" hidden="1" x14ac:dyDescent="0.25">
      <c r="A1226" s="302"/>
      <c r="B1226" s="303"/>
      <c r="C1226" s="304"/>
      <c r="D1226" s="847"/>
      <c r="E1226" s="848"/>
      <c r="F1226" s="849"/>
      <c r="G1226" s="846"/>
      <c r="H1226" s="850"/>
      <c r="I1226" s="257"/>
      <c r="J1226" s="257"/>
      <c r="K1226" s="257"/>
      <c r="L1226" s="700"/>
      <c r="M1226" s="701"/>
    </row>
    <row r="1227" spans="1:13" hidden="1" x14ac:dyDescent="0.25">
      <c r="A1227" s="302"/>
      <c r="B1227" s="303"/>
      <c r="C1227" s="304"/>
      <c r="D1227" s="847"/>
      <c r="E1227" s="848"/>
      <c r="F1227" s="849"/>
      <c r="G1227" s="846"/>
      <c r="H1227" s="850"/>
      <c r="I1227" s="257"/>
      <c r="J1227" s="257"/>
      <c r="K1227" s="257"/>
      <c r="L1227" s="700"/>
      <c r="M1227" s="701"/>
    </row>
    <row r="1228" spans="1:13" hidden="1" x14ac:dyDescent="0.25">
      <c r="A1228" s="302"/>
      <c r="B1228" s="303"/>
      <c r="C1228" s="304"/>
      <c r="D1228" s="847"/>
      <c r="E1228" s="848"/>
      <c r="F1228" s="849"/>
      <c r="G1228" s="846"/>
      <c r="H1228" s="850"/>
      <c r="I1228" s="257"/>
      <c r="J1228" s="257"/>
      <c r="K1228" s="257"/>
      <c r="L1228" s="700"/>
      <c r="M1228" s="701"/>
    </row>
    <row r="1229" spans="1:13" hidden="1" x14ac:dyDescent="0.25">
      <c r="A1229" s="302"/>
      <c r="B1229" s="303"/>
      <c r="C1229" s="304"/>
      <c r="D1229" s="847"/>
      <c r="E1229" s="848"/>
      <c r="F1229" s="849"/>
      <c r="G1229" s="846"/>
      <c r="H1229" s="850"/>
      <c r="I1229" s="257"/>
      <c r="J1229" s="257"/>
      <c r="K1229" s="257"/>
      <c r="L1229" s="700"/>
      <c r="M1229" s="701"/>
    </row>
    <row r="1230" spans="1:13" hidden="1" x14ac:dyDescent="0.25">
      <c r="A1230" s="302"/>
      <c r="B1230" s="303"/>
      <c r="C1230" s="304"/>
      <c r="D1230" s="847"/>
      <c r="E1230" s="848"/>
      <c r="F1230" s="849"/>
      <c r="G1230" s="846"/>
      <c r="H1230" s="850"/>
      <c r="I1230" s="257"/>
      <c r="J1230" s="257"/>
      <c r="K1230" s="257"/>
      <c r="L1230" s="700"/>
      <c r="M1230" s="701"/>
    </row>
    <row r="1231" spans="1:13" hidden="1" x14ac:dyDescent="0.25">
      <c r="A1231" s="302"/>
      <c r="B1231" s="303"/>
      <c r="C1231" s="304"/>
      <c r="D1231" s="847"/>
      <c r="E1231" s="848"/>
      <c r="F1231" s="849"/>
      <c r="G1231" s="846"/>
      <c r="H1231" s="850"/>
      <c r="I1231" s="257"/>
      <c r="J1231" s="257"/>
      <c r="K1231" s="257"/>
      <c r="L1231" s="700"/>
      <c r="M1231" s="701"/>
    </row>
    <row r="1232" spans="1:13" hidden="1" x14ac:dyDescent="0.25">
      <c r="A1232" s="302"/>
      <c r="B1232" s="303"/>
      <c r="C1232" s="304"/>
      <c r="D1232" s="847"/>
      <c r="E1232" s="848"/>
      <c r="F1232" s="849"/>
      <c r="G1232" s="846"/>
      <c r="H1232" s="850"/>
      <c r="I1232" s="257"/>
      <c r="J1232" s="257"/>
      <c r="K1232" s="257"/>
      <c r="L1232" s="700"/>
      <c r="M1232" s="701"/>
    </row>
    <row r="1233" spans="1:13" hidden="1" x14ac:dyDescent="0.25">
      <c r="A1233" s="302"/>
      <c r="B1233" s="303"/>
      <c r="C1233" s="304"/>
      <c r="D1233" s="847"/>
      <c r="E1233" s="848"/>
      <c r="F1233" s="849"/>
      <c r="G1233" s="846"/>
      <c r="H1233" s="850"/>
      <c r="I1233" s="257"/>
      <c r="J1233" s="257"/>
      <c r="K1233" s="257"/>
      <c r="L1233" s="700"/>
      <c r="M1233" s="701"/>
    </row>
    <row r="1234" spans="1:13" hidden="1" x14ac:dyDescent="0.25">
      <c r="A1234" s="302"/>
      <c r="B1234" s="303"/>
      <c r="C1234" s="304"/>
      <c r="D1234" s="847"/>
      <c r="E1234" s="848"/>
      <c r="F1234" s="849"/>
      <c r="G1234" s="846"/>
      <c r="H1234" s="850"/>
      <c r="I1234" s="257"/>
      <c r="J1234" s="257"/>
      <c r="K1234" s="257"/>
      <c r="L1234" s="700"/>
      <c r="M1234" s="701"/>
    </row>
    <row r="1235" spans="1:13" hidden="1" x14ac:dyDescent="0.25">
      <c r="A1235" s="302"/>
      <c r="B1235" s="303"/>
      <c r="C1235" s="304"/>
      <c r="D1235" s="847"/>
      <c r="E1235" s="848"/>
      <c r="F1235" s="849"/>
      <c r="G1235" s="846"/>
      <c r="H1235" s="850"/>
      <c r="I1235" s="257"/>
      <c r="J1235" s="257"/>
      <c r="K1235" s="257"/>
      <c r="L1235" s="700"/>
      <c r="M1235" s="701"/>
    </row>
    <row r="1236" spans="1:13" hidden="1" x14ac:dyDescent="0.25">
      <c r="A1236" s="302"/>
      <c r="B1236" s="303"/>
      <c r="C1236" s="304"/>
      <c r="D1236" s="847"/>
      <c r="E1236" s="848"/>
      <c r="F1236" s="849"/>
      <c r="G1236" s="846"/>
      <c r="H1236" s="850"/>
      <c r="I1236" s="257"/>
      <c r="J1236" s="257"/>
      <c r="K1236" s="257"/>
      <c r="L1236" s="700"/>
      <c r="M1236" s="701"/>
    </row>
    <row r="1237" spans="1:13" hidden="1" x14ac:dyDescent="0.25">
      <c r="A1237" s="302"/>
      <c r="B1237" s="303"/>
      <c r="C1237" s="304"/>
      <c r="D1237" s="847"/>
      <c r="E1237" s="848"/>
      <c r="F1237" s="849"/>
      <c r="G1237" s="846"/>
      <c r="H1237" s="850"/>
      <c r="I1237" s="257"/>
      <c r="J1237" s="257"/>
      <c r="K1237" s="257"/>
      <c r="L1237" s="700"/>
      <c r="M1237" s="701"/>
    </row>
    <row r="1238" spans="1:13" hidden="1" x14ac:dyDescent="0.25">
      <c r="A1238" s="302"/>
      <c r="B1238" s="303"/>
      <c r="C1238" s="304"/>
      <c r="D1238" s="847"/>
      <c r="E1238" s="848"/>
      <c r="F1238" s="849"/>
      <c r="G1238" s="846"/>
      <c r="H1238" s="850"/>
      <c r="I1238" s="257"/>
      <c r="J1238" s="257"/>
      <c r="K1238" s="257"/>
      <c r="L1238" s="700"/>
      <c r="M1238" s="701"/>
    </row>
    <row r="1239" spans="1:13" hidden="1" x14ac:dyDescent="0.25">
      <c r="A1239" s="302"/>
      <c r="B1239" s="303"/>
      <c r="C1239" s="304"/>
      <c r="D1239" s="847"/>
      <c r="E1239" s="848"/>
      <c r="F1239" s="849"/>
      <c r="G1239" s="846"/>
      <c r="H1239" s="850"/>
      <c r="I1239" s="257"/>
      <c r="J1239" s="257"/>
      <c r="K1239" s="257"/>
      <c r="L1239" s="700"/>
      <c r="M1239" s="701"/>
    </row>
    <row r="1240" spans="1:13" hidden="1" x14ac:dyDescent="0.25">
      <c r="A1240" s="302"/>
      <c r="B1240" s="303"/>
      <c r="C1240" s="304"/>
      <c r="D1240" s="847"/>
      <c r="E1240" s="848"/>
      <c r="F1240" s="849"/>
      <c r="G1240" s="846"/>
      <c r="H1240" s="850"/>
      <c r="I1240" s="257"/>
      <c r="J1240" s="257"/>
      <c r="K1240" s="257"/>
      <c r="L1240" s="700"/>
      <c r="M1240" s="701"/>
    </row>
    <row r="1241" spans="1:13" hidden="1" x14ac:dyDescent="0.25">
      <c r="A1241" s="302"/>
      <c r="B1241" s="303"/>
      <c r="C1241" s="304"/>
      <c r="D1241" s="847"/>
      <c r="E1241" s="848"/>
      <c r="F1241" s="849"/>
      <c r="G1241" s="846"/>
      <c r="H1241" s="850"/>
      <c r="I1241" s="257"/>
      <c r="J1241" s="257"/>
      <c r="K1241" s="257"/>
      <c r="L1241" s="700"/>
      <c r="M1241" s="701"/>
    </row>
    <row r="1242" spans="1:13" hidden="1" x14ac:dyDescent="0.25">
      <c r="A1242" s="302"/>
      <c r="B1242" s="303"/>
      <c r="C1242" s="304"/>
      <c r="D1242" s="847"/>
      <c r="E1242" s="848"/>
      <c r="F1242" s="849"/>
      <c r="G1242" s="846"/>
      <c r="H1242" s="850"/>
      <c r="I1242" s="257"/>
      <c r="J1242" s="257"/>
      <c r="K1242" s="257"/>
      <c r="L1242" s="700"/>
      <c r="M1242" s="701"/>
    </row>
    <row r="1243" spans="1:13" hidden="1" x14ac:dyDescent="0.25">
      <c r="A1243" s="302"/>
      <c r="B1243" s="303"/>
      <c r="C1243" s="304"/>
      <c r="D1243" s="847"/>
      <c r="E1243" s="848"/>
      <c r="F1243" s="849"/>
      <c r="G1243" s="846"/>
      <c r="H1243" s="850"/>
      <c r="I1243" s="257"/>
      <c r="J1243" s="257"/>
      <c r="K1243" s="257"/>
      <c r="L1243" s="700"/>
      <c r="M1243" s="701"/>
    </row>
    <row r="1244" spans="1:13" hidden="1" x14ac:dyDescent="0.25">
      <c r="A1244" s="302"/>
      <c r="B1244" s="303"/>
      <c r="C1244" s="304"/>
      <c r="D1244" s="847"/>
      <c r="E1244" s="848"/>
      <c r="F1244" s="849"/>
      <c r="G1244" s="846"/>
      <c r="H1244" s="850"/>
      <c r="I1244" s="257"/>
      <c r="J1244" s="257"/>
      <c r="K1244" s="257"/>
      <c r="L1244" s="700"/>
      <c r="M1244" s="701"/>
    </row>
    <row r="1245" spans="1:13" hidden="1" x14ac:dyDescent="0.25">
      <c r="A1245" s="302"/>
      <c r="B1245" s="303"/>
      <c r="C1245" s="304"/>
      <c r="D1245" s="847"/>
      <c r="E1245" s="848"/>
      <c r="F1245" s="849"/>
      <c r="G1245" s="846"/>
      <c r="H1245" s="850"/>
      <c r="I1245" s="257"/>
      <c r="J1245" s="257"/>
      <c r="K1245" s="257"/>
      <c r="L1245" s="700"/>
      <c r="M1245" s="701"/>
    </row>
    <row r="1246" spans="1:13" hidden="1" x14ac:dyDescent="0.25">
      <c r="A1246" s="302"/>
      <c r="B1246" s="303"/>
      <c r="C1246" s="304"/>
      <c r="D1246" s="847"/>
      <c r="E1246" s="848"/>
      <c r="F1246" s="849"/>
      <c r="G1246" s="846"/>
      <c r="H1246" s="850"/>
      <c r="I1246" s="257"/>
      <c r="J1246" s="257"/>
      <c r="K1246" s="257"/>
      <c r="L1246" s="700"/>
      <c r="M1246" s="701"/>
    </row>
    <row r="1247" spans="1:13" hidden="1" x14ac:dyDescent="0.25">
      <c r="A1247" s="302"/>
      <c r="B1247" s="303"/>
      <c r="C1247" s="304"/>
      <c r="D1247" s="847"/>
      <c r="E1247" s="848"/>
      <c r="F1247" s="849"/>
      <c r="G1247" s="846"/>
      <c r="H1247" s="850"/>
      <c r="I1247" s="257"/>
      <c r="J1247" s="257"/>
      <c r="K1247" s="257"/>
      <c r="L1247" s="700"/>
      <c r="M1247" s="701"/>
    </row>
    <row r="1248" spans="1:13" hidden="1" x14ac:dyDescent="0.25">
      <c r="A1248" s="302"/>
      <c r="B1248" s="303"/>
      <c r="C1248" s="304"/>
      <c r="D1248" s="847"/>
      <c r="E1248" s="848"/>
      <c r="F1248" s="849"/>
      <c r="G1248" s="846"/>
      <c r="H1248" s="850"/>
      <c r="I1248" s="257"/>
      <c r="J1248" s="257"/>
      <c r="K1248" s="257"/>
      <c r="L1248" s="700"/>
      <c r="M1248" s="701"/>
    </row>
    <row r="1249" spans="1:13" hidden="1" x14ac:dyDescent="0.25">
      <c r="A1249" s="302"/>
      <c r="B1249" s="303"/>
      <c r="C1249" s="304"/>
      <c r="D1249" s="847"/>
      <c r="E1249" s="848"/>
      <c r="F1249" s="849"/>
      <c r="G1249" s="846"/>
      <c r="H1249" s="850"/>
      <c r="I1249" s="257"/>
      <c r="J1249" s="257"/>
      <c r="K1249" s="257"/>
      <c r="L1249" s="700"/>
      <c r="M1249" s="701"/>
    </row>
    <row r="1250" spans="1:13" hidden="1" x14ac:dyDescent="0.25">
      <c r="A1250" s="302"/>
      <c r="B1250" s="303"/>
      <c r="C1250" s="304"/>
      <c r="D1250" s="847"/>
      <c r="E1250" s="848"/>
      <c r="F1250" s="849"/>
      <c r="G1250" s="846"/>
      <c r="H1250" s="850"/>
      <c r="I1250" s="257"/>
      <c r="J1250" s="257"/>
      <c r="K1250" s="257"/>
      <c r="L1250" s="700"/>
      <c r="M1250" s="701"/>
    </row>
    <row r="1251" spans="1:13" hidden="1" x14ac:dyDescent="0.25">
      <c r="A1251" s="302"/>
      <c r="B1251" s="303"/>
      <c r="C1251" s="304"/>
      <c r="D1251" s="847"/>
      <c r="E1251" s="848"/>
      <c r="F1251" s="849"/>
      <c r="G1251" s="846"/>
      <c r="H1251" s="850"/>
      <c r="I1251" s="257"/>
      <c r="J1251" s="257"/>
      <c r="K1251" s="257"/>
      <c r="L1251" s="700"/>
      <c r="M1251" s="701"/>
    </row>
    <row r="1252" spans="1:13" hidden="1" x14ac:dyDescent="0.25">
      <c r="A1252" s="302"/>
      <c r="B1252" s="303"/>
      <c r="C1252" s="304"/>
      <c r="D1252" s="847"/>
      <c r="E1252" s="848"/>
      <c r="F1252" s="849"/>
      <c r="G1252" s="846"/>
      <c r="H1252" s="850"/>
      <c r="I1252" s="257"/>
      <c r="J1252" s="257"/>
      <c r="K1252" s="257"/>
      <c r="L1252" s="700"/>
      <c r="M1252" s="701"/>
    </row>
    <row r="1253" spans="1:13" hidden="1" x14ac:dyDescent="0.25">
      <c r="A1253" s="302"/>
      <c r="B1253" s="303"/>
      <c r="C1253" s="304"/>
      <c r="D1253" s="847"/>
      <c r="E1253" s="848"/>
      <c r="F1253" s="849"/>
      <c r="G1253" s="846"/>
      <c r="H1253" s="850"/>
      <c r="I1253" s="257"/>
      <c r="J1253" s="257"/>
      <c r="K1253" s="257"/>
      <c r="L1253" s="700"/>
      <c r="M1253" s="701"/>
    </row>
    <row r="1254" spans="1:13" hidden="1" x14ac:dyDescent="0.25">
      <c r="A1254" s="302"/>
      <c r="B1254" s="303"/>
      <c r="C1254" s="304"/>
      <c r="D1254" s="847"/>
      <c r="E1254" s="848"/>
      <c r="F1254" s="849"/>
      <c r="G1254" s="846"/>
      <c r="H1254" s="850"/>
      <c r="I1254" s="257"/>
      <c r="J1254" s="257"/>
      <c r="K1254" s="257"/>
      <c r="L1254" s="700"/>
      <c r="M1254" s="701"/>
    </row>
    <row r="1255" spans="1:13" hidden="1" x14ac:dyDescent="0.25">
      <c r="A1255" s="302"/>
      <c r="B1255" s="303"/>
      <c r="C1255" s="304"/>
      <c r="D1255" s="847"/>
      <c r="E1255" s="848"/>
      <c r="F1255" s="849"/>
      <c r="G1255" s="846"/>
      <c r="H1255" s="850"/>
      <c r="I1255" s="257"/>
      <c r="J1255" s="257"/>
      <c r="K1255" s="257"/>
      <c r="L1255" s="700"/>
      <c r="M1255" s="701"/>
    </row>
    <row r="1256" spans="1:13" hidden="1" x14ac:dyDescent="0.25">
      <c r="A1256" s="302"/>
      <c r="B1256" s="303"/>
      <c r="C1256" s="304"/>
      <c r="D1256" s="847"/>
      <c r="E1256" s="848"/>
      <c r="F1256" s="849"/>
      <c r="G1256" s="846"/>
      <c r="H1256" s="850"/>
      <c r="I1256" s="257"/>
      <c r="J1256" s="257"/>
      <c r="K1256" s="257"/>
      <c r="L1256" s="700"/>
      <c r="M1256" s="701"/>
    </row>
    <row r="1257" spans="1:13" hidden="1" x14ac:dyDescent="0.25">
      <c r="A1257" s="302"/>
      <c r="B1257" s="303"/>
      <c r="C1257" s="304"/>
      <c r="D1257" s="847"/>
      <c r="E1257" s="848"/>
      <c r="F1257" s="849"/>
      <c r="G1257" s="846"/>
      <c r="H1257" s="850"/>
      <c r="I1257" s="257"/>
      <c r="J1257" s="257"/>
      <c r="K1257" s="257"/>
      <c r="L1257" s="700"/>
      <c r="M1257" s="701"/>
    </row>
    <row r="1258" spans="1:13" hidden="1" x14ac:dyDescent="0.25">
      <c r="A1258" s="302"/>
      <c r="B1258" s="303"/>
      <c r="C1258" s="304"/>
      <c r="D1258" s="847"/>
      <c r="E1258" s="848"/>
      <c r="F1258" s="849"/>
      <c r="G1258" s="846"/>
      <c r="H1258" s="850"/>
      <c r="I1258" s="257"/>
      <c r="J1258" s="257"/>
      <c r="K1258" s="257"/>
      <c r="L1258" s="700"/>
      <c r="M1258" s="701"/>
    </row>
    <row r="1259" spans="1:13" hidden="1" x14ac:dyDescent="0.25">
      <c r="A1259" s="302"/>
      <c r="B1259" s="303"/>
      <c r="C1259" s="304"/>
      <c r="D1259" s="847"/>
      <c r="E1259" s="848"/>
      <c r="F1259" s="849"/>
      <c r="G1259" s="846"/>
      <c r="H1259" s="850"/>
      <c r="I1259" s="257"/>
      <c r="J1259" s="257"/>
      <c r="K1259" s="257"/>
      <c r="L1259" s="700"/>
      <c r="M1259" s="701"/>
    </row>
    <row r="1260" spans="1:13" hidden="1" x14ac:dyDescent="0.25">
      <c r="A1260" s="302"/>
      <c r="B1260" s="303"/>
      <c r="C1260" s="304"/>
      <c r="D1260" s="847"/>
      <c r="E1260" s="848"/>
      <c r="F1260" s="849"/>
      <c r="G1260" s="846"/>
      <c r="H1260" s="850"/>
      <c r="I1260" s="257"/>
      <c r="J1260" s="257"/>
      <c r="K1260" s="257"/>
      <c r="L1260" s="700"/>
      <c r="M1260" s="701"/>
    </row>
    <row r="1261" spans="1:13" hidden="1" x14ac:dyDescent="0.25">
      <c r="A1261" s="302"/>
      <c r="B1261" s="303"/>
      <c r="C1261" s="304"/>
      <c r="D1261" s="847"/>
      <c r="E1261" s="848"/>
      <c r="F1261" s="849"/>
      <c r="G1261" s="846"/>
      <c r="H1261" s="850"/>
      <c r="I1261" s="257"/>
      <c r="J1261" s="257"/>
      <c r="K1261" s="257"/>
      <c r="L1261" s="700"/>
      <c r="M1261" s="701"/>
    </row>
    <row r="1262" spans="1:13" hidden="1" x14ac:dyDescent="0.25">
      <c r="A1262" s="302"/>
      <c r="B1262" s="303"/>
      <c r="C1262" s="304"/>
      <c r="D1262" s="847"/>
      <c r="E1262" s="848"/>
      <c r="F1262" s="849"/>
      <c r="G1262" s="846"/>
      <c r="H1262" s="850"/>
      <c r="I1262" s="257"/>
      <c r="J1262" s="257"/>
      <c r="K1262" s="257"/>
      <c r="L1262" s="700"/>
      <c r="M1262" s="701"/>
    </row>
    <row r="1263" spans="1:13" hidden="1" x14ac:dyDescent="0.25">
      <c r="A1263" s="302"/>
      <c r="B1263" s="303"/>
      <c r="C1263" s="304"/>
      <c r="D1263" s="847"/>
      <c r="E1263" s="848"/>
      <c r="F1263" s="849"/>
      <c r="G1263" s="846"/>
      <c r="H1263" s="850"/>
      <c r="I1263" s="257"/>
      <c r="J1263" s="257"/>
      <c r="K1263" s="257"/>
      <c r="L1263" s="700"/>
      <c r="M1263" s="701"/>
    </row>
    <row r="1264" spans="1:13" hidden="1" x14ac:dyDescent="0.25">
      <c r="A1264" s="302"/>
      <c r="B1264" s="303"/>
      <c r="C1264" s="304"/>
      <c r="D1264" s="847"/>
      <c r="E1264" s="848"/>
      <c r="F1264" s="849"/>
      <c r="G1264" s="846"/>
      <c r="H1264" s="850"/>
      <c r="I1264" s="257"/>
      <c r="J1264" s="257"/>
      <c r="K1264" s="257"/>
      <c r="L1264" s="700"/>
      <c r="M1264" s="701"/>
    </row>
    <row r="1265" spans="1:13" hidden="1" x14ac:dyDescent="0.25">
      <c r="A1265" s="302"/>
      <c r="B1265" s="303"/>
      <c r="C1265" s="304"/>
      <c r="D1265" s="847"/>
      <c r="E1265" s="848"/>
      <c r="F1265" s="849"/>
      <c r="G1265" s="846"/>
      <c r="H1265" s="850"/>
      <c r="I1265" s="257"/>
      <c r="J1265" s="257"/>
      <c r="K1265" s="257"/>
      <c r="L1265" s="700"/>
      <c r="M1265" s="701"/>
    </row>
    <row r="1266" spans="1:13" hidden="1" x14ac:dyDescent="0.25">
      <c r="A1266" s="302"/>
      <c r="B1266" s="303"/>
      <c r="C1266" s="304"/>
      <c r="D1266" s="847"/>
      <c r="E1266" s="848"/>
      <c r="F1266" s="849"/>
      <c r="G1266" s="846"/>
      <c r="H1266" s="850"/>
      <c r="I1266" s="257"/>
      <c r="J1266" s="257"/>
      <c r="K1266" s="257"/>
      <c r="L1266" s="700"/>
      <c r="M1266" s="701"/>
    </row>
    <row r="1267" spans="1:13" hidden="1" x14ac:dyDescent="0.25">
      <c r="A1267" s="302"/>
      <c r="B1267" s="303"/>
      <c r="C1267" s="304"/>
      <c r="D1267" s="847"/>
      <c r="E1267" s="848"/>
      <c r="F1267" s="849"/>
      <c r="G1267" s="846"/>
      <c r="H1267" s="850"/>
      <c r="I1267" s="257"/>
      <c r="J1267" s="257"/>
      <c r="K1267" s="257"/>
      <c r="L1267" s="700"/>
      <c r="M1267" s="701"/>
    </row>
    <row r="1268" spans="1:13" hidden="1" x14ac:dyDescent="0.25">
      <c r="A1268" s="302"/>
      <c r="B1268" s="303"/>
      <c r="C1268" s="304"/>
      <c r="D1268" s="847"/>
      <c r="E1268" s="848"/>
      <c r="F1268" s="849"/>
      <c r="G1268" s="846"/>
      <c r="H1268" s="850"/>
      <c r="I1268" s="257"/>
      <c r="J1268" s="257"/>
      <c r="K1268" s="257"/>
      <c r="L1268" s="700"/>
      <c r="M1268" s="701"/>
    </row>
    <row r="1269" spans="1:13" hidden="1" x14ac:dyDescent="0.25">
      <c r="A1269" s="302"/>
      <c r="B1269" s="303"/>
      <c r="C1269" s="304"/>
      <c r="D1269" s="847"/>
      <c r="E1269" s="848"/>
      <c r="F1269" s="849"/>
      <c r="G1269" s="846"/>
      <c r="H1269" s="850"/>
      <c r="I1269" s="257"/>
      <c r="J1269" s="257"/>
      <c r="K1269" s="257"/>
      <c r="L1269" s="700"/>
      <c r="M1269" s="701"/>
    </row>
    <row r="1270" spans="1:13" hidden="1" x14ac:dyDescent="0.25">
      <c r="A1270" s="302"/>
      <c r="B1270" s="303"/>
      <c r="C1270" s="304"/>
      <c r="D1270" s="847"/>
      <c r="E1270" s="848"/>
      <c r="F1270" s="849"/>
      <c r="G1270" s="846"/>
      <c r="H1270" s="850"/>
      <c r="I1270" s="257"/>
      <c r="J1270" s="257"/>
      <c r="K1270" s="257"/>
      <c r="L1270" s="700"/>
      <c r="M1270" s="701"/>
    </row>
    <row r="1271" spans="1:13" hidden="1" x14ac:dyDescent="0.25">
      <c r="A1271" s="302"/>
      <c r="B1271" s="303"/>
      <c r="C1271" s="304"/>
      <c r="D1271" s="847"/>
      <c r="E1271" s="848"/>
      <c r="F1271" s="849"/>
      <c r="G1271" s="846"/>
      <c r="H1271" s="850"/>
      <c r="I1271" s="257"/>
      <c r="J1271" s="257"/>
      <c r="K1271" s="257"/>
      <c r="L1271" s="700"/>
      <c r="M1271" s="701"/>
    </row>
    <row r="1272" spans="1:13" hidden="1" x14ac:dyDescent="0.25">
      <c r="A1272" s="302"/>
      <c r="B1272" s="303"/>
      <c r="C1272" s="304"/>
      <c r="D1272" s="847"/>
      <c r="E1272" s="848"/>
      <c r="F1272" s="849"/>
      <c r="G1272" s="846"/>
      <c r="H1272" s="850"/>
      <c r="I1272" s="257"/>
      <c r="J1272" s="257"/>
      <c r="K1272" s="257"/>
      <c r="L1272" s="700"/>
      <c r="M1272" s="701"/>
    </row>
    <row r="1273" spans="1:13" hidden="1" x14ac:dyDescent="0.25">
      <c r="A1273" s="302"/>
      <c r="B1273" s="303"/>
      <c r="C1273" s="304"/>
      <c r="D1273" s="847"/>
      <c r="E1273" s="848"/>
      <c r="F1273" s="849"/>
      <c r="G1273" s="846"/>
      <c r="H1273" s="850"/>
      <c r="I1273" s="257"/>
      <c r="J1273" s="257"/>
      <c r="K1273" s="257"/>
      <c r="L1273" s="700"/>
      <c r="M1273" s="701"/>
    </row>
    <row r="1274" spans="1:13" hidden="1" x14ac:dyDescent="0.25">
      <c r="A1274" s="302"/>
      <c r="B1274" s="303"/>
      <c r="C1274" s="304"/>
      <c r="D1274" s="847"/>
      <c r="E1274" s="848"/>
      <c r="F1274" s="849"/>
      <c r="G1274" s="846"/>
      <c r="H1274" s="850"/>
      <c r="I1274" s="257"/>
      <c r="J1274" s="257"/>
      <c r="K1274" s="257"/>
      <c r="L1274" s="700"/>
      <c r="M1274" s="701"/>
    </row>
    <row r="1275" spans="1:13" hidden="1" x14ac:dyDescent="0.25">
      <c r="A1275" s="302"/>
      <c r="B1275" s="303"/>
      <c r="C1275" s="304"/>
      <c r="D1275" s="847"/>
      <c r="E1275" s="848"/>
      <c r="F1275" s="849"/>
      <c r="G1275" s="846"/>
      <c r="H1275" s="850"/>
      <c r="I1275" s="257"/>
      <c r="J1275" s="257"/>
      <c r="K1275" s="257"/>
      <c r="L1275" s="700"/>
      <c r="M1275" s="701"/>
    </row>
    <row r="1276" spans="1:13" hidden="1" x14ac:dyDescent="0.25">
      <c r="A1276" s="302"/>
      <c r="B1276" s="303"/>
      <c r="C1276" s="304"/>
      <c r="D1276" s="847"/>
      <c r="E1276" s="848"/>
      <c r="F1276" s="849"/>
      <c r="G1276" s="846"/>
      <c r="H1276" s="850"/>
      <c r="I1276" s="257"/>
      <c r="J1276" s="257"/>
      <c r="K1276" s="257"/>
      <c r="L1276" s="700"/>
      <c r="M1276" s="701"/>
    </row>
    <row r="1277" spans="1:13" hidden="1" x14ac:dyDescent="0.25">
      <c r="A1277" s="302"/>
      <c r="B1277" s="303"/>
      <c r="C1277" s="304"/>
      <c r="D1277" s="847"/>
      <c r="E1277" s="848"/>
      <c r="F1277" s="849"/>
      <c r="G1277" s="846"/>
      <c r="H1277" s="850"/>
      <c r="I1277" s="257"/>
      <c r="J1277" s="257"/>
      <c r="K1277" s="257"/>
      <c r="L1277" s="700"/>
      <c r="M1277" s="701"/>
    </row>
    <row r="1278" spans="1:13" hidden="1" x14ac:dyDescent="0.25">
      <c r="A1278" s="302"/>
      <c r="B1278" s="303"/>
      <c r="C1278" s="304"/>
      <c r="D1278" s="847"/>
      <c r="E1278" s="848"/>
      <c r="F1278" s="849"/>
      <c r="G1278" s="846"/>
      <c r="H1278" s="850"/>
      <c r="I1278" s="257"/>
      <c r="J1278" s="257"/>
      <c r="K1278" s="257"/>
      <c r="L1278" s="700"/>
      <c r="M1278" s="701"/>
    </row>
    <row r="1279" spans="1:13" hidden="1" x14ac:dyDescent="0.25">
      <c r="A1279" s="302"/>
      <c r="B1279" s="303"/>
      <c r="C1279" s="304"/>
      <c r="D1279" s="847"/>
      <c r="E1279" s="848"/>
      <c r="F1279" s="849"/>
      <c r="G1279" s="846"/>
      <c r="H1279" s="850"/>
      <c r="I1279" s="257"/>
      <c r="J1279" s="257"/>
      <c r="K1279" s="257"/>
      <c r="L1279" s="700"/>
      <c r="M1279" s="701"/>
    </row>
    <row r="1280" spans="1:13" hidden="1" x14ac:dyDescent="0.25">
      <c r="A1280" s="302"/>
      <c r="B1280" s="303"/>
      <c r="C1280" s="304"/>
      <c r="D1280" s="847"/>
      <c r="E1280" s="848"/>
      <c r="F1280" s="849"/>
      <c r="G1280" s="846"/>
      <c r="H1280" s="850"/>
      <c r="I1280" s="257"/>
      <c r="J1280" s="257"/>
      <c r="K1280" s="257"/>
      <c r="L1280" s="700"/>
      <c r="M1280" s="701"/>
    </row>
    <row r="1281" spans="1:13" hidden="1" x14ac:dyDescent="0.25">
      <c r="A1281" s="302"/>
      <c r="B1281" s="303"/>
      <c r="C1281" s="304"/>
      <c r="D1281" s="847"/>
      <c r="E1281" s="848"/>
      <c r="F1281" s="849"/>
      <c r="G1281" s="846"/>
      <c r="H1281" s="850"/>
      <c r="I1281" s="257"/>
      <c r="J1281" s="257"/>
      <c r="K1281" s="257"/>
      <c r="L1281" s="700"/>
      <c r="M1281" s="701"/>
    </row>
    <row r="1282" spans="1:13" hidden="1" x14ac:dyDescent="0.25">
      <c r="A1282" s="302"/>
      <c r="B1282" s="303"/>
      <c r="C1282" s="304"/>
      <c r="D1282" s="847"/>
      <c r="E1282" s="848"/>
      <c r="F1282" s="849"/>
      <c r="G1282" s="846"/>
      <c r="H1282" s="850"/>
      <c r="I1282" s="257"/>
      <c r="J1282" s="257"/>
      <c r="K1282" s="257"/>
      <c r="L1282" s="700"/>
      <c r="M1282" s="701"/>
    </row>
    <row r="1283" spans="1:13" hidden="1" x14ac:dyDescent="0.25">
      <c r="A1283" s="302"/>
      <c r="B1283" s="303"/>
      <c r="C1283" s="304"/>
      <c r="D1283" s="847"/>
      <c r="E1283" s="848"/>
      <c r="F1283" s="849"/>
      <c r="G1283" s="846"/>
      <c r="H1283" s="850"/>
      <c r="I1283" s="257"/>
      <c r="J1283" s="257"/>
      <c r="K1283" s="257"/>
      <c r="L1283" s="700"/>
      <c r="M1283" s="701"/>
    </row>
    <row r="1284" spans="1:13" hidden="1" x14ac:dyDescent="0.25">
      <c r="A1284" s="302"/>
      <c r="B1284" s="303"/>
      <c r="C1284" s="304"/>
      <c r="D1284" s="847"/>
      <c r="E1284" s="848"/>
      <c r="F1284" s="849"/>
      <c r="G1284" s="846"/>
      <c r="H1284" s="850"/>
      <c r="I1284" s="257"/>
      <c r="J1284" s="257"/>
      <c r="K1284" s="257"/>
      <c r="L1284" s="700"/>
      <c r="M1284" s="701"/>
    </row>
    <row r="1285" spans="1:13" hidden="1" x14ac:dyDescent="0.25">
      <c r="A1285" s="302"/>
      <c r="B1285" s="303"/>
      <c r="C1285" s="304"/>
      <c r="D1285" s="847"/>
      <c r="E1285" s="848"/>
      <c r="F1285" s="849"/>
      <c r="G1285" s="846"/>
      <c r="H1285" s="850"/>
      <c r="I1285" s="257"/>
      <c r="J1285" s="257"/>
      <c r="K1285" s="257"/>
      <c r="L1285" s="700"/>
      <c r="M1285" s="701"/>
    </row>
    <row r="1286" spans="1:13" hidden="1" x14ac:dyDescent="0.25">
      <c r="A1286" s="302"/>
      <c r="B1286" s="303"/>
      <c r="C1286" s="304"/>
      <c r="D1286" s="847"/>
      <c r="E1286" s="848"/>
      <c r="F1286" s="849"/>
      <c r="G1286" s="846"/>
      <c r="H1286" s="850"/>
      <c r="I1286" s="257"/>
      <c r="J1286" s="257"/>
      <c r="K1286" s="257"/>
      <c r="L1286" s="700"/>
      <c r="M1286" s="701"/>
    </row>
    <row r="1287" spans="1:13" hidden="1" x14ac:dyDescent="0.25">
      <c r="A1287" s="302"/>
      <c r="B1287" s="303"/>
      <c r="C1287" s="304"/>
      <c r="D1287" s="847"/>
      <c r="E1287" s="848"/>
      <c r="F1287" s="849"/>
      <c r="G1287" s="846"/>
      <c r="H1287" s="850"/>
      <c r="I1287" s="257"/>
      <c r="J1287" s="257"/>
      <c r="K1287" s="257"/>
      <c r="L1287" s="700"/>
      <c r="M1287" s="701"/>
    </row>
    <row r="1288" spans="1:13" hidden="1" x14ac:dyDescent="0.25">
      <c r="A1288" s="302"/>
      <c r="B1288" s="303"/>
      <c r="C1288" s="304"/>
      <c r="D1288" s="847"/>
      <c r="E1288" s="848"/>
      <c r="F1288" s="849"/>
      <c r="G1288" s="846"/>
      <c r="H1288" s="850"/>
      <c r="I1288" s="257"/>
      <c r="J1288" s="257"/>
      <c r="K1288" s="257"/>
      <c r="L1288" s="700"/>
      <c r="M1288" s="701"/>
    </row>
    <row r="1289" spans="1:13" hidden="1" x14ac:dyDescent="0.25">
      <c r="A1289" s="302"/>
      <c r="B1289" s="303"/>
      <c r="C1289" s="304"/>
      <c r="D1289" s="847"/>
      <c r="E1289" s="848"/>
      <c r="F1289" s="849"/>
      <c r="G1289" s="846"/>
      <c r="H1289" s="850"/>
      <c r="I1289" s="257"/>
      <c r="J1289" s="257"/>
      <c r="K1289" s="257"/>
      <c r="L1289" s="700"/>
      <c r="M1289" s="701"/>
    </row>
    <row r="1290" spans="1:13" hidden="1" x14ac:dyDescent="0.25">
      <c r="A1290" s="302"/>
      <c r="B1290" s="303"/>
      <c r="C1290" s="304"/>
      <c r="D1290" s="847"/>
      <c r="E1290" s="848"/>
      <c r="F1290" s="849"/>
      <c r="G1290" s="846"/>
      <c r="H1290" s="850"/>
      <c r="I1290" s="257"/>
      <c r="J1290" s="257"/>
      <c r="K1290" s="257"/>
      <c r="L1290" s="700"/>
      <c r="M1290" s="701"/>
    </row>
    <row r="1291" spans="1:13" hidden="1" x14ac:dyDescent="0.25">
      <c r="A1291" s="302"/>
      <c r="B1291" s="303"/>
      <c r="C1291" s="304"/>
      <c r="D1291" s="847"/>
      <c r="E1291" s="848"/>
      <c r="F1291" s="849"/>
      <c r="G1291" s="846"/>
      <c r="H1291" s="850"/>
      <c r="I1291" s="257"/>
      <c r="J1291" s="257"/>
      <c r="K1291" s="257"/>
      <c r="L1291" s="700"/>
      <c r="M1291" s="701"/>
    </row>
    <row r="1292" spans="1:13" hidden="1" x14ac:dyDescent="0.25">
      <c r="A1292" s="302"/>
      <c r="B1292" s="303"/>
      <c r="C1292" s="304"/>
      <c r="D1292" s="847"/>
      <c r="E1292" s="848"/>
      <c r="F1292" s="849"/>
      <c r="G1292" s="846"/>
      <c r="H1292" s="850"/>
      <c r="I1292" s="257"/>
      <c r="J1292" s="257"/>
      <c r="K1292" s="257"/>
      <c r="L1292" s="700"/>
      <c r="M1292" s="701"/>
    </row>
    <row r="1293" spans="1:13" hidden="1" x14ac:dyDescent="0.25">
      <c r="A1293" s="302"/>
      <c r="B1293" s="303"/>
      <c r="C1293" s="304"/>
      <c r="D1293" s="847"/>
      <c r="E1293" s="848"/>
      <c r="F1293" s="849"/>
      <c r="G1293" s="846"/>
      <c r="H1293" s="850"/>
      <c r="I1293" s="257"/>
      <c r="J1293" s="257"/>
      <c r="K1293" s="257"/>
      <c r="L1293" s="700"/>
      <c r="M1293" s="701"/>
    </row>
    <row r="1294" spans="1:13" hidden="1" x14ac:dyDescent="0.25">
      <c r="A1294" s="302"/>
      <c r="B1294" s="303"/>
      <c r="C1294" s="304"/>
      <c r="D1294" s="847"/>
      <c r="E1294" s="848"/>
      <c r="F1294" s="849"/>
      <c r="G1294" s="846"/>
      <c r="H1294" s="850"/>
      <c r="I1294" s="257"/>
      <c r="J1294" s="257"/>
      <c r="K1294" s="257"/>
      <c r="L1294" s="700"/>
      <c r="M1294" s="701"/>
    </row>
    <row r="1295" spans="1:13" hidden="1" x14ac:dyDescent="0.25">
      <c r="A1295" s="302"/>
      <c r="B1295" s="303"/>
      <c r="C1295" s="304"/>
      <c r="D1295" s="847"/>
      <c r="E1295" s="848"/>
      <c r="F1295" s="849"/>
      <c r="G1295" s="846"/>
      <c r="H1295" s="850"/>
      <c r="I1295" s="257"/>
      <c r="J1295" s="257"/>
      <c r="K1295" s="257"/>
      <c r="L1295" s="700"/>
      <c r="M1295" s="701"/>
    </row>
    <row r="1296" spans="1:13" hidden="1" x14ac:dyDescent="0.25">
      <c r="A1296" s="302"/>
      <c r="B1296" s="303"/>
      <c r="C1296" s="304"/>
      <c r="D1296" s="847"/>
      <c r="E1296" s="848"/>
      <c r="F1296" s="849"/>
      <c r="G1296" s="846"/>
      <c r="H1296" s="850"/>
      <c r="I1296" s="257"/>
      <c r="J1296" s="257"/>
      <c r="K1296" s="257"/>
      <c r="L1296" s="700"/>
      <c r="M1296" s="701"/>
    </row>
    <row r="1297" spans="1:13" hidden="1" x14ac:dyDescent="0.25">
      <c r="A1297" s="302"/>
      <c r="B1297" s="303"/>
      <c r="C1297" s="304"/>
      <c r="D1297" s="847"/>
      <c r="E1297" s="848"/>
      <c r="F1297" s="849"/>
      <c r="G1297" s="846"/>
      <c r="H1297" s="850"/>
      <c r="I1297" s="257"/>
      <c r="J1297" s="257"/>
      <c r="K1297" s="257"/>
      <c r="L1297" s="700"/>
      <c r="M1297" s="701"/>
    </row>
    <row r="1298" spans="1:13" hidden="1" x14ac:dyDescent="0.25">
      <c r="A1298" s="302"/>
      <c r="B1298" s="303"/>
      <c r="C1298" s="304"/>
      <c r="D1298" s="847"/>
      <c r="E1298" s="848"/>
      <c r="F1298" s="849"/>
      <c r="G1298" s="846"/>
      <c r="H1298" s="850"/>
      <c r="I1298" s="257"/>
      <c r="J1298" s="257"/>
      <c r="K1298" s="257"/>
      <c r="L1298" s="700"/>
      <c r="M1298" s="701"/>
    </row>
    <row r="1299" spans="1:13" hidden="1" x14ac:dyDescent="0.25">
      <c r="A1299" s="302"/>
      <c r="B1299" s="303"/>
      <c r="C1299" s="304"/>
      <c r="D1299" s="847"/>
      <c r="E1299" s="848"/>
      <c r="F1299" s="849"/>
      <c r="G1299" s="846"/>
      <c r="H1299" s="850"/>
      <c r="I1299" s="257"/>
      <c r="J1299" s="257"/>
      <c r="K1299" s="257"/>
      <c r="L1299" s="700"/>
      <c r="M1299" s="701"/>
    </row>
    <row r="1300" spans="1:13" hidden="1" x14ac:dyDescent="0.25">
      <c r="A1300" s="302"/>
      <c r="B1300" s="303"/>
      <c r="C1300" s="304"/>
      <c r="D1300" s="847"/>
      <c r="E1300" s="848"/>
      <c r="F1300" s="849"/>
      <c r="G1300" s="846"/>
      <c r="H1300" s="850"/>
      <c r="I1300" s="257"/>
      <c r="J1300" s="257"/>
      <c r="K1300" s="257"/>
      <c r="L1300" s="700"/>
      <c r="M1300" s="701"/>
    </row>
    <row r="1301" spans="1:13" hidden="1" x14ac:dyDescent="0.25">
      <c r="A1301" s="302"/>
      <c r="B1301" s="303"/>
      <c r="C1301" s="304"/>
      <c r="D1301" s="847"/>
      <c r="E1301" s="848"/>
      <c r="F1301" s="849"/>
      <c r="G1301" s="846"/>
      <c r="H1301" s="850"/>
      <c r="I1301" s="257"/>
      <c r="J1301" s="257"/>
      <c r="K1301" s="257"/>
      <c r="L1301" s="700"/>
      <c r="M1301" s="701"/>
    </row>
    <row r="1302" spans="1:13" hidden="1" x14ac:dyDescent="0.25">
      <c r="A1302" s="302"/>
      <c r="B1302" s="303"/>
      <c r="C1302" s="304"/>
      <c r="D1302" s="847"/>
      <c r="E1302" s="848"/>
      <c r="F1302" s="849"/>
      <c r="G1302" s="846"/>
      <c r="H1302" s="850"/>
      <c r="I1302" s="257"/>
      <c r="J1302" s="257"/>
      <c r="K1302" s="257"/>
      <c r="L1302" s="700"/>
      <c r="M1302" s="701"/>
    </row>
    <row r="1303" spans="1:13" hidden="1" x14ac:dyDescent="0.25">
      <c r="A1303" s="302"/>
      <c r="B1303" s="303"/>
      <c r="C1303" s="304"/>
      <c r="D1303" s="847"/>
      <c r="E1303" s="848"/>
      <c r="F1303" s="849"/>
      <c r="G1303" s="846"/>
      <c r="H1303" s="850"/>
      <c r="I1303" s="257"/>
      <c r="J1303" s="257"/>
      <c r="K1303" s="257"/>
      <c r="L1303" s="700"/>
      <c r="M1303" s="701"/>
    </row>
    <row r="1304" spans="1:13" hidden="1" x14ac:dyDescent="0.25">
      <c r="A1304" s="302"/>
      <c r="B1304" s="303"/>
      <c r="C1304" s="304"/>
      <c r="D1304" s="847"/>
      <c r="E1304" s="848"/>
      <c r="F1304" s="849"/>
      <c r="G1304" s="846"/>
      <c r="H1304" s="850"/>
      <c r="I1304" s="257"/>
      <c r="J1304" s="257"/>
      <c r="K1304" s="257"/>
      <c r="L1304" s="700"/>
      <c r="M1304" s="701"/>
    </row>
    <row r="1305" spans="1:13" hidden="1" x14ac:dyDescent="0.25">
      <c r="A1305" s="302"/>
      <c r="B1305" s="303"/>
      <c r="C1305" s="304"/>
      <c r="D1305" s="847"/>
      <c r="E1305" s="848"/>
      <c r="F1305" s="849"/>
      <c r="G1305" s="846"/>
      <c r="H1305" s="850"/>
      <c r="I1305" s="257"/>
      <c r="J1305" s="257"/>
      <c r="K1305" s="257"/>
      <c r="L1305" s="700"/>
      <c r="M1305" s="701"/>
    </row>
    <row r="1306" spans="1:13" hidden="1" x14ac:dyDescent="0.25">
      <c r="A1306" s="302"/>
      <c r="B1306" s="303"/>
      <c r="C1306" s="304"/>
      <c r="D1306" s="847"/>
      <c r="E1306" s="848"/>
      <c r="F1306" s="849"/>
      <c r="G1306" s="846"/>
      <c r="H1306" s="850"/>
      <c r="I1306" s="257"/>
      <c r="J1306" s="257"/>
      <c r="K1306" s="257"/>
      <c r="L1306" s="700"/>
      <c r="M1306" s="701"/>
    </row>
    <row r="1307" spans="1:13" hidden="1" x14ac:dyDescent="0.25">
      <c r="A1307" s="302"/>
      <c r="B1307" s="303"/>
      <c r="C1307" s="304"/>
      <c r="D1307" s="847"/>
      <c r="E1307" s="848"/>
      <c r="F1307" s="849"/>
      <c r="G1307" s="846"/>
      <c r="H1307" s="850"/>
      <c r="I1307" s="257"/>
      <c r="J1307" s="257"/>
      <c r="K1307" s="257"/>
      <c r="L1307" s="700"/>
      <c r="M1307" s="701"/>
    </row>
    <row r="1308" spans="1:13" hidden="1" x14ac:dyDescent="0.25">
      <c r="A1308" s="302"/>
      <c r="B1308" s="303"/>
      <c r="C1308" s="304"/>
      <c r="D1308" s="847"/>
      <c r="E1308" s="848"/>
      <c r="F1308" s="849"/>
      <c r="G1308" s="846"/>
      <c r="H1308" s="850"/>
      <c r="I1308" s="257"/>
      <c r="J1308" s="257"/>
      <c r="K1308" s="257"/>
      <c r="L1308" s="700"/>
      <c r="M1308" s="701"/>
    </row>
    <row r="1309" spans="1:13" hidden="1" x14ac:dyDescent="0.25">
      <c r="A1309" s="302"/>
      <c r="B1309" s="303"/>
      <c r="C1309" s="304"/>
      <c r="D1309" s="847"/>
      <c r="E1309" s="848"/>
      <c r="F1309" s="849"/>
      <c r="G1309" s="846"/>
      <c r="H1309" s="850"/>
      <c r="I1309" s="257"/>
      <c r="J1309" s="257"/>
      <c r="K1309" s="257"/>
      <c r="L1309" s="700"/>
      <c r="M1309" s="701"/>
    </row>
    <row r="1310" spans="1:13" hidden="1" x14ac:dyDescent="0.25">
      <c r="A1310" s="302"/>
      <c r="B1310" s="303"/>
      <c r="C1310" s="304"/>
      <c r="D1310" s="847"/>
      <c r="E1310" s="848"/>
      <c r="F1310" s="849"/>
      <c r="G1310" s="846"/>
      <c r="H1310" s="850"/>
      <c r="I1310" s="257"/>
      <c r="J1310" s="257"/>
      <c r="K1310" s="257"/>
      <c r="L1310" s="700"/>
      <c r="M1310" s="701"/>
    </row>
    <row r="1311" spans="1:13" hidden="1" x14ac:dyDescent="0.25">
      <c r="A1311" s="302"/>
      <c r="B1311" s="303"/>
      <c r="C1311" s="304"/>
      <c r="D1311" s="847"/>
      <c r="E1311" s="848"/>
      <c r="F1311" s="849"/>
      <c r="G1311" s="846"/>
      <c r="H1311" s="850"/>
      <c r="I1311" s="257"/>
      <c r="J1311" s="257"/>
      <c r="K1311" s="257"/>
      <c r="L1311" s="700"/>
      <c r="M1311" s="701"/>
    </row>
    <row r="1312" spans="1:13" hidden="1" x14ac:dyDescent="0.25">
      <c r="A1312" s="302"/>
      <c r="B1312" s="303"/>
      <c r="C1312" s="304"/>
      <c r="D1312" s="847"/>
      <c r="E1312" s="848"/>
      <c r="F1312" s="849"/>
      <c r="G1312" s="846"/>
      <c r="H1312" s="850"/>
      <c r="I1312" s="257"/>
      <c r="J1312" s="257"/>
      <c r="K1312" s="257"/>
      <c r="L1312" s="700"/>
      <c r="M1312" s="701"/>
    </row>
    <row r="1313" spans="1:13" hidden="1" x14ac:dyDescent="0.25">
      <c r="A1313" s="302"/>
      <c r="B1313" s="303"/>
      <c r="C1313" s="304"/>
      <c r="D1313" s="847"/>
      <c r="E1313" s="848"/>
      <c r="F1313" s="849"/>
      <c r="G1313" s="846"/>
      <c r="H1313" s="850"/>
      <c r="I1313" s="257"/>
      <c r="J1313" s="257"/>
      <c r="K1313" s="257"/>
      <c r="L1313" s="700"/>
      <c r="M1313" s="701"/>
    </row>
    <row r="1314" spans="1:13" hidden="1" x14ac:dyDescent="0.25">
      <c r="A1314" s="302"/>
      <c r="B1314" s="303"/>
      <c r="C1314" s="304"/>
      <c r="D1314" s="847"/>
      <c r="E1314" s="848"/>
      <c r="F1314" s="849"/>
      <c r="G1314" s="846"/>
      <c r="H1314" s="850"/>
      <c r="I1314" s="257"/>
      <c r="J1314" s="257"/>
      <c r="K1314" s="257"/>
      <c r="L1314" s="700"/>
      <c r="M1314" s="701"/>
    </row>
    <row r="1315" spans="1:13" hidden="1" x14ac:dyDescent="0.25">
      <c r="A1315" s="302"/>
      <c r="B1315" s="303"/>
      <c r="C1315" s="304"/>
      <c r="D1315" s="847"/>
      <c r="E1315" s="848"/>
      <c r="F1315" s="849"/>
      <c r="G1315" s="846"/>
      <c r="H1315" s="850"/>
      <c r="I1315" s="257"/>
      <c r="J1315" s="257"/>
      <c r="K1315" s="257"/>
      <c r="L1315" s="700"/>
      <c r="M1315" s="701"/>
    </row>
    <row r="1316" spans="1:13" hidden="1" x14ac:dyDescent="0.25">
      <c r="A1316" s="302"/>
      <c r="B1316" s="303"/>
      <c r="C1316" s="304"/>
      <c r="D1316" s="847"/>
      <c r="E1316" s="848"/>
      <c r="F1316" s="849"/>
      <c r="G1316" s="846"/>
      <c r="H1316" s="850"/>
      <c r="I1316" s="257"/>
      <c r="J1316" s="257"/>
      <c r="K1316" s="257"/>
      <c r="L1316" s="700"/>
      <c r="M1316" s="701"/>
    </row>
    <row r="1317" spans="1:13" hidden="1" x14ac:dyDescent="0.25">
      <c r="A1317" s="302"/>
      <c r="B1317" s="303"/>
      <c r="C1317" s="304"/>
      <c r="D1317" s="847"/>
      <c r="E1317" s="848"/>
      <c r="F1317" s="849"/>
      <c r="G1317" s="846"/>
      <c r="H1317" s="850"/>
      <c r="I1317" s="257"/>
      <c r="J1317" s="257"/>
      <c r="K1317" s="257"/>
      <c r="L1317" s="700"/>
      <c r="M1317" s="701"/>
    </row>
    <row r="1318" spans="1:13" hidden="1" x14ac:dyDescent="0.25">
      <c r="A1318" s="302"/>
      <c r="B1318" s="303"/>
      <c r="C1318" s="304"/>
      <c r="D1318" s="847"/>
      <c r="E1318" s="848"/>
      <c r="F1318" s="849"/>
      <c r="G1318" s="846"/>
      <c r="H1318" s="850"/>
      <c r="I1318" s="257"/>
      <c r="J1318" s="257"/>
      <c r="K1318" s="257"/>
      <c r="L1318" s="700"/>
      <c r="M1318" s="701"/>
    </row>
    <row r="1319" spans="1:13" hidden="1" x14ac:dyDescent="0.25">
      <c r="A1319" s="302"/>
      <c r="B1319" s="303"/>
      <c r="C1319" s="304"/>
      <c r="D1319" s="847"/>
      <c r="E1319" s="848"/>
      <c r="F1319" s="849"/>
      <c r="G1319" s="846"/>
      <c r="H1319" s="850"/>
      <c r="I1319" s="257"/>
      <c r="J1319" s="257"/>
      <c r="K1319" s="257"/>
      <c r="L1319" s="700"/>
      <c r="M1319" s="701"/>
    </row>
    <row r="1320" spans="1:13" hidden="1" x14ac:dyDescent="0.25">
      <c r="A1320" s="302"/>
      <c r="B1320" s="303"/>
      <c r="C1320" s="304"/>
      <c r="D1320" s="847"/>
      <c r="E1320" s="848"/>
      <c r="F1320" s="849"/>
      <c r="G1320" s="846"/>
      <c r="H1320" s="850"/>
      <c r="I1320" s="257"/>
      <c r="J1320" s="257"/>
      <c r="K1320" s="257"/>
      <c r="L1320" s="700"/>
      <c r="M1320" s="701"/>
    </row>
    <row r="1321" spans="1:13" hidden="1" x14ac:dyDescent="0.25">
      <c r="A1321" s="302"/>
      <c r="B1321" s="303"/>
      <c r="C1321" s="304"/>
      <c r="D1321" s="847"/>
      <c r="E1321" s="848"/>
      <c r="F1321" s="849"/>
      <c r="G1321" s="846"/>
      <c r="H1321" s="850"/>
      <c r="I1321" s="257"/>
      <c r="J1321" s="257"/>
      <c r="K1321" s="257"/>
      <c r="L1321" s="700"/>
      <c r="M1321" s="701"/>
    </row>
    <row r="1322" spans="1:13" hidden="1" x14ac:dyDescent="0.25">
      <c r="A1322" s="302"/>
      <c r="B1322" s="303"/>
      <c r="C1322" s="304"/>
      <c r="D1322" s="847"/>
      <c r="E1322" s="848"/>
      <c r="F1322" s="849"/>
      <c r="G1322" s="846"/>
      <c r="H1322" s="850"/>
      <c r="I1322" s="257"/>
      <c r="J1322" s="257"/>
      <c r="K1322" s="257"/>
      <c r="L1322" s="700"/>
      <c r="M1322" s="701"/>
    </row>
    <row r="1323" spans="1:13" hidden="1" x14ac:dyDescent="0.25">
      <c r="A1323" s="302"/>
      <c r="B1323" s="303"/>
      <c r="C1323" s="304"/>
      <c r="D1323" s="847"/>
      <c r="E1323" s="848"/>
      <c r="F1323" s="849"/>
      <c r="G1323" s="846"/>
      <c r="H1323" s="850"/>
      <c r="I1323" s="257"/>
      <c r="J1323" s="257"/>
      <c r="K1323" s="257"/>
      <c r="L1323" s="700"/>
      <c r="M1323" s="701"/>
    </row>
    <row r="1324" spans="1:13" hidden="1" x14ac:dyDescent="0.25">
      <c r="A1324" s="302"/>
      <c r="B1324" s="303"/>
      <c r="C1324" s="304"/>
      <c r="D1324" s="847"/>
      <c r="E1324" s="848"/>
      <c r="F1324" s="849"/>
      <c r="G1324" s="846"/>
      <c r="H1324" s="850"/>
      <c r="I1324" s="257"/>
      <c r="J1324" s="257"/>
      <c r="K1324" s="257"/>
      <c r="L1324" s="700"/>
      <c r="M1324" s="701"/>
    </row>
    <row r="1325" spans="1:13" hidden="1" x14ac:dyDescent="0.25">
      <c r="A1325" s="302"/>
      <c r="B1325" s="303"/>
      <c r="C1325" s="304"/>
      <c r="D1325" s="847"/>
      <c r="E1325" s="848"/>
      <c r="F1325" s="849"/>
      <c r="G1325" s="846"/>
      <c r="H1325" s="850"/>
      <c r="I1325" s="257"/>
      <c r="J1325" s="257"/>
      <c r="K1325" s="257"/>
      <c r="L1325" s="700"/>
      <c r="M1325" s="701"/>
    </row>
    <row r="1326" spans="1:13" hidden="1" x14ac:dyDescent="0.25">
      <c r="A1326" s="302"/>
      <c r="B1326" s="303"/>
      <c r="C1326" s="304"/>
      <c r="D1326" s="847"/>
      <c r="E1326" s="848"/>
      <c r="F1326" s="849"/>
      <c r="G1326" s="846"/>
      <c r="H1326" s="850"/>
      <c r="I1326" s="257"/>
      <c r="J1326" s="257"/>
      <c r="K1326" s="257"/>
      <c r="L1326" s="700"/>
      <c r="M1326" s="701"/>
    </row>
    <row r="1327" spans="1:13" hidden="1" x14ac:dyDescent="0.25">
      <c r="A1327" s="302"/>
      <c r="B1327" s="303"/>
      <c r="C1327" s="304"/>
      <c r="D1327" s="847"/>
      <c r="E1327" s="848"/>
      <c r="F1327" s="849"/>
      <c r="G1327" s="846"/>
      <c r="H1327" s="850"/>
      <c r="I1327" s="257"/>
      <c r="J1327" s="257"/>
      <c r="K1327" s="257"/>
      <c r="L1327" s="700"/>
      <c r="M1327" s="701"/>
    </row>
    <row r="1328" spans="1:13" hidden="1" x14ac:dyDescent="0.25">
      <c r="A1328" s="302"/>
      <c r="B1328" s="303"/>
      <c r="C1328" s="304"/>
      <c r="D1328" s="847"/>
      <c r="E1328" s="848"/>
      <c r="F1328" s="849"/>
      <c r="G1328" s="846"/>
      <c r="H1328" s="850"/>
      <c r="I1328" s="257"/>
      <c r="J1328" s="257"/>
      <c r="K1328" s="257"/>
      <c r="L1328" s="700"/>
      <c r="M1328" s="701"/>
    </row>
    <row r="1329" spans="1:13" hidden="1" x14ac:dyDescent="0.25">
      <c r="A1329" s="302"/>
      <c r="B1329" s="303"/>
      <c r="C1329" s="304"/>
      <c r="D1329" s="847"/>
      <c r="E1329" s="848"/>
      <c r="F1329" s="849"/>
      <c r="G1329" s="846"/>
      <c r="H1329" s="850"/>
      <c r="I1329" s="257"/>
      <c r="J1329" s="257"/>
      <c r="K1329" s="257"/>
      <c r="L1329" s="700"/>
      <c r="M1329" s="701"/>
    </row>
    <row r="1330" spans="1:13" hidden="1" x14ac:dyDescent="0.25">
      <c r="A1330" s="302"/>
      <c r="B1330" s="303"/>
      <c r="C1330" s="304"/>
      <c r="D1330" s="847"/>
      <c r="E1330" s="848"/>
      <c r="F1330" s="849"/>
      <c r="G1330" s="846"/>
      <c r="H1330" s="850"/>
      <c r="I1330" s="257"/>
      <c r="J1330" s="257"/>
      <c r="K1330" s="257"/>
      <c r="L1330" s="700"/>
      <c r="M1330" s="701"/>
    </row>
    <row r="1331" spans="1:13" hidden="1" x14ac:dyDescent="0.25">
      <c r="A1331" s="302"/>
      <c r="B1331" s="303"/>
      <c r="C1331" s="304"/>
      <c r="D1331" s="847"/>
      <c r="E1331" s="848"/>
      <c r="F1331" s="849"/>
      <c r="G1331" s="846"/>
      <c r="H1331" s="850"/>
      <c r="I1331" s="257"/>
      <c r="J1331" s="257"/>
      <c r="K1331" s="257"/>
      <c r="L1331" s="700"/>
      <c r="M1331" s="701"/>
    </row>
    <row r="1332" spans="1:13" hidden="1" x14ac:dyDescent="0.25">
      <c r="A1332" s="302"/>
      <c r="B1332" s="303"/>
      <c r="C1332" s="304"/>
      <c r="D1332" s="847"/>
      <c r="E1332" s="848"/>
      <c r="F1332" s="849"/>
      <c r="G1332" s="846"/>
      <c r="H1332" s="850"/>
      <c r="I1332" s="257"/>
      <c r="J1332" s="257"/>
      <c r="K1332" s="257"/>
      <c r="L1332" s="700"/>
      <c r="M1332" s="701"/>
    </row>
    <row r="1333" spans="1:13" hidden="1" x14ac:dyDescent="0.25">
      <c r="A1333" s="302"/>
      <c r="B1333" s="303"/>
      <c r="C1333" s="304"/>
      <c r="D1333" s="847"/>
      <c r="E1333" s="848"/>
      <c r="F1333" s="849"/>
      <c r="G1333" s="846"/>
      <c r="H1333" s="850"/>
      <c r="I1333" s="257"/>
      <c r="J1333" s="257"/>
      <c r="K1333" s="257"/>
      <c r="L1333" s="700"/>
      <c r="M1333" s="701"/>
    </row>
    <row r="1334" spans="1:13" hidden="1" x14ac:dyDescent="0.25">
      <c r="A1334" s="302"/>
      <c r="B1334" s="303"/>
      <c r="C1334" s="304"/>
      <c r="D1334" s="847"/>
      <c r="E1334" s="848"/>
      <c r="F1334" s="849"/>
      <c r="G1334" s="846"/>
      <c r="H1334" s="850"/>
      <c r="I1334" s="257"/>
      <c r="J1334" s="257"/>
      <c r="K1334" s="257"/>
      <c r="L1334" s="700"/>
      <c r="M1334" s="701"/>
    </row>
    <row r="1335" spans="1:13" hidden="1" x14ac:dyDescent="0.25">
      <c r="A1335" s="302"/>
      <c r="B1335" s="303"/>
      <c r="C1335" s="304"/>
      <c r="D1335" s="847"/>
      <c r="E1335" s="848"/>
      <c r="F1335" s="849"/>
      <c r="G1335" s="846"/>
      <c r="H1335" s="850"/>
      <c r="I1335" s="257"/>
      <c r="J1335" s="257"/>
      <c r="K1335" s="257"/>
      <c r="L1335" s="700"/>
      <c r="M1335" s="701"/>
    </row>
    <row r="1336" spans="1:13" hidden="1" x14ac:dyDescent="0.25">
      <c r="A1336" s="302"/>
      <c r="B1336" s="303"/>
      <c r="C1336" s="304"/>
      <c r="D1336" s="847"/>
      <c r="E1336" s="848"/>
      <c r="F1336" s="849"/>
      <c r="G1336" s="846"/>
      <c r="H1336" s="850"/>
      <c r="I1336" s="257"/>
      <c r="J1336" s="257"/>
      <c r="K1336" s="257"/>
      <c r="L1336" s="700"/>
      <c r="M1336" s="701"/>
    </row>
    <row r="1337" spans="1:13" hidden="1" x14ac:dyDescent="0.25">
      <c r="A1337" s="302"/>
      <c r="B1337" s="303"/>
      <c r="C1337" s="304"/>
      <c r="D1337" s="847"/>
      <c r="E1337" s="848"/>
      <c r="F1337" s="849"/>
      <c r="G1337" s="846"/>
      <c r="H1337" s="850"/>
      <c r="I1337" s="257"/>
      <c r="J1337" s="257"/>
      <c r="K1337" s="257"/>
      <c r="L1337" s="700"/>
      <c r="M1337" s="701"/>
    </row>
    <row r="1338" spans="1:13" hidden="1" x14ac:dyDescent="0.25">
      <c r="A1338" s="302"/>
      <c r="B1338" s="303"/>
      <c r="C1338" s="304"/>
      <c r="D1338" s="847"/>
      <c r="E1338" s="848"/>
      <c r="F1338" s="849"/>
      <c r="G1338" s="846"/>
      <c r="H1338" s="850"/>
      <c r="I1338" s="257"/>
      <c r="J1338" s="257"/>
      <c r="K1338" s="257"/>
      <c r="L1338" s="700"/>
      <c r="M1338" s="701"/>
    </row>
    <row r="1339" spans="1:13" hidden="1" x14ac:dyDescent="0.25">
      <c r="A1339" s="302"/>
      <c r="B1339" s="303"/>
      <c r="C1339" s="304"/>
      <c r="D1339" s="847"/>
      <c r="E1339" s="848"/>
      <c r="F1339" s="849"/>
      <c r="G1339" s="846"/>
      <c r="H1339" s="850"/>
      <c r="I1339" s="257"/>
      <c r="J1339" s="257"/>
      <c r="K1339" s="257"/>
      <c r="L1339" s="700"/>
      <c r="M1339" s="701"/>
    </row>
    <row r="1340" spans="1:13" hidden="1" x14ac:dyDescent="0.25">
      <c r="A1340" s="302"/>
      <c r="B1340" s="303"/>
      <c r="C1340" s="304"/>
      <c r="D1340" s="847"/>
      <c r="E1340" s="848"/>
      <c r="F1340" s="849"/>
      <c r="G1340" s="846"/>
      <c r="H1340" s="850"/>
      <c r="I1340" s="257"/>
      <c r="J1340" s="257"/>
      <c r="K1340" s="257"/>
      <c r="L1340" s="700"/>
      <c r="M1340" s="701"/>
    </row>
    <row r="1341" spans="1:13" hidden="1" x14ac:dyDescent="0.25">
      <c r="A1341" s="302"/>
      <c r="B1341" s="303"/>
      <c r="C1341" s="304"/>
      <c r="D1341" s="847"/>
      <c r="E1341" s="848"/>
      <c r="F1341" s="849"/>
      <c r="G1341" s="846"/>
      <c r="H1341" s="850"/>
      <c r="I1341" s="257"/>
      <c r="J1341" s="257"/>
      <c r="K1341" s="257"/>
      <c r="L1341" s="700"/>
      <c r="M1341" s="701"/>
    </row>
    <row r="1342" spans="1:13" hidden="1" x14ac:dyDescent="0.25">
      <c r="A1342" s="302"/>
      <c r="B1342" s="303"/>
      <c r="C1342" s="304"/>
      <c r="D1342" s="847"/>
      <c r="E1342" s="848"/>
      <c r="F1342" s="849"/>
      <c r="G1342" s="846"/>
      <c r="H1342" s="850"/>
      <c r="I1342" s="257"/>
      <c r="J1342" s="257"/>
      <c r="K1342" s="257"/>
      <c r="L1342" s="700"/>
      <c r="M1342" s="701"/>
    </row>
    <row r="1343" spans="1:13" hidden="1" x14ac:dyDescent="0.25">
      <c r="A1343" s="302"/>
      <c r="B1343" s="303"/>
      <c r="C1343" s="304"/>
      <c r="D1343" s="847"/>
      <c r="E1343" s="848"/>
      <c r="F1343" s="849"/>
      <c r="G1343" s="846"/>
      <c r="H1343" s="850"/>
      <c r="I1343" s="257"/>
      <c r="J1343" s="257"/>
      <c r="K1343" s="257"/>
      <c r="L1343" s="700"/>
      <c r="M1343" s="701"/>
    </row>
    <row r="1344" spans="1:13" hidden="1" x14ac:dyDescent="0.25">
      <c r="A1344" s="302"/>
      <c r="B1344" s="303"/>
      <c r="C1344" s="304"/>
      <c r="D1344" s="847"/>
      <c r="E1344" s="848"/>
      <c r="F1344" s="849"/>
      <c r="G1344" s="846"/>
      <c r="H1344" s="850"/>
      <c r="I1344" s="257"/>
      <c r="J1344" s="257"/>
      <c r="K1344" s="257"/>
      <c r="L1344" s="700"/>
      <c r="M1344" s="701"/>
    </row>
    <row r="1345" spans="1:13" hidden="1" x14ac:dyDescent="0.25">
      <c r="A1345" s="302"/>
      <c r="B1345" s="303"/>
      <c r="C1345" s="304"/>
      <c r="D1345" s="847"/>
      <c r="E1345" s="848"/>
      <c r="F1345" s="849"/>
      <c r="G1345" s="846"/>
      <c r="H1345" s="850"/>
      <c r="I1345" s="257"/>
      <c r="J1345" s="257"/>
      <c r="K1345" s="257"/>
      <c r="L1345" s="700"/>
      <c r="M1345" s="701"/>
    </row>
    <row r="1346" spans="1:13" hidden="1" x14ac:dyDescent="0.25">
      <c r="A1346" s="302"/>
      <c r="B1346" s="303"/>
      <c r="C1346" s="304"/>
      <c r="D1346" s="847"/>
      <c r="E1346" s="848"/>
      <c r="F1346" s="849"/>
      <c r="G1346" s="846"/>
      <c r="H1346" s="850"/>
      <c r="I1346" s="257"/>
      <c r="J1346" s="257"/>
      <c r="K1346" s="257"/>
      <c r="L1346" s="700"/>
      <c r="M1346" s="701"/>
    </row>
    <row r="1347" spans="1:13" hidden="1" x14ac:dyDescent="0.25">
      <c r="A1347" s="302"/>
      <c r="B1347" s="303"/>
      <c r="C1347" s="304"/>
      <c r="D1347" s="847"/>
      <c r="E1347" s="848"/>
      <c r="F1347" s="849"/>
      <c r="G1347" s="846"/>
      <c r="H1347" s="850"/>
      <c r="I1347" s="257"/>
      <c r="J1347" s="257"/>
      <c r="K1347" s="257"/>
      <c r="L1347" s="700"/>
      <c r="M1347" s="701"/>
    </row>
    <row r="1348" spans="1:13" hidden="1" x14ac:dyDescent="0.25">
      <c r="A1348" s="302"/>
      <c r="B1348" s="303"/>
      <c r="C1348" s="304"/>
      <c r="D1348" s="847"/>
      <c r="E1348" s="848"/>
      <c r="F1348" s="849"/>
      <c r="G1348" s="846"/>
      <c r="H1348" s="850"/>
      <c r="I1348" s="257"/>
      <c r="J1348" s="257"/>
      <c r="K1348" s="257"/>
      <c r="L1348" s="700"/>
      <c r="M1348" s="701"/>
    </row>
    <row r="1349" spans="1:13" hidden="1" x14ac:dyDescent="0.25">
      <c r="A1349" s="302"/>
      <c r="B1349" s="303"/>
      <c r="C1349" s="304"/>
      <c r="D1349" s="847"/>
      <c r="E1349" s="848"/>
      <c r="F1349" s="849"/>
      <c r="G1349" s="846"/>
      <c r="H1349" s="850"/>
      <c r="I1349" s="257"/>
      <c r="J1349" s="257"/>
      <c r="K1349" s="257"/>
      <c r="L1349" s="700"/>
      <c r="M1349" s="701"/>
    </row>
    <row r="1350" spans="1:13" hidden="1" x14ac:dyDescent="0.25">
      <c r="A1350" s="302"/>
      <c r="B1350" s="303"/>
      <c r="C1350" s="304"/>
      <c r="D1350" s="847"/>
      <c r="E1350" s="848"/>
      <c r="F1350" s="849"/>
      <c r="G1350" s="846"/>
      <c r="H1350" s="850"/>
      <c r="I1350" s="257"/>
      <c r="J1350" s="257"/>
      <c r="K1350" s="257"/>
      <c r="L1350" s="700"/>
      <c r="M1350" s="701"/>
    </row>
    <row r="1351" spans="1:13" hidden="1" x14ac:dyDescent="0.25">
      <c r="A1351" s="302"/>
      <c r="B1351" s="303"/>
      <c r="C1351" s="304"/>
      <c r="D1351" s="847"/>
      <c r="E1351" s="848"/>
      <c r="F1351" s="849"/>
      <c r="G1351" s="846"/>
      <c r="H1351" s="850"/>
      <c r="I1351" s="257"/>
      <c r="J1351" s="257"/>
      <c r="K1351" s="257"/>
      <c r="L1351" s="700"/>
      <c r="M1351" s="701"/>
    </row>
    <row r="1352" spans="1:13" hidden="1" x14ac:dyDescent="0.25">
      <c r="A1352" s="302"/>
      <c r="B1352" s="303"/>
      <c r="C1352" s="304"/>
      <c r="D1352" s="847"/>
      <c r="E1352" s="848"/>
      <c r="F1352" s="849"/>
      <c r="G1352" s="846"/>
      <c r="H1352" s="850"/>
      <c r="I1352" s="257"/>
      <c r="J1352" s="257"/>
      <c r="K1352" s="257"/>
      <c r="L1352" s="700"/>
      <c r="M1352" s="701"/>
    </row>
    <row r="1353" spans="1:13" hidden="1" x14ac:dyDescent="0.25">
      <c r="A1353" s="302"/>
      <c r="B1353" s="303"/>
      <c r="C1353" s="304"/>
      <c r="D1353" s="847"/>
      <c r="E1353" s="848"/>
      <c r="F1353" s="849"/>
      <c r="G1353" s="846"/>
      <c r="H1353" s="850"/>
      <c r="I1353" s="257"/>
      <c r="J1353" s="257"/>
      <c r="K1353" s="257"/>
      <c r="L1353" s="700"/>
      <c r="M1353" s="701"/>
    </row>
    <row r="1354" spans="1:13" hidden="1" x14ac:dyDescent="0.25">
      <c r="A1354" s="302"/>
      <c r="B1354" s="303"/>
      <c r="C1354" s="304"/>
      <c r="D1354" s="847"/>
      <c r="E1354" s="848"/>
      <c r="F1354" s="849"/>
      <c r="G1354" s="846"/>
      <c r="H1354" s="850"/>
      <c r="I1354" s="257"/>
      <c r="J1354" s="257"/>
      <c r="K1354" s="257"/>
      <c r="L1354" s="700"/>
      <c r="M1354" s="701"/>
    </row>
    <row r="1355" spans="1:13" hidden="1" x14ac:dyDescent="0.25">
      <c r="A1355" s="302"/>
      <c r="B1355" s="303"/>
      <c r="C1355" s="304"/>
      <c r="D1355" s="847"/>
      <c r="E1355" s="848"/>
      <c r="F1355" s="849"/>
      <c r="G1355" s="846"/>
      <c r="H1355" s="850"/>
      <c r="I1355" s="257"/>
      <c r="J1355" s="257"/>
      <c r="K1355" s="257"/>
      <c r="L1355" s="700"/>
      <c r="M1355" s="701"/>
    </row>
    <row r="1356" spans="1:13" hidden="1" x14ac:dyDescent="0.25">
      <c r="A1356" s="302"/>
      <c r="B1356" s="303"/>
      <c r="C1356" s="304"/>
      <c r="D1356" s="847"/>
      <c r="E1356" s="848"/>
      <c r="F1356" s="849"/>
      <c r="G1356" s="846"/>
      <c r="H1356" s="850"/>
      <c r="I1356" s="257"/>
      <c r="J1356" s="257"/>
      <c r="K1356" s="257"/>
      <c r="L1356" s="700"/>
      <c r="M1356" s="701"/>
    </row>
    <row r="1357" spans="1:13" hidden="1" x14ac:dyDescent="0.25">
      <c r="A1357" s="302"/>
      <c r="B1357" s="303"/>
      <c r="C1357" s="304"/>
      <c r="D1357" s="847"/>
      <c r="E1357" s="848"/>
      <c r="F1357" s="849"/>
      <c r="G1357" s="846"/>
      <c r="H1357" s="850"/>
      <c r="I1357" s="257"/>
      <c r="J1357" s="257"/>
      <c r="K1357" s="257"/>
      <c r="L1357" s="700"/>
      <c r="M1357" s="701"/>
    </row>
    <row r="1358" spans="1:13" hidden="1" x14ac:dyDescent="0.25">
      <c r="A1358" s="302"/>
      <c r="B1358" s="303"/>
      <c r="C1358" s="304"/>
      <c r="D1358" s="847"/>
      <c r="E1358" s="848"/>
      <c r="F1358" s="849"/>
      <c r="G1358" s="846"/>
      <c r="H1358" s="850"/>
      <c r="I1358" s="257"/>
      <c r="J1358" s="257"/>
      <c r="K1358" s="257"/>
      <c r="L1358" s="700"/>
      <c r="M1358" s="701"/>
    </row>
    <row r="1359" spans="1:13" hidden="1" x14ac:dyDescent="0.25">
      <c r="A1359" s="302"/>
      <c r="B1359" s="303"/>
      <c r="C1359" s="304"/>
      <c r="D1359" s="847"/>
      <c r="E1359" s="848"/>
      <c r="F1359" s="849"/>
      <c r="G1359" s="846"/>
      <c r="H1359" s="850"/>
      <c r="I1359" s="257"/>
      <c r="J1359" s="257"/>
      <c r="K1359" s="257"/>
      <c r="L1359" s="700"/>
      <c r="M1359" s="701"/>
    </row>
    <row r="1360" spans="1:13" hidden="1" x14ac:dyDescent="0.25">
      <c r="A1360" s="302"/>
      <c r="B1360" s="303"/>
      <c r="C1360" s="304"/>
      <c r="D1360" s="847"/>
      <c r="E1360" s="848"/>
      <c r="F1360" s="849"/>
      <c r="G1360" s="846"/>
      <c r="H1360" s="850"/>
      <c r="I1360" s="257"/>
      <c r="J1360" s="257"/>
      <c r="K1360" s="257"/>
      <c r="L1360" s="700"/>
      <c r="M1360" s="701"/>
    </row>
    <row r="1361" spans="1:13" hidden="1" x14ac:dyDescent="0.25">
      <c r="A1361" s="302"/>
      <c r="B1361" s="303"/>
      <c r="C1361" s="304"/>
      <c r="D1361" s="847"/>
      <c r="E1361" s="848"/>
      <c r="F1361" s="849"/>
      <c r="G1361" s="846"/>
      <c r="H1361" s="850"/>
      <c r="I1361" s="257"/>
      <c r="J1361" s="257"/>
      <c r="K1361" s="257"/>
      <c r="L1361" s="700"/>
      <c r="M1361" s="701"/>
    </row>
    <row r="1362" spans="1:13" hidden="1" x14ac:dyDescent="0.25">
      <c r="A1362" s="302"/>
      <c r="B1362" s="303"/>
      <c r="C1362" s="304"/>
      <c r="D1362" s="847"/>
      <c r="E1362" s="848"/>
      <c r="F1362" s="849"/>
      <c r="G1362" s="846"/>
      <c r="H1362" s="850"/>
      <c r="I1362" s="257"/>
      <c r="J1362" s="257"/>
      <c r="K1362" s="257"/>
      <c r="L1362" s="700"/>
      <c r="M1362" s="701"/>
    </row>
    <row r="1363" spans="1:13" hidden="1" x14ac:dyDescent="0.25">
      <c r="A1363" s="302"/>
      <c r="B1363" s="303"/>
      <c r="C1363" s="304"/>
      <c r="D1363" s="847"/>
      <c r="E1363" s="848"/>
      <c r="F1363" s="849"/>
      <c r="G1363" s="846"/>
      <c r="H1363" s="850"/>
      <c r="I1363" s="257"/>
      <c r="J1363" s="257"/>
      <c r="K1363" s="257"/>
      <c r="L1363" s="700"/>
      <c r="M1363" s="701"/>
    </row>
    <row r="1364" spans="1:13" hidden="1" x14ac:dyDescent="0.25">
      <c r="A1364" s="302"/>
      <c r="B1364" s="303"/>
      <c r="C1364" s="304"/>
      <c r="D1364" s="847"/>
      <c r="E1364" s="848"/>
      <c r="F1364" s="849"/>
      <c r="G1364" s="846"/>
      <c r="H1364" s="850"/>
      <c r="I1364" s="257"/>
      <c r="J1364" s="257"/>
      <c r="K1364" s="257"/>
      <c r="L1364" s="700"/>
      <c r="M1364" s="701"/>
    </row>
    <row r="1365" spans="1:13" hidden="1" x14ac:dyDescent="0.25">
      <c r="A1365" s="302"/>
      <c r="B1365" s="303"/>
      <c r="C1365" s="304"/>
      <c r="D1365" s="847"/>
      <c r="E1365" s="848"/>
      <c r="F1365" s="849"/>
      <c r="G1365" s="846"/>
      <c r="H1365" s="850"/>
      <c r="I1365" s="257"/>
      <c r="J1365" s="257"/>
      <c r="K1365" s="257"/>
      <c r="L1365" s="700"/>
      <c r="M1365" s="701"/>
    </row>
    <row r="1366" spans="1:13" hidden="1" x14ac:dyDescent="0.25">
      <c r="A1366" s="302"/>
      <c r="B1366" s="303"/>
      <c r="C1366" s="304"/>
      <c r="D1366" s="847"/>
      <c r="E1366" s="848"/>
      <c r="F1366" s="849"/>
      <c r="G1366" s="846"/>
      <c r="H1366" s="850"/>
      <c r="I1366" s="257"/>
      <c r="J1366" s="257"/>
      <c r="K1366" s="257"/>
      <c r="L1366" s="700"/>
      <c r="M1366" s="701"/>
    </row>
    <row r="1367" spans="1:13" hidden="1" x14ac:dyDescent="0.25">
      <c r="A1367" s="302"/>
      <c r="B1367" s="303"/>
      <c r="C1367" s="304"/>
      <c r="D1367" s="847"/>
      <c r="E1367" s="848"/>
      <c r="F1367" s="849"/>
      <c r="G1367" s="846"/>
      <c r="H1367" s="850"/>
      <c r="I1367" s="257"/>
      <c r="J1367" s="257"/>
      <c r="K1367" s="257"/>
      <c r="L1367" s="700"/>
      <c r="M1367" s="701"/>
    </row>
    <row r="1368" spans="1:13" hidden="1" x14ac:dyDescent="0.25">
      <c r="A1368" s="302"/>
      <c r="B1368" s="303"/>
      <c r="C1368" s="304"/>
      <c r="D1368" s="847"/>
      <c r="E1368" s="848"/>
      <c r="F1368" s="849"/>
      <c r="G1368" s="846"/>
      <c r="H1368" s="850"/>
      <c r="I1368" s="257"/>
      <c r="J1368" s="257"/>
      <c r="K1368" s="257"/>
      <c r="L1368" s="700"/>
      <c r="M1368" s="701"/>
    </row>
    <row r="1369" spans="1:13" hidden="1" x14ac:dyDescent="0.25">
      <c r="A1369" s="302"/>
      <c r="B1369" s="303"/>
      <c r="C1369" s="304"/>
      <c r="D1369" s="847"/>
      <c r="E1369" s="848"/>
      <c r="F1369" s="849"/>
      <c r="G1369" s="846"/>
      <c r="H1369" s="850"/>
      <c r="I1369" s="257"/>
      <c r="J1369" s="257"/>
      <c r="K1369" s="257"/>
      <c r="L1369" s="700"/>
      <c r="M1369" s="701"/>
    </row>
    <row r="1370" spans="1:13" hidden="1" x14ac:dyDescent="0.25">
      <c r="A1370" s="302"/>
      <c r="B1370" s="303"/>
      <c r="C1370" s="304"/>
      <c r="D1370" s="847"/>
      <c r="E1370" s="848"/>
      <c r="F1370" s="849"/>
      <c r="G1370" s="846"/>
      <c r="H1370" s="850"/>
      <c r="I1370" s="257"/>
      <c r="J1370" s="257"/>
      <c r="K1370" s="257"/>
      <c r="L1370" s="700"/>
      <c r="M1370" s="701"/>
    </row>
    <row r="1371" spans="1:13" hidden="1" x14ac:dyDescent="0.25">
      <c r="A1371" s="302"/>
      <c r="B1371" s="303"/>
      <c r="C1371" s="304"/>
      <c r="D1371" s="847"/>
      <c r="E1371" s="848"/>
      <c r="F1371" s="849"/>
      <c r="G1371" s="846"/>
      <c r="H1371" s="850"/>
      <c r="I1371" s="257"/>
      <c r="J1371" s="257"/>
      <c r="K1371" s="257"/>
      <c r="L1371" s="700"/>
      <c r="M1371" s="701"/>
    </row>
    <row r="1372" spans="1:13" hidden="1" x14ac:dyDescent="0.25">
      <c r="A1372" s="302"/>
      <c r="B1372" s="303"/>
      <c r="C1372" s="304"/>
      <c r="D1372" s="847"/>
      <c r="E1372" s="848"/>
      <c r="F1372" s="849"/>
      <c r="G1372" s="846"/>
      <c r="H1372" s="850"/>
      <c r="I1372" s="257"/>
      <c r="J1372" s="257"/>
      <c r="K1372" s="257"/>
      <c r="L1372" s="700"/>
      <c r="M1372" s="701"/>
    </row>
    <row r="1373" spans="1:13" hidden="1" x14ac:dyDescent="0.25">
      <c r="A1373" s="302"/>
      <c r="B1373" s="303"/>
      <c r="C1373" s="304"/>
      <c r="D1373" s="847"/>
      <c r="E1373" s="848"/>
      <c r="F1373" s="849"/>
      <c r="G1373" s="846"/>
      <c r="H1373" s="850"/>
      <c r="I1373" s="257"/>
      <c r="J1373" s="257"/>
      <c r="K1373" s="257"/>
      <c r="L1373" s="700"/>
      <c r="M1373" s="701"/>
    </row>
    <row r="1374" spans="1:13" hidden="1" x14ac:dyDescent="0.25">
      <c r="A1374" s="302"/>
      <c r="B1374" s="303"/>
      <c r="C1374" s="304"/>
      <c r="D1374" s="847"/>
      <c r="E1374" s="848"/>
      <c r="F1374" s="849"/>
      <c r="G1374" s="846"/>
      <c r="H1374" s="850"/>
      <c r="I1374" s="257"/>
      <c r="J1374" s="257"/>
      <c r="K1374" s="257"/>
      <c r="L1374" s="700"/>
      <c r="M1374" s="701"/>
    </row>
    <row r="1375" spans="1:13" hidden="1" x14ac:dyDescent="0.25">
      <c r="A1375" s="302"/>
      <c r="B1375" s="303"/>
      <c r="C1375" s="304"/>
      <c r="D1375" s="847"/>
      <c r="E1375" s="848"/>
      <c r="F1375" s="849"/>
      <c r="G1375" s="846"/>
      <c r="H1375" s="850"/>
      <c r="I1375" s="257"/>
      <c r="J1375" s="257"/>
      <c r="K1375" s="257"/>
      <c r="L1375" s="700"/>
      <c r="M1375" s="701"/>
    </row>
    <row r="1376" spans="1:13" hidden="1" x14ac:dyDescent="0.25">
      <c r="A1376" s="302"/>
      <c r="B1376" s="303"/>
      <c r="C1376" s="304"/>
      <c r="D1376" s="847"/>
      <c r="E1376" s="848"/>
      <c r="F1376" s="849"/>
      <c r="G1376" s="846"/>
      <c r="H1376" s="850"/>
      <c r="I1376" s="257"/>
      <c r="J1376" s="257"/>
      <c r="K1376" s="257"/>
      <c r="L1376" s="700"/>
      <c r="M1376" s="701"/>
    </row>
    <row r="1377" spans="1:13" hidden="1" x14ac:dyDescent="0.25">
      <c r="A1377" s="302"/>
      <c r="B1377" s="303"/>
      <c r="C1377" s="304"/>
      <c r="D1377" s="847"/>
      <c r="E1377" s="848"/>
      <c r="F1377" s="849"/>
      <c r="G1377" s="846"/>
      <c r="H1377" s="850"/>
      <c r="I1377" s="257"/>
      <c r="J1377" s="257"/>
      <c r="K1377" s="257"/>
      <c r="L1377" s="700"/>
      <c r="M1377" s="701"/>
    </row>
    <row r="1378" spans="1:13" hidden="1" x14ac:dyDescent="0.25">
      <c r="A1378" s="302"/>
      <c r="B1378" s="303"/>
      <c r="C1378" s="304"/>
      <c r="D1378" s="847"/>
      <c r="E1378" s="848"/>
      <c r="F1378" s="849"/>
      <c r="G1378" s="846"/>
      <c r="H1378" s="850"/>
      <c r="I1378" s="257"/>
      <c r="J1378" s="257"/>
      <c r="K1378" s="257"/>
      <c r="L1378" s="700"/>
      <c r="M1378" s="701"/>
    </row>
    <row r="1379" spans="1:13" hidden="1" x14ac:dyDescent="0.25">
      <c r="A1379" s="302"/>
      <c r="B1379" s="303"/>
      <c r="C1379" s="304"/>
      <c r="D1379" s="847"/>
      <c r="E1379" s="848"/>
      <c r="F1379" s="849"/>
      <c r="G1379" s="846"/>
      <c r="H1379" s="850"/>
      <c r="I1379" s="257"/>
      <c r="J1379" s="257"/>
      <c r="K1379" s="257"/>
      <c r="L1379" s="700"/>
      <c r="M1379" s="701"/>
    </row>
    <row r="1380" spans="1:13" hidden="1" x14ac:dyDescent="0.25">
      <c r="A1380" s="302"/>
      <c r="B1380" s="303"/>
      <c r="C1380" s="304"/>
      <c r="D1380" s="847"/>
      <c r="E1380" s="848"/>
      <c r="F1380" s="849"/>
      <c r="G1380" s="846"/>
      <c r="H1380" s="850"/>
      <c r="I1380" s="257"/>
      <c r="J1380" s="257"/>
      <c r="K1380" s="257"/>
      <c r="L1380" s="700"/>
      <c r="M1380" s="701"/>
    </row>
    <row r="1381" spans="1:13" hidden="1" x14ac:dyDescent="0.25">
      <c r="A1381" s="302"/>
      <c r="B1381" s="303"/>
      <c r="C1381" s="304"/>
      <c r="D1381" s="847"/>
      <c r="E1381" s="848"/>
      <c r="F1381" s="849"/>
      <c r="G1381" s="846"/>
      <c r="H1381" s="850"/>
      <c r="I1381" s="257"/>
      <c r="J1381" s="257"/>
      <c r="K1381" s="257"/>
      <c r="L1381" s="700"/>
      <c r="M1381" s="701"/>
    </row>
    <row r="1382" spans="1:13" hidden="1" x14ac:dyDescent="0.25">
      <c r="A1382" s="302"/>
      <c r="B1382" s="303"/>
      <c r="C1382" s="304"/>
      <c r="D1382" s="847"/>
      <c r="E1382" s="848"/>
      <c r="F1382" s="849"/>
      <c r="G1382" s="846"/>
      <c r="H1382" s="850"/>
      <c r="I1382" s="257"/>
      <c r="J1382" s="257"/>
      <c r="K1382" s="257"/>
      <c r="L1382" s="700"/>
      <c r="M1382" s="701"/>
    </row>
    <row r="1383" spans="1:13" hidden="1" x14ac:dyDescent="0.25">
      <c r="A1383" s="302"/>
      <c r="B1383" s="303"/>
      <c r="C1383" s="304"/>
      <c r="D1383" s="847"/>
      <c r="E1383" s="848"/>
      <c r="F1383" s="849"/>
      <c r="G1383" s="846"/>
      <c r="H1383" s="850"/>
      <c r="I1383" s="257"/>
      <c r="J1383" s="257"/>
      <c r="K1383" s="257"/>
      <c r="L1383" s="700"/>
      <c r="M1383" s="701"/>
    </row>
    <row r="1384" spans="1:13" hidden="1" x14ac:dyDescent="0.25">
      <c r="A1384" s="302"/>
      <c r="B1384" s="303"/>
      <c r="C1384" s="304"/>
      <c r="D1384" s="847"/>
      <c r="E1384" s="848"/>
      <c r="F1384" s="849"/>
      <c r="G1384" s="846"/>
      <c r="H1384" s="850"/>
      <c r="I1384" s="257"/>
      <c r="J1384" s="257"/>
      <c r="K1384" s="257"/>
      <c r="L1384" s="700"/>
      <c r="M1384" s="701"/>
    </row>
    <row r="1385" spans="1:13" hidden="1" x14ac:dyDescent="0.25">
      <c r="A1385" s="302"/>
      <c r="B1385" s="303"/>
      <c r="C1385" s="304"/>
      <c r="D1385" s="847"/>
      <c r="E1385" s="848"/>
      <c r="F1385" s="849"/>
      <c r="G1385" s="846"/>
      <c r="H1385" s="850"/>
      <c r="I1385" s="257"/>
      <c r="J1385" s="257"/>
      <c r="K1385" s="257"/>
      <c r="L1385" s="700"/>
      <c r="M1385" s="701"/>
    </row>
    <row r="1386" spans="1:13" hidden="1" x14ac:dyDescent="0.25">
      <c r="A1386" s="302"/>
      <c r="B1386" s="303"/>
      <c r="C1386" s="304"/>
      <c r="D1386" s="847"/>
      <c r="E1386" s="848"/>
      <c r="F1386" s="849"/>
      <c r="G1386" s="846"/>
      <c r="H1386" s="850"/>
      <c r="I1386" s="257"/>
      <c r="J1386" s="257"/>
      <c r="K1386" s="257"/>
      <c r="L1386" s="700"/>
      <c r="M1386" s="701"/>
    </row>
    <row r="1387" spans="1:13" hidden="1" x14ac:dyDescent="0.25">
      <c r="A1387" s="302"/>
      <c r="B1387" s="303"/>
      <c r="C1387" s="304"/>
      <c r="D1387" s="847"/>
      <c r="E1387" s="848"/>
      <c r="F1387" s="849"/>
      <c r="G1387" s="846"/>
      <c r="H1387" s="850"/>
      <c r="I1387" s="257"/>
      <c r="J1387" s="257"/>
      <c r="K1387" s="257"/>
      <c r="L1387" s="700"/>
      <c r="M1387" s="701"/>
    </row>
    <row r="1388" spans="1:13" hidden="1" x14ac:dyDescent="0.25">
      <c r="A1388" s="302"/>
      <c r="B1388" s="303"/>
      <c r="C1388" s="304"/>
      <c r="D1388" s="847"/>
      <c r="E1388" s="848"/>
      <c r="F1388" s="849"/>
      <c r="G1388" s="846"/>
      <c r="H1388" s="850"/>
      <c r="I1388" s="257"/>
      <c r="J1388" s="257"/>
      <c r="K1388" s="257"/>
      <c r="L1388" s="700"/>
      <c r="M1388" s="701"/>
    </row>
    <row r="1389" spans="1:13" hidden="1" x14ac:dyDescent="0.25">
      <c r="A1389" s="302"/>
      <c r="B1389" s="303"/>
      <c r="C1389" s="304"/>
      <c r="D1389" s="847"/>
      <c r="E1389" s="848"/>
      <c r="F1389" s="849"/>
      <c r="G1389" s="846"/>
      <c r="H1389" s="850"/>
      <c r="I1389" s="257"/>
      <c r="J1389" s="257"/>
      <c r="K1389" s="257"/>
      <c r="L1389" s="700"/>
      <c r="M1389" s="701"/>
    </row>
    <row r="1390" spans="1:13" hidden="1" x14ac:dyDescent="0.25">
      <c r="A1390" s="302"/>
      <c r="B1390" s="303"/>
      <c r="C1390" s="304"/>
      <c r="D1390" s="847"/>
      <c r="E1390" s="848"/>
      <c r="F1390" s="849"/>
      <c r="G1390" s="846"/>
      <c r="H1390" s="850"/>
      <c r="I1390" s="257"/>
      <c r="J1390" s="257"/>
      <c r="K1390" s="257"/>
      <c r="L1390" s="700"/>
      <c r="M1390" s="701"/>
    </row>
    <row r="1391" spans="1:13" hidden="1" x14ac:dyDescent="0.25">
      <c r="A1391" s="302"/>
      <c r="B1391" s="303"/>
      <c r="C1391" s="304"/>
      <c r="D1391" s="847"/>
      <c r="E1391" s="848"/>
      <c r="F1391" s="849"/>
      <c r="G1391" s="846"/>
      <c r="H1391" s="850"/>
      <c r="I1391" s="257"/>
      <c r="J1391" s="257"/>
      <c r="K1391" s="257"/>
      <c r="L1391" s="700"/>
      <c r="M1391" s="701"/>
    </row>
    <row r="1392" spans="1:13" hidden="1" x14ac:dyDescent="0.25">
      <c r="A1392" s="302"/>
      <c r="B1392" s="303"/>
      <c r="C1392" s="304"/>
      <c r="D1392" s="847"/>
      <c r="E1392" s="848"/>
      <c r="F1392" s="849"/>
      <c r="G1392" s="846"/>
      <c r="H1392" s="850"/>
      <c r="I1392" s="257"/>
      <c r="J1392" s="257"/>
      <c r="K1392" s="257"/>
      <c r="L1392" s="700"/>
      <c r="M1392" s="701"/>
    </row>
    <row r="1393" spans="1:13" hidden="1" x14ac:dyDescent="0.25">
      <c r="A1393" s="302"/>
      <c r="B1393" s="303"/>
      <c r="C1393" s="304"/>
      <c r="D1393" s="847"/>
      <c r="E1393" s="848"/>
      <c r="F1393" s="849"/>
      <c r="G1393" s="846"/>
      <c r="H1393" s="850"/>
      <c r="I1393" s="257"/>
      <c r="J1393" s="257"/>
      <c r="K1393" s="257"/>
      <c r="L1393" s="700"/>
      <c r="M1393" s="701"/>
    </row>
    <row r="1394" spans="1:13" hidden="1" x14ac:dyDescent="0.25">
      <c r="A1394" s="302"/>
      <c r="B1394" s="303"/>
      <c r="C1394" s="304"/>
      <c r="D1394" s="847"/>
      <c r="E1394" s="848"/>
      <c r="F1394" s="849"/>
      <c r="G1394" s="846"/>
      <c r="H1394" s="850"/>
      <c r="I1394" s="257"/>
      <c r="J1394" s="257"/>
      <c r="K1394" s="257"/>
      <c r="L1394" s="700"/>
      <c r="M1394" s="701"/>
    </row>
    <row r="1395" spans="1:13" hidden="1" x14ac:dyDescent="0.25">
      <c r="A1395" s="302"/>
      <c r="B1395" s="303"/>
      <c r="C1395" s="304"/>
      <c r="D1395" s="847"/>
      <c r="E1395" s="848"/>
      <c r="F1395" s="849"/>
      <c r="G1395" s="846"/>
      <c r="H1395" s="850"/>
      <c r="I1395" s="257"/>
      <c r="J1395" s="257"/>
      <c r="K1395" s="257"/>
      <c r="L1395" s="700"/>
      <c r="M1395" s="701"/>
    </row>
    <row r="1396" spans="1:13" hidden="1" x14ac:dyDescent="0.25">
      <c r="A1396" s="302"/>
      <c r="B1396" s="303"/>
      <c r="C1396" s="304"/>
      <c r="D1396" s="847"/>
      <c r="E1396" s="848"/>
      <c r="F1396" s="849"/>
      <c r="G1396" s="846"/>
      <c r="H1396" s="850"/>
      <c r="I1396" s="257"/>
      <c r="J1396" s="257"/>
      <c r="K1396" s="257"/>
      <c r="L1396" s="700"/>
      <c r="M1396" s="701"/>
    </row>
    <row r="1397" spans="1:13" hidden="1" x14ac:dyDescent="0.25">
      <c r="A1397" s="302"/>
      <c r="B1397" s="303"/>
      <c r="C1397" s="304"/>
      <c r="D1397" s="847"/>
      <c r="E1397" s="848"/>
      <c r="F1397" s="849"/>
      <c r="G1397" s="846"/>
      <c r="H1397" s="850"/>
      <c r="I1397" s="257"/>
      <c r="J1397" s="257"/>
      <c r="K1397" s="257"/>
      <c r="L1397" s="700"/>
      <c r="M1397" s="701"/>
    </row>
    <row r="1398" spans="1:13" hidden="1" x14ac:dyDescent="0.25">
      <c r="A1398" s="302"/>
      <c r="B1398" s="303"/>
      <c r="C1398" s="304"/>
      <c r="D1398" s="847"/>
      <c r="E1398" s="848"/>
      <c r="F1398" s="849"/>
      <c r="G1398" s="846"/>
      <c r="H1398" s="850"/>
      <c r="I1398" s="257"/>
      <c r="J1398" s="257"/>
      <c r="K1398" s="257"/>
      <c r="L1398" s="700"/>
      <c r="M1398" s="701"/>
    </row>
    <row r="1399" spans="1:13" hidden="1" x14ac:dyDescent="0.25">
      <c r="A1399" s="302"/>
      <c r="B1399" s="303"/>
      <c r="C1399" s="304"/>
      <c r="D1399" s="847"/>
      <c r="E1399" s="848"/>
      <c r="F1399" s="849"/>
      <c r="G1399" s="846"/>
      <c r="H1399" s="850"/>
      <c r="I1399" s="257"/>
      <c r="J1399" s="257"/>
      <c r="K1399" s="257"/>
      <c r="L1399" s="700"/>
      <c r="M1399" s="701"/>
    </row>
    <row r="1400" spans="1:13" hidden="1" x14ac:dyDescent="0.25">
      <c r="A1400" s="302"/>
      <c r="B1400" s="303"/>
      <c r="C1400" s="304"/>
      <c r="D1400" s="847"/>
      <c r="E1400" s="848"/>
      <c r="F1400" s="849"/>
      <c r="G1400" s="846"/>
      <c r="H1400" s="850"/>
      <c r="I1400" s="257"/>
      <c r="J1400" s="257"/>
      <c r="K1400" s="257"/>
      <c r="L1400" s="700"/>
      <c r="M1400" s="701"/>
    </row>
    <row r="1401" spans="1:13" hidden="1" x14ac:dyDescent="0.25">
      <c r="A1401" s="302"/>
      <c r="B1401" s="303"/>
      <c r="C1401" s="304"/>
      <c r="D1401" s="847"/>
      <c r="E1401" s="848"/>
      <c r="F1401" s="849"/>
      <c r="G1401" s="846"/>
      <c r="H1401" s="850"/>
      <c r="I1401" s="257"/>
      <c r="J1401" s="257"/>
      <c r="K1401" s="257"/>
      <c r="L1401" s="700"/>
      <c r="M1401" s="701"/>
    </row>
    <row r="1402" spans="1:13" hidden="1" x14ac:dyDescent="0.25">
      <c r="A1402" s="302"/>
      <c r="B1402" s="303"/>
      <c r="C1402" s="304"/>
      <c r="D1402" s="847"/>
      <c r="E1402" s="848"/>
      <c r="F1402" s="849"/>
      <c r="G1402" s="846"/>
      <c r="H1402" s="850"/>
      <c r="I1402" s="257"/>
      <c r="J1402" s="257"/>
      <c r="K1402" s="257"/>
      <c r="L1402" s="700"/>
      <c r="M1402" s="701"/>
    </row>
    <row r="1403" spans="1:13" hidden="1" x14ac:dyDescent="0.25">
      <c r="A1403" s="302"/>
      <c r="B1403" s="303"/>
      <c r="C1403" s="304"/>
      <c r="D1403" s="847"/>
      <c r="E1403" s="848"/>
      <c r="F1403" s="849"/>
      <c r="G1403" s="846"/>
      <c r="H1403" s="850"/>
      <c r="I1403" s="257"/>
      <c r="J1403" s="257"/>
      <c r="K1403" s="257"/>
      <c r="L1403" s="700"/>
      <c r="M1403" s="701"/>
    </row>
    <row r="1404" spans="1:13" hidden="1" x14ac:dyDescent="0.25">
      <c r="A1404" s="302"/>
      <c r="B1404" s="303"/>
      <c r="C1404" s="304"/>
      <c r="D1404" s="847"/>
      <c r="E1404" s="848"/>
      <c r="F1404" s="849"/>
      <c r="G1404" s="846"/>
      <c r="H1404" s="850"/>
      <c r="I1404" s="257"/>
      <c r="J1404" s="257"/>
      <c r="K1404" s="257"/>
      <c r="L1404" s="700"/>
      <c r="M1404" s="701"/>
    </row>
    <row r="1405" spans="1:13" hidden="1" x14ac:dyDescent="0.25">
      <c r="A1405" s="302"/>
      <c r="B1405" s="303"/>
      <c r="C1405" s="304"/>
      <c r="D1405" s="847"/>
      <c r="E1405" s="848"/>
      <c r="F1405" s="849"/>
      <c r="G1405" s="846"/>
      <c r="H1405" s="850"/>
      <c r="I1405" s="257"/>
      <c r="J1405" s="257"/>
      <c r="K1405" s="257"/>
      <c r="L1405" s="700"/>
      <c r="M1405" s="701"/>
    </row>
    <row r="1406" spans="1:13" hidden="1" x14ac:dyDescent="0.25">
      <c r="A1406" s="302"/>
      <c r="B1406" s="303"/>
      <c r="C1406" s="304"/>
      <c r="D1406" s="847"/>
      <c r="E1406" s="848"/>
      <c r="F1406" s="849"/>
      <c r="G1406" s="846"/>
      <c r="H1406" s="850"/>
      <c r="I1406" s="257"/>
      <c r="J1406" s="257"/>
      <c r="K1406" s="257"/>
      <c r="L1406" s="700"/>
      <c r="M1406" s="701"/>
    </row>
    <row r="1407" spans="1:13" hidden="1" x14ac:dyDescent="0.25">
      <c r="A1407" s="302"/>
      <c r="B1407" s="303"/>
      <c r="C1407" s="304"/>
      <c r="D1407" s="847"/>
      <c r="E1407" s="848"/>
      <c r="F1407" s="849"/>
      <c r="G1407" s="846"/>
      <c r="H1407" s="850"/>
      <c r="I1407" s="257"/>
      <c r="J1407" s="257"/>
      <c r="K1407" s="257"/>
      <c r="L1407" s="700"/>
      <c r="M1407" s="701"/>
    </row>
    <row r="1408" spans="1:13" hidden="1" x14ac:dyDescent="0.25">
      <c r="A1408" s="302"/>
      <c r="B1408" s="303"/>
      <c r="C1408" s="304"/>
      <c r="D1408" s="847"/>
      <c r="E1408" s="848"/>
      <c r="F1408" s="849"/>
      <c r="G1408" s="846"/>
      <c r="H1408" s="850"/>
      <c r="I1408" s="257"/>
      <c r="J1408" s="257"/>
      <c r="K1408" s="257"/>
      <c r="L1408" s="700"/>
      <c r="M1408" s="701"/>
    </row>
    <row r="1409" spans="1:13" hidden="1" x14ac:dyDescent="0.25">
      <c r="A1409" s="302"/>
      <c r="B1409" s="303"/>
      <c r="C1409" s="304"/>
      <c r="D1409" s="847"/>
      <c r="E1409" s="848"/>
      <c r="F1409" s="849"/>
      <c r="G1409" s="846"/>
      <c r="H1409" s="850"/>
      <c r="I1409" s="257"/>
      <c r="J1409" s="257"/>
      <c r="K1409" s="257"/>
      <c r="L1409" s="700"/>
      <c r="M1409" s="701"/>
    </row>
    <row r="1410" spans="1:13" hidden="1" x14ac:dyDescent="0.25">
      <c r="A1410" s="302"/>
      <c r="B1410" s="303"/>
      <c r="C1410" s="304"/>
      <c r="D1410" s="847"/>
      <c r="E1410" s="848"/>
      <c r="F1410" s="849"/>
      <c r="G1410" s="846"/>
      <c r="H1410" s="850"/>
      <c r="I1410" s="257"/>
      <c r="J1410" s="257"/>
      <c r="K1410" s="257"/>
      <c r="L1410" s="700"/>
      <c r="M1410" s="701"/>
    </row>
    <row r="1411" spans="1:13" hidden="1" x14ac:dyDescent="0.25">
      <c r="A1411" s="302"/>
      <c r="B1411" s="303"/>
      <c r="C1411" s="304"/>
      <c r="D1411" s="847"/>
      <c r="E1411" s="848"/>
      <c r="F1411" s="849"/>
      <c r="G1411" s="846"/>
      <c r="H1411" s="850"/>
      <c r="I1411" s="257"/>
      <c r="J1411" s="257"/>
      <c r="K1411" s="257"/>
      <c r="L1411" s="700"/>
      <c r="M1411" s="701"/>
    </row>
    <row r="1412" spans="1:13" hidden="1" x14ac:dyDescent="0.25">
      <c r="A1412" s="302"/>
      <c r="B1412" s="303"/>
      <c r="C1412" s="304"/>
      <c r="D1412" s="847"/>
      <c r="E1412" s="848"/>
      <c r="F1412" s="849"/>
      <c r="G1412" s="846"/>
      <c r="H1412" s="850"/>
      <c r="I1412" s="257"/>
      <c r="J1412" s="257"/>
      <c r="K1412" s="257"/>
      <c r="L1412" s="700"/>
      <c r="M1412" s="701"/>
    </row>
    <row r="1413" spans="1:13" hidden="1" x14ac:dyDescent="0.25">
      <c r="A1413" s="302"/>
      <c r="B1413" s="303"/>
      <c r="C1413" s="304"/>
      <c r="D1413" s="847"/>
      <c r="E1413" s="848"/>
      <c r="F1413" s="849"/>
      <c r="G1413" s="846"/>
      <c r="H1413" s="850"/>
      <c r="I1413" s="257"/>
      <c r="J1413" s="257"/>
      <c r="K1413" s="257"/>
      <c r="L1413" s="700"/>
      <c r="M1413" s="701"/>
    </row>
    <row r="1414" spans="1:13" hidden="1" x14ac:dyDescent="0.25">
      <c r="A1414" s="302"/>
      <c r="B1414" s="303"/>
      <c r="C1414" s="304"/>
      <c r="D1414" s="847"/>
      <c r="E1414" s="848"/>
      <c r="F1414" s="849"/>
      <c r="G1414" s="846"/>
      <c r="H1414" s="850"/>
      <c r="I1414" s="257"/>
      <c r="J1414" s="257"/>
      <c r="K1414" s="257"/>
      <c r="L1414" s="700"/>
      <c r="M1414" s="701"/>
    </row>
    <row r="1415" spans="1:13" hidden="1" x14ac:dyDescent="0.25">
      <c r="A1415" s="302"/>
      <c r="B1415" s="303"/>
      <c r="C1415" s="304"/>
      <c r="D1415" s="847"/>
      <c r="E1415" s="848"/>
      <c r="F1415" s="849"/>
      <c r="G1415" s="846"/>
      <c r="H1415" s="850"/>
      <c r="I1415" s="257"/>
      <c r="J1415" s="257"/>
      <c r="K1415" s="257"/>
      <c r="L1415" s="700"/>
      <c r="M1415" s="701"/>
    </row>
    <row r="1416" spans="1:13" hidden="1" x14ac:dyDescent="0.25">
      <c r="A1416" s="302"/>
      <c r="B1416" s="303"/>
      <c r="C1416" s="304"/>
      <c r="D1416" s="847"/>
      <c r="E1416" s="848"/>
      <c r="F1416" s="849"/>
      <c r="G1416" s="846"/>
      <c r="H1416" s="850"/>
      <c r="I1416" s="257"/>
      <c r="J1416" s="257"/>
      <c r="K1416" s="257"/>
      <c r="L1416" s="700"/>
      <c r="M1416" s="701"/>
    </row>
    <row r="1417" spans="1:13" hidden="1" x14ac:dyDescent="0.25">
      <c r="A1417" s="302"/>
      <c r="B1417" s="303"/>
      <c r="C1417" s="304"/>
      <c r="D1417" s="847"/>
      <c r="E1417" s="848"/>
      <c r="F1417" s="849"/>
      <c r="G1417" s="846"/>
      <c r="H1417" s="850"/>
      <c r="I1417" s="257"/>
      <c r="J1417" s="257"/>
      <c r="K1417" s="257"/>
      <c r="L1417" s="700"/>
      <c r="M1417" s="701"/>
    </row>
    <row r="1418" spans="1:13" hidden="1" x14ac:dyDescent="0.25">
      <c r="A1418" s="302"/>
      <c r="B1418" s="303"/>
      <c r="C1418" s="304"/>
      <c r="D1418" s="847"/>
      <c r="E1418" s="848"/>
      <c r="F1418" s="849"/>
      <c r="G1418" s="846"/>
      <c r="H1418" s="850"/>
      <c r="I1418" s="257"/>
      <c r="J1418" s="257"/>
      <c r="K1418" s="257"/>
      <c r="L1418" s="700"/>
      <c r="M1418" s="701"/>
    </row>
    <row r="1419" spans="1:13" hidden="1" x14ac:dyDescent="0.25">
      <c r="A1419" s="302"/>
      <c r="B1419" s="303"/>
      <c r="C1419" s="304"/>
      <c r="D1419" s="847"/>
      <c r="E1419" s="848"/>
      <c r="F1419" s="849"/>
      <c r="G1419" s="846"/>
      <c r="H1419" s="850"/>
      <c r="I1419" s="257"/>
      <c r="J1419" s="257"/>
      <c r="K1419" s="257"/>
      <c r="L1419" s="700"/>
      <c r="M1419" s="701"/>
    </row>
    <row r="1420" spans="1:13" hidden="1" x14ac:dyDescent="0.25">
      <c r="A1420" s="302"/>
      <c r="B1420" s="303"/>
      <c r="C1420" s="304"/>
      <c r="D1420" s="847"/>
      <c r="E1420" s="848"/>
      <c r="F1420" s="849"/>
      <c r="G1420" s="846"/>
      <c r="H1420" s="850"/>
      <c r="I1420" s="257"/>
      <c r="J1420" s="257"/>
      <c r="K1420" s="257"/>
      <c r="L1420" s="700"/>
      <c r="M1420" s="701"/>
    </row>
    <row r="1421" spans="1:13" hidden="1" x14ac:dyDescent="0.25">
      <c r="A1421" s="302"/>
      <c r="B1421" s="303"/>
      <c r="C1421" s="304"/>
      <c r="D1421" s="847"/>
      <c r="E1421" s="848"/>
      <c r="F1421" s="849"/>
      <c r="G1421" s="846"/>
      <c r="H1421" s="850"/>
      <c r="I1421" s="257"/>
      <c r="J1421" s="257"/>
      <c r="K1421" s="257"/>
      <c r="L1421" s="700"/>
      <c r="M1421" s="701"/>
    </row>
    <row r="1422" spans="1:13" hidden="1" x14ac:dyDescent="0.25">
      <c r="A1422" s="302"/>
      <c r="B1422" s="303"/>
      <c r="C1422" s="304"/>
      <c r="D1422" s="847"/>
      <c r="E1422" s="848"/>
      <c r="F1422" s="849"/>
      <c r="G1422" s="846"/>
      <c r="H1422" s="850"/>
      <c r="I1422" s="257"/>
      <c r="J1422" s="257"/>
      <c r="K1422" s="257"/>
      <c r="L1422" s="700"/>
      <c r="M1422" s="701"/>
    </row>
    <row r="1423" spans="1:13" hidden="1" x14ac:dyDescent="0.25">
      <c r="A1423" s="302"/>
      <c r="B1423" s="303"/>
      <c r="C1423" s="304"/>
      <c r="D1423" s="847"/>
      <c r="E1423" s="848"/>
      <c r="F1423" s="849"/>
      <c r="G1423" s="846"/>
      <c r="H1423" s="850"/>
      <c r="I1423" s="257"/>
      <c r="J1423" s="257"/>
      <c r="K1423" s="257"/>
      <c r="L1423" s="700"/>
      <c r="M1423" s="701"/>
    </row>
    <row r="1424" spans="1:13" hidden="1" x14ac:dyDescent="0.25">
      <c r="A1424" s="302"/>
      <c r="B1424" s="303"/>
      <c r="C1424" s="304"/>
      <c r="D1424" s="847"/>
      <c r="E1424" s="848"/>
      <c r="F1424" s="849"/>
      <c r="G1424" s="846"/>
      <c r="H1424" s="850"/>
      <c r="I1424" s="257"/>
      <c r="J1424" s="257"/>
      <c r="K1424" s="257"/>
      <c r="L1424" s="700"/>
      <c r="M1424" s="701"/>
    </row>
    <row r="1425" spans="1:13" hidden="1" x14ac:dyDescent="0.25">
      <c r="A1425" s="302"/>
      <c r="B1425" s="303"/>
      <c r="C1425" s="304"/>
      <c r="D1425" s="847"/>
      <c r="E1425" s="848"/>
      <c r="F1425" s="849"/>
      <c r="G1425" s="846"/>
      <c r="H1425" s="850"/>
      <c r="I1425" s="257"/>
      <c r="J1425" s="257"/>
      <c r="K1425" s="257"/>
      <c r="L1425" s="700"/>
      <c r="M1425" s="701"/>
    </row>
    <row r="1426" spans="1:13" hidden="1" x14ac:dyDescent="0.25">
      <c r="A1426" s="302"/>
      <c r="B1426" s="303"/>
      <c r="C1426" s="304"/>
      <c r="D1426" s="847"/>
      <c r="E1426" s="848"/>
      <c r="F1426" s="849"/>
      <c r="G1426" s="846"/>
      <c r="H1426" s="850"/>
      <c r="I1426" s="257"/>
      <c r="J1426" s="257"/>
      <c r="K1426" s="257"/>
      <c r="L1426" s="700"/>
      <c r="M1426" s="701"/>
    </row>
    <row r="1427" spans="1:13" hidden="1" x14ac:dyDescent="0.25">
      <c r="A1427" s="302"/>
      <c r="B1427" s="303"/>
      <c r="C1427" s="304"/>
      <c r="D1427" s="847"/>
      <c r="E1427" s="848"/>
      <c r="F1427" s="849"/>
      <c r="G1427" s="846"/>
      <c r="H1427" s="850"/>
      <c r="I1427" s="257"/>
      <c r="J1427" s="257"/>
      <c r="K1427" s="257"/>
      <c r="L1427" s="700"/>
      <c r="M1427" s="701"/>
    </row>
    <row r="1428" spans="1:13" hidden="1" x14ac:dyDescent="0.25">
      <c r="A1428" s="302"/>
      <c r="B1428" s="303"/>
      <c r="C1428" s="304"/>
      <c r="D1428" s="847"/>
      <c r="E1428" s="848"/>
      <c r="F1428" s="849"/>
      <c r="G1428" s="846"/>
      <c r="H1428" s="850"/>
      <c r="I1428" s="257"/>
      <c r="J1428" s="257"/>
      <c r="K1428" s="257"/>
      <c r="L1428" s="700"/>
      <c r="M1428" s="701"/>
    </row>
    <row r="1429" spans="1:13" hidden="1" x14ac:dyDescent="0.25">
      <c r="A1429" s="302"/>
      <c r="B1429" s="303"/>
      <c r="C1429" s="304"/>
      <c r="D1429" s="847"/>
      <c r="E1429" s="848"/>
      <c r="F1429" s="849"/>
      <c r="G1429" s="846"/>
      <c r="H1429" s="850"/>
      <c r="I1429" s="257"/>
      <c r="J1429" s="257"/>
      <c r="K1429" s="257"/>
      <c r="L1429" s="700"/>
      <c r="M1429" s="701"/>
    </row>
    <row r="1430" spans="1:13" hidden="1" x14ac:dyDescent="0.25">
      <c r="A1430" s="302"/>
      <c r="B1430" s="303"/>
      <c r="C1430" s="304"/>
      <c r="D1430" s="847"/>
      <c r="E1430" s="848"/>
      <c r="F1430" s="849"/>
      <c r="G1430" s="846"/>
      <c r="H1430" s="850"/>
      <c r="I1430" s="257"/>
      <c r="J1430" s="257"/>
      <c r="K1430" s="257"/>
      <c r="L1430" s="700"/>
      <c r="M1430" s="701"/>
    </row>
    <row r="1431" spans="1:13" hidden="1" x14ac:dyDescent="0.25">
      <c r="A1431" s="302"/>
      <c r="B1431" s="303"/>
      <c r="C1431" s="304"/>
      <c r="D1431" s="847"/>
      <c r="E1431" s="848"/>
      <c r="F1431" s="849"/>
      <c r="G1431" s="846"/>
      <c r="H1431" s="850"/>
      <c r="I1431" s="257"/>
      <c r="J1431" s="257"/>
      <c r="K1431" s="257"/>
      <c r="L1431" s="700"/>
      <c r="M1431" s="701"/>
    </row>
    <row r="1432" spans="1:13" hidden="1" x14ac:dyDescent="0.25">
      <c r="A1432" s="302"/>
      <c r="B1432" s="303"/>
      <c r="C1432" s="304"/>
      <c r="D1432" s="847"/>
      <c r="E1432" s="848"/>
      <c r="F1432" s="849"/>
      <c r="G1432" s="846"/>
      <c r="H1432" s="850"/>
      <c r="I1432" s="257"/>
      <c r="J1432" s="257"/>
      <c r="K1432" s="257"/>
      <c r="L1432" s="700"/>
      <c r="M1432" s="701"/>
    </row>
    <row r="1433" spans="1:13" hidden="1" x14ac:dyDescent="0.25">
      <c r="A1433" s="302"/>
      <c r="B1433" s="303"/>
      <c r="C1433" s="304"/>
      <c r="D1433" s="847"/>
      <c r="E1433" s="848"/>
      <c r="F1433" s="849"/>
      <c r="G1433" s="846"/>
      <c r="H1433" s="850"/>
      <c r="I1433" s="257"/>
      <c r="J1433" s="257"/>
      <c r="K1433" s="257"/>
      <c r="L1433" s="700"/>
      <c r="M1433" s="701"/>
    </row>
    <row r="1434" spans="1:13" hidden="1" x14ac:dyDescent="0.25">
      <c r="A1434" s="302"/>
      <c r="B1434" s="303"/>
      <c r="C1434" s="304"/>
      <c r="D1434" s="847"/>
      <c r="E1434" s="848"/>
      <c r="F1434" s="849"/>
      <c r="G1434" s="846"/>
      <c r="H1434" s="850"/>
      <c r="I1434" s="257"/>
      <c r="J1434" s="257"/>
      <c r="K1434" s="257"/>
      <c r="L1434" s="700"/>
      <c r="M1434" s="701"/>
    </row>
    <row r="1435" spans="1:13" hidden="1" x14ac:dyDescent="0.25">
      <c r="A1435" s="302"/>
      <c r="B1435" s="303"/>
      <c r="C1435" s="304"/>
      <c r="D1435" s="847"/>
      <c r="E1435" s="848"/>
      <c r="F1435" s="849"/>
      <c r="G1435" s="846"/>
      <c r="H1435" s="850"/>
      <c r="I1435" s="257"/>
      <c r="J1435" s="257"/>
      <c r="K1435" s="257"/>
      <c r="L1435" s="700"/>
      <c r="M1435" s="701"/>
    </row>
    <row r="1436" spans="1:13" hidden="1" x14ac:dyDescent="0.25">
      <c r="A1436" s="302"/>
      <c r="B1436" s="303"/>
      <c r="C1436" s="304"/>
      <c r="D1436" s="847"/>
      <c r="E1436" s="848"/>
      <c r="F1436" s="849"/>
      <c r="G1436" s="846"/>
      <c r="H1436" s="850"/>
      <c r="I1436" s="257"/>
      <c r="J1436" s="257"/>
      <c r="K1436" s="257"/>
      <c r="L1436" s="700"/>
      <c r="M1436" s="701"/>
    </row>
    <row r="1437" spans="1:13" hidden="1" x14ac:dyDescent="0.25">
      <c r="A1437" s="302"/>
      <c r="B1437" s="303"/>
      <c r="C1437" s="304"/>
      <c r="D1437" s="847"/>
      <c r="E1437" s="848"/>
      <c r="F1437" s="849"/>
      <c r="G1437" s="846"/>
      <c r="H1437" s="850"/>
      <c r="I1437" s="257"/>
      <c r="J1437" s="257"/>
      <c r="K1437" s="257"/>
      <c r="L1437" s="700"/>
      <c r="M1437" s="701"/>
    </row>
    <row r="1438" spans="1:13" hidden="1" x14ac:dyDescent="0.25">
      <c r="A1438" s="302"/>
      <c r="B1438" s="303"/>
      <c r="C1438" s="304"/>
      <c r="D1438" s="847"/>
      <c r="E1438" s="848"/>
      <c r="F1438" s="849"/>
      <c r="G1438" s="846"/>
      <c r="H1438" s="850"/>
      <c r="I1438" s="257"/>
      <c r="J1438" s="257"/>
      <c r="K1438" s="257"/>
      <c r="L1438" s="700"/>
      <c r="M1438" s="701"/>
    </row>
    <row r="1439" spans="1:13" hidden="1" x14ac:dyDescent="0.25">
      <c r="A1439" s="302"/>
      <c r="B1439" s="303"/>
      <c r="C1439" s="304"/>
      <c r="D1439" s="847"/>
      <c r="E1439" s="848"/>
      <c r="F1439" s="849"/>
      <c r="G1439" s="846"/>
      <c r="H1439" s="850"/>
      <c r="I1439" s="257"/>
      <c r="J1439" s="257"/>
      <c r="K1439" s="257"/>
      <c r="L1439" s="700"/>
      <c r="M1439" s="701"/>
    </row>
    <row r="1440" spans="1:13" hidden="1" x14ac:dyDescent="0.25">
      <c r="A1440" s="302"/>
      <c r="B1440" s="303"/>
      <c r="C1440" s="304"/>
      <c r="D1440" s="847"/>
      <c r="E1440" s="848"/>
      <c r="F1440" s="849"/>
      <c r="G1440" s="846"/>
      <c r="H1440" s="850"/>
      <c r="I1440" s="257"/>
      <c r="J1440" s="257"/>
      <c r="K1440" s="257"/>
      <c r="L1440" s="700"/>
      <c r="M1440" s="701"/>
    </row>
    <row r="1441" spans="1:13" hidden="1" x14ac:dyDescent="0.25">
      <c r="A1441" s="302"/>
      <c r="B1441" s="303"/>
      <c r="C1441" s="304"/>
      <c r="D1441" s="847"/>
      <c r="E1441" s="848"/>
      <c r="F1441" s="849"/>
      <c r="G1441" s="846"/>
      <c r="H1441" s="850"/>
      <c r="I1441" s="257"/>
      <c r="J1441" s="257"/>
      <c r="K1441" s="257"/>
      <c r="L1441" s="700"/>
      <c r="M1441" s="701"/>
    </row>
    <row r="1442" spans="1:13" hidden="1" x14ac:dyDescent="0.25">
      <c r="A1442" s="302"/>
      <c r="B1442" s="303"/>
      <c r="C1442" s="304"/>
      <c r="D1442" s="847"/>
      <c r="E1442" s="848"/>
      <c r="F1442" s="849"/>
      <c r="G1442" s="846"/>
      <c r="H1442" s="850"/>
      <c r="I1442" s="257"/>
      <c r="J1442" s="257"/>
      <c r="K1442" s="257"/>
      <c r="L1442" s="700"/>
      <c r="M1442" s="701"/>
    </row>
    <row r="1443" spans="1:13" hidden="1" x14ac:dyDescent="0.25">
      <c r="A1443" s="302"/>
      <c r="B1443" s="303"/>
      <c r="C1443" s="304"/>
      <c r="D1443" s="847"/>
      <c r="E1443" s="848"/>
      <c r="F1443" s="849"/>
      <c r="G1443" s="846"/>
      <c r="H1443" s="850"/>
      <c r="I1443" s="257"/>
      <c r="J1443" s="257"/>
      <c r="K1443" s="257"/>
      <c r="L1443" s="700"/>
      <c r="M1443" s="701"/>
    </row>
    <row r="1444" spans="1:13" hidden="1" x14ac:dyDescent="0.25">
      <c r="A1444" s="302"/>
      <c r="B1444" s="303"/>
      <c r="C1444" s="304"/>
      <c r="D1444" s="847"/>
      <c r="E1444" s="848"/>
      <c r="F1444" s="849"/>
      <c r="G1444" s="846"/>
      <c r="H1444" s="850"/>
      <c r="I1444" s="257"/>
      <c r="J1444" s="257"/>
      <c r="K1444" s="257"/>
      <c r="L1444" s="700"/>
      <c r="M1444" s="701"/>
    </row>
    <row r="1445" spans="1:13" hidden="1" x14ac:dyDescent="0.25">
      <c r="A1445" s="302"/>
      <c r="B1445" s="303"/>
      <c r="C1445" s="304"/>
      <c r="D1445" s="847"/>
      <c r="E1445" s="848"/>
      <c r="F1445" s="849"/>
      <c r="G1445" s="846"/>
      <c r="H1445" s="850"/>
      <c r="I1445" s="257"/>
      <c r="J1445" s="257"/>
      <c r="K1445" s="257"/>
      <c r="L1445" s="700"/>
      <c r="M1445" s="701"/>
    </row>
    <row r="1446" spans="1:13" hidden="1" x14ac:dyDescent="0.25">
      <c r="A1446" s="302"/>
      <c r="B1446" s="303"/>
      <c r="C1446" s="304"/>
      <c r="D1446" s="847"/>
      <c r="E1446" s="848"/>
      <c r="F1446" s="849"/>
      <c r="G1446" s="846"/>
      <c r="H1446" s="850"/>
      <c r="I1446" s="257"/>
      <c r="J1446" s="257"/>
      <c r="K1446" s="257"/>
      <c r="L1446" s="700"/>
      <c r="M1446" s="701"/>
    </row>
    <row r="1447" spans="1:13" hidden="1" x14ac:dyDescent="0.25">
      <c r="A1447" s="302"/>
      <c r="B1447" s="303"/>
      <c r="C1447" s="304"/>
      <c r="D1447" s="847"/>
      <c r="E1447" s="848"/>
      <c r="F1447" s="849"/>
      <c r="G1447" s="846"/>
      <c r="H1447" s="850"/>
      <c r="I1447" s="257"/>
      <c r="J1447" s="257"/>
      <c r="K1447" s="257"/>
      <c r="L1447" s="700"/>
      <c r="M1447" s="701"/>
    </row>
    <row r="1448" spans="1:13" hidden="1" x14ac:dyDescent="0.25">
      <c r="A1448" s="302"/>
      <c r="B1448" s="303"/>
      <c r="C1448" s="304"/>
      <c r="D1448" s="847"/>
      <c r="E1448" s="848"/>
      <c r="F1448" s="849"/>
      <c r="G1448" s="846"/>
      <c r="H1448" s="850"/>
      <c r="I1448" s="257"/>
      <c r="J1448" s="257"/>
      <c r="K1448" s="257"/>
      <c r="L1448" s="700"/>
      <c r="M1448" s="701"/>
    </row>
    <row r="1449" spans="1:13" hidden="1" x14ac:dyDescent="0.25">
      <c r="A1449" s="302"/>
      <c r="B1449" s="303"/>
      <c r="C1449" s="304"/>
      <c r="D1449" s="847"/>
      <c r="E1449" s="848"/>
      <c r="F1449" s="849"/>
      <c r="G1449" s="846"/>
      <c r="H1449" s="850"/>
      <c r="I1449" s="257"/>
      <c r="J1449" s="257"/>
      <c r="K1449" s="257"/>
      <c r="L1449" s="700"/>
      <c r="M1449" s="701"/>
    </row>
    <row r="1450" spans="1:13" hidden="1" x14ac:dyDescent="0.25">
      <c r="A1450" s="302"/>
      <c r="B1450" s="303"/>
      <c r="C1450" s="304"/>
      <c r="D1450" s="847"/>
      <c r="E1450" s="848"/>
      <c r="F1450" s="849"/>
      <c r="G1450" s="846"/>
      <c r="H1450" s="850"/>
      <c r="I1450" s="257"/>
      <c r="J1450" s="257"/>
      <c r="K1450" s="257"/>
      <c r="L1450" s="700"/>
      <c r="M1450" s="701"/>
    </row>
    <row r="1451" spans="1:13" hidden="1" x14ac:dyDescent="0.25">
      <c r="A1451" s="302"/>
      <c r="B1451" s="303"/>
      <c r="C1451" s="304"/>
      <c r="D1451" s="847"/>
      <c r="E1451" s="848"/>
      <c r="F1451" s="849"/>
      <c r="G1451" s="846"/>
      <c r="H1451" s="850"/>
      <c r="I1451" s="257"/>
      <c r="J1451" s="257"/>
      <c r="K1451" s="257"/>
      <c r="L1451" s="700"/>
      <c r="M1451" s="701"/>
    </row>
    <row r="1452" spans="1:13" hidden="1" x14ac:dyDescent="0.25">
      <c r="A1452" s="302"/>
      <c r="B1452" s="303"/>
      <c r="C1452" s="304"/>
      <c r="D1452" s="847"/>
      <c r="E1452" s="848"/>
      <c r="F1452" s="849"/>
      <c r="G1452" s="846"/>
      <c r="H1452" s="850"/>
      <c r="I1452" s="257"/>
      <c r="J1452" s="257"/>
      <c r="K1452" s="257"/>
      <c r="L1452" s="700"/>
      <c r="M1452" s="701"/>
    </row>
    <row r="1453" spans="1:13" hidden="1" x14ac:dyDescent="0.25">
      <c r="A1453" s="302"/>
      <c r="B1453" s="303"/>
      <c r="C1453" s="304"/>
      <c r="D1453" s="847"/>
      <c r="E1453" s="848"/>
      <c r="F1453" s="849"/>
      <c r="G1453" s="846"/>
      <c r="H1453" s="850"/>
      <c r="I1453" s="257"/>
      <c r="J1453" s="257"/>
      <c r="K1453" s="257"/>
      <c r="L1453" s="700"/>
      <c r="M1453" s="701"/>
    </row>
    <row r="1454" spans="1:13" hidden="1" x14ac:dyDescent="0.25">
      <c r="A1454" s="302"/>
      <c r="B1454" s="303"/>
      <c r="C1454" s="304"/>
      <c r="D1454" s="847"/>
      <c r="E1454" s="848"/>
      <c r="F1454" s="849"/>
      <c r="G1454" s="846"/>
      <c r="H1454" s="850"/>
      <c r="I1454" s="257"/>
      <c r="J1454" s="257"/>
      <c r="K1454" s="257"/>
      <c r="L1454" s="700"/>
      <c r="M1454" s="701"/>
    </row>
    <row r="1455" spans="1:13" hidden="1" x14ac:dyDescent="0.25">
      <c r="A1455" s="302"/>
      <c r="B1455" s="303"/>
      <c r="C1455" s="304"/>
      <c r="D1455" s="847"/>
      <c r="E1455" s="848"/>
      <c r="F1455" s="849"/>
      <c r="G1455" s="846"/>
      <c r="H1455" s="850"/>
      <c r="I1455" s="257"/>
      <c r="J1455" s="257"/>
      <c r="K1455" s="257"/>
      <c r="L1455" s="700"/>
      <c r="M1455" s="701"/>
    </row>
    <row r="1456" spans="1:13" hidden="1" x14ac:dyDescent="0.25">
      <c r="A1456" s="302"/>
      <c r="B1456" s="303"/>
      <c r="C1456" s="304"/>
      <c r="D1456" s="847"/>
      <c r="E1456" s="848"/>
      <c r="F1456" s="849"/>
      <c r="G1456" s="846"/>
      <c r="H1456" s="850"/>
      <c r="I1456" s="257"/>
      <c r="J1456" s="257"/>
      <c r="K1456" s="257"/>
      <c r="L1456" s="700"/>
      <c r="M1456" s="701"/>
    </row>
    <row r="1457" spans="1:13" hidden="1" x14ac:dyDescent="0.25">
      <c r="A1457" s="302"/>
      <c r="B1457" s="303"/>
      <c r="C1457" s="304"/>
      <c r="D1457" s="847"/>
      <c r="E1457" s="848"/>
      <c r="F1457" s="849"/>
      <c r="G1457" s="846"/>
      <c r="H1457" s="850"/>
      <c r="I1457" s="257"/>
      <c r="J1457" s="257"/>
      <c r="K1457" s="257"/>
      <c r="L1457" s="700"/>
      <c r="M1457" s="701"/>
    </row>
    <row r="1458" spans="1:13" hidden="1" x14ac:dyDescent="0.25">
      <c r="A1458" s="302"/>
      <c r="B1458" s="303"/>
      <c r="C1458" s="304"/>
      <c r="D1458" s="847"/>
      <c r="E1458" s="848"/>
      <c r="F1458" s="849"/>
      <c r="G1458" s="846"/>
      <c r="H1458" s="850"/>
      <c r="I1458" s="257"/>
      <c r="J1458" s="257"/>
      <c r="K1458" s="257"/>
      <c r="L1458" s="700"/>
      <c r="M1458" s="701"/>
    </row>
    <row r="1459" spans="1:13" hidden="1" x14ac:dyDescent="0.25">
      <c r="A1459" s="302"/>
      <c r="B1459" s="303"/>
      <c r="C1459" s="304"/>
      <c r="D1459" s="847"/>
      <c r="E1459" s="848"/>
      <c r="F1459" s="849"/>
      <c r="G1459" s="846"/>
      <c r="H1459" s="850"/>
      <c r="I1459" s="257"/>
      <c r="J1459" s="257"/>
      <c r="K1459" s="257"/>
      <c r="L1459" s="700"/>
      <c r="M1459" s="701"/>
    </row>
    <row r="1460" spans="1:13" hidden="1" x14ac:dyDescent="0.25">
      <c r="A1460" s="302"/>
      <c r="B1460" s="303"/>
      <c r="C1460" s="304"/>
      <c r="D1460" s="847"/>
      <c r="E1460" s="848"/>
      <c r="F1460" s="849"/>
      <c r="G1460" s="846"/>
      <c r="H1460" s="850"/>
      <c r="I1460" s="257"/>
      <c r="J1460" s="257"/>
      <c r="K1460" s="257"/>
      <c r="L1460" s="700"/>
      <c r="M1460" s="701"/>
    </row>
    <row r="1461" spans="1:13" hidden="1" x14ac:dyDescent="0.25">
      <c r="A1461" s="302"/>
      <c r="B1461" s="303"/>
      <c r="C1461" s="304"/>
      <c r="D1461" s="847"/>
      <c r="E1461" s="848"/>
      <c r="F1461" s="849"/>
      <c r="G1461" s="846"/>
      <c r="H1461" s="850"/>
      <c r="I1461" s="257"/>
      <c r="J1461" s="257"/>
      <c r="K1461" s="257"/>
      <c r="L1461" s="700"/>
      <c r="M1461" s="701"/>
    </row>
    <row r="1462" spans="1:13" hidden="1" x14ac:dyDescent="0.25">
      <c r="A1462" s="302"/>
      <c r="B1462" s="303"/>
      <c r="C1462" s="304"/>
      <c r="D1462" s="847"/>
      <c r="E1462" s="848"/>
      <c r="F1462" s="849"/>
      <c r="G1462" s="846"/>
      <c r="H1462" s="850"/>
      <c r="I1462" s="257"/>
      <c r="J1462" s="257"/>
      <c r="K1462" s="257"/>
      <c r="L1462" s="700"/>
      <c r="M1462" s="701"/>
    </row>
    <row r="1463" spans="1:13" hidden="1" x14ac:dyDescent="0.25">
      <c r="A1463" s="302"/>
      <c r="B1463" s="303"/>
      <c r="C1463" s="304"/>
      <c r="D1463" s="847"/>
      <c r="E1463" s="848"/>
      <c r="F1463" s="849"/>
      <c r="G1463" s="846"/>
      <c r="H1463" s="850"/>
      <c r="I1463" s="257"/>
      <c r="J1463" s="257"/>
      <c r="K1463" s="257"/>
      <c r="L1463" s="700"/>
      <c r="M1463" s="701"/>
    </row>
    <row r="1464" spans="1:13" hidden="1" x14ac:dyDescent="0.25">
      <c r="A1464" s="302"/>
      <c r="B1464" s="303"/>
      <c r="C1464" s="304"/>
      <c r="D1464" s="847"/>
      <c r="E1464" s="848"/>
      <c r="F1464" s="849"/>
      <c r="G1464" s="846"/>
      <c r="H1464" s="850"/>
      <c r="I1464" s="257"/>
      <c r="J1464" s="257"/>
      <c r="K1464" s="257"/>
      <c r="L1464" s="700"/>
      <c r="M1464" s="701"/>
    </row>
    <row r="1465" spans="1:13" hidden="1" x14ac:dyDescent="0.25">
      <c r="A1465" s="302"/>
      <c r="B1465" s="303"/>
      <c r="C1465" s="304"/>
      <c r="D1465" s="847"/>
      <c r="E1465" s="848"/>
      <c r="F1465" s="849"/>
      <c r="G1465" s="846"/>
      <c r="H1465" s="850"/>
      <c r="I1465" s="257"/>
      <c r="J1465" s="257"/>
      <c r="K1465" s="257"/>
      <c r="L1465" s="700"/>
      <c r="M1465" s="701"/>
    </row>
    <row r="1466" spans="1:13" hidden="1" x14ac:dyDescent="0.25">
      <c r="A1466" s="302"/>
      <c r="B1466" s="303"/>
      <c r="C1466" s="304"/>
      <c r="D1466" s="847"/>
      <c r="E1466" s="848"/>
      <c r="F1466" s="849"/>
      <c r="G1466" s="846"/>
      <c r="H1466" s="850"/>
      <c r="I1466" s="257"/>
      <c r="J1466" s="257"/>
      <c r="K1466" s="257"/>
      <c r="L1466" s="700"/>
      <c r="M1466" s="701"/>
    </row>
    <row r="1467" spans="1:13" hidden="1" x14ac:dyDescent="0.25">
      <c r="A1467" s="302"/>
      <c r="B1467" s="303"/>
      <c r="C1467" s="304"/>
      <c r="D1467" s="847"/>
      <c r="E1467" s="848"/>
      <c r="F1467" s="849"/>
      <c r="G1467" s="846"/>
      <c r="H1467" s="850"/>
      <c r="I1467" s="257"/>
      <c r="J1467" s="257"/>
      <c r="K1467" s="257"/>
      <c r="L1467" s="700"/>
      <c r="M1467" s="701"/>
    </row>
    <row r="1468" spans="1:13" hidden="1" x14ac:dyDescent="0.25">
      <c r="A1468" s="302"/>
      <c r="B1468" s="303"/>
      <c r="C1468" s="304"/>
      <c r="D1468" s="847"/>
      <c r="E1468" s="848"/>
      <c r="F1468" s="849"/>
      <c r="G1468" s="846"/>
      <c r="H1468" s="850"/>
      <c r="I1468" s="257"/>
      <c r="J1468" s="257"/>
      <c r="K1468" s="257"/>
      <c r="L1468" s="700"/>
      <c r="M1468" s="701"/>
    </row>
    <row r="1469" spans="1:13" hidden="1" x14ac:dyDescent="0.25">
      <c r="A1469" s="302"/>
      <c r="B1469" s="303"/>
      <c r="C1469" s="304"/>
      <c r="D1469" s="847"/>
      <c r="E1469" s="848"/>
      <c r="F1469" s="849"/>
      <c r="G1469" s="846"/>
      <c r="H1469" s="850"/>
      <c r="I1469" s="257"/>
      <c r="J1469" s="257"/>
      <c r="K1469" s="257"/>
      <c r="L1469" s="700"/>
      <c r="M1469" s="701"/>
    </row>
    <row r="1470" spans="1:13" hidden="1" x14ac:dyDescent="0.25">
      <c r="A1470" s="302"/>
      <c r="B1470" s="303"/>
      <c r="C1470" s="304"/>
      <c r="D1470" s="847"/>
      <c r="E1470" s="848"/>
      <c r="F1470" s="849"/>
      <c r="G1470" s="846"/>
      <c r="H1470" s="850"/>
      <c r="I1470" s="257"/>
      <c r="J1470" s="257"/>
      <c r="K1470" s="257"/>
      <c r="L1470" s="700"/>
      <c r="M1470" s="701"/>
    </row>
    <row r="1471" spans="1:13" hidden="1" x14ac:dyDescent="0.25">
      <c r="A1471" s="302"/>
      <c r="B1471" s="303"/>
      <c r="C1471" s="304"/>
      <c r="D1471" s="847"/>
      <c r="E1471" s="848"/>
      <c r="F1471" s="849"/>
      <c r="G1471" s="846"/>
      <c r="H1471" s="850"/>
      <c r="I1471" s="257"/>
      <c r="J1471" s="257"/>
      <c r="K1471" s="257"/>
      <c r="L1471" s="700"/>
      <c r="M1471" s="701"/>
    </row>
    <row r="1472" spans="1:13" hidden="1" x14ac:dyDescent="0.25">
      <c r="A1472" s="302"/>
      <c r="B1472" s="303"/>
      <c r="C1472" s="304"/>
      <c r="D1472" s="847"/>
      <c r="E1472" s="848"/>
      <c r="F1472" s="849"/>
      <c r="G1472" s="846"/>
      <c r="H1472" s="850"/>
      <c r="I1472" s="257"/>
      <c r="J1472" s="257"/>
      <c r="K1472" s="257"/>
      <c r="L1472" s="700"/>
      <c r="M1472" s="701"/>
    </row>
    <row r="1473" spans="1:13" hidden="1" x14ac:dyDescent="0.25">
      <c r="A1473" s="302"/>
      <c r="B1473" s="303"/>
      <c r="C1473" s="304"/>
      <c r="D1473" s="847"/>
      <c r="E1473" s="848"/>
      <c r="F1473" s="849"/>
      <c r="G1473" s="846"/>
      <c r="H1473" s="850"/>
      <c r="I1473" s="257"/>
      <c r="J1473" s="257"/>
      <c r="K1473" s="257"/>
      <c r="L1473" s="700"/>
      <c r="M1473" s="701"/>
    </row>
    <row r="1474" spans="1:13" hidden="1" x14ac:dyDescent="0.25">
      <c r="A1474" s="302"/>
      <c r="B1474" s="303"/>
      <c r="C1474" s="304"/>
      <c r="D1474" s="847"/>
      <c r="E1474" s="848"/>
      <c r="F1474" s="849"/>
      <c r="G1474" s="846"/>
      <c r="H1474" s="850"/>
      <c r="I1474" s="257"/>
      <c r="J1474" s="257"/>
      <c r="K1474" s="257"/>
      <c r="L1474" s="700"/>
      <c r="M1474" s="701"/>
    </row>
    <row r="1475" spans="1:13" hidden="1" x14ac:dyDescent="0.25">
      <c r="A1475" s="302"/>
      <c r="B1475" s="303"/>
      <c r="C1475" s="304"/>
      <c r="D1475" s="847"/>
      <c r="E1475" s="848"/>
      <c r="F1475" s="849"/>
      <c r="G1475" s="846"/>
      <c r="H1475" s="850"/>
      <c r="I1475" s="257"/>
      <c r="J1475" s="257"/>
      <c r="K1475" s="257"/>
      <c r="L1475" s="700"/>
      <c r="M1475" s="701"/>
    </row>
    <row r="1476" spans="1:13" hidden="1" x14ac:dyDescent="0.25">
      <c r="A1476" s="302"/>
      <c r="B1476" s="303"/>
      <c r="C1476" s="304"/>
      <c r="D1476" s="847"/>
      <c r="E1476" s="848"/>
      <c r="F1476" s="849"/>
      <c r="G1476" s="846"/>
      <c r="H1476" s="850"/>
      <c r="I1476" s="257"/>
      <c r="J1476" s="257"/>
      <c r="K1476" s="257"/>
      <c r="L1476" s="700"/>
      <c r="M1476" s="701"/>
    </row>
    <row r="1477" spans="1:13" hidden="1" x14ac:dyDescent="0.25">
      <c r="A1477" s="302"/>
      <c r="B1477" s="303"/>
      <c r="C1477" s="304"/>
      <c r="D1477" s="847"/>
      <c r="E1477" s="848"/>
      <c r="F1477" s="849"/>
      <c r="G1477" s="846"/>
      <c r="H1477" s="850"/>
      <c r="I1477" s="257"/>
      <c r="J1477" s="257"/>
      <c r="K1477" s="257"/>
      <c r="L1477" s="700"/>
      <c r="M1477" s="701"/>
    </row>
    <row r="1478" spans="1:13" hidden="1" x14ac:dyDescent="0.25">
      <c r="A1478" s="302"/>
      <c r="B1478" s="303"/>
      <c r="C1478" s="304"/>
      <c r="D1478" s="847"/>
      <c r="E1478" s="848"/>
      <c r="F1478" s="849"/>
      <c r="G1478" s="846"/>
      <c r="H1478" s="850"/>
      <c r="I1478" s="257"/>
      <c r="J1478" s="257"/>
      <c r="K1478" s="257"/>
      <c r="L1478" s="700"/>
      <c r="M1478" s="701"/>
    </row>
    <row r="1479" spans="1:13" hidden="1" x14ac:dyDescent="0.25">
      <c r="A1479" s="302"/>
      <c r="B1479" s="303"/>
      <c r="C1479" s="304"/>
      <c r="D1479" s="847"/>
      <c r="E1479" s="848"/>
      <c r="F1479" s="849"/>
      <c r="G1479" s="846"/>
      <c r="H1479" s="850"/>
      <c r="I1479" s="257"/>
      <c r="J1479" s="257"/>
      <c r="K1479" s="257"/>
      <c r="L1479" s="700"/>
      <c r="M1479" s="701"/>
    </row>
    <row r="1480" spans="1:13" hidden="1" x14ac:dyDescent="0.25">
      <c r="A1480" s="302"/>
      <c r="B1480" s="303"/>
      <c r="C1480" s="304"/>
      <c r="D1480" s="847"/>
      <c r="E1480" s="848"/>
      <c r="F1480" s="849"/>
      <c r="G1480" s="846"/>
      <c r="H1480" s="850"/>
      <c r="I1480" s="257"/>
      <c r="J1480" s="257"/>
      <c r="K1480" s="257"/>
      <c r="L1480" s="700"/>
      <c r="M1480" s="701"/>
    </row>
    <row r="1481" spans="1:13" hidden="1" x14ac:dyDescent="0.25">
      <c r="A1481" s="302"/>
      <c r="B1481" s="303"/>
      <c r="C1481" s="304"/>
      <c r="D1481" s="847"/>
      <c r="E1481" s="848"/>
      <c r="F1481" s="849"/>
      <c r="G1481" s="846"/>
      <c r="H1481" s="850"/>
      <c r="I1481" s="257"/>
      <c r="J1481" s="257"/>
      <c r="K1481" s="257"/>
      <c r="L1481" s="700"/>
      <c r="M1481" s="701"/>
    </row>
    <row r="1482" spans="1:13" hidden="1" x14ac:dyDescent="0.25">
      <c r="A1482" s="302"/>
      <c r="B1482" s="303"/>
      <c r="C1482" s="304"/>
      <c r="D1482" s="847"/>
      <c r="E1482" s="848"/>
      <c r="F1482" s="849"/>
      <c r="G1482" s="846"/>
      <c r="H1482" s="850"/>
      <c r="I1482" s="257"/>
      <c r="J1482" s="257"/>
      <c r="K1482" s="257"/>
      <c r="L1482" s="700"/>
      <c r="M1482" s="701"/>
    </row>
    <row r="1483" spans="1:13" hidden="1" x14ac:dyDescent="0.25">
      <c r="A1483" s="302"/>
      <c r="B1483" s="303"/>
      <c r="C1483" s="304"/>
      <c r="D1483" s="847"/>
      <c r="E1483" s="848"/>
      <c r="F1483" s="849"/>
      <c r="G1483" s="846"/>
      <c r="H1483" s="850"/>
      <c r="I1483" s="257"/>
      <c r="J1483" s="257"/>
      <c r="K1483" s="257"/>
      <c r="L1483" s="700"/>
      <c r="M1483" s="701"/>
    </row>
    <row r="1484" spans="1:13" hidden="1" x14ac:dyDescent="0.25">
      <c r="A1484" s="302"/>
      <c r="B1484" s="303"/>
      <c r="C1484" s="304"/>
      <c r="D1484" s="847"/>
      <c r="E1484" s="848"/>
      <c r="F1484" s="849"/>
      <c r="G1484" s="846"/>
      <c r="H1484" s="850"/>
      <c r="I1484" s="257"/>
      <c r="J1484" s="257"/>
      <c r="K1484" s="257"/>
      <c r="L1484" s="700"/>
      <c r="M1484" s="701"/>
    </row>
    <row r="1485" spans="1:13" hidden="1" x14ac:dyDescent="0.25">
      <c r="A1485" s="302"/>
      <c r="B1485" s="303"/>
      <c r="C1485" s="304"/>
      <c r="D1485" s="847"/>
      <c r="E1485" s="848"/>
      <c r="F1485" s="849"/>
      <c r="G1485" s="846"/>
      <c r="H1485" s="850"/>
      <c r="I1485" s="257"/>
      <c r="J1485" s="257"/>
      <c r="K1485" s="257"/>
      <c r="L1485" s="700"/>
      <c r="M1485" s="701"/>
    </row>
    <row r="1486" spans="1:13" hidden="1" x14ac:dyDescent="0.25">
      <c r="A1486" s="302"/>
      <c r="B1486" s="303"/>
      <c r="C1486" s="304"/>
      <c r="D1486" s="847"/>
      <c r="E1486" s="848"/>
      <c r="F1486" s="849"/>
      <c r="G1486" s="846"/>
      <c r="H1486" s="850"/>
      <c r="I1486" s="257"/>
      <c r="J1486" s="257"/>
      <c r="K1486" s="257"/>
      <c r="L1486" s="700"/>
      <c r="M1486" s="701"/>
    </row>
    <row r="1487" spans="1:13" hidden="1" x14ac:dyDescent="0.25">
      <c r="A1487" s="302"/>
      <c r="B1487" s="303"/>
      <c r="C1487" s="304"/>
      <c r="D1487" s="847"/>
      <c r="E1487" s="848"/>
      <c r="F1487" s="849"/>
      <c r="G1487" s="846"/>
      <c r="H1487" s="850"/>
      <c r="I1487" s="257"/>
      <c r="J1487" s="257"/>
      <c r="K1487" s="257"/>
      <c r="L1487" s="700"/>
      <c r="M1487" s="701"/>
    </row>
    <row r="1488" spans="1:13" hidden="1" x14ac:dyDescent="0.25">
      <c r="A1488" s="302"/>
      <c r="B1488" s="303"/>
      <c r="C1488" s="304"/>
      <c r="D1488" s="847"/>
      <c r="E1488" s="848"/>
      <c r="F1488" s="849"/>
      <c r="G1488" s="846"/>
      <c r="H1488" s="850"/>
      <c r="I1488" s="257"/>
      <c r="J1488" s="257"/>
      <c r="K1488" s="257"/>
      <c r="L1488" s="700"/>
      <c r="M1488" s="701"/>
    </row>
    <row r="1489" spans="1:13" hidden="1" x14ac:dyDescent="0.25">
      <c r="A1489" s="302"/>
      <c r="B1489" s="303"/>
      <c r="C1489" s="304"/>
      <c r="D1489" s="847"/>
      <c r="E1489" s="848"/>
      <c r="F1489" s="849"/>
      <c r="G1489" s="846"/>
      <c r="H1489" s="850"/>
      <c r="I1489" s="257"/>
      <c r="J1489" s="257"/>
      <c r="K1489" s="257"/>
      <c r="L1489" s="700"/>
      <c r="M1489" s="701"/>
    </row>
    <row r="1490" spans="1:13" hidden="1" x14ac:dyDescent="0.25">
      <c r="A1490" s="302"/>
      <c r="B1490" s="303"/>
      <c r="C1490" s="304"/>
      <c r="D1490" s="847"/>
      <c r="E1490" s="848"/>
      <c r="F1490" s="849"/>
      <c r="G1490" s="846"/>
      <c r="H1490" s="850"/>
      <c r="I1490" s="257"/>
      <c r="J1490" s="257"/>
      <c r="K1490" s="257"/>
      <c r="L1490" s="700"/>
      <c r="M1490" s="701"/>
    </row>
    <row r="1491" spans="1:13" hidden="1" x14ac:dyDescent="0.25">
      <c r="A1491" s="302"/>
      <c r="B1491" s="303"/>
      <c r="C1491" s="304"/>
      <c r="D1491" s="847"/>
      <c r="E1491" s="848"/>
      <c r="F1491" s="849"/>
      <c r="G1491" s="846"/>
      <c r="H1491" s="850"/>
      <c r="I1491" s="257"/>
      <c r="J1491" s="257"/>
      <c r="K1491" s="257"/>
      <c r="L1491" s="700"/>
      <c r="M1491" s="701"/>
    </row>
    <row r="1492" spans="1:13" hidden="1" x14ac:dyDescent="0.25">
      <c r="A1492" s="302"/>
      <c r="B1492" s="303"/>
      <c r="C1492" s="304"/>
      <c r="D1492" s="847"/>
      <c r="E1492" s="848"/>
      <c r="F1492" s="849"/>
      <c r="G1492" s="846"/>
      <c r="H1492" s="850"/>
      <c r="I1492" s="257"/>
      <c r="J1492" s="257"/>
      <c r="K1492" s="257"/>
      <c r="L1492" s="700"/>
      <c r="M1492" s="701"/>
    </row>
    <row r="1493" spans="1:13" hidden="1" x14ac:dyDescent="0.25">
      <c r="A1493" s="302"/>
      <c r="B1493" s="303"/>
      <c r="C1493" s="304"/>
      <c r="D1493" s="847"/>
      <c r="E1493" s="848"/>
      <c r="F1493" s="849"/>
      <c r="G1493" s="846"/>
      <c r="H1493" s="850"/>
      <c r="I1493" s="257"/>
      <c r="J1493" s="257"/>
      <c r="K1493" s="257"/>
      <c r="L1493" s="700"/>
      <c r="M1493" s="701"/>
    </row>
    <row r="1494" spans="1:13" hidden="1" x14ac:dyDescent="0.25">
      <c r="A1494" s="302"/>
      <c r="B1494" s="303"/>
      <c r="C1494" s="304"/>
      <c r="D1494" s="847"/>
      <c r="E1494" s="848"/>
      <c r="F1494" s="849"/>
      <c r="G1494" s="846"/>
      <c r="H1494" s="850"/>
      <c r="I1494" s="257"/>
      <c r="J1494" s="257"/>
      <c r="K1494" s="257"/>
      <c r="L1494" s="700"/>
      <c r="M1494" s="701"/>
    </row>
    <row r="1495" spans="1:13" hidden="1" x14ac:dyDescent="0.25">
      <c r="A1495" s="302"/>
      <c r="B1495" s="303"/>
      <c r="C1495" s="304"/>
      <c r="D1495" s="847"/>
      <c r="E1495" s="848"/>
      <c r="F1495" s="849"/>
      <c r="G1495" s="846"/>
      <c r="H1495" s="850"/>
      <c r="I1495" s="257"/>
      <c r="J1495" s="257"/>
      <c r="K1495" s="257"/>
      <c r="L1495" s="700"/>
      <c r="M1495" s="701"/>
    </row>
    <row r="1496" spans="1:13" hidden="1" x14ac:dyDescent="0.25">
      <c r="A1496" s="302"/>
      <c r="B1496" s="303"/>
      <c r="C1496" s="304"/>
      <c r="D1496" s="847"/>
      <c r="E1496" s="848"/>
      <c r="F1496" s="849"/>
      <c r="G1496" s="846"/>
      <c r="H1496" s="850"/>
      <c r="I1496" s="257"/>
      <c r="J1496" s="257"/>
      <c r="K1496" s="257"/>
      <c r="L1496" s="700"/>
      <c r="M1496" s="701"/>
    </row>
    <row r="1497" spans="1:13" hidden="1" x14ac:dyDescent="0.25">
      <c r="A1497" s="302"/>
      <c r="B1497" s="303"/>
      <c r="C1497" s="304"/>
      <c r="D1497" s="847"/>
      <c r="E1497" s="848"/>
      <c r="F1497" s="849"/>
      <c r="G1497" s="846"/>
      <c r="H1497" s="850"/>
      <c r="I1497" s="257"/>
      <c r="J1497" s="257"/>
      <c r="K1497" s="257"/>
      <c r="L1497" s="700"/>
      <c r="M1497" s="701"/>
    </row>
    <row r="1498" spans="1:13" hidden="1" x14ac:dyDescent="0.25">
      <c r="A1498" s="302"/>
      <c r="B1498" s="303"/>
      <c r="C1498" s="304"/>
      <c r="D1498" s="847"/>
      <c r="E1498" s="848"/>
      <c r="F1498" s="849"/>
      <c r="G1498" s="846"/>
      <c r="H1498" s="850"/>
      <c r="I1498" s="257"/>
      <c r="J1498" s="257"/>
      <c r="K1498" s="257"/>
      <c r="L1498" s="700"/>
      <c r="M1498" s="701"/>
    </row>
    <row r="1499" spans="1:13" hidden="1" x14ac:dyDescent="0.25">
      <c r="A1499" s="302"/>
      <c r="B1499" s="303"/>
      <c r="C1499" s="304"/>
      <c r="D1499" s="847"/>
      <c r="E1499" s="848"/>
      <c r="F1499" s="849"/>
      <c r="G1499" s="846"/>
      <c r="H1499" s="850"/>
      <c r="I1499" s="257"/>
      <c r="J1499" s="257"/>
      <c r="K1499" s="257"/>
      <c r="L1499" s="700"/>
      <c r="M1499" s="701"/>
    </row>
    <row r="1500" spans="1:13" hidden="1" x14ac:dyDescent="0.25">
      <c r="A1500" s="302"/>
      <c r="B1500" s="303"/>
      <c r="C1500" s="304"/>
      <c r="D1500" s="847"/>
      <c r="E1500" s="848"/>
      <c r="F1500" s="849"/>
      <c r="G1500" s="846"/>
      <c r="H1500" s="850"/>
      <c r="I1500" s="257"/>
      <c r="J1500" s="257"/>
      <c r="K1500" s="257"/>
      <c r="L1500" s="700"/>
      <c r="M1500" s="701"/>
    </row>
    <row r="1501" spans="1:13" hidden="1" x14ac:dyDescent="0.25">
      <c r="A1501" s="302"/>
      <c r="B1501" s="303"/>
      <c r="C1501" s="304"/>
      <c r="D1501" s="847"/>
      <c r="E1501" s="848"/>
      <c r="F1501" s="849"/>
      <c r="G1501" s="846"/>
      <c r="H1501" s="850"/>
      <c r="I1501" s="257"/>
      <c r="J1501" s="257"/>
      <c r="K1501" s="257"/>
      <c r="L1501" s="700"/>
      <c r="M1501" s="701"/>
    </row>
    <row r="1502" spans="1:13" hidden="1" x14ac:dyDescent="0.25">
      <c r="A1502" s="302"/>
      <c r="B1502" s="303"/>
      <c r="C1502" s="304"/>
      <c r="D1502" s="847"/>
      <c r="E1502" s="848"/>
      <c r="F1502" s="849"/>
      <c r="G1502" s="846"/>
      <c r="H1502" s="850"/>
      <c r="I1502" s="257"/>
      <c r="J1502" s="257"/>
      <c r="K1502" s="257"/>
      <c r="L1502" s="700"/>
      <c r="M1502" s="701"/>
    </row>
    <row r="1503" spans="1:13" hidden="1" x14ac:dyDescent="0.25">
      <c r="A1503" s="302"/>
      <c r="B1503" s="303"/>
      <c r="C1503" s="304"/>
      <c r="D1503" s="847"/>
      <c r="E1503" s="848"/>
      <c r="F1503" s="849"/>
      <c r="G1503" s="846"/>
      <c r="H1503" s="850"/>
      <c r="I1503" s="257"/>
      <c r="J1503" s="257"/>
      <c r="K1503" s="257"/>
      <c r="L1503" s="700"/>
      <c r="M1503" s="701"/>
    </row>
    <row r="1504" spans="1:13" ht="38.25" hidden="1" customHeight="1" x14ac:dyDescent="0.25">
      <c r="A1504" s="302"/>
      <c r="B1504" s="303"/>
      <c r="C1504" s="304"/>
      <c r="D1504" s="847"/>
      <c r="E1504" s="848"/>
      <c r="F1504" s="849"/>
      <c r="G1504" s="846"/>
      <c r="H1504" s="850"/>
      <c r="I1504" s="257"/>
      <c r="J1504" s="257"/>
      <c r="K1504" s="257"/>
      <c r="L1504" s="700"/>
      <c r="M1504" s="701"/>
    </row>
    <row r="1505" spans="1:13" hidden="1" x14ac:dyDescent="0.25">
      <c r="A1505" s="302"/>
      <c r="B1505" s="303"/>
      <c r="C1505" s="304"/>
      <c r="D1505" s="847"/>
      <c r="E1505" s="848"/>
      <c r="F1505" s="849"/>
      <c r="G1505" s="846"/>
      <c r="H1505" s="850"/>
      <c r="I1505" s="257"/>
      <c r="J1505" s="257"/>
      <c r="K1505" s="257"/>
      <c r="L1505" s="700"/>
      <c r="M1505" s="701"/>
    </row>
    <row r="1506" spans="1:13" hidden="1" x14ac:dyDescent="0.25">
      <c r="A1506" s="302"/>
      <c r="B1506" s="303"/>
      <c r="C1506" s="304"/>
      <c r="D1506" s="847"/>
      <c r="E1506" s="848"/>
      <c r="F1506" s="849"/>
      <c r="G1506" s="846"/>
      <c r="H1506" s="850"/>
      <c r="I1506" s="257"/>
      <c r="J1506" s="257"/>
      <c r="K1506" s="257"/>
      <c r="L1506" s="700"/>
      <c r="M1506" s="701"/>
    </row>
    <row r="1507" spans="1:13" hidden="1" x14ac:dyDescent="0.25">
      <c r="A1507" s="302"/>
      <c r="B1507" s="303"/>
      <c r="C1507" s="304"/>
      <c r="D1507" s="847"/>
      <c r="E1507" s="848"/>
      <c r="F1507" s="849"/>
      <c r="G1507" s="846"/>
      <c r="H1507" s="850"/>
      <c r="I1507" s="257"/>
      <c r="J1507" s="257"/>
      <c r="K1507" s="257"/>
      <c r="L1507" s="700"/>
      <c r="M1507" s="701"/>
    </row>
    <row r="1508" spans="1:13" hidden="1" x14ac:dyDescent="0.25">
      <c r="A1508" s="302"/>
      <c r="B1508" s="303"/>
      <c r="C1508" s="304"/>
      <c r="D1508" s="847"/>
      <c r="E1508" s="848"/>
      <c r="F1508" s="849"/>
      <c r="G1508" s="846"/>
      <c r="H1508" s="850"/>
      <c r="I1508" s="257"/>
      <c r="J1508" s="257"/>
      <c r="K1508" s="257"/>
      <c r="L1508" s="700"/>
      <c r="M1508" s="701"/>
    </row>
    <row r="1509" spans="1:13" hidden="1" x14ac:dyDescent="0.25">
      <c r="A1509" s="302"/>
      <c r="B1509" s="303"/>
      <c r="C1509" s="304"/>
      <c r="D1509" s="847"/>
      <c r="E1509" s="848"/>
      <c r="F1509" s="849"/>
      <c r="G1509" s="846"/>
      <c r="H1509" s="850"/>
      <c r="I1509" s="257"/>
      <c r="J1509" s="257"/>
      <c r="K1509" s="257"/>
      <c r="L1509" s="700"/>
      <c r="M1509" s="701"/>
    </row>
    <row r="1510" spans="1:13" hidden="1" x14ac:dyDescent="0.25">
      <c r="A1510" s="302"/>
      <c r="B1510" s="303"/>
      <c r="C1510" s="304"/>
      <c r="D1510" s="847"/>
      <c r="E1510" s="848"/>
      <c r="F1510" s="849"/>
      <c r="G1510" s="846"/>
      <c r="H1510" s="850"/>
      <c r="I1510" s="257"/>
      <c r="J1510" s="257"/>
      <c r="K1510" s="257"/>
      <c r="L1510" s="700"/>
      <c r="M1510" s="701"/>
    </row>
    <row r="1511" spans="1:13" hidden="1" x14ac:dyDescent="0.25">
      <c r="A1511" s="302"/>
      <c r="B1511" s="303"/>
      <c r="C1511" s="304"/>
      <c r="D1511" s="847"/>
      <c r="E1511" s="848"/>
      <c r="F1511" s="849"/>
      <c r="G1511" s="846"/>
      <c r="H1511" s="850"/>
      <c r="I1511" s="257"/>
      <c r="J1511" s="257"/>
      <c r="K1511" s="257"/>
      <c r="L1511" s="700"/>
      <c r="M1511" s="701"/>
    </row>
    <row r="1512" spans="1:13" hidden="1" x14ac:dyDescent="0.25">
      <c r="A1512" s="302"/>
      <c r="B1512" s="303"/>
      <c r="C1512" s="304"/>
      <c r="D1512" s="847"/>
      <c r="E1512" s="848"/>
      <c r="F1512" s="849"/>
      <c r="G1512" s="846"/>
      <c r="H1512" s="850"/>
      <c r="I1512" s="257"/>
      <c r="J1512" s="257"/>
      <c r="K1512" s="257"/>
      <c r="L1512" s="700"/>
      <c r="M1512" s="701"/>
    </row>
    <row r="1513" spans="1:13" hidden="1" x14ac:dyDescent="0.25">
      <c r="A1513" s="302"/>
      <c r="B1513" s="303"/>
      <c r="C1513" s="304"/>
      <c r="D1513" s="847"/>
      <c r="E1513" s="848"/>
      <c r="F1513" s="849"/>
      <c r="G1513" s="846"/>
      <c r="H1513" s="850"/>
      <c r="I1513" s="257"/>
      <c r="J1513" s="257"/>
      <c r="K1513" s="257"/>
      <c r="L1513" s="700"/>
      <c r="M1513" s="701"/>
    </row>
    <row r="1514" spans="1:13" hidden="1" x14ac:dyDescent="0.25">
      <c r="A1514" s="302"/>
      <c r="B1514" s="303"/>
      <c r="C1514" s="304"/>
      <c r="D1514" s="847"/>
      <c r="E1514" s="848"/>
      <c r="F1514" s="849"/>
      <c r="G1514" s="846"/>
      <c r="H1514" s="850"/>
      <c r="I1514" s="257"/>
      <c r="J1514" s="257"/>
      <c r="K1514" s="257"/>
      <c r="L1514" s="700"/>
      <c r="M1514" s="701"/>
    </row>
    <row r="1515" spans="1:13" hidden="1" x14ac:dyDescent="0.25">
      <c r="A1515" s="302"/>
      <c r="B1515" s="303"/>
      <c r="C1515" s="304"/>
      <c r="D1515" s="847"/>
      <c r="E1515" s="848"/>
      <c r="F1515" s="849"/>
      <c r="G1515" s="846"/>
      <c r="H1515" s="850"/>
      <c r="I1515" s="257"/>
      <c r="J1515" s="257"/>
      <c r="K1515" s="257"/>
      <c r="L1515" s="700"/>
      <c r="M1515" s="701"/>
    </row>
    <row r="1516" spans="1:13" hidden="1" x14ac:dyDescent="0.25">
      <c r="A1516" s="302"/>
      <c r="B1516" s="303"/>
      <c r="C1516" s="304"/>
      <c r="D1516" s="847"/>
      <c r="E1516" s="848"/>
      <c r="F1516" s="849"/>
      <c r="G1516" s="846"/>
      <c r="H1516" s="850"/>
      <c r="I1516" s="257"/>
      <c r="J1516" s="257"/>
      <c r="K1516" s="257"/>
      <c r="L1516" s="700"/>
      <c r="M1516" s="701"/>
    </row>
    <row r="1517" spans="1:13" hidden="1" x14ac:dyDescent="0.25">
      <c r="A1517" s="302"/>
      <c r="B1517" s="303"/>
      <c r="C1517" s="304"/>
      <c r="D1517" s="847"/>
      <c r="E1517" s="848"/>
      <c r="F1517" s="849"/>
      <c r="G1517" s="846"/>
      <c r="H1517" s="850"/>
      <c r="I1517" s="257"/>
      <c r="J1517" s="257"/>
      <c r="K1517" s="257"/>
      <c r="L1517" s="700"/>
      <c r="M1517" s="701"/>
    </row>
    <row r="1518" spans="1:13" hidden="1" x14ac:dyDescent="0.25">
      <c r="A1518" s="302"/>
      <c r="B1518" s="303"/>
      <c r="C1518" s="304"/>
      <c r="D1518" s="847"/>
      <c r="E1518" s="848"/>
      <c r="F1518" s="849"/>
      <c r="G1518" s="846"/>
      <c r="H1518" s="850"/>
      <c r="I1518" s="257"/>
      <c r="J1518" s="257"/>
      <c r="K1518" s="257"/>
      <c r="L1518" s="700"/>
      <c r="M1518" s="701"/>
    </row>
    <row r="1519" spans="1:13" hidden="1" x14ac:dyDescent="0.25">
      <c r="A1519" s="302"/>
      <c r="B1519" s="303"/>
      <c r="C1519" s="304"/>
      <c r="D1519" s="847"/>
      <c r="E1519" s="848"/>
      <c r="F1519" s="849"/>
      <c r="G1519" s="846"/>
      <c r="H1519" s="850"/>
      <c r="I1519" s="257"/>
      <c r="J1519" s="257"/>
      <c r="K1519" s="257"/>
      <c r="L1519" s="700"/>
      <c r="M1519" s="701"/>
    </row>
    <row r="1520" spans="1:13" hidden="1" x14ac:dyDescent="0.25">
      <c r="A1520" s="302"/>
      <c r="B1520" s="303"/>
      <c r="C1520" s="304"/>
      <c r="D1520" s="847"/>
      <c r="E1520" s="848"/>
      <c r="F1520" s="849"/>
      <c r="G1520" s="846"/>
      <c r="H1520" s="850"/>
      <c r="I1520" s="257"/>
      <c r="J1520" s="257"/>
      <c r="K1520" s="257"/>
      <c r="L1520" s="700"/>
      <c r="M1520" s="701"/>
    </row>
    <row r="1521" spans="1:13" hidden="1" x14ac:dyDescent="0.25">
      <c r="A1521" s="302"/>
      <c r="B1521" s="303"/>
      <c r="C1521" s="304"/>
      <c r="D1521" s="847"/>
      <c r="E1521" s="848"/>
      <c r="F1521" s="849"/>
      <c r="G1521" s="846"/>
      <c r="H1521" s="850"/>
      <c r="I1521" s="257"/>
      <c r="J1521" s="257"/>
      <c r="K1521" s="257"/>
      <c r="L1521" s="700"/>
      <c r="M1521" s="701"/>
    </row>
    <row r="1522" spans="1:13" hidden="1" x14ac:dyDescent="0.25">
      <c r="A1522" s="302"/>
      <c r="B1522" s="303"/>
      <c r="C1522" s="304"/>
      <c r="D1522" s="847"/>
      <c r="E1522" s="848"/>
      <c r="F1522" s="849"/>
      <c r="G1522" s="846"/>
      <c r="H1522" s="850"/>
      <c r="I1522" s="257"/>
      <c r="J1522" s="257"/>
      <c r="K1522" s="257"/>
      <c r="L1522" s="700"/>
      <c r="M1522" s="701"/>
    </row>
    <row r="1523" spans="1:13" hidden="1" x14ac:dyDescent="0.25">
      <c r="A1523" s="302"/>
      <c r="B1523" s="303"/>
      <c r="C1523" s="304"/>
      <c r="D1523" s="847"/>
      <c r="E1523" s="848"/>
      <c r="F1523" s="849"/>
      <c r="G1523" s="846"/>
      <c r="H1523" s="850"/>
      <c r="I1523" s="257"/>
      <c r="J1523" s="257"/>
      <c r="K1523" s="257"/>
      <c r="L1523" s="700"/>
      <c r="M1523" s="701"/>
    </row>
    <row r="1524" spans="1:13" hidden="1" x14ac:dyDescent="0.25">
      <c r="A1524" s="302"/>
      <c r="B1524" s="303"/>
      <c r="C1524" s="304"/>
      <c r="D1524" s="847"/>
      <c r="E1524" s="848"/>
      <c r="F1524" s="849"/>
      <c r="G1524" s="846"/>
      <c r="H1524" s="850"/>
      <c r="I1524" s="257"/>
      <c r="J1524" s="257"/>
      <c r="K1524" s="257"/>
      <c r="L1524" s="700"/>
      <c r="M1524" s="701"/>
    </row>
    <row r="1525" spans="1:13" hidden="1" x14ac:dyDescent="0.25">
      <c r="A1525" s="302"/>
      <c r="B1525" s="303"/>
      <c r="C1525" s="304"/>
      <c r="D1525" s="847"/>
      <c r="E1525" s="848"/>
      <c r="F1525" s="849"/>
      <c r="G1525" s="846"/>
      <c r="H1525" s="850"/>
      <c r="I1525" s="257"/>
      <c r="J1525" s="257"/>
      <c r="K1525" s="257"/>
      <c r="L1525" s="700"/>
      <c r="M1525" s="701"/>
    </row>
    <row r="1526" spans="1:13" hidden="1" x14ac:dyDescent="0.25">
      <c r="A1526" s="302"/>
      <c r="B1526" s="303"/>
      <c r="C1526" s="304"/>
      <c r="D1526" s="847"/>
      <c r="E1526" s="848"/>
      <c r="F1526" s="849"/>
      <c r="G1526" s="846"/>
      <c r="H1526" s="850"/>
      <c r="I1526" s="257"/>
      <c r="J1526" s="257"/>
      <c r="K1526" s="257"/>
      <c r="L1526" s="700"/>
      <c r="M1526" s="701"/>
    </row>
    <row r="1527" spans="1:13" hidden="1" x14ac:dyDescent="0.25">
      <c r="A1527" s="302"/>
      <c r="B1527" s="303"/>
      <c r="C1527" s="304"/>
      <c r="D1527" s="847"/>
      <c r="E1527" s="848"/>
      <c r="F1527" s="849"/>
      <c r="G1527" s="846"/>
      <c r="H1527" s="850"/>
      <c r="I1527" s="257"/>
      <c r="J1527" s="257"/>
      <c r="K1527" s="257"/>
      <c r="L1527" s="700"/>
      <c r="M1527" s="701"/>
    </row>
    <row r="1528" spans="1:13" hidden="1" x14ac:dyDescent="0.25">
      <c r="A1528" s="302"/>
      <c r="B1528" s="303"/>
      <c r="C1528" s="304"/>
      <c r="D1528" s="847"/>
      <c r="E1528" s="848"/>
      <c r="F1528" s="849"/>
      <c r="G1528" s="846"/>
      <c r="H1528" s="850"/>
      <c r="I1528" s="257"/>
      <c r="J1528" s="257"/>
      <c r="K1528" s="257"/>
      <c r="L1528" s="700"/>
      <c r="M1528" s="701"/>
    </row>
    <row r="1529" spans="1:13" hidden="1" x14ac:dyDescent="0.25">
      <c r="A1529" s="302"/>
      <c r="B1529" s="303"/>
      <c r="C1529" s="304"/>
      <c r="D1529" s="847"/>
      <c r="E1529" s="848"/>
      <c r="F1529" s="849"/>
      <c r="G1529" s="846"/>
      <c r="H1529" s="850"/>
      <c r="I1529" s="257"/>
      <c r="J1529" s="257"/>
      <c r="K1529" s="257"/>
      <c r="L1529" s="700"/>
      <c r="M1529" s="701"/>
    </row>
    <row r="1530" spans="1:13" hidden="1" x14ac:dyDescent="0.25">
      <c r="A1530" s="302"/>
      <c r="B1530" s="303"/>
      <c r="C1530" s="304"/>
      <c r="D1530" s="847"/>
      <c r="E1530" s="848"/>
      <c r="F1530" s="849"/>
      <c r="G1530" s="846"/>
      <c r="H1530" s="850"/>
      <c r="I1530" s="257"/>
      <c r="J1530" s="257"/>
      <c r="K1530" s="257"/>
      <c r="L1530" s="700"/>
      <c r="M1530" s="701"/>
    </row>
    <row r="1531" spans="1:13" hidden="1" x14ac:dyDescent="0.25">
      <c r="A1531" s="302"/>
      <c r="B1531" s="303"/>
      <c r="C1531" s="304"/>
      <c r="D1531" s="847"/>
      <c r="E1531" s="848"/>
      <c r="F1531" s="849"/>
      <c r="G1531" s="846"/>
      <c r="H1531" s="850"/>
      <c r="I1531" s="257"/>
      <c r="J1531" s="257"/>
      <c r="K1531" s="257"/>
      <c r="L1531" s="700"/>
      <c r="M1531" s="701"/>
    </row>
    <row r="1532" spans="1:13" hidden="1" x14ac:dyDescent="0.25">
      <c r="A1532" s="302"/>
      <c r="B1532" s="303"/>
      <c r="C1532" s="304"/>
      <c r="D1532" s="847"/>
      <c r="E1532" s="848"/>
      <c r="F1532" s="849"/>
      <c r="G1532" s="846"/>
      <c r="H1532" s="850"/>
      <c r="I1532" s="257"/>
      <c r="J1532" s="257"/>
      <c r="K1532" s="257"/>
      <c r="L1532" s="700"/>
      <c r="M1532" s="701"/>
    </row>
    <row r="1533" spans="1:13" hidden="1" x14ac:dyDescent="0.25">
      <c r="A1533" s="302"/>
      <c r="B1533" s="303"/>
      <c r="C1533" s="304"/>
      <c r="D1533" s="847"/>
      <c r="E1533" s="848"/>
      <c r="F1533" s="849"/>
      <c r="G1533" s="846"/>
      <c r="H1533" s="850"/>
      <c r="I1533" s="257"/>
      <c r="J1533" s="257"/>
      <c r="K1533" s="257"/>
      <c r="L1533" s="700"/>
      <c r="M1533" s="701"/>
    </row>
    <row r="1534" spans="1:13" hidden="1" x14ac:dyDescent="0.25">
      <c r="A1534" s="302"/>
      <c r="B1534" s="303"/>
      <c r="C1534" s="304"/>
      <c r="D1534" s="847"/>
      <c r="E1534" s="848"/>
      <c r="F1534" s="849"/>
      <c r="G1534" s="846"/>
      <c r="H1534" s="850"/>
      <c r="I1534" s="257"/>
      <c r="J1534" s="257"/>
      <c r="K1534" s="257"/>
      <c r="L1534" s="700"/>
      <c r="M1534" s="701"/>
    </row>
    <row r="1535" spans="1:13" hidden="1" x14ac:dyDescent="0.25">
      <c r="A1535" s="302"/>
      <c r="B1535" s="303"/>
      <c r="C1535" s="304"/>
      <c r="D1535" s="847"/>
      <c r="E1535" s="848"/>
      <c r="F1535" s="849"/>
      <c r="G1535" s="846"/>
      <c r="H1535" s="850"/>
      <c r="I1535" s="257"/>
      <c r="J1535" s="257"/>
      <c r="K1535" s="257"/>
      <c r="L1535" s="700"/>
      <c r="M1535" s="701"/>
    </row>
    <row r="1536" spans="1:13" hidden="1" x14ac:dyDescent="0.25">
      <c r="A1536" s="302"/>
      <c r="B1536" s="303"/>
      <c r="C1536" s="304"/>
      <c r="D1536" s="847"/>
      <c r="E1536" s="848"/>
      <c r="F1536" s="849"/>
      <c r="G1536" s="846"/>
      <c r="H1536" s="850"/>
      <c r="I1536" s="257"/>
      <c r="J1536" s="257"/>
      <c r="K1536" s="257"/>
      <c r="L1536" s="700"/>
      <c r="M1536" s="701"/>
    </row>
    <row r="1537" spans="1:13" hidden="1" x14ac:dyDescent="0.25">
      <c r="A1537" s="302"/>
      <c r="B1537" s="303"/>
      <c r="C1537" s="304"/>
      <c r="D1537" s="847"/>
      <c r="E1537" s="848"/>
      <c r="F1537" s="849"/>
      <c r="G1537" s="846"/>
      <c r="H1537" s="850"/>
      <c r="I1537" s="257"/>
      <c r="J1537" s="257"/>
      <c r="K1537" s="257"/>
      <c r="L1537" s="700"/>
      <c r="M1537" s="701"/>
    </row>
    <row r="1538" spans="1:13" hidden="1" x14ac:dyDescent="0.25">
      <c r="A1538" s="302"/>
      <c r="B1538" s="303"/>
      <c r="C1538" s="304"/>
      <c r="D1538" s="847"/>
      <c r="E1538" s="848"/>
      <c r="F1538" s="849"/>
      <c r="G1538" s="846"/>
      <c r="H1538" s="850"/>
      <c r="I1538" s="257"/>
      <c r="J1538" s="257"/>
      <c r="K1538" s="257"/>
      <c r="L1538" s="700"/>
      <c r="M1538" s="701"/>
    </row>
    <row r="1539" spans="1:13" hidden="1" x14ac:dyDescent="0.25">
      <c r="A1539" s="302"/>
      <c r="B1539" s="303"/>
      <c r="C1539" s="304"/>
      <c r="D1539" s="847"/>
      <c r="E1539" s="848"/>
      <c r="F1539" s="849"/>
      <c r="G1539" s="846"/>
      <c r="H1539" s="850"/>
      <c r="I1539" s="257"/>
      <c r="J1539" s="257"/>
      <c r="K1539" s="257"/>
      <c r="L1539" s="700"/>
      <c r="M1539" s="701"/>
    </row>
    <row r="1540" spans="1:13" hidden="1" x14ac:dyDescent="0.25">
      <c r="A1540" s="302"/>
      <c r="B1540" s="303"/>
      <c r="C1540" s="304"/>
      <c r="D1540" s="847"/>
      <c r="E1540" s="848"/>
      <c r="F1540" s="849"/>
      <c r="G1540" s="846"/>
      <c r="H1540" s="850"/>
      <c r="I1540" s="257"/>
      <c r="J1540" s="257"/>
      <c r="K1540" s="257"/>
      <c r="L1540" s="700"/>
      <c r="M1540" s="701"/>
    </row>
    <row r="1541" spans="1:13" hidden="1" x14ac:dyDescent="0.25">
      <c r="A1541" s="302"/>
      <c r="B1541" s="303"/>
      <c r="C1541" s="304"/>
      <c r="D1541" s="847"/>
      <c r="E1541" s="848"/>
      <c r="F1541" s="849"/>
      <c r="G1541" s="846"/>
      <c r="H1541" s="850"/>
      <c r="I1541" s="257"/>
      <c r="J1541" s="257"/>
      <c r="K1541" s="257"/>
      <c r="L1541" s="700"/>
      <c r="M1541" s="701"/>
    </row>
    <row r="1542" spans="1:13" hidden="1" x14ac:dyDescent="0.25">
      <c r="A1542" s="302"/>
      <c r="B1542" s="303"/>
      <c r="C1542" s="304"/>
      <c r="D1542" s="847"/>
      <c r="E1542" s="848"/>
      <c r="F1542" s="849"/>
      <c r="G1542" s="846"/>
      <c r="H1542" s="850"/>
      <c r="I1542" s="257"/>
      <c r="J1542" s="257"/>
      <c r="K1542" s="257"/>
      <c r="L1542" s="700"/>
      <c r="M1542" s="701"/>
    </row>
    <row r="1543" spans="1:13" hidden="1" x14ac:dyDescent="0.25">
      <c r="A1543" s="302"/>
      <c r="B1543" s="303"/>
      <c r="C1543" s="304"/>
      <c r="D1543" s="847"/>
      <c r="E1543" s="848"/>
      <c r="F1543" s="849"/>
      <c r="G1543" s="846"/>
      <c r="H1543" s="850"/>
      <c r="I1543" s="257"/>
      <c r="J1543" s="257"/>
      <c r="K1543" s="257"/>
      <c r="L1543" s="700"/>
      <c r="M1543" s="701"/>
    </row>
    <row r="1544" spans="1:13" hidden="1" x14ac:dyDescent="0.25">
      <c r="A1544" s="302"/>
      <c r="B1544" s="303"/>
      <c r="C1544" s="304"/>
      <c r="D1544" s="847"/>
      <c r="E1544" s="848"/>
      <c r="F1544" s="849"/>
      <c r="G1544" s="846"/>
      <c r="H1544" s="850"/>
      <c r="I1544" s="257"/>
      <c r="J1544" s="257"/>
      <c r="K1544" s="257"/>
      <c r="L1544" s="700"/>
      <c r="M1544" s="701"/>
    </row>
    <row r="1545" spans="1:13" hidden="1" x14ac:dyDescent="0.25">
      <c r="A1545" s="302"/>
      <c r="B1545" s="303"/>
      <c r="C1545" s="304"/>
      <c r="D1545" s="847"/>
      <c r="E1545" s="848"/>
      <c r="F1545" s="849"/>
      <c r="G1545" s="846"/>
      <c r="H1545" s="850"/>
      <c r="I1545" s="257"/>
      <c r="J1545" s="257"/>
      <c r="K1545" s="257"/>
      <c r="L1545" s="700"/>
      <c r="M1545" s="701"/>
    </row>
    <row r="1546" spans="1:13" hidden="1" x14ac:dyDescent="0.25">
      <c r="A1546" s="302"/>
      <c r="B1546" s="303"/>
      <c r="C1546" s="304"/>
      <c r="D1546" s="847"/>
      <c r="E1546" s="848"/>
      <c r="F1546" s="849"/>
      <c r="G1546" s="846"/>
      <c r="H1546" s="850"/>
      <c r="I1546" s="257"/>
      <c r="J1546" s="257"/>
      <c r="K1546" s="257"/>
      <c r="L1546" s="700"/>
      <c r="M1546" s="701"/>
    </row>
    <row r="1547" spans="1:13" hidden="1" x14ac:dyDescent="0.25">
      <c r="A1547" s="302"/>
      <c r="B1547" s="303"/>
      <c r="C1547" s="304"/>
      <c r="D1547" s="847"/>
      <c r="E1547" s="848"/>
      <c r="F1547" s="849"/>
      <c r="G1547" s="846"/>
      <c r="H1547" s="850"/>
      <c r="I1547" s="257"/>
      <c r="J1547" s="257"/>
      <c r="K1547" s="257"/>
      <c r="L1547" s="700"/>
      <c r="M1547" s="701"/>
    </row>
    <row r="1548" spans="1:13" hidden="1" x14ac:dyDescent="0.25">
      <c r="A1548" s="302"/>
      <c r="B1548" s="303"/>
      <c r="C1548" s="304"/>
      <c r="D1548" s="847"/>
      <c r="E1548" s="848"/>
      <c r="F1548" s="849"/>
      <c r="G1548" s="846"/>
      <c r="H1548" s="850"/>
      <c r="I1548" s="257"/>
      <c r="J1548" s="257"/>
      <c r="K1548" s="257"/>
      <c r="L1548" s="700"/>
      <c r="M1548" s="701"/>
    </row>
    <row r="1549" spans="1:13" hidden="1" x14ac:dyDescent="0.25">
      <c r="A1549" s="302"/>
      <c r="B1549" s="303"/>
      <c r="C1549" s="304"/>
      <c r="D1549" s="847"/>
      <c r="E1549" s="848"/>
      <c r="F1549" s="849"/>
      <c r="G1549" s="846"/>
      <c r="H1549" s="850"/>
      <c r="I1549" s="257"/>
      <c r="J1549" s="257"/>
      <c r="K1549" s="257"/>
      <c r="L1549" s="700"/>
      <c r="M1549" s="701"/>
    </row>
    <row r="1550" spans="1:13" hidden="1" x14ac:dyDescent="0.25">
      <c r="A1550" s="302"/>
      <c r="B1550" s="303"/>
      <c r="C1550" s="304"/>
      <c r="D1550" s="847"/>
      <c r="E1550" s="848"/>
      <c r="F1550" s="849"/>
      <c r="G1550" s="846"/>
      <c r="H1550" s="850"/>
      <c r="I1550" s="257"/>
      <c r="J1550" s="257"/>
      <c r="K1550" s="257"/>
      <c r="L1550" s="700"/>
      <c r="M1550" s="701"/>
    </row>
    <row r="1551" spans="1:13" hidden="1" x14ac:dyDescent="0.25">
      <c r="A1551" s="302"/>
      <c r="B1551" s="303"/>
      <c r="C1551" s="304"/>
      <c r="D1551" s="847"/>
      <c r="E1551" s="848"/>
      <c r="F1551" s="849"/>
      <c r="G1551" s="846"/>
      <c r="H1551" s="850"/>
      <c r="I1551" s="257"/>
      <c r="J1551" s="257"/>
      <c r="K1551" s="257"/>
      <c r="L1551" s="700"/>
      <c r="M1551" s="701"/>
    </row>
    <row r="1552" spans="1:13" hidden="1" x14ac:dyDescent="0.25">
      <c r="A1552" s="302"/>
      <c r="B1552" s="303"/>
      <c r="C1552" s="304"/>
      <c r="D1552" s="847"/>
      <c r="E1552" s="848"/>
      <c r="F1552" s="849"/>
      <c r="G1552" s="846"/>
      <c r="H1552" s="850"/>
      <c r="I1552" s="257"/>
      <c r="J1552" s="257"/>
      <c r="K1552" s="257"/>
      <c r="L1552" s="700"/>
      <c r="M1552" s="701"/>
    </row>
    <row r="1553" spans="1:13" hidden="1" x14ac:dyDescent="0.25">
      <c r="A1553" s="302"/>
      <c r="B1553" s="303"/>
      <c r="C1553" s="304"/>
      <c r="D1553" s="847"/>
      <c r="E1553" s="848"/>
      <c r="F1553" s="849"/>
      <c r="G1553" s="846"/>
      <c r="H1553" s="850"/>
      <c r="I1553" s="257"/>
      <c r="J1553" s="257"/>
      <c r="K1553" s="257"/>
      <c r="L1553" s="700"/>
      <c r="M1553" s="701"/>
    </row>
    <row r="1554" spans="1:13" hidden="1" x14ac:dyDescent="0.25">
      <c r="A1554" s="302"/>
      <c r="B1554" s="303"/>
      <c r="C1554" s="304"/>
      <c r="D1554" s="847"/>
      <c r="E1554" s="848"/>
      <c r="F1554" s="849"/>
      <c r="G1554" s="846"/>
      <c r="H1554" s="850"/>
      <c r="I1554" s="257"/>
      <c r="J1554" s="257"/>
      <c r="K1554" s="257"/>
      <c r="L1554" s="700"/>
      <c r="M1554" s="701"/>
    </row>
    <row r="1555" spans="1:13" hidden="1" x14ac:dyDescent="0.25">
      <c r="A1555" s="302"/>
      <c r="B1555" s="303"/>
      <c r="C1555" s="304"/>
      <c r="D1555" s="847"/>
      <c r="E1555" s="848"/>
      <c r="F1555" s="849"/>
      <c r="G1555" s="846"/>
      <c r="H1555" s="850"/>
      <c r="I1555" s="257"/>
      <c r="J1555" s="257"/>
      <c r="K1555" s="257"/>
      <c r="L1555" s="700"/>
      <c r="M1555" s="701"/>
    </row>
    <row r="1556" spans="1:13" hidden="1" x14ac:dyDescent="0.25">
      <c r="A1556" s="302"/>
      <c r="B1556" s="303"/>
      <c r="C1556" s="304"/>
      <c r="D1556" s="847"/>
      <c r="E1556" s="848"/>
      <c r="F1556" s="849"/>
      <c r="G1556" s="846"/>
      <c r="H1556" s="850"/>
      <c r="I1556" s="257"/>
      <c r="J1556" s="257"/>
      <c r="K1556" s="257"/>
      <c r="L1556" s="700"/>
      <c r="M1556" s="701"/>
    </row>
    <row r="1557" spans="1:13" hidden="1" x14ac:dyDescent="0.25">
      <c r="A1557" s="302"/>
      <c r="B1557" s="303"/>
      <c r="C1557" s="304"/>
      <c r="D1557" s="847"/>
      <c r="E1557" s="848"/>
      <c r="F1557" s="849"/>
      <c r="G1557" s="846"/>
      <c r="H1557" s="850"/>
      <c r="I1557" s="257"/>
      <c r="J1557" s="257"/>
      <c r="K1557" s="257"/>
      <c r="L1557" s="700"/>
      <c r="M1557" s="701"/>
    </row>
    <row r="1558" spans="1:13" hidden="1" x14ac:dyDescent="0.25">
      <c r="A1558" s="302"/>
      <c r="B1558" s="303"/>
      <c r="C1558" s="304"/>
      <c r="D1558" s="847"/>
      <c r="E1558" s="848"/>
      <c r="F1558" s="849"/>
      <c r="G1558" s="846"/>
      <c r="H1558" s="850"/>
      <c r="I1558" s="257"/>
      <c r="J1558" s="257"/>
      <c r="K1558" s="257"/>
      <c r="L1558" s="700"/>
      <c r="M1558" s="701"/>
    </row>
    <row r="1559" spans="1:13" hidden="1" x14ac:dyDescent="0.25">
      <c r="A1559" s="302"/>
      <c r="B1559" s="303"/>
      <c r="C1559" s="304"/>
      <c r="D1559" s="847"/>
      <c r="E1559" s="848"/>
      <c r="F1559" s="849"/>
      <c r="G1559" s="846"/>
      <c r="H1559" s="850"/>
      <c r="I1559" s="257"/>
      <c r="J1559" s="257"/>
      <c r="K1559" s="257"/>
      <c r="L1559" s="700"/>
      <c r="M1559" s="701"/>
    </row>
    <row r="1560" spans="1:13" hidden="1" x14ac:dyDescent="0.25">
      <c r="A1560" s="302"/>
      <c r="B1560" s="303"/>
      <c r="C1560" s="304"/>
      <c r="D1560" s="847"/>
      <c r="E1560" s="848"/>
      <c r="F1560" s="849"/>
      <c r="G1560" s="846"/>
      <c r="H1560" s="850"/>
      <c r="I1560" s="257"/>
      <c r="J1560" s="257"/>
      <c r="K1560" s="257"/>
      <c r="L1560" s="700"/>
      <c r="M1560" s="701"/>
    </row>
    <row r="1561" spans="1:13" hidden="1" x14ac:dyDescent="0.25">
      <c r="A1561" s="302"/>
      <c r="B1561" s="303"/>
      <c r="C1561" s="304"/>
      <c r="D1561" s="847"/>
      <c r="E1561" s="848"/>
      <c r="F1561" s="849"/>
      <c r="G1561" s="846"/>
      <c r="H1561" s="850"/>
      <c r="I1561" s="257"/>
      <c r="J1561" s="257"/>
      <c r="K1561" s="257"/>
      <c r="L1561" s="700"/>
      <c r="M1561" s="701"/>
    </row>
    <row r="1562" spans="1:13" hidden="1" x14ac:dyDescent="0.25">
      <c r="A1562" s="302"/>
      <c r="B1562" s="303"/>
      <c r="C1562" s="304"/>
      <c r="D1562" s="847"/>
      <c r="E1562" s="848"/>
      <c r="F1562" s="849"/>
      <c r="G1562" s="846"/>
      <c r="H1562" s="850"/>
      <c r="I1562" s="257"/>
      <c r="J1562" s="257"/>
      <c r="K1562" s="257"/>
      <c r="L1562" s="700"/>
      <c r="M1562" s="701"/>
    </row>
    <row r="1563" spans="1:13" hidden="1" x14ac:dyDescent="0.25">
      <c r="A1563" s="302"/>
      <c r="B1563" s="303"/>
      <c r="C1563" s="304"/>
      <c r="D1563" s="847"/>
      <c r="E1563" s="848"/>
      <c r="F1563" s="849"/>
      <c r="G1563" s="846"/>
      <c r="H1563" s="850"/>
      <c r="I1563" s="257"/>
      <c r="J1563" s="257"/>
      <c r="K1563" s="257"/>
      <c r="L1563" s="700"/>
      <c r="M1563" s="701"/>
    </row>
    <row r="1564" spans="1:13" hidden="1" x14ac:dyDescent="0.25">
      <c r="A1564" s="302"/>
      <c r="B1564" s="303"/>
      <c r="C1564" s="304"/>
      <c r="D1564" s="847"/>
      <c r="E1564" s="848"/>
      <c r="F1564" s="849"/>
      <c r="G1564" s="846"/>
      <c r="H1564" s="850"/>
      <c r="I1564" s="257"/>
      <c r="J1564" s="257"/>
      <c r="K1564" s="257"/>
      <c r="L1564" s="700"/>
      <c r="M1564" s="701"/>
    </row>
    <row r="1565" spans="1:13" hidden="1" x14ac:dyDescent="0.25">
      <c r="A1565" s="302"/>
      <c r="B1565" s="303"/>
      <c r="C1565" s="304"/>
      <c r="D1565" s="847"/>
      <c r="E1565" s="848"/>
      <c r="F1565" s="849"/>
      <c r="G1565" s="846"/>
      <c r="H1565" s="850"/>
      <c r="I1565" s="257"/>
      <c r="J1565" s="257"/>
      <c r="K1565" s="257"/>
      <c r="L1565" s="700"/>
      <c r="M1565" s="701"/>
    </row>
    <row r="1566" spans="1:13" hidden="1" x14ac:dyDescent="0.25">
      <c r="A1566" s="302"/>
      <c r="B1566" s="303"/>
      <c r="C1566" s="304"/>
      <c r="D1566" s="847"/>
      <c r="E1566" s="848"/>
      <c r="F1566" s="849"/>
      <c r="G1566" s="846"/>
      <c r="H1566" s="850"/>
      <c r="I1566" s="257"/>
      <c r="J1566" s="257"/>
      <c r="K1566" s="257"/>
      <c r="L1566" s="700"/>
      <c r="M1566" s="701"/>
    </row>
    <row r="1567" spans="1:13" hidden="1" x14ac:dyDescent="0.25">
      <c r="A1567" s="302"/>
      <c r="B1567" s="303"/>
      <c r="C1567" s="304"/>
      <c r="D1567" s="847"/>
      <c r="E1567" s="848"/>
      <c r="F1567" s="849"/>
      <c r="G1567" s="846"/>
      <c r="H1567" s="850"/>
      <c r="I1567" s="257"/>
      <c r="J1567" s="257"/>
      <c r="K1567" s="257"/>
      <c r="L1567" s="700"/>
      <c r="M1567" s="701"/>
    </row>
    <row r="1568" spans="1:13" hidden="1" x14ac:dyDescent="0.25">
      <c r="A1568" s="302"/>
      <c r="B1568" s="303"/>
      <c r="C1568" s="304"/>
      <c r="D1568" s="847"/>
      <c r="E1568" s="848"/>
      <c r="F1568" s="849"/>
      <c r="G1568" s="846"/>
      <c r="H1568" s="850"/>
      <c r="I1568" s="257"/>
      <c r="J1568" s="257"/>
      <c r="K1568" s="257"/>
      <c r="L1568" s="700"/>
      <c r="M1568" s="701"/>
    </row>
    <row r="1569" spans="1:13" hidden="1" x14ac:dyDescent="0.25">
      <c r="A1569" s="302"/>
      <c r="B1569" s="303"/>
      <c r="C1569" s="304"/>
      <c r="D1569" s="847"/>
      <c r="E1569" s="848"/>
      <c r="F1569" s="849"/>
      <c r="G1569" s="846"/>
      <c r="H1569" s="850"/>
      <c r="I1569" s="257"/>
      <c r="J1569" s="257"/>
      <c r="K1569" s="257"/>
      <c r="L1569" s="700"/>
      <c r="M1569" s="701"/>
    </row>
    <row r="1570" spans="1:13" hidden="1" x14ac:dyDescent="0.25">
      <c r="A1570" s="302"/>
      <c r="B1570" s="303"/>
      <c r="C1570" s="304"/>
      <c r="D1570" s="847"/>
      <c r="E1570" s="848"/>
      <c r="F1570" s="849"/>
      <c r="G1570" s="846"/>
      <c r="H1570" s="850"/>
      <c r="I1570" s="257"/>
      <c r="J1570" s="257"/>
      <c r="K1570" s="257"/>
      <c r="L1570" s="700"/>
      <c r="M1570" s="701"/>
    </row>
    <row r="1571" spans="1:13" hidden="1" x14ac:dyDescent="0.25">
      <c r="A1571" s="302"/>
      <c r="B1571" s="303"/>
      <c r="C1571" s="304"/>
      <c r="D1571" s="847"/>
      <c r="E1571" s="848"/>
      <c r="F1571" s="849"/>
      <c r="G1571" s="846"/>
      <c r="H1571" s="850"/>
      <c r="I1571" s="257"/>
      <c r="J1571" s="257"/>
      <c r="K1571" s="257"/>
      <c r="L1571" s="700"/>
      <c r="M1571" s="701"/>
    </row>
    <row r="1572" spans="1:13" hidden="1" x14ac:dyDescent="0.25">
      <c r="A1572" s="302"/>
      <c r="B1572" s="303"/>
      <c r="C1572" s="304"/>
      <c r="D1572" s="847"/>
      <c r="E1572" s="848"/>
      <c r="F1572" s="849"/>
      <c r="G1572" s="846"/>
      <c r="H1572" s="850"/>
      <c r="I1572" s="257"/>
      <c r="J1572" s="257"/>
      <c r="K1572" s="257"/>
      <c r="L1572" s="700"/>
      <c r="M1572" s="701"/>
    </row>
    <row r="1573" spans="1:13" hidden="1" x14ac:dyDescent="0.25">
      <c r="A1573" s="302"/>
      <c r="B1573" s="303"/>
      <c r="C1573" s="304"/>
      <c r="D1573" s="847"/>
      <c r="E1573" s="848"/>
      <c r="F1573" s="849"/>
      <c r="G1573" s="846"/>
      <c r="H1573" s="850"/>
      <c r="I1573" s="257"/>
      <c r="J1573" s="257"/>
      <c r="K1573" s="257"/>
      <c r="L1573" s="700"/>
      <c r="M1573" s="701"/>
    </row>
    <row r="1574" spans="1:13" hidden="1" x14ac:dyDescent="0.25">
      <c r="A1574" s="302"/>
      <c r="B1574" s="303"/>
      <c r="C1574" s="304"/>
      <c r="D1574" s="847"/>
      <c r="E1574" s="848"/>
      <c r="F1574" s="849"/>
      <c r="G1574" s="846"/>
      <c r="H1574" s="850"/>
      <c r="I1574" s="257"/>
      <c r="J1574" s="257"/>
      <c r="K1574" s="257"/>
      <c r="L1574" s="700"/>
      <c r="M1574" s="701"/>
    </row>
    <row r="1575" spans="1:13" hidden="1" x14ac:dyDescent="0.25">
      <c r="A1575" s="302"/>
      <c r="B1575" s="303"/>
      <c r="C1575" s="304"/>
      <c r="D1575" s="847"/>
      <c r="E1575" s="848"/>
      <c r="F1575" s="849"/>
      <c r="G1575" s="846"/>
      <c r="H1575" s="850"/>
      <c r="I1575" s="257"/>
      <c r="J1575" s="257"/>
      <c r="K1575" s="257"/>
      <c r="L1575" s="700"/>
      <c r="M1575" s="701"/>
    </row>
    <row r="1576" spans="1:13" hidden="1" x14ac:dyDescent="0.25">
      <c r="A1576" s="302"/>
      <c r="B1576" s="303"/>
      <c r="C1576" s="304"/>
      <c r="D1576" s="847"/>
      <c r="E1576" s="848"/>
      <c r="F1576" s="849"/>
      <c r="G1576" s="846"/>
      <c r="H1576" s="850"/>
      <c r="I1576" s="257"/>
      <c r="J1576" s="257"/>
      <c r="K1576" s="257"/>
      <c r="L1576" s="700"/>
      <c r="M1576" s="701"/>
    </row>
    <row r="1577" spans="1:13" hidden="1" x14ac:dyDescent="0.25">
      <c r="A1577" s="302"/>
      <c r="B1577" s="303"/>
      <c r="C1577" s="304"/>
      <c r="D1577" s="847"/>
      <c r="E1577" s="848"/>
      <c r="F1577" s="849"/>
      <c r="G1577" s="846"/>
      <c r="H1577" s="850"/>
      <c r="I1577" s="257"/>
      <c r="J1577" s="257"/>
      <c r="K1577" s="257"/>
      <c r="L1577" s="700"/>
      <c r="M1577" s="701"/>
    </row>
    <row r="1578" spans="1:13" hidden="1" x14ac:dyDescent="0.25">
      <c r="A1578" s="302"/>
      <c r="B1578" s="303"/>
      <c r="C1578" s="304"/>
      <c r="D1578" s="847"/>
      <c r="E1578" s="848"/>
      <c r="F1578" s="849"/>
      <c r="G1578" s="846"/>
      <c r="H1578" s="850"/>
      <c r="I1578" s="257"/>
      <c r="J1578" s="257"/>
      <c r="K1578" s="257"/>
      <c r="L1578" s="700"/>
      <c r="M1578" s="701"/>
    </row>
    <row r="1579" spans="1:13" hidden="1" x14ac:dyDescent="0.25">
      <c r="A1579" s="302"/>
      <c r="B1579" s="303"/>
      <c r="C1579" s="304"/>
      <c r="D1579" s="847"/>
      <c r="E1579" s="848"/>
      <c r="F1579" s="849"/>
      <c r="G1579" s="846"/>
      <c r="H1579" s="850"/>
      <c r="I1579" s="257"/>
      <c r="J1579" s="257"/>
      <c r="K1579" s="257"/>
      <c r="L1579" s="700"/>
      <c r="M1579" s="701"/>
    </row>
    <row r="1580" spans="1:13" hidden="1" x14ac:dyDescent="0.25">
      <c r="A1580" s="302"/>
      <c r="B1580" s="303"/>
      <c r="C1580" s="304"/>
      <c r="D1580" s="847"/>
      <c r="E1580" s="848"/>
      <c r="F1580" s="849"/>
      <c r="G1580" s="846"/>
      <c r="H1580" s="850"/>
      <c r="I1580" s="257"/>
      <c r="J1580" s="257"/>
      <c r="K1580" s="257"/>
      <c r="L1580" s="700"/>
      <c r="M1580" s="701"/>
    </row>
    <row r="1581" spans="1:13" hidden="1" x14ac:dyDescent="0.25">
      <c r="A1581" s="302"/>
      <c r="B1581" s="303"/>
      <c r="C1581" s="304"/>
      <c r="D1581" s="847"/>
      <c r="E1581" s="848"/>
      <c r="F1581" s="849"/>
      <c r="G1581" s="846"/>
      <c r="H1581" s="850"/>
      <c r="I1581" s="257"/>
      <c r="J1581" s="257"/>
      <c r="K1581" s="257"/>
      <c r="L1581" s="700"/>
      <c r="M1581" s="701"/>
    </row>
    <row r="1582" spans="1:13" hidden="1" x14ac:dyDescent="0.25">
      <c r="A1582" s="302"/>
      <c r="B1582" s="303"/>
      <c r="C1582" s="304"/>
      <c r="D1582" s="847"/>
      <c r="E1582" s="848"/>
      <c r="F1582" s="849"/>
      <c r="G1582" s="846"/>
      <c r="H1582" s="850"/>
      <c r="I1582" s="257"/>
      <c r="J1582" s="257"/>
      <c r="K1582" s="257"/>
      <c r="L1582" s="700"/>
      <c r="M1582" s="701"/>
    </row>
    <row r="1583" spans="1:13" hidden="1" x14ac:dyDescent="0.25">
      <c r="A1583" s="302"/>
      <c r="B1583" s="303"/>
      <c r="C1583" s="304"/>
      <c r="D1583" s="847"/>
      <c r="E1583" s="848"/>
      <c r="F1583" s="849"/>
      <c r="G1583" s="846"/>
      <c r="H1583" s="850"/>
      <c r="I1583" s="257"/>
      <c r="J1583" s="257"/>
      <c r="K1583" s="257"/>
      <c r="L1583" s="700"/>
      <c r="M1583" s="701"/>
    </row>
    <row r="1584" spans="1:13" hidden="1" x14ac:dyDescent="0.25">
      <c r="A1584" s="302"/>
      <c r="B1584" s="303"/>
      <c r="C1584" s="304"/>
      <c r="D1584" s="847"/>
      <c r="E1584" s="848"/>
      <c r="F1584" s="849"/>
      <c r="G1584" s="846"/>
      <c r="H1584" s="850"/>
      <c r="I1584" s="257"/>
      <c r="J1584" s="257"/>
      <c r="K1584" s="257"/>
      <c r="L1584" s="700"/>
      <c r="M1584" s="701"/>
    </row>
    <row r="1585" spans="1:13" hidden="1" x14ac:dyDescent="0.25">
      <c r="A1585" s="302"/>
      <c r="B1585" s="303"/>
      <c r="C1585" s="304"/>
      <c r="D1585" s="847"/>
      <c r="E1585" s="848"/>
      <c r="F1585" s="849"/>
      <c r="G1585" s="846"/>
      <c r="H1585" s="850"/>
      <c r="I1585" s="257"/>
      <c r="J1585" s="257"/>
      <c r="K1585" s="257"/>
      <c r="L1585" s="700"/>
      <c r="M1585" s="701"/>
    </row>
    <row r="1586" spans="1:13" hidden="1" x14ac:dyDescent="0.25">
      <c r="A1586" s="302"/>
      <c r="B1586" s="303"/>
      <c r="C1586" s="304"/>
      <c r="D1586" s="847"/>
      <c r="E1586" s="848"/>
      <c r="F1586" s="849"/>
      <c r="G1586" s="846"/>
      <c r="H1586" s="850"/>
      <c r="I1586" s="257"/>
      <c r="J1586" s="257"/>
      <c r="K1586" s="257"/>
      <c r="L1586" s="700"/>
      <c r="M1586" s="701"/>
    </row>
    <row r="1587" spans="1:13" hidden="1" x14ac:dyDescent="0.25">
      <c r="A1587" s="302"/>
      <c r="B1587" s="303"/>
      <c r="C1587" s="304"/>
      <c r="D1587" s="847"/>
      <c r="E1587" s="848"/>
      <c r="F1587" s="849"/>
      <c r="G1587" s="846"/>
      <c r="H1587" s="850"/>
      <c r="I1587" s="257"/>
      <c r="J1587" s="257"/>
      <c r="K1587" s="257"/>
      <c r="L1587" s="700"/>
      <c r="M1587" s="701"/>
    </row>
    <row r="1588" spans="1:13" hidden="1" x14ac:dyDescent="0.25">
      <c r="A1588" s="302"/>
      <c r="B1588" s="303"/>
      <c r="C1588" s="304"/>
      <c r="D1588" s="847"/>
      <c r="E1588" s="848"/>
      <c r="F1588" s="849"/>
      <c r="G1588" s="846"/>
      <c r="H1588" s="850"/>
      <c r="I1588" s="257"/>
      <c r="J1588" s="257"/>
      <c r="K1588" s="257"/>
      <c r="L1588" s="700"/>
      <c r="M1588" s="701"/>
    </row>
    <row r="1589" spans="1:13" hidden="1" x14ac:dyDescent="0.25">
      <c r="A1589" s="302"/>
      <c r="B1589" s="303"/>
      <c r="C1589" s="304"/>
      <c r="D1589" s="847"/>
      <c r="E1589" s="848"/>
      <c r="F1589" s="849"/>
      <c r="G1589" s="846"/>
      <c r="H1589" s="850"/>
      <c r="I1589" s="257"/>
      <c r="J1589" s="257"/>
      <c r="K1589" s="257"/>
      <c r="L1589" s="700"/>
      <c r="M1589" s="701"/>
    </row>
    <row r="1590" spans="1:13" hidden="1" x14ac:dyDescent="0.25">
      <c r="A1590" s="302"/>
      <c r="B1590" s="303"/>
      <c r="C1590" s="304"/>
      <c r="D1590" s="847"/>
      <c r="E1590" s="848"/>
      <c r="F1590" s="849"/>
      <c r="G1590" s="846"/>
      <c r="H1590" s="850"/>
      <c r="I1590" s="257"/>
      <c r="J1590" s="257"/>
      <c r="K1590" s="257"/>
      <c r="L1590" s="700"/>
      <c r="M1590" s="701"/>
    </row>
    <row r="1591" spans="1:13" hidden="1" x14ac:dyDescent="0.25">
      <c r="A1591" s="302"/>
      <c r="B1591" s="303"/>
      <c r="C1591" s="304"/>
      <c r="D1591" s="847"/>
      <c r="E1591" s="848"/>
      <c r="F1591" s="849"/>
      <c r="G1591" s="846"/>
      <c r="H1591" s="850"/>
      <c r="I1591" s="257"/>
      <c r="J1591" s="257"/>
      <c r="K1591" s="257"/>
      <c r="L1591" s="700"/>
      <c r="M1591" s="701"/>
    </row>
    <row r="1592" spans="1:13" hidden="1" x14ac:dyDescent="0.25">
      <c r="A1592" s="302"/>
      <c r="B1592" s="303"/>
      <c r="C1592" s="304"/>
      <c r="D1592" s="847"/>
      <c r="E1592" s="848"/>
      <c r="F1592" s="849"/>
      <c r="G1592" s="846"/>
      <c r="H1592" s="850"/>
      <c r="I1592" s="257"/>
      <c r="J1592" s="257"/>
      <c r="K1592" s="257"/>
      <c r="L1592" s="700"/>
      <c r="M1592" s="701"/>
    </row>
    <row r="1593" spans="1:13" hidden="1" x14ac:dyDescent="0.25">
      <c r="A1593" s="302"/>
      <c r="B1593" s="303"/>
      <c r="C1593" s="304"/>
      <c r="D1593" s="847"/>
      <c r="E1593" s="848"/>
      <c r="F1593" s="849"/>
      <c r="G1593" s="846"/>
      <c r="H1593" s="850"/>
      <c r="I1593" s="257"/>
      <c r="J1593" s="257"/>
      <c r="K1593" s="257"/>
      <c r="L1593" s="700"/>
      <c r="M1593" s="701"/>
    </row>
    <row r="1594" spans="1:13" hidden="1" x14ac:dyDescent="0.25">
      <c r="A1594" s="302"/>
      <c r="B1594" s="303"/>
      <c r="C1594" s="304"/>
      <c r="D1594" s="847"/>
      <c r="E1594" s="848"/>
      <c r="F1594" s="849"/>
      <c r="G1594" s="846"/>
      <c r="H1594" s="850"/>
      <c r="I1594" s="257"/>
      <c r="J1594" s="257"/>
      <c r="K1594" s="257"/>
      <c r="L1594" s="700"/>
      <c r="M1594" s="701"/>
    </row>
    <row r="1595" spans="1:13" hidden="1" x14ac:dyDescent="0.25">
      <c r="A1595" s="302"/>
      <c r="B1595" s="303"/>
      <c r="C1595" s="304"/>
      <c r="D1595" s="847"/>
      <c r="E1595" s="848"/>
      <c r="F1595" s="849"/>
      <c r="G1595" s="846"/>
      <c r="H1595" s="850"/>
      <c r="I1595" s="257"/>
      <c r="J1595" s="257"/>
      <c r="K1595" s="257"/>
      <c r="L1595" s="700"/>
      <c r="M1595" s="701"/>
    </row>
    <row r="1596" spans="1:13" hidden="1" x14ac:dyDescent="0.25">
      <c r="A1596" s="302"/>
      <c r="B1596" s="303"/>
      <c r="C1596" s="304"/>
      <c r="D1596" s="847"/>
      <c r="E1596" s="848"/>
      <c r="F1596" s="849"/>
      <c r="G1596" s="846"/>
      <c r="H1596" s="850"/>
      <c r="I1596" s="257"/>
      <c r="J1596" s="257"/>
      <c r="K1596" s="257"/>
      <c r="L1596" s="700"/>
      <c r="M1596" s="701"/>
    </row>
    <row r="1597" spans="1:13" hidden="1" x14ac:dyDescent="0.25">
      <c r="A1597" s="302"/>
      <c r="B1597" s="303"/>
      <c r="C1597" s="304"/>
      <c r="D1597" s="847"/>
      <c r="E1597" s="848"/>
      <c r="F1597" s="849"/>
      <c r="G1597" s="846"/>
      <c r="H1597" s="850"/>
      <c r="I1597" s="257"/>
      <c r="J1597" s="257"/>
      <c r="K1597" s="257"/>
      <c r="L1597" s="700"/>
      <c r="M1597" s="701"/>
    </row>
    <row r="1598" spans="1:13" hidden="1" x14ac:dyDescent="0.25">
      <c r="A1598" s="302"/>
      <c r="B1598" s="303"/>
      <c r="C1598" s="304"/>
      <c r="D1598" s="847"/>
      <c r="E1598" s="848"/>
      <c r="F1598" s="849"/>
      <c r="G1598" s="846"/>
      <c r="H1598" s="850"/>
      <c r="I1598" s="257"/>
      <c r="J1598" s="257"/>
      <c r="K1598" s="257"/>
      <c r="L1598" s="700"/>
      <c r="M1598" s="701"/>
    </row>
    <row r="1599" spans="1:13" hidden="1" x14ac:dyDescent="0.25">
      <c r="A1599" s="302"/>
      <c r="B1599" s="303"/>
      <c r="C1599" s="304"/>
      <c r="D1599" s="847"/>
      <c r="E1599" s="848"/>
      <c r="F1599" s="849"/>
      <c r="G1599" s="846"/>
      <c r="H1599" s="850"/>
      <c r="I1599" s="257"/>
      <c r="J1599" s="257"/>
      <c r="K1599" s="257"/>
      <c r="L1599" s="700"/>
      <c r="M1599" s="701"/>
    </row>
    <row r="1600" spans="1:13" hidden="1" x14ac:dyDescent="0.25">
      <c r="A1600" s="302"/>
      <c r="B1600" s="303"/>
      <c r="C1600" s="304"/>
      <c r="D1600" s="847"/>
      <c r="E1600" s="848"/>
      <c r="F1600" s="849"/>
      <c r="G1600" s="846"/>
      <c r="H1600" s="850"/>
      <c r="I1600" s="257"/>
      <c r="J1600" s="257"/>
      <c r="K1600" s="257"/>
      <c r="L1600" s="700"/>
      <c r="M1600" s="701"/>
    </row>
    <row r="1601" spans="1:13" hidden="1" x14ac:dyDescent="0.25">
      <c r="A1601" s="302"/>
      <c r="B1601" s="303"/>
      <c r="C1601" s="304"/>
      <c r="D1601" s="847"/>
      <c r="E1601" s="848"/>
      <c r="F1601" s="849"/>
      <c r="G1601" s="846"/>
      <c r="H1601" s="850"/>
      <c r="I1601" s="257"/>
      <c r="J1601" s="257"/>
      <c r="K1601" s="257"/>
      <c r="L1601" s="700"/>
      <c r="M1601" s="701"/>
    </row>
    <row r="1602" spans="1:13" hidden="1" x14ac:dyDescent="0.25">
      <c r="A1602" s="302"/>
      <c r="B1602" s="303"/>
      <c r="C1602" s="304"/>
      <c r="D1602" s="847"/>
      <c r="E1602" s="848"/>
      <c r="F1602" s="849"/>
      <c r="G1602" s="846"/>
      <c r="H1602" s="850"/>
      <c r="I1602" s="257"/>
      <c r="J1602" s="257"/>
      <c r="K1602" s="257"/>
      <c r="L1602" s="700"/>
      <c r="M1602" s="701"/>
    </row>
    <row r="1603" spans="1:13" hidden="1" x14ac:dyDescent="0.25">
      <c r="A1603" s="302"/>
      <c r="B1603" s="303"/>
      <c r="C1603" s="304"/>
      <c r="D1603" s="847"/>
      <c r="E1603" s="848"/>
      <c r="F1603" s="849"/>
      <c r="G1603" s="846"/>
      <c r="H1603" s="850"/>
      <c r="I1603" s="257"/>
      <c r="J1603" s="257"/>
      <c r="K1603" s="257"/>
      <c r="L1603" s="700"/>
      <c r="M1603" s="701"/>
    </row>
    <row r="1604" spans="1:13" hidden="1" x14ac:dyDescent="0.25">
      <c r="A1604" s="302"/>
      <c r="B1604" s="303"/>
      <c r="C1604" s="304"/>
      <c r="D1604" s="847"/>
      <c r="E1604" s="848"/>
      <c r="F1604" s="849"/>
      <c r="G1604" s="846"/>
      <c r="H1604" s="850"/>
      <c r="I1604" s="257"/>
      <c r="J1604" s="257"/>
      <c r="K1604" s="257"/>
      <c r="L1604" s="700"/>
      <c r="M1604" s="701"/>
    </row>
    <row r="1605" spans="1:13" hidden="1" x14ac:dyDescent="0.25">
      <c r="A1605" s="302"/>
      <c r="B1605" s="303"/>
      <c r="C1605" s="304"/>
      <c r="D1605" s="847"/>
      <c r="E1605" s="848"/>
      <c r="F1605" s="849"/>
      <c r="G1605" s="846"/>
      <c r="H1605" s="850"/>
      <c r="I1605" s="257"/>
      <c r="J1605" s="257"/>
      <c r="K1605" s="257"/>
      <c r="L1605" s="700"/>
      <c r="M1605" s="701"/>
    </row>
    <row r="1606" spans="1:13" hidden="1" x14ac:dyDescent="0.25">
      <c r="A1606" s="302"/>
      <c r="B1606" s="303"/>
      <c r="C1606" s="304"/>
      <c r="D1606" s="847"/>
      <c r="E1606" s="848"/>
      <c r="F1606" s="849"/>
      <c r="G1606" s="846"/>
      <c r="H1606" s="850"/>
      <c r="I1606" s="257"/>
      <c r="J1606" s="257"/>
      <c r="K1606" s="257"/>
      <c r="L1606" s="700"/>
      <c r="M1606" s="701"/>
    </row>
    <row r="1607" spans="1:13" hidden="1" x14ac:dyDescent="0.25">
      <c r="A1607" s="302"/>
      <c r="B1607" s="303"/>
      <c r="C1607" s="304"/>
      <c r="D1607" s="847"/>
      <c r="E1607" s="848"/>
      <c r="F1607" s="849"/>
      <c r="G1607" s="846"/>
      <c r="H1607" s="850"/>
      <c r="I1607" s="257"/>
      <c r="J1607" s="257"/>
      <c r="K1607" s="257"/>
      <c r="L1607" s="700"/>
      <c r="M1607" s="701"/>
    </row>
    <row r="1608" spans="1:13" hidden="1" x14ac:dyDescent="0.25">
      <c r="A1608" s="302"/>
      <c r="B1608" s="303"/>
      <c r="C1608" s="304"/>
      <c r="D1608" s="847"/>
      <c r="E1608" s="848"/>
      <c r="F1608" s="849"/>
      <c r="G1608" s="846"/>
      <c r="H1608" s="850"/>
      <c r="I1608" s="257"/>
      <c r="J1608" s="257"/>
      <c r="K1608" s="257"/>
      <c r="L1608" s="700"/>
      <c r="M1608" s="701"/>
    </row>
    <row r="1609" spans="1:13" hidden="1" x14ac:dyDescent="0.25">
      <c r="A1609" s="302"/>
      <c r="B1609" s="303"/>
      <c r="C1609" s="304"/>
      <c r="D1609" s="847"/>
      <c r="E1609" s="848"/>
      <c r="F1609" s="849"/>
      <c r="G1609" s="846"/>
      <c r="H1609" s="850"/>
      <c r="I1609" s="257"/>
      <c r="J1609" s="257"/>
      <c r="K1609" s="257"/>
      <c r="L1609" s="700"/>
      <c r="M1609" s="701"/>
    </row>
    <row r="1610" spans="1:13" hidden="1" x14ac:dyDescent="0.25">
      <c r="A1610" s="302"/>
      <c r="B1610" s="303"/>
      <c r="C1610" s="304"/>
      <c r="D1610" s="847"/>
      <c r="E1610" s="848"/>
      <c r="F1610" s="849"/>
      <c r="G1610" s="846"/>
      <c r="H1610" s="850"/>
      <c r="I1610" s="257"/>
      <c r="J1610" s="257"/>
      <c r="K1610" s="257"/>
      <c r="L1610" s="700"/>
      <c r="M1610" s="701"/>
    </row>
    <row r="1611" spans="1:13" hidden="1" x14ac:dyDescent="0.25">
      <c r="A1611" s="302"/>
      <c r="B1611" s="303"/>
      <c r="C1611" s="304"/>
      <c r="D1611" s="847"/>
      <c r="E1611" s="848"/>
      <c r="F1611" s="849"/>
      <c r="G1611" s="846"/>
      <c r="H1611" s="850"/>
      <c r="I1611" s="257"/>
      <c r="J1611" s="257"/>
      <c r="K1611" s="257"/>
      <c r="L1611" s="700"/>
      <c r="M1611" s="701"/>
    </row>
    <row r="1612" spans="1:13" hidden="1" x14ac:dyDescent="0.25">
      <c r="A1612" s="302"/>
      <c r="B1612" s="303"/>
      <c r="C1612" s="304"/>
      <c r="D1612" s="847"/>
      <c r="E1612" s="848"/>
      <c r="F1612" s="849"/>
      <c r="G1612" s="846"/>
      <c r="H1612" s="850"/>
      <c r="I1612" s="257"/>
      <c r="J1612" s="257"/>
      <c r="K1612" s="257"/>
      <c r="L1612" s="700"/>
      <c r="M1612" s="701"/>
    </row>
    <row r="1613" spans="1:13" hidden="1" x14ac:dyDescent="0.25">
      <c r="A1613" s="302"/>
      <c r="B1613" s="303"/>
      <c r="C1613" s="304"/>
      <c r="D1613" s="847"/>
      <c r="E1613" s="848"/>
      <c r="F1613" s="849"/>
      <c r="G1613" s="846"/>
      <c r="H1613" s="850"/>
      <c r="I1613" s="257"/>
      <c r="J1613" s="257"/>
      <c r="K1613" s="257"/>
      <c r="L1613" s="700"/>
      <c r="M1613" s="701"/>
    </row>
    <row r="1614" spans="1:13" hidden="1" x14ac:dyDescent="0.25">
      <c r="A1614" s="302"/>
      <c r="B1614" s="303"/>
      <c r="C1614" s="304"/>
      <c r="D1614" s="847"/>
      <c r="E1614" s="848"/>
      <c r="F1614" s="849"/>
      <c r="G1614" s="846"/>
      <c r="H1614" s="850"/>
      <c r="I1614" s="257"/>
      <c r="J1614" s="257"/>
      <c r="K1614" s="257"/>
      <c r="L1614" s="700"/>
      <c r="M1614" s="701"/>
    </row>
    <row r="1615" spans="1:13" hidden="1" x14ac:dyDescent="0.25">
      <c r="A1615" s="302"/>
      <c r="B1615" s="303"/>
      <c r="C1615" s="304"/>
      <c r="D1615" s="847"/>
      <c r="E1615" s="848"/>
      <c r="F1615" s="849"/>
      <c r="G1615" s="846"/>
      <c r="H1615" s="850"/>
      <c r="I1615" s="257"/>
      <c r="J1615" s="257"/>
      <c r="K1615" s="257"/>
      <c r="L1615" s="700"/>
      <c r="M1615" s="701"/>
    </row>
    <row r="1616" spans="1:13" hidden="1" x14ac:dyDescent="0.25">
      <c r="A1616" s="302"/>
      <c r="B1616" s="303"/>
      <c r="C1616" s="304"/>
      <c r="D1616" s="847"/>
      <c r="E1616" s="848"/>
      <c r="F1616" s="849"/>
      <c r="G1616" s="846"/>
      <c r="H1616" s="850"/>
      <c r="I1616" s="257"/>
      <c r="J1616" s="257"/>
      <c r="K1616" s="257"/>
      <c r="L1616" s="700"/>
      <c r="M1616" s="701"/>
    </row>
    <row r="1617" spans="1:13" hidden="1" x14ac:dyDescent="0.25">
      <c r="A1617" s="302"/>
      <c r="B1617" s="303"/>
      <c r="C1617" s="304"/>
      <c r="D1617" s="847"/>
      <c r="E1617" s="848"/>
      <c r="F1617" s="849"/>
      <c r="G1617" s="846"/>
      <c r="H1617" s="850"/>
      <c r="I1617" s="257"/>
      <c r="J1617" s="257"/>
      <c r="K1617" s="257"/>
      <c r="L1617" s="700"/>
      <c r="M1617" s="701"/>
    </row>
    <row r="1618" spans="1:13" hidden="1" x14ac:dyDescent="0.25">
      <c r="A1618" s="302"/>
      <c r="B1618" s="303"/>
      <c r="C1618" s="304"/>
      <c r="D1618" s="847"/>
      <c r="E1618" s="848"/>
      <c r="F1618" s="849"/>
      <c r="G1618" s="846"/>
      <c r="H1618" s="850"/>
      <c r="I1618" s="257"/>
      <c r="J1618" s="257"/>
      <c r="K1618" s="257"/>
      <c r="L1618" s="700"/>
      <c r="M1618" s="701"/>
    </row>
    <row r="1619" spans="1:13" hidden="1" x14ac:dyDescent="0.25">
      <c r="A1619" s="302"/>
      <c r="B1619" s="303"/>
      <c r="C1619" s="304"/>
      <c r="D1619" s="847"/>
      <c r="E1619" s="848"/>
      <c r="F1619" s="849"/>
      <c r="G1619" s="846"/>
      <c r="H1619" s="850"/>
      <c r="I1619" s="257"/>
      <c r="J1619" s="257"/>
      <c r="K1619" s="257"/>
      <c r="L1619" s="700"/>
      <c r="M1619" s="701"/>
    </row>
    <row r="1620" spans="1:13" hidden="1" x14ac:dyDescent="0.25">
      <c r="A1620" s="302"/>
      <c r="B1620" s="303"/>
      <c r="C1620" s="304"/>
      <c r="D1620" s="847"/>
      <c r="E1620" s="848"/>
      <c r="F1620" s="849"/>
      <c r="G1620" s="846"/>
      <c r="H1620" s="850"/>
      <c r="I1620" s="257"/>
      <c r="J1620" s="257"/>
      <c r="K1620" s="257"/>
      <c r="L1620" s="700"/>
      <c r="M1620" s="701"/>
    </row>
    <row r="1621" spans="1:13" hidden="1" x14ac:dyDescent="0.25">
      <c r="A1621" s="302"/>
      <c r="B1621" s="303"/>
      <c r="C1621" s="304"/>
      <c r="D1621" s="847"/>
      <c r="E1621" s="848"/>
      <c r="F1621" s="849"/>
      <c r="G1621" s="846"/>
      <c r="H1621" s="850"/>
      <c r="I1621" s="257"/>
      <c r="J1621" s="257"/>
      <c r="K1621" s="257"/>
      <c r="L1621" s="700"/>
      <c r="M1621" s="701"/>
    </row>
    <row r="1622" spans="1:13" hidden="1" x14ac:dyDescent="0.25">
      <c r="A1622" s="302"/>
      <c r="B1622" s="303"/>
      <c r="C1622" s="304"/>
      <c r="D1622" s="847"/>
      <c r="E1622" s="848"/>
      <c r="F1622" s="849"/>
      <c r="G1622" s="846"/>
      <c r="H1622" s="850"/>
      <c r="I1622" s="257"/>
      <c r="J1622" s="257"/>
      <c r="K1622" s="257"/>
      <c r="L1622" s="700"/>
      <c r="M1622" s="701"/>
    </row>
    <row r="1623" spans="1:13" hidden="1" x14ac:dyDescent="0.25">
      <c r="A1623" s="302"/>
      <c r="B1623" s="303"/>
      <c r="C1623" s="304"/>
      <c r="D1623" s="847"/>
      <c r="E1623" s="848"/>
      <c r="F1623" s="849"/>
      <c r="G1623" s="846"/>
      <c r="H1623" s="850"/>
      <c r="I1623" s="257"/>
      <c r="J1623" s="257"/>
      <c r="K1623" s="257"/>
      <c r="L1623" s="700"/>
      <c r="M1623" s="701"/>
    </row>
    <row r="1624" spans="1:13" hidden="1" x14ac:dyDescent="0.25">
      <c r="A1624" s="302"/>
      <c r="B1624" s="303"/>
      <c r="C1624" s="304"/>
      <c r="D1624" s="847"/>
      <c r="E1624" s="848"/>
      <c r="F1624" s="849"/>
      <c r="G1624" s="846"/>
      <c r="H1624" s="850"/>
      <c r="I1624" s="257"/>
      <c r="J1624" s="257"/>
      <c r="K1624" s="257"/>
      <c r="L1624" s="700"/>
      <c r="M1624" s="701"/>
    </row>
    <row r="1625" spans="1:13" hidden="1" x14ac:dyDescent="0.25">
      <c r="A1625" s="302"/>
      <c r="B1625" s="303"/>
      <c r="C1625" s="304"/>
      <c r="D1625" s="847"/>
      <c r="E1625" s="848"/>
      <c r="F1625" s="849"/>
      <c r="G1625" s="846"/>
      <c r="H1625" s="850"/>
      <c r="I1625" s="257"/>
      <c r="J1625" s="257"/>
      <c r="K1625" s="257"/>
      <c r="L1625" s="700"/>
      <c r="M1625" s="701"/>
    </row>
    <row r="1626" spans="1:13" hidden="1" x14ac:dyDescent="0.25">
      <c r="A1626" s="302"/>
      <c r="B1626" s="303"/>
      <c r="C1626" s="304"/>
      <c r="D1626" s="847"/>
      <c r="E1626" s="848"/>
      <c r="F1626" s="849"/>
      <c r="G1626" s="846"/>
      <c r="H1626" s="850"/>
      <c r="I1626" s="257"/>
      <c r="J1626" s="257"/>
      <c r="K1626" s="257"/>
      <c r="L1626" s="700"/>
      <c r="M1626" s="701"/>
    </row>
    <row r="1627" spans="1:13" hidden="1" x14ac:dyDescent="0.25">
      <c r="A1627" s="302"/>
      <c r="B1627" s="303"/>
      <c r="C1627" s="304"/>
      <c r="D1627" s="847"/>
      <c r="E1627" s="848"/>
      <c r="F1627" s="849"/>
      <c r="G1627" s="846"/>
      <c r="H1627" s="850"/>
      <c r="I1627" s="257"/>
      <c r="J1627" s="257"/>
      <c r="K1627" s="257"/>
      <c r="L1627" s="700"/>
      <c r="M1627" s="701"/>
    </row>
    <row r="1628" spans="1:13" hidden="1" x14ac:dyDescent="0.25">
      <c r="A1628" s="302"/>
      <c r="B1628" s="303"/>
      <c r="C1628" s="304"/>
      <c r="D1628" s="847"/>
      <c r="E1628" s="848"/>
      <c r="F1628" s="849"/>
      <c r="G1628" s="846"/>
      <c r="H1628" s="850"/>
      <c r="I1628" s="257"/>
      <c r="J1628" s="257"/>
      <c r="K1628" s="257"/>
      <c r="L1628" s="700"/>
      <c r="M1628" s="701"/>
    </row>
    <row r="1629" spans="1:13" hidden="1" x14ac:dyDescent="0.25">
      <c r="A1629" s="302"/>
      <c r="B1629" s="303"/>
      <c r="C1629" s="304"/>
      <c r="D1629" s="847"/>
      <c r="E1629" s="848"/>
      <c r="F1629" s="849"/>
      <c r="G1629" s="846"/>
      <c r="H1629" s="850"/>
      <c r="I1629" s="257"/>
      <c r="J1629" s="257"/>
      <c r="K1629" s="257"/>
      <c r="L1629" s="700"/>
      <c r="M1629" s="701"/>
    </row>
    <row r="1630" spans="1:13" hidden="1" x14ac:dyDescent="0.25">
      <c r="A1630" s="302"/>
      <c r="B1630" s="303"/>
      <c r="C1630" s="304"/>
      <c r="D1630" s="847"/>
      <c r="E1630" s="848"/>
      <c r="F1630" s="849"/>
      <c r="G1630" s="846"/>
      <c r="H1630" s="850"/>
      <c r="I1630" s="257"/>
      <c r="J1630" s="257"/>
      <c r="K1630" s="257"/>
      <c r="L1630" s="700"/>
      <c r="M1630" s="701"/>
    </row>
    <row r="1631" spans="1:13" hidden="1" x14ac:dyDescent="0.25">
      <c r="A1631" s="302"/>
      <c r="B1631" s="303"/>
      <c r="C1631" s="304"/>
      <c r="D1631" s="847"/>
      <c r="E1631" s="848"/>
      <c r="F1631" s="849"/>
      <c r="G1631" s="846"/>
      <c r="H1631" s="850"/>
      <c r="I1631" s="257"/>
      <c r="J1631" s="257"/>
      <c r="K1631" s="257"/>
      <c r="L1631" s="700"/>
      <c r="M1631" s="701"/>
    </row>
    <row r="1632" spans="1:13" hidden="1" x14ac:dyDescent="0.25">
      <c r="A1632" s="302"/>
      <c r="B1632" s="303"/>
      <c r="C1632" s="304"/>
      <c r="D1632" s="847"/>
      <c r="E1632" s="848"/>
      <c r="F1632" s="849"/>
      <c r="G1632" s="846"/>
      <c r="H1632" s="850"/>
      <c r="I1632" s="257"/>
      <c r="J1632" s="257"/>
      <c r="K1632" s="257"/>
      <c r="L1632" s="700"/>
      <c r="M1632" s="701"/>
    </row>
    <row r="1633" spans="1:13" hidden="1" x14ac:dyDescent="0.25">
      <c r="A1633" s="302"/>
      <c r="B1633" s="303"/>
      <c r="C1633" s="304"/>
      <c r="D1633" s="847"/>
      <c r="E1633" s="848"/>
      <c r="F1633" s="849"/>
      <c r="G1633" s="846"/>
      <c r="H1633" s="850"/>
      <c r="I1633" s="257"/>
      <c r="J1633" s="257"/>
      <c r="K1633" s="257"/>
      <c r="L1633" s="700"/>
      <c r="M1633" s="701"/>
    </row>
    <row r="1634" spans="1:13" hidden="1" x14ac:dyDescent="0.25">
      <c r="A1634" s="302"/>
      <c r="B1634" s="303"/>
      <c r="C1634" s="304"/>
      <c r="D1634" s="847"/>
      <c r="E1634" s="848"/>
      <c r="F1634" s="849"/>
      <c r="G1634" s="846"/>
      <c r="H1634" s="850"/>
      <c r="I1634" s="257"/>
      <c r="J1634" s="257"/>
      <c r="K1634" s="257"/>
      <c r="L1634" s="700"/>
      <c r="M1634" s="701"/>
    </row>
    <row r="1635" spans="1:13" hidden="1" x14ac:dyDescent="0.25">
      <c r="A1635" s="302"/>
      <c r="B1635" s="303"/>
      <c r="C1635" s="304"/>
      <c r="D1635" s="847"/>
      <c r="E1635" s="848"/>
      <c r="F1635" s="849"/>
      <c r="G1635" s="846"/>
      <c r="H1635" s="850"/>
      <c r="I1635" s="257"/>
      <c r="J1635" s="257"/>
      <c r="K1635" s="257"/>
      <c r="L1635" s="700"/>
      <c r="M1635" s="701"/>
    </row>
    <row r="1636" spans="1:13" hidden="1" x14ac:dyDescent="0.25">
      <c r="A1636" s="302"/>
      <c r="B1636" s="303"/>
      <c r="C1636" s="304"/>
      <c r="D1636" s="847"/>
      <c r="E1636" s="848"/>
      <c r="F1636" s="849"/>
      <c r="G1636" s="846"/>
      <c r="H1636" s="850"/>
      <c r="I1636" s="257"/>
      <c r="J1636" s="257"/>
      <c r="K1636" s="257"/>
      <c r="L1636" s="700"/>
      <c r="M1636" s="701"/>
    </row>
    <row r="1637" spans="1:13" hidden="1" x14ac:dyDescent="0.25">
      <c r="A1637" s="302"/>
      <c r="B1637" s="303"/>
      <c r="C1637" s="304"/>
      <c r="D1637" s="847"/>
      <c r="E1637" s="848"/>
      <c r="F1637" s="849"/>
      <c r="G1637" s="846"/>
      <c r="H1637" s="850"/>
      <c r="I1637" s="257"/>
      <c r="J1637" s="257"/>
      <c r="K1637" s="257"/>
      <c r="L1637" s="700"/>
      <c r="M1637" s="701"/>
    </row>
    <row r="1638" spans="1:13" hidden="1" x14ac:dyDescent="0.25">
      <c r="A1638" s="302"/>
      <c r="B1638" s="303"/>
      <c r="C1638" s="304"/>
      <c r="D1638" s="847"/>
      <c r="E1638" s="848"/>
      <c r="F1638" s="849"/>
      <c r="G1638" s="846"/>
      <c r="H1638" s="850"/>
      <c r="I1638" s="257"/>
      <c r="J1638" s="257"/>
      <c r="K1638" s="257"/>
      <c r="L1638" s="700"/>
      <c r="M1638" s="701"/>
    </row>
    <row r="1639" spans="1:13" hidden="1" x14ac:dyDescent="0.25">
      <c r="A1639" s="302"/>
      <c r="B1639" s="303"/>
      <c r="C1639" s="304"/>
      <c r="D1639" s="847"/>
      <c r="E1639" s="848"/>
      <c r="F1639" s="849"/>
      <c r="G1639" s="846"/>
      <c r="H1639" s="850"/>
      <c r="I1639" s="257"/>
      <c r="J1639" s="257"/>
      <c r="K1639" s="257"/>
      <c r="L1639" s="700"/>
      <c r="M1639" s="701"/>
    </row>
    <row r="1640" spans="1:13" hidden="1" x14ac:dyDescent="0.25">
      <c r="A1640" s="302"/>
      <c r="B1640" s="303"/>
      <c r="C1640" s="304"/>
      <c r="D1640" s="847"/>
      <c r="E1640" s="848"/>
      <c r="F1640" s="849"/>
      <c r="G1640" s="846"/>
      <c r="H1640" s="850"/>
      <c r="I1640" s="257"/>
      <c r="J1640" s="257"/>
      <c r="K1640" s="257"/>
      <c r="L1640" s="700"/>
      <c r="M1640" s="701"/>
    </row>
    <row r="1641" spans="1:13" hidden="1" x14ac:dyDescent="0.25">
      <c r="A1641" s="302"/>
      <c r="B1641" s="303"/>
      <c r="C1641" s="304"/>
      <c r="D1641" s="847"/>
      <c r="E1641" s="848"/>
      <c r="F1641" s="849"/>
      <c r="G1641" s="846"/>
      <c r="H1641" s="850"/>
      <c r="I1641" s="257"/>
      <c r="J1641" s="257"/>
      <c r="K1641" s="257"/>
      <c r="L1641" s="700"/>
      <c r="M1641" s="701"/>
    </row>
    <row r="1642" spans="1:13" hidden="1" x14ac:dyDescent="0.25">
      <c r="A1642" s="302"/>
      <c r="B1642" s="303"/>
      <c r="C1642" s="304"/>
      <c r="D1642" s="847"/>
      <c r="E1642" s="848"/>
      <c r="F1642" s="849"/>
      <c r="G1642" s="846"/>
      <c r="H1642" s="850"/>
      <c r="I1642" s="257"/>
      <c r="J1642" s="257"/>
      <c r="K1642" s="257"/>
      <c r="L1642" s="700"/>
      <c r="M1642" s="701"/>
    </row>
    <row r="1643" spans="1:13" hidden="1" x14ac:dyDescent="0.25">
      <c r="A1643" s="302"/>
      <c r="B1643" s="303"/>
      <c r="C1643" s="304"/>
      <c r="D1643" s="847"/>
      <c r="E1643" s="848"/>
      <c r="F1643" s="849"/>
      <c r="G1643" s="846"/>
      <c r="H1643" s="850"/>
      <c r="I1643" s="257"/>
      <c r="J1643" s="257"/>
      <c r="K1643" s="257"/>
      <c r="L1643" s="700"/>
      <c r="M1643" s="701"/>
    </row>
    <row r="1644" spans="1:13" hidden="1" x14ac:dyDescent="0.25">
      <c r="A1644" s="302"/>
      <c r="B1644" s="303"/>
      <c r="C1644" s="304"/>
      <c r="D1644" s="847"/>
      <c r="E1644" s="848"/>
      <c r="F1644" s="849"/>
      <c r="G1644" s="846"/>
      <c r="H1644" s="850"/>
      <c r="I1644" s="257"/>
      <c r="J1644" s="257"/>
      <c r="K1644" s="257"/>
      <c r="L1644" s="700"/>
      <c r="M1644" s="701"/>
    </row>
    <row r="1645" spans="1:13" hidden="1" x14ac:dyDescent="0.25">
      <c r="A1645" s="302"/>
      <c r="B1645" s="303"/>
      <c r="C1645" s="304"/>
      <c r="D1645" s="847"/>
      <c r="E1645" s="848"/>
      <c r="F1645" s="849"/>
      <c r="G1645" s="846"/>
      <c r="H1645" s="850"/>
      <c r="I1645" s="257"/>
      <c r="J1645" s="257"/>
      <c r="K1645" s="257"/>
      <c r="L1645" s="700"/>
      <c r="M1645" s="701"/>
    </row>
    <row r="1646" spans="1:13" hidden="1" x14ac:dyDescent="0.25">
      <c r="A1646" s="302"/>
      <c r="B1646" s="303"/>
      <c r="C1646" s="304"/>
      <c r="D1646" s="847"/>
      <c r="E1646" s="848"/>
      <c r="F1646" s="849"/>
      <c r="G1646" s="846"/>
      <c r="H1646" s="850"/>
      <c r="I1646" s="257"/>
      <c r="J1646" s="257"/>
      <c r="K1646" s="257"/>
      <c r="L1646" s="700"/>
      <c r="M1646" s="701"/>
    </row>
    <row r="1647" spans="1:13" hidden="1" x14ac:dyDescent="0.25">
      <c r="A1647" s="302"/>
      <c r="B1647" s="303"/>
      <c r="C1647" s="304"/>
      <c r="D1647" s="847"/>
      <c r="E1647" s="848"/>
      <c r="F1647" s="849"/>
      <c r="G1647" s="846"/>
      <c r="H1647" s="850"/>
      <c r="I1647" s="257"/>
      <c r="J1647" s="257"/>
      <c r="K1647" s="257"/>
      <c r="L1647" s="700"/>
      <c r="M1647" s="701"/>
    </row>
    <row r="1648" spans="1:13" hidden="1" x14ac:dyDescent="0.25">
      <c r="A1648" s="302"/>
      <c r="B1648" s="303"/>
      <c r="C1648" s="304"/>
      <c r="D1648" s="847"/>
      <c r="E1648" s="848"/>
      <c r="F1648" s="849"/>
      <c r="G1648" s="846"/>
      <c r="H1648" s="850"/>
      <c r="I1648" s="257"/>
      <c r="J1648" s="257"/>
      <c r="K1648" s="257"/>
      <c r="L1648" s="700"/>
      <c r="M1648" s="701"/>
    </row>
    <row r="1649" spans="1:13" hidden="1" x14ac:dyDescent="0.25">
      <c r="A1649" s="302"/>
      <c r="B1649" s="303"/>
      <c r="C1649" s="304"/>
      <c r="D1649" s="847"/>
      <c r="E1649" s="848"/>
      <c r="F1649" s="849"/>
      <c r="G1649" s="846"/>
      <c r="H1649" s="850"/>
      <c r="I1649" s="257"/>
      <c r="J1649" s="257"/>
      <c r="K1649" s="257"/>
      <c r="L1649" s="700"/>
      <c r="M1649" s="701"/>
    </row>
    <row r="1650" spans="1:13" hidden="1" x14ac:dyDescent="0.25">
      <c r="A1650" s="302"/>
      <c r="B1650" s="303"/>
      <c r="C1650" s="304"/>
      <c r="D1650" s="847"/>
      <c r="E1650" s="848"/>
      <c r="F1650" s="849"/>
      <c r="G1650" s="846"/>
      <c r="H1650" s="850"/>
      <c r="I1650" s="257"/>
      <c r="J1650" s="257"/>
      <c r="K1650" s="257"/>
      <c r="L1650" s="700"/>
      <c r="M1650" s="701"/>
    </row>
    <row r="1651" spans="1:13" hidden="1" x14ac:dyDescent="0.25">
      <c r="A1651" s="302"/>
      <c r="B1651" s="303"/>
      <c r="C1651" s="304"/>
      <c r="D1651" s="847"/>
      <c r="E1651" s="848"/>
      <c r="F1651" s="849"/>
      <c r="G1651" s="846"/>
      <c r="H1651" s="850"/>
      <c r="I1651" s="257"/>
      <c r="J1651" s="257"/>
      <c r="K1651" s="257"/>
      <c r="L1651" s="700"/>
      <c r="M1651" s="701"/>
    </row>
    <row r="1652" spans="1:13" hidden="1" x14ac:dyDescent="0.25">
      <c r="A1652" s="302"/>
      <c r="B1652" s="303"/>
      <c r="C1652" s="304"/>
      <c r="D1652" s="847"/>
      <c r="E1652" s="848"/>
      <c r="F1652" s="849"/>
      <c r="G1652" s="846"/>
      <c r="H1652" s="850"/>
      <c r="I1652" s="257"/>
      <c r="J1652" s="257"/>
      <c r="K1652" s="257"/>
      <c r="L1652" s="700"/>
      <c r="M1652" s="701"/>
    </row>
    <row r="1653" spans="1:13" hidden="1" x14ac:dyDescent="0.25">
      <c r="A1653" s="302"/>
      <c r="B1653" s="303"/>
      <c r="C1653" s="304"/>
      <c r="D1653" s="847"/>
      <c r="E1653" s="848"/>
      <c r="F1653" s="849"/>
      <c r="G1653" s="846"/>
      <c r="H1653" s="850"/>
      <c r="I1653" s="257"/>
      <c r="J1653" s="257"/>
      <c r="K1653" s="257"/>
      <c r="L1653" s="700"/>
      <c r="M1653" s="701"/>
    </row>
    <row r="1654" spans="1:13" hidden="1" x14ac:dyDescent="0.25">
      <c r="A1654" s="302"/>
      <c r="B1654" s="303"/>
      <c r="C1654" s="304"/>
      <c r="D1654" s="847"/>
      <c r="E1654" s="848"/>
      <c r="F1654" s="849"/>
      <c r="G1654" s="846"/>
      <c r="H1654" s="850"/>
      <c r="I1654" s="257"/>
      <c r="J1654" s="257"/>
      <c r="K1654" s="257"/>
      <c r="L1654" s="700"/>
      <c r="M1654" s="701"/>
    </row>
    <row r="1655" spans="1:13" hidden="1" x14ac:dyDescent="0.25">
      <c r="A1655" s="302"/>
      <c r="B1655" s="303"/>
      <c r="C1655" s="304"/>
      <c r="D1655" s="847"/>
      <c r="E1655" s="848"/>
      <c r="F1655" s="849"/>
      <c r="G1655" s="846"/>
      <c r="H1655" s="850"/>
      <c r="I1655" s="257"/>
      <c r="J1655" s="257"/>
      <c r="K1655" s="257"/>
      <c r="L1655" s="700"/>
      <c r="M1655" s="701"/>
    </row>
    <row r="1656" spans="1:13" hidden="1" x14ac:dyDescent="0.25">
      <c r="A1656" s="302"/>
      <c r="B1656" s="303"/>
      <c r="C1656" s="304"/>
      <c r="D1656" s="847"/>
      <c r="E1656" s="848"/>
      <c r="F1656" s="849"/>
      <c r="G1656" s="846"/>
      <c r="H1656" s="850"/>
      <c r="I1656" s="257"/>
      <c r="J1656" s="257"/>
      <c r="K1656" s="257"/>
      <c r="L1656" s="700"/>
      <c r="M1656" s="701"/>
    </row>
    <row r="1657" spans="1:13" hidden="1" x14ac:dyDescent="0.25">
      <c r="A1657" s="302"/>
      <c r="B1657" s="303"/>
      <c r="C1657" s="304"/>
      <c r="D1657" s="847"/>
      <c r="E1657" s="848"/>
      <c r="F1657" s="849"/>
      <c r="G1657" s="846"/>
      <c r="H1657" s="850"/>
      <c r="I1657" s="257"/>
      <c r="J1657" s="257"/>
      <c r="K1657" s="257"/>
      <c r="L1657" s="700"/>
      <c r="M1657" s="701"/>
    </row>
    <row r="1658" spans="1:13" hidden="1" x14ac:dyDescent="0.25">
      <c r="A1658" s="302"/>
      <c r="B1658" s="303"/>
      <c r="C1658" s="304"/>
      <c r="D1658" s="847"/>
      <c r="E1658" s="848"/>
      <c r="F1658" s="849"/>
      <c r="G1658" s="846"/>
      <c r="H1658" s="850"/>
      <c r="I1658" s="257"/>
      <c r="J1658" s="257"/>
      <c r="K1658" s="257"/>
      <c r="L1658" s="700"/>
      <c r="M1658" s="701"/>
    </row>
    <row r="1659" spans="1:13" hidden="1" x14ac:dyDescent="0.25">
      <c r="A1659" s="302"/>
      <c r="B1659" s="303"/>
      <c r="C1659" s="304"/>
      <c r="D1659" s="847"/>
      <c r="E1659" s="848"/>
      <c r="F1659" s="849"/>
      <c r="G1659" s="846"/>
      <c r="H1659" s="850"/>
      <c r="I1659" s="257"/>
      <c r="J1659" s="257"/>
      <c r="K1659" s="257"/>
      <c r="L1659" s="700"/>
      <c r="M1659" s="701"/>
    </row>
    <row r="1660" spans="1:13" hidden="1" x14ac:dyDescent="0.25">
      <c r="A1660" s="302"/>
      <c r="B1660" s="303"/>
      <c r="C1660" s="304"/>
      <c r="D1660" s="847"/>
      <c r="E1660" s="848"/>
      <c r="F1660" s="849"/>
      <c r="G1660" s="846"/>
      <c r="H1660" s="850"/>
      <c r="I1660" s="257"/>
      <c r="J1660" s="257"/>
      <c r="K1660" s="257"/>
      <c r="L1660" s="700"/>
      <c r="M1660" s="701"/>
    </row>
    <row r="1661" spans="1:13" hidden="1" x14ac:dyDescent="0.25">
      <c r="A1661" s="302"/>
      <c r="B1661" s="303"/>
      <c r="C1661" s="304"/>
      <c r="D1661" s="847"/>
      <c r="E1661" s="848"/>
      <c r="F1661" s="849"/>
      <c r="G1661" s="846"/>
      <c r="H1661" s="850"/>
      <c r="I1661" s="257"/>
      <c r="J1661" s="257"/>
      <c r="K1661" s="257"/>
      <c r="L1661" s="700"/>
      <c r="M1661" s="701"/>
    </row>
    <row r="1662" spans="1:13" hidden="1" x14ac:dyDescent="0.25">
      <c r="A1662" s="302"/>
      <c r="B1662" s="303"/>
      <c r="C1662" s="304"/>
      <c r="D1662" s="847"/>
      <c r="E1662" s="848"/>
      <c r="F1662" s="849"/>
      <c r="G1662" s="846"/>
      <c r="H1662" s="850"/>
      <c r="I1662" s="257"/>
      <c r="J1662" s="257"/>
      <c r="K1662" s="257"/>
      <c r="L1662" s="700"/>
      <c r="M1662" s="701"/>
    </row>
    <row r="1663" spans="1:13" hidden="1" x14ac:dyDescent="0.25">
      <c r="A1663" s="302"/>
      <c r="B1663" s="303"/>
      <c r="C1663" s="304"/>
      <c r="D1663" s="847"/>
      <c r="E1663" s="848"/>
      <c r="F1663" s="849"/>
      <c r="G1663" s="846"/>
      <c r="H1663" s="850"/>
      <c r="I1663" s="257"/>
      <c r="J1663" s="257"/>
      <c r="K1663" s="257"/>
      <c r="L1663" s="700"/>
      <c r="M1663" s="701"/>
    </row>
    <row r="1664" spans="1:13" hidden="1" x14ac:dyDescent="0.25">
      <c r="A1664" s="302"/>
      <c r="B1664" s="303"/>
      <c r="C1664" s="304"/>
      <c r="D1664" s="847"/>
      <c r="E1664" s="848"/>
      <c r="F1664" s="849"/>
      <c r="G1664" s="846"/>
      <c r="H1664" s="850"/>
      <c r="I1664" s="257"/>
      <c r="J1664" s="257"/>
      <c r="K1664" s="257"/>
      <c r="L1664" s="700"/>
      <c r="M1664" s="701"/>
    </row>
    <row r="1665" spans="1:13" hidden="1" x14ac:dyDescent="0.25">
      <c r="A1665" s="302"/>
      <c r="B1665" s="303"/>
      <c r="C1665" s="304"/>
      <c r="D1665" s="847"/>
      <c r="E1665" s="848"/>
      <c r="F1665" s="849"/>
      <c r="G1665" s="846"/>
      <c r="H1665" s="850"/>
      <c r="I1665" s="257"/>
      <c r="J1665" s="257"/>
      <c r="K1665" s="257"/>
      <c r="L1665" s="700"/>
      <c r="M1665" s="701"/>
    </row>
    <row r="1666" spans="1:13" hidden="1" x14ac:dyDescent="0.25">
      <c r="A1666" s="302"/>
      <c r="B1666" s="303"/>
      <c r="C1666" s="304"/>
      <c r="D1666" s="847"/>
      <c r="E1666" s="848"/>
      <c r="F1666" s="849"/>
      <c r="G1666" s="846"/>
      <c r="H1666" s="850"/>
      <c r="I1666" s="257"/>
      <c r="J1666" s="257"/>
      <c r="K1666" s="257"/>
      <c r="L1666" s="700"/>
      <c r="M1666" s="701"/>
    </row>
    <row r="1667" spans="1:13" hidden="1" x14ac:dyDescent="0.25">
      <c r="A1667" s="302"/>
      <c r="B1667" s="303"/>
      <c r="C1667" s="304"/>
      <c r="D1667" s="847"/>
      <c r="E1667" s="848"/>
      <c r="F1667" s="849"/>
      <c r="G1667" s="846"/>
      <c r="H1667" s="850"/>
      <c r="I1667" s="257"/>
      <c r="J1667" s="257"/>
      <c r="K1667" s="257"/>
      <c r="L1667" s="700"/>
      <c r="M1667" s="701"/>
    </row>
    <row r="1668" spans="1:13" hidden="1" x14ac:dyDescent="0.25">
      <c r="A1668" s="302"/>
      <c r="B1668" s="303"/>
      <c r="C1668" s="304"/>
      <c r="D1668" s="847"/>
      <c r="E1668" s="848"/>
      <c r="F1668" s="849"/>
      <c r="G1668" s="846"/>
      <c r="H1668" s="850"/>
      <c r="I1668" s="257"/>
      <c r="J1668" s="257"/>
      <c r="K1668" s="257"/>
      <c r="L1668" s="700"/>
      <c r="M1668" s="701"/>
    </row>
    <row r="1669" spans="1:13" hidden="1" x14ac:dyDescent="0.25">
      <c r="A1669" s="302"/>
      <c r="B1669" s="303"/>
      <c r="C1669" s="304"/>
      <c r="D1669" s="847"/>
      <c r="E1669" s="848"/>
      <c r="F1669" s="849"/>
      <c r="G1669" s="846"/>
      <c r="H1669" s="850"/>
      <c r="I1669" s="257"/>
      <c r="J1669" s="257"/>
      <c r="K1669" s="257"/>
      <c r="L1669" s="700"/>
      <c r="M1669" s="701"/>
    </row>
    <row r="1670" spans="1:13" hidden="1" x14ac:dyDescent="0.25">
      <c r="A1670" s="302"/>
      <c r="B1670" s="303"/>
      <c r="C1670" s="304"/>
      <c r="D1670" s="847"/>
      <c r="E1670" s="848"/>
      <c r="F1670" s="849"/>
      <c r="G1670" s="846"/>
      <c r="H1670" s="850"/>
      <c r="I1670" s="257"/>
      <c r="J1670" s="257"/>
      <c r="K1670" s="257"/>
      <c r="L1670" s="700"/>
      <c r="M1670" s="701"/>
    </row>
    <row r="1671" spans="1:13" hidden="1" x14ac:dyDescent="0.25">
      <c r="A1671" s="302"/>
      <c r="B1671" s="303"/>
      <c r="C1671" s="304"/>
      <c r="D1671" s="847"/>
      <c r="E1671" s="848"/>
      <c r="F1671" s="849"/>
      <c r="G1671" s="846"/>
      <c r="H1671" s="850"/>
      <c r="I1671" s="257"/>
      <c r="J1671" s="257"/>
      <c r="K1671" s="257"/>
      <c r="L1671" s="700"/>
      <c r="M1671" s="701"/>
    </row>
    <row r="1672" spans="1:13" hidden="1" x14ac:dyDescent="0.25">
      <c r="A1672" s="302"/>
      <c r="B1672" s="303"/>
      <c r="C1672" s="304"/>
      <c r="D1672" s="847"/>
      <c r="E1672" s="848"/>
      <c r="F1672" s="849"/>
      <c r="G1672" s="846"/>
      <c r="H1672" s="850"/>
      <c r="I1672" s="257"/>
      <c r="J1672" s="257"/>
      <c r="K1672" s="257"/>
      <c r="L1672" s="700"/>
      <c r="M1672" s="701"/>
    </row>
    <row r="1673" spans="1:13" hidden="1" x14ac:dyDescent="0.25">
      <c r="A1673" s="302"/>
      <c r="B1673" s="303"/>
      <c r="C1673" s="304"/>
      <c r="D1673" s="847"/>
      <c r="E1673" s="848"/>
      <c r="F1673" s="849"/>
      <c r="G1673" s="846"/>
      <c r="H1673" s="850"/>
      <c r="I1673" s="257"/>
      <c r="J1673" s="257"/>
      <c r="K1673" s="257"/>
      <c r="L1673" s="700"/>
      <c r="M1673" s="701"/>
    </row>
    <row r="1674" spans="1:13" hidden="1" x14ac:dyDescent="0.25">
      <c r="A1674" s="302"/>
      <c r="B1674" s="303"/>
      <c r="C1674" s="304"/>
      <c r="D1674" s="847"/>
      <c r="E1674" s="848"/>
      <c r="F1674" s="849"/>
      <c r="G1674" s="846"/>
      <c r="H1674" s="850"/>
      <c r="I1674" s="257"/>
      <c r="J1674" s="257"/>
      <c r="K1674" s="257"/>
      <c r="L1674" s="700"/>
      <c r="M1674" s="701"/>
    </row>
    <row r="1675" spans="1:13" hidden="1" x14ac:dyDescent="0.25">
      <c r="A1675" s="302"/>
      <c r="B1675" s="303"/>
      <c r="C1675" s="304"/>
      <c r="D1675" s="847"/>
      <c r="E1675" s="848"/>
      <c r="F1675" s="849"/>
      <c r="G1675" s="846"/>
      <c r="H1675" s="850"/>
      <c r="I1675" s="257"/>
      <c r="J1675" s="257"/>
      <c r="K1675" s="257"/>
      <c r="L1675" s="700"/>
      <c r="M1675" s="701"/>
    </row>
    <row r="1676" spans="1:13" hidden="1" x14ac:dyDescent="0.25">
      <c r="A1676" s="302"/>
      <c r="B1676" s="303"/>
      <c r="C1676" s="304"/>
      <c r="D1676" s="847"/>
      <c r="E1676" s="848"/>
      <c r="F1676" s="849"/>
      <c r="G1676" s="846"/>
      <c r="H1676" s="850"/>
      <c r="I1676" s="257"/>
      <c r="J1676" s="257"/>
      <c r="K1676" s="257"/>
      <c r="L1676" s="700"/>
      <c r="M1676" s="701"/>
    </row>
    <row r="1677" spans="1:13" hidden="1" x14ac:dyDescent="0.25">
      <c r="A1677" s="302"/>
      <c r="B1677" s="303"/>
      <c r="C1677" s="304"/>
      <c r="D1677" s="847"/>
      <c r="E1677" s="848"/>
      <c r="F1677" s="849"/>
      <c r="G1677" s="846"/>
      <c r="H1677" s="850"/>
      <c r="I1677" s="257"/>
      <c r="J1677" s="257"/>
      <c r="K1677" s="257"/>
      <c r="L1677" s="700"/>
      <c r="M1677" s="701"/>
    </row>
    <row r="1678" spans="1:13" hidden="1" x14ac:dyDescent="0.25">
      <c r="A1678" s="302"/>
      <c r="B1678" s="303"/>
      <c r="C1678" s="304"/>
      <c r="D1678" s="847"/>
      <c r="E1678" s="848"/>
      <c r="F1678" s="849"/>
      <c r="G1678" s="846"/>
      <c r="H1678" s="850"/>
      <c r="I1678" s="257"/>
      <c r="J1678" s="257"/>
      <c r="K1678" s="257"/>
      <c r="L1678" s="700"/>
      <c r="M1678" s="701"/>
    </row>
    <row r="1679" spans="1:13" hidden="1" x14ac:dyDescent="0.25">
      <c r="A1679" s="302"/>
      <c r="B1679" s="303"/>
      <c r="C1679" s="304"/>
      <c r="D1679" s="847"/>
      <c r="E1679" s="848"/>
      <c r="F1679" s="849"/>
      <c r="G1679" s="846"/>
      <c r="H1679" s="850"/>
      <c r="I1679" s="257"/>
      <c r="J1679" s="257"/>
      <c r="K1679" s="257"/>
      <c r="L1679" s="700"/>
      <c r="M1679" s="701"/>
    </row>
    <row r="1680" spans="1:13" hidden="1" x14ac:dyDescent="0.25">
      <c r="A1680" s="302"/>
      <c r="B1680" s="303"/>
      <c r="C1680" s="304"/>
      <c r="D1680" s="847"/>
      <c r="E1680" s="848"/>
      <c r="F1680" s="849"/>
      <c r="G1680" s="846"/>
      <c r="H1680" s="850"/>
      <c r="I1680" s="257"/>
      <c r="J1680" s="257"/>
      <c r="K1680" s="257"/>
      <c r="L1680" s="700"/>
      <c r="M1680" s="701"/>
    </row>
    <row r="1681" spans="1:13" hidden="1" x14ac:dyDescent="0.25">
      <c r="A1681" s="302"/>
      <c r="B1681" s="303"/>
      <c r="C1681" s="304"/>
      <c r="D1681" s="847"/>
      <c r="E1681" s="848"/>
      <c r="F1681" s="849"/>
      <c r="G1681" s="846"/>
      <c r="H1681" s="850"/>
      <c r="I1681" s="257"/>
      <c r="J1681" s="257"/>
      <c r="K1681" s="257"/>
      <c r="L1681" s="700"/>
      <c r="M1681" s="701"/>
    </row>
    <row r="1682" spans="1:13" hidden="1" x14ac:dyDescent="0.25">
      <c r="A1682" s="302"/>
      <c r="B1682" s="303"/>
      <c r="C1682" s="304"/>
      <c r="D1682" s="847"/>
      <c r="E1682" s="848"/>
      <c r="F1682" s="849"/>
      <c r="G1682" s="846"/>
      <c r="H1682" s="850"/>
      <c r="I1682" s="257"/>
      <c r="J1682" s="257"/>
      <c r="K1682" s="257"/>
      <c r="L1682" s="700"/>
      <c r="M1682" s="701"/>
    </row>
    <row r="1683" spans="1:13" hidden="1" x14ac:dyDescent="0.25">
      <c r="A1683" s="302"/>
      <c r="B1683" s="303"/>
      <c r="C1683" s="304"/>
      <c r="D1683" s="847"/>
      <c r="E1683" s="848"/>
      <c r="F1683" s="849"/>
      <c r="G1683" s="846"/>
      <c r="H1683" s="850"/>
      <c r="I1683" s="257"/>
      <c r="J1683" s="257"/>
      <c r="K1683" s="257"/>
      <c r="L1683" s="700"/>
      <c r="M1683" s="701"/>
    </row>
    <row r="1684" spans="1:13" hidden="1" x14ac:dyDescent="0.25">
      <c r="A1684" s="302"/>
      <c r="B1684" s="303"/>
      <c r="C1684" s="304"/>
      <c r="D1684" s="847"/>
      <c r="E1684" s="848"/>
      <c r="F1684" s="849"/>
      <c r="G1684" s="846"/>
      <c r="H1684" s="850"/>
      <c r="I1684" s="257"/>
      <c r="J1684" s="257"/>
      <c r="K1684" s="257"/>
      <c r="L1684" s="700"/>
      <c r="M1684" s="701"/>
    </row>
    <row r="1685" spans="1:13" hidden="1" x14ac:dyDescent="0.25">
      <c r="A1685" s="302"/>
      <c r="B1685" s="303"/>
      <c r="C1685" s="304"/>
      <c r="D1685" s="847"/>
      <c r="E1685" s="848"/>
      <c r="F1685" s="849"/>
      <c r="G1685" s="846"/>
      <c r="H1685" s="850"/>
      <c r="I1685" s="257"/>
      <c r="J1685" s="257"/>
      <c r="K1685" s="257"/>
      <c r="L1685" s="700"/>
      <c r="M1685" s="701"/>
    </row>
    <row r="1686" spans="1:13" hidden="1" x14ac:dyDescent="0.25">
      <c r="A1686" s="302"/>
      <c r="B1686" s="303"/>
      <c r="C1686" s="304"/>
      <c r="D1686" s="847"/>
      <c r="E1686" s="848"/>
      <c r="F1686" s="849"/>
      <c r="G1686" s="846"/>
      <c r="H1686" s="850"/>
      <c r="I1686" s="257"/>
      <c r="J1686" s="257"/>
      <c r="K1686" s="257"/>
      <c r="L1686" s="700"/>
      <c r="M1686" s="701"/>
    </row>
    <row r="1687" spans="1:13" hidden="1" x14ac:dyDescent="0.25">
      <c r="A1687" s="302"/>
      <c r="B1687" s="303"/>
      <c r="C1687" s="304"/>
      <c r="D1687" s="847"/>
      <c r="E1687" s="848"/>
      <c r="F1687" s="849"/>
      <c r="G1687" s="846"/>
      <c r="H1687" s="850"/>
      <c r="I1687" s="257"/>
      <c r="J1687" s="257"/>
      <c r="K1687" s="257"/>
      <c r="L1687" s="700"/>
      <c r="M1687" s="701"/>
    </row>
    <row r="1688" spans="1:13" hidden="1" x14ac:dyDescent="0.25">
      <c r="A1688" s="302"/>
      <c r="B1688" s="303"/>
      <c r="C1688" s="304"/>
      <c r="D1688" s="847"/>
      <c r="E1688" s="848"/>
      <c r="F1688" s="849"/>
      <c r="G1688" s="846"/>
      <c r="H1688" s="850"/>
      <c r="I1688" s="257"/>
      <c r="J1688" s="257"/>
      <c r="K1688" s="257"/>
      <c r="L1688" s="700"/>
      <c r="M1688" s="701"/>
    </row>
    <row r="1689" spans="1:13" hidden="1" x14ac:dyDescent="0.25">
      <c r="A1689" s="302"/>
      <c r="B1689" s="303"/>
      <c r="C1689" s="304"/>
      <c r="D1689" s="847"/>
      <c r="E1689" s="848"/>
      <c r="F1689" s="849"/>
      <c r="G1689" s="846"/>
      <c r="H1689" s="850"/>
      <c r="I1689" s="257"/>
      <c r="J1689" s="257"/>
      <c r="K1689" s="257"/>
      <c r="L1689" s="700"/>
      <c r="M1689" s="701"/>
    </row>
    <row r="1690" spans="1:13" hidden="1" x14ac:dyDescent="0.25">
      <c r="A1690" s="302"/>
      <c r="B1690" s="303"/>
      <c r="C1690" s="304"/>
      <c r="D1690" s="847"/>
      <c r="E1690" s="848"/>
      <c r="F1690" s="849"/>
      <c r="G1690" s="846"/>
      <c r="H1690" s="850"/>
      <c r="I1690" s="257"/>
      <c r="J1690" s="257"/>
      <c r="K1690" s="257"/>
      <c r="L1690" s="700"/>
      <c r="M1690" s="701"/>
    </row>
    <row r="1691" spans="1:13" hidden="1" x14ac:dyDescent="0.25">
      <c r="A1691" s="302"/>
      <c r="B1691" s="303"/>
      <c r="C1691" s="304"/>
      <c r="D1691" s="847"/>
      <c r="E1691" s="848"/>
      <c r="F1691" s="849"/>
      <c r="G1691" s="846"/>
      <c r="H1691" s="850"/>
      <c r="I1691" s="257"/>
      <c r="J1691" s="257"/>
      <c r="K1691" s="257"/>
      <c r="L1691" s="700"/>
      <c r="M1691" s="701"/>
    </row>
    <row r="1692" spans="1:13" hidden="1" x14ac:dyDescent="0.25">
      <c r="A1692" s="302"/>
      <c r="B1692" s="303"/>
      <c r="C1692" s="304"/>
      <c r="D1692" s="847"/>
      <c r="E1692" s="848"/>
      <c r="F1692" s="849"/>
      <c r="G1692" s="846"/>
      <c r="H1692" s="850"/>
      <c r="I1692" s="257"/>
      <c r="J1692" s="257"/>
      <c r="K1692" s="257"/>
      <c r="L1692" s="700"/>
      <c r="M1692" s="701"/>
    </row>
    <row r="1693" spans="1:13" hidden="1" x14ac:dyDescent="0.25">
      <c r="A1693" s="302"/>
      <c r="B1693" s="303"/>
      <c r="C1693" s="304"/>
      <c r="D1693" s="847"/>
      <c r="E1693" s="848"/>
      <c r="F1693" s="849"/>
      <c r="G1693" s="846"/>
      <c r="H1693" s="850"/>
      <c r="I1693" s="257"/>
      <c r="J1693" s="257"/>
      <c r="K1693" s="257"/>
      <c r="L1693" s="700"/>
      <c r="M1693" s="701"/>
    </row>
    <row r="1694" spans="1:13" hidden="1" x14ac:dyDescent="0.25">
      <c r="A1694" s="302"/>
      <c r="B1694" s="303"/>
      <c r="C1694" s="304"/>
      <c r="D1694" s="847"/>
      <c r="E1694" s="848"/>
      <c r="F1694" s="849"/>
      <c r="G1694" s="846"/>
      <c r="H1694" s="850"/>
      <c r="I1694" s="257"/>
      <c r="J1694" s="257"/>
      <c r="K1694" s="257"/>
      <c r="L1694" s="700"/>
      <c r="M1694" s="701"/>
    </row>
    <row r="1695" spans="1:13" hidden="1" x14ac:dyDescent="0.25">
      <c r="A1695" s="302"/>
      <c r="B1695" s="303"/>
      <c r="C1695" s="304"/>
      <c r="D1695" s="847"/>
      <c r="E1695" s="848"/>
      <c r="F1695" s="849"/>
      <c r="G1695" s="846"/>
      <c r="H1695" s="850"/>
      <c r="I1695" s="257"/>
      <c r="J1695" s="257"/>
      <c r="K1695" s="257"/>
      <c r="L1695" s="700"/>
      <c r="M1695" s="701"/>
    </row>
    <row r="1696" spans="1:13" hidden="1" x14ac:dyDescent="0.25">
      <c r="A1696" s="302"/>
      <c r="B1696" s="303"/>
      <c r="C1696" s="304"/>
      <c r="D1696" s="847"/>
      <c r="E1696" s="848"/>
      <c r="F1696" s="849"/>
      <c r="G1696" s="846"/>
      <c r="H1696" s="850"/>
      <c r="I1696" s="257"/>
      <c r="J1696" s="257"/>
      <c r="K1696" s="257"/>
      <c r="L1696" s="700"/>
      <c r="M1696" s="701"/>
    </row>
    <row r="1697" spans="1:13" hidden="1" x14ac:dyDescent="0.25">
      <c r="A1697" s="302"/>
      <c r="B1697" s="303"/>
      <c r="C1697" s="304"/>
      <c r="D1697" s="847"/>
      <c r="E1697" s="848"/>
      <c r="F1697" s="849"/>
      <c r="G1697" s="846"/>
      <c r="H1697" s="850"/>
      <c r="I1697" s="257"/>
      <c r="J1697" s="257"/>
      <c r="K1697" s="257"/>
      <c r="L1697" s="700"/>
      <c r="M1697" s="701"/>
    </row>
    <row r="1698" spans="1:13" hidden="1" x14ac:dyDescent="0.25">
      <c r="A1698" s="302"/>
      <c r="B1698" s="303"/>
      <c r="C1698" s="304"/>
      <c r="D1698" s="847"/>
      <c r="E1698" s="848"/>
      <c r="F1698" s="849"/>
      <c r="G1698" s="846"/>
      <c r="H1698" s="850"/>
      <c r="I1698" s="257"/>
      <c r="J1698" s="257"/>
      <c r="K1698" s="257"/>
      <c r="L1698" s="700"/>
      <c r="M1698" s="701"/>
    </row>
    <row r="1699" spans="1:13" hidden="1" x14ac:dyDescent="0.25">
      <c r="A1699" s="302"/>
      <c r="B1699" s="303"/>
      <c r="C1699" s="304"/>
      <c r="D1699" s="847"/>
      <c r="E1699" s="848"/>
      <c r="F1699" s="849"/>
      <c r="G1699" s="846"/>
      <c r="H1699" s="850"/>
      <c r="I1699" s="257"/>
      <c r="J1699" s="257"/>
      <c r="K1699" s="257"/>
      <c r="L1699" s="700"/>
      <c r="M1699" s="701"/>
    </row>
    <row r="1700" spans="1:13" hidden="1" x14ac:dyDescent="0.25">
      <c r="A1700" s="302"/>
      <c r="B1700" s="303"/>
      <c r="C1700" s="304"/>
      <c r="D1700" s="847"/>
      <c r="E1700" s="848"/>
      <c r="F1700" s="849"/>
      <c r="G1700" s="846"/>
      <c r="H1700" s="850"/>
      <c r="I1700" s="257"/>
      <c r="J1700" s="257"/>
      <c r="K1700" s="257"/>
      <c r="L1700" s="700"/>
      <c r="M1700" s="701"/>
    </row>
    <row r="1701" spans="1:13" hidden="1" x14ac:dyDescent="0.25">
      <c r="A1701" s="302"/>
      <c r="B1701" s="303"/>
      <c r="C1701" s="304"/>
      <c r="D1701" s="847"/>
      <c r="E1701" s="848"/>
      <c r="F1701" s="849"/>
      <c r="G1701" s="846"/>
      <c r="H1701" s="850"/>
      <c r="I1701" s="257"/>
      <c r="J1701" s="257"/>
      <c r="K1701" s="257"/>
      <c r="L1701" s="700"/>
      <c r="M1701" s="701"/>
    </row>
    <row r="1702" spans="1:13" hidden="1" x14ac:dyDescent="0.25">
      <c r="A1702" s="302"/>
      <c r="B1702" s="303"/>
      <c r="C1702" s="304"/>
      <c r="D1702" s="847"/>
      <c r="E1702" s="848"/>
      <c r="F1702" s="849"/>
      <c r="G1702" s="846"/>
      <c r="H1702" s="850"/>
      <c r="I1702" s="257"/>
      <c r="J1702" s="257"/>
      <c r="K1702" s="257"/>
      <c r="L1702" s="700"/>
      <c r="M1702" s="701"/>
    </row>
    <row r="1703" spans="1:13" hidden="1" x14ac:dyDescent="0.25">
      <c r="A1703" s="302"/>
      <c r="B1703" s="303"/>
      <c r="C1703" s="304"/>
      <c r="D1703" s="847"/>
      <c r="E1703" s="848"/>
      <c r="F1703" s="849"/>
      <c r="G1703" s="846"/>
      <c r="H1703" s="850"/>
      <c r="I1703" s="257"/>
      <c r="J1703" s="257"/>
      <c r="K1703" s="257"/>
      <c r="L1703" s="700"/>
      <c r="M1703" s="701"/>
    </row>
    <row r="1704" spans="1:13" hidden="1" x14ac:dyDescent="0.25">
      <c r="A1704" s="302"/>
      <c r="B1704" s="303"/>
      <c r="C1704" s="304"/>
      <c r="D1704" s="847"/>
      <c r="E1704" s="848"/>
      <c r="F1704" s="849"/>
      <c r="G1704" s="846"/>
      <c r="H1704" s="850"/>
      <c r="I1704" s="257"/>
      <c r="J1704" s="257"/>
      <c r="K1704" s="257"/>
      <c r="L1704" s="700"/>
      <c r="M1704" s="701"/>
    </row>
    <row r="1705" spans="1:13" hidden="1" x14ac:dyDescent="0.25">
      <c r="A1705" s="302"/>
      <c r="B1705" s="303"/>
      <c r="C1705" s="304"/>
      <c r="D1705" s="847"/>
      <c r="E1705" s="848"/>
      <c r="F1705" s="849"/>
      <c r="G1705" s="846"/>
      <c r="H1705" s="850"/>
      <c r="I1705" s="257"/>
      <c r="J1705" s="257"/>
      <c r="K1705" s="257"/>
      <c r="L1705" s="700"/>
      <c r="M1705" s="701"/>
    </row>
    <row r="1706" spans="1:13" hidden="1" x14ac:dyDescent="0.25">
      <c r="A1706" s="302"/>
      <c r="B1706" s="303"/>
      <c r="C1706" s="304"/>
      <c r="D1706" s="847"/>
      <c r="E1706" s="848"/>
      <c r="F1706" s="849"/>
      <c r="G1706" s="846"/>
      <c r="H1706" s="850"/>
      <c r="I1706" s="257"/>
      <c r="J1706" s="257"/>
      <c r="K1706" s="257"/>
      <c r="L1706" s="700"/>
      <c r="M1706" s="701"/>
    </row>
    <row r="1707" spans="1:13" hidden="1" x14ac:dyDescent="0.25">
      <c r="A1707" s="302"/>
      <c r="B1707" s="303"/>
      <c r="C1707" s="304"/>
      <c r="D1707" s="847"/>
      <c r="E1707" s="848"/>
      <c r="F1707" s="849"/>
      <c r="G1707" s="846"/>
      <c r="H1707" s="850"/>
      <c r="I1707" s="257"/>
      <c r="J1707" s="257"/>
      <c r="K1707" s="257"/>
      <c r="L1707" s="700"/>
      <c r="M1707" s="701"/>
    </row>
    <row r="1708" spans="1:13" hidden="1" x14ac:dyDescent="0.25">
      <c r="A1708" s="302"/>
      <c r="B1708" s="303"/>
      <c r="C1708" s="304"/>
      <c r="D1708" s="847"/>
      <c r="E1708" s="848"/>
      <c r="F1708" s="849"/>
      <c r="G1708" s="846"/>
      <c r="H1708" s="850"/>
      <c r="I1708" s="257"/>
      <c r="J1708" s="257"/>
      <c r="K1708" s="257"/>
      <c r="L1708" s="700"/>
      <c r="M1708" s="701"/>
    </row>
    <row r="1709" spans="1:13" hidden="1" x14ac:dyDescent="0.25">
      <c r="A1709" s="302"/>
      <c r="B1709" s="303"/>
      <c r="C1709" s="304"/>
      <c r="D1709" s="847"/>
      <c r="E1709" s="848"/>
      <c r="F1709" s="849"/>
      <c r="G1709" s="846"/>
      <c r="H1709" s="850"/>
      <c r="I1709" s="257"/>
      <c r="J1709" s="257"/>
      <c r="K1709" s="257"/>
      <c r="L1709" s="700"/>
      <c r="M1709" s="701"/>
    </row>
    <row r="1710" spans="1:13" hidden="1" x14ac:dyDescent="0.25">
      <c r="A1710" s="302"/>
      <c r="B1710" s="303"/>
      <c r="C1710" s="304"/>
      <c r="D1710" s="847"/>
      <c r="E1710" s="848"/>
      <c r="F1710" s="849"/>
      <c r="G1710" s="846"/>
      <c r="H1710" s="850"/>
      <c r="I1710" s="257"/>
      <c r="J1710" s="257"/>
      <c r="K1710" s="257"/>
      <c r="L1710" s="700"/>
      <c r="M1710" s="701"/>
    </row>
    <row r="1711" spans="1:13" hidden="1" x14ac:dyDescent="0.25">
      <c r="A1711" s="302"/>
      <c r="B1711" s="303"/>
      <c r="C1711" s="304"/>
      <c r="D1711" s="847"/>
      <c r="E1711" s="848"/>
      <c r="F1711" s="849"/>
      <c r="G1711" s="846"/>
      <c r="H1711" s="850"/>
      <c r="I1711" s="257"/>
      <c r="J1711" s="257"/>
      <c r="K1711" s="257"/>
      <c r="L1711" s="700"/>
      <c r="M1711" s="701"/>
    </row>
    <row r="1712" spans="1:13" hidden="1" x14ac:dyDescent="0.25">
      <c r="A1712" s="302"/>
      <c r="B1712" s="303"/>
      <c r="C1712" s="304"/>
      <c r="D1712" s="847"/>
      <c r="E1712" s="848"/>
      <c r="F1712" s="849"/>
      <c r="G1712" s="846"/>
      <c r="H1712" s="850"/>
      <c r="I1712" s="257"/>
      <c r="J1712" s="257"/>
      <c r="K1712" s="257"/>
      <c r="L1712" s="700"/>
      <c r="M1712" s="701"/>
    </row>
    <row r="1713" spans="1:13" hidden="1" x14ac:dyDescent="0.25">
      <c r="A1713" s="302"/>
      <c r="B1713" s="303"/>
      <c r="C1713" s="304"/>
      <c r="D1713" s="847"/>
      <c r="E1713" s="848"/>
      <c r="F1713" s="849"/>
      <c r="G1713" s="846"/>
      <c r="H1713" s="850"/>
      <c r="I1713" s="257"/>
      <c r="J1713" s="257"/>
      <c r="K1713" s="257"/>
      <c r="L1713" s="700"/>
      <c r="M1713" s="701"/>
    </row>
    <row r="1714" spans="1:13" hidden="1" x14ac:dyDescent="0.25">
      <c r="A1714" s="302"/>
      <c r="B1714" s="303"/>
      <c r="C1714" s="304"/>
      <c r="D1714" s="847"/>
      <c r="E1714" s="848"/>
      <c r="F1714" s="849"/>
      <c r="G1714" s="846"/>
      <c r="H1714" s="850"/>
      <c r="I1714" s="257"/>
      <c r="J1714" s="257"/>
      <c r="K1714" s="257"/>
      <c r="L1714" s="700"/>
      <c r="M1714" s="701"/>
    </row>
    <row r="1715" spans="1:13" hidden="1" x14ac:dyDescent="0.25">
      <c r="A1715" s="302"/>
      <c r="B1715" s="303"/>
      <c r="C1715" s="304"/>
      <c r="D1715" s="847"/>
      <c r="E1715" s="848"/>
      <c r="F1715" s="849"/>
      <c r="G1715" s="846"/>
      <c r="H1715" s="850"/>
      <c r="I1715" s="257"/>
      <c r="J1715" s="257"/>
      <c r="K1715" s="257"/>
      <c r="L1715" s="700"/>
      <c r="M1715" s="701"/>
    </row>
    <row r="1716" spans="1:13" hidden="1" x14ac:dyDescent="0.25">
      <c r="A1716" s="302"/>
      <c r="B1716" s="303"/>
      <c r="C1716" s="304"/>
      <c r="D1716" s="847"/>
      <c r="E1716" s="848"/>
      <c r="F1716" s="849"/>
      <c r="G1716" s="846"/>
      <c r="H1716" s="850"/>
      <c r="I1716" s="257"/>
      <c r="J1716" s="257"/>
      <c r="K1716" s="257"/>
      <c r="L1716" s="700"/>
      <c r="M1716" s="701"/>
    </row>
    <row r="1717" spans="1:13" hidden="1" x14ac:dyDescent="0.25">
      <c r="A1717" s="302"/>
      <c r="B1717" s="303"/>
      <c r="C1717" s="304"/>
      <c r="D1717" s="847"/>
      <c r="E1717" s="848"/>
      <c r="F1717" s="849"/>
      <c r="G1717" s="846"/>
      <c r="H1717" s="850"/>
      <c r="I1717" s="257"/>
      <c r="J1717" s="257"/>
      <c r="K1717" s="257"/>
      <c r="L1717" s="700"/>
      <c r="M1717" s="701"/>
    </row>
    <row r="1718" spans="1:13" hidden="1" x14ac:dyDescent="0.25">
      <c r="A1718" s="302"/>
      <c r="B1718" s="303"/>
      <c r="C1718" s="304"/>
      <c r="D1718" s="847"/>
      <c r="E1718" s="848"/>
      <c r="F1718" s="849"/>
      <c r="G1718" s="846"/>
      <c r="H1718" s="850"/>
      <c r="I1718" s="257"/>
      <c r="J1718" s="257"/>
      <c r="K1718" s="257"/>
      <c r="L1718" s="700"/>
      <c r="M1718" s="701"/>
    </row>
    <row r="1719" spans="1:13" hidden="1" x14ac:dyDescent="0.25">
      <c r="A1719" s="302"/>
      <c r="B1719" s="303"/>
      <c r="C1719" s="304"/>
      <c r="D1719" s="847"/>
      <c r="E1719" s="848"/>
      <c r="F1719" s="849"/>
      <c r="G1719" s="846"/>
      <c r="H1719" s="850"/>
      <c r="I1719" s="257"/>
      <c r="J1719" s="257"/>
      <c r="K1719" s="257"/>
      <c r="L1719" s="700"/>
      <c r="M1719" s="701"/>
    </row>
    <row r="1720" spans="1:13" hidden="1" x14ac:dyDescent="0.25">
      <c r="A1720" s="302"/>
      <c r="B1720" s="303"/>
      <c r="C1720" s="304"/>
      <c r="D1720" s="847"/>
      <c r="E1720" s="848"/>
      <c r="F1720" s="849"/>
      <c r="G1720" s="846"/>
      <c r="H1720" s="850"/>
      <c r="I1720" s="257"/>
      <c r="J1720" s="257"/>
      <c r="K1720" s="257"/>
      <c r="L1720" s="700"/>
      <c r="M1720" s="701"/>
    </row>
    <row r="1721" spans="1:13" hidden="1" x14ac:dyDescent="0.25">
      <c r="A1721" s="302"/>
      <c r="B1721" s="303"/>
      <c r="C1721" s="304"/>
      <c r="D1721" s="847"/>
      <c r="E1721" s="848"/>
      <c r="F1721" s="849"/>
      <c r="G1721" s="846"/>
      <c r="H1721" s="850"/>
      <c r="I1721" s="257"/>
      <c r="J1721" s="257"/>
      <c r="K1721" s="257"/>
      <c r="L1721" s="700"/>
      <c r="M1721" s="701"/>
    </row>
    <row r="1722" spans="1:13" hidden="1" x14ac:dyDescent="0.25">
      <c r="A1722" s="302"/>
      <c r="B1722" s="303"/>
      <c r="C1722" s="304"/>
      <c r="D1722" s="847"/>
      <c r="E1722" s="848"/>
      <c r="F1722" s="849"/>
      <c r="G1722" s="846"/>
      <c r="H1722" s="850"/>
      <c r="I1722" s="257"/>
      <c r="J1722" s="257"/>
      <c r="K1722" s="257"/>
      <c r="L1722" s="700"/>
      <c r="M1722" s="701"/>
    </row>
    <row r="1723" spans="1:13" hidden="1" x14ac:dyDescent="0.25">
      <c r="A1723" s="302"/>
      <c r="B1723" s="303"/>
      <c r="C1723" s="304"/>
      <c r="D1723" s="847"/>
      <c r="E1723" s="848"/>
      <c r="F1723" s="849"/>
      <c r="G1723" s="846"/>
      <c r="H1723" s="850"/>
      <c r="I1723" s="257"/>
      <c r="J1723" s="257"/>
      <c r="K1723" s="257"/>
      <c r="L1723" s="700"/>
      <c r="M1723" s="701"/>
    </row>
    <row r="1724" spans="1:13" hidden="1" x14ac:dyDescent="0.25">
      <c r="A1724" s="302"/>
      <c r="B1724" s="303"/>
      <c r="C1724" s="304"/>
      <c r="D1724" s="847"/>
      <c r="E1724" s="848"/>
      <c r="F1724" s="849"/>
      <c r="G1724" s="846"/>
      <c r="H1724" s="850"/>
      <c r="I1724" s="257"/>
      <c r="J1724" s="257"/>
      <c r="K1724" s="257"/>
      <c r="L1724" s="700"/>
      <c r="M1724" s="701"/>
    </row>
    <row r="1725" spans="1:13" hidden="1" x14ac:dyDescent="0.25">
      <c r="A1725" s="302"/>
      <c r="B1725" s="303"/>
      <c r="C1725" s="304"/>
      <c r="D1725" s="847"/>
      <c r="E1725" s="848"/>
      <c r="F1725" s="849"/>
      <c r="G1725" s="846"/>
      <c r="H1725" s="850"/>
      <c r="I1725" s="257"/>
      <c r="J1725" s="257"/>
      <c r="K1725" s="257"/>
      <c r="L1725" s="700"/>
      <c r="M1725" s="701"/>
    </row>
    <row r="1726" spans="1:13" hidden="1" x14ac:dyDescent="0.25">
      <c r="A1726" s="302"/>
      <c r="B1726" s="303"/>
      <c r="C1726" s="304"/>
      <c r="D1726" s="847"/>
      <c r="E1726" s="848"/>
      <c r="F1726" s="849"/>
      <c r="G1726" s="846"/>
      <c r="H1726" s="850"/>
      <c r="I1726" s="257"/>
      <c r="J1726" s="257"/>
      <c r="K1726" s="257"/>
      <c r="L1726" s="700"/>
      <c r="M1726" s="701"/>
    </row>
    <row r="1727" spans="1:13" hidden="1" x14ac:dyDescent="0.25">
      <c r="A1727" s="302"/>
      <c r="B1727" s="303"/>
      <c r="C1727" s="304"/>
      <c r="D1727" s="847"/>
      <c r="E1727" s="848"/>
      <c r="F1727" s="849"/>
      <c r="G1727" s="846"/>
      <c r="H1727" s="850"/>
      <c r="I1727" s="257"/>
      <c r="J1727" s="257"/>
      <c r="K1727" s="257"/>
      <c r="L1727" s="700"/>
      <c r="M1727" s="701"/>
    </row>
    <row r="1728" spans="1:13" hidden="1" x14ac:dyDescent="0.25">
      <c r="A1728" s="302"/>
      <c r="B1728" s="303"/>
      <c r="C1728" s="304"/>
      <c r="D1728" s="847"/>
      <c r="E1728" s="848"/>
      <c r="F1728" s="849"/>
      <c r="G1728" s="846"/>
      <c r="H1728" s="850"/>
      <c r="I1728" s="257"/>
      <c r="J1728" s="257"/>
      <c r="K1728" s="257"/>
      <c r="L1728" s="700"/>
      <c r="M1728" s="701"/>
    </row>
    <row r="1729" spans="1:13" hidden="1" x14ac:dyDescent="0.25">
      <c r="A1729" s="302"/>
      <c r="B1729" s="303"/>
      <c r="C1729" s="304"/>
      <c r="D1729" s="847"/>
      <c r="E1729" s="848"/>
      <c r="F1729" s="849"/>
      <c r="G1729" s="846"/>
      <c r="H1729" s="850"/>
      <c r="I1729" s="257"/>
      <c r="J1729" s="257"/>
      <c r="K1729" s="257"/>
      <c r="L1729" s="700"/>
      <c r="M1729" s="701"/>
    </row>
    <row r="1730" spans="1:13" hidden="1" x14ac:dyDescent="0.25">
      <c r="A1730" s="302"/>
      <c r="B1730" s="303"/>
      <c r="C1730" s="304"/>
      <c r="D1730" s="847"/>
      <c r="E1730" s="848"/>
      <c r="F1730" s="849"/>
      <c r="G1730" s="846"/>
      <c r="H1730" s="850"/>
      <c r="I1730" s="257"/>
      <c r="J1730" s="257"/>
      <c r="K1730" s="257"/>
      <c r="L1730" s="700"/>
      <c r="M1730" s="701"/>
    </row>
    <row r="1731" spans="1:13" hidden="1" x14ac:dyDescent="0.25">
      <c r="A1731" s="302"/>
      <c r="B1731" s="303"/>
      <c r="C1731" s="304"/>
      <c r="D1731" s="847"/>
      <c r="E1731" s="848"/>
      <c r="F1731" s="849"/>
      <c r="G1731" s="846"/>
      <c r="H1731" s="850"/>
      <c r="I1731" s="257"/>
      <c r="J1731" s="257"/>
      <c r="K1731" s="257"/>
      <c r="L1731" s="700"/>
      <c r="M1731" s="701"/>
    </row>
    <row r="1732" spans="1:13" hidden="1" x14ac:dyDescent="0.25">
      <c r="A1732" s="302"/>
      <c r="B1732" s="303"/>
      <c r="C1732" s="304"/>
      <c r="D1732" s="847"/>
      <c r="E1732" s="848"/>
      <c r="F1732" s="849"/>
      <c r="G1732" s="846"/>
      <c r="H1732" s="850"/>
      <c r="I1732" s="257"/>
      <c r="J1732" s="257"/>
      <c r="K1732" s="257"/>
      <c r="L1732" s="700"/>
      <c r="M1732" s="701"/>
    </row>
    <row r="1733" spans="1:13" hidden="1" x14ac:dyDescent="0.25">
      <c r="A1733" s="302"/>
      <c r="B1733" s="303"/>
      <c r="C1733" s="304"/>
      <c r="D1733" s="847"/>
      <c r="E1733" s="848"/>
      <c r="F1733" s="849"/>
      <c r="G1733" s="846"/>
      <c r="H1733" s="850"/>
      <c r="I1733" s="257"/>
      <c r="J1733" s="257"/>
      <c r="K1733" s="257"/>
      <c r="L1733" s="700"/>
      <c r="M1733" s="701"/>
    </row>
    <row r="1734" spans="1:13" hidden="1" x14ac:dyDescent="0.25">
      <c r="A1734" s="302"/>
      <c r="B1734" s="303"/>
      <c r="C1734" s="304"/>
      <c r="D1734" s="847"/>
      <c r="E1734" s="848"/>
      <c r="F1734" s="849"/>
      <c r="G1734" s="846"/>
      <c r="H1734" s="850"/>
      <c r="I1734" s="257"/>
      <c r="J1734" s="257"/>
      <c r="K1734" s="257"/>
      <c r="L1734" s="700"/>
      <c r="M1734" s="701"/>
    </row>
    <row r="1735" spans="1:13" hidden="1" x14ac:dyDescent="0.25">
      <c r="A1735" s="302"/>
      <c r="B1735" s="303"/>
      <c r="C1735" s="304"/>
      <c r="D1735" s="847"/>
      <c r="E1735" s="848"/>
      <c r="F1735" s="849"/>
      <c r="G1735" s="846"/>
      <c r="H1735" s="850"/>
      <c r="I1735" s="257"/>
      <c r="J1735" s="257"/>
      <c r="K1735" s="257"/>
      <c r="L1735" s="700"/>
      <c r="M1735" s="701"/>
    </row>
    <row r="1736" spans="1:13" hidden="1" x14ac:dyDescent="0.25">
      <c r="A1736" s="302"/>
      <c r="B1736" s="303"/>
      <c r="C1736" s="304"/>
      <c r="D1736" s="847"/>
      <c r="E1736" s="848"/>
      <c r="F1736" s="849"/>
      <c r="G1736" s="846"/>
      <c r="H1736" s="850"/>
      <c r="I1736" s="257"/>
      <c r="J1736" s="257"/>
      <c r="K1736" s="257"/>
      <c r="L1736" s="700"/>
      <c r="M1736" s="701"/>
    </row>
    <row r="1737" spans="1:13" hidden="1" x14ac:dyDescent="0.25">
      <c r="A1737" s="302"/>
      <c r="B1737" s="303"/>
      <c r="C1737" s="304"/>
      <c r="D1737" s="847"/>
      <c r="E1737" s="848"/>
      <c r="F1737" s="849"/>
      <c r="G1737" s="846"/>
      <c r="H1737" s="850"/>
      <c r="I1737" s="257"/>
      <c r="J1737" s="257"/>
      <c r="K1737" s="257"/>
      <c r="L1737" s="700"/>
      <c r="M1737" s="701"/>
    </row>
    <row r="1738" spans="1:13" hidden="1" x14ac:dyDescent="0.25">
      <c r="A1738" s="302"/>
      <c r="B1738" s="303"/>
      <c r="C1738" s="304"/>
      <c r="D1738" s="847"/>
      <c r="E1738" s="848"/>
      <c r="F1738" s="849"/>
      <c r="G1738" s="846"/>
      <c r="H1738" s="850"/>
      <c r="I1738" s="257"/>
      <c r="J1738" s="257"/>
      <c r="K1738" s="257"/>
      <c r="L1738" s="700"/>
      <c r="M1738" s="701"/>
    </row>
    <row r="1739" spans="1:13" hidden="1" x14ac:dyDescent="0.25">
      <c r="A1739" s="302"/>
      <c r="B1739" s="303"/>
      <c r="C1739" s="304"/>
      <c r="D1739" s="847"/>
      <c r="E1739" s="848"/>
      <c r="F1739" s="849"/>
      <c r="G1739" s="846"/>
      <c r="H1739" s="850"/>
      <c r="I1739" s="257"/>
      <c r="J1739" s="257"/>
      <c r="K1739" s="257"/>
      <c r="L1739" s="700"/>
      <c r="M1739" s="701"/>
    </row>
    <row r="1740" spans="1:13" hidden="1" x14ac:dyDescent="0.25">
      <c r="A1740" s="302"/>
      <c r="B1740" s="303"/>
      <c r="C1740" s="304"/>
      <c r="D1740" s="847"/>
      <c r="E1740" s="848"/>
      <c r="F1740" s="849"/>
      <c r="G1740" s="846"/>
      <c r="H1740" s="850"/>
      <c r="I1740" s="257"/>
      <c r="J1740" s="257"/>
      <c r="K1740" s="257"/>
      <c r="L1740" s="700"/>
      <c r="M1740" s="701"/>
    </row>
    <row r="1741" spans="1:13" hidden="1" x14ac:dyDescent="0.25">
      <c r="A1741" s="302"/>
      <c r="B1741" s="303"/>
      <c r="C1741" s="304"/>
      <c r="D1741" s="847"/>
      <c r="E1741" s="848"/>
      <c r="F1741" s="849"/>
      <c r="G1741" s="846"/>
      <c r="H1741" s="850"/>
      <c r="I1741" s="257"/>
      <c r="J1741" s="257"/>
      <c r="K1741" s="257"/>
      <c r="L1741" s="700"/>
      <c r="M1741" s="701"/>
    </row>
    <row r="1742" spans="1:13" hidden="1" x14ac:dyDescent="0.25">
      <c r="A1742" s="302"/>
      <c r="B1742" s="303"/>
      <c r="C1742" s="304"/>
      <c r="D1742" s="847"/>
      <c r="E1742" s="848"/>
      <c r="F1742" s="849"/>
      <c r="G1742" s="846"/>
      <c r="H1742" s="850"/>
      <c r="I1742" s="257"/>
      <c r="J1742" s="257"/>
      <c r="K1742" s="257"/>
      <c r="L1742" s="700"/>
      <c r="M1742" s="701"/>
    </row>
    <row r="1743" spans="1:13" hidden="1" x14ac:dyDescent="0.25">
      <c r="A1743" s="302"/>
      <c r="B1743" s="303"/>
      <c r="C1743" s="304"/>
      <c r="D1743" s="847"/>
      <c r="E1743" s="848"/>
      <c r="F1743" s="849"/>
      <c r="G1743" s="846"/>
      <c r="H1743" s="850"/>
      <c r="I1743" s="257"/>
      <c r="J1743" s="257"/>
      <c r="K1743" s="257"/>
      <c r="L1743" s="700"/>
      <c r="M1743" s="701"/>
    </row>
    <row r="1744" spans="1:13" hidden="1" x14ac:dyDescent="0.25">
      <c r="A1744" s="302"/>
      <c r="B1744" s="303"/>
      <c r="C1744" s="304"/>
      <c r="D1744" s="847"/>
      <c r="E1744" s="848"/>
      <c r="F1744" s="849"/>
      <c r="G1744" s="846"/>
      <c r="H1744" s="850"/>
      <c r="I1744" s="257"/>
      <c r="J1744" s="257"/>
      <c r="K1744" s="257"/>
      <c r="L1744" s="700"/>
      <c r="M1744" s="701"/>
    </row>
    <row r="1745" spans="1:13" hidden="1" x14ac:dyDescent="0.25">
      <c r="A1745" s="302"/>
      <c r="B1745" s="303"/>
      <c r="C1745" s="304"/>
      <c r="D1745" s="847"/>
      <c r="E1745" s="848"/>
      <c r="F1745" s="849"/>
      <c r="G1745" s="846"/>
      <c r="H1745" s="850"/>
      <c r="I1745" s="257"/>
      <c r="J1745" s="257"/>
      <c r="K1745" s="257"/>
      <c r="L1745" s="700"/>
      <c r="M1745" s="701"/>
    </row>
    <row r="1746" spans="1:13" hidden="1" x14ac:dyDescent="0.25">
      <c r="A1746" s="302"/>
      <c r="B1746" s="303"/>
      <c r="C1746" s="304"/>
      <c r="D1746" s="847"/>
      <c r="E1746" s="848"/>
      <c r="F1746" s="849"/>
      <c r="G1746" s="846"/>
      <c r="H1746" s="850"/>
      <c r="I1746" s="257"/>
      <c r="J1746" s="257"/>
      <c r="K1746" s="257"/>
      <c r="L1746" s="700"/>
      <c r="M1746" s="701"/>
    </row>
    <row r="1747" spans="1:13" hidden="1" x14ac:dyDescent="0.25">
      <c r="A1747" s="302"/>
      <c r="B1747" s="303"/>
      <c r="C1747" s="304"/>
      <c r="D1747" s="847"/>
      <c r="E1747" s="848"/>
      <c r="F1747" s="849"/>
      <c r="G1747" s="846"/>
      <c r="H1747" s="850"/>
      <c r="I1747" s="257"/>
      <c r="J1747" s="257"/>
      <c r="K1747" s="257"/>
      <c r="L1747" s="700"/>
      <c r="M1747" s="701"/>
    </row>
    <row r="1748" spans="1:13" hidden="1" x14ac:dyDescent="0.25">
      <c r="A1748" s="302"/>
      <c r="B1748" s="303"/>
      <c r="C1748" s="304"/>
      <c r="D1748" s="847"/>
      <c r="E1748" s="848"/>
      <c r="F1748" s="849"/>
      <c r="G1748" s="846"/>
      <c r="H1748" s="850"/>
      <c r="I1748" s="257"/>
      <c r="J1748" s="257"/>
      <c r="K1748" s="257"/>
      <c r="L1748" s="700"/>
      <c r="M1748" s="701"/>
    </row>
    <row r="1749" spans="1:13" hidden="1" x14ac:dyDescent="0.25">
      <c r="A1749" s="302"/>
      <c r="B1749" s="303"/>
      <c r="C1749" s="304"/>
      <c r="D1749" s="847"/>
      <c r="E1749" s="848"/>
      <c r="F1749" s="849"/>
      <c r="G1749" s="846"/>
      <c r="H1749" s="850"/>
      <c r="I1749" s="257"/>
      <c r="J1749" s="257"/>
      <c r="K1749" s="257"/>
      <c r="L1749" s="700"/>
      <c r="M1749" s="701"/>
    </row>
    <row r="1750" spans="1:13" hidden="1" x14ac:dyDescent="0.25">
      <c r="A1750" s="302"/>
      <c r="B1750" s="303"/>
      <c r="C1750" s="304"/>
      <c r="D1750" s="847"/>
      <c r="E1750" s="848"/>
      <c r="F1750" s="849"/>
      <c r="G1750" s="846"/>
      <c r="H1750" s="850"/>
      <c r="I1750" s="257"/>
      <c r="J1750" s="257"/>
      <c r="K1750" s="257"/>
      <c r="L1750" s="700"/>
      <c r="M1750" s="701"/>
    </row>
    <row r="1751" spans="1:13" hidden="1" x14ac:dyDescent="0.25">
      <c r="A1751" s="302"/>
      <c r="B1751" s="303"/>
      <c r="C1751" s="304"/>
      <c r="D1751" s="847"/>
      <c r="E1751" s="848"/>
      <c r="F1751" s="849"/>
      <c r="G1751" s="846"/>
      <c r="H1751" s="850"/>
      <c r="I1751" s="257"/>
      <c r="J1751" s="257"/>
      <c r="K1751" s="257"/>
      <c r="L1751" s="700"/>
      <c r="M1751" s="701"/>
    </row>
    <row r="1752" spans="1:13" hidden="1" x14ac:dyDescent="0.25">
      <c r="A1752" s="302"/>
      <c r="B1752" s="303"/>
      <c r="C1752" s="304"/>
      <c r="D1752" s="847"/>
      <c r="E1752" s="848"/>
      <c r="F1752" s="849"/>
      <c r="G1752" s="846"/>
      <c r="H1752" s="850"/>
      <c r="I1752" s="257"/>
      <c r="J1752" s="257"/>
      <c r="K1752" s="257"/>
      <c r="L1752" s="700"/>
      <c r="M1752" s="701"/>
    </row>
    <row r="1753" spans="1:13" hidden="1" x14ac:dyDescent="0.25">
      <c r="A1753" s="302"/>
      <c r="B1753" s="303"/>
      <c r="C1753" s="304"/>
      <c r="D1753" s="847"/>
      <c r="E1753" s="848"/>
      <c r="F1753" s="849"/>
      <c r="G1753" s="846"/>
      <c r="H1753" s="850"/>
      <c r="I1753" s="257"/>
      <c r="J1753" s="257"/>
      <c r="K1753" s="257"/>
      <c r="L1753" s="700"/>
      <c r="M1753" s="701"/>
    </row>
    <row r="1754" spans="1:13" hidden="1" x14ac:dyDescent="0.25">
      <c r="A1754" s="302"/>
      <c r="B1754" s="303"/>
      <c r="C1754" s="304"/>
      <c r="D1754" s="847"/>
      <c r="E1754" s="848"/>
      <c r="F1754" s="849"/>
      <c r="G1754" s="846"/>
      <c r="H1754" s="850"/>
      <c r="I1754" s="257"/>
      <c r="J1754" s="257"/>
      <c r="K1754" s="257"/>
      <c r="L1754" s="700"/>
      <c r="M1754" s="701"/>
    </row>
    <row r="1755" spans="1:13" hidden="1" x14ac:dyDescent="0.25">
      <c r="A1755" s="302"/>
      <c r="B1755" s="303"/>
      <c r="C1755" s="304"/>
      <c r="D1755" s="847"/>
      <c r="E1755" s="848"/>
      <c r="F1755" s="849"/>
      <c r="G1755" s="846"/>
      <c r="H1755" s="850"/>
      <c r="I1755" s="257"/>
      <c r="J1755" s="257"/>
      <c r="K1755" s="257"/>
      <c r="L1755" s="700"/>
      <c r="M1755" s="701"/>
    </row>
    <row r="1756" spans="1:13" hidden="1" x14ac:dyDescent="0.25">
      <c r="A1756" s="302"/>
      <c r="B1756" s="303"/>
      <c r="C1756" s="304"/>
      <c r="D1756" s="847"/>
      <c r="E1756" s="848"/>
      <c r="F1756" s="849"/>
      <c r="G1756" s="846"/>
      <c r="H1756" s="850"/>
      <c r="I1756" s="257"/>
      <c r="J1756" s="257"/>
      <c r="K1756" s="257"/>
      <c r="L1756" s="700"/>
      <c r="M1756" s="701"/>
    </row>
    <row r="1757" spans="1:13" hidden="1" x14ac:dyDescent="0.25">
      <c r="A1757" s="302"/>
      <c r="B1757" s="303"/>
      <c r="C1757" s="304"/>
      <c r="D1757" s="847"/>
      <c r="E1757" s="848"/>
      <c r="F1757" s="849"/>
      <c r="G1757" s="846"/>
      <c r="H1757" s="850"/>
      <c r="I1757" s="257"/>
      <c r="J1757" s="257"/>
      <c r="K1757" s="257"/>
      <c r="L1757" s="700"/>
      <c r="M1757" s="701"/>
    </row>
    <row r="1758" spans="1:13" hidden="1" x14ac:dyDescent="0.25">
      <c r="A1758" s="302"/>
      <c r="B1758" s="303"/>
      <c r="C1758" s="304"/>
      <c r="D1758" s="847"/>
      <c r="E1758" s="848"/>
      <c r="F1758" s="849"/>
      <c r="G1758" s="846"/>
      <c r="H1758" s="850"/>
      <c r="I1758" s="257"/>
      <c r="J1758" s="257"/>
      <c r="K1758" s="257"/>
      <c r="L1758" s="700"/>
      <c r="M1758" s="701"/>
    </row>
    <row r="1759" spans="1:13" hidden="1" x14ac:dyDescent="0.25">
      <c r="A1759" s="302"/>
      <c r="B1759" s="303"/>
      <c r="C1759" s="304"/>
      <c r="D1759" s="847"/>
      <c r="E1759" s="848"/>
      <c r="F1759" s="849"/>
      <c r="G1759" s="846"/>
      <c r="H1759" s="850"/>
      <c r="I1759" s="257"/>
      <c r="J1759" s="257"/>
      <c r="K1759" s="257"/>
      <c r="L1759" s="700"/>
      <c r="M1759" s="701"/>
    </row>
    <row r="1760" spans="1:13" hidden="1" x14ac:dyDescent="0.25">
      <c r="A1760" s="302"/>
      <c r="B1760" s="303"/>
      <c r="C1760" s="304"/>
      <c r="D1760" s="847"/>
      <c r="E1760" s="848"/>
      <c r="F1760" s="849"/>
      <c r="G1760" s="846"/>
      <c r="H1760" s="850"/>
      <c r="I1760" s="257"/>
      <c r="J1760" s="257"/>
      <c r="K1760" s="257"/>
      <c r="L1760" s="700"/>
      <c r="M1760" s="701"/>
    </row>
    <row r="1761" spans="1:13" hidden="1" x14ac:dyDescent="0.25">
      <c r="A1761" s="302"/>
      <c r="B1761" s="303"/>
      <c r="C1761" s="304"/>
      <c r="D1761" s="847"/>
      <c r="E1761" s="848"/>
      <c r="F1761" s="849"/>
      <c r="G1761" s="846"/>
      <c r="H1761" s="850"/>
      <c r="I1761" s="257"/>
      <c r="J1761" s="257"/>
      <c r="K1761" s="257"/>
      <c r="L1761" s="700"/>
      <c r="M1761" s="701"/>
    </row>
    <row r="1762" spans="1:13" hidden="1" x14ac:dyDescent="0.25">
      <c r="A1762" s="302"/>
      <c r="B1762" s="303"/>
      <c r="C1762" s="304"/>
      <c r="D1762" s="847"/>
      <c r="E1762" s="848"/>
      <c r="F1762" s="849"/>
      <c r="G1762" s="846"/>
      <c r="H1762" s="850"/>
      <c r="I1762" s="257"/>
      <c r="J1762" s="257"/>
      <c r="K1762" s="257"/>
      <c r="L1762" s="700"/>
      <c r="M1762" s="701"/>
    </row>
    <row r="1763" spans="1:13" hidden="1" x14ac:dyDescent="0.25">
      <c r="A1763" s="302"/>
      <c r="B1763" s="303"/>
      <c r="C1763" s="304"/>
      <c r="D1763" s="847"/>
      <c r="E1763" s="848"/>
      <c r="F1763" s="849"/>
      <c r="G1763" s="846"/>
      <c r="H1763" s="850"/>
      <c r="I1763" s="257"/>
      <c r="J1763" s="257"/>
      <c r="K1763" s="257"/>
      <c r="L1763" s="700"/>
      <c r="M1763" s="701"/>
    </row>
    <row r="1764" spans="1:13" hidden="1" x14ac:dyDescent="0.25">
      <c r="A1764" s="302"/>
      <c r="B1764" s="303"/>
      <c r="C1764" s="304"/>
      <c r="D1764" s="847"/>
      <c r="E1764" s="848"/>
      <c r="F1764" s="849"/>
      <c r="G1764" s="846"/>
      <c r="H1764" s="850"/>
      <c r="I1764" s="257"/>
      <c r="J1764" s="257"/>
      <c r="K1764" s="257"/>
      <c r="L1764" s="700"/>
      <c r="M1764" s="701"/>
    </row>
    <row r="1765" spans="1:13" hidden="1" x14ac:dyDescent="0.25">
      <c r="A1765" s="302"/>
      <c r="B1765" s="303"/>
      <c r="C1765" s="304"/>
      <c r="D1765" s="847"/>
      <c r="E1765" s="848"/>
      <c r="F1765" s="849"/>
      <c r="G1765" s="846"/>
      <c r="H1765" s="850"/>
      <c r="I1765" s="257"/>
      <c r="J1765" s="257"/>
      <c r="K1765" s="257"/>
      <c r="L1765" s="700"/>
      <c r="M1765" s="701"/>
    </row>
    <row r="1766" spans="1:13" hidden="1" x14ac:dyDescent="0.25">
      <c r="A1766" s="302"/>
      <c r="B1766" s="303"/>
      <c r="C1766" s="304"/>
      <c r="D1766" s="847"/>
      <c r="E1766" s="848"/>
      <c r="F1766" s="849"/>
      <c r="G1766" s="846"/>
      <c r="H1766" s="850"/>
      <c r="I1766" s="257"/>
      <c r="J1766" s="257"/>
      <c r="K1766" s="257"/>
      <c r="L1766" s="700"/>
      <c r="M1766" s="701"/>
    </row>
    <row r="1767" spans="1:13" hidden="1" x14ac:dyDescent="0.25">
      <c r="A1767" s="302"/>
      <c r="B1767" s="303"/>
      <c r="C1767" s="304"/>
      <c r="D1767" s="847"/>
      <c r="E1767" s="848"/>
      <c r="F1767" s="849"/>
      <c r="G1767" s="846"/>
      <c r="H1767" s="850"/>
      <c r="I1767" s="257"/>
      <c r="J1767" s="257"/>
      <c r="K1767" s="257"/>
      <c r="L1767" s="700"/>
      <c r="M1767" s="701"/>
    </row>
    <row r="1768" spans="1:13" hidden="1" x14ac:dyDescent="0.25">
      <c r="A1768" s="302"/>
      <c r="B1768" s="303"/>
      <c r="C1768" s="304"/>
      <c r="D1768" s="847"/>
      <c r="E1768" s="848"/>
      <c r="F1768" s="849"/>
      <c r="G1768" s="846"/>
      <c r="H1768" s="850"/>
      <c r="I1768" s="257"/>
      <c r="J1768" s="257"/>
      <c r="K1768" s="257"/>
      <c r="L1768" s="700"/>
      <c r="M1768" s="701"/>
    </row>
    <row r="1769" spans="1:13" hidden="1" x14ac:dyDescent="0.25">
      <c r="A1769" s="302"/>
      <c r="B1769" s="303"/>
      <c r="C1769" s="304"/>
      <c r="D1769" s="847"/>
      <c r="E1769" s="848"/>
      <c r="F1769" s="849"/>
      <c r="G1769" s="846"/>
      <c r="H1769" s="850"/>
      <c r="I1769" s="257"/>
      <c r="J1769" s="257"/>
      <c r="K1769" s="257"/>
      <c r="L1769" s="700"/>
      <c r="M1769" s="701"/>
    </row>
    <row r="1770" spans="1:13" hidden="1" x14ac:dyDescent="0.25">
      <c r="A1770" s="302"/>
      <c r="B1770" s="303"/>
      <c r="C1770" s="304"/>
      <c r="D1770" s="847"/>
      <c r="E1770" s="848"/>
      <c r="F1770" s="849"/>
      <c r="G1770" s="846"/>
      <c r="H1770" s="850"/>
      <c r="I1770" s="257"/>
      <c r="J1770" s="257"/>
      <c r="K1770" s="257"/>
      <c r="L1770" s="700"/>
      <c r="M1770" s="701"/>
    </row>
    <row r="1771" spans="1:13" hidden="1" x14ac:dyDescent="0.25">
      <c r="A1771" s="302"/>
      <c r="B1771" s="303"/>
      <c r="C1771" s="304"/>
      <c r="D1771" s="847"/>
      <c r="E1771" s="848"/>
      <c r="F1771" s="849"/>
      <c r="G1771" s="846"/>
      <c r="H1771" s="850"/>
      <c r="I1771" s="257"/>
      <c r="J1771" s="257"/>
      <c r="K1771" s="257"/>
      <c r="L1771" s="700"/>
      <c r="M1771" s="701"/>
    </row>
    <row r="1772" spans="1:13" hidden="1" x14ac:dyDescent="0.25">
      <c r="A1772" s="302"/>
      <c r="B1772" s="303"/>
      <c r="C1772" s="304"/>
      <c r="D1772" s="847"/>
      <c r="E1772" s="848"/>
      <c r="F1772" s="849"/>
      <c r="G1772" s="846"/>
      <c r="H1772" s="850"/>
      <c r="I1772" s="257"/>
      <c r="J1772" s="257"/>
      <c r="K1772" s="257"/>
      <c r="L1772" s="700"/>
      <c r="M1772" s="701"/>
    </row>
    <row r="1773" spans="1:13" hidden="1" x14ac:dyDescent="0.25">
      <c r="A1773" s="302"/>
      <c r="B1773" s="303"/>
      <c r="C1773" s="304"/>
      <c r="D1773" s="847"/>
      <c r="E1773" s="848"/>
      <c r="F1773" s="849"/>
      <c r="G1773" s="846"/>
      <c r="H1773" s="850"/>
      <c r="I1773" s="257"/>
      <c r="J1773" s="257"/>
      <c r="K1773" s="257"/>
      <c r="L1773" s="700"/>
      <c r="M1773" s="701"/>
    </row>
    <row r="1774" spans="1:13" hidden="1" x14ac:dyDescent="0.25">
      <c r="A1774" s="302"/>
      <c r="B1774" s="303"/>
      <c r="C1774" s="304"/>
      <c r="D1774" s="847"/>
      <c r="E1774" s="848"/>
      <c r="F1774" s="849"/>
      <c r="G1774" s="846"/>
      <c r="H1774" s="850"/>
      <c r="I1774" s="257"/>
      <c r="J1774" s="257"/>
      <c r="K1774" s="257"/>
      <c r="L1774" s="700"/>
      <c r="M1774" s="701"/>
    </row>
    <row r="1775" spans="1:13" hidden="1" x14ac:dyDescent="0.25">
      <c r="A1775" s="302"/>
      <c r="B1775" s="303"/>
      <c r="C1775" s="304"/>
      <c r="D1775" s="847"/>
      <c r="E1775" s="848"/>
      <c r="F1775" s="849"/>
      <c r="G1775" s="846"/>
      <c r="H1775" s="850"/>
      <c r="I1775" s="257"/>
      <c r="J1775" s="257"/>
      <c r="K1775" s="257"/>
      <c r="L1775" s="700"/>
      <c r="M1775" s="701"/>
    </row>
    <row r="1776" spans="1:13" hidden="1" x14ac:dyDescent="0.25">
      <c r="A1776" s="302"/>
      <c r="B1776" s="303"/>
      <c r="C1776" s="304"/>
      <c r="D1776" s="847"/>
      <c r="E1776" s="848"/>
      <c r="F1776" s="849"/>
      <c r="G1776" s="846"/>
      <c r="H1776" s="850"/>
      <c r="I1776" s="257"/>
      <c r="J1776" s="257"/>
      <c r="K1776" s="257"/>
      <c r="L1776" s="700"/>
      <c r="M1776" s="701"/>
    </row>
    <row r="1777" spans="1:13" hidden="1" x14ac:dyDescent="0.25">
      <c r="A1777" s="302"/>
      <c r="B1777" s="303"/>
      <c r="C1777" s="304"/>
      <c r="D1777" s="847"/>
      <c r="E1777" s="848"/>
      <c r="F1777" s="849"/>
      <c r="G1777" s="846"/>
      <c r="H1777" s="850"/>
      <c r="I1777" s="257"/>
      <c r="J1777" s="257"/>
      <c r="K1777" s="257"/>
      <c r="L1777" s="700"/>
      <c r="M1777" s="701"/>
    </row>
    <row r="1778" spans="1:13" hidden="1" x14ac:dyDescent="0.25">
      <c r="A1778" s="302"/>
      <c r="B1778" s="303"/>
      <c r="C1778" s="304"/>
      <c r="D1778" s="847"/>
      <c r="E1778" s="848"/>
      <c r="F1778" s="849"/>
      <c r="G1778" s="846"/>
      <c r="H1778" s="850"/>
      <c r="I1778" s="257"/>
      <c r="J1778" s="257"/>
      <c r="K1778" s="257"/>
      <c r="L1778" s="700"/>
      <c r="M1778" s="701"/>
    </row>
    <row r="1779" spans="1:13" hidden="1" x14ac:dyDescent="0.25">
      <c r="A1779" s="302"/>
      <c r="B1779" s="303"/>
      <c r="C1779" s="304"/>
      <c r="D1779" s="847"/>
      <c r="E1779" s="848"/>
      <c r="F1779" s="849"/>
      <c r="G1779" s="846"/>
      <c r="H1779" s="850"/>
      <c r="I1779" s="257"/>
      <c r="J1779" s="257"/>
      <c r="K1779" s="257"/>
      <c r="L1779" s="700"/>
      <c r="M1779" s="701"/>
    </row>
    <row r="1780" spans="1:13" hidden="1" x14ac:dyDescent="0.25">
      <c r="A1780" s="302"/>
      <c r="B1780" s="303"/>
      <c r="C1780" s="304"/>
      <c r="D1780" s="847"/>
      <c r="E1780" s="848"/>
      <c r="F1780" s="849"/>
      <c r="G1780" s="846"/>
      <c r="H1780" s="850"/>
      <c r="I1780" s="257"/>
      <c r="J1780" s="257"/>
      <c r="K1780" s="257"/>
      <c r="L1780" s="700"/>
      <c r="M1780" s="701"/>
    </row>
    <row r="1781" spans="1:13" hidden="1" x14ac:dyDescent="0.25">
      <c r="A1781" s="302"/>
      <c r="B1781" s="303"/>
      <c r="C1781" s="304"/>
      <c r="D1781" s="847"/>
      <c r="E1781" s="848"/>
      <c r="F1781" s="849"/>
      <c r="G1781" s="846"/>
      <c r="H1781" s="850"/>
      <c r="I1781" s="257"/>
      <c r="J1781" s="257"/>
      <c r="K1781" s="257"/>
      <c r="L1781" s="700"/>
      <c r="M1781" s="701"/>
    </row>
    <row r="1782" spans="1:13" hidden="1" x14ac:dyDescent="0.25">
      <c r="A1782" s="302"/>
      <c r="B1782" s="303"/>
      <c r="C1782" s="304"/>
      <c r="D1782" s="847"/>
      <c r="E1782" s="848"/>
      <c r="F1782" s="849"/>
      <c r="G1782" s="846"/>
      <c r="H1782" s="850"/>
      <c r="I1782" s="257"/>
      <c r="J1782" s="257"/>
      <c r="K1782" s="257"/>
      <c r="L1782" s="700"/>
      <c r="M1782" s="701"/>
    </row>
    <row r="1783" spans="1:13" hidden="1" x14ac:dyDescent="0.25">
      <c r="A1783" s="302"/>
      <c r="B1783" s="303"/>
      <c r="C1783" s="304"/>
      <c r="D1783" s="847"/>
      <c r="E1783" s="848"/>
      <c r="F1783" s="849"/>
      <c r="G1783" s="846"/>
      <c r="H1783" s="850"/>
      <c r="I1783" s="257"/>
      <c r="J1783" s="257"/>
      <c r="K1783" s="257"/>
      <c r="L1783" s="700"/>
      <c r="M1783" s="701"/>
    </row>
    <row r="1784" spans="1:13" hidden="1" x14ac:dyDescent="0.25">
      <c r="A1784" s="302"/>
      <c r="B1784" s="303"/>
      <c r="C1784" s="304"/>
      <c r="D1784" s="847"/>
      <c r="E1784" s="848"/>
      <c r="F1784" s="849"/>
      <c r="G1784" s="846"/>
      <c r="H1784" s="850"/>
      <c r="I1784" s="257"/>
      <c r="J1784" s="257"/>
      <c r="K1784" s="257"/>
      <c r="L1784" s="700"/>
      <c r="M1784" s="701"/>
    </row>
    <row r="1785" spans="1:13" hidden="1" x14ac:dyDescent="0.25">
      <c r="A1785" s="302"/>
      <c r="B1785" s="303"/>
      <c r="C1785" s="304"/>
      <c r="D1785" s="847"/>
      <c r="E1785" s="848"/>
      <c r="F1785" s="849"/>
      <c r="G1785" s="846"/>
      <c r="H1785" s="850"/>
      <c r="I1785" s="257"/>
      <c r="J1785" s="257"/>
      <c r="K1785" s="257"/>
      <c r="L1785" s="700"/>
      <c r="M1785" s="701"/>
    </row>
    <row r="1786" spans="1:13" hidden="1" x14ac:dyDescent="0.25">
      <c r="A1786" s="302"/>
      <c r="B1786" s="303"/>
      <c r="C1786" s="304"/>
      <c r="D1786" s="847"/>
      <c r="E1786" s="848"/>
      <c r="F1786" s="849"/>
      <c r="G1786" s="846"/>
      <c r="H1786" s="850"/>
      <c r="I1786" s="257"/>
      <c r="J1786" s="257"/>
      <c r="K1786" s="257"/>
      <c r="L1786" s="700"/>
      <c r="M1786" s="701"/>
    </row>
    <row r="1787" spans="1:13" hidden="1" x14ac:dyDescent="0.25">
      <c r="A1787" s="302"/>
      <c r="B1787" s="303"/>
      <c r="C1787" s="304"/>
      <c r="D1787" s="847"/>
      <c r="E1787" s="848"/>
      <c r="F1787" s="849"/>
      <c r="G1787" s="846"/>
      <c r="H1787" s="850"/>
      <c r="I1787" s="257"/>
      <c r="J1787" s="257"/>
      <c r="K1787" s="257"/>
      <c r="L1787" s="700"/>
      <c r="M1787" s="701"/>
    </row>
    <row r="1788" spans="1:13" hidden="1" x14ac:dyDescent="0.25">
      <c r="A1788" s="302"/>
      <c r="B1788" s="303"/>
      <c r="C1788" s="304"/>
      <c r="D1788" s="847"/>
      <c r="E1788" s="848"/>
      <c r="F1788" s="849"/>
      <c r="G1788" s="846"/>
      <c r="H1788" s="850"/>
      <c r="I1788" s="257"/>
      <c r="J1788" s="257"/>
      <c r="K1788" s="257"/>
      <c r="L1788" s="700"/>
      <c r="M1788" s="701"/>
    </row>
    <row r="1789" spans="1:13" hidden="1" x14ac:dyDescent="0.25">
      <c r="A1789" s="302"/>
      <c r="B1789" s="303"/>
      <c r="C1789" s="304"/>
      <c r="D1789" s="847"/>
      <c r="E1789" s="848"/>
      <c r="F1789" s="849"/>
      <c r="G1789" s="846"/>
      <c r="H1789" s="850"/>
      <c r="I1789" s="257"/>
      <c r="J1789" s="257"/>
      <c r="K1789" s="257"/>
      <c r="L1789" s="700"/>
      <c r="M1789" s="701"/>
    </row>
    <row r="1790" spans="1:13" hidden="1" x14ac:dyDescent="0.25">
      <c r="A1790" s="302"/>
      <c r="B1790" s="303"/>
      <c r="C1790" s="304"/>
      <c r="D1790" s="847"/>
      <c r="E1790" s="848"/>
      <c r="F1790" s="849"/>
      <c r="G1790" s="846"/>
      <c r="H1790" s="850"/>
      <c r="I1790" s="257"/>
      <c r="J1790" s="257"/>
      <c r="K1790" s="257"/>
      <c r="L1790" s="700"/>
      <c r="M1790" s="701"/>
    </row>
    <row r="1791" spans="1:13" hidden="1" x14ac:dyDescent="0.25">
      <c r="A1791" s="302"/>
      <c r="B1791" s="303"/>
      <c r="C1791" s="304"/>
      <c r="D1791" s="847"/>
      <c r="E1791" s="848"/>
      <c r="F1791" s="849"/>
      <c r="G1791" s="846"/>
      <c r="H1791" s="850"/>
      <c r="I1791" s="257"/>
      <c r="J1791" s="257"/>
      <c r="K1791" s="257"/>
      <c r="L1791" s="700"/>
      <c r="M1791" s="701"/>
    </row>
    <row r="1792" spans="1:13" hidden="1" x14ac:dyDescent="0.25">
      <c r="A1792" s="302"/>
      <c r="B1792" s="303"/>
      <c r="C1792" s="304"/>
      <c r="D1792" s="847"/>
      <c r="E1792" s="848"/>
      <c r="F1792" s="849"/>
      <c r="G1792" s="846"/>
      <c r="H1792" s="850"/>
      <c r="I1792" s="257"/>
      <c r="J1792" s="257"/>
      <c r="K1792" s="257"/>
      <c r="L1792" s="700"/>
      <c r="M1792" s="701"/>
    </row>
    <row r="1793" spans="1:13" hidden="1" x14ac:dyDescent="0.25">
      <c r="A1793" s="302"/>
      <c r="B1793" s="303"/>
      <c r="C1793" s="304"/>
      <c r="D1793" s="847"/>
      <c r="E1793" s="848"/>
      <c r="F1793" s="849"/>
      <c r="G1793" s="846"/>
      <c r="H1793" s="850"/>
      <c r="I1793" s="257"/>
      <c r="J1793" s="257"/>
      <c r="K1793" s="257"/>
      <c r="L1793" s="700"/>
      <c r="M1793" s="701"/>
    </row>
    <row r="1794" spans="1:13" hidden="1" x14ac:dyDescent="0.25">
      <c r="A1794" s="302"/>
      <c r="B1794" s="303"/>
      <c r="C1794" s="304"/>
      <c r="D1794" s="847"/>
      <c r="E1794" s="848"/>
      <c r="F1794" s="849"/>
      <c r="G1794" s="846"/>
      <c r="H1794" s="850"/>
      <c r="I1794" s="257"/>
      <c r="J1794" s="257"/>
      <c r="K1794" s="257"/>
      <c r="L1794" s="700"/>
      <c r="M1794" s="701"/>
    </row>
    <row r="1795" spans="1:13" hidden="1" x14ac:dyDescent="0.25">
      <c r="A1795" s="302"/>
      <c r="B1795" s="303"/>
      <c r="C1795" s="304"/>
      <c r="D1795" s="847"/>
      <c r="E1795" s="848"/>
      <c r="F1795" s="849"/>
      <c r="G1795" s="846"/>
      <c r="H1795" s="850"/>
      <c r="I1795" s="257"/>
      <c r="J1795" s="257"/>
      <c r="K1795" s="257"/>
      <c r="L1795" s="700"/>
      <c r="M1795" s="701"/>
    </row>
    <row r="1796" spans="1:13" hidden="1" x14ac:dyDescent="0.25">
      <c r="A1796" s="302"/>
      <c r="B1796" s="303"/>
      <c r="C1796" s="304"/>
      <c r="D1796" s="847"/>
      <c r="E1796" s="848"/>
      <c r="F1796" s="849"/>
      <c r="G1796" s="846"/>
      <c r="H1796" s="850"/>
      <c r="I1796" s="257"/>
      <c r="J1796" s="257"/>
      <c r="K1796" s="257"/>
      <c r="L1796" s="700"/>
      <c r="M1796" s="701"/>
    </row>
    <row r="1797" spans="1:13" hidden="1" x14ac:dyDescent="0.25">
      <c r="A1797" s="302"/>
      <c r="B1797" s="303"/>
      <c r="C1797" s="304"/>
      <c r="D1797" s="847"/>
      <c r="E1797" s="848"/>
      <c r="F1797" s="849"/>
      <c r="G1797" s="846"/>
      <c r="H1797" s="850"/>
      <c r="I1797" s="257"/>
      <c r="J1797" s="257"/>
      <c r="K1797" s="257"/>
      <c r="L1797" s="700"/>
      <c r="M1797" s="701"/>
    </row>
    <row r="1798" spans="1:13" hidden="1" x14ac:dyDescent="0.25">
      <c r="A1798" s="302"/>
      <c r="B1798" s="303"/>
      <c r="C1798" s="304"/>
      <c r="D1798" s="847"/>
      <c r="E1798" s="848"/>
      <c r="F1798" s="849"/>
      <c r="G1798" s="846"/>
      <c r="H1798" s="850"/>
      <c r="I1798" s="257"/>
      <c r="J1798" s="257"/>
      <c r="K1798" s="257"/>
      <c r="L1798" s="700"/>
      <c r="M1798" s="701"/>
    </row>
    <row r="1799" spans="1:13" hidden="1" x14ac:dyDescent="0.25">
      <c r="A1799" s="302"/>
      <c r="B1799" s="303"/>
      <c r="C1799" s="304"/>
      <c r="D1799" s="847"/>
      <c r="E1799" s="848"/>
      <c r="F1799" s="849"/>
      <c r="G1799" s="846"/>
      <c r="H1799" s="850"/>
      <c r="I1799" s="257"/>
      <c r="J1799" s="257"/>
      <c r="K1799" s="257"/>
      <c r="L1799" s="700"/>
      <c r="M1799" s="701"/>
    </row>
    <row r="1800" spans="1:13" hidden="1" x14ac:dyDescent="0.25">
      <c r="A1800" s="302"/>
      <c r="B1800" s="303"/>
      <c r="C1800" s="304"/>
      <c r="D1800" s="847"/>
      <c r="E1800" s="848"/>
      <c r="F1800" s="849"/>
      <c r="G1800" s="846"/>
      <c r="H1800" s="850"/>
      <c r="I1800" s="257"/>
      <c r="J1800" s="257"/>
      <c r="K1800" s="257"/>
      <c r="L1800" s="700"/>
      <c r="M1800" s="701"/>
    </row>
    <row r="1801" spans="1:13" hidden="1" x14ac:dyDescent="0.25">
      <c r="A1801" s="302"/>
      <c r="B1801" s="303"/>
      <c r="C1801" s="304"/>
      <c r="D1801" s="847"/>
      <c r="E1801" s="848"/>
      <c r="F1801" s="849"/>
      <c r="G1801" s="846"/>
      <c r="H1801" s="850"/>
      <c r="I1801" s="257"/>
      <c r="J1801" s="257"/>
      <c r="K1801" s="257"/>
      <c r="L1801" s="700"/>
      <c r="M1801" s="701"/>
    </row>
    <row r="1802" spans="1:13" hidden="1" x14ac:dyDescent="0.25">
      <c r="A1802" s="302"/>
      <c r="B1802" s="303"/>
      <c r="C1802" s="304"/>
      <c r="D1802" s="847"/>
      <c r="E1802" s="848"/>
      <c r="F1802" s="849"/>
      <c r="G1802" s="846"/>
      <c r="H1802" s="850"/>
      <c r="I1802" s="257"/>
      <c r="J1802" s="257"/>
      <c r="K1802" s="257"/>
      <c r="L1802" s="700"/>
      <c r="M1802" s="701"/>
    </row>
    <row r="1803" spans="1:13" hidden="1" x14ac:dyDescent="0.25">
      <c r="A1803" s="302"/>
      <c r="B1803" s="303"/>
      <c r="C1803" s="304"/>
      <c r="D1803" s="847"/>
      <c r="E1803" s="848"/>
      <c r="F1803" s="849"/>
      <c r="G1803" s="846"/>
      <c r="H1803" s="850"/>
      <c r="I1803" s="257"/>
      <c r="J1803" s="257"/>
      <c r="K1803" s="257"/>
      <c r="L1803" s="700"/>
      <c r="M1803" s="701"/>
    </row>
    <row r="1804" spans="1:13" hidden="1" x14ac:dyDescent="0.25">
      <c r="A1804" s="302"/>
      <c r="B1804" s="303"/>
      <c r="C1804" s="304"/>
      <c r="D1804" s="847"/>
      <c r="E1804" s="848"/>
      <c r="F1804" s="849"/>
      <c r="G1804" s="846"/>
      <c r="H1804" s="850"/>
      <c r="I1804" s="257"/>
      <c r="J1804" s="257"/>
      <c r="K1804" s="257"/>
      <c r="L1804" s="700"/>
      <c r="M1804" s="701"/>
    </row>
    <row r="1805" spans="1:13" hidden="1" x14ac:dyDescent="0.25">
      <c r="A1805" s="302"/>
      <c r="B1805" s="303"/>
      <c r="C1805" s="304"/>
      <c r="D1805" s="847"/>
      <c r="E1805" s="848"/>
      <c r="F1805" s="849"/>
      <c r="G1805" s="846"/>
      <c r="H1805" s="850"/>
      <c r="I1805" s="257"/>
      <c r="J1805" s="257"/>
      <c r="K1805" s="257"/>
      <c r="L1805" s="700"/>
      <c r="M1805" s="701"/>
    </row>
    <row r="1806" spans="1:13" hidden="1" x14ac:dyDescent="0.25">
      <c r="A1806" s="302"/>
      <c r="B1806" s="303"/>
      <c r="C1806" s="304"/>
      <c r="D1806" s="847"/>
      <c r="E1806" s="848"/>
      <c r="F1806" s="849"/>
      <c r="G1806" s="846"/>
      <c r="H1806" s="850"/>
      <c r="I1806" s="257"/>
      <c r="J1806" s="257"/>
      <c r="K1806" s="257"/>
      <c r="L1806" s="700"/>
      <c r="M1806" s="701"/>
    </row>
    <row r="1807" spans="1:13" hidden="1" x14ac:dyDescent="0.25">
      <c r="A1807" s="302"/>
      <c r="B1807" s="303"/>
      <c r="C1807" s="304"/>
      <c r="D1807" s="847"/>
      <c r="E1807" s="848"/>
      <c r="F1807" s="849"/>
      <c r="G1807" s="846"/>
      <c r="H1807" s="850"/>
      <c r="I1807" s="257"/>
      <c r="J1807" s="257"/>
      <c r="K1807" s="257"/>
      <c r="L1807" s="700"/>
      <c r="M1807" s="701"/>
    </row>
    <row r="1808" spans="1:13" hidden="1" x14ac:dyDescent="0.25">
      <c r="A1808" s="302"/>
      <c r="B1808" s="303"/>
      <c r="C1808" s="304"/>
      <c r="D1808" s="847"/>
      <c r="E1808" s="848"/>
      <c r="F1808" s="849"/>
      <c r="G1808" s="846"/>
      <c r="H1808" s="850"/>
      <c r="I1808" s="257"/>
      <c r="J1808" s="257"/>
      <c r="K1808" s="257"/>
      <c r="L1808" s="700"/>
      <c r="M1808" s="701"/>
    </row>
    <row r="1809" spans="1:13" hidden="1" x14ac:dyDescent="0.25">
      <c r="A1809" s="302"/>
      <c r="B1809" s="303"/>
      <c r="C1809" s="304"/>
      <c r="D1809" s="847"/>
      <c r="E1809" s="848"/>
      <c r="F1809" s="849"/>
      <c r="G1809" s="846"/>
      <c r="H1809" s="850"/>
      <c r="I1809" s="257"/>
      <c r="J1809" s="257"/>
      <c r="K1809" s="257"/>
      <c r="L1809" s="700"/>
      <c r="M1809" s="701"/>
    </row>
    <row r="1810" spans="1:13" hidden="1" x14ac:dyDescent="0.25">
      <c r="A1810" s="302"/>
      <c r="B1810" s="303"/>
      <c r="C1810" s="304"/>
      <c r="D1810" s="847"/>
      <c r="E1810" s="848"/>
      <c r="F1810" s="849"/>
      <c r="G1810" s="846"/>
      <c r="H1810" s="850"/>
      <c r="I1810" s="257"/>
      <c r="J1810" s="257"/>
      <c r="K1810" s="257"/>
      <c r="L1810" s="700"/>
      <c r="M1810" s="701"/>
    </row>
    <row r="1811" spans="1:13" hidden="1" x14ac:dyDescent="0.25">
      <c r="A1811" s="302"/>
      <c r="B1811" s="303"/>
      <c r="C1811" s="304"/>
      <c r="D1811" s="847"/>
      <c r="E1811" s="848"/>
      <c r="F1811" s="849"/>
      <c r="G1811" s="846"/>
      <c r="H1811" s="850"/>
      <c r="I1811" s="257"/>
      <c r="J1811" s="257"/>
      <c r="K1811" s="257"/>
      <c r="L1811" s="700"/>
      <c r="M1811" s="701"/>
    </row>
    <row r="1812" spans="1:13" hidden="1" x14ac:dyDescent="0.25">
      <c r="A1812" s="302"/>
      <c r="B1812" s="303"/>
      <c r="C1812" s="304"/>
      <c r="D1812" s="847"/>
      <c r="E1812" s="848"/>
      <c r="F1812" s="849"/>
      <c r="G1812" s="846"/>
      <c r="H1812" s="850"/>
      <c r="I1812" s="257"/>
      <c r="J1812" s="257"/>
      <c r="K1812" s="257"/>
      <c r="L1812" s="700"/>
      <c r="M1812" s="701"/>
    </row>
    <row r="1813" spans="1:13" hidden="1" x14ac:dyDescent="0.25">
      <c r="A1813" s="302"/>
      <c r="B1813" s="303"/>
      <c r="C1813" s="304"/>
      <c r="D1813" s="847"/>
      <c r="E1813" s="848"/>
      <c r="F1813" s="849"/>
      <c r="G1813" s="846"/>
      <c r="H1813" s="850"/>
      <c r="I1813" s="257"/>
      <c r="J1813" s="257"/>
      <c r="K1813" s="257"/>
      <c r="L1813" s="700"/>
      <c r="M1813" s="701"/>
    </row>
    <row r="1814" spans="1:13" hidden="1" x14ac:dyDescent="0.25">
      <c r="A1814" s="302"/>
      <c r="B1814" s="303"/>
      <c r="C1814" s="304"/>
      <c r="D1814" s="847"/>
      <c r="E1814" s="848"/>
      <c r="F1814" s="849"/>
      <c r="G1814" s="846"/>
      <c r="H1814" s="850"/>
      <c r="I1814" s="257"/>
      <c r="J1814" s="257"/>
      <c r="K1814" s="257"/>
      <c r="L1814" s="700"/>
      <c r="M1814" s="701"/>
    </row>
    <row r="1815" spans="1:13" hidden="1" x14ac:dyDescent="0.25">
      <c r="A1815" s="302"/>
      <c r="B1815" s="303"/>
      <c r="C1815" s="304"/>
      <c r="D1815" s="847"/>
      <c r="E1815" s="848"/>
      <c r="F1815" s="849"/>
      <c r="G1815" s="846"/>
      <c r="H1815" s="850"/>
      <c r="I1815" s="257"/>
      <c r="J1815" s="257"/>
      <c r="K1815" s="257"/>
      <c r="L1815" s="700"/>
      <c r="M1815" s="701"/>
    </row>
    <row r="1816" spans="1:13" hidden="1" x14ac:dyDescent="0.25">
      <c r="A1816" s="302"/>
      <c r="B1816" s="303"/>
      <c r="C1816" s="304"/>
      <c r="D1816" s="847"/>
      <c r="E1816" s="848"/>
      <c r="F1816" s="849"/>
      <c r="G1816" s="846"/>
      <c r="H1816" s="850"/>
      <c r="I1816" s="257"/>
      <c r="J1816" s="257"/>
      <c r="K1816" s="257"/>
      <c r="L1816" s="700"/>
      <c r="M1816" s="701"/>
    </row>
    <row r="1817" spans="1:13" hidden="1" x14ac:dyDescent="0.25">
      <c r="A1817" s="302"/>
      <c r="B1817" s="303"/>
      <c r="C1817" s="304"/>
      <c r="D1817" s="847"/>
      <c r="E1817" s="848"/>
      <c r="F1817" s="849"/>
      <c r="G1817" s="846"/>
      <c r="H1817" s="850"/>
      <c r="I1817" s="257"/>
      <c r="J1817" s="257"/>
      <c r="K1817" s="257"/>
      <c r="L1817" s="700"/>
      <c r="M1817" s="701"/>
    </row>
    <row r="1818" spans="1:13" hidden="1" x14ac:dyDescent="0.25">
      <c r="A1818" s="302"/>
      <c r="B1818" s="303"/>
      <c r="C1818" s="304"/>
      <c r="D1818" s="847"/>
      <c r="E1818" s="848"/>
      <c r="F1818" s="849"/>
      <c r="G1818" s="846"/>
      <c r="H1818" s="850"/>
      <c r="I1818" s="257"/>
      <c r="J1818" s="257"/>
      <c r="K1818" s="257"/>
      <c r="L1818" s="700"/>
      <c r="M1818" s="701"/>
    </row>
    <row r="1819" spans="1:13" hidden="1" x14ac:dyDescent="0.25">
      <c r="A1819" s="302"/>
      <c r="B1819" s="303"/>
      <c r="C1819" s="304"/>
      <c r="D1819" s="847"/>
      <c r="E1819" s="848"/>
      <c r="F1819" s="849"/>
      <c r="G1819" s="846"/>
      <c r="H1819" s="850"/>
      <c r="I1819" s="257"/>
      <c r="J1819" s="257"/>
      <c r="K1819" s="257"/>
      <c r="L1819" s="700"/>
      <c r="M1819" s="701"/>
    </row>
    <row r="1820" spans="1:13" hidden="1" x14ac:dyDescent="0.25">
      <c r="A1820" s="302"/>
      <c r="B1820" s="303"/>
      <c r="C1820" s="304"/>
      <c r="D1820" s="847"/>
      <c r="E1820" s="848"/>
      <c r="F1820" s="849"/>
      <c r="G1820" s="846"/>
      <c r="H1820" s="850"/>
      <c r="I1820" s="257"/>
      <c r="J1820" s="257"/>
      <c r="K1820" s="257"/>
      <c r="L1820" s="700"/>
      <c r="M1820" s="701"/>
    </row>
    <row r="1821" spans="1:13" hidden="1" x14ac:dyDescent="0.25">
      <c r="A1821" s="302"/>
      <c r="B1821" s="303"/>
      <c r="C1821" s="304"/>
      <c r="D1821" s="847"/>
      <c r="E1821" s="848"/>
      <c r="F1821" s="849"/>
      <c r="G1821" s="846"/>
      <c r="H1821" s="850"/>
      <c r="I1821" s="257"/>
      <c r="J1821" s="257"/>
      <c r="K1821" s="257"/>
      <c r="L1821" s="700"/>
      <c r="M1821" s="701"/>
    </row>
    <row r="1822" spans="1:13" hidden="1" x14ac:dyDescent="0.25">
      <c r="A1822" s="302"/>
      <c r="B1822" s="303"/>
      <c r="C1822" s="304"/>
      <c r="D1822" s="847"/>
      <c r="E1822" s="848"/>
      <c r="F1822" s="849"/>
      <c r="G1822" s="846"/>
      <c r="H1822" s="850"/>
      <c r="I1822" s="257"/>
      <c r="J1822" s="257"/>
      <c r="K1822" s="257"/>
      <c r="L1822" s="700"/>
      <c r="M1822" s="701"/>
    </row>
    <row r="1823" spans="1:13" hidden="1" x14ac:dyDescent="0.25">
      <c r="A1823" s="302"/>
      <c r="B1823" s="303"/>
      <c r="C1823" s="304"/>
      <c r="D1823" s="847"/>
      <c r="E1823" s="848"/>
      <c r="F1823" s="849"/>
      <c r="G1823" s="846"/>
      <c r="H1823" s="850"/>
      <c r="I1823" s="257"/>
      <c r="J1823" s="257"/>
      <c r="K1823" s="257"/>
      <c r="L1823" s="700"/>
      <c r="M1823" s="701"/>
    </row>
    <row r="1824" spans="1:13" hidden="1" x14ac:dyDescent="0.25">
      <c r="A1824" s="302"/>
      <c r="B1824" s="303"/>
      <c r="C1824" s="304"/>
      <c r="D1824" s="847"/>
      <c r="E1824" s="848"/>
      <c r="F1824" s="849"/>
      <c r="G1824" s="846"/>
      <c r="H1824" s="850"/>
      <c r="I1824" s="257"/>
      <c r="J1824" s="257"/>
      <c r="K1824" s="257"/>
      <c r="L1824" s="700"/>
      <c r="M1824" s="701"/>
    </row>
    <row r="1825" spans="1:13" hidden="1" x14ac:dyDescent="0.25">
      <c r="A1825" s="302"/>
      <c r="B1825" s="303"/>
      <c r="C1825" s="304"/>
      <c r="D1825" s="847"/>
      <c r="E1825" s="848"/>
      <c r="F1825" s="849"/>
      <c r="G1825" s="846"/>
      <c r="H1825" s="850"/>
      <c r="I1825" s="257"/>
      <c r="J1825" s="257"/>
      <c r="K1825" s="257"/>
      <c r="L1825" s="700"/>
      <c r="M1825" s="701"/>
    </row>
    <row r="1826" spans="1:13" hidden="1" x14ac:dyDescent="0.25">
      <c r="A1826" s="302"/>
      <c r="B1826" s="303"/>
      <c r="C1826" s="304"/>
      <c r="D1826" s="847"/>
      <c r="E1826" s="848"/>
      <c r="F1826" s="849"/>
      <c r="G1826" s="846"/>
      <c r="H1826" s="850"/>
      <c r="I1826" s="257"/>
      <c r="J1826" s="257"/>
      <c r="K1826" s="257"/>
      <c r="L1826" s="700"/>
      <c r="M1826" s="701"/>
    </row>
    <row r="1827" spans="1:13" hidden="1" x14ac:dyDescent="0.25">
      <c r="A1827" s="302"/>
      <c r="B1827" s="303"/>
      <c r="C1827" s="304"/>
      <c r="D1827" s="847"/>
      <c r="E1827" s="848"/>
      <c r="F1827" s="849"/>
      <c r="G1827" s="846"/>
      <c r="H1827" s="850"/>
      <c r="I1827" s="257"/>
      <c r="J1827" s="257"/>
      <c r="K1827" s="257"/>
      <c r="L1827" s="700"/>
      <c r="M1827" s="701"/>
    </row>
    <row r="1828" spans="1:13" hidden="1" x14ac:dyDescent="0.25">
      <c r="A1828" s="302"/>
      <c r="B1828" s="303"/>
      <c r="C1828" s="304"/>
      <c r="D1828" s="847"/>
      <c r="E1828" s="848"/>
      <c r="F1828" s="849"/>
      <c r="G1828" s="846"/>
      <c r="H1828" s="850"/>
      <c r="I1828" s="257"/>
      <c r="J1828" s="257"/>
      <c r="K1828" s="257"/>
      <c r="L1828" s="700"/>
      <c r="M1828" s="701"/>
    </row>
    <row r="1829" spans="1:13" hidden="1" x14ac:dyDescent="0.25">
      <c r="A1829" s="302"/>
      <c r="B1829" s="303"/>
      <c r="C1829" s="304"/>
      <c r="D1829" s="847"/>
      <c r="E1829" s="848"/>
      <c r="F1829" s="849"/>
      <c r="G1829" s="846"/>
      <c r="H1829" s="850"/>
      <c r="I1829" s="257"/>
      <c r="J1829" s="257"/>
      <c r="K1829" s="257"/>
      <c r="L1829" s="700"/>
      <c r="M1829" s="701"/>
    </row>
    <row r="1830" spans="1:13" hidden="1" x14ac:dyDescent="0.25">
      <c r="A1830" s="302"/>
      <c r="B1830" s="303"/>
      <c r="C1830" s="304"/>
      <c r="D1830" s="847"/>
      <c r="E1830" s="848"/>
      <c r="F1830" s="849"/>
      <c r="G1830" s="846"/>
      <c r="H1830" s="850"/>
      <c r="I1830" s="257"/>
      <c r="J1830" s="257"/>
      <c r="K1830" s="257"/>
      <c r="L1830" s="700"/>
      <c r="M1830" s="701"/>
    </row>
    <row r="1831" spans="1:13" hidden="1" x14ac:dyDescent="0.25">
      <c r="A1831" s="302"/>
      <c r="B1831" s="303"/>
      <c r="C1831" s="304"/>
      <c r="D1831" s="847"/>
      <c r="E1831" s="848"/>
      <c r="F1831" s="849"/>
      <c r="G1831" s="846"/>
      <c r="H1831" s="850"/>
      <c r="I1831" s="257"/>
      <c r="J1831" s="257"/>
      <c r="K1831" s="257"/>
      <c r="L1831" s="700"/>
      <c r="M1831" s="701"/>
    </row>
    <row r="1832" spans="1:13" hidden="1" x14ac:dyDescent="0.25">
      <c r="A1832" s="302"/>
      <c r="B1832" s="303"/>
      <c r="C1832" s="304"/>
      <c r="D1832" s="847"/>
      <c r="E1832" s="848"/>
      <c r="F1832" s="849"/>
      <c r="G1832" s="846"/>
      <c r="H1832" s="850"/>
      <c r="I1832" s="257"/>
      <c r="J1832" s="257"/>
      <c r="K1832" s="257"/>
      <c r="L1832" s="700"/>
      <c r="M1832" s="701"/>
    </row>
    <row r="1833" spans="1:13" hidden="1" x14ac:dyDescent="0.25">
      <c r="A1833" s="302"/>
      <c r="B1833" s="303"/>
      <c r="C1833" s="304"/>
      <c r="D1833" s="847"/>
      <c r="E1833" s="848"/>
      <c r="F1833" s="849"/>
      <c r="G1833" s="846"/>
      <c r="H1833" s="850"/>
      <c r="I1833" s="257"/>
      <c r="J1833" s="257"/>
      <c r="K1833" s="257"/>
      <c r="L1833" s="700"/>
      <c r="M1833" s="701"/>
    </row>
    <row r="1834" spans="1:13" hidden="1" x14ac:dyDescent="0.25">
      <c r="A1834" s="302"/>
      <c r="B1834" s="303"/>
      <c r="C1834" s="304"/>
      <c r="D1834" s="847"/>
      <c r="E1834" s="848"/>
      <c r="F1834" s="849"/>
      <c r="G1834" s="846"/>
      <c r="H1834" s="850"/>
      <c r="I1834" s="257"/>
      <c r="J1834" s="257"/>
      <c r="K1834" s="257"/>
      <c r="L1834" s="700"/>
      <c r="M1834" s="701"/>
    </row>
    <row r="1835" spans="1:13" hidden="1" x14ac:dyDescent="0.25">
      <c r="A1835" s="302"/>
      <c r="B1835" s="303"/>
      <c r="C1835" s="304"/>
      <c r="D1835" s="847"/>
      <c r="E1835" s="848"/>
      <c r="F1835" s="849"/>
      <c r="G1835" s="846"/>
      <c r="H1835" s="850"/>
      <c r="I1835" s="257"/>
      <c r="J1835" s="257"/>
      <c r="K1835" s="257"/>
      <c r="L1835" s="700"/>
      <c r="M1835" s="701"/>
    </row>
    <row r="1836" spans="1:13" hidden="1" x14ac:dyDescent="0.25">
      <c r="A1836" s="302"/>
      <c r="B1836" s="303"/>
      <c r="C1836" s="304"/>
      <c r="D1836" s="847"/>
      <c r="E1836" s="848"/>
      <c r="F1836" s="849"/>
      <c r="G1836" s="846"/>
      <c r="H1836" s="850"/>
      <c r="I1836" s="257"/>
      <c r="J1836" s="257"/>
      <c r="K1836" s="257"/>
      <c r="L1836" s="700"/>
      <c r="M1836" s="701"/>
    </row>
    <row r="1837" spans="1:13" hidden="1" x14ac:dyDescent="0.25">
      <c r="A1837" s="302"/>
      <c r="B1837" s="303"/>
      <c r="C1837" s="304"/>
      <c r="D1837" s="847"/>
      <c r="E1837" s="848"/>
      <c r="F1837" s="849"/>
      <c r="G1837" s="846"/>
      <c r="H1837" s="850"/>
      <c r="I1837" s="257"/>
      <c r="J1837" s="257"/>
      <c r="K1837" s="257"/>
      <c r="L1837" s="700"/>
      <c r="M1837" s="701"/>
    </row>
    <row r="1838" spans="1:13" hidden="1" x14ac:dyDescent="0.25">
      <c r="A1838" s="302"/>
      <c r="B1838" s="303"/>
      <c r="C1838" s="304"/>
      <c r="D1838" s="847"/>
      <c r="E1838" s="848"/>
      <c r="F1838" s="849"/>
      <c r="G1838" s="846"/>
      <c r="H1838" s="850"/>
      <c r="I1838" s="257"/>
      <c r="J1838" s="257"/>
      <c r="K1838" s="257"/>
      <c r="L1838" s="700"/>
      <c r="M1838" s="701"/>
    </row>
    <row r="1839" spans="1:13" hidden="1" x14ac:dyDescent="0.25">
      <c r="A1839" s="302"/>
      <c r="B1839" s="303"/>
      <c r="C1839" s="304"/>
      <c r="D1839" s="847"/>
      <c r="E1839" s="848"/>
      <c r="F1839" s="849"/>
      <c r="G1839" s="846"/>
      <c r="H1839" s="850"/>
      <c r="I1839" s="257"/>
      <c r="J1839" s="257"/>
      <c r="K1839" s="257"/>
      <c r="L1839" s="700"/>
      <c r="M1839" s="701"/>
    </row>
    <row r="1840" spans="1:13" hidden="1" x14ac:dyDescent="0.25">
      <c r="A1840" s="302"/>
      <c r="B1840" s="303"/>
      <c r="C1840" s="304"/>
      <c r="D1840" s="847"/>
      <c r="E1840" s="848"/>
      <c r="F1840" s="849"/>
      <c r="G1840" s="846"/>
      <c r="H1840" s="850"/>
      <c r="I1840" s="257"/>
      <c r="J1840" s="257"/>
      <c r="K1840" s="257"/>
      <c r="L1840" s="700"/>
      <c r="M1840" s="701"/>
    </row>
    <row r="1841" spans="1:13" hidden="1" x14ac:dyDescent="0.25">
      <c r="A1841" s="302"/>
      <c r="B1841" s="303"/>
      <c r="C1841" s="304"/>
      <c r="D1841" s="847"/>
      <c r="E1841" s="848"/>
      <c r="F1841" s="849"/>
      <c r="G1841" s="846"/>
      <c r="H1841" s="850"/>
      <c r="I1841" s="257"/>
      <c r="J1841" s="257"/>
      <c r="K1841" s="257"/>
      <c r="L1841" s="700"/>
      <c r="M1841" s="701"/>
    </row>
    <row r="1842" spans="1:13" hidden="1" x14ac:dyDescent="0.25">
      <c r="A1842" s="302"/>
      <c r="B1842" s="303"/>
      <c r="C1842" s="304"/>
      <c r="D1842" s="847"/>
      <c r="E1842" s="848"/>
      <c r="F1842" s="849"/>
      <c r="G1842" s="846"/>
      <c r="H1842" s="850"/>
      <c r="I1842" s="257"/>
      <c r="J1842" s="257"/>
      <c r="K1842" s="257"/>
      <c r="L1842" s="700"/>
      <c r="M1842" s="701"/>
    </row>
    <row r="1843" spans="1:13" hidden="1" x14ac:dyDescent="0.25">
      <c r="A1843" s="302"/>
      <c r="B1843" s="303"/>
      <c r="C1843" s="304"/>
      <c r="D1843" s="847"/>
      <c r="E1843" s="848"/>
      <c r="F1843" s="849"/>
      <c r="G1843" s="846"/>
      <c r="H1843" s="850"/>
      <c r="I1843" s="257"/>
      <c r="J1843" s="257"/>
      <c r="K1843" s="257"/>
      <c r="L1843" s="700"/>
      <c r="M1843" s="701"/>
    </row>
    <row r="1844" spans="1:13" hidden="1" x14ac:dyDescent="0.25">
      <c r="A1844" s="302"/>
      <c r="B1844" s="303"/>
      <c r="C1844" s="304"/>
      <c r="D1844" s="847"/>
      <c r="E1844" s="848"/>
      <c r="F1844" s="849"/>
      <c r="G1844" s="846"/>
      <c r="H1844" s="850"/>
      <c r="I1844" s="257"/>
      <c r="J1844" s="257"/>
      <c r="K1844" s="257"/>
      <c r="L1844" s="700"/>
      <c r="M1844" s="701"/>
    </row>
    <row r="1845" spans="1:13" hidden="1" x14ac:dyDescent="0.25">
      <c r="A1845" s="302"/>
      <c r="B1845" s="303"/>
      <c r="C1845" s="304"/>
      <c r="D1845" s="847"/>
      <c r="E1845" s="848"/>
      <c r="F1845" s="849"/>
      <c r="G1845" s="846"/>
      <c r="H1845" s="850"/>
      <c r="I1845" s="257"/>
      <c r="J1845" s="257"/>
      <c r="K1845" s="257"/>
      <c r="L1845" s="700"/>
      <c r="M1845" s="701"/>
    </row>
    <row r="1846" spans="1:13" hidden="1" x14ac:dyDescent="0.25">
      <c r="A1846" s="302"/>
      <c r="B1846" s="303"/>
      <c r="C1846" s="304"/>
      <c r="D1846" s="847"/>
      <c r="E1846" s="848"/>
      <c r="F1846" s="849"/>
      <c r="G1846" s="846"/>
      <c r="H1846" s="850"/>
      <c r="I1846" s="257"/>
      <c r="J1846" s="257"/>
      <c r="K1846" s="257"/>
      <c r="L1846" s="700"/>
      <c r="M1846" s="701"/>
    </row>
    <row r="1847" spans="1:13" hidden="1" x14ac:dyDescent="0.25">
      <c r="A1847" s="302"/>
      <c r="B1847" s="303"/>
      <c r="C1847" s="304"/>
      <c r="D1847" s="847"/>
      <c r="E1847" s="848"/>
      <c r="F1847" s="849"/>
      <c r="G1847" s="846"/>
      <c r="H1847" s="850"/>
      <c r="I1847" s="257"/>
      <c r="J1847" s="257"/>
      <c r="K1847" s="257"/>
      <c r="L1847" s="700"/>
      <c r="M1847" s="701"/>
    </row>
    <row r="1848" spans="1:13" hidden="1" x14ac:dyDescent="0.25">
      <c r="A1848" s="302"/>
      <c r="B1848" s="303"/>
      <c r="C1848" s="304"/>
      <c r="D1848" s="847"/>
      <c r="E1848" s="848"/>
      <c r="F1848" s="849"/>
      <c r="G1848" s="846"/>
      <c r="H1848" s="850"/>
      <c r="I1848" s="257"/>
      <c r="J1848" s="257"/>
      <c r="K1848" s="257"/>
      <c r="L1848" s="700"/>
      <c r="M1848" s="701"/>
    </row>
    <row r="1849" spans="1:13" hidden="1" x14ac:dyDescent="0.25">
      <c r="A1849" s="302"/>
      <c r="B1849" s="303"/>
      <c r="C1849" s="304"/>
      <c r="D1849" s="847"/>
      <c r="E1849" s="848"/>
      <c r="F1849" s="849"/>
      <c r="G1849" s="846"/>
      <c r="H1849" s="850"/>
      <c r="I1849" s="257"/>
      <c r="J1849" s="257"/>
      <c r="K1849" s="257"/>
      <c r="L1849" s="700"/>
      <c r="M1849" s="701"/>
    </row>
    <row r="1850" spans="1:13" hidden="1" x14ac:dyDescent="0.25">
      <c r="A1850" s="302"/>
      <c r="B1850" s="303"/>
      <c r="C1850" s="304"/>
      <c r="D1850" s="847"/>
      <c r="E1850" s="848"/>
      <c r="F1850" s="849"/>
      <c r="G1850" s="846"/>
      <c r="H1850" s="850"/>
      <c r="I1850" s="257"/>
      <c r="J1850" s="257"/>
      <c r="K1850" s="257"/>
      <c r="L1850" s="700"/>
      <c r="M1850" s="701"/>
    </row>
    <row r="1851" spans="1:13" hidden="1" x14ac:dyDescent="0.25">
      <c r="A1851" s="302"/>
      <c r="B1851" s="303"/>
      <c r="C1851" s="304"/>
      <c r="D1851" s="847"/>
      <c r="E1851" s="848"/>
      <c r="F1851" s="849"/>
      <c r="G1851" s="846"/>
      <c r="H1851" s="850"/>
      <c r="I1851" s="257"/>
      <c r="J1851" s="257"/>
      <c r="K1851" s="257"/>
      <c r="L1851" s="700"/>
      <c r="M1851" s="701"/>
    </row>
    <row r="1852" spans="1:13" hidden="1" x14ac:dyDescent="0.25">
      <c r="A1852" s="302"/>
      <c r="B1852" s="303"/>
      <c r="C1852" s="304"/>
      <c r="D1852" s="847"/>
      <c r="E1852" s="848"/>
      <c r="F1852" s="849"/>
      <c r="G1852" s="846"/>
      <c r="H1852" s="850"/>
      <c r="I1852" s="257"/>
      <c r="J1852" s="257"/>
      <c r="K1852" s="257"/>
      <c r="L1852" s="700"/>
      <c r="M1852" s="701"/>
    </row>
    <row r="1853" spans="1:13" hidden="1" x14ac:dyDescent="0.25">
      <c r="A1853" s="302"/>
      <c r="B1853" s="303"/>
      <c r="C1853" s="304"/>
      <c r="D1853" s="847"/>
      <c r="E1853" s="848"/>
      <c r="F1853" s="849"/>
      <c r="G1853" s="846"/>
      <c r="H1853" s="850"/>
      <c r="I1853" s="257"/>
      <c r="J1853" s="257"/>
      <c r="K1853" s="257"/>
      <c r="L1853" s="700"/>
      <c r="M1853" s="701"/>
    </row>
    <row r="1854" spans="1:13" hidden="1" x14ac:dyDescent="0.25">
      <c r="A1854" s="302"/>
      <c r="B1854" s="303"/>
      <c r="C1854" s="304"/>
      <c r="D1854" s="847"/>
      <c r="E1854" s="848"/>
      <c r="F1854" s="849"/>
      <c r="G1854" s="846"/>
      <c r="H1854" s="850"/>
      <c r="I1854" s="257"/>
      <c r="J1854" s="257"/>
      <c r="K1854" s="257"/>
      <c r="L1854" s="700"/>
      <c r="M1854" s="701"/>
    </row>
    <row r="1855" spans="1:13" hidden="1" x14ac:dyDescent="0.25">
      <c r="A1855" s="302"/>
      <c r="B1855" s="303"/>
      <c r="C1855" s="304"/>
      <c r="D1855" s="847"/>
      <c r="E1855" s="848"/>
      <c r="F1855" s="849"/>
      <c r="G1855" s="846"/>
      <c r="H1855" s="850"/>
      <c r="I1855" s="257"/>
      <c r="J1855" s="257"/>
      <c r="K1855" s="257"/>
      <c r="L1855" s="700"/>
      <c r="M1855" s="701"/>
    </row>
    <row r="1856" spans="1:13" hidden="1" x14ac:dyDescent="0.25">
      <c r="A1856" s="302"/>
      <c r="B1856" s="303"/>
      <c r="C1856" s="304"/>
      <c r="D1856" s="847"/>
      <c r="E1856" s="848"/>
      <c r="F1856" s="849"/>
      <c r="G1856" s="846"/>
      <c r="H1856" s="850"/>
      <c r="I1856" s="257"/>
      <c r="J1856" s="257"/>
      <c r="K1856" s="257"/>
      <c r="L1856" s="700"/>
      <c r="M1856" s="701"/>
    </row>
    <row r="1857" spans="1:13" hidden="1" x14ac:dyDescent="0.25">
      <c r="A1857" s="302"/>
      <c r="B1857" s="303"/>
      <c r="C1857" s="304"/>
      <c r="D1857" s="847"/>
      <c r="E1857" s="848"/>
      <c r="F1857" s="849"/>
      <c r="G1857" s="846"/>
      <c r="H1857" s="850"/>
      <c r="I1857" s="257"/>
      <c r="J1857" s="257"/>
      <c r="K1857" s="257"/>
      <c r="L1857" s="700"/>
      <c r="M1857" s="701"/>
    </row>
    <row r="1858" spans="1:13" hidden="1" x14ac:dyDescent="0.25">
      <c r="A1858" s="302"/>
      <c r="B1858" s="303"/>
      <c r="C1858" s="304"/>
      <c r="D1858" s="847"/>
      <c r="E1858" s="848"/>
      <c r="F1858" s="849"/>
      <c r="G1858" s="846"/>
      <c r="H1858" s="850"/>
      <c r="I1858" s="257"/>
      <c r="J1858" s="257"/>
      <c r="K1858" s="257"/>
      <c r="L1858" s="700"/>
      <c r="M1858" s="701"/>
    </row>
    <row r="1859" spans="1:13" hidden="1" x14ac:dyDescent="0.25">
      <c r="A1859" s="302"/>
      <c r="B1859" s="303"/>
      <c r="C1859" s="304"/>
      <c r="D1859" s="847"/>
      <c r="E1859" s="848"/>
      <c r="F1859" s="849"/>
      <c r="G1859" s="846"/>
      <c r="H1859" s="850"/>
      <c r="I1859" s="257"/>
      <c r="J1859" s="257"/>
      <c r="K1859" s="257"/>
      <c r="L1859" s="700"/>
      <c r="M1859" s="701"/>
    </row>
    <row r="1860" spans="1:13" hidden="1" x14ac:dyDescent="0.25">
      <c r="A1860" s="302"/>
      <c r="B1860" s="303"/>
      <c r="C1860" s="304"/>
      <c r="D1860" s="847"/>
      <c r="E1860" s="848"/>
      <c r="F1860" s="849"/>
      <c r="G1860" s="846"/>
      <c r="H1860" s="850"/>
      <c r="I1860" s="257"/>
      <c r="J1860" s="257"/>
      <c r="K1860" s="257"/>
      <c r="L1860" s="700"/>
      <c r="M1860" s="701"/>
    </row>
    <row r="1861" spans="1:13" hidden="1" x14ac:dyDescent="0.25">
      <c r="A1861" s="302"/>
      <c r="B1861" s="303"/>
      <c r="C1861" s="304"/>
      <c r="D1861" s="847"/>
      <c r="E1861" s="848"/>
      <c r="F1861" s="849"/>
      <c r="G1861" s="846"/>
      <c r="H1861" s="850"/>
      <c r="I1861" s="257"/>
      <c r="J1861" s="257"/>
      <c r="K1861" s="257"/>
      <c r="L1861" s="700"/>
      <c r="M1861" s="701"/>
    </row>
    <row r="1862" spans="1:13" hidden="1" x14ac:dyDescent="0.25">
      <c r="A1862" s="302"/>
      <c r="B1862" s="303"/>
      <c r="C1862" s="304"/>
      <c r="D1862" s="847"/>
      <c r="E1862" s="848"/>
      <c r="F1862" s="849"/>
      <c r="G1862" s="846"/>
      <c r="H1862" s="850"/>
      <c r="I1862" s="257"/>
      <c r="J1862" s="257"/>
      <c r="K1862" s="257"/>
      <c r="L1862" s="700"/>
      <c r="M1862" s="701"/>
    </row>
    <row r="1863" spans="1:13" hidden="1" x14ac:dyDescent="0.25">
      <c r="A1863" s="302"/>
      <c r="B1863" s="303"/>
      <c r="C1863" s="304"/>
      <c r="D1863" s="847"/>
      <c r="E1863" s="848"/>
      <c r="F1863" s="849"/>
      <c r="G1863" s="846"/>
      <c r="H1863" s="850"/>
      <c r="I1863" s="257"/>
      <c r="J1863" s="257"/>
      <c r="K1863" s="257"/>
      <c r="L1863" s="700"/>
      <c r="M1863" s="701"/>
    </row>
    <row r="1864" spans="1:13" hidden="1" x14ac:dyDescent="0.25">
      <c r="A1864" s="302"/>
      <c r="B1864" s="303"/>
      <c r="C1864" s="304"/>
      <c r="D1864" s="847"/>
      <c r="E1864" s="848"/>
      <c r="F1864" s="849"/>
      <c r="G1864" s="846"/>
      <c r="H1864" s="850"/>
      <c r="I1864" s="257"/>
      <c r="J1864" s="257"/>
      <c r="K1864" s="257"/>
      <c r="L1864" s="700"/>
      <c r="M1864" s="701"/>
    </row>
    <row r="1865" spans="1:13" hidden="1" x14ac:dyDescent="0.25">
      <c r="A1865" s="302"/>
      <c r="B1865" s="303"/>
      <c r="C1865" s="304"/>
      <c r="D1865" s="847"/>
      <c r="E1865" s="848"/>
      <c r="F1865" s="849"/>
      <c r="G1865" s="846"/>
      <c r="H1865" s="850"/>
      <c r="I1865" s="257"/>
      <c r="J1865" s="257"/>
      <c r="K1865" s="257"/>
      <c r="L1865" s="700"/>
      <c r="M1865" s="701"/>
    </row>
    <row r="1866" spans="1:13" hidden="1" x14ac:dyDescent="0.25">
      <c r="A1866" s="302"/>
      <c r="B1866" s="303"/>
      <c r="C1866" s="304"/>
      <c r="D1866" s="847"/>
      <c r="E1866" s="848"/>
      <c r="F1866" s="849"/>
      <c r="G1866" s="846"/>
      <c r="H1866" s="850"/>
      <c r="I1866" s="257"/>
      <c r="J1866" s="257"/>
      <c r="K1866" s="257"/>
      <c r="L1866" s="700"/>
      <c r="M1866" s="701"/>
    </row>
    <row r="1867" spans="1:13" hidden="1" x14ac:dyDescent="0.25">
      <c r="A1867" s="302"/>
      <c r="B1867" s="303"/>
      <c r="C1867" s="304"/>
      <c r="D1867" s="847"/>
      <c r="E1867" s="848"/>
      <c r="F1867" s="849"/>
      <c r="G1867" s="846"/>
      <c r="H1867" s="850"/>
      <c r="I1867" s="257"/>
      <c r="J1867" s="257"/>
      <c r="K1867" s="257"/>
      <c r="L1867" s="700"/>
      <c r="M1867" s="701"/>
    </row>
    <row r="1868" spans="1:13" hidden="1" x14ac:dyDescent="0.25">
      <c r="A1868" s="302"/>
      <c r="B1868" s="303"/>
      <c r="C1868" s="304"/>
      <c r="D1868" s="847"/>
      <c r="E1868" s="848"/>
      <c r="F1868" s="849"/>
      <c r="G1868" s="846"/>
      <c r="H1868" s="850"/>
      <c r="I1868" s="257"/>
      <c r="J1868" s="257"/>
      <c r="K1868" s="257"/>
      <c r="L1868" s="700"/>
      <c r="M1868" s="701"/>
    </row>
    <row r="1869" spans="1:13" hidden="1" x14ac:dyDescent="0.25">
      <c r="A1869" s="302"/>
      <c r="B1869" s="303"/>
      <c r="C1869" s="304"/>
      <c r="D1869" s="847"/>
      <c r="E1869" s="848"/>
      <c r="F1869" s="849"/>
      <c r="G1869" s="846"/>
      <c r="H1869" s="850"/>
      <c r="I1869" s="257"/>
      <c r="J1869" s="257"/>
      <c r="K1869" s="257"/>
      <c r="L1869" s="700"/>
      <c r="M1869" s="701"/>
    </row>
    <row r="1870" spans="1:13" hidden="1" x14ac:dyDescent="0.25">
      <c r="A1870" s="302"/>
      <c r="B1870" s="303"/>
      <c r="C1870" s="304"/>
      <c r="D1870" s="847"/>
      <c r="E1870" s="848"/>
      <c r="F1870" s="849"/>
      <c r="G1870" s="846"/>
      <c r="H1870" s="850"/>
      <c r="I1870" s="257"/>
      <c r="J1870" s="257"/>
      <c r="K1870" s="257"/>
      <c r="L1870" s="700"/>
      <c r="M1870" s="701"/>
    </row>
    <row r="1871" spans="1:13" hidden="1" x14ac:dyDescent="0.25">
      <c r="A1871" s="302"/>
      <c r="B1871" s="303"/>
      <c r="C1871" s="304"/>
      <c r="D1871" s="847"/>
      <c r="E1871" s="848"/>
      <c r="F1871" s="849"/>
      <c r="G1871" s="846"/>
      <c r="H1871" s="850"/>
      <c r="I1871" s="257"/>
      <c r="J1871" s="257"/>
      <c r="K1871" s="257"/>
      <c r="L1871" s="700"/>
      <c r="M1871" s="701"/>
    </row>
    <row r="1872" spans="1:13" hidden="1" x14ac:dyDescent="0.25">
      <c r="A1872" s="302"/>
      <c r="B1872" s="303"/>
      <c r="C1872" s="304"/>
      <c r="D1872" s="847"/>
      <c r="E1872" s="848"/>
      <c r="F1872" s="849"/>
      <c r="G1872" s="846"/>
      <c r="H1872" s="850"/>
      <c r="I1872" s="257"/>
      <c r="J1872" s="257"/>
      <c r="K1872" s="257"/>
      <c r="L1872" s="700"/>
      <c r="M1872" s="701"/>
    </row>
    <row r="1873" spans="1:13" hidden="1" x14ac:dyDescent="0.25">
      <c r="A1873" s="302"/>
      <c r="B1873" s="303"/>
      <c r="C1873" s="304"/>
      <c r="D1873" s="847"/>
      <c r="E1873" s="848"/>
      <c r="F1873" s="849"/>
      <c r="G1873" s="846"/>
      <c r="H1873" s="850"/>
      <c r="I1873" s="257"/>
      <c r="J1873" s="257"/>
      <c r="K1873" s="257"/>
      <c r="L1873" s="700"/>
      <c r="M1873" s="701"/>
    </row>
    <row r="1874" spans="1:13" hidden="1" x14ac:dyDescent="0.25">
      <c r="A1874" s="302"/>
      <c r="B1874" s="303"/>
      <c r="C1874" s="304"/>
      <c r="D1874" s="847"/>
      <c r="E1874" s="848"/>
      <c r="F1874" s="849"/>
      <c r="G1874" s="846"/>
      <c r="H1874" s="850"/>
      <c r="I1874" s="257"/>
      <c r="J1874" s="257"/>
      <c r="K1874" s="257"/>
      <c r="L1874" s="700"/>
      <c r="M1874" s="701"/>
    </row>
    <row r="1875" spans="1:13" hidden="1" x14ac:dyDescent="0.25">
      <c r="A1875" s="302"/>
      <c r="B1875" s="303"/>
      <c r="C1875" s="304"/>
      <c r="D1875" s="847"/>
      <c r="E1875" s="848"/>
      <c r="F1875" s="849"/>
      <c r="G1875" s="846"/>
      <c r="H1875" s="850"/>
      <c r="I1875" s="257"/>
      <c r="J1875" s="257"/>
      <c r="K1875" s="257"/>
      <c r="L1875" s="700"/>
      <c r="M1875" s="701"/>
    </row>
    <row r="1876" spans="1:13" hidden="1" x14ac:dyDescent="0.25">
      <c r="A1876" s="302"/>
      <c r="B1876" s="303"/>
      <c r="C1876" s="304"/>
      <c r="D1876" s="847"/>
      <c r="E1876" s="848"/>
      <c r="F1876" s="849"/>
      <c r="G1876" s="846"/>
      <c r="H1876" s="850"/>
      <c r="I1876" s="257"/>
      <c r="J1876" s="257"/>
      <c r="K1876" s="257"/>
      <c r="L1876" s="700"/>
      <c r="M1876" s="701"/>
    </row>
    <row r="1877" spans="1:13" hidden="1" x14ac:dyDescent="0.25">
      <c r="A1877" s="302"/>
      <c r="B1877" s="303"/>
      <c r="C1877" s="304"/>
      <c r="D1877" s="847"/>
      <c r="E1877" s="848"/>
      <c r="F1877" s="849"/>
      <c r="G1877" s="846"/>
      <c r="H1877" s="850"/>
      <c r="I1877" s="257"/>
      <c r="J1877" s="257"/>
      <c r="K1877" s="257"/>
      <c r="L1877" s="700"/>
      <c r="M1877" s="701"/>
    </row>
    <row r="1878" spans="1:13" hidden="1" x14ac:dyDescent="0.25">
      <c r="A1878" s="302"/>
      <c r="B1878" s="303"/>
      <c r="C1878" s="304"/>
      <c r="D1878" s="847"/>
      <c r="E1878" s="848"/>
      <c r="F1878" s="849"/>
      <c r="G1878" s="846"/>
      <c r="H1878" s="850"/>
      <c r="I1878" s="257"/>
      <c r="J1878" s="257"/>
      <c r="K1878" s="257"/>
      <c r="L1878" s="700"/>
      <c r="M1878" s="701"/>
    </row>
    <row r="1879" spans="1:13" hidden="1" x14ac:dyDescent="0.25">
      <c r="A1879" s="302"/>
      <c r="B1879" s="303"/>
      <c r="C1879" s="304"/>
      <c r="D1879" s="847"/>
      <c r="E1879" s="848"/>
      <c r="F1879" s="849"/>
      <c r="G1879" s="846"/>
      <c r="H1879" s="850"/>
      <c r="I1879" s="257"/>
      <c r="J1879" s="257"/>
      <c r="K1879" s="257"/>
      <c r="L1879" s="700"/>
      <c r="M1879" s="701"/>
    </row>
    <row r="1880" spans="1:13" hidden="1" x14ac:dyDescent="0.25">
      <c r="A1880" s="302"/>
      <c r="B1880" s="303"/>
      <c r="C1880" s="304"/>
      <c r="D1880" s="847"/>
      <c r="E1880" s="848"/>
      <c r="F1880" s="849"/>
      <c r="G1880" s="846"/>
      <c r="H1880" s="850"/>
      <c r="I1880" s="257"/>
      <c r="J1880" s="257"/>
      <c r="K1880" s="257"/>
      <c r="L1880" s="700"/>
      <c r="M1880" s="701"/>
    </row>
    <row r="1881" spans="1:13" hidden="1" x14ac:dyDescent="0.25">
      <c r="A1881" s="302"/>
      <c r="B1881" s="303"/>
      <c r="C1881" s="304"/>
      <c r="D1881" s="847"/>
      <c r="E1881" s="848"/>
      <c r="F1881" s="849"/>
      <c r="G1881" s="846"/>
      <c r="H1881" s="850"/>
      <c r="I1881" s="257"/>
      <c r="J1881" s="257"/>
      <c r="K1881" s="257"/>
      <c r="L1881" s="700"/>
      <c r="M1881" s="701"/>
    </row>
    <row r="1882" spans="1:13" hidden="1" x14ac:dyDescent="0.25">
      <c r="A1882" s="302"/>
      <c r="B1882" s="303"/>
      <c r="C1882" s="304"/>
      <c r="D1882" s="847"/>
      <c r="E1882" s="848"/>
      <c r="F1882" s="849"/>
      <c r="G1882" s="846"/>
      <c r="H1882" s="850"/>
      <c r="I1882" s="257"/>
      <c r="J1882" s="257"/>
      <c r="K1882" s="257"/>
      <c r="L1882" s="700"/>
      <c r="M1882" s="701"/>
    </row>
    <row r="1883" spans="1:13" hidden="1" x14ac:dyDescent="0.25">
      <c r="A1883" s="302"/>
      <c r="B1883" s="303"/>
      <c r="C1883" s="304"/>
      <c r="D1883" s="847"/>
      <c r="E1883" s="848"/>
      <c r="F1883" s="849"/>
      <c r="G1883" s="846"/>
      <c r="H1883" s="850"/>
      <c r="I1883" s="257"/>
      <c r="J1883" s="257"/>
      <c r="K1883" s="257"/>
      <c r="L1883" s="700"/>
      <c r="M1883" s="701"/>
    </row>
    <row r="1884" spans="1:13" hidden="1" x14ac:dyDescent="0.25">
      <c r="A1884" s="302"/>
      <c r="B1884" s="303"/>
      <c r="C1884" s="304"/>
      <c r="D1884" s="847"/>
      <c r="E1884" s="848"/>
      <c r="F1884" s="849"/>
      <c r="G1884" s="846"/>
      <c r="H1884" s="850"/>
      <c r="I1884" s="257"/>
      <c r="J1884" s="257"/>
      <c r="K1884" s="257"/>
      <c r="L1884" s="700"/>
      <c r="M1884" s="701"/>
    </row>
    <row r="1885" spans="1:13" hidden="1" x14ac:dyDescent="0.25">
      <c r="A1885" s="302"/>
      <c r="B1885" s="303"/>
      <c r="C1885" s="304"/>
      <c r="D1885" s="847"/>
      <c r="E1885" s="848"/>
      <c r="F1885" s="849"/>
      <c r="G1885" s="846"/>
      <c r="H1885" s="850"/>
      <c r="I1885" s="257"/>
      <c r="J1885" s="257"/>
      <c r="K1885" s="257"/>
      <c r="L1885" s="700"/>
      <c r="M1885" s="701"/>
    </row>
    <row r="1886" spans="1:13" hidden="1" x14ac:dyDescent="0.25">
      <c r="A1886" s="302"/>
      <c r="B1886" s="303"/>
      <c r="C1886" s="304"/>
      <c r="D1886" s="847"/>
      <c r="E1886" s="848"/>
      <c r="F1886" s="849"/>
      <c r="G1886" s="846"/>
      <c r="H1886" s="850"/>
      <c r="I1886" s="257"/>
      <c r="J1886" s="257"/>
      <c r="K1886" s="257"/>
      <c r="L1886" s="700"/>
      <c r="M1886" s="701"/>
    </row>
    <row r="1887" spans="1:13" hidden="1" x14ac:dyDescent="0.25">
      <c r="A1887" s="302"/>
      <c r="B1887" s="303"/>
      <c r="C1887" s="304"/>
      <c r="D1887" s="847"/>
      <c r="E1887" s="848"/>
      <c r="F1887" s="849"/>
      <c r="G1887" s="846"/>
      <c r="H1887" s="850"/>
      <c r="I1887" s="257"/>
      <c r="J1887" s="257"/>
      <c r="K1887" s="257"/>
      <c r="L1887" s="700"/>
      <c r="M1887" s="701"/>
    </row>
    <row r="1888" spans="1:13" hidden="1" x14ac:dyDescent="0.25">
      <c r="A1888" s="302"/>
      <c r="B1888" s="303"/>
      <c r="C1888" s="304"/>
      <c r="D1888" s="847"/>
      <c r="E1888" s="848"/>
      <c r="F1888" s="849"/>
      <c r="G1888" s="846"/>
      <c r="H1888" s="850"/>
      <c r="I1888" s="257"/>
      <c r="J1888" s="257"/>
      <c r="K1888" s="257"/>
      <c r="L1888" s="700"/>
      <c r="M1888" s="701"/>
    </row>
    <row r="1889" spans="1:13" hidden="1" x14ac:dyDescent="0.25">
      <c r="A1889" s="302"/>
      <c r="B1889" s="303"/>
      <c r="C1889" s="304"/>
      <c r="D1889" s="847"/>
      <c r="E1889" s="848"/>
      <c r="F1889" s="849"/>
      <c r="G1889" s="846"/>
      <c r="H1889" s="850"/>
      <c r="I1889" s="257"/>
      <c r="J1889" s="257"/>
      <c r="K1889" s="257"/>
      <c r="L1889" s="700"/>
      <c r="M1889" s="701"/>
    </row>
    <row r="1890" spans="1:13" hidden="1" x14ac:dyDescent="0.25">
      <c r="A1890" s="302"/>
      <c r="B1890" s="303"/>
      <c r="C1890" s="304"/>
      <c r="D1890" s="847"/>
      <c r="E1890" s="848"/>
      <c r="F1890" s="849"/>
      <c r="G1890" s="846"/>
      <c r="H1890" s="850"/>
      <c r="I1890" s="257"/>
      <c r="J1890" s="257"/>
      <c r="K1890" s="257"/>
      <c r="L1890" s="700"/>
      <c r="M1890" s="701"/>
    </row>
    <row r="1891" spans="1:13" hidden="1" x14ac:dyDescent="0.25">
      <c r="A1891" s="302"/>
      <c r="B1891" s="303"/>
      <c r="C1891" s="304"/>
      <c r="D1891" s="847"/>
      <c r="E1891" s="848"/>
      <c r="F1891" s="849"/>
      <c r="G1891" s="846"/>
      <c r="H1891" s="850"/>
      <c r="I1891" s="257"/>
      <c r="J1891" s="257"/>
      <c r="K1891" s="257"/>
      <c r="L1891" s="700"/>
      <c r="M1891" s="701"/>
    </row>
    <row r="1892" spans="1:13" hidden="1" x14ac:dyDescent="0.25">
      <c r="A1892" s="302"/>
      <c r="B1892" s="303"/>
      <c r="C1892" s="304"/>
      <c r="D1892" s="847"/>
      <c r="E1892" s="848"/>
      <c r="F1892" s="849"/>
      <c r="G1892" s="846"/>
      <c r="H1892" s="850"/>
      <c r="I1892" s="257"/>
      <c r="J1892" s="257"/>
      <c r="K1892" s="257"/>
      <c r="L1892" s="700"/>
      <c r="M1892" s="701"/>
    </row>
    <row r="1893" spans="1:13" hidden="1" x14ac:dyDescent="0.25">
      <c r="A1893" s="302"/>
      <c r="B1893" s="303"/>
      <c r="C1893" s="304"/>
      <c r="D1893" s="847"/>
      <c r="E1893" s="848"/>
      <c r="F1893" s="849"/>
      <c r="G1893" s="846"/>
      <c r="H1893" s="850"/>
      <c r="I1893" s="257"/>
      <c r="J1893" s="257"/>
      <c r="K1893" s="257"/>
      <c r="L1893" s="700"/>
      <c r="M1893" s="701"/>
    </row>
    <row r="1894" spans="1:13" hidden="1" x14ac:dyDescent="0.25">
      <c r="A1894" s="302"/>
      <c r="B1894" s="303"/>
      <c r="C1894" s="304"/>
      <c r="D1894" s="847"/>
      <c r="E1894" s="848"/>
      <c r="F1894" s="849"/>
      <c r="G1894" s="846"/>
      <c r="H1894" s="850"/>
      <c r="I1894" s="257"/>
      <c r="J1894" s="257"/>
      <c r="K1894" s="257"/>
      <c r="L1894" s="700"/>
      <c r="M1894" s="701"/>
    </row>
    <row r="1895" spans="1:13" hidden="1" x14ac:dyDescent="0.25">
      <c r="A1895" s="302"/>
      <c r="B1895" s="303"/>
      <c r="C1895" s="304"/>
      <c r="D1895" s="847"/>
      <c r="E1895" s="848"/>
      <c r="F1895" s="849"/>
      <c r="G1895" s="846"/>
      <c r="H1895" s="850"/>
      <c r="I1895" s="257"/>
      <c r="J1895" s="257"/>
      <c r="K1895" s="257"/>
      <c r="L1895" s="700"/>
      <c r="M1895" s="701"/>
    </row>
    <row r="1896" spans="1:13" hidden="1" x14ac:dyDescent="0.25">
      <c r="A1896" s="302"/>
      <c r="B1896" s="303"/>
      <c r="C1896" s="304"/>
      <c r="D1896" s="847"/>
      <c r="E1896" s="848"/>
      <c r="F1896" s="849"/>
      <c r="G1896" s="846"/>
      <c r="H1896" s="850"/>
      <c r="I1896" s="257"/>
      <c r="J1896" s="257"/>
      <c r="K1896" s="257"/>
      <c r="L1896" s="700"/>
      <c r="M1896" s="701"/>
    </row>
    <row r="1897" spans="1:13" hidden="1" x14ac:dyDescent="0.25">
      <c r="A1897" s="302"/>
      <c r="B1897" s="303"/>
      <c r="C1897" s="304"/>
      <c r="D1897" s="847"/>
      <c r="E1897" s="848"/>
      <c r="F1897" s="849"/>
      <c r="G1897" s="846"/>
      <c r="H1897" s="850"/>
      <c r="I1897" s="257"/>
      <c r="J1897" s="257"/>
      <c r="K1897" s="257"/>
      <c r="L1897" s="700"/>
      <c r="M1897" s="701"/>
    </row>
    <row r="1898" spans="1:13" hidden="1" x14ac:dyDescent="0.25">
      <c r="A1898" s="302"/>
      <c r="B1898" s="303"/>
      <c r="C1898" s="304"/>
      <c r="D1898" s="847"/>
      <c r="E1898" s="848"/>
      <c r="F1898" s="849"/>
      <c r="G1898" s="846"/>
      <c r="H1898" s="850"/>
      <c r="I1898" s="257"/>
      <c r="J1898" s="257"/>
      <c r="K1898" s="257"/>
      <c r="L1898" s="700"/>
      <c r="M1898" s="701"/>
    </row>
    <row r="1899" spans="1:13" hidden="1" x14ac:dyDescent="0.25">
      <c r="A1899" s="302"/>
      <c r="B1899" s="303"/>
      <c r="C1899" s="304"/>
      <c r="D1899" s="847"/>
      <c r="E1899" s="848"/>
      <c r="F1899" s="849"/>
      <c r="G1899" s="846"/>
      <c r="H1899" s="850"/>
      <c r="I1899" s="257"/>
      <c r="J1899" s="257"/>
      <c r="K1899" s="257"/>
      <c r="L1899" s="700"/>
      <c r="M1899" s="701"/>
    </row>
    <row r="1900" spans="1:13" hidden="1" x14ac:dyDescent="0.25">
      <c r="A1900" s="302"/>
      <c r="B1900" s="303"/>
      <c r="C1900" s="304"/>
      <c r="D1900" s="847"/>
      <c r="E1900" s="848"/>
      <c r="F1900" s="849"/>
      <c r="G1900" s="846"/>
      <c r="H1900" s="850"/>
      <c r="I1900" s="257"/>
      <c r="J1900" s="257"/>
      <c r="K1900" s="257"/>
      <c r="L1900" s="700"/>
      <c r="M1900" s="701"/>
    </row>
    <row r="1901" spans="1:13" hidden="1" x14ac:dyDescent="0.25">
      <c r="A1901" s="302"/>
      <c r="B1901" s="303"/>
      <c r="C1901" s="304"/>
      <c r="D1901" s="847"/>
      <c r="E1901" s="848"/>
      <c r="F1901" s="849"/>
      <c r="G1901" s="846"/>
      <c r="H1901" s="850"/>
      <c r="I1901" s="257"/>
      <c r="J1901" s="257"/>
      <c r="K1901" s="257"/>
      <c r="L1901" s="700"/>
      <c r="M1901" s="701"/>
    </row>
    <row r="1902" spans="1:13" hidden="1" x14ac:dyDescent="0.25">
      <c r="A1902" s="302"/>
      <c r="B1902" s="303"/>
      <c r="C1902" s="304"/>
      <c r="D1902" s="847"/>
      <c r="E1902" s="848"/>
      <c r="F1902" s="849"/>
      <c r="G1902" s="846"/>
      <c r="H1902" s="850"/>
      <c r="I1902" s="257"/>
      <c r="J1902" s="257"/>
      <c r="K1902" s="257"/>
      <c r="L1902" s="700"/>
      <c r="M1902" s="701"/>
    </row>
    <row r="1903" spans="1:13" hidden="1" x14ac:dyDescent="0.25">
      <c r="A1903" s="302"/>
      <c r="B1903" s="303"/>
      <c r="C1903" s="304"/>
      <c r="D1903" s="847"/>
      <c r="E1903" s="848"/>
      <c r="F1903" s="849"/>
      <c r="G1903" s="846"/>
      <c r="H1903" s="850"/>
      <c r="I1903" s="257"/>
      <c r="J1903" s="257"/>
      <c r="K1903" s="257"/>
      <c r="L1903" s="700"/>
      <c r="M1903" s="701"/>
    </row>
    <row r="1904" spans="1:13" hidden="1" x14ac:dyDescent="0.25">
      <c r="A1904" s="302"/>
      <c r="B1904" s="303"/>
      <c r="C1904" s="304"/>
      <c r="D1904" s="847"/>
      <c r="E1904" s="848"/>
      <c r="F1904" s="849"/>
      <c r="G1904" s="846"/>
      <c r="H1904" s="850"/>
      <c r="I1904" s="257"/>
      <c r="J1904" s="257"/>
      <c r="K1904" s="257"/>
      <c r="L1904" s="700"/>
      <c r="M1904" s="701"/>
    </row>
    <row r="1905" spans="1:13" hidden="1" x14ac:dyDescent="0.25">
      <c r="A1905" s="302"/>
      <c r="B1905" s="303"/>
      <c r="C1905" s="304"/>
      <c r="D1905" s="847"/>
      <c r="E1905" s="848"/>
      <c r="F1905" s="849"/>
      <c r="G1905" s="846"/>
      <c r="H1905" s="850"/>
      <c r="I1905" s="257"/>
      <c r="J1905" s="257"/>
      <c r="K1905" s="257"/>
      <c r="L1905" s="700"/>
      <c r="M1905" s="701"/>
    </row>
    <row r="1906" spans="1:13" hidden="1" x14ac:dyDescent="0.25">
      <c r="A1906" s="302"/>
      <c r="B1906" s="303"/>
      <c r="C1906" s="304"/>
      <c r="D1906" s="847"/>
      <c r="E1906" s="848"/>
      <c r="F1906" s="849"/>
      <c r="G1906" s="846"/>
      <c r="H1906" s="850"/>
      <c r="I1906" s="257"/>
      <c r="J1906" s="257"/>
      <c r="K1906" s="257"/>
      <c r="L1906" s="700"/>
      <c r="M1906" s="701"/>
    </row>
    <row r="1907" spans="1:13" hidden="1" x14ac:dyDescent="0.25">
      <c r="A1907" s="302"/>
      <c r="B1907" s="303"/>
      <c r="C1907" s="304"/>
      <c r="D1907" s="847"/>
      <c r="E1907" s="848"/>
      <c r="F1907" s="849"/>
      <c r="G1907" s="846"/>
      <c r="H1907" s="850"/>
      <c r="I1907" s="257"/>
      <c r="J1907" s="257"/>
      <c r="K1907" s="257"/>
      <c r="L1907" s="700"/>
      <c r="M1907" s="701"/>
    </row>
    <row r="1908" spans="1:13" hidden="1" x14ac:dyDescent="0.25">
      <c r="A1908" s="302"/>
      <c r="B1908" s="303"/>
      <c r="C1908" s="304"/>
      <c r="D1908" s="847"/>
      <c r="E1908" s="848"/>
      <c r="F1908" s="849"/>
      <c r="G1908" s="846"/>
      <c r="H1908" s="850"/>
      <c r="I1908" s="257"/>
      <c r="J1908" s="257"/>
      <c r="K1908" s="257"/>
      <c r="L1908" s="700"/>
      <c r="M1908" s="701"/>
    </row>
    <row r="1909" spans="1:13" hidden="1" x14ac:dyDescent="0.25">
      <c r="A1909" s="302"/>
      <c r="B1909" s="303"/>
      <c r="C1909" s="304"/>
      <c r="D1909" s="847"/>
      <c r="E1909" s="848"/>
      <c r="F1909" s="849"/>
      <c r="G1909" s="846"/>
      <c r="H1909" s="850"/>
      <c r="I1909" s="257"/>
      <c r="J1909" s="257"/>
      <c r="K1909" s="257"/>
      <c r="L1909" s="700"/>
      <c r="M1909" s="701"/>
    </row>
    <row r="1910" spans="1:13" hidden="1" x14ac:dyDescent="0.25">
      <c r="A1910" s="302"/>
      <c r="B1910" s="303"/>
      <c r="C1910" s="304"/>
      <c r="D1910" s="847"/>
      <c r="E1910" s="848"/>
      <c r="F1910" s="849"/>
      <c r="G1910" s="846"/>
      <c r="H1910" s="850"/>
      <c r="I1910" s="257"/>
      <c r="J1910" s="257"/>
      <c r="K1910" s="257"/>
      <c r="L1910" s="700"/>
      <c r="M1910" s="701"/>
    </row>
    <row r="1911" spans="1:13" hidden="1" x14ac:dyDescent="0.25">
      <c r="A1911" s="302"/>
      <c r="B1911" s="303"/>
      <c r="C1911" s="304"/>
      <c r="D1911" s="847"/>
      <c r="E1911" s="848"/>
      <c r="F1911" s="849"/>
      <c r="G1911" s="846"/>
      <c r="H1911" s="850"/>
      <c r="I1911" s="257"/>
      <c r="J1911" s="257"/>
      <c r="K1911" s="257"/>
      <c r="L1911" s="700"/>
      <c r="M1911" s="701"/>
    </row>
    <row r="1912" spans="1:13" hidden="1" x14ac:dyDescent="0.25">
      <c r="A1912" s="302"/>
      <c r="B1912" s="303"/>
      <c r="C1912" s="304"/>
      <c r="D1912" s="847"/>
      <c r="E1912" s="848"/>
      <c r="F1912" s="849"/>
      <c r="G1912" s="846"/>
      <c r="H1912" s="850"/>
      <c r="I1912" s="257"/>
      <c r="J1912" s="257"/>
      <c r="K1912" s="257"/>
      <c r="L1912" s="700"/>
      <c r="M1912" s="701"/>
    </row>
    <row r="1913" spans="1:13" hidden="1" x14ac:dyDescent="0.25">
      <c r="A1913" s="302"/>
      <c r="B1913" s="303"/>
      <c r="C1913" s="304"/>
      <c r="D1913" s="847"/>
      <c r="E1913" s="848"/>
      <c r="F1913" s="849"/>
      <c r="G1913" s="846"/>
      <c r="H1913" s="850"/>
      <c r="I1913" s="257"/>
      <c r="J1913" s="257"/>
      <c r="K1913" s="257"/>
      <c r="L1913" s="700"/>
      <c r="M1913" s="701"/>
    </row>
    <row r="1914" spans="1:13" hidden="1" x14ac:dyDescent="0.25">
      <c r="A1914" s="302"/>
      <c r="B1914" s="303"/>
      <c r="C1914" s="304"/>
      <c r="D1914" s="847"/>
      <c r="E1914" s="848"/>
      <c r="F1914" s="849"/>
      <c r="G1914" s="846"/>
      <c r="H1914" s="850"/>
      <c r="I1914" s="257"/>
      <c r="J1914" s="257"/>
      <c r="K1914" s="257"/>
      <c r="L1914" s="700"/>
      <c r="M1914" s="701"/>
    </row>
    <row r="1915" spans="1:13" hidden="1" x14ac:dyDescent="0.25">
      <c r="A1915" s="302"/>
      <c r="B1915" s="303"/>
      <c r="C1915" s="304"/>
      <c r="D1915" s="847"/>
      <c r="E1915" s="848"/>
      <c r="F1915" s="849"/>
      <c r="G1915" s="846"/>
      <c r="H1915" s="850"/>
      <c r="I1915" s="257"/>
      <c r="J1915" s="257"/>
      <c r="K1915" s="257"/>
      <c r="L1915" s="700"/>
      <c r="M1915" s="701"/>
    </row>
    <row r="1916" spans="1:13" hidden="1" x14ac:dyDescent="0.25">
      <c r="A1916" s="302"/>
      <c r="B1916" s="303"/>
      <c r="C1916" s="304"/>
      <c r="D1916" s="847"/>
      <c r="E1916" s="848"/>
      <c r="F1916" s="849"/>
      <c r="G1916" s="846"/>
      <c r="H1916" s="850"/>
      <c r="I1916" s="257"/>
      <c r="J1916" s="257"/>
      <c r="K1916" s="257"/>
      <c r="L1916" s="700"/>
      <c r="M1916" s="701"/>
    </row>
    <row r="1917" spans="1:13" hidden="1" x14ac:dyDescent="0.25">
      <c r="A1917" s="302"/>
      <c r="B1917" s="303"/>
      <c r="C1917" s="304"/>
      <c r="D1917" s="847"/>
      <c r="E1917" s="848"/>
      <c r="F1917" s="849"/>
      <c r="G1917" s="846"/>
      <c r="H1917" s="850"/>
      <c r="I1917" s="257"/>
      <c r="J1917" s="257"/>
      <c r="K1917" s="257"/>
      <c r="L1917" s="700"/>
      <c r="M1917" s="701"/>
    </row>
    <row r="1918" spans="1:13" hidden="1" x14ac:dyDescent="0.25">
      <c r="A1918" s="302"/>
      <c r="B1918" s="303"/>
      <c r="C1918" s="304"/>
      <c r="D1918" s="847"/>
      <c r="E1918" s="848"/>
      <c r="F1918" s="849"/>
      <c r="G1918" s="846"/>
      <c r="H1918" s="850"/>
      <c r="I1918" s="257"/>
      <c r="J1918" s="257"/>
      <c r="K1918" s="257"/>
      <c r="L1918" s="700"/>
      <c r="M1918" s="701"/>
    </row>
    <row r="1919" spans="1:13" hidden="1" x14ac:dyDescent="0.25">
      <c r="A1919" s="302"/>
      <c r="B1919" s="303"/>
      <c r="C1919" s="304"/>
      <c r="D1919" s="847"/>
      <c r="E1919" s="848"/>
      <c r="F1919" s="849"/>
      <c r="G1919" s="846"/>
      <c r="H1919" s="850"/>
      <c r="I1919" s="257"/>
      <c r="J1919" s="257"/>
      <c r="K1919" s="257"/>
      <c r="L1919" s="700"/>
      <c r="M1919" s="701"/>
    </row>
    <row r="1920" spans="1:13" hidden="1" x14ac:dyDescent="0.25">
      <c r="A1920" s="302"/>
      <c r="B1920" s="303"/>
      <c r="C1920" s="304"/>
      <c r="D1920" s="847"/>
      <c r="E1920" s="848"/>
      <c r="F1920" s="849"/>
      <c r="G1920" s="846"/>
      <c r="H1920" s="850"/>
      <c r="I1920" s="257"/>
      <c r="J1920" s="257"/>
      <c r="K1920" s="257"/>
      <c r="L1920" s="700"/>
      <c r="M1920" s="701"/>
    </row>
    <row r="1921" spans="1:13" hidden="1" x14ac:dyDescent="0.25">
      <c r="A1921" s="302"/>
      <c r="B1921" s="303"/>
      <c r="C1921" s="304"/>
      <c r="D1921" s="847"/>
      <c r="E1921" s="848"/>
      <c r="F1921" s="849"/>
      <c r="G1921" s="846"/>
      <c r="H1921" s="850"/>
      <c r="I1921" s="257"/>
      <c r="J1921" s="257"/>
      <c r="K1921" s="257"/>
      <c r="L1921" s="700"/>
      <c r="M1921" s="701"/>
    </row>
    <row r="1922" spans="1:13" hidden="1" x14ac:dyDescent="0.25">
      <c r="A1922" s="302"/>
      <c r="B1922" s="303"/>
      <c r="C1922" s="304"/>
      <c r="D1922" s="847"/>
      <c r="E1922" s="848"/>
      <c r="F1922" s="849"/>
      <c r="G1922" s="846"/>
      <c r="H1922" s="850"/>
      <c r="I1922" s="257"/>
      <c r="J1922" s="257"/>
      <c r="K1922" s="257"/>
      <c r="L1922" s="700"/>
      <c r="M1922" s="701"/>
    </row>
    <row r="1923" spans="1:13" hidden="1" x14ac:dyDescent="0.25">
      <c r="A1923" s="302"/>
      <c r="B1923" s="303"/>
      <c r="C1923" s="304"/>
      <c r="D1923" s="847"/>
      <c r="E1923" s="848"/>
      <c r="F1923" s="849"/>
      <c r="G1923" s="846"/>
      <c r="H1923" s="850"/>
      <c r="I1923" s="257"/>
      <c r="J1923" s="257"/>
      <c r="K1923" s="257"/>
      <c r="L1923" s="700"/>
      <c r="M1923" s="701"/>
    </row>
    <row r="1924" spans="1:13" hidden="1" x14ac:dyDescent="0.25">
      <c r="A1924" s="302"/>
      <c r="B1924" s="303"/>
      <c r="C1924" s="304"/>
      <c r="D1924" s="847"/>
      <c r="E1924" s="848"/>
      <c r="F1924" s="849"/>
      <c r="G1924" s="846"/>
      <c r="H1924" s="850"/>
      <c r="I1924" s="257"/>
      <c r="J1924" s="257"/>
      <c r="K1924" s="257"/>
      <c r="L1924" s="700"/>
      <c r="M1924" s="701"/>
    </row>
    <row r="1925" spans="1:13" hidden="1" x14ac:dyDescent="0.25">
      <c r="A1925" s="302"/>
      <c r="B1925" s="303"/>
      <c r="C1925" s="304"/>
      <c r="D1925" s="847"/>
      <c r="E1925" s="848"/>
      <c r="F1925" s="849"/>
      <c r="G1925" s="846"/>
      <c r="H1925" s="850"/>
      <c r="I1925" s="257"/>
      <c r="J1925" s="257"/>
      <c r="K1925" s="257"/>
      <c r="L1925" s="700"/>
      <c r="M1925" s="701"/>
    </row>
    <row r="1926" spans="1:13" hidden="1" x14ac:dyDescent="0.25">
      <c r="A1926" s="302"/>
      <c r="B1926" s="303"/>
      <c r="C1926" s="304"/>
      <c r="D1926" s="847"/>
      <c r="E1926" s="848"/>
      <c r="F1926" s="849"/>
      <c r="G1926" s="846"/>
      <c r="H1926" s="850"/>
      <c r="I1926" s="257"/>
      <c r="J1926" s="257"/>
      <c r="K1926" s="257"/>
      <c r="L1926" s="700"/>
      <c r="M1926" s="701"/>
    </row>
    <row r="1927" spans="1:13" hidden="1" x14ac:dyDescent="0.25">
      <c r="A1927" s="302"/>
      <c r="B1927" s="303"/>
      <c r="C1927" s="304"/>
      <c r="D1927" s="847"/>
      <c r="E1927" s="848"/>
      <c r="F1927" s="849"/>
      <c r="G1927" s="846"/>
      <c r="H1927" s="850"/>
      <c r="I1927" s="257"/>
      <c r="J1927" s="257"/>
      <c r="K1927" s="257"/>
      <c r="L1927" s="700"/>
      <c r="M1927" s="701"/>
    </row>
    <row r="1928" spans="1:13" hidden="1" x14ac:dyDescent="0.25">
      <c r="A1928" s="302"/>
      <c r="B1928" s="303"/>
      <c r="C1928" s="304"/>
      <c r="D1928" s="847"/>
      <c r="E1928" s="848"/>
      <c r="F1928" s="849"/>
      <c r="G1928" s="846"/>
      <c r="H1928" s="850"/>
      <c r="I1928" s="257"/>
      <c r="J1928" s="257"/>
      <c r="K1928" s="257"/>
      <c r="L1928" s="700"/>
      <c r="M1928" s="701"/>
    </row>
    <row r="1929" spans="1:13" hidden="1" x14ac:dyDescent="0.25">
      <c r="A1929" s="302"/>
      <c r="B1929" s="303"/>
      <c r="C1929" s="304"/>
      <c r="D1929" s="847"/>
      <c r="E1929" s="848"/>
      <c r="F1929" s="849"/>
      <c r="G1929" s="846"/>
      <c r="H1929" s="850"/>
      <c r="I1929" s="257"/>
      <c r="J1929" s="257"/>
      <c r="K1929" s="257"/>
      <c r="L1929" s="700"/>
      <c r="M1929" s="701"/>
    </row>
    <row r="1930" spans="1:13" hidden="1" x14ac:dyDescent="0.25">
      <c r="A1930" s="302"/>
      <c r="B1930" s="303"/>
      <c r="C1930" s="304"/>
      <c r="D1930" s="847"/>
      <c r="E1930" s="848"/>
      <c r="F1930" s="849"/>
      <c r="G1930" s="846"/>
      <c r="H1930" s="850"/>
      <c r="I1930" s="257"/>
      <c r="J1930" s="257"/>
      <c r="K1930" s="257"/>
      <c r="L1930" s="700"/>
      <c r="M1930" s="701"/>
    </row>
    <row r="1931" spans="1:13" hidden="1" x14ac:dyDescent="0.25">
      <c r="A1931" s="302"/>
      <c r="B1931" s="303"/>
      <c r="C1931" s="304"/>
      <c r="D1931" s="847"/>
      <c r="E1931" s="848"/>
      <c r="F1931" s="849"/>
      <c r="G1931" s="846"/>
      <c r="H1931" s="850"/>
      <c r="I1931" s="257"/>
      <c r="J1931" s="257"/>
      <c r="K1931" s="257"/>
      <c r="L1931" s="700"/>
      <c r="M1931" s="701"/>
    </row>
    <row r="1932" spans="1:13" hidden="1" x14ac:dyDescent="0.25">
      <c r="A1932" s="302"/>
      <c r="B1932" s="303"/>
      <c r="C1932" s="304"/>
      <c r="D1932" s="847"/>
      <c r="E1932" s="848"/>
      <c r="F1932" s="849"/>
      <c r="G1932" s="846"/>
      <c r="H1932" s="850"/>
      <c r="I1932" s="257"/>
      <c r="J1932" s="257"/>
      <c r="K1932" s="257"/>
      <c r="L1932" s="700"/>
      <c r="M1932" s="701"/>
    </row>
    <row r="1933" spans="1:13" hidden="1" x14ac:dyDescent="0.25">
      <c r="A1933" s="302"/>
      <c r="B1933" s="303"/>
      <c r="C1933" s="304"/>
      <c r="D1933" s="847"/>
      <c r="E1933" s="848"/>
      <c r="F1933" s="849"/>
      <c r="G1933" s="846"/>
      <c r="H1933" s="850"/>
      <c r="I1933" s="257"/>
      <c r="J1933" s="257"/>
      <c r="K1933" s="257"/>
      <c r="L1933" s="700"/>
      <c r="M1933" s="701"/>
    </row>
    <row r="1934" spans="1:13" hidden="1" x14ac:dyDescent="0.25">
      <c r="A1934" s="302"/>
      <c r="B1934" s="303"/>
      <c r="C1934" s="304"/>
      <c r="D1934" s="847"/>
      <c r="E1934" s="848"/>
      <c r="F1934" s="849"/>
      <c r="G1934" s="846"/>
      <c r="H1934" s="850"/>
      <c r="I1934" s="257"/>
      <c r="J1934" s="257"/>
      <c r="K1934" s="257"/>
      <c r="L1934" s="700"/>
      <c r="M1934" s="701"/>
    </row>
    <row r="1935" spans="1:13" hidden="1" x14ac:dyDescent="0.25">
      <c r="A1935" s="302"/>
      <c r="B1935" s="303"/>
      <c r="C1935" s="304"/>
      <c r="D1935" s="847"/>
      <c r="E1935" s="848"/>
      <c r="F1935" s="849"/>
      <c r="G1935" s="846"/>
      <c r="H1935" s="850"/>
      <c r="I1935" s="257"/>
      <c r="J1935" s="257"/>
      <c r="K1935" s="257"/>
      <c r="L1935" s="700"/>
      <c r="M1935" s="701"/>
    </row>
    <row r="1936" spans="1:13" hidden="1" x14ac:dyDescent="0.25">
      <c r="A1936" s="302"/>
      <c r="B1936" s="303"/>
      <c r="C1936" s="304"/>
      <c r="D1936" s="847"/>
      <c r="E1936" s="848"/>
      <c r="F1936" s="849"/>
      <c r="G1936" s="846"/>
      <c r="H1936" s="850"/>
      <c r="I1936" s="257"/>
      <c r="J1936" s="257"/>
      <c r="K1936" s="257"/>
      <c r="L1936" s="700"/>
      <c r="M1936" s="701"/>
    </row>
    <row r="1937" spans="1:13" hidden="1" x14ac:dyDescent="0.25">
      <c r="A1937" s="302"/>
      <c r="B1937" s="303"/>
      <c r="C1937" s="304"/>
      <c r="D1937" s="847"/>
      <c r="E1937" s="848"/>
      <c r="F1937" s="849"/>
      <c r="G1937" s="846"/>
      <c r="H1937" s="850"/>
      <c r="I1937" s="257"/>
      <c r="J1937" s="257"/>
      <c r="K1937" s="257"/>
      <c r="L1937" s="700"/>
      <c r="M1937" s="701"/>
    </row>
    <row r="1938" spans="1:13" hidden="1" x14ac:dyDescent="0.25">
      <c r="A1938" s="302"/>
      <c r="B1938" s="303"/>
      <c r="C1938" s="304"/>
      <c r="D1938" s="847"/>
      <c r="E1938" s="848"/>
      <c r="F1938" s="849"/>
      <c r="G1938" s="846"/>
      <c r="H1938" s="850"/>
      <c r="I1938" s="257"/>
      <c r="J1938" s="257"/>
      <c r="K1938" s="257"/>
      <c r="L1938" s="700"/>
      <c r="M1938" s="701"/>
    </row>
    <row r="1939" spans="1:13" hidden="1" x14ac:dyDescent="0.25">
      <c r="A1939" s="302"/>
      <c r="B1939" s="303"/>
      <c r="C1939" s="304"/>
      <c r="D1939" s="847"/>
      <c r="E1939" s="848"/>
      <c r="F1939" s="849"/>
      <c r="G1939" s="846"/>
      <c r="H1939" s="850"/>
      <c r="I1939" s="257"/>
      <c r="J1939" s="257"/>
      <c r="K1939" s="257"/>
      <c r="L1939" s="700"/>
      <c r="M1939" s="701"/>
    </row>
    <row r="1940" spans="1:13" hidden="1" x14ac:dyDescent="0.25">
      <c r="A1940" s="302"/>
      <c r="B1940" s="303"/>
      <c r="C1940" s="304"/>
      <c r="D1940" s="847"/>
      <c r="E1940" s="848"/>
      <c r="F1940" s="849"/>
      <c r="G1940" s="846"/>
      <c r="H1940" s="850"/>
      <c r="I1940" s="257"/>
      <c r="J1940" s="257"/>
      <c r="K1940" s="257"/>
      <c r="L1940" s="700"/>
      <c r="M1940" s="701"/>
    </row>
    <row r="1941" spans="1:13" hidden="1" x14ac:dyDescent="0.25">
      <c r="A1941" s="302"/>
      <c r="B1941" s="303"/>
      <c r="C1941" s="304"/>
      <c r="D1941" s="847"/>
      <c r="E1941" s="848"/>
      <c r="F1941" s="849"/>
      <c r="G1941" s="846"/>
      <c r="H1941" s="850"/>
      <c r="I1941" s="257"/>
      <c r="J1941" s="257"/>
      <c r="K1941" s="257"/>
      <c r="L1941" s="700"/>
      <c r="M1941" s="701"/>
    </row>
    <row r="1942" spans="1:13" hidden="1" x14ac:dyDescent="0.25">
      <c r="A1942" s="302"/>
      <c r="B1942" s="303"/>
      <c r="C1942" s="304"/>
      <c r="D1942" s="847"/>
      <c r="E1942" s="848"/>
      <c r="F1942" s="849"/>
      <c r="G1942" s="846"/>
      <c r="H1942" s="850"/>
      <c r="I1942" s="257"/>
      <c r="J1942" s="257"/>
      <c r="K1942" s="257"/>
      <c r="L1942" s="700"/>
      <c r="M1942" s="701"/>
    </row>
    <row r="1943" spans="1:13" hidden="1" x14ac:dyDescent="0.25">
      <c r="A1943" s="302"/>
      <c r="B1943" s="303"/>
      <c r="C1943" s="304"/>
      <c r="D1943" s="847"/>
      <c r="E1943" s="848"/>
      <c r="F1943" s="849"/>
      <c r="G1943" s="846"/>
      <c r="H1943" s="850"/>
      <c r="I1943" s="257"/>
      <c r="J1943" s="257"/>
      <c r="K1943" s="257"/>
      <c r="L1943" s="700"/>
      <c r="M1943" s="701"/>
    </row>
    <row r="1944" spans="1:13" hidden="1" x14ac:dyDescent="0.25">
      <c r="A1944" s="302"/>
      <c r="B1944" s="303"/>
      <c r="C1944" s="304"/>
      <c r="D1944" s="847"/>
      <c r="E1944" s="848"/>
      <c r="F1944" s="849"/>
      <c r="G1944" s="846"/>
      <c r="H1944" s="850"/>
      <c r="I1944" s="257"/>
      <c r="J1944" s="257"/>
      <c r="K1944" s="257"/>
      <c r="L1944" s="700"/>
      <c r="M1944" s="701"/>
    </row>
    <row r="1945" spans="1:13" hidden="1" x14ac:dyDescent="0.25">
      <c r="A1945" s="302"/>
      <c r="B1945" s="303"/>
      <c r="C1945" s="304"/>
      <c r="D1945" s="847"/>
      <c r="E1945" s="848"/>
      <c r="F1945" s="849"/>
      <c r="G1945" s="846"/>
      <c r="H1945" s="850"/>
      <c r="I1945" s="257"/>
      <c r="J1945" s="257"/>
      <c r="K1945" s="257"/>
      <c r="L1945" s="700"/>
      <c r="M1945" s="701"/>
    </row>
    <row r="1946" spans="1:13" hidden="1" x14ac:dyDescent="0.25">
      <c r="A1946" s="302"/>
      <c r="B1946" s="303"/>
      <c r="C1946" s="304"/>
      <c r="D1946" s="847"/>
      <c r="E1946" s="848"/>
      <c r="F1946" s="849"/>
      <c r="G1946" s="846"/>
      <c r="H1946" s="850"/>
      <c r="I1946" s="257"/>
      <c r="J1946" s="257"/>
      <c r="K1946" s="257"/>
      <c r="L1946" s="700"/>
      <c r="M1946" s="701"/>
    </row>
    <row r="1947" spans="1:13" hidden="1" x14ac:dyDescent="0.25">
      <c r="A1947" s="302"/>
      <c r="B1947" s="303"/>
      <c r="C1947" s="304"/>
      <c r="D1947" s="847"/>
      <c r="E1947" s="848"/>
      <c r="F1947" s="849"/>
      <c r="G1947" s="846"/>
      <c r="H1947" s="850"/>
      <c r="I1947" s="257"/>
      <c r="J1947" s="257"/>
      <c r="K1947" s="257"/>
      <c r="L1947" s="700"/>
      <c r="M1947" s="701"/>
    </row>
    <row r="1948" spans="1:13" hidden="1" x14ac:dyDescent="0.25">
      <c r="A1948" s="302"/>
      <c r="B1948" s="303"/>
      <c r="C1948" s="304"/>
      <c r="D1948" s="847"/>
      <c r="E1948" s="848"/>
      <c r="F1948" s="849"/>
      <c r="G1948" s="846"/>
      <c r="H1948" s="850"/>
      <c r="I1948" s="257"/>
      <c r="J1948" s="257"/>
      <c r="K1948" s="257"/>
      <c r="L1948" s="700"/>
      <c r="M1948" s="701"/>
    </row>
    <row r="1949" spans="1:13" hidden="1" x14ac:dyDescent="0.25">
      <c r="A1949" s="302"/>
      <c r="B1949" s="303"/>
      <c r="C1949" s="304"/>
      <c r="D1949" s="847"/>
      <c r="E1949" s="848"/>
      <c r="F1949" s="849"/>
      <c r="G1949" s="846"/>
      <c r="H1949" s="850"/>
      <c r="I1949" s="257"/>
      <c r="J1949" s="257"/>
      <c r="K1949" s="257"/>
      <c r="L1949" s="700"/>
      <c r="M1949" s="701"/>
    </row>
    <row r="1950" spans="1:13" hidden="1" x14ac:dyDescent="0.25">
      <c r="A1950" s="302"/>
      <c r="B1950" s="303"/>
      <c r="C1950" s="304"/>
      <c r="D1950" s="847"/>
      <c r="E1950" s="848"/>
      <c r="F1950" s="849"/>
      <c r="G1950" s="846"/>
      <c r="H1950" s="850"/>
      <c r="I1950" s="257"/>
      <c r="J1950" s="257"/>
      <c r="K1950" s="257"/>
      <c r="L1950" s="700"/>
      <c r="M1950" s="701"/>
    </row>
    <row r="1951" spans="1:13" hidden="1" x14ac:dyDescent="0.25">
      <c r="A1951" s="302"/>
      <c r="B1951" s="303"/>
      <c r="C1951" s="304"/>
      <c r="D1951" s="847"/>
      <c r="E1951" s="848"/>
      <c r="F1951" s="849"/>
      <c r="G1951" s="846"/>
      <c r="H1951" s="850"/>
      <c r="I1951" s="257"/>
      <c r="J1951" s="257"/>
      <c r="K1951" s="257"/>
      <c r="L1951" s="700"/>
      <c r="M1951" s="701"/>
    </row>
    <row r="1952" spans="1:13" hidden="1" x14ac:dyDescent="0.25">
      <c r="A1952" s="302"/>
      <c r="B1952" s="303"/>
      <c r="C1952" s="304"/>
      <c r="D1952" s="847"/>
      <c r="E1952" s="848"/>
      <c r="F1952" s="849"/>
      <c r="G1952" s="846"/>
      <c r="H1952" s="850"/>
      <c r="I1952" s="257"/>
      <c r="J1952" s="257"/>
      <c r="K1952" s="257"/>
      <c r="L1952" s="700"/>
      <c r="M1952" s="701"/>
    </row>
    <row r="1953" spans="1:13" hidden="1" x14ac:dyDescent="0.25">
      <c r="A1953" s="302"/>
      <c r="B1953" s="303"/>
      <c r="C1953" s="304"/>
      <c r="D1953" s="847"/>
      <c r="E1953" s="848"/>
      <c r="F1953" s="849"/>
      <c r="G1953" s="846"/>
      <c r="H1953" s="850"/>
      <c r="I1953" s="257"/>
      <c r="J1953" s="257"/>
      <c r="K1953" s="257"/>
      <c r="L1953" s="700"/>
      <c r="M1953" s="701"/>
    </row>
    <row r="1954" spans="1:13" hidden="1" x14ac:dyDescent="0.25">
      <c r="A1954" s="302"/>
      <c r="B1954" s="303"/>
      <c r="C1954" s="304"/>
      <c r="D1954" s="847"/>
      <c r="E1954" s="848"/>
      <c r="F1954" s="849"/>
      <c r="G1954" s="846"/>
      <c r="H1954" s="850"/>
      <c r="I1954" s="257"/>
      <c r="J1954" s="257"/>
      <c r="K1954" s="257"/>
      <c r="L1954" s="700"/>
      <c r="M1954" s="701"/>
    </row>
    <row r="1955" spans="1:13" hidden="1" x14ac:dyDescent="0.25">
      <c r="A1955" s="302"/>
      <c r="B1955" s="303"/>
      <c r="C1955" s="304"/>
      <c r="D1955" s="847"/>
      <c r="E1955" s="848"/>
      <c r="F1955" s="849"/>
      <c r="G1955" s="846"/>
      <c r="H1955" s="850"/>
      <c r="I1955" s="257"/>
      <c r="J1955" s="257"/>
      <c r="K1955" s="257"/>
      <c r="L1955" s="700"/>
      <c r="M1955" s="701"/>
    </row>
    <row r="1956" spans="1:13" hidden="1" x14ac:dyDescent="0.25">
      <c r="A1956" s="302"/>
      <c r="B1956" s="303"/>
      <c r="C1956" s="304"/>
      <c r="D1956" s="847"/>
      <c r="E1956" s="848"/>
      <c r="F1956" s="849"/>
      <c r="G1956" s="846"/>
      <c r="H1956" s="850"/>
      <c r="I1956" s="257"/>
      <c r="J1956" s="257"/>
      <c r="K1956" s="257"/>
      <c r="L1956" s="700"/>
      <c r="M1956" s="701"/>
    </row>
    <row r="1957" spans="1:13" hidden="1" x14ac:dyDescent="0.25">
      <c r="A1957" s="302"/>
      <c r="B1957" s="303"/>
      <c r="C1957" s="304"/>
      <c r="D1957" s="847"/>
      <c r="E1957" s="848"/>
      <c r="F1957" s="849"/>
      <c r="G1957" s="846"/>
      <c r="H1957" s="850"/>
      <c r="I1957" s="257"/>
      <c r="J1957" s="257"/>
      <c r="K1957" s="257"/>
      <c r="L1957" s="700"/>
      <c r="M1957" s="701"/>
    </row>
    <row r="1958" spans="1:13" hidden="1" x14ac:dyDescent="0.25">
      <c r="A1958" s="302"/>
      <c r="B1958" s="303"/>
      <c r="C1958" s="304"/>
      <c r="D1958" s="847"/>
      <c r="E1958" s="848"/>
      <c r="F1958" s="849"/>
      <c r="G1958" s="846"/>
      <c r="H1958" s="850"/>
      <c r="I1958" s="257"/>
      <c r="J1958" s="257"/>
      <c r="K1958" s="257"/>
      <c r="L1958" s="700"/>
      <c r="M1958" s="701"/>
    </row>
    <row r="1959" spans="1:13" hidden="1" x14ac:dyDescent="0.25">
      <c r="A1959" s="302"/>
      <c r="B1959" s="303"/>
      <c r="C1959" s="304"/>
      <c r="D1959" s="847"/>
      <c r="E1959" s="848"/>
      <c r="F1959" s="849"/>
      <c r="G1959" s="846"/>
      <c r="H1959" s="850"/>
      <c r="I1959" s="257"/>
      <c r="J1959" s="257"/>
      <c r="K1959" s="257"/>
      <c r="L1959" s="700"/>
      <c r="M1959" s="701"/>
    </row>
    <row r="1960" spans="1:13" hidden="1" x14ac:dyDescent="0.25">
      <c r="A1960" s="302"/>
      <c r="B1960" s="303"/>
      <c r="C1960" s="304"/>
      <c r="D1960" s="847"/>
      <c r="E1960" s="848"/>
      <c r="F1960" s="849"/>
      <c r="G1960" s="846"/>
      <c r="H1960" s="850"/>
      <c r="I1960" s="257"/>
      <c r="J1960" s="257"/>
      <c r="K1960" s="257"/>
      <c r="L1960" s="700"/>
      <c r="M1960" s="701"/>
    </row>
    <row r="1961" spans="1:13" hidden="1" x14ac:dyDescent="0.25">
      <c r="A1961" s="302"/>
      <c r="B1961" s="303"/>
      <c r="C1961" s="304"/>
      <c r="D1961" s="847"/>
      <c r="E1961" s="848"/>
      <c r="F1961" s="849"/>
      <c r="G1961" s="846"/>
      <c r="H1961" s="850"/>
      <c r="I1961" s="257"/>
      <c r="J1961" s="257"/>
      <c r="K1961" s="257"/>
      <c r="L1961" s="700"/>
      <c r="M1961" s="701"/>
    </row>
    <row r="1962" spans="1:13" hidden="1" x14ac:dyDescent="0.25">
      <c r="A1962" s="302"/>
      <c r="B1962" s="303"/>
      <c r="C1962" s="304"/>
      <c r="D1962" s="847"/>
      <c r="E1962" s="848"/>
      <c r="F1962" s="849"/>
      <c r="G1962" s="846"/>
      <c r="H1962" s="850"/>
      <c r="I1962" s="257"/>
      <c r="J1962" s="257"/>
      <c r="K1962" s="257"/>
      <c r="L1962" s="700"/>
      <c r="M1962" s="701"/>
    </row>
    <row r="1963" spans="1:13" hidden="1" x14ac:dyDescent="0.25">
      <c r="A1963" s="302"/>
      <c r="B1963" s="303"/>
      <c r="C1963" s="304"/>
      <c r="D1963" s="847"/>
      <c r="E1963" s="848"/>
      <c r="F1963" s="849"/>
      <c r="G1963" s="846"/>
      <c r="H1963" s="850"/>
      <c r="I1963" s="257"/>
      <c r="J1963" s="257"/>
      <c r="K1963" s="257"/>
      <c r="L1963" s="700"/>
      <c r="M1963" s="701"/>
    </row>
    <row r="1964" spans="1:13" hidden="1" x14ac:dyDescent="0.25">
      <c r="A1964" s="302"/>
      <c r="B1964" s="303"/>
      <c r="C1964" s="304"/>
      <c r="D1964" s="847"/>
      <c r="E1964" s="848"/>
      <c r="F1964" s="849"/>
      <c r="G1964" s="846"/>
      <c r="H1964" s="850"/>
      <c r="I1964" s="257"/>
      <c r="J1964" s="257"/>
      <c r="K1964" s="257"/>
      <c r="L1964" s="700"/>
      <c r="M1964" s="701"/>
    </row>
    <row r="1965" spans="1:13" hidden="1" x14ac:dyDescent="0.25">
      <c r="A1965" s="302"/>
      <c r="B1965" s="303"/>
      <c r="C1965" s="304"/>
      <c r="D1965" s="847"/>
      <c r="E1965" s="848"/>
      <c r="F1965" s="849"/>
      <c r="G1965" s="846"/>
      <c r="H1965" s="850"/>
      <c r="I1965" s="257"/>
      <c r="J1965" s="257"/>
      <c r="K1965" s="257"/>
      <c r="L1965" s="700"/>
      <c r="M1965" s="701"/>
    </row>
    <row r="1966" spans="1:13" hidden="1" x14ac:dyDescent="0.25">
      <c r="A1966" s="302"/>
      <c r="B1966" s="303"/>
      <c r="C1966" s="304"/>
      <c r="D1966" s="847"/>
      <c r="E1966" s="848"/>
      <c r="F1966" s="849"/>
      <c r="G1966" s="846"/>
      <c r="H1966" s="850"/>
      <c r="I1966" s="257"/>
      <c r="J1966" s="257"/>
      <c r="K1966" s="257"/>
      <c r="L1966" s="700"/>
      <c r="M1966" s="701"/>
    </row>
    <row r="1967" spans="1:13" hidden="1" x14ac:dyDescent="0.25">
      <c r="A1967" s="302"/>
      <c r="B1967" s="303"/>
      <c r="C1967" s="304"/>
      <c r="D1967" s="847"/>
      <c r="E1967" s="848"/>
      <c r="F1967" s="849"/>
      <c r="G1967" s="846"/>
      <c r="H1967" s="850"/>
      <c r="I1967" s="257"/>
      <c r="J1967" s="257"/>
      <c r="K1967" s="257"/>
      <c r="L1967" s="700"/>
      <c r="M1967" s="701"/>
    </row>
    <row r="1968" spans="1:13" hidden="1" x14ac:dyDescent="0.25">
      <c r="A1968" s="302"/>
      <c r="B1968" s="303"/>
      <c r="C1968" s="304"/>
      <c r="D1968" s="847"/>
      <c r="E1968" s="848"/>
      <c r="F1968" s="849"/>
      <c r="G1968" s="846"/>
      <c r="H1968" s="850"/>
      <c r="I1968" s="257"/>
      <c r="J1968" s="257"/>
      <c r="K1968" s="257"/>
      <c r="L1968" s="700"/>
      <c r="M1968" s="701"/>
    </row>
    <row r="1969" spans="1:13" hidden="1" x14ac:dyDescent="0.25">
      <c r="A1969" s="302"/>
      <c r="B1969" s="303"/>
      <c r="C1969" s="304"/>
      <c r="D1969" s="847"/>
      <c r="E1969" s="848"/>
      <c r="F1969" s="849"/>
      <c r="G1969" s="846"/>
      <c r="H1969" s="850"/>
      <c r="I1969" s="257"/>
      <c r="J1969" s="257"/>
      <c r="K1969" s="257"/>
      <c r="L1969" s="700"/>
      <c r="M1969" s="701"/>
    </row>
    <row r="1970" spans="1:13" hidden="1" x14ac:dyDescent="0.25">
      <c r="A1970" s="302"/>
      <c r="B1970" s="303"/>
      <c r="C1970" s="304"/>
      <c r="D1970" s="847"/>
      <c r="E1970" s="848"/>
      <c r="F1970" s="849"/>
      <c r="G1970" s="846"/>
      <c r="H1970" s="850"/>
      <c r="I1970" s="257"/>
      <c r="J1970" s="257"/>
      <c r="K1970" s="257"/>
      <c r="L1970" s="700"/>
      <c r="M1970" s="701"/>
    </row>
    <row r="1971" spans="1:13" hidden="1" x14ac:dyDescent="0.25">
      <c r="A1971" s="302"/>
      <c r="B1971" s="303"/>
      <c r="C1971" s="304"/>
      <c r="D1971" s="847"/>
      <c r="E1971" s="848"/>
      <c r="F1971" s="849"/>
      <c r="G1971" s="846"/>
      <c r="H1971" s="850"/>
      <c r="I1971" s="257"/>
      <c r="J1971" s="257"/>
      <c r="K1971" s="257"/>
      <c r="L1971" s="700"/>
      <c r="M1971" s="701"/>
    </row>
    <row r="1972" spans="1:13" hidden="1" x14ac:dyDescent="0.25">
      <c r="A1972" s="302"/>
      <c r="B1972" s="303"/>
      <c r="C1972" s="304"/>
      <c r="D1972" s="847"/>
      <c r="E1972" s="848"/>
      <c r="F1972" s="849"/>
      <c r="G1972" s="846"/>
      <c r="H1972" s="850"/>
      <c r="I1972" s="257"/>
      <c r="J1972" s="257"/>
      <c r="K1972" s="257"/>
      <c r="L1972" s="700"/>
      <c r="M1972" s="701"/>
    </row>
    <row r="1973" spans="1:13" hidden="1" x14ac:dyDescent="0.25">
      <c r="A1973" s="302"/>
      <c r="B1973" s="303"/>
      <c r="C1973" s="304"/>
      <c r="D1973" s="847"/>
      <c r="E1973" s="848"/>
      <c r="F1973" s="849"/>
      <c r="G1973" s="846"/>
      <c r="H1973" s="850"/>
      <c r="I1973" s="257"/>
      <c r="J1973" s="257"/>
      <c r="K1973" s="257"/>
      <c r="L1973" s="700"/>
      <c r="M1973" s="701"/>
    </row>
    <row r="1974" spans="1:13" hidden="1" x14ac:dyDescent="0.25">
      <c r="A1974" s="302"/>
      <c r="B1974" s="303"/>
      <c r="C1974" s="304"/>
      <c r="D1974" s="847"/>
      <c r="E1974" s="848"/>
      <c r="F1974" s="849"/>
      <c r="G1974" s="846"/>
      <c r="H1974" s="850"/>
      <c r="I1974" s="257"/>
      <c r="J1974" s="257"/>
      <c r="K1974" s="257"/>
      <c r="L1974" s="700"/>
      <c r="M1974" s="701"/>
    </row>
    <row r="1975" spans="1:13" hidden="1" x14ac:dyDescent="0.25">
      <c r="A1975" s="302"/>
      <c r="B1975" s="303"/>
      <c r="C1975" s="304"/>
      <c r="D1975" s="847"/>
      <c r="E1975" s="848"/>
      <c r="F1975" s="849"/>
      <c r="G1975" s="846"/>
      <c r="H1975" s="850"/>
      <c r="I1975" s="257"/>
      <c r="J1975" s="257"/>
      <c r="K1975" s="257"/>
      <c r="L1975" s="700"/>
      <c r="M1975" s="701"/>
    </row>
    <row r="1976" spans="1:13" hidden="1" x14ac:dyDescent="0.25">
      <c r="A1976" s="302"/>
      <c r="B1976" s="303"/>
      <c r="C1976" s="304"/>
      <c r="D1976" s="847"/>
      <c r="E1976" s="848"/>
      <c r="F1976" s="849"/>
      <c r="G1976" s="846"/>
      <c r="H1976" s="850"/>
      <c r="I1976" s="257"/>
      <c r="J1976" s="257"/>
      <c r="K1976" s="257"/>
      <c r="L1976" s="700"/>
      <c r="M1976" s="701"/>
    </row>
    <row r="1977" spans="1:13" hidden="1" x14ac:dyDescent="0.25">
      <c r="A1977" s="302"/>
      <c r="B1977" s="303"/>
      <c r="C1977" s="304"/>
      <c r="D1977" s="847"/>
      <c r="E1977" s="848"/>
      <c r="F1977" s="849"/>
      <c r="G1977" s="846"/>
      <c r="H1977" s="850"/>
      <c r="I1977" s="257"/>
      <c r="J1977" s="257"/>
      <c r="K1977" s="257"/>
      <c r="L1977" s="700"/>
      <c r="M1977" s="701"/>
    </row>
    <row r="1978" spans="1:13" hidden="1" x14ac:dyDescent="0.25">
      <c r="A1978" s="302"/>
      <c r="B1978" s="303"/>
      <c r="C1978" s="304"/>
      <c r="D1978" s="847"/>
      <c r="E1978" s="848"/>
      <c r="F1978" s="849"/>
      <c r="G1978" s="846"/>
      <c r="H1978" s="850"/>
      <c r="I1978" s="257"/>
      <c r="J1978" s="257"/>
      <c r="K1978" s="257"/>
      <c r="L1978" s="700"/>
      <c r="M1978" s="701"/>
    </row>
    <row r="1979" spans="1:13" hidden="1" x14ac:dyDescent="0.25">
      <c r="A1979" s="302"/>
      <c r="B1979" s="303"/>
      <c r="C1979" s="304"/>
      <c r="D1979" s="847"/>
      <c r="E1979" s="848"/>
      <c r="F1979" s="849"/>
      <c r="G1979" s="846"/>
      <c r="H1979" s="850"/>
      <c r="I1979" s="257"/>
      <c r="J1979" s="257"/>
      <c r="K1979" s="257"/>
      <c r="L1979" s="700"/>
      <c r="M1979" s="701"/>
    </row>
    <row r="1980" spans="1:13" hidden="1" x14ac:dyDescent="0.25">
      <c r="A1980" s="302"/>
      <c r="B1980" s="303"/>
      <c r="C1980" s="304"/>
      <c r="D1980" s="847"/>
      <c r="E1980" s="848"/>
      <c r="F1980" s="849"/>
      <c r="G1980" s="846"/>
      <c r="H1980" s="850"/>
      <c r="I1980" s="257"/>
      <c r="J1980" s="257"/>
      <c r="K1980" s="257"/>
      <c r="L1980" s="700"/>
      <c r="M1980" s="701"/>
    </row>
    <row r="1981" spans="1:13" hidden="1" x14ac:dyDescent="0.25">
      <c r="A1981" s="302"/>
      <c r="B1981" s="303"/>
      <c r="C1981" s="304"/>
      <c r="D1981" s="847"/>
      <c r="E1981" s="848"/>
      <c r="F1981" s="849"/>
      <c r="G1981" s="846"/>
      <c r="H1981" s="850"/>
      <c r="I1981" s="257"/>
      <c r="J1981" s="257"/>
      <c r="K1981" s="257"/>
      <c r="L1981" s="700"/>
      <c r="M1981" s="701"/>
    </row>
    <row r="1982" spans="1:13" hidden="1" x14ac:dyDescent="0.25">
      <c r="A1982" s="302"/>
      <c r="B1982" s="303"/>
      <c r="C1982" s="304"/>
      <c r="D1982" s="847"/>
      <c r="E1982" s="848"/>
      <c r="F1982" s="849"/>
      <c r="G1982" s="846"/>
      <c r="H1982" s="850"/>
      <c r="I1982" s="257"/>
      <c r="J1982" s="257"/>
      <c r="K1982" s="257"/>
      <c r="L1982" s="700"/>
      <c r="M1982" s="701"/>
    </row>
    <row r="1983" spans="1:13" hidden="1" x14ac:dyDescent="0.25">
      <c r="A1983" s="302"/>
      <c r="B1983" s="303"/>
      <c r="C1983" s="304"/>
      <c r="D1983" s="847"/>
      <c r="E1983" s="848"/>
      <c r="F1983" s="849"/>
      <c r="G1983" s="846"/>
      <c r="H1983" s="850"/>
      <c r="I1983" s="257"/>
      <c r="J1983" s="257"/>
      <c r="K1983" s="257"/>
      <c r="L1983" s="700"/>
      <c r="M1983" s="701"/>
    </row>
    <row r="1984" spans="1:13" hidden="1" x14ac:dyDescent="0.25">
      <c r="A1984" s="302"/>
      <c r="B1984" s="303"/>
      <c r="C1984" s="304"/>
      <c r="D1984" s="847"/>
      <c r="E1984" s="848"/>
      <c r="F1984" s="849"/>
      <c r="G1984" s="846"/>
      <c r="H1984" s="850"/>
      <c r="I1984" s="257"/>
      <c r="J1984" s="257"/>
      <c r="K1984" s="257"/>
      <c r="L1984" s="700"/>
      <c r="M1984" s="701"/>
    </row>
    <row r="1985" spans="1:13" hidden="1" x14ac:dyDescent="0.25">
      <c r="A1985" s="302"/>
      <c r="B1985" s="303"/>
      <c r="C1985" s="304"/>
      <c r="D1985" s="847"/>
      <c r="E1985" s="848"/>
      <c r="F1985" s="849"/>
      <c r="G1985" s="846"/>
      <c r="H1985" s="850"/>
      <c r="I1985" s="257"/>
      <c r="J1985" s="257"/>
      <c r="K1985" s="257"/>
      <c r="L1985" s="700"/>
      <c r="M1985" s="701"/>
    </row>
    <row r="1986" spans="1:13" hidden="1" x14ac:dyDescent="0.25">
      <c r="A1986" s="302"/>
      <c r="B1986" s="303"/>
      <c r="C1986" s="304"/>
      <c r="D1986" s="847"/>
      <c r="E1986" s="848"/>
      <c r="F1986" s="849"/>
      <c r="G1986" s="846"/>
      <c r="H1986" s="850"/>
      <c r="I1986" s="257"/>
      <c r="J1986" s="257"/>
      <c r="K1986" s="257"/>
      <c r="L1986" s="700"/>
      <c r="M1986" s="701"/>
    </row>
    <row r="1987" spans="1:13" hidden="1" x14ac:dyDescent="0.25">
      <c r="A1987" s="302"/>
      <c r="B1987" s="303"/>
      <c r="C1987" s="304"/>
      <c r="D1987" s="847"/>
      <c r="E1987" s="848"/>
      <c r="F1987" s="849"/>
      <c r="G1987" s="846"/>
      <c r="H1987" s="850"/>
      <c r="I1987" s="257"/>
      <c r="J1987" s="257"/>
      <c r="K1987" s="257"/>
      <c r="L1987" s="700"/>
      <c r="M1987" s="701"/>
    </row>
    <row r="1988" spans="1:13" hidden="1" x14ac:dyDescent="0.25">
      <c r="A1988" s="302"/>
      <c r="B1988" s="303"/>
      <c r="C1988" s="304"/>
      <c r="D1988" s="847"/>
      <c r="E1988" s="848"/>
      <c r="F1988" s="849"/>
      <c r="G1988" s="846"/>
      <c r="H1988" s="850"/>
      <c r="I1988" s="257"/>
      <c r="J1988" s="257"/>
      <c r="K1988" s="257"/>
      <c r="L1988" s="700"/>
      <c r="M1988" s="701"/>
    </row>
    <row r="1989" spans="1:13" hidden="1" x14ac:dyDescent="0.25">
      <c r="A1989" s="302"/>
      <c r="B1989" s="303"/>
      <c r="C1989" s="304"/>
      <c r="D1989" s="847"/>
      <c r="E1989" s="848"/>
      <c r="F1989" s="849"/>
      <c r="G1989" s="846"/>
      <c r="H1989" s="850"/>
      <c r="I1989" s="257"/>
      <c r="J1989" s="257"/>
      <c r="K1989" s="257"/>
      <c r="L1989" s="700"/>
      <c r="M1989" s="701"/>
    </row>
    <row r="1990" spans="1:13" hidden="1" x14ac:dyDescent="0.25">
      <c r="A1990" s="302"/>
      <c r="B1990" s="303"/>
      <c r="C1990" s="304"/>
      <c r="D1990" s="847"/>
      <c r="E1990" s="848"/>
      <c r="F1990" s="849"/>
      <c r="G1990" s="846"/>
      <c r="H1990" s="850"/>
      <c r="I1990" s="257"/>
      <c r="J1990" s="257"/>
      <c r="K1990" s="257"/>
      <c r="L1990" s="700"/>
      <c r="M1990" s="701"/>
    </row>
    <row r="1991" spans="1:13" hidden="1" x14ac:dyDescent="0.25">
      <c r="A1991" s="302"/>
      <c r="B1991" s="303"/>
      <c r="C1991" s="304"/>
      <c r="D1991" s="847"/>
      <c r="E1991" s="848"/>
      <c r="F1991" s="849"/>
      <c r="G1991" s="846"/>
      <c r="H1991" s="850"/>
      <c r="I1991" s="257"/>
      <c r="J1991" s="257"/>
      <c r="K1991" s="257"/>
      <c r="L1991" s="700"/>
      <c r="M1991" s="701"/>
    </row>
    <row r="1992" spans="1:13" hidden="1" x14ac:dyDescent="0.25">
      <c r="A1992" s="302"/>
      <c r="B1992" s="303"/>
      <c r="C1992" s="304"/>
      <c r="D1992" s="847"/>
      <c r="E1992" s="848"/>
      <c r="F1992" s="849"/>
      <c r="G1992" s="846"/>
      <c r="H1992" s="850"/>
      <c r="I1992" s="257"/>
      <c r="J1992" s="257"/>
      <c r="K1992" s="257"/>
      <c r="L1992" s="700"/>
      <c r="M1992" s="701"/>
    </row>
    <row r="1993" spans="1:13" hidden="1" x14ac:dyDescent="0.25">
      <c r="A1993" s="302"/>
      <c r="B1993" s="303"/>
      <c r="C1993" s="304"/>
      <c r="D1993" s="847"/>
      <c r="E1993" s="848"/>
      <c r="F1993" s="849"/>
      <c r="G1993" s="846"/>
      <c r="H1993" s="850"/>
      <c r="I1993" s="257"/>
      <c r="J1993" s="257"/>
      <c r="K1993" s="257"/>
      <c r="L1993" s="700"/>
      <c r="M1993" s="701"/>
    </row>
    <row r="1994" spans="1:13" hidden="1" x14ac:dyDescent="0.25">
      <c r="A1994" s="302"/>
      <c r="B1994" s="303"/>
      <c r="C1994" s="304"/>
      <c r="D1994" s="847"/>
      <c r="E1994" s="848"/>
      <c r="F1994" s="849"/>
      <c r="G1994" s="846"/>
      <c r="H1994" s="850"/>
      <c r="I1994" s="257"/>
      <c r="J1994" s="257"/>
      <c r="K1994" s="257"/>
      <c r="L1994" s="700"/>
      <c r="M1994" s="701"/>
    </row>
    <row r="1995" spans="1:13" hidden="1" x14ac:dyDescent="0.25">
      <c r="A1995" s="302"/>
      <c r="B1995" s="303"/>
      <c r="C1995" s="304"/>
      <c r="D1995" s="847"/>
      <c r="E1995" s="848"/>
      <c r="F1995" s="849"/>
      <c r="G1995" s="846"/>
      <c r="H1995" s="850"/>
      <c r="I1995" s="257"/>
      <c r="J1995" s="257"/>
      <c r="K1995" s="257"/>
      <c r="L1995" s="700"/>
      <c r="M1995" s="701"/>
    </row>
    <row r="1996" spans="1:13" hidden="1" x14ac:dyDescent="0.25">
      <c r="A1996" s="302"/>
      <c r="B1996" s="303"/>
      <c r="C1996" s="304"/>
      <c r="D1996" s="847"/>
      <c r="E1996" s="848"/>
      <c r="F1996" s="849"/>
      <c r="G1996" s="846"/>
      <c r="H1996" s="850"/>
      <c r="I1996" s="257"/>
      <c r="J1996" s="257"/>
      <c r="K1996" s="257"/>
      <c r="L1996" s="700"/>
      <c r="M1996" s="701"/>
    </row>
    <row r="1997" spans="1:13" hidden="1" x14ac:dyDescent="0.25">
      <c r="A1997" s="302"/>
      <c r="B1997" s="303"/>
      <c r="C1997" s="304"/>
      <c r="D1997" s="847"/>
      <c r="E1997" s="848"/>
      <c r="F1997" s="849"/>
      <c r="G1997" s="846"/>
      <c r="H1997" s="850"/>
      <c r="I1997" s="257"/>
      <c r="J1997" s="257"/>
      <c r="K1997" s="257"/>
      <c r="L1997" s="700"/>
      <c r="M1997" s="701"/>
    </row>
    <row r="1998" spans="1:13" hidden="1" x14ac:dyDescent="0.25">
      <c r="A1998" s="302"/>
      <c r="B1998" s="303"/>
      <c r="C1998" s="304"/>
      <c r="D1998" s="847"/>
      <c r="E1998" s="848"/>
      <c r="F1998" s="849"/>
      <c r="G1998" s="846"/>
      <c r="H1998" s="850"/>
      <c r="I1998" s="257"/>
      <c r="J1998" s="257"/>
      <c r="K1998" s="257"/>
      <c r="L1998" s="700"/>
      <c r="M1998" s="701"/>
    </row>
    <row r="1999" spans="1:13" hidden="1" x14ac:dyDescent="0.25">
      <c r="A1999" s="302"/>
      <c r="B1999" s="303"/>
      <c r="C1999" s="304"/>
      <c r="D1999" s="847"/>
      <c r="E1999" s="848"/>
      <c r="F1999" s="849"/>
      <c r="G1999" s="846"/>
      <c r="H1999" s="850"/>
      <c r="I1999" s="257"/>
      <c r="J1999" s="257"/>
      <c r="K1999" s="257"/>
      <c r="L1999" s="700"/>
      <c r="M1999" s="701"/>
    </row>
    <row r="2000" spans="1:13" hidden="1" x14ac:dyDescent="0.25">
      <c r="A2000" s="302"/>
      <c r="B2000" s="303"/>
      <c r="C2000" s="304"/>
      <c r="D2000" s="847"/>
      <c r="E2000" s="848"/>
      <c r="F2000" s="849"/>
      <c r="G2000" s="846"/>
      <c r="H2000" s="850"/>
      <c r="I2000" s="257"/>
      <c r="J2000" s="257"/>
      <c r="K2000" s="257"/>
      <c r="L2000" s="700"/>
      <c r="M2000" s="701"/>
    </row>
    <row r="2001" spans="1:13" hidden="1" x14ac:dyDescent="0.25">
      <c r="A2001" s="302"/>
      <c r="B2001" s="303"/>
      <c r="C2001" s="304"/>
      <c r="D2001" s="847"/>
      <c r="E2001" s="848"/>
      <c r="F2001" s="849"/>
      <c r="G2001" s="846"/>
      <c r="H2001" s="850"/>
      <c r="I2001" s="257"/>
      <c r="J2001" s="257"/>
      <c r="K2001" s="257"/>
      <c r="L2001" s="700"/>
      <c r="M2001" s="701"/>
    </row>
    <row r="2002" spans="1:13" hidden="1" x14ac:dyDescent="0.25">
      <c r="A2002" s="302"/>
      <c r="B2002" s="303"/>
      <c r="C2002" s="304"/>
      <c r="D2002" s="847"/>
      <c r="E2002" s="848"/>
      <c r="F2002" s="849"/>
      <c r="G2002" s="846"/>
      <c r="H2002" s="850"/>
      <c r="I2002" s="257"/>
      <c r="J2002" s="257"/>
      <c r="K2002" s="257"/>
      <c r="L2002" s="700"/>
      <c r="M2002" s="701"/>
    </row>
    <row r="2003" spans="1:13" hidden="1" x14ac:dyDescent="0.25">
      <c r="A2003" s="302"/>
      <c r="B2003" s="303"/>
      <c r="C2003" s="304"/>
      <c r="D2003" s="847"/>
      <c r="E2003" s="848"/>
      <c r="F2003" s="849"/>
      <c r="G2003" s="846"/>
      <c r="H2003" s="850"/>
      <c r="I2003" s="257"/>
      <c r="J2003" s="257"/>
      <c r="K2003" s="257"/>
      <c r="L2003" s="700"/>
      <c r="M2003" s="701"/>
    </row>
    <row r="2004" spans="1:13" hidden="1" x14ac:dyDescent="0.25">
      <c r="A2004" s="302"/>
      <c r="B2004" s="303"/>
      <c r="C2004" s="304"/>
      <c r="D2004" s="847"/>
      <c r="E2004" s="848"/>
      <c r="F2004" s="849"/>
      <c r="G2004" s="846"/>
      <c r="H2004" s="850"/>
      <c r="I2004" s="257"/>
      <c r="J2004" s="257"/>
      <c r="K2004" s="257"/>
      <c r="L2004" s="700"/>
      <c r="M2004" s="701"/>
    </row>
    <row r="2005" spans="1:13" hidden="1" x14ac:dyDescent="0.25">
      <c r="A2005" s="302"/>
      <c r="B2005" s="303"/>
      <c r="C2005" s="304"/>
      <c r="D2005" s="847"/>
      <c r="E2005" s="848"/>
      <c r="F2005" s="849"/>
      <c r="G2005" s="846"/>
      <c r="H2005" s="850"/>
      <c r="I2005" s="257"/>
      <c r="J2005" s="257"/>
      <c r="K2005" s="257"/>
      <c r="L2005" s="700"/>
      <c r="M2005" s="701"/>
    </row>
    <row r="2006" spans="1:13" hidden="1" x14ac:dyDescent="0.25">
      <c r="A2006" s="302"/>
      <c r="B2006" s="303"/>
      <c r="C2006" s="304"/>
      <c r="D2006" s="847"/>
      <c r="E2006" s="848"/>
      <c r="F2006" s="849"/>
      <c r="G2006" s="846"/>
      <c r="H2006" s="850"/>
      <c r="I2006" s="257"/>
      <c r="J2006" s="257"/>
      <c r="K2006" s="257"/>
      <c r="L2006" s="700"/>
      <c r="M2006" s="701"/>
    </row>
    <row r="2007" spans="1:13" hidden="1" x14ac:dyDescent="0.25">
      <c r="A2007" s="302"/>
      <c r="B2007" s="303"/>
      <c r="C2007" s="304"/>
      <c r="D2007" s="847"/>
      <c r="E2007" s="848"/>
      <c r="F2007" s="849"/>
      <c r="G2007" s="846"/>
      <c r="H2007" s="850"/>
      <c r="I2007" s="257"/>
      <c r="J2007" s="257"/>
      <c r="K2007" s="257"/>
      <c r="L2007" s="700"/>
      <c r="M2007" s="701"/>
    </row>
    <row r="2008" spans="1:13" hidden="1" x14ac:dyDescent="0.25">
      <c r="A2008" s="302"/>
      <c r="B2008" s="303"/>
      <c r="C2008" s="304"/>
      <c r="D2008" s="847"/>
      <c r="E2008" s="848"/>
      <c r="F2008" s="849"/>
      <c r="G2008" s="846"/>
      <c r="H2008" s="850"/>
      <c r="I2008" s="257"/>
      <c r="J2008" s="257"/>
      <c r="K2008" s="257"/>
      <c r="L2008" s="700"/>
      <c r="M2008" s="701"/>
    </row>
    <row r="2009" spans="1:13" hidden="1" x14ac:dyDescent="0.25">
      <c r="A2009" s="302"/>
      <c r="B2009" s="303"/>
      <c r="C2009" s="304"/>
      <c r="D2009" s="847"/>
      <c r="E2009" s="848"/>
      <c r="F2009" s="849"/>
      <c r="G2009" s="846"/>
      <c r="H2009" s="850"/>
      <c r="I2009" s="257"/>
      <c r="J2009" s="257"/>
      <c r="K2009" s="257"/>
      <c r="L2009" s="700"/>
      <c r="M2009" s="701"/>
    </row>
    <row r="2010" spans="1:13" hidden="1" x14ac:dyDescent="0.25">
      <c r="A2010" s="302"/>
      <c r="B2010" s="303"/>
      <c r="C2010" s="304"/>
      <c r="D2010" s="847"/>
      <c r="E2010" s="848"/>
      <c r="F2010" s="849"/>
      <c r="G2010" s="846"/>
      <c r="H2010" s="850"/>
      <c r="I2010" s="257"/>
      <c r="J2010" s="257"/>
      <c r="K2010" s="257"/>
      <c r="L2010" s="700"/>
      <c r="M2010" s="701"/>
    </row>
    <row r="2011" spans="1:13" hidden="1" x14ac:dyDescent="0.25">
      <c r="A2011" s="302"/>
      <c r="B2011" s="303"/>
      <c r="C2011" s="304"/>
      <c r="D2011" s="847"/>
      <c r="E2011" s="848"/>
      <c r="F2011" s="849"/>
      <c r="G2011" s="846"/>
      <c r="H2011" s="850"/>
      <c r="I2011" s="257"/>
      <c r="J2011" s="257"/>
      <c r="K2011" s="257"/>
      <c r="L2011" s="700"/>
      <c r="M2011" s="701"/>
    </row>
    <row r="2012" spans="1:13" hidden="1" x14ac:dyDescent="0.25">
      <c r="A2012" s="302"/>
      <c r="B2012" s="303"/>
      <c r="C2012" s="304"/>
      <c r="D2012" s="847"/>
      <c r="E2012" s="848"/>
      <c r="F2012" s="849"/>
      <c r="G2012" s="846"/>
      <c r="H2012" s="850"/>
      <c r="I2012" s="257"/>
      <c r="J2012" s="257"/>
      <c r="K2012" s="257"/>
      <c r="L2012" s="700"/>
      <c r="M2012" s="701"/>
    </row>
    <row r="2013" spans="1:13" hidden="1" x14ac:dyDescent="0.25">
      <c r="A2013" s="302"/>
      <c r="B2013" s="303"/>
      <c r="C2013" s="304"/>
      <c r="D2013" s="847"/>
      <c r="E2013" s="848"/>
      <c r="F2013" s="849"/>
      <c r="G2013" s="846"/>
      <c r="H2013" s="850"/>
      <c r="I2013" s="257"/>
      <c r="J2013" s="257"/>
      <c r="K2013" s="257"/>
      <c r="L2013" s="700"/>
      <c r="M2013" s="701"/>
    </row>
    <row r="2014" spans="1:13" hidden="1" x14ac:dyDescent="0.25">
      <c r="A2014" s="302"/>
      <c r="B2014" s="303"/>
      <c r="C2014" s="304"/>
      <c r="D2014" s="847"/>
      <c r="E2014" s="848"/>
      <c r="F2014" s="849"/>
      <c r="G2014" s="846"/>
      <c r="H2014" s="850"/>
      <c r="I2014" s="257"/>
      <c r="J2014" s="257"/>
      <c r="K2014" s="257"/>
      <c r="L2014" s="700"/>
      <c r="M2014" s="701"/>
    </row>
    <row r="2015" spans="1:13" hidden="1" x14ac:dyDescent="0.25">
      <c r="A2015" s="302"/>
      <c r="B2015" s="303"/>
      <c r="C2015" s="304"/>
      <c r="D2015" s="847"/>
      <c r="E2015" s="848"/>
      <c r="F2015" s="849"/>
      <c r="G2015" s="846"/>
      <c r="H2015" s="850"/>
      <c r="I2015" s="257"/>
      <c r="J2015" s="257"/>
      <c r="K2015" s="257"/>
      <c r="L2015" s="700"/>
      <c r="M2015" s="701"/>
    </row>
    <row r="2016" spans="1:13" hidden="1" x14ac:dyDescent="0.25">
      <c r="A2016" s="302"/>
      <c r="B2016" s="303"/>
      <c r="C2016" s="304"/>
      <c r="D2016" s="847"/>
      <c r="E2016" s="848"/>
      <c r="F2016" s="849"/>
      <c r="G2016" s="846"/>
      <c r="H2016" s="850"/>
      <c r="I2016" s="257"/>
      <c r="J2016" s="257"/>
      <c r="K2016" s="257"/>
      <c r="L2016" s="700"/>
      <c r="M2016" s="701"/>
    </row>
    <row r="2017" spans="1:13" hidden="1" x14ac:dyDescent="0.25">
      <c r="A2017" s="302"/>
      <c r="B2017" s="303"/>
      <c r="C2017" s="304"/>
      <c r="D2017" s="847"/>
      <c r="E2017" s="848"/>
      <c r="F2017" s="849"/>
      <c r="G2017" s="846"/>
      <c r="H2017" s="850"/>
      <c r="I2017" s="257"/>
      <c r="J2017" s="257"/>
      <c r="K2017" s="257"/>
      <c r="L2017" s="700"/>
      <c r="M2017" s="701"/>
    </row>
    <row r="2018" spans="1:13" hidden="1" x14ac:dyDescent="0.25">
      <c r="A2018" s="302"/>
      <c r="B2018" s="303"/>
      <c r="C2018" s="304"/>
      <c r="D2018" s="847"/>
      <c r="E2018" s="848"/>
      <c r="F2018" s="849"/>
      <c r="G2018" s="846"/>
      <c r="H2018" s="850"/>
      <c r="I2018" s="257"/>
      <c r="J2018" s="257"/>
      <c r="K2018" s="257"/>
      <c r="L2018" s="700"/>
      <c r="M2018" s="701"/>
    </row>
    <row r="2019" spans="1:13" hidden="1" x14ac:dyDescent="0.25">
      <c r="A2019" s="302"/>
      <c r="B2019" s="303"/>
      <c r="C2019" s="304"/>
      <c r="D2019" s="847"/>
      <c r="E2019" s="848"/>
      <c r="F2019" s="849"/>
      <c r="G2019" s="846"/>
      <c r="H2019" s="850"/>
      <c r="I2019" s="257"/>
      <c r="J2019" s="257"/>
      <c r="K2019" s="257"/>
      <c r="L2019" s="700"/>
      <c r="M2019" s="701"/>
    </row>
    <row r="2020" spans="1:13" hidden="1" x14ac:dyDescent="0.25">
      <c r="A2020" s="302"/>
      <c r="B2020" s="303"/>
      <c r="C2020" s="304"/>
      <c r="D2020" s="847"/>
      <c r="E2020" s="848"/>
      <c r="F2020" s="849"/>
      <c r="G2020" s="846"/>
      <c r="H2020" s="850"/>
      <c r="I2020" s="257"/>
      <c r="J2020" s="257"/>
      <c r="K2020" s="257"/>
      <c r="L2020" s="700"/>
      <c r="M2020" s="701"/>
    </row>
    <row r="2021" spans="1:13" hidden="1" x14ac:dyDescent="0.25">
      <c r="A2021" s="302"/>
      <c r="B2021" s="303"/>
      <c r="C2021" s="304"/>
      <c r="D2021" s="847"/>
      <c r="E2021" s="848"/>
      <c r="F2021" s="849"/>
      <c r="G2021" s="846"/>
      <c r="H2021" s="850"/>
      <c r="I2021" s="257"/>
      <c r="J2021" s="257"/>
      <c r="K2021" s="257"/>
      <c r="L2021" s="700"/>
      <c r="M2021" s="701"/>
    </row>
    <row r="2022" spans="1:13" hidden="1" x14ac:dyDescent="0.25">
      <c r="A2022" s="302"/>
      <c r="B2022" s="303"/>
      <c r="C2022" s="304"/>
      <c r="D2022" s="847"/>
      <c r="E2022" s="848"/>
      <c r="F2022" s="849"/>
      <c r="G2022" s="846"/>
      <c r="H2022" s="850"/>
      <c r="I2022" s="257"/>
      <c r="J2022" s="257"/>
      <c r="K2022" s="257"/>
      <c r="L2022" s="700"/>
      <c r="M2022" s="701"/>
    </row>
    <row r="2023" spans="1:13" hidden="1" x14ac:dyDescent="0.25">
      <c r="A2023" s="302"/>
      <c r="B2023" s="303"/>
      <c r="C2023" s="304"/>
      <c r="D2023" s="847"/>
      <c r="E2023" s="848"/>
      <c r="F2023" s="849"/>
      <c r="G2023" s="846"/>
      <c r="H2023" s="850"/>
      <c r="I2023" s="257"/>
      <c r="J2023" s="257"/>
      <c r="K2023" s="257"/>
      <c r="L2023" s="700"/>
      <c r="M2023" s="701"/>
    </row>
    <row r="2024" spans="1:13" hidden="1" x14ac:dyDescent="0.25">
      <c r="A2024" s="302"/>
      <c r="B2024" s="303"/>
      <c r="C2024" s="304"/>
      <c r="D2024" s="847"/>
      <c r="E2024" s="848"/>
      <c r="F2024" s="849"/>
      <c r="G2024" s="846"/>
      <c r="H2024" s="850"/>
      <c r="I2024" s="257"/>
      <c r="J2024" s="257"/>
      <c r="K2024" s="257"/>
      <c r="L2024" s="700"/>
      <c r="M2024" s="701"/>
    </row>
    <row r="2025" spans="1:13" hidden="1" x14ac:dyDescent="0.25">
      <c r="A2025" s="302"/>
      <c r="B2025" s="303"/>
      <c r="C2025" s="304"/>
      <c r="D2025" s="847"/>
      <c r="E2025" s="848"/>
      <c r="F2025" s="849"/>
      <c r="G2025" s="846"/>
      <c r="H2025" s="850"/>
      <c r="I2025" s="257"/>
      <c r="J2025" s="257"/>
      <c r="K2025" s="257"/>
      <c r="L2025" s="700"/>
      <c r="M2025" s="701"/>
    </row>
    <row r="2026" spans="1:13" hidden="1" x14ac:dyDescent="0.25">
      <c r="A2026" s="302"/>
      <c r="B2026" s="303"/>
      <c r="C2026" s="304"/>
      <c r="D2026" s="847"/>
      <c r="E2026" s="848"/>
      <c r="F2026" s="849"/>
      <c r="G2026" s="846"/>
      <c r="H2026" s="850"/>
      <c r="I2026" s="257"/>
      <c r="J2026" s="257"/>
      <c r="K2026" s="257"/>
      <c r="L2026" s="700"/>
      <c r="M2026" s="701"/>
    </row>
    <row r="2027" spans="1:13" hidden="1" x14ac:dyDescent="0.25">
      <c r="A2027" s="302"/>
      <c r="B2027" s="303"/>
      <c r="C2027" s="304"/>
      <c r="D2027" s="847"/>
      <c r="E2027" s="848"/>
      <c r="F2027" s="849"/>
      <c r="G2027" s="846"/>
      <c r="H2027" s="850"/>
      <c r="I2027" s="257"/>
      <c r="J2027" s="257"/>
      <c r="K2027" s="257"/>
      <c r="L2027" s="700"/>
      <c r="M2027" s="701"/>
    </row>
    <row r="2028" spans="1:13" hidden="1" x14ac:dyDescent="0.25">
      <c r="A2028" s="302"/>
      <c r="B2028" s="303"/>
      <c r="C2028" s="304"/>
      <c r="D2028" s="847"/>
      <c r="E2028" s="848"/>
      <c r="F2028" s="849"/>
      <c r="G2028" s="846"/>
      <c r="H2028" s="850"/>
      <c r="I2028" s="257"/>
      <c r="J2028" s="257"/>
      <c r="K2028" s="257"/>
      <c r="L2028" s="700"/>
      <c r="M2028" s="701"/>
    </row>
    <row r="2029" spans="1:13" hidden="1" x14ac:dyDescent="0.25">
      <c r="A2029" s="302"/>
      <c r="B2029" s="303"/>
      <c r="C2029" s="304"/>
      <c r="D2029" s="847"/>
      <c r="E2029" s="848"/>
      <c r="F2029" s="849"/>
      <c r="G2029" s="846"/>
      <c r="H2029" s="850"/>
      <c r="I2029" s="257"/>
      <c r="J2029" s="257"/>
      <c r="K2029" s="257"/>
      <c r="L2029" s="700"/>
      <c r="M2029" s="701"/>
    </row>
    <row r="2030" spans="1:13" hidden="1" x14ac:dyDescent="0.25">
      <c r="A2030" s="302"/>
      <c r="B2030" s="303"/>
      <c r="C2030" s="304"/>
      <c r="D2030" s="847"/>
      <c r="E2030" s="848"/>
      <c r="F2030" s="849"/>
      <c r="G2030" s="846"/>
      <c r="H2030" s="850"/>
      <c r="I2030" s="257"/>
      <c r="J2030" s="257"/>
      <c r="K2030" s="257"/>
      <c r="L2030" s="700"/>
      <c r="M2030" s="701"/>
    </row>
    <row r="2031" spans="1:13" hidden="1" x14ac:dyDescent="0.25">
      <c r="A2031" s="302"/>
      <c r="B2031" s="303"/>
      <c r="C2031" s="304"/>
      <c r="D2031" s="847"/>
      <c r="E2031" s="848"/>
      <c r="F2031" s="849"/>
      <c r="G2031" s="846"/>
      <c r="H2031" s="850"/>
      <c r="I2031" s="257"/>
      <c r="J2031" s="257"/>
      <c r="K2031" s="257"/>
      <c r="L2031" s="700"/>
      <c r="M2031" s="701"/>
    </row>
    <row r="2032" spans="1:13" hidden="1" x14ac:dyDescent="0.25">
      <c r="A2032" s="302"/>
      <c r="B2032" s="303"/>
      <c r="C2032" s="304"/>
      <c r="D2032" s="847"/>
      <c r="E2032" s="848"/>
      <c r="F2032" s="849"/>
      <c r="G2032" s="846"/>
      <c r="H2032" s="850"/>
      <c r="I2032" s="257"/>
      <c r="J2032" s="257"/>
      <c r="K2032" s="257"/>
      <c r="L2032" s="700"/>
      <c r="M2032" s="701"/>
    </row>
    <row r="2033" spans="1:13" hidden="1" x14ac:dyDescent="0.25">
      <c r="A2033" s="302"/>
      <c r="B2033" s="303"/>
      <c r="C2033" s="304"/>
      <c r="D2033" s="847"/>
      <c r="E2033" s="848"/>
      <c r="F2033" s="849"/>
      <c r="G2033" s="846"/>
      <c r="H2033" s="850"/>
      <c r="I2033" s="257"/>
      <c r="J2033" s="257"/>
      <c r="K2033" s="257"/>
      <c r="L2033" s="700"/>
      <c r="M2033" s="701"/>
    </row>
    <row r="2034" spans="1:13" hidden="1" x14ac:dyDescent="0.25">
      <c r="A2034" s="302"/>
      <c r="B2034" s="303"/>
      <c r="C2034" s="304"/>
      <c r="D2034" s="847"/>
      <c r="E2034" s="848"/>
      <c r="F2034" s="849"/>
      <c r="G2034" s="846"/>
      <c r="H2034" s="850"/>
      <c r="I2034" s="257"/>
      <c r="J2034" s="257"/>
      <c r="K2034" s="257"/>
      <c r="L2034" s="700"/>
      <c r="M2034" s="701"/>
    </row>
    <row r="2035" spans="1:13" hidden="1" x14ac:dyDescent="0.25">
      <c r="A2035" s="302"/>
      <c r="B2035" s="303"/>
      <c r="C2035" s="304"/>
      <c r="D2035" s="847"/>
      <c r="E2035" s="848"/>
      <c r="F2035" s="849"/>
      <c r="G2035" s="846"/>
      <c r="H2035" s="850"/>
      <c r="I2035" s="257"/>
      <c r="J2035" s="257"/>
      <c r="K2035" s="257"/>
      <c r="L2035" s="700"/>
      <c r="M2035" s="701"/>
    </row>
    <row r="2036" spans="1:13" hidden="1" x14ac:dyDescent="0.25">
      <c r="A2036" s="302"/>
      <c r="B2036" s="303"/>
      <c r="C2036" s="304"/>
      <c r="D2036" s="847"/>
      <c r="E2036" s="848"/>
      <c r="F2036" s="849"/>
      <c r="G2036" s="846"/>
      <c r="H2036" s="850"/>
      <c r="I2036" s="257"/>
      <c r="J2036" s="257"/>
      <c r="K2036" s="257"/>
      <c r="L2036" s="700"/>
      <c r="M2036" s="701"/>
    </row>
    <row r="2037" spans="1:13" hidden="1" x14ac:dyDescent="0.25">
      <c r="A2037" s="302"/>
      <c r="B2037" s="303"/>
      <c r="C2037" s="304"/>
      <c r="D2037" s="847"/>
      <c r="E2037" s="848"/>
      <c r="F2037" s="849"/>
      <c r="G2037" s="846"/>
      <c r="H2037" s="850"/>
      <c r="I2037" s="257"/>
      <c r="J2037" s="257"/>
      <c r="K2037" s="257"/>
      <c r="L2037" s="700"/>
      <c r="M2037" s="701"/>
    </row>
    <row r="2038" spans="1:13" hidden="1" x14ac:dyDescent="0.25">
      <c r="A2038" s="302"/>
      <c r="B2038" s="303"/>
      <c r="C2038" s="304"/>
      <c r="D2038" s="847"/>
      <c r="E2038" s="848"/>
      <c r="F2038" s="849"/>
      <c r="G2038" s="846"/>
      <c r="H2038" s="850"/>
      <c r="I2038" s="257"/>
      <c r="J2038" s="257"/>
      <c r="K2038" s="257"/>
      <c r="L2038" s="700"/>
      <c r="M2038" s="701"/>
    </row>
    <row r="2039" spans="1:13" hidden="1" x14ac:dyDescent="0.25">
      <c r="A2039" s="302"/>
      <c r="B2039" s="303"/>
      <c r="C2039" s="304"/>
      <c r="D2039" s="847"/>
      <c r="E2039" s="848"/>
      <c r="F2039" s="849"/>
      <c r="G2039" s="846"/>
      <c r="H2039" s="850"/>
      <c r="I2039" s="257"/>
      <c r="J2039" s="257"/>
      <c r="K2039" s="257"/>
      <c r="L2039" s="700"/>
      <c r="M2039" s="701"/>
    </row>
    <row r="2040" spans="1:13" hidden="1" x14ac:dyDescent="0.25">
      <c r="A2040" s="302"/>
      <c r="B2040" s="303"/>
      <c r="C2040" s="304"/>
      <c r="D2040" s="847"/>
      <c r="E2040" s="848"/>
      <c r="F2040" s="849"/>
      <c r="G2040" s="846"/>
      <c r="H2040" s="850"/>
      <c r="I2040" s="257"/>
      <c r="J2040" s="257"/>
      <c r="K2040" s="257"/>
      <c r="L2040" s="700"/>
      <c r="M2040" s="701"/>
    </row>
    <row r="2041" spans="1:13" hidden="1" x14ac:dyDescent="0.25">
      <c r="A2041" s="302"/>
      <c r="B2041" s="303"/>
      <c r="C2041" s="304"/>
      <c r="D2041" s="847"/>
      <c r="E2041" s="848"/>
      <c r="F2041" s="849"/>
      <c r="G2041" s="846"/>
      <c r="H2041" s="850"/>
      <c r="I2041" s="257"/>
      <c r="J2041" s="257"/>
      <c r="K2041" s="257"/>
      <c r="L2041" s="700"/>
      <c r="M2041" s="701"/>
    </row>
    <row r="2042" spans="1:13" hidden="1" x14ac:dyDescent="0.25">
      <c r="A2042" s="302"/>
      <c r="B2042" s="303"/>
      <c r="C2042" s="304"/>
      <c r="D2042" s="847"/>
      <c r="E2042" s="848"/>
      <c r="F2042" s="849"/>
      <c r="G2042" s="846"/>
      <c r="H2042" s="850"/>
      <c r="I2042" s="257"/>
      <c r="J2042" s="257"/>
      <c r="K2042" s="257"/>
      <c r="L2042" s="700"/>
      <c r="M2042" s="701"/>
    </row>
    <row r="2043" spans="1:13" hidden="1" x14ac:dyDescent="0.25">
      <c r="A2043" s="302"/>
      <c r="B2043" s="303"/>
      <c r="C2043" s="304"/>
      <c r="D2043" s="847"/>
      <c r="E2043" s="848"/>
      <c r="F2043" s="849"/>
      <c r="G2043" s="846"/>
      <c r="H2043" s="850"/>
      <c r="I2043" s="257"/>
      <c r="J2043" s="257"/>
      <c r="K2043" s="257"/>
      <c r="L2043" s="700"/>
      <c r="M2043" s="701"/>
    </row>
    <row r="2044" spans="1:13" hidden="1" x14ac:dyDescent="0.25">
      <c r="A2044" s="302"/>
      <c r="B2044" s="303"/>
      <c r="C2044" s="304"/>
      <c r="D2044" s="847"/>
      <c r="E2044" s="848"/>
      <c r="F2044" s="849"/>
      <c r="G2044" s="846"/>
      <c r="H2044" s="850"/>
      <c r="I2044" s="257"/>
      <c r="J2044" s="257"/>
      <c r="K2044" s="257"/>
      <c r="L2044" s="700"/>
      <c r="M2044" s="701"/>
    </row>
    <row r="2045" spans="1:13" hidden="1" x14ac:dyDescent="0.25">
      <c r="A2045" s="302"/>
      <c r="B2045" s="303"/>
      <c r="C2045" s="304"/>
      <c r="D2045" s="847"/>
      <c r="E2045" s="848"/>
      <c r="F2045" s="849"/>
      <c r="G2045" s="846"/>
      <c r="H2045" s="850"/>
      <c r="I2045" s="257"/>
      <c r="J2045" s="257"/>
      <c r="K2045" s="257"/>
      <c r="L2045" s="700"/>
      <c r="M2045" s="701"/>
    </row>
    <row r="2046" spans="1:13" hidden="1" x14ac:dyDescent="0.25">
      <c r="A2046" s="302"/>
      <c r="B2046" s="303"/>
      <c r="C2046" s="304"/>
      <c r="D2046" s="847"/>
      <c r="E2046" s="848"/>
      <c r="F2046" s="849"/>
      <c r="G2046" s="846"/>
      <c r="H2046" s="850"/>
      <c r="I2046" s="257"/>
      <c r="J2046" s="257"/>
      <c r="K2046" s="257"/>
      <c r="L2046" s="700"/>
      <c r="M2046" s="701"/>
    </row>
    <row r="2047" spans="1:13" hidden="1" x14ac:dyDescent="0.25">
      <c r="A2047" s="302"/>
      <c r="B2047" s="303"/>
      <c r="C2047" s="304"/>
      <c r="D2047" s="847"/>
      <c r="E2047" s="848"/>
      <c r="F2047" s="849"/>
      <c r="G2047" s="846"/>
      <c r="H2047" s="850"/>
      <c r="I2047" s="257"/>
      <c r="J2047" s="257"/>
      <c r="K2047" s="257"/>
      <c r="L2047" s="700"/>
      <c r="M2047" s="701"/>
    </row>
    <row r="2048" spans="1:13" hidden="1" x14ac:dyDescent="0.25">
      <c r="A2048" s="302"/>
      <c r="B2048" s="303"/>
      <c r="C2048" s="304"/>
      <c r="D2048" s="847"/>
      <c r="E2048" s="848"/>
      <c r="F2048" s="849"/>
      <c r="G2048" s="846"/>
      <c r="H2048" s="850"/>
      <c r="I2048" s="257"/>
      <c r="J2048" s="257"/>
      <c r="K2048" s="257"/>
      <c r="L2048" s="700"/>
      <c r="M2048" s="701"/>
    </row>
    <row r="2049" spans="1:13" hidden="1" x14ac:dyDescent="0.25">
      <c r="A2049" s="302"/>
      <c r="B2049" s="303"/>
      <c r="C2049" s="304"/>
      <c r="D2049" s="847"/>
      <c r="E2049" s="848"/>
      <c r="F2049" s="849"/>
      <c r="G2049" s="846"/>
      <c r="H2049" s="850"/>
      <c r="I2049" s="257"/>
      <c r="J2049" s="257"/>
      <c r="K2049" s="257"/>
      <c r="L2049" s="700"/>
      <c r="M2049" s="701"/>
    </row>
    <row r="2050" spans="1:13" hidden="1" x14ac:dyDescent="0.25">
      <c r="A2050" s="302"/>
      <c r="B2050" s="303"/>
      <c r="C2050" s="304"/>
      <c r="D2050" s="847"/>
      <c r="E2050" s="848"/>
      <c r="F2050" s="849"/>
      <c r="G2050" s="846"/>
      <c r="H2050" s="850"/>
      <c r="I2050" s="257"/>
      <c r="J2050" s="257"/>
      <c r="K2050" s="257"/>
      <c r="L2050" s="700"/>
      <c r="M2050" s="701"/>
    </row>
    <row r="2051" spans="1:13" hidden="1" x14ac:dyDescent="0.25">
      <c r="A2051" s="302"/>
      <c r="B2051" s="303"/>
      <c r="C2051" s="304"/>
      <c r="D2051" s="847"/>
      <c r="E2051" s="848"/>
      <c r="F2051" s="849"/>
      <c r="G2051" s="846"/>
      <c r="H2051" s="850"/>
      <c r="I2051" s="257"/>
      <c r="J2051" s="257"/>
      <c r="K2051" s="257"/>
      <c r="L2051" s="700"/>
      <c r="M2051" s="701"/>
    </row>
    <row r="2052" spans="1:13" hidden="1" x14ac:dyDescent="0.25">
      <c r="A2052" s="302"/>
      <c r="B2052" s="303"/>
      <c r="C2052" s="304"/>
      <c r="D2052" s="847"/>
      <c r="E2052" s="848"/>
      <c r="F2052" s="849"/>
      <c r="G2052" s="846"/>
      <c r="H2052" s="850"/>
      <c r="I2052" s="257"/>
      <c r="J2052" s="257"/>
      <c r="K2052" s="257"/>
      <c r="L2052" s="700"/>
      <c r="M2052" s="701"/>
    </row>
    <row r="2053" spans="1:13" hidden="1" x14ac:dyDescent="0.25">
      <c r="A2053" s="302"/>
      <c r="B2053" s="303"/>
      <c r="C2053" s="304"/>
      <c r="D2053" s="847"/>
      <c r="E2053" s="848"/>
      <c r="F2053" s="849"/>
      <c r="G2053" s="846"/>
      <c r="H2053" s="850"/>
      <c r="I2053" s="257"/>
      <c r="J2053" s="257"/>
      <c r="K2053" s="257"/>
      <c r="L2053" s="700"/>
      <c r="M2053" s="701"/>
    </row>
    <row r="2054" spans="1:13" hidden="1" x14ac:dyDescent="0.25">
      <c r="A2054" s="302"/>
      <c r="B2054" s="303"/>
      <c r="C2054" s="304"/>
      <c r="D2054" s="847"/>
      <c r="E2054" s="848"/>
      <c r="F2054" s="849"/>
      <c r="G2054" s="846"/>
      <c r="H2054" s="850"/>
      <c r="I2054" s="257"/>
      <c r="J2054" s="257"/>
      <c r="K2054" s="257"/>
      <c r="L2054" s="700"/>
      <c r="M2054" s="701"/>
    </row>
    <row r="2055" spans="1:13" hidden="1" x14ac:dyDescent="0.25">
      <c r="A2055" s="302"/>
      <c r="B2055" s="303"/>
      <c r="C2055" s="304"/>
      <c r="D2055" s="847"/>
      <c r="E2055" s="848"/>
      <c r="F2055" s="849"/>
      <c r="G2055" s="846"/>
      <c r="H2055" s="850"/>
      <c r="I2055" s="257"/>
      <c r="J2055" s="257"/>
      <c r="K2055" s="257"/>
      <c r="L2055" s="700"/>
      <c r="M2055" s="701"/>
    </row>
    <row r="2056" spans="1:13" hidden="1" x14ac:dyDescent="0.25">
      <c r="A2056" s="302"/>
      <c r="B2056" s="303"/>
      <c r="C2056" s="304"/>
      <c r="D2056" s="847"/>
      <c r="E2056" s="848"/>
      <c r="F2056" s="849"/>
      <c r="G2056" s="846"/>
      <c r="H2056" s="850"/>
      <c r="I2056" s="257"/>
      <c r="J2056" s="257"/>
      <c r="K2056" s="257"/>
      <c r="L2056" s="700"/>
      <c r="M2056" s="701"/>
    </row>
    <row r="2057" spans="1:13" hidden="1" x14ac:dyDescent="0.25">
      <c r="A2057" s="302"/>
      <c r="B2057" s="303"/>
      <c r="C2057" s="304"/>
      <c r="D2057" s="847"/>
      <c r="E2057" s="848"/>
      <c r="F2057" s="849"/>
      <c r="G2057" s="846"/>
      <c r="H2057" s="850"/>
      <c r="I2057" s="257"/>
      <c r="J2057" s="257"/>
      <c r="K2057" s="257"/>
      <c r="L2057" s="700"/>
      <c r="M2057" s="701"/>
    </row>
    <row r="2058" spans="1:13" hidden="1" x14ac:dyDescent="0.25">
      <c r="A2058" s="302"/>
      <c r="B2058" s="303"/>
      <c r="C2058" s="304"/>
      <c r="D2058" s="847"/>
      <c r="E2058" s="848"/>
      <c r="F2058" s="849"/>
      <c r="G2058" s="846"/>
      <c r="H2058" s="850"/>
      <c r="I2058" s="257"/>
      <c r="J2058" s="257"/>
      <c r="K2058" s="257"/>
      <c r="L2058" s="700"/>
      <c r="M2058" s="701"/>
    </row>
    <row r="2059" spans="1:13" hidden="1" x14ac:dyDescent="0.25">
      <c r="A2059" s="302"/>
      <c r="B2059" s="303"/>
      <c r="C2059" s="304"/>
      <c r="D2059" s="847"/>
      <c r="E2059" s="848"/>
      <c r="F2059" s="849"/>
      <c r="G2059" s="846"/>
      <c r="H2059" s="850"/>
      <c r="I2059" s="257"/>
      <c r="J2059" s="257"/>
      <c r="K2059" s="257"/>
      <c r="L2059" s="700"/>
      <c r="M2059" s="701"/>
    </row>
    <row r="2060" spans="1:13" hidden="1" x14ac:dyDescent="0.25">
      <c r="A2060" s="302"/>
      <c r="B2060" s="303"/>
      <c r="C2060" s="304"/>
      <c r="D2060" s="847"/>
      <c r="E2060" s="848"/>
      <c r="F2060" s="849"/>
      <c r="G2060" s="846"/>
      <c r="H2060" s="850"/>
      <c r="I2060" s="257"/>
      <c r="J2060" s="257"/>
      <c r="K2060" s="257"/>
      <c r="L2060" s="700"/>
      <c r="M2060" s="701"/>
    </row>
    <row r="2061" spans="1:13" hidden="1" x14ac:dyDescent="0.25">
      <c r="A2061" s="302"/>
      <c r="B2061" s="303"/>
      <c r="C2061" s="304"/>
      <c r="D2061" s="847"/>
      <c r="E2061" s="848"/>
      <c r="F2061" s="849"/>
      <c r="G2061" s="846"/>
      <c r="H2061" s="850"/>
      <c r="I2061" s="257"/>
      <c r="J2061" s="257"/>
      <c r="K2061" s="257"/>
      <c r="L2061" s="700"/>
      <c r="M2061" s="701"/>
    </row>
    <row r="2062" spans="1:13" hidden="1" x14ac:dyDescent="0.25">
      <c r="A2062" s="302"/>
      <c r="B2062" s="303"/>
      <c r="C2062" s="304"/>
      <c r="D2062" s="847"/>
      <c r="E2062" s="848"/>
      <c r="F2062" s="849"/>
      <c r="G2062" s="846"/>
      <c r="H2062" s="850"/>
      <c r="I2062" s="257"/>
      <c r="J2062" s="257"/>
      <c r="K2062" s="257"/>
      <c r="L2062" s="700"/>
      <c r="M2062" s="701"/>
    </row>
    <row r="2063" spans="1:13" hidden="1" x14ac:dyDescent="0.25">
      <c r="A2063" s="302"/>
      <c r="B2063" s="303"/>
      <c r="C2063" s="304"/>
      <c r="D2063" s="847"/>
      <c r="E2063" s="848"/>
      <c r="F2063" s="849"/>
      <c r="G2063" s="846"/>
      <c r="H2063" s="850"/>
      <c r="I2063" s="257"/>
      <c r="J2063" s="257"/>
      <c r="K2063" s="257"/>
      <c r="L2063" s="700"/>
      <c r="M2063" s="701"/>
    </row>
    <row r="2064" spans="1:13" hidden="1" x14ac:dyDescent="0.25">
      <c r="A2064" s="302"/>
      <c r="B2064" s="303"/>
      <c r="C2064" s="304"/>
      <c r="D2064" s="847"/>
      <c r="E2064" s="848"/>
      <c r="F2064" s="849"/>
      <c r="G2064" s="846"/>
      <c r="H2064" s="850"/>
      <c r="I2064" s="257"/>
      <c r="J2064" s="257"/>
      <c r="K2064" s="257"/>
      <c r="L2064" s="700"/>
      <c r="M2064" s="701"/>
    </row>
    <row r="2065" spans="1:13" hidden="1" x14ac:dyDescent="0.25">
      <c r="A2065" s="302"/>
      <c r="B2065" s="303"/>
      <c r="C2065" s="304"/>
      <c r="D2065" s="847"/>
      <c r="E2065" s="848"/>
      <c r="F2065" s="849"/>
      <c r="G2065" s="846"/>
      <c r="H2065" s="850"/>
      <c r="I2065" s="257"/>
      <c r="J2065" s="257"/>
      <c r="K2065" s="257"/>
      <c r="L2065" s="700"/>
      <c r="M2065" s="701"/>
    </row>
    <row r="2066" spans="1:13" hidden="1" x14ac:dyDescent="0.25">
      <c r="A2066" s="302"/>
      <c r="B2066" s="303"/>
      <c r="C2066" s="304"/>
      <c r="D2066" s="847"/>
      <c r="E2066" s="848"/>
      <c r="F2066" s="849"/>
      <c r="G2066" s="846"/>
      <c r="H2066" s="850"/>
      <c r="I2066" s="257"/>
      <c r="J2066" s="257"/>
      <c r="K2066" s="257"/>
      <c r="L2066" s="700"/>
      <c r="M2066" s="701"/>
    </row>
    <row r="2067" spans="1:13" hidden="1" x14ac:dyDescent="0.25">
      <c r="A2067" s="302"/>
      <c r="B2067" s="303"/>
      <c r="C2067" s="304"/>
      <c r="D2067" s="847"/>
      <c r="E2067" s="848"/>
      <c r="F2067" s="849"/>
      <c r="G2067" s="846"/>
      <c r="H2067" s="850"/>
      <c r="I2067" s="257"/>
      <c r="J2067" s="257"/>
      <c r="K2067" s="257"/>
      <c r="L2067" s="700"/>
      <c r="M2067" s="701"/>
    </row>
    <row r="2068" spans="1:13" hidden="1" x14ac:dyDescent="0.25">
      <c r="A2068" s="302"/>
      <c r="B2068" s="303"/>
      <c r="C2068" s="304"/>
      <c r="D2068" s="847"/>
      <c r="E2068" s="848"/>
      <c r="F2068" s="849"/>
      <c r="G2068" s="846"/>
      <c r="H2068" s="850"/>
      <c r="I2068" s="257"/>
      <c r="J2068" s="257"/>
      <c r="K2068" s="257"/>
      <c r="L2068" s="700"/>
      <c r="M2068" s="701"/>
    </row>
    <row r="2069" spans="1:13" hidden="1" x14ac:dyDescent="0.25">
      <c r="A2069" s="302"/>
      <c r="B2069" s="303"/>
      <c r="C2069" s="304"/>
      <c r="D2069" s="847"/>
      <c r="E2069" s="848"/>
      <c r="F2069" s="849"/>
      <c r="G2069" s="846"/>
      <c r="H2069" s="850"/>
      <c r="I2069" s="257"/>
      <c r="J2069" s="257"/>
      <c r="K2069" s="257"/>
      <c r="L2069" s="700"/>
      <c r="M2069" s="701"/>
    </row>
    <row r="2070" spans="1:13" hidden="1" x14ac:dyDescent="0.25">
      <c r="A2070" s="302"/>
      <c r="B2070" s="303"/>
      <c r="C2070" s="304"/>
      <c r="D2070" s="847"/>
      <c r="E2070" s="848"/>
      <c r="F2070" s="849"/>
      <c r="G2070" s="846"/>
      <c r="H2070" s="850"/>
      <c r="I2070" s="257"/>
      <c r="J2070" s="257"/>
      <c r="K2070" s="257"/>
      <c r="L2070" s="700"/>
      <c r="M2070" s="701"/>
    </row>
    <row r="2071" spans="1:13" hidden="1" x14ac:dyDescent="0.25">
      <c r="A2071" s="302"/>
      <c r="B2071" s="303"/>
      <c r="C2071" s="304"/>
      <c r="D2071" s="847"/>
      <c r="E2071" s="848"/>
      <c r="F2071" s="849"/>
      <c r="G2071" s="846"/>
      <c r="H2071" s="850"/>
      <c r="I2071" s="257"/>
      <c r="J2071" s="257"/>
      <c r="K2071" s="257"/>
      <c r="L2071" s="700"/>
      <c r="M2071" s="701"/>
    </row>
    <row r="2072" spans="1:13" hidden="1" x14ac:dyDescent="0.25">
      <c r="A2072" s="302"/>
      <c r="B2072" s="303"/>
      <c r="C2072" s="304"/>
      <c r="D2072" s="847"/>
      <c r="E2072" s="848"/>
      <c r="F2072" s="849"/>
      <c r="G2072" s="846"/>
      <c r="H2072" s="850"/>
      <c r="I2072" s="257"/>
      <c r="J2072" s="257"/>
      <c r="K2072" s="257"/>
      <c r="L2072" s="700"/>
      <c r="M2072" s="701"/>
    </row>
    <row r="2073" spans="1:13" hidden="1" x14ac:dyDescent="0.25">
      <c r="A2073" s="302"/>
      <c r="B2073" s="303"/>
      <c r="C2073" s="304"/>
      <c r="D2073" s="847"/>
      <c r="E2073" s="848"/>
      <c r="F2073" s="849"/>
      <c r="G2073" s="846"/>
      <c r="H2073" s="850"/>
      <c r="I2073" s="257"/>
      <c r="J2073" s="257"/>
      <c r="K2073" s="257"/>
      <c r="L2073" s="700"/>
      <c r="M2073" s="701"/>
    </row>
    <row r="2074" spans="1:13" hidden="1" x14ac:dyDescent="0.25">
      <c r="A2074" s="302"/>
      <c r="B2074" s="303"/>
      <c r="C2074" s="304"/>
      <c r="D2074" s="847"/>
      <c r="E2074" s="848"/>
      <c r="F2074" s="849"/>
      <c r="G2074" s="846"/>
      <c r="H2074" s="850"/>
      <c r="I2074" s="257"/>
      <c r="J2074" s="257"/>
      <c r="K2074" s="257"/>
      <c r="L2074" s="700"/>
      <c r="M2074" s="701"/>
    </row>
    <row r="2075" spans="1:13" hidden="1" x14ac:dyDescent="0.25">
      <c r="A2075" s="302"/>
      <c r="B2075" s="303"/>
      <c r="C2075" s="304"/>
      <c r="D2075" s="847"/>
      <c r="E2075" s="848"/>
      <c r="F2075" s="849"/>
      <c r="G2075" s="846"/>
      <c r="H2075" s="850"/>
      <c r="I2075" s="257"/>
      <c r="J2075" s="257"/>
      <c r="K2075" s="257"/>
      <c r="L2075" s="700"/>
      <c r="M2075" s="701"/>
    </row>
    <row r="2076" spans="1:13" hidden="1" x14ac:dyDescent="0.25">
      <c r="A2076" s="302"/>
      <c r="B2076" s="303"/>
      <c r="C2076" s="304"/>
      <c r="D2076" s="847"/>
      <c r="E2076" s="848"/>
      <c r="F2076" s="849"/>
      <c r="G2076" s="846"/>
      <c r="H2076" s="850"/>
      <c r="I2076" s="257"/>
      <c r="J2076" s="257"/>
      <c r="K2076" s="257"/>
      <c r="L2076" s="700"/>
      <c r="M2076" s="701"/>
    </row>
    <row r="2077" spans="1:13" hidden="1" x14ac:dyDescent="0.25">
      <c r="A2077" s="302"/>
      <c r="B2077" s="303"/>
      <c r="C2077" s="304"/>
      <c r="D2077" s="847"/>
      <c r="E2077" s="848"/>
      <c r="F2077" s="849"/>
      <c r="G2077" s="846"/>
      <c r="H2077" s="850"/>
      <c r="I2077" s="257"/>
      <c r="J2077" s="257"/>
      <c r="K2077" s="257"/>
      <c r="L2077" s="700"/>
      <c r="M2077" s="701"/>
    </row>
    <row r="2078" spans="1:13" hidden="1" x14ac:dyDescent="0.25">
      <c r="A2078" s="302"/>
      <c r="B2078" s="303"/>
      <c r="C2078" s="304"/>
      <c r="D2078" s="847"/>
      <c r="E2078" s="848"/>
      <c r="F2078" s="849"/>
      <c r="G2078" s="846"/>
      <c r="H2078" s="850"/>
      <c r="I2078" s="257"/>
      <c r="J2078" s="257"/>
      <c r="K2078" s="257"/>
      <c r="L2078" s="700"/>
      <c r="M2078" s="701"/>
    </row>
    <row r="2079" spans="1:13" hidden="1" x14ac:dyDescent="0.25">
      <c r="A2079" s="302"/>
      <c r="B2079" s="303"/>
      <c r="C2079" s="304"/>
      <c r="D2079" s="847"/>
      <c r="E2079" s="848"/>
      <c r="F2079" s="849"/>
      <c r="G2079" s="846"/>
      <c r="H2079" s="850"/>
      <c r="I2079" s="257"/>
      <c r="J2079" s="257"/>
      <c r="K2079" s="257"/>
      <c r="L2079" s="700"/>
      <c r="M2079" s="701"/>
    </row>
    <row r="2080" spans="1:13" hidden="1" x14ac:dyDescent="0.25">
      <c r="A2080" s="302"/>
      <c r="B2080" s="303"/>
      <c r="C2080" s="304"/>
      <c r="D2080" s="847"/>
      <c r="E2080" s="848"/>
      <c r="F2080" s="849"/>
      <c r="G2080" s="846"/>
      <c r="H2080" s="850"/>
      <c r="I2080" s="257"/>
      <c r="J2080" s="257"/>
      <c r="K2080" s="257"/>
      <c r="L2080" s="700"/>
      <c r="M2080" s="701"/>
    </row>
    <row r="2081" spans="1:13" hidden="1" x14ac:dyDescent="0.25">
      <c r="A2081" s="302"/>
      <c r="B2081" s="303"/>
      <c r="C2081" s="304"/>
      <c r="D2081" s="847"/>
      <c r="E2081" s="848"/>
      <c r="F2081" s="849"/>
      <c r="G2081" s="846"/>
      <c r="H2081" s="850"/>
      <c r="I2081" s="257"/>
      <c r="J2081" s="257"/>
      <c r="K2081" s="257"/>
      <c r="L2081" s="700"/>
      <c r="M2081" s="701"/>
    </row>
    <row r="2082" spans="1:13" hidden="1" x14ac:dyDescent="0.25">
      <c r="A2082" s="302"/>
      <c r="B2082" s="303"/>
      <c r="C2082" s="304"/>
      <c r="D2082" s="847"/>
      <c r="E2082" s="848"/>
      <c r="F2082" s="849"/>
      <c r="G2082" s="846"/>
      <c r="H2082" s="850"/>
      <c r="I2082" s="257"/>
      <c r="J2082" s="257"/>
      <c r="K2082" s="257"/>
      <c r="L2082" s="700"/>
      <c r="M2082" s="701"/>
    </row>
    <row r="2083" spans="1:13" hidden="1" x14ac:dyDescent="0.25">
      <c r="A2083" s="302"/>
      <c r="B2083" s="303"/>
      <c r="C2083" s="304"/>
      <c r="D2083" s="847"/>
      <c r="E2083" s="848"/>
      <c r="F2083" s="849"/>
      <c r="G2083" s="846"/>
      <c r="H2083" s="850"/>
      <c r="I2083" s="257"/>
      <c r="J2083" s="257"/>
      <c r="K2083" s="257"/>
      <c r="L2083" s="700"/>
      <c r="M2083" s="701"/>
    </row>
    <row r="2084" spans="1:13" hidden="1" x14ac:dyDescent="0.25">
      <c r="A2084" s="302"/>
      <c r="B2084" s="303"/>
      <c r="C2084" s="304"/>
      <c r="D2084" s="847"/>
      <c r="E2084" s="848"/>
      <c r="F2084" s="849"/>
      <c r="G2084" s="846"/>
      <c r="H2084" s="850"/>
      <c r="I2084" s="257"/>
      <c r="J2084" s="257"/>
      <c r="K2084" s="257"/>
      <c r="L2084" s="700"/>
      <c r="M2084" s="701"/>
    </row>
    <row r="2085" spans="1:13" hidden="1" x14ac:dyDescent="0.25">
      <c r="A2085" s="302"/>
      <c r="B2085" s="303"/>
      <c r="C2085" s="304"/>
      <c r="D2085" s="847"/>
      <c r="E2085" s="848"/>
      <c r="F2085" s="849"/>
      <c r="G2085" s="846"/>
      <c r="H2085" s="850"/>
      <c r="I2085" s="257"/>
      <c r="J2085" s="257"/>
      <c r="K2085" s="257"/>
      <c r="L2085" s="700"/>
      <c r="M2085" s="701"/>
    </row>
    <row r="2086" spans="1:13" hidden="1" x14ac:dyDescent="0.25">
      <c r="A2086" s="302"/>
      <c r="B2086" s="303"/>
      <c r="C2086" s="304"/>
      <c r="D2086" s="847"/>
      <c r="E2086" s="848"/>
      <c r="F2086" s="849"/>
      <c r="G2086" s="846"/>
      <c r="H2086" s="850"/>
      <c r="I2086" s="257"/>
      <c r="J2086" s="257"/>
      <c r="K2086" s="257"/>
      <c r="L2086" s="700"/>
      <c r="M2086" s="701"/>
    </row>
    <row r="2087" spans="1:13" hidden="1" x14ac:dyDescent="0.25">
      <c r="A2087" s="302"/>
      <c r="B2087" s="303"/>
      <c r="C2087" s="304"/>
      <c r="D2087" s="847"/>
      <c r="E2087" s="848"/>
      <c r="F2087" s="849"/>
      <c r="G2087" s="846"/>
      <c r="H2087" s="850"/>
      <c r="I2087" s="257"/>
      <c r="J2087" s="257"/>
      <c r="K2087" s="257"/>
      <c r="L2087" s="700"/>
      <c r="M2087" s="701"/>
    </row>
    <row r="2088" spans="1:13" hidden="1" x14ac:dyDescent="0.25">
      <c r="A2088" s="302"/>
      <c r="B2088" s="303"/>
      <c r="C2088" s="304"/>
      <c r="D2088" s="847"/>
      <c r="E2088" s="848"/>
      <c r="F2088" s="849"/>
      <c r="G2088" s="846"/>
      <c r="H2088" s="850"/>
      <c r="I2088" s="257"/>
      <c r="J2088" s="257"/>
      <c r="K2088" s="257"/>
      <c r="L2088" s="700"/>
      <c r="M2088" s="701"/>
    </row>
    <row r="2089" spans="1:13" hidden="1" x14ac:dyDescent="0.25">
      <c r="A2089" s="302"/>
      <c r="B2089" s="303"/>
      <c r="C2089" s="304"/>
      <c r="D2089" s="847"/>
      <c r="E2089" s="848"/>
      <c r="F2089" s="849"/>
      <c r="G2089" s="846"/>
      <c r="H2089" s="850"/>
      <c r="I2089" s="257"/>
      <c r="J2089" s="257"/>
      <c r="K2089" s="257"/>
      <c r="L2089" s="700"/>
      <c r="M2089" s="701"/>
    </row>
    <row r="2090" spans="1:13" hidden="1" x14ac:dyDescent="0.25">
      <c r="A2090" s="302"/>
      <c r="B2090" s="303"/>
      <c r="C2090" s="304"/>
      <c r="D2090" s="847"/>
      <c r="E2090" s="848"/>
      <c r="F2090" s="849"/>
      <c r="G2090" s="846"/>
      <c r="H2090" s="850"/>
      <c r="I2090" s="257"/>
      <c r="J2090" s="257"/>
      <c r="K2090" s="257"/>
      <c r="L2090" s="700"/>
      <c r="M2090" s="701"/>
    </row>
    <row r="2091" spans="1:13" hidden="1" x14ac:dyDescent="0.25">
      <c r="A2091" s="302"/>
      <c r="B2091" s="303"/>
      <c r="C2091" s="304"/>
      <c r="D2091" s="847"/>
      <c r="E2091" s="848"/>
      <c r="F2091" s="849"/>
      <c r="G2091" s="846"/>
      <c r="H2091" s="850"/>
      <c r="I2091" s="257"/>
      <c r="J2091" s="257"/>
      <c r="K2091" s="257"/>
      <c r="L2091" s="700"/>
      <c r="M2091" s="701"/>
    </row>
    <row r="2092" spans="1:13" hidden="1" x14ac:dyDescent="0.25">
      <c r="A2092" s="302"/>
      <c r="B2092" s="303"/>
      <c r="C2092" s="304"/>
      <c r="D2092" s="847"/>
      <c r="E2092" s="848"/>
      <c r="F2092" s="849"/>
      <c r="G2092" s="846"/>
      <c r="H2092" s="850"/>
      <c r="I2092" s="257"/>
      <c r="J2092" s="257"/>
      <c r="K2092" s="257"/>
      <c r="L2092" s="700"/>
      <c r="M2092" s="701"/>
    </row>
    <row r="2093" spans="1:13" hidden="1" x14ac:dyDescent="0.25">
      <c r="A2093" s="302"/>
      <c r="B2093" s="303"/>
      <c r="C2093" s="304"/>
      <c r="D2093" s="847"/>
      <c r="E2093" s="848"/>
      <c r="F2093" s="849"/>
      <c r="G2093" s="846"/>
      <c r="H2093" s="850"/>
      <c r="I2093" s="257"/>
      <c r="J2093" s="257"/>
      <c r="K2093" s="257"/>
      <c r="L2093" s="700"/>
      <c r="M2093" s="701"/>
    </row>
    <row r="2094" spans="1:13" hidden="1" x14ac:dyDescent="0.25">
      <c r="A2094" s="302"/>
      <c r="B2094" s="303"/>
      <c r="C2094" s="304"/>
      <c r="D2094" s="847"/>
      <c r="E2094" s="848"/>
      <c r="F2094" s="849"/>
      <c r="G2094" s="846"/>
      <c r="H2094" s="850"/>
      <c r="I2094" s="257"/>
      <c r="J2094" s="257"/>
      <c r="K2094" s="257"/>
      <c r="L2094" s="700"/>
      <c r="M2094" s="701"/>
    </row>
    <row r="2095" spans="1:13" hidden="1" x14ac:dyDescent="0.25">
      <c r="A2095" s="302"/>
      <c r="B2095" s="303"/>
      <c r="C2095" s="304"/>
      <c r="D2095" s="847"/>
      <c r="E2095" s="848"/>
      <c r="F2095" s="849"/>
      <c r="G2095" s="846"/>
      <c r="H2095" s="850"/>
      <c r="I2095" s="257"/>
      <c r="J2095" s="257"/>
      <c r="K2095" s="257"/>
      <c r="L2095" s="700"/>
      <c r="M2095" s="701"/>
    </row>
    <row r="2096" spans="1:13" hidden="1" x14ac:dyDescent="0.25">
      <c r="A2096" s="302"/>
      <c r="B2096" s="303"/>
      <c r="C2096" s="304"/>
      <c r="D2096" s="847"/>
      <c r="E2096" s="848"/>
      <c r="F2096" s="849"/>
      <c r="G2096" s="846"/>
      <c r="H2096" s="850"/>
      <c r="I2096" s="257"/>
      <c r="J2096" s="257"/>
      <c r="K2096" s="257"/>
      <c r="L2096" s="700"/>
      <c r="M2096" s="701"/>
    </row>
    <row r="2097" spans="1:13" hidden="1" x14ac:dyDescent="0.25">
      <c r="A2097" s="302"/>
      <c r="B2097" s="303"/>
      <c r="C2097" s="304"/>
      <c r="D2097" s="847"/>
      <c r="E2097" s="848"/>
      <c r="F2097" s="849"/>
      <c r="G2097" s="846"/>
      <c r="H2097" s="850"/>
      <c r="I2097" s="257"/>
      <c r="J2097" s="257"/>
      <c r="K2097" s="257"/>
      <c r="L2097" s="700"/>
      <c r="M2097" s="701"/>
    </row>
    <row r="2098" spans="1:13" hidden="1" x14ac:dyDescent="0.25">
      <c r="A2098" s="302"/>
      <c r="B2098" s="303"/>
      <c r="C2098" s="304"/>
      <c r="D2098" s="847"/>
      <c r="E2098" s="848"/>
      <c r="F2098" s="849"/>
      <c r="G2098" s="846"/>
      <c r="H2098" s="850"/>
      <c r="I2098" s="257"/>
      <c r="J2098" s="257"/>
      <c r="K2098" s="257"/>
      <c r="L2098" s="700"/>
      <c r="M2098" s="701"/>
    </row>
    <row r="2099" spans="1:13" hidden="1" x14ac:dyDescent="0.25">
      <c r="A2099" s="302"/>
      <c r="B2099" s="303"/>
      <c r="C2099" s="304"/>
      <c r="D2099" s="847"/>
      <c r="E2099" s="848"/>
      <c r="F2099" s="849"/>
      <c r="G2099" s="846"/>
      <c r="H2099" s="850"/>
      <c r="I2099" s="257"/>
      <c r="J2099" s="257"/>
      <c r="K2099" s="257"/>
      <c r="L2099" s="700"/>
      <c r="M2099" s="701"/>
    </row>
    <row r="2100" spans="1:13" hidden="1" x14ac:dyDescent="0.25">
      <c r="A2100" s="302"/>
      <c r="B2100" s="303"/>
      <c r="C2100" s="304"/>
      <c r="D2100" s="847"/>
      <c r="E2100" s="848"/>
      <c r="F2100" s="849"/>
      <c r="G2100" s="846"/>
      <c r="H2100" s="850"/>
      <c r="I2100" s="257"/>
      <c r="J2100" s="257"/>
      <c r="K2100" s="257"/>
      <c r="L2100" s="700"/>
      <c r="M2100" s="701"/>
    </row>
    <row r="2101" spans="1:13" hidden="1" x14ac:dyDescent="0.25">
      <c r="A2101" s="302"/>
      <c r="B2101" s="303"/>
      <c r="C2101" s="304"/>
      <c r="D2101" s="847"/>
      <c r="E2101" s="848"/>
      <c r="F2101" s="849"/>
      <c r="G2101" s="846"/>
      <c r="H2101" s="850"/>
      <c r="I2101" s="257"/>
      <c r="J2101" s="257"/>
      <c r="K2101" s="257"/>
      <c r="L2101" s="700"/>
      <c r="M2101" s="701"/>
    </row>
    <row r="2102" spans="1:13" hidden="1" x14ac:dyDescent="0.25">
      <c r="A2102" s="302"/>
      <c r="B2102" s="303"/>
      <c r="C2102" s="304"/>
      <c r="D2102" s="847"/>
      <c r="E2102" s="848"/>
      <c r="F2102" s="849"/>
      <c r="G2102" s="846"/>
      <c r="H2102" s="850"/>
      <c r="I2102" s="257"/>
      <c r="J2102" s="257"/>
      <c r="K2102" s="257"/>
      <c r="L2102" s="700"/>
      <c r="M2102" s="701"/>
    </row>
    <row r="2103" spans="1:13" hidden="1" x14ac:dyDescent="0.25">
      <c r="A2103" s="302"/>
      <c r="B2103" s="303"/>
      <c r="C2103" s="304"/>
      <c r="D2103" s="847"/>
      <c r="E2103" s="848"/>
      <c r="F2103" s="849"/>
      <c r="G2103" s="846"/>
      <c r="H2103" s="850"/>
      <c r="I2103" s="257"/>
      <c r="J2103" s="257"/>
      <c r="K2103" s="257"/>
      <c r="L2103" s="700"/>
      <c r="M2103" s="701"/>
    </row>
    <row r="2104" spans="1:13" hidden="1" x14ac:dyDescent="0.25">
      <c r="A2104" s="302"/>
      <c r="B2104" s="303"/>
      <c r="C2104" s="304"/>
      <c r="D2104" s="847"/>
      <c r="E2104" s="848"/>
      <c r="F2104" s="849"/>
      <c r="G2104" s="846"/>
      <c r="H2104" s="850"/>
      <c r="I2104" s="257"/>
      <c r="J2104" s="257"/>
      <c r="K2104" s="257"/>
      <c r="L2104" s="700"/>
      <c r="M2104" s="701"/>
    </row>
    <row r="2105" spans="1:13" hidden="1" x14ac:dyDescent="0.25">
      <c r="A2105" s="302"/>
      <c r="B2105" s="303"/>
      <c r="C2105" s="304"/>
      <c r="D2105" s="847"/>
      <c r="E2105" s="848"/>
      <c r="F2105" s="849"/>
      <c r="G2105" s="846"/>
      <c r="H2105" s="850"/>
      <c r="I2105" s="257"/>
      <c r="J2105" s="257"/>
      <c r="K2105" s="257"/>
      <c r="L2105" s="700"/>
      <c r="M2105" s="701"/>
    </row>
    <row r="2106" spans="1:13" hidden="1" x14ac:dyDescent="0.25">
      <c r="A2106" s="302"/>
      <c r="B2106" s="303"/>
      <c r="C2106" s="304"/>
      <c r="D2106" s="847"/>
      <c r="E2106" s="848"/>
      <c r="F2106" s="849"/>
      <c r="G2106" s="846"/>
      <c r="H2106" s="850"/>
      <c r="I2106" s="257"/>
      <c r="J2106" s="257"/>
      <c r="K2106" s="257"/>
      <c r="L2106" s="700"/>
      <c r="M2106" s="701"/>
    </row>
    <row r="2107" spans="1:13" hidden="1" x14ac:dyDescent="0.25">
      <c r="A2107" s="302"/>
      <c r="B2107" s="303"/>
      <c r="C2107" s="304"/>
      <c r="D2107" s="847"/>
      <c r="E2107" s="848"/>
      <c r="F2107" s="849"/>
      <c r="G2107" s="846"/>
      <c r="H2107" s="850"/>
      <c r="I2107" s="257"/>
      <c r="J2107" s="257"/>
      <c r="K2107" s="257"/>
      <c r="L2107" s="700"/>
      <c r="M2107" s="701"/>
    </row>
    <row r="2108" spans="1:13" hidden="1" x14ac:dyDescent="0.25">
      <c r="A2108" s="302"/>
      <c r="B2108" s="303"/>
      <c r="C2108" s="304"/>
      <c r="D2108" s="847"/>
      <c r="E2108" s="848"/>
      <c r="F2108" s="849"/>
      <c r="G2108" s="846"/>
      <c r="H2108" s="850"/>
      <c r="I2108" s="257"/>
      <c r="J2108" s="257"/>
      <c r="K2108" s="257"/>
      <c r="L2108" s="700"/>
      <c r="M2108" s="701"/>
    </row>
    <row r="2109" spans="1:13" hidden="1" x14ac:dyDescent="0.25">
      <c r="A2109" s="302"/>
      <c r="B2109" s="303"/>
      <c r="C2109" s="304"/>
      <c r="D2109" s="847"/>
      <c r="E2109" s="848"/>
      <c r="F2109" s="849"/>
      <c r="G2109" s="846"/>
      <c r="H2109" s="850"/>
      <c r="I2109" s="257"/>
      <c r="J2109" s="257"/>
      <c r="K2109" s="257"/>
      <c r="L2109" s="700"/>
      <c r="M2109" s="701"/>
    </row>
    <row r="2110" spans="1:13" hidden="1" x14ac:dyDescent="0.25">
      <c r="A2110" s="302"/>
      <c r="B2110" s="303"/>
      <c r="C2110" s="304"/>
      <c r="D2110" s="847"/>
      <c r="E2110" s="848"/>
      <c r="F2110" s="849"/>
      <c r="G2110" s="846"/>
      <c r="H2110" s="850"/>
      <c r="I2110" s="257"/>
      <c r="J2110" s="257"/>
      <c r="K2110" s="257"/>
      <c r="L2110" s="700"/>
      <c r="M2110" s="701"/>
    </row>
    <row r="2111" spans="1:13" hidden="1" x14ac:dyDescent="0.25">
      <c r="A2111" s="302"/>
      <c r="B2111" s="303"/>
      <c r="C2111" s="304"/>
      <c r="D2111" s="847"/>
      <c r="E2111" s="848"/>
      <c r="F2111" s="849"/>
      <c r="G2111" s="846"/>
      <c r="H2111" s="850"/>
      <c r="I2111" s="257"/>
      <c r="J2111" s="257"/>
      <c r="K2111" s="257"/>
      <c r="L2111" s="700"/>
      <c r="M2111" s="701"/>
    </row>
    <row r="2112" spans="1:13" hidden="1" x14ac:dyDescent="0.25">
      <c r="A2112" s="302"/>
      <c r="B2112" s="303"/>
      <c r="C2112" s="304"/>
      <c r="D2112" s="847"/>
      <c r="E2112" s="848"/>
      <c r="F2112" s="849"/>
      <c r="G2112" s="846"/>
      <c r="H2112" s="850"/>
      <c r="I2112" s="257"/>
      <c r="J2112" s="257"/>
      <c r="K2112" s="257"/>
      <c r="L2112" s="700"/>
      <c r="M2112" s="701"/>
    </row>
    <row r="2113" spans="1:13" hidden="1" x14ac:dyDescent="0.25">
      <c r="A2113" s="302"/>
      <c r="B2113" s="303"/>
      <c r="C2113" s="304"/>
      <c r="D2113" s="847"/>
      <c r="E2113" s="848"/>
      <c r="F2113" s="849"/>
      <c r="G2113" s="846"/>
      <c r="H2113" s="850"/>
      <c r="I2113" s="257"/>
      <c r="J2113" s="257"/>
      <c r="K2113" s="257"/>
      <c r="L2113" s="700"/>
      <c r="M2113" s="701"/>
    </row>
    <row r="2114" spans="1:13" hidden="1" x14ac:dyDescent="0.25">
      <c r="A2114" s="302"/>
      <c r="B2114" s="303"/>
      <c r="C2114" s="304"/>
      <c r="D2114" s="847"/>
      <c r="E2114" s="848"/>
      <c r="F2114" s="849"/>
      <c r="G2114" s="846"/>
      <c r="H2114" s="850"/>
      <c r="I2114" s="257"/>
      <c r="J2114" s="257"/>
      <c r="K2114" s="257"/>
      <c r="L2114" s="700"/>
      <c r="M2114" s="701"/>
    </row>
    <row r="2115" spans="1:13" hidden="1" x14ac:dyDescent="0.25">
      <c r="A2115" s="302"/>
      <c r="B2115" s="303"/>
      <c r="C2115" s="304"/>
      <c r="D2115" s="847"/>
      <c r="E2115" s="848"/>
      <c r="F2115" s="849"/>
      <c r="G2115" s="846"/>
      <c r="H2115" s="850"/>
      <c r="I2115" s="257"/>
      <c r="J2115" s="257"/>
      <c r="K2115" s="257"/>
      <c r="L2115" s="700"/>
      <c r="M2115" s="701"/>
    </row>
    <row r="2116" spans="1:13" hidden="1" x14ac:dyDescent="0.25">
      <c r="A2116" s="302"/>
      <c r="B2116" s="303"/>
      <c r="C2116" s="304"/>
      <c r="D2116" s="847"/>
      <c r="E2116" s="848"/>
      <c r="F2116" s="849"/>
      <c r="G2116" s="846"/>
      <c r="H2116" s="850"/>
      <c r="I2116" s="257"/>
      <c r="J2116" s="257"/>
      <c r="K2116" s="257"/>
      <c r="L2116" s="700"/>
      <c r="M2116" s="701"/>
    </row>
    <row r="2117" spans="1:13" hidden="1" x14ac:dyDescent="0.25">
      <c r="A2117" s="302"/>
      <c r="B2117" s="303"/>
      <c r="C2117" s="304"/>
      <c r="D2117" s="847"/>
      <c r="E2117" s="848"/>
      <c r="F2117" s="849"/>
      <c r="G2117" s="846"/>
      <c r="H2117" s="850"/>
      <c r="I2117" s="257"/>
      <c r="J2117" s="257"/>
      <c r="K2117" s="257"/>
      <c r="L2117" s="700"/>
      <c r="M2117" s="701"/>
    </row>
    <row r="2118" spans="1:13" hidden="1" x14ac:dyDescent="0.25">
      <c r="A2118" s="302"/>
      <c r="B2118" s="303"/>
      <c r="C2118" s="304"/>
      <c r="D2118" s="847"/>
      <c r="E2118" s="848"/>
      <c r="F2118" s="849"/>
      <c r="G2118" s="846"/>
      <c r="H2118" s="850"/>
      <c r="I2118" s="257"/>
      <c r="J2118" s="257"/>
      <c r="K2118" s="257"/>
      <c r="L2118" s="700"/>
      <c r="M2118" s="701"/>
    </row>
    <row r="2119" spans="1:13" hidden="1" x14ac:dyDescent="0.25">
      <c r="A2119" s="302"/>
      <c r="B2119" s="303"/>
      <c r="C2119" s="304"/>
      <c r="D2119" s="847"/>
      <c r="E2119" s="848"/>
      <c r="F2119" s="849"/>
      <c r="G2119" s="846"/>
      <c r="H2119" s="850"/>
      <c r="I2119" s="257"/>
      <c r="J2119" s="257"/>
      <c r="K2119" s="257"/>
      <c r="L2119" s="700"/>
      <c r="M2119" s="701"/>
    </row>
    <row r="2120" spans="1:13" hidden="1" x14ac:dyDescent="0.25">
      <c r="A2120" s="302"/>
      <c r="B2120" s="303"/>
      <c r="C2120" s="304"/>
      <c r="D2120" s="847"/>
      <c r="E2120" s="848"/>
      <c r="F2120" s="849"/>
      <c r="G2120" s="846"/>
      <c r="H2120" s="850"/>
      <c r="I2120" s="257"/>
      <c r="J2120" s="257"/>
      <c r="K2120" s="257"/>
      <c r="L2120" s="700"/>
      <c r="M2120" s="701"/>
    </row>
    <row r="2121" spans="1:13" hidden="1" x14ac:dyDescent="0.25">
      <c r="A2121" s="302"/>
      <c r="B2121" s="303"/>
      <c r="C2121" s="304"/>
      <c r="D2121" s="847"/>
      <c r="E2121" s="848"/>
      <c r="F2121" s="849"/>
      <c r="G2121" s="846"/>
      <c r="H2121" s="850"/>
      <c r="I2121" s="257"/>
      <c r="J2121" s="257"/>
      <c r="K2121" s="257"/>
      <c r="L2121" s="700"/>
      <c r="M2121" s="701"/>
    </row>
    <row r="2122" spans="1:13" hidden="1" x14ac:dyDescent="0.25">
      <c r="A2122" s="302"/>
      <c r="B2122" s="303"/>
      <c r="C2122" s="304"/>
      <c r="D2122" s="847"/>
      <c r="E2122" s="848"/>
      <c r="F2122" s="849"/>
      <c r="G2122" s="846"/>
      <c r="H2122" s="850"/>
      <c r="I2122" s="257"/>
      <c r="J2122" s="257"/>
      <c r="K2122" s="257"/>
      <c r="L2122" s="700"/>
      <c r="M2122" s="701"/>
    </row>
    <row r="2123" spans="1:13" hidden="1" x14ac:dyDescent="0.25">
      <c r="A2123" s="302"/>
      <c r="B2123" s="303"/>
      <c r="C2123" s="304"/>
      <c r="D2123" s="847"/>
      <c r="E2123" s="848"/>
      <c r="F2123" s="849"/>
      <c r="G2123" s="846"/>
      <c r="H2123" s="850"/>
      <c r="I2123" s="257"/>
      <c r="J2123" s="257"/>
      <c r="K2123" s="257"/>
      <c r="L2123" s="700"/>
      <c r="M2123" s="701"/>
    </row>
    <row r="2124" spans="1:13" hidden="1" x14ac:dyDescent="0.25">
      <c r="A2124" s="302"/>
      <c r="B2124" s="303"/>
      <c r="C2124" s="304"/>
      <c r="D2124" s="847"/>
      <c r="E2124" s="848"/>
      <c r="F2124" s="849"/>
      <c r="G2124" s="846"/>
      <c r="H2124" s="850"/>
      <c r="I2124" s="257"/>
      <c r="J2124" s="257"/>
      <c r="K2124" s="257"/>
      <c r="L2124" s="700"/>
      <c r="M2124" s="701"/>
    </row>
    <row r="2125" spans="1:13" hidden="1" x14ac:dyDescent="0.25">
      <c r="A2125" s="302"/>
      <c r="B2125" s="303"/>
      <c r="C2125" s="304"/>
      <c r="D2125" s="847"/>
      <c r="E2125" s="848"/>
      <c r="F2125" s="849"/>
      <c r="G2125" s="846"/>
      <c r="H2125" s="850"/>
      <c r="I2125" s="257"/>
      <c r="J2125" s="257"/>
      <c r="K2125" s="257"/>
      <c r="L2125" s="700"/>
      <c r="M2125" s="701"/>
    </row>
    <row r="2126" spans="1:13" hidden="1" x14ac:dyDescent="0.25">
      <c r="A2126" s="302"/>
      <c r="B2126" s="303"/>
      <c r="C2126" s="304"/>
      <c r="D2126" s="847"/>
      <c r="E2126" s="848"/>
      <c r="F2126" s="849"/>
      <c r="G2126" s="846"/>
      <c r="H2126" s="850"/>
      <c r="I2126" s="257"/>
      <c r="J2126" s="257"/>
      <c r="K2126" s="257"/>
      <c r="L2126" s="700"/>
      <c r="M2126" s="701"/>
    </row>
    <row r="2127" spans="1:13" hidden="1" x14ac:dyDescent="0.25">
      <c r="A2127" s="302"/>
      <c r="B2127" s="303"/>
      <c r="C2127" s="304"/>
      <c r="D2127" s="847"/>
      <c r="E2127" s="848"/>
      <c r="F2127" s="849"/>
      <c r="G2127" s="846"/>
      <c r="H2127" s="850"/>
      <c r="I2127" s="257"/>
      <c r="J2127" s="257"/>
      <c r="K2127" s="257"/>
      <c r="L2127" s="700"/>
      <c r="M2127" s="701"/>
    </row>
    <row r="2128" spans="1:13" hidden="1" x14ac:dyDescent="0.25">
      <c r="A2128" s="302"/>
      <c r="B2128" s="303"/>
      <c r="C2128" s="304"/>
      <c r="D2128" s="847"/>
      <c r="E2128" s="848"/>
      <c r="F2128" s="849"/>
      <c r="G2128" s="846"/>
      <c r="H2128" s="850"/>
      <c r="I2128" s="257"/>
      <c r="J2128" s="257"/>
      <c r="K2128" s="257"/>
      <c r="L2128" s="700"/>
      <c r="M2128" s="701"/>
    </row>
    <row r="2129" spans="1:13" hidden="1" x14ac:dyDescent="0.25">
      <c r="A2129" s="302"/>
      <c r="B2129" s="303"/>
      <c r="C2129" s="304"/>
      <c r="D2129" s="847"/>
      <c r="E2129" s="848"/>
      <c r="F2129" s="849"/>
      <c r="G2129" s="846"/>
      <c r="H2129" s="850"/>
      <c r="I2129" s="257"/>
      <c r="J2129" s="257"/>
      <c r="K2129" s="257"/>
      <c r="L2129" s="700"/>
      <c r="M2129" s="701"/>
    </row>
    <row r="2130" spans="1:13" hidden="1" x14ac:dyDescent="0.25">
      <c r="A2130" s="302"/>
      <c r="B2130" s="303"/>
      <c r="C2130" s="304"/>
      <c r="D2130" s="847"/>
      <c r="E2130" s="848"/>
      <c r="F2130" s="849"/>
      <c r="G2130" s="846"/>
      <c r="H2130" s="850"/>
      <c r="I2130" s="257"/>
      <c r="J2130" s="257"/>
      <c r="K2130" s="257"/>
      <c r="L2130" s="700"/>
      <c r="M2130" s="701"/>
    </row>
    <row r="2131" spans="1:13" hidden="1" x14ac:dyDescent="0.25">
      <c r="A2131" s="302"/>
      <c r="B2131" s="303"/>
      <c r="C2131" s="304"/>
      <c r="D2131" s="847"/>
      <c r="E2131" s="848"/>
      <c r="F2131" s="849"/>
      <c r="G2131" s="846"/>
      <c r="H2131" s="850"/>
      <c r="I2131" s="257"/>
      <c r="J2131" s="257"/>
      <c r="K2131" s="257"/>
      <c r="L2131" s="700"/>
      <c r="M2131" s="701"/>
    </row>
    <row r="2132" spans="1:13" hidden="1" x14ac:dyDescent="0.25">
      <c r="A2132" s="302"/>
      <c r="B2132" s="303"/>
      <c r="C2132" s="304"/>
      <c r="D2132" s="847"/>
      <c r="E2132" s="848"/>
      <c r="F2132" s="849"/>
      <c r="G2132" s="846"/>
      <c r="H2132" s="850"/>
      <c r="I2132" s="257"/>
      <c r="J2132" s="257"/>
      <c r="K2132" s="257"/>
      <c r="L2132" s="700"/>
      <c r="M2132" s="701"/>
    </row>
    <row r="2133" spans="1:13" hidden="1" x14ac:dyDescent="0.25">
      <c r="A2133" s="302"/>
      <c r="B2133" s="303"/>
      <c r="C2133" s="304"/>
      <c r="D2133" s="847"/>
      <c r="E2133" s="848"/>
      <c r="F2133" s="849"/>
      <c r="G2133" s="846"/>
      <c r="H2133" s="850"/>
      <c r="I2133" s="257"/>
      <c r="J2133" s="257"/>
      <c r="K2133" s="257"/>
      <c r="L2133" s="700"/>
      <c r="M2133" s="701"/>
    </row>
    <row r="2134" spans="1:13" hidden="1" x14ac:dyDescent="0.25">
      <c r="A2134" s="302"/>
      <c r="B2134" s="303"/>
      <c r="C2134" s="304"/>
      <c r="D2134" s="847"/>
      <c r="E2134" s="848"/>
      <c r="F2134" s="849"/>
      <c r="G2134" s="846"/>
      <c r="H2134" s="850"/>
      <c r="I2134" s="257"/>
      <c r="J2134" s="257"/>
      <c r="K2134" s="257"/>
      <c r="L2134" s="700"/>
      <c r="M2134" s="701"/>
    </row>
    <row r="2135" spans="1:13" hidden="1" x14ac:dyDescent="0.25">
      <c r="A2135" s="302"/>
      <c r="B2135" s="303"/>
      <c r="C2135" s="304"/>
      <c r="D2135" s="847"/>
      <c r="E2135" s="848"/>
      <c r="F2135" s="849"/>
      <c r="G2135" s="846"/>
      <c r="H2135" s="850"/>
      <c r="I2135" s="257"/>
      <c r="J2135" s="257"/>
      <c r="K2135" s="257"/>
      <c r="L2135" s="700"/>
      <c r="M2135" s="701"/>
    </row>
    <row r="2136" spans="1:13" hidden="1" x14ac:dyDescent="0.25">
      <c r="A2136" s="302"/>
      <c r="B2136" s="303"/>
      <c r="C2136" s="304"/>
      <c r="D2136" s="847"/>
      <c r="E2136" s="848"/>
      <c r="F2136" s="849"/>
      <c r="G2136" s="846"/>
      <c r="H2136" s="850"/>
      <c r="I2136" s="257"/>
      <c r="J2136" s="257"/>
      <c r="K2136" s="257"/>
      <c r="L2136" s="700"/>
      <c r="M2136" s="701"/>
    </row>
    <row r="2137" spans="1:13" hidden="1" x14ac:dyDescent="0.25">
      <c r="A2137" s="302"/>
      <c r="B2137" s="303"/>
      <c r="C2137" s="304"/>
      <c r="D2137" s="847"/>
      <c r="E2137" s="848"/>
      <c r="F2137" s="849"/>
      <c r="G2137" s="846"/>
      <c r="H2137" s="850"/>
      <c r="I2137" s="257"/>
      <c r="J2137" s="257"/>
      <c r="K2137" s="257"/>
      <c r="L2137" s="700"/>
      <c r="M2137" s="701"/>
    </row>
    <row r="2138" spans="1:13" hidden="1" x14ac:dyDescent="0.25">
      <c r="A2138" s="302"/>
      <c r="B2138" s="303"/>
      <c r="C2138" s="304"/>
      <c r="D2138" s="847"/>
      <c r="E2138" s="848"/>
      <c r="F2138" s="849"/>
      <c r="G2138" s="846"/>
      <c r="H2138" s="850"/>
      <c r="I2138" s="257"/>
      <c r="J2138" s="257"/>
      <c r="K2138" s="257"/>
      <c r="L2138" s="700"/>
      <c r="M2138" s="701"/>
    </row>
    <row r="2139" spans="1:13" hidden="1" x14ac:dyDescent="0.25">
      <c r="A2139" s="302"/>
      <c r="B2139" s="303"/>
      <c r="C2139" s="304"/>
      <c r="D2139" s="847"/>
      <c r="E2139" s="848"/>
      <c r="F2139" s="849"/>
      <c r="G2139" s="846"/>
      <c r="H2139" s="850"/>
      <c r="I2139" s="257"/>
      <c r="J2139" s="257"/>
      <c r="K2139" s="257"/>
      <c r="L2139" s="700"/>
      <c r="M2139" s="701"/>
    </row>
    <row r="2140" spans="1:13" hidden="1" x14ac:dyDescent="0.25">
      <c r="A2140" s="302"/>
      <c r="B2140" s="303"/>
      <c r="C2140" s="304"/>
      <c r="D2140" s="847"/>
      <c r="E2140" s="848"/>
      <c r="F2140" s="849"/>
      <c r="G2140" s="846"/>
      <c r="H2140" s="850"/>
      <c r="I2140" s="257"/>
      <c r="J2140" s="257"/>
      <c r="K2140" s="257"/>
      <c r="L2140" s="700"/>
      <c r="M2140" s="701"/>
    </row>
    <row r="2141" spans="1:13" hidden="1" x14ac:dyDescent="0.25">
      <c r="A2141" s="302"/>
      <c r="B2141" s="303"/>
      <c r="C2141" s="304"/>
      <c r="D2141" s="847"/>
      <c r="E2141" s="848"/>
      <c r="F2141" s="849"/>
      <c r="G2141" s="846"/>
      <c r="H2141" s="850"/>
      <c r="I2141" s="257"/>
      <c r="J2141" s="257"/>
      <c r="K2141" s="257"/>
      <c r="L2141" s="700"/>
      <c r="M2141" s="701"/>
    </row>
    <row r="2142" spans="1:13" hidden="1" x14ac:dyDescent="0.25">
      <c r="A2142" s="302"/>
      <c r="B2142" s="303"/>
      <c r="C2142" s="304"/>
      <c r="D2142" s="847"/>
      <c r="E2142" s="848"/>
      <c r="F2142" s="849"/>
      <c r="G2142" s="846"/>
      <c r="H2142" s="850"/>
      <c r="I2142" s="257"/>
      <c r="J2142" s="257"/>
      <c r="K2142" s="257"/>
      <c r="L2142" s="700"/>
      <c r="M2142" s="701"/>
    </row>
    <row r="2143" spans="1:13" hidden="1" x14ac:dyDescent="0.25">
      <c r="A2143" s="302"/>
      <c r="B2143" s="303"/>
      <c r="C2143" s="304"/>
      <c r="D2143" s="847"/>
      <c r="E2143" s="848"/>
      <c r="F2143" s="849"/>
      <c r="G2143" s="846"/>
      <c r="H2143" s="850"/>
      <c r="I2143" s="257"/>
      <c r="J2143" s="257"/>
      <c r="K2143" s="257"/>
      <c r="L2143" s="700"/>
      <c r="M2143" s="701"/>
    </row>
    <row r="2144" spans="1:13" hidden="1" x14ac:dyDescent="0.25">
      <c r="A2144" s="302"/>
      <c r="B2144" s="303"/>
      <c r="C2144" s="304"/>
      <c r="D2144" s="847"/>
      <c r="E2144" s="848"/>
      <c r="F2144" s="849"/>
      <c r="G2144" s="846"/>
      <c r="H2144" s="850"/>
      <c r="I2144" s="257"/>
      <c r="J2144" s="257"/>
      <c r="K2144" s="257"/>
      <c r="L2144" s="700"/>
      <c r="M2144" s="701"/>
    </row>
    <row r="2145" spans="1:13" hidden="1" x14ac:dyDescent="0.25">
      <c r="A2145" s="302"/>
      <c r="B2145" s="303"/>
      <c r="C2145" s="304"/>
      <c r="D2145" s="847"/>
      <c r="E2145" s="848"/>
      <c r="F2145" s="849"/>
      <c r="G2145" s="846"/>
      <c r="H2145" s="850"/>
      <c r="I2145" s="257"/>
      <c r="J2145" s="257"/>
      <c r="K2145" s="257"/>
      <c r="L2145" s="700"/>
      <c r="M2145" s="701"/>
    </row>
    <row r="2146" spans="1:13" hidden="1" x14ac:dyDescent="0.25">
      <c r="A2146" s="302"/>
      <c r="B2146" s="303"/>
      <c r="C2146" s="304"/>
      <c r="D2146" s="847"/>
      <c r="E2146" s="848"/>
      <c r="F2146" s="849"/>
      <c r="G2146" s="846"/>
      <c r="H2146" s="850"/>
      <c r="I2146" s="257"/>
      <c r="J2146" s="257"/>
      <c r="K2146" s="257"/>
      <c r="L2146" s="700"/>
      <c r="M2146" s="701"/>
    </row>
    <row r="2147" spans="1:13" hidden="1" x14ac:dyDescent="0.25">
      <c r="A2147" s="302"/>
      <c r="B2147" s="303"/>
      <c r="C2147" s="304"/>
      <c r="D2147" s="847"/>
      <c r="E2147" s="848"/>
      <c r="F2147" s="849"/>
      <c r="G2147" s="846"/>
      <c r="H2147" s="850"/>
      <c r="I2147" s="257"/>
      <c r="J2147" s="257"/>
      <c r="K2147" s="257"/>
      <c r="L2147" s="700"/>
      <c r="M2147" s="701"/>
    </row>
    <row r="2148" spans="1:13" hidden="1" x14ac:dyDescent="0.25">
      <c r="A2148" s="302"/>
      <c r="B2148" s="303"/>
      <c r="C2148" s="304"/>
      <c r="D2148" s="847"/>
      <c r="E2148" s="848"/>
      <c r="F2148" s="849"/>
      <c r="G2148" s="846"/>
      <c r="H2148" s="850"/>
      <c r="I2148" s="257"/>
      <c r="J2148" s="257"/>
      <c r="K2148" s="257"/>
      <c r="L2148" s="700"/>
      <c r="M2148" s="701"/>
    </row>
    <row r="2149" spans="1:13" hidden="1" x14ac:dyDescent="0.25">
      <c r="A2149" s="302"/>
      <c r="B2149" s="303"/>
      <c r="C2149" s="304"/>
      <c r="D2149" s="847"/>
      <c r="E2149" s="848"/>
      <c r="F2149" s="849"/>
      <c r="G2149" s="846"/>
      <c r="H2149" s="850"/>
      <c r="I2149" s="257"/>
      <c r="J2149" s="257"/>
      <c r="K2149" s="257"/>
      <c r="L2149" s="700"/>
      <c r="M2149" s="701"/>
    </row>
    <row r="2150" spans="1:13" hidden="1" x14ac:dyDescent="0.25">
      <c r="A2150" s="302"/>
      <c r="B2150" s="303"/>
      <c r="C2150" s="304"/>
      <c r="D2150" s="847"/>
      <c r="E2150" s="848"/>
      <c r="F2150" s="849"/>
      <c r="G2150" s="846"/>
      <c r="H2150" s="850"/>
      <c r="I2150" s="257"/>
      <c r="J2150" s="257"/>
      <c r="K2150" s="257"/>
      <c r="L2150" s="700"/>
      <c r="M2150" s="701"/>
    </row>
    <row r="2151" spans="1:13" hidden="1" x14ac:dyDescent="0.25">
      <c r="A2151" s="302"/>
      <c r="B2151" s="303"/>
      <c r="C2151" s="304"/>
      <c r="D2151" s="847"/>
      <c r="E2151" s="848"/>
      <c r="F2151" s="849"/>
      <c r="G2151" s="846"/>
      <c r="H2151" s="850"/>
      <c r="I2151" s="257"/>
      <c r="J2151" s="257"/>
      <c r="K2151" s="257"/>
      <c r="L2151" s="700"/>
      <c r="M2151" s="701"/>
    </row>
    <row r="2152" spans="1:13" hidden="1" x14ac:dyDescent="0.25">
      <c r="A2152" s="302"/>
      <c r="B2152" s="303"/>
      <c r="C2152" s="304"/>
      <c r="D2152" s="847"/>
      <c r="E2152" s="848"/>
      <c r="F2152" s="849"/>
      <c r="G2152" s="846"/>
      <c r="H2152" s="850"/>
      <c r="I2152" s="257"/>
      <c r="J2152" s="257"/>
      <c r="K2152" s="257"/>
      <c r="L2152" s="700"/>
      <c r="M2152" s="701"/>
    </row>
    <row r="2153" spans="1:13" hidden="1" x14ac:dyDescent="0.25">
      <c r="A2153" s="302"/>
      <c r="B2153" s="303"/>
      <c r="C2153" s="304"/>
      <c r="D2153" s="847"/>
      <c r="E2153" s="848"/>
      <c r="F2153" s="849"/>
      <c r="G2153" s="846"/>
      <c r="H2153" s="850"/>
      <c r="I2153" s="257"/>
      <c r="J2153" s="257"/>
      <c r="K2153" s="257"/>
      <c r="L2153" s="700"/>
      <c r="M2153" s="701"/>
    </row>
    <row r="2154" spans="1:13" hidden="1" x14ac:dyDescent="0.25">
      <c r="A2154" s="302"/>
      <c r="B2154" s="303"/>
      <c r="C2154" s="304"/>
      <c r="D2154" s="847"/>
      <c r="E2154" s="848"/>
      <c r="F2154" s="849"/>
      <c r="G2154" s="846"/>
      <c r="H2154" s="850"/>
      <c r="I2154" s="257"/>
      <c r="J2154" s="257"/>
      <c r="K2154" s="257"/>
      <c r="L2154" s="700"/>
      <c r="M2154" s="701"/>
    </row>
    <row r="2155" spans="1:13" hidden="1" x14ac:dyDescent="0.25">
      <c r="A2155" s="302"/>
      <c r="B2155" s="303"/>
      <c r="C2155" s="304"/>
      <c r="D2155" s="847"/>
      <c r="E2155" s="848"/>
      <c r="F2155" s="849"/>
      <c r="G2155" s="846"/>
      <c r="H2155" s="850"/>
      <c r="I2155" s="257"/>
      <c r="J2155" s="257"/>
      <c r="K2155" s="257"/>
      <c r="L2155" s="700"/>
      <c r="M2155" s="701"/>
    </row>
    <row r="2156" spans="1:13" hidden="1" x14ac:dyDescent="0.25">
      <c r="A2156" s="302"/>
      <c r="B2156" s="303"/>
      <c r="C2156" s="304"/>
      <c r="D2156" s="847"/>
      <c r="E2156" s="848"/>
      <c r="F2156" s="849"/>
      <c r="G2156" s="846"/>
      <c r="H2156" s="850"/>
      <c r="I2156" s="257"/>
      <c r="J2156" s="257"/>
      <c r="K2156" s="257"/>
      <c r="L2156" s="700"/>
      <c r="M2156" s="701"/>
    </row>
    <row r="2157" spans="1:13" hidden="1" x14ac:dyDescent="0.25">
      <c r="A2157" s="302"/>
      <c r="B2157" s="303"/>
      <c r="C2157" s="304"/>
      <c r="D2157" s="847"/>
      <c r="E2157" s="848"/>
      <c r="F2157" s="849"/>
      <c r="G2157" s="846"/>
      <c r="H2157" s="850"/>
      <c r="I2157" s="257"/>
      <c r="J2157" s="257"/>
      <c r="K2157" s="257"/>
      <c r="L2157" s="700"/>
      <c r="M2157" s="701"/>
    </row>
    <row r="2158" spans="1:13" hidden="1" x14ac:dyDescent="0.25">
      <c r="A2158" s="302"/>
      <c r="B2158" s="303"/>
      <c r="C2158" s="304"/>
      <c r="D2158" s="847"/>
      <c r="E2158" s="848"/>
      <c r="F2158" s="849"/>
      <c r="G2158" s="846"/>
      <c r="H2158" s="850"/>
      <c r="I2158" s="257"/>
      <c r="J2158" s="257"/>
      <c r="K2158" s="257"/>
      <c r="L2158" s="700"/>
      <c r="M2158" s="701"/>
    </row>
    <row r="2159" spans="1:13" hidden="1" x14ac:dyDescent="0.25">
      <c r="A2159" s="302"/>
      <c r="B2159" s="303"/>
      <c r="C2159" s="304"/>
      <c r="D2159" s="847"/>
      <c r="E2159" s="848"/>
      <c r="F2159" s="849"/>
      <c r="G2159" s="846"/>
      <c r="H2159" s="850"/>
      <c r="I2159" s="257"/>
      <c r="J2159" s="257"/>
      <c r="K2159" s="257"/>
      <c r="L2159" s="700"/>
      <c r="M2159" s="701"/>
    </row>
    <row r="2160" spans="1:13" hidden="1" x14ac:dyDescent="0.25">
      <c r="A2160" s="302"/>
      <c r="B2160" s="303"/>
      <c r="C2160" s="304"/>
      <c r="D2160" s="847"/>
      <c r="E2160" s="848"/>
      <c r="F2160" s="849"/>
      <c r="G2160" s="846"/>
      <c r="H2160" s="850"/>
      <c r="I2160" s="257"/>
      <c r="J2160" s="257"/>
      <c r="K2160" s="257"/>
      <c r="L2160" s="700"/>
      <c r="M2160" s="701"/>
    </row>
    <row r="2161" spans="1:13" hidden="1" x14ac:dyDescent="0.25">
      <c r="A2161" s="302"/>
      <c r="B2161" s="303"/>
      <c r="C2161" s="304"/>
      <c r="D2161" s="847"/>
      <c r="E2161" s="848"/>
      <c r="F2161" s="849"/>
      <c r="G2161" s="846"/>
      <c r="H2161" s="850"/>
      <c r="I2161" s="257"/>
      <c r="J2161" s="257"/>
      <c r="K2161" s="257"/>
      <c r="L2161" s="700"/>
      <c r="M2161" s="701"/>
    </row>
    <row r="2162" spans="1:13" hidden="1" x14ac:dyDescent="0.25">
      <c r="A2162" s="302"/>
      <c r="B2162" s="303"/>
      <c r="C2162" s="304"/>
      <c r="D2162" s="847"/>
      <c r="E2162" s="848"/>
      <c r="F2162" s="849"/>
      <c r="G2162" s="846"/>
      <c r="H2162" s="850"/>
      <c r="I2162" s="257"/>
      <c r="J2162" s="257"/>
      <c r="K2162" s="257"/>
      <c r="L2162" s="700"/>
      <c r="M2162" s="701"/>
    </row>
    <row r="2163" spans="1:13" hidden="1" x14ac:dyDescent="0.25">
      <c r="A2163" s="302"/>
      <c r="B2163" s="303"/>
      <c r="C2163" s="304"/>
      <c r="D2163" s="847"/>
      <c r="E2163" s="848"/>
      <c r="F2163" s="849"/>
      <c r="G2163" s="846"/>
      <c r="H2163" s="850"/>
      <c r="I2163" s="257"/>
      <c r="J2163" s="257"/>
      <c r="K2163" s="257"/>
      <c r="L2163" s="700"/>
      <c r="M2163" s="701"/>
    </row>
    <row r="2164" spans="1:13" hidden="1" x14ac:dyDescent="0.25">
      <c r="A2164" s="302"/>
      <c r="B2164" s="303"/>
      <c r="C2164" s="304"/>
      <c r="D2164" s="847"/>
      <c r="E2164" s="848"/>
      <c r="F2164" s="849"/>
      <c r="G2164" s="846"/>
      <c r="H2164" s="850"/>
      <c r="I2164" s="257"/>
      <c r="J2164" s="257"/>
      <c r="K2164" s="257"/>
      <c r="L2164" s="700"/>
      <c r="M2164" s="701"/>
    </row>
    <row r="2165" spans="1:13" hidden="1" x14ac:dyDescent="0.25">
      <c r="A2165" s="302"/>
      <c r="B2165" s="303"/>
      <c r="C2165" s="304"/>
      <c r="D2165" s="847"/>
      <c r="E2165" s="848"/>
      <c r="F2165" s="849"/>
      <c r="G2165" s="846"/>
      <c r="H2165" s="850"/>
      <c r="I2165" s="257"/>
      <c r="J2165" s="257"/>
      <c r="K2165" s="257"/>
      <c r="L2165" s="700"/>
      <c r="M2165" s="701"/>
    </row>
    <row r="2166" spans="1:13" hidden="1" x14ac:dyDescent="0.25">
      <c r="A2166" s="302"/>
      <c r="B2166" s="303"/>
      <c r="C2166" s="304"/>
      <c r="D2166" s="847"/>
      <c r="E2166" s="848"/>
      <c r="F2166" s="849"/>
      <c r="G2166" s="846"/>
      <c r="H2166" s="850"/>
      <c r="I2166" s="257"/>
      <c r="J2166" s="257"/>
      <c r="K2166" s="257"/>
      <c r="L2166" s="700"/>
      <c r="M2166" s="701"/>
    </row>
    <row r="2167" spans="1:13" hidden="1" x14ac:dyDescent="0.25">
      <c r="A2167" s="302"/>
      <c r="B2167" s="303"/>
      <c r="C2167" s="304"/>
      <c r="D2167" s="847"/>
      <c r="E2167" s="848"/>
      <c r="F2167" s="849"/>
      <c r="G2167" s="846"/>
      <c r="H2167" s="850"/>
      <c r="I2167" s="257"/>
      <c r="J2167" s="257"/>
      <c r="K2167" s="257"/>
      <c r="L2167" s="700"/>
      <c r="M2167" s="701"/>
    </row>
    <row r="2168" spans="1:13" hidden="1" x14ac:dyDescent="0.25">
      <c r="A2168" s="302"/>
      <c r="B2168" s="303"/>
      <c r="C2168" s="304"/>
      <c r="D2168" s="847"/>
      <c r="E2168" s="848"/>
      <c r="F2168" s="849"/>
      <c r="G2168" s="846"/>
      <c r="H2168" s="850"/>
      <c r="I2168" s="257"/>
      <c r="J2168" s="257"/>
      <c r="K2168" s="257"/>
      <c r="L2168" s="700"/>
      <c r="M2168" s="701"/>
    </row>
    <row r="2169" spans="1:13" hidden="1" x14ac:dyDescent="0.25">
      <c r="A2169" s="302"/>
      <c r="B2169" s="303"/>
      <c r="C2169" s="304"/>
      <c r="D2169" s="847"/>
      <c r="E2169" s="848"/>
      <c r="F2169" s="849"/>
      <c r="G2169" s="846"/>
      <c r="H2169" s="850"/>
      <c r="I2169" s="257"/>
      <c r="J2169" s="257"/>
      <c r="K2169" s="257"/>
      <c r="L2169" s="700"/>
      <c r="M2169" s="701"/>
    </row>
    <row r="2170" spans="1:13" hidden="1" x14ac:dyDescent="0.25">
      <c r="A2170" s="302"/>
      <c r="B2170" s="303"/>
      <c r="C2170" s="304"/>
      <c r="D2170" s="847"/>
      <c r="E2170" s="848"/>
      <c r="F2170" s="849"/>
      <c r="G2170" s="846"/>
      <c r="H2170" s="850"/>
      <c r="I2170" s="257"/>
      <c r="J2170" s="257"/>
      <c r="K2170" s="257"/>
      <c r="L2170" s="700"/>
      <c r="M2170" s="701"/>
    </row>
    <row r="2171" spans="1:13" hidden="1" x14ac:dyDescent="0.25">
      <c r="A2171" s="302"/>
      <c r="B2171" s="303"/>
      <c r="C2171" s="304"/>
      <c r="D2171" s="847"/>
      <c r="E2171" s="848"/>
      <c r="F2171" s="849"/>
      <c r="G2171" s="846"/>
      <c r="H2171" s="850"/>
      <c r="I2171" s="257"/>
      <c r="J2171" s="257"/>
      <c r="K2171" s="257"/>
      <c r="L2171" s="700"/>
      <c r="M2171" s="701"/>
    </row>
    <row r="2172" spans="1:13" hidden="1" x14ac:dyDescent="0.25">
      <c r="A2172" s="302"/>
      <c r="B2172" s="303"/>
      <c r="C2172" s="304"/>
      <c r="D2172" s="847"/>
      <c r="E2172" s="848"/>
      <c r="F2172" s="849"/>
      <c r="G2172" s="846"/>
      <c r="H2172" s="850"/>
      <c r="I2172" s="257"/>
      <c r="J2172" s="257"/>
      <c r="K2172" s="257"/>
      <c r="L2172" s="700"/>
      <c r="M2172" s="701"/>
    </row>
    <row r="2173" spans="1:13" hidden="1" x14ac:dyDescent="0.25">
      <c r="A2173" s="302"/>
      <c r="B2173" s="303"/>
      <c r="C2173" s="304"/>
      <c r="D2173" s="847"/>
      <c r="E2173" s="848"/>
      <c r="F2173" s="849"/>
      <c r="G2173" s="846"/>
      <c r="H2173" s="850"/>
      <c r="I2173" s="257"/>
      <c r="J2173" s="257"/>
      <c r="K2173" s="257"/>
      <c r="L2173" s="700"/>
      <c r="M2173" s="701"/>
    </row>
    <row r="2174" spans="1:13" hidden="1" x14ac:dyDescent="0.25">
      <c r="A2174" s="302"/>
      <c r="B2174" s="303"/>
      <c r="C2174" s="304"/>
      <c r="D2174" s="847"/>
      <c r="E2174" s="848"/>
      <c r="F2174" s="849"/>
      <c r="G2174" s="846"/>
      <c r="H2174" s="850"/>
      <c r="I2174" s="257"/>
      <c r="J2174" s="257"/>
      <c r="K2174" s="257"/>
      <c r="L2174" s="700"/>
      <c r="M2174" s="701"/>
    </row>
    <row r="2175" spans="1:13" hidden="1" x14ac:dyDescent="0.25">
      <c r="A2175" s="302"/>
      <c r="B2175" s="303"/>
      <c r="C2175" s="304"/>
      <c r="D2175" s="847"/>
      <c r="E2175" s="848"/>
      <c r="F2175" s="849"/>
      <c r="G2175" s="846"/>
      <c r="H2175" s="850"/>
      <c r="I2175" s="257"/>
      <c r="J2175" s="257"/>
      <c r="K2175" s="257"/>
      <c r="L2175" s="700"/>
      <c r="M2175" s="701"/>
    </row>
    <row r="2176" spans="1:13" hidden="1" x14ac:dyDescent="0.25">
      <c r="A2176" s="302"/>
      <c r="B2176" s="303"/>
      <c r="C2176" s="304"/>
      <c r="D2176" s="847"/>
      <c r="E2176" s="848"/>
      <c r="F2176" s="849"/>
      <c r="G2176" s="846"/>
      <c r="H2176" s="850"/>
      <c r="I2176" s="257"/>
      <c r="J2176" s="257"/>
      <c r="K2176" s="257"/>
      <c r="L2176" s="700"/>
      <c r="M2176" s="701"/>
    </row>
    <row r="2177" spans="1:13" hidden="1" x14ac:dyDescent="0.25">
      <c r="A2177" s="302"/>
      <c r="B2177" s="303"/>
      <c r="C2177" s="304"/>
      <c r="D2177" s="847"/>
      <c r="E2177" s="848"/>
      <c r="F2177" s="849"/>
      <c r="G2177" s="846"/>
      <c r="H2177" s="850"/>
      <c r="I2177" s="257"/>
      <c r="J2177" s="257"/>
      <c r="K2177" s="257"/>
      <c r="L2177" s="700"/>
      <c r="M2177" s="701"/>
    </row>
    <row r="2178" spans="1:13" hidden="1" x14ac:dyDescent="0.25">
      <c r="A2178" s="302"/>
      <c r="B2178" s="303"/>
      <c r="C2178" s="304"/>
      <c r="D2178" s="847"/>
      <c r="E2178" s="848"/>
      <c r="F2178" s="849"/>
      <c r="G2178" s="846"/>
      <c r="H2178" s="850"/>
      <c r="I2178" s="257"/>
      <c r="J2178" s="257"/>
      <c r="K2178" s="257"/>
      <c r="L2178" s="700"/>
      <c r="M2178" s="701"/>
    </row>
    <row r="2179" spans="1:13" hidden="1" x14ac:dyDescent="0.25">
      <c r="A2179" s="302"/>
      <c r="B2179" s="303"/>
      <c r="C2179" s="304"/>
      <c r="D2179" s="847"/>
      <c r="E2179" s="848"/>
      <c r="F2179" s="849"/>
      <c r="G2179" s="846"/>
      <c r="H2179" s="850"/>
      <c r="I2179" s="257"/>
      <c r="J2179" s="257"/>
      <c r="K2179" s="257"/>
      <c r="L2179" s="700"/>
      <c r="M2179" s="701"/>
    </row>
    <row r="2180" spans="1:13" hidden="1" x14ac:dyDescent="0.25">
      <c r="A2180" s="302"/>
      <c r="B2180" s="303"/>
      <c r="C2180" s="304"/>
      <c r="D2180" s="847"/>
      <c r="E2180" s="848"/>
      <c r="F2180" s="849"/>
      <c r="G2180" s="846"/>
      <c r="H2180" s="850"/>
      <c r="I2180" s="257"/>
      <c r="J2180" s="257"/>
      <c r="K2180" s="257"/>
      <c r="L2180" s="700"/>
      <c r="M2180" s="701"/>
    </row>
    <row r="2181" spans="1:13" hidden="1" x14ac:dyDescent="0.25">
      <c r="A2181" s="302"/>
      <c r="B2181" s="303"/>
      <c r="C2181" s="304"/>
      <c r="D2181" s="847"/>
      <c r="E2181" s="848"/>
      <c r="F2181" s="849"/>
      <c r="G2181" s="846"/>
      <c r="H2181" s="850"/>
      <c r="I2181" s="257"/>
      <c r="J2181" s="257"/>
      <c r="K2181" s="257"/>
      <c r="L2181" s="700"/>
      <c r="M2181" s="701"/>
    </row>
    <row r="2182" spans="1:13" hidden="1" x14ac:dyDescent="0.25">
      <c r="A2182" s="302"/>
      <c r="B2182" s="303"/>
      <c r="C2182" s="304"/>
      <c r="D2182" s="847"/>
      <c r="E2182" s="848"/>
      <c r="F2182" s="849"/>
      <c r="G2182" s="846"/>
      <c r="H2182" s="850"/>
      <c r="I2182" s="257"/>
      <c r="J2182" s="257"/>
      <c r="K2182" s="257"/>
      <c r="L2182" s="700"/>
      <c r="M2182" s="701"/>
    </row>
    <row r="2183" spans="1:13" hidden="1" x14ac:dyDescent="0.25">
      <c r="A2183" s="302"/>
      <c r="B2183" s="303"/>
      <c r="C2183" s="304"/>
      <c r="D2183" s="847"/>
      <c r="E2183" s="848"/>
      <c r="F2183" s="849"/>
      <c r="G2183" s="846"/>
      <c r="H2183" s="850"/>
      <c r="I2183" s="257"/>
      <c r="J2183" s="257"/>
      <c r="K2183" s="257"/>
      <c r="L2183" s="700"/>
      <c r="M2183" s="701"/>
    </row>
    <row r="2184" spans="1:13" hidden="1" x14ac:dyDescent="0.25">
      <c r="A2184" s="302"/>
      <c r="B2184" s="303"/>
      <c r="C2184" s="304"/>
      <c r="D2184" s="847"/>
      <c r="E2184" s="848"/>
      <c r="F2184" s="849"/>
      <c r="G2184" s="846"/>
      <c r="H2184" s="850"/>
      <c r="I2184" s="257"/>
      <c r="J2184" s="257"/>
      <c r="K2184" s="257"/>
      <c r="L2184" s="700"/>
      <c r="M2184" s="701"/>
    </row>
    <row r="2185" spans="1:13" hidden="1" x14ac:dyDescent="0.25">
      <c r="A2185" s="302"/>
      <c r="B2185" s="303"/>
      <c r="C2185" s="304"/>
      <c r="D2185" s="847"/>
      <c r="E2185" s="848"/>
      <c r="F2185" s="849"/>
      <c r="G2185" s="846"/>
      <c r="H2185" s="850"/>
      <c r="I2185" s="257"/>
      <c r="J2185" s="257"/>
      <c r="K2185" s="257"/>
      <c r="L2185" s="700"/>
      <c r="M2185" s="701"/>
    </row>
    <row r="2186" spans="1:13" hidden="1" x14ac:dyDescent="0.25">
      <c r="A2186" s="302"/>
      <c r="B2186" s="303"/>
      <c r="C2186" s="304"/>
      <c r="D2186" s="847"/>
      <c r="E2186" s="848"/>
      <c r="F2186" s="849"/>
      <c r="G2186" s="846"/>
      <c r="H2186" s="850"/>
      <c r="I2186" s="257"/>
      <c r="J2186" s="257"/>
      <c r="K2186" s="257"/>
      <c r="L2186" s="700"/>
      <c r="M2186" s="701"/>
    </row>
    <row r="2187" spans="1:13" hidden="1" x14ac:dyDescent="0.25">
      <c r="A2187" s="302"/>
      <c r="B2187" s="303"/>
      <c r="C2187" s="304"/>
      <c r="D2187" s="847"/>
      <c r="E2187" s="848"/>
      <c r="F2187" s="849"/>
      <c r="G2187" s="846"/>
      <c r="H2187" s="850"/>
      <c r="I2187" s="257"/>
      <c r="J2187" s="257"/>
      <c r="K2187" s="257"/>
      <c r="L2187" s="700"/>
      <c r="M2187" s="701"/>
    </row>
    <row r="2188" spans="1:13" hidden="1" x14ac:dyDescent="0.25">
      <c r="A2188" s="302"/>
      <c r="B2188" s="303"/>
      <c r="C2188" s="304"/>
      <c r="D2188" s="847"/>
      <c r="E2188" s="848"/>
      <c r="F2188" s="849"/>
      <c r="G2188" s="846"/>
      <c r="H2188" s="850"/>
      <c r="I2188" s="257"/>
      <c r="J2188" s="257"/>
      <c r="K2188" s="257"/>
      <c r="L2188" s="700"/>
      <c r="M2188" s="701"/>
    </row>
    <row r="2189" spans="1:13" hidden="1" x14ac:dyDescent="0.25">
      <c r="A2189" s="302"/>
      <c r="B2189" s="303"/>
      <c r="C2189" s="304"/>
      <c r="D2189" s="847"/>
      <c r="E2189" s="848"/>
      <c r="F2189" s="849"/>
      <c r="G2189" s="846"/>
      <c r="H2189" s="850"/>
      <c r="I2189" s="257"/>
      <c r="J2189" s="257"/>
      <c r="K2189" s="257"/>
      <c r="L2189" s="700"/>
      <c r="M2189" s="701"/>
    </row>
    <row r="2190" spans="1:13" hidden="1" x14ac:dyDescent="0.25">
      <c r="A2190" s="302"/>
      <c r="B2190" s="303"/>
      <c r="C2190" s="304"/>
      <c r="D2190" s="847"/>
      <c r="E2190" s="848"/>
      <c r="F2190" s="849"/>
      <c r="G2190" s="846"/>
      <c r="H2190" s="850"/>
      <c r="I2190" s="257"/>
      <c r="J2190" s="257"/>
      <c r="K2190" s="257"/>
      <c r="L2190" s="700"/>
      <c r="M2190" s="701"/>
    </row>
    <row r="2191" spans="1:13" hidden="1" x14ac:dyDescent="0.25">
      <c r="A2191" s="302"/>
      <c r="B2191" s="303"/>
      <c r="C2191" s="304"/>
      <c r="D2191" s="847"/>
      <c r="E2191" s="848"/>
      <c r="F2191" s="849"/>
      <c r="G2191" s="846"/>
      <c r="H2191" s="850"/>
      <c r="I2191" s="257"/>
      <c r="J2191" s="257"/>
      <c r="K2191" s="257"/>
      <c r="L2191" s="700"/>
      <c r="M2191" s="701"/>
    </row>
    <row r="2192" spans="1:13" hidden="1" x14ac:dyDescent="0.25">
      <c r="A2192" s="302"/>
      <c r="B2192" s="303"/>
      <c r="C2192" s="304"/>
      <c r="D2192" s="847"/>
      <c r="E2192" s="848"/>
      <c r="F2192" s="849"/>
      <c r="G2192" s="846"/>
      <c r="H2192" s="850"/>
      <c r="I2192" s="257"/>
      <c r="J2192" s="257"/>
      <c r="K2192" s="257"/>
      <c r="L2192" s="700"/>
      <c r="M2192" s="701"/>
    </row>
    <row r="2193" spans="1:13" hidden="1" x14ac:dyDescent="0.25">
      <c r="A2193" s="302"/>
      <c r="B2193" s="303"/>
      <c r="C2193" s="304"/>
      <c r="D2193" s="847"/>
      <c r="E2193" s="848"/>
      <c r="F2193" s="849"/>
      <c r="G2193" s="846"/>
      <c r="H2193" s="850"/>
      <c r="I2193" s="257"/>
      <c r="J2193" s="257"/>
      <c r="K2193" s="257"/>
      <c r="L2193" s="700"/>
      <c r="M2193" s="701"/>
    </row>
    <row r="2194" spans="1:13" hidden="1" x14ac:dyDescent="0.25">
      <c r="A2194" s="302"/>
      <c r="B2194" s="303"/>
      <c r="C2194" s="304"/>
      <c r="D2194" s="847"/>
      <c r="E2194" s="848"/>
      <c r="F2194" s="849"/>
      <c r="G2194" s="846"/>
      <c r="H2194" s="850"/>
      <c r="I2194" s="257"/>
      <c r="J2194" s="257"/>
      <c r="K2194" s="257"/>
      <c r="L2194" s="700"/>
      <c r="M2194" s="701"/>
    </row>
    <row r="2195" spans="1:13" hidden="1" x14ac:dyDescent="0.25">
      <c r="A2195" s="302"/>
      <c r="B2195" s="303"/>
      <c r="C2195" s="304"/>
      <c r="D2195" s="847"/>
      <c r="E2195" s="848"/>
      <c r="F2195" s="849"/>
      <c r="G2195" s="846"/>
      <c r="H2195" s="850"/>
      <c r="I2195" s="257"/>
      <c r="J2195" s="257"/>
      <c r="K2195" s="257"/>
      <c r="L2195" s="700"/>
      <c r="M2195" s="701"/>
    </row>
    <row r="2196" spans="1:13" hidden="1" x14ac:dyDescent="0.25">
      <c r="A2196" s="302"/>
      <c r="B2196" s="303"/>
      <c r="C2196" s="304"/>
      <c r="D2196" s="847"/>
      <c r="E2196" s="848"/>
      <c r="F2196" s="849"/>
      <c r="G2196" s="846"/>
      <c r="H2196" s="850"/>
      <c r="I2196" s="257"/>
      <c r="J2196" s="257"/>
      <c r="K2196" s="257"/>
      <c r="L2196" s="700"/>
      <c r="M2196" s="701"/>
    </row>
    <row r="2197" spans="1:13" hidden="1" x14ac:dyDescent="0.25">
      <c r="A2197" s="302"/>
      <c r="B2197" s="303"/>
      <c r="C2197" s="304"/>
      <c r="D2197" s="847"/>
      <c r="E2197" s="848"/>
      <c r="F2197" s="849"/>
      <c r="G2197" s="846"/>
      <c r="H2197" s="850"/>
      <c r="I2197" s="257"/>
      <c r="J2197" s="257"/>
      <c r="K2197" s="257"/>
      <c r="L2197" s="700"/>
      <c r="M2197" s="701"/>
    </row>
    <row r="2198" spans="1:13" hidden="1" x14ac:dyDescent="0.25">
      <c r="A2198" s="302"/>
      <c r="B2198" s="303"/>
      <c r="C2198" s="304"/>
      <c r="D2198" s="847"/>
      <c r="E2198" s="848"/>
      <c r="F2198" s="849"/>
      <c r="G2198" s="846"/>
      <c r="H2198" s="850"/>
      <c r="I2198" s="257"/>
      <c r="J2198" s="257"/>
      <c r="K2198" s="257"/>
      <c r="L2198" s="700"/>
      <c r="M2198" s="701"/>
    </row>
    <row r="2199" spans="1:13" hidden="1" x14ac:dyDescent="0.25">
      <c r="A2199" s="302"/>
      <c r="B2199" s="303"/>
      <c r="C2199" s="304"/>
      <c r="D2199" s="847"/>
      <c r="E2199" s="848"/>
      <c r="F2199" s="849"/>
      <c r="G2199" s="846"/>
      <c r="H2199" s="850"/>
      <c r="I2199" s="257"/>
      <c r="J2199" s="257"/>
      <c r="K2199" s="257"/>
      <c r="L2199" s="700"/>
      <c r="M2199" s="701"/>
    </row>
    <row r="2200" spans="1:13" hidden="1" x14ac:dyDescent="0.25">
      <c r="A2200" s="302"/>
      <c r="B2200" s="303"/>
      <c r="C2200" s="304"/>
      <c r="D2200" s="847"/>
      <c r="E2200" s="848"/>
      <c r="F2200" s="849"/>
      <c r="G2200" s="846"/>
      <c r="H2200" s="850"/>
      <c r="I2200" s="257"/>
      <c r="J2200" s="257"/>
      <c r="K2200" s="257"/>
      <c r="L2200" s="700"/>
      <c r="M2200" s="701"/>
    </row>
    <row r="2201" spans="1:13" hidden="1" x14ac:dyDescent="0.25">
      <c r="A2201" s="302"/>
      <c r="B2201" s="303"/>
      <c r="C2201" s="304"/>
      <c r="D2201" s="847"/>
      <c r="E2201" s="848"/>
      <c r="F2201" s="849"/>
      <c r="G2201" s="846"/>
      <c r="H2201" s="850"/>
      <c r="I2201" s="257"/>
      <c r="J2201" s="257"/>
      <c r="K2201" s="257"/>
      <c r="L2201" s="700"/>
      <c r="M2201" s="701"/>
    </row>
    <row r="2202" spans="1:13" hidden="1" x14ac:dyDescent="0.25">
      <c r="A2202" s="302"/>
      <c r="B2202" s="303"/>
      <c r="C2202" s="304"/>
      <c r="D2202" s="847"/>
      <c r="E2202" s="848"/>
      <c r="F2202" s="849"/>
      <c r="G2202" s="846"/>
      <c r="H2202" s="850"/>
      <c r="I2202" s="257"/>
      <c r="J2202" s="257"/>
      <c r="K2202" s="257"/>
      <c r="L2202" s="700"/>
      <c r="M2202" s="701"/>
    </row>
    <row r="2203" spans="1:13" hidden="1" x14ac:dyDescent="0.25">
      <c r="A2203" s="302"/>
      <c r="B2203" s="303"/>
      <c r="C2203" s="304"/>
      <c r="D2203" s="847"/>
      <c r="E2203" s="848"/>
      <c r="F2203" s="849"/>
      <c r="G2203" s="846"/>
      <c r="H2203" s="850"/>
      <c r="I2203" s="257"/>
      <c r="J2203" s="257"/>
      <c r="K2203" s="257"/>
      <c r="L2203" s="700"/>
      <c r="M2203" s="701"/>
    </row>
    <row r="2204" spans="1:13" hidden="1" x14ac:dyDescent="0.25">
      <c r="A2204" s="302"/>
      <c r="B2204" s="303"/>
      <c r="C2204" s="304"/>
      <c r="D2204" s="847"/>
      <c r="E2204" s="848"/>
      <c r="F2204" s="849"/>
      <c r="G2204" s="846"/>
      <c r="H2204" s="850"/>
      <c r="I2204" s="257"/>
      <c r="J2204" s="257"/>
      <c r="K2204" s="257"/>
      <c r="L2204" s="700"/>
      <c r="M2204" s="701"/>
    </row>
    <row r="2205" spans="1:13" hidden="1" x14ac:dyDescent="0.25">
      <c r="A2205" s="302"/>
      <c r="B2205" s="303"/>
      <c r="C2205" s="304"/>
      <c r="D2205" s="847"/>
      <c r="E2205" s="848"/>
      <c r="F2205" s="849"/>
      <c r="G2205" s="846"/>
      <c r="H2205" s="850"/>
      <c r="I2205" s="257"/>
      <c r="J2205" s="257"/>
      <c r="K2205" s="257"/>
      <c r="L2205" s="700"/>
      <c r="M2205" s="701"/>
    </row>
    <row r="2206" spans="1:13" hidden="1" x14ac:dyDescent="0.25">
      <c r="A2206" s="302"/>
      <c r="B2206" s="303"/>
      <c r="C2206" s="304"/>
      <c r="D2206" s="847"/>
      <c r="E2206" s="848"/>
      <c r="F2206" s="849"/>
      <c r="G2206" s="846"/>
      <c r="H2206" s="850"/>
      <c r="I2206" s="257"/>
      <c r="J2206" s="257"/>
      <c r="K2206" s="257"/>
      <c r="L2206" s="700"/>
      <c r="M2206" s="701"/>
    </row>
    <row r="2207" spans="1:13" hidden="1" x14ac:dyDescent="0.25">
      <c r="A2207" s="302"/>
      <c r="B2207" s="303"/>
      <c r="C2207" s="304"/>
      <c r="D2207" s="847"/>
      <c r="E2207" s="848"/>
      <c r="F2207" s="849"/>
      <c r="G2207" s="846"/>
      <c r="H2207" s="850"/>
      <c r="I2207" s="257"/>
      <c r="J2207" s="257"/>
      <c r="K2207" s="257"/>
      <c r="L2207" s="700"/>
      <c r="M2207" s="701"/>
    </row>
    <row r="2208" spans="1:13" hidden="1" x14ac:dyDescent="0.25">
      <c r="A2208" s="302"/>
      <c r="B2208" s="303"/>
      <c r="C2208" s="304"/>
      <c r="D2208" s="847"/>
      <c r="E2208" s="848"/>
      <c r="F2208" s="849"/>
      <c r="G2208" s="846"/>
      <c r="H2208" s="850"/>
      <c r="I2208" s="257"/>
      <c r="J2208" s="257"/>
      <c r="K2208" s="257"/>
      <c r="L2208" s="700"/>
      <c r="M2208" s="701"/>
    </row>
    <row r="2209" spans="1:13" hidden="1" x14ac:dyDescent="0.25">
      <c r="A2209" s="302"/>
      <c r="B2209" s="303"/>
      <c r="C2209" s="304"/>
      <c r="D2209" s="847"/>
      <c r="E2209" s="848"/>
      <c r="F2209" s="849"/>
      <c r="G2209" s="846"/>
      <c r="H2209" s="850"/>
      <c r="I2209" s="257"/>
      <c r="J2209" s="257"/>
      <c r="K2209" s="257"/>
      <c r="L2209" s="700"/>
      <c r="M2209" s="701"/>
    </row>
    <row r="2210" spans="1:13" hidden="1" x14ac:dyDescent="0.25">
      <c r="A2210" s="302"/>
      <c r="B2210" s="303"/>
      <c r="C2210" s="304"/>
      <c r="D2210" s="847"/>
      <c r="E2210" s="848"/>
      <c r="F2210" s="849"/>
      <c r="G2210" s="846"/>
      <c r="H2210" s="850"/>
      <c r="I2210" s="257"/>
      <c r="J2210" s="257"/>
      <c r="K2210" s="257"/>
      <c r="L2210" s="700"/>
      <c r="M2210" s="701"/>
    </row>
    <row r="2211" spans="1:13" hidden="1" x14ac:dyDescent="0.25">
      <c r="A2211" s="302"/>
      <c r="B2211" s="303"/>
      <c r="C2211" s="304"/>
      <c r="D2211" s="847"/>
      <c r="E2211" s="848"/>
      <c r="F2211" s="849"/>
      <c r="G2211" s="846"/>
      <c r="H2211" s="850"/>
      <c r="I2211" s="257"/>
      <c r="J2211" s="257"/>
      <c r="K2211" s="257"/>
      <c r="L2211" s="700"/>
      <c r="M2211" s="701"/>
    </row>
    <row r="2212" spans="1:13" hidden="1" x14ac:dyDescent="0.25">
      <c r="A2212" s="302"/>
      <c r="B2212" s="303"/>
      <c r="C2212" s="304"/>
      <c r="D2212" s="847"/>
      <c r="E2212" s="848"/>
      <c r="F2212" s="849"/>
      <c r="G2212" s="846"/>
      <c r="H2212" s="850"/>
      <c r="I2212" s="257"/>
      <c r="J2212" s="257"/>
      <c r="K2212" s="257"/>
      <c r="L2212" s="700"/>
      <c r="M2212" s="701"/>
    </row>
    <row r="2213" spans="1:13" hidden="1" x14ac:dyDescent="0.25">
      <c r="A2213" s="302"/>
      <c r="B2213" s="303"/>
      <c r="C2213" s="304"/>
      <c r="D2213" s="847"/>
      <c r="E2213" s="848"/>
      <c r="F2213" s="849"/>
      <c r="G2213" s="846"/>
      <c r="H2213" s="850"/>
      <c r="I2213" s="257"/>
      <c r="J2213" s="257"/>
      <c r="K2213" s="257"/>
      <c r="L2213" s="700"/>
      <c r="M2213" s="701"/>
    </row>
    <row r="2214" spans="1:13" hidden="1" x14ac:dyDescent="0.25">
      <c r="A2214" s="302"/>
      <c r="B2214" s="303"/>
      <c r="C2214" s="304"/>
      <c r="D2214" s="847"/>
      <c r="E2214" s="848"/>
      <c r="F2214" s="849"/>
      <c r="G2214" s="846"/>
      <c r="H2214" s="850"/>
      <c r="I2214" s="257"/>
      <c r="J2214" s="257"/>
      <c r="K2214" s="257"/>
      <c r="L2214" s="700"/>
      <c r="M2214" s="701"/>
    </row>
    <row r="2215" spans="1:13" hidden="1" x14ac:dyDescent="0.25">
      <c r="A2215" s="302"/>
      <c r="B2215" s="303"/>
      <c r="C2215" s="304"/>
      <c r="D2215" s="847"/>
      <c r="E2215" s="848"/>
      <c r="F2215" s="849"/>
      <c r="G2215" s="846"/>
      <c r="H2215" s="850"/>
      <c r="I2215" s="257"/>
      <c r="J2215" s="257"/>
      <c r="K2215" s="257"/>
      <c r="L2215" s="700"/>
      <c r="M2215" s="701"/>
    </row>
    <row r="2216" spans="1:13" hidden="1" x14ac:dyDescent="0.25">
      <c r="A2216" s="302"/>
      <c r="B2216" s="303"/>
      <c r="C2216" s="304"/>
      <c r="D2216" s="847"/>
      <c r="E2216" s="848"/>
      <c r="F2216" s="849"/>
      <c r="G2216" s="846"/>
      <c r="H2216" s="850"/>
      <c r="I2216" s="257"/>
      <c r="J2216" s="257"/>
      <c r="K2216" s="257"/>
      <c r="L2216" s="700"/>
      <c r="M2216" s="701"/>
    </row>
    <row r="2217" spans="1:13" hidden="1" x14ac:dyDescent="0.25">
      <c r="A2217" s="302"/>
      <c r="B2217" s="303"/>
      <c r="C2217" s="304"/>
      <c r="D2217" s="847"/>
      <c r="E2217" s="848"/>
      <c r="F2217" s="849"/>
      <c r="G2217" s="846"/>
      <c r="H2217" s="850"/>
      <c r="I2217" s="257"/>
      <c r="J2217" s="257"/>
      <c r="K2217" s="257"/>
      <c r="L2217" s="700"/>
      <c r="M2217" s="701"/>
    </row>
    <row r="2218" spans="1:13" hidden="1" x14ac:dyDescent="0.25">
      <c r="A2218" s="302"/>
      <c r="B2218" s="303"/>
      <c r="C2218" s="304"/>
      <c r="D2218" s="847"/>
      <c r="E2218" s="848"/>
      <c r="F2218" s="849"/>
      <c r="G2218" s="846"/>
      <c r="H2218" s="850"/>
      <c r="I2218" s="257"/>
      <c r="J2218" s="257"/>
      <c r="K2218" s="257"/>
      <c r="L2218" s="700"/>
      <c r="M2218" s="701"/>
    </row>
    <row r="2219" spans="1:13" hidden="1" x14ac:dyDescent="0.25">
      <c r="A2219" s="302"/>
      <c r="B2219" s="303"/>
      <c r="C2219" s="304"/>
      <c r="D2219" s="847"/>
      <c r="E2219" s="848"/>
      <c r="F2219" s="849"/>
      <c r="G2219" s="846"/>
      <c r="H2219" s="850"/>
      <c r="I2219" s="257"/>
      <c r="J2219" s="257"/>
      <c r="K2219" s="257"/>
      <c r="L2219" s="700"/>
      <c r="M2219" s="701"/>
    </row>
    <row r="2220" spans="1:13" hidden="1" x14ac:dyDescent="0.25">
      <c r="A2220" s="302"/>
      <c r="B2220" s="303"/>
      <c r="C2220" s="304"/>
      <c r="D2220" s="847"/>
      <c r="E2220" s="848"/>
      <c r="F2220" s="849"/>
      <c r="G2220" s="846"/>
      <c r="H2220" s="850"/>
      <c r="I2220" s="257"/>
      <c r="J2220" s="257"/>
      <c r="K2220" s="257"/>
      <c r="L2220" s="700"/>
      <c r="M2220" s="701"/>
    </row>
    <row r="2221" spans="1:13" hidden="1" x14ac:dyDescent="0.25">
      <c r="A2221" s="302"/>
      <c r="B2221" s="303"/>
      <c r="C2221" s="304"/>
      <c r="D2221" s="847"/>
      <c r="E2221" s="848"/>
      <c r="F2221" s="849"/>
      <c r="G2221" s="846"/>
      <c r="H2221" s="850"/>
      <c r="I2221" s="257"/>
      <c r="J2221" s="257"/>
      <c r="K2221" s="257"/>
      <c r="L2221" s="700"/>
      <c r="M2221" s="701"/>
    </row>
    <row r="2222" spans="1:13" hidden="1" x14ac:dyDescent="0.25">
      <c r="A2222" s="302"/>
      <c r="B2222" s="303"/>
      <c r="C2222" s="304"/>
      <c r="D2222" s="847"/>
      <c r="E2222" s="848"/>
      <c r="F2222" s="849"/>
      <c r="G2222" s="846"/>
      <c r="H2222" s="850"/>
      <c r="I2222" s="257"/>
      <c r="J2222" s="257"/>
      <c r="K2222" s="257"/>
      <c r="L2222" s="700"/>
      <c r="M2222" s="701"/>
    </row>
    <row r="2223" spans="1:13" hidden="1" x14ac:dyDescent="0.25">
      <c r="A2223" s="302"/>
      <c r="B2223" s="303"/>
      <c r="C2223" s="304"/>
      <c r="D2223" s="847"/>
      <c r="E2223" s="848"/>
      <c r="F2223" s="849"/>
      <c r="G2223" s="846"/>
      <c r="H2223" s="850"/>
      <c r="I2223" s="257"/>
      <c r="J2223" s="257"/>
      <c r="K2223" s="257"/>
      <c r="L2223" s="700"/>
      <c r="M2223" s="701"/>
    </row>
    <row r="2224" spans="1:13" hidden="1" x14ac:dyDescent="0.25">
      <c r="A2224" s="302"/>
      <c r="B2224" s="303"/>
      <c r="C2224" s="304"/>
      <c r="D2224" s="847"/>
      <c r="E2224" s="848"/>
      <c r="F2224" s="849"/>
      <c r="G2224" s="846"/>
      <c r="H2224" s="850"/>
      <c r="I2224" s="257"/>
      <c r="J2224" s="257"/>
      <c r="K2224" s="257"/>
      <c r="L2224" s="700"/>
      <c r="M2224" s="701"/>
    </row>
    <row r="2225" spans="1:13" hidden="1" x14ac:dyDescent="0.25">
      <c r="A2225" s="302"/>
      <c r="B2225" s="303"/>
      <c r="C2225" s="304"/>
      <c r="D2225" s="847"/>
      <c r="E2225" s="848"/>
      <c r="F2225" s="849"/>
      <c r="G2225" s="846"/>
      <c r="H2225" s="850"/>
      <c r="I2225" s="257"/>
      <c r="J2225" s="257"/>
      <c r="K2225" s="257"/>
      <c r="L2225" s="700"/>
      <c r="M2225" s="701"/>
    </row>
    <row r="2226" spans="1:13" hidden="1" x14ac:dyDescent="0.25">
      <c r="A2226" s="302"/>
      <c r="B2226" s="303"/>
      <c r="C2226" s="304"/>
      <c r="D2226" s="847"/>
      <c r="E2226" s="848"/>
      <c r="F2226" s="849"/>
      <c r="G2226" s="846"/>
      <c r="H2226" s="850"/>
      <c r="I2226" s="257"/>
      <c r="J2226" s="257"/>
      <c r="K2226" s="257"/>
      <c r="L2226" s="700"/>
      <c r="M2226" s="701"/>
    </row>
    <row r="2227" spans="1:13" hidden="1" x14ac:dyDescent="0.25">
      <c r="A2227" s="302"/>
      <c r="B2227" s="303"/>
      <c r="C2227" s="304"/>
      <c r="D2227" s="847"/>
      <c r="E2227" s="848"/>
      <c r="F2227" s="849"/>
      <c r="G2227" s="846"/>
      <c r="H2227" s="850"/>
      <c r="I2227" s="257"/>
      <c r="J2227" s="257"/>
      <c r="K2227" s="257"/>
      <c r="L2227" s="700"/>
      <c r="M2227" s="701"/>
    </row>
    <row r="2228" spans="1:13" hidden="1" x14ac:dyDescent="0.25">
      <c r="A2228" s="302"/>
      <c r="B2228" s="303"/>
      <c r="C2228" s="304"/>
      <c r="D2228" s="847"/>
      <c r="E2228" s="848"/>
      <c r="F2228" s="849"/>
      <c r="G2228" s="846"/>
      <c r="H2228" s="850"/>
      <c r="I2228" s="257"/>
      <c r="J2228" s="257"/>
      <c r="K2228" s="257"/>
      <c r="L2228" s="700"/>
      <c r="M2228" s="701"/>
    </row>
    <row r="2229" spans="1:13" hidden="1" x14ac:dyDescent="0.25">
      <c r="A2229" s="302"/>
      <c r="B2229" s="303"/>
      <c r="C2229" s="304"/>
      <c r="D2229" s="847"/>
      <c r="E2229" s="848"/>
      <c r="F2229" s="849"/>
      <c r="G2229" s="846"/>
      <c r="H2229" s="850"/>
      <c r="I2229" s="257"/>
      <c r="J2229" s="257"/>
      <c r="K2229" s="257"/>
      <c r="L2229" s="700"/>
      <c r="M2229" s="701"/>
    </row>
    <row r="2230" spans="1:13" hidden="1" x14ac:dyDescent="0.25">
      <c r="A2230" s="302"/>
      <c r="B2230" s="303"/>
      <c r="C2230" s="304"/>
      <c r="D2230" s="847"/>
      <c r="E2230" s="848"/>
      <c r="F2230" s="849"/>
      <c r="G2230" s="846"/>
      <c r="H2230" s="850"/>
      <c r="I2230" s="257"/>
      <c r="J2230" s="257"/>
      <c r="K2230" s="257"/>
      <c r="L2230" s="700"/>
      <c r="M2230" s="701"/>
    </row>
    <row r="2231" spans="1:13" hidden="1" x14ac:dyDescent="0.25">
      <c r="A2231" s="302"/>
      <c r="B2231" s="303"/>
      <c r="C2231" s="304"/>
      <c r="D2231" s="847"/>
      <c r="E2231" s="848"/>
      <c r="F2231" s="849"/>
      <c r="G2231" s="846"/>
      <c r="H2231" s="850"/>
      <c r="I2231" s="257"/>
      <c r="J2231" s="257"/>
      <c r="K2231" s="257"/>
      <c r="L2231" s="700"/>
      <c r="M2231" s="701"/>
    </row>
    <row r="2232" spans="1:13" hidden="1" x14ac:dyDescent="0.25">
      <c r="A2232" s="302"/>
      <c r="B2232" s="303"/>
      <c r="C2232" s="304"/>
      <c r="D2232" s="847"/>
      <c r="E2232" s="848"/>
      <c r="F2232" s="849"/>
      <c r="G2232" s="846"/>
      <c r="H2232" s="850"/>
      <c r="I2232" s="257"/>
      <c r="J2232" s="257"/>
      <c r="K2232" s="257"/>
      <c r="L2232" s="700"/>
      <c r="M2232" s="701"/>
    </row>
    <row r="2233" spans="1:13" hidden="1" x14ac:dyDescent="0.25">
      <c r="A2233" s="302"/>
      <c r="B2233" s="303"/>
      <c r="C2233" s="304"/>
      <c r="D2233" s="847"/>
      <c r="E2233" s="848"/>
      <c r="F2233" s="849"/>
      <c r="G2233" s="846"/>
      <c r="H2233" s="850"/>
      <c r="I2233" s="257"/>
      <c r="J2233" s="257"/>
      <c r="K2233" s="257"/>
      <c r="L2233" s="700"/>
      <c r="M2233" s="701"/>
    </row>
    <row r="2234" spans="1:13" hidden="1" x14ac:dyDescent="0.25">
      <c r="A2234" s="302"/>
      <c r="B2234" s="303"/>
      <c r="C2234" s="304"/>
      <c r="D2234" s="847"/>
      <c r="E2234" s="848"/>
      <c r="F2234" s="849"/>
      <c r="G2234" s="846"/>
      <c r="H2234" s="850"/>
      <c r="I2234" s="257"/>
      <c r="J2234" s="257"/>
      <c r="K2234" s="257"/>
      <c r="L2234" s="700"/>
      <c r="M2234" s="701"/>
    </row>
    <row r="2235" spans="1:13" hidden="1" x14ac:dyDescent="0.25">
      <c r="A2235" s="302"/>
      <c r="B2235" s="303"/>
      <c r="C2235" s="304"/>
      <c r="D2235" s="847"/>
      <c r="E2235" s="848"/>
      <c r="F2235" s="849"/>
      <c r="G2235" s="846"/>
      <c r="H2235" s="850"/>
      <c r="I2235" s="257"/>
      <c r="J2235" s="257"/>
      <c r="K2235" s="257"/>
      <c r="L2235" s="700"/>
      <c r="M2235" s="701"/>
    </row>
    <row r="2236" spans="1:13" hidden="1" x14ac:dyDescent="0.25">
      <c r="A2236" s="302"/>
      <c r="B2236" s="303"/>
      <c r="C2236" s="304"/>
      <c r="D2236" s="847"/>
      <c r="E2236" s="848"/>
      <c r="F2236" s="849"/>
      <c r="G2236" s="846"/>
      <c r="H2236" s="850"/>
      <c r="I2236" s="257"/>
      <c r="J2236" s="257"/>
      <c r="K2236" s="257"/>
      <c r="L2236" s="700"/>
      <c r="M2236" s="701"/>
    </row>
    <row r="2237" spans="1:13" hidden="1" x14ac:dyDescent="0.25">
      <c r="A2237" s="302"/>
      <c r="B2237" s="303"/>
      <c r="C2237" s="304"/>
      <c r="D2237" s="847"/>
      <c r="E2237" s="848"/>
      <c r="F2237" s="849"/>
      <c r="G2237" s="846"/>
      <c r="H2237" s="850"/>
      <c r="I2237" s="257"/>
      <c r="J2237" s="257"/>
      <c r="K2237" s="257"/>
      <c r="L2237" s="700"/>
      <c r="M2237" s="701"/>
    </row>
    <row r="2238" spans="1:13" hidden="1" x14ac:dyDescent="0.25">
      <c r="A2238" s="302"/>
      <c r="B2238" s="303"/>
      <c r="C2238" s="304"/>
      <c r="D2238" s="847"/>
      <c r="E2238" s="848"/>
      <c r="F2238" s="849"/>
      <c r="G2238" s="846"/>
      <c r="H2238" s="850"/>
      <c r="I2238" s="257"/>
      <c r="J2238" s="257"/>
      <c r="K2238" s="257"/>
      <c r="L2238" s="700"/>
      <c r="M2238" s="701"/>
    </row>
    <row r="2239" spans="1:13" hidden="1" x14ac:dyDescent="0.25">
      <c r="A2239" s="302"/>
      <c r="B2239" s="303"/>
      <c r="C2239" s="304"/>
      <c r="D2239" s="847"/>
      <c r="E2239" s="848"/>
      <c r="F2239" s="849"/>
      <c r="G2239" s="846"/>
      <c r="H2239" s="850"/>
      <c r="I2239" s="257"/>
      <c r="J2239" s="257"/>
      <c r="K2239" s="257"/>
      <c r="L2239" s="700"/>
      <c r="M2239" s="701"/>
    </row>
    <row r="2240" spans="1:13" hidden="1" x14ac:dyDescent="0.25">
      <c r="A2240" s="302"/>
      <c r="B2240" s="303"/>
      <c r="C2240" s="304"/>
      <c r="D2240" s="847"/>
      <c r="E2240" s="848"/>
      <c r="F2240" s="849"/>
      <c r="G2240" s="846"/>
      <c r="H2240" s="850"/>
      <c r="I2240" s="257"/>
      <c r="J2240" s="257"/>
      <c r="K2240" s="257"/>
      <c r="L2240" s="700"/>
      <c r="M2240" s="701"/>
    </row>
    <row r="2241" spans="1:13" hidden="1" x14ac:dyDescent="0.25">
      <c r="A2241" s="302"/>
      <c r="B2241" s="303"/>
      <c r="C2241" s="304"/>
      <c r="D2241" s="847"/>
      <c r="E2241" s="848"/>
      <c r="F2241" s="849"/>
      <c r="G2241" s="846"/>
      <c r="H2241" s="850"/>
      <c r="I2241" s="257"/>
      <c r="J2241" s="257"/>
      <c r="K2241" s="257"/>
      <c r="L2241" s="700"/>
      <c r="M2241" s="701"/>
    </row>
    <row r="2242" spans="1:13" hidden="1" x14ac:dyDescent="0.25">
      <c r="A2242" s="302"/>
      <c r="B2242" s="303"/>
      <c r="C2242" s="304"/>
      <c r="D2242" s="847"/>
      <c r="E2242" s="848"/>
      <c r="F2242" s="849"/>
      <c r="G2242" s="846"/>
      <c r="H2242" s="850"/>
      <c r="I2242" s="257"/>
      <c r="J2242" s="257"/>
      <c r="K2242" s="257"/>
      <c r="L2242" s="700"/>
      <c r="M2242" s="701"/>
    </row>
    <row r="2243" spans="1:13" hidden="1" x14ac:dyDescent="0.25">
      <c r="A2243" s="302"/>
      <c r="B2243" s="303"/>
      <c r="C2243" s="304"/>
      <c r="D2243" s="847"/>
      <c r="E2243" s="848"/>
      <c r="F2243" s="849"/>
      <c r="G2243" s="846"/>
      <c r="H2243" s="850"/>
      <c r="I2243" s="257"/>
      <c r="J2243" s="257"/>
      <c r="K2243" s="257"/>
      <c r="L2243" s="700"/>
      <c r="M2243" s="701"/>
    </row>
    <row r="2244" spans="1:13" hidden="1" x14ac:dyDescent="0.25">
      <c r="A2244" s="302"/>
      <c r="B2244" s="303"/>
      <c r="C2244" s="304"/>
      <c r="D2244" s="847"/>
      <c r="E2244" s="848"/>
      <c r="F2244" s="849"/>
      <c r="G2244" s="846"/>
      <c r="H2244" s="850"/>
      <c r="I2244" s="257"/>
      <c r="J2244" s="257"/>
      <c r="K2244" s="257"/>
      <c r="L2244" s="700"/>
      <c r="M2244" s="701"/>
    </row>
    <row r="2245" spans="1:13" hidden="1" x14ac:dyDescent="0.25">
      <c r="A2245" s="302"/>
      <c r="B2245" s="303"/>
      <c r="C2245" s="304"/>
      <c r="D2245" s="847"/>
      <c r="E2245" s="848"/>
      <c r="F2245" s="849"/>
      <c r="G2245" s="846"/>
      <c r="H2245" s="850"/>
      <c r="I2245" s="257"/>
      <c r="J2245" s="257"/>
      <c r="K2245" s="257"/>
      <c r="L2245" s="700"/>
      <c r="M2245" s="701"/>
    </row>
    <row r="2246" spans="1:13" hidden="1" x14ac:dyDescent="0.25">
      <c r="A2246" s="302"/>
      <c r="B2246" s="303"/>
      <c r="C2246" s="304"/>
      <c r="D2246" s="847"/>
      <c r="E2246" s="848"/>
      <c r="F2246" s="849"/>
      <c r="G2246" s="846"/>
      <c r="H2246" s="850"/>
      <c r="I2246" s="257"/>
      <c r="J2246" s="257"/>
      <c r="K2246" s="257"/>
      <c r="L2246" s="700"/>
      <c r="M2246" s="701"/>
    </row>
    <row r="2247" spans="1:13" hidden="1" x14ac:dyDescent="0.25">
      <c r="A2247" s="302"/>
      <c r="B2247" s="303"/>
      <c r="C2247" s="304"/>
      <c r="D2247" s="847"/>
      <c r="E2247" s="848"/>
      <c r="F2247" s="849"/>
      <c r="G2247" s="846"/>
      <c r="H2247" s="850"/>
      <c r="I2247" s="257"/>
      <c r="J2247" s="257"/>
      <c r="K2247" s="257"/>
      <c r="L2247" s="700"/>
      <c r="M2247" s="701"/>
    </row>
    <row r="2248" spans="1:13" hidden="1" x14ac:dyDescent="0.25">
      <c r="A2248" s="302"/>
      <c r="B2248" s="303"/>
      <c r="C2248" s="304"/>
      <c r="D2248" s="847"/>
      <c r="E2248" s="848"/>
      <c r="F2248" s="849"/>
      <c r="G2248" s="846"/>
      <c r="H2248" s="850"/>
      <c r="I2248" s="257"/>
      <c r="J2248" s="257"/>
      <c r="K2248" s="257"/>
      <c r="L2248" s="700"/>
      <c r="M2248" s="701"/>
    </row>
    <row r="2249" spans="1:13" hidden="1" x14ac:dyDescent="0.25">
      <c r="A2249" s="302"/>
      <c r="B2249" s="303"/>
      <c r="C2249" s="304"/>
      <c r="D2249" s="847"/>
      <c r="E2249" s="848"/>
      <c r="F2249" s="849"/>
      <c r="G2249" s="846"/>
      <c r="H2249" s="850"/>
      <c r="I2249" s="257"/>
      <c r="J2249" s="257"/>
      <c r="K2249" s="257"/>
      <c r="L2249" s="700"/>
      <c r="M2249" s="701"/>
    </row>
    <row r="2250" spans="1:13" hidden="1" x14ac:dyDescent="0.25">
      <c r="A2250" s="302"/>
      <c r="B2250" s="303"/>
      <c r="C2250" s="304"/>
      <c r="D2250" s="847"/>
      <c r="E2250" s="848"/>
      <c r="F2250" s="849"/>
      <c r="G2250" s="846"/>
      <c r="H2250" s="850"/>
      <c r="I2250" s="257"/>
      <c r="J2250" s="257"/>
      <c r="K2250" s="257"/>
      <c r="L2250" s="700"/>
      <c r="M2250" s="701"/>
    </row>
    <row r="2251" spans="1:13" hidden="1" x14ac:dyDescent="0.25">
      <c r="A2251" s="302"/>
      <c r="B2251" s="303"/>
      <c r="C2251" s="304"/>
      <c r="D2251" s="847"/>
      <c r="E2251" s="848"/>
      <c r="F2251" s="849"/>
      <c r="G2251" s="846"/>
      <c r="H2251" s="850"/>
      <c r="I2251" s="257"/>
      <c r="J2251" s="257"/>
      <c r="K2251" s="257"/>
      <c r="L2251" s="700"/>
      <c r="M2251" s="701"/>
    </row>
    <row r="2252" spans="1:13" hidden="1" x14ac:dyDescent="0.25">
      <c r="A2252" s="302"/>
      <c r="B2252" s="303"/>
      <c r="C2252" s="304"/>
      <c r="D2252" s="847"/>
      <c r="E2252" s="848"/>
      <c r="F2252" s="849"/>
      <c r="G2252" s="846"/>
      <c r="H2252" s="850"/>
      <c r="I2252" s="257"/>
      <c r="J2252" s="257"/>
      <c r="K2252" s="257"/>
      <c r="L2252" s="700"/>
      <c r="M2252" s="701"/>
    </row>
    <row r="2253" spans="1:13" hidden="1" x14ac:dyDescent="0.25">
      <c r="A2253" s="302"/>
      <c r="B2253" s="303"/>
      <c r="C2253" s="304"/>
      <c r="D2253" s="847"/>
      <c r="E2253" s="848"/>
      <c r="F2253" s="849"/>
      <c r="G2253" s="846"/>
      <c r="H2253" s="850"/>
      <c r="I2253" s="257"/>
      <c r="J2253" s="257"/>
      <c r="K2253" s="257"/>
      <c r="L2253" s="700"/>
      <c r="M2253" s="701"/>
    </row>
    <row r="2254" spans="1:13" hidden="1" x14ac:dyDescent="0.25">
      <c r="A2254" s="302"/>
      <c r="B2254" s="303"/>
      <c r="C2254" s="304"/>
      <c r="D2254" s="847"/>
      <c r="E2254" s="848"/>
      <c r="F2254" s="849"/>
      <c r="G2254" s="846"/>
      <c r="H2254" s="850"/>
      <c r="I2254" s="257"/>
      <c r="J2254" s="257"/>
      <c r="K2254" s="257"/>
      <c r="L2254" s="700"/>
      <c r="M2254" s="701"/>
    </row>
    <row r="2255" spans="1:13" hidden="1" x14ac:dyDescent="0.25">
      <c r="A2255" s="302"/>
      <c r="B2255" s="303"/>
      <c r="C2255" s="304"/>
      <c r="D2255" s="847"/>
      <c r="E2255" s="848"/>
      <c r="F2255" s="849"/>
      <c r="G2255" s="846"/>
      <c r="H2255" s="850"/>
      <c r="I2255" s="257"/>
      <c r="J2255" s="257"/>
      <c r="K2255" s="257"/>
      <c r="L2255" s="700"/>
      <c r="M2255" s="701"/>
    </row>
    <row r="2256" spans="1:13" hidden="1" x14ac:dyDescent="0.25">
      <c r="A2256" s="302"/>
      <c r="B2256" s="303"/>
      <c r="C2256" s="304"/>
      <c r="D2256" s="847"/>
      <c r="E2256" s="848"/>
      <c r="F2256" s="849"/>
      <c r="G2256" s="846"/>
      <c r="H2256" s="850"/>
      <c r="I2256" s="257"/>
      <c r="J2256" s="257"/>
      <c r="K2256" s="257"/>
      <c r="L2256" s="700"/>
      <c r="M2256" s="701"/>
    </row>
    <row r="2257" spans="1:13" hidden="1" x14ac:dyDescent="0.25">
      <c r="A2257" s="302"/>
      <c r="B2257" s="303"/>
      <c r="C2257" s="304"/>
      <c r="D2257" s="847"/>
      <c r="E2257" s="848"/>
      <c r="F2257" s="849"/>
      <c r="G2257" s="846"/>
      <c r="H2257" s="850"/>
      <c r="I2257" s="257"/>
      <c r="J2257" s="257"/>
      <c r="K2257" s="257"/>
      <c r="L2257" s="700"/>
      <c r="M2257" s="701"/>
    </row>
    <row r="2258" spans="1:13" hidden="1" x14ac:dyDescent="0.25">
      <c r="A2258" s="302"/>
      <c r="B2258" s="303"/>
      <c r="C2258" s="304"/>
      <c r="D2258" s="847"/>
      <c r="E2258" s="848"/>
      <c r="F2258" s="849"/>
      <c r="G2258" s="846"/>
      <c r="H2258" s="850"/>
      <c r="I2258" s="257"/>
      <c r="J2258" s="257"/>
      <c r="K2258" s="257"/>
      <c r="L2258" s="700"/>
      <c r="M2258" s="701"/>
    </row>
    <row r="2259" spans="1:13" hidden="1" x14ac:dyDescent="0.25">
      <c r="A2259" s="302"/>
      <c r="B2259" s="303"/>
      <c r="C2259" s="304"/>
      <c r="D2259" s="847"/>
      <c r="E2259" s="848"/>
      <c r="F2259" s="849"/>
      <c r="G2259" s="846"/>
      <c r="H2259" s="850"/>
      <c r="I2259" s="257"/>
      <c r="J2259" s="257"/>
      <c r="K2259" s="257"/>
      <c r="L2259" s="700"/>
      <c r="M2259" s="701"/>
    </row>
    <row r="2260" spans="1:13" hidden="1" x14ac:dyDescent="0.25">
      <c r="A2260" s="302"/>
      <c r="B2260" s="303"/>
      <c r="C2260" s="304"/>
      <c r="D2260" s="847"/>
      <c r="E2260" s="848"/>
      <c r="F2260" s="849"/>
      <c r="G2260" s="846"/>
      <c r="H2260" s="850"/>
      <c r="I2260" s="257"/>
      <c r="J2260" s="257"/>
      <c r="K2260" s="257"/>
      <c r="L2260" s="700"/>
      <c r="M2260" s="701"/>
    </row>
    <row r="2261" spans="1:13" hidden="1" x14ac:dyDescent="0.25">
      <c r="A2261" s="302"/>
      <c r="B2261" s="303"/>
      <c r="C2261" s="304"/>
      <c r="D2261" s="847"/>
      <c r="E2261" s="848"/>
      <c r="F2261" s="849"/>
      <c r="G2261" s="846"/>
      <c r="H2261" s="850"/>
      <c r="I2261" s="257"/>
      <c r="J2261" s="257"/>
      <c r="K2261" s="257"/>
      <c r="L2261" s="700"/>
      <c r="M2261" s="701"/>
    </row>
    <row r="2262" spans="1:13" hidden="1" x14ac:dyDescent="0.25">
      <c r="A2262" s="302"/>
      <c r="B2262" s="303"/>
      <c r="C2262" s="304"/>
      <c r="D2262" s="847"/>
      <c r="E2262" s="848"/>
      <c r="F2262" s="849"/>
      <c r="G2262" s="846"/>
      <c r="H2262" s="850"/>
      <c r="I2262" s="257"/>
      <c r="J2262" s="257"/>
      <c r="K2262" s="257"/>
      <c r="L2262" s="700"/>
      <c r="M2262" s="701"/>
    </row>
    <row r="2263" spans="1:13" hidden="1" x14ac:dyDescent="0.25">
      <c r="A2263" s="302"/>
      <c r="B2263" s="303"/>
      <c r="C2263" s="304"/>
      <c r="D2263" s="847"/>
      <c r="E2263" s="848"/>
      <c r="F2263" s="849"/>
      <c r="G2263" s="846"/>
      <c r="H2263" s="850"/>
      <c r="I2263" s="257"/>
      <c r="J2263" s="257"/>
      <c r="K2263" s="257"/>
      <c r="L2263" s="700"/>
      <c r="M2263" s="701"/>
    </row>
    <row r="2264" spans="1:13" hidden="1" x14ac:dyDescent="0.25">
      <c r="A2264" s="302"/>
      <c r="B2264" s="303"/>
      <c r="C2264" s="304"/>
      <c r="D2264" s="847"/>
      <c r="E2264" s="848"/>
      <c r="F2264" s="849"/>
      <c r="G2264" s="846"/>
      <c r="H2264" s="850"/>
      <c r="I2264" s="257"/>
      <c r="J2264" s="257"/>
      <c r="K2264" s="257"/>
      <c r="L2264" s="700"/>
      <c r="M2264" s="701"/>
    </row>
    <row r="2265" spans="1:13" hidden="1" x14ac:dyDescent="0.25">
      <c r="A2265" s="302"/>
      <c r="B2265" s="303"/>
      <c r="C2265" s="304"/>
      <c r="D2265" s="847"/>
      <c r="E2265" s="848"/>
      <c r="F2265" s="849"/>
      <c r="G2265" s="846"/>
      <c r="H2265" s="850"/>
      <c r="I2265" s="257"/>
      <c r="J2265" s="257"/>
      <c r="K2265" s="257"/>
      <c r="L2265" s="700"/>
      <c r="M2265" s="701"/>
    </row>
    <row r="2266" spans="1:13" hidden="1" x14ac:dyDescent="0.25">
      <c r="A2266" s="302"/>
      <c r="B2266" s="303"/>
      <c r="C2266" s="304"/>
      <c r="D2266" s="847"/>
      <c r="E2266" s="848"/>
      <c r="F2266" s="849"/>
      <c r="G2266" s="846"/>
      <c r="H2266" s="850"/>
      <c r="I2266" s="257"/>
      <c r="J2266" s="257"/>
      <c r="K2266" s="257"/>
      <c r="L2266" s="700"/>
      <c r="M2266" s="701"/>
    </row>
    <row r="2267" spans="1:13" hidden="1" x14ac:dyDescent="0.25">
      <c r="A2267" s="302"/>
      <c r="B2267" s="303"/>
      <c r="C2267" s="304"/>
      <c r="D2267" s="847"/>
      <c r="E2267" s="848"/>
      <c r="F2267" s="849"/>
      <c r="G2267" s="846"/>
      <c r="H2267" s="850"/>
      <c r="I2267" s="257"/>
      <c r="J2267" s="257"/>
      <c r="K2267" s="257"/>
      <c r="L2267" s="700"/>
      <c r="M2267" s="701"/>
    </row>
    <row r="2268" spans="1:13" hidden="1" x14ac:dyDescent="0.25">
      <c r="A2268" s="302"/>
      <c r="B2268" s="303"/>
      <c r="C2268" s="304"/>
      <c r="D2268" s="847"/>
      <c r="E2268" s="848"/>
      <c r="F2268" s="849"/>
      <c r="G2268" s="846"/>
      <c r="H2268" s="850"/>
      <c r="I2268" s="257"/>
      <c r="J2268" s="257"/>
      <c r="K2268" s="257"/>
      <c r="L2268" s="700"/>
      <c r="M2268" s="701"/>
    </row>
    <row r="2269" spans="1:13" hidden="1" x14ac:dyDescent="0.25">
      <c r="A2269" s="302"/>
      <c r="B2269" s="303"/>
      <c r="C2269" s="304"/>
      <c r="D2269" s="847"/>
      <c r="E2269" s="848"/>
      <c r="F2269" s="849"/>
      <c r="G2269" s="846"/>
      <c r="H2269" s="850"/>
      <c r="I2269" s="257"/>
      <c r="J2269" s="257"/>
      <c r="K2269" s="257"/>
      <c r="L2269" s="700"/>
      <c r="M2269" s="701"/>
    </row>
    <row r="2270" spans="1:13" hidden="1" x14ac:dyDescent="0.25">
      <c r="A2270" s="302"/>
      <c r="B2270" s="303"/>
      <c r="C2270" s="304"/>
      <c r="D2270" s="847"/>
      <c r="E2270" s="848"/>
      <c r="F2270" s="849"/>
      <c r="G2270" s="846"/>
      <c r="H2270" s="850"/>
      <c r="I2270" s="257"/>
      <c r="J2270" s="257"/>
      <c r="K2270" s="257"/>
      <c r="L2270" s="700"/>
      <c r="M2270" s="701"/>
    </row>
    <row r="2271" spans="1:13" hidden="1" x14ac:dyDescent="0.25">
      <c r="A2271" s="302"/>
      <c r="B2271" s="303"/>
      <c r="C2271" s="304"/>
      <c r="D2271" s="847"/>
      <c r="E2271" s="848"/>
      <c r="F2271" s="849"/>
      <c r="G2271" s="846"/>
      <c r="H2271" s="850"/>
      <c r="I2271" s="257"/>
      <c r="J2271" s="257"/>
      <c r="K2271" s="257"/>
      <c r="L2271" s="700"/>
      <c r="M2271" s="701"/>
    </row>
    <row r="2272" spans="1:13" hidden="1" x14ac:dyDescent="0.25">
      <c r="A2272" s="302"/>
      <c r="B2272" s="303"/>
      <c r="C2272" s="304"/>
      <c r="D2272" s="847"/>
      <c r="E2272" s="848"/>
      <c r="F2272" s="849"/>
      <c r="G2272" s="846"/>
      <c r="H2272" s="850"/>
      <c r="I2272" s="257"/>
      <c r="J2272" s="257"/>
      <c r="K2272" s="257"/>
      <c r="L2272" s="700"/>
      <c r="M2272" s="701"/>
    </row>
    <row r="2273" spans="1:13" hidden="1" x14ac:dyDescent="0.25">
      <c r="A2273" s="302"/>
      <c r="B2273" s="303"/>
      <c r="C2273" s="304"/>
      <c r="D2273" s="847"/>
      <c r="E2273" s="848"/>
      <c r="F2273" s="849"/>
      <c r="G2273" s="846"/>
      <c r="H2273" s="850"/>
      <c r="I2273" s="257"/>
      <c r="J2273" s="257"/>
      <c r="K2273" s="257"/>
      <c r="L2273" s="700"/>
      <c r="M2273" s="701"/>
    </row>
    <row r="2274" spans="1:13" hidden="1" x14ac:dyDescent="0.25">
      <c r="A2274" s="302"/>
      <c r="B2274" s="303"/>
      <c r="C2274" s="304"/>
      <c r="D2274" s="847"/>
      <c r="E2274" s="848"/>
      <c r="F2274" s="849"/>
      <c r="G2274" s="846"/>
      <c r="H2274" s="850"/>
      <c r="I2274" s="257"/>
      <c r="J2274" s="257"/>
      <c r="K2274" s="257"/>
      <c r="L2274" s="700"/>
      <c r="M2274" s="701"/>
    </row>
    <row r="2275" spans="1:13" hidden="1" x14ac:dyDescent="0.25">
      <c r="A2275" s="302"/>
      <c r="B2275" s="303"/>
      <c r="C2275" s="304"/>
      <c r="D2275" s="847"/>
      <c r="E2275" s="848"/>
      <c r="F2275" s="849"/>
      <c r="G2275" s="846"/>
      <c r="H2275" s="850"/>
      <c r="I2275" s="257"/>
      <c r="J2275" s="257"/>
      <c r="K2275" s="257"/>
      <c r="L2275" s="700"/>
      <c r="M2275" s="701"/>
    </row>
    <row r="2276" spans="1:13" hidden="1" x14ac:dyDescent="0.25">
      <c r="A2276" s="302"/>
      <c r="B2276" s="303"/>
      <c r="C2276" s="304"/>
      <c r="D2276" s="847"/>
      <c r="E2276" s="848"/>
      <c r="F2276" s="849"/>
      <c r="G2276" s="846"/>
      <c r="H2276" s="850"/>
      <c r="I2276" s="257"/>
      <c r="J2276" s="257"/>
      <c r="K2276" s="257"/>
      <c r="L2276" s="700"/>
      <c r="M2276" s="701"/>
    </row>
    <row r="2277" spans="1:13" hidden="1" x14ac:dyDescent="0.25">
      <c r="A2277" s="302"/>
      <c r="B2277" s="303"/>
      <c r="C2277" s="304"/>
      <c r="D2277" s="847"/>
      <c r="E2277" s="848"/>
      <c r="F2277" s="849"/>
      <c r="G2277" s="846"/>
      <c r="H2277" s="850"/>
      <c r="I2277" s="257"/>
      <c r="J2277" s="257"/>
      <c r="K2277" s="257"/>
      <c r="L2277" s="700"/>
      <c r="M2277" s="701"/>
    </row>
    <row r="2278" spans="1:13" hidden="1" x14ac:dyDescent="0.25">
      <c r="A2278" s="302"/>
      <c r="B2278" s="303"/>
      <c r="C2278" s="304"/>
      <c r="D2278" s="847"/>
      <c r="E2278" s="848"/>
      <c r="F2278" s="849"/>
      <c r="G2278" s="846"/>
      <c r="H2278" s="850"/>
      <c r="I2278" s="257"/>
      <c r="J2278" s="257"/>
      <c r="K2278" s="257"/>
      <c r="L2278" s="700"/>
      <c r="M2278" s="701"/>
    </row>
    <row r="2279" spans="1:13" hidden="1" x14ac:dyDescent="0.25">
      <c r="A2279" s="302"/>
      <c r="B2279" s="303"/>
      <c r="C2279" s="304"/>
      <c r="D2279" s="847"/>
      <c r="E2279" s="848"/>
      <c r="F2279" s="849"/>
      <c r="G2279" s="846"/>
      <c r="H2279" s="850"/>
      <c r="I2279" s="257"/>
      <c r="J2279" s="257"/>
      <c r="K2279" s="257"/>
      <c r="L2279" s="700"/>
      <c r="M2279" s="701"/>
    </row>
    <row r="2280" spans="1:13" hidden="1" x14ac:dyDescent="0.25">
      <c r="A2280" s="302"/>
      <c r="B2280" s="303"/>
      <c r="C2280" s="304"/>
      <c r="D2280" s="847"/>
      <c r="E2280" s="848"/>
      <c r="F2280" s="849"/>
      <c r="G2280" s="846"/>
      <c r="H2280" s="850"/>
      <c r="I2280" s="257"/>
      <c r="J2280" s="257"/>
      <c r="K2280" s="257"/>
      <c r="L2280" s="700"/>
      <c r="M2280" s="701"/>
    </row>
    <row r="2281" spans="1:13" hidden="1" x14ac:dyDescent="0.25">
      <c r="A2281" s="302"/>
      <c r="B2281" s="303"/>
      <c r="C2281" s="304"/>
      <c r="D2281" s="847"/>
      <c r="E2281" s="848"/>
      <c r="F2281" s="849"/>
      <c r="G2281" s="846"/>
      <c r="H2281" s="850"/>
      <c r="I2281" s="257"/>
      <c r="J2281" s="257"/>
      <c r="K2281" s="257"/>
      <c r="L2281" s="700"/>
      <c r="M2281" s="701"/>
    </row>
    <row r="2282" spans="1:13" hidden="1" x14ac:dyDescent="0.25">
      <c r="A2282" s="302"/>
      <c r="B2282" s="303"/>
      <c r="C2282" s="304"/>
      <c r="D2282" s="847"/>
      <c r="E2282" s="848"/>
      <c r="F2282" s="849"/>
      <c r="G2282" s="846"/>
      <c r="H2282" s="850"/>
      <c r="I2282" s="257"/>
      <c r="J2282" s="257"/>
      <c r="K2282" s="257"/>
      <c r="L2282" s="700"/>
      <c r="M2282" s="701"/>
    </row>
    <row r="2283" spans="1:13" hidden="1" x14ac:dyDescent="0.25">
      <c r="A2283" s="302"/>
      <c r="B2283" s="303"/>
      <c r="C2283" s="304"/>
      <c r="D2283" s="847"/>
      <c r="E2283" s="848"/>
      <c r="F2283" s="849"/>
      <c r="G2283" s="846"/>
      <c r="H2283" s="850"/>
      <c r="I2283" s="257"/>
      <c r="J2283" s="257"/>
      <c r="K2283" s="257"/>
      <c r="L2283" s="700"/>
      <c r="M2283" s="701"/>
    </row>
    <row r="2284" spans="1:13" hidden="1" x14ac:dyDescent="0.25">
      <c r="A2284" s="302"/>
      <c r="B2284" s="303"/>
      <c r="C2284" s="304"/>
      <c r="D2284" s="847"/>
      <c r="E2284" s="848"/>
      <c r="F2284" s="849"/>
      <c r="G2284" s="846"/>
      <c r="H2284" s="850"/>
      <c r="I2284" s="257"/>
      <c r="J2284" s="257"/>
      <c r="K2284" s="257"/>
      <c r="L2284" s="700"/>
      <c r="M2284" s="701"/>
    </row>
    <row r="2285" spans="1:13" hidden="1" x14ac:dyDescent="0.25">
      <c r="A2285" s="302"/>
      <c r="B2285" s="303"/>
      <c r="C2285" s="304"/>
      <c r="D2285" s="847"/>
      <c r="E2285" s="848"/>
      <c r="F2285" s="849"/>
      <c r="G2285" s="846"/>
      <c r="H2285" s="850"/>
      <c r="I2285" s="257"/>
      <c r="J2285" s="257"/>
      <c r="K2285" s="257"/>
      <c r="L2285" s="700"/>
      <c r="M2285" s="701"/>
    </row>
    <row r="2286" spans="1:13" hidden="1" x14ac:dyDescent="0.25">
      <c r="A2286" s="302"/>
      <c r="B2286" s="303"/>
      <c r="C2286" s="304"/>
      <c r="D2286" s="847"/>
      <c r="E2286" s="848"/>
      <c r="F2286" s="849"/>
      <c r="G2286" s="846"/>
      <c r="H2286" s="850"/>
      <c r="I2286" s="257"/>
      <c r="J2286" s="257"/>
      <c r="K2286" s="257"/>
      <c r="L2286" s="700"/>
      <c r="M2286" s="701"/>
    </row>
    <row r="2287" spans="1:13" hidden="1" x14ac:dyDescent="0.25">
      <c r="A2287" s="302"/>
      <c r="B2287" s="303"/>
      <c r="C2287" s="304"/>
      <c r="D2287" s="847"/>
      <c r="E2287" s="848"/>
      <c r="F2287" s="849"/>
      <c r="G2287" s="846"/>
      <c r="H2287" s="850"/>
      <c r="I2287" s="257"/>
      <c r="J2287" s="257"/>
      <c r="K2287" s="257"/>
      <c r="L2287" s="700"/>
      <c r="M2287" s="701"/>
    </row>
    <row r="2288" spans="1:13" hidden="1" x14ac:dyDescent="0.25">
      <c r="A2288" s="302"/>
      <c r="B2288" s="303"/>
      <c r="C2288" s="304"/>
      <c r="D2288" s="847"/>
      <c r="E2288" s="848"/>
      <c r="F2288" s="849"/>
      <c r="G2288" s="846"/>
      <c r="H2288" s="850"/>
      <c r="I2288" s="257"/>
      <c r="J2288" s="257"/>
      <c r="K2288" s="257"/>
      <c r="L2288" s="700"/>
      <c r="M2288" s="701"/>
    </row>
    <row r="2289" spans="1:13" hidden="1" x14ac:dyDescent="0.25">
      <c r="A2289" s="302"/>
      <c r="B2289" s="303"/>
      <c r="C2289" s="304"/>
      <c r="D2289" s="847"/>
      <c r="E2289" s="848"/>
      <c r="F2289" s="849"/>
      <c r="G2289" s="846"/>
      <c r="H2289" s="850"/>
      <c r="I2289" s="257"/>
      <c r="J2289" s="257"/>
      <c r="K2289" s="257"/>
      <c r="L2289" s="700"/>
      <c r="M2289" s="701"/>
    </row>
    <row r="2290" spans="1:13" hidden="1" x14ac:dyDescent="0.25">
      <c r="A2290" s="302"/>
      <c r="B2290" s="303"/>
      <c r="C2290" s="304"/>
      <c r="D2290" s="847"/>
      <c r="E2290" s="848"/>
      <c r="F2290" s="849"/>
      <c r="G2290" s="846"/>
      <c r="H2290" s="850"/>
      <c r="I2290" s="257"/>
      <c r="J2290" s="257"/>
      <c r="K2290" s="257"/>
      <c r="L2290" s="700"/>
      <c r="M2290" s="701"/>
    </row>
    <row r="2291" spans="1:13" hidden="1" x14ac:dyDescent="0.25">
      <c r="A2291" s="302"/>
      <c r="B2291" s="303"/>
      <c r="C2291" s="304"/>
      <c r="D2291" s="847"/>
      <c r="E2291" s="848"/>
      <c r="F2291" s="849"/>
      <c r="G2291" s="846"/>
      <c r="H2291" s="850"/>
      <c r="I2291" s="257"/>
      <c r="J2291" s="257"/>
      <c r="K2291" s="257"/>
      <c r="L2291" s="700"/>
      <c r="M2291" s="701"/>
    </row>
    <row r="2292" spans="1:13" hidden="1" x14ac:dyDescent="0.25">
      <c r="A2292" s="302"/>
      <c r="B2292" s="303"/>
      <c r="C2292" s="304"/>
      <c r="D2292" s="847"/>
      <c r="E2292" s="848"/>
      <c r="F2292" s="849"/>
      <c r="G2292" s="846"/>
      <c r="H2292" s="850"/>
      <c r="I2292" s="257"/>
      <c r="J2292" s="257"/>
      <c r="K2292" s="257"/>
      <c r="L2292" s="700"/>
      <c r="M2292" s="701"/>
    </row>
    <row r="2293" spans="1:13" hidden="1" x14ac:dyDescent="0.25">
      <c r="A2293" s="302"/>
      <c r="B2293" s="303"/>
      <c r="C2293" s="304"/>
      <c r="D2293" s="847"/>
      <c r="E2293" s="848"/>
      <c r="F2293" s="849"/>
      <c r="G2293" s="846"/>
      <c r="H2293" s="850"/>
      <c r="I2293" s="257"/>
      <c r="J2293" s="257"/>
      <c r="K2293" s="257"/>
      <c r="L2293" s="700"/>
      <c r="M2293" s="701"/>
    </row>
    <row r="2294" spans="1:13" hidden="1" x14ac:dyDescent="0.25">
      <c r="A2294" s="302"/>
      <c r="B2294" s="303"/>
      <c r="C2294" s="304"/>
      <c r="D2294" s="847"/>
      <c r="E2294" s="848"/>
      <c r="F2294" s="849"/>
      <c r="G2294" s="846"/>
      <c r="H2294" s="850"/>
      <c r="I2294" s="257"/>
      <c r="J2294" s="257"/>
      <c r="K2294" s="257"/>
      <c r="L2294" s="700"/>
      <c r="M2294" s="701"/>
    </row>
    <row r="2295" spans="1:13" hidden="1" x14ac:dyDescent="0.25">
      <c r="A2295" s="302"/>
      <c r="B2295" s="303"/>
      <c r="C2295" s="304"/>
      <c r="D2295" s="847"/>
      <c r="E2295" s="848"/>
      <c r="F2295" s="849"/>
      <c r="G2295" s="846"/>
      <c r="H2295" s="850"/>
      <c r="I2295" s="257"/>
      <c r="J2295" s="257"/>
      <c r="K2295" s="257"/>
      <c r="L2295" s="700"/>
      <c r="M2295" s="701"/>
    </row>
    <row r="2296" spans="1:13" hidden="1" x14ac:dyDescent="0.25">
      <c r="A2296" s="302"/>
      <c r="B2296" s="303"/>
      <c r="C2296" s="304"/>
      <c r="D2296" s="847"/>
      <c r="E2296" s="848"/>
      <c r="F2296" s="849"/>
      <c r="G2296" s="846"/>
      <c r="H2296" s="850"/>
      <c r="I2296" s="257"/>
      <c r="J2296" s="257"/>
      <c r="K2296" s="257"/>
      <c r="L2296" s="700"/>
      <c r="M2296" s="701"/>
    </row>
    <row r="2297" spans="1:13" hidden="1" x14ac:dyDescent="0.25">
      <c r="A2297" s="302"/>
      <c r="B2297" s="303"/>
      <c r="C2297" s="304"/>
      <c r="D2297" s="847"/>
      <c r="E2297" s="848"/>
      <c r="F2297" s="849"/>
      <c r="G2297" s="846"/>
      <c r="H2297" s="850"/>
      <c r="I2297" s="257"/>
      <c r="J2297" s="257"/>
      <c r="K2297" s="257"/>
      <c r="L2297" s="700"/>
      <c r="M2297" s="701"/>
    </row>
    <row r="2298" spans="1:13" hidden="1" x14ac:dyDescent="0.25">
      <c r="A2298" s="302"/>
      <c r="B2298" s="303"/>
      <c r="C2298" s="304"/>
      <c r="D2298" s="847"/>
      <c r="E2298" s="848"/>
      <c r="F2298" s="849"/>
      <c r="G2298" s="846"/>
      <c r="H2298" s="850"/>
      <c r="I2298" s="257"/>
      <c r="J2298" s="257"/>
      <c r="K2298" s="257"/>
      <c r="L2298" s="700"/>
      <c r="M2298" s="701"/>
    </row>
    <row r="2299" spans="1:13" hidden="1" x14ac:dyDescent="0.25">
      <c r="A2299" s="302"/>
      <c r="B2299" s="303"/>
      <c r="C2299" s="304"/>
      <c r="D2299" s="847"/>
      <c r="E2299" s="848"/>
      <c r="F2299" s="849"/>
      <c r="G2299" s="846"/>
      <c r="H2299" s="850"/>
      <c r="I2299" s="257"/>
      <c r="J2299" s="257"/>
      <c r="K2299" s="257"/>
      <c r="L2299" s="700"/>
      <c r="M2299" s="701"/>
    </row>
    <row r="2300" spans="1:13" hidden="1" x14ac:dyDescent="0.25">
      <c r="A2300" s="302"/>
      <c r="B2300" s="303"/>
      <c r="C2300" s="304"/>
      <c r="D2300" s="847"/>
      <c r="E2300" s="848"/>
      <c r="F2300" s="849"/>
      <c r="G2300" s="846"/>
      <c r="H2300" s="850"/>
      <c r="I2300" s="257"/>
      <c r="J2300" s="257"/>
      <c r="K2300" s="257"/>
      <c r="L2300" s="700"/>
      <c r="M2300" s="701"/>
    </row>
    <row r="2301" spans="1:13" hidden="1" x14ac:dyDescent="0.25">
      <c r="A2301" s="302"/>
      <c r="B2301" s="303"/>
      <c r="C2301" s="304"/>
      <c r="D2301" s="847"/>
      <c r="E2301" s="848"/>
      <c r="F2301" s="849"/>
      <c r="G2301" s="846"/>
      <c r="H2301" s="850"/>
      <c r="I2301" s="257"/>
      <c r="J2301" s="257"/>
      <c r="K2301" s="257"/>
      <c r="L2301" s="700"/>
      <c r="M2301" s="701"/>
    </row>
    <row r="2302" spans="1:13" hidden="1" x14ac:dyDescent="0.25">
      <c r="A2302" s="302"/>
      <c r="B2302" s="303"/>
      <c r="C2302" s="304"/>
      <c r="D2302" s="847"/>
      <c r="E2302" s="848"/>
      <c r="F2302" s="849"/>
      <c r="G2302" s="846"/>
      <c r="H2302" s="850"/>
      <c r="I2302" s="257"/>
      <c r="J2302" s="257"/>
      <c r="K2302" s="257"/>
      <c r="L2302" s="700"/>
      <c r="M2302" s="701"/>
    </row>
    <row r="2303" spans="1:13" hidden="1" x14ac:dyDescent="0.25">
      <c r="A2303" s="302"/>
      <c r="B2303" s="303"/>
      <c r="C2303" s="304"/>
      <c r="D2303" s="847"/>
      <c r="E2303" s="848"/>
      <c r="F2303" s="849"/>
      <c r="G2303" s="846"/>
      <c r="H2303" s="850"/>
      <c r="I2303" s="257"/>
      <c r="J2303" s="257"/>
      <c r="K2303" s="257"/>
      <c r="L2303" s="700"/>
      <c r="M2303" s="701"/>
    </row>
    <row r="2304" spans="1:13" hidden="1" x14ac:dyDescent="0.25">
      <c r="A2304" s="302"/>
      <c r="B2304" s="303"/>
      <c r="C2304" s="304"/>
      <c r="D2304" s="847"/>
      <c r="E2304" s="848"/>
      <c r="F2304" s="849"/>
      <c r="G2304" s="846"/>
      <c r="H2304" s="850"/>
      <c r="I2304" s="257"/>
      <c r="J2304" s="257"/>
      <c r="K2304" s="257"/>
      <c r="L2304" s="700"/>
      <c r="M2304" s="701"/>
    </row>
    <row r="2305" spans="1:13" hidden="1" x14ac:dyDescent="0.25">
      <c r="A2305" s="302"/>
      <c r="B2305" s="303"/>
      <c r="C2305" s="304"/>
      <c r="D2305" s="847"/>
      <c r="E2305" s="848"/>
      <c r="F2305" s="849"/>
      <c r="G2305" s="846"/>
      <c r="H2305" s="850"/>
      <c r="I2305" s="257"/>
      <c r="J2305" s="257"/>
      <c r="K2305" s="257"/>
      <c r="L2305" s="700"/>
      <c r="M2305" s="701"/>
    </row>
    <row r="2306" spans="1:13" hidden="1" x14ac:dyDescent="0.25">
      <c r="A2306" s="302"/>
      <c r="B2306" s="303"/>
      <c r="C2306" s="304"/>
      <c r="D2306" s="847"/>
      <c r="E2306" s="848"/>
      <c r="F2306" s="849"/>
      <c r="G2306" s="846"/>
      <c r="H2306" s="850"/>
      <c r="I2306" s="257"/>
      <c r="J2306" s="257"/>
      <c r="K2306" s="257"/>
      <c r="L2306" s="700"/>
      <c r="M2306" s="701"/>
    </row>
    <row r="2307" spans="1:13" hidden="1" x14ac:dyDescent="0.25">
      <c r="A2307" s="302"/>
      <c r="B2307" s="303"/>
      <c r="C2307" s="304"/>
      <c r="D2307" s="847"/>
      <c r="E2307" s="848"/>
      <c r="F2307" s="849"/>
      <c r="G2307" s="846"/>
      <c r="H2307" s="850"/>
      <c r="I2307" s="257"/>
      <c r="J2307" s="257"/>
      <c r="K2307" s="257"/>
      <c r="L2307" s="700"/>
      <c r="M2307" s="701"/>
    </row>
    <row r="2308" spans="1:13" hidden="1" x14ac:dyDescent="0.25">
      <c r="A2308" s="302"/>
      <c r="B2308" s="303"/>
      <c r="C2308" s="304"/>
      <c r="D2308" s="847"/>
      <c r="E2308" s="848"/>
      <c r="F2308" s="849"/>
      <c r="G2308" s="846"/>
      <c r="H2308" s="850"/>
      <c r="I2308" s="257"/>
      <c r="J2308" s="257"/>
      <c r="K2308" s="257"/>
      <c r="L2308" s="700"/>
      <c r="M2308" s="701"/>
    </row>
    <row r="2309" spans="1:13" hidden="1" x14ac:dyDescent="0.25">
      <c r="A2309" s="302"/>
      <c r="B2309" s="303"/>
      <c r="C2309" s="304"/>
      <c r="D2309" s="847"/>
      <c r="E2309" s="848"/>
      <c r="F2309" s="849"/>
      <c r="G2309" s="846"/>
      <c r="H2309" s="850"/>
      <c r="I2309" s="257"/>
      <c r="J2309" s="257"/>
      <c r="K2309" s="257"/>
      <c r="L2309" s="700"/>
      <c r="M2309" s="701"/>
    </row>
    <row r="2310" spans="1:13" hidden="1" x14ac:dyDescent="0.25">
      <c r="A2310" s="302"/>
      <c r="B2310" s="303"/>
      <c r="C2310" s="304"/>
      <c r="D2310" s="847"/>
      <c r="E2310" s="848"/>
      <c r="F2310" s="849"/>
      <c r="G2310" s="846"/>
      <c r="H2310" s="850"/>
      <c r="I2310" s="257"/>
      <c r="J2310" s="257"/>
      <c r="K2310" s="257"/>
      <c r="L2310" s="700"/>
      <c r="M2310" s="701"/>
    </row>
    <row r="2311" spans="1:13" hidden="1" x14ac:dyDescent="0.25">
      <c r="A2311" s="302"/>
      <c r="B2311" s="303"/>
      <c r="C2311" s="304"/>
      <c r="D2311" s="847"/>
      <c r="E2311" s="848"/>
      <c r="F2311" s="849"/>
      <c r="G2311" s="846"/>
      <c r="H2311" s="850"/>
      <c r="I2311" s="257"/>
      <c r="J2311" s="257"/>
      <c r="K2311" s="257"/>
      <c r="L2311" s="700"/>
      <c r="M2311" s="701"/>
    </row>
    <row r="2312" spans="1:13" hidden="1" x14ac:dyDescent="0.25">
      <c r="A2312" s="302"/>
      <c r="B2312" s="303"/>
      <c r="C2312" s="304"/>
      <c r="D2312" s="847"/>
      <c r="E2312" s="848"/>
      <c r="F2312" s="849"/>
      <c r="G2312" s="846"/>
      <c r="H2312" s="850"/>
      <c r="I2312" s="257"/>
      <c r="J2312" s="257"/>
      <c r="K2312" s="257"/>
      <c r="L2312" s="700"/>
      <c r="M2312" s="701"/>
    </row>
    <row r="2313" spans="1:13" hidden="1" x14ac:dyDescent="0.25">
      <c r="A2313" s="302"/>
      <c r="B2313" s="303"/>
      <c r="C2313" s="304"/>
      <c r="D2313" s="847"/>
      <c r="E2313" s="848"/>
      <c r="F2313" s="849"/>
      <c r="G2313" s="846"/>
      <c r="H2313" s="850"/>
      <c r="I2313" s="257"/>
      <c r="J2313" s="257"/>
      <c r="K2313" s="257"/>
      <c r="L2313" s="700"/>
      <c r="M2313" s="701"/>
    </row>
    <row r="2314" spans="1:13" hidden="1" x14ac:dyDescent="0.25">
      <c r="A2314" s="302"/>
      <c r="B2314" s="303"/>
      <c r="C2314" s="304"/>
      <c r="D2314" s="847"/>
      <c r="E2314" s="848"/>
      <c r="F2314" s="849"/>
      <c r="G2314" s="846"/>
      <c r="H2314" s="850"/>
      <c r="I2314" s="257"/>
      <c r="J2314" s="257"/>
      <c r="K2314" s="257"/>
      <c r="L2314" s="700"/>
      <c r="M2314" s="701"/>
    </row>
    <row r="2315" spans="1:13" hidden="1" x14ac:dyDescent="0.25">
      <c r="A2315" s="302"/>
      <c r="B2315" s="303"/>
      <c r="C2315" s="304"/>
      <c r="D2315" s="847"/>
      <c r="E2315" s="848"/>
      <c r="F2315" s="849"/>
      <c r="G2315" s="846"/>
      <c r="H2315" s="850"/>
      <c r="I2315" s="257"/>
      <c r="J2315" s="257"/>
      <c r="K2315" s="257"/>
      <c r="L2315" s="700"/>
      <c r="M2315" s="701"/>
    </row>
    <row r="2316" spans="1:13" hidden="1" x14ac:dyDescent="0.25">
      <c r="A2316" s="302"/>
      <c r="B2316" s="303"/>
      <c r="C2316" s="304"/>
      <c r="D2316" s="847"/>
      <c r="E2316" s="848"/>
      <c r="F2316" s="849"/>
      <c r="G2316" s="846"/>
      <c r="H2316" s="850"/>
      <c r="I2316" s="257"/>
      <c r="J2316" s="257"/>
      <c r="K2316" s="257"/>
      <c r="L2316" s="700"/>
      <c r="M2316" s="701"/>
    </row>
    <row r="2317" spans="1:13" hidden="1" x14ac:dyDescent="0.25">
      <c r="A2317" s="302"/>
      <c r="B2317" s="303"/>
      <c r="C2317" s="304"/>
      <c r="D2317" s="847"/>
      <c r="E2317" s="848"/>
      <c r="F2317" s="849"/>
      <c r="G2317" s="846"/>
      <c r="H2317" s="850"/>
      <c r="I2317" s="257"/>
      <c r="J2317" s="257"/>
      <c r="K2317" s="257"/>
      <c r="L2317" s="700"/>
      <c r="M2317" s="701"/>
    </row>
    <row r="2318" spans="1:13" hidden="1" x14ac:dyDescent="0.25">
      <c r="A2318" s="302"/>
      <c r="B2318" s="303"/>
      <c r="C2318" s="304"/>
      <c r="D2318" s="847"/>
      <c r="E2318" s="848"/>
      <c r="F2318" s="849"/>
      <c r="G2318" s="846"/>
      <c r="H2318" s="850"/>
      <c r="I2318" s="257"/>
      <c r="J2318" s="257"/>
      <c r="K2318" s="257"/>
      <c r="L2318" s="700"/>
      <c r="M2318" s="701"/>
    </row>
    <row r="2319" spans="1:13" hidden="1" x14ac:dyDescent="0.25">
      <c r="A2319" s="302"/>
      <c r="B2319" s="303"/>
      <c r="C2319" s="304"/>
      <c r="D2319" s="847"/>
      <c r="E2319" s="848"/>
      <c r="F2319" s="849"/>
      <c r="G2319" s="846"/>
      <c r="H2319" s="850"/>
      <c r="I2319" s="257"/>
      <c r="J2319" s="257"/>
      <c r="K2319" s="257"/>
      <c r="L2319" s="700"/>
      <c r="M2319" s="701"/>
    </row>
    <row r="2320" spans="1:13" hidden="1" x14ac:dyDescent="0.25">
      <c r="A2320" s="302"/>
      <c r="B2320" s="303"/>
      <c r="C2320" s="304"/>
      <c r="D2320" s="847"/>
      <c r="E2320" s="848"/>
      <c r="F2320" s="849"/>
      <c r="G2320" s="846"/>
      <c r="H2320" s="850"/>
      <c r="I2320" s="257"/>
      <c r="J2320" s="257"/>
      <c r="K2320" s="257"/>
      <c r="L2320" s="700"/>
      <c r="M2320" s="701"/>
    </row>
    <row r="2321" spans="1:13" hidden="1" x14ac:dyDescent="0.25">
      <c r="A2321" s="302"/>
      <c r="B2321" s="303"/>
      <c r="C2321" s="304"/>
      <c r="D2321" s="847"/>
      <c r="E2321" s="848"/>
      <c r="F2321" s="849"/>
      <c r="G2321" s="846"/>
      <c r="H2321" s="850"/>
      <c r="I2321" s="257"/>
      <c r="J2321" s="257"/>
      <c r="K2321" s="257"/>
      <c r="L2321" s="700"/>
      <c r="M2321" s="701"/>
    </row>
    <row r="2322" spans="1:13" hidden="1" x14ac:dyDescent="0.25">
      <c r="A2322" s="302"/>
      <c r="B2322" s="303"/>
      <c r="C2322" s="304"/>
      <c r="D2322" s="847"/>
      <c r="E2322" s="848"/>
      <c r="F2322" s="849"/>
      <c r="G2322" s="846"/>
      <c r="H2322" s="850"/>
      <c r="I2322" s="257"/>
      <c r="J2322" s="257"/>
      <c r="K2322" s="257"/>
      <c r="L2322" s="700"/>
      <c r="M2322" s="701"/>
    </row>
    <row r="2323" spans="1:13" hidden="1" x14ac:dyDescent="0.25">
      <c r="A2323" s="302"/>
      <c r="B2323" s="303"/>
      <c r="C2323" s="304"/>
      <c r="D2323" s="847"/>
      <c r="E2323" s="848"/>
      <c r="F2323" s="849"/>
      <c r="G2323" s="846"/>
      <c r="H2323" s="850"/>
      <c r="I2323" s="257"/>
      <c r="J2323" s="257"/>
      <c r="K2323" s="257"/>
      <c r="L2323" s="700"/>
      <c r="M2323" s="701"/>
    </row>
    <row r="2324" spans="1:13" hidden="1" x14ac:dyDescent="0.25">
      <c r="A2324" s="302"/>
      <c r="B2324" s="303"/>
      <c r="C2324" s="304"/>
      <c r="D2324" s="847"/>
      <c r="E2324" s="848"/>
      <c r="F2324" s="849"/>
      <c r="G2324" s="846"/>
      <c r="H2324" s="850"/>
      <c r="I2324" s="257"/>
      <c r="J2324" s="257"/>
      <c r="K2324" s="257"/>
      <c r="L2324" s="700"/>
      <c r="M2324" s="701"/>
    </row>
    <row r="2325" spans="1:13" hidden="1" x14ac:dyDescent="0.25">
      <c r="A2325" s="302"/>
      <c r="B2325" s="303"/>
      <c r="C2325" s="304"/>
      <c r="D2325" s="847"/>
      <c r="E2325" s="848"/>
      <c r="F2325" s="849"/>
      <c r="G2325" s="846"/>
      <c r="H2325" s="850"/>
      <c r="I2325" s="257"/>
      <c r="J2325" s="257"/>
      <c r="K2325" s="257"/>
      <c r="L2325" s="700"/>
      <c r="M2325" s="701"/>
    </row>
    <row r="2326" spans="1:13" hidden="1" x14ac:dyDescent="0.25">
      <c r="A2326" s="302"/>
      <c r="B2326" s="303"/>
      <c r="C2326" s="304"/>
      <c r="D2326" s="847"/>
      <c r="E2326" s="848"/>
      <c r="F2326" s="849"/>
      <c r="G2326" s="846"/>
      <c r="H2326" s="850"/>
      <c r="I2326" s="257"/>
      <c r="J2326" s="257"/>
      <c r="K2326" s="257"/>
      <c r="L2326" s="700"/>
      <c r="M2326" s="701"/>
    </row>
    <row r="2327" spans="1:13" hidden="1" x14ac:dyDescent="0.25">
      <c r="A2327" s="302"/>
      <c r="B2327" s="303"/>
      <c r="C2327" s="304"/>
      <c r="D2327" s="847"/>
      <c r="E2327" s="848"/>
      <c r="F2327" s="849"/>
      <c r="G2327" s="846"/>
      <c r="H2327" s="850"/>
      <c r="I2327" s="257"/>
      <c r="J2327" s="257"/>
      <c r="K2327" s="257"/>
      <c r="L2327" s="700"/>
      <c r="M2327" s="701"/>
    </row>
    <row r="2328" spans="1:13" hidden="1" x14ac:dyDescent="0.25">
      <c r="A2328" s="302"/>
      <c r="B2328" s="303"/>
      <c r="C2328" s="304"/>
      <c r="D2328" s="847"/>
      <c r="E2328" s="848"/>
      <c r="F2328" s="849"/>
      <c r="G2328" s="846"/>
      <c r="H2328" s="850"/>
      <c r="I2328" s="257"/>
      <c r="J2328" s="257"/>
      <c r="K2328" s="257"/>
      <c r="L2328" s="700"/>
      <c r="M2328" s="701"/>
    </row>
    <row r="2329" spans="1:13" hidden="1" x14ac:dyDescent="0.25">
      <c r="A2329" s="302"/>
      <c r="B2329" s="303"/>
      <c r="C2329" s="304"/>
      <c r="D2329" s="847"/>
      <c r="E2329" s="848"/>
      <c r="F2329" s="849"/>
      <c r="G2329" s="846"/>
      <c r="H2329" s="850"/>
      <c r="I2329" s="257"/>
      <c r="J2329" s="257"/>
      <c r="K2329" s="257"/>
      <c r="L2329" s="700"/>
      <c r="M2329" s="701"/>
    </row>
    <row r="2330" spans="1:13" hidden="1" x14ac:dyDescent="0.25">
      <c r="A2330" s="302"/>
      <c r="B2330" s="303"/>
      <c r="C2330" s="304"/>
      <c r="D2330" s="847"/>
      <c r="E2330" s="848"/>
      <c r="F2330" s="849"/>
      <c r="G2330" s="846"/>
      <c r="H2330" s="850"/>
      <c r="I2330" s="257"/>
      <c r="J2330" s="257"/>
      <c r="K2330" s="257"/>
      <c r="L2330" s="700"/>
      <c r="M2330" s="701"/>
    </row>
    <row r="2331" spans="1:13" hidden="1" x14ac:dyDescent="0.25">
      <c r="A2331" s="302"/>
      <c r="B2331" s="303"/>
      <c r="C2331" s="304"/>
      <c r="D2331" s="847"/>
      <c r="E2331" s="848"/>
      <c r="F2331" s="849"/>
      <c r="G2331" s="846"/>
      <c r="H2331" s="850"/>
      <c r="I2331" s="257"/>
      <c r="J2331" s="257"/>
      <c r="K2331" s="257"/>
      <c r="L2331" s="700"/>
      <c r="M2331" s="701"/>
    </row>
    <row r="2332" spans="1:13" hidden="1" x14ac:dyDescent="0.25">
      <c r="A2332" s="302"/>
      <c r="B2332" s="303"/>
      <c r="C2332" s="304"/>
      <c r="D2332" s="847"/>
      <c r="E2332" s="848"/>
      <c r="F2332" s="849"/>
      <c r="G2332" s="846"/>
      <c r="H2332" s="850"/>
      <c r="I2332" s="257"/>
      <c r="J2332" s="257"/>
      <c r="K2332" s="257"/>
      <c r="L2332" s="700"/>
      <c r="M2332" s="701"/>
    </row>
    <row r="2333" spans="1:13" hidden="1" x14ac:dyDescent="0.25">
      <c r="A2333" s="302"/>
      <c r="B2333" s="303"/>
      <c r="C2333" s="304"/>
      <c r="D2333" s="847"/>
      <c r="E2333" s="848"/>
      <c r="F2333" s="849"/>
      <c r="G2333" s="846"/>
      <c r="H2333" s="850"/>
      <c r="I2333" s="257"/>
      <c r="J2333" s="257"/>
      <c r="K2333" s="257"/>
      <c r="L2333" s="700"/>
      <c r="M2333" s="701"/>
    </row>
    <row r="2334" spans="1:13" hidden="1" x14ac:dyDescent="0.25">
      <c r="A2334" s="302"/>
      <c r="B2334" s="303"/>
      <c r="C2334" s="304"/>
      <c r="D2334" s="847"/>
      <c r="E2334" s="848"/>
      <c r="F2334" s="849"/>
      <c r="G2334" s="846"/>
      <c r="H2334" s="850"/>
      <c r="I2334" s="257"/>
      <c r="J2334" s="257"/>
      <c r="K2334" s="257"/>
      <c r="L2334" s="700"/>
      <c r="M2334" s="701"/>
    </row>
    <row r="2335" spans="1:13" hidden="1" x14ac:dyDescent="0.25">
      <c r="A2335" s="302"/>
      <c r="B2335" s="303"/>
      <c r="C2335" s="304"/>
      <c r="D2335" s="847"/>
      <c r="E2335" s="848"/>
      <c r="F2335" s="849"/>
      <c r="G2335" s="846"/>
      <c r="H2335" s="850"/>
      <c r="I2335" s="257"/>
      <c r="J2335" s="257"/>
      <c r="K2335" s="257"/>
      <c r="L2335" s="700"/>
      <c r="M2335" s="701"/>
    </row>
    <row r="2336" spans="1:13" hidden="1" x14ac:dyDescent="0.25">
      <c r="A2336" s="302"/>
      <c r="B2336" s="303"/>
      <c r="C2336" s="304"/>
      <c r="D2336" s="847"/>
      <c r="E2336" s="848"/>
      <c r="F2336" s="849"/>
      <c r="G2336" s="846"/>
      <c r="H2336" s="850"/>
      <c r="I2336" s="257"/>
      <c r="J2336" s="257"/>
      <c r="K2336" s="257"/>
      <c r="L2336" s="700"/>
      <c r="M2336" s="701"/>
    </row>
    <row r="2337" spans="1:13" hidden="1" x14ac:dyDescent="0.25">
      <c r="A2337" s="302"/>
      <c r="B2337" s="303"/>
      <c r="C2337" s="304"/>
      <c r="D2337" s="847"/>
      <c r="E2337" s="848"/>
      <c r="F2337" s="849"/>
      <c r="G2337" s="846"/>
      <c r="H2337" s="850"/>
      <c r="I2337" s="257"/>
      <c r="J2337" s="257"/>
      <c r="K2337" s="257"/>
      <c r="L2337" s="700"/>
      <c r="M2337" s="701"/>
    </row>
    <row r="2338" spans="1:13" hidden="1" x14ac:dyDescent="0.25">
      <c r="A2338" s="302"/>
      <c r="B2338" s="303"/>
      <c r="C2338" s="304"/>
      <c r="D2338" s="847"/>
      <c r="E2338" s="848"/>
      <c r="F2338" s="849"/>
      <c r="G2338" s="846"/>
      <c r="H2338" s="850"/>
      <c r="I2338" s="257"/>
      <c r="J2338" s="257"/>
      <c r="K2338" s="257"/>
      <c r="L2338" s="700"/>
      <c r="M2338" s="701"/>
    </row>
    <row r="2339" spans="1:13" hidden="1" x14ac:dyDescent="0.25">
      <c r="A2339" s="302"/>
      <c r="B2339" s="303"/>
      <c r="C2339" s="304"/>
      <c r="D2339" s="847"/>
      <c r="E2339" s="848"/>
      <c r="F2339" s="849"/>
      <c r="G2339" s="846"/>
      <c r="H2339" s="850"/>
      <c r="I2339" s="257"/>
      <c r="J2339" s="257"/>
      <c r="K2339" s="257"/>
      <c r="L2339" s="700"/>
      <c r="M2339" s="701"/>
    </row>
    <row r="2340" spans="1:13" hidden="1" x14ac:dyDescent="0.25">
      <c r="A2340" s="302"/>
      <c r="B2340" s="303"/>
      <c r="C2340" s="304"/>
      <c r="D2340" s="847"/>
      <c r="E2340" s="848"/>
      <c r="F2340" s="849"/>
      <c r="G2340" s="846"/>
      <c r="H2340" s="850"/>
      <c r="I2340" s="257"/>
      <c r="J2340" s="257"/>
      <c r="K2340" s="257"/>
      <c r="L2340" s="700"/>
      <c r="M2340" s="701"/>
    </row>
    <row r="2341" spans="1:13" hidden="1" x14ac:dyDescent="0.25">
      <c r="A2341" s="302"/>
      <c r="B2341" s="303"/>
      <c r="C2341" s="304"/>
      <c r="D2341" s="847"/>
      <c r="E2341" s="848"/>
      <c r="F2341" s="849"/>
      <c r="G2341" s="846"/>
      <c r="H2341" s="850"/>
      <c r="I2341" s="257"/>
      <c r="J2341" s="257"/>
      <c r="K2341" s="257"/>
      <c r="L2341" s="700"/>
      <c r="M2341" s="701"/>
    </row>
    <row r="2342" spans="1:13" hidden="1" x14ac:dyDescent="0.25">
      <c r="A2342" s="302"/>
      <c r="B2342" s="303"/>
      <c r="C2342" s="304"/>
      <c r="D2342" s="847"/>
      <c r="E2342" s="848"/>
      <c r="F2342" s="849"/>
      <c r="G2342" s="846"/>
      <c r="H2342" s="850"/>
      <c r="I2342" s="257"/>
      <c r="J2342" s="257"/>
      <c r="K2342" s="257"/>
      <c r="L2342" s="700"/>
      <c r="M2342" s="701"/>
    </row>
    <row r="2343" spans="1:13" hidden="1" x14ac:dyDescent="0.25">
      <c r="A2343" s="302"/>
      <c r="B2343" s="303"/>
      <c r="C2343" s="304"/>
      <c r="D2343" s="847"/>
      <c r="E2343" s="848"/>
      <c r="F2343" s="849"/>
      <c r="G2343" s="846"/>
      <c r="H2343" s="850"/>
      <c r="I2343" s="257"/>
      <c r="J2343" s="257"/>
      <c r="K2343" s="257"/>
      <c r="L2343" s="700"/>
      <c r="M2343" s="701"/>
    </row>
    <row r="2344" spans="1:13" hidden="1" x14ac:dyDescent="0.25">
      <c r="A2344" s="302"/>
      <c r="B2344" s="303"/>
      <c r="C2344" s="304"/>
      <c r="D2344" s="847"/>
      <c r="E2344" s="848"/>
      <c r="F2344" s="849"/>
      <c r="G2344" s="846"/>
      <c r="H2344" s="850"/>
      <c r="I2344" s="257"/>
      <c r="J2344" s="257"/>
      <c r="K2344" s="257"/>
      <c r="L2344" s="700"/>
      <c r="M2344" s="701"/>
    </row>
    <row r="2345" spans="1:13" hidden="1" x14ac:dyDescent="0.25">
      <c r="A2345" s="302"/>
      <c r="B2345" s="303"/>
      <c r="C2345" s="304"/>
      <c r="D2345" s="847"/>
      <c r="E2345" s="848"/>
      <c r="F2345" s="849"/>
      <c r="G2345" s="846"/>
      <c r="H2345" s="850"/>
      <c r="I2345" s="257"/>
      <c r="J2345" s="257"/>
      <c r="K2345" s="257"/>
      <c r="L2345" s="700"/>
      <c r="M2345" s="701"/>
    </row>
    <row r="2346" spans="1:13" hidden="1" x14ac:dyDescent="0.25">
      <c r="A2346" s="302"/>
      <c r="B2346" s="303"/>
      <c r="C2346" s="304"/>
      <c r="D2346" s="847"/>
      <c r="E2346" s="848"/>
      <c r="F2346" s="849"/>
      <c r="G2346" s="846"/>
      <c r="H2346" s="850"/>
      <c r="I2346" s="257"/>
      <c r="J2346" s="257"/>
      <c r="K2346" s="257"/>
      <c r="L2346" s="700"/>
      <c r="M2346" s="701"/>
    </row>
    <row r="2347" spans="1:13" hidden="1" x14ac:dyDescent="0.25">
      <c r="A2347" s="302"/>
      <c r="B2347" s="303"/>
      <c r="C2347" s="304"/>
      <c r="D2347" s="847"/>
      <c r="E2347" s="848"/>
      <c r="F2347" s="849"/>
      <c r="G2347" s="846"/>
      <c r="H2347" s="850"/>
      <c r="I2347" s="257"/>
      <c r="J2347" s="257"/>
      <c r="K2347" s="257"/>
      <c r="L2347" s="700"/>
      <c r="M2347" s="701"/>
    </row>
    <row r="2348" spans="1:13" hidden="1" x14ac:dyDescent="0.25">
      <c r="A2348" s="302"/>
      <c r="B2348" s="303"/>
      <c r="C2348" s="304"/>
      <c r="D2348" s="847"/>
      <c r="E2348" s="848"/>
      <c r="F2348" s="849"/>
      <c r="G2348" s="846"/>
      <c r="H2348" s="850"/>
      <c r="I2348" s="257"/>
      <c r="J2348" s="257"/>
      <c r="K2348" s="257"/>
      <c r="L2348" s="700"/>
      <c r="M2348" s="701"/>
    </row>
    <row r="2349" spans="1:13" hidden="1" x14ac:dyDescent="0.25">
      <c r="A2349" s="302"/>
      <c r="B2349" s="303"/>
      <c r="C2349" s="304"/>
      <c r="D2349" s="847"/>
      <c r="E2349" s="848"/>
      <c r="F2349" s="849"/>
      <c r="G2349" s="846"/>
      <c r="H2349" s="850"/>
      <c r="I2349" s="257"/>
      <c r="J2349" s="257"/>
      <c r="K2349" s="257"/>
      <c r="L2349" s="700"/>
      <c r="M2349" s="701"/>
    </row>
    <row r="2350" spans="1:13" hidden="1" x14ac:dyDescent="0.25">
      <c r="A2350" s="302"/>
      <c r="B2350" s="303"/>
      <c r="C2350" s="304"/>
      <c r="D2350" s="847"/>
      <c r="E2350" s="848"/>
      <c r="F2350" s="849"/>
      <c r="G2350" s="846"/>
      <c r="H2350" s="850"/>
      <c r="I2350" s="257"/>
      <c r="J2350" s="257"/>
      <c r="K2350" s="257"/>
      <c r="L2350" s="700"/>
      <c r="M2350" s="701"/>
    </row>
    <row r="2351" spans="1:13" hidden="1" x14ac:dyDescent="0.25">
      <c r="A2351" s="302"/>
      <c r="B2351" s="303"/>
      <c r="C2351" s="304"/>
      <c r="D2351" s="847"/>
      <c r="E2351" s="848"/>
      <c r="F2351" s="849"/>
      <c r="G2351" s="846"/>
      <c r="H2351" s="850"/>
      <c r="I2351" s="257"/>
      <c r="J2351" s="257"/>
      <c r="K2351" s="257"/>
      <c r="L2351" s="700"/>
      <c r="M2351" s="701"/>
    </row>
    <row r="2352" spans="1:13" hidden="1" x14ac:dyDescent="0.25">
      <c r="A2352" s="302"/>
      <c r="B2352" s="303"/>
      <c r="C2352" s="304"/>
      <c r="D2352" s="847"/>
      <c r="E2352" s="848"/>
      <c r="F2352" s="849"/>
      <c r="G2352" s="846"/>
      <c r="H2352" s="850"/>
      <c r="I2352" s="257"/>
      <c r="J2352" s="257"/>
      <c r="K2352" s="257"/>
      <c r="L2352" s="700"/>
      <c r="M2352" s="701"/>
    </row>
    <row r="2353" spans="1:13" hidden="1" x14ac:dyDescent="0.25">
      <c r="A2353" s="302"/>
      <c r="B2353" s="303"/>
      <c r="C2353" s="304"/>
      <c r="D2353" s="847"/>
      <c r="E2353" s="848"/>
      <c r="F2353" s="849"/>
      <c r="G2353" s="846"/>
      <c r="H2353" s="850"/>
      <c r="I2353" s="257"/>
      <c r="J2353" s="257"/>
      <c r="K2353" s="257"/>
      <c r="L2353" s="700"/>
      <c r="M2353" s="701"/>
    </row>
    <row r="2354" spans="1:13" hidden="1" x14ac:dyDescent="0.25">
      <c r="A2354" s="302"/>
      <c r="B2354" s="303"/>
      <c r="C2354" s="304"/>
      <c r="D2354" s="847"/>
      <c r="E2354" s="848"/>
      <c r="F2354" s="849"/>
      <c r="G2354" s="846"/>
      <c r="H2354" s="850"/>
      <c r="I2354" s="257"/>
      <c r="J2354" s="257"/>
      <c r="K2354" s="257"/>
      <c r="L2354" s="700"/>
      <c r="M2354" s="701"/>
    </row>
    <row r="2355" spans="1:13" hidden="1" x14ac:dyDescent="0.25">
      <c r="A2355" s="302"/>
      <c r="B2355" s="303"/>
      <c r="C2355" s="304"/>
      <c r="D2355" s="847"/>
      <c r="E2355" s="848"/>
      <c r="F2355" s="849"/>
      <c r="G2355" s="846"/>
      <c r="H2355" s="850"/>
      <c r="I2355" s="257"/>
      <c r="J2355" s="257"/>
      <c r="K2355" s="257"/>
      <c r="L2355" s="700"/>
      <c r="M2355" s="701"/>
    </row>
    <row r="2356" spans="1:13" hidden="1" x14ac:dyDescent="0.25">
      <c r="A2356" s="302"/>
      <c r="B2356" s="303"/>
      <c r="C2356" s="304"/>
      <c r="D2356" s="847"/>
      <c r="E2356" s="848"/>
      <c r="F2356" s="849"/>
      <c r="G2356" s="846"/>
      <c r="H2356" s="850"/>
      <c r="I2356" s="257"/>
      <c r="J2356" s="257"/>
      <c r="K2356" s="257"/>
      <c r="L2356" s="700"/>
      <c r="M2356" s="701"/>
    </row>
    <row r="2357" spans="1:13" hidden="1" x14ac:dyDescent="0.25">
      <c r="A2357" s="302"/>
      <c r="B2357" s="303"/>
      <c r="C2357" s="304"/>
      <c r="D2357" s="847"/>
      <c r="E2357" s="848"/>
      <c r="F2357" s="849"/>
      <c r="G2357" s="846"/>
      <c r="H2357" s="850"/>
      <c r="I2357" s="257"/>
      <c r="J2357" s="257"/>
      <c r="K2357" s="257"/>
      <c r="L2357" s="700"/>
      <c r="M2357" s="701"/>
    </row>
    <row r="2358" spans="1:13" hidden="1" x14ac:dyDescent="0.25">
      <c r="A2358" s="302"/>
      <c r="B2358" s="303"/>
      <c r="C2358" s="304"/>
      <c r="D2358" s="847"/>
      <c r="E2358" s="848"/>
      <c r="F2358" s="849"/>
      <c r="G2358" s="846"/>
      <c r="H2358" s="850"/>
      <c r="I2358" s="257"/>
      <c r="J2358" s="257"/>
      <c r="K2358" s="257"/>
      <c r="L2358" s="700"/>
      <c r="M2358" s="701"/>
    </row>
    <row r="2359" spans="1:13" hidden="1" x14ac:dyDescent="0.25">
      <c r="A2359" s="302"/>
      <c r="B2359" s="303"/>
      <c r="C2359" s="304"/>
      <c r="D2359" s="847"/>
      <c r="E2359" s="848"/>
      <c r="F2359" s="849"/>
      <c r="G2359" s="846"/>
      <c r="H2359" s="850"/>
      <c r="I2359" s="257"/>
      <c r="J2359" s="257"/>
      <c r="K2359" s="257"/>
      <c r="L2359" s="700"/>
      <c r="M2359" s="701"/>
    </row>
    <row r="2360" spans="1:13" hidden="1" x14ac:dyDescent="0.25">
      <c r="A2360" s="302"/>
      <c r="B2360" s="303"/>
      <c r="C2360" s="304"/>
      <c r="D2360" s="847"/>
      <c r="E2360" s="848"/>
      <c r="F2360" s="849"/>
      <c r="G2360" s="846"/>
      <c r="H2360" s="850"/>
      <c r="I2360" s="257"/>
      <c r="J2360" s="257"/>
      <c r="K2360" s="257"/>
      <c r="L2360" s="700"/>
      <c r="M2360" s="701"/>
    </row>
    <row r="2361" spans="1:13" hidden="1" x14ac:dyDescent="0.25">
      <c r="A2361" s="302"/>
      <c r="B2361" s="303"/>
      <c r="C2361" s="304"/>
      <c r="D2361" s="847"/>
      <c r="E2361" s="848"/>
      <c r="F2361" s="849"/>
      <c r="G2361" s="846"/>
      <c r="H2361" s="850"/>
      <c r="I2361" s="257"/>
      <c r="J2361" s="257"/>
      <c r="K2361" s="257"/>
      <c r="L2361" s="700"/>
      <c r="M2361" s="701"/>
    </row>
    <row r="2362" spans="1:13" hidden="1" x14ac:dyDescent="0.25">
      <c r="A2362" s="302"/>
      <c r="B2362" s="303"/>
      <c r="C2362" s="304"/>
      <c r="D2362" s="847"/>
      <c r="E2362" s="848"/>
      <c r="F2362" s="849"/>
      <c r="G2362" s="846"/>
      <c r="H2362" s="850"/>
      <c r="I2362" s="257"/>
      <c r="J2362" s="257"/>
      <c r="K2362" s="257"/>
      <c r="L2362" s="700"/>
      <c r="M2362" s="701"/>
    </row>
    <row r="2363" spans="1:13" hidden="1" x14ac:dyDescent="0.25">
      <c r="A2363" s="302"/>
      <c r="B2363" s="303"/>
      <c r="C2363" s="304"/>
      <c r="D2363" s="847"/>
      <c r="E2363" s="848"/>
      <c r="F2363" s="849"/>
      <c r="G2363" s="846"/>
      <c r="H2363" s="850"/>
      <c r="I2363" s="257"/>
      <c r="J2363" s="257"/>
      <c r="K2363" s="257"/>
      <c r="L2363" s="700"/>
      <c r="M2363" s="701"/>
    </row>
    <row r="2364" spans="1:13" hidden="1" x14ac:dyDescent="0.25">
      <c r="A2364" s="302"/>
      <c r="B2364" s="303"/>
      <c r="C2364" s="304"/>
      <c r="D2364" s="847"/>
      <c r="E2364" s="848"/>
      <c r="F2364" s="849"/>
      <c r="G2364" s="846"/>
      <c r="H2364" s="850"/>
      <c r="I2364" s="257"/>
      <c r="J2364" s="257"/>
      <c r="K2364" s="257"/>
      <c r="L2364" s="700"/>
      <c r="M2364" s="701"/>
    </row>
    <row r="2365" spans="1:13" hidden="1" x14ac:dyDescent="0.25">
      <c r="A2365" s="302"/>
      <c r="B2365" s="303"/>
      <c r="C2365" s="304"/>
      <c r="D2365" s="847"/>
      <c r="E2365" s="848"/>
      <c r="F2365" s="849"/>
      <c r="G2365" s="846"/>
      <c r="H2365" s="850"/>
      <c r="I2365" s="257"/>
      <c r="J2365" s="257"/>
      <c r="K2365" s="257"/>
      <c r="L2365" s="700"/>
      <c r="M2365" s="701"/>
    </row>
    <row r="2366" spans="1:13" hidden="1" x14ac:dyDescent="0.25">
      <c r="A2366" s="302"/>
      <c r="B2366" s="303"/>
      <c r="C2366" s="304"/>
      <c r="D2366" s="847"/>
      <c r="E2366" s="848"/>
      <c r="F2366" s="849"/>
      <c r="G2366" s="846"/>
      <c r="H2366" s="850"/>
      <c r="I2366" s="257"/>
      <c r="J2366" s="257"/>
      <c r="K2366" s="257"/>
      <c r="L2366" s="700"/>
      <c r="M2366" s="701"/>
    </row>
    <row r="2367" spans="1:13" hidden="1" x14ac:dyDescent="0.25">
      <c r="A2367" s="302"/>
      <c r="B2367" s="303"/>
      <c r="C2367" s="304"/>
      <c r="D2367" s="847"/>
      <c r="E2367" s="848"/>
      <c r="F2367" s="849"/>
      <c r="G2367" s="846"/>
      <c r="H2367" s="850"/>
      <c r="I2367" s="257"/>
      <c r="J2367" s="257"/>
      <c r="K2367" s="257"/>
      <c r="L2367" s="700"/>
      <c r="M2367" s="701"/>
    </row>
    <row r="2368" spans="1:13" hidden="1" x14ac:dyDescent="0.25">
      <c r="A2368" s="302"/>
      <c r="B2368" s="303"/>
      <c r="C2368" s="304"/>
      <c r="D2368" s="847"/>
      <c r="E2368" s="848"/>
      <c r="F2368" s="849"/>
      <c r="G2368" s="846"/>
      <c r="H2368" s="850"/>
      <c r="I2368" s="257"/>
      <c r="J2368" s="257"/>
      <c r="K2368" s="257"/>
      <c r="L2368" s="700"/>
      <c r="M2368" s="701"/>
    </row>
    <row r="2369" spans="1:13" hidden="1" x14ac:dyDescent="0.25">
      <c r="A2369" s="302"/>
      <c r="B2369" s="303"/>
      <c r="C2369" s="304"/>
      <c r="D2369" s="847"/>
      <c r="E2369" s="848"/>
      <c r="F2369" s="849"/>
      <c r="G2369" s="846"/>
      <c r="H2369" s="850"/>
      <c r="I2369" s="257"/>
      <c r="J2369" s="257"/>
      <c r="K2369" s="257"/>
      <c r="L2369" s="700"/>
      <c r="M2369" s="701"/>
    </row>
    <row r="2370" spans="1:13" hidden="1" x14ac:dyDescent="0.25">
      <c r="A2370" s="302"/>
      <c r="B2370" s="303"/>
      <c r="C2370" s="304"/>
      <c r="D2370" s="847"/>
      <c r="E2370" s="848"/>
      <c r="F2370" s="849"/>
      <c r="G2370" s="846"/>
      <c r="H2370" s="850"/>
      <c r="I2370" s="257"/>
      <c r="J2370" s="257"/>
      <c r="K2370" s="257"/>
      <c r="L2370" s="700"/>
      <c r="M2370" s="701"/>
    </row>
    <row r="2371" spans="1:13" hidden="1" x14ac:dyDescent="0.25">
      <c r="A2371" s="302"/>
      <c r="B2371" s="303"/>
      <c r="C2371" s="304"/>
      <c r="D2371" s="847"/>
      <c r="E2371" s="848"/>
      <c r="F2371" s="849"/>
      <c r="G2371" s="846"/>
      <c r="H2371" s="850"/>
      <c r="I2371" s="257"/>
      <c r="J2371" s="257"/>
      <c r="K2371" s="257"/>
      <c r="L2371" s="700"/>
      <c r="M2371" s="701"/>
    </row>
    <row r="2372" spans="1:13" hidden="1" x14ac:dyDescent="0.25">
      <c r="A2372" s="302"/>
      <c r="B2372" s="303"/>
      <c r="C2372" s="304"/>
      <c r="D2372" s="847"/>
      <c r="E2372" s="848"/>
      <c r="F2372" s="849"/>
      <c r="G2372" s="846"/>
      <c r="H2372" s="850"/>
      <c r="I2372" s="257"/>
      <c r="J2372" s="257"/>
      <c r="K2372" s="257"/>
      <c r="L2372" s="700"/>
      <c r="M2372" s="701"/>
    </row>
    <row r="2373" spans="1:13" hidden="1" x14ac:dyDescent="0.25">
      <c r="A2373" s="302"/>
      <c r="B2373" s="303"/>
      <c r="C2373" s="304"/>
      <c r="D2373" s="847"/>
      <c r="E2373" s="848"/>
      <c r="F2373" s="849"/>
      <c r="G2373" s="846"/>
      <c r="H2373" s="850"/>
      <c r="I2373" s="257"/>
      <c r="J2373" s="257"/>
      <c r="K2373" s="257"/>
      <c r="L2373" s="700"/>
      <c r="M2373" s="701"/>
    </row>
    <row r="2374" spans="1:13" hidden="1" x14ac:dyDescent="0.25">
      <c r="A2374" s="302"/>
      <c r="B2374" s="303"/>
      <c r="C2374" s="304"/>
      <c r="D2374" s="847"/>
      <c r="E2374" s="848"/>
      <c r="F2374" s="849"/>
      <c r="G2374" s="846"/>
      <c r="H2374" s="850"/>
      <c r="I2374" s="257"/>
      <c r="J2374" s="257"/>
      <c r="K2374" s="257"/>
      <c r="L2374" s="700"/>
      <c r="M2374" s="701"/>
    </row>
    <row r="2375" spans="1:13" hidden="1" x14ac:dyDescent="0.25">
      <c r="A2375" s="302"/>
      <c r="B2375" s="303"/>
      <c r="C2375" s="304"/>
      <c r="D2375" s="847"/>
      <c r="E2375" s="848"/>
      <c r="F2375" s="849"/>
      <c r="G2375" s="846"/>
      <c r="H2375" s="850"/>
      <c r="I2375" s="257"/>
      <c r="J2375" s="257"/>
      <c r="K2375" s="257"/>
      <c r="L2375" s="700"/>
      <c r="M2375" s="701"/>
    </row>
    <row r="2376" spans="1:13" hidden="1" x14ac:dyDescent="0.25">
      <c r="A2376" s="302"/>
      <c r="B2376" s="303"/>
      <c r="C2376" s="304"/>
      <c r="D2376" s="847"/>
      <c r="E2376" s="848"/>
      <c r="F2376" s="849"/>
      <c r="G2376" s="846"/>
      <c r="H2376" s="850"/>
      <c r="I2376" s="257"/>
      <c r="J2376" s="257"/>
      <c r="K2376" s="257"/>
      <c r="L2376" s="700"/>
      <c r="M2376" s="701"/>
    </row>
    <row r="2377" spans="1:13" hidden="1" x14ac:dyDescent="0.25">
      <c r="A2377" s="302"/>
      <c r="B2377" s="303"/>
      <c r="C2377" s="304"/>
      <c r="D2377" s="847"/>
      <c r="E2377" s="848"/>
      <c r="F2377" s="849"/>
      <c r="G2377" s="846"/>
      <c r="H2377" s="850"/>
      <c r="I2377" s="257"/>
      <c r="J2377" s="257"/>
      <c r="K2377" s="257"/>
      <c r="L2377" s="700"/>
      <c r="M2377" s="701"/>
    </row>
    <row r="2378" spans="1:13" hidden="1" x14ac:dyDescent="0.25">
      <c r="A2378" s="302"/>
      <c r="B2378" s="303"/>
      <c r="C2378" s="304"/>
      <c r="D2378" s="847"/>
      <c r="E2378" s="848"/>
      <c r="F2378" s="849"/>
      <c r="G2378" s="846"/>
      <c r="H2378" s="850"/>
      <c r="I2378" s="257"/>
      <c r="J2378" s="257"/>
      <c r="K2378" s="257"/>
      <c r="L2378" s="700"/>
      <c r="M2378" s="701"/>
    </row>
    <row r="2379" spans="1:13" hidden="1" x14ac:dyDescent="0.25">
      <c r="A2379" s="302"/>
      <c r="B2379" s="303"/>
      <c r="C2379" s="304"/>
      <c r="D2379" s="847"/>
      <c r="E2379" s="848"/>
      <c r="F2379" s="849"/>
      <c r="G2379" s="846"/>
      <c r="H2379" s="850"/>
      <c r="I2379" s="257"/>
      <c r="J2379" s="257"/>
      <c r="K2379" s="257"/>
      <c r="L2379" s="700"/>
      <c r="M2379" s="701"/>
    </row>
    <row r="2380" spans="1:13" hidden="1" x14ac:dyDescent="0.25">
      <c r="A2380" s="302"/>
      <c r="B2380" s="303"/>
      <c r="C2380" s="304"/>
      <c r="D2380" s="847"/>
      <c r="E2380" s="848"/>
      <c r="F2380" s="849"/>
      <c r="G2380" s="846"/>
      <c r="H2380" s="850"/>
      <c r="I2380" s="257"/>
      <c r="J2380" s="257"/>
      <c r="K2380" s="257"/>
      <c r="L2380" s="700"/>
      <c r="M2380" s="701"/>
    </row>
    <row r="2381" spans="1:13" hidden="1" x14ac:dyDescent="0.25">
      <c r="A2381" s="302"/>
      <c r="B2381" s="303"/>
      <c r="C2381" s="304"/>
      <c r="D2381" s="847"/>
      <c r="E2381" s="848"/>
      <c r="F2381" s="849"/>
      <c r="G2381" s="846"/>
      <c r="H2381" s="850"/>
      <c r="I2381" s="257"/>
      <c r="J2381" s="257"/>
      <c r="K2381" s="257"/>
      <c r="L2381" s="700"/>
      <c r="M2381" s="701"/>
    </row>
    <row r="2382" spans="1:13" hidden="1" x14ac:dyDescent="0.25">
      <c r="A2382" s="302"/>
      <c r="B2382" s="303"/>
      <c r="C2382" s="304"/>
      <c r="D2382" s="847"/>
      <c r="E2382" s="848"/>
      <c r="F2382" s="849"/>
      <c r="G2382" s="846"/>
      <c r="H2382" s="850"/>
      <c r="I2382" s="257"/>
      <c r="J2382" s="257"/>
      <c r="K2382" s="257"/>
      <c r="L2382" s="700"/>
      <c r="M2382" s="701"/>
    </row>
    <row r="2383" spans="1:13" hidden="1" x14ac:dyDescent="0.25">
      <c r="A2383" s="302"/>
      <c r="B2383" s="303"/>
      <c r="C2383" s="304"/>
      <c r="D2383" s="847"/>
      <c r="E2383" s="848"/>
      <c r="F2383" s="849"/>
      <c r="G2383" s="846"/>
      <c r="H2383" s="850"/>
      <c r="I2383" s="257"/>
      <c r="J2383" s="257"/>
      <c r="K2383" s="257"/>
      <c r="L2383" s="700"/>
      <c r="M2383" s="701"/>
    </row>
    <row r="2384" spans="1:13" hidden="1" x14ac:dyDescent="0.25">
      <c r="A2384" s="302"/>
      <c r="B2384" s="303"/>
      <c r="C2384" s="304"/>
      <c r="D2384" s="847"/>
      <c r="E2384" s="848"/>
      <c r="F2384" s="849"/>
      <c r="G2384" s="846"/>
      <c r="H2384" s="850"/>
      <c r="I2384" s="257"/>
      <c r="J2384" s="257"/>
      <c r="K2384" s="257"/>
      <c r="L2384" s="700"/>
      <c r="M2384" s="701"/>
    </row>
    <row r="2385" spans="1:13" hidden="1" x14ac:dyDescent="0.25">
      <c r="A2385" s="302"/>
      <c r="B2385" s="303"/>
      <c r="C2385" s="304"/>
      <c r="D2385" s="847"/>
      <c r="E2385" s="848"/>
      <c r="F2385" s="849"/>
      <c r="G2385" s="846"/>
      <c r="H2385" s="850"/>
      <c r="I2385" s="257"/>
      <c r="J2385" s="257"/>
      <c r="K2385" s="257"/>
      <c r="L2385" s="700"/>
      <c r="M2385" s="701"/>
    </row>
    <row r="2386" spans="1:13" hidden="1" x14ac:dyDescent="0.25">
      <c r="A2386" s="302"/>
      <c r="B2386" s="303"/>
      <c r="C2386" s="304"/>
      <c r="D2386" s="847"/>
      <c r="E2386" s="848"/>
      <c r="F2386" s="849"/>
      <c r="G2386" s="846"/>
      <c r="H2386" s="850"/>
      <c r="I2386" s="257"/>
      <c r="J2386" s="257"/>
      <c r="K2386" s="257"/>
      <c r="L2386" s="700"/>
      <c r="M2386" s="701"/>
    </row>
    <row r="2387" spans="1:13" hidden="1" x14ac:dyDescent="0.25">
      <c r="A2387" s="302"/>
      <c r="B2387" s="303"/>
      <c r="C2387" s="304"/>
      <c r="D2387" s="847"/>
      <c r="E2387" s="848"/>
      <c r="F2387" s="849"/>
      <c r="G2387" s="846"/>
      <c r="H2387" s="850"/>
      <c r="I2387" s="257"/>
      <c r="J2387" s="257"/>
      <c r="K2387" s="257"/>
      <c r="L2387" s="700"/>
      <c r="M2387" s="701"/>
    </row>
    <row r="2388" spans="1:13" hidden="1" x14ac:dyDescent="0.25">
      <c r="A2388" s="302"/>
      <c r="B2388" s="303"/>
      <c r="C2388" s="304"/>
      <c r="D2388" s="847"/>
      <c r="E2388" s="848"/>
      <c r="F2388" s="849"/>
      <c r="G2388" s="846"/>
      <c r="H2388" s="850"/>
      <c r="I2388" s="257"/>
      <c r="J2388" s="257"/>
      <c r="K2388" s="257"/>
      <c r="L2388" s="700"/>
      <c r="M2388" s="701"/>
    </row>
    <row r="2389" spans="1:13" hidden="1" x14ac:dyDescent="0.25">
      <c r="A2389" s="302"/>
      <c r="B2389" s="303"/>
      <c r="C2389" s="304"/>
      <c r="D2389" s="847"/>
      <c r="E2389" s="848"/>
      <c r="F2389" s="849"/>
      <c r="G2389" s="846"/>
      <c r="H2389" s="850"/>
      <c r="I2389" s="257"/>
      <c r="J2389" s="257"/>
      <c r="K2389" s="257"/>
      <c r="L2389" s="700"/>
      <c r="M2389" s="701"/>
    </row>
    <row r="2390" spans="1:13" hidden="1" x14ac:dyDescent="0.25">
      <c r="A2390" s="302"/>
      <c r="B2390" s="303"/>
      <c r="C2390" s="304"/>
      <c r="D2390" s="847"/>
      <c r="E2390" s="848"/>
      <c r="F2390" s="849"/>
      <c r="G2390" s="846"/>
      <c r="H2390" s="850"/>
      <c r="I2390" s="257"/>
      <c r="J2390" s="257"/>
      <c r="K2390" s="257"/>
      <c r="L2390" s="700"/>
      <c r="M2390" s="701"/>
    </row>
    <row r="2391" spans="1:13" hidden="1" x14ac:dyDescent="0.25">
      <c r="A2391" s="302"/>
      <c r="B2391" s="303"/>
      <c r="C2391" s="304"/>
      <c r="D2391" s="847"/>
      <c r="E2391" s="848"/>
      <c r="F2391" s="849"/>
      <c r="G2391" s="846"/>
      <c r="H2391" s="850"/>
      <c r="I2391" s="257"/>
      <c r="J2391" s="257"/>
      <c r="K2391" s="257"/>
      <c r="L2391" s="700"/>
      <c r="M2391" s="701"/>
    </row>
    <row r="2392" spans="1:13" hidden="1" x14ac:dyDescent="0.25">
      <c r="A2392" s="302"/>
      <c r="B2392" s="303"/>
      <c r="C2392" s="304"/>
      <c r="D2392" s="847"/>
      <c r="E2392" s="848"/>
      <c r="F2392" s="849"/>
      <c r="G2392" s="846"/>
      <c r="H2392" s="850"/>
      <c r="I2392" s="257"/>
      <c r="J2392" s="257"/>
      <c r="K2392" s="257"/>
      <c r="L2392" s="700"/>
      <c r="M2392" s="701"/>
    </row>
    <row r="2393" spans="1:13" hidden="1" x14ac:dyDescent="0.25">
      <c r="A2393" s="302"/>
      <c r="B2393" s="303"/>
      <c r="C2393" s="304"/>
      <c r="D2393" s="847"/>
      <c r="E2393" s="848"/>
      <c r="F2393" s="849"/>
      <c r="G2393" s="846"/>
      <c r="H2393" s="850"/>
      <c r="I2393" s="257"/>
      <c r="J2393" s="257"/>
      <c r="K2393" s="257"/>
      <c r="L2393" s="700"/>
      <c r="M2393" s="701"/>
    </row>
    <row r="2394" spans="1:13" hidden="1" x14ac:dyDescent="0.25">
      <c r="A2394" s="302"/>
      <c r="B2394" s="303"/>
      <c r="C2394" s="304"/>
      <c r="D2394" s="847"/>
      <c r="E2394" s="848"/>
      <c r="F2394" s="849"/>
      <c r="G2394" s="846"/>
      <c r="H2394" s="850"/>
      <c r="I2394" s="257"/>
      <c r="J2394" s="257"/>
      <c r="K2394" s="257"/>
      <c r="L2394" s="700"/>
      <c r="M2394" s="701"/>
    </row>
    <row r="2395" spans="1:13" hidden="1" x14ac:dyDescent="0.25">
      <c r="A2395" s="302"/>
      <c r="B2395" s="303"/>
      <c r="C2395" s="304"/>
      <c r="D2395" s="847"/>
      <c r="E2395" s="848"/>
      <c r="F2395" s="849"/>
      <c r="G2395" s="846"/>
      <c r="H2395" s="850"/>
      <c r="I2395" s="257"/>
      <c r="J2395" s="257"/>
      <c r="K2395" s="257"/>
      <c r="L2395" s="700"/>
      <c r="M2395" s="701"/>
    </row>
    <row r="2396" spans="1:13" hidden="1" x14ac:dyDescent="0.25">
      <c r="A2396" s="302"/>
      <c r="B2396" s="303"/>
      <c r="C2396" s="304"/>
      <c r="D2396" s="847"/>
      <c r="E2396" s="848"/>
      <c r="F2396" s="849"/>
      <c r="G2396" s="846"/>
      <c r="H2396" s="850"/>
      <c r="I2396" s="257"/>
      <c r="J2396" s="257"/>
      <c r="K2396" s="257"/>
      <c r="L2396" s="700"/>
      <c r="M2396" s="701"/>
    </row>
    <row r="2397" spans="1:13" hidden="1" x14ac:dyDescent="0.25">
      <c r="A2397" s="302"/>
      <c r="B2397" s="303"/>
      <c r="C2397" s="304"/>
      <c r="D2397" s="847"/>
      <c r="E2397" s="848"/>
      <c r="F2397" s="849"/>
      <c r="G2397" s="846"/>
      <c r="H2397" s="850"/>
      <c r="I2397" s="257"/>
      <c r="J2397" s="257"/>
      <c r="K2397" s="257"/>
      <c r="L2397" s="700"/>
      <c r="M2397" s="701"/>
    </row>
    <row r="2398" spans="1:13" hidden="1" x14ac:dyDescent="0.25">
      <c r="A2398" s="302"/>
      <c r="B2398" s="303"/>
      <c r="C2398" s="304"/>
      <c r="D2398" s="847"/>
      <c r="E2398" s="848"/>
      <c r="F2398" s="849"/>
      <c r="G2398" s="846"/>
      <c r="H2398" s="850"/>
      <c r="I2398" s="257"/>
      <c r="J2398" s="257"/>
      <c r="K2398" s="257"/>
      <c r="L2398" s="700"/>
      <c r="M2398" s="701"/>
    </row>
    <row r="2399" spans="1:13" hidden="1" x14ac:dyDescent="0.25">
      <c r="A2399" s="302"/>
      <c r="B2399" s="303"/>
      <c r="C2399" s="304"/>
      <c r="D2399" s="847"/>
      <c r="E2399" s="848"/>
      <c r="F2399" s="849"/>
      <c r="G2399" s="846"/>
      <c r="H2399" s="850"/>
      <c r="I2399" s="257"/>
      <c r="J2399" s="257"/>
      <c r="K2399" s="257"/>
      <c r="L2399" s="700"/>
      <c r="M2399" s="701"/>
    </row>
    <row r="2400" spans="1:13" hidden="1" x14ac:dyDescent="0.25">
      <c r="A2400" s="302"/>
      <c r="B2400" s="303"/>
      <c r="C2400" s="304"/>
      <c r="D2400" s="847"/>
      <c r="E2400" s="848"/>
      <c r="F2400" s="849"/>
      <c r="G2400" s="846"/>
      <c r="H2400" s="850"/>
      <c r="I2400" s="257"/>
      <c r="J2400" s="257"/>
      <c r="K2400" s="257"/>
      <c r="L2400" s="700"/>
      <c r="M2400" s="701"/>
    </row>
    <row r="2401" spans="1:13" hidden="1" x14ac:dyDescent="0.25">
      <c r="A2401" s="302"/>
      <c r="B2401" s="303"/>
      <c r="C2401" s="304"/>
      <c r="D2401" s="847"/>
      <c r="E2401" s="848"/>
      <c r="F2401" s="849"/>
      <c r="G2401" s="846"/>
      <c r="H2401" s="850"/>
      <c r="I2401" s="257"/>
      <c r="J2401" s="257"/>
      <c r="K2401" s="257"/>
      <c r="L2401" s="700"/>
      <c r="M2401" s="701"/>
    </row>
    <row r="2402" spans="1:13" hidden="1" x14ac:dyDescent="0.25">
      <c r="A2402" s="302"/>
      <c r="B2402" s="303"/>
      <c r="C2402" s="304"/>
      <c r="D2402" s="847"/>
      <c r="E2402" s="848"/>
      <c r="F2402" s="849"/>
      <c r="G2402" s="846"/>
      <c r="H2402" s="850"/>
      <c r="I2402" s="257"/>
      <c r="J2402" s="257"/>
      <c r="K2402" s="257"/>
      <c r="L2402" s="700"/>
      <c r="M2402" s="701"/>
    </row>
    <row r="2403" spans="1:13" hidden="1" x14ac:dyDescent="0.25">
      <c r="A2403" s="302"/>
      <c r="B2403" s="303"/>
      <c r="C2403" s="304"/>
      <c r="D2403" s="847"/>
      <c r="E2403" s="848"/>
      <c r="F2403" s="849"/>
      <c r="G2403" s="846"/>
      <c r="H2403" s="850"/>
      <c r="I2403" s="257"/>
      <c r="J2403" s="257"/>
      <c r="K2403" s="257"/>
      <c r="L2403" s="700"/>
      <c r="M2403" s="701"/>
    </row>
    <row r="2404" spans="1:13" hidden="1" x14ac:dyDescent="0.25">
      <c r="A2404" s="302"/>
      <c r="B2404" s="303"/>
      <c r="C2404" s="304"/>
      <c r="D2404" s="847"/>
      <c r="E2404" s="848"/>
      <c r="F2404" s="849"/>
      <c r="G2404" s="846"/>
      <c r="H2404" s="850"/>
      <c r="I2404" s="257"/>
      <c r="J2404" s="257"/>
      <c r="K2404" s="257"/>
      <c r="L2404" s="700"/>
      <c r="M2404" s="701"/>
    </row>
    <row r="2405" spans="1:13" hidden="1" x14ac:dyDescent="0.25">
      <c r="A2405" s="302"/>
      <c r="B2405" s="303"/>
      <c r="C2405" s="304"/>
      <c r="D2405" s="847"/>
      <c r="E2405" s="848"/>
      <c r="F2405" s="849"/>
      <c r="G2405" s="846"/>
      <c r="H2405" s="850"/>
      <c r="I2405" s="257"/>
      <c r="J2405" s="257"/>
      <c r="K2405" s="257"/>
      <c r="L2405" s="700"/>
      <c r="M2405" s="701"/>
    </row>
    <row r="2406" spans="1:13" hidden="1" x14ac:dyDescent="0.25">
      <c r="A2406" s="302"/>
      <c r="B2406" s="303"/>
      <c r="C2406" s="304"/>
      <c r="D2406" s="847"/>
      <c r="E2406" s="848"/>
      <c r="F2406" s="849"/>
      <c r="G2406" s="846"/>
      <c r="H2406" s="850"/>
      <c r="I2406" s="257"/>
      <c r="J2406" s="257"/>
      <c r="K2406" s="257"/>
      <c r="L2406" s="700"/>
      <c r="M2406" s="701"/>
    </row>
    <row r="2407" spans="1:13" hidden="1" x14ac:dyDescent="0.25">
      <c r="A2407" s="302"/>
      <c r="B2407" s="303"/>
      <c r="C2407" s="304"/>
      <c r="D2407" s="847"/>
      <c r="E2407" s="848"/>
      <c r="F2407" s="849"/>
      <c r="G2407" s="846"/>
      <c r="H2407" s="850"/>
      <c r="I2407" s="257"/>
      <c r="J2407" s="257"/>
      <c r="K2407" s="257"/>
      <c r="L2407" s="700"/>
      <c r="M2407" s="701"/>
    </row>
    <row r="2408" spans="1:13" hidden="1" x14ac:dyDescent="0.25">
      <c r="A2408" s="302"/>
      <c r="B2408" s="303"/>
      <c r="C2408" s="304"/>
      <c r="D2408" s="847"/>
      <c r="E2408" s="848"/>
      <c r="F2408" s="849"/>
      <c r="G2408" s="846"/>
      <c r="H2408" s="850"/>
      <c r="I2408" s="257"/>
      <c r="J2408" s="257"/>
      <c r="K2408" s="257"/>
      <c r="L2408" s="700"/>
      <c r="M2408" s="701"/>
    </row>
    <row r="2409" spans="1:13" hidden="1" x14ac:dyDescent="0.25">
      <c r="A2409" s="302"/>
      <c r="B2409" s="303"/>
      <c r="C2409" s="304"/>
      <c r="D2409" s="847"/>
      <c r="E2409" s="848"/>
      <c r="F2409" s="849"/>
      <c r="G2409" s="846"/>
      <c r="H2409" s="850"/>
      <c r="I2409" s="257"/>
      <c r="J2409" s="257"/>
      <c r="K2409" s="257"/>
      <c r="L2409" s="700"/>
      <c r="M2409" s="701"/>
    </row>
    <row r="2410" spans="1:13" hidden="1" x14ac:dyDescent="0.25">
      <c r="A2410" s="302"/>
      <c r="B2410" s="303"/>
      <c r="C2410" s="304"/>
      <c r="D2410" s="847"/>
      <c r="E2410" s="848"/>
      <c r="F2410" s="849"/>
      <c r="G2410" s="846"/>
      <c r="H2410" s="850"/>
      <c r="I2410" s="257"/>
      <c r="J2410" s="257"/>
      <c r="K2410" s="257"/>
      <c r="L2410" s="700"/>
      <c r="M2410" s="701"/>
    </row>
    <row r="2411" spans="1:13" hidden="1" x14ac:dyDescent="0.25">
      <c r="A2411" s="302"/>
      <c r="B2411" s="303"/>
      <c r="C2411" s="304"/>
      <c r="D2411" s="847"/>
      <c r="E2411" s="848"/>
      <c r="F2411" s="849"/>
      <c r="G2411" s="846"/>
      <c r="H2411" s="850"/>
      <c r="I2411" s="257"/>
      <c r="J2411" s="257"/>
      <c r="K2411" s="257"/>
      <c r="L2411" s="700"/>
      <c r="M2411" s="701"/>
    </row>
    <row r="2412" spans="1:13" hidden="1" x14ac:dyDescent="0.25">
      <c r="A2412" s="302"/>
      <c r="B2412" s="303"/>
      <c r="C2412" s="304"/>
      <c r="D2412" s="847"/>
      <c r="E2412" s="848"/>
      <c r="F2412" s="849"/>
      <c r="G2412" s="846"/>
      <c r="H2412" s="850"/>
      <c r="I2412" s="257"/>
      <c r="J2412" s="257"/>
      <c r="K2412" s="257"/>
      <c r="L2412" s="700"/>
      <c r="M2412" s="701"/>
    </row>
    <row r="2413" spans="1:13" hidden="1" x14ac:dyDescent="0.25">
      <c r="A2413" s="302"/>
      <c r="B2413" s="303"/>
      <c r="C2413" s="304"/>
      <c r="D2413" s="847"/>
      <c r="E2413" s="848"/>
      <c r="F2413" s="849"/>
      <c r="G2413" s="846"/>
      <c r="H2413" s="850"/>
      <c r="I2413" s="257"/>
      <c r="J2413" s="257"/>
      <c r="K2413" s="257"/>
      <c r="L2413" s="700"/>
      <c r="M2413" s="701"/>
    </row>
    <row r="2414" spans="1:13" hidden="1" x14ac:dyDescent="0.25">
      <c r="A2414" s="302"/>
      <c r="B2414" s="303"/>
      <c r="C2414" s="304"/>
      <c r="D2414" s="847"/>
      <c r="E2414" s="848"/>
      <c r="F2414" s="849"/>
      <c r="G2414" s="846"/>
      <c r="H2414" s="850"/>
      <c r="I2414" s="257"/>
      <c r="J2414" s="257"/>
      <c r="K2414" s="257"/>
      <c r="L2414" s="700"/>
      <c r="M2414" s="701"/>
    </row>
    <row r="2415" spans="1:13" hidden="1" x14ac:dyDescent="0.25">
      <c r="A2415" s="302"/>
      <c r="B2415" s="303"/>
      <c r="C2415" s="304"/>
      <c r="D2415" s="847"/>
      <c r="E2415" s="848"/>
      <c r="F2415" s="849"/>
      <c r="G2415" s="846"/>
      <c r="H2415" s="850"/>
      <c r="I2415" s="257"/>
      <c r="J2415" s="257"/>
      <c r="K2415" s="257"/>
      <c r="L2415" s="700"/>
      <c r="M2415" s="701"/>
    </row>
    <row r="2416" spans="1:13" hidden="1" x14ac:dyDescent="0.25">
      <c r="A2416" s="302"/>
      <c r="B2416" s="303"/>
      <c r="C2416" s="304"/>
      <c r="D2416" s="847"/>
      <c r="E2416" s="848"/>
      <c r="F2416" s="849"/>
      <c r="G2416" s="846"/>
      <c r="H2416" s="850"/>
      <c r="I2416" s="257"/>
      <c r="J2416" s="257"/>
      <c r="K2416" s="257"/>
      <c r="L2416" s="700"/>
      <c r="M2416" s="701"/>
    </row>
    <row r="2417" spans="1:13" hidden="1" x14ac:dyDescent="0.25">
      <c r="A2417" s="302"/>
      <c r="B2417" s="303"/>
      <c r="C2417" s="304"/>
      <c r="D2417" s="847"/>
      <c r="E2417" s="848"/>
      <c r="F2417" s="849"/>
      <c r="G2417" s="846"/>
      <c r="H2417" s="850"/>
      <c r="I2417" s="257"/>
      <c r="J2417" s="257"/>
      <c r="K2417" s="257"/>
      <c r="L2417" s="700"/>
      <c r="M2417" s="701"/>
    </row>
    <row r="2418" spans="1:13" hidden="1" x14ac:dyDescent="0.25">
      <c r="A2418" s="302"/>
      <c r="B2418" s="303"/>
      <c r="C2418" s="304"/>
      <c r="D2418" s="847"/>
      <c r="E2418" s="848"/>
      <c r="F2418" s="849"/>
      <c r="G2418" s="846"/>
      <c r="H2418" s="850"/>
      <c r="I2418" s="257"/>
      <c r="J2418" s="257"/>
      <c r="K2418" s="257"/>
      <c r="L2418" s="700"/>
      <c r="M2418" s="701"/>
    </row>
    <row r="2419" spans="1:13" hidden="1" x14ac:dyDescent="0.25">
      <c r="A2419" s="302"/>
      <c r="B2419" s="303"/>
      <c r="C2419" s="304"/>
      <c r="D2419" s="847"/>
      <c r="E2419" s="848"/>
      <c r="F2419" s="849"/>
      <c r="G2419" s="846"/>
      <c r="H2419" s="850"/>
      <c r="I2419" s="257"/>
      <c r="J2419" s="257"/>
      <c r="K2419" s="257"/>
      <c r="L2419" s="700"/>
      <c r="M2419" s="701"/>
    </row>
    <row r="2420" spans="1:13" hidden="1" x14ac:dyDescent="0.25">
      <c r="A2420" s="302"/>
      <c r="B2420" s="303"/>
      <c r="C2420" s="304"/>
      <c r="D2420" s="847"/>
      <c r="E2420" s="848"/>
      <c r="F2420" s="849"/>
      <c r="G2420" s="846"/>
      <c r="H2420" s="850"/>
      <c r="I2420" s="257"/>
      <c r="J2420" s="257"/>
      <c r="K2420" s="257"/>
      <c r="L2420" s="700"/>
      <c r="M2420" s="701"/>
    </row>
    <row r="2421" spans="1:13" hidden="1" x14ac:dyDescent="0.25">
      <c r="A2421" s="302"/>
      <c r="B2421" s="303"/>
      <c r="C2421" s="304"/>
      <c r="D2421" s="847"/>
      <c r="E2421" s="848"/>
      <c r="F2421" s="849"/>
      <c r="G2421" s="846"/>
      <c r="H2421" s="850"/>
      <c r="I2421" s="257"/>
      <c r="J2421" s="257"/>
      <c r="K2421" s="257"/>
      <c r="L2421" s="700"/>
      <c r="M2421" s="701"/>
    </row>
    <row r="2422" spans="1:13" hidden="1" x14ac:dyDescent="0.25">
      <c r="A2422" s="302"/>
      <c r="B2422" s="303"/>
      <c r="C2422" s="304"/>
      <c r="D2422" s="847"/>
      <c r="E2422" s="848"/>
      <c r="F2422" s="849"/>
      <c r="G2422" s="846"/>
      <c r="H2422" s="850"/>
      <c r="I2422" s="257"/>
      <c r="J2422" s="257"/>
      <c r="K2422" s="257"/>
      <c r="L2422" s="700"/>
      <c r="M2422" s="701"/>
    </row>
    <row r="2423" spans="1:13" hidden="1" x14ac:dyDescent="0.25">
      <c r="A2423" s="302"/>
      <c r="B2423" s="303"/>
      <c r="C2423" s="304"/>
      <c r="D2423" s="847"/>
      <c r="E2423" s="848"/>
      <c r="F2423" s="849"/>
      <c r="G2423" s="846"/>
      <c r="H2423" s="850"/>
      <c r="I2423" s="257"/>
      <c r="J2423" s="257"/>
      <c r="K2423" s="257"/>
      <c r="L2423" s="700"/>
      <c r="M2423" s="701"/>
    </row>
    <row r="2424" spans="1:13" hidden="1" x14ac:dyDescent="0.25">
      <c r="A2424" s="302"/>
      <c r="B2424" s="303"/>
      <c r="C2424" s="304"/>
      <c r="D2424" s="847"/>
      <c r="E2424" s="848"/>
      <c r="F2424" s="849"/>
      <c r="G2424" s="846"/>
      <c r="H2424" s="850"/>
      <c r="I2424" s="257"/>
      <c r="J2424" s="257"/>
      <c r="K2424" s="257"/>
      <c r="L2424" s="700"/>
      <c r="M2424" s="701"/>
    </row>
    <row r="2425" spans="1:13" hidden="1" x14ac:dyDescent="0.25">
      <c r="A2425" s="302"/>
      <c r="B2425" s="303"/>
      <c r="C2425" s="304"/>
      <c r="D2425" s="847"/>
      <c r="E2425" s="848"/>
      <c r="F2425" s="849"/>
      <c r="G2425" s="846"/>
      <c r="H2425" s="850"/>
      <c r="I2425" s="257"/>
      <c r="J2425" s="257"/>
      <c r="K2425" s="257"/>
      <c r="L2425" s="700"/>
      <c r="M2425" s="701"/>
    </row>
    <row r="2426" spans="1:13" hidden="1" x14ac:dyDescent="0.25">
      <c r="A2426" s="302"/>
      <c r="B2426" s="303"/>
      <c r="C2426" s="304"/>
      <c r="D2426" s="847"/>
      <c r="E2426" s="848"/>
      <c r="F2426" s="849"/>
      <c r="G2426" s="846"/>
      <c r="H2426" s="850"/>
      <c r="I2426" s="257"/>
      <c r="J2426" s="257"/>
      <c r="K2426" s="257"/>
      <c r="L2426" s="700"/>
      <c r="M2426" s="701"/>
    </row>
    <row r="2427" spans="1:13" hidden="1" x14ac:dyDescent="0.25">
      <c r="A2427" s="302"/>
      <c r="B2427" s="303"/>
      <c r="C2427" s="304"/>
      <c r="D2427" s="847"/>
      <c r="E2427" s="848"/>
      <c r="F2427" s="849"/>
      <c r="G2427" s="846"/>
      <c r="H2427" s="850"/>
      <c r="I2427" s="257"/>
      <c r="J2427" s="257"/>
      <c r="K2427" s="257"/>
      <c r="L2427" s="700"/>
      <c r="M2427" s="701"/>
    </row>
    <row r="2428" spans="1:13" hidden="1" x14ac:dyDescent="0.25">
      <c r="A2428" s="302"/>
      <c r="B2428" s="303"/>
      <c r="C2428" s="304"/>
      <c r="D2428" s="847"/>
      <c r="E2428" s="848"/>
      <c r="F2428" s="849"/>
      <c r="G2428" s="846"/>
      <c r="H2428" s="850"/>
      <c r="I2428" s="257"/>
      <c r="J2428" s="257"/>
      <c r="K2428" s="257"/>
      <c r="L2428" s="700"/>
      <c r="M2428" s="701"/>
    </row>
    <row r="2429" spans="1:13" hidden="1" x14ac:dyDescent="0.25">
      <c r="A2429" s="302"/>
      <c r="B2429" s="303"/>
      <c r="C2429" s="304"/>
      <c r="D2429" s="847"/>
      <c r="E2429" s="848"/>
      <c r="F2429" s="849"/>
      <c r="G2429" s="846"/>
      <c r="H2429" s="850"/>
      <c r="I2429" s="257"/>
      <c r="J2429" s="257"/>
      <c r="K2429" s="257"/>
      <c r="L2429" s="700"/>
      <c r="M2429" s="701"/>
    </row>
    <row r="2430" spans="1:13" hidden="1" x14ac:dyDescent="0.25">
      <c r="A2430" s="302"/>
      <c r="B2430" s="303"/>
      <c r="C2430" s="304"/>
      <c r="D2430" s="847"/>
      <c r="E2430" s="848"/>
      <c r="F2430" s="849"/>
      <c r="G2430" s="846"/>
      <c r="H2430" s="850"/>
      <c r="I2430" s="257"/>
      <c r="J2430" s="257"/>
      <c r="K2430" s="257"/>
      <c r="L2430" s="700"/>
      <c r="M2430" s="701"/>
    </row>
    <row r="2431" spans="1:13" hidden="1" x14ac:dyDescent="0.25">
      <c r="A2431" s="302"/>
      <c r="B2431" s="303"/>
      <c r="C2431" s="304"/>
      <c r="D2431" s="847"/>
      <c r="E2431" s="848"/>
      <c r="F2431" s="849"/>
      <c r="G2431" s="846"/>
      <c r="H2431" s="850"/>
      <c r="I2431" s="257"/>
      <c r="J2431" s="257"/>
      <c r="K2431" s="257"/>
      <c r="L2431" s="700"/>
      <c r="M2431" s="701"/>
    </row>
    <row r="2432" spans="1:13" hidden="1" x14ac:dyDescent="0.25">
      <c r="A2432" s="302"/>
      <c r="B2432" s="303"/>
      <c r="C2432" s="304"/>
      <c r="D2432" s="847"/>
      <c r="E2432" s="848"/>
      <c r="F2432" s="849"/>
      <c r="G2432" s="846"/>
      <c r="H2432" s="850"/>
      <c r="I2432" s="257"/>
      <c r="J2432" s="257"/>
      <c r="K2432" s="257"/>
      <c r="L2432" s="700"/>
      <c r="M2432" s="701"/>
    </row>
    <row r="2433" spans="1:13" hidden="1" x14ac:dyDescent="0.25">
      <c r="A2433" s="302"/>
      <c r="B2433" s="303"/>
      <c r="C2433" s="304"/>
      <c r="D2433" s="847"/>
      <c r="E2433" s="848"/>
      <c r="F2433" s="849"/>
      <c r="G2433" s="846"/>
      <c r="H2433" s="850"/>
      <c r="I2433" s="257"/>
      <c r="J2433" s="257"/>
      <c r="K2433" s="257"/>
      <c r="L2433" s="700"/>
      <c r="M2433" s="701"/>
    </row>
    <row r="2434" spans="1:13" hidden="1" x14ac:dyDescent="0.25">
      <c r="A2434" s="302"/>
      <c r="B2434" s="303"/>
      <c r="C2434" s="304"/>
      <c r="D2434" s="847"/>
      <c r="E2434" s="848"/>
      <c r="F2434" s="849"/>
      <c r="G2434" s="846"/>
      <c r="H2434" s="850"/>
      <c r="I2434" s="257"/>
      <c r="J2434" s="257"/>
      <c r="K2434" s="257"/>
      <c r="L2434" s="700"/>
      <c r="M2434" s="701"/>
    </row>
    <row r="2435" spans="1:13" hidden="1" x14ac:dyDescent="0.25">
      <c r="A2435" s="302"/>
      <c r="B2435" s="303"/>
      <c r="C2435" s="304"/>
      <c r="D2435" s="847"/>
      <c r="E2435" s="848"/>
      <c r="F2435" s="849"/>
      <c r="G2435" s="846"/>
      <c r="H2435" s="850"/>
      <c r="I2435" s="257"/>
      <c r="J2435" s="257"/>
      <c r="K2435" s="257"/>
      <c r="L2435" s="700"/>
      <c r="M2435" s="701"/>
    </row>
    <row r="2436" spans="1:13" hidden="1" x14ac:dyDescent="0.25">
      <c r="A2436" s="302"/>
      <c r="B2436" s="303"/>
      <c r="C2436" s="304"/>
      <c r="D2436" s="847"/>
      <c r="E2436" s="848"/>
      <c r="F2436" s="849"/>
      <c r="G2436" s="846"/>
      <c r="H2436" s="850"/>
      <c r="I2436" s="257"/>
      <c r="J2436" s="257"/>
      <c r="K2436" s="257"/>
      <c r="L2436" s="700"/>
      <c r="M2436" s="701"/>
    </row>
    <row r="2437" spans="1:13" hidden="1" x14ac:dyDescent="0.25">
      <c r="A2437" s="302"/>
      <c r="B2437" s="303"/>
      <c r="C2437" s="304"/>
      <c r="D2437" s="847"/>
      <c r="E2437" s="848"/>
      <c r="F2437" s="849"/>
      <c r="G2437" s="846"/>
      <c r="H2437" s="850"/>
      <c r="I2437" s="257"/>
      <c r="J2437" s="257"/>
      <c r="K2437" s="257"/>
      <c r="L2437" s="700"/>
      <c r="M2437" s="701"/>
    </row>
    <row r="2438" spans="1:13" hidden="1" x14ac:dyDescent="0.25">
      <c r="A2438" s="302"/>
      <c r="B2438" s="303"/>
      <c r="C2438" s="304"/>
      <c r="D2438" s="847"/>
      <c r="E2438" s="848"/>
      <c r="F2438" s="849"/>
      <c r="G2438" s="846"/>
      <c r="H2438" s="850"/>
      <c r="I2438" s="257"/>
      <c r="J2438" s="257"/>
      <c r="K2438" s="257"/>
      <c r="L2438" s="700"/>
      <c r="M2438" s="701"/>
    </row>
    <row r="2439" spans="1:13" hidden="1" x14ac:dyDescent="0.25">
      <c r="A2439" s="302"/>
      <c r="B2439" s="303"/>
      <c r="C2439" s="304"/>
      <c r="D2439" s="847"/>
      <c r="E2439" s="848"/>
      <c r="F2439" s="849"/>
      <c r="G2439" s="846"/>
      <c r="H2439" s="850"/>
      <c r="I2439" s="257"/>
      <c r="J2439" s="257"/>
      <c r="K2439" s="257"/>
      <c r="L2439" s="700"/>
      <c r="M2439" s="701"/>
    </row>
    <row r="2440" spans="1:13" hidden="1" x14ac:dyDescent="0.25">
      <c r="A2440" s="302"/>
      <c r="B2440" s="303"/>
      <c r="C2440" s="304"/>
      <c r="D2440" s="847"/>
      <c r="E2440" s="848"/>
      <c r="F2440" s="849"/>
      <c r="G2440" s="846"/>
      <c r="H2440" s="850"/>
      <c r="I2440" s="257"/>
      <c r="J2440" s="257"/>
      <c r="K2440" s="257"/>
      <c r="L2440" s="700"/>
      <c r="M2440" s="701"/>
    </row>
    <row r="2441" spans="1:13" hidden="1" x14ac:dyDescent="0.25">
      <c r="A2441" s="302"/>
      <c r="B2441" s="303"/>
      <c r="C2441" s="304"/>
      <c r="D2441" s="847"/>
      <c r="E2441" s="848"/>
      <c r="F2441" s="849"/>
      <c r="G2441" s="846"/>
      <c r="H2441" s="850"/>
      <c r="I2441" s="257"/>
      <c r="J2441" s="257"/>
      <c r="K2441" s="257"/>
      <c r="L2441" s="700"/>
      <c r="M2441" s="701"/>
    </row>
    <row r="2442" spans="1:13" hidden="1" x14ac:dyDescent="0.25">
      <c r="A2442" s="302"/>
      <c r="B2442" s="303"/>
      <c r="C2442" s="304"/>
      <c r="D2442" s="847"/>
      <c r="E2442" s="848"/>
      <c r="F2442" s="849"/>
      <c r="G2442" s="846"/>
      <c r="H2442" s="850"/>
      <c r="I2442" s="257"/>
      <c r="J2442" s="257"/>
      <c r="K2442" s="257"/>
      <c r="L2442" s="700"/>
      <c r="M2442" s="701"/>
    </row>
    <row r="2443" spans="1:13" hidden="1" x14ac:dyDescent="0.25">
      <c r="A2443" s="302"/>
      <c r="B2443" s="303"/>
      <c r="C2443" s="304"/>
      <c r="D2443" s="847"/>
      <c r="E2443" s="848"/>
      <c r="F2443" s="849"/>
      <c r="G2443" s="846"/>
      <c r="H2443" s="850"/>
      <c r="I2443" s="257"/>
      <c r="J2443" s="257"/>
      <c r="K2443" s="257"/>
      <c r="L2443" s="700"/>
      <c r="M2443" s="701"/>
    </row>
    <row r="2444" spans="1:13" hidden="1" x14ac:dyDescent="0.25">
      <c r="A2444" s="302"/>
      <c r="B2444" s="303"/>
      <c r="C2444" s="304"/>
      <c r="D2444" s="847"/>
      <c r="E2444" s="848"/>
      <c r="F2444" s="849"/>
      <c r="G2444" s="846"/>
      <c r="H2444" s="850"/>
      <c r="I2444" s="257"/>
      <c r="J2444" s="257"/>
      <c r="K2444" s="257"/>
      <c r="L2444" s="700"/>
      <c r="M2444" s="701"/>
    </row>
    <row r="2445" spans="1:13" hidden="1" x14ac:dyDescent="0.25">
      <c r="A2445" s="302"/>
      <c r="B2445" s="303"/>
      <c r="C2445" s="304"/>
      <c r="D2445" s="847"/>
      <c r="E2445" s="848"/>
      <c r="F2445" s="849"/>
      <c r="G2445" s="846"/>
      <c r="H2445" s="850"/>
      <c r="I2445" s="257"/>
      <c r="J2445" s="257"/>
      <c r="K2445" s="257"/>
      <c r="L2445" s="700"/>
      <c r="M2445" s="701"/>
    </row>
    <row r="2446" spans="1:13" hidden="1" x14ac:dyDescent="0.25">
      <c r="A2446" s="302"/>
      <c r="B2446" s="303"/>
      <c r="C2446" s="304"/>
      <c r="D2446" s="847"/>
      <c r="E2446" s="848"/>
      <c r="F2446" s="849"/>
      <c r="G2446" s="846"/>
      <c r="H2446" s="850"/>
      <c r="I2446" s="257"/>
      <c r="J2446" s="257"/>
      <c r="K2446" s="257"/>
      <c r="L2446" s="700"/>
      <c r="M2446" s="701"/>
    </row>
    <row r="2447" spans="1:13" hidden="1" x14ac:dyDescent="0.25">
      <c r="A2447" s="302"/>
      <c r="B2447" s="303"/>
      <c r="C2447" s="304"/>
      <c r="D2447" s="847"/>
      <c r="E2447" s="848"/>
      <c r="F2447" s="849"/>
      <c r="G2447" s="846"/>
      <c r="H2447" s="850"/>
      <c r="I2447" s="257"/>
      <c r="J2447" s="257"/>
      <c r="K2447" s="257"/>
      <c r="L2447" s="700"/>
      <c r="M2447" s="701"/>
    </row>
    <row r="2448" spans="1:13" hidden="1" x14ac:dyDescent="0.25">
      <c r="A2448" s="302"/>
      <c r="B2448" s="303"/>
      <c r="C2448" s="304"/>
      <c r="D2448" s="847"/>
      <c r="E2448" s="848"/>
      <c r="F2448" s="849"/>
      <c r="G2448" s="846"/>
      <c r="H2448" s="850"/>
      <c r="I2448" s="257"/>
      <c r="J2448" s="257"/>
      <c r="K2448" s="257"/>
      <c r="L2448" s="700"/>
      <c r="M2448" s="701"/>
    </row>
    <row r="2449" spans="1:13" hidden="1" x14ac:dyDescent="0.25">
      <c r="A2449" s="302"/>
      <c r="B2449" s="303"/>
      <c r="C2449" s="304"/>
      <c r="D2449" s="847"/>
      <c r="E2449" s="848"/>
      <c r="F2449" s="849"/>
      <c r="G2449" s="846"/>
      <c r="H2449" s="850"/>
      <c r="I2449" s="257"/>
      <c r="J2449" s="257"/>
      <c r="K2449" s="257"/>
      <c r="L2449" s="700"/>
      <c r="M2449" s="701"/>
    </row>
    <row r="2450" spans="1:13" hidden="1" x14ac:dyDescent="0.25">
      <c r="A2450" s="302"/>
      <c r="B2450" s="303"/>
      <c r="C2450" s="304"/>
      <c r="D2450" s="847"/>
      <c r="E2450" s="848"/>
      <c r="F2450" s="849"/>
      <c r="G2450" s="846"/>
      <c r="H2450" s="850"/>
      <c r="I2450" s="257"/>
      <c r="J2450" s="257"/>
      <c r="K2450" s="257"/>
      <c r="L2450" s="700"/>
      <c r="M2450" s="701"/>
    </row>
    <row r="2451" spans="1:13" hidden="1" x14ac:dyDescent="0.25">
      <c r="A2451" s="302"/>
      <c r="B2451" s="303"/>
      <c r="C2451" s="304"/>
      <c r="D2451" s="847"/>
      <c r="E2451" s="848"/>
      <c r="F2451" s="849"/>
      <c r="G2451" s="846"/>
      <c r="H2451" s="850"/>
      <c r="I2451" s="257"/>
      <c r="J2451" s="257"/>
      <c r="K2451" s="257"/>
      <c r="L2451" s="700"/>
      <c r="M2451" s="701"/>
    </row>
    <row r="2452" spans="1:13" hidden="1" x14ac:dyDescent="0.25">
      <c r="A2452" s="302"/>
      <c r="B2452" s="303"/>
      <c r="C2452" s="304"/>
      <c r="D2452" s="847"/>
      <c r="E2452" s="848"/>
      <c r="F2452" s="849"/>
      <c r="G2452" s="846"/>
      <c r="H2452" s="850"/>
      <c r="I2452" s="257"/>
      <c r="J2452" s="257"/>
      <c r="K2452" s="257"/>
      <c r="L2452" s="700"/>
      <c r="M2452" s="701"/>
    </row>
    <row r="2453" spans="1:13" hidden="1" x14ac:dyDescent="0.25">
      <c r="A2453" s="302"/>
      <c r="B2453" s="303"/>
      <c r="C2453" s="304"/>
      <c r="D2453" s="847"/>
      <c r="E2453" s="848"/>
      <c r="F2453" s="849"/>
      <c r="G2453" s="846"/>
      <c r="H2453" s="850"/>
      <c r="I2453" s="257"/>
      <c r="J2453" s="257"/>
      <c r="K2453" s="257"/>
      <c r="L2453" s="700"/>
      <c r="M2453" s="701"/>
    </row>
    <row r="2454" spans="1:13" hidden="1" x14ac:dyDescent="0.25">
      <c r="A2454" s="302"/>
      <c r="B2454" s="303"/>
      <c r="C2454" s="304"/>
      <c r="D2454" s="847"/>
      <c r="E2454" s="848"/>
      <c r="F2454" s="849"/>
      <c r="G2454" s="846"/>
      <c r="H2454" s="850"/>
      <c r="I2454" s="257"/>
      <c r="J2454" s="257"/>
      <c r="K2454" s="257"/>
      <c r="L2454" s="700"/>
      <c r="M2454" s="701"/>
    </row>
    <row r="2455" spans="1:13" hidden="1" x14ac:dyDescent="0.25">
      <c r="A2455" s="302"/>
      <c r="B2455" s="303"/>
      <c r="C2455" s="304"/>
      <c r="D2455" s="847"/>
      <c r="E2455" s="848"/>
      <c r="F2455" s="849"/>
      <c r="G2455" s="846"/>
      <c r="H2455" s="850"/>
      <c r="I2455" s="257"/>
      <c r="J2455" s="257"/>
      <c r="K2455" s="257"/>
      <c r="L2455" s="700"/>
      <c r="M2455" s="701"/>
    </row>
    <row r="2456" spans="1:13" hidden="1" x14ac:dyDescent="0.25">
      <c r="A2456" s="302"/>
      <c r="B2456" s="303"/>
      <c r="C2456" s="304"/>
      <c r="D2456" s="847"/>
      <c r="E2456" s="848"/>
      <c r="F2456" s="849"/>
      <c r="G2456" s="846"/>
      <c r="H2456" s="850"/>
      <c r="I2456" s="257"/>
      <c r="J2456" s="257"/>
      <c r="K2456" s="257"/>
      <c r="L2456" s="700"/>
      <c r="M2456" s="701"/>
    </row>
    <row r="2457" spans="1:13" hidden="1" x14ac:dyDescent="0.25">
      <c r="A2457" s="302"/>
      <c r="B2457" s="303"/>
      <c r="C2457" s="304"/>
      <c r="D2457" s="847"/>
      <c r="E2457" s="848"/>
      <c r="F2457" s="849"/>
      <c r="G2457" s="846"/>
      <c r="H2457" s="850"/>
      <c r="I2457" s="257"/>
      <c r="J2457" s="257"/>
      <c r="K2457" s="257"/>
      <c r="L2457" s="700"/>
      <c r="M2457" s="701"/>
    </row>
    <row r="2458" spans="1:13" hidden="1" x14ac:dyDescent="0.25">
      <c r="A2458" s="302"/>
      <c r="B2458" s="303"/>
      <c r="C2458" s="304"/>
      <c r="D2458" s="847"/>
      <c r="E2458" s="848"/>
      <c r="F2458" s="849"/>
      <c r="G2458" s="846"/>
      <c r="H2458" s="850"/>
      <c r="I2458" s="257"/>
      <c r="J2458" s="257"/>
      <c r="K2458" s="257"/>
      <c r="L2458" s="700"/>
      <c r="M2458" s="701"/>
    </row>
    <row r="2459" spans="1:13" hidden="1" x14ac:dyDescent="0.25">
      <c r="A2459" s="302"/>
      <c r="B2459" s="303"/>
      <c r="C2459" s="304"/>
      <c r="D2459" s="847"/>
      <c r="E2459" s="848"/>
      <c r="F2459" s="849"/>
      <c r="G2459" s="846"/>
      <c r="H2459" s="850"/>
      <c r="I2459" s="257"/>
      <c r="J2459" s="257"/>
      <c r="K2459" s="257"/>
      <c r="L2459" s="700"/>
      <c r="M2459" s="701"/>
    </row>
    <row r="2460" spans="1:13" hidden="1" x14ac:dyDescent="0.25">
      <c r="A2460" s="302"/>
      <c r="B2460" s="303"/>
      <c r="C2460" s="304"/>
      <c r="D2460" s="847"/>
      <c r="E2460" s="848"/>
      <c r="F2460" s="849"/>
      <c r="G2460" s="846"/>
      <c r="H2460" s="850"/>
      <c r="I2460" s="257"/>
      <c r="J2460" s="257"/>
      <c r="K2460" s="257"/>
      <c r="L2460" s="700"/>
      <c r="M2460" s="701"/>
    </row>
    <row r="2461" spans="1:13" hidden="1" x14ac:dyDescent="0.25">
      <c r="A2461" s="302"/>
      <c r="B2461" s="303"/>
      <c r="C2461" s="304"/>
      <c r="D2461" s="847"/>
      <c r="E2461" s="848"/>
      <c r="F2461" s="849"/>
      <c r="G2461" s="846"/>
      <c r="H2461" s="850"/>
      <c r="I2461" s="257"/>
      <c r="J2461" s="257"/>
      <c r="K2461" s="257"/>
      <c r="L2461" s="700"/>
      <c r="M2461" s="701"/>
    </row>
    <row r="2462" spans="1:13" hidden="1" x14ac:dyDescent="0.25">
      <c r="A2462" s="302"/>
      <c r="B2462" s="303"/>
      <c r="C2462" s="304"/>
      <c r="D2462" s="847"/>
      <c r="E2462" s="848"/>
      <c r="F2462" s="849"/>
      <c r="G2462" s="846"/>
      <c r="H2462" s="850"/>
      <c r="I2462" s="257"/>
      <c r="J2462" s="257"/>
      <c r="K2462" s="257"/>
      <c r="L2462" s="700"/>
      <c r="M2462" s="701"/>
    </row>
    <row r="2463" spans="1:13" hidden="1" x14ac:dyDescent="0.25">
      <c r="A2463" s="302"/>
      <c r="B2463" s="303"/>
      <c r="C2463" s="304"/>
      <c r="D2463" s="847"/>
      <c r="E2463" s="848"/>
      <c r="F2463" s="849"/>
      <c r="G2463" s="846"/>
      <c r="H2463" s="850"/>
      <c r="I2463" s="257"/>
      <c r="J2463" s="257"/>
      <c r="K2463" s="257"/>
      <c r="L2463" s="700"/>
      <c r="M2463" s="701"/>
    </row>
    <row r="2464" spans="1:13" hidden="1" x14ac:dyDescent="0.25">
      <c r="A2464" s="302"/>
      <c r="B2464" s="303"/>
      <c r="C2464" s="304"/>
      <c r="D2464" s="847"/>
      <c r="E2464" s="848"/>
      <c r="F2464" s="849"/>
      <c r="G2464" s="846"/>
      <c r="H2464" s="850"/>
      <c r="I2464" s="257"/>
      <c r="J2464" s="257"/>
      <c r="K2464" s="257"/>
      <c r="L2464" s="700"/>
      <c r="M2464" s="701"/>
    </row>
    <row r="2465" spans="1:13" hidden="1" x14ac:dyDescent="0.25">
      <c r="A2465" s="302"/>
      <c r="B2465" s="303"/>
      <c r="C2465" s="304"/>
      <c r="D2465" s="847"/>
      <c r="E2465" s="848"/>
      <c r="F2465" s="849"/>
      <c r="G2465" s="846"/>
      <c r="H2465" s="850"/>
      <c r="I2465" s="257"/>
      <c r="J2465" s="257"/>
      <c r="K2465" s="257"/>
      <c r="L2465" s="700"/>
      <c r="M2465" s="701"/>
    </row>
    <row r="2466" spans="1:13" hidden="1" x14ac:dyDescent="0.25">
      <c r="A2466" s="302"/>
      <c r="B2466" s="303"/>
      <c r="C2466" s="304"/>
      <c r="D2466" s="847"/>
      <c r="E2466" s="848"/>
      <c r="F2466" s="849"/>
      <c r="G2466" s="846"/>
      <c r="H2466" s="850"/>
      <c r="I2466" s="257"/>
      <c r="J2466" s="257"/>
      <c r="K2466" s="257"/>
      <c r="L2466" s="700"/>
      <c r="M2466" s="701"/>
    </row>
    <row r="2467" spans="1:13" hidden="1" x14ac:dyDescent="0.25">
      <c r="A2467" s="302"/>
      <c r="B2467" s="303"/>
      <c r="C2467" s="304"/>
      <c r="D2467" s="847"/>
      <c r="E2467" s="848"/>
      <c r="F2467" s="849"/>
      <c r="G2467" s="846"/>
      <c r="H2467" s="850"/>
      <c r="I2467" s="257"/>
      <c r="J2467" s="257"/>
      <c r="K2467" s="257"/>
      <c r="L2467" s="700"/>
      <c r="M2467" s="701"/>
    </row>
    <row r="2468" spans="1:13" hidden="1" x14ac:dyDescent="0.25">
      <c r="A2468" s="302"/>
      <c r="B2468" s="303"/>
      <c r="C2468" s="304"/>
      <c r="D2468" s="847"/>
      <c r="E2468" s="848"/>
      <c r="F2468" s="849"/>
      <c r="G2468" s="846"/>
      <c r="H2468" s="850"/>
      <c r="I2468" s="257"/>
      <c r="J2468" s="257"/>
      <c r="K2468" s="257"/>
      <c r="L2468" s="700"/>
      <c r="M2468" s="701"/>
    </row>
    <row r="2469" spans="1:13" hidden="1" x14ac:dyDescent="0.25">
      <c r="A2469" s="302"/>
      <c r="B2469" s="303"/>
      <c r="C2469" s="304"/>
      <c r="D2469" s="847"/>
      <c r="E2469" s="848"/>
      <c r="F2469" s="849"/>
      <c r="G2469" s="846"/>
      <c r="H2469" s="850"/>
      <c r="I2469" s="257"/>
      <c r="J2469" s="257"/>
      <c r="K2469" s="257"/>
      <c r="L2469" s="700"/>
      <c r="M2469" s="701"/>
    </row>
    <row r="2470" spans="1:13" hidden="1" x14ac:dyDescent="0.25">
      <c r="A2470" s="302"/>
      <c r="B2470" s="303"/>
      <c r="C2470" s="304"/>
      <c r="D2470" s="847"/>
      <c r="E2470" s="848"/>
      <c r="F2470" s="849"/>
      <c r="G2470" s="846"/>
      <c r="H2470" s="850"/>
      <c r="I2470" s="257"/>
      <c r="J2470" s="257"/>
      <c r="K2470" s="257"/>
      <c r="L2470" s="700"/>
      <c r="M2470" s="701"/>
    </row>
    <row r="2471" spans="1:13" hidden="1" x14ac:dyDescent="0.25">
      <c r="A2471" s="302"/>
      <c r="B2471" s="303"/>
      <c r="C2471" s="304"/>
      <c r="D2471" s="847"/>
      <c r="E2471" s="848"/>
      <c r="F2471" s="849"/>
      <c r="G2471" s="846"/>
      <c r="H2471" s="850"/>
      <c r="I2471" s="257"/>
      <c r="J2471" s="257"/>
      <c r="K2471" s="257"/>
      <c r="L2471" s="700"/>
      <c r="M2471" s="701"/>
    </row>
    <row r="2472" spans="1:13" hidden="1" x14ac:dyDescent="0.25">
      <c r="A2472" s="302"/>
      <c r="B2472" s="303"/>
      <c r="C2472" s="304"/>
      <c r="D2472" s="847"/>
      <c r="E2472" s="848"/>
      <c r="F2472" s="849"/>
      <c r="G2472" s="846"/>
      <c r="H2472" s="850"/>
      <c r="I2472" s="257"/>
      <c r="J2472" s="257"/>
      <c r="K2472" s="257"/>
      <c r="L2472" s="700"/>
      <c r="M2472" s="701"/>
    </row>
    <row r="2473" spans="1:13" hidden="1" x14ac:dyDescent="0.25">
      <c r="A2473" s="302"/>
      <c r="B2473" s="303"/>
      <c r="C2473" s="304"/>
      <c r="D2473" s="847"/>
      <c r="E2473" s="848"/>
      <c r="F2473" s="849"/>
      <c r="G2473" s="846"/>
      <c r="H2473" s="850"/>
      <c r="I2473" s="257"/>
      <c r="J2473" s="257"/>
      <c r="K2473" s="257"/>
      <c r="L2473" s="700"/>
      <c r="M2473" s="701"/>
    </row>
    <row r="2474" spans="1:13" hidden="1" x14ac:dyDescent="0.25">
      <c r="A2474" s="302"/>
      <c r="B2474" s="303"/>
      <c r="C2474" s="304"/>
      <c r="D2474" s="847"/>
      <c r="E2474" s="848"/>
      <c r="F2474" s="849"/>
      <c r="G2474" s="846"/>
      <c r="H2474" s="850"/>
      <c r="I2474" s="257"/>
      <c r="J2474" s="257"/>
      <c r="K2474" s="257"/>
      <c r="L2474" s="700"/>
      <c r="M2474" s="701"/>
    </row>
    <row r="2475" spans="1:13" hidden="1" x14ac:dyDescent="0.25">
      <c r="A2475" s="302"/>
      <c r="B2475" s="303"/>
      <c r="C2475" s="304"/>
      <c r="D2475" s="847"/>
      <c r="E2475" s="848"/>
      <c r="F2475" s="849"/>
      <c r="G2475" s="846"/>
      <c r="H2475" s="850"/>
      <c r="I2475" s="257"/>
      <c r="J2475" s="257"/>
      <c r="K2475" s="257"/>
      <c r="L2475" s="700"/>
      <c r="M2475" s="701"/>
    </row>
    <row r="2476" spans="1:13" hidden="1" x14ac:dyDescent="0.25">
      <c r="A2476" s="302"/>
      <c r="B2476" s="303"/>
      <c r="C2476" s="304"/>
      <c r="D2476" s="847"/>
      <c r="E2476" s="848"/>
      <c r="F2476" s="849"/>
      <c r="G2476" s="846"/>
      <c r="H2476" s="850"/>
      <c r="I2476" s="257"/>
      <c r="J2476" s="257"/>
      <c r="K2476" s="257"/>
      <c r="L2476" s="700"/>
      <c r="M2476" s="701"/>
    </row>
    <row r="2477" spans="1:13" hidden="1" x14ac:dyDescent="0.25">
      <c r="A2477" s="302"/>
      <c r="B2477" s="303"/>
      <c r="C2477" s="304"/>
      <c r="D2477" s="847"/>
      <c r="E2477" s="848"/>
      <c r="F2477" s="849"/>
      <c r="G2477" s="846"/>
      <c r="H2477" s="850"/>
      <c r="I2477" s="257"/>
      <c r="J2477" s="257"/>
      <c r="K2477" s="257"/>
      <c r="L2477" s="700"/>
      <c r="M2477" s="701"/>
    </row>
    <row r="2478" spans="1:13" hidden="1" x14ac:dyDescent="0.25">
      <c r="A2478" s="302"/>
      <c r="B2478" s="303"/>
      <c r="C2478" s="304"/>
      <c r="D2478" s="847"/>
      <c r="E2478" s="848"/>
      <c r="F2478" s="849"/>
      <c r="G2478" s="846"/>
      <c r="H2478" s="850"/>
      <c r="I2478" s="257"/>
      <c r="J2478" s="257"/>
      <c r="K2478" s="257"/>
      <c r="L2478" s="700"/>
      <c r="M2478" s="701"/>
    </row>
    <row r="2479" spans="1:13" hidden="1" x14ac:dyDescent="0.25">
      <c r="A2479" s="302"/>
      <c r="B2479" s="303"/>
      <c r="C2479" s="304"/>
      <c r="D2479" s="847"/>
      <c r="E2479" s="848"/>
      <c r="F2479" s="849"/>
      <c r="G2479" s="846"/>
      <c r="H2479" s="850"/>
      <c r="I2479" s="257"/>
      <c r="J2479" s="257"/>
      <c r="K2479" s="257"/>
      <c r="L2479" s="700"/>
      <c r="M2479" s="701"/>
    </row>
    <row r="2480" spans="1:13" hidden="1" x14ac:dyDescent="0.25">
      <c r="A2480" s="302"/>
      <c r="B2480" s="303"/>
      <c r="C2480" s="304"/>
      <c r="D2480" s="847"/>
      <c r="E2480" s="848"/>
      <c r="F2480" s="849"/>
      <c r="G2480" s="846"/>
      <c r="H2480" s="850"/>
      <c r="I2480" s="257"/>
      <c r="J2480" s="257"/>
      <c r="K2480" s="257"/>
      <c r="L2480" s="700"/>
      <c r="M2480" s="701"/>
    </row>
    <row r="2481" spans="1:13" hidden="1" x14ac:dyDescent="0.25">
      <c r="A2481" s="302"/>
      <c r="B2481" s="303"/>
      <c r="C2481" s="304"/>
      <c r="D2481" s="847"/>
      <c r="E2481" s="848"/>
      <c r="F2481" s="849"/>
      <c r="G2481" s="846"/>
      <c r="H2481" s="850"/>
      <c r="I2481" s="257"/>
      <c r="J2481" s="257"/>
      <c r="K2481" s="257"/>
      <c r="L2481" s="700"/>
      <c r="M2481" s="701"/>
    </row>
    <row r="2482" spans="1:13" hidden="1" x14ac:dyDescent="0.25">
      <c r="A2482" s="302"/>
      <c r="B2482" s="303"/>
      <c r="C2482" s="304"/>
      <c r="D2482" s="847"/>
      <c r="E2482" s="848"/>
      <c r="F2482" s="849"/>
      <c r="G2482" s="846"/>
      <c r="H2482" s="850"/>
      <c r="I2482" s="257"/>
      <c r="J2482" s="257"/>
      <c r="K2482" s="257"/>
      <c r="L2482" s="700"/>
      <c r="M2482" s="701"/>
    </row>
    <row r="2483" spans="1:13" hidden="1" x14ac:dyDescent="0.25">
      <c r="A2483" s="302"/>
      <c r="B2483" s="303"/>
      <c r="C2483" s="304"/>
      <c r="D2483" s="847"/>
      <c r="E2483" s="848"/>
      <c r="F2483" s="849"/>
      <c r="G2483" s="846"/>
      <c r="H2483" s="850"/>
      <c r="I2483" s="257"/>
      <c r="J2483" s="257"/>
      <c r="K2483" s="257"/>
      <c r="L2483" s="700"/>
      <c r="M2483" s="701"/>
    </row>
    <row r="2484" spans="1:13" hidden="1" x14ac:dyDescent="0.25">
      <c r="A2484" s="302"/>
      <c r="B2484" s="303"/>
      <c r="C2484" s="304"/>
      <c r="D2484" s="847"/>
      <c r="E2484" s="848"/>
      <c r="F2484" s="849"/>
      <c r="G2484" s="846"/>
      <c r="H2484" s="850"/>
      <c r="I2484" s="257"/>
      <c r="J2484" s="257"/>
      <c r="K2484" s="257"/>
      <c r="L2484" s="700"/>
      <c r="M2484" s="701"/>
    </row>
    <row r="2485" spans="1:13" hidden="1" x14ac:dyDescent="0.25">
      <c r="A2485" s="302"/>
      <c r="B2485" s="303"/>
      <c r="C2485" s="304"/>
      <c r="D2485" s="847"/>
      <c r="E2485" s="848"/>
      <c r="F2485" s="849"/>
      <c r="G2485" s="846"/>
      <c r="H2485" s="850"/>
      <c r="I2485" s="257"/>
      <c r="J2485" s="257"/>
      <c r="K2485" s="257"/>
      <c r="L2485" s="700"/>
      <c r="M2485" s="701"/>
    </row>
    <row r="2486" spans="1:13" hidden="1" x14ac:dyDescent="0.25">
      <c r="A2486" s="302"/>
      <c r="B2486" s="303"/>
      <c r="C2486" s="304"/>
      <c r="D2486" s="847"/>
      <c r="E2486" s="848"/>
      <c r="F2486" s="849"/>
      <c r="G2486" s="846"/>
      <c r="H2486" s="850"/>
      <c r="I2486" s="257"/>
      <c r="J2486" s="257"/>
      <c r="K2486" s="257"/>
      <c r="L2486" s="700"/>
      <c r="M2486" s="701"/>
    </row>
    <row r="2487" spans="1:13" hidden="1" x14ac:dyDescent="0.25">
      <c r="A2487" s="302"/>
      <c r="B2487" s="303"/>
      <c r="C2487" s="304"/>
      <c r="D2487" s="847"/>
      <c r="E2487" s="848"/>
      <c r="F2487" s="849"/>
      <c r="G2487" s="846"/>
      <c r="H2487" s="850"/>
      <c r="I2487" s="257"/>
      <c r="J2487" s="257"/>
      <c r="K2487" s="257"/>
      <c r="L2487" s="700"/>
      <c r="M2487" s="701"/>
    </row>
    <row r="2488" spans="1:13" hidden="1" x14ac:dyDescent="0.25">
      <c r="A2488" s="302"/>
      <c r="B2488" s="303"/>
      <c r="C2488" s="304"/>
      <c r="D2488" s="847"/>
      <c r="E2488" s="848"/>
      <c r="F2488" s="849"/>
      <c r="G2488" s="846"/>
      <c r="H2488" s="850"/>
      <c r="I2488" s="257"/>
      <c r="J2488" s="257"/>
      <c r="K2488" s="257"/>
      <c r="L2488" s="700"/>
      <c r="M2488" s="701"/>
    </row>
    <row r="2489" spans="1:13" hidden="1" x14ac:dyDescent="0.25">
      <c r="A2489" s="302"/>
      <c r="B2489" s="303"/>
      <c r="C2489" s="304"/>
      <c r="D2489" s="847"/>
      <c r="E2489" s="848"/>
      <c r="F2489" s="849"/>
      <c r="G2489" s="846"/>
      <c r="H2489" s="850"/>
      <c r="I2489" s="257"/>
      <c r="J2489" s="257"/>
      <c r="K2489" s="257"/>
      <c r="L2489" s="700"/>
      <c r="M2489" s="701"/>
    </row>
    <row r="2490" spans="1:13" hidden="1" x14ac:dyDescent="0.25">
      <c r="A2490" s="302"/>
      <c r="B2490" s="303"/>
      <c r="C2490" s="304"/>
      <c r="D2490" s="847"/>
      <c r="E2490" s="848"/>
      <c r="F2490" s="849"/>
      <c r="G2490" s="846"/>
      <c r="H2490" s="850"/>
      <c r="I2490" s="257"/>
      <c r="J2490" s="257"/>
      <c r="K2490" s="257"/>
      <c r="L2490" s="700"/>
      <c r="M2490" s="701"/>
    </row>
    <row r="2491" spans="1:13" hidden="1" x14ac:dyDescent="0.25">
      <c r="A2491" s="302"/>
      <c r="B2491" s="303"/>
      <c r="C2491" s="304"/>
      <c r="D2491" s="847"/>
      <c r="E2491" s="848"/>
      <c r="F2491" s="849"/>
      <c r="G2491" s="846"/>
      <c r="H2491" s="850"/>
      <c r="I2491" s="257"/>
      <c r="J2491" s="257"/>
      <c r="K2491" s="257"/>
      <c r="L2491" s="700"/>
      <c r="M2491" s="701"/>
    </row>
    <row r="2492" spans="1:13" hidden="1" x14ac:dyDescent="0.25">
      <c r="A2492" s="302"/>
      <c r="B2492" s="303"/>
      <c r="C2492" s="304"/>
      <c r="D2492" s="847"/>
      <c r="E2492" s="848"/>
      <c r="F2492" s="849"/>
      <c r="G2492" s="846"/>
      <c r="H2492" s="850"/>
      <c r="I2492" s="257"/>
      <c r="J2492" s="257"/>
      <c r="K2492" s="257"/>
      <c r="L2492" s="700"/>
      <c r="M2492" s="701"/>
    </row>
    <row r="2493" spans="1:13" hidden="1" x14ac:dyDescent="0.25">
      <c r="A2493" s="302"/>
      <c r="B2493" s="303"/>
      <c r="C2493" s="304"/>
      <c r="D2493" s="847"/>
      <c r="E2493" s="848"/>
      <c r="F2493" s="849"/>
      <c r="G2493" s="846"/>
      <c r="H2493" s="850"/>
      <c r="I2493" s="257"/>
      <c r="J2493" s="257"/>
      <c r="K2493" s="257"/>
      <c r="L2493" s="700"/>
      <c r="M2493" s="701"/>
    </row>
    <row r="2494" spans="1:13" hidden="1" x14ac:dyDescent="0.25">
      <c r="A2494" s="302"/>
      <c r="B2494" s="303"/>
      <c r="C2494" s="304"/>
      <c r="D2494" s="847"/>
      <c r="E2494" s="848"/>
      <c r="F2494" s="849"/>
      <c r="G2494" s="846"/>
      <c r="H2494" s="850"/>
      <c r="I2494" s="257"/>
      <c r="J2494" s="257"/>
      <c r="K2494" s="257"/>
      <c r="L2494" s="700"/>
      <c r="M2494" s="701"/>
    </row>
    <row r="2495" spans="1:13" hidden="1" x14ac:dyDescent="0.25">
      <c r="A2495" s="302"/>
      <c r="B2495" s="303"/>
      <c r="C2495" s="304"/>
      <c r="D2495" s="847"/>
      <c r="E2495" s="848"/>
      <c r="F2495" s="849"/>
      <c r="G2495" s="846"/>
      <c r="H2495" s="850"/>
      <c r="I2495" s="257"/>
      <c r="J2495" s="257"/>
      <c r="K2495" s="257"/>
      <c r="L2495" s="700"/>
      <c r="M2495" s="701"/>
    </row>
    <row r="2496" spans="1:13" hidden="1" x14ac:dyDescent="0.25">
      <c r="A2496" s="302"/>
      <c r="B2496" s="303"/>
      <c r="C2496" s="304"/>
      <c r="D2496" s="847"/>
      <c r="E2496" s="848"/>
      <c r="F2496" s="849"/>
      <c r="G2496" s="846"/>
      <c r="H2496" s="850"/>
      <c r="I2496" s="257"/>
      <c r="J2496" s="257"/>
      <c r="K2496" s="257"/>
      <c r="L2496" s="700"/>
      <c r="M2496" s="701"/>
    </row>
    <row r="2497" spans="1:13" hidden="1" x14ac:dyDescent="0.25">
      <c r="A2497" s="302"/>
      <c r="B2497" s="303"/>
      <c r="C2497" s="304"/>
      <c r="D2497" s="847"/>
      <c r="E2497" s="848"/>
      <c r="F2497" s="849"/>
      <c r="G2497" s="846"/>
      <c r="H2497" s="850"/>
      <c r="I2497" s="257"/>
      <c r="J2497" s="257"/>
      <c r="K2497" s="257"/>
      <c r="L2497" s="700"/>
      <c r="M2497" s="701"/>
    </row>
    <row r="2498" spans="1:13" hidden="1" x14ac:dyDescent="0.25">
      <c r="A2498" s="302"/>
      <c r="B2498" s="303"/>
      <c r="C2498" s="304"/>
      <c r="D2498" s="847"/>
      <c r="E2498" s="848"/>
      <c r="F2498" s="849"/>
      <c r="G2498" s="846"/>
      <c r="H2498" s="850"/>
      <c r="I2498" s="257"/>
      <c r="J2498" s="257"/>
      <c r="K2498" s="257"/>
      <c r="L2498" s="700"/>
      <c r="M2498" s="701"/>
    </row>
    <row r="2499" spans="1:13" hidden="1" x14ac:dyDescent="0.25">
      <c r="A2499" s="302"/>
      <c r="B2499" s="303"/>
      <c r="C2499" s="304"/>
      <c r="D2499" s="847"/>
      <c r="E2499" s="848"/>
      <c r="F2499" s="849"/>
      <c r="G2499" s="846"/>
      <c r="H2499" s="850"/>
      <c r="I2499" s="257"/>
      <c r="J2499" s="257"/>
      <c r="K2499" s="257"/>
      <c r="L2499" s="700"/>
      <c r="M2499" s="701"/>
    </row>
    <row r="2500" spans="1:13" hidden="1" x14ac:dyDescent="0.25">
      <c r="A2500" s="302"/>
      <c r="B2500" s="303"/>
      <c r="C2500" s="304"/>
      <c r="D2500" s="847"/>
      <c r="E2500" s="848"/>
      <c r="F2500" s="849"/>
      <c r="G2500" s="846"/>
      <c r="H2500" s="850"/>
      <c r="I2500" s="257"/>
      <c r="J2500" s="257"/>
      <c r="K2500" s="257"/>
      <c r="L2500" s="700"/>
      <c r="M2500" s="701"/>
    </row>
    <row r="2501" spans="1:13" hidden="1" x14ac:dyDescent="0.25">
      <c r="A2501" s="302"/>
      <c r="B2501" s="303"/>
      <c r="C2501" s="304"/>
      <c r="D2501" s="847"/>
      <c r="E2501" s="848"/>
      <c r="F2501" s="849"/>
      <c r="G2501" s="846"/>
      <c r="H2501" s="850"/>
      <c r="I2501" s="257"/>
      <c r="J2501" s="257"/>
      <c r="K2501" s="257"/>
      <c r="L2501" s="700"/>
      <c r="M2501" s="701"/>
    </row>
    <row r="2502" spans="1:13" hidden="1" x14ac:dyDescent="0.25">
      <c r="A2502" s="302"/>
      <c r="B2502" s="303"/>
      <c r="C2502" s="304"/>
      <c r="D2502" s="847"/>
      <c r="E2502" s="848"/>
      <c r="F2502" s="849"/>
      <c r="G2502" s="846"/>
      <c r="H2502" s="850"/>
      <c r="I2502" s="257"/>
      <c r="J2502" s="257"/>
      <c r="K2502" s="257"/>
      <c r="L2502" s="700"/>
      <c r="M2502" s="701"/>
    </row>
    <row r="2503" spans="1:13" hidden="1" x14ac:dyDescent="0.25">
      <c r="A2503" s="302"/>
      <c r="B2503" s="303"/>
      <c r="C2503" s="304"/>
      <c r="D2503" s="847"/>
      <c r="E2503" s="848"/>
      <c r="F2503" s="849"/>
      <c r="G2503" s="846"/>
      <c r="H2503" s="850"/>
      <c r="I2503" s="257"/>
      <c r="J2503" s="257"/>
      <c r="K2503" s="257"/>
      <c r="L2503" s="700"/>
      <c r="M2503" s="701"/>
    </row>
    <row r="2504" spans="1:13" hidden="1" x14ac:dyDescent="0.25">
      <c r="A2504" s="302"/>
      <c r="B2504" s="303"/>
      <c r="C2504" s="304"/>
      <c r="D2504" s="847"/>
      <c r="E2504" s="848"/>
      <c r="F2504" s="849"/>
      <c r="G2504" s="846"/>
      <c r="H2504" s="850"/>
      <c r="I2504" s="257"/>
      <c r="J2504" s="257"/>
      <c r="K2504" s="257"/>
      <c r="L2504" s="700"/>
      <c r="M2504" s="701"/>
    </row>
    <row r="2505" spans="1:13" hidden="1" x14ac:dyDescent="0.25">
      <c r="A2505" s="302"/>
      <c r="B2505" s="303"/>
      <c r="C2505" s="304"/>
      <c r="D2505" s="847"/>
      <c r="E2505" s="848"/>
      <c r="F2505" s="849"/>
      <c r="G2505" s="846"/>
      <c r="H2505" s="850"/>
      <c r="I2505" s="257"/>
      <c r="J2505" s="257"/>
      <c r="K2505" s="257"/>
      <c r="L2505" s="700"/>
      <c r="M2505" s="701"/>
    </row>
    <row r="2506" spans="1:13" hidden="1" x14ac:dyDescent="0.25">
      <c r="A2506" s="302"/>
      <c r="B2506" s="303"/>
      <c r="C2506" s="304"/>
      <c r="D2506" s="847"/>
      <c r="E2506" s="848"/>
      <c r="F2506" s="849"/>
      <c r="G2506" s="846"/>
      <c r="H2506" s="850"/>
      <c r="I2506" s="257"/>
      <c r="J2506" s="257"/>
      <c r="K2506" s="257"/>
      <c r="L2506" s="700"/>
      <c r="M2506" s="701"/>
    </row>
    <row r="2507" spans="1:13" hidden="1" x14ac:dyDescent="0.25">
      <c r="A2507" s="302"/>
      <c r="B2507" s="303"/>
      <c r="C2507" s="304"/>
      <c r="D2507" s="847"/>
      <c r="E2507" s="848"/>
      <c r="F2507" s="849"/>
      <c r="G2507" s="846"/>
      <c r="H2507" s="850"/>
      <c r="I2507" s="257"/>
      <c r="J2507" s="257"/>
      <c r="K2507" s="257"/>
      <c r="L2507" s="700"/>
      <c r="M2507" s="701"/>
    </row>
    <row r="2508" spans="1:13" hidden="1" x14ac:dyDescent="0.25">
      <c r="A2508" s="302"/>
      <c r="B2508" s="303"/>
      <c r="C2508" s="304"/>
      <c r="D2508" s="847"/>
      <c r="E2508" s="848"/>
      <c r="F2508" s="849"/>
      <c r="G2508" s="846"/>
      <c r="H2508" s="850"/>
      <c r="I2508" s="257"/>
      <c r="J2508" s="257"/>
      <c r="K2508" s="257"/>
      <c r="L2508" s="700"/>
      <c r="M2508" s="701"/>
    </row>
    <row r="2509" spans="1:13" hidden="1" x14ac:dyDescent="0.25">
      <c r="A2509" s="302"/>
      <c r="B2509" s="303"/>
      <c r="C2509" s="304"/>
      <c r="D2509" s="847"/>
      <c r="E2509" s="848"/>
      <c r="F2509" s="849"/>
      <c r="G2509" s="846"/>
      <c r="H2509" s="850"/>
      <c r="I2509" s="257"/>
      <c r="J2509" s="257"/>
      <c r="K2509" s="257"/>
      <c r="L2509" s="700"/>
      <c r="M2509" s="701"/>
    </row>
    <row r="2510" spans="1:13" hidden="1" x14ac:dyDescent="0.25">
      <c r="A2510" s="302"/>
      <c r="B2510" s="303"/>
      <c r="C2510" s="304"/>
      <c r="D2510" s="847"/>
      <c r="E2510" s="848"/>
      <c r="F2510" s="849"/>
      <c r="G2510" s="846"/>
      <c r="H2510" s="850"/>
      <c r="I2510" s="257"/>
      <c r="J2510" s="257"/>
      <c r="K2510" s="257"/>
      <c r="L2510" s="700"/>
      <c r="M2510" s="701"/>
    </row>
    <row r="2511" spans="1:13" hidden="1" x14ac:dyDescent="0.25">
      <c r="A2511" s="302"/>
      <c r="B2511" s="303"/>
      <c r="C2511" s="304"/>
      <c r="D2511" s="847"/>
      <c r="E2511" s="848"/>
      <c r="F2511" s="849"/>
      <c r="G2511" s="846"/>
      <c r="H2511" s="850"/>
      <c r="I2511" s="257"/>
      <c r="J2511" s="257"/>
      <c r="K2511" s="257"/>
      <c r="L2511" s="700"/>
      <c r="M2511" s="701"/>
    </row>
    <row r="2512" spans="1:13" hidden="1" x14ac:dyDescent="0.25">
      <c r="A2512" s="302"/>
      <c r="B2512" s="303"/>
      <c r="C2512" s="304"/>
      <c r="D2512" s="847"/>
      <c r="E2512" s="848"/>
      <c r="F2512" s="849"/>
      <c r="G2512" s="846"/>
      <c r="H2512" s="850"/>
      <c r="I2512" s="257"/>
      <c r="J2512" s="257"/>
      <c r="K2512" s="257"/>
      <c r="L2512" s="700"/>
      <c r="M2512" s="701"/>
    </row>
    <row r="2513" spans="1:13" hidden="1" x14ac:dyDescent="0.25">
      <c r="A2513" s="302"/>
      <c r="B2513" s="303"/>
      <c r="C2513" s="304"/>
      <c r="D2513" s="847"/>
      <c r="E2513" s="848"/>
      <c r="F2513" s="849"/>
      <c r="G2513" s="846"/>
      <c r="H2513" s="850"/>
      <c r="I2513" s="257"/>
      <c r="J2513" s="257"/>
      <c r="K2513" s="257"/>
      <c r="L2513" s="700"/>
      <c r="M2513" s="701"/>
    </row>
    <row r="2514" spans="1:13" hidden="1" x14ac:dyDescent="0.25">
      <c r="A2514" s="302"/>
      <c r="B2514" s="303"/>
      <c r="C2514" s="304"/>
      <c r="D2514" s="847"/>
      <c r="E2514" s="848"/>
      <c r="F2514" s="849"/>
      <c r="G2514" s="846"/>
      <c r="H2514" s="850"/>
      <c r="I2514" s="257"/>
      <c r="J2514" s="257"/>
      <c r="K2514" s="257"/>
      <c r="L2514" s="700"/>
      <c r="M2514" s="701"/>
    </row>
    <row r="2515" spans="1:13" hidden="1" x14ac:dyDescent="0.25">
      <c r="A2515" s="302"/>
      <c r="B2515" s="303"/>
      <c r="C2515" s="304"/>
      <c r="D2515" s="847"/>
      <c r="E2515" s="848"/>
      <c r="F2515" s="849"/>
      <c r="G2515" s="846"/>
      <c r="H2515" s="850"/>
      <c r="I2515" s="257"/>
      <c r="J2515" s="257"/>
      <c r="K2515" s="257"/>
      <c r="L2515" s="700"/>
      <c r="M2515" s="701"/>
    </row>
    <row r="2516" spans="1:13" hidden="1" x14ac:dyDescent="0.25">
      <c r="A2516" s="302"/>
      <c r="B2516" s="303"/>
      <c r="C2516" s="304"/>
      <c r="D2516" s="847"/>
      <c r="E2516" s="848"/>
      <c r="F2516" s="849"/>
      <c r="G2516" s="846"/>
      <c r="H2516" s="850"/>
      <c r="I2516" s="257"/>
      <c r="J2516" s="257"/>
      <c r="K2516" s="257"/>
      <c r="L2516" s="700"/>
      <c r="M2516" s="701"/>
    </row>
    <row r="2517" spans="1:13" hidden="1" x14ac:dyDescent="0.25">
      <c r="A2517" s="302"/>
      <c r="B2517" s="303"/>
      <c r="C2517" s="304"/>
      <c r="D2517" s="847"/>
      <c r="E2517" s="848"/>
      <c r="F2517" s="849"/>
      <c r="G2517" s="846"/>
      <c r="H2517" s="850"/>
      <c r="I2517" s="257"/>
      <c r="J2517" s="257"/>
      <c r="K2517" s="257"/>
      <c r="L2517" s="700"/>
      <c r="M2517" s="701"/>
    </row>
    <row r="2518" spans="1:13" hidden="1" x14ac:dyDescent="0.25">
      <c r="A2518" s="302"/>
      <c r="B2518" s="303"/>
      <c r="C2518" s="304"/>
      <c r="D2518" s="847"/>
      <c r="E2518" s="848"/>
      <c r="F2518" s="849"/>
      <c r="G2518" s="846"/>
      <c r="H2518" s="850"/>
      <c r="I2518" s="257"/>
      <c r="J2518" s="257"/>
      <c r="K2518" s="257"/>
      <c r="L2518" s="700"/>
      <c r="M2518" s="701"/>
    </row>
    <row r="2519" spans="1:13" hidden="1" x14ac:dyDescent="0.25">
      <c r="A2519" s="302"/>
      <c r="B2519" s="303"/>
      <c r="C2519" s="304"/>
      <c r="D2519" s="847"/>
      <c r="E2519" s="848"/>
      <c r="F2519" s="849"/>
      <c r="G2519" s="846"/>
      <c r="H2519" s="850"/>
      <c r="I2519" s="257"/>
      <c r="J2519" s="257"/>
      <c r="K2519" s="257"/>
      <c r="L2519" s="700"/>
      <c r="M2519" s="701"/>
    </row>
    <row r="2520" spans="1:13" hidden="1" x14ac:dyDescent="0.25">
      <c r="A2520" s="302"/>
      <c r="B2520" s="303"/>
      <c r="C2520" s="304"/>
      <c r="D2520" s="847"/>
      <c r="E2520" s="848"/>
      <c r="F2520" s="849"/>
      <c r="G2520" s="846"/>
      <c r="H2520" s="850"/>
      <c r="I2520" s="257"/>
      <c r="J2520" s="257"/>
      <c r="K2520" s="257"/>
      <c r="L2520" s="700"/>
      <c r="M2520" s="701"/>
    </row>
    <row r="2521" spans="1:13" hidden="1" x14ac:dyDescent="0.25">
      <c r="A2521" s="302"/>
      <c r="B2521" s="303"/>
      <c r="C2521" s="304"/>
      <c r="D2521" s="847"/>
      <c r="E2521" s="848"/>
      <c r="F2521" s="849"/>
      <c r="G2521" s="846"/>
      <c r="H2521" s="850"/>
      <c r="I2521" s="257"/>
      <c r="J2521" s="257"/>
      <c r="K2521" s="257"/>
      <c r="L2521" s="700"/>
      <c r="M2521" s="701"/>
    </row>
    <row r="2522" spans="1:13" hidden="1" x14ac:dyDescent="0.25">
      <c r="A2522" s="302"/>
      <c r="B2522" s="303"/>
      <c r="C2522" s="304"/>
      <c r="D2522" s="847"/>
      <c r="E2522" s="848"/>
      <c r="F2522" s="849"/>
      <c r="G2522" s="846"/>
      <c r="H2522" s="850"/>
      <c r="I2522" s="257"/>
      <c r="J2522" s="257"/>
      <c r="K2522" s="257"/>
      <c r="L2522" s="700"/>
      <c r="M2522" s="701"/>
    </row>
    <row r="2523" spans="1:13" hidden="1" x14ac:dyDescent="0.25">
      <c r="A2523" s="302"/>
      <c r="B2523" s="303"/>
      <c r="C2523" s="304"/>
      <c r="D2523" s="847"/>
      <c r="E2523" s="848"/>
      <c r="F2523" s="849"/>
      <c r="G2523" s="846"/>
      <c r="H2523" s="850"/>
      <c r="I2523" s="257"/>
      <c r="J2523" s="257"/>
      <c r="K2523" s="257"/>
      <c r="L2523" s="700"/>
      <c r="M2523" s="701"/>
    </row>
    <row r="2524" spans="1:13" hidden="1" x14ac:dyDescent="0.25">
      <c r="A2524" s="302"/>
      <c r="B2524" s="303"/>
      <c r="C2524" s="304"/>
      <c r="D2524" s="847"/>
      <c r="E2524" s="848"/>
      <c r="F2524" s="849"/>
      <c r="G2524" s="846"/>
      <c r="H2524" s="850"/>
      <c r="I2524" s="257"/>
      <c r="J2524" s="257"/>
      <c r="K2524" s="257"/>
      <c r="L2524" s="700"/>
      <c r="M2524" s="701"/>
    </row>
    <row r="2525" spans="1:13" hidden="1" x14ac:dyDescent="0.25">
      <c r="A2525" s="302"/>
      <c r="B2525" s="303"/>
      <c r="C2525" s="304"/>
      <c r="D2525" s="847"/>
      <c r="E2525" s="848"/>
      <c r="F2525" s="849"/>
      <c r="G2525" s="846"/>
      <c r="H2525" s="850"/>
      <c r="I2525" s="257"/>
      <c r="J2525" s="257"/>
      <c r="K2525" s="257"/>
      <c r="L2525" s="700"/>
      <c r="M2525" s="701"/>
    </row>
    <row r="2526" spans="1:13" hidden="1" x14ac:dyDescent="0.25">
      <c r="A2526" s="302"/>
      <c r="B2526" s="303"/>
      <c r="C2526" s="304"/>
      <c r="D2526" s="847"/>
      <c r="E2526" s="848"/>
      <c r="F2526" s="849"/>
      <c r="G2526" s="846"/>
      <c r="H2526" s="850"/>
      <c r="I2526" s="257"/>
      <c r="J2526" s="257"/>
      <c r="K2526" s="257"/>
      <c r="L2526" s="700"/>
      <c r="M2526" s="701"/>
    </row>
    <row r="2527" spans="1:13" hidden="1" x14ac:dyDescent="0.25">
      <c r="A2527" s="302"/>
      <c r="B2527" s="303"/>
      <c r="C2527" s="304"/>
      <c r="D2527" s="847"/>
      <c r="E2527" s="848"/>
      <c r="F2527" s="849"/>
      <c r="G2527" s="846"/>
      <c r="H2527" s="850"/>
      <c r="I2527" s="257"/>
      <c r="J2527" s="257"/>
      <c r="K2527" s="257"/>
      <c r="L2527" s="700"/>
      <c r="M2527" s="701"/>
    </row>
    <row r="2528" spans="1:13" hidden="1" x14ac:dyDescent="0.25">
      <c r="A2528" s="302"/>
      <c r="B2528" s="303"/>
      <c r="C2528" s="304"/>
      <c r="D2528" s="847"/>
      <c r="E2528" s="848"/>
      <c r="F2528" s="849"/>
      <c r="G2528" s="846"/>
      <c r="H2528" s="850"/>
      <c r="I2528" s="257"/>
      <c r="J2528" s="257"/>
      <c r="K2528" s="257"/>
      <c r="L2528" s="700"/>
      <c r="M2528" s="701"/>
    </row>
    <row r="2529" spans="1:13" hidden="1" x14ac:dyDescent="0.25">
      <c r="A2529" s="302"/>
      <c r="B2529" s="303"/>
      <c r="C2529" s="304"/>
      <c r="D2529" s="847"/>
      <c r="E2529" s="848"/>
      <c r="F2529" s="849"/>
      <c r="G2529" s="846"/>
      <c r="H2529" s="850"/>
      <c r="I2529" s="257"/>
      <c r="J2529" s="257"/>
      <c r="K2529" s="257"/>
      <c r="L2529" s="700"/>
      <c r="M2529" s="701"/>
    </row>
    <row r="2530" spans="1:13" hidden="1" x14ac:dyDescent="0.25">
      <c r="A2530" s="302"/>
      <c r="B2530" s="303"/>
      <c r="C2530" s="304"/>
      <c r="D2530" s="847"/>
      <c r="E2530" s="848"/>
      <c r="F2530" s="849"/>
      <c r="G2530" s="846"/>
      <c r="H2530" s="850"/>
      <c r="I2530" s="257"/>
      <c r="J2530" s="257"/>
      <c r="K2530" s="257"/>
      <c r="L2530" s="700"/>
      <c r="M2530" s="701"/>
    </row>
    <row r="2531" spans="1:13" hidden="1" x14ac:dyDescent="0.25">
      <c r="A2531" s="302"/>
      <c r="B2531" s="303"/>
      <c r="C2531" s="304"/>
      <c r="D2531" s="847"/>
      <c r="E2531" s="848"/>
      <c r="F2531" s="849"/>
      <c r="G2531" s="846"/>
      <c r="H2531" s="850"/>
      <c r="I2531" s="257"/>
      <c r="J2531" s="257"/>
      <c r="K2531" s="257"/>
      <c r="L2531" s="700"/>
      <c r="M2531" s="701"/>
    </row>
    <row r="2532" spans="1:13" hidden="1" x14ac:dyDescent="0.25">
      <c r="A2532" s="302"/>
      <c r="B2532" s="303"/>
      <c r="C2532" s="304"/>
      <c r="D2532" s="847"/>
      <c r="E2532" s="848"/>
      <c r="F2532" s="849"/>
      <c r="G2532" s="846"/>
      <c r="H2532" s="850"/>
      <c r="I2532" s="257"/>
      <c r="J2532" s="257"/>
      <c r="K2532" s="257"/>
      <c r="L2532" s="700"/>
      <c r="M2532" s="701"/>
    </row>
    <row r="2533" spans="1:13" hidden="1" x14ac:dyDescent="0.25">
      <c r="A2533" s="302"/>
      <c r="B2533" s="303"/>
      <c r="C2533" s="304"/>
      <c r="D2533" s="847"/>
      <c r="E2533" s="848"/>
      <c r="F2533" s="849"/>
      <c r="G2533" s="846"/>
      <c r="H2533" s="850"/>
      <c r="I2533" s="257"/>
      <c r="J2533" s="257"/>
      <c r="K2533" s="257"/>
      <c r="L2533" s="700"/>
      <c r="M2533" s="701"/>
    </row>
    <row r="2534" spans="1:13" hidden="1" x14ac:dyDescent="0.25">
      <c r="A2534" s="302"/>
      <c r="B2534" s="303"/>
      <c r="C2534" s="304"/>
      <c r="D2534" s="847"/>
      <c r="E2534" s="848"/>
      <c r="F2534" s="849"/>
      <c r="G2534" s="846"/>
      <c r="H2534" s="850"/>
      <c r="I2534" s="257"/>
      <c r="J2534" s="257"/>
      <c r="K2534" s="257"/>
      <c r="L2534" s="700"/>
      <c r="M2534" s="701"/>
    </row>
    <row r="2535" spans="1:13" hidden="1" x14ac:dyDescent="0.25">
      <c r="A2535" s="302"/>
      <c r="B2535" s="303"/>
      <c r="C2535" s="304"/>
      <c r="D2535" s="847"/>
      <c r="E2535" s="848"/>
      <c r="F2535" s="849"/>
      <c r="G2535" s="846"/>
      <c r="H2535" s="850"/>
      <c r="I2535" s="257"/>
      <c r="J2535" s="257"/>
      <c r="K2535" s="257"/>
      <c r="L2535" s="700"/>
      <c r="M2535" s="701"/>
    </row>
    <row r="2536" spans="1:13" hidden="1" x14ac:dyDescent="0.25">
      <c r="A2536" s="302"/>
      <c r="B2536" s="303"/>
      <c r="C2536" s="304"/>
      <c r="D2536" s="847"/>
      <c r="E2536" s="848"/>
      <c r="F2536" s="849"/>
      <c r="G2536" s="846"/>
      <c r="H2536" s="850"/>
      <c r="I2536" s="257"/>
      <c r="J2536" s="257"/>
      <c r="K2536" s="257"/>
      <c r="L2536" s="700"/>
      <c r="M2536" s="701"/>
    </row>
    <row r="2537" spans="1:13" hidden="1" x14ac:dyDescent="0.25">
      <c r="A2537" s="302"/>
      <c r="B2537" s="303"/>
      <c r="C2537" s="304"/>
      <c r="D2537" s="847"/>
      <c r="E2537" s="848"/>
      <c r="F2537" s="849"/>
      <c r="G2537" s="846"/>
      <c r="H2537" s="850"/>
      <c r="I2537" s="257"/>
      <c r="J2537" s="257"/>
      <c r="K2537" s="257"/>
      <c r="L2537" s="700"/>
      <c r="M2537" s="701"/>
    </row>
    <row r="2538" spans="1:13" hidden="1" x14ac:dyDescent="0.25">
      <c r="A2538" s="302"/>
      <c r="B2538" s="303"/>
      <c r="C2538" s="304"/>
      <c r="D2538" s="847"/>
      <c r="E2538" s="848"/>
      <c r="F2538" s="849"/>
      <c r="G2538" s="846"/>
      <c r="H2538" s="850"/>
      <c r="I2538" s="257"/>
      <c r="J2538" s="257"/>
      <c r="K2538" s="257"/>
      <c r="L2538" s="700"/>
      <c r="M2538" s="701"/>
    </row>
    <row r="2539" spans="1:13" hidden="1" x14ac:dyDescent="0.25">
      <c r="A2539" s="302"/>
      <c r="B2539" s="303"/>
      <c r="C2539" s="304"/>
      <c r="D2539" s="847"/>
      <c r="E2539" s="848"/>
      <c r="F2539" s="849"/>
      <c r="G2539" s="846"/>
      <c r="H2539" s="850"/>
      <c r="I2539" s="257"/>
      <c r="J2539" s="257"/>
      <c r="K2539" s="257"/>
      <c r="L2539" s="700"/>
      <c r="M2539" s="701"/>
    </row>
    <row r="2540" spans="1:13" hidden="1" x14ac:dyDescent="0.25">
      <c r="A2540" s="302"/>
      <c r="B2540" s="303"/>
      <c r="C2540" s="304"/>
      <c r="D2540" s="847"/>
      <c r="E2540" s="848"/>
      <c r="F2540" s="849"/>
      <c r="G2540" s="846"/>
      <c r="H2540" s="850"/>
      <c r="I2540" s="257"/>
      <c r="J2540" s="257"/>
      <c r="K2540" s="257"/>
      <c r="L2540" s="700"/>
      <c r="M2540" s="701"/>
    </row>
    <row r="2541" spans="1:13" hidden="1" x14ac:dyDescent="0.25">
      <c r="A2541" s="302"/>
      <c r="B2541" s="303"/>
      <c r="C2541" s="304"/>
      <c r="D2541" s="847"/>
      <c r="E2541" s="848"/>
      <c r="F2541" s="849"/>
      <c r="G2541" s="846"/>
      <c r="H2541" s="850"/>
      <c r="I2541" s="257"/>
      <c r="J2541" s="257"/>
      <c r="K2541" s="257"/>
      <c r="L2541" s="700"/>
      <c r="M2541" s="701"/>
    </row>
    <row r="2542" spans="1:13" hidden="1" x14ac:dyDescent="0.25">
      <c r="A2542" s="302"/>
      <c r="B2542" s="303"/>
      <c r="C2542" s="304"/>
      <c r="D2542" s="847"/>
      <c r="E2542" s="848"/>
      <c r="F2542" s="849"/>
      <c r="G2542" s="846"/>
      <c r="H2542" s="850"/>
      <c r="I2542" s="257"/>
      <c r="J2542" s="257"/>
      <c r="K2542" s="257"/>
      <c r="L2542" s="700"/>
      <c r="M2542" s="701"/>
    </row>
    <row r="2543" spans="1:13" hidden="1" x14ac:dyDescent="0.25">
      <c r="A2543" s="302"/>
      <c r="B2543" s="303"/>
      <c r="C2543" s="304"/>
      <c r="D2543" s="847"/>
      <c r="E2543" s="848"/>
      <c r="F2543" s="849"/>
      <c r="G2543" s="846"/>
      <c r="H2543" s="850"/>
      <c r="I2543" s="257"/>
      <c r="J2543" s="257"/>
      <c r="K2543" s="257"/>
      <c r="L2543" s="700"/>
      <c r="M2543" s="701"/>
    </row>
    <row r="2544" spans="1:13" hidden="1" x14ac:dyDescent="0.25">
      <c r="A2544" s="302"/>
      <c r="B2544" s="303"/>
      <c r="C2544" s="304"/>
      <c r="D2544" s="847"/>
      <c r="E2544" s="848"/>
      <c r="F2544" s="849"/>
      <c r="G2544" s="846"/>
      <c r="H2544" s="850"/>
      <c r="I2544" s="257"/>
      <c r="J2544" s="257"/>
      <c r="K2544" s="257"/>
      <c r="L2544" s="700"/>
      <c r="M2544" s="701"/>
    </row>
    <row r="2545" spans="1:13" hidden="1" x14ac:dyDescent="0.25">
      <c r="A2545" s="302"/>
      <c r="B2545" s="303"/>
      <c r="C2545" s="304"/>
      <c r="D2545" s="847"/>
      <c r="E2545" s="848"/>
      <c r="F2545" s="849"/>
      <c r="G2545" s="846"/>
      <c r="H2545" s="850"/>
      <c r="I2545" s="257"/>
      <c r="J2545" s="257"/>
      <c r="K2545" s="257"/>
      <c r="L2545" s="700"/>
      <c r="M2545" s="701"/>
    </row>
    <row r="2546" spans="1:13" hidden="1" x14ac:dyDescent="0.25">
      <c r="A2546" s="302"/>
      <c r="B2546" s="303"/>
      <c r="C2546" s="304"/>
      <c r="D2546" s="847"/>
      <c r="E2546" s="848"/>
      <c r="F2546" s="849"/>
      <c r="G2546" s="846"/>
      <c r="H2546" s="850"/>
      <c r="I2546" s="257"/>
      <c r="J2546" s="257"/>
      <c r="K2546" s="257"/>
      <c r="L2546" s="700"/>
      <c r="M2546" s="701"/>
    </row>
    <row r="2547" spans="1:13" hidden="1" x14ac:dyDescent="0.25">
      <c r="A2547" s="302"/>
      <c r="B2547" s="303"/>
      <c r="C2547" s="304"/>
      <c r="D2547" s="847"/>
      <c r="E2547" s="848"/>
      <c r="F2547" s="849"/>
      <c r="G2547" s="846"/>
      <c r="H2547" s="850"/>
      <c r="I2547" s="257"/>
      <c r="J2547" s="257"/>
      <c r="K2547" s="257"/>
      <c r="L2547" s="700"/>
      <c r="M2547" s="701"/>
    </row>
    <row r="2548" spans="1:13" hidden="1" x14ac:dyDescent="0.25">
      <c r="A2548" s="302"/>
      <c r="B2548" s="303"/>
      <c r="C2548" s="304"/>
      <c r="D2548" s="847"/>
      <c r="E2548" s="848"/>
      <c r="F2548" s="849"/>
      <c r="G2548" s="846"/>
      <c r="H2548" s="850"/>
      <c r="I2548" s="257"/>
      <c r="J2548" s="257"/>
      <c r="K2548" s="257"/>
      <c r="L2548" s="700"/>
      <c r="M2548" s="701"/>
    </row>
    <row r="2549" spans="1:13" hidden="1" x14ac:dyDescent="0.25">
      <c r="A2549" s="302"/>
      <c r="B2549" s="303"/>
      <c r="C2549" s="304"/>
      <c r="D2549" s="847"/>
      <c r="E2549" s="848"/>
      <c r="F2549" s="849"/>
      <c r="G2549" s="846"/>
      <c r="H2549" s="850"/>
      <c r="I2549" s="257"/>
      <c r="J2549" s="257"/>
      <c r="K2549" s="257"/>
      <c r="L2549" s="700"/>
      <c r="M2549" s="701"/>
    </row>
    <row r="2550" spans="1:13" hidden="1" x14ac:dyDescent="0.25">
      <c r="A2550" s="302"/>
      <c r="B2550" s="303"/>
      <c r="C2550" s="304"/>
      <c r="D2550" s="847"/>
      <c r="E2550" s="848"/>
      <c r="F2550" s="849"/>
      <c r="G2550" s="846"/>
      <c r="H2550" s="850"/>
      <c r="I2550" s="257"/>
      <c r="J2550" s="257"/>
      <c r="K2550" s="257"/>
      <c r="L2550" s="700"/>
      <c r="M2550" s="701"/>
    </row>
    <row r="2551" spans="1:13" hidden="1" x14ac:dyDescent="0.25">
      <c r="A2551" s="302"/>
      <c r="B2551" s="303"/>
      <c r="C2551" s="304"/>
      <c r="D2551" s="847"/>
      <c r="E2551" s="848"/>
      <c r="F2551" s="849"/>
      <c r="G2551" s="846"/>
      <c r="H2551" s="850"/>
      <c r="I2551" s="257"/>
      <c r="J2551" s="257"/>
      <c r="K2551" s="257"/>
      <c r="L2551" s="700"/>
      <c r="M2551" s="701"/>
    </row>
    <row r="2552" spans="1:13" hidden="1" x14ac:dyDescent="0.25">
      <c r="A2552" s="302"/>
      <c r="B2552" s="303"/>
      <c r="C2552" s="304"/>
      <c r="D2552" s="847"/>
      <c r="E2552" s="848"/>
      <c r="F2552" s="849"/>
      <c r="G2552" s="846"/>
      <c r="H2552" s="850"/>
      <c r="I2552" s="257"/>
      <c r="J2552" s="257"/>
      <c r="K2552" s="257"/>
      <c r="L2552" s="700"/>
      <c r="M2552" s="701"/>
    </row>
    <row r="2553" spans="1:13" hidden="1" x14ac:dyDescent="0.25">
      <c r="A2553" s="302"/>
      <c r="B2553" s="303"/>
      <c r="C2553" s="304"/>
      <c r="D2553" s="847"/>
      <c r="E2553" s="848"/>
      <c r="F2553" s="849"/>
      <c r="G2553" s="846"/>
      <c r="H2553" s="850"/>
      <c r="I2553" s="257"/>
      <c r="J2553" s="257"/>
      <c r="K2553" s="257"/>
      <c r="L2553" s="700"/>
      <c r="M2553" s="701"/>
    </row>
    <row r="2554" spans="1:13" hidden="1" x14ac:dyDescent="0.25">
      <c r="A2554" s="302"/>
      <c r="B2554" s="303"/>
      <c r="C2554" s="304"/>
      <c r="D2554" s="847"/>
      <c r="E2554" s="848"/>
      <c r="F2554" s="849"/>
      <c r="G2554" s="846"/>
      <c r="H2554" s="850"/>
      <c r="I2554" s="257"/>
      <c r="J2554" s="257"/>
      <c r="K2554" s="257"/>
      <c r="L2554" s="700"/>
      <c r="M2554" s="701"/>
    </row>
    <row r="2555" spans="1:13" hidden="1" x14ac:dyDescent="0.25">
      <c r="A2555" s="302"/>
      <c r="B2555" s="303"/>
      <c r="C2555" s="304"/>
      <c r="D2555" s="847"/>
      <c r="E2555" s="848"/>
      <c r="F2555" s="849"/>
      <c r="G2555" s="846"/>
      <c r="H2555" s="850"/>
      <c r="I2555" s="257"/>
      <c r="J2555" s="257"/>
      <c r="K2555" s="257"/>
      <c r="L2555" s="700"/>
      <c r="M2555" s="701"/>
    </row>
    <row r="2556" spans="1:13" hidden="1" x14ac:dyDescent="0.25">
      <c r="A2556" s="302"/>
      <c r="B2556" s="303"/>
      <c r="C2556" s="304"/>
      <c r="D2556" s="847"/>
      <c r="E2556" s="848"/>
      <c r="F2556" s="849"/>
      <c r="G2556" s="846"/>
      <c r="H2556" s="850"/>
      <c r="I2556" s="257"/>
      <c r="J2556" s="257"/>
      <c r="K2556" s="257"/>
      <c r="L2556" s="700"/>
      <c r="M2556" s="701"/>
    </row>
    <row r="2557" spans="1:13" hidden="1" x14ac:dyDescent="0.25">
      <c r="A2557" s="302"/>
      <c r="B2557" s="303"/>
      <c r="C2557" s="304"/>
      <c r="D2557" s="847"/>
      <c r="E2557" s="848"/>
      <c r="F2557" s="849"/>
      <c r="G2557" s="846"/>
      <c r="H2557" s="850"/>
      <c r="I2557" s="257"/>
      <c r="J2557" s="257"/>
      <c r="K2557" s="257"/>
      <c r="L2557" s="700"/>
      <c r="M2557" s="701"/>
    </row>
    <row r="2558" spans="1:13" hidden="1" x14ac:dyDescent="0.25">
      <c r="A2558" s="302"/>
      <c r="B2558" s="303"/>
      <c r="C2558" s="304"/>
      <c r="D2558" s="847"/>
      <c r="E2558" s="848"/>
      <c r="F2558" s="849"/>
      <c r="G2558" s="846"/>
      <c r="H2558" s="850"/>
      <c r="I2558" s="257"/>
      <c r="J2558" s="257"/>
      <c r="K2558" s="257"/>
      <c r="L2558" s="700"/>
      <c r="M2558" s="701"/>
    </row>
    <row r="2559" spans="1:13" hidden="1" x14ac:dyDescent="0.25">
      <c r="A2559" s="302"/>
      <c r="B2559" s="303"/>
      <c r="C2559" s="304"/>
      <c r="D2559" s="847"/>
      <c r="E2559" s="848"/>
      <c r="F2559" s="849"/>
      <c r="G2559" s="846"/>
      <c r="H2559" s="850"/>
      <c r="I2559" s="257"/>
      <c r="J2559" s="257"/>
      <c r="K2559" s="257"/>
      <c r="L2559" s="700"/>
      <c r="M2559" s="701"/>
    </row>
    <row r="2560" spans="1:13" hidden="1" x14ac:dyDescent="0.25">
      <c r="A2560" s="302"/>
      <c r="B2560" s="303"/>
      <c r="C2560" s="304"/>
      <c r="D2560" s="847"/>
      <c r="E2560" s="848"/>
      <c r="F2560" s="849"/>
      <c r="G2560" s="846"/>
      <c r="H2560" s="850"/>
      <c r="I2560" s="257"/>
      <c r="J2560" s="257"/>
      <c r="K2560" s="257"/>
      <c r="L2560" s="700"/>
      <c r="M2560" s="701"/>
    </row>
    <row r="2561" spans="1:13" hidden="1" x14ac:dyDescent="0.25">
      <c r="A2561" s="302"/>
      <c r="B2561" s="303"/>
      <c r="C2561" s="304"/>
      <c r="D2561" s="847"/>
      <c r="E2561" s="848"/>
      <c r="F2561" s="849"/>
      <c r="G2561" s="846"/>
      <c r="H2561" s="850"/>
      <c r="I2561" s="257"/>
      <c r="J2561" s="257"/>
      <c r="K2561" s="257"/>
      <c r="L2561" s="700"/>
      <c r="M2561" s="701"/>
    </row>
    <row r="2562" spans="1:13" hidden="1" x14ac:dyDescent="0.25">
      <c r="A2562" s="302"/>
      <c r="B2562" s="303"/>
      <c r="C2562" s="304"/>
      <c r="D2562" s="847"/>
      <c r="E2562" s="848"/>
      <c r="F2562" s="849"/>
      <c r="G2562" s="846"/>
      <c r="H2562" s="850"/>
      <c r="I2562" s="257"/>
      <c r="J2562" s="257"/>
      <c r="K2562" s="257"/>
      <c r="L2562" s="700"/>
      <c r="M2562" s="701"/>
    </row>
    <row r="2563" spans="1:13" hidden="1" x14ac:dyDescent="0.25">
      <c r="A2563" s="302"/>
      <c r="B2563" s="303"/>
      <c r="C2563" s="304"/>
      <c r="D2563" s="847"/>
      <c r="E2563" s="848"/>
      <c r="F2563" s="849"/>
      <c r="G2563" s="846"/>
      <c r="H2563" s="850"/>
      <c r="I2563" s="257"/>
      <c r="J2563" s="257"/>
      <c r="K2563" s="257"/>
      <c r="L2563" s="700"/>
      <c r="M2563" s="701"/>
    </row>
    <row r="2564" spans="1:13" hidden="1" x14ac:dyDescent="0.25">
      <c r="A2564" s="302"/>
      <c r="B2564" s="303"/>
      <c r="C2564" s="304"/>
      <c r="D2564" s="847"/>
      <c r="E2564" s="848"/>
      <c r="F2564" s="849"/>
      <c r="G2564" s="846"/>
      <c r="H2564" s="850"/>
      <c r="I2564" s="257"/>
      <c r="J2564" s="257"/>
      <c r="K2564" s="257"/>
      <c r="L2564" s="700"/>
      <c r="M2564" s="701"/>
    </row>
    <row r="2565" spans="1:13" hidden="1" x14ac:dyDescent="0.25">
      <c r="A2565" s="302"/>
      <c r="B2565" s="303"/>
      <c r="C2565" s="304"/>
      <c r="D2565" s="847"/>
      <c r="E2565" s="848"/>
      <c r="F2565" s="849"/>
      <c r="G2565" s="846"/>
      <c r="H2565" s="850"/>
      <c r="I2565" s="257"/>
      <c r="J2565" s="257"/>
      <c r="K2565" s="257"/>
      <c r="L2565" s="700"/>
      <c r="M2565" s="701"/>
    </row>
    <row r="2566" spans="1:13" hidden="1" x14ac:dyDescent="0.25">
      <c r="A2566" s="302"/>
      <c r="B2566" s="303"/>
      <c r="C2566" s="304"/>
      <c r="D2566" s="847"/>
      <c r="E2566" s="848"/>
      <c r="F2566" s="849"/>
      <c r="G2566" s="846"/>
      <c r="H2566" s="850"/>
      <c r="I2566" s="257"/>
      <c r="J2566" s="257"/>
      <c r="K2566" s="257"/>
      <c r="L2566" s="700"/>
      <c r="M2566" s="701"/>
    </row>
    <row r="2567" spans="1:13" hidden="1" x14ac:dyDescent="0.25">
      <c r="A2567" s="302"/>
      <c r="B2567" s="303"/>
      <c r="C2567" s="304"/>
      <c r="D2567" s="847"/>
      <c r="E2567" s="848"/>
      <c r="F2567" s="849"/>
      <c r="G2567" s="846"/>
      <c r="H2567" s="850"/>
      <c r="I2567" s="257"/>
      <c r="J2567" s="257"/>
      <c r="K2567" s="257"/>
      <c r="L2567" s="700"/>
      <c r="M2567" s="701"/>
    </row>
    <row r="2568" spans="1:13" hidden="1" x14ac:dyDescent="0.25">
      <c r="A2568" s="302"/>
      <c r="B2568" s="303"/>
      <c r="C2568" s="304"/>
      <c r="D2568" s="847"/>
      <c r="E2568" s="848"/>
      <c r="F2568" s="849"/>
      <c r="G2568" s="846"/>
      <c r="H2568" s="850"/>
      <c r="I2568" s="257"/>
      <c r="J2568" s="257"/>
      <c r="K2568" s="257"/>
      <c r="L2568" s="700"/>
      <c r="M2568" s="701"/>
    </row>
    <row r="2569" spans="1:13" hidden="1" x14ac:dyDescent="0.25">
      <c r="A2569" s="302"/>
      <c r="B2569" s="303"/>
      <c r="C2569" s="304"/>
      <c r="D2569" s="847"/>
      <c r="E2569" s="848"/>
      <c r="F2569" s="849"/>
      <c r="G2569" s="846"/>
      <c r="H2569" s="850"/>
      <c r="I2569" s="257"/>
      <c r="J2569" s="257"/>
      <c r="K2569" s="257"/>
      <c r="L2569" s="700"/>
      <c r="M2569" s="701"/>
    </row>
    <row r="2570" spans="1:13" hidden="1" x14ac:dyDescent="0.25">
      <c r="A2570" s="302"/>
      <c r="B2570" s="303"/>
      <c r="C2570" s="304"/>
      <c r="D2570" s="847"/>
      <c r="E2570" s="848"/>
      <c r="F2570" s="849"/>
      <c r="G2570" s="846"/>
      <c r="H2570" s="850"/>
      <c r="I2570" s="257"/>
      <c r="J2570" s="257"/>
      <c r="K2570" s="257"/>
      <c r="L2570" s="700"/>
      <c r="M2570" s="701"/>
    </row>
    <row r="2571" spans="1:13" hidden="1" x14ac:dyDescent="0.25">
      <c r="A2571" s="302"/>
      <c r="B2571" s="303"/>
      <c r="C2571" s="304"/>
      <c r="D2571" s="847"/>
      <c r="E2571" s="848"/>
      <c r="F2571" s="849"/>
      <c r="G2571" s="846"/>
      <c r="H2571" s="850"/>
      <c r="I2571" s="257"/>
      <c r="J2571" s="257"/>
      <c r="K2571" s="257"/>
      <c r="L2571" s="700"/>
      <c r="M2571" s="701"/>
    </row>
    <row r="2572" spans="1:13" hidden="1" x14ac:dyDescent="0.25">
      <c r="A2572" s="302"/>
      <c r="B2572" s="303"/>
      <c r="C2572" s="304"/>
      <c r="D2572" s="847"/>
      <c r="E2572" s="848"/>
      <c r="F2572" s="849"/>
      <c r="G2572" s="846"/>
      <c r="H2572" s="850"/>
      <c r="I2572" s="257"/>
      <c r="J2572" s="257"/>
      <c r="K2572" s="257"/>
      <c r="L2572" s="700"/>
      <c r="M2572" s="701"/>
    </row>
    <row r="2573" spans="1:13" hidden="1" x14ac:dyDescent="0.25">
      <c r="A2573" s="302"/>
      <c r="B2573" s="303"/>
      <c r="C2573" s="304"/>
      <c r="D2573" s="847"/>
      <c r="E2573" s="848"/>
      <c r="F2573" s="849"/>
      <c r="G2573" s="846"/>
      <c r="H2573" s="850"/>
      <c r="I2573" s="257"/>
      <c r="J2573" s="257"/>
      <c r="K2573" s="257"/>
      <c r="L2573" s="700"/>
      <c r="M2573" s="701"/>
    </row>
    <row r="2574" spans="1:13" hidden="1" x14ac:dyDescent="0.25">
      <c r="A2574" s="302"/>
      <c r="B2574" s="303"/>
      <c r="C2574" s="304"/>
      <c r="D2574" s="847"/>
      <c r="E2574" s="848"/>
      <c r="F2574" s="849"/>
      <c r="G2574" s="846"/>
      <c r="H2574" s="850"/>
      <c r="I2574" s="257"/>
      <c r="J2574" s="257"/>
      <c r="K2574" s="257"/>
      <c r="L2574" s="700"/>
      <c r="M2574" s="701"/>
    </row>
    <row r="2575" spans="1:13" hidden="1" x14ac:dyDescent="0.25">
      <c r="A2575" s="302"/>
      <c r="B2575" s="303"/>
      <c r="C2575" s="304"/>
      <c r="D2575" s="847"/>
      <c r="E2575" s="848"/>
      <c r="F2575" s="849"/>
      <c r="G2575" s="846"/>
      <c r="H2575" s="850"/>
      <c r="I2575" s="257"/>
      <c r="J2575" s="257"/>
      <c r="K2575" s="257"/>
      <c r="L2575" s="700"/>
      <c r="M2575" s="701"/>
    </row>
    <row r="2576" spans="1:13" hidden="1" x14ac:dyDescent="0.25">
      <c r="A2576" s="302"/>
      <c r="B2576" s="303"/>
      <c r="C2576" s="304"/>
      <c r="D2576" s="847"/>
      <c r="E2576" s="848"/>
      <c r="F2576" s="849"/>
      <c r="G2576" s="846"/>
      <c r="H2576" s="850"/>
      <c r="I2576" s="257"/>
      <c r="J2576" s="257"/>
      <c r="K2576" s="257"/>
      <c r="L2576" s="700"/>
      <c r="M2576" s="701"/>
    </row>
    <row r="2577" spans="1:13" hidden="1" x14ac:dyDescent="0.25">
      <c r="A2577" s="302"/>
      <c r="B2577" s="303"/>
      <c r="C2577" s="304"/>
      <c r="D2577" s="847"/>
      <c r="E2577" s="848"/>
      <c r="F2577" s="849"/>
      <c r="G2577" s="846"/>
      <c r="H2577" s="850"/>
      <c r="I2577" s="257"/>
      <c r="J2577" s="257"/>
      <c r="K2577" s="257"/>
      <c r="L2577" s="700"/>
      <c r="M2577" s="701"/>
    </row>
    <row r="2578" spans="1:13" hidden="1" x14ac:dyDescent="0.25">
      <c r="A2578" s="302"/>
      <c r="B2578" s="303"/>
      <c r="C2578" s="304"/>
      <c r="D2578" s="847"/>
      <c r="E2578" s="848"/>
      <c r="F2578" s="849"/>
      <c r="G2578" s="846"/>
      <c r="H2578" s="850"/>
      <c r="I2578" s="257"/>
      <c r="J2578" s="257"/>
      <c r="K2578" s="257"/>
      <c r="L2578" s="700"/>
      <c r="M2578" s="701"/>
    </row>
    <row r="2579" spans="1:13" hidden="1" x14ac:dyDescent="0.25">
      <c r="A2579" s="302"/>
      <c r="B2579" s="303"/>
      <c r="C2579" s="304"/>
      <c r="D2579" s="847"/>
      <c r="E2579" s="848"/>
      <c r="F2579" s="849"/>
      <c r="G2579" s="846"/>
      <c r="H2579" s="850"/>
      <c r="I2579" s="257"/>
      <c r="J2579" s="257"/>
      <c r="K2579" s="257"/>
      <c r="L2579" s="700"/>
      <c r="M2579" s="701"/>
    </row>
    <row r="2580" spans="1:13" hidden="1" x14ac:dyDescent="0.25">
      <c r="A2580" s="302"/>
      <c r="B2580" s="303"/>
      <c r="C2580" s="304"/>
      <c r="D2580" s="847"/>
      <c r="E2580" s="848"/>
      <c r="F2580" s="849"/>
      <c r="G2580" s="846"/>
      <c r="H2580" s="850"/>
      <c r="I2580" s="257"/>
      <c r="J2580" s="257"/>
      <c r="K2580" s="257"/>
      <c r="L2580" s="700"/>
      <c r="M2580" s="701"/>
    </row>
    <row r="2581" spans="1:13" hidden="1" x14ac:dyDescent="0.25">
      <c r="A2581" s="302"/>
      <c r="B2581" s="303"/>
      <c r="C2581" s="304"/>
      <c r="D2581" s="847"/>
      <c r="E2581" s="848"/>
      <c r="F2581" s="849"/>
      <c r="G2581" s="846"/>
      <c r="H2581" s="850"/>
      <c r="I2581" s="257"/>
      <c r="J2581" s="257"/>
      <c r="K2581" s="257"/>
      <c r="L2581" s="700"/>
      <c r="M2581" s="701"/>
    </row>
    <row r="2582" spans="1:13" hidden="1" x14ac:dyDescent="0.25">
      <c r="A2582" s="302"/>
      <c r="B2582" s="303"/>
      <c r="C2582" s="304"/>
      <c r="D2582" s="847"/>
      <c r="E2582" s="848"/>
      <c r="F2582" s="849"/>
      <c r="G2582" s="846"/>
      <c r="H2582" s="850"/>
      <c r="I2582" s="257"/>
      <c r="J2582" s="257"/>
      <c r="K2582" s="257"/>
      <c r="L2582" s="700"/>
      <c r="M2582" s="701"/>
    </row>
    <row r="2583" spans="1:13" hidden="1" x14ac:dyDescent="0.25">
      <c r="A2583" s="302"/>
      <c r="B2583" s="303"/>
      <c r="C2583" s="304"/>
      <c r="D2583" s="847"/>
      <c r="E2583" s="848"/>
      <c r="F2583" s="849"/>
      <c r="G2583" s="846"/>
      <c r="H2583" s="850"/>
      <c r="I2583" s="257"/>
      <c r="J2583" s="257"/>
      <c r="K2583" s="257"/>
      <c r="L2583" s="700"/>
      <c r="M2583" s="701"/>
    </row>
    <row r="2584" spans="1:13" hidden="1" x14ac:dyDescent="0.25">
      <c r="A2584" s="302"/>
      <c r="B2584" s="303"/>
      <c r="C2584" s="304"/>
      <c r="D2584" s="847"/>
      <c r="E2584" s="848"/>
      <c r="F2584" s="849"/>
      <c r="G2584" s="846"/>
      <c r="H2584" s="850"/>
      <c r="I2584" s="257"/>
      <c r="J2584" s="257"/>
      <c r="K2584" s="257"/>
      <c r="L2584" s="700"/>
      <c r="M2584" s="701"/>
    </row>
    <row r="2585" spans="1:13" hidden="1" x14ac:dyDescent="0.25">
      <c r="A2585" s="302"/>
      <c r="B2585" s="303"/>
      <c r="C2585" s="304"/>
      <c r="D2585" s="847"/>
      <c r="E2585" s="848"/>
      <c r="F2585" s="849"/>
      <c r="G2585" s="846"/>
      <c r="H2585" s="850"/>
      <c r="I2585" s="257"/>
      <c r="J2585" s="257"/>
      <c r="K2585" s="257"/>
      <c r="L2585" s="700"/>
      <c r="M2585" s="701"/>
    </row>
    <row r="2586" spans="1:13" hidden="1" x14ac:dyDescent="0.25">
      <c r="A2586" s="302"/>
      <c r="B2586" s="303"/>
      <c r="C2586" s="304"/>
      <c r="D2586" s="847"/>
      <c r="E2586" s="848"/>
      <c r="F2586" s="849"/>
      <c r="G2586" s="846"/>
      <c r="H2586" s="850"/>
      <c r="I2586" s="257"/>
      <c r="J2586" s="257"/>
      <c r="K2586" s="257"/>
      <c r="L2586" s="700"/>
      <c r="M2586" s="701"/>
    </row>
    <row r="2587" spans="1:13" hidden="1" x14ac:dyDescent="0.25">
      <c r="A2587" s="302"/>
      <c r="B2587" s="303"/>
      <c r="C2587" s="304"/>
      <c r="D2587" s="847"/>
      <c r="E2587" s="848"/>
      <c r="F2587" s="849"/>
      <c r="G2587" s="846"/>
      <c r="H2587" s="850"/>
      <c r="I2587" s="257"/>
      <c r="J2587" s="257"/>
      <c r="K2587" s="257"/>
      <c r="L2587" s="700"/>
      <c r="M2587" s="701"/>
    </row>
    <row r="2588" spans="1:13" hidden="1" x14ac:dyDescent="0.25">
      <c r="A2588" s="302"/>
      <c r="B2588" s="303"/>
      <c r="C2588" s="304"/>
      <c r="D2588" s="847"/>
      <c r="E2588" s="848"/>
      <c r="F2588" s="849"/>
      <c r="G2588" s="846"/>
      <c r="H2588" s="850"/>
      <c r="I2588" s="257"/>
      <c r="J2588" s="257"/>
      <c r="K2588" s="257"/>
      <c r="L2588" s="700"/>
      <c r="M2588" s="701"/>
    </row>
    <row r="2589" spans="1:13" hidden="1" x14ac:dyDescent="0.25">
      <c r="A2589" s="302"/>
      <c r="B2589" s="303"/>
      <c r="C2589" s="304"/>
      <c r="D2589" s="847"/>
      <c r="E2589" s="848"/>
      <c r="F2589" s="849"/>
      <c r="G2589" s="846"/>
      <c r="H2589" s="850"/>
      <c r="I2589" s="257"/>
      <c r="J2589" s="257"/>
      <c r="K2589" s="257"/>
      <c r="L2589" s="700"/>
      <c r="M2589" s="701"/>
    </row>
    <row r="2590" spans="1:13" hidden="1" x14ac:dyDescent="0.25">
      <c r="A2590" s="302"/>
      <c r="B2590" s="303"/>
      <c r="C2590" s="304"/>
      <c r="D2590" s="847"/>
      <c r="E2590" s="848"/>
      <c r="F2590" s="849"/>
      <c r="G2590" s="846"/>
      <c r="H2590" s="850"/>
      <c r="I2590" s="257"/>
      <c r="J2590" s="257"/>
      <c r="K2590" s="257"/>
      <c r="L2590" s="700"/>
      <c r="M2590" s="701"/>
    </row>
    <row r="2591" spans="1:13" hidden="1" x14ac:dyDescent="0.25">
      <c r="A2591" s="302"/>
      <c r="B2591" s="303"/>
      <c r="C2591" s="304"/>
      <c r="D2591" s="847"/>
      <c r="E2591" s="848"/>
      <c r="F2591" s="849"/>
      <c r="G2591" s="846"/>
      <c r="H2591" s="850"/>
      <c r="I2591" s="257"/>
      <c r="J2591" s="257"/>
      <c r="K2591" s="257"/>
      <c r="L2591" s="700"/>
      <c r="M2591" s="701"/>
    </row>
    <row r="2592" spans="1:13" hidden="1" x14ac:dyDescent="0.25">
      <c r="A2592" s="302"/>
      <c r="B2592" s="303"/>
      <c r="C2592" s="304"/>
      <c r="D2592" s="847"/>
      <c r="E2592" s="848"/>
      <c r="F2592" s="849"/>
      <c r="G2592" s="846"/>
      <c r="H2592" s="850"/>
      <c r="I2592" s="257"/>
      <c r="J2592" s="257"/>
      <c r="K2592" s="257"/>
      <c r="L2592" s="700"/>
      <c r="M2592" s="701"/>
    </row>
    <row r="2593" spans="1:13" hidden="1" x14ac:dyDescent="0.25">
      <c r="A2593" s="302"/>
      <c r="B2593" s="303"/>
      <c r="C2593" s="304"/>
      <c r="D2593" s="847"/>
      <c r="E2593" s="848"/>
      <c r="F2593" s="849"/>
      <c r="G2593" s="846"/>
      <c r="H2593" s="850"/>
      <c r="I2593" s="257"/>
      <c r="J2593" s="257"/>
      <c r="K2593" s="257"/>
      <c r="L2593" s="700"/>
      <c r="M2593" s="701"/>
    </row>
    <row r="2594" spans="1:13" hidden="1" x14ac:dyDescent="0.25">
      <c r="A2594" s="302"/>
      <c r="B2594" s="303"/>
      <c r="C2594" s="304"/>
      <c r="D2594" s="847"/>
      <c r="E2594" s="848"/>
      <c r="F2594" s="849"/>
      <c r="G2594" s="846"/>
      <c r="H2594" s="850"/>
      <c r="I2594" s="257"/>
      <c r="J2594" s="257"/>
      <c r="K2594" s="257"/>
      <c r="L2594" s="700"/>
      <c r="M2594" s="701"/>
    </row>
    <row r="2595" spans="1:13" hidden="1" x14ac:dyDescent="0.25">
      <c r="A2595" s="302"/>
      <c r="B2595" s="303"/>
      <c r="C2595" s="304"/>
      <c r="D2595" s="847"/>
      <c r="E2595" s="848"/>
      <c r="F2595" s="849"/>
      <c r="G2595" s="846"/>
      <c r="H2595" s="850"/>
      <c r="I2595" s="257"/>
      <c r="J2595" s="257"/>
      <c r="K2595" s="257"/>
      <c r="L2595" s="700"/>
      <c r="M2595" s="701"/>
    </row>
    <row r="2596" spans="1:13" hidden="1" x14ac:dyDescent="0.25">
      <c r="A2596" s="302"/>
      <c r="B2596" s="303"/>
      <c r="C2596" s="304"/>
      <c r="D2596" s="847"/>
      <c r="E2596" s="848"/>
      <c r="F2596" s="849"/>
      <c r="G2596" s="846"/>
      <c r="H2596" s="850"/>
      <c r="I2596" s="257"/>
      <c r="J2596" s="257"/>
      <c r="K2596" s="257"/>
      <c r="L2596" s="700"/>
      <c r="M2596" s="701"/>
    </row>
    <row r="2597" spans="1:13" hidden="1" x14ac:dyDescent="0.25">
      <c r="A2597" s="302"/>
      <c r="B2597" s="303"/>
      <c r="C2597" s="304"/>
      <c r="D2597" s="847"/>
      <c r="E2597" s="848"/>
      <c r="F2597" s="849"/>
      <c r="G2597" s="846"/>
      <c r="H2597" s="850"/>
      <c r="I2597" s="257"/>
      <c r="J2597" s="257"/>
      <c r="K2597" s="257"/>
      <c r="L2597" s="700"/>
      <c r="M2597" s="701"/>
    </row>
    <row r="2598" spans="1:13" hidden="1" x14ac:dyDescent="0.25">
      <c r="A2598" s="302"/>
      <c r="B2598" s="303"/>
      <c r="C2598" s="304"/>
      <c r="D2598" s="847"/>
      <c r="E2598" s="848"/>
      <c r="F2598" s="849"/>
      <c r="G2598" s="846"/>
      <c r="H2598" s="850"/>
      <c r="I2598" s="257"/>
      <c r="J2598" s="257"/>
      <c r="K2598" s="257"/>
      <c r="L2598" s="700"/>
      <c r="M2598" s="701"/>
    </row>
    <row r="2599" spans="1:13" hidden="1" x14ac:dyDescent="0.25">
      <c r="A2599" s="302"/>
      <c r="B2599" s="303"/>
      <c r="C2599" s="304"/>
      <c r="D2599" s="847"/>
      <c r="E2599" s="848"/>
      <c r="F2599" s="849"/>
      <c r="G2599" s="846"/>
      <c r="H2599" s="850"/>
      <c r="I2599" s="257"/>
      <c r="J2599" s="257"/>
      <c r="K2599" s="257"/>
      <c r="L2599" s="700"/>
      <c r="M2599" s="701"/>
    </row>
    <row r="2600" spans="1:13" hidden="1" x14ac:dyDescent="0.25">
      <c r="A2600" s="302"/>
      <c r="B2600" s="303"/>
      <c r="C2600" s="304"/>
      <c r="D2600" s="847"/>
      <c r="E2600" s="848"/>
      <c r="F2600" s="849"/>
      <c r="G2600" s="846"/>
      <c r="H2600" s="850"/>
      <c r="I2600" s="257"/>
      <c r="J2600" s="257"/>
      <c r="K2600" s="257"/>
      <c r="L2600" s="700"/>
      <c r="M2600" s="701"/>
    </row>
    <row r="2601" spans="1:13" hidden="1" x14ac:dyDescent="0.25">
      <c r="A2601" s="302"/>
      <c r="B2601" s="303"/>
      <c r="C2601" s="304"/>
      <c r="D2601" s="847"/>
      <c r="E2601" s="848"/>
      <c r="F2601" s="849"/>
      <c r="G2601" s="846"/>
      <c r="H2601" s="850"/>
      <c r="I2601" s="257"/>
      <c r="J2601" s="257"/>
      <c r="K2601" s="257"/>
      <c r="L2601" s="700"/>
      <c r="M2601" s="701"/>
    </row>
    <row r="2602" spans="1:13" hidden="1" x14ac:dyDescent="0.25">
      <c r="A2602" s="302"/>
      <c r="B2602" s="303"/>
      <c r="C2602" s="304"/>
      <c r="D2602" s="847"/>
      <c r="E2602" s="848"/>
      <c r="F2602" s="849"/>
      <c r="G2602" s="846"/>
      <c r="H2602" s="850"/>
      <c r="I2602" s="257"/>
      <c r="J2602" s="257"/>
      <c r="K2602" s="257"/>
      <c r="L2602" s="700"/>
      <c r="M2602" s="701"/>
    </row>
    <row r="2603" spans="1:13" hidden="1" x14ac:dyDescent="0.25">
      <c r="A2603" s="302"/>
      <c r="B2603" s="303"/>
      <c r="C2603" s="304"/>
      <c r="D2603" s="847"/>
      <c r="E2603" s="848"/>
      <c r="F2603" s="849"/>
      <c r="G2603" s="846"/>
      <c r="H2603" s="850"/>
      <c r="I2603" s="257"/>
      <c r="J2603" s="257"/>
      <c r="K2603" s="257"/>
      <c r="L2603" s="700"/>
      <c r="M2603" s="701"/>
    </row>
    <row r="2604" spans="1:13" hidden="1" x14ac:dyDescent="0.25">
      <c r="A2604" s="302"/>
      <c r="B2604" s="303"/>
      <c r="C2604" s="304"/>
      <c r="D2604" s="847"/>
      <c r="E2604" s="848"/>
      <c r="F2604" s="849"/>
      <c r="G2604" s="846"/>
      <c r="H2604" s="850"/>
      <c r="I2604" s="257"/>
      <c r="J2604" s="257"/>
      <c r="K2604" s="257"/>
      <c r="L2604" s="700"/>
      <c r="M2604" s="701"/>
    </row>
    <row r="2605" spans="1:13" hidden="1" x14ac:dyDescent="0.25">
      <c r="A2605" s="302"/>
      <c r="B2605" s="303"/>
      <c r="C2605" s="304"/>
      <c r="D2605" s="847"/>
      <c r="E2605" s="848"/>
      <c r="F2605" s="849"/>
      <c r="G2605" s="846"/>
      <c r="H2605" s="850"/>
      <c r="I2605" s="257"/>
      <c r="J2605" s="257"/>
      <c r="K2605" s="257"/>
      <c r="L2605" s="700"/>
      <c r="M2605" s="701"/>
    </row>
    <row r="2606" spans="1:13" hidden="1" x14ac:dyDescent="0.25">
      <c r="A2606" s="302"/>
      <c r="B2606" s="303"/>
      <c r="C2606" s="304"/>
      <c r="D2606" s="847"/>
      <c r="E2606" s="848"/>
      <c r="F2606" s="849"/>
      <c r="G2606" s="846"/>
      <c r="H2606" s="850"/>
      <c r="I2606" s="257"/>
      <c r="J2606" s="257"/>
      <c r="K2606" s="257"/>
      <c r="L2606" s="700"/>
      <c r="M2606" s="701"/>
    </row>
    <row r="2607" spans="1:13" hidden="1" x14ac:dyDescent="0.25">
      <c r="A2607" s="302"/>
      <c r="B2607" s="303"/>
      <c r="C2607" s="304"/>
      <c r="D2607" s="847"/>
      <c r="E2607" s="848"/>
      <c r="F2607" s="849"/>
      <c r="G2607" s="846"/>
      <c r="H2607" s="850"/>
      <c r="I2607" s="257"/>
      <c r="J2607" s="257"/>
      <c r="K2607" s="257"/>
      <c r="L2607" s="700"/>
      <c r="M2607" s="701"/>
    </row>
    <row r="2608" spans="1:13" hidden="1" x14ac:dyDescent="0.25">
      <c r="A2608" s="302"/>
      <c r="B2608" s="303"/>
      <c r="C2608" s="304"/>
      <c r="D2608" s="847"/>
      <c r="E2608" s="848"/>
      <c r="F2608" s="849"/>
      <c r="G2608" s="846"/>
      <c r="H2608" s="850"/>
      <c r="I2608" s="257"/>
      <c r="J2608" s="257"/>
      <c r="K2608" s="257"/>
      <c r="L2608" s="700"/>
      <c r="M2608" s="701"/>
    </row>
    <row r="2609" spans="1:13" hidden="1" x14ac:dyDescent="0.25">
      <c r="A2609" s="302"/>
      <c r="B2609" s="303"/>
      <c r="C2609" s="304"/>
      <c r="D2609" s="847"/>
      <c r="E2609" s="848"/>
      <c r="F2609" s="849"/>
      <c r="G2609" s="846"/>
      <c r="H2609" s="850"/>
      <c r="I2609" s="257"/>
      <c r="J2609" s="257"/>
      <c r="K2609" s="257"/>
      <c r="L2609" s="700"/>
      <c r="M2609" s="701"/>
    </row>
    <row r="2610" spans="1:13" hidden="1" x14ac:dyDescent="0.25">
      <c r="A2610" s="302"/>
      <c r="B2610" s="303"/>
      <c r="C2610" s="304"/>
      <c r="D2610" s="847"/>
      <c r="E2610" s="848"/>
      <c r="F2610" s="849"/>
      <c r="G2610" s="846"/>
      <c r="H2610" s="850"/>
      <c r="I2610" s="257"/>
      <c r="J2610" s="257"/>
      <c r="K2610" s="257"/>
      <c r="L2610" s="700"/>
      <c r="M2610" s="701"/>
    </row>
    <row r="2611" spans="1:13" hidden="1" x14ac:dyDescent="0.25">
      <c r="A2611" s="302"/>
      <c r="B2611" s="303"/>
      <c r="C2611" s="304"/>
      <c r="D2611" s="847"/>
      <c r="E2611" s="848"/>
      <c r="F2611" s="849"/>
      <c r="G2611" s="846"/>
      <c r="H2611" s="850"/>
      <c r="I2611" s="257"/>
      <c r="J2611" s="257"/>
      <c r="K2611" s="257"/>
      <c r="L2611" s="700"/>
      <c r="M2611" s="701"/>
    </row>
    <row r="2612" spans="1:13" hidden="1" x14ac:dyDescent="0.25">
      <c r="A2612" s="302"/>
      <c r="B2612" s="303"/>
      <c r="C2612" s="304"/>
      <c r="D2612" s="847"/>
      <c r="E2612" s="848"/>
      <c r="F2612" s="849"/>
      <c r="G2612" s="846"/>
      <c r="H2612" s="850"/>
      <c r="I2612" s="257"/>
      <c r="J2612" s="257"/>
      <c r="K2612" s="257"/>
      <c r="L2612" s="700"/>
      <c r="M2612" s="701"/>
    </row>
    <row r="2613" spans="1:13" hidden="1" x14ac:dyDescent="0.25">
      <c r="A2613" s="302"/>
      <c r="B2613" s="303"/>
      <c r="C2613" s="304"/>
      <c r="D2613" s="847"/>
      <c r="E2613" s="848"/>
      <c r="F2613" s="849"/>
      <c r="G2613" s="846"/>
      <c r="H2613" s="850"/>
      <c r="I2613" s="257"/>
      <c r="J2613" s="257"/>
      <c r="K2613" s="257"/>
      <c r="L2613" s="700"/>
      <c r="M2613" s="701"/>
    </row>
    <row r="2614" spans="1:13" hidden="1" x14ac:dyDescent="0.25">
      <c r="A2614" s="302"/>
      <c r="B2614" s="303"/>
      <c r="C2614" s="304"/>
      <c r="D2614" s="847"/>
      <c r="E2614" s="848"/>
      <c r="F2614" s="849"/>
      <c r="G2614" s="846"/>
      <c r="H2614" s="850"/>
      <c r="I2614" s="257"/>
      <c r="J2614" s="257"/>
      <c r="K2614" s="257"/>
      <c r="L2614" s="700"/>
      <c r="M2614" s="701"/>
    </row>
    <row r="2615" spans="1:13" hidden="1" x14ac:dyDescent="0.25">
      <c r="A2615" s="302"/>
      <c r="B2615" s="303"/>
      <c r="C2615" s="304"/>
      <c r="D2615" s="847"/>
      <c r="E2615" s="848"/>
      <c r="F2615" s="849"/>
      <c r="G2615" s="846"/>
      <c r="H2615" s="850"/>
      <c r="I2615" s="257"/>
      <c r="J2615" s="257"/>
      <c r="K2615" s="257"/>
      <c r="L2615" s="700"/>
      <c r="M2615" s="701"/>
    </row>
    <row r="2616" spans="1:13" hidden="1" x14ac:dyDescent="0.25">
      <c r="A2616" s="302"/>
      <c r="B2616" s="303"/>
      <c r="C2616" s="304"/>
      <c r="D2616" s="847"/>
      <c r="E2616" s="848"/>
      <c r="F2616" s="849"/>
      <c r="G2616" s="846"/>
      <c r="H2616" s="850"/>
      <c r="I2616" s="257"/>
      <c r="J2616" s="257"/>
      <c r="K2616" s="257"/>
      <c r="L2616" s="700"/>
      <c r="M2616" s="701"/>
    </row>
    <row r="2617" spans="1:13" hidden="1" x14ac:dyDescent="0.25">
      <c r="A2617" s="302"/>
      <c r="B2617" s="303"/>
      <c r="C2617" s="304"/>
      <c r="D2617" s="847"/>
      <c r="E2617" s="848"/>
      <c r="F2617" s="849"/>
      <c r="G2617" s="846"/>
      <c r="H2617" s="850"/>
      <c r="I2617" s="257"/>
      <c r="J2617" s="257"/>
      <c r="K2617" s="257"/>
      <c r="L2617" s="700"/>
      <c r="M2617" s="701"/>
    </row>
    <row r="2618" spans="1:13" hidden="1" x14ac:dyDescent="0.25">
      <c r="A2618" s="302"/>
      <c r="B2618" s="303"/>
      <c r="C2618" s="304"/>
      <c r="D2618" s="847"/>
      <c r="E2618" s="848"/>
      <c r="F2618" s="849"/>
      <c r="G2618" s="846"/>
      <c r="H2618" s="850"/>
      <c r="I2618" s="257"/>
      <c r="J2618" s="257"/>
      <c r="K2618" s="257"/>
      <c r="L2618" s="700"/>
      <c r="M2618" s="701"/>
    </row>
    <row r="2619" spans="1:13" hidden="1" x14ac:dyDescent="0.25">
      <c r="A2619" s="302"/>
      <c r="B2619" s="303"/>
      <c r="C2619" s="304"/>
      <c r="D2619" s="847"/>
      <c r="E2619" s="848"/>
      <c r="F2619" s="849"/>
      <c r="G2619" s="846"/>
      <c r="H2619" s="850"/>
      <c r="I2619" s="257"/>
      <c r="J2619" s="257"/>
      <c r="K2619" s="257"/>
      <c r="L2619" s="700"/>
      <c r="M2619" s="701"/>
    </row>
    <row r="2620" spans="1:13" hidden="1" x14ac:dyDescent="0.25">
      <c r="A2620" s="302"/>
      <c r="B2620" s="303"/>
      <c r="C2620" s="304"/>
      <c r="D2620" s="847"/>
      <c r="E2620" s="848"/>
      <c r="F2620" s="849"/>
      <c r="G2620" s="846"/>
      <c r="H2620" s="850"/>
      <c r="I2620" s="257"/>
      <c r="J2620" s="257"/>
      <c r="K2620" s="257"/>
      <c r="L2620" s="700"/>
      <c r="M2620" s="701"/>
    </row>
    <row r="2621" spans="1:13" hidden="1" x14ac:dyDescent="0.25">
      <c r="A2621" s="302"/>
      <c r="B2621" s="303"/>
      <c r="C2621" s="304"/>
      <c r="D2621" s="847"/>
      <c r="E2621" s="848"/>
      <c r="F2621" s="849"/>
      <c r="G2621" s="846"/>
      <c r="H2621" s="850"/>
      <c r="I2621" s="257"/>
      <c r="J2621" s="257"/>
      <c r="K2621" s="257"/>
      <c r="L2621" s="700"/>
      <c r="M2621" s="701"/>
    </row>
    <row r="2622" spans="1:13" hidden="1" x14ac:dyDescent="0.25">
      <c r="A2622" s="302"/>
      <c r="B2622" s="303"/>
      <c r="C2622" s="304"/>
      <c r="D2622" s="847"/>
      <c r="E2622" s="848"/>
      <c r="F2622" s="849"/>
      <c r="G2622" s="846"/>
      <c r="H2622" s="850"/>
      <c r="I2622" s="257"/>
      <c r="J2622" s="257"/>
      <c r="K2622" s="257"/>
      <c r="L2622" s="700"/>
      <c r="M2622" s="701"/>
    </row>
    <row r="2623" spans="1:13" hidden="1" x14ac:dyDescent="0.25">
      <c r="A2623" s="302"/>
      <c r="B2623" s="303"/>
      <c r="C2623" s="304"/>
      <c r="D2623" s="847"/>
      <c r="E2623" s="848"/>
      <c r="F2623" s="849"/>
      <c r="G2623" s="846"/>
      <c r="H2623" s="850"/>
      <c r="I2623" s="257"/>
      <c r="J2623" s="257"/>
      <c r="K2623" s="257"/>
      <c r="L2623" s="700"/>
      <c r="M2623" s="701"/>
    </row>
    <row r="2624" spans="1:13" hidden="1" x14ac:dyDescent="0.25">
      <c r="A2624" s="302"/>
      <c r="B2624" s="303"/>
      <c r="C2624" s="304"/>
      <c r="D2624" s="847"/>
      <c r="E2624" s="848"/>
      <c r="F2624" s="849"/>
      <c r="G2624" s="846"/>
      <c r="H2624" s="850"/>
      <c r="I2624" s="257"/>
      <c r="J2624" s="257"/>
      <c r="K2624" s="257"/>
      <c r="L2624" s="700"/>
      <c r="M2624" s="701"/>
    </row>
    <row r="2625" spans="1:13" hidden="1" x14ac:dyDescent="0.25">
      <c r="A2625" s="302"/>
      <c r="B2625" s="303"/>
      <c r="C2625" s="304"/>
      <c r="D2625" s="847"/>
      <c r="E2625" s="848"/>
      <c r="F2625" s="849"/>
      <c r="G2625" s="846"/>
      <c r="H2625" s="850"/>
      <c r="I2625" s="257"/>
      <c r="J2625" s="257"/>
      <c r="K2625" s="257"/>
      <c r="L2625" s="700"/>
      <c r="M2625" s="701"/>
    </row>
    <row r="2626" spans="1:13" hidden="1" x14ac:dyDescent="0.25">
      <c r="A2626" s="302"/>
      <c r="B2626" s="303"/>
      <c r="C2626" s="304"/>
      <c r="D2626" s="847"/>
      <c r="E2626" s="848"/>
      <c r="F2626" s="849"/>
      <c r="G2626" s="846"/>
      <c r="H2626" s="850"/>
      <c r="I2626" s="257"/>
      <c r="J2626" s="257"/>
      <c r="K2626" s="257"/>
      <c r="L2626" s="700"/>
      <c r="M2626" s="701"/>
    </row>
    <row r="2627" spans="1:13" hidden="1" x14ac:dyDescent="0.25">
      <c r="A2627" s="302"/>
      <c r="B2627" s="303"/>
      <c r="C2627" s="304"/>
      <c r="D2627" s="847"/>
      <c r="E2627" s="848"/>
      <c r="F2627" s="849"/>
      <c r="G2627" s="846"/>
      <c r="H2627" s="850"/>
      <c r="I2627" s="257"/>
      <c r="J2627" s="257"/>
      <c r="K2627" s="257"/>
      <c r="L2627" s="700"/>
      <c r="M2627" s="701"/>
    </row>
    <row r="2628" spans="1:13" hidden="1" x14ac:dyDescent="0.25">
      <c r="A2628" s="302"/>
      <c r="B2628" s="303"/>
      <c r="C2628" s="304"/>
      <c r="D2628" s="847"/>
      <c r="E2628" s="848"/>
      <c r="F2628" s="849"/>
      <c r="G2628" s="846"/>
      <c r="H2628" s="850"/>
      <c r="I2628" s="257"/>
      <c r="J2628" s="257"/>
      <c r="K2628" s="257"/>
      <c r="L2628" s="700"/>
      <c r="M2628" s="701"/>
    </row>
    <row r="2629" spans="1:13" hidden="1" x14ac:dyDescent="0.25">
      <c r="A2629" s="302"/>
      <c r="B2629" s="303"/>
      <c r="C2629" s="304"/>
      <c r="D2629" s="847"/>
      <c r="E2629" s="848"/>
      <c r="F2629" s="849"/>
      <c r="G2629" s="846"/>
      <c r="H2629" s="850"/>
      <c r="I2629" s="257"/>
      <c r="J2629" s="257"/>
      <c r="K2629" s="257"/>
      <c r="L2629" s="700"/>
      <c r="M2629" s="701"/>
    </row>
    <row r="2630" spans="1:13" hidden="1" x14ac:dyDescent="0.25">
      <c r="A2630" s="302"/>
      <c r="B2630" s="303"/>
      <c r="C2630" s="304"/>
      <c r="D2630" s="847"/>
      <c r="E2630" s="848"/>
      <c r="F2630" s="849"/>
      <c r="G2630" s="846"/>
      <c r="H2630" s="850"/>
      <c r="I2630" s="257"/>
      <c r="J2630" s="257"/>
      <c r="K2630" s="257"/>
      <c r="L2630" s="700"/>
      <c r="M2630" s="701"/>
    </row>
    <row r="2631" spans="1:13" hidden="1" x14ac:dyDescent="0.25">
      <c r="A2631" s="302"/>
      <c r="B2631" s="303"/>
      <c r="C2631" s="304"/>
      <c r="D2631" s="847"/>
      <c r="E2631" s="848"/>
      <c r="F2631" s="849"/>
      <c r="G2631" s="846"/>
      <c r="H2631" s="850"/>
      <c r="I2631" s="257"/>
      <c r="J2631" s="257"/>
      <c r="K2631" s="257"/>
      <c r="L2631" s="700"/>
      <c r="M2631" s="701"/>
    </row>
    <row r="2632" spans="1:13" hidden="1" x14ac:dyDescent="0.25">
      <c r="A2632" s="302"/>
      <c r="B2632" s="303"/>
      <c r="C2632" s="304"/>
      <c r="D2632" s="847"/>
      <c r="E2632" s="848"/>
      <c r="F2632" s="849"/>
      <c r="G2632" s="846"/>
      <c r="H2632" s="850"/>
      <c r="I2632" s="257"/>
      <c r="J2632" s="257"/>
      <c r="K2632" s="257"/>
      <c r="L2632" s="700"/>
      <c r="M2632" s="701"/>
    </row>
    <row r="2633" spans="1:13" hidden="1" x14ac:dyDescent="0.25">
      <c r="A2633" s="302"/>
      <c r="B2633" s="303"/>
      <c r="C2633" s="304"/>
      <c r="D2633" s="847"/>
      <c r="E2633" s="848"/>
      <c r="F2633" s="849"/>
      <c r="G2633" s="846"/>
      <c r="H2633" s="850"/>
      <c r="I2633" s="257"/>
      <c r="J2633" s="257"/>
      <c r="K2633" s="257"/>
      <c r="L2633" s="700"/>
      <c r="M2633" s="701"/>
    </row>
    <row r="2634" spans="1:13" hidden="1" x14ac:dyDescent="0.25">
      <c r="A2634" s="302"/>
      <c r="B2634" s="303"/>
      <c r="C2634" s="304"/>
      <c r="D2634" s="847"/>
      <c r="E2634" s="848"/>
      <c r="F2634" s="849"/>
      <c r="G2634" s="846"/>
      <c r="H2634" s="850"/>
      <c r="I2634" s="257"/>
      <c r="J2634" s="257"/>
      <c r="K2634" s="257"/>
      <c r="L2634" s="700"/>
      <c r="M2634" s="701"/>
    </row>
    <row r="2635" spans="1:13" hidden="1" x14ac:dyDescent="0.25">
      <c r="A2635" s="302"/>
      <c r="B2635" s="303"/>
      <c r="C2635" s="304"/>
      <c r="D2635" s="847"/>
      <c r="E2635" s="848"/>
      <c r="F2635" s="849"/>
      <c r="G2635" s="846"/>
      <c r="H2635" s="850"/>
      <c r="I2635" s="257"/>
      <c r="J2635" s="257"/>
      <c r="K2635" s="257"/>
      <c r="L2635" s="700"/>
      <c r="M2635" s="701"/>
    </row>
    <row r="2636" spans="1:13" hidden="1" x14ac:dyDescent="0.25">
      <c r="A2636" s="302"/>
      <c r="B2636" s="303"/>
      <c r="C2636" s="304"/>
      <c r="D2636" s="847"/>
      <c r="E2636" s="848"/>
      <c r="F2636" s="849"/>
      <c r="G2636" s="846"/>
      <c r="H2636" s="850"/>
      <c r="I2636" s="257"/>
      <c r="J2636" s="257"/>
      <c r="K2636" s="257"/>
      <c r="L2636" s="700"/>
      <c r="M2636" s="701"/>
    </row>
    <row r="2637" spans="1:13" hidden="1" x14ac:dyDescent="0.25">
      <c r="A2637" s="302"/>
      <c r="B2637" s="303"/>
      <c r="C2637" s="304"/>
      <c r="D2637" s="847"/>
      <c r="E2637" s="848"/>
      <c r="F2637" s="849"/>
      <c r="G2637" s="846"/>
      <c r="H2637" s="850"/>
      <c r="I2637" s="257"/>
      <c r="J2637" s="257"/>
      <c r="K2637" s="257"/>
      <c r="L2637" s="700"/>
      <c r="M2637" s="701"/>
    </row>
    <row r="2638" spans="1:13" hidden="1" x14ac:dyDescent="0.25">
      <c r="A2638" s="302"/>
      <c r="B2638" s="303"/>
      <c r="C2638" s="304"/>
      <c r="D2638" s="847"/>
      <c r="E2638" s="848"/>
      <c r="F2638" s="849"/>
      <c r="G2638" s="846"/>
      <c r="H2638" s="850"/>
      <c r="I2638" s="257"/>
      <c r="J2638" s="257"/>
      <c r="K2638" s="257"/>
      <c r="L2638" s="700"/>
      <c r="M2638" s="701"/>
    </row>
    <row r="2639" spans="1:13" hidden="1" x14ac:dyDescent="0.25">
      <c r="A2639" s="302"/>
      <c r="B2639" s="303"/>
      <c r="C2639" s="304"/>
      <c r="D2639" s="847"/>
      <c r="E2639" s="848"/>
      <c r="F2639" s="849"/>
      <c r="G2639" s="846"/>
      <c r="H2639" s="850"/>
      <c r="I2639" s="257"/>
      <c r="J2639" s="257"/>
      <c r="K2639" s="257"/>
      <c r="L2639" s="700"/>
      <c r="M2639" s="701"/>
    </row>
    <row r="2640" spans="1:13" hidden="1" x14ac:dyDescent="0.25">
      <c r="A2640" s="302"/>
      <c r="B2640" s="303"/>
      <c r="C2640" s="304"/>
      <c r="D2640" s="847"/>
      <c r="E2640" s="848"/>
      <c r="F2640" s="849"/>
      <c r="G2640" s="846"/>
      <c r="H2640" s="850"/>
      <c r="I2640" s="257"/>
      <c r="J2640" s="257"/>
      <c r="K2640" s="257"/>
      <c r="L2640" s="700"/>
      <c r="M2640" s="701"/>
    </row>
    <row r="2641" spans="1:13" hidden="1" x14ac:dyDescent="0.25">
      <c r="A2641" s="302"/>
      <c r="B2641" s="303"/>
      <c r="C2641" s="304"/>
      <c r="D2641" s="847"/>
      <c r="E2641" s="848"/>
      <c r="F2641" s="849"/>
      <c r="G2641" s="846"/>
      <c r="H2641" s="850"/>
      <c r="I2641" s="257"/>
      <c r="J2641" s="257"/>
      <c r="K2641" s="257"/>
      <c r="L2641" s="700"/>
      <c r="M2641" s="701"/>
    </row>
    <row r="2642" spans="1:13" hidden="1" x14ac:dyDescent="0.25">
      <c r="A2642" s="302"/>
      <c r="B2642" s="303"/>
      <c r="C2642" s="304"/>
      <c r="D2642" s="847"/>
      <c r="E2642" s="848"/>
      <c r="F2642" s="849"/>
      <c r="G2642" s="846"/>
      <c r="H2642" s="850"/>
      <c r="I2642" s="257"/>
      <c r="J2642" s="257"/>
      <c r="K2642" s="257"/>
      <c r="L2642" s="700"/>
      <c r="M2642" s="701"/>
    </row>
    <row r="2643" spans="1:13" hidden="1" x14ac:dyDescent="0.25">
      <c r="A2643" s="302"/>
      <c r="B2643" s="303"/>
      <c r="C2643" s="304"/>
      <c r="D2643" s="847"/>
      <c r="E2643" s="848"/>
      <c r="F2643" s="849"/>
      <c r="G2643" s="846"/>
      <c r="H2643" s="850"/>
      <c r="I2643" s="257"/>
      <c r="J2643" s="257"/>
      <c r="K2643" s="257"/>
      <c r="L2643" s="700"/>
      <c r="M2643" s="701"/>
    </row>
    <row r="2644" spans="1:13" hidden="1" x14ac:dyDescent="0.25">
      <c r="A2644" s="302"/>
      <c r="B2644" s="303"/>
      <c r="C2644" s="304"/>
      <c r="D2644" s="847"/>
      <c r="E2644" s="848"/>
      <c r="F2644" s="849"/>
      <c r="G2644" s="846"/>
      <c r="H2644" s="850"/>
      <c r="I2644" s="257"/>
      <c r="J2644" s="257"/>
      <c r="K2644" s="257"/>
      <c r="L2644" s="700"/>
      <c r="M2644" s="701"/>
    </row>
    <row r="2645" spans="1:13" hidden="1" x14ac:dyDescent="0.25">
      <c r="A2645" s="302"/>
      <c r="B2645" s="303"/>
      <c r="C2645" s="304"/>
      <c r="D2645" s="847"/>
      <c r="E2645" s="848"/>
      <c r="F2645" s="849"/>
      <c r="G2645" s="846"/>
      <c r="H2645" s="850"/>
      <c r="I2645" s="257"/>
      <c r="J2645" s="257"/>
      <c r="K2645" s="257"/>
      <c r="L2645" s="700"/>
      <c r="M2645" s="701"/>
    </row>
    <row r="2646" spans="1:13" hidden="1" x14ac:dyDescent="0.25">
      <c r="A2646" s="302"/>
      <c r="B2646" s="303"/>
      <c r="C2646" s="304"/>
      <c r="D2646" s="847"/>
      <c r="E2646" s="848"/>
      <c r="F2646" s="849"/>
      <c r="G2646" s="846"/>
      <c r="H2646" s="850"/>
      <c r="I2646" s="257"/>
      <c r="J2646" s="257"/>
      <c r="K2646" s="257"/>
      <c r="L2646" s="700"/>
      <c r="M2646" s="701"/>
    </row>
    <row r="2647" spans="1:13" hidden="1" x14ac:dyDescent="0.25">
      <c r="A2647" s="302"/>
      <c r="B2647" s="303"/>
      <c r="C2647" s="304"/>
      <c r="D2647" s="847"/>
      <c r="E2647" s="848"/>
      <c r="F2647" s="849"/>
      <c r="G2647" s="846"/>
      <c r="H2647" s="850"/>
      <c r="I2647" s="257"/>
      <c r="J2647" s="257"/>
      <c r="K2647" s="257"/>
      <c r="L2647" s="700"/>
      <c r="M2647" s="701"/>
    </row>
    <row r="2648" spans="1:13" hidden="1" x14ac:dyDescent="0.25">
      <c r="A2648" s="302"/>
      <c r="B2648" s="303"/>
      <c r="C2648" s="304"/>
      <c r="D2648" s="847"/>
      <c r="E2648" s="848"/>
      <c r="F2648" s="849"/>
      <c r="G2648" s="846"/>
      <c r="H2648" s="850"/>
      <c r="I2648" s="257"/>
      <c r="J2648" s="257"/>
      <c r="K2648" s="257"/>
      <c r="L2648" s="700"/>
      <c r="M2648" s="701"/>
    </row>
    <row r="2649" spans="1:13" hidden="1" x14ac:dyDescent="0.25">
      <c r="A2649" s="302"/>
      <c r="B2649" s="303"/>
      <c r="C2649" s="304"/>
      <c r="D2649" s="847"/>
      <c r="E2649" s="848"/>
      <c r="F2649" s="849"/>
      <c r="G2649" s="846"/>
      <c r="H2649" s="850"/>
      <c r="I2649" s="257"/>
      <c r="J2649" s="257"/>
      <c r="K2649" s="257"/>
      <c r="L2649" s="700"/>
      <c r="M2649" s="701"/>
    </row>
    <row r="2650" spans="1:13" hidden="1" x14ac:dyDescent="0.25">
      <c r="A2650" s="302"/>
      <c r="B2650" s="303"/>
      <c r="C2650" s="304"/>
      <c r="D2650" s="847"/>
      <c r="E2650" s="848"/>
      <c r="F2650" s="849"/>
      <c r="G2650" s="846"/>
      <c r="H2650" s="850"/>
      <c r="I2650" s="257"/>
      <c r="J2650" s="257"/>
      <c r="K2650" s="257"/>
      <c r="L2650" s="700"/>
      <c r="M2650" s="701"/>
    </row>
    <row r="2651" spans="1:13" hidden="1" x14ac:dyDescent="0.25">
      <c r="A2651" s="302"/>
      <c r="B2651" s="303"/>
      <c r="C2651" s="304"/>
      <c r="D2651" s="847"/>
      <c r="E2651" s="848"/>
      <c r="F2651" s="849"/>
      <c r="G2651" s="846"/>
      <c r="H2651" s="850"/>
      <c r="I2651" s="257"/>
      <c r="J2651" s="257"/>
      <c r="K2651" s="257"/>
      <c r="L2651" s="700"/>
      <c r="M2651" s="701"/>
    </row>
    <row r="2652" spans="1:13" hidden="1" x14ac:dyDescent="0.25">
      <c r="A2652" s="302"/>
      <c r="B2652" s="303"/>
      <c r="C2652" s="304"/>
      <c r="D2652" s="847"/>
      <c r="E2652" s="848"/>
      <c r="F2652" s="849"/>
      <c r="G2652" s="846"/>
      <c r="H2652" s="850"/>
      <c r="I2652" s="257"/>
      <c r="J2652" s="257"/>
      <c r="K2652" s="257"/>
      <c r="L2652" s="700"/>
      <c r="M2652" s="701"/>
    </row>
    <row r="2653" spans="1:13" hidden="1" x14ac:dyDescent="0.25">
      <c r="A2653" s="302"/>
      <c r="B2653" s="303"/>
      <c r="C2653" s="304"/>
      <c r="D2653" s="847"/>
      <c r="E2653" s="848"/>
      <c r="F2653" s="849"/>
      <c r="G2653" s="846"/>
      <c r="H2653" s="850"/>
      <c r="I2653" s="257"/>
      <c r="J2653" s="257"/>
      <c r="K2653" s="257"/>
      <c r="L2653" s="700"/>
      <c r="M2653" s="701"/>
    </row>
    <row r="2654" spans="1:13" hidden="1" x14ac:dyDescent="0.25">
      <c r="A2654" s="302"/>
      <c r="B2654" s="303"/>
      <c r="C2654" s="304"/>
      <c r="D2654" s="847"/>
      <c r="E2654" s="848"/>
      <c r="F2654" s="849"/>
      <c r="G2654" s="846"/>
      <c r="H2654" s="850"/>
      <c r="I2654" s="257"/>
      <c r="J2654" s="257"/>
      <c r="K2654" s="257"/>
      <c r="L2654" s="700"/>
      <c r="M2654" s="701"/>
    </row>
    <row r="2655" spans="1:13" hidden="1" x14ac:dyDescent="0.25">
      <c r="A2655" s="302"/>
      <c r="B2655" s="303"/>
      <c r="C2655" s="304"/>
      <c r="D2655" s="847"/>
      <c r="E2655" s="848"/>
      <c r="F2655" s="849"/>
      <c r="G2655" s="846"/>
      <c r="H2655" s="850"/>
      <c r="I2655" s="257"/>
      <c r="J2655" s="257"/>
      <c r="K2655" s="257"/>
      <c r="L2655" s="700"/>
      <c r="M2655" s="701"/>
    </row>
    <row r="2656" spans="1:13" hidden="1" x14ac:dyDescent="0.25">
      <c r="A2656" s="302"/>
      <c r="B2656" s="303"/>
      <c r="C2656" s="304"/>
      <c r="D2656" s="847"/>
      <c r="E2656" s="848"/>
      <c r="F2656" s="849"/>
      <c r="G2656" s="846"/>
      <c r="H2656" s="850"/>
      <c r="I2656" s="257"/>
      <c r="J2656" s="257"/>
      <c r="K2656" s="257"/>
      <c r="L2656" s="700"/>
      <c r="M2656" s="701"/>
    </row>
    <row r="2657" spans="1:13" hidden="1" x14ac:dyDescent="0.25">
      <c r="A2657" s="302"/>
      <c r="B2657" s="303"/>
      <c r="C2657" s="304"/>
      <c r="D2657" s="847"/>
      <c r="E2657" s="848"/>
      <c r="F2657" s="849"/>
      <c r="G2657" s="846"/>
      <c r="H2657" s="850"/>
      <c r="I2657" s="257"/>
      <c r="J2657" s="257"/>
      <c r="K2657" s="257"/>
      <c r="L2657" s="700"/>
      <c r="M2657" s="701"/>
    </row>
    <row r="2658" spans="1:13" hidden="1" x14ac:dyDescent="0.25">
      <c r="A2658" s="302"/>
      <c r="B2658" s="303"/>
      <c r="C2658" s="304"/>
      <c r="D2658" s="847"/>
      <c r="E2658" s="848"/>
      <c r="F2658" s="849"/>
      <c r="G2658" s="846"/>
      <c r="H2658" s="850"/>
      <c r="I2658" s="257"/>
      <c r="J2658" s="257"/>
      <c r="K2658" s="257"/>
      <c r="L2658" s="700"/>
      <c r="M2658" s="701"/>
    </row>
    <row r="2659" spans="1:13" hidden="1" x14ac:dyDescent="0.25">
      <c r="A2659" s="302"/>
      <c r="B2659" s="303"/>
      <c r="C2659" s="304"/>
      <c r="D2659" s="847"/>
      <c r="E2659" s="848"/>
      <c r="F2659" s="849"/>
      <c r="G2659" s="846"/>
      <c r="H2659" s="850"/>
      <c r="I2659" s="257"/>
      <c r="J2659" s="257"/>
      <c r="K2659" s="257"/>
      <c r="L2659" s="700"/>
      <c r="M2659" s="701"/>
    </row>
    <row r="2660" spans="1:13" hidden="1" x14ac:dyDescent="0.25">
      <c r="A2660" s="302"/>
      <c r="B2660" s="303"/>
      <c r="C2660" s="304"/>
      <c r="D2660" s="847"/>
      <c r="E2660" s="848"/>
      <c r="F2660" s="849"/>
      <c r="G2660" s="846"/>
      <c r="H2660" s="850"/>
      <c r="I2660" s="257"/>
      <c r="J2660" s="257"/>
      <c r="K2660" s="257"/>
      <c r="L2660" s="700"/>
      <c r="M2660" s="701"/>
    </row>
    <row r="2661" spans="1:13" hidden="1" x14ac:dyDescent="0.25">
      <c r="A2661" s="302"/>
      <c r="B2661" s="303"/>
      <c r="C2661" s="304"/>
      <c r="D2661" s="847"/>
      <c r="E2661" s="848"/>
      <c r="F2661" s="849"/>
      <c r="G2661" s="846"/>
      <c r="H2661" s="850"/>
      <c r="I2661" s="257"/>
      <c r="J2661" s="257"/>
      <c r="K2661" s="257"/>
      <c r="L2661" s="700"/>
      <c r="M2661" s="701"/>
    </row>
    <row r="2662" spans="1:13" hidden="1" x14ac:dyDescent="0.25">
      <c r="A2662" s="302"/>
      <c r="B2662" s="303"/>
      <c r="C2662" s="304"/>
      <c r="D2662" s="847"/>
      <c r="E2662" s="848"/>
      <c r="F2662" s="849"/>
      <c r="G2662" s="846"/>
      <c r="H2662" s="850"/>
      <c r="I2662" s="257"/>
      <c r="J2662" s="257"/>
      <c r="K2662" s="257"/>
      <c r="L2662" s="700"/>
      <c r="M2662" s="701"/>
    </row>
    <row r="2663" spans="1:13" hidden="1" x14ac:dyDescent="0.25">
      <c r="A2663" s="302"/>
      <c r="B2663" s="303"/>
      <c r="C2663" s="304"/>
      <c r="D2663" s="847"/>
      <c r="E2663" s="848"/>
      <c r="F2663" s="849"/>
      <c r="G2663" s="846"/>
      <c r="H2663" s="850"/>
      <c r="I2663" s="257"/>
      <c r="J2663" s="257"/>
      <c r="K2663" s="257"/>
      <c r="L2663" s="700"/>
      <c r="M2663" s="701"/>
    </row>
    <row r="2664" spans="1:13" hidden="1" x14ac:dyDescent="0.25">
      <c r="A2664" s="302"/>
      <c r="B2664" s="303"/>
      <c r="C2664" s="304"/>
      <c r="D2664" s="847"/>
      <c r="E2664" s="848"/>
      <c r="F2664" s="849"/>
      <c r="G2664" s="846"/>
      <c r="H2664" s="850"/>
      <c r="I2664" s="257"/>
      <c r="J2664" s="257"/>
      <c r="K2664" s="257"/>
      <c r="L2664" s="700"/>
      <c r="M2664" s="701"/>
    </row>
    <row r="2665" spans="1:13" hidden="1" x14ac:dyDescent="0.25">
      <c r="A2665" s="302"/>
      <c r="B2665" s="303"/>
      <c r="C2665" s="304"/>
      <c r="D2665" s="847"/>
      <c r="E2665" s="848"/>
      <c r="F2665" s="849"/>
      <c r="G2665" s="846"/>
      <c r="H2665" s="850"/>
      <c r="I2665" s="257"/>
      <c r="J2665" s="257"/>
      <c r="K2665" s="257"/>
      <c r="L2665" s="700"/>
      <c r="M2665" s="701"/>
    </row>
    <row r="2666" spans="1:13" hidden="1" x14ac:dyDescent="0.25">
      <c r="A2666" s="302"/>
      <c r="B2666" s="303"/>
      <c r="C2666" s="304"/>
      <c r="D2666" s="847"/>
      <c r="E2666" s="848"/>
      <c r="F2666" s="849"/>
      <c r="G2666" s="846"/>
      <c r="H2666" s="850"/>
      <c r="I2666" s="257"/>
      <c r="J2666" s="257"/>
      <c r="K2666" s="257"/>
      <c r="L2666" s="700"/>
      <c r="M2666" s="701"/>
    </row>
    <row r="2667" spans="1:13" hidden="1" x14ac:dyDescent="0.25">
      <c r="A2667" s="302"/>
      <c r="B2667" s="303"/>
      <c r="C2667" s="304"/>
      <c r="D2667" s="847"/>
      <c r="E2667" s="848"/>
      <c r="F2667" s="849"/>
      <c r="G2667" s="846"/>
      <c r="H2667" s="850"/>
      <c r="I2667" s="257"/>
      <c r="J2667" s="257"/>
      <c r="K2667" s="257"/>
      <c r="L2667" s="700"/>
      <c r="M2667" s="701"/>
    </row>
    <row r="2668" spans="1:13" hidden="1" x14ac:dyDescent="0.25">
      <c r="A2668" s="302"/>
      <c r="B2668" s="303"/>
      <c r="C2668" s="304"/>
      <c r="D2668" s="847"/>
      <c r="E2668" s="848"/>
      <c r="F2668" s="849"/>
      <c r="G2668" s="846"/>
      <c r="H2668" s="850"/>
      <c r="I2668" s="257"/>
      <c r="J2668" s="257"/>
      <c r="K2668" s="257"/>
      <c r="L2668" s="700"/>
      <c r="M2668" s="701"/>
    </row>
    <row r="2669" spans="1:13" hidden="1" x14ac:dyDescent="0.25">
      <c r="A2669" s="302"/>
      <c r="B2669" s="303"/>
      <c r="C2669" s="304"/>
      <c r="D2669" s="847"/>
      <c r="E2669" s="848"/>
      <c r="F2669" s="849"/>
      <c r="G2669" s="846"/>
      <c r="H2669" s="850"/>
      <c r="I2669" s="257"/>
      <c r="J2669" s="257"/>
      <c r="K2669" s="257"/>
      <c r="L2669" s="700"/>
      <c r="M2669" s="701"/>
    </row>
    <row r="2670" spans="1:13" hidden="1" x14ac:dyDescent="0.25">
      <c r="A2670" s="302"/>
      <c r="B2670" s="303"/>
      <c r="C2670" s="304"/>
      <c r="D2670" s="847"/>
      <c r="E2670" s="848"/>
      <c r="F2670" s="849"/>
      <c r="G2670" s="846"/>
      <c r="H2670" s="850"/>
      <c r="I2670" s="257"/>
      <c r="J2670" s="257"/>
      <c r="K2670" s="257"/>
      <c r="L2670" s="700"/>
      <c r="M2670" s="701"/>
    </row>
    <row r="2671" spans="1:13" hidden="1" x14ac:dyDescent="0.25">
      <c r="A2671" s="302"/>
      <c r="B2671" s="303"/>
      <c r="C2671" s="304"/>
      <c r="D2671" s="847"/>
      <c r="E2671" s="848"/>
      <c r="F2671" s="849"/>
      <c r="G2671" s="846"/>
      <c r="H2671" s="850"/>
      <c r="I2671" s="257"/>
      <c r="J2671" s="257"/>
      <c r="K2671" s="257"/>
      <c r="L2671" s="700"/>
      <c r="M2671" s="701"/>
    </row>
    <row r="2672" spans="1:13" hidden="1" x14ac:dyDescent="0.25">
      <c r="A2672" s="302"/>
      <c r="B2672" s="303"/>
      <c r="C2672" s="304"/>
      <c r="D2672" s="847"/>
      <c r="E2672" s="848"/>
      <c r="F2672" s="849"/>
      <c r="G2672" s="846"/>
      <c r="H2672" s="850"/>
      <c r="I2672" s="257"/>
      <c r="J2672" s="257"/>
      <c r="K2672" s="257"/>
      <c r="L2672" s="700"/>
      <c r="M2672" s="701"/>
    </row>
    <row r="2673" spans="1:13" hidden="1" x14ac:dyDescent="0.25">
      <c r="A2673" s="302"/>
      <c r="B2673" s="303"/>
      <c r="C2673" s="304"/>
      <c r="D2673" s="847"/>
      <c r="E2673" s="848"/>
      <c r="F2673" s="849"/>
      <c r="G2673" s="846"/>
      <c r="H2673" s="850"/>
      <c r="I2673" s="257"/>
      <c r="J2673" s="257"/>
      <c r="K2673" s="257"/>
      <c r="L2673" s="700"/>
      <c r="M2673" s="701"/>
    </row>
    <row r="2674" spans="1:13" hidden="1" x14ac:dyDescent="0.25">
      <c r="A2674" s="302"/>
      <c r="B2674" s="303"/>
      <c r="C2674" s="304"/>
      <c r="D2674" s="847"/>
      <c r="E2674" s="848"/>
      <c r="F2674" s="849"/>
      <c r="G2674" s="846"/>
      <c r="H2674" s="850"/>
      <c r="I2674" s="257"/>
      <c r="J2674" s="257"/>
      <c r="K2674" s="257"/>
      <c r="L2674" s="700"/>
      <c r="M2674" s="701"/>
    </row>
    <row r="2675" spans="1:13" hidden="1" x14ac:dyDescent="0.25">
      <c r="A2675" s="302"/>
      <c r="B2675" s="303"/>
      <c r="C2675" s="304"/>
      <c r="D2675" s="847"/>
      <c r="E2675" s="848"/>
      <c r="F2675" s="849"/>
      <c r="G2675" s="846"/>
      <c r="H2675" s="850"/>
      <c r="I2675" s="257"/>
      <c r="J2675" s="257"/>
      <c r="K2675" s="257"/>
      <c r="L2675" s="700"/>
      <c r="M2675" s="701"/>
    </row>
    <row r="2676" spans="1:13" hidden="1" x14ac:dyDescent="0.25">
      <c r="A2676" s="302"/>
      <c r="B2676" s="303"/>
      <c r="C2676" s="304"/>
      <c r="D2676" s="847"/>
      <c r="E2676" s="848"/>
      <c r="F2676" s="849"/>
      <c r="G2676" s="846"/>
      <c r="H2676" s="850"/>
      <c r="I2676" s="257"/>
      <c r="J2676" s="257"/>
      <c r="K2676" s="257"/>
      <c r="L2676" s="700"/>
      <c r="M2676" s="701"/>
    </row>
    <row r="2677" spans="1:13" hidden="1" x14ac:dyDescent="0.25">
      <c r="A2677" s="302"/>
      <c r="B2677" s="303"/>
      <c r="C2677" s="304"/>
      <c r="D2677" s="847"/>
      <c r="E2677" s="848"/>
      <c r="F2677" s="849"/>
      <c r="G2677" s="846"/>
      <c r="H2677" s="850"/>
      <c r="I2677" s="257"/>
      <c r="J2677" s="257"/>
      <c r="K2677" s="257"/>
      <c r="L2677" s="700"/>
      <c r="M2677" s="701"/>
    </row>
    <row r="2678" spans="1:13" hidden="1" x14ac:dyDescent="0.25">
      <c r="A2678" s="302"/>
      <c r="B2678" s="303"/>
      <c r="C2678" s="304"/>
      <c r="D2678" s="847"/>
      <c r="E2678" s="848"/>
      <c r="F2678" s="849"/>
      <c r="G2678" s="846"/>
      <c r="H2678" s="850"/>
      <c r="I2678" s="257"/>
      <c r="J2678" s="257"/>
      <c r="K2678" s="257"/>
      <c r="L2678" s="700"/>
      <c r="M2678" s="701"/>
    </row>
    <row r="2679" spans="1:13" hidden="1" x14ac:dyDescent="0.25">
      <c r="A2679" s="302"/>
      <c r="B2679" s="303"/>
      <c r="C2679" s="304"/>
      <c r="D2679" s="847"/>
      <c r="E2679" s="848"/>
      <c r="F2679" s="849"/>
      <c r="G2679" s="846"/>
      <c r="H2679" s="850"/>
      <c r="I2679" s="257"/>
      <c r="J2679" s="257"/>
      <c r="K2679" s="257"/>
      <c r="L2679" s="700"/>
      <c r="M2679" s="701"/>
    </row>
    <row r="2680" spans="1:13" hidden="1" x14ac:dyDescent="0.25">
      <c r="A2680" s="302"/>
      <c r="B2680" s="303"/>
      <c r="C2680" s="304"/>
      <c r="D2680" s="847"/>
      <c r="E2680" s="848"/>
      <c r="F2680" s="849"/>
      <c r="G2680" s="846"/>
      <c r="H2680" s="850"/>
      <c r="I2680" s="257"/>
      <c r="J2680" s="257"/>
      <c r="K2680" s="257"/>
      <c r="L2680" s="700"/>
      <c r="M2680" s="701"/>
    </row>
    <row r="2681" spans="1:13" hidden="1" x14ac:dyDescent="0.25">
      <c r="A2681" s="302"/>
      <c r="B2681" s="303"/>
      <c r="C2681" s="304"/>
      <c r="D2681" s="847"/>
      <c r="E2681" s="848"/>
      <c r="F2681" s="849"/>
      <c r="G2681" s="846"/>
      <c r="H2681" s="850"/>
      <c r="I2681" s="257"/>
      <c r="J2681" s="257"/>
      <c r="K2681" s="257"/>
      <c r="L2681" s="700"/>
      <c r="M2681" s="701"/>
    </row>
    <row r="2682" spans="1:13" hidden="1" x14ac:dyDescent="0.25">
      <c r="A2682" s="302"/>
      <c r="B2682" s="303"/>
      <c r="C2682" s="304"/>
      <c r="D2682" s="847"/>
      <c r="E2682" s="848"/>
      <c r="F2682" s="849"/>
      <c r="G2682" s="846"/>
      <c r="H2682" s="850"/>
      <c r="I2682" s="257"/>
      <c r="J2682" s="257"/>
      <c r="K2682" s="257"/>
      <c r="L2682" s="700"/>
      <c r="M2682" s="701"/>
    </row>
    <row r="2683" spans="1:13" hidden="1" x14ac:dyDescent="0.25">
      <c r="A2683" s="302"/>
      <c r="B2683" s="303"/>
      <c r="C2683" s="304"/>
      <c r="D2683" s="847"/>
      <c r="E2683" s="848"/>
      <c r="F2683" s="849"/>
      <c r="G2683" s="846"/>
      <c r="H2683" s="850"/>
      <c r="I2683" s="257"/>
      <c r="J2683" s="257"/>
      <c r="K2683" s="257"/>
      <c r="L2683" s="700"/>
      <c r="M2683" s="701"/>
    </row>
    <row r="2684" spans="1:13" hidden="1" x14ac:dyDescent="0.25">
      <c r="A2684" s="302"/>
      <c r="B2684" s="303"/>
      <c r="C2684" s="304"/>
      <c r="D2684" s="847"/>
      <c r="E2684" s="848"/>
      <c r="F2684" s="849"/>
      <c r="G2684" s="846"/>
      <c r="H2684" s="850"/>
      <c r="I2684" s="257"/>
      <c r="J2684" s="257"/>
      <c r="K2684" s="257"/>
      <c r="L2684" s="700"/>
      <c r="M2684" s="701"/>
    </row>
    <row r="2685" spans="1:13" hidden="1" x14ac:dyDescent="0.25">
      <c r="A2685" s="302"/>
      <c r="B2685" s="303"/>
      <c r="C2685" s="304"/>
      <c r="D2685" s="847"/>
      <c r="E2685" s="848"/>
      <c r="F2685" s="849"/>
      <c r="G2685" s="846"/>
      <c r="H2685" s="850"/>
      <c r="I2685" s="257"/>
      <c r="J2685" s="257"/>
      <c r="K2685" s="257"/>
      <c r="L2685" s="700"/>
      <c r="M2685" s="701"/>
    </row>
    <row r="2686" spans="1:13" hidden="1" x14ac:dyDescent="0.25">
      <c r="A2686" s="302"/>
      <c r="B2686" s="303"/>
      <c r="C2686" s="304"/>
      <c r="D2686" s="847"/>
      <c r="E2686" s="848"/>
      <c r="F2686" s="849"/>
      <c r="G2686" s="846"/>
      <c r="H2686" s="850"/>
      <c r="I2686" s="257"/>
      <c r="J2686" s="257"/>
      <c r="K2686" s="257"/>
      <c r="L2686" s="700"/>
      <c r="M2686" s="701"/>
    </row>
    <row r="2687" spans="1:13" hidden="1" x14ac:dyDescent="0.25">
      <c r="A2687" s="302"/>
      <c r="B2687" s="303"/>
      <c r="C2687" s="304"/>
      <c r="D2687" s="847"/>
      <c r="E2687" s="848"/>
      <c r="F2687" s="849"/>
      <c r="G2687" s="846"/>
      <c r="H2687" s="850"/>
      <c r="I2687" s="257"/>
      <c r="J2687" s="257"/>
      <c r="K2687" s="257"/>
      <c r="L2687" s="700"/>
      <c r="M2687" s="701"/>
    </row>
    <row r="2688" spans="1:13" hidden="1" x14ac:dyDescent="0.25">
      <c r="A2688" s="302"/>
      <c r="B2688" s="303"/>
      <c r="C2688" s="304"/>
      <c r="D2688" s="847"/>
      <c r="E2688" s="848"/>
      <c r="F2688" s="849"/>
      <c r="G2688" s="846"/>
      <c r="H2688" s="850"/>
      <c r="I2688" s="257"/>
      <c r="J2688" s="257"/>
      <c r="K2688" s="257"/>
      <c r="L2688" s="700"/>
      <c r="M2688" s="701"/>
    </row>
    <row r="2689" spans="1:13" hidden="1" x14ac:dyDescent="0.25">
      <c r="A2689" s="302"/>
      <c r="B2689" s="303"/>
      <c r="C2689" s="304"/>
      <c r="D2689" s="847"/>
      <c r="E2689" s="848"/>
      <c r="F2689" s="849"/>
      <c r="G2689" s="846"/>
      <c r="H2689" s="850"/>
      <c r="I2689" s="257"/>
      <c r="J2689" s="257"/>
      <c r="K2689" s="257"/>
      <c r="L2689" s="700"/>
      <c r="M2689" s="701"/>
    </row>
    <row r="2690" spans="1:13" hidden="1" x14ac:dyDescent="0.25">
      <c r="A2690" s="302"/>
      <c r="B2690" s="303"/>
      <c r="C2690" s="304"/>
      <c r="D2690" s="847"/>
      <c r="E2690" s="848"/>
      <c r="F2690" s="849"/>
      <c r="G2690" s="846"/>
      <c r="H2690" s="850"/>
      <c r="I2690" s="257"/>
      <c r="J2690" s="257"/>
      <c r="K2690" s="257"/>
      <c r="L2690" s="700"/>
      <c r="M2690" s="701"/>
    </row>
    <row r="2691" spans="1:13" hidden="1" x14ac:dyDescent="0.25">
      <c r="A2691" s="302"/>
      <c r="B2691" s="303"/>
      <c r="C2691" s="304"/>
      <c r="D2691" s="847"/>
      <c r="E2691" s="848"/>
      <c r="F2691" s="849"/>
      <c r="G2691" s="846"/>
      <c r="H2691" s="850"/>
      <c r="I2691" s="257"/>
      <c r="J2691" s="257"/>
      <c r="K2691" s="257"/>
      <c r="L2691" s="700"/>
      <c r="M2691" s="701"/>
    </row>
    <row r="2692" spans="1:13" hidden="1" x14ac:dyDescent="0.25">
      <c r="A2692" s="302"/>
      <c r="B2692" s="303"/>
      <c r="C2692" s="304"/>
      <c r="D2692" s="847"/>
      <c r="E2692" s="848"/>
      <c r="F2692" s="849"/>
      <c r="G2692" s="846"/>
      <c r="H2692" s="850"/>
      <c r="I2692" s="257"/>
      <c r="J2692" s="257"/>
      <c r="K2692" s="257"/>
      <c r="L2692" s="700"/>
      <c r="M2692" s="701"/>
    </row>
    <row r="2693" spans="1:13" hidden="1" x14ac:dyDescent="0.25">
      <c r="A2693" s="302"/>
      <c r="B2693" s="303"/>
      <c r="C2693" s="304"/>
      <c r="D2693" s="847"/>
      <c r="E2693" s="848"/>
      <c r="F2693" s="849"/>
      <c r="G2693" s="846"/>
      <c r="H2693" s="850"/>
      <c r="I2693" s="257"/>
      <c r="J2693" s="257"/>
      <c r="K2693" s="257"/>
      <c r="L2693" s="700"/>
      <c r="M2693" s="701"/>
    </row>
    <row r="2694" spans="1:13" hidden="1" x14ac:dyDescent="0.25">
      <c r="A2694" s="302"/>
      <c r="B2694" s="303"/>
      <c r="C2694" s="304"/>
      <c r="D2694" s="847"/>
      <c r="E2694" s="848"/>
      <c r="F2694" s="849"/>
      <c r="G2694" s="846"/>
      <c r="H2694" s="850"/>
      <c r="I2694" s="257"/>
      <c r="J2694" s="257"/>
      <c r="K2694" s="257"/>
      <c r="L2694" s="700"/>
      <c r="M2694" s="701"/>
    </row>
    <row r="2695" spans="1:13" hidden="1" x14ac:dyDescent="0.25">
      <c r="A2695" s="302"/>
      <c r="B2695" s="303"/>
      <c r="C2695" s="304"/>
      <c r="D2695" s="847"/>
      <c r="E2695" s="848"/>
      <c r="F2695" s="849"/>
      <c r="G2695" s="846"/>
      <c r="H2695" s="850"/>
      <c r="I2695" s="257"/>
      <c r="J2695" s="257"/>
      <c r="K2695" s="257"/>
      <c r="L2695" s="700"/>
      <c r="M2695" s="701"/>
    </row>
    <row r="2696" spans="1:13" hidden="1" x14ac:dyDescent="0.25">
      <c r="A2696" s="302"/>
      <c r="B2696" s="303"/>
      <c r="C2696" s="304"/>
      <c r="D2696" s="847"/>
      <c r="E2696" s="848"/>
      <c r="F2696" s="849"/>
      <c r="G2696" s="846"/>
      <c r="H2696" s="850"/>
      <c r="I2696" s="257"/>
      <c r="J2696" s="257"/>
      <c r="K2696" s="257"/>
      <c r="L2696" s="700"/>
      <c r="M2696" s="701"/>
    </row>
    <row r="2697" spans="1:13" hidden="1" x14ac:dyDescent="0.25">
      <c r="A2697" s="302"/>
      <c r="B2697" s="303"/>
      <c r="C2697" s="304"/>
      <c r="D2697" s="847"/>
      <c r="E2697" s="848"/>
      <c r="F2697" s="849"/>
      <c r="G2697" s="846"/>
      <c r="H2697" s="850"/>
      <c r="I2697" s="257"/>
      <c r="J2697" s="257"/>
      <c r="K2697" s="257"/>
      <c r="L2697" s="700"/>
      <c r="M2697" s="701"/>
    </row>
    <row r="2698" spans="1:13" hidden="1" x14ac:dyDescent="0.25">
      <c r="A2698" s="302"/>
      <c r="B2698" s="303"/>
      <c r="C2698" s="304"/>
      <c r="D2698" s="847"/>
      <c r="E2698" s="848"/>
      <c r="F2698" s="849"/>
      <c r="G2698" s="846"/>
      <c r="H2698" s="850"/>
      <c r="I2698" s="257"/>
      <c r="J2698" s="257"/>
      <c r="K2698" s="257"/>
      <c r="L2698" s="700"/>
      <c r="M2698" s="701"/>
    </row>
    <row r="2699" spans="1:13" hidden="1" x14ac:dyDescent="0.25">
      <c r="A2699" s="302"/>
      <c r="B2699" s="303"/>
      <c r="C2699" s="304"/>
      <c r="D2699" s="847"/>
      <c r="E2699" s="848"/>
      <c r="F2699" s="849"/>
      <c r="G2699" s="846"/>
      <c r="H2699" s="850"/>
      <c r="I2699" s="257"/>
      <c r="J2699" s="257"/>
      <c r="K2699" s="257"/>
      <c r="L2699" s="700"/>
      <c r="M2699" s="701"/>
    </row>
    <row r="2700" spans="1:13" hidden="1" x14ac:dyDescent="0.25">
      <c r="A2700" s="302"/>
      <c r="B2700" s="303"/>
      <c r="C2700" s="304"/>
      <c r="D2700" s="847"/>
      <c r="E2700" s="848"/>
      <c r="F2700" s="849"/>
      <c r="G2700" s="846"/>
      <c r="H2700" s="850"/>
      <c r="I2700" s="257"/>
      <c r="J2700" s="257"/>
      <c r="K2700" s="257"/>
      <c r="L2700" s="700"/>
      <c r="M2700" s="701"/>
    </row>
    <row r="2701" spans="1:13" hidden="1" x14ac:dyDescent="0.25">
      <c r="A2701" s="302"/>
      <c r="B2701" s="303"/>
      <c r="C2701" s="304"/>
      <c r="D2701" s="847"/>
      <c r="E2701" s="848"/>
      <c r="F2701" s="849"/>
      <c r="G2701" s="846"/>
      <c r="H2701" s="850"/>
      <c r="I2701" s="257"/>
      <c r="J2701" s="257"/>
      <c r="K2701" s="257"/>
      <c r="L2701" s="700"/>
      <c r="M2701" s="701"/>
    </row>
    <row r="2702" spans="1:13" hidden="1" x14ac:dyDescent="0.25">
      <c r="A2702" s="302"/>
      <c r="B2702" s="303"/>
      <c r="C2702" s="304"/>
      <c r="D2702" s="847"/>
      <c r="E2702" s="848"/>
      <c r="F2702" s="849"/>
      <c r="G2702" s="846"/>
      <c r="H2702" s="850"/>
      <c r="I2702" s="257"/>
      <c r="J2702" s="257"/>
      <c r="K2702" s="257"/>
      <c r="L2702" s="700"/>
      <c r="M2702" s="701"/>
    </row>
    <row r="2703" spans="1:13" hidden="1" x14ac:dyDescent="0.25">
      <c r="A2703" s="302"/>
      <c r="B2703" s="303"/>
      <c r="C2703" s="304"/>
      <c r="D2703" s="847"/>
      <c r="E2703" s="848"/>
      <c r="F2703" s="849"/>
      <c r="G2703" s="846"/>
      <c r="H2703" s="850"/>
      <c r="I2703" s="257"/>
      <c r="J2703" s="257"/>
      <c r="K2703" s="257"/>
      <c r="L2703" s="700"/>
      <c r="M2703" s="701"/>
    </row>
    <row r="2704" spans="1:13" hidden="1" x14ac:dyDescent="0.25">
      <c r="A2704" s="302"/>
      <c r="B2704" s="303"/>
      <c r="C2704" s="304"/>
      <c r="D2704" s="847"/>
      <c r="E2704" s="848"/>
      <c r="F2704" s="849"/>
      <c r="G2704" s="846"/>
      <c r="H2704" s="850"/>
      <c r="I2704" s="257"/>
      <c r="J2704" s="257"/>
      <c r="K2704" s="257"/>
      <c r="L2704" s="700"/>
      <c r="M2704" s="701"/>
    </row>
    <row r="2705" spans="1:13" hidden="1" x14ac:dyDescent="0.25">
      <c r="A2705" s="302"/>
      <c r="B2705" s="303"/>
      <c r="C2705" s="304"/>
      <c r="D2705" s="847"/>
      <c r="E2705" s="848"/>
      <c r="F2705" s="849"/>
      <c r="G2705" s="846"/>
      <c r="H2705" s="850"/>
      <c r="I2705" s="257"/>
      <c r="J2705" s="257"/>
      <c r="K2705" s="257"/>
      <c r="L2705" s="700"/>
      <c r="M2705" s="701"/>
    </row>
    <row r="2706" spans="1:13" hidden="1" x14ac:dyDescent="0.25">
      <c r="A2706" s="302"/>
      <c r="B2706" s="303"/>
      <c r="C2706" s="304"/>
      <c r="D2706" s="847"/>
      <c r="E2706" s="848"/>
      <c r="F2706" s="849"/>
      <c r="G2706" s="846"/>
      <c r="H2706" s="850"/>
      <c r="I2706" s="257"/>
      <c r="J2706" s="257"/>
      <c r="K2706" s="257"/>
      <c r="L2706" s="700"/>
      <c r="M2706" s="701"/>
    </row>
    <row r="2707" spans="1:13" hidden="1" x14ac:dyDescent="0.25">
      <c r="A2707" s="302"/>
      <c r="B2707" s="303"/>
      <c r="C2707" s="304"/>
      <c r="D2707" s="847"/>
      <c r="E2707" s="848"/>
      <c r="F2707" s="849"/>
      <c r="G2707" s="846"/>
      <c r="H2707" s="850"/>
      <c r="I2707" s="257"/>
      <c r="J2707" s="257"/>
      <c r="K2707" s="257"/>
      <c r="L2707" s="700"/>
      <c r="M2707" s="701"/>
    </row>
    <row r="2708" spans="1:13" hidden="1" x14ac:dyDescent="0.25">
      <c r="A2708" s="302"/>
      <c r="B2708" s="303"/>
      <c r="C2708" s="304"/>
      <c r="D2708" s="847"/>
      <c r="E2708" s="848"/>
      <c r="F2708" s="849"/>
      <c r="G2708" s="846"/>
      <c r="H2708" s="850"/>
      <c r="I2708" s="257"/>
      <c r="J2708" s="257"/>
      <c r="K2708" s="257"/>
      <c r="L2708" s="700"/>
      <c r="M2708" s="701"/>
    </row>
    <row r="2709" spans="1:13" hidden="1" x14ac:dyDescent="0.25">
      <c r="A2709" s="302"/>
      <c r="B2709" s="303"/>
      <c r="C2709" s="304"/>
      <c r="D2709" s="847"/>
      <c r="E2709" s="848"/>
      <c r="F2709" s="849"/>
      <c r="G2709" s="846"/>
      <c r="H2709" s="850"/>
      <c r="I2709" s="257"/>
      <c r="J2709" s="257"/>
      <c r="K2709" s="257"/>
      <c r="L2709" s="700"/>
      <c r="M2709" s="701"/>
    </row>
    <row r="2710" spans="1:13" hidden="1" x14ac:dyDescent="0.25">
      <c r="A2710" s="302"/>
      <c r="B2710" s="303"/>
      <c r="C2710" s="304"/>
      <c r="D2710" s="847"/>
      <c r="E2710" s="848"/>
      <c r="F2710" s="849"/>
      <c r="G2710" s="846"/>
      <c r="H2710" s="850"/>
      <c r="I2710" s="257"/>
      <c r="J2710" s="257"/>
      <c r="K2710" s="257"/>
      <c r="L2710" s="700"/>
      <c r="M2710" s="701"/>
    </row>
    <row r="2711" spans="1:13" hidden="1" x14ac:dyDescent="0.25">
      <c r="A2711" s="302"/>
      <c r="B2711" s="303"/>
      <c r="C2711" s="304"/>
      <c r="D2711" s="847"/>
      <c r="E2711" s="848"/>
      <c r="F2711" s="849"/>
      <c r="G2711" s="846"/>
      <c r="H2711" s="850"/>
      <c r="I2711" s="257"/>
      <c r="J2711" s="257"/>
      <c r="K2711" s="257"/>
      <c r="L2711" s="700"/>
      <c r="M2711" s="701"/>
    </row>
    <row r="2712" spans="1:13" hidden="1" x14ac:dyDescent="0.25">
      <c r="A2712" s="302"/>
      <c r="B2712" s="303"/>
      <c r="C2712" s="304"/>
      <c r="D2712" s="847"/>
      <c r="E2712" s="848"/>
      <c r="F2712" s="849"/>
      <c r="G2712" s="846"/>
      <c r="H2712" s="850"/>
      <c r="I2712" s="257"/>
      <c r="J2712" s="257"/>
      <c r="K2712" s="257"/>
      <c r="L2712" s="700"/>
      <c r="M2712" s="701"/>
    </row>
    <row r="2713" spans="1:13" hidden="1" x14ac:dyDescent="0.25">
      <c r="A2713" s="302"/>
      <c r="B2713" s="303"/>
      <c r="C2713" s="304"/>
      <c r="D2713" s="847"/>
      <c r="E2713" s="848"/>
      <c r="F2713" s="849"/>
      <c r="G2713" s="846"/>
      <c r="H2713" s="850"/>
      <c r="I2713" s="257"/>
      <c r="J2713" s="257"/>
      <c r="K2713" s="257"/>
      <c r="L2713" s="700"/>
      <c r="M2713" s="701"/>
    </row>
    <row r="2714" spans="1:13" hidden="1" x14ac:dyDescent="0.25">
      <c r="A2714" s="302"/>
      <c r="B2714" s="303"/>
      <c r="C2714" s="304"/>
      <c r="D2714" s="847"/>
      <c r="E2714" s="848"/>
      <c r="F2714" s="849"/>
      <c r="G2714" s="846"/>
      <c r="H2714" s="850"/>
      <c r="I2714" s="257"/>
      <c r="J2714" s="257"/>
      <c r="K2714" s="257"/>
      <c r="L2714" s="700"/>
      <c r="M2714" s="701"/>
    </row>
    <row r="2715" spans="1:13" hidden="1" x14ac:dyDescent="0.25">
      <c r="A2715" s="302"/>
      <c r="B2715" s="303"/>
      <c r="C2715" s="304"/>
      <c r="D2715" s="847"/>
      <c r="E2715" s="848"/>
      <c r="F2715" s="849"/>
      <c r="G2715" s="846"/>
      <c r="H2715" s="850"/>
      <c r="I2715" s="257"/>
      <c r="J2715" s="257"/>
      <c r="K2715" s="257"/>
      <c r="L2715" s="700"/>
      <c r="M2715" s="701"/>
    </row>
    <row r="2716" spans="1:13" hidden="1" x14ac:dyDescent="0.25">
      <c r="A2716" s="302"/>
      <c r="B2716" s="303"/>
      <c r="C2716" s="304"/>
      <c r="D2716" s="847"/>
      <c r="E2716" s="848"/>
      <c r="F2716" s="849"/>
      <c r="G2716" s="846"/>
      <c r="H2716" s="850"/>
      <c r="I2716" s="257"/>
      <c r="J2716" s="257"/>
      <c r="K2716" s="257"/>
      <c r="L2716" s="700"/>
      <c r="M2716" s="701"/>
    </row>
    <row r="2717" spans="1:13" hidden="1" x14ac:dyDescent="0.25">
      <c r="A2717" s="302"/>
      <c r="B2717" s="303"/>
      <c r="C2717" s="304"/>
      <c r="D2717" s="847"/>
      <c r="E2717" s="848"/>
      <c r="F2717" s="849"/>
      <c r="G2717" s="846"/>
      <c r="H2717" s="850"/>
      <c r="I2717" s="257"/>
      <c r="J2717" s="257"/>
      <c r="K2717" s="257"/>
      <c r="L2717" s="700"/>
      <c r="M2717" s="701"/>
    </row>
    <row r="2718" spans="1:13" hidden="1" x14ac:dyDescent="0.25">
      <c r="A2718" s="302"/>
      <c r="B2718" s="303"/>
      <c r="C2718" s="304"/>
      <c r="D2718" s="847"/>
      <c r="E2718" s="848"/>
      <c r="F2718" s="849"/>
      <c r="G2718" s="846"/>
      <c r="H2718" s="850"/>
      <c r="I2718" s="257"/>
      <c r="J2718" s="257"/>
      <c r="K2718" s="257"/>
      <c r="L2718" s="700"/>
      <c r="M2718" s="701"/>
    </row>
    <row r="2719" spans="1:13" hidden="1" x14ac:dyDescent="0.25">
      <c r="A2719" s="302"/>
      <c r="B2719" s="303"/>
      <c r="C2719" s="304"/>
      <c r="D2719" s="847"/>
      <c r="E2719" s="848"/>
      <c r="F2719" s="849"/>
      <c r="G2719" s="846"/>
      <c r="H2719" s="850"/>
      <c r="I2719" s="257"/>
      <c r="J2719" s="257"/>
      <c r="K2719" s="257"/>
      <c r="L2719" s="700"/>
      <c r="M2719" s="701"/>
    </row>
    <row r="2720" spans="1:13" hidden="1" x14ac:dyDescent="0.25">
      <c r="A2720" s="302"/>
      <c r="B2720" s="303"/>
      <c r="C2720" s="304"/>
      <c r="D2720" s="847"/>
      <c r="E2720" s="848"/>
      <c r="F2720" s="849"/>
      <c r="G2720" s="846"/>
      <c r="H2720" s="850"/>
      <c r="I2720" s="257"/>
      <c r="J2720" s="257"/>
      <c r="K2720" s="257"/>
      <c r="L2720" s="700"/>
      <c r="M2720" s="701"/>
    </row>
    <row r="2721" spans="1:13" hidden="1" x14ac:dyDescent="0.25">
      <c r="A2721" s="302"/>
      <c r="B2721" s="303"/>
      <c r="C2721" s="304"/>
      <c r="D2721" s="847"/>
      <c r="E2721" s="848"/>
      <c r="F2721" s="849"/>
      <c r="G2721" s="846"/>
      <c r="H2721" s="850"/>
      <c r="I2721" s="257"/>
      <c r="J2721" s="257"/>
      <c r="K2721" s="257"/>
      <c r="L2721" s="700"/>
      <c r="M2721" s="701"/>
    </row>
    <row r="2722" spans="1:13" hidden="1" x14ac:dyDescent="0.25">
      <c r="A2722" s="302"/>
      <c r="B2722" s="303"/>
      <c r="C2722" s="304"/>
      <c r="D2722" s="847"/>
      <c r="E2722" s="848"/>
      <c r="F2722" s="849"/>
      <c r="G2722" s="846"/>
      <c r="H2722" s="850"/>
      <c r="I2722" s="257"/>
      <c r="J2722" s="257"/>
      <c r="K2722" s="257"/>
      <c r="L2722" s="700"/>
      <c r="M2722" s="701"/>
    </row>
    <row r="2723" spans="1:13" hidden="1" x14ac:dyDescent="0.25">
      <c r="A2723" s="302"/>
      <c r="B2723" s="303"/>
      <c r="C2723" s="304"/>
      <c r="D2723" s="847"/>
      <c r="E2723" s="848"/>
      <c r="F2723" s="849"/>
      <c r="G2723" s="846"/>
      <c r="H2723" s="850"/>
      <c r="I2723" s="257"/>
      <c r="J2723" s="257"/>
      <c r="K2723" s="257"/>
      <c r="L2723" s="700"/>
      <c r="M2723" s="701"/>
    </row>
    <row r="2724" spans="1:13" hidden="1" x14ac:dyDescent="0.25">
      <c r="A2724" s="302"/>
      <c r="B2724" s="303"/>
      <c r="C2724" s="304"/>
      <c r="D2724" s="847"/>
      <c r="E2724" s="848"/>
      <c r="F2724" s="849"/>
      <c r="G2724" s="846"/>
      <c r="H2724" s="850"/>
      <c r="I2724" s="257"/>
      <c r="J2724" s="257"/>
      <c r="K2724" s="257"/>
      <c r="L2724" s="700"/>
      <c r="M2724" s="701"/>
    </row>
    <row r="2725" spans="1:13" hidden="1" x14ac:dyDescent="0.25">
      <c r="A2725" s="302"/>
      <c r="B2725" s="303"/>
      <c r="C2725" s="304"/>
      <c r="D2725" s="847"/>
      <c r="E2725" s="848"/>
      <c r="F2725" s="849"/>
      <c r="G2725" s="846"/>
      <c r="H2725" s="850"/>
      <c r="I2725" s="257"/>
      <c r="J2725" s="257"/>
      <c r="K2725" s="257"/>
      <c r="L2725" s="700"/>
      <c r="M2725" s="701"/>
    </row>
    <row r="2726" spans="1:13" hidden="1" x14ac:dyDescent="0.25">
      <c r="A2726" s="302"/>
      <c r="B2726" s="303"/>
      <c r="C2726" s="304"/>
      <c r="D2726" s="847"/>
      <c r="E2726" s="848"/>
      <c r="F2726" s="849"/>
      <c r="G2726" s="846"/>
      <c r="H2726" s="850"/>
      <c r="I2726" s="257"/>
      <c r="J2726" s="257"/>
      <c r="K2726" s="257"/>
      <c r="L2726" s="700"/>
      <c r="M2726" s="701"/>
    </row>
    <row r="2727" spans="1:13" hidden="1" x14ac:dyDescent="0.25">
      <c r="A2727" s="302"/>
      <c r="B2727" s="303"/>
      <c r="C2727" s="304"/>
      <c r="D2727" s="847"/>
      <c r="E2727" s="848"/>
      <c r="F2727" s="849"/>
      <c r="G2727" s="846"/>
      <c r="H2727" s="850"/>
      <c r="I2727" s="257"/>
      <c r="J2727" s="257"/>
      <c r="K2727" s="257"/>
      <c r="L2727" s="700"/>
      <c r="M2727" s="701"/>
    </row>
    <row r="2728" spans="1:13" hidden="1" x14ac:dyDescent="0.25">
      <c r="A2728" s="302"/>
      <c r="B2728" s="303"/>
      <c r="C2728" s="304"/>
      <c r="D2728" s="847"/>
      <c r="E2728" s="848"/>
      <c r="F2728" s="849"/>
      <c r="G2728" s="846"/>
      <c r="H2728" s="850"/>
      <c r="I2728" s="257"/>
      <c r="J2728" s="257"/>
      <c r="K2728" s="257"/>
      <c r="L2728" s="700"/>
      <c r="M2728" s="701"/>
    </row>
    <row r="2729" spans="1:13" hidden="1" x14ac:dyDescent="0.25">
      <c r="A2729" s="302"/>
      <c r="B2729" s="303"/>
      <c r="C2729" s="304"/>
      <c r="D2729" s="847"/>
      <c r="E2729" s="848"/>
      <c r="F2729" s="849"/>
      <c r="G2729" s="846"/>
      <c r="H2729" s="850"/>
      <c r="I2729" s="257"/>
      <c r="J2729" s="257"/>
      <c r="K2729" s="257"/>
      <c r="L2729" s="700"/>
      <c r="M2729" s="701"/>
    </row>
    <row r="2730" spans="1:13" hidden="1" x14ac:dyDescent="0.25">
      <c r="A2730" s="302"/>
      <c r="B2730" s="303"/>
      <c r="C2730" s="304"/>
      <c r="D2730" s="847"/>
      <c r="E2730" s="848"/>
      <c r="F2730" s="849"/>
      <c r="G2730" s="846"/>
      <c r="H2730" s="850"/>
      <c r="I2730" s="257"/>
      <c r="J2730" s="257"/>
      <c r="K2730" s="257"/>
      <c r="L2730" s="700"/>
      <c r="M2730" s="701"/>
    </row>
    <row r="2731" spans="1:13" hidden="1" x14ac:dyDescent="0.25">
      <c r="A2731" s="302"/>
      <c r="B2731" s="303"/>
      <c r="C2731" s="304"/>
      <c r="D2731" s="847"/>
      <c r="E2731" s="848"/>
      <c r="F2731" s="849"/>
      <c r="G2731" s="846"/>
      <c r="H2731" s="850"/>
      <c r="I2731" s="257"/>
      <c r="J2731" s="257"/>
      <c r="K2731" s="257"/>
      <c r="L2731" s="700"/>
      <c r="M2731" s="701"/>
    </row>
    <row r="2732" spans="1:13" hidden="1" x14ac:dyDescent="0.25">
      <c r="A2732" s="302"/>
      <c r="B2732" s="303"/>
      <c r="C2732" s="304"/>
      <c r="D2732" s="847"/>
      <c r="E2732" s="848"/>
      <c r="F2732" s="849"/>
      <c r="G2732" s="846"/>
      <c r="H2732" s="850"/>
      <c r="I2732" s="257"/>
      <c r="J2732" s="257"/>
      <c r="K2732" s="257"/>
      <c r="L2732" s="700"/>
      <c r="M2732" s="701"/>
    </row>
    <row r="2733" spans="1:13" hidden="1" x14ac:dyDescent="0.25">
      <c r="A2733" s="302"/>
      <c r="B2733" s="303"/>
      <c r="C2733" s="304"/>
      <c r="D2733" s="847"/>
      <c r="E2733" s="848"/>
      <c r="F2733" s="849"/>
      <c r="G2733" s="846"/>
      <c r="H2733" s="850"/>
      <c r="I2733" s="257"/>
      <c r="J2733" s="257"/>
      <c r="K2733" s="257"/>
      <c r="L2733" s="700"/>
      <c r="M2733" s="701"/>
    </row>
    <row r="2734" spans="1:13" hidden="1" x14ac:dyDescent="0.25">
      <c r="A2734" s="302"/>
      <c r="B2734" s="303"/>
      <c r="C2734" s="304"/>
      <c r="D2734" s="847"/>
      <c r="E2734" s="848"/>
      <c r="F2734" s="849"/>
      <c r="G2734" s="846"/>
      <c r="H2734" s="850"/>
      <c r="I2734" s="257"/>
      <c r="J2734" s="257"/>
      <c r="K2734" s="257"/>
      <c r="L2734" s="700"/>
      <c r="M2734" s="701"/>
    </row>
    <row r="2735" spans="1:13" hidden="1" x14ac:dyDescent="0.25">
      <c r="A2735" s="302"/>
      <c r="B2735" s="303"/>
      <c r="C2735" s="304"/>
      <c r="D2735" s="847"/>
      <c r="E2735" s="848"/>
      <c r="F2735" s="849"/>
      <c r="G2735" s="846"/>
      <c r="H2735" s="850"/>
      <c r="I2735" s="257"/>
      <c r="J2735" s="257"/>
      <c r="K2735" s="257"/>
      <c r="L2735" s="700"/>
      <c r="M2735" s="701"/>
    </row>
    <row r="2736" spans="1:13" hidden="1" x14ac:dyDescent="0.25">
      <c r="A2736" s="302"/>
      <c r="B2736" s="303"/>
      <c r="C2736" s="304"/>
      <c r="D2736" s="847"/>
      <c r="E2736" s="848"/>
      <c r="F2736" s="849"/>
      <c r="G2736" s="846"/>
      <c r="H2736" s="850"/>
      <c r="I2736" s="257"/>
      <c r="J2736" s="257"/>
      <c r="K2736" s="257"/>
      <c r="L2736" s="700"/>
      <c r="M2736" s="701"/>
    </row>
    <row r="2737" spans="1:13" hidden="1" x14ac:dyDescent="0.25">
      <c r="A2737" s="302"/>
      <c r="B2737" s="303"/>
      <c r="C2737" s="304"/>
      <c r="D2737" s="847"/>
      <c r="E2737" s="848"/>
      <c r="F2737" s="849"/>
      <c r="G2737" s="846"/>
      <c r="H2737" s="850"/>
      <c r="I2737" s="257"/>
      <c r="J2737" s="257"/>
      <c r="K2737" s="257"/>
      <c r="L2737" s="700"/>
      <c r="M2737" s="701"/>
    </row>
    <row r="2738" spans="1:13" hidden="1" x14ac:dyDescent="0.25">
      <c r="A2738" s="302"/>
      <c r="B2738" s="303"/>
      <c r="C2738" s="304"/>
      <c r="D2738" s="847"/>
      <c r="E2738" s="848"/>
      <c r="F2738" s="849"/>
      <c r="G2738" s="846"/>
      <c r="H2738" s="850"/>
      <c r="I2738" s="257"/>
      <c r="J2738" s="257"/>
      <c r="K2738" s="257"/>
      <c r="L2738" s="700"/>
      <c r="M2738" s="701"/>
    </row>
    <row r="2739" spans="1:13" hidden="1" x14ac:dyDescent="0.25">
      <c r="A2739" s="302"/>
      <c r="B2739" s="303"/>
      <c r="C2739" s="304"/>
      <c r="D2739" s="847"/>
      <c r="E2739" s="848"/>
      <c r="F2739" s="849"/>
      <c r="G2739" s="846"/>
      <c r="H2739" s="850"/>
      <c r="I2739" s="257"/>
      <c r="J2739" s="257"/>
      <c r="K2739" s="257"/>
      <c r="L2739" s="700"/>
      <c r="M2739" s="701"/>
    </row>
    <row r="2740" spans="1:13" hidden="1" x14ac:dyDescent="0.25">
      <c r="A2740" s="302"/>
      <c r="B2740" s="303"/>
      <c r="C2740" s="304"/>
      <c r="D2740" s="847"/>
      <c r="E2740" s="848"/>
      <c r="F2740" s="849"/>
      <c r="G2740" s="846"/>
      <c r="H2740" s="850"/>
      <c r="I2740" s="257"/>
      <c r="J2740" s="257"/>
      <c r="K2740" s="257"/>
      <c r="L2740" s="700"/>
      <c r="M2740" s="701"/>
    </row>
    <row r="2741" spans="1:13" hidden="1" x14ac:dyDescent="0.25">
      <c r="A2741" s="302"/>
      <c r="B2741" s="303"/>
      <c r="C2741" s="304"/>
      <c r="D2741" s="847"/>
      <c r="E2741" s="848"/>
      <c r="F2741" s="849"/>
      <c r="G2741" s="846"/>
      <c r="H2741" s="850"/>
      <c r="I2741" s="257"/>
      <c r="J2741" s="257"/>
      <c r="K2741" s="257"/>
      <c r="L2741" s="700"/>
      <c r="M2741" s="701"/>
    </row>
    <row r="2742" spans="1:13" hidden="1" x14ac:dyDescent="0.25">
      <c r="A2742" s="302"/>
      <c r="B2742" s="303"/>
      <c r="C2742" s="304"/>
      <c r="D2742" s="847"/>
      <c r="E2742" s="848"/>
      <c r="F2742" s="849"/>
      <c r="G2742" s="846"/>
      <c r="H2742" s="850"/>
      <c r="I2742" s="257"/>
      <c r="J2742" s="257"/>
      <c r="K2742" s="257"/>
      <c r="L2742" s="700"/>
      <c r="M2742" s="701"/>
    </row>
    <row r="2743" spans="1:13" hidden="1" x14ac:dyDescent="0.25">
      <c r="A2743" s="302"/>
      <c r="B2743" s="303"/>
      <c r="C2743" s="304"/>
      <c r="D2743" s="847"/>
      <c r="E2743" s="848"/>
      <c r="F2743" s="849"/>
      <c r="G2743" s="846"/>
      <c r="H2743" s="850"/>
      <c r="I2743" s="257"/>
      <c r="J2743" s="257"/>
      <c r="K2743" s="257"/>
      <c r="L2743" s="700"/>
      <c r="M2743" s="701"/>
    </row>
    <row r="2744" spans="1:13" hidden="1" x14ac:dyDescent="0.25">
      <c r="A2744" s="302"/>
      <c r="B2744" s="303"/>
      <c r="C2744" s="304"/>
      <c r="D2744" s="847"/>
      <c r="E2744" s="848"/>
      <c r="F2744" s="849"/>
      <c r="G2744" s="846"/>
      <c r="H2744" s="850"/>
      <c r="I2744" s="257"/>
      <c r="J2744" s="257"/>
      <c r="K2744" s="257"/>
      <c r="L2744" s="700"/>
      <c r="M2744" s="701"/>
    </row>
    <row r="2745" spans="1:13" hidden="1" x14ac:dyDescent="0.25">
      <c r="A2745" s="302"/>
      <c r="B2745" s="303"/>
      <c r="C2745" s="304"/>
      <c r="D2745" s="847"/>
      <c r="E2745" s="848"/>
      <c r="F2745" s="849"/>
      <c r="G2745" s="846"/>
      <c r="H2745" s="850"/>
      <c r="I2745" s="257"/>
      <c r="J2745" s="257"/>
      <c r="K2745" s="257"/>
      <c r="L2745" s="700"/>
      <c r="M2745" s="701"/>
    </row>
    <row r="2746" spans="1:13" hidden="1" x14ac:dyDescent="0.25">
      <c r="A2746" s="302"/>
      <c r="B2746" s="303"/>
      <c r="C2746" s="304"/>
      <c r="D2746" s="847"/>
      <c r="E2746" s="848"/>
      <c r="F2746" s="849"/>
      <c r="G2746" s="846"/>
      <c r="H2746" s="850"/>
      <c r="I2746" s="257"/>
      <c r="J2746" s="257"/>
      <c r="K2746" s="257"/>
      <c r="L2746" s="700"/>
      <c r="M2746" s="701"/>
    </row>
    <row r="2747" spans="1:13" hidden="1" x14ac:dyDescent="0.25">
      <c r="A2747" s="302"/>
      <c r="B2747" s="303"/>
      <c r="C2747" s="304"/>
      <c r="D2747" s="847"/>
      <c r="E2747" s="848"/>
      <c r="F2747" s="849"/>
      <c r="G2747" s="846"/>
      <c r="H2747" s="850"/>
      <c r="I2747" s="257"/>
      <c r="J2747" s="257"/>
      <c r="K2747" s="257"/>
      <c r="L2747" s="700"/>
      <c r="M2747" s="701"/>
    </row>
    <row r="2748" spans="1:13" hidden="1" x14ac:dyDescent="0.25">
      <c r="A2748" s="302"/>
      <c r="B2748" s="303"/>
      <c r="C2748" s="304"/>
      <c r="D2748" s="847"/>
      <c r="E2748" s="848"/>
      <c r="F2748" s="849"/>
      <c r="G2748" s="846"/>
      <c r="H2748" s="850"/>
      <c r="I2748" s="257"/>
      <c r="J2748" s="257"/>
      <c r="K2748" s="257"/>
      <c r="L2748" s="700"/>
      <c r="M2748" s="701"/>
    </row>
    <row r="2749" spans="1:13" hidden="1" x14ac:dyDescent="0.25">
      <c r="A2749" s="302"/>
      <c r="B2749" s="303"/>
      <c r="C2749" s="304"/>
      <c r="D2749" s="847"/>
      <c r="E2749" s="848"/>
      <c r="F2749" s="849"/>
      <c r="G2749" s="846"/>
      <c r="H2749" s="850"/>
      <c r="I2749" s="257"/>
      <c r="J2749" s="257"/>
      <c r="K2749" s="257"/>
      <c r="L2749" s="700"/>
      <c r="M2749" s="701"/>
    </row>
    <row r="2750" spans="1:13" hidden="1" x14ac:dyDescent="0.25">
      <c r="A2750" s="302"/>
      <c r="B2750" s="303"/>
      <c r="C2750" s="304"/>
      <c r="D2750" s="847"/>
      <c r="E2750" s="848"/>
      <c r="F2750" s="849"/>
      <c r="G2750" s="846"/>
      <c r="H2750" s="850"/>
      <c r="I2750" s="257"/>
      <c r="J2750" s="257"/>
      <c r="K2750" s="257"/>
      <c r="L2750" s="700"/>
      <c r="M2750" s="701"/>
    </row>
    <row r="2751" spans="1:13" hidden="1" x14ac:dyDescent="0.25">
      <c r="A2751" s="302"/>
      <c r="B2751" s="303"/>
      <c r="C2751" s="304"/>
      <c r="D2751" s="847"/>
      <c r="E2751" s="848"/>
      <c r="F2751" s="849"/>
      <c r="G2751" s="846"/>
      <c r="H2751" s="850"/>
      <c r="I2751" s="257"/>
      <c r="J2751" s="257"/>
      <c r="K2751" s="257"/>
      <c r="L2751" s="700"/>
      <c r="M2751" s="701"/>
    </row>
    <row r="2752" spans="1:13" hidden="1" x14ac:dyDescent="0.25">
      <c r="A2752" s="302"/>
      <c r="B2752" s="303"/>
      <c r="C2752" s="304"/>
      <c r="D2752" s="847"/>
      <c r="E2752" s="848"/>
      <c r="F2752" s="849"/>
      <c r="G2752" s="846"/>
      <c r="H2752" s="850"/>
      <c r="I2752" s="257"/>
      <c r="J2752" s="257"/>
      <c r="K2752" s="257"/>
      <c r="L2752" s="700"/>
      <c r="M2752" s="701"/>
    </row>
    <row r="2753" spans="1:13" hidden="1" x14ac:dyDescent="0.25">
      <c r="A2753" s="302"/>
      <c r="B2753" s="303"/>
      <c r="C2753" s="304"/>
      <c r="D2753" s="847"/>
      <c r="E2753" s="848"/>
      <c r="F2753" s="849"/>
      <c r="G2753" s="846"/>
      <c r="H2753" s="850"/>
      <c r="I2753" s="257"/>
      <c r="J2753" s="257"/>
      <c r="K2753" s="257"/>
      <c r="L2753" s="700"/>
      <c r="M2753" s="701"/>
    </row>
    <row r="2754" spans="1:13" hidden="1" x14ac:dyDescent="0.25">
      <c r="A2754" s="302"/>
      <c r="B2754" s="303"/>
      <c r="C2754" s="304"/>
      <c r="D2754" s="847"/>
      <c r="E2754" s="848"/>
      <c r="F2754" s="849"/>
      <c r="G2754" s="846"/>
      <c r="H2754" s="850"/>
      <c r="I2754" s="257"/>
      <c r="J2754" s="257"/>
      <c r="K2754" s="257"/>
      <c r="L2754" s="700"/>
      <c r="M2754" s="701"/>
    </row>
    <row r="2755" spans="1:13" hidden="1" x14ac:dyDescent="0.25">
      <c r="A2755" s="302"/>
      <c r="B2755" s="303"/>
      <c r="C2755" s="304"/>
      <c r="D2755" s="847"/>
      <c r="E2755" s="848"/>
      <c r="F2755" s="849"/>
      <c r="G2755" s="846"/>
      <c r="H2755" s="850"/>
      <c r="I2755" s="257"/>
      <c r="J2755" s="257"/>
      <c r="K2755" s="257"/>
      <c r="L2755" s="700"/>
      <c r="M2755" s="701"/>
    </row>
    <row r="2756" spans="1:13" hidden="1" x14ac:dyDescent="0.25">
      <c r="A2756" s="302"/>
      <c r="B2756" s="303"/>
      <c r="C2756" s="304"/>
      <c r="D2756" s="847"/>
      <c r="E2756" s="848"/>
      <c r="F2756" s="849"/>
      <c r="G2756" s="846"/>
      <c r="H2756" s="850"/>
      <c r="I2756" s="257"/>
      <c r="J2756" s="257"/>
      <c r="K2756" s="257"/>
      <c r="L2756" s="700"/>
      <c r="M2756" s="701"/>
    </row>
    <row r="2757" spans="1:13" hidden="1" x14ac:dyDescent="0.25">
      <c r="A2757" s="302"/>
      <c r="B2757" s="303"/>
      <c r="C2757" s="304"/>
      <c r="D2757" s="847"/>
      <c r="E2757" s="848"/>
      <c r="F2757" s="849"/>
      <c r="G2757" s="846"/>
      <c r="H2757" s="850"/>
      <c r="I2757" s="257"/>
      <c r="J2757" s="257"/>
      <c r="K2757" s="257"/>
      <c r="L2757" s="700"/>
      <c r="M2757" s="701"/>
    </row>
    <row r="2758" spans="1:13" hidden="1" x14ac:dyDescent="0.25">
      <c r="A2758" s="302"/>
      <c r="B2758" s="303"/>
      <c r="C2758" s="304"/>
      <c r="D2758" s="847"/>
      <c r="E2758" s="848"/>
      <c r="F2758" s="849"/>
      <c r="G2758" s="846"/>
      <c r="H2758" s="850"/>
      <c r="I2758" s="257"/>
      <c r="J2758" s="257"/>
      <c r="K2758" s="257"/>
      <c r="L2758" s="700"/>
      <c r="M2758" s="701"/>
    </row>
    <row r="2759" spans="1:13" hidden="1" x14ac:dyDescent="0.25">
      <c r="A2759" s="302"/>
      <c r="B2759" s="303"/>
      <c r="C2759" s="304"/>
      <c r="D2759" s="847"/>
      <c r="E2759" s="848"/>
      <c r="F2759" s="849"/>
      <c r="G2759" s="846"/>
      <c r="H2759" s="850"/>
      <c r="I2759" s="257"/>
      <c r="J2759" s="257"/>
      <c r="K2759" s="257"/>
      <c r="L2759" s="700"/>
      <c r="M2759" s="701"/>
    </row>
    <row r="2760" spans="1:13" hidden="1" x14ac:dyDescent="0.25">
      <c r="A2760" s="302"/>
      <c r="B2760" s="303"/>
      <c r="C2760" s="304"/>
      <c r="D2760" s="847"/>
      <c r="E2760" s="848"/>
      <c r="F2760" s="849"/>
      <c r="G2760" s="846"/>
      <c r="H2760" s="850"/>
      <c r="I2760" s="257"/>
      <c r="J2760" s="257"/>
      <c r="K2760" s="257"/>
      <c r="L2760" s="700"/>
      <c r="M2760" s="701"/>
    </row>
    <row r="2761" spans="1:13" hidden="1" x14ac:dyDescent="0.25">
      <c r="A2761" s="302"/>
      <c r="B2761" s="303"/>
      <c r="C2761" s="304"/>
      <c r="D2761" s="847"/>
      <c r="E2761" s="848"/>
      <c r="F2761" s="849"/>
      <c r="G2761" s="846"/>
      <c r="H2761" s="850"/>
      <c r="I2761" s="257"/>
      <c r="J2761" s="257"/>
      <c r="K2761" s="257"/>
      <c r="L2761" s="700"/>
      <c r="M2761" s="701"/>
    </row>
    <row r="2762" spans="1:13" hidden="1" x14ac:dyDescent="0.25">
      <c r="A2762" s="302"/>
      <c r="B2762" s="303"/>
      <c r="C2762" s="304"/>
      <c r="D2762" s="847"/>
      <c r="E2762" s="848"/>
      <c r="F2762" s="849"/>
      <c r="G2762" s="846"/>
      <c r="H2762" s="850"/>
      <c r="I2762" s="257"/>
      <c r="J2762" s="257"/>
      <c r="K2762" s="257"/>
      <c r="L2762" s="700"/>
      <c r="M2762" s="701"/>
    </row>
    <row r="2763" spans="1:13" hidden="1" x14ac:dyDescent="0.25">
      <c r="A2763" s="302"/>
      <c r="B2763" s="303"/>
      <c r="C2763" s="304"/>
      <c r="D2763" s="847"/>
      <c r="E2763" s="848"/>
      <c r="F2763" s="849"/>
      <c r="G2763" s="846"/>
      <c r="H2763" s="850"/>
      <c r="I2763" s="257"/>
      <c r="J2763" s="257"/>
      <c r="K2763" s="257"/>
      <c r="L2763" s="700"/>
      <c r="M2763" s="701"/>
    </row>
    <row r="2764" spans="1:13" hidden="1" x14ac:dyDescent="0.25">
      <c r="A2764" s="302"/>
      <c r="B2764" s="303"/>
      <c r="C2764" s="304"/>
      <c r="D2764" s="847"/>
      <c r="E2764" s="848"/>
      <c r="F2764" s="849"/>
      <c r="G2764" s="846"/>
      <c r="H2764" s="850"/>
      <c r="I2764" s="257"/>
      <c r="J2764" s="257"/>
      <c r="K2764" s="257"/>
      <c r="L2764" s="700"/>
      <c r="M2764" s="701"/>
    </row>
    <row r="2765" spans="1:13" hidden="1" x14ac:dyDescent="0.25">
      <c r="A2765" s="302"/>
      <c r="B2765" s="303"/>
      <c r="C2765" s="304"/>
      <c r="D2765" s="847"/>
      <c r="E2765" s="848"/>
      <c r="F2765" s="849"/>
      <c r="G2765" s="846"/>
      <c r="H2765" s="850"/>
      <c r="I2765" s="257"/>
      <c r="J2765" s="257"/>
      <c r="K2765" s="257"/>
      <c r="L2765" s="700"/>
      <c r="M2765" s="701"/>
    </row>
    <row r="2766" spans="1:13" hidden="1" x14ac:dyDescent="0.25">
      <c r="A2766" s="302"/>
      <c r="B2766" s="303"/>
      <c r="C2766" s="304"/>
      <c r="D2766" s="847"/>
      <c r="E2766" s="848"/>
      <c r="F2766" s="849"/>
      <c r="G2766" s="846"/>
      <c r="H2766" s="850"/>
      <c r="I2766" s="257"/>
      <c r="J2766" s="257"/>
      <c r="K2766" s="257"/>
      <c r="L2766" s="700"/>
      <c r="M2766" s="701"/>
    </row>
    <row r="2767" spans="1:13" hidden="1" x14ac:dyDescent="0.25">
      <c r="A2767" s="302"/>
      <c r="B2767" s="303"/>
      <c r="C2767" s="304"/>
      <c r="D2767" s="847"/>
      <c r="E2767" s="848"/>
      <c r="F2767" s="849"/>
      <c r="G2767" s="846"/>
      <c r="H2767" s="850"/>
      <c r="I2767" s="257"/>
      <c r="J2767" s="257"/>
      <c r="K2767" s="257"/>
      <c r="L2767" s="700"/>
      <c r="M2767" s="701"/>
    </row>
    <row r="2768" spans="1:13" hidden="1" x14ac:dyDescent="0.25">
      <c r="A2768" s="302"/>
      <c r="B2768" s="303"/>
      <c r="C2768" s="304"/>
      <c r="D2768" s="847"/>
      <c r="E2768" s="848"/>
      <c r="F2768" s="849"/>
      <c r="G2768" s="846"/>
      <c r="H2768" s="850"/>
      <c r="I2768" s="257"/>
      <c r="J2768" s="257"/>
      <c r="K2768" s="257"/>
      <c r="L2768" s="700"/>
      <c r="M2768" s="701"/>
    </row>
    <row r="2769" spans="1:13" hidden="1" x14ac:dyDescent="0.25">
      <c r="A2769" s="302"/>
      <c r="B2769" s="303"/>
      <c r="C2769" s="304"/>
      <c r="D2769" s="847"/>
      <c r="E2769" s="848"/>
      <c r="F2769" s="849"/>
      <c r="G2769" s="846"/>
      <c r="H2769" s="850"/>
      <c r="I2769" s="257"/>
      <c r="J2769" s="257"/>
      <c r="K2769" s="257"/>
      <c r="L2769" s="700"/>
      <c r="M2769" s="701"/>
    </row>
    <row r="2770" spans="1:13" hidden="1" x14ac:dyDescent="0.25">
      <c r="A2770" s="302"/>
      <c r="B2770" s="303"/>
      <c r="C2770" s="304"/>
      <c r="D2770" s="847"/>
      <c r="E2770" s="848"/>
      <c r="F2770" s="849"/>
      <c r="G2770" s="846"/>
      <c r="H2770" s="850"/>
      <c r="I2770" s="257"/>
      <c r="J2770" s="257"/>
      <c r="K2770" s="257"/>
      <c r="L2770" s="700"/>
      <c r="M2770" s="701"/>
    </row>
    <row r="2771" spans="1:13" hidden="1" x14ac:dyDescent="0.25">
      <c r="A2771" s="302"/>
      <c r="B2771" s="303"/>
      <c r="C2771" s="304"/>
      <c r="D2771" s="847"/>
      <c r="E2771" s="848"/>
      <c r="F2771" s="849"/>
      <c r="G2771" s="846"/>
      <c r="H2771" s="850"/>
      <c r="I2771" s="257"/>
      <c r="J2771" s="257"/>
      <c r="K2771" s="257"/>
      <c r="L2771" s="700"/>
      <c r="M2771" s="701"/>
    </row>
    <row r="2772" spans="1:13" hidden="1" x14ac:dyDescent="0.25">
      <c r="A2772" s="302"/>
      <c r="B2772" s="303"/>
      <c r="C2772" s="304"/>
      <c r="D2772" s="847"/>
      <c r="E2772" s="848"/>
      <c r="F2772" s="849"/>
      <c r="G2772" s="846"/>
      <c r="H2772" s="850"/>
      <c r="I2772" s="257"/>
      <c r="J2772" s="257"/>
      <c r="K2772" s="257"/>
      <c r="L2772" s="700"/>
      <c r="M2772" s="701"/>
    </row>
    <row r="2773" spans="1:13" hidden="1" x14ac:dyDescent="0.25">
      <c r="A2773" s="302"/>
      <c r="B2773" s="303"/>
      <c r="C2773" s="304"/>
      <c r="D2773" s="847"/>
      <c r="E2773" s="848"/>
      <c r="F2773" s="849"/>
      <c r="G2773" s="846"/>
      <c r="H2773" s="850"/>
      <c r="I2773" s="257"/>
      <c r="J2773" s="257"/>
      <c r="K2773" s="257"/>
      <c r="L2773" s="700"/>
      <c r="M2773" s="701"/>
    </row>
    <row r="2774" spans="1:13" hidden="1" x14ac:dyDescent="0.25">
      <c r="A2774" s="302"/>
      <c r="B2774" s="303"/>
      <c r="C2774" s="304"/>
      <c r="D2774" s="847"/>
      <c r="E2774" s="848"/>
      <c r="F2774" s="849"/>
      <c r="G2774" s="846"/>
      <c r="H2774" s="850"/>
      <c r="I2774" s="257"/>
      <c r="J2774" s="257"/>
      <c r="K2774" s="257"/>
      <c r="L2774" s="700"/>
      <c r="M2774" s="701"/>
    </row>
    <row r="2775" spans="1:13" hidden="1" x14ac:dyDescent="0.25">
      <c r="A2775" s="302"/>
      <c r="B2775" s="303"/>
      <c r="C2775" s="304"/>
      <c r="D2775" s="847"/>
      <c r="E2775" s="848"/>
      <c r="F2775" s="849"/>
      <c r="G2775" s="846"/>
      <c r="H2775" s="850"/>
      <c r="I2775" s="257"/>
      <c r="J2775" s="257"/>
      <c r="K2775" s="257"/>
      <c r="L2775" s="700"/>
      <c r="M2775" s="701"/>
    </row>
    <row r="2776" spans="1:13" hidden="1" x14ac:dyDescent="0.25">
      <c r="A2776" s="302"/>
      <c r="B2776" s="303"/>
      <c r="C2776" s="304"/>
      <c r="D2776" s="847"/>
      <c r="E2776" s="848"/>
      <c r="F2776" s="849"/>
      <c r="G2776" s="846"/>
      <c r="H2776" s="850"/>
      <c r="I2776" s="257"/>
      <c r="J2776" s="257"/>
      <c r="K2776" s="257"/>
      <c r="L2776" s="700"/>
      <c r="M2776" s="701"/>
    </row>
    <row r="2777" spans="1:13" hidden="1" x14ac:dyDescent="0.25">
      <c r="A2777" s="302"/>
      <c r="B2777" s="303"/>
      <c r="C2777" s="304"/>
      <c r="D2777" s="847"/>
      <c r="E2777" s="848"/>
      <c r="F2777" s="849"/>
      <c r="G2777" s="846"/>
      <c r="H2777" s="850"/>
      <c r="I2777" s="257"/>
      <c r="J2777" s="257"/>
      <c r="K2777" s="257"/>
      <c r="L2777" s="700"/>
      <c r="M2777" s="701"/>
    </row>
    <row r="2778" spans="1:13" hidden="1" x14ac:dyDescent="0.25">
      <c r="A2778" s="302"/>
      <c r="B2778" s="303"/>
      <c r="C2778" s="304"/>
      <c r="D2778" s="847"/>
      <c r="E2778" s="848"/>
      <c r="F2778" s="849"/>
      <c r="G2778" s="846"/>
      <c r="H2778" s="850"/>
      <c r="I2778" s="257"/>
      <c r="J2778" s="257"/>
      <c r="K2778" s="257"/>
      <c r="L2778" s="700"/>
      <c r="M2778" s="701"/>
    </row>
    <row r="2779" spans="1:13" hidden="1" x14ac:dyDescent="0.25">
      <c r="A2779" s="302"/>
      <c r="B2779" s="303"/>
      <c r="C2779" s="304"/>
      <c r="D2779" s="847"/>
      <c r="E2779" s="848"/>
      <c r="F2779" s="849"/>
      <c r="G2779" s="846"/>
      <c r="H2779" s="850"/>
      <c r="I2779" s="257"/>
      <c r="J2779" s="257"/>
      <c r="K2779" s="257"/>
      <c r="L2779" s="700"/>
      <c r="M2779" s="701"/>
    </row>
    <row r="2780" spans="1:13" hidden="1" x14ac:dyDescent="0.25">
      <c r="A2780" s="302"/>
      <c r="B2780" s="303"/>
      <c r="C2780" s="304"/>
      <c r="D2780" s="847"/>
      <c r="E2780" s="848"/>
      <c r="F2780" s="849"/>
      <c r="G2780" s="846"/>
      <c r="H2780" s="850"/>
      <c r="I2780" s="257"/>
      <c r="J2780" s="257"/>
      <c r="K2780" s="257"/>
      <c r="L2780" s="700"/>
      <c r="M2780" s="701"/>
    </row>
    <row r="2781" spans="1:13" hidden="1" x14ac:dyDescent="0.25">
      <c r="A2781" s="302"/>
      <c r="B2781" s="303"/>
      <c r="C2781" s="304"/>
      <c r="D2781" s="847"/>
      <c r="E2781" s="848"/>
      <c r="F2781" s="849"/>
      <c r="G2781" s="846"/>
      <c r="H2781" s="850"/>
      <c r="I2781" s="257"/>
      <c r="J2781" s="257"/>
      <c r="K2781" s="257"/>
      <c r="L2781" s="700"/>
      <c r="M2781" s="701"/>
    </row>
    <row r="2782" spans="1:13" hidden="1" x14ac:dyDescent="0.25">
      <c r="A2782" s="302"/>
      <c r="B2782" s="303"/>
      <c r="C2782" s="304"/>
      <c r="D2782" s="847"/>
      <c r="E2782" s="848"/>
      <c r="F2782" s="849"/>
      <c r="G2782" s="846"/>
      <c r="H2782" s="850"/>
      <c r="I2782" s="257"/>
      <c r="J2782" s="257"/>
      <c r="K2782" s="257"/>
      <c r="L2782" s="700"/>
      <c r="M2782" s="701"/>
    </row>
    <row r="2783" spans="1:13" hidden="1" x14ac:dyDescent="0.25">
      <c r="A2783" s="302"/>
      <c r="B2783" s="303"/>
      <c r="C2783" s="304"/>
      <c r="D2783" s="847"/>
      <c r="E2783" s="848"/>
      <c r="F2783" s="849"/>
      <c r="G2783" s="846"/>
      <c r="H2783" s="850"/>
      <c r="I2783" s="257"/>
      <c r="J2783" s="257"/>
      <c r="K2783" s="257"/>
      <c r="L2783" s="700"/>
      <c r="M2783" s="701"/>
    </row>
    <row r="2784" spans="1:13" hidden="1" x14ac:dyDescent="0.25">
      <c r="A2784" s="302"/>
      <c r="B2784" s="303"/>
      <c r="C2784" s="304"/>
      <c r="D2784" s="847"/>
      <c r="E2784" s="848"/>
      <c r="F2784" s="849"/>
      <c r="G2784" s="846"/>
      <c r="H2784" s="850"/>
      <c r="I2784" s="257"/>
      <c r="J2784" s="257"/>
      <c r="K2784" s="257"/>
      <c r="L2784" s="700"/>
      <c r="M2784" s="701"/>
    </row>
    <row r="2785" spans="1:13" hidden="1" x14ac:dyDescent="0.25">
      <c r="A2785" s="302"/>
      <c r="B2785" s="303"/>
      <c r="C2785" s="304"/>
      <c r="D2785" s="847"/>
      <c r="E2785" s="848"/>
      <c r="F2785" s="849"/>
      <c r="G2785" s="846"/>
      <c r="H2785" s="850"/>
      <c r="I2785" s="257"/>
      <c r="J2785" s="257"/>
      <c r="K2785" s="257"/>
      <c r="L2785" s="700"/>
      <c r="M2785" s="701"/>
    </row>
    <row r="2786" spans="1:13" hidden="1" x14ac:dyDescent="0.25">
      <c r="A2786" s="302"/>
      <c r="B2786" s="303"/>
      <c r="C2786" s="304"/>
      <c r="D2786" s="847"/>
      <c r="E2786" s="848"/>
      <c r="F2786" s="849"/>
      <c r="G2786" s="846"/>
      <c r="H2786" s="850"/>
      <c r="I2786" s="257"/>
      <c r="J2786" s="257"/>
      <c r="K2786" s="257"/>
      <c r="L2786" s="700"/>
      <c r="M2786" s="701"/>
    </row>
    <row r="2787" spans="1:13" hidden="1" x14ac:dyDescent="0.25">
      <c r="A2787" s="302"/>
      <c r="B2787" s="303"/>
      <c r="C2787" s="304"/>
      <c r="D2787" s="847"/>
      <c r="E2787" s="848"/>
      <c r="F2787" s="849"/>
      <c r="G2787" s="846"/>
      <c r="H2787" s="850"/>
      <c r="I2787" s="257"/>
      <c r="J2787" s="257"/>
      <c r="K2787" s="257"/>
      <c r="L2787" s="700"/>
      <c r="M2787" s="701"/>
    </row>
    <row r="2788" spans="1:13" hidden="1" x14ac:dyDescent="0.25">
      <c r="A2788" s="302"/>
      <c r="B2788" s="303"/>
      <c r="C2788" s="304"/>
      <c r="D2788" s="847"/>
      <c r="E2788" s="848"/>
      <c r="F2788" s="849"/>
      <c r="G2788" s="846"/>
      <c r="H2788" s="850"/>
      <c r="I2788" s="257"/>
      <c r="J2788" s="257"/>
      <c r="K2788" s="257"/>
      <c r="L2788" s="700"/>
      <c r="M2788" s="701"/>
    </row>
    <row r="2789" spans="1:13" hidden="1" x14ac:dyDescent="0.25">
      <c r="A2789" s="302"/>
      <c r="B2789" s="303"/>
      <c r="C2789" s="304"/>
      <c r="D2789" s="847"/>
      <c r="E2789" s="848"/>
      <c r="F2789" s="849"/>
      <c r="G2789" s="846"/>
      <c r="H2789" s="850"/>
      <c r="I2789" s="257"/>
      <c r="J2789" s="257"/>
      <c r="K2789" s="257"/>
      <c r="L2789" s="700"/>
      <c r="M2789" s="701"/>
    </row>
    <row r="2790" spans="1:13" hidden="1" x14ac:dyDescent="0.25">
      <c r="A2790" s="302"/>
      <c r="B2790" s="303"/>
      <c r="C2790" s="304"/>
      <c r="D2790" s="847"/>
      <c r="E2790" s="848"/>
      <c r="F2790" s="849"/>
      <c r="G2790" s="846"/>
      <c r="H2790" s="850"/>
      <c r="I2790" s="257"/>
      <c r="J2790" s="257"/>
      <c r="K2790" s="257"/>
      <c r="L2790" s="700"/>
      <c r="M2790" s="701"/>
    </row>
    <row r="2791" spans="1:13" hidden="1" x14ac:dyDescent="0.25">
      <c r="A2791" s="302"/>
      <c r="B2791" s="303"/>
      <c r="C2791" s="304"/>
      <c r="D2791" s="847"/>
      <c r="E2791" s="848"/>
      <c r="F2791" s="849"/>
      <c r="G2791" s="846"/>
      <c r="H2791" s="850"/>
      <c r="I2791" s="257"/>
      <c r="J2791" s="257"/>
      <c r="K2791" s="257"/>
      <c r="L2791" s="700"/>
      <c r="M2791" s="701"/>
    </row>
    <row r="2792" spans="1:13" hidden="1" x14ac:dyDescent="0.25">
      <c r="A2792" s="302"/>
      <c r="B2792" s="303"/>
      <c r="C2792" s="304"/>
      <c r="D2792" s="847"/>
      <c r="E2792" s="848"/>
      <c r="F2792" s="849"/>
      <c r="G2792" s="846"/>
      <c r="H2792" s="850"/>
      <c r="I2792" s="257"/>
      <c r="J2792" s="257"/>
      <c r="K2792" s="257"/>
      <c r="L2792" s="700"/>
      <c r="M2792" s="701"/>
    </row>
    <row r="2793" spans="1:13" hidden="1" x14ac:dyDescent="0.25">
      <c r="A2793" s="302"/>
      <c r="B2793" s="303"/>
      <c r="C2793" s="304"/>
      <c r="D2793" s="847"/>
      <c r="E2793" s="848"/>
      <c r="F2793" s="849"/>
      <c r="G2793" s="846"/>
      <c r="H2793" s="850"/>
      <c r="I2793" s="257"/>
      <c r="J2793" s="257"/>
      <c r="K2793" s="257"/>
      <c r="L2793" s="700"/>
      <c r="M2793" s="701"/>
    </row>
    <row r="2794" spans="1:13" hidden="1" x14ac:dyDescent="0.25">
      <c r="A2794" s="302"/>
      <c r="B2794" s="303"/>
      <c r="C2794" s="304"/>
      <c r="D2794" s="847"/>
      <c r="E2794" s="848"/>
      <c r="F2794" s="849"/>
      <c r="G2794" s="846"/>
      <c r="H2794" s="850"/>
      <c r="I2794" s="257"/>
      <c r="J2794" s="257"/>
      <c r="K2794" s="257"/>
      <c r="L2794" s="700"/>
      <c r="M2794" s="701"/>
    </row>
    <row r="2795" spans="1:13" hidden="1" x14ac:dyDescent="0.25">
      <c r="A2795" s="302"/>
      <c r="B2795" s="303"/>
      <c r="C2795" s="304"/>
      <c r="D2795" s="847"/>
      <c r="E2795" s="848"/>
      <c r="F2795" s="849"/>
      <c r="G2795" s="846"/>
      <c r="H2795" s="850"/>
      <c r="I2795" s="257"/>
      <c r="J2795" s="257"/>
      <c r="K2795" s="257"/>
      <c r="L2795" s="700"/>
      <c r="M2795" s="701"/>
    </row>
    <row r="2796" spans="1:13" hidden="1" x14ac:dyDescent="0.25">
      <c r="A2796" s="302"/>
      <c r="B2796" s="303"/>
      <c r="C2796" s="304"/>
      <c r="D2796" s="847"/>
      <c r="E2796" s="848"/>
      <c r="F2796" s="849"/>
      <c r="G2796" s="846"/>
      <c r="H2796" s="850"/>
      <c r="I2796" s="257"/>
      <c r="J2796" s="257"/>
      <c r="K2796" s="257"/>
      <c r="L2796" s="700"/>
      <c r="M2796" s="701"/>
    </row>
    <row r="2797" spans="1:13" hidden="1" x14ac:dyDescent="0.25">
      <c r="A2797" s="302"/>
      <c r="B2797" s="303"/>
      <c r="C2797" s="304"/>
      <c r="D2797" s="847"/>
      <c r="E2797" s="848"/>
      <c r="F2797" s="849"/>
      <c r="G2797" s="846"/>
      <c r="H2797" s="850"/>
      <c r="I2797" s="257"/>
      <c r="J2797" s="257"/>
      <c r="K2797" s="257"/>
      <c r="L2797" s="700"/>
      <c r="M2797" s="701"/>
    </row>
    <row r="2798" spans="1:13" hidden="1" x14ac:dyDescent="0.25">
      <c r="A2798" s="302"/>
      <c r="B2798" s="303"/>
      <c r="C2798" s="304"/>
      <c r="D2798" s="847"/>
      <c r="E2798" s="848"/>
      <c r="F2798" s="849"/>
      <c r="G2798" s="846"/>
      <c r="H2798" s="850"/>
      <c r="I2798" s="257"/>
      <c r="J2798" s="257"/>
      <c r="K2798" s="257"/>
      <c r="L2798" s="700"/>
      <c r="M2798" s="701"/>
    </row>
    <row r="2799" spans="1:13" hidden="1" x14ac:dyDescent="0.25">
      <c r="A2799" s="302"/>
      <c r="B2799" s="303"/>
      <c r="C2799" s="304"/>
      <c r="D2799" s="847"/>
      <c r="E2799" s="848"/>
      <c r="F2799" s="849"/>
      <c r="G2799" s="846"/>
      <c r="H2799" s="850"/>
      <c r="I2799" s="257"/>
      <c r="J2799" s="257"/>
      <c r="K2799" s="257"/>
      <c r="L2799" s="700"/>
      <c r="M2799" s="701"/>
    </row>
    <row r="2800" spans="1:13" hidden="1" x14ac:dyDescent="0.25">
      <c r="A2800" s="302"/>
      <c r="B2800" s="303"/>
      <c r="C2800" s="304"/>
      <c r="D2800" s="847"/>
      <c r="E2800" s="848"/>
      <c r="F2800" s="849"/>
      <c r="G2800" s="846"/>
      <c r="H2800" s="850"/>
      <c r="I2800" s="257"/>
      <c r="J2800" s="257"/>
      <c r="K2800" s="257"/>
      <c r="L2800" s="700"/>
      <c r="M2800" s="701"/>
    </row>
    <row r="2801" spans="1:13" hidden="1" x14ac:dyDescent="0.25">
      <c r="A2801" s="302"/>
      <c r="B2801" s="303"/>
      <c r="C2801" s="304"/>
      <c r="D2801" s="847"/>
      <c r="E2801" s="848"/>
      <c r="F2801" s="849"/>
      <c r="G2801" s="846"/>
      <c r="H2801" s="850"/>
      <c r="I2801" s="257"/>
      <c r="J2801" s="257"/>
      <c r="K2801" s="257"/>
      <c r="L2801" s="700"/>
      <c r="M2801" s="701"/>
    </row>
    <row r="2802" spans="1:13" hidden="1" x14ac:dyDescent="0.25">
      <c r="A2802" s="302"/>
      <c r="B2802" s="303"/>
      <c r="C2802" s="304"/>
      <c r="D2802" s="847"/>
      <c r="E2802" s="848"/>
      <c r="F2802" s="849"/>
      <c r="G2802" s="846"/>
      <c r="H2802" s="850"/>
      <c r="I2802" s="257"/>
      <c r="J2802" s="257"/>
      <c r="K2802" s="257"/>
      <c r="L2802" s="700"/>
      <c r="M2802" s="701"/>
    </row>
    <row r="2803" spans="1:13" hidden="1" x14ac:dyDescent="0.25">
      <c r="A2803" s="302"/>
      <c r="B2803" s="303"/>
      <c r="C2803" s="304"/>
      <c r="D2803" s="847"/>
      <c r="E2803" s="848"/>
      <c r="F2803" s="849"/>
      <c r="G2803" s="846"/>
      <c r="H2803" s="850"/>
      <c r="I2803" s="257"/>
      <c r="J2803" s="257"/>
      <c r="K2803" s="257"/>
      <c r="L2803" s="700"/>
      <c r="M2803" s="701"/>
    </row>
    <row r="2804" spans="1:13" hidden="1" x14ac:dyDescent="0.25">
      <c r="A2804" s="302"/>
      <c r="B2804" s="303"/>
      <c r="C2804" s="304"/>
      <c r="D2804" s="847"/>
      <c r="E2804" s="848"/>
      <c r="F2804" s="849"/>
      <c r="G2804" s="846"/>
      <c r="H2804" s="850"/>
      <c r="I2804" s="257"/>
      <c r="J2804" s="257"/>
      <c r="K2804" s="257"/>
      <c r="L2804" s="700"/>
      <c r="M2804" s="701"/>
    </row>
    <row r="2805" spans="1:13" hidden="1" x14ac:dyDescent="0.25">
      <c r="A2805" s="302"/>
      <c r="B2805" s="303"/>
      <c r="C2805" s="304"/>
      <c r="D2805" s="847"/>
      <c r="E2805" s="848"/>
      <c r="F2805" s="849"/>
      <c r="G2805" s="846"/>
      <c r="H2805" s="850"/>
      <c r="I2805" s="257"/>
      <c r="J2805" s="257"/>
      <c r="K2805" s="257"/>
      <c r="L2805" s="700"/>
      <c r="M2805" s="701"/>
    </row>
    <row r="2806" spans="1:13" hidden="1" x14ac:dyDescent="0.25">
      <c r="A2806" s="302"/>
      <c r="B2806" s="303"/>
      <c r="C2806" s="304"/>
      <c r="D2806" s="847"/>
      <c r="E2806" s="848"/>
      <c r="F2806" s="849"/>
      <c r="G2806" s="846"/>
      <c r="H2806" s="850"/>
      <c r="I2806" s="257"/>
      <c r="J2806" s="257"/>
      <c r="K2806" s="257"/>
      <c r="L2806" s="700"/>
      <c r="M2806" s="701"/>
    </row>
    <row r="2807" spans="1:13" hidden="1" x14ac:dyDescent="0.25">
      <c r="A2807" s="302"/>
      <c r="B2807" s="303"/>
      <c r="C2807" s="304"/>
      <c r="D2807" s="847"/>
      <c r="E2807" s="848"/>
      <c r="F2807" s="849"/>
      <c r="G2807" s="846"/>
      <c r="H2807" s="850"/>
      <c r="I2807" s="257"/>
      <c r="J2807" s="257"/>
      <c r="K2807" s="257"/>
      <c r="L2807" s="700"/>
      <c r="M2807" s="701"/>
    </row>
    <row r="2808" spans="1:13" hidden="1" x14ac:dyDescent="0.25">
      <c r="A2808" s="302"/>
      <c r="B2808" s="303"/>
      <c r="C2808" s="304"/>
      <c r="D2808" s="847"/>
      <c r="E2808" s="848"/>
      <c r="F2808" s="849"/>
      <c r="G2808" s="846"/>
      <c r="H2808" s="850"/>
      <c r="I2808" s="257"/>
      <c r="J2808" s="257"/>
      <c r="K2808" s="257"/>
      <c r="L2808" s="700"/>
      <c r="M2808" s="701"/>
    </row>
    <row r="2809" spans="1:13" hidden="1" x14ac:dyDescent="0.25">
      <c r="A2809" s="302"/>
      <c r="B2809" s="303"/>
      <c r="C2809" s="304"/>
      <c r="D2809" s="847"/>
      <c r="E2809" s="848"/>
      <c r="F2809" s="849"/>
      <c r="G2809" s="846"/>
      <c r="H2809" s="850"/>
      <c r="I2809" s="257"/>
      <c r="J2809" s="257"/>
      <c r="K2809" s="257"/>
      <c r="L2809" s="700"/>
      <c r="M2809" s="701"/>
    </row>
    <row r="2810" spans="1:13" hidden="1" x14ac:dyDescent="0.25">
      <c r="A2810" s="302"/>
      <c r="B2810" s="303"/>
      <c r="C2810" s="304"/>
      <c r="D2810" s="847"/>
      <c r="E2810" s="848"/>
      <c r="F2810" s="849"/>
      <c r="G2810" s="846"/>
      <c r="H2810" s="850"/>
      <c r="I2810" s="257"/>
      <c r="J2810" s="257"/>
      <c r="K2810" s="257"/>
      <c r="L2810" s="700"/>
      <c r="M2810" s="701"/>
    </row>
    <row r="2811" spans="1:13" hidden="1" x14ac:dyDescent="0.25">
      <c r="A2811" s="302"/>
      <c r="B2811" s="303"/>
      <c r="C2811" s="304"/>
      <c r="D2811" s="847"/>
      <c r="E2811" s="848"/>
      <c r="F2811" s="849"/>
      <c r="G2811" s="846"/>
      <c r="H2811" s="850"/>
      <c r="I2811" s="257"/>
      <c r="J2811" s="257"/>
      <c r="K2811" s="257"/>
      <c r="L2811" s="700"/>
      <c r="M2811" s="701"/>
    </row>
    <row r="2812" spans="1:13" hidden="1" x14ac:dyDescent="0.25">
      <c r="A2812" s="302"/>
      <c r="B2812" s="303"/>
      <c r="C2812" s="304"/>
      <c r="D2812" s="847"/>
      <c r="E2812" s="848"/>
      <c r="F2812" s="849"/>
      <c r="G2812" s="846"/>
      <c r="H2812" s="850"/>
      <c r="I2812" s="257"/>
      <c r="J2812" s="257"/>
      <c r="K2812" s="257"/>
      <c r="L2812" s="700"/>
      <c r="M2812" s="701"/>
    </row>
    <row r="2813" spans="1:13" hidden="1" x14ac:dyDescent="0.25">
      <c r="A2813" s="302"/>
      <c r="B2813" s="303"/>
      <c r="C2813" s="304"/>
      <c r="D2813" s="847"/>
      <c r="E2813" s="848"/>
      <c r="F2813" s="849"/>
      <c r="G2813" s="846"/>
      <c r="H2813" s="850"/>
      <c r="I2813" s="257"/>
      <c r="J2813" s="257"/>
      <c r="K2813" s="257"/>
      <c r="L2813" s="700"/>
      <c r="M2813" s="701"/>
    </row>
    <row r="2814" spans="1:13" hidden="1" x14ac:dyDescent="0.25">
      <c r="A2814" s="302"/>
      <c r="B2814" s="303"/>
      <c r="C2814" s="304"/>
      <c r="D2814" s="847"/>
      <c r="E2814" s="848"/>
      <c r="F2814" s="849"/>
      <c r="G2814" s="846"/>
      <c r="H2814" s="850"/>
      <c r="I2814" s="257"/>
      <c r="J2814" s="257"/>
      <c r="K2814" s="257"/>
      <c r="L2814" s="700"/>
      <c r="M2814" s="701"/>
    </row>
    <row r="2815" spans="1:13" hidden="1" x14ac:dyDescent="0.25">
      <c r="A2815" s="302"/>
      <c r="B2815" s="303"/>
      <c r="C2815" s="304"/>
      <c r="D2815" s="847"/>
      <c r="E2815" s="848"/>
      <c r="F2815" s="849"/>
      <c r="G2815" s="846"/>
      <c r="H2815" s="850"/>
      <c r="I2815" s="257"/>
      <c r="J2815" s="257"/>
      <c r="K2815" s="257"/>
      <c r="L2815" s="700"/>
      <c r="M2815" s="701"/>
    </row>
    <row r="2816" spans="1:13" hidden="1" x14ac:dyDescent="0.25">
      <c r="A2816" s="302"/>
      <c r="B2816" s="303"/>
      <c r="C2816" s="304"/>
      <c r="D2816" s="847"/>
      <c r="E2816" s="848"/>
      <c r="F2816" s="849"/>
      <c r="G2816" s="846"/>
      <c r="H2816" s="850"/>
      <c r="I2816" s="257"/>
      <c r="J2816" s="257"/>
      <c r="K2816" s="257"/>
      <c r="L2816" s="700"/>
      <c r="M2816" s="701"/>
    </row>
    <row r="2817" spans="1:13" hidden="1" x14ac:dyDescent="0.25">
      <c r="A2817" s="302"/>
      <c r="B2817" s="303"/>
      <c r="C2817" s="304"/>
      <c r="D2817" s="847"/>
      <c r="E2817" s="848"/>
      <c r="F2817" s="849"/>
      <c r="G2817" s="846"/>
      <c r="H2817" s="850"/>
      <c r="I2817" s="257"/>
      <c r="J2817" s="257"/>
      <c r="K2817" s="257"/>
      <c r="L2817" s="700"/>
      <c r="M2817" s="701"/>
    </row>
    <row r="2818" spans="1:13" hidden="1" x14ac:dyDescent="0.25">
      <c r="A2818" s="302"/>
      <c r="B2818" s="303"/>
      <c r="C2818" s="304"/>
      <c r="D2818" s="847"/>
      <c r="E2818" s="848"/>
      <c r="F2818" s="849"/>
      <c r="G2818" s="846"/>
      <c r="H2818" s="850"/>
      <c r="I2818" s="257"/>
      <c r="J2818" s="257"/>
      <c r="K2818" s="257"/>
      <c r="L2818" s="700"/>
      <c r="M2818" s="701"/>
    </row>
    <row r="2819" spans="1:13" hidden="1" x14ac:dyDescent="0.25">
      <c r="A2819" s="302"/>
      <c r="B2819" s="303"/>
      <c r="C2819" s="304"/>
      <c r="D2819" s="847"/>
      <c r="E2819" s="848"/>
      <c r="F2819" s="849"/>
      <c r="G2819" s="846"/>
      <c r="H2819" s="850"/>
      <c r="I2819" s="257"/>
      <c r="J2819" s="257"/>
      <c r="K2819" s="257"/>
      <c r="L2819" s="700"/>
      <c r="M2819" s="701"/>
    </row>
    <row r="2820" spans="1:13" hidden="1" x14ac:dyDescent="0.25">
      <c r="A2820" s="302"/>
      <c r="B2820" s="303"/>
      <c r="C2820" s="304"/>
      <c r="D2820" s="847"/>
      <c r="E2820" s="848"/>
      <c r="F2820" s="849"/>
      <c r="G2820" s="846"/>
      <c r="H2820" s="850"/>
      <c r="I2820" s="257"/>
      <c r="J2820" s="257"/>
      <c r="K2820" s="257"/>
      <c r="L2820" s="700"/>
      <c r="M2820" s="701"/>
    </row>
    <row r="2821" spans="1:13" hidden="1" x14ac:dyDescent="0.25">
      <c r="A2821" s="302"/>
      <c r="B2821" s="303"/>
      <c r="C2821" s="304"/>
      <c r="D2821" s="847"/>
      <c r="E2821" s="848"/>
      <c r="F2821" s="849"/>
      <c r="G2821" s="846"/>
      <c r="H2821" s="850"/>
      <c r="I2821" s="257"/>
      <c r="J2821" s="257"/>
      <c r="K2821" s="257"/>
      <c r="L2821" s="700"/>
      <c r="M2821" s="701"/>
    </row>
    <row r="2822" spans="1:13" hidden="1" x14ac:dyDescent="0.25">
      <c r="A2822" s="302"/>
      <c r="B2822" s="303"/>
      <c r="C2822" s="304"/>
      <c r="D2822" s="847"/>
      <c r="E2822" s="848"/>
      <c r="F2822" s="849"/>
      <c r="G2822" s="846"/>
      <c r="H2822" s="850"/>
      <c r="I2822" s="257"/>
      <c r="J2822" s="257"/>
      <c r="K2822" s="257"/>
      <c r="L2822" s="700"/>
      <c r="M2822" s="701"/>
    </row>
    <row r="2823" spans="1:13" hidden="1" x14ac:dyDescent="0.25">
      <c r="A2823" s="302"/>
      <c r="B2823" s="303"/>
      <c r="C2823" s="304"/>
      <c r="D2823" s="847"/>
      <c r="E2823" s="848"/>
      <c r="F2823" s="849"/>
      <c r="G2823" s="846"/>
      <c r="H2823" s="850"/>
      <c r="I2823" s="257"/>
      <c r="J2823" s="257"/>
      <c r="K2823" s="257"/>
      <c r="L2823" s="700"/>
      <c r="M2823" s="701"/>
    </row>
    <row r="2824" spans="1:13" hidden="1" x14ac:dyDescent="0.25">
      <c r="A2824" s="302"/>
      <c r="B2824" s="303"/>
      <c r="C2824" s="304"/>
      <c r="D2824" s="847"/>
      <c r="E2824" s="848"/>
      <c r="F2824" s="849"/>
      <c r="G2824" s="846"/>
      <c r="H2824" s="850"/>
      <c r="I2824" s="257"/>
      <c r="J2824" s="257"/>
      <c r="K2824" s="257"/>
      <c r="L2824" s="700"/>
      <c r="M2824" s="701"/>
    </row>
    <row r="2825" spans="1:13" hidden="1" x14ac:dyDescent="0.25">
      <c r="A2825" s="302"/>
      <c r="B2825" s="303"/>
      <c r="C2825" s="304"/>
      <c r="D2825" s="847"/>
      <c r="E2825" s="848"/>
      <c r="F2825" s="849"/>
      <c r="G2825" s="846"/>
      <c r="H2825" s="850"/>
      <c r="I2825" s="257"/>
      <c r="J2825" s="257"/>
      <c r="K2825" s="257"/>
      <c r="L2825" s="700"/>
      <c r="M2825" s="701"/>
    </row>
    <row r="2826" spans="1:13" hidden="1" x14ac:dyDescent="0.25">
      <c r="A2826" s="302"/>
      <c r="B2826" s="303"/>
      <c r="C2826" s="304"/>
      <c r="D2826" s="847"/>
      <c r="E2826" s="848"/>
      <c r="F2826" s="849"/>
      <c r="G2826" s="846"/>
      <c r="H2826" s="850"/>
      <c r="I2826" s="257"/>
      <c r="J2826" s="257"/>
      <c r="K2826" s="257"/>
      <c r="L2826" s="700"/>
      <c r="M2826" s="701"/>
    </row>
    <row r="2827" spans="1:13" hidden="1" x14ac:dyDescent="0.25">
      <c r="A2827" s="302"/>
      <c r="B2827" s="303"/>
      <c r="C2827" s="304"/>
      <c r="D2827" s="847"/>
      <c r="E2827" s="848"/>
      <c r="F2827" s="849"/>
      <c r="G2827" s="846"/>
      <c r="H2827" s="850"/>
      <c r="I2827" s="257"/>
      <c r="J2827" s="257"/>
      <c r="K2827" s="257"/>
      <c r="L2827" s="700"/>
      <c r="M2827" s="701"/>
    </row>
    <row r="2828" spans="1:13" hidden="1" x14ac:dyDescent="0.25">
      <c r="A2828" s="302"/>
      <c r="B2828" s="303"/>
      <c r="C2828" s="304"/>
      <c r="D2828" s="847"/>
      <c r="E2828" s="848"/>
      <c r="F2828" s="849"/>
      <c r="G2828" s="846"/>
      <c r="H2828" s="850"/>
      <c r="I2828" s="257"/>
      <c r="J2828" s="257"/>
      <c r="K2828" s="257"/>
      <c r="L2828" s="700"/>
      <c r="M2828" s="701"/>
    </row>
    <row r="2829" spans="1:13" hidden="1" x14ac:dyDescent="0.25">
      <c r="A2829" s="302"/>
      <c r="B2829" s="303"/>
      <c r="C2829" s="304"/>
      <c r="D2829" s="847"/>
      <c r="E2829" s="848"/>
      <c r="F2829" s="849"/>
      <c r="G2829" s="846"/>
      <c r="H2829" s="850"/>
      <c r="I2829" s="257"/>
      <c r="J2829" s="257"/>
      <c r="K2829" s="257"/>
      <c r="L2829" s="700"/>
      <c r="M2829" s="701"/>
    </row>
    <row r="2830" spans="1:13" hidden="1" x14ac:dyDescent="0.25">
      <c r="A2830" s="302"/>
      <c r="B2830" s="303"/>
      <c r="C2830" s="304"/>
      <c r="D2830" s="847"/>
      <c r="E2830" s="848"/>
      <c r="F2830" s="849"/>
      <c r="G2830" s="846"/>
      <c r="H2830" s="850"/>
      <c r="I2830" s="257"/>
      <c r="J2830" s="257"/>
      <c r="K2830" s="257"/>
      <c r="L2830" s="700"/>
      <c r="M2830" s="701"/>
    </row>
    <row r="2831" spans="1:13" hidden="1" x14ac:dyDescent="0.25">
      <c r="A2831" s="302"/>
      <c r="B2831" s="303"/>
      <c r="C2831" s="304"/>
      <c r="D2831" s="847"/>
      <c r="E2831" s="848"/>
      <c r="F2831" s="849"/>
      <c r="G2831" s="846"/>
      <c r="H2831" s="850"/>
      <c r="I2831" s="257"/>
      <c r="J2831" s="257"/>
      <c r="K2831" s="257"/>
      <c r="L2831" s="700"/>
      <c r="M2831" s="701"/>
    </row>
    <row r="2832" spans="1:13" hidden="1" x14ac:dyDescent="0.25">
      <c r="A2832" s="302"/>
      <c r="B2832" s="303"/>
      <c r="C2832" s="304"/>
      <c r="D2832" s="847"/>
      <c r="E2832" s="848"/>
      <c r="F2832" s="849"/>
      <c r="G2832" s="846"/>
      <c r="H2832" s="850"/>
      <c r="I2832" s="257"/>
      <c r="J2832" s="257"/>
      <c r="K2832" s="257"/>
      <c r="L2832" s="700"/>
      <c r="M2832" s="701"/>
    </row>
    <row r="2833" spans="1:13" hidden="1" x14ac:dyDescent="0.25">
      <c r="A2833" s="302"/>
      <c r="B2833" s="303"/>
      <c r="C2833" s="304"/>
      <c r="D2833" s="847"/>
      <c r="E2833" s="848"/>
      <c r="F2833" s="849"/>
      <c r="G2833" s="846"/>
      <c r="H2833" s="850"/>
      <c r="I2833" s="257"/>
      <c r="J2833" s="257"/>
      <c r="K2833" s="257"/>
      <c r="L2833" s="700"/>
      <c r="M2833" s="701"/>
    </row>
    <row r="2834" spans="1:13" hidden="1" x14ac:dyDescent="0.25">
      <c r="A2834" s="302"/>
      <c r="B2834" s="303"/>
      <c r="C2834" s="304"/>
      <c r="D2834" s="847"/>
      <c r="E2834" s="848"/>
      <c r="F2834" s="849"/>
      <c r="G2834" s="846"/>
      <c r="H2834" s="850"/>
      <c r="I2834" s="257"/>
      <c r="J2834" s="257"/>
      <c r="K2834" s="257"/>
      <c r="L2834" s="700"/>
      <c r="M2834" s="701"/>
    </row>
    <row r="2835" spans="1:13" hidden="1" x14ac:dyDescent="0.25">
      <c r="A2835" s="302"/>
      <c r="B2835" s="303"/>
      <c r="C2835" s="304"/>
      <c r="D2835" s="847"/>
      <c r="E2835" s="848"/>
      <c r="F2835" s="849"/>
      <c r="G2835" s="846"/>
      <c r="H2835" s="850"/>
      <c r="I2835" s="257"/>
      <c r="J2835" s="257"/>
      <c r="K2835" s="257"/>
      <c r="L2835" s="700"/>
      <c r="M2835" s="701"/>
    </row>
    <row r="2836" spans="1:13" hidden="1" x14ac:dyDescent="0.25">
      <c r="A2836" s="302"/>
      <c r="B2836" s="303"/>
      <c r="C2836" s="304"/>
      <c r="D2836" s="847"/>
      <c r="E2836" s="848"/>
      <c r="F2836" s="849"/>
      <c r="G2836" s="846"/>
      <c r="H2836" s="850"/>
      <c r="I2836" s="257"/>
      <c r="J2836" s="257"/>
      <c r="K2836" s="257"/>
      <c r="L2836" s="700"/>
      <c r="M2836" s="701"/>
    </row>
    <row r="2837" spans="1:13" hidden="1" x14ac:dyDescent="0.25">
      <c r="A2837" s="302"/>
      <c r="B2837" s="303"/>
      <c r="C2837" s="304"/>
      <c r="D2837" s="847"/>
      <c r="E2837" s="848"/>
      <c r="F2837" s="849"/>
      <c r="G2837" s="846"/>
      <c r="H2837" s="850"/>
      <c r="I2837" s="257"/>
      <c r="J2837" s="257"/>
      <c r="K2837" s="257"/>
      <c r="L2837" s="700"/>
      <c r="M2837" s="701"/>
    </row>
    <row r="2838" spans="1:13" hidden="1" x14ac:dyDescent="0.25">
      <c r="A2838" s="302"/>
      <c r="B2838" s="303"/>
      <c r="C2838" s="304"/>
      <c r="D2838" s="847"/>
      <c r="E2838" s="848"/>
      <c r="F2838" s="849"/>
      <c r="G2838" s="846"/>
      <c r="H2838" s="850"/>
      <c r="I2838" s="257"/>
      <c r="J2838" s="257"/>
      <c r="K2838" s="257"/>
      <c r="L2838" s="700"/>
      <c r="M2838" s="701"/>
    </row>
    <row r="2839" spans="1:13" hidden="1" x14ac:dyDescent="0.25">
      <c r="A2839" s="302"/>
      <c r="B2839" s="303"/>
      <c r="C2839" s="304"/>
      <c r="D2839" s="847"/>
      <c r="E2839" s="848"/>
      <c r="F2839" s="849"/>
      <c r="G2839" s="846"/>
      <c r="H2839" s="850"/>
      <c r="I2839" s="257"/>
      <c r="J2839" s="257"/>
      <c r="K2839" s="257"/>
      <c r="L2839" s="700"/>
      <c r="M2839" s="701"/>
    </row>
    <row r="2840" spans="1:13" hidden="1" x14ac:dyDescent="0.25">
      <c r="A2840" s="302"/>
      <c r="B2840" s="303"/>
      <c r="C2840" s="304"/>
      <c r="D2840" s="847"/>
      <c r="E2840" s="848"/>
      <c r="F2840" s="849"/>
      <c r="G2840" s="846"/>
      <c r="H2840" s="850"/>
      <c r="I2840" s="257"/>
      <c r="J2840" s="257"/>
      <c r="K2840" s="257"/>
      <c r="L2840" s="700"/>
      <c r="M2840" s="701"/>
    </row>
    <row r="2841" spans="1:13" hidden="1" x14ac:dyDescent="0.25">
      <c r="A2841" s="302"/>
      <c r="B2841" s="303"/>
      <c r="C2841" s="304"/>
      <c r="D2841" s="847"/>
      <c r="E2841" s="848"/>
      <c r="F2841" s="849"/>
      <c r="G2841" s="846"/>
      <c r="H2841" s="850"/>
      <c r="I2841" s="257"/>
      <c r="J2841" s="257"/>
      <c r="K2841" s="257"/>
      <c r="L2841" s="700"/>
      <c r="M2841" s="701"/>
    </row>
    <row r="2842" spans="1:13" hidden="1" x14ac:dyDescent="0.25">
      <c r="A2842" s="302"/>
      <c r="B2842" s="303"/>
      <c r="C2842" s="304"/>
      <c r="D2842" s="847"/>
      <c r="E2842" s="848"/>
      <c r="F2842" s="849"/>
      <c r="G2842" s="846"/>
      <c r="H2842" s="850"/>
      <c r="I2842" s="257"/>
      <c r="J2842" s="257"/>
      <c r="K2842" s="257"/>
      <c r="L2842" s="700"/>
      <c r="M2842" s="701"/>
    </row>
    <row r="2843" spans="1:13" hidden="1" x14ac:dyDescent="0.25">
      <c r="A2843" s="302"/>
      <c r="B2843" s="303"/>
      <c r="C2843" s="304"/>
      <c r="D2843" s="847"/>
      <c r="E2843" s="848"/>
      <c r="F2843" s="849"/>
      <c r="G2843" s="846"/>
      <c r="H2843" s="850"/>
      <c r="I2843" s="257"/>
      <c r="J2843" s="257"/>
      <c r="K2843" s="257"/>
      <c r="L2843" s="700"/>
      <c r="M2843" s="701"/>
    </row>
    <row r="2844" spans="1:13" hidden="1" x14ac:dyDescent="0.25">
      <c r="A2844" s="302"/>
      <c r="B2844" s="303"/>
      <c r="C2844" s="304"/>
      <c r="D2844" s="847"/>
      <c r="E2844" s="848"/>
      <c r="F2844" s="849"/>
      <c r="G2844" s="846"/>
      <c r="H2844" s="850"/>
      <c r="I2844" s="257"/>
      <c r="J2844" s="257"/>
      <c r="K2844" s="257"/>
      <c r="L2844" s="700"/>
      <c r="M2844" s="701"/>
    </row>
    <row r="2845" spans="1:13" hidden="1" x14ac:dyDescent="0.25">
      <c r="A2845" s="302"/>
      <c r="B2845" s="303"/>
      <c r="C2845" s="304"/>
      <c r="D2845" s="847"/>
      <c r="E2845" s="848"/>
      <c r="F2845" s="849"/>
      <c r="G2845" s="846"/>
      <c r="H2845" s="850"/>
      <c r="I2845" s="257"/>
      <c r="J2845" s="257"/>
      <c r="K2845" s="257"/>
      <c r="L2845" s="700"/>
      <c r="M2845" s="701"/>
    </row>
    <row r="2846" spans="1:13" hidden="1" x14ac:dyDescent="0.25">
      <c r="A2846" s="302"/>
      <c r="B2846" s="303"/>
      <c r="C2846" s="304"/>
      <c r="D2846" s="847"/>
      <c r="E2846" s="848"/>
      <c r="F2846" s="849"/>
      <c r="G2846" s="846"/>
      <c r="H2846" s="850"/>
      <c r="I2846" s="257"/>
      <c r="J2846" s="257"/>
      <c r="K2846" s="257"/>
      <c r="L2846" s="700"/>
      <c r="M2846" s="701"/>
    </row>
    <row r="2847" spans="1:13" hidden="1" x14ac:dyDescent="0.25">
      <c r="A2847" s="302"/>
      <c r="B2847" s="303"/>
      <c r="C2847" s="304"/>
      <c r="D2847" s="847"/>
      <c r="E2847" s="848"/>
      <c r="F2847" s="849"/>
      <c r="G2847" s="846"/>
      <c r="H2847" s="850"/>
      <c r="I2847" s="257"/>
      <c r="J2847" s="257"/>
      <c r="K2847" s="257"/>
      <c r="L2847" s="700"/>
      <c r="M2847" s="701"/>
    </row>
    <row r="2848" spans="1:13" hidden="1" x14ac:dyDescent="0.25">
      <c r="A2848" s="302"/>
      <c r="B2848" s="303"/>
      <c r="C2848" s="304"/>
      <c r="D2848" s="847"/>
      <c r="E2848" s="848"/>
      <c r="F2848" s="849"/>
      <c r="G2848" s="846"/>
      <c r="H2848" s="850"/>
      <c r="I2848" s="257"/>
      <c r="J2848" s="257"/>
      <c r="K2848" s="257"/>
      <c r="L2848" s="700"/>
      <c r="M2848" s="701"/>
    </row>
    <row r="2849" spans="1:13" hidden="1" x14ac:dyDescent="0.25">
      <c r="A2849" s="302"/>
      <c r="B2849" s="303"/>
      <c r="C2849" s="304"/>
      <c r="D2849" s="847"/>
      <c r="E2849" s="848"/>
      <c r="F2849" s="849"/>
      <c r="G2849" s="846"/>
      <c r="H2849" s="850"/>
      <c r="I2849" s="257"/>
      <c r="J2849" s="257"/>
      <c r="K2849" s="257"/>
      <c r="L2849" s="700"/>
      <c r="M2849" s="701"/>
    </row>
    <row r="2850" spans="1:13" hidden="1" x14ac:dyDescent="0.25">
      <c r="A2850" s="302"/>
      <c r="B2850" s="303"/>
      <c r="C2850" s="304"/>
      <c r="D2850" s="847"/>
      <c r="E2850" s="848"/>
      <c r="F2850" s="849"/>
      <c r="G2850" s="846"/>
      <c r="H2850" s="850"/>
      <c r="I2850" s="257"/>
      <c r="J2850" s="257"/>
      <c r="K2850" s="257"/>
      <c r="L2850" s="700"/>
      <c r="M2850" s="701"/>
    </row>
    <row r="2851" spans="1:13" hidden="1" x14ac:dyDescent="0.25">
      <c r="A2851" s="302"/>
      <c r="B2851" s="303"/>
      <c r="C2851" s="304"/>
      <c r="D2851" s="847"/>
      <c r="E2851" s="848"/>
      <c r="F2851" s="849"/>
      <c r="G2851" s="846"/>
      <c r="H2851" s="850"/>
      <c r="I2851" s="257"/>
      <c r="J2851" s="257"/>
      <c r="K2851" s="257"/>
      <c r="L2851" s="700"/>
      <c r="M2851" s="701"/>
    </row>
    <row r="2852" spans="1:13" hidden="1" x14ac:dyDescent="0.25">
      <c r="A2852" s="302"/>
      <c r="B2852" s="303"/>
      <c r="C2852" s="304"/>
      <c r="D2852" s="847"/>
      <c r="E2852" s="848"/>
      <c r="F2852" s="849"/>
      <c r="G2852" s="846"/>
      <c r="H2852" s="850"/>
      <c r="I2852" s="257"/>
      <c r="J2852" s="257"/>
      <c r="K2852" s="257"/>
      <c r="L2852" s="700"/>
      <c r="M2852" s="701"/>
    </row>
    <row r="2853" spans="1:13" hidden="1" x14ac:dyDescent="0.25">
      <c r="A2853" s="302"/>
      <c r="B2853" s="303"/>
      <c r="C2853" s="304"/>
      <c r="D2853" s="847"/>
      <c r="E2853" s="848"/>
      <c r="F2853" s="849"/>
      <c r="G2853" s="846"/>
      <c r="H2853" s="850"/>
      <c r="I2853" s="257"/>
      <c r="J2853" s="257"/>
      <c r="K2853" s="257"/>
      <c r="L2853" s="700"/>
      <c r="M2853" s="701"/>
    </row>
    <row r="2854" spans="1:13" hidden="1" x14ac:dyDescent="0.25">
      <c r="A2854" s="302"/>
      <c r="B2854" s="303"/>
      <c r="C2854" s="304"/>
      <c r="D2854" s="847"/>
      <c r="E2854" s="848"/>
      <c r="F2854" s="849"/>
      <c r="G2854" s="846"/>
      <c r="H2854" s="850"/>
      <c r="I2854" s="257"/>
      <c r="J2854" s="257"/>
      <c r="K2854" s="257"/>
      <c r="L2854" s="700"/>
      <c r="M2854" s="701"/>
    </row>
    <row r="2855" spans="1:13" hidden="1" x14ac:dyDescent="0.25">
      <c r="A2855" s="302"/>
      <c r="B2855" s="303"/>
      <c r="C2855" s="304"/>
      <c r="D2855" s="847"/>
      <c r="E2855" s="848"/>
      <c r="F2855" s="849"/>
      <c r="G2855" s="846"/>
      <c r="H2855" s="850"/>
      <c r="I2855" s="257"/>
      <c r="J2855" s="257"/>
      <c r="K2855" s="257"/>
      <c r="L2855" s="700"/>
      <c r="M2855" s="701"/>
    </row>
    <row r="2856" spans="1:13" hidden="1" x14ac:dyDescent="0.25">
      <c r="A2856" s="302"/>
      <c r="B2856" s="303"/>
      <c r="C2856" s="304"/>
      <c r="D2856" s="847"/>
      <c r="E2856" s="848"/>
      <c r="F2856" s="849"/>
      <c r="G2856" s="846"/>
      <c r="H2856" s="850"/>
      <c r="I2856" s="257"/>
      <c r="J2856" s="257"/>
      <c r="K2856" s="257"/>
      <c r="L2856" s="700"/>
      <c r="M2856" s="701"/>
    </row>
    <row r="2857" spans="1:13" hidden="1" x14ac:dyDescent="0.25">
      <c r="A2857" s="302"/>
      <c r="B2857" s="303"/>
      <c r="C2857" s="304"/>
      <c r="D2857" s="847"/>
      <c r="E2857" s="848"/>
      <c r="F2857" s="849"/>
      <c r="G2857" s="846"/>
      <c r="H2857" s="850"/>
      <c r="I2857" s="257"/>
      <c r="J2857" s="257"/>
      <c r="K2857" s="257"/>
      <c r="L2857" s="700"/>
      <c r="M2857" s="701"/>
    </row>
    <row r="2858" spans="1:13" hidden="1" x14ac:dyDescent="0.25">
      <c r="A2858" s="302"/>
      <c r="B2858" s="303"/>
      <c r="C2858" s="304"/>
      <c r="D2858" s="847"/>
      <c r="E2858" s="848"/>
      <c r="F2858" s="849"/>
      <c r="G2858" s="846"/>
      <c r="H2858" s="850"/>
      <c r="I2858" s="257"/>
      <c r="J2858" s="257"/>
      <c r="K2858" s="257"/>
      <c r="L2858" s="700"/>
      <c r="M2858" s="701"/>
    </row>
    <row r="2859" spans="1:13" hidden="1" x14ac:dyDescent="0.25">
      <c r="A2859" s="302"/>
      <c r="B2859" s="303"/>
      <c r="C2859" s="304"/>
      <c r="D2859" s="847"/>
      <c r="E2859" s="848"/>
      <c r="F2859" s="849"/>
      <c r="G2859" s="846"/>
      <c r="H2859" s="850"/>
      <c r="I2859" s="257"/>
      <c r="J2859" s="257"/>
      <c r="K2859" s="257"/>
      <c r="L2859" s="700"/>
      <c r="M2859" s="701"/>
    </row>
    <row r="2860" spans="1:13" hidden="1" x14ac:dyDescent="0.25">
      <c r="A2860" s="302"/>
      <c r="B2860" s="303"/>
      <c r="C2860" s="304"/>
      <c r="D2860" s="847"/>
      <c r="E2860" s="848"/>
      <c r="F2860" s="849"/>
      <c r="G2860" s="846"/>
      <c r="H2860" s="850"/>
      <c r="I2860" s="257"/>
      <c r="J2860" s="257"/>
      <c r="K2860" s="257"/>
      <c r="L2860" s="700"/>
      <c r="M2860" s="701"/>
    </row>
    <row r="2861" spans="1:13" hidden="1" x14ac:dyDescent="0.25">
      <c r="A2861" s="302"/>
      <c r="B2861" s="303"/>
      <c r="C2861" s="304"/>
      <c r="D2861" s="847"/>
      <c r="E2861" s="848"/>
      <c r="F2861" s="849"/>
      <c r="G2861" s="846"/>
      <c r="H2861" s="850"/>
      <c r="I2861" s="257"/>
      <c r="J2861" s="257"/>
      <c r="K2861" s="257"/>
      <c r="L2861" s="700"/>
      <c r="M2861" s="701"/>
    </row>
    <row r="2862" spans="1:13" hidden="1" x14ac:dyDescent="0.25">
      <c r="A2862" s="302"/>
      <c r="B2862" s="303"/>
      <c r="C2862" s="304"/>
      <c r="D2862" s="847"/>
      <c r="E2862" s="848"/>
      <c r="F2862" s="849"/>
      <c r="G2862" s="846"/>
      <c r="H2862" s="850"/>
      <c r="I2862" s="257"/>
      <c r="J2862" s="257"/>
      <c r="K2862" s="257"/>
      <c r="L2862" s="700"/>
      <c r="M2862" s="701"/>
    </row>
    <row r="2863" spans="1:13" hidden="1" x14ac:dyDescent="0.25">
      <c r="A2863" s="302"/>
      <c r="B2863" s="303"/>
      <c r="C2863" s="304"/>
      <c r="D2863" s="847"/>
      <c r="E2863" s="848"/>
      <c r="F2863" s="849"/>
      <c r="G2863" s="846"/>
      <c r="H2863" s="850"/>
      <c r="I2863" s="257"/>
      <c r="J2863" s="257"/>
      <c r="K2863" s="257"/>
      <c r="L2863" s="700"/>
      <c r="M2863" s="701"/>
    </row>
    <row r="2864" spans="1:13" hidden="1" x14ac:dyDescent="0.25">
      <c r="A2864" s="302"/>
      <c r="B2864" s="303"/>
      <c r="C2864" s="304"/>
      <c r="D2864" s="847"/>
      <c r="E2864" s="848"/>
      <c r="F2864" s="849"/>
      <c r="G2864" s="846"/>
      <c r="H2864" s="850"/>
      <c r="I2864" s="257"/>
      <c r="J2864" s="257"/>
      <c r="K2864" s="257"/>
      <c r="L2864" s="700"/>
      <c r="M2864" s="701"/>
    </row>
    <row r="2865" spans="1:13" hidden="1" x14ac:dyDescent="0.25">
      <c r="A2865" s="302"/>
      <c r="B2865" s="303"/>
      <c r="C2865" s="304"/>
      <c r="D2865" s="847"/>
      <c r="E2865" s="848"/>
      <c r="F2865" s="849"/>
      <c r="G2865" s="846"/>
      <c r="H2865" s="850"/>
      <c r="I2865" s="257"/>
      <c r="J2865" s="257"/>
      <c r="K2865" s="257"/>
      <c r="L2865" s="700"/>
      <c r="M2865" s="701"/>
    </row>
    <row r="2866" spans="1:13" hidden="1" x14ac:dyDescent="0.25">
      <c r="A2866" s="302"/>
      <c r="B2866" s="303"/>
      <c r="C2866" s="304"/>
      <c r="D2866" s="847"/>
      <c r="E2866" s="848"/>
      <c r="F2866" s="849"/>
      <c r="G2866" s="846"/>
      <c r="H2866" s="850"/>
      <c r="I2866" s="257"/>
      <c r="J2866" s="257"/>
      <c r="K2866" s="257"/>
      <c r="L2866" s="700"/>
      <c r="M2866" s="701"/>
    </row>
    <row r="2867" spans="1:13" hidden="1" x14ac:dyDescent="0.25">
      <c r="A2867" s="302"/>
      <c r="B2867" s="303"/>
      <c r="C2867" s="304"/>
      <c r="D2867" s="847"/>
      <c r="E2867" s="848"/>
      <c r="F2867" s="849"/>
      <c r="G2867" s="846"/>
      <c r="H2867" s="850"/>
      <c r="I2867" s="257"/>
      <c r="J2867" s="257"/>
      <c r="K2867" s="257"/>
      <c r="L2867" s="700"/>
      <c r="M2867" s="701"/>
    </row>
    <row r="2868" spans="1:13" hidden="1" x14ac:dyDescent="0.25">
      <c r="A2868" s="302"/>
      <c r="B2868" s="303"/>
      <c r="C2868" s="304"/>
      <c r="D2868" s="847"/>
      <c r="E2868" s="848"/>
      <c r="F2868" s="849"/>
      <c r="G2868" s="846"/>
      <c r="H2868" s="850"/>
      <c r="I2868" s="257"/>
      <c r="J2868" s="257"/>
      <c r="K2868" s="257"/>
      <c r="L2868" s="700"/>
      <c r="M2868" s="701"/>
    </row>
    <row r="2869" spans="1:13" hidden="1" x14ac:dyDescent="0.25">
      <c r="A2869" s="302"/>
      <c r="B2869" s="303"/>
      <c r="C2869" s="304"/>
      <c r="D2869" s="847"/>
      <c r="E2869" s="848"/>
      <c r="F2869" s="849"/>
      <c r="G2869" s="846"/>
      <c r="H2869" s="850"/>
      <c r="I2869" s="257"/>
      <c r="J2869" s="257"/>
      <c r="K2869" s="257"/>
      <c r="L2869" s="700"/>
      <c r="M2869" s="701"/>
    </row>
    <row r="2870" spans="1:13" hidden="1" x14ac:dyDescent="0.25">
      <c r="A2870" s="302"/>
      <c r="B2870" s="303"/>
      <c r="C2870" s="304"/>
      <c r="D2870" s="847"/>
      <c r="E2870" s="848"/>
      <c r="F2870" s="849"/>
      <c r="G2870" s="846"/>
      <c r="H2870" s="850"/>
      <c r="I2870" s="257"/>
      <c r="J2870" s="257"/>
      <c r="K2870" s="257"/>
      <c r="L2870" s="700"/>
      <c r="M2870" s="701"/>
    </row>
    <row r="2871" spans="1:13" hidden="1" x14ac:dyDescent="0.25">
      <c r="A2871" s="302"/>
      <c r="B2871" s="303"/>
      <c r="C2871" s="304"/>
      <c r="D2871" s="847"/>
      <c r="E2871" s="848"/>
      <c r="F2871" s="849"/>
      <c r="G2871" s="846"/>
      <c r="H2871" s="850"/>
      <c r="I2871" s="257"/>
      <c r="J2871" s="257"/>
      <c r="K2871" s="257"/>
      <c r="L2871" s="700"/>
      <c r="M2871" s="701"/>
    </row>
    <row r="2872" spans="1:13" hidden="1" x14ac:dyDescent="0.25">
      <c r="A2872" s="302"/>
      <c r="B2872" s="303"/>
      <c r="C2872" s="304"/>
      <c r="D2872" s="847"/>
      <c r="E2872" s="848"/>
      <c r="F2872" s="849"/>
      <c r="G2872" s="846"/>
      <c r="H2872" s="850"/>
      <c r="I2872" s="257"/>
      <c r="J2872" s="257"/>
      <c r="K2872" s="257"/>
      <c r="L2872" s="700"/>
      <c r="M2872" s="701"/>
    </row>
    <row r="2873" spans="1:13" hidden="1" x14ac:dyDescent="0.25">
      <c r="A2873" s="302"/>
      <c r="B2873" s="303"/>
      <c r="C2873" s="304"/>
      <c r="D2873" s="847"/>
      <c r="E2873" s="848"/>
      <c r="F2873" s="849"/>
      <c r="G2873" s="846"/>
      <c r="H2873" s="850"/>
      <c r="I2873" s="257"/>
      <c r="J2873" s="257"/>
      <c r="K2873" s="257"/>
      <c r="L2873" s="700"/>
      <c r="M2873" s="701"/>
    </row>
    <row r="2874" spans="1:13" hidden="1" x14ac:dyDescent="0.25">
      <c r="A2874" s="302"/>
      <c r="B2874" s="303"/>
      <c r="C2874" s="304"/>
      <c r="D2874" s="847"/>
      <c r="E2874" s="848"/>
      <c r="F2874" s="849"/>
      <c r="G2874" s="846"/>
      <c r="H2874" s="850"/>
      <c r="I2874" s="257"/>
      <c r="J2874" s="257"/>
      <c r="K2874" s="257"/>
      <c r="L2874" s="700"/>
      <c r="M2874" s="701"/>
    </row>
    <row r="2875" spans="1:13" hidden="1" x14ac:dyDescent="0.25">
      <c r="A2875" s="302"/>
      <c r="B2875" s="303"/>
      <c r="C2875" s="304"/>
      <c r="D2875" s="847"/>
      <c r="E2875" s="848"/>
      <c r="F2875" s="849"/>
      <c r="G2875" s="846"/>
      <c r="H2875" s="850"/>
      <c r="I2875" s="257"/>
      <c r="J2875" s="257"/>
      <c r="K2875" s="257"/>
      <c r="L2875" s="700"/>
      <c r="M2875" s="701"/>
    </row>
    <row r="2876" spans="1:13" hidden="1" x14ac:dyDescent="0.25">
      <c r="A2876" s="302"/>
      <c r="B2876" s="303"/>
      <c r="C2876" s="304"/>
      <c r="D2876" s="847"/>
      <c r="E2876" s="848"/>
      <c r="F2876" s="849"/>
      <c r="G2876" s="846"/>
      <c r="H2876" s="850"/>
      <c r="I2876" s="257"/>
      <c r="J2876" s="257"/>
      <c r="K2876" s="257"/>
      <c r="L2876" s="700"/>
      <c r="M2876" s="701"/>
    </row>
    <row r="2877" spans="1:13" hidden="1" x14ac:dyDescent="0.25">
      <c r="A2877" s="302"/>
      <c r="B2877" s="303"/>
      <c r="C2877" s="304"/>
      <c r="D2877" s="847"/>
      <c r="E2877" s="848"/>
      <c r="F2877" s="849"/>
      <c r="G2877" s="846"/>
      <c r="H2877" s="850"/>
      <c r="I2877" s="257"/>
      <c r="J2877" s="257"/>
      <c r="K2877" s="257"/>
      <c r="L2877" s="700"/>
      <c r="M2877" s="701"/>
    </row>
    <row r="2878" spans="1:13" hidden="1" x14ac:dyDescent="0.25">
      <c r="A2878" s="302"/>
      <c r="B2878" s="303"/>
      <c r="C2878" s="304"/>
      <c r="D2878" s="847"/>
      <c r="E2878" s="848"/>
      <c r="F2878" s="849"/>
      <c r="G2878" s="846"/>
      <c r="H2878" s="850"/>
      <c r="I2878" s="257"/>
      <c r="J2878" s="257"/>
      <c r="K2878" s="257"/>
      <c r="L2878" s="700"/>
      <c r="M2878" s="701"/>
    </row>
    <row r="2879" spans="1:13" hidden="1" x14ac:dyDescent="0.25">
      <c r="A2879" s="302"/>
      <c r="B2879" s="303"/>
      <c r="C2879" s="304"/>
      <c r="D2879" s="847"/>
      <c r="E2879" s="848"/>
      <c r="F2879" s="849"/>
      <c r="G2879" s="846"/>
      <c r="H2879" s="850"/>
      <c r="I2879" s="257"/>
      <c r="J2879" s="257"/>
      <c r="K2879" s="257"/>
      <c r="L2879" s="700"/>
      <c r="M2879" s="701"/>
    </row>
    <row r="2880" spans="1:13" hidden="1" x14ac:dyDescent="0.25">
      <c r="A2880" s="302"/>
      <c r="B2880" s="303"/>
      <c r="C2880" s="304"/>
      <c r="D2880" s="847"/>
      <c r="E2880" s="848"/>
      <c r="F2880" s="849"/>
      <c r="G2880" s="846"/>
      <c r="H2880" s="850"/>
      <c r="I2880" s="257"/>
      <c r="J2880" s="257"/>
      <c r="K2880" s="257"/>
      <c r="L2880" s="700"/>
      <c r="M2880" s="701"/>
    </row>
    <row r="2881" spans="1:13" hidden="1" x14ac:dyDescent="0.25">
      <c r="A2881" s="302"/>
      <c r="B2881" s="303"/>
      <c r="C2881" s="304"/>
      <c r="D2881" s="847"/>
      <c r="E2881" s="848"/>
      <c r="F2881" s="849"/>
      <c r="G2881" s="846"/>
      <c r="H2881" s="850"/>
      <c r="I2881" s="257"/>
      <c r="J2881" s="257"/>
      <c r="K2881" s="257"/>
      <c r="L2881" s="700"/>
      <c r="M2881" s="701"/>
    </row>
    <row r="2882" spans="1:13" hidden="1" x14ac:dyDescent="0.25">
      <c r="A2882" s="302"/>
      <c r="B2882" s="303"/>
      <c r="C2882" s="304"/>
      <c r="D2882" s="847"/>
      <c r="E2882" s="848"/>
      <c r="F2882" s="849"/>
      <c r="G2882" s="846"/>
      <c r="H2882" s="850"/>
      <c r="I2882" s="257"/>
      <c r="J2882" s="257"/>
      <c r="K2882" s="257"/>
      <c r="L2882" s="700"/>
      <c r="M2882" s="701"/>
    </row>
    <row r="2883" spans="1:13" hidden="1" x14ac:dyDescent="0.25">
      <c r="A2883" s="302"/>
      <c r="B2883" s="303"/>
      <c r="C2883" s="304"/>
      <c r="D2883" s="847"/>
      <c r="E2883" s="848"/>
      <c r="F2883" s="849"/>
      <c r="G2883" s="846"/>
      <c r="H2883" s="850"/>
      <c r="I2883" s="257"/>
      <c r="J2883" s="257"/>
      <c r="K2883" s="257"/>
      <c r="L2883" s="700"/>
      <c r="M2883" s="701"/>
    </row>
    <row r="2884" spans="1:13" hidden="1" x14ac:dyDescent="0.25">
      <c r="A2884" s="302"/>
      <c r="B2884" s="303"/>
      <c r="C2884" s="304"/>
      <c r="D2884" s="847"/>
      <c r="E2884" s="848"/>
      <c r="F2884" s="849"/>
      <c r="G2884" s="846"/>
      <c r="H2884" s="850"/>
      <c r="I2884" s="257"/>
      <c r="J2884" s="257"/>
      <c r="K2884" s="257"/>
      <c r="L2884" s="700"/>
      <c r="M2884" s="701"/>
    </row>
    <row r="2885" spans="1:13" hidden="1" x14ac:dyDescent="0.25">
      <c r="A2885" s="302"/>
      <c r="B2885" s="303"/>
      <c r="C2885" s="304"/>
      <c r="D2885" s="847"/>
      <c r="E2885" s="848"/>
      <c r="F2885" s="849"/>
      <c r="G2885" s="846"/>
      <c r="H2885" s="850"/>
      <c r="I2885" s="257"/>
      <c r="J2885" s="257"/>
      <c r="K2885" s="257"/>
      <c r="L2885" s="700"/>
      <c r="M2885" s="701"/>
    </row>
    <row r="2886" spans="1:13" hidden="1" x14ac:dyDescent="0.25">
      <c r="A2886" s="302"/>
      <c r="B2886" s="303"/>
      <c r="C2886" s="304"/>
      <c r="D2886" s="847"/>
      <c r="E2886" s="848"/>
      <c r="F2886" s="849"/>
      <c r="G2886" s="846"/>
      <c r="H2886" s="850"/>
      <c r="I2886" s="257"/>
      <c r="J2886" s="257"/>
      <c r="K2886" s="257"/>
      <c r="L2886" s="700"/>
      <c r="M2886" s="701"/>
    </row>
    <row r="2887" spans="1:13" hidden="1" x14ac:dyDescent="0.25">
      <c r="A2887" s="302"/>
      <c r="B2887" s="303"/>
      <c r="C2887" s="304"/>
      <c r="D2887" s="847"/>
      <c r="E2887" s="848"/>
      <c r="F2887" s="849"/>
      <c r="G2887" s="846"/>
      <c r="H2887" s="850"/>
      <c r="I2887" s="257"/>
      <c r="J2887" s="257"/>
      <c r="K2887" s="257"/>
      <c r="L2887" s="700"/>
      <c r="M2887" s="701"/>
    </row>
    <row r="2888" spans="1:13" hidden="1" x14ac:dyDescent="0.25">
      <c r="A2888" s="302"/>
      <c r="B2888" s="303"/>
      <c r="C2888" s="304"/>
      <c r="D2888" s="847"/>
      <c r="E2888" s="848"/>
      <c r="F2888" s="849"/>
      <c r="G2888" s="846"/>
      <c r="H2888" s="850"/>
      <c r="I2888" s="257"/>
      <c r="J2888" s="257"/>
      <c r="K2888" s="257"/>
      <c r="L2888" s="700"/>
      <c r="M2888" s="701"/>
    </row>
    <row r="2889" spans="1:13" hidden="1" x14ac:dyDescent="0.25">
      <c r="A2889" s="302"/>
      <c r="B2889" s="303"/>
      <c r="C2889" s="304"/>
      <c r="D2889" s="847"/>
      <c r="E2889" s="848"/>
      <c r="F2889" s="849"/>
      <c r="G2889" s="846"/>
      <c r="H2889" s="850"/>
      <c r="I2889" s="257"/>
      <c r="J2889" s="257"/>
      <c r="K2889" s="257"/>
      <c r="L2889" s="700"/>
      <c r="M2889" s="701"/>
    </row>
    <row r="2890" spans="1:13" hidden="1" x14ac:dyDescent="0.25">
      <c r="A2890" s="302"/>
      <c r="B2890" s="303"/>
      <c r="C2890" s="304"/>
      <c r="D2890" s="847"/>
      <c r="E2890" s="848"/>
      <c r="F2890" s="849"/>
      <c r="G2890" s="846"/>
      <c r="H2890" s="850"/>
      <c r="I2890" s="257"/>
      <c r="J2890" s="257"/>
      <c r="K2890" s="257"/>
      <c r="L2890" s="700"/>
      <c r="M2890" s="701"/>
    </row>
    <row r="2891" spans="1:13" hidden="1" x14ac:dyDescent="0.25">
      <c r="A2891" s="302"/>
      <c r="B2891" s="303"/>
      <c r="C2891" s="304"/>
      <c r="D2891" s="847"/>
      <c r="E2891" s="848"/>
      <c r="F2891" s="849"/>
      <c r="G2891" s="846"/>
      <c r="H2891" s="850"/>
      <c r="I2891" s="257"/>
      <c r="J2891" s="257"/>
      <c r="K2891" s="257"/>
      <c r="L2891" s="700"/>
      <c r="M2891" s="701"/>
    </row>
    <row r="2892" spans="1:13" hidden="1" x14ac:dyDescent="0.25">
      <c r="A2892" s="302"/>
      <c r="B2892" s="303"/>
      <c r="C2892" s="304"/>
      <c r="D2892" s="847"/>
      <c r="E2892" s="848"/>
      <c r="F2892" s="849"/>
      <c r="G2892" s="846"/>
      <c r="H2892" s="850"/>
      <c r="I2892" s="257"/>
      <c r="J2892" s="257"/>
      <c r="K2892" s="257"/>
      <c r="L2892" s="700"/>
      <c r="M2892" s="701"/>
    </row>
    <row r="2893" spans="1:13" hidden="1" x14ac:dyDescent="0.25">
      <c r="A2893" s="302"/>
      <c r="B2893" s="303"/>
      <c r="C2893" s="304"/>
      <c r="D2893" s="847"/>
      <c r="E2893" s="848"/>
      <c r="F2893" s="849"/>
      <c r="G2893" s="846"/>
      <c r="H2893" s="850"/>
      <c r="I2893" s="257"/>
      <c r="J2893" s="257"/>
      <c r="K2893" s="257"/>
      <c r="L2893" s="700"/>
      <c r="M2893" s="701"/>
    </row>
    <row r="2894" spans="1:13" hidden="1" x14ac:dyDescent="0.25">
      <c r="A2894" s="302"/>
      <c r="B2894" s="303"/>
      <c r="C2894" s="304"/>
      <c r="D2894" s="847"/>
      <c r="E2894" s="848"/>
      <c r="F2894" s="849"/>
      <c r="G2894" s="846"/>
      <c r="H2894" s="850"/>
      <c r="I2894" s="257"/>
      <c r="J2894" s="257"/>
      <c r="K2894" s="257"/>
      <c r="L2894" s="700"/>
      <c r="M2894" s="701"/>
    </row>
    <row r="2895" spans="1:13" hidden="1" x14ac:dyDescent="0.25">
      <c r="A2895" s="302"/>
      <c r="B2895" s="303"/>
      <c r="C2895" s="304"/>
      <c r="D2895" s="847"/>
      <c r="E2895" s="848"/>
      <c r="F2895" s="849"/>
      <c r="G2895" s="846"/>
      <c r="H2895" s="850"/>
      <c r="I2895" s="257"/>
      <c r="J2895" s="257"/>
      <c r="K2895" s="257"/>
      <c r="L2895" s="700"/>
      <c r="M2895" s="701"/>
    </row>
    <row r="2896" spans="1:13" hidden="1" x14ac:dyDescent="0.25">
      <c r="A2896" s="302"/>
      <c r="B2896" s="303"/>
      <c r="C2896" s="304"/>
      <c r="D2896" s="847"/>
      <c r="E2896" s="848"/>
      <c r="F2896" s="849"/>
      <c r="G2896" s="846"/>
      <c r="H2896" s="850"/>
      <c r="I2896" s="257"/>
      <c r="J2896" s="257"/>
      <c r="K2896" s="257"/>
      <c r="L2896" s="700"/>
      <c r="M2896" s="701"/>
    </row>
    <row r="2897" spans="1:13" hidden="1" x14ac:dyDescent="0.25">
      <c r="A2897" s="302"/>
      <c r="B2897" s="303"/>
      <c r="C2897" s="304"/>
      <c r="D2897" s="847"/>
      <c r="E2897" s="848"/>
      <c r="F2897" s="849"/>
      <c r="G2897" s="846"/>
      <c r="H2897" s="850"/>
      <c r="I2897" s="257"/>
      <c r="J2897" s="257"/>
      <c r="K2897" s="257"/>
      <c r="L2897" s="700"/>
      <c r="M2897" s="701"/>
    </row>
    <row r="2898" spans="1:13" hidden="1" x14ac:dyDescent="0.25">
      <c r="A2898" s="302"/>
      <c r="B2898" s="303"/>
      <c r="C2898" s="304"/>
      <c r="D2898" s="847"/>
      <c r="E2898" s="848"/>
      <c r="F2898" s="849"/>
      <c r="G2898" s="846"/>
      <c r="H2898" s="850"/>
      <c r="I2898" s="257"/>
      <c r="J2898" s="257"/>
      <c r="K2898" s="257"/>
      <c r="L2898" s="700"/>
      <c r="M2898" s="701"/>
    </row>
    <row r="2899" spans="1:13" hidden="1" x14ac:dyDescent="0.25">
      <c r="A2899" s="302"/>
      <c r="B2899" s="303"/>
      <c r="C2899" s="304"/>
      <c r="D2899" s="847"/>
      <c r="E2899" s="848"/>
      <c r="F2899" s="849"/>
      <c r="G2899" s="846"/>
      <c r="H2899" s="850"/>
      <c r="I2899" s="257"/>
      <c r="J2899" s="257"/>
      <c r="K2899" s="257"/>
      <c r="L2899" s="700"/>
      <c r="M2899" s="701"/>
    </row>
    <row r="2900" spans="1:13" hidden="1" x14ac:dyDescent="0.25">
      <c r="A2900" s="302"/>
      <c r="B2900" s="303"/>
      <c r="C2900" s="304"/>
      <c r="D2900" s="847"/>
      <c r="E2900" s="848"/>
      <c r="F2900" s="849"/>
      <c r="G2900" s="846"/>
      <c r="H2900" s="850"/>
      <c r="I2900" s="257"/>
      <c r="J2900" s="257"/>
      <c r="K2900" s="257"/>
      <c r="L2900" s="700"/>
      <c r="M2900" s="701"/>
    </row>
    <row r="2901" spans="1:13" hidden="1" x14ac:dyDescent="0.25">
      <c r="A2901" s="302"/>
      <c r="B2901" s="303"/>
      <c r="C2901" s="304"/>
      <c r="D2901" s="847"/>
      <c r="E2901" s="848"/>
      <c r="F2901" s="849"/>
      <c r="G2901" s="846"/>
      <c r="H2901" s="850"/>
      <c r="I2901" s="257"/>
      <c r="J2901" s="257"/>
      <c r="K2901" s="257"/>
      <c r="L2901" s="700"/>
      <c r="M2901" s="701"/>
    </row>
    <row r="2902" spans="1:13" hidden="1" x14ac:dyDescent="0.25">
      <c r="A2902" s="302"/>
      <c r="B2902" s="303"/>
      <c r="C2902" s="304"/>
      <c r="D2902" s="847"/>
      <c r="E2902" s="848"/>
      <c r="F2902" s="849"/>
      <c r="G2902" s="846"/>
      <c r="H2902" s="850"/>
      <c r="I2902" s="257"/>
      <c r="J2902" s="257"/>
      <c r="K2902" s="257"/>
      <c r="L2902" s="700"/>
      <c r="M2902" s="701"/>
    </row>
    <row r="2903" spans="1:13" hidden="1" x14ac:dyDescent="0.25">
      <c r="A2903" s="302"/>
      <c r="B2903" s="303"/>
      <c r="C2903" s="304"/>
      <c r="D2903" s="847"/>
      <c r="E2903" s="848"/>
      <c r="F2903" s="849"/>
      <c r="G2903" s="846"/>
      <c r="H2903" s="850"/>
      <c r="I2903" s="257"/>
      <c r="J2903" s="257"/>
      <c r="K2903" s="257"/>
      <c r="L2903" s="700"/>
      <c r="M2903" s="701"/>
    </row>
    <row r="2904" spans="1:13" hidden="1" x14ac:dyDescent="0.25">
      <c r="A2904" s="302"/>
      <c r="B2904" s="303"/>
      <c r="C2904" s="304"/>
      <c r="D2904" s="847"/>
      <c r="E2904" s="848"/>
      <c r="F2904" s="849"/>
      <c r="G2904" s="846"/>
      <c r="H2904" s="850"/>
      <c r="I2904" s="257"/>
      <c r="J2904" s="257"/>
      <c r="K2904" s="257"/>
      <c r="L2904" s="700"/>
      <c r="M2904" s="701"/>
    </row>
    <row r="2905" spans="1:13" hidden="1" x14ac:dyDescent="0.25">
      <c r="A2905" s="302"/>
      <c r="B2905" s="303"/>
      <c r="C2905" s="304"/>
      <c r="D2905" s="847"/>
      <c r="E2905" s="848"/>
      <c r="F2905" s="849"/>
      <c r="G2905" s="846"/>
      <c r="H2905" s="850"/>
      <c r="I2905" s="257"/>
      <c r="J2905" s="257"/>
      <c r="K2905" s="257"/>
      <c r="L2905" s="700"/>
      <c r="M2905" s="701"/>
    </row>
    <row r="2906" spans="1:13" hidden="1" x14ac:dyDescent="0.25">
      <c r="A2906" s="302"/>
      <c r="B2906" s="303"/>
      <c r="C2906" s="304"/>
      <c r="D2906" s="847"/>
      <c r="E2906" s="848"/>
      <c r="F2906" s="849"/>
      <c r="G2906" s="846"/>
      <c r="H2906" s="850"/>
      <c r="I2906" s="257"/>
      <c r="J2906" s="257"/>
      <c r="K2906" s="257"/>
      <c r="L2906" s="700"/>
      <c r="M2906" s="701"/>
    </row>
    <row r="2907" spans="1:13" hidden="1" x14ac:dyDescent="0.25">
      <c r="A2907" s="302"/>
      <c r="B2907" s="303"/>
      <c r="C2907" s="304"/>
      <c r="D2907" s="847"/>
      <c r="E2907" s="848"/>
      <c r="F2907" s="849"/>
      <c r="G2907" s="846"/>
      <c r="H2907" s="850"/>
      <c r="I2907" s="257"/>
      <c r="J2907" s="257"/>
      <c r="K2907" s="257"/>
      <c r="L2907" s="700"/>
      <c r="M2907" s="701"/>
    </row>
    <row r="2908" spans="1:13" hidden="1" x14ac:dyDescent="0.25">
      <c r="A2908" s="302"/>
      <c r="B2908" s="303"/>
      <c r="C2908" s="304"/>
      <c r="D2908" s="847"/>
      <c r="E2908" s="848"/>
      <c r="F2908" s="849"/>
      <c r="G2908" s="846"/>
      <c r="H2908" s="850"/>
      <c r="I2908" s="257"/>
      <c r="J2908" s="257"/>
      <c r="K2908" s="257"/>
      <c r="L2908" s="700"/>
      <c r="M2908" s="701"/>
    </row>
    <row r="2909" spans="1:13" hidden="1" x14ac:dyDescent="0.25">
      <c r="A2909" s="302"/>
      <c r="B2909" s="303"/>
      <c r="C2909" s="304"/>
      <c r="D2909" s="847"/>
      <c r="E2909" s="848"/>
      <c r="F2909" s="849"/>
      <c r="G2909" s="846"/>
      <c r="H2909" s="850"/>
      <c r="I2909" s="257"/>
      <c r="J2909" s="257"/>
      <c r="K2909" s="257"/>
      <c r="L2909" s="700"/>
      <c r="M2909" s="701"/>
    </row>
    <row r="2910" spans="1:13" hidden="1" x14ac:dyDescent="0.25">
      <c r="A2910" s="302"/>
      <c r="B2910" s="303"/>
      <c r="C2910" s="304"/>
      <c r="D2910" s="847"/>
      <c r="E2910" s="848"/>
      <c r="F2910" s="849"/>
      <c r="G2910" s="846"/>
      <c r="H2910" s="850"/>
      <c r="I2910" s="257"/>
      <c r="J2910" s="257"/>
      <c r="K2910" s="257"/>
      <c r="L2910" s="700"/>
      <c r="M2910" s="701"/>
    </row>
    <row r="2911" spans="1:13" hidden="1" x14ac:dyDescent="0.25">
      <c r="A2911" s="302"/>
      <c r="B2911" s="303"/>
      <c r="C2911" s="304"/>
      <c r="D2911" s="847"/>
      <c r="E2911" s="848"/>
      <c r="F2911" s="849"/>
      <c r="G2911" s="846"/>
      <c r="H2911" s="850"/>
      <c r="I2911" s="257"/>
      <c r="J2911" s="257"/>
      <c r="K2911" s="257"/>
      <c r="L2911" s="700"/>
      <c r="M2911" s="701"/>
    </row>
    <row r="2912" spans="1:13" hidden="1" x14ac:dyDescent="0.25">
      <c r="A2912" s="302"/>
      <c r="B2912" s="303"/>
      <c r="C2912" s="304"/>
      <c r="D2912" s="847"/>
      <c r="E2912" s="848"/>
      <c r="F2912" s="849"/>
      <c r="G2912" s="846"/>
      <c r="H2912" s="850"/>
      <c r="I2912" s="257"/>
      <c r="J2912" s="257"/>
      <c r="K2912" s="257"/>
      <c r="L2912" s="700"/>
      <c r="M2912" s="701"/>
    </row>
    <row r="2913" spans="1:13" hidden="1" x14ac:dyDescent="0.25">
      <c r="A2913" s="302"/>
      <c r="B2913" s="303"/>
      <c r="C2913" s="304"/>
      <c r="D2913" s="847"/>
      <c r="E2913" s="848"/>
      <c r="F2913" s="849"/>
      <c r="G2913" s="846"/>
      <c r="H2913" s="850"/>
      <c r="I2913" s="257"/>
      <c r="J2913" s="257"/>
      <c r="K2913" s="257"/>
      <c r="L2913" s="700"/>
      <c r="M2913" s="701"/>
    </row>
    <row r="2914" spans="1:13" hidden="1" x14ac:dyDescent="0.25">
      <c r="A2914" s="302"/>
      <c r="B2914" s="303"/>
      <c r="C2914" s="304"/>
      <c r="D2914" s="847"/>
      <c r="E2914" s="848"/>
      <c r="F2914" s="849"/>
      <c r="G2914" s="846"/>
      <c r="H2914" s="850"/>
      <c r="I2914" s="257"/>
      <c r="J2914" s="257"/>
      <c r="K2914" s="257"/>
      <c r="L2914" s="700"/>
      <c r="M2914" s="701"/>
    </row>
    <row r="2915" spans="1:13" hidden="1" x14ac:dyDescent="0.25">
      <c r="A2915" s="302"/>
      <c r="B2915" s="303"/>
      <c r="C2915" s="304"/>
      <c r="D2915" s="847"/>
      <c r="E2915" s="848"/>
      <c r="F2915" s="849"/>
      <c r="G2915" s="846"/>
      <c r="H2915" s="850"/>
      <c r="I2915" s="257"/>
      <c r="J2915" s="257"/>
      <c r="K2915" s="257"/>
      <c r="L2915" s="700"/>
      <c r="M2915" s="701"/>
    </row>
    <row r="2916" spans="1:13" hidden="1" x14ac:dyDescent="0.25">
      <c r="A2916" s="302"/>
      <c r="B2916" s="303"/>
      <c r="C2916" s="304"/>
      <c r="D2916" s="847"/>
      <c r="E2916" s="848"/>
      <c r="F2916" s="849"/>
      <c r="G2916" s="846"/>
      <c r="H2916" s="850"/>
      <c r="I2916" s="257"/>
      <c r="J2916" s="257"/>
      <c r="K2916" s="257"/>
      <c r="L2916" s="700"/>
      <c r="M2916" s="701"/>
    </row>
    <row r="2917" spans="1:13" hidden="1" x14ac:dyDescent="0.25">
      <c r="A2917" s="302"/>
      <c r="B2917" s="303"/>
      <c r="C2917" s="304"/>
      <c r="D2917" s="847"/>
      <c r="E2917" s="848"/>
      <c r="F2917" s="849"/>
      <c r="G2917" s="846"/>
      <c r="H2917" s="850"/>
      <c r="I2917" s="257"/>
      <c r="J2917" s="257"/>
      <c r="K2917" s="257"/>
      <c r="L2917" s="700"/>
      <c r="M2917" s="701"/>
    </row>
    <row r="2918" spans="1:13" hidden="1" x14ac:dyDescent="0.25">
      <c r="A2918" s="302"/>
      <c r="B2918" s="303"/>
      <c r="C2918" s="304"/>
      <c r="D2918" s="847"/>
      <c r="E2918" s="848"/>
      <c r="F2918" s="849"/>
      <c r="G2918" s="846"/>
      <c r="H2918" s="850"/>
      <c r="I2918" s="257"/>
      <c r="J2918" s="257"/>
      <c r="K2918" s="257"/>
      <c r="L2918" s="700"/>
      <c r="M2918" s="701"/>
    </row>
    <row r="2919" spans="1:13" hidden="1" x14ac:dyDescent="0.25">
      <c r="A2919" s="302"/>
      <c r="B2919" s="303"/>
      <c r="C2919" s="304"/>
      <c r="D2919" s="847"/>
      <c r="E2919" s="848"/>
      <c r="F2919" s="849"/>
      <c r="G2919" s="846"/>
      <c r="H2919" s="850"/>
      <c r="I2919" s="257"/>
      <c r="J2919" s="257"/>
      <c r="K2919" s="257"/>
      <c r="L2919" s="700"/>
      <c r="M2919" s="701"/>
    </row>
    <row r="2920" spans="1:13" hidden="1" x14ac:dyDescent="0.25">
      <c r="A2920" s="302"/>
      <c r="B2920" s="303"/>
      <c r="C2920" s="304"/>
      <c r="D2920" s="847"/>
      <c r="E2920" s="848"/>
      <c r="F2920" s="849"/>
      <c r="G2920" s="846"/>
      <c r="H2920" s="850"/>
      <c r="I2920" s="257"/>
      <c r="J2920" s="257"/>
      <c r="K2920" s="257"/>
      <c r="L2920" s="700"/>
      <c r="M2920" s="701"/>
    </row>
    <row r="2921" spans="1:13" hidden="1" x14ac:dyDescent="0.25">
      <c r="A2921" s="302"/>
      <c r="B2921" s="303"/>
      <c r="C2921" s="304"/>
      <c r="D2921" s="847"/>
      <c r="E2921" s="848"/>
      <c r="F2921" s="849"/>
      <c r="G2921" s="846"/>
      <c r="H2921" s="850"/>
      <c r="I2921" s="257"/>
      <c r="J2921" s="257"/>
      <c r="K2921" s="257"/>
      <c r="L2921" s="700"/>
      <c r="M2921" s="701"/>
    </row>
    <row r="2922" spans="1:13" hidden="1" x14ac:dyDescent="0.25">
      <c r="A2922" s="302"/>
      <c r="B2922" s="303"/>
      <c r="C2922" s="304"/>
      <c r="D2922" s="847"/>
      <c r="E2922" s="848"/>
      <c r="F2922" s="849"/>
      <c r="G2922" s="846"/>
      <c r="H2922" s="850"/>
      <c r="I2922" s="257"/>
      <c r="J2922" s="257"/>
      <c r="K2922" s="257"/>
      <c r="L2922" s="700"/>
      <c r="M2922" s="701"/>
    </row>
    <row r="2923" spans="1:13" hidden="1" x14ac:dyDescent="0.25">
      <c r="A2923" s="302"/>
      <c r="B2923" s="303"/>
      <c r="C2923" s="304"/>
      <c r="D2923" s="847"/>
      <c r="E2923" s="848"/>
      <c r="F2923" s="849"/>
      <c r="G2923" s="846"/>
      <c r="H2923" s="850"/>
      <c r="I2923" s="257"/>
      <c r="J2923" s="257"/>
      <c r="K2923" s="257"/>
      <c r="L2923" s="700"/>
      <c r="M2923" s="701"/>
    </row>
    <row r="2924" spans="1:13" hidden="1" x14ac:dyDescent="0.25">
      <c r="A2924" s="302"/>
      <c r="B2924" s="303"/>
      <c r="C2924" s="304"/>
      <c r="D2924" s="847"/>
      <c r="E2924" s="848"/>
      <c r="F2924" s="849"/>
      <c r="G2924" s="846"/>
      <c r="H2924" s="850"/>
      <c r="I2924" s="257"/>
      <c r="J2924" s="257"/>
      <c r="K2924" s="257"/>
      <c r="L2924" s="700"/>
      <c r="M2924" s="701"/>
    </row>
    <row r="2925" spans="1:13" hidden="1" x14ac:dyDescent="0.25">
      <c r="A2925" s="302"/>
      <c r="B2925" s="303"/>
      <c r="C2925" s="304"/>
      <c r="D2925" s="847"/>
      <c r="E2925" s="848"/>
      <c r="F2925" s="849"/>
      <c r="G2925" s="846"/>
      <c r="H2925" s="850"/>
      <c r="I2925" s="257"/>
      <c r="J2925" s="257"/>
      <c r="K2925" s="257"/>
      <c r="L2925" s="700"/>
      <c r="M2925" s="701"/>
    </row>
    <row r="2926" spans="1:13" hidden="1" x14ac:dyDescent="0.25">
      <c r="A2926" s="302"/>
      <c r="B2926" s="303"/>
      <c r="C2926" s="304"/>
      <c r="D2926" s="847"/>
      <c r="E2926" s="848"/>
      <c r="F2926" s="849"/>
      <c r="G2926" s="846"/>
      <c r="H2926" s="850"/>
      <c r="I2926" s="257"/>
      <c r="J2926" s="257"/>
      <c r="K2926" s="257"/>
      <c r="L2926" s="700"/>
      <c r="M2926" s="701"/>
    </row>
    <row r="2927" spans="1:13" hidden="1" x14ac:dyDescent="0.25">
      <c r="A2927" s="302"/>
      <c r="B2927" s="303"/>
      <c r="C2927" s="304"/>
      <c r="D2927" s="847"/>
      <c r="E2927" s="848"/>
      <c r="F2927" s="849"/>
      <c r="G2927" s="846"/>
      <c r="H2927" s="850"/>
      <c r="I2927" s="257"/>
      <c r="J2927" s="257"/>
      <c r="K2927" s="257"/>
      <c r="L2927" s="700"/>
      <c r="M2927" s="701"/>
    </row>
    <row r="2928" spans="1:13" hidden="1" x14ac:dyDescent="0.25">
      <c r="A2928" s="302"/>
      <c r="B2928" s="303"/>
      <c r="C2928" s="304"/>
      <c r="D2928" s="847"/>
      <c r="E2928" s="848"/>
      <c r="F2928" s="849"/>
      <c r="G2928" s="846"/>
      <c r="H2928" s="850"/>
      <c r="I2928" s="257"/>
      <c r="J2928" s="257"/>
      <c r="K2928" s="257"/>
      <c r="L2928" s="700"/>
      <c r="M2928" s="701"/>
    </row>
    <row r="2929" spans="1:13" hidden="1" x14ac:dyDescent="0.25">
      <c r="A2929" s="302"/>
      <c r="B2929" s="303"/>
      <c r="C2929" s="304"/>
      <c r="D2929" s="847"/>
      <c r="E2929" s="848"/>
      <c r="F2929" s="849"/>
      <c r="G2929" s="846"/>
      <c r="H2929" s="850"/>
      <c r="I2929" s="257"/>
      <c r="J2929" s="257"/>
      <c r="K2929" s="257"/>
      <c r="L2929" s="700"/>
      <c r="M2929" s="701"/>
    </row>
    <row r="2930" spans="1:13" hidden="1" x14ac:dyDescent="0.25">
      <c r="A2930" s="302"/>
      <c r="B2930" s="303"/>
      <c r="C2930" s="304"/>
      <c r="D2930" s="847"/>
      <c r="E2930" s="848"/>
      <c r="F2930" s="849"/>
      <c r="G2930" s="846"/>
      <c r="H2930" s="850"/>
      <c r="I2930" s="257"/>
      <c r="J2930" s="257"/>
      <c r="K2930" s="257"/>
      <c r="L2930" s="700"/>
      <c r="M2930" s="701"/>
    </row>
    <row r="2931" spans="1:13" hidden="1" x14ac:dyDescent="0.25">
      <c r="A2931" s="302"/>
      <c r="B2931" s="303"/>
      <c r="C2931" s="304"/>
      <c r="D2931" s="847"/>
      <c r="E2931" s="848"/>
      <c r="F2931" s="849"/>
      <c r="G2931" s="846"/>
      <c r="H2931" s="850"/>
      <c r="I2931" s="257"/>
      <c r="J2931" s="257"/>
      <c r="K2931" s="257"/>
      <c r="L2931" s="700"/>
      <c r="M2931" s="701"/>
    </row>
    <row r="2932" spans="1:13" hidden="1" x14ac:dyDescent="0.25">
      <c r="A2932" s="302"/>
      <c r="B2932" s="303"/>
      <c r="C2932" s="304"/>
      <c r="D2932" s="847"/>
      <c r="E2932" s="848"/>
      <c r="F2932" s="849"/>
      <c r="G2932" s="846"/>
      <c r="H2932" s="850"/>
      <c r="I2932" s="257"/>
      <c r="J2932" s="257"/>
      <c r="K2932" s="257"/>
      <c r="L2932" s="700"/>
      <c r="M2932" s="701"/>
    </row>
    <row r="2933" spans="1:13" hidden="1" x14ac:dyDescent="0.25">
      <c r="A2933" s="302"/>
      <c r="B2933" s="303"/>
      <c r="C2933" s="304"/>
      <c r="D2933" s="847"/>
      <c r="E2933" s="848"/>
      <c r="F2933" s="849"/>
      <c r="G2933" s="846"/>
      <c r="H2933" s="850"/>
      <c r="I2933" s="257"/>
      <c r="J2933" s="257"/>
      <c r="K2933" s="257"/>
      <c r="L2933" s="700"/>
      <c r="M2933" s="701"/>
    </row>
    <row r="2934" spans="1:13" hidden="1" x14ac:dyDescent="0.25">
      <c r="A2934" s="302"/>
      <c r="B2934" s="303"/>
      <c r="C2934" s="304"/>
      <c r="D2934" s="847"/>
      <c r="E2934" s="848"/>
      <c r="F2934" s="849"/>
      <c r="G2934" s="846"/>
      <c r="H2934" s="850"/>
      <c r="I2934" s="257"/>
      <c r="J2934" s="257"/>
      <c r="K2934" s="257"/>
      <c r="L2934" s="700"/>
      <c r="M2934" s="701"/>
    </row>
    <row r="2935" spans="1:13" hidden="1" x14ac:dyDescent="0.25">
      <c r="A2935" s="302"/>
      <c r="B2935" s="303"/>
      <c r="C2935" s="304"/>
      <c r="D2935" s="847"/>
      <c r="E2935" s="848"/>
      <c r="F2935" s="849"/>
      <c r="G2935" s="846"/>
      <c r="H2935" s="850"/>
      <c r="I2935" s="257"/>
      <c r="J2935" s="257"/>
      <c r="K2935" s="257"/>
      <c r="L2935" s="700"/>
      <c r="M2935" s="701"/>
    </row>
    <row r="2936" spans="1:13" hidden="1" x14ac:dyDescent="0.25">
      <c r="A2936" s="302"/>
      <c r="B2936" s="303"/>
      <c r="C2936" s="304"/>
      <c r="D2936" s="847"/>
      <c r="E2936" s="848"/>
      <c r="F2936" s="849"/>
      <c r="G2936" s="846"/>
      <c r="H2936" s="850"/>
      <c r="I2936" s="257"/>
      <c r="J2936" s="257"/>
      <c r="K2936" s="257"/>
      <c r="L2936" s="700"/>
      <c r="M2936" s="701"/>
    </row>
    <row r="2937" spans="1:13" hidden="1" x14ac:dyDescent="0.25">
      <c r="A2937" s="302"/>
      <c r="B2937" s="303"/>
      <c r="C2937" s="304"/>
      <c r="D2937" s="847"/>
      <c r="E2937" s="848"/>
      <c r="F2937" s="849"/>
      <c r="G2937" s="846"/>
      <c r="H2937" s="850"/>
      <c r="I2937" s="257"/>
      <c r="J2937" s="257"/>
      <c r="K2937" s="257"/>
      <c r="L2937" s="700"/>
      <c r="M2937" s="701"/>
    </row>
    <row r="2938" spans="1:13" hidden="1" x14ac:dyDescent="0.25">
      <c r="A2938" s="302"/>
      <c r="B2938" s="303"/>
      <c r="C2938" s="304"/>
      <c r="D2938" s="847"/>
      <c r="E2938" s="848"/>
      <c r="F2938" s="849"/>
      <c r="G2938" s="846"/>
      <c r="H2938" s="850"/>
      <c r="I2938" s="257"/>
      <c r="J2938" s="257"/>
      <c r="K2938" s="257"/>
      <c r="L2938" s="700"/>
      <c r="M2938" s="701"/>
    </row>
    <row r="2939" spans="1:13" hidden="1" x14ac:dyDescent="0.25">
      <c r="A2939" s="302"/>
      <c r="B2939" s="303"/>
      <c r="C2939" s="304"/>
      <c r="D2939" s="847"/>
      <c r="E2939" s="848"/>
      <c r="F2939" s="849"/>
      <c r="G2939" s="846"/>
      <c r="H2939" s="850"/>
      <c r="I2939" s="257"/>
      <c r="J2939" s="257"/>
      <c r="K2939" s="257"/>
      <c r="L2939" s="700"/>
      <c r="M2939" s="701"/>
    </row>
    <row r="2940" spans="1:13" hidden="1" x14ac:dyDescent="0.25">
      <c r="A2940" s="302"/>
      <c r="B2940" s="303"/>
      <c r="C2940" s="304"/>
      <c r="D2940" s="847"/>
      <c r="E2940" s="848"/>
      <c r="F2940" s="849"/>
      <c r="G2940" s="846"/>
      <c r="H2940" s="850"/>
      <c r="I2940" s="257"/>
      <c r="J2940" s="257"/>
      <c r="K2940" s="257"/>
      <c r="L2940" s="700"/>
      <c r="M2940" s="701"/>
    </row>
    <row r="2941" spans="1:13" hidden="1" x14ac:dyDescent="0.25">
      <c r="A2941" s="302"/>
      <c r="B2941" s="303"/>
      <c r="C2941" s="304"/>
      <c r="D2941" s="847"/>
      <c r="E2941" s="848"/>
      <c r="F2941" s="849"/>
      <c r="G2941" s="846"/>
      <c r="H2941" s="850"/>
      <c r="I2941" s="257"/>
      <c r="J2941" s="257"/>
      <c r="K2941" s="257"/>
      <c r="L2941" s="700"/>
      <c r="M2941" s="701"/>
    </row>
    <row r="2942" spans="1:13" hidden="1" x14ac:dyDescent="0.25">
      <c r="A2942" s="302"/>
      <c r="B2942" s="303"/>
      <c r="C2942" s="304"/>
      <c r="D2942" s="847"/>
      <c r="E2942" s="848"/>
      <c r="F2942" s="849"/>
      <c r="G2942" s="846"/>
      <c r="H2942" s="850"/>
      <c r="I2942" s="257"/>
      <c r="J2942" s="257"/>
      <c r="K2942" s="257"/>
      <c r="L2942" s="700"/>
      <c r="M2942" s="701"/>
    </row>
    <row r="2943" spans="1:13" hidden="1" x14ac:dyDescent="0.25">
      <c r="A2943" s="302"/>
      <c r="B2943" s="303"/>
      <c r="C2943" s="304"/>
      <c r="D2943" s="847"/>
      <c r="E2943" s="848"/>
      <c r="F2943" s="849"/>
      <c r="G2943" s="846"/>
      <c r="H2943" s="850"/>
      <c r="I2943" s="257"/>
      <c r="J2943" s="257"/>
      <c r="K2943" s="257"/>
      <c r="L2943" s="700"/>
      <c r="M2943" s="701"/>
    </row>
    <row r="2944" spans="1:13" hidden="1" x14ac:dyDescent="0.25">
      <c r="A2944" s="302"/>
      <c r="B2944" s="303"/>
      <c r="C2944" s="304"/>
      <c r="D2944" s="847"/>
      <c r="E2944" s="848"/>
      <c r="F2944" s="849"/>
      <c r="G2944" s="846"/>
      <c r="H2944" s="850"/>
      <c r="I2944" s="257"/>
      <c r="J2944" s="257"/>
      <c r="K2944" s="257"/>
      <c r="L2944" s="700"/>
      <c r="M2944" s="701"/>
    </row>
    <row r="2945" spans="1:13" hidden="1" x14ac:dyDescent="0.25">
      <c r="A2945" s="302"/>
      <c r="B2945" s="303"/>
      <c r="C2945" s="304"/>
      <c r="D2945" s="847"/>
      <c r="E2945" s="848"/>
      <c r="F2945" s="849"/>
      <c r="G2945" s="846"/>
      <c r="H2945" s="850"/>
      <c r="I2945" s="257"/>
      <c r="J2945" s="257"/>
      <c r="K2945" s="257"/>
      <c r="L2945" s="700"/>
      <c r="M2945" s="701"/>
    </row>
    <row r="2946" spans="1:13" hidden="1" x14ac:dyDescent="0.25">
      <c r="A2946" s="302"/>
      <c r="B2946" s="303"/>
      <c r="C2946" s="304"/>
      <c r="D2946" s="847"/>
      <c r="E2946" s="848"/>
      <c r="F2946" s="849"/>
      <c r="G2946" s="846"/>
      <c r="H2946" s="850"/>
      <c r="I2946" s="257"/>
      <c r="J2946" s="257"/>
      <c r="K2946" s="257"/>
      <c r="L2946" s="700"/>
      <c r="M2946" s="701"/>
    </row>
    <row r="2947" spans="1:13" hidden="1" x14ac:dyDescent="0.25">
      <c r="A2947" s="302"/>
      <c r="B2947" s="303"/>
      <c r="C2947" s="304"/>
      <c r="D2947" s="847"/>
      <c r="E2947" s="848"/>
      <c r="F2947" s="849"/>
      <c r="G2947" s="846"/>
      <c r="H2947" s="850"/>
      <c r="I2947" s="257"/>
      <c r="J2947" s="257"/>
      <c r="K2947" s="257"/>
      <c r="L2947" s="700"/>
      <c r="M2947" s="701"/>
    </row>
    <row r="2948" spans="1:13" hidden="1" x14ac:dyDescent="0.25">
      <c r="A2948" s="302"/>
      <c r="B2948" s="303"/>
      <c r="C2948" s="304"/>
      <c r="D2948" s="847"/>
      <c r="E2948" s="848"/>
      <c r="F2948" s="849"/>
      <c r="G2948" s="846"/>
      <c r="H2948" s="850"/>
      <c r="I2948" s="257"/>
      <c r="J2948" s="257"/>
      <c r="K2948" s="257"/>
      <c r="L2948" s="700"/>
      <c r="M2948" s="701"/>
    </row>
    <row r="2949" spans="1:13" hidden="1" x14ac:dyDescent="0.25">
      <c r="A2949" s="302"/>
      <c r="B2949" s="303"/>
      <c r="C2949" s="304"/>
      <c r="D2949" s="847"/>
      <c r="E2949" s="848"/>
      <c r="F2949" s="849"/>
      <c r="G2949" s="846"/>
      <c r="H2949" s="850"/>
      <c r="I2949" s="257"/>
      <c r="J2949" s="257"/>
      <c r="K2949" s="257"/>
      <c r="L2949" s="700"/>
      <c r="M2949" s="701"/>
    </row>
    <row r="2950" spans="1:13" hidden="1" x14ac:dyDescent="0.25">
      <c r="A2950" s="302"/>
      <c r="B2950" s="303"/>
      <c r="C2950" s="304"/>
      <c r="D2950" s="847"/>
      <c r="E2950" s="848"/>
      <c r="F2950" s="849"/>
      <c r="G2950" s="846"/>
      <c r="H2950" s="850"/>
      <c r="I2950" s="257"/>
      <c r="J2950" s="257"/>
      <c r="K2950" s="257"/>
      <c r="L2950" s="700"/>
      <c r="M2950" s="701"/>
    </row>
    <row r="2951" spans="1:13" hidden="1" x14ac:dyDescent="0.25">
      <c r="A2951" s="302"/>
      <c r="B2951" s="303"/>
      <c r="C2951" s="304"/>
      <c r="D2951" s="847"/>
      <c r="E2951" s="848"/>
      <c r="F2951" s="849"/>
      <c r="G2951" s="846"/>
      <c r="H2951" s="850"/>
      <c r="I2951" s="257"/>
      <c r="J2951" s="257"/>
      <c r="K2951" s="257"/>
      <c r="L2951" s="700"/>
      <c r="M2951" s="701"/>
    </row>
    <row r="2952" spans="1:13" hidden="1" x14ac:dyDescent="0.25">
      <c r="A2952" s="302"/>
      <c r="B2952" s="303"/>
      <c r="C2952" s="304"/>
      <c r="D2952" s="847"/>
      <c r="E2952" s="848"/>
      <c r="F2952" s="849"/>
      <c r="G2952" s="846"/>
      <c r="H2952" s="850"/>
      <c r="I2952" s="257"/>
      <c r="J2952" s="257"/>
      <c r="K2952" s="257"/>
      <c r="L2952" s="700"/>
      <c r="M2952" s="701"/>
    </row>
    <row r="2953" spans="1:13" hidden="1" x14ac:dyDescent="0.25">
      <c r="A2953" s="302"/>
      <c r="B2953" s="303"/>
      <c r="C2953" s="304"/>
      <c r="D2953" s="847"/>
      <c r="E2953" s="848"/>
      <c r="F2953" s="849"/>
      <c r="G2953" s="846"/>
      <c r="H2953" s="850"/>
      <c r="I2953" s="257"/>
      <c r="J2953" s="257"/>
      <c r="K2953" s="257"/>
      <c r="L2953" s="700"/>
      <c r="M2953" s="701"/>
    </row>
    <row r="2954" spans="1:13" hidden="1" x14ac:dyDescent="0.25">
      <c r="A2954" s="302"/>
      <c r="B2954" s="303"/>
      <c r="C2954" s="304"/>
      <c r="D2954" s="847"/>
      <c r="E2954" s="848"/>
      <c r="F2954" s="849"/>
      <c r="G2954" s="846"/>
      <c r="H2954" s="850"/>
      <c r="I2954" s="257"/>
      <c r="J2954" s="257"/>
      <c r="K2954" s="257"/>
      <c r="L2954" s="700"/>
      <c r="M2954" s="701"/>
    </row>
    <row r="2955" spans="1:13" hidden="1" x14ac:dyDescent="0.25">
      <c r="A2955" s="302"/>
      <c r="B2955" s="303"/>
      <c r="C2955" s="304"/>
      <c r="D2955" s="847"/>
      <c r="E2955" s="848"/>
      <c r="F2955" s="849"/>
      <c r="G2955" s="846"/>
      <c r="H2955" s="850"/>
      <c r="I2955" s="257"/>
      <c r="J2955" s="257"/>
      <c r="K2955" s="257"/>
      <c r="L2955" s="700"/>
      <c r="M2955" s="701"/>
    </row>
    <row r="2956" spans="1:13" hidden="1" x14ac:dyDescent="0.25">
      <c r="A2956" s="302"/>
      <c r="B2956" s="303"/>
      <c r="C2956" s="304"/>
      <c r="D2956" s="847"/>
      <c r="E2956" s="848"/>
      <c r="F2956" s="849"/>
      <c r="G2956" s="846"/>
      <c r="H2956" s="850"/>
      <c r="I2956" s="257"/>
      <c r="J2956" s="257"/>
      <c r="K2956" s="257"/>
      <c r="L2956" s="700"/>
      <c r="M2956" s="701"/>
    </row>
    <row r="2957" spans="1:13" hidden="1" x14ac:dyDescent="0.25">
      <c r="A2957" s="302"/>
      <c r="B2957" s="303"/>
      <c r="C2957" s="304"/>
      <c r="D2957" s="847"/>
      <c r="E2957" s="848"/>
      <c r="F2957" s="849"/>
      <c r="G2957" s="846"/>
      <c r="H2957" s="850"/>
      <c r="I2957" s="257"/>
      <c r="J2957" s="257"/>
      <c r="K2957" s="257"/>
      <c r="L2957" s="700"/>
      <c r="M2957" s="701"/>
    </row>
    <row r="2958" spans="1:13" hidden="1" x14ac:dyDescent="0.25">
      <c r="A2958" s="302"/>
      <c r="B2958" s="303"/>
      <c r="C2958" s="304"/>
      <c r="D2958" s="847"/>
      <c r="E2958" s="848"/>
      <c r="F2958" s="849"/>
      <c r="G2958" s="846"/>
      <c r="H2958" s="850"/>
      <c r="I2958" s="257"/>
      <c r="J2958" s="257"/>
      <c r="K2958" s="257"/>
      <c r="L2958" s="700"/>
      <c r="M2958" s="701"/>
    </row>
    <row r="2959" spans="1:13" hidden="1" x14ac:dyDescent="0.25">
      <c r="A2959" s="302"/>
      <c r="B2959" s="303"/>
      <c r="C2959" s="304"/>
      <c r="D2959" s="847"/>
      <c r="E2959" s="848"/>
      <c r="F2959" s="849"/>
      <c r="G2959" s="846"/>
      <c r="H2959" s="850"/>
      <c r="I2959" s="257"/>
      <c r="J2959" s="257"/>
      <c r="K2959" s="257"/>
      <c r="L2959" s="700"/>
      <c r="M2959" s="701"/>
    </row>
    <row r="2960" spans="1:13" hidden="1" x14ac:dyDescent="0.25">
      <c r="A2960" s="302"/>
      <c r="B2960" s="303"/>
      <c r="C2960" s="304"/>
      <c r="D2960" s="847"/>
      <c r="E2960" s="848"/>
      <c r="F2960" s="849"/>
      <c r="G2960" s="846"/>
      <c r="H2960" s="850"/>
      <c r="I2960" s="257"/>
      <c r="J2960" s="257"/>
      <c r="K2960" s="257"/>
      <c r="L2960" s="700"/>
      <c r="M2960" s="701"/>
    </row>
    <row r="2961" spans="1:13" hidden="1" x14ac:dyDescent="0.25">
      <c r="A2961" s="302"/>
      <c r="B2961" s="303"/>
      <c r="C2961" s="304"/>
      <c r="D2961" s="847"/>
      <c r="E2961" s="848"/>
      <c r="F2961" s="849"/>
      <c r="G2961" s="846"/>
      <c r="H2961" s="850"/>
      <c r="I2961" s="257"/>
      <c r="J2961" s="257"/>
      <c r="K2961" s="257"/>
      <c r="L2961" s="700"/>
      <c r="M2961" s="701"/>
    </row>
    <row r="2962" spans="1:13" hidden="1" x14ac:dyDescent="0.25">
      <c r="A2962" s="302"/>
      <c r="B2962" s="303"/>
      <c r="C2962" s="304"/>
      <c r="D2962" s="847"/>
      <c r="E2962" s="848"/>
      <c r="F2962" s="849"/>
      <c r="G2962" s="846"/>
      <c r="H2962" s="850"/>
      <c r="I2962" s="257"/>
      <c r="J2962" s="257"/>
      <c r="K2962" s="257"/>
      <c r="L2962" s="700"/>
      <c r="M2962" s="701"/>
    </row>
    <row r="2963" spans="1:13" hidden="1" x14ac:dyDescent="0.25">
      <c r="A2963" s="302"/>
      <c r="B2963" s="303"/>
      <c r="C2963" s="304"/>
      <c r="D2963" s="847"/>
      <c r="E2963" s="848"/>
      <c r="F2963" s="849"/>
      <c r="G2963" s="846"/>
      <c r="H2963" s="850"/>
      <c r="I2963" s="257"/>
      <c r="J2963" s="257"/>
      <c r="K2963" s="257"/>
      <c r="L2963" s="700"/>
      <c r="M2963" s="701"/>
    </row>
    <row r="2964" spans="1:13" hidden="1" x14ac:dyDescent="0.25">
      <c r="A2964" s="302"/>
      <c r="B2964" s="303"/>
      <c r="C2964" s="304"/>
      <c r="D2964" s="847"/>
      <c r="E2964" s="848"/>
      <c r="F2964" s="849"/>
      <c r="G2964" s="846"/>
      <c r="H2964" s="850"/>
      <c r="I2964" s="257"/>
      <c r="J2964" s="257"/>
      <c r="K2964" s="257"/>
      <c r="L2964" s="700"/>
      <c r="M2964" s="701"/>
    </row>
    <row r="2965" spans="1:13" hidden="1" x14ac:dyDescent="0.25">
      <c r="A2965" s="302"/>
      <c r="B2965" s="303"/>
      <c r="C2965" s="304"/>
      <c r="D2965" s="847"/>
      <c r="E2965" s="848"/>
      <c r="F2965" s="849"/>
      <c r="G2965" s="846"/>
      <c r="H2965" s="850"/>
      <c r="I2965" s="257"/>
      <c r="J2965" s="257"/>
      <c r="K2965" s="257"/>
      <c r="L2965" s="700"/>
      <c r="M2965" s="701"/>
    </row>
    <row r="2966" spans="1:13" hidden="1" x14ac:dyDescent="0.25">
      <c r="A2966" s="302"/>
      <c r="B2966" s="303"/>
      <c r="C2966" s="304"/>
      <c r="D2966" s="847"/>
      <c r="E2966" s="848"/>
      <c r="F2966" s="849"/>
      <c r="G2966" s="846"/>
      <c r="H2966" s="850"/>
      <c r="I2966" s="257"/>
      <c r="J2966" s="257"/>
      <c r="K2966" s="257"/>
      <c r="L2966" s="700"/>
      <c r="M2966" s="701"/>
    </row>
    <row r="2967" spans="1:13" hidden="1" x14ac:dyDescent="0.25">
      <c r="A2967" s="302"/>
      <c r="B2967" s="303"/>
      <c r="C2967" s="304"/>
      <c r="D2967" s="847"/>
      <c r="E2967" s="848"/>
      <c r="F2967" s="849"/>
      <c r="G2967" s="846"/>
      <c r="H2967" s="850"/>
      <c r="I2967" s="257"/>
      <c r="J2967" s="257"/>
      <c r="K2967" s="257"/>
      <c r="L2967" s="700"/>
      <c r="M2967" s="701"/>
    </row>
    <row r="2968" spans="1:13" hidden="1" x14ac:dyDescent="0.25">
      <c r="A2968" s="302"/>
      <c r="B2968" s="303"/>
      <c r="C2968" s="304"/>
      <c r="D2968" s="847"/>
      <c r="E2968" s="848"/>
      <c r="F2968" s="849"/>
      <c r="G2968" s="846"/>
      <c r="H2968" s="850"/>
      <c r="I2968" s="257"/>
      <c r="J2968" s="257"/>
      <c r="K2968" s="257"/>
      <c r="L2968" s="700"/>
      <c r="M2968" s="701"/>
    </row>
    <row r="2969" spans="1:13" hidden="1" x14ac:dyDescent="0.25">
      <c r="A2969" s="302"/>
      <c r="B2969" s="303"/>
      <c r="C2969" s="304"/>
      <c r="D2969" s="847"/>
      <c r="E2969" s="848"/>
      <c r="F2969" s="849"/>
      <c r="G2969" s="846"/>
      <c r="H2969" s="850"/>
      <c r="I2969" s="257"/>
      <c r="J2969" s="257"/>
      <c r="K2969" s="257"/>
      <c r="L2969" s="700"/>
      <c r="M2969" s="701"/>
    </row>
    <row r="2970" spans="1:13" hidden="1" x14ac:dyDescent="0.25">
      <c r="A2970" s="302"/>
      <c r="B2970" s="303"/>
      <c r="C2970" s="304"/>
      <c r="D2970" s="847"/>
      <c r="E2970" s="848"/>
      <c r="F2970" s="849"/>
      <c r="G2970" s="846"/>
      <c r="H2970" s="850"/>
      <c r="I2970" s="257"/>
      <c r="J2970" s="257"/>
      <c r="K2970" s="257"/>
      <c r="L2970" s="700"/>
      <c r="M2970" s="701"/>
    </row>
    <row r="2971" spans="1:13" hidden="1" x14ac:dyDescent="0.25">
      <c r="A2971" s="302"/>
      <c r="B2971" s="303"/>
      <c r="C2971" s="304"/>
      <c r="D2971" s="847"/>
      <c r="E2971" s="848"/>
      <c r="F2971" s="849"/>
      <c r="G2971" s="846"/>
      <c r="H2971" s="850"/>
      <c r="I2971" s="257"/>
      <c r="J2971" s="257"/>
      <c r="K2971" s="257"/>
      <c r="L2971" s="700"/>
      <c r="M2971" s="701"/>
    </row>
    <row r="2972" spans="1:13" hidden="1" x14ac:dyDescent="0.25">
      <c r="A2972" s="302"/>
      <c r="B2972" s="303"/>
      <c r="C2972" s="304"/>
      <c r="D2972" s="847"/>
      <c r="E2972" s="848"/>
      <c r="F2972" s="849"/>
      <c r="G2972" s="846"/>
      <c r="H2972" s="850"/>
      <c r="I2972" s="257"/>
      <c r="J2972" s="257"/>
      <c r="K2972" s="257"/>
      <c r="L2972" s="700"/>
      <c r="M2972" s="701"/>
    </row>
    <row r="2973" spans="1:13" hidden="1" x14ac:dyDescent="0.25">
      <c r="A2973" s="302"/>
      <c r="B2973" s="303"/>
      <c r="C2973" s="304"/>
      <c r="D2973" s="847"/>
      <c r="E2973" s="848"/>
      <c r="F2973" s="849"/>
      <c r="G2973" s="846"/>
      <c r="H2973" s="850"/>
      <c r="I2973" s="257"/>
      <c r="J2973" s="257"/>
      <c r="K2973" s="257"/>
      <c r="L2973" s="700"/>
      <c r="M2973" s="701"/>
    </row>
    <row r="2974" spans="1:13" hidden="1" x14ac:dyDescent="0.25">
      <c r="A2974" s="302"/>
      <c r="B2974" s="303"/>
      <c r="C2974" s="304"/>
      <c r="D2974" s="847"/>
      <c r="E2974" s="848"/>
      <c r="F2974" s="849"/>
      <c r="G2974" s="846"/>
      <c r="H2974" s="850"/>
      <c r="I2974" s="257"/>
      <c r="J2974" s="257"/>
      <c r="K2974" s="257"/>
      <c r="L2974" s="700"/>
      <c r="M2974" s="701"/>
    </row>
    <row r="2975" spans="1:13" hidden="1" x14ac:dyDescent="0.25">
      <c r="A2975" s="302"/>
      <c r="B2975" s="303"/>
      <c r="C2975" s="304"/>
      <c r="D2975" s="847"/>
      <c r="E2975" s="848"/>
      <c r="F2975" s="849"/>
      <c r="G2975" s="846"/>
      <c r="H2975" s="850"/>
      <c r="I2975" s="257"/>
      <c r="J2975" s="257"/>
      <c r="K2975" s="257"/>
      <c r="L2975" s="700"/>
      <c r="M2975" s="701"/>
    </row>
    <row r="2976" spans="1:13" hidden="1" x14ac:dyDescent="0.25">
      <c r="A2976" s="302"/>
      <c r="B2976" s="303"/>
      <c r="C2976" s="304"/>
      <c r="D2976" s="847"/>
      <c r="E2976" s="848"/>
      <c r="F2976" s="849"/>
      <c r="G2976" s="846"/>
      <c r="H2976" s="850"/>
      <c r="I2976" s="257"/>
      <c r="J2976" s="257"/>
      <c r="K2976" s="257"/>
      <c r="L2976" s="700"/>
      <c r="M2976" s="701"/>
    </row>
    <row r="2977" spans="1:13" hidden="1" x14ac:dyDescent="0.25">
      <c r="A2977" s="302"/>
      <c r="B2977" s="303"/>
      <c r="C2977" s="304"/>
      <c r="D2977" s="847"/>
      <c r="E2977" s="848"/>
      <c r="F2977" s="849"/>
      <c r="G2977" s="846"/>
      <c r="H2977" s="850"/>
      <c r="I2977" s="257"/>
      <c r="J2977" s="257"/>
      <c r="K2977" s="257"/>
      <c r="L2977" s="700"/>
      <c r="M2977" s="701"/>
    </row>
    <row r="2978" spans="1:13" hidden="1" x14ac:dyDescent="0.25">
      <c r="A2978" s="302"/>
      <c r="B2978" s="303"/>
      <c r="C2978" s="304"/>
      <c r="D2978" s="847"/>
      <c r="E2978" s="848"/>
      <c r="F2978" s="849"/>
      <c r="G2978" s="846"/>
      <c r="H2978" s="850"/>
      <c r="I2978" s="257"/>
      <c r="J2978" s="257"/>
      <c r="K2978" s="257"/>
      <c r="L2978" s="700"/>
      <c r="M2978" s="701"/>
    </row>
    <row r="2979" spans="1:13" hidden="1" x14ac:dyDescent="0.25">
      <c r="A2979" s="302"/>
      <c r="B2979" s="303"/>
      <c r="C2979" s="304"/>
      <c r="D2979" s="847"/>
      <c r="E2979" s="848"/>
      <c r="F2979" s="849"/>
      <c r="G2979" s="846"/>
      <c r="H2979" s="850"/>
      <c r="I2979" s="257"/>
      <c r="J2979" s="257"/>
      <c r="K2979" s="257"/>
      <c r="L2979" s="700"/>
      <c r="M2979" s="701"/>
    </row>
    <row r="2980" spans="1:13" hidden="1" x14ac:dyDescent="0.25">
      <c r="A2980" s="302"/>
      <c r="B2980" s="303"/>
      <c r="C2980" s="304"/>
      <c r="D2980" s="847"/>
      <c r="E2980" s="848"/>
      <c r="F2980" s="849"/>
      <c r="G2980" s="846"/>
      <c r="H2980" s="850"/>
      <c r="I2980" s="257"/>
      <c r="J2980" s="257"/>
      <c r="K2980" s="257"/>
      <c r="L2980" s="700"/>
      <c r="M2980" s="701"/>
    </row>
    <row r="2981" spans="1:13" hidden="1" x14ac:dyDescent="0.25">
      <c r="A2981" s="302"/>
      <c r="B2981" s="303"/>
      <c r="C2981" s="304"/>
      <c r="D2981" s="847"/>
      <c r="E2981" s="848"/>
      <c r="F2981" s="849"/>
      <c r="G2981" s="846"/>
      <c r="H2981" s="850"/>
      <c r="I2981" s="257"/>
      <c r="J2981" s="257"/>
      <c r="K2981" s="257"/>
      <c r="L2981" s="700"/>
      <c r="M2981" s="701"/>
    </row>
    <row r="2982" spans="1:13" hidden="1" x14ac:dyDescent="0.25">
      <c r="A2982" s="302"/>
      <c r="B2982" s="303"/>
      <c r="C2982" s="304"/>
      <c r="D2982" s="847"/>
      <c r="E2982" s="848"/>
      <c r="F2982" s="849"/>
      <c r="G2982" s="846"/>
      <c r="H2982" s="850"/>
      <c r="I2982" s="257"/>
      <c r="J2982" s="257"/>
      <c r="K2982" s="257"/>
      <c r="L2982" s="700"/>
      <c r="M2982" s="701"/>
    </row>
    <row r="2983" spans="1:13" hidden="1" x14ac:dyDescent="0.25">
      <c r="A2983" s="302"/>
      <c r="B2983" s="303"/>
      <c r="C2983" s="304"/>
      <c r="D2983" s="847"/>
      <c r="E2983" s="848"/>
      <c r="F2983" s="849"/>
      <c r="G2983" s="846"/>
      <c r="H2983" s="850"/>
      <c r="I2983" s="257"/>
      <c r="J2983" s="257"/>
      <c r="K2983" s="257"/>
      <c r="L2983" s="700"/>
      <c r="M2983" s="701"/>
    </row>
    <row r="2984" spans="1:13" hidden="1" x14ac:dyDescent="0.25">
      <c r="A2984" s="302"/>
      <c r="B2984" s="303"/>
      <c r="C2984" s="304"/>
      <c r="D2984" s="847"/>
      <c r="E2984" s="848"/>
      <c r="F2984" s="849"/>
      <c r="G2984" s="846"/>
      <c r="H2984" s="850"/>
      <c r="I2984" s="257"/>
      <c r="J2984" s="257"/>
      <c r="K2984" s="257"/>
      <c r="L2984" s="700"/>
      <c r="M2984" s="701"/>
    </row>
    <row r="2985" spans="1:13" hidden="1" x14ac:dyDescent="0.25">
      <c r="A2985" s="302"/>
      <c r="B2985" s="303"/>
      <c r="C2985" s="304"/>
      <c r="D2985" s="847"/>
      <c r="E2985" s="848"/>
      <c r="F2985" s="849"/>
      <c r="G2985" s="846"/>
      <c r="H2985" s="850"/>
      <c r="I2985" s="257"/>
      <c r="J2985" s="257"/>
      <c r="K2985" s="257"/>
      <c r="L2985" s="700"/>
      <c r="M2985" s="701"/>
    </row>
    <row r="2986" spans="1:13" hidden="1" x14ac:dyDescent="0.25">
      <c r="A2986" s="302"/>
      <c r="B2986" s="303"/>
      <c r="C2986" s="304"/>
      <c r="D2986" s="847"/>
      <c r="E2986" s="848"/>
      <c r="F2986" s="849"/>
      <c r="G2986" s="846"/>
      <c r="H2986" s="850"/>
      <c r="I2986" s="257"/>
      <c r="J2986" s="257"/>
      <c r="K2986" s="257"/>
      <c r="L2986" s="700"/>
      <c r="M2986" s="701"/>
    </row>
    <row r="2987" spans="1:13" hidden="1" x14ac:dyDescent="0.25">
      <c r="A2987" s="302"/>
      <c r="B2987" s="303"/>
      <c r="C2987" s="304"/>
      <c r="D2987" s="847"/>
      <c r="E2987" s="848"/>
      <c r="F2987" s="849"/>
      <c r="G2987" s="846"/>
      <c r="H2987" s="850"/>
      <c r="I2987" s="257"/>
      <c r="J2987" s="257"/>
      <c r="K2987" s="257"/>
      <c r="L2987" s="700"/>
      <c r="M2987" s="701"/>
    </row>
    <row r="2988" spans="1:13" hidden="1" x14ac:dyDescent="0.25">
      <c r="A2988" s="302"/>
      <c r="B2988" s="303"/>
      <c r="C2988" s="304"/>
      <c r="D2988" s="847"/>
      <c r="E2988" s="848"/>
      <c r="F2988" s="849"/>
      <c r="G2988" s="846"/>
      <c r="H2988" s="850"/>
      <c r="I2988" s="257"/>
      <c r="J2988" s="257"/>
      <c r="K2988" s="257"/>
      <c r="L2988" s="700"/>
      <c r="M2988" s="701"/>
    </row>
    <row r="2989" spans="1:13" hidden="1" x14ac:dyDescent="0.25">
      <c r="A2989" s="302"/>
      <c r="B2989" s="303"/>
      <c r="C2989" s="304"/>
      <c r="D2989" s="847"/>
      <c r="E2989" s="848"/>
      <c r="F2989" s="849"/>
      <c r="G2989" s="846"/>
      <c r="H2989" s="850"/>
      <c r="I2989" s="257"/>
      <c r="J2989" s="257"/>
      <c r="K2989" s="257"/>
      <c r="L2989" s="700"/>
      <c r="M2989" s="701"/>
    </row>
    <row r="2990" spans="1:13" hidden="1" x14ac:dyDescent="0.25">
      <c r="A2990" s="302"/>
      <c r="B2990" s="303"/>
      <c r="C2990" s="304"/>
      <c r="D2990" s="847"/>
      <c r="E2990" s="848"/>
      <c r="F2990" s="849"/>
      <c r="G2990" s="846"/>
      <c r="H2990" s="850"/>
      <c r="I2990" s="257"/>
      <c r="J2990" s="257"/>
      <c r="K2990" s="257"/>
      <c r="L2990" s="700"/>
      <c r="M2990" s="701"/>
    </row>
    <row r="2991" spans="1:13" hidden="1" x14ac:dyDescent="0.25">
      <c r="A2991" s="302"/>
      <c r="B2991" s="303"/>
      <c r="C2991" s="304"/>
      <c r="D2991" s="847"/>
      <c r="E2991" s="848"/>
      <c r="F2991" s="849"/>
      <c r="G2991" s="846"/>
      <c r="H2991" s="850"/>
      <c r="I2991" s="257"/>
      <c r="J2991" s="257"/>
      <c r="K2991" s="257"/>
      <c r="L2991" s="700"/>
      <c r="M2991" s="701"/>
    </row>
    <row r="2992" spans="1:13" hidden="1" x14ac:dyDescent="0.25">
      <c r="A2992" s="302"/>
      <c r="B2992" s="303"/>
      <c r="C2992" s="304"/>
      <c r="D2992" s="847"/>
      <c r="E2992" s="848"/>
      <c r="F2992" s="849"/>
      <c r="G2992" s="846"/>
      <c r="H2992" s="850"/>
      <c r="I2992" s="257"/>
      <c r="J2992" s="257"/>
      <c r="K2992" s="257"/>
      <c r="L2992" s="700"/>
      <c r="M2992" s="701"/>
    </row>
    <row r="2993" spans="1:13" hidden="1" x14ac:dyDescent="0.25">
      <c r="A2993" s="302"/>
      <c r="B2993" s="303"/>
      <c r="C2993" s="304"/>
      <c r="D2993" s="847"/>
      <c r="E2993" s="848"/>
      <c r="F2993" s="849"/>
      <c r="G2993" s="846"/>
      <c r="H2993" s="850"/>
      <c r="I2993" s="257"/>
      <c r="J2993" s="257"/>
      <c r="K2993" s="257"/>
      <c r="L2993" s="700"/>
      <c r="M2993" s="701"/>
    </row>
    <row r="2994" spans="1:13" hidden="1" x14ac:dyDescent="0.25">
      <c r="A2994" s="302"/>
      <c r="B2994" s="303"/>
      <c r="C2994" s="304"/>
      <c r="D2994" s="847"/>
      <c r="E2994" s="848"/>
      <c r="F2994" s="849"/>
      <c r="G2994" s="846"/>
      <c r="H2994" s="850"/>
      <c r="I2994" s="257"/>
      <c r="J2994" s="257"/>
      <c r="K2994" s="257"/>
      <c r="L2994" s="700"/>
      <c r="M2994" s="701"/>
    </row>
    <row r="2995" spans="1:13" hidden="1" x14ac:dyDescent="0.25">
      <c r="A2995" s="302"/>
      <c r="B2995" s="303"/>
      <c r="C2995" s="304"/>
      <c r="D2995" s="847"/>
      <c r="E2995" s="848"/>
      <c r="F2995" s="849"/>
      <c r="G2995" s="846"/>
      <c r="H2995" s="850"/>
      <c r="I2995" s="257"/>
      <c r="J2995" s="257"/>
      <c r="K2995" s="257"/>
      <c r="L2995" s="700"/>
      <c r="M2995" s="701"/>
    </row>
    <row r="2996" spans="1:13" hidden="1" x14ac:dyDescent="0.25">
      <c r="A2996" s="302"/>
      <c r="B2996" s="303"/>
      <c r="C2996" s="304"/>
      <c r="D2996" s="847"/>
      <c r="E2996" s="848"/>
      <c r="F2996" s="849"/>
      <c r="G2996" s="846"/>
      <c r="H2996" s="850"/>
      <c r="I2996" s="257"/>
      <c r="J2996" s="257"/>
      <c r="K2996" s="257"/>
      <c r="L2996" s="700"/>
      <c r="M2996" s="701"/>
    </row>
    <row r="2997" spans="1:13" hidden="1" x14ac:dyDescent="0.25">
      <c r="A2997" s="302"/>
      <c r="B2997" s="303"/>
      <c r="C2997" s="304"/>
      <c r="D2997" s="847"/>
      <c r="E2997" s="848"/>
      <c r="F2997" s="849"/>
      <c r="G2997" s="846"/>
      <c r="H2997" s="850"/>
      <c r="I2997" s="257"/>
      <c r="J2997" s="257"/>
      <c r="K2997" s="257"/>
      <c r="L2997" s="700"/>
      <c r="M2997" s="701"/>
    </row>
    <row r="2998" spans="1:13" hidden="1" x14ac:dyDescent="0.25">
      <c r="A2998" s="302"/>
      <c r="B2998" s="303"/>
      <c r="C2998" s="304"/>
      <c r="D2998" s="847"/>
      <c r="E2998" s="848"/>
      <c r="F2998" s="849"/>
      <c r="G2998" s="846"/>
      <c r="H2998" s="850"/>
      <c r="I2998" s="257"/>
      <c r="J2998" s="257"/>
      <c r="K2998" s="257"/>
      <c r="L2998" s="700"/>
      <c r="M2998" s="701"/>
    </row>
    <row r="2999" spans="1:13" hidden="1" x14ac:dyDescent="0.25">
      <c r="A2999" s="302"/>
      <c r="B2999" s="303"/>
      <c r="C2999" s="304"/>
      <c r="D2999" s="847"/>
      <c r="E2999" s="848"/>
      <c r="F2999" s="849"/>
      <c r="G2999" s="846"/>
      <c r="H2999" s="850"/>
      <c r="I2999" s="257"/>
      <c r="J2999" s="257"/>
      <c r="K2999" s="257"/>
      <c r="L2999" s="700"/>
      <c r="M2999" s="701"/>
    </row>
    <row r="3000" spans="1:13" hidden="1" x14ac:dyDescent="0.25">
      <c r="A3000" s="302"/>
      <c r="B3000" s="303"/>
      <c r="C3000" s="304"/>
      <c r="D3000" s="847"/>
      <c r="E3000" s="848"/>
      <c r="F3000" s="849"/>
      <c r="G3000" s="846"/>
      <c r="H3000" s="850"/>
      <c r="I3000" s="257"/>
      <c r="J3000" s="257"/>
      <c r="K3000" s="257"/>
      <c r="L3000" s="700"/>
      <c r="M3000" s="701"/>
    </row>
    <row r="3001" spans="1:13" hidden="1" x14ac:dyDescent="0.25">
      <c r="A3001" s="302"/>
      <c r="B3001" s="303"/>
      <c r="C3001" s="304"/>
      <c r="D3001" s="847"/>
      <c r="E3001" s="848"/>
      <c r="F3001" s="849"/>
      <c r="G3001" s="846"/>
      <c r="H3001" s="850"/>
      <c r="I3001" s="257"/>
      <c r="J3001" s="257"/>
      <c r="K3001" s="257"/>
      <c r="L3001" s="700"/>
      <c r="M3001" s="701"/>
    </row>
    <row r="3002" spans="1:13" hidden="1" x14ac:dyDescent="0.25">
      <c r="A3002" s="302"/>
      <c r="B3002" s="303"/>
      <c r="C3002" s="304"/>
      <c r="D3002" s="847"/>
      <c r="E3002" s="848"/>
      <c r="F3002" s="849"/>
      <c r="G3002" s="846"/>
      <c r="H3002" s="850"/>
      <c r="I3002" s="257"/>
      <c r="J3002" s="257"/>
      <c r="K3002" s="257"/>
      <c r="L3002" s="700"/>
      <c r="M3002" s="701"/>
    </row>
    <row r="3003" spans="1:13" hidden="1" x14ac:dyDescent="0.25">
      <c r="A3003" s="302"/>
      <c r="B3003" s="303"/>
      <c r="C3003" s="304"/>
      <c r="D3003" s="847"/>
      <c r="E3003" s="848"/>
      <c r="F3003" s="849"/>
      <c r="G3003" s="846"/>
      <c r="H3003" s="850"/>
      <c r="I3003" s="257"/>
      <c r="J3003" s="257"/>
      <c r="K3003" s="257"/>
      <c r="L3003" s="700"/>
      <c r="M3003" s="701"/>
    </row>
    <row r="3004" spans="1:13" hidden="1" x14ac:dyDescent="0.25">
      <c r="A3004" s="302"/>
      <c r="B3004" s="303"/>
      <c r="C3004" s="304"/>
      <c r="D3004" s="847"/>
      <c r="E3004" s="848"/>
      <c r="F3004" s="849"/>
      <c r="G3004" s="846"/>
      <c r="H3004" s="850"/>
      <c r="I3004" s="257"/>
      <c r="J3004" s="257"/>
      <c r="K3004" s="257"/>
      <c r="L3004" s="700"/>
      <c r="M3004" s="701"/>
    </row>
    <row r="3005" spans="1:13" hidden="1" x14ac:dyDescent="0.25">
      <c r="A3005" s="302"/>
      <c r="B3005" s="303"/>
      <c r="C3005" s="304"/>
      <c r="D3005" s="847"/>
      <c r="E3005" s="848"/>
      <c r="F3005" s="849"/>
      <c r="G3005" s="846"/>
      <c r="H3005" s="850"/>
      <c r="I3005" s="257"/>
      <c r="J3005" s="257"/>
      <c r="K3005" s="257"/>
      <c r="L3005" s="700"/>
      <c r="M3005" s="701"/>
    </row>
    <row r="3006" spans="1:13" hidden="1" x14ac:dyDescent="0.25">
      <c r="A3006" s="302"/>
      <c r="B3006" s="303"/>
      <c r="C3006" s="304"/>
      <c r="D3006" s="847"/>
      <c r="E3006" s="848"/>
      <c r="F3006" s="849"/>
      <c r="G3006" s="846"/>
      <c r="H3006" s="850"/>
      <c r="I3006" s="257"/>
      <c r="J3006" s="257"/>
      <c r="K3006" s="257"/>
      <c r="L3006" s="700"/>
      <c r="M3006" s="701"/>
    </row>
    <row r="3007" spans="1:13" hidden="1" x14ac:dyDescent="0.25">
      <c r="A3007" s="302"/>
      <c r="B3007" s="303"/>
      <c r="C3007" s="304"/>
      <c r="D3007" s="847"/>
      <c r="E3007" s="848"/>
      <c r="F3007" s="849"/>
      <c r="G3007" s="846"/>
      <c r="H3007" s="850"/>
      <c r="I3007" s="257"/>
      <c r="J3007" s="257"/>
      <c r="K3007" s="257"/>
      <c r="L3007" s="700"/>
      <c r="M3007" s="701"/>
    </row>
    <row r="3008" spans="1:13" hidden="1" x14ac:dyDescent="0.25">
      <c r="A3008" s="302"/>
      <c r="B3008" s="303"/>
      <c r="C3008" s="304"/>
      <c r="D3008" s="847"/>
      <c r="E3008" s="848"/>
      <c r="F3008" s="849"/>
      <c r="G3008" s="846"/>
      <c r="H3008" s="850"/>
      <c r="I3008" s="257"/>
      <c r="J3008" s="257"/>
      <c r="K3008" s="257"/>
      <c r="L3008" s="700"/>
      <c r="M3008" s="701"/>
    </row>
    <row r="3009" spans="1:13" hidden="1" x14ac:dyDescent="0.25">
      <c r="A3009" s="302"/>
      <c r="B3009" s="303"/>
      <c r="C3009" s="304"/>
      <c r="D3009" s="847"/>
      <c r="E3009" s="848"/>
      <c r="F3009" s="849"/>
      <c r="G3009" s="846"/>
      <c r="H3009" s="850"/>
      <c r="I3009" s="257"/>
      <c r="J3009" s="257"/>
      <c r="K3009" s="257"/>
      <c r="L3009" s="700"/>
      <c r="M3009" s="701"/>
    </row>
    <row r="3010" spans="1:13" hidden="1" x14ac:dyDescent="0.25">
      <c r="A3010" s="302"/>
      <c r="B3010" s="303"/>
      <c r="C3010" s="304"/>
      <c r="D3010" s="847"/>
      <c r="E3010" s="848"/>
      <c r="F3010" s="849"/>
      <c r="G3010" s="846"/>
      <c r="H3010" s="850"/>
      <c r="I3010" s="257"/>
      <c r="J3010" s="257"/>
      <c r="K3010" s="257"/>
      <c r="L3010" s="700"/>
      <c r="M3010" s="701"/>
    </row>
    <row r="3011" spans="1:13" hidden="1" x14ac:dyDescent="0.25">
      <c r="A3011" s="302"/>
      <c r="B3011" s="303"/>
      <c r="C3011" s="304"/>
      <c r="D3011" s="847"/>
      <c r="E3011" s="848"/>
      <c r="F3011" s="849"/>
      <c r="G3011" s="846"/>
      <c r="H3011" s="850"/>
      <c r="I3011" s="257"/>
      <c r="J3011" s="257"/>
      <c r="K3011" s="257"/>
      <c r="L3011" s="700"/>
      <c r="M3011" s="701"/>
    </row>
    <row r="3012" spans="1:13" hidden="1" x14ac:dyDescent="0.25">
      <c r="A3012" s="302"/>
      <c r="B3012" s="303"/>
      <c r="C3012" s="304"/>
      <c r="D3012" s="847"/>
      <c r="E3012" s="848"/>
      <c r="F3012" s="849"/>
      <c r="G3012" s="846"/>
      <c r="H3012" s="850"/>
      <c r="I3012" s="257"/>
      <c r="J3012" s="257"/>
      <c r="K3012" s="257"/>
      <c r="L3012" s="700"/>
      <c r="M3012" s="701"/>
    </row>
    <row r="3013" spans="1:13" hidden="1" x14ac:dyDescent="0.25">
      <c r="A3013" s="302"/>
      <c r="B3013" s="303"/>
      <c r="C3013" s="304"/>
      <c r="D3013" s="847"/>
      <c r="E3013" s="848"/>
      <c r="F3013" s="849"/>
      <c r="G3013" s="846"/>
      <c r="H3013" s="850"/>
      <c r="I3013" s="257"/>
      <c r="J3013" s="257"/>
      <c r="K3013" s="257"/>
      <c r="L3013" s="700"/>
      <c r="M3013" s="701"/>
    </row>
    <row r="3014" spans="1:13" hidden="1" x14ac:dyDescent="0.25">
      <c r="A3014" s="302"/>
      <c r="B3014" s="303"/>
      <c r="C3014" s="304"/>
      <c r="D3014" s="847"/>
      <c r="E3014" s="848"/>
      <c r="F3014" s="849"/>
      <c r="G3014" s="846"/>
      <c r="H3014" s="850"/>
      <c r="I3014" s="257"/>
      <c r="J3014" s="257"/>
      <c r="K3014" s="257"/>
      <c r="L3014" s="700"/>
      <c r="M3014" s="701"/>
    </row>
    <row r="3015" spans="1:13" hidden="1" x14ac:dyDescent="0.25">
      <c r="A3015" s="302"/>
      <c r="B3015" s="303"/>
      <c r="C3015" s="304"/>
      <c r="D3015" s="847"/>
      <c r="E3015" s="848"/>
      <c r="F3015" s="849"/>
      <c r="G3015" s="846"/>
      <c r="H3015" s="850"/>
      <c r="I3015" s="257"/>
      <c r="J3015" s="257"/>
      <c r="K3015" s="257"/>
      <c r="L3015" s="700"/>
      <c r="M3015" s="701"/>
    </row>
    <row r="3016" spans="1:13" hidden="1" x14ac:dyDescent="0.25">
      <c r="A3016" s="302"/>
      <c r="B3016" s="303"/>
      <c r="C3016" s="304"/>
      <c r="D3016" s="847"/>
      <c r="E3016" s="848"/>
      <c r="F3016" s="849"/>
      <c r="G3016" s="846"/>
      <c r="H3016" s="850"/>
      <c r="I3016" s="257"/>
      <c r="J3016" s="257"/>
      <c r="K3016" s="257"/>
      <c r="L3016" s="700"/>
      <c r="M3016" s="701"/>
    </row>
    <row r="3017" spans="1:13" hidden="1" x14ac:dyDescent="0.25">
      <c r="A3017" s="302"/>
      <c r="B3017" s="303"/>
      <c r="C3017" s="304"/>
      <c r="D3017" s="847"/>
      <c r="E3017" s="848"/>
      <c r="F3017" s="849"/>
      <c r="G3017" s="846"/>
      <c r="H3017" s="850"/>
      <c r="I3017" s="257"/>
      <c r="J3017" s="257"/>
      <c r="K3017" s="257"/>
      <c r="L3017" s="700"/>
      <c r="M3017" s="701"/>
    </row>
    <row r="3018" spans="1:13" hidden="1" x14ac:dyDescent="0.25">
      <c r="A3018" s="302"/>
      <c r="B3018" s="303"/>
      <c r="C3018" s="304"/>
      <c r="D3018" s="847"/>
      <c r="E3018" s="848"/>
      <c r="F3018" s="849"/>
      <c r="G3018" s="846"/>
      <c r="H3018" s="850"/>
      <c r="I3018" s="257"/>
      <c r="J3018" s="257"/>
      <c r="K3018" s="257"/>
      <c r="L3018" s="700"/>
      <c r="M3018" s="701"/>
    </row>
    <row r="3019" spans="1:13" hidden="1" x14ac:dyDescent="0.25">
      <c r="A3019" s="302"/>
      <c r="B3019" s="303"/>
      <c r="C3019" s="304"/>
      <c r="D3019" s="847"/>
      <c r="E3019" s="848"/>
      <c r="F3019" s="849"/>
      <c r="G3019" s="846"/>
      <c r="H3019" s="850"/>
      <c r="I3019" s="257"/>
      <c r="J3019" s="257"/>
      <c r="K3019" s="257"/>
      <c r="L3019" s="700"/>
      <c r="M3019" s="701"/>
    </row>
    <row r="3020" spans="1:13" hidden="1" x14ac:dyDescent="0.25">
      <c r="A3020" s="302"/>
      <c r="B3020" s="303"/>
      <c r="C3020" s="304"/>
      <c r="D3020" s="847"/>
      <c r="E3020" s="848"/>
      <c r="F3020" s="849"/>
      <c r="G3020" s="846"/>
      <c r="H3020" s="850"/>
      <c r="I3020" s="257"/>
      <c r="J3020" s="257"/>
      <c r="K3020" s="257"/>
      <c r="L3020" s="700"/>
      <c r="M3020" s="701"/>
    </row>
    <row r="3021" spans="1:13" hidden="1" x14ac:dyDescent="0.25">
      <c r="A3021" s="302"/>
      <c r="B3021" s="303"/>
      <c r="C3021" s="304"/>
      <c r="D3021" s="847"/>
      <c r="E3021" s="848"/>
      <c r="F3021" s="849"/>
      <c r="G3021" s="846"/>
      <c r="H3021" s="850"/>
      <c r="I3021" s="257"/>
      <c r="J3021" s="257"/>
      <c r="K3021" s="257"/>
      <c r="L3021" s="700"/>
      <c r="M3021" s="701"/>
    </row>
    <row r="3022" spans="1:13" hidden="1" x14ac:dyDescent="0.25">
      <c r="A3022" s="302"/>
      <c r="B3022" s="303"/>
      <c r="C3022" s="304"/>
      <c r="D3022" s="847"/>
      <c r="E3022" s="848"/>
      <c r="F3022" s="849"/>
      <c r="G3022" s="846"/>
      <c r="H3022" s="850"/>
      <c r="I3022" s="257"/>
      <c r="J3022" s="257"/>
      <c r="K3022" s="257"/>
      <c r="L3022" s="700"/>
      <c r="M3022" s="701"/>
    </row>
    <row r="3023" spans="1:13" hidden="1" x14ac:dyDescent="0.25">
      <c r="A3023" s="302"/>
      <c r="B3023" s="303"/>
      <c r="C3023" s="304"/>
      <c r="D3023" s="847"/>
      <c r="E3023" s="848"/>
      <c r="F3023" s="849"/>
      <c r="G3023" s="846"/>
      <c r="H3023" s="850"/>
      <c r="I3023" s="257"/>
      <c r="J3023" s="257"/>
      <c r="K3023" s="257"/>
      <c r="L3023" s="700"/>
      <c r="M3023" s="701"/>
    </row>
    <row r="3024" spans="1:13" hidden="1" x14ac:dyDescent="0.25">
      <c r="A3024" s="302"/>
      <c r="B3024" s="303"/>
      <c r="C3024" s="304"/>
      <c r="D3024" s="847"/>
      <c r="E3024" s="848"/>
      <c r="F3024" s="849"/>
      <c r="G3024" s="846"/>
      <c r="H3024" s="850"/>
      <c r="I3024" s="257"/>
      <c r="J3024" s="257"/>
      <c r="K3024" s="257"/>
      <c r="L3024" s="700"/>
      <c r="M3024" s="701"/>
    </row>
    <row r="3025" spans="1:13" hidden="1" x14ac:dyDescent="0.25">
      <c r="A3025" s="302"/>
      <c r="B3025" s="303"/>
      <c r="C3025" s="304"/>
      <c r="D3025" s="847"/>
      <c r="E3025" s="848"/>
      <c r="F3025" s="849"/>
      <c r="G3025" s="846"/>
      <c r="H3025" s="850"/>
      <c r="I3025" s="257"/>
      <c r="J3025" s="257"/>
      <c r="K3025" s="257"/>
      <c r="L3025" s="700"/>
      <c r="M3025" s="701"/>
    </row>
    <row r="3026" spans="1:13" hidden="1" x14ac:dyDescent="0.25">
      <c r="A3026" s="302"/>
      <c r="B3026" s="303"/>
      <c r="C3026" s="304"/>
      <c r="D3026" s="847"/>
      <c r="E3026" s="848"/>
      <c r="F3026" s="849"/>
      <c r="G3026" s="846"/>
      <c r="H3026" s="850"/>
      <c r="I3026" s="257"/>
      <c r="J3026" s="257"/>
      <c r="K3026" s="257"/>
      <c r="L3026" s="700"/>
      <c r="M3026" s="701"/>
    </row>
    <row r="3027" spans="1:13" hidden="1" x14ac:dyDescent="0.25">
      <c r="A3027" s="302"/>
      <c r="B3027" s="303"/>
      <c r="C3027" s="304"/>
      <c r="D3027" s="847"/>
      <c r="E3027" s="848"/>
      <c r="F3027" s="849"/>
      <c r="G3027" s="846"/>
      <c r="H3027" s="850"/>
      <c r="I3027" s="257"/>
      <c r="J3027" s="257"/>
      <c r="K3027" s="257"/>
      <c r="L3027" s="700"/>
      <c r="M3027" s="701"/>
    </row>
    <row r="3028" spans="1:13" hidden="1" x14ac:dyDescent="0.25">
      <c r="A3028" s="302"/>
      <c r="B3028" s="303"/>
      <c r="C3028" s="304"/>
      <c r="D3028" s="847"/>
      <c r="E3028" s="848"/>
      <c r="F3028" s="849"/>
      <c r="G3028" s="846"/>
      <c r="H3028" s="850"/>
      <c r="I3028" s="257"/>
      <c r="J3028" s="257"/>
      <c r="K3028" s="257"/>
      <c r="L3028" s="700"/>
      <c r="M3028" s="701"/>
    </row>
    <row r="3029" spans="1:13" hidden="1" x14ac:dyDescent="0.25">
      <c r="A3029" s="302"/>
      <c r="B3029" s="303"/>
      <c r="C3029" s="304"/>
      <c r="D3029" s="847"/>
      <c r="E3029" s="848"/>
      <c r="F3029" s="849"/>
      <c r="G3029" s="846"/>
      <c r="H3029" s="850"/>
      <c r="I3029" s="257"/>
      <c r="J3029" s="257"/>
      <c r="K3029" s="257"/>
      <c r="L3029" s="700"/>
      <c r="M3029" s="701"/>
    </row>
    <row r="3030" spans="1:13" hidden="1" x14ac:dyDescent="0.25">
      <c r="A3030" s="302"/>
      <c r="B3030" s="303"/>
      <c r="C3030" s="304"/>
      <c r="D3030" s="847"/>
      <c r="E3030" s="848"/>
      <c r="F3030" s="849"/>
      <c r="G3030" s="846"/>
      <c r="H3030" s="850"/>
      <c r="I3030" s="257"/>
      <c r="J3030" s="257"/>
      <c r="K3030" s="257"/>
      <c r="L3030" s="700"/>
      <c r="M3030" s="701"/>
    </row>
    <row r="3031" spans="1:13" hidden="1" x14ac:dyDescent="0.25">
      <c r="A3031" s="302"/>
      <c r="B3031" s="303"/>
      <c r="C3031" s="304"/>
      <c r="D3031" s="847"/>
      <c r="E3031" s="848"/>
      <c r="F3031" s="849"/>
      <c r="G3031" s="846"/>
      <c r="H3031" s="850"/>
      <c r="I3031" s="257"/>
      <c r="J3031" s="257"/>
      <c r="K3031" s="257"/>
      <c r="L3031" s="700"/>
      <c r="M3031" s="701"/>
    </row>
    <row r="3032" spans="1:13" hidden="1" x14ac:dyDescent="0.25">
      <c r="A3032" s="302"/>
      <c r="B3032" s="303"/>
      <c r="C3032" s="304"/>
      <c r="D3032" s="847"/>
      <c r="E3032" s="848"/>
      <c r="F3032" s="849"/>
      <c r="G3032" s="846"/>
      <c r="H3032" s="850"/>
      <c r="I3032" s="257"/>
      <c r="J3032" s="257"/>
      <c r="K3032" s="257"/>
      <c r="L3032" s="700"/>
      <c r="M3032" s="701"/>
    </row>
    <row r="3033" spans="1:13" hidden="1" x14ac:dyDescent="0.25">
      <c r="A3033" s="302"/>
      <c r="B3033" s="303"/>
      <c r="C3033" s="304"/>
      <c r="D3033" s="847"/>
      <c r="E3033" s="848"/>
      <c r="F3033" s="849"/>
      <c r="G3033" s="846"/>
      <c r="H3033" s="850"/>
      <c r="I3033" s="257"/>
      <c r="J3033" s="257"/>
      <c r="K3033" s="257"/>
      <c r="L3033" s="700"/>
      <c r="M3033" s="701"/>
    </row>
    <row r="3034" spans="1:13" hidden="1" x14ac:dyDescent="0.25">
      <c r="A3034" s="302"/>
      <c r="B3034" s="303"/>
      <c r="C3034" s="304"/>
      <c r="D3034" s="847"/>
      <c r="E3034" s="848"/>
      <c r="F3034" s="849"/>
      <c r="G3034" s="846"/>
      <c r="H3034" s="850"/>
      <c r="I3034" s="257"/>
      <c r="J3034" s="257"/>
      <c r="K3034" s="257"/>
      <c r="L3034" s="700"/>
      <c r="M3034" s="701"/>
    </row>
    <row r="3035" spans="1:13" hidden="1" x14ac:dyDescent="0.25">
      <c r="A3035" s="302"/>
      <c r="B3035" s="303"/>
      <c r="C3035" s="304"/>
      <c r="D3035" s="847"/>
      <c r="E3035" s="848"/>
      <c r="F3035" s="849"/>
      <c r="G3035" s="846"/>
      <c r="H3035" s="850"/>
      <c r="I3035" s="257"/>
      <c r="J3035" s="257"/>
      <c r="K3035" s="257"/>
      <c r="L3035" s="700"/>
      <c r="M3035" s="701"/>
    </row>
    <row r="3036" spans="1:13" hidden="1" x14ac:dyDescent="0.25">
      <c r="A3036" s="302"/>
      <c r="B3036" s="303"/>
      <c r="C3036" s="304"/>
      <c r="D3036" s="847"/>
      <c r="E3036" s="848"/>
      <c r="F3036" s="849"/>
      <c r="G3036" s="846"/>
      <c r="H3036" s="850"/>
      <c r="I3036" s="257"/>
      <c r="J3036" s="257"/>
      <c r="K3036" s="257"/>
      <c r="L3036" s="700"/>
      <c r="M3036" s="701"/>
    </row>
    <row r="3037" spans="1:13" hidden="1" x14ac:dyDescent="0.25">
      <c r="A3037" s="302"/>
      <c r="B3037" s="303"/>
      <c r="C3037" s="304"/>
      <c r="D3037" s="847"/>
      <c r="E3037" s="848"/>
      <c r="F3037" s="849"/>
      <c r="G3037" s="846"/>
      <c r="H3037" s="850"/>
      <c r="I3037" s="257"/>
      <c r="J3037" s="257"/>
      <c r="K3037" s="257"/>
      <c r="L3037" s="700"/>
      <c r="M3037" s="701"/>
    </row>
    <row r="3038" spans="1:13" hidden="1" x14ac:dyDescent="0.25">
      <c r="A3038" s="302"/>
      <c r="B3038" s="303"/>
      <c r="C3038" s="304"/>
      <c r="D3038" s="847"/>
      <c r="E3038" s="848"/>
      <c r="F3038" s="849"/>
      <c r="G3038" s="846"/>
      <c r="H3038" s="850"/>
      <c r="I3038" s="257"/>
      <c r="J3038" s="257"/>
      <c r="K3038" s="257"/>
      <c r="L3038" s="700"/>
      <c r="M3038" s="701"/>
    </row>
    <row r="3039" spans="1:13" hidden="1" x14ac:dyDescent="0.25">
      <c r="A3039" s="302"/>
      <c r="B3039" s="303"/>
      <c r="C3039" s="304"/>
      <c r="D3039" s="847"/>
      <c r="E3039" s="848"/>
      <c r="F3039" s="849"/>
      <c r="G3039" s="846"/>
      <c r="H3039" s="850"/>
      <c r="I3039" s="257"/>
      <c r="J3039" s="257"/>
      <c r="K3039" s="257"/>
      <c r="L3039" s="700"/>
      <c r="M3039" s="701"/>
    </row>
    <row r="3040" spans="1:13" hidden="1" x14ac:dyDescent="0.25">
      <c r="A3040" s="302"/>
      <c r="B3040" s="303"/>
      <c r="C3040" s="304"/>
      <c r="D3040" s="847"/>
      <c r="E3040" s="848"/>
      <c r="F3040" s="849"/>
      <c r="G3040" s="846"/>
      <c r="H3040" s="850"/>
      <c r="I3040" s="257"/>
      <c r="J3040" s="257"/>
      <c r="K3040" s="257"/>
      <c r="L3040" s="700"/>
      <c r="M3040" s="701"/>
    </row>
    <row r="3041" spans="1:13" hidden="1" x14ac:dyDescent="0.25">
      <c r="A3041" s="302"/>
      <c r="B3041" s="303"/>
      <c r="C3041" s="304"/>
      <c r="D3041" s="847"/>
      <c r="E3041" s="848"/>
      <c r="F3041" s="849"/>
      <c r="G3041" s="846"/>
      <c r="H3041" s="850"/>
      <c r="I3041" s="257"/>
      <c r="J3041" s="257"/>
      <c r="K3041" s="257"/>
      <c r="L3041" s="700"/>
      <c r="M3041" s="701"/>
    </row>
    <row r="3042" spans="1:13" hidden="1" x14ac:dyDescent="0.25">
      <c r="A3042" s="302"/>
      <c r="B3042" s="303"/>
      <c r="C3042" s="304"/>
      <c r="D3042" s="847"/>
      <c r="E3042" s="848"/>
      <c r="F3042" s="849"/>
      <c r="G3042" s="846"/>
      <c r="H3042" s="850"/>
      <c r="I3042" s="257"/>
      <c r="J3042" s="257"/>
      <c r="K3042" s="257"/>
      <c r="L3042" s="700"/>
      <c r="M3042" s="701"/>
    </row>
    <row r="3043" spans="1:13" hidden="1" x14ac:dyDescent="0.25">
      <c r="A3043" s="302"/>
      <c r="B3043" s="303"/>
      <c r="C3043" s="304"/>
      <c r="D3043" s="847"/>
      <c r="E3043" s="848"/>
      <c r="F3043" s="849"/>
      <c r="G3043" s="846"/>
      <c r="H3043" s="850"/>
      <c r="I3043" s="257"/>
      <c r="J3043" s="257"/>
      <c r="K3043" s="257"/>
      <c r="L3043" s="700"/>
      <c r="M3043" s="701"/>
    </row>
    <row r="3044" spans="1:13" hidden="1" x14ac:dyDescent="0.25">
      <c r="A3044" s="302"/>
      <c r="B3044" s="303"/>
      <c r="C3044" s="304"/>
      <c r="D3044" s="847"/>
      <c r="E3044" s="848"/>
      <c r="F3044" s="849"/>
      <c r="G3044" s="846"/>
      <c r="H3044" s="850"/>
      <c r="I3044" s="257"/>
      <c r="J3044" s="257"/>
      <c r="K3044" s="257"/>
      <c r="L3044" s="700"/>
      <c r="M3044" s="701"/>
    </row>
    <row r="3045" spans="1:13" hidden="1" x14ac:dyDescent="0.25">
      <c r="A3045" s="302"/>
      <c r="B3045" s="303"/>
      <c r="C3045" s="304"/>
      <c r="D3045" s="847"/>
      <c r="E3045" s="848"/>
      <c r="F3045" s="849"/>
      <c r="G3045" s="846"/>
      <c r="H3045" s="850"/>
      <c r="I3045" s="257"/>
      <c r="J3045" s="257"/>
      <c r="K3045" s="257"/>
      <c r="L3045" s="700"/>
      <c r="M3045" s="701"/>
    </row>
    <row r="3046" spans="1:13" hidden="1" x14ac:dyDescent="0.25">
      <c r="A3046" s="302"/>
      <c r="B3046" s="303"/>
      <c r="C3046" s="304"/>
      <c r="D3046" s="847"/>
      <c r="E3046" s="848"/>
      <c r="F3046" s="849"/>
      <c r="G3046" s="846"/>
      <c r="H3046" s="850"/>
      <c r="I3046" s="257"/>
      <c r="J3046" s="257"/>
      <c r="K3046" s="257"/>
      <c r="L3046" s="700"/>
      <c r="M3046" s="701"/>
    </row>
    <row r="3047" spans="1:13" hidden="1" x14ac:dyDescent="0.25">
      <c r="A3047" s="302"/>
      <c r="B3047" s="303"/>
      <c r="C3047" s="304"/>
      <c r="D3047" s="847"/>
      <c r="E3047" s="848"/>
      <c r="F3047" s="849"/>
      <c r="G3047" s="846"/>
      <c r="H3047" s="850"/>
      <c r="I3047" s="257"/>
      <c r="J3047" s="257"/>
      <c r="K3047" s="257"/>
      <c r="L3047" s="700"/>
      <c r="M3047" s="701"/>
    </row>
    <row r="3048" spans="1:13" hidden="1" x14ac:dyDescent="0.25">
      <c r="A3048" s="302"/>
      <c r="B3048" s="303"/>
      <c r="C3048" s="304"/>
      <c r="D3048" s="847"/>
      <c r="E3048" s="848"/>
      <c r="F3048" s="849"/>
      <c r="G3048" s="846"/>
      <c r="H3048" s="850"/>
      <c r="I3048" s="257"/>
      <c r="J3048" s="257"/>
      <c r="K3048" s="257"/>
      <c r="L3048" s="700"/>
      <c r="M3048" s="701"/>
    </row>
    <row r="3049" spans="1:13" hidden="1" x14ac:dyDescent="0.25">
      <c r="A3049" s="302"/>
      <c r="B3049" s="303"/>
      <c r="C3049" s="304"/>
      <c r="D3049" s="847"/>
      <c r="E3049" s="848"/>
      <c r="F3049" s="849"/>
      <c r="G3049" s="846"/>
      <c r="H3049" s="850"/>
      <c r="I3049" s="257"/>
      <c r="J3049" s="257"/>
      <c r="K3049" s="257"/>
      <c r="L3049" s="700"/>
      <c r="M3049" s="701"/>
    </row>
    <row r="3050" spans="1:13" hidden="1" x14ac:dyDescent="0.25">
      <c r="A3050" s="302"/>
      <c r="B3050" s="303"/>
      <c r="C3050" s="304"/>
      <c r="D3050" s="847"/>
      <c r="E3050" s="848"/>
      <c r="F3050" s="849"/>
      <c r="G3050" s="846"/>
      <c r="H3050" s="850"/>
      <c r="I3050" s="257"/>
      <c r="J3050" s="257"/>
      <c r="K3050" s="257"/>
      <c r="L3050" s="700"/>
      <c r="M3050" s="701"/>
    </row>
    <row r="3051" spans="1:13" hidden="1" x14ac:dyDescent="0.25">
      <c r="A3051" s="302"/>
      <c r="B3051" s="303"/>
      <c r="C3051" s="304"/>
      <c r="D3051" s="847"/>
      <c r="E3051" s="848"/>
      <c r="F3051" s="849"/>
      <c r="G3051" s="846"/>
      <c r="H3051" s="850"/>
      <c r="I3051" s="257"/>
      <c r="J3051" s="257"/>
      <c r="K3051" s="257"/>
      <c r="L3051" s="700"/>
      <c r="M3051" s="701"/>
    </row>
    <row r="3052" spans="1:13" hidden="1" x14ac:dyDescent="0.25">
      <c r="A3052" s="302"/>
      <c r="B3052" s="303"/>
      <c r="C3052" s="304"/>
      <c r="D3052" s="847"/>
      <c r="E3052" s="848"/>
      <c r="F3052" s="849"/>
      <c r="G3052" s="846"/>
      <c r="H3052" s="850"/>
      <c r="I3052" s="257"/>
      <c r="J3052" s="257"/>
      <c r="K3052" s="257"/>
      <c r="L3052" s="700"/>
      <c r="M3052" s="701"/>
    </row>
    <row r="3053" spans="1:13" hidden="1" x14ac:dyDescent="0.25">
      <c r="A3053" s="302"/>
      <c r="B3053" s="303"/>
      <c r="C3053" s="304"/>
      <c r="D3053" s="847"/>
      <c r="E3053" s="848"/>
      <c r="F3053" s="849"/>
      <c r="G3053" s="846"/>
      <c r="H3053" s="850"/>
      <c r="I3053" s="257"/>
      <c r="J3053" s="257"/>
      <c r="K3053" s="257"/>
      <c r="L3053" s="700"/>
      <c r="M3053" s="701"/>
    </row>
    <row r="3054" spans="1:13" hidden="1" x14ac:dyDescent="0.25">
      <c r="A3054" s="302"/>
      <c r="B3054" s="303"/>
      <c r="C3054" s="304"/>
      <c r="D3054" s="847"/>
      <c r="E3054" s="848"/>
      <c r="F3054" s="849"/>
      <c r="G3054" s="846"/>
      <c r="H3054" s="850"/>
      <c r="I3054" s="257"/>
      <c r="J3054" s="257"/>
      <c r="K3054" s="257"/>
      <c r="L3054" s="700"/>
      <c r="M3054" s="701"/>
    </row>
    <row r="3055" spans="1:13" hidden="1" x14ac:dyDescent="0.25">
      <c r="A3055" s="302"/>
      <c r="B3055" s="303"/>
      <c r="C3055" s="304"/>
      <c r="D3055" s="847"/>
      <c r="E3055" s="848"/>
      <c r="F3055" s="849"/>
      <c r="G3055" s="846"/>
      <c r="H3055" s="850"/>
      <c r="I3055" s="257"/>
      <c r="J3055" s="257"/>
      <c r="K3055" s="257"/>
      <c r="L3055" s="700"/>
      <c r="M3055" s="701"/>
    </row>
    <row r="3056" spans="1:13" hidden="1" x14ac:dyDescent="0.25">
      <c r="A3056" s="302"/>
      <c r="B3056" s="303"/>
      <c r="C3056" s="304"/>
      <c r="D3056" s="847"/>
      <c r="E3056" s="848"/>
      <c r="F3056" s="849"/>
      <c r="G3056" s="846"/>
      <c r="H3056" s="850"/>
      <c r="I3056" s="257"/>
      <c r="J3056" s="257"/>
      <c r="K3056" s="257"/>
      <c r="L3056" s="700"/>
      <c r="M3056" s="701"/>
    </row>
    <row r="3057" spans="1:13" hidden="1" x14ac:dyDescent="0.25">
      <c r="A3057" s="302"/>
      <c r="B3057" s="303"/>
      <c r="C3057" s="304"/>
      <c r="D3057" s="847"/>
      <c r="E3057" s="848"/>
      <c r="F3057" s="849"/>
      <c r="G3057" s="846"/>
      <c r="H3057" s="850"/>
      <c r="I3057" s="257"/>
      <c r="J3057" s="257"/>
      <c r="K3057" s="257"/>
      <c r="L3057" s="700"/>
      <c r="M3057" s="701"/>
    </row>
    <row r="3058" spans="1:13" hidden="1" x14ac:dyDescent="0.25">
      <c r="A3058" s="302"/>
      <c r="B3058" s="303"/>
      <c r="C3058" s="304"/>
      <c r="D3058" s="847"/>
      <c r="E3058" s="848"/>
      <c r="F3058" s="849"/>
      <c r="G3058" s="846"/>
      <c r="H3058" s="850"/>
      <c r="I3058" s="257"/>
      <c r="J3058" s="257"/>
      <c r="K3058" s="257"/>
      <c r="L3058" s="700"/>
      <c r="M3058" s="701"/>
    </row>
    <row r="3059" spans="1:13" hidden="1" x14ac:dyDescent="0.25">
      <c r="A3059" s="302"/>
      <c r="B3059" s="303"/>
      <c r="C3059" s="304"/>
      <c r="D3059" s="847"/>
      <c r="E3059" s="848"/>
      <c r="F3059" s="849"/>
      <c r="G3059" s="846"/>
      <c r="H3059" s="850"/>
      <c r="I3059" s="257"/>
      <c r="J3059" s="257"/>
      <c r="K3059" s="257"/>
      <c r="L3059" s="700"/>
      <c r="M3059" s="701"/>
    </row>
    <row r="3060" spans="1:13" hidden="1" x14ac:dyDescent="0.25">
      <c r="A3060" s="302"/>
      <c r="B3060" s="303"/>
      <c r="C3060" s="304"/>
      <c r="D3060" s="847"/>
      <c r="E3060" s="848"/>
      <c r="F3060" s="849"/>
      <c r="G3060" s="846"/>
      <c r="H3060" s="850"/>
      <c r="I3060" s="257"/>
      <c r="J3060" s="257"/>
      <c r="K3060" s="257"/>
      <c r="L3060" s="700"/>
      <c r="M3060" s="701"/>
    </row>
    <row r="3061" spans="1:13" hidden="1" x14ac:dyDescent="0.25">
      <c r="A3061" s="302"/>
      <c r="B3061" s="303"/>
      <c r="C3061" s="304"/>
      <c r="D3061" s="847"/>
      <c r="E3061" s="848"/>
      <c r="F3061" s="849"/>
      <c r="G3061" s="846"/>
      <c r="H3061" s="850"/>
      <c r="I3061" s="257"/>
      <c r="J3061" s="257"/>
      <c r="K3061" s="257"/>
      <c r="L3061" s="700"/>
      <c r="M3061" s="701"/>
    </row>
    <row r="3062" spans="1:13" hidden="1" x14ac:dyDescent="0.25">
      <c r="A3062" s="302"/>
      <c r="B3062" s="303"/>
      <c r="C3062" s="304"/>
      <c r="D3062" s="847"/>
      <c r="E3062" s="848"/>
      <c r="F3062" s="849"/>
      <c r="G3062" s="846"/>
      <c r="H3062" s="850"/>
      <c r="I3062" s="257"/>
      <c r="J3062" s="257"/>
      <c r="K3062" s="257"/>
      <c r="L3062" s="700"/>
      <c r="M3062" s="701"/>
    </row>
    <row r="3063" spans="1:13" hidden="1" x14ac:dyDescent="0.25">
      <c r="A3063" s="302"/>
      <c r="B3063" s="303"/>
      <c r="C3063" s="304"/>
      <c r="D3063" s="847"/>
      <c r="E3063" s="848"/>
      <c r="F3063" s="849"/>
      <c r="G3063" s="846"/>
      <c r="H3063" s="850"/>
      <c r="I3063" s="257"/>
      <c r="J3063" s="257"/>
      <c r="K3063" s="257"/>
      <c r="L3063" s="700"/>
      <c r="M3063" s="701"/>
    </row>
    <row r="3064" spans="1:13" hidden="1" x14ac:dyDescent="0.25">
      <c r="A3064" s="302"/>
      <c r="B3064" s="303"/>
      <c r="C3064" s="304"/>
      <c r="D3064" s="847"/>
      <c r="E3064" s="848"/>
      <c r="F3064" s="849"/>
      <c r="G3064" s="846"/>
      <c r="H3064" s="850"/>
      <c r="I3064" s="257"/>
      <c r="J3064" s="257"/>
      <c r="K3064" s="257"/>
      <c r="L3064" s="700"/>
      <c r="M3064" s="701"/>
    </row>
    <row r="3065" spans="1:13" hidden="1" x14ac:dyDescent="0.25">
      <c r="A3065" s="302"/>
      <c r="B3065" s="303"/>
      <c r="C3065" s="304"/>
      <c r="D3065" s="847"/>
      <c r="E3065" s="848"/>
      <c r="F3065" s="849"/>
      <c r="G3065" s="846"/>
      <c r="H3065" s="850"/>
      <c r="I3065" s="257"/>
      <c r="J3065" s="257"/>
      <c r="K3065" s="257"/>
      <c r="L3065" s="700"/>
      <c r="M3065" s="701"/>
    </row>
    <row r="3066" spans="1:13" hidden="1" x14ac:dyDescent="0.25">
      <c r="A3066" s="302"/>
      <c r="B3066" s="303"/>
      <c r="C3066" s="304"/>
      <c r="D3066" s="847"/>
      <c r="E3066" s="848"/>
      <c r="F3066" s="849"/>
      <c r="G3066" s="846"/>
      <c r="H3066" s="850"/>
      <c r="I3066" s="257"/>
      <c r="J3066" s="257"/>
      <c r="K3066" s="257"/>
      <c r="L3066" s="700"/>
      <c r="M3066" s="701"/>
    </row>
    <row r="3067" spans="1:13" hidden="1" x14ac:dyDescent="0.25">
      <c r="A3067" s="302"/>
      <c r="B3067" s="303"/>
      <c r="C3067" s="304"/>
      <c r="D3067" s="847"/>
      <c r="E3067" s="848"/>
      <c r="F3067" s="849"/>
      <c r="G3067" s="846"/>
      <c r="H3067" s="850"/>
      <c r="I3067" s="257"/>
      <c r="J3067" s="257"/>
      <c r="K3067" s="257"/>
      <c r="L3067" s="700"/>
      <c r="M3067" s="701"/>
    </row>
    <row r="3068" spans="1:13" hidden="1" x14ac:dyDescent="0.25">
      <c r="A3068" s="302"/>
      <c r="B3068" s="303"/>
      <c r="C3068" s="304"/>
      <c r="D3068" s="847"/>
      <c r="E3068" s="848"/>
      <c r="F3068" s="849"/>
      <c r="G3068" s="846"/>
      <c r="H3068" s="850"/>
      <c r="I3068" s="257"/>
      <c r="J3068" s="257"/>
      <c r="K3068" s="257"/>
      <c r="L3068" s="700"/>
      <c r="M3068" s="701"/>
    </row>
    <row r="3069" spans="1:13" hidden="1" x14ac:dyDescent="0.25">
      <c r="A3069" s="302"/>
      <c r="B3069" s="303"/>
      <c r="C3069" s="304"/>
      <c r="D3069" s="847"/>
      <c r="E3069" s="848"/>
      <c r="F3069" s="849"/>
      <c r="G3069" s="846"/>
      <c r="H3069" s="850"/>
      <c r="I3069" s="257"/>
      <c r="J3069" s="257"/>
      <c r="K3069" s="257"/>
      <c r="L3069" s="700"/>
      <c r="M3069" s="701"/>
    </row>
    <row r="3070" spans="1:13" hidden="1" x14ac:dyDescent="0.25">
      <c r="A3070" s="302"/>
      <c r="B3070" s="303"/>
      <c r="C3070" s="304"/>
      <c r="D3070" s="847"/>
      <c r="E3070" s="848"/>
      <c r="F3070" s="849"/>
      <c r="G3070" s="846"/>
      <c r="H3070" s="850"/>
      <c r="I3070" s="257"/>
      <c r="J3070" s="257"/>
      <c r="K3070" s="257"/>
      <c r="L3070" s="700"/>
      <c r="M3070" s="701"/>
    </row>
    <row r="3071" spans="1:13" hidden="1" x14ac:dyDescent="0.25">
      <c r="A3071" s="302"/>
      <c r="B3071" s="303"/>
      <c r="C3071" s="304"/>
      <c r="D3071" s="847"/>
      <c r="E3071" s="848"/>
      <c r="F3071" s="849"/>
      <c r="G3071" s="846"/>
      <c r="H3071" s="850"/>
      <c r="I3071" s="257"/>
      <c r="J3071" s="257"/>
      <c r="K3071" s="257"/>
      <c r="L3071" s="700"/>
      <c r="M3071" s="701"/>
    </row>
    <row r="3072" spans="1:13" hidden="1" x14ac:dyDescent="0.25">
      <c r="A3072" s="302"/>
      <c r="B3072" s="303"/>
      <c r="C3072" s="304"/>
      <c r="D3072" s="847"/>
      <c r="E3072" s="848"/>
      <c r="F3072" s="849"/>
      <c r="G3072" s="846"/>
      <c r="H3072" s="850"/>
      <c r="I3072" s="257"/>
      <c r="J3072" s="257"/>
      <c r="K3072" s="257"/>
      <c r="L3072" s="700"/>
      <c r="M3072" s="701"/>
    </row>
    <row r="3073" spans="1:13" hidden="1" x14ac:dyDescent="0.25">
      <c r="A3073" s="302"/>
      <c r="B3073" s="303"/>
      <c r="C3073" s="304"/>
      <c r="D3073" s="847"/>
      <c r="E3073" s="848"/>
      <c r="F3073" s="849"/>
      <c r="G3073" s="846"/>
      <c r="H3073" s="850"/>
      <c r="I3073" s="257"/>
      <c r="J3073" s="257"/>
      <c r="K3073" s="257"/>
      <c r="L3073" s="700"/>
      <c r="M3073" s="701"/>
    </row>
    <row r="3074" spans="1:13" hidden="1" x14ac:dyDescent="0.25">
      <c r="A3074" s="302"/>
      <c r="B3074" s="303"/>
      <c r="C3074" s="304"/>
      <c r="D3074" s="847"/>
      <c r="E3074" s="848"/>
      <c r="F3074" s="849"/>
      <c r="G3074" s="846"/>
      <c r="H3074" s="850"/>
      <c r="I3074" s="257"/>
      <c r="J3074" s="257"/>
      <c r="K3074" s="257"/>
      <c r="L3074" s="700"/>
      <c r="M3074" s="701"/>
    </row>
    <row r="3075" spans="1:13" hidden="1" x14ac:dyDescent="0.25">
      <c r="A3075" s="302"/>
      <c r="B3075" s="303"/>
      <c r="C3075" s="304"/>
      <c r="D3075" s="847"/>
      <c r="E3075" s="848"/>
      <c r="F3075" s="849"/>
      <c r="G3075" s="846"/>
      <c r="H3075" s="850"/>
      <c r="I3075" s="257"/>
      <c r="J3075" s="257"/>
      <c r="K3075" s="257"/>
      <c r="L3075" s="700"/>
      <c r="M3075" s="701"/>
    </row>
    <row r="3076" spans="1:13" hidden="1" x14ac:dyDescent="0.25">
      <c r="A3076" s="302"/>
      <c r="B3076" s="303"/>
      <c r="C3076" s="304"/>
      <c r="D3076" s="847"/>
      <c r="E3076" s="848"/>
      <c r="F3076" s="849"/>
      <c r="G3076" s="846"/>
      <c r="H3076" s="850"/>
      <c r="I3076" s="257"/>
      <c r="J3076" s="257"/>
      <c r="K3076" s="257"/>
      <c r="L3076" s="700"/>
      <c r="M3076" s="701"/>
    </row>
    <row r="3077" spans="1:13" hidden="1" x14ac:dyDescent="0.25">
      <c r="A3077" s="302"/>
      <c r="B3077" s="303"/>
      <c r="C3077" s="304"/>
      <c r="D3077" s="847"/>
      <c r="E3077" s="848"/>
      <c r="F3077" s="849"/>
      <c r="G3077" s="846"/>
      <c r="H3077" s="850"/>
      <c r="I3077" s="257"/>
      <c r="J3077" s="257"/>
      <c r="K3077" s="257"/>
      <c r="L3077" s="700"/>
      <c r="M3077" s="701"/>
    </row>
    <row r="3078" spans="1:13" hidden="1" x14ac:dyDescent="0.25">
      <c r="A3078" s="302"/>
      <c r="B3078" s="303"/>
      <c r="C3078" s="304"/>
      <c r="D3078" s="847"/>
      <c r="E3078" s="848"/>
      <c r="F3078" s="849"/>
      <c r="G3078" s="846"/>
      <c r="H3078" s="850"/>
      <c r="I3078" s="257"/>
      <c r="J3078" s="257"/>
      <c r="K3078" s="257"/>
      <c r="L3078" s="700"/>
      <c r="M3078" s="701"/>
    </row>
    <row r="3079" spans="1:13" hidden="1" x14ac:dyDescent="0.25">
      <c r="A3079" s="302"/>
      <c r="B3079" s="303"/>
      <c r="C3079" s="304"/>
      <c r="D3079" s="847"/>
      <c r="E3079" s="848"/>
      <c r="F3079" s="849"/>
      <c r="G3079" s="846"/>
      <c r="H3079" s="850"/>
      <c r="I3079" s="257"/>
      <c r="J3079" s="257"/>
      <c r="K3079" s="257"/>
      <c r="L3079" s="700"/>
      <c r="M3079" s="701"/>
    </row>
    <row r="3080" spans="1:13" hidden="1" x14ac:dyDescent="0.25">
      <c r="A3080" s="302"/>
      <c r="B3080" s="303"/>
      <c r="C3080" s="304"/>
      <c r="D3080" s="847"/>
      <c r="E3080" s="848"/>
      <c r="F3080" s="849"/>
      <c r="G3080" s="846"/>
      <c r="H3080" s="850"/>
      <c r="I3080" s="257"/>
      <c r="J3080" s="257"/>
      <c r="K3080" s="257"/>
      <c r="L3080" s="700"/>
      <c r="M3080" s="701"/>
    </row>
    <row r="3081" spans="1:13" hidden="1" x14ac:dyDescent="0.25">
      <c r="A3081" s="302"/>
      <c r="B3081" s="303"/>
      <c r="C3081" s="304"/>
      <c r="D3081" s="847"/>
      <c r="E3081" s="848"/>
      <c r="F3081" s="849"/>
      <c r="G3081" s="846"/>
      <c r="H3081" s="850"/>
      <c r="I3081" s="257"/>
      <c r="J3081" s="257"/>
      <c r="K3081" s="257"/>
      <c r="L3081" s="700"/>
      <c r="M3081" s="701"/>
    </row>
    <row r="3082" spans="1:13" hidden="1" x14ac:dyDescent="0.25">
      <c r="A3082" s="302"/>
      <c r="B3082" s="303"/>
      <c r="C3082" s="304"/>
      <c r="D3082" s="847"/>
      <c r="E3082" s="848"/>
      <c r="F3082" s="849"/>
      <c r="G3082" s="846"/>
      <c r="H3082" s="850"/>
      <c r="I3082" s="257"/>
      <c r="J3082" s="257"/>
      <c r="K3082" s="257"/>
      <c r="L3082" s="700"/>
      <c r="M3082" s="701"/>
    </row>
    <row r="3083" spans="1:13" hidden="1" x14ac:dyDescent="0.25">
      <c r="A3083" s="302"/>
      <c r="B3083" s="303"/>
      <c r="C3083" s="304"/>
      <c r="D3083" s="847"/>
      <c r="E3083" s="848"/>
      <c r="F3083" s="849"/>
      <c r="G3083" s="846"/>
      <c r="H3083" s="850"/>
      <c r="I3083" s="257"/>
      <c r="J3083" s="257"/>
      <c r="K3083" s="257"/>
      <c r="L3083" s="700"/>
      <c r="M3083" s="701"/>
    </row>
    <row r="3084" spans="1:13" hidden="1" x14ac:dyDescent="0.25">
      <c r="A3084" s="302"/>
      <c r="B3084" s="303"/>
      <c r="C3084" s="304"/>
      <c r="D3084" s="847"/>
      <c r="E3084" s="848"/>
      <c r="F3084" s="849"/>
      <c r="G3084" s="846"/>
      <c r="H3084" s="850"/>
      <c r="I3084" s="257"/>
      <c r="J3084" s="257"/>
      <c r="K3084" s="257"/>
      <c r="L3084" s="700"/>
      <c r="M3084" s="701"/>
    </row>
    <row r="3085" spans="1:13" hidden="1" x14ac:dyDescent="0.25">
      <c r="A3085" s="302"/>
      <c r="B3085" s="303"/>
      <c r="C3085" s="304"/>
      <c r="D3085" s="847"/>
      <c r="E3085" s="848"/>
      <c r="F3085" s="849"/>
      <c r="G3085" s="846"/>
      <c r="H3085" s="850"/>
      <c r="I3085" s="257"/>
      <c r="J3085" s="257"/>
      <c r="K3085" s="257"/>
      <c r="L3085" s="700"/>
      <c r="M3085" s="701"/>
    </row>
    <row r="3086" spans="1:13" hidden="1" x14ac:dyDescent="0.25">
      <c r="A3086" s="302"/>
      <c r="B3086" s="303"/>
      <c r="C3086" s="304"/>
      <c r="D3086" s="847"/>
      <c r="E3086" s="848"/>
      <c r="F3086" s="849"/>
      <c r="G3086" s="846"/>
      <c r="H3086" s="850"/>
      <c r="I3086" s="257"/>
      <c r="J3086" s="257"/>
      <c r="K3086" s="257"/>
      <c r="L3086" s="700"/>
      <c r="M3086" s="701"/>
    </row>
    <row r="3087" spans="1:13" hidden="1" x14ac:dyDescent="0.25">
      <c r="A3087" s="302"/>
      <c r="B3087" s="303"/>
      <c r="C3087" s="304"/>
      <c r="D3087" s="847"/>
      <c r="E3087" s="848"/>
      <c r="F3087" s="849"/>
      <c r="G3087" s="846"/>
      <c r="H3087" s="850"/>
      <c r="I3087" s="257"/>
      <c r="J3087" s="257"/>
      <c r="K3087" s="257"/>
      <c r="L3087" s="700"/>
      <c r="M3087" s="701"/>
    </row>
    <row r="3088" spans="1:13" hidden="1" x14ac:dyDescent="0.25">
      <c r="A3088" s="302"/>
      <c r="B3088" s="303"/>
      <c r="C3088" s="304"/>
      <c r="D3088" s="847"/>
      <c r="E3088" s="848"/>
      <c r="F3088" s="849"/>
      <c r="G3088" s="846"/>
      <c r="H3088" s="850"/>
      <c r="I3088" s="257"/>
      <c r="J3088" s="257"/>
      <c r="K3088" s="257"/>
      <c r="L3088" s="700"/>
      <c r="M3088" s="701"/>
    </row>
    <row r="3089" spans="1:13" hidden="1" x14ac:dyDescent="0.25">
      <c r="A3089" s="302"/>
      <c r="B3089" s="303"/>
      <c r="C3089" s="304"/>
      <c r="D3089" s="847"/>
      <c r="E3089" s="848"/>
      <c r="F3089" s="849"/>
      <c r="G3089" s="846"/>
      <c r="H3089" s="850"/>
      <c r="I3089" s="257"/>
      <c r="J3089" s="257"/>
      <c r="K3089" s="257"/>
      <c r="L3089" s="700"/>
      <c r="M3089" s="701"/>
    </row>
    <row r="3090" spans="1:13" hidden="1" x14ac:dyDescent="0.25">
      <c r="A3090" s="302"/>
      <c r="B3090" s="303"/>
      <c r="C3090" s="304"/>
      <c r="D3090" s="847"/>
      <c r="E3090" s="848"/>
      <c r="F3090" s="849"/>
      <c r="G3090" s="846"/>
      <c r="H3090" s="850"/>
      <c r="I3090" s="257"/>
      <c r="J3090" s="257"/>
      <c r="K3090" s="257"/>
      <c r="L3090" s="700"/>
      <c r="M3090" s="701"/>
    </row>
    <row r="3091" spans="1:13" hidden="1" x14ac:dyDescent="0.25">
      <c r="A3091" s="302"/>
      <c r="B3091" s="303"/>
      <c r="C3091" s="304"/>
      <c r="D3091" s="847"/>
      <c r="E3091" s="848"/>
      <c r="F3091" s="849"/>
      <c r="G3091" s="846"/>
      <c r="H3091" s="850"/>
      <c r="I3091" s="257"/>
      <c r="J3091" s="257"/>
      <c r="K3091" s="257"/>
      <c r="L3091" s="700"/>
      <c r="M3091" s="701"/>
    </row>
    <row r="3092" spans="1:13" hidden="1" x14ac:dyDescent="0.25">
      <c r="A3092" s="302"/>
      <c r="B3092" s="303"/>
      <c r="C3092" s="304"/>
      <c r="D3092" s="847"/>
      <c r="E3092" s="848"/>
      <c r="F3092" s="849"/>
      <c r="G3092" s="846"/>
      <c r="H3092" s="850"/>
      <c r="I3092" s="257"/>
      <c r="J3092" s="257"/>
      <c r="K3092" s="257"/>
      <c r="L3092" s="700"/>
      <c r="M3092" s="701"/>
    </row>
    <row r="3093" spans="1:13" hidden="1" x14ac:dyDescent="0.25">
      <c r="A3093" s="302"/>
      <c r="B3093" s="303"/>
      <c r="C3093" s="304"/>
      <c r="D3093" s="847"/>
      <c r="E3093" s="848"/>
      <c r="F3093" s="849"/>
      <c r="G3093" s="846"/>
      <c r="H3093" s="850"/>
      <c r="I3093" s="257"/>
      <c r="J3093" s="257"/>
      <c r="K3093" s="257"/>
      <c r="L3093" s="700"/>
      <c r="M3093" s="701"/>
    </row>
    <row r="3094" spans="1:13" hidden="1" x14ac:dyDescent="0.25">
      <c r="A3094" s="302"/>
      <c r="B3094" s="303"/>
      <c r="C3094" s="304"/>
      <c r="D3094" s="847"/>
      <c r="E3094" s="848"/>
      <c r="F3094" s="849"/>
      <c r="G3094" s="846"/>
      <c r="H3094" s="850"/>
      <c r="I3094" s="257"/>
      <c r="J3094" s="257"/>
      <c r="K3094" s="257"/>
      <c r="L3094" s="700"/>
      <c r="M3094" s="701"/>
    </row>
    <row r="3095" spans="1:13" hidden="1" x14ac:dyDescent="0.25">
      <c r="A3095" s="302"/>
      <c r="B3095" s="303"/>
      <c r="C3095" s="304"/>
      <c r="D3095" s="847"/>
      <c r="E3095" s="848"/>
      <c r="F3095" s="849"/>
      <c r="G3095" s="846"/>
      <c r="H3095" s="850"/>
      <c r="I3095" s="257"/>
      <c r="J3095" s="257"/>
      <c r="K3095" s="257"/>
      <c r="L3095" s="700"/>
      <c r="M3095" s="701"/>
    </row>
    <row r="3096" spans="1:13" hidden="1" x14ac:dyDescent="0.25">
      <c r="A3096" s="302"/>
      <c r="B3096" s="303"/>
      <c r="C3096" s="304"/>
      <c r="D3096" s="847"/>
      <c r="E3096" s="848"/>
      <c r="F3096" s="849"/>
      <c r="G3096" s="846"/>
      <c r="H3096" s="850"/>
      <c r="I3096" s="257"/>
      <c r="J3096" s="257"/>
      <c r="K3096" s="257"/>
      <c r="L3096" s="700"/>
      <c r="M3096" s="701"/>
    </row>
    <row r="3097" spans="1:13" hidden="1" x14ac:dyDescent="0.25">
      <c r="A3097" s="302"/>
      <c r="B3097" s="303"/>
      <c r="C3097" s="304"/>
      <c r="D3097" s="847"/>
      <c r="E3097" s="848"/>
      <c r="F3097" s="849"/>
      <c r="G3097" s="846"/>
      <c r="H3097" s="850"/>
      <c r="I3097" s="257"/>
      <c r="J3097" s="257"/>
      <c r="K3097" s="257"/>
      <c r="L3097" s="700"/>
      <c r="M3097" s="701"/>
    </row>
    <row r="3098" spans="1:13" hidden="1" x14ac:dyDescent="0.25">
      <c r="A3098" s="302"/>
      <c r="B3098" s="303"/>
      <c r="C3098" s="304"/>
      <c r="D3098" s="847"/>
      <c r="E3098" s="848"/>
      <c r="F3098" s="849"/>
      <c r="G3098" s="846"/>
      <c r="H3098" s="850"/>
      <c r="I3098" s="257"/>
      <c r="J3098" s="257"/>
      <c r="K3098" s="257"/>
      <c r="L3098" s="700"/>
      <c r="M3098" s="701"/>
    </row>
    <row r="3099" spans="1:13" hidden="1" x14ac:dyDescent="0.25">
      <c r="A3099" s="302"/>
      <c r="B3099" s="303"/>
      <c r="C3099" s="304"/>
      <c r="D3099" s="847"/>
      <c r="E3099" s="848"/>
      <c r="F3099" s="849"/>
      <c r="G3099" s="846"/>
      <c r="H3099" s="850"/>
      <c r="I3099" s="257"/>
      <c r="J3099" s="257"/>
      <c r="K3099" s="257"/>
      <c r="L3099" s="700"/>
      <c r="M3099" s="701"/>
    </row>
    <row r="3100" spans="1:13" hidden="1" x14ac:dyDescent="0.25">
      <c r="A3100" s="302"/>
      <c r="B3100" s="303"/>
      <c r="C3100" s="304"/>
      <c r="D3100" s="847"/>
      <c r="E3100" s="848"/>
      <c r="F3100" s="849"/>
      <c r="G3100" s="846"/>
      <c r="H3100" s="850"/>
      <c r="I3100" s="257"/>
      <c r="J3100" s="257"/>
      <c r="K3100" s="257"/>
      <c r="L3100" s="700"/>
      <c r="M3100" s="701"/>
    </row>
    <row r="3101" spans="1:13" hidden="1" x14ac:dyDescent="0.25">
      <c r="A3101" s="302"/>
      <c r="B3101" s="303"/>
      <c r="C3101" s="304"/>
      <c r="D3101" s="847"/>
      <c r="E3101" s="848"/>
      <c r="F3101" s="849"/>
      <c r="G3101" s="846"/>
      <c r="H3101" s="850"/>
      <c r="I3101" s="257"/>
      <c r="J3101" s="257"/>
      <c r="K3101" s="257"/>
      <c r="L3101" s="700"/>
      <c r="M3101" s="701"/>
    </row>
    <row r="3102" spans="1:13" hidden="1" x14ac:dyDescent="0.25">
      <c r="A3102" s="302"/>
      <c r="B3102" s="303"/>
      <c r="C3102" s="304"/>
      <c r="D3102" s="847"/>
      <c r="E3102" s="848"/>
      <c r="F3102" s="849"/>
      <c r="G3102" s="846"/>
      <c r="H3102" s="850"/>
      <c r="I3102" s="257"/>
      <c r="J3102" s="257"/>
      <c r="K3102" s="257"/>
      <c r="L3102" s="700"/>
      <c r="M3102" s="701"/>
    </row>
    <row r="3103" spans="1:13" hidden="1" x14ac:dyDescent="0.25">
      <c r="A3103" s="302"/>
      <c r="B3103" s="303"/>
      <c r="C3103" s="304"/>
      <c r="D3103" s="847"/>
      <c r="E3103" s="848"/>
      <c r="F3103" s="849"/>
      <c r="G3103" s="846"/>
      <c r="H3103" s="850"/>
      <c r="I3103" s="257"/>
      <c r="J3103" s="257"/>
      <c r="K3103" s="257"/>
      <c r="L3103" s="700"/>
      <c r="M3103" s="701"/>
    </row>
    <row r="3104" spans="1:13" hidden="1" x14ac:dyDescent="0.25">
      <c r="A3104" s="302"/>
      <c r="B3104" s="303"/>
      <c r="C3104" s="304"/>
      <c r="D3104" s="847"/>
      <c r="E3104" s="848"/>
      <c r="F3104" s="849"/>
      <c r="G3104" s="846"/>
      <c r="H3104" s="850"/>
      <c r="I3104" s="257"/>
      <c r="J3104" s="257"/>
      <c r="K3104" s="257"/>
      <c r="L3104" s="700"/>
      <c r="M3104" s="701"/>
    </row>
    <row r="3105" spans="1:13" hidden="1" x14ac:dyDescent="0.25">
      <c r="A3105" s="302"/>
      <c r="B3105" s="303"/>
      <c r="C3105" s="304"/>
      <c r="D3105" s="847"/>
      <c r="E3105" s="848"/>
      <c r="F3105" s="849"/>
      <c r="G3105" s="846"/>
      <c r="H3105" s="850"/>
      <c r="I3105" s="257"/>
      <c r="J3105" s="257"/>
      <c r="K3105" s="257"/>
      <c r="L3105" s="700"/>
      <c r="M3105" s="701"/>
    </row>
    <row r="3106" spans="1:13" hidden="1" x14ac:dyDescent="0.25">
      <c r="A3106" s="302"/>
      <c r="B3106" s="303"/>
      <c r="C3106" s="304"/>
      <c r="D3106" s="847"/>
      <c r="E3106" s="848"/>
      <c r="F3106" s="849"/>
      <c r="G3106" s="846"/>
      <c r="H3106" s="850"/>
      <c r="I3106" s="257"/>
      <c r="J3106" s="257"/>
      <c r="K3106" s="257"/>
      <c r="L3106" s="700"/>
      <c r="M3106" s="701"/>
    </row>
    <row r="3107" spans="1:13" hidden="1" x14ac:dyDescent="0.25">
      <c r="A3107" s="302"/>
      <c r="B3107" s="303"/>
      <c r="C3107" s="304"/>
      <c r="D3107" s="847"/>
      <c r="E3107" s="848"/>
      <c r="F3107" s="849"/>
      <c r="G3107" s="846"/>
      <c r="H3107" s="850"/>
      <c r="I3107" s="257"/>
      <c r="J3107" s="257"/>
      <c r="K3107" s="257"/>
      <c r="L3107" s="700"/>
      <c r="M3107" s="701"/>
    </row>
    <row r="3108" spans="1:13" hidden="1" x14ac:dyDescent="0.25">
      <c r="A3108" s="302"/>
      <c r="B3108" s="303"/>
      <c r="C3108" s="304"/>
      <c r="D3108" s="847"/>
      <c r="E3108" s="848"/>
      <c r="F3108" s="849"/>
      <c r="G3108" s="846"/>
      <c r="H3108" s="850"/>
      <c r="I3108" s="257"/>
      <c r="J3108" s="257"/>
      <c r="K3108" s="257"/>
      <c r="L3108" s="700"/>
      <c r="M3108" s="701"/>
    </row>
    <row r="3109" spans="1:13" hidden="1" x14ac:dyDescent="0.25">
      <c r="A3109" s="302"/>
      <c r="B3109" s="303"/>
      <c r="C3109" s="304"/>
      <c r="D3109" s="847"/>
      <c r="E3109" s="848"/>
      <c r="F3109" s="849"/>
      <c r="G3109" s="846"/>
      <c r="H3109" s="850"/>
      <c r="I3109" s="257"/>
      <c r="J3109" s="257"/>
      <c r="K3109" s="257"/>
      <c r="L3109" s="700"/>
      <c r="M3109" s="701"/>
    </row>
    <row r="3110" spans="1:13" hidden="1" x14ac:dyDescent="0.25">
      <c r="A3110" s="302"/>
      <c r="B3110" s="303"/>
      <c r="C3110" s="304"/>
      <c r="D3110" s="847"/>
      <c r="E3110" s="848"/>
      <c r="F3110" s="849"/>
      <c r="G3110" s="846"/>
      <c r="H3110" s="850"/>
      <c r="I3110" s="257"/>
      <c r="J3110" s="257"/>
      <c r="K3110" s="257"/>
      <c r="L3110" s="700"/>
      <c r="M3110" s="701"/>
    </row>
    <row r="3111" spans="1:13" hidden="1" x14ac:dyDescent="0.25">
      <c r="A3111" s="302"/>
      <c r="B3111" s="303"/>
      <c r="C3111" s="304"/>
      <c r="D3111" s="847"/>
      <c r="E3111" s="848"/>
      <c r="F3111" s="849"/>
      <c r="G3111" s="846"/>
      <c r="H3111" s="850"/>
      <c r="I3111" s="257"/>
      <c r="J3111" s="257"/>
      <c r="K3111" s="257"/>
      <c r="L3111" s="700"/>
      <c r="M3111" s="701"/>
    </row>
    <row r="3112" spans="1:13" hidden="1" x14ac:dyDescent="0.25">
      <c r="A3112" s="302"/>
      <c r="B3112" s="303"/>
      <c r="C3112" s="304"/>
      <c r="D3112" s="847"/>
      <c r="E3112" s="848"/>
      <c r="F3112" s="849"/>
      <c r="G3112" s="846"/>
      <c r="H3112" s="850"/>
      <c r="I3112" s="257"/>
      <c r="J3112" s="257"/>
      <c r="K3112" s="257"/>
      <c r="L3112" s="700"/>
      <c r="M3112" s="701"/>
    </row>
    <row r="3113" spans="1:13" hidden="1" x14ac:dyDescent="0.25">
      <c r="A3113" s="302"/>
      <c r="B3113" s="303"/>
      <c r="C3113" s="304"/>
      <c r="D3113" s="847"/>
      <c r="E3113" s="848"/>
      <c r="F3113" s="849"/>
      <c r="G3113" s="846"/>
      <c r="H3113" s="850"/>
      <c r="I3113" s="257"/>
      <c r="J3113" s="257"/>
      <c r="K3113" s="257"/>
      <c r="L3113" s="700"/>
      <c r="M3113" s="701"/>
    </row>
    <row r="3114" spans="1:13" hidden="1" x14ac:dyDescent="0.25">
      <c r="A3114" s="302"/>
      <c r="B3114" s="303"/>
      <c r="C3114" s="304"/>
      <c r="D3114" s="847"/>
      <c r="E3114" s="848"/>
      <c r="F3114" s="849"/>
      <c r="G3114" s="846"/>
      <c r="H3114" s="850"/>
      <c r="I3114" s="257"/>
      <c r="J3114" s="257"/>
      <c r="K3114" s="257"/>
      <c r="L3114" s="700"/>
      <c r="M3114" s="701"/>
    </row>
    <row r="3115" spans="1:13" hidden="1" x14ac:dyDescent="0.25">
      <c r="A3115" s="302"/>
      <c r="B3115" s="303"/>
      <c r="C3115" s="304"/>
      <c r="D3115" s="847"/>
      <c r="E3115" s="848"/>
      <c r="F3115" s="849"/>
      <c r="G3115" s="846"/>
      <c r="H3115" s="850"/>
      <c r="I3115" s="257"/>
      <c r="J3115" s="257"/>
      <c r="K3115" s="257"/>
      <c r="L3115" s="700"/>
      <c r="M3115" s="701"/>
    </row>
    <row r="3116" spans="1:13" hidden="1" x14ac:dyDescent="0.25">
      <c r="A3116" s="302"/>
      <c r="B3116" s="303"/>
      <c r="C3116" s="304"/>
      <c r="D3116" s="847"/>
      <c r="E3116" s="848"/>
      <c r="F3116" s="849"/>
      <c r="G3116" s="846"/>
      <c r="H3116" s="850"/>
      <c r="I3116" s="257"/>
      <c r="J3116" s="257"/>
      <c r="K3116" s="257"/>
      <c r="L3116" s="700"/>
      <c r="M3116" s="701"/>
    </row>
    <row r="3117" spans="1:13" hidden="1" x14ac:dyDescent="0.25">
      <c r="A3117" s="302"/>
      <c r="B3117" s="303"/>
      <c r="C3117" s="304"/>
      <c r="D3117" s="847"/>
      <c r="E3117" s="848"/>
      <c r="F3117" s="849"/>
      <c r="G3117" s="846"/>
      <c r="H3117" s="850"/>
      <c r="I3117" s="257"/>
      <c r="J3117" s="257"/>
      <c r="K3117" s="257"/>
      <c r="L3117" s="700"/>
      <c r="M3117" s="701"/>
    </row>
    <row r="3118" spans="1:13" hidden="1" x14ac:dyDescent="0.25">
      <c r="A3118" s="302"/>
      <c r="B3118" s="303"/>
      <c r="C3118" s="304"/>
      <c r="D3118" s="847"/>
      <c r="E3118" s="848"/>
      <c r="F3118" s="849"/>
      <c r="G3118" s="846"/>
      <c r="H3118" s="850"/>
      <c r="I3118" s="257"/>
      <c r="J3118" s="257"/>
      <c r="K3118" s="257"/>
      <c r="L3118" s="700"/>
      <c r="M3118" s="701"/>
    </row>
    <row r="3119" spans="1:13" hidden="1" x14ac:dyDescent="0.25">
      <c r="A3119" s="302"/>
      <c r="B3119" s="303"/>
      <c r="C3119" s="304"/>
      <c r="D3119" s="847"/>
      <c r="E3119" s="848"/>
      <c r="F3119" s="849"/>
      <c r="G3119" s="846"/>
      <c r="H3119" s="850"/>
      <c r="I3119" s="257"/>
      <c r="J3119" s="257"/>
      <c r="K3119" s="257"/>
      <c r="L3119" s="700"/>
      <c r="M3119" s="701"/>
    </row>
    <row r="3120" spans="1:13" hidden="1" x14ac:dyDescent="0.25">
      <c r="A3120" s="302"/>
      <c r="B3120" s="303"/>
      <c r="C3120" s="304"/>
      <c r="D3120" s="847"/>
      <c r="E3120" s="848"/>
      <c r="F3120" s="849"/>
      <c r="G3120" s="846"/>
      <c r="H3120" s="850"/>
      <c r="I3120" s="257"/>
      <c r="J3120" s="257"/>
      <c r="K3120" s="257"/>
      <c r="L3120" s="700"/>
      <c r="M3120" s="701"/>
    </row>
    <row r="3121" spans="1:13" hidden="1" x14ac:dyDescent="0.25">
      <c r="A3121" s="302"/>
      <c r="B3121" s="303"/>
      <c r="C3121" s="304"/>
      <c r="D3121" s="847"/>
      <c r="E3121" s="848"/>
      <c r="F3121" s="849"/>
      <c r="G3121" s="846"/>
      <c r="H3121" s="850"/>
      <c r="I3121" s="257"/>
      <c r="J3121" s="257"/>
      <c r="K3121" s="257"/>
      <c r="L3121" s="700"/>
      <c r="M3121" s="701"/>
    </row>
    <row r="3122" spans="1:13" hidden="1" x14ac:dyDescent="0.25">
      <c r="A3122" s="302"/>
      <c r="B3122" s="303"/>
      <c r="C3122" s="304"/>
      <c r="D3122" s="847"/>
      <c r="E3122" s="848"/>
      <c r="F3122" s="849"/>
      <c r="G3122" s="846"/>
      <c r="H3122" s="850"/>
      <c r="I3122" s="257"/>
      <c r="J3122" s="257"/>
      <c r="K3122" s="257"/>
      <c r="L3122" s="700"/>
      <c r="M3122" s="701"/>
    </row>
    <row r="3123" spans="1:13" hidden="1" x14ac:dyDescent="0.25">
      <c r="A3123" s="302"/>
      <c r="B3123" s="303"/>
      <c r="C3123" s="304"/>
      <c r="D3123" s="847"/>
      <c r="E3123" s="848"/>
      <c r="F3123" s="849"/>
      <c r="G3123" s="846"/>
      <c r="H3123" s="850"/>
      <c r="I3123" s="257"/>
      <c r="J3123" s="257"/>
      <c r="K3123" s="257"/>
      <c r="L3123" s="700"/>
      <c r="M3123" s="701"/>
    </row>
    <row r="3124" spans="1:13" hidden="1" x14ac:dyDescent="0.25">
      <c r="A3124" s="302"/>
      <c r="B3124" s="303"/>
      <c r="C3124" s="304"/>
      <c r="D3124" s="847"/>
      <c r="E3124" s="848"/>
      <c r="F3124" s="849"/>
      <c r="G3124" s="846"/>
      <c r="H3124" s="850"/>
      <c r="I3124" s="257"/>
      <c r="J3124" s="257"/>
      <c r="K3124" s="257"/>
      <c r="L3124" s="700"/>
      <c r="M3124" s="701"/>
    </row>
    <row r="3125" spans="1:13" hidden="1" x14ac:dyDescent="0.25">
      <c r="A3125" s="302"/>
      <c r="B3125" s="303"/>
      <c r="C3125" s="304"/>
      <c r="D3125" s="847"/>
      <c r="E3125" s="848"/>
      <c r="F3125" s="849"/>
      <c r="G3125" s="846"/>
      <c r="H3125" s="850"/>
      <c r="I3125" s="257"/>
      <c r="J3125" s="257"/>
      <c r="K3125" s="257"/>
      <c r="L3125" s="700"/>
      <c r="M3125" s="701"/>
    </row>
    <row r="3126" spans="1:13" hidden="1" x14ac:dyDescent="0.25">
      <c r="A3126" s="302"/>
      <c r="B3126" s="303"/>
      <c r="C3126" s="304"/>
      <c r="D3126" s="847"/>
      <c r="E3126" s="848"/>
      <c r="F3126" s="849"/>
      <c r="G3126" s="846"/>
      <c r="H3126" s="850"/>
      <c r="I3126" s="257"/>
      <c r="J3126" s="257"/>
      <c r="K3126" s="257"/>
      <c r="L3126" s="700"/>
      <c r="M3126" s="701"/>
    </row>
    <row r="3127" spans="1:13" hidden="1" x14ac:dyDescent="0.25">
      <c r="A3127" s="302"/>
      <c r="B3127" s="303"/>
      <c r="C3127" s="304"/>
      <c r="D3127" s="847"/>
      <c r="E3127" s="848"/>
      <c r="F3127" s="849"/>
      <c r="G3127" s="846"/>
      <c r="H3127" s="850"/>
      <c r="I3127" s="257"/>
      <c r="J3127" s="257"/>
      <c r="K3127" s="257"/>
      <c r="L3127" s="700"/>
      <c r="M3127" s="701"/>
    </row>
    <row r="3128" spans="1:13" hidden="1" x14ac:dyDescent="0.25">
      <c r="A3128" s="302"/>
      <c r="B3128" s="303"/>
      <c r="C3128" s="304"/>
      <c r="D3128" s="847"/>
      <c r="E3128" s="848"/>
      <c r="F3128" s="849"/>
      <c r="G3128" s="846"/>
      <c r="H3128" s="850"/>
      <c r="I3128" s="257"/>
      <c r="J3128" s="257"/>
      <c r="K3128" s="257"/>
      <c r="L3128" s="700"/>
      <c r="M3128" s="701"/>
    </row>
    <row r="3129" spans="1:13" hidden="1" x14ac:dyDescent="0.25">
      <c r="A3129" s="302"/>
      <c r="B3129" s="303"/>
      <c r="C3129" s="304"/>
      <c r="D3129" s="847"/>
      <c r="E3129" s="848"/>
      <c r="F3129" s="849"/>
      <c r="G3129" s="846"/>
      <c r="H3129" s="850"/>
      <c r="I3129" s="257"/>
      <c r="J3129" s="257"/>
      <c r="K3129" s="257"/>
      <c r="L3129" s="700"/>
      <c r="M3129" s="701"/>
    </row>
    <row r="3130" spans="1:13" hidden="1" x14ac:dyDescent="0.25">
      <c r="A3130" s="302"/>
      <c r="B3130" s="303"/>
      <c r="C3130" s="304"/>
      <c r="D3130" s="847"/>
      <c r="E3130" s="848"/>
      <c r="F3130" s="849"/>
      <c r="G3130" s="846"/>
      <c r="H3130" s="850"/>
      <c r="I3130" s="257"/>
      <c r="J3130" s="257"/>
      <c r="K3130" s="257"/>
      <c r="L3130" s="700"/>
      <c r="M3130" s="701"/>
    </row>
    <row r="3131" spans="1:13" hidden="1" x14ac:dyDescent="0.25">
      <c r="A3131" s="302"/>
      <c r="B3131" s="303"/>
      <c r="C3131" s="304"/>
      <c r="D3131" s="847"/>
      <c r="E3131" s="848"/>
      <c r="F3131" s="849"/>
      <c r="G3131" s="846"/>
      <c r="H3131" s="850"/>
      <c r="I3131" s="257"/>
      <c r="J3131" s="257"/>
      <c r="K3131" s="257"/>
      <c r="L3131" s="700"/>
      <c r="M3131" s="701"/>
    </row>
    <row r="3132" spans="1:13" hidden="1" x14ac:dyDescent="0.25">
      <c r="A3132" s="302"/>
      <c r="B3132" s="303"/>
      <c r="C3132" s="304"/>
      <c r="D3132" s="847"/>
      <c r="E3132" s="848"/>
      <c r="F3132" s="849"/>
      <c r="G3132" s="846"/>
      <c r="H3132" s="850"/>
      <c r="I3132" s="257"/>
      <c r="J3132" s="257"/>
      <c r="K3132" s="257"/>
      <c r="L3132" s="700"/>
      <c r="M3132" s="701"/>
    </row>
    <row r="3133" spans="1:13" hidden="1" x14ac:dyDescent="0.25">
      <c r="A3133" s="302"/>
      <c r="B3133" s="303"/>
      <c r="C3133" s="304"/>
      <c r="D3133" s="847"/>
      <c r="E3133" s="848"/>
      <c r="F3133" s="849"/>
      <c r="G3133" s="846"/>
      <c r="H3133" s="850"/>
      <c r="I3133" s="257"/>
      <c r="J3133" s="257"/>
      <c r="K3133" s="257"/>
      <c r="L3133" s="700"/>
      <c r="M3133" s="701"/>
    </row>
    <row r="3134" spans="1:13" hidden="1" x14ac:dyDescent="0.25">
      <c r="A3134" s="302"/>
      <c r="B3134" s="303"/>
      <c r="C3134" s="304"/>
      <c r="D3134" s="847"/>
      <c r="E3134" s="848"/>
      <c r="F3134" s="849"/>
      <c r="G3134" s="846"/>
      <c r="H3134" s="850"/>
      <c r="I3134" s="257"/>
      <c r="J3134" s="257"/>
      <c r="K3134" s="257"/>
      <c r="L3134" s="700"/>
      <c r="M3134" s="701"/>
    </row>
    <row r="3135" spans="1:13" hidden="1" x14ac:dyDescent="0.25">
      <c r="A3135" s="302"/>
      <c r="B3135" s="303"/>
      <c r="C3135" s="304"/>
      <c r="D3135" s="847"/>
      <c r="E3135" s="848"/>
      <c r="F3135" s="849"/>
      <c r="G3135" s="846"/>
      <c r="H3135" s="850"/>
      <c r="I3135" s="257"/>
      <c r="J3135" s="257"/>
      <c r="K3135" s="257"/>
      <c r="L3135" s="700"/>
      <c r="M3135" s="701"/>
    </row>
    <row r="3136" spans="1:13" hidden="1" x14ac:dyDescent="0.25">
      <c r="A3136" s="302"/>
      <c r="B3136" s="303"/>
      <c r="C3136" s="304"/>
      <c r="D3136" s="847"/>
      <c r="E3136" s="848"/>
      <c r="F3136" s="849"/>
      <c r="G3136" s="846"/>
      <c r="H3136" s="850"/>
      <c r="I3136" s="257"/>
      <c r="J3136" s="257"/>
      <c r="K3136" s="257"/>
      <c r="L3136" s="700"/>
      <c r="M3136" s="701"/>
    </row>
    <row r="3137" spans="1:13" hidden="1" x14ac:dyDescent="0.25">
      <c r="A3137" s="302"/>
      <c r="B3137" s="303"/>
      <c r="C3137" s="304"/>
      <c r="D3137" s="847"/>
      <c r="E3137" s="848"/>
      <c r="F3137" s="849"/>
      <c r="G3137" s="846"/>
      <c r="H3137" s="850"/>
      <c r="I3137" s="257"/>
      <c r="J3137" s="257"/>
      <c r="K3137" s="257"/>
      <c r="L3137" s="700"/>
      <c r="M3137" s="701"/>
    </row>
    <row r="3138" spans="1:13" hidden="1" x14ac:dyDescent="0.25">
      <c r="A3138" s="302"/>
      <c r="B3138" s="303"/>
      <c r="C3138" s="304"/>
      <c r="D3138" s="847"/>
      <c r="E3138" s="848"/>
      <c r="F3138" s="849"/>
      <c r="G3138" s="846"/>
      <c r="H3138" s="850"/>
      <c r="I3138" s="257"/>
      <c r="J3138" s="257"/>
      <c r="K3138" s="257"/>
      <c r="L3138" s="700"/>
      <c r="M3138" s="701"/>
    </row>
    <row r="3139" spans="1:13" hidden="1" x14ac:dyDescent="0.25">
      <c r="A3139" s="302"/>
      <c r="B3139" s="303"/>
      <c r="C3139" s="304"/>
      <c r="D3139" s="847"/>
      <c r="E3139" s="848"/>
      <c r="F3139" s="849"/>
      <c r="G3139" s="846"/>
      <c r="H3139" s="850"/>
      <c r="I3139" s="257"/>
      <c r="J3139" s="257"/>
      <c r="K3139" s="257"/>
      <c r="L3139" s="700"/>
      <c r="M3139" s="701"/>
    </row>
    <row r="3140" spans="1:13" hidden="1" x14ac:dyDescent="0.25">
      <c r="A3140" s="302"/>
      <c r="B3140" s="303"/>
      <c r="C3140" s="304"/>
      <c r="D3140" s="847"/>
      <c r="E3140" s="848"/>
      <c r="F3140" s="849"/>
      <c r="G3140" s="846"/>
      <c r="H3140" s="850"/>
      <c r="I3140" s="257"/>
      <c r="J3140" s="257"/>
      <c r="K3140" s="257"/>
      <c r="L3140" s="700"/>
      <c r="M3140" s="701"/>
    </row>
    <row r="3141" spans="1:13" hidden="1" x14ac:dyDescent="0.25">
      <c r="A3141" s="302"/>
      <c r="B3141" s="303"/>
      <c r="C3141" s="304"/>
      <c r="D3141" s="847"/>
      <c r="E3141" s="848"/>
      <c r="F3141" s="849"/>
      <c r="G3141" s="846"/>
      <c r="H3141" s="850"/>
      <c r="I3141" s="257"/>
      <c r="J3141" s="257"/>
      <c r="K3141" s="257"/>
      <c r="L3141" s="700"/>
      <c r="M3141" s="701"/>
    </row>
    <row r="3142" spans="1:13" hidden="1" x14ac:dyDescent="0.25">
      <c r="A3142" s="302"/>
      <c r="B3142" s="303"/>
      <c r="C3142" s="304"/>
      <c r="D3142" s="847"/>
      <c r="E3142" s="848"/>
      <c r="F3142" s="849"/>
      <c r="G3142" s="846"/>
      <c r="H3142" s="850"/>
      <c r="I3142" s="257"/>
      <c r="J3142" s="257"/>
      <c r="K3142" s="257"/>
      <c r="L3142" s="700"/>
      <c r="M3142" s="701"/>
    </row>
    <row r="3143" spans="1:13" hidden="1" x14ac:dyDescent="0.25">
      <c r="A3143" s="302"/>
      <c r="B3143" s="303"/>
      <c r="C3143" s="304"/>
      <c r="D3143" s="847"/>
      <c r="E3143" s="848"/>
      <c r="F3143" s="849"/>
      <c r="G3143" s="846"/>
      <c r="H3143" s="850"/>
      <c r="I3143" s="257"/>
      <c r="J3143" s="257"/>
      <c r="K3143" s="257"/>
      <c r="L3143" s="700"/>
      <c r="M3143" s="701"/>
    </row>
    <row r="3144" spans="1:13" hidden="1" x14ac:dyDescent="0.25">
      <c r="A3144" s="302"/>
      <c r="B3144" s="303"/>
      <c r="C3144" s="304"/>
      <c r="D3144" s="847"/>
      <c r="E3144" s="848"/>
      <c r="F3144" s="849"/>
      <c r="G3144" s="846"/>
      <c r="H3144" s="850"/>
      <c r="I3144" s="257"/>
      <c r="J3144" s="257"/>
      <c r="K3144" s="257"/>
      <c r="L3144" s="700"/>
      <c r="M3144" s="701"/>
    </row>
    <row r="3145" spans="1:13" hidden="1" x14ac:dyDescent="0.25">
      <c r="A3145" s="302"/>
      <c r="B3145" s="303"/>
      <c r="C3145" s="304"/>
      <c r="D3145" s="847"/>
      <c r="E3145" s="848"/>
      <c r="F3145" s="849"/>
      <c r="G3145" s="846"/>
      <c r="H3145" s="850"/>
      <c r="I3145" s="257"/>
      <c r="J3145" s="257"/>
      <c r="K3145" s="257"/>
      <c r="L3145" s="700"/>
      <c r="M3145" s="701"/>
    </row>
    <row r="3146" spans="1:13" hidden="1" x14ac:dyDescent="0.25">
      <c r="A3146" s="302"/>
      <c r="B3146" s="303"/>
      <c r="C3146" s="304"/>
      <c r="D3146" s="847"/>
      <c r="E3146" s="848"/>
      <c r="F3146" s="849"/>
      <c r="G3146" s="846"/>
      <c r="H3146" s="850"/>
      <c r="I3146" s="257"/>
      <c r="J3146" s="257"/>
      <c r="K3146" s="257"/>
      <c r="L3146" s="700"/>
      <c r="M3146" s="701"/>
    </row>
    <row r="3147" spans="1:13" hidden="1" x14ac:dyDescent="0.25">
      <c r="A3147" s="302"/>
      <c r="B3147" s="303"/>
      <c r="C3147" s="304"/>
      <c r="D3147" s="847"/>
      <c r="E3147" s="848"/>
      <c r="F3147" s="849"/>
      <c r="G3147" s="846"/>
      <c r="H3147" s="850"/>
      <c r="I3147" s="257"/>
      <c r="J3147" s="257"/>
      <c r="K3147" s="257"/>
      <c r="L3147" s="700"/>
      <c r="M3147" s="701"/>
    </row>
    <row r="3148" spans="1:13" hidden="1" x14ac:dyDescent="0.25">
      <c r="A3148" s="302"/>
      <c r="B3148" s="303"/>
      <c r="C3148" s="304"/>
      <c r="D3148" s="847"/>
      <c r="E3148" s="848"/>
      <c r="F3148" s="849"/>
      <c r="G3148" s="846"/>
      <c r="H3148" s="850"/>
      <c r="I3148" s="257"/>
      <c r="J3148" s="257"/>
      <c r="K3148" s="257"/>
      <c r="L3148" s="700"/>
      <c r="M3148" s="701"/>
    </row>
    <row r="3149" spans="1:13" hidden="1" x14ac:dyDescent="0.25">
      <c r="A3149" s="302"/>
      <c r="B3149" s="303"/>
      <c r="C3149" s="304"/>
      <c r="D3149" s="847"/>
      <c r="E3149" s="848"/>
      <c r="F3149" s="849"/>
      <c r="G3149" s="846"/>
      <c r="H3149" s="850"/>
      <c r="I3149" s="257"/>
      <c r="J3149" s="257"/>
      <c r="K3149" s="257"/>
      <c r="L3149" s="700"/>
      <c r="M3149" s="701"/>
    </row>
    <row r="3150" spans="1:13" hidden="1" x14ac:dyDescent="0.25">
      <c r="A3150" s="302"/>
      <c r="B3150" s="303"/>
      <c r="C3150" s="304"/>
      <c r="D3150" s="847"/>
      <c r="E3150" s="848"/>
      <c r="F3150" s="849"/>
      <c r="G3150" s="846"/>
      <c r="H3150" s="850"/>
      <c r="I3150" s="257"/>
      <c r="J3150" s="257"/>
      <c r="K3150" s="257"/>
      <c r="L3150" s="700"/>
      <c r="M3150" s="701"/>
    </row>
    <row r="3151" spans="1:13" hidden="1" x14ac:dyDescent="0.25">
      <c r="A3151" s="302"/>
      <c r="B3151" s="303"/>
      <c r="C3151" s="304"/>
      <c r="D3151" s="847"/>
      <c r="E3151" s="848"/>
      <c r="F3151" s="849"/>
      <c r="G3151" s="846"/>
      <c r="H3151" s="850"/>
      <c r="I3151" s="257"/>
      <c r="J3151" s="257"/>
      <c r="K3151" s="257"/>
      <c r="L3151" s="700"/>
      <c r="M3151" s="701"/>
    </row>
    <row r="3152" spans="1:13" hidden="1" x14ac:dyDescent="0.25">
      <c r="A3152" s="302"/>
      <c r="B3152" s="303"/>
      <c r="C3152" s="304"/>
      <c r="D3152" s="847"/>
      <c r="E3152" s="848"/>
      <c r="F3152" s="849"/>
      <c r="G3152" s="846"/>
      <c r="H3152" s="850"/>
      <c r="I3152" s="257"/>
      <c r="J3152" s="257"/>
      <c r="K3152" s="257"/>
      <c r="L3152" s="700"/>
      <c r="M3152" s="701"/>
    </row>
    <row r="3153" spans="1:13" hidden="1" x14ac:dyDescent="0.25">
      <c r="A3153" s="302"/>
      <c r="B3153" s="303"/>
      <c r="C3153" s="304"/>
      <c r="D3153" s="847"/>
      <c r="E3153" s="848"/>
      <c r="F3153" s="849"/>
      <c r="G3153" s="846"/>
      <c r="H3153" s="850"/>
      <c r="I3153" s="257"/>
      <c r="J3153" s="257"/>
      <c r="K3153" s="257"/>
      <c r="L3153" s="700"/>
      <c r="M3153" s="701"/>
    </row>
    <row r="3154" spans="1:13" hidden="1" x14ac:dyDescent="0.25">
      <c r="A3154" s="302"/>
      <c r="B3154" s="303"/>
      <c r="C3154" s="304"/>
      <c r="D3154" s="847"/>
      <c r="E3154" s="848"/>
      <c r="F3154" s="849"/>
      <c r="G3154" s="846"/>
      <c r="H3154" s="850"/>
      <c r="I3154" s="257"/>
      <c r="J3154" s="257"/>
      <c r="K3154" s="257"/>
      <c r="L3154" s="700"/>
      <c r="M3154" s="701"/>
    </row>
    <row r="3155" spans="1:13" hidden="1" x14ac:dyDescent="0.25">
      <c r="A3155" s="302"/>
      <c r="B3155" s="303"/>
      <c r="C3155" s="304"/>
      <c r="D3155" s="847"/>
      <c r="E3155" s="848"/>
      <c r="F3155" s="849"/>
      <c r="G3155" s="846"/>
      <c r="H3155" s="850"/>
      <c r="I3155" s="257"/>
      <c r="J3155" s="257"/>
      <c r="K3155" s="257"/>
      <c r="L3155" s="700"/>
      <c r="M3155" s="701"/>
    </row>
    <row r="3156" spans="1:13" hidden="1" x14ac:dyDescent="0.25">
      <c r="A3156" s="302"/>
      <c r="B3156" s="303"/>
      <c r="C3156" s="304"/>
      <c r="D3156" s="847"/>
      <c r="E3156" s="848"/>
      <c r="F3156" s="849"/>
      <c r="G3156" s="846"/>
      <c r="H3156" s="850"/>
      <c r="I3156" s="257"/>
      <c r="J3156" s="257"/>
      <c r="K3156" s="257"/>
      <c r="L3156" s="700"/>
      <c r="M3156" s="701"/>
    </row>
    <row r="3157" spans="1:13" hidden="1" x14ac:dyDescent="0.25">
      <c r="A3157" s="302"/>
      <c r="B3157" s="303"/>
      <c r="C3157" s="304"/>
      <c r="D3157" s="847"/>
      <c r="E3157" s="848"/>
      <c r="F3157" s="849"/>
      <c r="G3157" s="846"/>
      <c r="H3157" s="850"/>
      <c r="I3157" s="257"/>
      <c r="J3157" s="257"/>
      <c r="K3157" s="257"/>
      <c r="L3157" s="700"/>
      <c r="M3157" s="701"/>
    </row>
    <row r="3158" spans="1:13" hidden="1" x14ac:dyDescent="0.25">
      <c r="A3158" s="302"/>
      <c r="B3158" s="303"/>
      <c r="C3158" s="304"/>
      <c r="D3158" s="847"/>
      <c r="E3158" s="848"/>
      <c r="F3158" s="849"/>
      <c r="G3158" s="846"/>
      <c r="H3158" s="850"/>
      <c r="I3158" s="257"/>
      <c r="J3158" s="257"/>
      <c r="K3158" s="257"/>
      <c r="L3158" s="700"/>
      <c r="M3158" s="701"/>
    </row>
    <row r="3159" spans="1:13" hidden="1" x14ac:dyDescent="0.25">
      <c r="A3159" s="302"/>
      <c r="B3159" s="303"/>
      <c r="C3159" s="304"/>
      <c r="D3159" s="847"/>
      <c r="E3159" s="848"/>
      <c r="F3159" s="849"/>
      <c r="G3159" s="846"/>
      <c r="H3159" s="850"/>
      <c r="I3159" s="257"/>
      <c r="J3159" s="257"/>
      <c r="K3159" s="257"/>
      <c r="L3159" s="700"/>
      <c r="M3159" s="701"/>
    </row>
    <row r="3160" spans="1:13" hidden="1" x14ac:dyDescent="0.25">
      <c r="A3160" s="302"/>
      <c r="B3160" s="303"/>
      <c r="C3160" s="304"/>
      <c r="D3160" s="847"/>
      <c r="E3160" s="848"/>
      <c r="F3160" s="849"/>
      <c r="G3160" s="846"/>
      <c r="H3160" s="850"/>
      <c r="I3160" s="257"/>
      <c r="J3160" s="257"/>
      <c r="K3160" s="257"/>
      <c r="L3160" s="700"/>
      <c r="M3160" s="701"/>
    </row>
    <row r="3161" spans="1:13" hidden="1" x14ac:dyDescent="0.25">
      <c r="A3161" s="302"/>
      <c r="B3161" s="303"/>
      <c r="C3161" s="304"/>
      <c r="D3161" s="847"/>
      <c r="E3161" s="848"/>
      <c r="F3161" s="849"/>
      <c r="G3161" s="846"/>
      <c r="H3161" s="850"/>
      <c r="I3161" s="257"/>
      <c r="J3161" s="257"/>
      <c r="K3161" s="257"/>
      <c r="L3161" s="700"/>
      <c r="M3161" s="701"/>
    </row>
    <row r="3162" spans="1:13" hidden="1" x14ac:dyDescent="0.25">
      <c r="A3162" s="302"/>
      <c r="B3162" s="303"/>
      <c r="C3162" s="304"/>
      <c r="D3162" s="847"/>
      <c r="E3162" s="848"/>
      <c r="F3162" s="849"/>
      <c r="G3162" s="846"/>
      <c r="H3162" s="850"/>
      <c r="I3162" s="257"/>
      <c r="J3162" s="257"/>
      <c r="K3162" s="257"/>
      <c r="L3162" s="700"/>
      <c r="M3162" s="701"/>
    </row>
    <row r="3163" spans="1:13" hidden="1" x14ac:dyDescent="0.25">
      <c r="A3163" s="302"/>
      <c r="B3163" s="303"/>
      <c r="C3163" s="304"/>
      <c r="D3163" s="847"/>
      <c r="E3163" s="848"/>
      <c r="F3163" s="849"/>
      <c r="G3163" s="846"/>
      <c r="H3163" s="850"/>
      <c r="I3163" s="257"/>
      <c r="J3163" s="257"/>
      <c r="K3163" s="257"/>
      <c r="L3163" s="700"/>
      <c r="M3163" s="701"/>
    </row>
    <row r="3164" spans="1:13" hidden="1" x14ac:dyDescent="0.25">
      <c r="A3164" s="302"/>
      <c r="B3164" s="303"/>
      <c r="C3164" s="304"/>
      <c r="D3164" s="847"/>
      <c r="E3164" s="848"/>
      <c r="F3164" s="849"/>
      <c r="G3164" s="846"/>
      <c r="H3164" s="850"/>
      <c r="I3164" s="257"/>
      <c r="J3164" s="257"/>
      <c r="K3164" s="257"/>
      <c r="L3164" s="700"/>
      <c r="M3164" s="701"/>
    </row>
    <row r="3165" spans="1:13" hidden="1" x14ac:dyDescent="0.25">
      <c r="A3165" s="302"/>
      <c r="B3165" s="303"/>
      <c r="C3165" s="304"/>
      <c r="D3165" s="847"/>
      <c r="E3165" s="848"/>
      <c r="F3165" s="849"/>
      <c r="G3165" s="846"/>
      <c r="H3165" s="850"/>
      <c r="I3165" s="257"/>
      <c r="J3165" s="257"/>
      <c r="K3165" s="257"/>
      <c r="L3165" s="700"/>
      <c r="M3165" s="701"/>
    </row>
    <row r="3166" spans="1:13" hidden="1" x14ac:dyDescent="0.25">
      <c r="A3166" s="302"/>
      <c r="B3166" s="303"/>
      <c r="C3166" s="304"/>
      <c r="D3166" s="847"/>
      <c r="E3166" s="848"/>
      <c r="F3166" s="849"/>
      <c r="G3166" s="846"/>
      <c r="H3166" s="850"/>
      <c r="I3166" s="257"/>
      <c r="J3166" s="257"/>
      <c r="K3166" s="257"/>
      <c r="L3166" s="700"/>
      <c r="M3166" s="701"/>
    </row>
    <row r="3167" spans="1:13" hidden="1" x14ac:dyDescent="0.25">
      <c r="A3167" s="302"/>
      <c r="B3167" s="303"/>
      <c r="C3167" s="304"/>
      <c r="D3167" s="847"/>
      <c r="E3167" s="848"/>
      <c r="F3167" s="849"/>
      <c r="G3167" s="846"/>
      <c r="H3167" s="850"/>
      <c r="I3167" s="257"/>
      <c r="J3167" s="257"/>
      <c r="K3167" s="257"/>
      <c r="L3167" s="700"/>
      <c r="M3167" s="701"/>
    </row>
    <row r="3168" spans="1:13" hidden="1" x14ac:dyDescent="0.25">
      <c r="A3168" s="302"/>
      <c r="B3168" s="303"/>
      <c r="C3168" s="304"/>
      <c r="D3168" s="847"/>
      <c r="E3168" s="848"/>
      <c r="F3168" s="849"/>
      <c r="G3168" s="846"/>
      <c r="H3168" s="850"/>
      <c r="I3168" s="257"/>
      <c r="J3168" s="257"/>
      <c r="K3168" s="257"/>
      <c r="L3168" s="700"/>
      <c r="M3168" s="701"/>
    </row>
    <row r="3169" spans="1:13" hidden="1" x14ac:dyDescent="0.25">
      <c r="A3169" s="302"/>
      <c r="B3169" s="303"/>
      <c r="C3169" s="304"/>
      <c r="D3169" s="847"/>
      <c r="E3169" s="848"/>
      <c r="F3169" s="849"/>
      <c r="G3169" s="846"/>
      <c r="H3169" s="850"/>
      <c r="I3169" s="257"/>
      <c r="J3169" s="257"/>
      <c r="K3169" s="257"/>
      <c r="L3169" s="700"/>
      <c r="M3169" s="701"/>
    </row>
    <row r="3170" spans="1:13" hidden="1" x14ac:dyDescent="0.25">
      <c r="A3170" s="302"/>
      <c r="B3170" s="303"/>
      <c r="C3170" s="304"/>
      <c r="D3170" s="847"/>
      <c r="E3170" s="848"/>
      <c r="F3170" s="849"/>
      <c r="G3170" s="846"/>
      <c r="H3170" s="850"/>
      <c r="I3170" s="257"/>
      <c r="J3170" s="257"/>
      <c r="K3170" s="257"/>
      <c r="L3170" s="700"/>
      <c r="M3170" s="701"/>
    </row>
    <row r="3171" spans="1:13" hidden="1" x14ac:dyDescent="0.25">
      <c r="A3171" s="302"/>
      <c r="B3171" s="303"/>
      <c r="C3171" s="304"/>
      <c r="D3171" s="847"/>
      <c r="E3171" s="848"/>
      <c r="F3171" s="849"/>
      <c r="G3171" s="846"/>
      <c r="H3171" s="850"/>
      <c r="I3171" s="257"/>
      <c r="J3171" s="257"/>
      <c r="K3171" s="257"/>
      <c r="L3171" s="700"/>
      <c r="M3171" s="701"/>
    </row>
    <row r="3172" spans="1:13" hidden="1" x14ac:dyDescent="0.25">
      <c r="A3172" s="302"/>
      <c r="B3172" s="303"/>
      <c r="C3172" s="304"/>
      <c r="D3172" s="847"/>
      <c r="E3172" s="848"/>
      <c r="F3172" s="849"/>
      <c r="G3172" s="846"/>
      <c r="H3172" s="850"/>
      <c r="I3172" s="257"/>
      <c r="J3172" s="257"/>
      <c r="K3172" s="257"/>
      <c r="L3172" s="700"/>
      <c r="M3172" s="701"/>
    </row>
    <row r="3173" spans="1:13" hidden="1" x14ac:dyDescent="0.25">
      <c r="A3173" s="302"/>
      <c r="B3173" s="303"/>
      <c r="C3173" s="304"/>
      <c r="D3173" s="847"/>
      <c r="E3173" s="848"/>
      <c r="F3173" s="849"/>
      <c r="G3173" s="846"/>
      <c r="H3173" s="850"/>
      <c r="I3173" s="257"/>
      <c r="J3173" s="257"/>
      <c r="K3173" s="257"/>
      <c r="L3173" s="700"/>
      <c r="M3173" s="701"/>
    </row>
    <row r="3174" spans="1:13" hidden="1" x14ac:dyDescent="0.25">
      <c r="A3174" s="302"/>
      <c r="B3174" s="303"/>
      <c r="C3174" s="304"/>
      <c r="D3174" s="847"/>
      <c r="E3174" s="848"/>
      <c r="F3174" s="849"/>
      <c r="G3174" s="846"/>
      <c r="H3174" s="850"/>
      <c r="I3174" s="257"/>
      <c r="J3174" s="257"/>
      <c r="K3174" s="257"/>
      <c r="L3174" s="700"/>
      <c r="M3174" s="701"/>
    </row>
    <row r="3175" spans="1:13" hidden="1" x14ac:dyDescent="0.25">
      <c r="A3175" s="302"/>
      <c r="B3175" s="303"/>
      <c r="C3175" s="304"/>
      <c r="D3175" s="847"/>
      <c r="E3175" s="848"/>
      <c r="F3175" s="849"/>
      <c r="G3175" s="846"/>
      <c r="H3175" s="850"/>
      <c r="I3175" s="257"/>
      <c r="J3175" s="257"/>
      <c r="K3175" s="257"/>
      <c r="L3175" s="700"/>
      <c r="M3175" s="701"/>
    </row>
    <row r="3176" spans="1:13" hidden="1" x14ac:dyDescent="0.25">
      <c r="A3176" s="302"/>
      <c r="B3176" s="303"/>
      <c r="C3176" s="304"/>
      <c r="D3176" s="847"/>
      <c r="E3176" s="848"/>
      <c r="F3176" s="849"/>
      <c r="G3176" s="846"/>
      <c r="H3176" s="850"/>
      <c r="I3176" s="257"/>
      <c r="J3176" s="257"/>
      <c r="K3176" s="257"/>
      <c r="L3176" s="700"/>
      <c r="M3176" s="701"/>
    </row>
    <row r="3177" spans="1:13" hidden="1" x14ac:dyDescent="0.25">
      <c r="A3177" s="302"/>
      <c r="B3177" s="303"/>
      <c r="C3177" s="304"/>
      <c r="D3177" s="847"/>
      <c r="E3177" s="848"/>
      <c r="F3177" s="849"/>
      <c r="G3177" s="846"/>
      <c r="H3177" s="850"/>
      <c r="I3177" s="257"/>
      <c r="J3177" s="257"/>
      <c r="K3177" s="257"/>
      <c r="L3177" s="700"/>
      <c r="M3177" s="701"/>
    </row>
    <row r="3178" spans="1:13" hidden="1" x14ac:dyDescent="0.25">
      <c r="A3178" s="302"/>
      <c r="B3178" s="303"/>
      <c r="C3178" s="304"/>
      <c r="D3178" s="847"/>
      <c r="E3178" s="848"/>
      <c r="F3178" s="849"/>
      <c r="G3178" s="846"/>
      <c r="H3178" s="850"/>
      <c r="I3178" s="257"/>
      <c r="J3178" s="257"/>
      <c r="K3178" s="257"/>
      <c r="L3178" s="700"/>
      <c r="M3178" s="701"/>
    </row>
    <row r="3179" spans="1:13" hidden="1" x14ac:dyDescent="0.25">
      <c r="A3179" s="302"/>
      <c r="B3179" s="303"/>
      <c r="C3179" s="304"/>
      <c r="D3179" s="847"/>
      <c r="E3179" s="848"/>
      <c r="F3179" s="849"/>
      <c r="G3179" s="846"/>
      <c r="H3179" s="850"/>
      <c r="I3179" s="257"/>
      <c r="J3179" s="257"/>
      <c r="K3179" s="257"/>
      <c r="L3179" s="700"/>
      <c r="M3179" s="701"/>
    </row>
    <row r="3180" spans="1:13" hidden="1" x14ac:dyDescent="0.25">
      <c r="A3180" s="302"/>
      <c r="B3180" s="303"/>
      <c r="C3180" s="304"/>
      <c r="D3180" s="847"/>
      <c r="E3180" s="848"/>
      <c r="F3180" s="849"/>
      <c r="G3180" s="846"/>
      <c r="H3180" s="850"/>
      <c r="I3180" s="257"/>
      <c r="J3180" s="257"/>
      <c r="K3180" s="257"/>
      <c r="L3180" s="700"/>
      <c r="M3180" s="701"/>
    </row>
    <row r="3181" spans="1:13" hidden="1" x14ac:dyDescent="0.25">
      <c r="A3181" s="302"/>
      <c r="B3181" s="303"/>
      <c r="C3181" s="304"/>
      <c r="D3181" s="847"/>
      <c r="E3181" s="848"/>
      <c r="F3181" s="849"/>
      <c r="G3181" s="846"/>
      <c r="H3181" s="850"/>
      <c r="I3181" s="257"/>
      <c r="J3181" s="257"/>
      <c r="K3181" s="257"/>
      <c r="L3181" s="700"/>
      <c r="M3181" s="701"/>
    </row>
    <row r="3182" spans="1:13" hidden="1" x14ac:dyDescent="0.25">
      <c r="A3182" s="302"/>
      <c r="B3182" s="303"/>
      <c r="C3182" s="304"/>
      <c r="D3182" s="847"/>
      <c r="E3182" s="848"/>
      <c r="F3182" s="849"/>
      <c r="G3182" s="846"/>
      <c r="H3182" s="850"/>
      <c r="I3182" s="257"/>
      <c r="J3182" s="257"/>
      <c r="K3182" s="257"/>
      <c r="L3182" s="700"/>
      <c r="M3182" s="701"/>
    </row>
    <row r="3183" spans="1:13" hidden="1" x14ac:dyDescent="0.25">
      <c r="A3183" s="302"/>
      <c r="B3183" s="303"/>
      <c r="C3183" s="304"/>
      <c r="D3183" s="847"/>
      <c r="E3183" s="848"/>
      <c r="F3183" s="849"/>
      <c r="G3183" s="846"/>
      <c r="H3183" s="850"/>
      <c r="I3183" s="257"/>
      <c r="J3183" s="257"/>
      <c r="K3183" s="257"/>
      <c r="L3183" s="700"/>
      <c r="M3183" s="701"/>
    </row>
    <row r="3184" spans="1:13" hidden="1" x14ac:dyDescent="0.25">
      <c r="A3184" s="302"/>
      <c r="B3184" s="303"/>
      <c r="C3184" s="304"/>
      <c r="D3184" s="847"/>
      <c r="E3184" s="848"/>
      <c r="F3184" s="849"/>
      <c r="G3184" s="846"/>
      <c r="H3184" s="850"/>
      <c r="I3184" s="257"/>
      <c r="J3184" s="257"/>
      <c r="K3184" s="257"/>
      <c r="L3184" s="700"/>
      <c r="M3184" s="701"/>
    </row>
    <row r="3185" spans="1:13" hidden="1" x14ac:dyDescent="0.25">
      <c r="A3185" s="302"/>
      <c r="B3185" s="303"/>
      <c r="C3185" s="304"/>
      <c r="D3185" s="847"/>
      <c r="E3185" s="848"/>
      <c r="F3185" s="849"/>
      <c r="G3185" s="846"/>
      <c r="H3185" s="850"/>
      <c r="I3185" s="257"/>
      <c r="J3185" s="257"/>
      <c r="K3185" s="257"/>
      <c r="L3185" s="700"/>
      <c r="M3185" s="701"/>
    </row>
    <row r="3186" spans="1:13" hidden="1" x14ac:dyDescent="0.25">
      <c r="A3186" s="302"/>
      <c r="B3186" s="303"/>
      <c r="C3186" s="304"/>
      <c r="D3186" s="847"/>
      <c r="E3186" s="848"/>
      <c r="F3186" s="849"/>
      <c r="G3186" s="846"/>
      <c r="H3186" s="850"/>
      <c r="I3186" s="257"/>
      <c r="J3186" s="257"/>
      <c r="K3186" s="257"/>
      <c r="L3186" s="700"/>
      <c r="M3186" s="701"/>
    </row>
    <row r="3187" spans="1:13" hidden="1" x14ac:dyDescent="0.25">
      <c r="A3187" s="302"/>
      <c r="B3187" s="303"/>
      <c r="C3187" s="304"/>
      <c r="D3187" s="847"/>
      <c r="E3187" s="848"/>
      <c r="F3187" s="849"/>
      <c r="G3187" s="846"/>
      <c r="H3187" s="850"/>
      <c r="I3187" s="257"/>
      <c r="J3187" s="257"/>
      <c r="K3187" s="257"/>
      <c r="L3187" s="700"/>
      <c r="M3187" s="701"/>
    </row>
    <row r="3188" spans="1:13" hidden="1" x14ac:dyDescent="0.25">
      <c r="A3188" s="302"/>
      <c r="B3188" s="303"/>
      <c r="C3188" s="304"/>
      <c r="D3188" s="847"/>
      <c r="E3188" s="848"/>
      <c r="F3188" s="849"/>
      <c r="G3188" s="846"/>
      <c r="H3188" s="850"/>
      <c r="I3188" s="257"/>
      <c r="J3188" s="257"/>
      <c r="K3188" s="257"/>
      <c r="L3188" s="700"/>
      <c r="M3188" s="701"/>
    </row>
    <row r="3189" spans="1:13" hidden="1" x14ac:dyDescent="0.25">
      <c r="A3189" s="302"/>
      <c r="B3189" s="303"/>
      <c r="C3189" s="304"/>
      <c r="D3189" s="847"/>
      <c r="E3189" s="848"/>
      <c r="F3189" s="849"/>
      <c r="G3189" s="846"/>
      <c r="H3189" s="850"/>
      <c r="I3189" s="257"/>
      <c r="J3189" s="257"/>
      <c r="K3189" s="257"/>
      <c r="L3189" s="700"/>
      <c r="M3189" s="701"/>
    </row>
    <row r="3190" spans="1:13" hidden="1" x14ac:dyDescent="0.25">
      <c r="A3190" s="302"/>
      <c r="B3190" s="303"/>
      <c r="C3190" s="304"/>
      <c r="D3190" s="847"/>
      <c r="E3190" s="848"/>
      <c r="F3190" s="849"/>
      <c r="G3190" s="846"/>
      <c r="H3190" s="850"/>
      <c r="I3190" s="257"/>
      <c r="J3190" s="257"/>
      <c r="K3190" s="257"/>
      <c r="L3190" s="700"/>
      <c r="M3190" s="701"/>
    </row>
    <row r="3191" spans="1:13" hidden="1" x14ac:dyDescent="0.25">
      <c r="A3191" s="302"/>
      <c r="B3191" s="303"/>
      <c r="C3191" s="304"/>
      <c r="D3191" s="847"/>
      <c r="E3191" s="848"/>
      <c r="F3191" s="849"/>
      <c r="G3191" s="846"/>
      <c r="H3191" s="850"/>
      <c r="I3191" s="257"/>
      <c r="J3191" s="257"/>
      <c r="K3191" s="257"/>
      <c r="L3191" s="700"/>
      <c r="M3191" s="701"/>
    </row>
    <row r="3192" spans="1:13" hidden="1" x14ac:dyDescent="0.25">
      <c r="A3192" s="302"/>
      <c r="B3192" s="303"/>
      <c r="C3192" s="304"/>
      <c r="D3192" s="847"/>
      <c r="E3192" s="848"/>
      <c r="F3192" s="849"/>
      <c r="G3192" s="846"/>
      <c r="H3192" s="850"/>
      <c r="I3192" s="257"/>
      <c r="J3192" s="257"/>
      <c r="K3192" s="257"/>
      <c r="L3192" s="700"/>
      <c r="M3192" s="701"/>
    </row>
    <row r="3193" spans="1:13" hidden="1" x14ac:dyDescent="0.25">
      <c r="A3193" s="302"/>
      <c r="B3193" s="303"/>
      <c r="C3193" s="304"/>
      <c r="D3193" s="847"/>
      <c r="E3193" s="848"/>
      <c r="F3193" s="849"/>
      <c r="G3193" s="846"/>
      <c r="H3193" s="850"/>
      <c r="I3193" s="257"/>
      <c r="J3193" s="257"/>
      <c r="K3193" s="257"/>
      <c r="L3193" s="700"/>
      <c r="M3193" s="701"/>
    </row>
    <row r="3194" spans="1:13" hidden="1" x14ac:dyDescent="0.25">
      <c r="A3194" s="302"/>
      <c r="B3194" s="303"/>
      <c r="C3194" s="304"/>
      <c r="D3194" s="847"/>
      <c r="E3194" s="848"/>
      <c r="F3194" s="849"/>
      <c r="G3194" s="846"/>
      <c r="H3194" s="850"/>
      <c r="I3194" s="257"/>
      <c r="J3194" s="257"/>
      <c r="K3194" s="257"/>
      <c r="L3194" s="700"/>
      <c r="M3194" s="701"/>
    </row>
    <row r="3195" spans="1:13" hidden="1" x14ac:dyDescent="0.25">
      <c r="A3195" s="302"/>
      <c r="B3195" s="303"/>
      <c r="C3195" s="304"/>
      <c r="D3195" s="847"/>
      <c r="E3195" s="848"/>
      <c r="F3195" s="849"/>
      <c r="G3195" s="846"/>
      <c r="H3195" s="850"/>
      <c r="I3195" s="257"/>
      <c r="J3195" s="257"/>
      <c r="K3195" s="257"/>
      <c r="L3195" s="700"/>
      <c r="M3195" s="701"/>
    </row>
    <row r="3196" spans="1:13" hidden="1" x14ac:dyDescent="0.25">
      <c r="A3196" s="302"/>
      <c r="B3196" s="303"/>
      <c r="C3196" s="304"/>
      <c r="D3196" s="847"/>
      <c r="E3196" s="848"/>
      <c r="F3196" s="849"/>
      <c r="G3196" s="846"/>
      <c r="H3196" s="850"/>
      <c r="I3196" s="257"/>
      <c r="J3196" s="257"/>
      <c r="K3196" s="257"/>
      <c r="L3196" s="700"/>
      <c r="M3196" s="701"/>
    </row>
    <row r="3197" spans="1:13" hidden="1" x14ac:dyDescent="0.25">
      <c r="A3197" s="302"/>
      <c r="B3197" s="303"/>
      <c r="C3197" s="304"/>
      <c r="D3197" s="847"/>
      <c r="E3197" s="848"/>
      <c r="F3197" s="849"/>
      <c r="G3197" s="846"/>
      <c r="H3197" s="850"/>
      <c r="I3197" s="257"/>
      <c r="J3197" s="257"/>
      <c r="K3197" s="257"/>
      <c r="L3197" s="700"/>
      <c r="M3197" s="701"/>
    </row>
    <row r="3198" spans="1:13" hidden="1" x14ac:dyDescent="0.25">
      <c r="A3198" s="302"/>
      <c r="B3198" s="303"/>
      <c r="C3198" s="304"/>
      <c r="D3198" s="847"/>
      <c r="E3198" s="848"/>
      <c r="F3198" s="849"/>
      <c r="G3198" s="846"/>
      <c r="H3198" s="850"/>
      <c r="I3198" s="257"/>
      <c r="J3198" s="257"/>
      <c r="K3198" s="257"/>
      <c r="L3198" s="700"/>
      <c r="M3198" s="701"/>
    </row>
    <row r="3199" spans="1:13" hidden="1" x14ac:dyDescent="0.25">
      <c r="A3199" s="302"/>
      <c r="B3199" s="303"/>
      <c r="C3199" s="304"/>
      <c r="D3199" s="847"/>
      <c r="E3199" s="848"/>
      <c r="F3199" s="849"/>
      <c r="G3199" s="846"/>
      <c r="H3199" s="850"/>
      <c r="I3199" s="257"/>
      <c r="J3199" s="257"/>
      <c r="K3199" s="257"/>
      <c r="L3199" s="700"/>
      <c r="M3199" s="701"/>
    </row>
    <row r="3200" spans="1:13" hidden="1" x14ac:dyDescent="0.25">
      <c r="A3200" s="302"/>
      <c r="B3200" s="303"/>
      <c r="C3200" s="304"/>
      <c r="D3200" s="847"/>
      <c r="E3200" s="848"/>
      <c r="F3200" s="849"/>
      <c r="G3200" s="846"/>
      <c r="H3200" s="850"/>
      <c r="I3200" s="257"/>
      <c r="J3200" s="257"/>
      <c r="K3200" s="257"/>
      <c r="L3200" s="700"/>
      <c r="M3200" s="701"/>
    </row>
    <row r="3201" spans="1:13" hidden="1" x14ac:dyDescent="0.25">
      <c r="A3201" s="302"/>
      <c r="B3201" s="303"/>
      <c r="C3201" s="304"/>
      <c r="D3201" s="847"/>
      <c r="E3201" s="848"/>
      <c r="F3201" s="849"/>
      <c r="G3201" s="846"/>
      <c r="H3201" s="850"/>
      <c r="I3201" s="257"/>
      <c r="J3201" s="257"/>
      <c r="K3201" s="257"/>
      <c r="L3201" s="700"/>
      <c r="M3201" s="701"/>
    </row>
    <row r="3202" spans="1:13" hidden="1" x14ac:dyDescent="0.25">
      <c r="A3202" s="302"/>
      <c r="B3202" s="303"/>
      <c r="C3202" s="304"/>
      <c r="D3202" s="847"/>
      <c r="E3202" s="848"/>
      <c r="F3202" s="849"/>
      <c r="G3202" s="846"/>
      <c r="H3202" s="850"/>
      <c r="I3202" s="257"/>
      <c r="J3202" s="257"/>
      <c r="K3202" s="257"/>
      <c r="L3202" s="700"/>
      <c r="M3202" s="701"/>
    </row>
    <row r="3203" spans="1:13" hidden="1" x14ac:dyDescent="0.25">
      <c r="A3203" s="302"/>
      <c r="B3203" s="303"/>
      <c r="C3203" s="304"/>
      <c r="D3203" s="847"/>
      <c r="E3203" s="848"/>
      <c r="F3203" s="849"/>
      <c r="G3203" s="846"/>
      <c r="H3203" s="850"/>
      <c r="I3203" s="257"/>
      <c r="J3203" s="257"/>
      <c r="K3203" s="257"/>
      <c r="L3203" s="700"/>
      <c r="M3203" s="701"/>
    </row>
    <row r="3204" spans="1:13" hidden="1" x14ac:dyDescent="0.25">
      <c r="A3204" s="302"/>
      <c r="B3204" s="303"/>
      <c r="C3204" s="304"/>
      <c r="D3204" s="847"/>
      <c r="E3204" s="848"/>
      <c r="F3204" s="849"/>
      <c r="G3204" s="846"/>
      <c r="H3204" s="850"/>
      <c r="I3204" s="257"/>
      <c r="J3204" s="257"/>
      <c r="K3204" s="257"/>
      <c r="L3204" s="700"/>
      <c r="M3204" s="701"/>
    </row>
    <row r="3205" spans="1:13" hidden="1" x14ac:dyDescent="0.25">
      <c r="A3205" s="302"/>
      <c r="B3205" s="303"/>
      <c r="C3205" s="304"/>
      <c r="D3205" s="847"/>
      <c r="E3205" s="848"/>
      <c r="F3205" s="849"/>
      <c r="G3205" s="846"/>
      <c r="H3205" s="850"/>
      <c r="I3205" s="257"/>
      <c r="J3205" s="257"/>
      <c r="K3205" s="257"/>
      <c r="L3205" s="700"/>
      <c r="M3205" s="701"/>
    </row>
    <row r="3206" spans="1:13" hidden="1" x14ac:dyDescent="0.25">
      <c r="A3206" s="302"/>
      <c r="B3206" s="303"/>
      <c r="C3206" s="304"/>
      <c r="D3206" s="847"/>
      <c r="E3206" s="848"/>
      <c r="F3206" s="849"/>
      <c r="G3206" s="846"/>
      <c r="H3206" s="850"/>
      <c r="I3206" s="257"/>
      <c r="J3206" s="257"/>
      <c r="K3206" s="257"/>
      <c r="L3206" s="700"/>
      <c r="M3206" s="701"/>
    </row>
    <row r="3207" spans="1:13" hidden="1" x14ac:dyDescent="0.25">
      <c r="A3207" s="302"/>
      <c r="B3207" s="303"/>
      <c r="C3207" s="304"/>
      <c r="D3207" s="847"/>
      <c r="E3207" s="848"/>
      <c r="F3207" s="849"/>
      <c r="G3207" s="846"/>
      <c r="H3207" s="850"/>
      <c r="I3207" s="257"/>
      <c r="J3207" s="257"/>
      <c r="K3207" s="257"/>
      <c r="L3207" s="700"/>
      <c r="M3207" s="701"/>
    </row>
    <row r="3208" spans="1:13" hidden="1" x14ac:dyDescent="0.25">
      <c r="A3208" s="302"/>
      <c r="B3208" s="303"/>
      <c r="C3208" s="304"/>
      <c r="D3208" s="847"/>
      <c r="E3208" s="848"/>
      <c r="F3208" s="849"/>
      <c r="G3208" s="846"/>
      <c r="H3208" s="850"/>
      <c r="I3208" s="257"/>
      <c r="J3208" s="257"/>
      <c r="K3208" s="257"/>
      <c r="L3208" s="700"/>
      <c r="M3208" s="701"/>
    </row>
    <row r="3209" spans="1:13" hidden="1" x14ac:dyDescent="0.25">
      <c r="A3209" s="302"/>
      <c r="B3209" s="303"/>
      <c r="C3209" s="304"/>
      <c r="D3209" s="847"/>
      <c r="E3209" s="848"/>
      <c r="F3209" s="849"/>
      <c r="G3209" s="846"/>
      <c r="H3209" s="850"/>
      <c r="I3209" s="257"/>
      <c r="J3209" s="257"/>
      <c r="K3209" s="257"/>
      <c r="L3209" s="700"/>
      <c r="M3209" s="701"/>
    </row>
    <row r="3210" spans="1:13" hidden="1" x14ac:dyDescent="0.25">
      <c r="A3210" s="302"/>
      <c r="B3210" s="303"/>
      <c r="C3210" s="304"/>
      <c r="D3210" s="847"/>
      <c r="E3210" s="848"/>
      <c r="F3210" s="849"/>
      <c r="G3210" s="846"/>
      <c r="H3210" s="850"/>
      <c r="I3210" s="257"/>
      <c r="J3210" s="257"/>
      <c r="K3210" s="257"/>
      <c r="L3210" s="700"/>
      <c r="M3210" s="701"/>
    </row>
    <row r="3211" spans="1:13" hidden="1" x14ac:dyDescent="0.25">
      <c r="A3211" s="302"/>
      <c r="B3211" s="303"/>
      <c r="C3211" s="304"/>
      <c r="D3211" s="847"/>
      <c r="E3211" s="848"/>
      <c r="F3211" s="849"/>
      <c r="G3211" s="846"/>
      <c r="H3211" s="850"/>
      <c r="I3211" s="257"/>
      <c r="J3211" s="257"/>
      <c r="K3211" s="257"/>
      <c r="L3211" s="700"/>
      <c r="M3211" s="701"/>
    </row>
    <row r="3212" spans="1:13" hidden="1" x14ac:dyDescent="0.25">
      <c r="A3212" s="302"/>
      <c r="B3212" s="303"/>
      <c r="C3212" s="304"/>
      <c r="D3212" s="847"/>
      <c r="E3212" s="848"/>
      <c r="F3212" s="849"/>
      <c r="G3212" s="846"/>
      <c r="H3212" s="850"/>
      <c r="I3212" s="257"/>
      <c r="J3212" s="257"/>
      <c r="K3212" s="257"/>
      <c r="L3212" s="700"/>
      <c r="M3212" s="701"/>
    </row>
    <row r="3213" spans="1:13" hidden="1" x14ac:dyDescent="0.25">
      <c r="A3213" s="302"/>
      <c r="B3213" s="303"/>
      <c r="C3213" s="304"/>
      <c r="D3213" s="847"/>
      <c r="E3213" s="848"/>
      <c r="F3213" s="849"/>
      <c r="G3213" s="846"/>
      <c r="H3213" s="850"/>
      <c r="I3213" s="257"/>
      <c r="J3213" s="257"/>
      <c r="K3213" s="257"/>
      <c r="L3213" s="700"/>
      <c r="M3213" s="701"/>
    </row>
    <row r="3214" spans="1:13" hidden="1" x14ac:dyDescent="0.25">
      <c r="A3214" s="302"/>
      <c r="B3214" s="303"/>
      <c r="C3214" s="304"/>
      <c r="D3214" s="847"/>
      <c r="E3214" s="848"/>
      <c r="F3214" s="849"/>
      <c r="G3214" s="846"/>
      <c r="H3214" s="850"/>
      <c r="I3214" s="257"/>
      <c r="J3214" s="257"/>
      <c r="K3214" s="257"/>
      <c r="L3214" s="700"/>
      <c r="M3214" s="701"/>
    </row>
    <row r="3215" spans="1:13" hidden="1" x14ac:dyDescent="0.25">
      <c r="A3215" s="302"/>
      <c r="B3215" s="303"/>
      <c r="C3215" s="304"/>
      <c r="D3215" s="847"/>
      <c r="E3215" s="848"/>
      <c r="F3215" s="849"/>
      <c r="G3215" s="846"/>
      <c r="H3215" s="850"/>
      <c r="I3215" s="257"/>
      <c r="J3215" s="257"/>
      <c r="K3215" s="257"/>
      <c r="L3215" s="700"/>
      <c r="M3215" s="701"/>
    </row>
    <row r="3216" spans="1:13" hidden="1" x14ac:dyDescent="0.25">
      <c r="A3216" s="302"/>
      <c r="B3216" s="303"/>
      <c r="C3216" s="304"/>
      <c r="D3216" s="847"/>
      <c r="E3216" s="848"/>
      <c r="F3216" s="849"/>
      <c r="G3216" s="846"/>
      <c r="H3216" s="850"/>
      <c r="I3216" s="257"/>
      <c r="J3216" s="257"/>
      <c r="K3216" s="257"/>
      <c r="L3216" s="700"/>
      <c r="M3216" s="701"/>
    </row>
    <row r="3217" spans="1:13" hidden="1" x14ac:dyDescent="0.25">
      <c r="A3217" s="302"/>
      <c r="B3217" s="303"/>
      <c r="C3217" s="304"/>
      <c r="D3217" s="847"/>
      <c r="E3217" s="848"/>
      <c r="F3217" s="849"/>
      <c r="G3217" s="846"/>
      <c r="H3217" s="850"/>
      <c r="I3217" s="257"/>
      <c r="J3217" s="257"/>
      <c r="K3217" s="257"/>
      <c r="L3217" s="700"/>
      <c r="M3217" s="701"/>
    </row>
    <row r="3218" spans="1:13" hidden="1" x14ac:dyDescent="0.25">
      <c r="A3218" s="302"/>
      <c r="B3218" s="303"/>
      <c r="C3218" s="304"/>
      <c r="D3218" s="847"/>
      <c r="E3218" s="848"/>
      <c r="F3218" s="849"/>
      <c r="G3218" s="846"/>
      <c r="H3218" s="850"/>
      <c r="I3218" s="257"/>
      <c r="J3218" s="257"/>
      <c r="K3218" s="257"/>
      <c r="L3218" s="700"/>
      <c r="M3218" s="701"/>
    </row>
    <row r="3219" spans="1:13" hidden="1" x14ac:dyDescent="0.25">
      <c r="A3219" s="302"/>
      <c r="B3219" s="303"/>
      <c r="C3219" s="304"/>
      <c r="D3219" s="847"/>
      <c r="E3219" s="848"/>
      <c r="F3219" s="849"/>
      <c r="G3219" s="846"/>
      <c r="H3219" s="850"/>
      <c r="I3219" s="257"/>
      <c r="J3219" s="257"/>
      <c r="K3219" s="257"/>
      <c r="L3219" s="700"/>
      <c r="M3219" s="701"/>
    </row>
    <row r="3220" spans="1:13" hidden="1" x14ac:dyDescent="0.25">
      <c r="A3220" s="302"/>
      <c r="B3220" s="303"/>
      <c r="C3220" s="304"/>
      <c r="D3220" s="847"/>
      <c r="E3220" s="848"/>
      <c r="F3220" s="849"/>
      <c r="G3220" s="846"/>
      <c r="H3220" s="850"/>
      <c r="I3220" s="257"/>
      <c r="J3220" s="257"/>
      <c r="K3220" s="257"/>
      <c r="L3220" s="700"/>
      <c r="M3220" s="701"/>
    </row>
    <row r="3221" spans="1:13" hidden="1" x14ac:dyDescent="0.25">
      <c r="A3221" s="302"/>
      <c r="B3221" s="303"/>
      <c r="C3221" s="304"/>
      <c r="D3221" s="847"/>
      <c r="E3221" s="848"/>
      <c r="F3221" s="849"/>
      <c r="G3221" s="846"/>
      <c r="H3221" s="850"/>
      <c r="I3221" s="257"/>
      <c r="J3221" s="257"/>
      <c r="K3221" s="257"/>
      <c r="L3221" s="700"/>
      <c r="M3221" s="701"/>
    </row>
    <row r="3222" spans="1:13" hidden="1" x14ac:dyDescent="0.25">
      <c r="A3222" s="302"/>
      <c r="B3222" s="303"/>
      <c r="C3222" s="304"/>
      <c r="D3222" s="847"/>
      <c r="E3222" s="848"/>
      <c r="F3222" s="849"/>
      <c r="G3222" s="846"/>
      <c r="H3222" s="850"/>
      <c r="I3222" s="257"/>
      <c r="J3222" s="257"/>
      <c r="K3222" s="257"/>
      <c r="L3222" s="700"/>
      <c r="M3222" s="701"/>
    </row>
    <row r="3223" spans="1:13" hidden="1" x14ac:dyDescent="0.25">
      <c r="A3223" s="302"/>
      <c r="B3223" s="303"/>
      <c r="C3223" s="304"/>
      <c r="D3223" s="847"/>
      <c r="E3223" s="848"/>
      <c r="F3223" s="849"/>
      <c r="G3223" s="846"/>
      <c r="H3223" s="850"/>
      <c r="I3223" s="257"/>
      <c r="J3223" s="257"/>
      <c r="K3223" s="257"/>
      <c r="L3223" s="700"/>
      <c r="M3223" s="701"/>
    </row>
    <row r="3224" spans="1:13" hidden="1" x14ac:dyDescent="0.25">
      <c r="A3224" s="302"/>
      <c r="B3224" s="303"/>
      <c r="C3224" s="304"/>
      <c r="D3224" s="847"/>
      <c r="E3224" s="848"/>
      <c r="F3224" s="849"/>
      <c r="G3224" s="846"/>
      <c r="H3224" s="850"/>
      <c r="I3224" s="257"/>
      <c r="J3224" s="257"/>
      <c r="K3224" s="257"/>
      <c r="L3224" s="700"/>
      <c r="M3224" s="701"/>
    </row>
    <row r="3225" spans="1:13" hidden="1" x14ac:dyDescent="0.25">
      <c r="A3225" s="302"/>
      <c r="B3225" s="303"/>
      <c r="C3225" s="304"/>
      <c r="D3225" s="847"/>
      <c r="E3225" s="848"/>
      <c r="F3225" s="849"/>
      <c r="G3225" s="846"/>
      <c r="H3225" s="850"/>
      <c r="I3225" s="257"/>
      <c r="J3225" s="257"/>
      <c r="K3225" s="257"/>
      <c r="L3225" s="700"/>
      <c r="M3225" s="701"/>
    </row>
    <row r="3226" spans="1:13" hidden="1" x14ac:dyDescent="0.25">
      <c r="A3226" s="302"/>
      <c r="B3226" s="303"/>
      <c r="C3226" s="304"/>
      <c r="D3226" s="847"/>
      <c r="E3226" s="848"/>
      <c r="F3226" s="849"/>
      <c r="G3226" s="846"/>
      <c r="H3226" s="850"/>
      <c r="I3226" s="257"/>
      <c r="J3226" s="257"/>
      <c r="K3226" s="257"/>
      <c r="L3226" s="700"/>
      <c r="M3226" s="701"/>
    </row>
    <row r="3227" spans="1:13" hidden="1" x14ac:dyDescent="0.25">
      <c r="A3227" s="302"/>
      <c r="B3227" s="303"/>
      <c r="C3227" s="304"/>
      <c r="D3227" s="847"/>
      <c r="E3227" s="848"/>
      <c r="F3227" s="849"/>
      <c r="G3227" s="846"/>
      <c r="H3227" s="850"/>
      <c r="I3227" s="257"/>
      <c r="J3227" s="257"/>
      <c r="K3227" s="257"/>
      <c r="L3227" s="700"/>
      <c r="M3227" s="701"/>
    </row>
    <row r="3228" spans="1:13" hidden="1" x14ac:dyDescent="0.25">
      <c r="A3228" s="302"/>
      <c r="B3228" s="303"/>
      <c r="C3228" s="304"/>
      <c r="D3228" s="847"/>
      <c r="E3228" s="848"/>
      <c r="F3228" s="849"/>
      <c r="G3228" s="846"/>
      <c r="H3228" s="850"/>
      <c r="I3228" s="257"/>
      <c r="J3228" s="257"/>
      <c r="K3228" s="257"/>
      <c r="L3228" s="700"/>
      <c r="M3228" s="701"/>
    </row>
    <row r="3229" spans="1:13" hidden="1" x14ac:dyDescent="0.25">
      <c r="A3229" s="302"/>
      <c r="B3229" s="303"/>
      <c r="C3229" s="304"/>
      <c r="D3229" s="847"/>
      <c r="E3229" s="848"/>
      <c r="F3229" s="849"/>
      <c r="G3229" s="846"/>
      <c r="H3229" s="850"/>
      <c r="I3229" s="257"/>
      <c r="J3229" s="257"/>
      <c r="K3229" s="257"/>
      <c r="L3229" s="700"/>
      <c r="M3229" s="701"/>
    </row>
    <row r="3230" spans="1:13" hidden="1" x14ac:dyDescent="0.25">
      <c r="A3230" s="302"/>
      <c r="B3230" s="303"/>
      <c r="C3230" s="304"/>
      <c r="D3230" s="847"/>
      <c r="E3230" s="848"/>
      <c r="F3230" s="849"/>
      <c r="G3230" s="846"/>
      <c r="H3230" s="850"/>
      <c r="I3230" s="257"/>
      <c r="J3230" s="257"/>
      <c r="K3230" s="257"/>
      <c r="L3230" s="700"/>
      <c r="M3230" s="701"/>
    </row>
    <row r="3231" spans="1:13" hidden="1" x14ac:dyDescent="0.25">
      <c r="A3231" s="302"/>
      <c r="B3231" s="303"/>
      <c r="C3231" s="304"/>
      <c r="D3231" s="847"/>
      <c r="E3231" s="848"/>
      <c r="F3231" s="849"/>
      <c r="G3231" s="846"/>
      <c r="H3231" s="850"/>
      <c r="I3231" s="257"/>
      <c r="J3231" s="257"/>
      <c r="K3231" s="257"/>
      <c r="L3231" s="700"/>
      <c r="M3231" s="701"/>
    </row>
    <row r="3232" spans="1:13" hidden="1" x14ac:dyDescent="0.25">
      <c r="A3232" s="302"/>
      <c r="B3232" s="303"/>
      <c r="C3232" s="304"/>
      <c r="D3232" s="847"/>
      <c r="E3232" s="848"/>
      <c r="F3232" s="849"/>
      <c r="G3232" s="846"/>
      <c r="H3232" s="850"/>
      <c r="I3232" s="257"/>
      <c r="J3232" s="257"/>
      <c r="K3232" s="257"/>
      <c r="L3232" s="700"/>
      <c r="M3232" s="701"/>
    </row>
    <row r="3233" spans="1:13" hidden="1" x14ac:dyDescent="0.25">
      <c r="A3233" s="302"/>
      <c r="B3233" s="303"/>
      <c r="C3233" s="304"/>
      <c r="D3233" s="847"/>
      <c r="E3233" s="848"/>
      <c r="F3233" s="849"/>
      <c r="G3233" s="846"/>
      <c r="H3233" s="850"/>
      <c r="I3233" s="257"/>
      <c r="J3233" s="257"/>
      <c r="K3233" s="257"/>
      <c r="L3233" s="700"/>
      <c r="M3233" s="701"/>
    </row>
    <row r="3234" spans="1:13" hidden="1" x14ac:dyDescent="0.25">
      <c r="A3234" s="302"/>
      <c r="B3234" s="303"/>
      <c r="C3234" s="304"/>
      <c r="D3234" s="847"/>
      <c r="E3234" s="848"/>
      <c r="F3234" s="849"/>
      <c r="G3234" s="846"/>
      <c r="H3234" s="850"/>
      <c r="I3234" s="257"/>
      <c r="J3234" s="257"/>
      <c r="K3234" s="257"/>
      <c r="L3234" s="700"/>
      <c r="M3234" s="701"/>
    </row>
    <row r="3235" spans="1:13" hidden="1" x14ac:dyDescent="0.25">
      <c r="A3235" s="302"/>
      <c r="B3235" s="303"/>
      <c r="C3235" s="304"/>
      <c r="D3235" s="847"/>
      <c r="E3235" s="848"/>
      <c r="F3235" s="849"/>
      <c r="G3235" s="846"/>
      <c r="H3235" s="850"/>
      <c r="I3235" s="257"/>
      <c r="J3235" s="257"/>
      <c r="K3235" s="257"/>
      <c r="L3235" s="700"/>
      <c r="M3235" s="701"/>
    </row>
    <row r="3236" spans="1:13" hidden="1" x14ac:dyDescent="0.25">
      <c r="A3236" s="302"/>
      <c r="B3236" s="303"/>
      <c r="C3236" s="304"/>
      <c r="D3236" s="847"/>
      <c r="E3236" s="848"/>
      <c r="F3236" s="849"/>
      <c r="G3236" s="846"/>
      <c r="H3236" s="850"/>
      <c r="I3236" s="257"/>
      <c r="J3236" s="257"/>
      <c r="K3236" s="257"/>
      <c r="L3236" s="700"/>
      <c r="M3236" s="701"/>
    </row>
    <row r="3237" spans="1:13" hidden="1" x14ac:dyDescent="0.25">
      <c r="A3237" s="302"/>
      <c r="B3237" s="303"/>
      <c r="C3237" s="304"/>
      <c r="D3237" s="847"/>
      <c r="E3237" s="848"/>
      <c r="F3237" s="849"/>
      <c r="G3237" s="846"/>
      <c r="H3237" s="850"/>
      <c r="I3237" s="257"/>
      <c r="J3237" s="257"/>
      <c r="K3237" s="257"/>
      <c r="L3237" s="700"/>
      <c r="M3237" s="701"/>
    </row>
    <row r="3238" spans="1:13" hidden="1" x14ac:dyDescent="0.25">
      <c r="A3238" s="302"/>
      <c r="B3238" s="303"/>
      <c r="C3238" s="304"/>
      <c r="D3238" s="847"/>
      <c r="E3238" s="848"/>
      <c r="F3238" s="849"/>
      <c r="G3238" s="846"/>
      <c r="H3238" s="850"/>
      <c r="I3238" s="257"/>
      <c r="J3238" s="257"/>
      <c r="K3238" s="257"/>
      <c r="L3238" s="700"/>
      <c r="M3238" s="701"/>
    </row>
    <row r="3239" spans="1:13" hidden="1" x14ac:dyDescent="0.25">
      <c r="A3239" s="302"/>
      <c r="B3239" s="303"/>
      <c r="C3239" s="304"/>
      <c r="D3239" s="847"/>
      <c r="E3239" s="848"/>
      <c r="F3239" s="849"/>
      <c r="G3239" s="846"/>
      <c r="H3239" s="850"/>
      <c r="I3239" s="257"/>
      <c r="J3239" s="257"/>
      <c r="K3239" s="257"/>
      <c r="L3239" s="700"/>
      <c r="M3239" s="701"/>
    </row>
    <row r="3240" spans="1:13" hidden="1" x14ac:dyDescent="0.25">
      <c r="A3240" s="302"/>
      <c r="B3240" s="303"/>
      <c r="C3240" s="304"/>
      <c r="D3240" s="847"/>
      <c r="E3240" s="848"/>
      <c r="F3240" s="849"/>
      <c r="G3240" s="846"/>
      <c r="H3240" s="850"/>
      <c r="I3240" s="257"/>
      <c r="J3240" s="257"/>
      <c r="K3240" s="257"/>
      <c r="L3240" s="700"/>
      <c r="M3240" s="701"/>
    </row>
    <row r="3241" spans="1:13" hidden="1" x14ac:dyDescent="0.25">
      <c r="A3241" s="302"/>
      <c r="B3241" s="303"/>
      <c r="C3241" s="304"/>
      <c r="D3241" s="847"/>
      <c r="E3241" s="848"/>
      <c r="F3241" s="849"/>
      <c r="G3241" s="846"/>
      <c r="H3241" s="850"/>
      <c r="I3241" s="257"/>
      <c r="J3241" s="257"/>
      <c r="K3241" s="257"/>
      <c r="L3241" s="700"/>
      <c r="M3241" s="701"/>
    </row>
    <row r="3242" spans="1:13" hidden="1" x14ac:dyDescent="0.25">
      <c r="A3242" s="302"/>
      <c r="B3242" s="303"/>
      <c r="C3242" s="304"/>
      <c r="D3242" s="847"/>
      <c r="E3242" s="848"/>
      <c r="F3242" s="849"/>
      <c r="G3242" s="846"/>
      <c r="H3242" s="850"/>
      <c r="I3242" s="257"/>
      <c r="J3242" s="257"/>
      <c r="K3242" s="257"/>
      <c r="L3242" s="700"/>
      <c r="M3242" s="701"/>
    </row>
    <row r="3243" spans="1:13" hidden="1" x14ac:dyDescent="0.25">
      <c r="A3243" s="302"/>
      <c r="B3243" s="303"/>
      <c r="C3243" s="304"/>
      <c r="D3243" s="847"/>
      <c r="E3243" s="848"/>
      <c r="F3243" s="849"/>
      <c r="G3243" s="846"/>
      <c r="H3243" s="850"/>
      <c r="I3243" s="257"/>
      <c r="J3243" s="257"/>
      <c r="K3243" s="257"/>
      <c r="L3243" s="700"/>
      <c r="M3243" s="701"/>
    </row>
    <row r="3244" spans="1:13" hidden="1" x14ac:dyDescent="0.25">
      <c r="A3244" s="302"/>
      <c r="B3244" s="303"/>
      <c r="C3244" s="304"/>
      <c r="D3244" s="847"/>
      <c r="E3244" s="848"/>
      <c r="F3244" s="849"/>
      <c r="G3244" s="846"/>
      <c r="H3244" s="850"/>
      <c r="I3244" s="257"/>
      <c r="J3244" s="257"/>
      <c r="K3244" s="257"/>
      <c r="L3244" s="700"/>
      <c r="M3244" s="701"/>
    </row>
    <row r="3245" spans="1:13" hidden="1" x14ac:dyDescent="0.25">
      <c r="A3245" s="302"/>
      <c r="B3245" s="303"/>
      <c r="C3245" s="304"/>
      <c r="D3245" s="847"/>
      <c r="E3245" s="848"/>
      <c r="F3245" s="849"/>
      <c r="G3245" s="846"/>
      <c r="H3245" s="850"/>
      <c r="I3245" s="257"/>
      <c r="J3245" s="257"/>
      <c r="K3245" s="257"/>
      <c r="L3245" s="700"/>
      <c r="M3245" s="701"/>
    </row>
    <row r="3246" spans="1:13" hidden="1" x14ac:dyDescent="0.25">
      <c r="A3246" s="302"/>
      <c r="B3246" s="303"/>
      <c r="C3246" s="304"/>
      <c r="D3246" s="847"/>
      <c r="E3246" s="848"/>
      <c r="F3246" s="849"/>
      <c r="G3246" s="846"/>
      <c r="H3246" s="850"/>
      <c r="I3246" s="257"/>
      <c r="J3246" s="257"/>
      <c r="K3246" s="257"/>
      <c r="L3246" s="700"/>
      <c r="M3246" s="701"/>
    </row>
    <row r="3247" spans="1:13" hidden="1" x14ac:dyDescent="0.25">
      <c r="A3247" s="302"/>
      <c r="B3247" s="303"/>
      <c r="C3247" s="304"/>
      <c r="D3247" s="847"/>
      <c r="E3247" s="848"/>
      <c r="F3247" s="849"/>
      <c r="G3247" s="846"/>
      <c r="H3247" s="850"/>
      <c r="I3247" s="257"/>
      <c r="J3247" s="257"/>
      <c r="K3247" s="257"/>
      <c r="L3247" s="700"/>
      <c r="M3247" s="701"/>
    </row>
    <row r="3248" spans="1:13" hidden="1" x14ac:dyDescent="0.25">
      <c r="A3248" s="302"/>
      <c r="B3248" s="303"/>
      <c r="C3248" s="304"/>
      <c r="D3248" s="847"/>
      <c r="E3248" s="848"/>
      <c r="F3248" s="849"/>
      <c r="G3248" s="846"/>
      <c r="H3248" s="850"/>
      <c r="I3248" s="257"/>
      <c r="J3248" s="257"/>
      <c r="K3248" s="257"/>
      <c r="L3248" s="700"/>
      <c r="M3248" s="701"/>
    </row>
    <row r="3249" spans="1:13" hidden="1" x14ac:dyDescent="0.25">
      <c r="A3249" s="302"/>
      <c r="B3249" s="303"/>
      <c r="C3249" s="304"/>
      <c r="D3249" s="847"/>
      <c r="E3249" s="848"/>
      <c r="F3249" s="849"/>
      <c r="G3249" s="846"/>
      <c r="H3249" s="850"/>
      <c r="I3249" s="257"/>
      <c r="J3249" s="257"/>
      <c r="K3249" s="257"/>
      <c r="L3249" s="700"/>
      <c r="M3249" s="701"/>
    </row>
    <row r="3250" spans="1:13" hidden="1" x14ac:dyDescent="0.25">
      <c r="A3250" s="302"/>
      <c r="B3250" s="303"/>
      <c r="C3250" s="304"/>
      <c r="D3250" s="847"/>
      <c r="E3250" s="848"/>
      <c r="F3250" s="849"/>
      <c r="G3250" s="846"/>
      <c r="H3250" s="850"/>
      <c r="I3250" s="257"/>
      <c r="J3250" s="257"/>
      <c r="K3250" s="257"/>
      <c r="L3250" s="700"/>
      <c r="M3250" s="701"/>
    </row>
    <row r="3251" spans="1:13" hidden="1" x14ac:dyDescent="0.25">
      <c r="A3251" s="302"/>
      <c r="B3251" s="303"/>
      <c r="C3251" s="304"/>
      <c r="D3251" s="847"/>
      <c r="E3251" s="848"/>
      <c r="F3251" s="849"/>
      <c r="G3251" s="846"/>
      <c r="H3251" s="850"/>
      <c r="I3251" s="257"/>
      <c r="J3251" s="257"/>
      <c r="K3251" s="257"/>
      <c r="L3251" s="700"/>
      <c r="M3251" s="701"/>
    </row>
    <row r="3252" spans="1:13" hidden="1" x14ac:dyDescent="0.25">
      <c r="A3252" s="302"/>
      <c r="B3252" s="303"/>
      <c r="C3252" s="304"/>
      <c r="D3252" s="847"/>
      <c r="E3252" s="848"/>
      <c r="F3252" s="849"/>
      <c r="G3252" s="846"/>
      <c r="H3252" s="850"/>
      <c r="I3252" s="257"/>
      <c r="J3252" s="257"/>
      <c r="K3252" s="257"/>
      <c r="L3252" s="700"/>
      <c r="M3252" s="701"/>
    </row>
    <row r="3253" spans="1:13" hidden="1" x14ac:dyDescent="0.25">
      <c r="A3253" s="302"/>
      <c r="B3253" s="303"/>
      <c r="C3253" s="304"/>
      <c r="D3253" s="847"/>
      <c r="E3253" s="848"/>
      <c r="F3253" s="849"/>
      <c r="G3253" s="846"/>
      <c r="H3253" s="850"/>
      <c r="I3253" s="257"/>
      <c r="J3253" s="257"/>
      <c r="K3253" s="257"/>
      <c r="L3253" s="700"/>
      <c r="M3253" s="701"/>
    </row>
    <row r="3254" spans="1:13" hidden="1" x14ac:dyDescent="0.25">
      <c r="A3254" s="302"/>
      <c r="B3254" s="303"/>
      <c r="C3254" s="304"/>
      <c r="D3254" s="847"/>
      <c r="E3254" s="848"/>
      <c r="F3254" s="849"/>
      <c r="G3254" s="846"/>
      <c r="H3254" s="850"/>
      <c r="I3254" s="257"/>
      <c r="J3254" s="257"/>
      <c r="K3254" s="257"/>
      <c r="L3254" s="700"/>
      <c r="M3254" s="701"/>
    </row>
    <row r="3255" spans="1:13" hidden="1" x14ac:dyDescent="0.25">
      <c r="A3255" s="302"/>
      <c r="B3255" s="303"/>
      <c r="C3255" s="304"/>
      <c r="D3255" s="847"/>
      <c r="E3255" s="848"/>
      <c r="F3255" s="849"/>
      <c r="G3255" s="846"/>
      <c r="H3255" s="850"/>
      <c r="I3255" s="257"/>
      <c r="J3255" s="257"/>
      <c r="K3255" s="257"/>
      <c r="L3255" s="700"/>
      <c r="M3255" s="701"/>
    </row>
    <row r="3256" spans="1:13" hidden="1" x14ac:dyDescent="0.25">
      <c r="A3256" s="302"/>
      <c r="B3256" s="303"/>
      <c r="C3256" s="304"/>
      <c r="D3256" s="847"/>
      <c r="E3256" s="848"/>
      <c r="F3256" s="849"/>
      <c r="G3256" s="846"/>
      <c r="H3256" s="850"/>
      <c r="I3256" s="257"/>
      <c r="J3256" s="257"/>
      <c r="K3256" s="257"/>
      <c r="L3256" s="700"/>
      <c r="M3256" s="701"/>
    </row>
    <row r="3257" spans="1:13" hidden="1" x14ac:dyDescent="0.25">
      <c r="A3257" s="302"/>
      <c r="B3257" s="303"/>
      <c r="C3257" s="304"/>
      <c r="D3257" s="847"/>
      <c r="E3257" s="848"/>
      <c r="F3257" s="849"/>
      <c r="G3257" s="846"/>
      <c r="H3257" s="850"/>
      <c r="I3257" s="257"/>
      <c r="J3257" s="257"/>
      <c r="K3257" s="257"/>
      <c r="L3257" s="700"/>
      <c r="M3257" s="701"/>
    </row>
    <row r="3258" spans="1:13" hidden="1" x14ac:dyDescent="0.25">
      <c r="A3258" s="302"/>
      <c r="B3258" s="303"/>
      <c r="C3258" s="304"/>
      <c r="D3258" s="847"/>
      <c r="E3258" s="848"/>
      <c r="F3258" s="849"/>
      <c r="G3258" s="846"/>
      <c r="H3258" s="850"/>
      <c r="I3258" s="257"/>
      <c r="J3258" s="257"/>
      <c r="K3258" s="257"/>
      <c r="L3258" s="700"/>
      <c r="M3258" s="701"/>
    </row>
    <row r="3259" spans="1:13" hidden="1" x14ac:dyDescent="0.25">
      <c r="A3259" s="302"/>
      <c r="B3259" s="303"/>
      <c r="C3259" s="304"/>
      <c r="D3259" s="847"/>
      <c r="E3259" s="848"/>
      <c r="F3259" s="849"/>
      <c r="G3259" s="846"/>
      <c r="H3259" s="850"/>
      <c r="I3259" s="257"/>
      <c r="J3259" s="257"/>
      <c r="K3259" s="257"/>
      <c r="L3259" s="700"/>
      <c r="M3259" s="701"/>
    </row>
    <row r="3260" spans="1:13" hidden="1" x14ac:dyDescent="0.25">
      <c r="A3260" s="302"/>
      <c r="B3260" s="303"/>
      <c r="C3260" s="304"/>
      <c r="D3260" s="847"/>
      <c r="E3260" s="848"/>
      <c r="F3260" s="849"/>
      <c r="G3260" s="846"/>
      <c r="H3260" s="850"/>
      <c r="I3260" s="257"/>
      <c r="J3260" s="257"/>
      <c r="K3260" s="257"/>
      <c r="L3260" s="700"/>
      <c r="M3260" s="701"/>
    </row>
    <row r="3261" spans="1:13" hidden="1" x14ac:dyDescent="0.25">
      <c r="A3261" s="302"/>
      <c r="B3261" s="303"/>
      <c r="C3261" s="304"/>
      <c r="D3261" s="847"/>
      <c r="E3261" s="848"/>
      <c r="F3261" s="849"/>
      <c r="G3261" s="846"/>
      <c r="H3261" s="850"/>
      <c r="I3261" s="257"/>
      <c r="J3261" s="257"/>
      <c r="K3261" s="257"/>
      <c r="L3261" s="700"/>
      <c r="M3261" s="701"/>
    </row>
    <row r="3262" spans="1:13" hidden="1" x14ac:dyDescent="0.25">
      <c r="A3262" s="302"/>
      <c r="B3262" s="303"/>
      <c r="C3262" s="304"/>
      <c r="D3262" s="847"/>
      <c r="E3262" s="848"/>
      <c r="F3262" s="849"/>
      <c r="G3262" s="846"/>
      <c r="H3262" s="850"/>
      <c r="I3262" s="257"/>
      <c r="J3262" s="257"/>
      <c r="K3262" s="257"/>
      <c r="L3262" s="700"/>
      <c r="M3262" s="701"/>
    </row>
    <row r="3263" spans="1:13" hidden="1" x14ac:dyDescent="0.25">
      <c r="A3263" s="302"/>
      <c r="B3263" s="303"/>
      <c r="C3263" s="304"/>
      <c r="D3263" s="847"/>
      <c r="E3263" s="848"/>
      <c r="F3263" s="849"/>
      <c r="G3263" s="846"/>
      <c r="H3263" s="850"/>
      <c r="I3263" s="257"/>
      <c r="J3263" s="257"/>
      <c r="K3263" s="257"/>
      <c r="L3263" s="700"/>
      <c r="M3263" s="701"/>
    </row>
    <row r="3264" spans="1:13" hidden="1" x14ac:dyDescent="0.25">
      <c r="A3264" s="302"/>
      <c r="B3264" s="303"/>
      <c r="C3264" s="304"/>
      <c r="D3264" s="847"/>
      <c r="E3264" s="848"/>
      <c r="F3264" s="849"/>
      <c r="G3264" s="846"/>
      <c r="H3264" s="850"/>
      <c r="I3264" s="257"/>
      <c r="J3264" s="257"/>
      <c r="K3264" s="257"/>
      <c r="L3264" s="700"/>
      <c r="M3264" s="701"/>
    </row>
    <row r="3265" spans="1:13" hidden="1" x14ac:dyDescent="0.25">
      <c r="A3265" s="302"/>
      <c r="B3265" s="303"/>
      <c r="C3265" s="304"/>
      <c r="D3265" s="847"/>
      <c r="E3265" s="848"/>
      <c r="F3265" s="849"/>
      <c r="G3265" s="846"/>
      <c r="H3265" s="850"/>
      <c r="I3265" s="257"/>
      <c r="J3265" s="257"/>
      <c r="K3265" s="257"/>
      <c r="L3265" s="700"/>
      <c r="M3265" s="701"/>
    </row>
    <row r="3266" spans="1:13" hidden="1" x14ac:dyDescent="0.25">
      <c r="A3266" s="302"/>
      <c r="B3266" s="303"/>
      <c r="C3266" s="304"/>
      <c r="D3266" s="847"/>
      <c r="E3266" s="848"/>
      <c r="F3266" s="849"/>
      <c r="G3266" s="846"/>
      <c r="H3266" s="850"/>
      <c r="I3266" s="257"/>
      <c r="J3266" s="257"/>
      <c r="K3266" s="257"/>
      <c r="L3266" s="700"/>
      <c r="M3266" s="701"/>
    </row>
    <row r="3267" spans="1:13" hidden="1" x14ac:dyDescent="0.25">
      <c r="A3267" s="302"/>
      <c r="B3267" s="303"/>
      <c r="C3267" s="304"/>
      <c r="D3267" s="847"/>
      <c r="E3267" s="848"/>
      <c r="F3267" s="849"/>
      <c r="G3267" s="846"/>
      <c r="H3267" s="850"/>
      <c r="I3267" s="257"/>
      <c r="J3267" s="257"/>
      <c r="K3267" s="257"/>
      <c r="L3267" s="700"/>
      <c r="M3267" s="701"/>
    </row>
    <row r="3268" spans="1:13" hidden="1" x14ac:dyDescent="0.25">
      <c r="A3268" s="302"/>
      <c r="B3268" s="303"/>
      <c r="C3268" s="304"/>
      <c r="D3268" s="847"/>
      <c r="E3268" s="848"/>
      <c r="F3268" s="849"/>
      <c r="G3268" s="846"/>
      <c r="H3268" s="850"/>
      <c r="I3268" s="257"/>
      <c r="J3268" s="257"/>
      <c r="K3268" s="257"/>
      <c r="L3268" s="700"/>
      <c r="M3268" s="701"/>
    </row>
    <row r="3269" spans="1:13" hidden="1" x14ac:dyDescent="0.25">
      <c r="A3269" s="302"/>
      <c r="B3269" s="303"/>
      <c r="C3269" s="304"/>
      <c r="D3269" s="847"/>
      <c r="E3269" s="848"/>
      <c r="F3269" s="849"/>
      <c r="G3269" s="846"/>
      <c r="H3269" s="850"/>
      <c r="I3269" s="257"/>
      <c r="J3269" s="257"/>
      <c r="K3269" s="257"/>
      <c r="L3269" s="700"/>
      <c r="M3269" s="701"/>
    </row>
    <row r="3270" spans="1:13" hidden="1" x14ac:dyDescent="0.25">
      <c r="A3270" s="302"/>
      <c r="B3270" s="303"/>
      <c r="C3270" s="304"/>
      <c r="D3270" s="847"/>
      <c r="E3270" s="848"/>
      <c r="F3270" s="849"/>
      <c r="G3270" s="846"/>
      <c r="H3270" s="850"/>
      <c r="I3270" s="257"/>
      <c r="J3270" s="257"/>
      <c r="K3270" s="257"/>
      <c r="L3270" s="700"/>
      <c r="M3270" s="701"/>
    </row>
    <row r="3271" spans="1:13" hidden="1" x14ac:dyDescent="0.25">
      <c r="A3271" s="302"/>
      <c r="B3271" s="303"/>
      <c r="C3271" s="304"/>
      <c r="D3271" s="847"/>
      <c r="E3271" s="848"/>
      <c r="F3271" s="849"/>
      <c r="G3271" s="846"/>
      <c r="H3271" s="850"/>
      <c r="I3271" s="257"/>
      <c r="J3271" s="257"/>
      <c r="K3271" s="257"/>
      <c r="L3271" s="700"/>
      <c r="M3271" s="701"/>
    </row>
    <row r="3272" spans="1:13" hidden="1" x14ac:dyDescent="0.25">
      <c r="A3272" s="302"/>
      <c r="B3272" s="303"/>
      <c r="C3272" s="304"/>
      <c r="D3272" s="847"/>
      <c r="E3272" s="848"/>
      <c r="F3272" s="849"/>
      <c r="G3272" s="846"/>
      <c r="H3272" s="850"/>
      <c r="I3272" s="257"/>
      <c r="J3272" s="257"/>
      <c r="K3272" s="257"/>
      <c r="L3272" s="700"/>
      <c r="M3272" s="701"/>
    </row>
    <row r="3273" spans="1:13" hidden="1" x14ac:dyDescent="0.25">
      <c r="A3273" s="302"/>
      <c r="B3273" s="303"/>
      <c r="C3273" s="304"/>
      <c r="D3273" s="847"/>
      <c r="E3273" s="848"/>
      <c r="F3273" s="849"/>
      <c r="G3273" s="846"/>
      <c r="H3273" s="850"/>
      <c r="I3273" s="257"/>
      <c r="J3273" s="257"/>
      <c r="K3273" s="257"/>
      <c r="L3273" s="700"/>
      <c r="M3273" s="701"/>
    </row>
    <row r="3274" spans="1:13" hidden="1" x14ac:dyDescent="0.25">
      <c r="A3274" s="302"/>
      <c r="B3274" s="303"/>
      <c r="C3274" s="304"/>
      <c r="D3274" s="847"/>
      <c r="E3274" s="848"/>
      <c r="F3274" s="849"/>
      <c r="G3274" s="846"/>
      <c r="H3274" s="850"/>
      <c r="I3274" s="257"/>
      <c r="J3274" s="257"/>
      <c r="K3274" s="257"/>
      <c r="L3274" s="700"/>
      <c r="M3274" s="701"/>
    </row>
    <row r="3275" spans="1:13" hidden="1" x14ac:dyDescent="0.25">
      <c r="A3275" s="302"/>
      <c r="B3275" s="303"/>
      <c r="C3275" s="304"/>
      <c r="D3275" s="847"/>
      <c r="E3275" s="848"/>
      <c r="F3275" s="849"/>
      <c r="G3275" s="846"/>
      <c r="H3275" s="850"/>
      <c r="I3275" s="257"/>
      <c r="J3275" s="257"/>
      <c r="K3275" s="257"/>
      <c r="L3275" s="700"/>
      <c r="M3275" s="701"/>
    </row>
    <row r="3276" spans="1:13" hidden="1" x14ac:dyDescent="0.25">
      <c r="A3276" s="302"/>
      <c r="B3276" s="303"/>
      <c r="C3276" s="304"/>
      <c r="D3276" s="847"/>
      <c r="E3276" s="848"/>
      <c r="F3276" s="849"/>
      <c r="G3276" s="846"/>
      <c r="H3276" s="850"/>
      <c r="I3276" s="257"/>
      <c r="J3276" s="257"/>
      <c r="K3276" s="257"/>
      <c r="L3276" s="700"/>
      <c r="M3276" s="701"/>
    </row>
    <row r="3277" spans="1:13" hidden="1" x14ac:dyDescent="0.25">
      <c r="A3277" s="302"/>
      <c r="B3277" s="303"/>
      <c r="C3277" s="304"/>
      <c r="D3277" s="847"/>
      <c r="E3277" s="848"/>
      <c r="F3277" s="849"/>
      <c r="G3277" s="846"/>
      <c r="H3277" s="850"/>
      <c r="I3277" s="257"/>
      <c r="J3277" s="257"/>
      <c r="K3277" s="257"/>
      <c r="L3277" s="700"/>
      <c r="M3277" s="701"/>
    </row>
    <row r="3278" spans="1:13" hidden="1" x14ac:dyDescent="0.25">
      <c r="A3278" s="302"/>
      <c r="B3278" s="303"/>
      <c r="C3278" s="304"/>
      <c r="D3278" s="847"/>
      <c r="E3278" s="848"/>
      <c r="F3278" s="849"/>
      <c r="G3278" s="846"/>
      <c r="H3278" s="850"/>
      <c r="I3278" s="257"/>
      <c r="J3278" s="257"/>
      <c r="K3278" s="257"/>
      <c r="L3278" s="700"/>
      <c r="M3278" s="701"/>
    </row>
    <row r="3279" spans="1:13" hidden="1" x14ac:dyDescent="0.25">
      <c r="A3279" s="302"/>
      <c r="B3279" s="303"/>
      <c r="C3279" s="304"/>
      <c r="D3279" s="847"/>
      <c r="E3279" s="848"/>
      <c r="F3279" s="849"/>
      <c r="G3279" s="846"/>
      <c r="H3279" s="850"/>
      <c r="I3279" s="257"/>
      <c r="J3279" s="257"/>
      <c r="K3279" s="257"/>
      <c r="L3279" s="700"/>
      <c r="M3279" s="701"/>
    </row>
    <row r="3280" spans="1:13" hidden="1" x14ac:dyDescent="0.25">
      <c r="A3280" s="302"/>
      <c r="B3280" s="303"/>
      <c r="C3280" s="304"/>
      <c r="D3280" s="847"/>
      <c r="E3280" s="848"/>
      <c r="F3280" s="849"/>
      <c r="G3280" s="846"/>
      <c r="H3280" s="850"/>
      <c r="I3280" s="257"/>
      <c r="J3280" s="257"/>
      <c r="K3280" s="257"/>
      <c r="L3280" s="700"/>
      <c r="M3280" s="701"/>
    </row>
    <row r="3281" spans="1:13" hidden="1" x14ac:dyDescent="0.25">
      <c r="A3281" s="302"/>
      <c r="B3281" s="303"/>
      <c r="C3281" s="304"/>
      <c r="D3281" s="847"/>
      <c r="E3281" s="848"/>
      <c r="F3281" s="849"/>
      <c r="G3281" s="846"/>
      <c r="H3281" s="850"/>
      <c r="I3281" s="257"/>
      <c r="J3281" s="257"/>
      <c r="K3281" s="257"/>
      <c r="L3281" s="700"/>
      <c r="M3281" s="701"/>
    </row>
    <row r="3282" spans="1:13" hidden="1" x14ac:dyDescent="0.25">
      <c r="A3282" s="302"/>
      <c r="B3282" s="303"/>
      <c r="C3282" s="304"/>
      <c r="D3282" s="847"/>
      <c r="E3282" s="848"/>
      <c r="F3282" s="849"/>
      <c r="G3282" s="846"/>
      <c r="H3282" s="850"/>
      <c r="I3282" s="257"/>
      <c r="J3282" s="257"/>
      <c r="K3282" s="257"/>
      <c r="L3282" s="700"/>
      <c r="M3282" s="701"/>
    </row>
    <row r="3283" spans="1:13" hidden="1" x14ac:dyDescent="0.25">
      <c r="A3283" s="302"/>
      <c r="B3283" s="303"/>
      <c r="C3283" s="304"/>
      <c r="D3283" s="847"/>
      <c r="E3283" s="848"/>
      <c r="F3283" s="849"/>
      <c r="G3283" s="846"/>
      <c r="H3283" s="850"/>
      <c r="I3283" s="257"/>
      <c r="J3283" s="257"/>
      <c r="K3283" s="257"/>
      <c r="L3283" s="700"/>
      <c r="M3283" s="701"/>
    </row>
    <row r="3284" spans="1:13" hidden="1" x14ac:dyDescent="0.25">
      <c r="A3284" s="302"/>
      <c r="B3284" s="303"/>
      <c r="C3284" s="304"/>
      <c r="D3284" s="847"/>
      <c r="E3284" s="848"/>
      <c r="F3284" s="849"/>
      <c r="G3284" s="846"/>
      <c r="H3284" s="850"/>
      <c r="I3284" s="257"/>
      <c r="J3284" s="257"/>
      <c r="K3284" s="257"/>
      <c r="L3284" s="700"/>
      <c r="M3284" s="701"/>
    </row>
    <row r="3285" spans="1:13" hidden="1" x14ac:dyDescent="0.25">
      <c r="A3285" s="302"/>
      <c r="B3285" s="303"/>
      <c r="C3285" s="304"/>
      <c r="D3285" s="847"/>
      <c r="E3285" s="848"/>
      <c r="F3285" s="849"/>
      <c r="G3285" s="846"/>
      <c r="H3285" s="850"/>
      <c r="I3285" s="257"/>
      <c r="J3285" s="257"/>
      <c r="K3285" s="257"/>
      <c r="L3285" s="700"/>
      <c r="M3285" s="701"/>
    </row>
    <row r="3286" spans="1:13" hidden="1" x14ac:dyDescent="0.25">
      <c r="A3286" s="302"/>
      <c r="B3286" s="303"/>
      <c r="C3286" s="304"/>
      <c r="D3286" s="847"/>
      <c r="E3286" s="848"/>
      <c r="F3286" s="849"/>
      <c r="G3286" s="846"/>
      <c r="H3286" s="850"/>
      <c r="I3286" s="257"/>
      <c r="J3286" s="257"/>
      <c r="K3286" s="257"/>
      <c r="L3286" s="700"/>
      <c r="M3286" s="701"/>
    </row>
    <row r="3287" spans="1:13" hidden="1" x14ac:dyDescent="0.25">
      <c r="A3287" s="302"/>
      <c r="B3287" s="303"/>
      <c r="C3287" s="304"/>
      <c r="D3287" s="847"/>
      <c r="E3287" s="848"/>
      <c r="F3287" s="849"/>
      <c r="G3287" s="846"/>
      <c r="H3287" s="850"/>
      <c r="I3287" s="257"/>
      <c r="J3287" s="257"/>
      <c r="K3287" s="257"/>
      <c r="L3287" s="700"/>
      <c r="M3287" s="701"/>
    </row>
    <row r="3288" spans="1:13" hidden="1" x14ac:dyDescent="0.25">
      <c r="A3288" s="302"/>
      <c r="B3288" s="303"/>
      <c r="C3288" s="304"/>
      <c r="D3288" s="847"/>
      <c r="E3288" s="848"/>
      <c r="F3288" s="849"/>
      <c r="G3288" s="846"/>
      <c r="H3288" s="850"/>
      <c r="I3288" s="257"/>
      <c r="J3288" s="257"/>
      <c r="K3288" s="257"/>
      <c r="L3288" s="700"/>
      <c r="M3288" s="701"/>
    </row>
    <row r="3289" spans="1:13" hidden="1" x14ac:dyDescent="0.25">
      <c r="A3289" s="302"/>
      <c r="B3289" s="303"/>
      <c r="C3289" s="304"/>
      <c r="D3289" s="847"/>
      <c r="E3289" s="848"/>
      <c r="F3289" s="849"/>
      <c r="G3289" s="846"/>
      <c r="H3289" s="850"/>
      <c r="I3289" s="257"/>
      <c r="J3289" s="257"/>
      <c r="K3289" s="257"/>
      <c r="L3289" s="700"/>
      <c r="M3289" s="701"/>
    </row>
    <row r="3290" spans="1:13" hidden="1" x14ac:dyDescent="0.25">
      <c r="A3290" s="302"/>
      <c r="B3290" s="303"/>
      <c r="C3290" s="304"/>
      <c r="D3290" s="847"/>
      <c r="E3290" s="848"/>
      <c r="F3290" s="849"/>
      <c r="G3290" s="846"/>
      <c r="H3290" s="850"/>
      <c r="I3290" s="257"/>
      <c r="J3290" s="257"/>
      <c r="K3290" s="257"/>
      <c r="L3290" s="700"/>
      <c r="M3290" s="701"/>
    </row>
    <row r="3291" spans="1:13" hidden="1" x14ac:dyDescent="0.25">
      <c r="A3291" s="302"/>
      <c r="B3291" s="303"/>
      <c r="C3291" s="304"/>
      <c r="D3291" s="847"/>
      <c r="E3291" s="848"/>
      <c r="F3291" s="849"/>
      <c r="G3291" s="846"/>
      <c r="H3291" s="850"/>
      <c r="I3291" s="257"/>
      <c r="J3291" s="257"/>
      <c r="K3291" s="257"/>
      <c r="L3291" s="700"/>
      <c r="M3291" s="701"/>
    </row>
    <row r="3292" spans="1:13" hidden="1" x14ac:dyDescent="0.25">
      <c r="A3292" s="302"/>
      <c r="B3292" s="303"/>
      <c r="C3292" s="304"/>
      <c r="D3292" s="847"/>
      <c r="E3292" s="848"/>
      <c r="F3292" s="849"/>
      <c r="G3292" s="846"/>
      <c r="H3292" s="850"/>
      <c r="I3292" s="257"/>
      <c r="J3292" s="257"/>
      <c r="K3292" s="257"/>
      <c r="L3292" s="700"/>
      <c r="M3292" s="701"/>
    </row>
    <row r="3293" spans="1:13" hidden="1" x14ac:dyDescent="0.25">
      <c r="A3293" s="302"/>
      <c r="B3293" s="303"/>
      <c r="C3293" s="304"/>
      <c r="D3293" s="847"/>
      <c r="E3293" s="848"/>
      <c r="F3293" s="849"/>
      <c r="G3293" s="846"/>
      <c r="H3293" s="850"/>
      <c r="I3293" s="257"/>
      <c r="J3293" s="257"/>
      <c r="K3293" s="257"/>
      <c r="L3293" s="700"/>
      <c r="M3293" s="701"/>
    </row>
    <row r="3294" spans="1:13" hidden="1" x14ac:dyDescent="0.25">
      <c r="A3294" s="302"/>
      <c r="B3294" s="303"/>
      <c r="C3294" s="304"/>
      <c r="D3294" s="847"/>
      <c r="E3294" s="848"/>
      <c r="F3294" s="849"/>
      <c r="G3294" s="846"/>
      <c r="H3294" s="850"/>
      <c r="I3294" s="257"/>
      <c r="J3294" s="257"/>
      <c r="K3294" s="257"/>
      <c r="L3294" s="700"/>
      <c r="M3294" s="701"/>
    </row>
    <row r="3295" spans="1:13" hidden="1" x14ac:dyDescent="0.25">
      <c r="A3295" s="302"/>
      <c r="B3295" s="303"/>
      <c r="C3295" s="304"/>
      <c r="D3295" s="847"/>
      <c r="E3295" s="848"/>
      <c r="F3295" s="849"/>
      <c r="G3295" s="846"/>
      <c r="H3295" s="850"/>
      <c r="I3295" s="257"/>
      <c r="J3295" s="257"/>
      <c r="K3295" s="257"/>
      <c r="L3295" s="700"/>
      <c r="M3295" s="701"/>
    </row>
    <row r="3296" spans="1:13" hidden="1" x14ac:dyDescent="0.25">
      <c r="A3296" s="302"/>
      <c r="B3296" s="303"/>
      <c r="C3296" s="304"/>
      <c r="D3296" s="847"/>
      <c r="E3296" s="848"/>
      <c r="F3296" s="849"/>
      <c r="G3296" s="846"/>
      <c r="H3296" s="850"/>
      <c r="I3296" s="257"/>
      <c r="J3296" s="257"/>
      <c r="K3296" s="257"/>
      <c r="L3296" s="700"/>
      <c r="M3296" s="701"/>
    </row>
    <row r="3297" spans="1:13" hidden="1" x14ac:dyDescent="0.25">
      <c r="A3297" s="302"/>
      <c r="B3297" s="303"/>
      <c r="C3297" s="304"/>
      <c r="D3297" s="847"/>
      <c r="E3297" s="848"/>
      <c r="F3297" s="849"/>
      <c r="G3297" s="846"/>
      <c r="H3297" s="850"/>
      <c r="I3297" s="257"/>
      <c r="J3297" s="257"/>
      <c r="K3297" s="257"/>
      <c r="L3297" s="700"/>
      <c r="M3297" s="701"/>
    </row>
    <row r="3298" spans="1:13" hidden="1" x14ac:dyDescent="0.25">
      <c r="A3298" s="302"/>
      <c r="B3298" s="303"/>
      <c r="C3298" s="304"/>
      <c r="D3298" s="847"/>
      <c r="E3298" s="848"/>
      <c r="F3298" s="849"/>
      <c r="G3298" s="846"/>
      <c r="H3298" s="850"/>
      <c r="I3298" s="257"/>
      <c r="J3298" s="257"/>
      <c r="K3298" s="257"/>
      <c r="L3298" s="700"/>
      <c r="M3298" s="701"/>
    </row>
    <row r="3299" spans="1:13" hidden="1" x14ac:dyDescent="0.25">
      <c r="A3299" s="302"/>
      <c r="B3299" s="303"/>
      <c r="C3299" s="304"/>
      <c r="D3299" s="847"/>
      <c r="E3299" s="848"/>
      <c r="F3299" s="849"/>
      <c r="G3299" s="846"/>
      <c r="H3299" s="850"/>
      <c r="I3299" s="257"/>
      <c r="J3299" s="257"/>
      <c r="K3299" s="257"/>
      <c r="L3299" s="700"/>
      <c r="M3299" s="701"/>
    </row>
    <row r="3300" spans="1:13" hidden="1" x14ac:dyDescent="0.25">
      <c r="A3300" s="302"/>
      <c r="B3300" s="303"/>
      <c r="C3300" s="304"/>
      <c r="D3300" s="847"/>
      <c r="E3300" s="848"/>
      <c r="F3300" s="849"/>
      <c r="G3300" s="846"/>
      <c r="H3300" s="850"/>
      <c r="I3300" s="257"/>
      <c r="J3300" s="257"/>
      <c r="K3300" s="257"/>
      <c r="L3300" s="700"/>
      <c r="M3300" s="701"/>
    </row>
    <row r="3301" spans="1:13" hidden="1" x14ac:dyDescent="0.25">
      <c r="A3301" s="302"/>
      <c r="B3301" s="303"/>
      <c r="C3301" s="304"/>
      <c r="D3301" s="847"/>
      <c r="E3301" s="848"/>
      <c r="F3301" s="849"/>
      <c r="G3301" s="846"/>
      <c r="H3301" s="850"/>
      <c r="I3301" s="257"/>
      <c r="J3301" s="257"/>
      <c r="K3301" s="257"/>
      <c r="L3301" s="700"/>
      <c r="M3301" s="701"/>
    </row>
    <row r="3302" spans="1:13" hidden="1" x14ac:dyDescent="0.25">
      <c r="A3302" s="302"/>
      <c r="B3302" s="303"/>
      <c r="C3302" s="304"/>
      <c r="D3302" s="847"/>
      <c r="E3302" s="848"/>
      <c r="F3302" s="849"/>
      <c r="G3302" s="846"/>
      <c r="H3302" s="850"/>
      <c r="I3302" s="257"/>
      <c r="J3302" s="257"/>
      <c r="K3302" s="257"/>
      <c r="L3302" s="700"/>
      <c r="M3302" s="701"/>
    </row>
    <row r="3303" spans="1:13" hidden="1" x14ac:dyDescent="0.25">
      <c r="A3303" s="302"/>
      <c r="B3303" s="303"/>
      <c r="C3303" s="304"/>
      <c r="D3303" s="847"/>
      <c r="E3303" s="848"/>
      <c r="F3303" s="849"/>
      <c r="G3303" s="846"/>
      <c r="H3303" s="850"/>
      <c r="I3303" s="257"/>
      <c r="J3303" s="257"/>
      <c r="K3303" s="257"/>
      <c r="L3303" s="700"/>
      <c r="M3303" s="701"/>
    </row>
    <row r="3304" spans="1:13" hidden="1" x14ac:dyDescent="0.25">
      <c r="A3304" s="302"/>
      <c r="B3304" s="303"/>
      <c r="C3304" s="304"/>
      <c r="D3304" s="847"/>
      <c r="E3304" s="848"/>
      <c r="F3304" s="849"/>
      <c r="G3304" s="846"/>
      <c r="H3304" s="850"/>
      <c r="I3304" s="257"/>
      <c r="J3304" s="257"/>
      <c r="K3304" s="257"/>
      <c r="L3304" s="700"/>
      <c r="M3304" s="701"/>
    </row>
    <row r="3305" spans="1:13" hidden="1" x14ac:dyDescent="0.25">
      <c r="A3305" s="302"/>
      <c r="B3305" s="303"/>
      <c r="C3305" s="304"/>
      <c r="D3305" s="847"/>
      <c r="E3305" s="848"/>
      <c r="F3305" s="849"/>
      <c r="G3305" s="846"/>
      <c r="H3305" s="850"/>
      <c r="I3305" s="257"/>
      <c r="J3305" s="257"/>
      <c r="K3305" s="257"/>
      <c r="L3305" s="700"/>
      <c r="M3305" s="701"/>
    </row>
    <row r="3306" spans="1:13" hidden="1" x14ac:dyDescent="0.25">
      <c r="A3306" s="302"/>
      <c r="B3306" s="303"/>
      <c r="C3306" s="304"/>
      <c r="D3306" s="847"/>
      <c r="E3306" s="848"/>
      <c r="F3306" s="849"/>
      <c r="G3306" s="846"/>
      <c r="H3306" s="850"/>
      <c r="I3306" s="257"/>
      <c r="J3306" s="257"/>
      <c r="K3306" s="257"/>
      <c r="L3306" s="700"/>
      <c r="M3306" s="701"/>
    </row>
    <row r="3307" spans="1:13" hidden="1" x14ac:dyDescent="0.25">
      <c r="A3307" s="302"/>
      <c r="B3307" s="303"/>
      <c r="C3307" s="304"/>
      <c r="D3307" s="847"/>
      <c r="E3307" s="848"/>
      <c r="F3307" s="849"/>
      <c r="G3307" s="846"/>
      <c r="H3307" s="850"/>
      <c r="I3307" s="257"/>
      <c r="J3307" s="257"/>
      <c r="K3307" s="257"/>
      <c r="L3307" s="700"/>
      <c r="M3307" s="701"/>
    </row>
    <row r="3308" spans="1:13" hidden="1" x14ac:dyDescent="0.25">
      <c r="A3308" s="302"/>
      <c r="B3308" s="303"/>
      <c r="C3308" s="304"/>
      <c r="D3308" s="847"/>
      <c r="E3308" s="848"/>
      <c r="F3308" s="849"/>
      <c r="G3308" s="846"/>
      <c r="H3308" s="850"/>
      <c r="I3308" s="257"/>
      <c r="J3308" s="257"/>
      <c r="K3308" s="257"/>
      <c r="L3308" s="700"/>
      <c r="M3308" s="701"/>
    </row>
    <row r="3309" spans="1:13" hidden="1" x14ac:dyDescent="0.25">
      <c r="A3309" s="302"/>
      <c r="B3309" s="303"/>
      <c r="C3309" s="304"/>
      <c r="D3309" s="847"/>
      <c r="E3309" s="848"/>
      <c r="F3309" s="849"/>
      <c r="G3309" s="846"/>
      <c r="H3309" s="850"/>
      <c r="I3309" s="257"/>
      <c r="J3309" s="257"/>
      <c r="K3309" s="257"/>
      <c r="L3309" s="700"/>
      <c r="M3309" s="701"/>
    </row>
    <row r="3310" spans="1:13" hidden="1" x14ac:dyDescent="0.25">
      <c r="A3310" s="302"/>
      <c r="B3310" s="303"/>
      <c r="C3310" s="304"/>
      <c r="D3310" s="847"/>
      <c r="E3310" s="848"/>
      <c r="F3310" s="849"/>
      <c r="G3310" s="846"/>
      <c r="H3310" s="850"/>
      <c r="I3310" s="257"/>
      <c r="J3310" s="257"/>
      <c r="K3310" s="257"/>
      <c r="L3310" s="700"/>
      <c r="M3310" s="701"/>
    </row>
    <row r="3311" spans="1:13" hidden="1" x14ac:dyDescent="0.25">
      <c r="A3311" s="302"/>
      <c r="B3311" s="303"/>
      <c r="C3311" s="304"/>
      <c r="D3311" s="847"/>
      <c r="E3311" s="848"/>
      <c r="F3311" s="849"/>
      <c r="G3311" s="846"/>
      <c r="H3311" s="850"/>
      <c r="I3311" s="257"/>
      <c r="J3311" s="257"/>
      <c r="K3311" s="257"/>
      <c r="L3311" s="700"/>
      <c r="M3311" s="701"/>
    </row>
    <row r="3312" spans="1:13" hidden="1" x14ac:dyDescent="0.25">
      <c r="A3312" s="302"/>
      <c r="B3312" s="303"/>
      <c r="C3312" s="304"/>
      <c r="D3312" s="847"/>
      <c r="E3312" s="848"/>
      <c r="F3312" s="849"/>
      <c r="G3312" s="846"/>
      <c r="H3312" s="850"/>
      <c r="I3312" s="257"/>
      <c r="J3312" s="257"/>
      <c r="K3312" s="257"/>
      <c r="L3312" s="700"/>
      <c r="M3312" s="701"/>
    </row>
    <row r="3313" spans="1:13" hidden="1" x14ac:dyDescent="0.25">
      <c r="A3313" s="302"/>
      <c r="B3313" s="303"/>
      <c r="C3313" s="304"/>
      <c r="D3313" s="847"/>
      <c r="E3313" s="848"/>
      <c r="F3313" s="849"/>
      <c r="G3313" s="846"/>
      <c r="H3313" s="850"/>
      <c r="I3313" s="257"/>
      <c r="J3313" s="257"/>
      <c r="K3313" s="257"/>
      <c r="L3313" s="700"/>
      <c r="M3313" s="701"/>
    </row>
    <row r="3314" spans="1:13" hidden="1" x14ac:dyDescent="0.25">
      <c r="A3314" s="302"/>
      <c r="B3314" s="303"/>
      <c r="C3314" s="304"/>
      <c r="D3314" s="847"/>
      <c r="E3314" s="848"/>
      <c r="F3314" s="849"/>
      <c r="G3314" s="846"/>
      <c r="H3314" s="850"/>
      <c r="I3314" s="257"/>
      <c r="J3314" s="257"/>
      <c r="K3314" s="257"/>
      <c r="L3314" s="700"/>
      <c r="M3314" s="701"/>
    </row>
    <row r="3315" spans="1:13" hidden="1" x14ac:dyDescent="0.25">
      <c r="A3315" s="302"/>
      <c r="B3315" s="303"/>
      <c r="C3315" s="304"/>
      <c r="D3315" s="847"/>
      <c r="E3315" s="848"/>
      <c r="F3315" s="849"/>
      <c r="G3315" s="846"/>
      <c r="H3315" s="850"/>
      <c r="I3315" s="257"/>
      <c r="J3315" s="257"/>
      <c r="K3315" s="257"/>
      <c r="L3315" s="700"/>
      <c r="M3315" s="701"/>
    </row>
    <row r="3316" spans="1:13" hidden="1" x14ac:dyDescent="0.25">
      <c r="A3316" s="302"/>
      <c r="B3316" s="303"/>
      <c r="C3316" s="304"/>
      <c r="D3316" s="847"/>
      <c r="E3316" s="848"/>
      <c r="F3316" s="849"/>
      <c r="G3316" s="846"/>
      <c r="H3316" s="850"/>
      <c r="I3316" s="257"/>
      <c r="J3316" s="257"/>
      <c r="K3316" s="257"/>
      <c r="L3316" s="700"/>
      <c r="M3316" s="701"/>
    </row>
    <row r="3317" spans="1:13" hidden="1" x14ac:dyDescent="0.25">
      <c r="A3317" s="302"/>
      <c r="B3317" s="303"/>
      <c r="C3317" s="304"/>
      <c r="D3317" s="847"/>
      <c r="E3317" s="848"/>
      <c r="F3317" s="849"/>
      <c r="G3317" s="846"/>
      <c r="H3317" s="850"/>
      <c r="I3317" s="257"/>
      <c r="J3317" s="257"/>
      <c r="K3317" s="257"/>
      <c r="L3317" s="700"/>
      <c r="M3317" s="701"/>
    </row>
    <row r="3318" spans="1:13" hidden="1" x14ac:dyDescent="0.25">
      <c r="A3318" s="302"/>
      <c r="B3318" s="303"/>
      <c r="C3318" s="304"/>
      <c r="D3318" s="847"/>
      <c r="E3318" s="848"/>
      <c r="F3318" s="849"/>
      <c r="G3318" s="846"/>
      <c r="H3318" s="850"/>
      <c r="I3318" s="257"/>
      <c r="J3318" s="257"/>
      <c r="K3318" s="257"/>
      <c r="L3318" s="700"/>
      <c r="M3318" s="701"/>
    </row>
    <row r="3319" spans="1:13" hidden="1" x14ac:dyDescent="0.25">
      <c r="A3319" s="302"/>
      <c r="B3319" s="303"/>
      <c r="C3319" s="304"/>
      <c r="D3319" s="847"/>
      <c r="E3319" s="848"/>
      <c r="F3319" s="849"/>
      <c r="G3319" s="846"/>
      <c r="H3319" s="850"/>
      <c r="I3319" s="257"/>
      <c r="J3319" s="257"/>
      <c r="K3319" s="257"/>
      <c r="L3319" s="700"/>
      <c r="M3319" s="701"/>
    </row>
    <row r="3320" spans="1:13" hidden="1" x14ac:dyDescent="0.25">
      <c r="A3320" s="302"/>
      <c r="B3320" s="303"/>
      <c r="C3320" s="304"/>
      <c r="D3320" s="847"/>
      <c r="E3320" s="848"/>
      <c r="F3320" s="849"/>
      <c r="G3320" s="846"/>
      <c r="H3320" s="850"/>
      <c r="I3320" s="257"/>
      <c r="J3320" s="257"/>
      <c r="K3320" s="257"/>
      <c r="L3320" s="700"/>
      <c r="M3320" s="701"/>
    </row>
    <row r="3321" spans="1:13" hidden="1" x14ac:dyDescent="0.25">
      <c r="A3321" s="302"/>
      <c r="B3321" s="303"/>
      <c r="C3321" s="304"/>
      <c r="D3321" s="847"/>
      <c r="E3321" s="848"/>
      <c r="F3321" s="849"/>
      <c r="G3321" s="846"/>
      <c r="H3321" s="850"/>
      <c r="I3321" s="257"/>
      <c r="J3321" s="257"/>
      <c r="K3321" s="257"/>
      <c r="L3321" s="700"/>
      <c r="M3321" s="701"/>
    </row>
    <row r="3322" spans="1:13" hidden="1" x14ac:dyDescent="0.25">
      <c r="A3322" s="302"/>
      <c r="B3322" s="303"/>
      <c r="C3322" s="304"/>
      <c r="D3322" s="847"/>
      <c r="E3322" s="848"/>
      <c r="F3322" s="849"/>
      <c r="G3322" s="846"/>
      <c r="H3322" s="850"/>
      <c r="I3322" s="257"/>
      <c r="J3322" s="257"/>
      <c r="K3322" s="257"/>
      <c r="L3322" s="700"/>
      <c r="M3322" s="701"/>
    </row>
    <row r="3323" spans="1:13" hidden="1" x14ac:dyDescent="0.25">
      <c r="A3323" s="302"/>
      <c r="B3323" s="303"/>
      <c r="C3323" s="304"/>
      <c r="D3323" s="847"/>
      <c r="E3323" s="848"/>
      <c r="F3323" s="849"/>
      <c r="G3323" s="846"/>
      <c r="H3323" s="850"/>
      <c r="I3323" s="257"/>
      <c r="J3323" s="257"/>
      <c r="K3323" s="257"/>
      <c r="L3323" s="700"/>
      <c r="M3323" s="701"/>
    </row>
    <row r="3324" spans="1:13" hidden="1" x14ac:dyDescent="0.25">
      <c r="A3324" s="302"/>
      <c r="B3324" s="303"/>
      <c r="C3324" s="304"/>
      <c r="D3324" s="847"/>
      <c r="E3324" s="848"/>
      <c r="F3324" s="849"/>
      <c r="G3324" s="846"/>
      <c r="H3324" s="850"/>
      <c r="I3324" s="257"/>
      <c r="J3324" s="257"/>
      <c r="K3324" s="257"/>
      <c r="L3324" s="700"/>
      <c r="M3324" s="701"/>
    </row>
    <row r="3325" spans="1:13" hidden="1" x14ac:dyDescent="0.25">
      <c r="A3325" s="302"/>
      <c r="B3325" s="303"/>
      <c r="C3325" s="304"/>
      <c r="D3325" s="847"/>
      <c r="E3325" s="848"/>
      <c r="F3325" s="849"/>
      <c r="G3325" s="846"/>
      <c r="H3325" s="850"/>
      <c r="I3325" s="257"/>
      <c r="J3325" s="257"/>
      <c r="K3325" s="257"/>
      <c r="L3325" s="700"/>
      <c r="M3325" s="701"/>
    </row>
    <row r="3326" spans="1:13" hidden="1" x14ac:dyDescent="0.25">
      <c r="A3326" s="302"/>
      <c r="B3326" s="303"/>
      <c r="C3326" s="304"/>
      <c r="D3326" s="847"/>
      <c r="E3326" s="848"/>
      <c r="F3326" s="849"/>
      <c r="G3326" s="846"/>
      <c r="H3326" s="850"/>
      <c r="I3326" s="257"/>
      <c r="J3326" s="257"/>
      <c r="K3326" s="257"/>
      <c r="L3326" s="700"/>
      <c r="M3326" s="701"/>
    </row>
    <row r="3327" spans="1:13" hidden="1" x14ac:dyDescent="0.25">
      <c r="A3327" s="302"/>
      <c r="B3327" s="303"/>
      <c r="C3327" s="304"/>
      <c r="D3327" s="847"/>
      <c r="E3327" s="848"/>
      <c r="F3327" s="849"/>
      <c r="G3327" s="846"/>
      <c r="H3327" s="850"/>
      <c r="I3327" s="257"/>
      <c r="J3327" s="257"/>
      <c r="K3327" s="257"/>
      <c r="L3327" s="700"/>
      <c r="M3327" s="701"/>
    </row>
    <row r="3328" spans="1:13" hidden="1" x14ac:dyDescent="0.25">
      <c r="A3328" s="302"/>
      <c r="B3328" s="303"/>
      <c r="C3328" s="304"/>
      <c r="D3328" s="847"/>
      <c r="E3328" s="848"/>
      <c r="F3328" s="849"/>
      <c r="G3328" s="846"/>
      <c r="H3328" s="850"/>
      <c r="I3328" s="257"/>
      <c r="J3328" s="257"/>
      <c r="K3328" s="257"/>
      <c r="L3328" s="700"/>
      <c r="M3328" s="701"/>
    </row>
    <row r="3329" spans="1:13" hidden="1" x14ac:dyDescent="0.25">
      <c r="A3329" s="302"/>
      <c r="B3329" s="303"/>
      <c r="C3329" s="304"/>
      <c r="D3329" s="847"/>
      <c r="E3329" s="848"/>
      <c r="F3329" s="849"/>
      <c r="G3329" s="846"/>
      <c r="H3329" s="850"/>
      <c r="I3329" s="257"/>
      <c r="J3329" s="257"/>
      <c r="K3329" s="257"/>
      <c r="L3329" s="700"/>
      <c r="M3329" s="701"/>
    </row>
    <row r="3330" spans="1:13" hidden="1" x14ac:dyDescent="0.25">
      <c r="A3330" s="302"/>
      <c r="B3330" s="303"/>
      <c r="C3330" s="304"/>
      <c r="D3330" s="847"/>
      <c r="E3330" s="848"/>
      <c r="F3330" s="849"/>
      <c r="G3330" s="846"/>
      <c r="H3330" s="850"/>
      <c r="I3330" s="257"/>
      <c r="J3330" s="257"/>
      <c r="K3330" s="257"/>
      <c r="L3330" s="700"/>
      <c r="M3330" s="701"/>
    </row>
    <row r="3331" spans="1:13" hidden="1" x14ac:dyDescent="0.25">
      <c r="A3331" s="302"/>
      <c r="B3331" s="303"/>
      <c r="C3331" s="304"/>
      <c r="D3331" s="847"/>
      <c r="E3331" s="848"/>
      <c r="F3331" s="849"/>
      <c r="G3331" s="846"/>
      <c r="H3331" s="850"/>
      <c r="I3331" s="257"/>
      <c r="J3331" s="257"/>
      <c r="K3331" s="257"/>
      <c r="L3331" s="700"/>
      <c r="M3331" s="701"/>
    </row>
    <row r="3332" spans="1:13" hidden="1" x14ac:dyDescent="0.25">
      <c r="A3332" s="302"/>
      <c r="B3332" s="303"/>
      <c r="C3332" s="304"/>
      <c r="D3332" s="847"/>
      <c r="E3332" s="848"/>
      <c r="F3332" s="849"/>
      <c r="G3332" s="846"/>
      <c r="H3332" s="850"/>
      <c r="I3332" s="257"/>
      <c r="J3332" s="257"/>
      <c r="K3332" s="257"/>
      <c r="L3332" s="700"/>
      <c r="M3332" s="701"/>
    </row>
    <row r="3333" spans="1:13" hidden="1" x14ac:dyDescent="0.25">
      <c r="A3333" s="302"/>
      <c r="B3333" s="303"/>
      <c r="C3333" s="304"/>
      <c r="D3333" s="847"/>
      <c r="E3333" s="848"/>
      <c r="F3333" s="849"/>
      <c r="G3333" s="846"/>
      <c r="H3333" s="850"/>
      <c r="I3333" s="257"/>
      <c r="J3333" s="257"/>
      <c r="K3333" s="257"/>
      <c r="L3333" s="700"/>
      <c r="M3333" s="701"/>
    </row>
    <row r="3334" spans="1:13" hidden="1" x14ac:dyDescent="0.25">
      <c r="A3334" s="302"/>
      <c r="B3334" s="303"/>
      <c r="C3334" s="304"/>
      <c r="D3334" s="847"/>
      <c r="E3334" s="848"/>
      <c r="F3334" s="849"/>
      <c r="G3334" s="846"/>
      <c r="H3334" s="850"/>
      <c r="I3334" s="257"/>
      <c r="J3334" s="257"/>
      <c r="K3334" s="257"/>
      <c r="L3334" s="700"/>
      <c r="M3334" s="701"/>
    </row>
    <row r="3335" spans="1:13" hidden="1" x14ac:dyDescent="0.25">
      <c r="A3335" s="302"/>
      <c r="B3335" s="303"/>
      <c r="C3335" s="304"/>
      <c r="D3335" s="847"/>
      <c r="E3335" s="848"/>
      <c r="F3335" s="849"/>
      <c r="G3335" s="846"/>
      <c r="H3335" s="850"/>
      <c r="I3335" s="257"/>
      <c r="J3335" s="257"/>
      <c r="K3335" s="257"/>
      <c r="L3335" s="700"/>
      <c r="M3335" s="701"/>
    </row>
    <row r="3336" spans="1:13" hidden="1" x14ac:dyDescent="0.25">
      <c r="A3336" s="302"/>
      <c r="B3336" s="303"/>
      <c r="C3336" s="304"/>
      <c r="D3336" s="847"/>
      <c r="E3336" s="848"/>
      <c r="F3336" s="849"/>
      <c r="G3336" s="846"/>
      <c r="H3336" s="850"/>
      <c r="I3336" s="257"/>
      <c r="J3336" s="257"/>
      <c r="K3336" s="257"/>
      <c r="L3336" s="700"/>
      <c r="M3336" s="701"/>
    </row>
    <row r="3337" spans="1:13" hidden="1" x14ac:dyDescent="0.25">
      <c r="A3337" s="302"/>
      <c r="B3337" s="303"/>
      <c r="C3337" s="304"/>
      <c r="D3337" s="847"/>
      <c r="E3337" s="848"/>
      <c r="F3337" s="849"/>
      <c r="G3337" s="846"/>
      <c r="H3337" s="850"/>
      <c r="I3337" s="257"/>
      <c r="J3337" s="257"/>
      <c r="K3337" s="257"/>
      <c r="L3337" s="700"/>
      <c r="M3337" s="701"/>
    </row>
    <row r="3338" spans="1:13" hidden="1" x14ac:dyDescent="0.25">
      <c r="A3338" s="302"/>
      <c r="B3338" s="303"/>
      <c r="C3338" s="304"/>
      <c r="D3338" s="847"/>
      <c r="E3338" s="848"/>
      <c r="F3338" s="849"/>
      <c r="G3338" s="846"/>
      <c r="H3338" s="850"/>
      <c r="I3338" s="257"/>
      <c r="J3338" s="257"/>
      <c r="K3338" s="257"/>
      <c r="L3338" s="700"/>
      <c r="M3338" s="701"/>
    </row>
    <row r="3339" spans="1:13" hidden="1" x14ac:dyDescent="0.25">
      <c r="A3339" s="302"/>
      <c r="B3339" s="303"/>
      <c r="C3339" s="304"/>
      <c r="D3339" s="847"/>
      <c r="E3339" s="848"/>
      <c r="F3339" s="849"/>
      <c r="G3339" s="846"/>
      <c r="H3339" s="850"/>
      <c r="I3339" s="257"/>
      <c r="J3339" s="257"/>
      <c r="K3339" s="257"/>
      <c r="L3339" s="700"/>
      <c r="M3339" s="701"/>
    </row>
    <row r="3340" spans="1:13" hidden="1" x14ac:dyDescent="0.25">
      <c r="A3340" s="302"/>
      <c r="B3340" s="303"/>
      <c r="C3340" s="304"/>
      <c r="D3340" s="847"/>
      <c r="E3340" s="848"/>
      <c r="F3340" s="849"/>
      <c r="G3340" s="846"/>
      <c r="H3340" s="850"/>
      <c r="I3340" s="257"/>
      <c r="J3340" s="257"/>
      <c r="K3340" s="257"/>
      <c r="L3340" s="700"/>
      <c r="M3340" s="701"/>
    </row>
    <row r="3341" spans="1:13" hidden="1" x14ac:dyDescent="0.25">
      <c r="A3341" s="302"/>
      <c r="B3341" s="303"/>
      <c r="C3341" s="304"/>
      <c r="D3341" s="847"/>
      <c r="E3341" s="848"/>
      <c r="F3341" s="849"/>
      <c r="G3341" s="846"/>
      <c r="H3341" s="850"/>
      <c r="I3341" s="257"/>
      <c r="J3341" s="257"/>
      <c r="K3341" s="257"/>
      <c r="L3341" s="700"/>
      <c r="M3341" s="701"/>
    </row>
    <row r="3342" spans="1:13" hidden="1" x14ac:dyDescent="0.25">
      <c r="A3342" s="302"/>
      <c r="B3342" s="303"/>
      <c r="C3342" s="304"/>
      <c r="D3342" s="847"/>
      <c r="E3342" s="848"/>
      <c r="F3342" s="849"/>
      <c r="G3342" s="846"/>
      <c r="H3342" s="850"/>
      <c r="I3342" s="257"/>
      <c r="J3342" s="257"/>
      <c r="K3342" s="257"/>
      <c r="L3342" s="700"/>
      <c r="M3342" s="701"/>
    </row>
    <row r="3343" spans="1:13" hidden="1" x14ac:dyDescent="0.25">
      <c r="A3343" s="302"/>
      <c r="B3343" s="303"/>
      <c r="C3343" s="304"/>
      <c r="D3343" s="847"/>
      <c r="E3343" s="848"/>
      <c r="F3343" s="849"/>
      <c r="G3343" s="846"/>
      <c r="H3343" s="850"/>
      <c r="I3343" s="257"/>
      <c r="J3343" s="257"/>
      <c r="K3343" s="257"/>
      <c r="L3343" s="700"/>
      <c r="M3343" s="701"/>
    </row>
    <row r="3344" spans="1:13" hidden="1" x14ac:dyDescent="0.25">
      <c r="A3344" s="302"/>
      <c r="B3344" s="303"/>
      <c r="C3344" s="304"/>
      <c r="D3344" s="847"/>
      <c r="E3344" s="848"/>
      <c r="F3344" s="849"/>
      <c r="G3344" s="846"/>
      <c r="H3344" s="850"/>
      <c r="I3344" s="257"/>
      <c r="J3344" s="257"/>
      <c r="K3344" s="257"/>
      <c r="L3344" s="700"/>
      <c r="M3344" s="701"/>
    </row>
    <row r="3345" spans="1:13" hidden="1" x14ac:dyDescent="0.25">
      <c r="A3345" s="302"/>
      <c r="B3345" s="303"/>
      <c r="C3345" s="304"/>
      <c r="D3345" s="847"/>
      <c r="E3345" s="848"/>
      <c r="F3345" s="849"/>
      <c r="G3345" s="846"/>
      <c r="H3345" s="850"/>
      <c r="I3345" s="257"/>
      <c r="J3345" s="257"/>
      <c r="K3345" s="257"/>
      <c r="L3345" s="700"/>
      <c r="M3345" s="701"/>
    </row>
    <row r="3346" spans="1:13" hidden="1" x14ac:dyDescent="0.25">
      <c r="A3346" s="302"/>
      <c r="B3346" s="303"/>
      <c r="C3346" s="304"/>
      <c r="D3346" s="847"/>
      <c r="E3346" s="848"/>
      <c r="F3346" s="849"/>
      <c r="G3346" s="846"/>
      <c r="H3346" s="850"/>
      <c r="I3346" s="257"/>
      <c r="J3346" s="257"/>
      <c r="K3346" s="257"/>
      <c r="L3346" s="700"/>
      <c r="M3346" s="701"/>
    </row>
    <row r="3347" spans="1:13" hidden="1" x14ac:dyDescent="0.25">
      <c r="A3347" s="302"/>
      <c r="B3347" s="303"/>
      <c r="C3347" s="304"/>
      <c r="D3347" s="847"/>
      <c r="E3347" s="848"/>
      <c r="F3347" s="849"/>
      <c r="G3347" s="846"/>
      <c r="H3347" s="850"/>
      <c r="I3347" s="257"/>
      <c r="J3347" s="257"/>
      <c r="K3347" s="257"/>
      <c r="L3347" s="700"/>
      <c r="M3347" s="701"/>
    </row>
    <row r="3348" spans="1:13" hidden="1" x14ac:dyDescent="0.25">
      <c r="A3348" s="302"/>
      <c r="B3348" s="303"/>
      <c r="C3348" s="304"/>
      <c r="D3348" s="847"/>
      <c r="E3348" s="848"/>
      <c r="F3348" s="849"/>
      <c r="G3348" s="846"/>
      <c r="H3348" s="850"/>
      <c r="I3348" s="257"/>
      <c r="J3348" s="257"/>
      <c r="K3348" s="257"/>
      <c r="L3348" s="700"/>
      <c r="M3348" s="701"/>
    </row>
    <row r="3349" spans="1:13" hidden="1" x14ac:dyDescent="0.25">
      <c r="A3349" s="302"/>
      <c r="B3349" s="303"/>
      <c r="C3349" s="304"/>
      <c r="D3349" s="847"/>
      <c r="E3349" s="848"/>
      <c r="F3349" s="849"/>
      <c r="G3349" s="846"/>
      <c r="H3349" s="850"/>
      <c r="I3349" s="257"/>
      <c r="J3349" s="257"/>
      <c r="K3349" s="257"/>
      <c r="L3349" s="700"/>
      <c r="M3349" s="701"/>
    </row>
    <row r="3350" spans="1:13" hidden="1" x14ac:dyDescent="0.25">
      <c r="A3350" s="302"/>
      <c r="B3350" s="303"/>
      <c r="C3350" s="304"/>
      <c r="D3350" s="847"/>
      <c r="E3350" s="848"/>
      <c r="F3350" s="849"/>
      <c r="G3350" s="846"/>
      <c r="H3350" s="850"/>
      <c r="I3350" s="257"/>
      <c r="J3350" s="257"/>
      <c r="K3350" s="257"/>
      <c r="L3350" s="700"/>
      <c r="M3350" s="701"/>
    </row>
    <row r="3351" spans="1:13" hidden="1" x14ac:dyDescent="0.25">
      <c r="A3351" s="302"/>
      <c r="B3351" s="303"/>
      <c r="C3351" s="304"/>
      <c r="D3351" s="847"/>
      <c r="E3351" s="848"/>
      <c r="F3351" s="849"/>
      <c r="G3351" s="846"/>
      <c r="H3351" s="850"/>
      <c r="I3351" s="257"/>
      <c r="J3351" s="257"/>
      <c r="K3351" s="257"/>
      <c r="L3351" s="700"/>
      <c r="M3351" s="701"/>
    </row>
    <row r="3352" spans="1:13" hidden="1" x14ac:dyDescent="0.25">
      <c r="A3352" s="302"/>
      <c r="B3352" s="303"/>
      <c r="C3352" s="304"/>
      <c r="D3352" s="847"/>
      <c r="E3352" s="848"/>
      <c r="F3352" s="849"/>
      <c r="G3352" s="846"/>
      <c r="H3352" s="850"/>
      <c r="I3352" s="257"/>
      <c r="J3352" s="257"/>
      <c r="K3352" s="257"/>
      <c r="L3352" s="700"/>
      <c r="M3352" s="701"/>
    </row>
    <row r="3353" spans="1:13" hidden="1" x14ac:dyDescent="0.25">
      <c r="A3353" s="302"/>
      <c r="B3353" s="303"/>
      <c r="C3353" s="304"/>
      <c r="D3353" s="847"/>
      <c r="E3353" s="848"/>
      <c r="F3353" s="849"/>
      <c r="G3353" s="846"/>
      <c r="H3353" s="850"/>
      <c r="I3353" s="257"/>
      <c r="J3353" s="257"/>
      <c r="K3353" s="257"/>
      <c r="L3353" s="700"/>
      <c r="M3353" s="701"/>
    </row>
    <row r="3354" spans="1:13" hidden="1" x14ac:dyDescent="0.25">
      <c r="A3354" s="302"/>
      <c r="B3354" s="303"/>
      <c r="C3354" s="304"/>
      <c r="D3354" s="847"/>
      <c r="E3354" s="848"/>
      <c r="F3354" s="849"/>
      <c r="G3354" s="846"/>
      <c r="H3354" s="850"/>
      <c r="I3354" s="257"/>
      <c r="J3354" s="257"/>
      <c r="K3354" s="257"/>
      <c r="L3354" s="700"/>
      <c r="M3354" s="701"/>
    </row>
    <row r="3355" spans="1:13" hidden="1" x14ac:dyDescent="0.25">
      <c r="A3355" s="302"/>
      <c r="B3355" s="303"/>
      <c r="C3355" s="304"/>
      <c r="D3355" s="847"/>
      <c r="E3355" s="848"/>
      <c r="F3355" s="849"/>
      <c r="G3355" s="846"/>
      <c r="H3355" s="850"/>
      <c r="I3355" s="257"/>
      <c r="J3355" s="257"/>
      <c r="K3355" s="257"/>
      <c r="L3355" s="700"/>
      <c r="M3355" s="701"/>
    </row>
    <row r="3356" spans="1:13" hidden="1" x14ac:dyDescent="0.25">
      <c r="A3356" s="302"/>
      <c r="B3356" s="303"/>
      <c r="C3356" s="304"/>
      <c r="D3356" s="847"/>
      <c r="E3356" s="848"/>
      <c r="F3356" s="849"/>
      <c r="G3356" s="846"/>
      <c r="H3356" s="850"/>
      <c r="I3356" s="257"/>
      <c r="J3356" s="257"/>
      <c r="K3356" s="257"/>
      <c r="L3356" s="700"/>
      <c r="M3356" s="701"/>
    </row>
    <row r="3357" spans="1:13" hidden="1" x14ac:dyDescent="0.25">
      <c r="A3357" s="302"/>
      <c r="B3357" s="303"/>
      <c r="C3357" s="304"/>
      <c r="D3357" s="847"/>
      <c r="E3357" s="848"/>
      <c r="F3357" s="849"/>
      <c r="G3357" s="846"/>
      <c r="H3357" s="850"/>
      <c r="I3357" s="257"/>
      <c r="J3357" s="257"/>
      <c r="K3357" s="257"/>
      <c r="L3357" s="700"/>
      <c r="M3357" s="701"/>
    </row>
    <row r="3358" spans="1:13" hidden="1" x14ac:dyDescent="0.25">
      <c r="A3358" s="302"/>
      <c r="B3358" s="303"/>
      <c r="C3358" s="304"/>
      <c r="D3358" s="847"/>
      <c r="E3358" s="848"/>
      <c r="F3358" s="849"/>
      <c r="G3358" s="846"/>
      <c r="H3358" s="850"/>
      <c r="I3358" s="257"/>
      <c r="J3358" s="257"/>
      <c r="K3358" s="257"/>
      <c r="L3358" s="700"/>
      <c r="M3358" s="701"/>
    </row>
    <row r="3359" spans="1:13" hidden="1" x14ac:dyDescent="0.25">
      <c r="A3359" s="302"/>
      <c r="B3359" s="303"/>
      <c r="C3359" s="304"/>
      <c r="D3359" s="847"/>
      <c r="E3359" s="848"/>
      <c r="F3359" s="849"/>
      <c r="G3359" s="846"/>
      <c r="H3359" s="850"/>
      <c r="I3359" s="257"/>
      <c r="J3359" s="257"/>
      <c r="K3359" s="257"/>
      <c r="L3359" s="700"/>
      <c r="M3359" s="701"/>
    </row>
    <row r="3360" spans="1:13" hidden="1" x14ac:dyDescent="0.25">
      <c r="A3360" s="302"/>
      <c r="B3360" s="303"/>
      <c r="C3360" s="304"/>
      <c r="D3360" s="847"/>
      <c r="E3360" s="848"/>
      <c r="F3360" s="849"/>
      <c r="G3360" s="846"/>
      <c r="H3360" s="850"/>
      <c r="I3360" s="257"/>
      <c r="J3360" s="257"/>
      <c r="K3360" s="257"/>
      <c r="L3360" s="700"/>
      <c r="M3360" s="701"/>
    </row>
    <row r="3361" spans="1:13" hidden="1" x14ac:dyDescent="0.25">
      <c r="A3361" s="302"/>
      <c r="B3361" s="303"/>
      <c r="C3361" s="304"/>
      <c r="D3361" s="847"/>
      <c r="E3361" s="848"/>
      <c r="F3361" s="849"/>
      <c r="G3361" s="846"/>
      <c r="H3361" s="850"/>
      <c r="I3361" s="257"/>
      <c r="J3361" s="257"/>
      <c r="K3361" s="257"/>
      <c r="L3361" s="700"/>
      <c r="M3361" s="701"/>
    </row>
    <row r="3362" spans="1:13" hidden="1" x14ac:dyDescent="0.25">
      <c r="A3362" s="302"/>
      <c r="B3362" s="303"/>
      <c r="C3362" s="304"/>
      <c r="D3362" s="847"/>
      <c r="E3362" s="848"/>
      <c r="F3362" s="849"/>
      <c r="G3362" s="846"/>
      <c r="H3362" s="850"/>
      <c r="I3362" s="257"/>
      <c r="J3362" s="257"/>
      <c r="K3362" s="257"/>
      <c r="L3362" s="700"/>
      <c r="M3362" s="701"/>
    </row>
    <row r="3363" spans="1:13" hidden="1" x14ac:dyDescent="0.25">
      <c r="A3363" s="302"/>
      <c r="B3363" s="303"/>
      <c r="C3363" s="304"/>
      <c r="D3363" s="847"/>
      <c r="E3363" s="848"/>
      <c r="F3363" s="849"/>
      <c r="G3363" s="846"/>
      <c r="H3363" s="850"/>
      <c r="I3363" s="257"/>
      <c r="J3363" s="257"/>
      <c r="K3363" s="257"/>
      <c r="L3363" s="700"/>
      <c r="M3363" s="701"/>
    </row>
    <row r="3364" spans="1:13" hidden="1" x14ac:dyDescent="0.25">
      <c r="A3364" s="302"/>
      <c r="B3364" s="303"/>
      <c r="C3364" s="304"/>
      <c r="D3364" s="847"/>
      <c r="E3364" s="848"/>
      <c r="F3364" s="849"/>
      <c r="G3364" s="846"/>
      <c r="H3364" s="850"/>
      <c r="I3364" s="257"/>
      <c r="J3364" s="257"/>
      <c r="K3364" s="257"/>
      <c r="L3364" s="700"/>
      <c r="M3364" s="701"/>
    </row>
    <row r="3365" spans="1:13" hidden="1" x14ac:dyDescent="0.25">
      <c r="A3365" s="302"/>
      <c r="B3365" s="303"/>
      <c r="C3365" s="304"/>
      <c r="D3365" s="847"/>
      <c r="E3365" s="848"/>
      <c r="F3365" s="849"/>
      <c r="G3365" s="846"/>
      <c r="H3365" s="850"/>
      <c r="I3365" s="257"/>
      <c r="J3365" s="257"/>
      <c r="K3365" s="257"/>
      <c r="L3365" s="700"/>
      <c r="M3365" s="701"/>
    </row>
    <row r="3366" spans="1:13" hidden="1" x14ac:dyDescent="0.25">
      <c r="A3366" s="302"/>
      <c r="B3366" s="303"/>
      <c r="C3366" s="304"/>
      <c r="D3366" s="847"/>
      <c r="E3366" s="848"/>
      <c r="F3366" s="849"/>
      <c r="G3366" s="846"/>
      <c r="H3366" s="850"/>
      <c r="I3366" s="257"/>
      <c r="J3366" s="257"/>
      <c r="K3366" s="257"/>
      <c r="L3366" s="700"/>
      <c r="M3366" s="701"/>
    </row>
    <row r="3367" spans="1:13" hidden="1" x14ac:dyDescent="0.25">
      <c r="A3367" s="302"/>
      <c r="B3367" s="303"/>
      <c r="C3367" s="304"/>
      <c r="D3367" s="847"/>
      <c r="E3367" s="848"/>
      <c r="F3367" s="849"/>
      <c r="G3367" s="846"/>
      <c r="H3367" s="850"/>
      <c r="I3367" s="257"/>
      <c r="J3367" s="257"/>
      <c r="K3367" s="257"/>
      <c r="L3367" s="700"/>
      <c r="M3367" s="701"/>
    </row>
    <row r="3368" spans="1:13" hidden="1" x14ac:dyDescent="0.25">
      <c r="A3368" s="302"/>
      <c r="B3368" s="303"/>
      <c r="C3368" s="304"/>
      <c r="D3368" s="847"/>
      <c r="E3368" s="848"/>
      <c r="F3368" s="849"/>
      <c r="G3368" s="846"/>
      <c r="H3368" s="850"/>
      <c r="I3368" s="257"/>
      <c r="J3368" s="257"/>
      <c r="K3368" s="257"/>
      <c r="L3368" s="700"/>
      <c r="M3368" s="701"/>
    </row>
    <row r="3369" spans="1:13" hidden="1" x14ac:dyDescent="0.25">
      <c r="A3369" s="302"/>
      <c r="B3369" s="303"/>
      <c r="C3369" s="304"/>
      <c r="D3369" s="847"/>
      <c r="E3369" s="848"/>
      <c r="F3369" s="849"/>
      <c r="G3369" s="846"/>
      <c r="H3369" s="850"/>
      <c r="I3369" s="257"/>
      <c r="J3369" s="257"/>
      <c r="K3369" s="257"/>
      <c r="L3369" s="700"/>
      <c r="M3369" s="701"/>
    </row>
    <row r="3370" spans="1:13" hidden="1" x14ac:dyDescent="0.25">
      <c r="A3370" s="302"/>
      <c r="B3370" s="303"/>
      <c r="C3370" s="304"/>
      <c r="D3370" s="847"/>
      <c r="E3370" s="848"/>
      <c r="F3370" s="849"/>
      <c r="G3370" s="846"/>
      <c r="H3370" s="850"/>
      <c r="I3370" s="257"/>
      <c r="J3370" s="257"/>
      <c r="K3370" s="257"/>
      <c r="L3370" s="700"/>
      <c r="M3370" s="701"/>
    </row>
    <row r="3371" spans="1:13" hidden="1" x14ac:dyDescent="0.25">
      <c r="A3371" s="302"/>
      <c r="B3371" s="303"/>
      <c r="C3371" s="304"/>
      <c r="D3371" s="847"/>
      <c r="E3371" s="848"/>
      <c r="F3371" s="849"/>
      <c r="G3371" s="846"/>
      <c r="H3371" s="850"/>
      <c r="I3371" s="257"/>
      <c r="J3371" s="257"/>
      <c r="K3371" s="257"/>
      <c r="L3371" s="700"/>
      <c r="M3371" s="701"/>
    </row>
    <row r="3372" spans="1:13" hidden="1" x14ac:dyDescent="0.25">
      <c r="A3372" s="302"/>
      <c r="B3372" s="303"/>
      <c r="C3372" s="304"/>
      <c r="D3372" s="847"/>
      <c r="E3372" s="848"/>
      <c r="F3372" s="849"/>
      <c r="G3372" s="846"/>
      <c r="H3372" s="850"/>
      <c r="I3372" s="257"/>
      <c r="J3372" s="257"/>
      <c r="K3372" s="257"/>
      <c r="L3372" s="700"/>
      <c r="M3372" s="701"/>
    </row>
    <row r="3373" spans="1:13" hidden="1" x14ac:dyDescent="0.25">
      <c r="A3373" s="302"/>
      <c r="B3373" s="303"/>
      <c r="C3373" s="304"/>
      <c r="D3373" s="847"/>
      <c r="E3373" s="848"/>
      <c r="F3373" s="849"/>
      <c r="G3373" s="846"/>
      <c r="H3373" s="850"/>
      <c r="I3373" s="257"/>
      <c r="J3373" s="257"/>
      <c r="K3373" s="257"/>
      <c r="L3373" s="700"/>
      <c r="M3373" s="701"/>
    </row>
    <row r="3374" spans="1:13" hidden="1" x14ac:dyDescent="0.25">
      <c r="A3374" s="302"/>
      <c r="B3374" s="303"/>
      <c r="C3374" s="304"/>
      <c r="D3374" s="847"/>
      <c r="E3374" s="848"/>
      <c r="F3374" s="849"/>
      <c r="G3374" s="846"/>
      <c r="H3374" s="850"/>
      <c r="I3374" s="257"/>
      <c r="J3374" s="257"/>
      <c r="K3374" s="257"/>
      <c r="L3374" s="700"/>
      <c r="M3374" s="701"/>
    </row>
    <row r="3375" spans="1:13" hidden="1" x14ac:dyDescent="0.25">
      <c r="A3375" s="302"/>
      <c r="B3375" s="303"/>
      <c r="C3375" s="304"/>
      <c r="D3375" s="847"/>
      <c r="E3375" s="848"/>
      <c r="F3375" s="849"/>
      <c r="G3375" s="846"/>
      <c r="H3375" s="850"/>
      <c r="I3375" s="257"/>
      <c r="J3375" s="257"/>
      <c r="K3375" s="257"/>
      <c r="L3375" s="700"/>
      <c r="M3375" s="701"/>
    </row>
    <row r="3376" spans="1:13" hidden="1" x14ac:dyDescent="0.25">
      <c r="A3376" s="302"/>
      <c r="B3376" s="303"/>
      <c r="C3376" s="304"/>
      <c r="D3376" s="847"/>
      <c r="E3376" s="848"/>
      <c r="F3376" s="849"/>
      <c r="G3376" s="846"/>
      <c r="H3376" s="850"/>
      <c r="I3376" s="257"/>
      <c r="J3376" s="257"/>
      <c r="K3376" s="257"/>
      <c r="L3376" s="700"/>
      <c r="M3376" s="701"/>
    </row>
    <row r="3377" spans="1:13" hidden="1" x14ac:dyDescent="0.25">
      <c r="A3377" s="302"/>
      <c r="B3377" s="303"/>
      <c r="C3377" s="304"/>
      <c r="D3377" s="847"/>
      <c r="E3377" s="848"/>
      <c r="F3377" s="849"/>
      <c r="G3377" s="846"/>
      <c r="H3377" s="850"/>
      <c r="I3377" s="257"/>
      <c r="J3377" s="257"/>
      <c r="K3377" s="257"/>
      <c r="L3377" s="700"/>
      <c r="M3377" s="701"/>
    </row>
    <row r="3378" spans="1:13" hidden="1" x14ac:dyDescent="0.25">
      <c r="A3378" s="302"/>
      <c r="B3378" s="303"/>
      <c r="C3378" s="304"/>
      <c r="D3378" s="847"/>
      <c r="E3378" s="848"/>
      <c r="F3378" s="849"/>
      <c r="G3378" s="846"/>
      <c r="H3378" s="850"/>
      <c r="I3378" s="257"/>
      <c r="J3378" s="257"/>
      <c r="K3378" s="257"/>
      <c r="L3378" s="700"/>
      <c r="M3378" s="701"/>
    </row>
    <row r="3379" spans="1:13" hidden="1" x14ac:dyDescent="0.25">
      <c r="A3379" s="302"/>
      <c r="B3379" s="303"/>
      <c r="C3379" s="304"/>
      <c r="D3379" s="847"/>
      <c r="E3379" s="848"/>
      <c r="F3379" s="849"/>
      <c r="G3379" s="846"/>
      <c r="H3379" s="850"/>
      <c r="I3379" s="257"/>
      <c r="J3379" s="257"/>
      <c r="K3379" s="257"/>
      <c r="L3379" s="700"/>
      <c r="M3379" s="701"/>
    </row>
    <row r="3380" spans="1:13" hidden="1" x14ac:dyDescent="0.25">
      <c r="A3380" s="302"/>
      <c r="B3380" s="303"/>
      <c r="C3380" s="304"/>
      <c r="D3380" s="847"/>
      <c r="E3380" s="848"/>
      <c r="F3380" s="849"/>
      <c r="G3380" s="846"/>
      <c r="H3380" s="850"/>
      <c r="I3380" s="257"/>
      <c r="J3380" s="257"/>
      <c r="K3380" s="257"/>
      <c r="L3380" s="700"/>
      <c r="M3380" s="701"/>
    </row>
    <row r="3381" spans="1:13" hidden="1" x14ac:dyDescent="0.25">
      <c r="A3381" s="302"/>
      <c r="B3381" s="303"/>
      <c r="C3381" s="304"/>
      <c r="D3381" s="847"/>
      <c r="E3381" s="848"/>
      <c r="F3381" s="849"/>
      <c r="G3381" s="846"/>
      <c r="H3381" s="850"/>
      <c r="I3381" s="257"/>
      <c r="J3381" s="257"/>
      <c r="K3381" s="257"/>
      <c r="L3381" s="700"/>
      <c r="M3381" s="701"/>
    </row>
    <row r="3382" spans="1:13" hidden="1" x14ac:dyDescent="0.25">
      <c r="A3382" s="302"/>
      <c r="B3382" s="303"/>
      <c r="C3382" s="304"/>
      <c r="D3382" s="847"/>
      <c r="E3382" s="848"/>
      <c r="F3382" s="849"/>
      <c r="G3382" s="846"/>
      <c r="H3382" s="850"/>
      <c r="I3382" s="257"/>
      <c r="J3382" s="257"/>
      <c r="K3382" s="257"/>
      <c r="L3382" s="700"/>
      <c r="M3382" s="701"/>
    </row>
    <row r="3383" spans="1:13" hidden="1" x14ac:dyDescent="0.25">
      <c r="A3383" s="302"/>
      <c r="B3383" s="303"/>
      <c r="C3383" s="304"/>
      <c r="D3383" s="847"/>
      <c r="E3383" s="848"/>
      <c r="F3383" s="849"/>
      <c r="G3383" s="846"/>
      <c r="H3383" s="850"/>
      <c r="I3383" s="257"/>
      <c r="J3383" s="257"/>
      <c r="K3383" s="257"/>
      <c r="L3383" s="700"/>
      <c r="M3383" s="701"/>
    </row>
    <row r="3384" spans="1:13" hidden="1" x14ac:dyDescent="0.25">
      <c r="A3384" s="302"/>
      <c r="B3384" s="303"/>
      <c r="C3384" s="304"/>
      <c r="D3384" s="847"/>
      <c r="E3384" s="848"/>
      <c r="F3384" s="849"/>
      <c r="G3384" s="846"/>
      <c r="H3384" s="850"/>
      <c r="I3384" s="257"/>
      <c r="J3384" s="257"/>
      <c r="K3384" s="257"/>
      <c r="L3384" s="700"/>
      <c r="M3384" s="701"/>
    </row>
    <row r="3385" spans="1:13" hidden="1" x14ac:dyDescent="0.25">
      <c r="A3385" s="302"/>
      <c r="B3385" s="303"/>
      <c r="C3385" s="304"/>
      <c r="D3385" s="847"/>
      <c r="E3385" s="848"/>
      <c r="F3385" s="849"/>
      <c r="G3385" s="846"/>
      <c r="H3385" s="850"/>
      <c r="I3385" s="257"/>
      <c r="J3385" s="257"/>
      <c r="K3385" s="257"/>
      <c r="L3385" s="700"/>
      <c r="M3385" s="701"/>
    </row>
    <row r="3386" spans="1:13" hidden="1" x14ac:dyDescent="0.25">
      <c r="A3386" s="302"/>
      <c r="B3386" s="303"/>
      <c r="C3386" s="304"/>
      <c r="D3386" s="847"/>
      <c r="E3386" s="848"/>
      <c r="F3386" s="849"/>
      <c r="G3386" s="846"/>
      <c r="H3386" s="850"/>
      <c r="I3386" s="257"/>
      <c r="J3386" s="257"/>
      <c r="K3386" s="257"/>
      <c r="L3386" s="700"/>
      <c r="M3386" s="701"/>
    </row>
    <row r="3387" spans="1:13" hidden="1" x14ac:dyDescent="0.25">
      <c r="A3387" s="302"/>
      <c r="B3387" s="303"/>
      <c r="C3387" s="304"/>
      <c r="D3387" s="847"/>
      <c r="E3387" s="848"/>
      <c r="F3387" s="849"/>
      <c r="G3387" s="846"/>
      <c r="H3387" s="850"/>
      <c r="I3387" s="257"/>
      <c r="J3387" s="257"/>
      <c r="K3387" s="257"/>
      <c r="L3387" s="700"/>
      <c r="M3387" s="701"/>
    </row>
    <row r="3388" spans="1:13" hidden="1" x14ac:dyDescent="0.25">
      <c r="A3388" s="302"/>
      <c r="B3388" s="303"/>
      <c r="C3388" s="304"/>
      <c r="D3388" s="847"/>
      <c r="E3388" s="848"/>
      <c r="F3388" s="849"/>
      <c r="G3388" s="846"/>
      <c r="H3388" s="850"/>
      <c r="I3388" s="257"/>
      <c r="J3388" s="257"/>
      <c r="K3388" s="257"/>
      <c r="L3388" s="700"/>
      <c r="M3388" s="701"/>
    </row>
    <row r="3389" spans="1:13" hidden="1" x14ac:dyDescent="0.25">
      <c r="A3389" s="302"/>
      <c r="B3389" s="303"/>
      <c r="C3389" s="304"/>
      <c r="D3389" s="847"/>
      <c r="E3389" s="848"/>
      <c r="F3389" s="849"/>
      <c r="G3389" s="846"/>
      <c r="H3389" s="850"/>
      <c r="I3389" s="257"/>
      <c r="J3389" s="257"/>
      <c r="K3389" s="257"/>
      <c r="L3389" s="700"/>
      <c r="M3389" s="701"/>
    </row>
    <row r="3390" spans="1:13" hidden="1" x14ac:dyDescent="0.25">
      <c r="A3390" s="302"/>
      <c r="B3390" s="303"/>
      <c r="C3390" s="304"/>
      <c r="D3390" s="847"/>
      <c r="E3390" s="848"/>
      <c r="F3390" s="849"/>
      <c r="G3390" s="846"/>
      <c r="H3390" s="850"/>
      <c r="I3390" s="257"/>
      <c r="J3390" s="257"/>
      <c r="K3390" s="257"/>
      <c r="L3390" s="700"/>
      <c r="M3390" s="701"/>
    </row>
    <row r="3391" spans="1:13" hidden="1" x14ac:dyDescent="0.25">
      <c r="A3391" s="302"/>
      <c r="B3391" s="303"/>
      <c r="C3391" s="304"/>
      <c r="D3391" s="847"/>
      <c r="E3391" s="848"/>
      <c r="F3391" s="849"/>
      <c r="G3391" s="846"/>
      <c r="H3391" s="850"/>
      <c r="I3391" s="257"/>
      <c r="J3391" s="257"/>
      <c r="K3391" s="257"/>
      <c r="L3391" s="700"/>
      <c r="M3391" s="701"/>
    </row>
    <row r="3392" spans="1:13" hidden="1" x14ac:dyDescent="0.25">
      <c r="A3392" s="302"/>
      <c r="B3392" s="303"/>
      <c r="C3392" s="304"/>
      <c r="D3392" s="847"/>
      <c r="E3392" s="848"/>
      <c r="F3392" s="849"/>
      <c r="G3392" s="846"/>
      <c r="H3392" s="850"/>
      <c r="I3392" s="257"/>
      <c r="J3392" s="257"/>
      <c r="K3392" s="257"/>
      <c r="L3392" s="700"/>
      <c r="M3392" s="701"/>
    </row>
    <row r="3393" spans="1:13" hidden="1" x14ac:dyDescent="0.25">
      <c r="A3393" s="302"/>
      <c r="B3393" s="303"/>
      <c r="C3393" s="304"/>
      <c r="D3393" s="847"/>
      <c r="E3393" s="848"/>
      <c r="F3393" s="849"/>
      <c r="G3393" s="846"/>
      <c r="H3393" s="850"/>
      <c r="I3393" s="257"/>
      <c r="J3393" s="257"/>
      <c r="K3393" s="257"/>
      <c r="L3393" s="700"/>
      <c r="M3393" s="701"/>
    </row>
    <row r="3394" spans="1:13" hidden="1" x14ac:dyDescent="0.25">
      <c r="A3394" s="302"/>
      <c r="B3394" s="303"/>
      <c r="C3394" s="304"/>
      <c r="D3394" s="847"/>
      <c r="E3394" s="848"/>
      <c r="F3394" s="849"/>
      <c r="G3394" s="846"/>
      <c r="H3394" s="850"/>
      <c r="I3394" s="257"/>
      <c r="J3394" s="257"/>
      <c r="K3394" s="257"/>
      <c r="L3394" s="700"/>
      <c r="M3394" s="701"/>
    </row>
    <row r="3395" spans="1:13" hidden="1" x14ac:dyDescent="0.25">
      <c r="A3395" s="302"/>
      <c r="B3395" s="303"/>
      <c r="C3395" s="304"/>
      <c r="D3395" s="847"/>
      <c r="E3395" s="848"/>
      <c r="F3395" s="849"/>
      <c r="G3395" s="846"/>
      <c r="H3395" s="850"/>
      <c r="I3395" s="257"/>
      <c r="J3395" s="257"/>
      <c r="K3395" s="257"/>
      <c r="L3395" s="700"/>
      <c r="M3395" s="701"/>
    </row>
    <row r="3396" spans="1:13" hidden="1" x14ac:dyDescent="0.25">
      <c r="A3396" s="302"/>
      <c r="B3396" s="303"/>
      <c r="C3396" s="304"/>
      <c r="D3396" s="847"/>
      <c r="E3396" s="848"/>
      <c r="F3396" s="849"/>
      <c r="G3396" s="846"/>
      <c r="H3396" s="850"/>
      <c r="I3396" s="257"/>
      <c r="J3396" s="257"/>
      <c r="K3396" s="257"/>
      <c r="L3396" s="700"/>
      <c r="M3396" s="701"/>
    </row>
    <row r="3397" spans="1:13" hidden="1" x14ac:dyDescent="0.25">
      <c r="A3397" s="302"/>
      <c r="B3397" s="303"/>
      <c r="C3397" s="304"/>
      <c r="D3397" s="847"/>
      <c r="E3397" s="848"/>
      <c r="F3397" s="849"/>
      <c r="G3397" s="846"/>
      <c r="H3397" s="850"/>
      <c r="I3397" s="257"/>
      <c r="J3397" s="257"/>
      <c r="K3397" s="257"/>
      <c r="L3397" s="700"/>
      <c r="M3397" s="701"/>
    </row>
    <row r="3398" spans="1:13" hidden="1" x14ac:dyDescent="0.25">
      <c r="A3398" s="302"/>
      <c r="B3398" s="303"/>
      <c r="C3398" s="304"/>
      <c r="D3398" s="847"/>
      <c r="E3398" s="848"/>
      <c r="F3398" s="849"/>
      <c r="G3398" s="846"/>
      <c r="H3398" s="850"/>
      <c r="I3398" s="257"/>
      <c r="J3398" s="257"/>
      <c r="K3398" s="257"/>
      <c r="L3398" s="700"/>
      <c r="M3398" s="701"/>
    </row>
    <row r="3399" spans="1:13" hidden="1" x14ac:dyDescent="0.25">
      <c r="A3399" s="302"/>
      <c r="B3399" s="303"/>
      <c r="C3399" s="304"/>
      <c r="D3399" s="847"/>
      <c r="E3399" s="848"/>
      <c r="F3399" s="849"/>
      <c r="G3399" s="846"/>
      <c r="H3399" s="850"/>
      <c r="I3399" s="257"/>
      <c r="J3399" s="257"/>
      <c r="K3399" s="257"/>
      <c r="L3399" s="700"/>
      <c r="M3399" s="701"/>
    </row>
    <row r="3400" spans="1:13" hidden="1" x14ac:dyDescent="0.25">
      <c r="A3400" s="302"/>
      <c r="B3400" s="303"/>
      <c r="C3400" s="304"/>
      <c r="D3400" s="847"/>
      <c r="E3400" s="848"/>
      <c r="F3400" s="849"/>
      <c r="G3400" s="846"/>
      <c r="H3400" s="850"/>
      <c r="I3400" s="257"/>
      <c r="J3400" s="257"/>
      <c r="K3400" s="257"/>
      <c r="L3400" s="700"/>
      <c r="M3400" s="701"/>
    </row>
    <row r="3401" spans="1:13" hidden="1" x14ac:dyDescent="0.25">
      <c r="A3401" s="302"/>
      <c r="B3401" s="303"/>
      <c r="C3401" s="304"/>
      <c r="D3401" s="847"/>
      <c r="E3401" s="848"/>
      <c r="F3401" s="849"/>
      <c r="G3401" s="846"/>
      <c r="H3401" s="850"/>
      <c r="I3401" s="257"/>
      <c r="J3401" s="257"/>
      <c r="K3401" s="257"/>
      <c r="L3401" s="700"/>
      <c r="M3401" s="701"/>
    </row>
    <row r="3402" spans="1:13" hidden="1" x14ac:dyDescent="0.25">
      <c r="A3402" s="302"/>
      <c r="B3402" s="303"/>
      <c r="C3402" s="304"/>
      <c r="D3402" s="847"/>
      <c r="E3402" s="848"/>
      <c r="F3402" s="849"/>
      <c r="G3402" s="846"/>
      <c r="H3402" s="850"/>
      <c r="I3402" s="257"/>
      <c r="J3402" s="257"/>
      <c r="K3402" s="257"/>
      <c r="L3402" s="700"/>
      <c r="M3402" s="701"/>
    </row>
    <row r="3403" spans="1:13" hidden="1" x14ac:dyDescent="0.25">
      <c r="A3403" s="302"/>
      <c r="B3403" s="303"/>
      <c r="C3403" s="304"/>
      <c r="D3403" s="847"/>
      <c r="E3403" s="848"/>
      <c r="F3403" s="849"/>
      <c r="G3403" s="846"/>
      <c r="H3403" s="850"/>
      <c r="I3403" s="257"/>
      <c r="J3403" s="257"/>
      <c r="K3403" s="257"/>
      <c r="L3403" s="700"/>
      <c r="M3403" s="701"/>
    </row>
    <row r="3404" spans="1:13" hidden="1" x14ac:dyDescent="0.25">
      <c r="A3404" s="302"/>
      <c r="B3404" s="303"/>
      <c r="C3404" s="304"/>
      <c r="D3404" s="847"/>
      <c r="E3404" s="848"/>
      <c r="F3404" s="849"/>
      <c r="G3404" s="846"/>
      <c r="H3404" s="850"/>
      <c r="I3404" s="257"/>
      <c r="J3404" s="257"/>
      <c r="K3404" s="257"/>
      <c r="L3404" s="700"/>
      <c r="M3404" s="701"/>
    </row>
    <row r="3405" spans="1:13" hidden="1" x14ac:dyDescent="0.25">
      <c r="A3405" s="302"/>
      <c r="B3405" s="303"/>
      <c r="C3405" s="304"/>
      <c r="D3405" s="847"/>
      <c r="E3405" s="848"/>
      <c r="F3405" s="849"/>
      <c r="G3405" s="846"/>
      <c r="H3405" s="850"/>
      <c r="I3405" s="257"/>
      <c r="J3405" s="257"/>
      <c r="K3405" s="257"/>
      <c r="L3405" s="700"/>
      <c r="M3405" s="701"/>
    </row>
    <row r="3406" spans="1:13" hidden="1" x14ac:dyDescent="0.25">
      <c r="A3406" s="302"/>
      <c r="B3406" s="303"/>
      <c r="C3406" s="304"/>
      <c r="D3406" s="847"/>
      <c r="E3406" s="848"/>
      <c r="F3406" s="849"/>
      <c r="G3406" s="846"/>
      <c r="H3406" s="850"/>
      <c r="I3406" s="257"/>
      <c r="J3406" s="257"/>
      <c r="K3406" s="257"/>
      <c r="L3406" s="700"/>
      <c r="M3406" s="701"/>
    </row>
    <row r="3407" spans="1:13" hidden="1" x14ac:dyDescent="0.25">
      <c r="A3407" s="302"/>
      <c r="B3407" s="303"/>
      <c r="C3407" s="304"/>
      <c r="D3407" s="847"/>
      <c r="E3407" s="848"/>
      <c r="F3407" s="849"/>
      <c r="G3407" s="846"/>
      <c r="H3407" s="850"/>
      <c r="I3407" s="257"/>
      <c r="J3407" s="257"/>
      <c r="K3407" s="257"/>
      <c r="L3407" s="700"/>
      <c r="M3407" s="701"/>
    </row>
    <row r="3408" spans="1:13" hidden="1" x14ac:dyDescent="0.25">
      <c r="A3408" s="302"/>
      <c r="B3408" s="303"/>
      <c r="C3408" s="304"/>
      <c r="D3408" s="847"/>
      <c r="E3408" s="848"/>
      <c r="F3408" s="849"/>
      <c r="G3408" s="846"/>
      <c r="H3408" s="850"/>
      <c r="I3408" s="257"/>
      <c r="J3408" s="257"/>
      <c r="K3408" s="257"/>
      <c r="L3408" s="700"/>
      <c r="M3408" s="701"/>
    </row>
    <row r="3409" spans="1:13" hidden="1" x14ac:dyDescent="0.25">
      <c r="A3409" s="302"/>
      <c r="B3409" s="303"/>
      <c r="C3409" s="304"/>
      <c r="D3409" s="847"/>
      <c r="E3409" s="848"/>
      <c r="F3409" s="849"/>
      <c r="G3409" s="846"/>
      <c r="H3409" s="850"/>
      <c r="I3409" s="257"/>
      <c r="J3409" s="257"/>
      <c r="K3409" s="257"/>
      <c r="L3409" s="700"/>
      <c r="M3409" s="701"/>
    </row>
    <row r="3410" spans="1:13" hidden="1" x14ac:dyDescent="0.25">
      <c r="A3410" s="302"/>
      <c r="B3410" s="303"/>
      <c r="C3410" s="304"/>
      <c r="D3410" s="847"/>
      <c r="E3410" s="848"/>
      <c r="F3410" s="849"/>
      <c r="G3410" s="846"/>
      <c r="H3410" s="850"/>
      <c r="I3410" s="257"/>
      <c r="J3410" s="257"/>
      <c r="K3410" s="257"/>
      <c r="L3410" s="700"/>
      <c r="M3410" s="701"/>
    </row>
    <row r="3411" spans="1:13" hidden="1" x14ac:dyDescent="0.25">
      <c r="A3411" s="302"/>
      <c r="B3411" s="303"/>
      <c r="C3411" s="304"/>
      <c r="D3411" s="847"/>
      <c r="E3411" s="848"/>
      <c r="F3411" s="849"/>
      <c r="G3411" s="846"/>
      <c r="H3411" s="850"/>
      <c r="I3411" s="257"/>
      <c r="J3411" s="257"/>
      <c r="K3411" s="257"/>
      <c r="L3411" s="700"/>
      <c r="M3411" s="701"/>
    </row>
    <row r="3412" spans="1:13" hidden="1" x14ac:dyDescent="0.25">
      <c r="A3412" s="302"/>
      <c r="B3412" s="303"/>
      <c r="C3412" s="304"/>
      <c r="D3412" s="847"/>
      <c r="E3412" s="848"/>
      <c r="F3412" s="849"/>
      <c r="G3412" s="846"/>
      <c r="H3412" s="850"/>
      <c r="I3412" s="257"/>
      <c r="J3412" s="257"/>
      <c r="K3412" s="257"/>
      <c r="L3412" s="700"/>
      <c r="M3412" s="701"/>
    </row>
    <row r="3413" spans="1:13" hidden="1" x14ac:dyDescent="0.25">
      <c r="A3413" s="302"/>
      <c r="B3413" s="303"/>
      <c r="C3413" s="304"/>
      <c r="D3413" s="847"/>
      <c r="E3413" s="848"/>
      <c r="F3413" s="849"/>
      <c r="G3413" s="846"/>
      <c r="H3413" s="850"/>
      <c r="I3413" s="257"/>
      <c r="J3413" s="257"/>
      <c r="K3413" s="257"/>
      <c r="L3413" s="700"/>
      <c r="M3413" s="701"/>
    </row>
    <row r="3414" spans="1:13" hidden="1" x14ac:dyDescent="0.25">
      <c r="A3414" s="302"/>
      <c r="B3414" s="303"/>
      <c r="C3414" s="304"/>
      <c r="D3414" s="847"/>
      <c r="E3414" s="848"/>
      <c r="F3414" s="849"/>
      <c r="G3414" s="846"/>
      <c r="H3414" s="850"/>
      <c r="I3414" s="257"/>
      <c r="J3414" s="257"/>
      <c r="K3414" s="257"/>
      <c r="L3414" s="700"/>
      <c r="M3414" s="701"/>
    </row>
    <row r="3415" spans="1:13" hidden="1" x14ac:dyDescent="0.25">
      <c r="A3415" s="302"/>
      <c r="B3415" s="303"/>
      <c r="C3415" s="304"/>
      <c r="D3415" s="847"/>
      <c r="E3415" s="848"/>
      <c r="F3415" s="849"/>
      <c r="G3415" s="846"/>
      <c r="H3415" s="850"/>
      <c r="I3415" s="257"/>
      <c r="J3415" s="257"/>
      <c r="K3415" s="257"/>
      <c r="L3415" s="700"/>
      <c r="M3415" s="701"/>
    </row>
    <row r="3416" spans="1:13" hidden="1" x14ac:dyDescent="0.25">
      <c r="A3416" s="302"/>
      <c r="B3416" s="303"/>
      <c r="C3416" s="304"/>
      <c r="D3416" s="847"/>
      <c r="E3416" s="848"/>
      <c r="F3416" s="849"/>
      <c r="G3416" s="846"/>
      <c r="H3416" s="850"/>
      <c r="I3416" s="257"/>
      <c r="J3416" s="257"/>
      <c r="K3416" s="257"/>
      <c r="L3416" s="700"/>
      <c r="M3416" s="701"/>
    </row>
    <row r="3417" spans="1:13" hidden="1" x14ac:dyDescent="0.25">
      <c r="A3417" s="302"/>
      <c r="B3417" s="303"/>
      <c r="C3417" s="304"/>
      <c r="D3417" s="847"/>
      <c r="E3417" s="848"/>
      <c r="F3417" s="849"/>
      <c r="G3417" s="846"/>
      <c r="H3417" s="850"/>
      <c r="I3417" s="257"/>
      <c r="J3417" s="257"/>
      <c r="K3417" s="257"/>
      <c r="L3417" s="700"/>
      <c r="M3417" s="701"/>
    </row>
    <row r="3418" spans="1:13" hidden="1" x14ac:dyDescent="0.25">
      <c r="A3418" s="302"/>
      <c r="B3418" s="303"/>
      <c r="C3418" s="304"/>
      <c r="D3418" s="847"/>
      <c r="E3418" s="848"/>
      <c r="F3418" s="849"/>
      <c r="G3418" s="846"/>
      <c r="H3418" s="850"/>
      <c r="I3418" s="257"/>
      <c r="J3418" s="257"/>
      <c r="K3418" s="257"/>
      <c r="L3418" s="700"/>
      <c r="M3418" s="701"/>
    </row>
    <row r="3419" spans="1:13" hidden="1" x14ac:dyDescent="0.25">
      <c r="A3419" s="302"/>
      <c r="B3419" s="303"/>
      <c r="C3419" s="304"/>
      <c r="D3419" s="847"/>
      <c r="E3419" s="848"/>
      <c r="F3419" s="849"/>
      <c r="G3419" s="846"/>
      <c r="H3419" s="850"/>
      <c r="I3419" s="257"/>
      <c r="J3419" s="257"/>
      <c r="K3419" s="257"/>
      <c r="L3419" s="700"/>
      <c r="M3419" s="701"/>
    </row>
    <row r="3420" spans="1:13" hidden="1" x14ac:dyDescent="0.25">
      <c r="A3420" s="302"/>
      <c r="B3420" s="303"/>
      <c r="C3420" s="304"/>
      <c r="D3420" s="847"/>
      <c r="E3420" s="848"/>
      <c r="F3420" s="849"/>
      <c r="G3420" s="846"/>
      <c r="H3420" s="850"/>
      <c r="I3420" s="257"/>
      <c r="J3420" s="257"/>
      <c r="K3420" s="257"/>
      <c r="L3420" s="700"/>
      <c r="M3420" s="701"/>
    </row>
    <row r="3421" spans="1:13" hidden="1" x14ac:dyDescent="0.25">
      <c r="A3421" s="302"/>
      <c r="B3421" s="303"/>
      <c r="C3421" s="304"/>
      <c r="D3421" s="847"/>
      <c r="E3421" s="848"/>
      <c r="F3421" s="849"/>
      <c r="G3421" s="846"/>
      <c r="H3421" s="850"/>
      <c r="I3421" s="257"/>
      <c r="J3421" s="257"/>
      <c r="K3421" s="257"/>
      <c r="L3421" s="700"/>
      <c r="M3421" s="701"/>
    </row>
    <row r="3422" spans="1:13" hidden="1" x14ac:dyDescent="0.25">
      <c r="A3422" s="302"/>
      <c r="B3422" s="303"/>
      <c r="C3422" s="304"/>
      <c r="D3422" s="847"/>
      <c r="E3422" s="848"/>
      <c r="F3422" s="849"/>
      <c r="G3422" s="846"/>
      <c r="H3422" s="850"/>
      <c r="I3422" s="257"/>
      <c r="J3422" s="257"/>
      <c r="K3422" s="257"/>
      <c r="L3422" s="700"/>
      <c r="M3422" s="701"/>
    </row>
    <row r="3423" spans="1:13" hidden="1" x14ac:dyDescent="0.25">
      <c r="A3423" s="302"/>
      <c r="B3423" s="303"/>
      <c r="C3423" s="304"/>
      <c r="D3423" s="847"/>
      <c r="E3423" s="848"/>
      <c r="F3423" s="849"/>
      <c r="G3423" s="846"/>
      <c r="H3423" s="850"/>
      <c r="I3423" s="257"/>
      <c r="J3423" s="257"/>
      <c r="K3423" s="257"/>
      <c r="L3423" s="700"/>
      <c r="M3423" s="701"/>
    </row>
    <row r="3424" spans="1:13" hidden="1" x14ac:dyDescent="0.25">
      <c r="A3424" s="302"/>
      <c r="B3424" s="303"/>
      <c r="C3424" s="304"/>
      <c r="D3424" s="847"/>
      <c r="E3424" s="848"/>
      <c r="F3424" s="849"/>
      <c r="G3424" s="846"/>
      <c r="H3424" s="850"/>
      <c r="I3424" s="257"/>
      <c r="J3424" s="257"/>
      <c r="K3424" s="257"/>
      <c r="L3424" s="700"/>
      <c r="M3424" s="701"/>
    </row>
    <row r="3425" spans="1:13" hidden="1" x14ac:dyDescent="0.25">
      <c r="A3425" s="302"/>
      <c r="B3425" s="303"/>
      <c r="C3425" s="304"/>
      <c r="D3425" s="847"/>
      <c r="E3425" s="848"/>
      <c r="F3425" s="849"/>
      <c r="G3425" s="846"/>
      <c r="H3425" s="850"/>
      <c r="I3425" s="257"/>
      <c r="J3425" s="257"/>
      <c r="K3425" s="257"/>
      <c r="L3425" s="700"/>
      <c r="M3425" s="701"/>
    </row>
    <row r="3426" spans="1:13" hidden="1" x14ac:dyDescent="0.25">
      <c r="A3426" s="302"/>
      <c r="B3426" s="303"/>
      <c r="C3426" s="304"/>
      <c r="D3426" s="847"/>
      <c r="E3426" s="848"/>
      <c r="F3426" s="849"/>
      <c r="G3426" s="846"/>
      <c r="H3426" s="850"/>
      <c r="I3426" s="257"/>
      <c r="J3426" s="257"/>
      <c r="K3426" s="257"/>
      <c r="L3426" s="700"/>
      <c r="M3426" s="701"/>
    </row>
    <row r="3427" spans="1:13" hidden="1" x14ac:dyDescent="0.25">
      <c r="A3427" s="302"/>
      <c r="B3427" s="303"/>
      <c r="C3427" s="304"/>
      <c r="D3427" s="847"/>
      <c r="E3427" s="848"/>
      <c r="F3427" s="849"/>
      <c r="G3427" s="846"/>
      <c r="H3427" s="850"/>
      <c r="I3427" s="257"/>
      <c r="J3427" s="257"/>
      <c r="K3427" s="257"/>
      <c r="L3427" s="700"/>
      <c r="M3427" s="701"/>
    </row>
    <row r="3428" spans="1:13" hidden="1" x14ac:dyDescent="0.25">
      <c r="A3428" s="302"/>
      <c r="B3428" s="303"/>
      <c r="C3428" s="304"/>
      <c r="D3428" s="847"/>
      <c r="E3428" s="848"/>
      <c r="F3428" s="849"/>
      <c r="G3428" s="846"/>
      <c r="H3428" s="850"/>
      <c r="I3428" s="257"/>
      <c r="J3428" s="257"/>
      <c r="K3428" s="257"/>
      <c r="L3428" s="700"/>
      <c r="M3428" s="701"/>
    </row>
    <row r="3429" spans="1:13" hidden="1" x14ac:dyDescent="0.25">
      <c r="A3429" s="302"/>
      <c r="B3429" s="303"/>
      <c r="C3429" s="304"/>
      <c r="D3429" s="847"/>
      <c r="E3429" s="848"/>
      <c r="F3429" s="849"/>
      <c r="G3429" s="846"/>
      <c r="H3429" s="850"/>
      <c r="I3429" s="257"/>
      <c r="J3429" s="257"/>
      <c r="K3429" s="257"/>
      <c r="L3429" s="700"/>
      <c r="M3429" s="701"/>
    </row>
    <row r="3430" spans="1:13" hidden="1" x14ac:dyDescent="0.25">
      <c r="A3430" s="302"/>
      <c r="B3430" s="303"/>
      <c r="C3430" s="304"/>
      <c r="D3430" s="847"/>
      <c r="E3430" s="848"/>
      <c r="F3430" s="849"/>
      <c r="G3430" s="846"/>
      <c r="H3430" s="850"/>
      <c r="I3430" s="257"/>
      <c r="J3430" s="257"/>
      <c r="K3430" s="257"/>
      <c r="L3430" s="700"/>
      <c r="M3430" s="701"/>
    </row>
    <row r="3431" spans="1:13" hidden="1" x14ac:dyDescent="0.25">
      <c r="A3431" s="302"/>
      <c r="B3431" s="303"/>
      <c r="C3431" s="304"/>
      <c r="D3431" s="847"/>
      <c r="E3431" s="848"/>
      <c r="F3431" s="849"/>
      <c r="G3431" s="846"/>
      <c r="H3431" s="850"/>
      <c r="I3431" s="257"/>
      <c r="J3431" s="257"/>
      <c r="K3431" s="257"/>
      <c r="L3431" s="700"/>
      <c r="M3431" s="701"/>
    </row>
    <row r="3432" spans="1:13" hidden="1" x14ac:dyDescent="0.25">
      <c r="A3432" s="302"/>
      <c r="B3432" s="303"/>
      <c r="C3432" s="304"/>
      <c r="D3432" s="847"/>
      <c r="E3432" s="848"/>
      <c r="F3432" s="849"/>
      <c r="G3432" s="846"/>
      <c r="H3432" s="850"/>
      <c r="I3432" s="257"/>
      <c r="J3432" s="257"/>
      <c r="K3432" s="257"/>
      <c r="L3432" s="700"/>
      <c r="M3432" s="701"/>
    </row>
    <row r="3433" spans="1:13" hidden="1" x14ac:dyDescent="0.25">
      <c r="A3433" s="302"/>
      <c r="B3433" s="303"/>
      <c r="C3433" s="304"/>
      <c r="D3433" s="847"/>
      <c r="E3433" s="848"/>
      <c r="F3433" s="849"/>
      <c r="G3433" s="846"/>
      <c r="H3433" s="850"/>
      <c r="I3433" s="257"/>
      <c r="J3433" s="257"/>
      <c r="K3433" s="257"/>
      <c r="L3433" s="700"/>
      <c r="M3433" s="701"/>
    </row>
    <row r="3434" spans="1:13" hidden="1" x14ac:dyDescent="0.25">
      <c r="A3434" s="302"/>
      <c r="B3434" s="303"/>
      <c r="C3434" s="304"/>
      <c r="D3434" s="847"/>
      <c r="E3434" s="848"/>
      <c r="F3434" s="849"/>
      <c r="G3434" s="846"/>
      <c r="H3434" s="850"/>
      <c r="I3434" s="257"/>
      <c r="J3434" s="257"/>
      <c r="K3434" s="257"/>
      <c r="L3434" s="700"/>
      <c r="M3434" s="701"/>
    </row>
    <row r="3435" spans="1:13" hidden="1" x14ac:dyDescent="0.25">
      <c r="A3435" s="302"/>
      <c r="B3435" s="303"/>
      <c r="C3435" s="304"/>
      <c r="D3435" s="847"/>
      <c r="E3435" s="848"/>
      <c r="F3435" s="849"/>
      <c r="G3435" s="846"/>
      <c r="H3435" s="850"/>
      <c r="I3435" s="257"/>
      <c r="J3435" s="257"/>
      <c r="K3435" s="257"/>
      <c r="L3435" s="700"/>
      <c r="M3435" s="701"/>
    </row>
    <row r="3436" spans="1:13" hidden="1" x14ac:dyDescent="0.25">
      <c r="A3436" s="302"/>
      <c r="B3436" s="303"/>
      <c r="C3436" s="304"/>
      <c r="D3436" s="847"/>
      <c r="E3436" s="848"/>
      <c r="F3436" s="849"/>
      <c r="G3436" s="846"/>
      <c r="H3436" s="850"/>
      <c r="I3436" s="257"/>
      <c r="J3436" s="257"/>
      <c r="K3436" s="257"/>
      <c r="L3436" s="700"/>
      <c r="M3436" s="701"/>
    </row>
    <row r="3437" spans="1:13" hidden="1" x14ac:dyDescent="0.25">
      <c r="A3437" s="302"/>
      <c r="B3437" s="303"/>
      <c r="C3437" s="304"/>
      <c r="D3437" s="847"/>
      <c r="E3437" s="848"/>
      <c r="F3437" s="849"/>
      <c r="G3437" s="846"/>
      <c r="H3437" s="850"/>
      <c r="I3437" s="257"/>
      <c r="J3437" s="257"/>
      <c r="K3437" s="257"/>
      <c r="L3437" s="700"/>
      <c r="M3437" s="701"/>
    </row>
    <row r="3438" spans="1:13" hidden="1" x14ac:dyDescent="0.25">
      <c r="A3438" s="302"/>
      <c r="B3438" s="303"/>
      <c r="C3438" s="304"/>
      <c r="D3438" s="847"/>
      <c r="E3438" s="848"/>
      <c r="F3438" s="849"/>
      <c r="G3438" s="846"/>
      <c r="H3438" s="850"/>
      <c r="I3438" s="257"/>
      <c r="J3438" s="257"/>
      <c r="K3438" s="257"/>
      <c r="L3438" s="700"/>
      <c r="M3438" s="701"/>
    </row>
    <row r="3439" spans="1:13" hidden="1" x14ac:dyDescent="0.25">
      <c r="A3439" s="302"/>
      <c r="B3439" s="303"/>
      <c r="C3439" s="304"/>
      <c r="D3439" s="847"/>
      <c r="E3439" s="848"/>
      <c r="F3439" s="849"/>
      <c r="G3439" s="846"/>
      <c r="H3439" s="850"/>
      <c r="I3439" s="257"/>
      <c r="J3439" s="257"/>
      <c r="K3439" s="257"/>
      <c r="L3439" s="700"/>
      <c r="M3439" s="701"/>
    </row>
    <row r="3440" spans="1:13" hidden="1" x14ac:dyDescent="0.25">
      <c r="A3440" s="302"/>
      <c r="B3440" s="303"/>
      <c r="C3440" s="304"/>
      <c r="D3440" s="847"/>
      <c r="E3440" s="848"/>
      <c r="F3440" s="849"/>
      <c r="G3440" s="846"/>
      <c r="H3440" s="850"/>
      <c r="I3440" s="257"/>
      <c r="J3440" s="257"/>
      <c r="K3440" s="257"/>
      <c r="L3440" s="700"/>
      <c r="M3440" s="701"/>
    </row>
    <row r="3441" spans="1:13" hidden="1" x14ac:dyDescent="0.25">
      <c r="A3441" s="302"/>
      <c r="B3441" s="303"/>
      <c r="C3441" s="304"/>
      <c r="D3441" s="847"/>
      <c r="E3441" s="848"/>
      <c r="F3441" s="849"/>
      <c r="G3441" s="846"/>
      <c r="H3441" s="850"/>
      <c r="I3441" s="257"/>
      <c r="J3441" s="257"/>
      <c r="K3441" s="257"/>
      <c r="L3441" s="700"/>
      <c r="M3441" s="701"/>
    </row>
    <row r="3442" spans="1:13" hidden="1" x14ac:dyDescent="0.25">
      <c r="A3442" s="302"/>
      <c r="B3442" s="303"/>
      <c r="C3442" s="304"/>
      <c r="D3442" s="847"/>
      <c r="E3442" s="848"/>
      <c r="F3442" s="849"/>
      <c r="G3442" s="846"/>
      <c r="H3442" s="850"/>
      <c r="I3442" s="257"/>
      <c r="J3442" s="257"/>
      <c r="K3442" s="257"/>
      <c r="L3442" s="700"/>
      <c r="M3442" s="701"/>
    </row>
    <row r="3443" spans="1:13" hidden="1" x14ac:dyDescent="0.25">
      <c r="A3443" s="302"/>
      <c r="B3443" s="303"/>
      <c r="C3443" s="304"/>
      <c r="D3443" s="847"/>
      <c r="E3443" s="848"/>
      <c r="F3443" s="849"/>
      <c r="G3443" s="846"/>
      <c r="H3443" s="850"/>
      <c r="I3443" s="257"/>
      <c r="J3443" s="257"/>
      <c r="K3443" s="257"/>
      <c r="L3443" s="700"/>
      <c r="M3443" s="701"/>
    </row>
    <row r="3444" spans="1:13" hidden="1" x14ac:dyDescent="0.25">
      <c r="A3444" s="302"/>
      <c r="B3444" s="303"/>
      <c r="C3444" s="304"/>
      <c r="D3444" s="847"/>
      <c r="E3444" s="848"/>
      <c r="F3444" s="849"/>
      <c r="G3444" s="846"/>
      <c r="H3444" s="850"/>
      <c r="I3444" s="257"/>
      <c r="J3444" s="257"/>
      <c r="K3444" s="257"/>
      <c r="L3444" s="700"/>
      <c r="M3444" s="701"/>
    </row>
    <row r="3445" spans="1:13" hidden="1" x14ac:dyDescent="0.25">
      <c r="A3445" s="302"/>
      <c r="B3445" s="303"/>
      <c r="C3445" s="304"/>
      <c r="D3445" s="847"/>
      <c r="E3445" s="848"/>
      <c r="F3445" s="849"/>
      <c r="G3445" s="846"/>
      <c r="H3445" s="850"/>
      <c r="I3445" s="257"/>
      <c r="J3445" s="257"/>
      <c r="K3445" s="257"/>
      <c r="L3445" s="700"/>
      <c r="M3445" s="701"/>
    </row>
    <row r="3446" spans="1:13" hidden="1" x14ac:dyDescent="0.25">
      <c r="A3446" s="302"/>
      <c r="B3446" s="303"/>
      <c r="C3446" s="304"/>
      <c r="D3446" s="847"/>
      <c r="E3446" s="848"/>
      <c r="F3446" s="849"/>
      <c r="G3446" s="846"/>
      <c r="H3446" s="850"/>
      <c r="I3446" s="257"/>
      <c r="J3446" s="257"/>
      <c r="K3446" s="257"/>
      <c r="L3446" s="700"/>
      <c r="M3446" s="701"/>
    </row>
    <row r="3447" spans="1:13" hidden="1" x14ac:dyDescent="0.25">
      <c r="A3447" s="302"/>
      <c r="B3447" s="303"/>
      <c r="C3447" s="304"/>
      <c r="D3447" s="847"/>
      <c r="E3447" s="848"/>
      <c r="F3447" s="849"/>
      <c r="G3447" s="846"/>
      <c r="H3447" s="850"/>
      <c r="I3447" s="257"/>
      <c r="J3447" s="257"/>
      <c r="K3447" s="257"/>
      <c r="L3447" s="700"/>
      <c r="M3447" s="701"/>
    </row>
    <row r="3448" spans="1:13" hidden="1" x14ac:dyDescent="0.25">
      <c r="A3448" s="302"/>
      <c r="B3448" s="303"/>
      <c r="C3448" s="304"/>
      <c r="D3448" s="847"/>
      <c r="E3448" s="848"/>
      <c r="F3448" s="849"/>
      <c r="G3448" s="846"/>
      <c r="H3448" s="850"/>
      <c r="I3448" s="257"/>
      <c r="J3448" s="257"/>
      <c r="K3448" s="257"/>
      <c r="L3448" s="700"/>
      <c r="M3448" s="701"/>
    </row>
    <row r="3449" spans="1:13" hidden="1" x14ac:dyDescent="0.25">
      <c r="A3449" s="302"/>
      <c r="B3449" s="303"/>
      <c r="C3449" s="304"/>
      <c r="D3449" s="847"/>
      <c r="E3449" s="848"/>
      <c r="F3449" s="849"/>
      <c r="G3449" s="846"/>
      <c r="H3449" s="850"/>
      <c r="I3449" s="257"/>
      <c r="J3449" s="257"/>
      <c r="K3449" s="257"/>
      <c r="L3449" s="700"/>
      <c r="M3449" s="701"/>
    </row>
    <row r="3450" spans="1:13" hidden="1" x14ac:dyDescent="0.25">
      <c r="A3450" s="302"/>
      <c r="B3450" s="303"/>
      <c r="C3450" s="304"/>
      <c r="D3450" s="847"/>
      <c r="E3450" s="848"/>
      <c r="F3450" s="849"/>
      <c r="G3450" s="846"/>
      <c r="H3450" s="850"/>
      <c r="I3450" s="257"/>
      <c r="J3450" s="257"/>
      <c r="K3450" s="257"/>
      <c r="L3450" s="700"/>
      <c r="M3450" s="701"/>
    </row>
    <row r="3451" spans="1:13" hidden="1" x14ac:dyDescent="0.25">
      <c r="A3451" s="302"/>
      <c r="B3451" s="303"/>
      <c r="C3451" s="304"/>
      <c r="D3451" s="847"/>
      <c r="E3451" s="848"/>
      <c r="F3451" s="849"/>
      <c r="G3451" s="846"/>
      <c r="H3451" s="850"/>
      <c r="I3451" s="257"/>
      <c r="J3451" s="257"/>
      <c r="K3451" s="257"/>
      <c r="L3451" s="700"/>
      <c r="M3451" s="701"/>
    </row>
    <row r="3452" spans="1:13" hidden="1" x14ac:dyDescent="0.25">
      <c r="A3452" s="302"/>
      <c r="B3452" s="303"/>
      <c r="C3452" s="304"/>
      <c r="D3452" s="847"/>
      <c r="E3452" s="848"/>
      <c r="F3452" s="849"/>
      <c r="G3452" s="846"/>
      <c r="H3452" s="850"/>
      <c r="I3452" s="257"/>
      <c r="J3452" s="257"/>
      <c r="K3452" s="257"/>
      <c r="L3452" s="700"/>
      <c r="M3452" s="701"/>
    </row>
    <row r="3453" spans="1:13" hidden="1" x14ac:dyDescent="0.25">
      <c r="A3453" s="302"/>
      <c r="B3453" s="303"/>
      <c r="C3453" s="304"/>
      <c r="D3453" s="847"/>
      <c r="E3453" s="848"/>
      <c r="F3453" s="849"/>
      <c r="G3453" s="846"/>
      <c r="H3453" s="850"/>
      <c r="I3453" s="257"/>
      <c r="J3453" s="257"/>
      <c r="K3453" s="257"/>
      <c r="L3453" s="700"/>
      <c r="M3453" s="701"/>
    </row>
    <row r="3454" spans="1:13" hidden="1" x14ac:dyDescent="0.25">
      <c r="A3454" s="302"/>
      <c r="B3454" s="303"/>
      <c r="C3454" s="304"/>
      <c r="D3454" s="847"/>
      <c r="E3454" s="848"/>
      <c r="F3454" s="849"/>
      <c r="G3454" s="846"/>
      <c r="H3454" s="850"/>
      <c r="I3454" s="257"/>
      <c r="J3454" s="257"/>
      <c r="K3454" s="257"/>
      <c r="L3454" s="700"/>
      <c r="M3454" s="701"/>
    </row>
    <row r="3455" spans="1:13" hidden="1" x14ac:dyDescent="0.25">
      <c r="A3455" s="302"/>
      <c r="B3455" s="303"/>
      <c r="C3455" s="304"/>
      <c r="D3455" s="847"/>
      <c r="E3455" s="848"/>
      <c r="F3455" s="849"/>
      <c r="G3455" s="846"/>
      <c r="H3455" s="850"/>
      <c r="I3455" s="257"/>
      <c r="J3455" s="257"/>
      <c r="K3455" s="257"/>
      <c r="L3455" s="700"/>
      <c r="M3455" s="701"/>
    </row>
    <row r="3456" spans="1:13" hidden="1" x14ac:dyDescent="0.25">
      <c r="A3456" s="302"/>
      <c r="B3456" s="303"/>
      <c r="C3456" s="304"/>
      <c r="D3456" s="847"/>
      <c r="E3456" s="848"/>
      <c r="F3456" s="849"/>
      <c r="G3456" s="846"/>
      <c r="H3456" s="850"/>
      <c r="I3456" s="257"/>
      <c r="J3456" s="257"/>
      <c r="K3456" s="257"/>
      <c r="L3456" s="700"/>
      <c r="M3456" s="701"/>
    </row>
    <row r="3457" spans="1:13" hidden="1" x14ac:dyDescent="0.25">
      <c r="A3457" s="302"/>
      <c r="B3457" s="303"/>
      <c r="C3457" s="304"/>
      <c r="D3457" s="847"/>
      <c r="E3457" s="848"/>
      <c r="F3457" s="849"/>
      <c r="G3457" s="846"/>
      <c r="H3457" s="850"/>
      <c r="I3457" s="257"/>
      <c r="J3457" s="257"/>
      <c r="K3457" s="257"/>
      <c r="L3457" s="700"/>
      <c r="M3457" s="701"/>
    </row>
    <row r="3458" spans="1:13" hidden="1" x14ac:dyDescent="0.25">
      <c r="A3458" s="302"/>
      <c r="B3458" s="303"/>
      <c r="C3458" s="304"/>
      <c r="D3458" s="847"/>
      <c r="E3458" s="848"/>
      <c r="F3458" s="849"/>
      <c r="G3458" s="846"/>
      <c r="H3458" s="850"/>
      <c r="I3458" s="257"/>
      <c r="J3458" s="257"/>
      <c r="K3458" s="257"/>
      <c r="L3458" s="700"/>
      <c r="M3458" s="701"/>
    </row>
    <row r="3459" spans="1:13" hidden="1" x14ac:dyDescent="0.25">
      <c r="A3459" s="302"/>
      <c r="B3459" s="303"/>
      <c r="C3459" s="304"/>
      <c r="D3459" s="847"/>
      <c r="E3459" s="848"/>
      <c r="F3459" s="849"/>
      <c r="G3459" s="846"/>
      <c r="H3459" s="850"/>
      <c r="I3459" s="257"/>
      <c r="J3459" s="257"/>
      <c r="K3459" s="257"/>
      <c r="L3459" s="700"/>
      <c r="M3459" s="701"/>
    </row>
    <row r="3460" spans="1:13" hidden="1" x14ac:dyDescent="0.25">
      <c r="A3460" s="302"/>
      <c r="B3460" s="303"/>
      <c r="C3460" s="304"/>
      <c r="D3460" s="847"/>
      <c r="E3460" s="848"/>
      <c r="F3460" s="849"/>
      <c r="G3460" s="846"/>
      <c r="H3460" s="850"/>
      <c r="I3460" s="257"/>
      <c r="J3460" s="257"/>
      <c r="K3460" s="257"/>
      <c r="L3460" s="700"/>
      <c r="M3460" s="701"/>
    </row>
    <row r="3461" spans="1:13" hidden="1" x14ac:dyDescent="0.25">
      <c r="A3461" s="302"/>
      <c r="B3461" s="303"/>
      <c r="C3461" s="304"/>
      <c r="D3461" s="847"/>
      <c r="E3461" s="848"/>
      <c r="F3461" s="849"/>
      <c r="G3461" s="846"/>
      <c r="H3461" s="850"/>
      <c r="I3461" s="257"/>
      <c r="J3461" s="257"/>
      <c r="K3461" s="257"/>
      <c r="L3461" s="700"/>
      <c r="M3461" s="701"/>
    </row>
    <row r="3462" spans="1:13" hidden="1" x14ac:dyDescent="0.25">
      <c r="A3462" s="302"/>
      <c r="B3462" s="303"/>
      <c r="C3462" s="304"/>
      <c r="D3462" s="847"/>
      <c r="E3462" s="848"/>
      <c r="F3462" s="849"/>
      <c r="G3462" s="846"/>
      <c r="H3462" s="850"/>
      <c r="I3462" s="257"/>
      <c r="J3462" s="257"/>
      <c r="K3462" s="257"/>
      <c r="L3462" s="700"/>
      <c r="M3462" s="701"/>
    </row>
    <row r="3463" spans="1:13" hidden="1" x14ac:dyDescent="0.25">
      <c r="A3463" s="302"/>
      <c r="B3463" s="303"/>
      <c r="C3463" s="304"/>
      <c r="D3463" s="847"/>
      <c r="E3463" s="848"/>
      <c r="F3463" s="849"/>
      <c r="G3463" s="846"/>
      <c r="H3463" s="850"/>
      <c r="I3463" s="257"/>
      <c r="J3463" s="257"/>
      <c r="K3463" s="257"/>
      <c r="L3463" s="700"/>
      <c r="M3463" s="701"/>
    </row>
    <row r="3464" spans="1:13" hidden="1" x14ac:dyDescent="0.25">
      <c r="A3464" s="302"/>
      <c r="B3464" s="303"/>
      <c r="C3464" s="304"/>
      <c r="D3464" s="847"/>
      <c r="E3464" s="848"/>
      <c r="F3464" s="849"/>
      <c r="G3464" s="846"/>
      <c r="H3464" s="850"/>
      <c r="I3464" s="257"/>
      <c r="J3464" s="257"/>
      <c r="K3464" s="257"/>
      <c r="L3464" s="700"/>
      <c r="M3464" s="701"/>
    </row>
    <row r="3465" spans="1:13" hidden="1" x14ac:dyDescent="0.25">
      <c r="A3465" s="302"/>
      <c r="B3465" s="303"/>
      <c r="C3465" s="304"/>
      <c r="D3465" s="847"/>
      <c r="E3465" s="848"/>
      <c r="F3465" s="849"/>
      <c r="G3465" s="846"/>
      <c r="H3465" s="850"/>
      <c r="I3465" s="257"/>
      <c r="J3465" s="257"/>
      <c r="K3465" s="257"/>
      <c r="L3465" s="700"/>
      <c r="M3465" s="701"/>
    </row>
    <row r="3466" spans="1:13" hidden="1" x14ac:dyDescent="0.25">
      <c r="A3466" s="302"/>
      <c r="B3466" s="303"/>
      <c r="C3466" s="304"/>
      <c r="D3466" s="847"/>
      <c r="E3466" s="848"/>
      <c r="F3466" s="849"/>
      <c r="G3466" s="846"/>
      <c r="H3466" s="850"/>
      <c r="I3466" s="257"/>
      <c r="J3466" s="257"/>
      <c r="K3466" s="257"/>
      <c r="L3466" s="700"/>
      <c r="M3466" s="701"/>
    </row>
    <row r="3467" spans="1:13" hidden="1" x14ac:dyDescent="0.25">
      <c r="A3467" s="302"/>
      <c r="B3467" s="303"/>
      <c r="C3467" s="304"/>
      <c r="D3467" s="847"/>
      <c r="E3467" s="848"/>
      <c r="F3467" s="849"/>
      <c r="G3467" s="846"/>
      <c r="H3467" s="850"/>
      <c r="I3467" s="257"/>
      <c r="J3467" s="257"/>
      <c r="K3467" s="257"/>
      <c r="L3467" s="700"/>
      <c r="M3467" s="701"/>
    </row>
    <row r="3468" spans="1:13" hidden="1" x14ac:dyDescent="0.25">
      <c r="A3468" s="302"/>
      <c r="B3468" s="303"/>
      <c r="C3468" s="304"/>
      <c r="D3468" s="847"/>
      <c r="E3468" s="848"/>
      <c r="F3468" s="849"/>
      <c r="G3468" s="846"/>
      <c r="H3468" s="850"/>
      <c r="I3468" s="257"/>
      <c r="J3468" s="257"/>
      <c r="K3468" s="257"/>
      <c r="L3468" s="700"/>
      <c r="M3468" s="701"/>
    </row>
    <row r="3469" spans="1:13" hidden="1" x14ac:dyDescent="0.25">
      <c r="A3469" s="302"/>
      <c r="B3469" s="303"/>
      <c r="C3469" s="304"/>
      <c r="D3469" s="847"/>
      <c r="E3469" s="848"/>
      <c r="F3469" s="849"/>
      <c r="G3469" s="846"/>
      <c r="H3469" s="850"/>
      <c r="I3469" s="257"/>
      <c r="J3469" s="257"/>
      <c r="K3469" s="257"/>
      <c r="L3469" s="700"/>
      <c r="M3469" s="701"/>
    </row>
    <row r="3470" spans="1:13" hidden="1" x14ac:dyDescent="0.25">
      <c r="A3470" s="302"/>
      <c r="B3470" s="303"/>
      <c r="C3470" s="304"/>
      <c r="D3470" s="847"/>
      <c r="E3470" s="848"/>
      <c r="F3470" s="849"/>
      <c r="G3470" s="846"/>
      <c r="H3470" s="850"/>
      <c r="I3470" s="257"/>
      <c r="J3470" s="257"/>
      <c r="K3470" s="257"/>
      <c r="L3470" s="700"/>
      <c r="M3470" s="701"/>
    </row>
    <row r="3471" spans="1:13" hidden="1" x14ac:dyDescent="0.25">
      <c r="A3471" s="302"/>
      <c r="B3471" s="303"/>
      <c r="C3471" s="304"/>
      <c r="D3471" s="847"/>
      <c r="E3471" s="848"/>
      <c r="F3471" s="849"/>
      <c r="G3471" s="846"/>
      <c r="H3471" s="850"/>
      <c r="I3471" s="257"/>
      <c r="J3471" s="257"/>
      <c r="K3471" s="257"/>
      <c r="L3471" s="700"/>
      <c r="M3471" s="701"/>
    </row>
    <row r="3472" spans="1:13" hidden="1" x14ac:dyDescent="0.25">
      <c r="A3472" s="302"/>
      <c r="B3472" s="303"/>
      <c r="C3472" s="304"/>
      <c r="D3472" s="847"/>
      <c r="E3472" s="848"/>
      <c r="F3472" s="849"/>
      <c r="G3472" s="846"/>
      <c r="H3472" s="850"/>
      <c r="I3472" s="257"/>
      <c r="J3472" s="257"/>
      <c r="K3472" s="257"/>
      <c r="L3472" s="700"/>
      <c r="M3472" s="701"/>
    </row>
    <row r="3473" spans="1:13" hidden="1" x14ac:dyDescent="0.25">
      <c r="A3473" s="302"/>
      <c r="B3473" s="303"/>
      <c r="C3473" s="304"/>
      <c r="D3473" s="847"/>
      <c r="E3473" s="848"/>
      <c r="F3473" s="849"/>
      <c r="G3473" s="846"/>
      <c r="H3473" s="850"/>
      <c r="I3473" s="257"/>
      <c r="J3473" s="257"/>
      <c r="K3473" s="257"/>
      <c r="L3473" s="700"/>
      <c r="M3473" s="701"/>
    </row>
    <row r="3474" spans="1:13" hidden="1" x14ac:dyDescent="0.25">
      <c r="A3474" s="302"/>
      <c r="B3474" s="303"/>
      <c r="C3474" s="304"/>
      <c r="D3474" s="847"/>
      <c r="E3474" s="848"/>
      <c r="F3474" s="849"/>
      <c r="G3474" s="846"/>
      <c r="H3474" s="850"/>
      <c r="I3474" s="257"/>
      <c r="J3474" s="257"/>
      <c r="K3474" s="257"/>
      <c r="L3474" s="700"/>
      <c r="M3474" s="701"/>
    </row>
    <row r="3475" spans="1:13" hidden="1" x14ac:dyDescent="0.25">
      <c r="A3475" s="302"/>
      <c r="B3475" s="303"/>
      <c r="C3475" s="304"/>
      <c r="D3475" s="847"/>
      <c r="E3475" s="848"/>
      <c r="F3475" s="849"/>
      <c r="G3475" s="846"/>
      <c r="H3475" s="850"/>
      <c r="I3475" s="257"/>
      <c r="J3475" s="257"/>
      <c r="K3475" s="257"/>
      <c r="L3475" s="700"/>
      <c r="M3475" s="701"/>
    </row>
    <row r="3476" spans="1:13" hidden="1" x14ac:dyDescent="0.25">
      <c r="A3476" s="302"/>
      <c r="B3476" s="303"/>
      <c r="C3476" s="304"/>
      <c r="D3476" s="847"/>
      <c r="E3476" s="848"/>
      <c r="F3476" s="849"/>
      <c r="G3476" s="846"/>
      <c r="H3476" s="850"/>
      <c r="I3476" s="257"/>
      <c r="J3476" s="257"/>
      <c r="K3476" s="257"/>
      <c r="L3476" s="700"/>
      <c r="M3476" s="701"/>
    </row>
    <row r="3477" spans="1:13" hidden="1" x14ac:dyDescent="0.25">
      <c r="A3477" s="302"/>
      <c r="B3477" s="303"/>
      <c r="C3477" s="304"/>
      <c r="D3477" s="847"/>
      <c r="E3477" s="848"/>
      <c r="F3477" s="849"/>
      <c r="G3477" s="846"/>
      <c r="H3477" s="850"/>
      <c r="I3477" s="257"/>
      <c r="J3477" s="257"/>
      <c r="K3477" s="257"/>
      <c r="L3477" s="700"/>
      <c r="M3477" s="701"/>
    </row>
    <row r="3478" spans="1:13" hidden="1" x14ac:dyDescent="0.25">
      <c r="A3478" s="302"/>
      <c r="B3478" s="303"/>
      <c r="C3478" s="304"/>
      <c r="D3478" s="847"/>
      <c r="E3478" s="848"/>
      <c r="F3478" s="849"/>
      <c r="G3478" s="846"/>
      <c r="H3478" s="850"/>
      <c r="I3478" s="257"/>
      <c r="J3478" s="257"/>
      <c r="K3478" s="257"/>
      <c r="L3478" s="700"/>
      <c r="M3478" s="701"/>
    </row>
    <row r="3479" spans="1:13" hidden="1" x14ac:dyDescent="0.25">
      <c r="A3479" s="302"/>
      <c r="B3479" s="303"/>
      <c r="C3479" s="304"/>
      <c r="D3479" s="847"/>
      <c r="E3479" s="848"/>
      <c r="F3479" s="849"/>
      <c r="G3479" s="846"/>
      <c r="H3479" s="850"/>
      <c r="I3479" s="257"/>
      <c r="J3479" s="257"/>
      <c r="K3479" s="257"/>
      <c r="L3479" s="700"/>
      <c r="M3479" s="701"/>
    </row>
    <row r="3480" spans="1:13" hidden="1" x14ac:dyDescent="0.25">
      <c r="A3480" s="302"/>
      <c r="B3480" s="303"/>
      <c r="C3480" s="304"/>
      <c r="D3480" s="847"/>
      <c r="E3480" s="848"/>
      <c r="F3480" s="849"/>
      <c r="G3480" s="846"/>
      <c r="H3480" s="850"/>
      <c r="I3480" s="257"/>
      <c r="J3480" s="257"/>
      <c r="K3480" s="257"/>
      <c r="L3480" s="700"/>
      <c r="M3480" s="701"/>
    </row>
    <row r="3481" spans="1:13" hidden="1" x14ac:dyDescent="0.25">
      <c r="A3481" s="302"/>
      <c r="B3481" s="303"/>
      <c r="C3481" s="304"/>
      <c r="D3481" s="847"/>
      <c r="E3481" s="848"/>
      <c r="F3481" s="849"/>
      <c r="G3481" s="846"/>
      <c r="H3481" s="850"/>
      <c r="I3481" s="257"/>
      <c r="J3481" s="257"/>
      <c r="K3481" s="257"/>
      <c r="L3481" s="700"/>
      <c r="M3481" s="701"/>
    </row>
    <row r="3482" spans="1:13" hidden="1" x14ac:dyDescent="0.25">
      <c r="A3482" s="302"/>
      <c r="B3482" s="303"/>
      <c r="C3482" s="304"/>
      <c r="D3482" s="847"/>
      <c r="E3482" s="848"/>
      <c r="F3482" s="849"/>
      <c r="G3482" s="846"/>
      <c r="H3482" s="850"/>
      <c r="I3482" s="257"/>
      <c r="J3482" s="257"/>
      <c r="K3482" s="257"/>
      <c r="L3482" s="700"/>
      <c r="M3482" s="701"/>
    </row>
    <row r="3483" spans="1:13" hidden="1" x14ac:dyDescent="0.25">
      <c r="A3483" s="302"/>
      <c r="B3483" s="303"/>
      <c r="C3483" s="304"/>
      <c r="D3483" s="847"/>
      <c r="E3483" s="848"/>
      <c r="F3483" s="849"/>
      <c r="G3483" s="846"/>
      <c r="H3483" s="850"/>
      <c r="I3483" s="257"/>
      <c r="J3483" s="257"/>
      <c r="K3483" s="257"/>
      <c r="L3483" s="700"/>
      <c r="M3483" s="701"/>
    </row>
    <row r="3484" spans="1:13" hidden="1" x14ac:dyDescent="0.25">
      <c r="A3484" s="302"/>
      <c r="B3484" s="303"/>
      <c r="C3484" s="304"/>
      <c r="D3484" s="847"/>
      <c r="E3484" s="848"/>
      <c r="F3484" s="849"/>
      <c r="G3484" s="846"/>
      <c r="H3484" s="850"/>
      <c r="I3484" s="257"/>
      <c r="J3484" s="257"/>
      <c r="K3484" s="257"/>
      <c r="L3484" s="700"/>
      <c r="M3484" s="701"/>
    </row>
    <row r="3485" spans="1:13" hidden="1" x14ac:dyDescent="0.25">
      <c r="A3485" s="302"/>
      <c r="B3485" s="303"/>
      <c r="C3485" s="304"/>
      <c r="D3485" s="847"/>
      <c r="E3485" s="848"/>
      <c r="F3485" s="849"/>
      <c r="G3485" s="846"/>
      <c r="H3485" s="850"/>
      <c r="I3485" s="257"/>
      <c r="J3485" s="257"/>
      <c r="K3485" s="257"/>
      <c r="L3485" s="700"/>
      <c r="M3485" s="701"/>
    </row>
    <row r="3486" spans="1:13" hidden="1" x14ac:dyDescent="0.25">
      <c r="A3486" s="302"/>
      <c r="B3486" s="303"/>
      <c r="C3486" s="304"/>
      <c r="D3486" s="847"/>
      <c r="E3486" s="848"/>
      <c r="F3486" s="849"/>
      <c r="G3486" s="846"/>
      <c r="H3486" s="850"/>
      <c r="I3486" s="257"/>
      <c r="J3486" s="257"/>
      <c r="K3486" s="257"/>
      <c r="L3486" s="700"/>
      <c r="M3486" s="701"/>
    </row>
    <row r="3487" spans="1:13" hidden="1" x14ac:dyDescent="0.25">
      <c r="A3487" s="302"/>
      <c r="B3487" s="303"/>
      <c r="C3487" s="304"/>
      <c r="D3487" s="847"/>
      <c r="E3487" s="848"/>
      <c r="F3487" s="849"/>
      <c r="G3487" s="846"/>
      <c r="H3487" s="850"/>
      <c r="I3487" s="257"/>
      <c r="J3487" s="257"/>
      <c r="K3487" s="257"/>
      <c r="L3487" s="700"/>
      <c r="M3487" s="701"/>
    </row>
    <row r="3488" spans="1:13" hidden="1" x14ac:dyDescent="0.25">
      <c r="A3488" s="302"/>
      <c r="B3488" s="303"/>
      <c r="C3488" s="304"/>
      <c r="D3488" s="847"/>
      <c r="E3488" s="848"/>
      <c r="F3488" s="849"/>
      <c r="G3488" s="846"/>
      <c r="H3488" s="850"/>
      <c r="I3488" s="257"/>
      <c r="J3488" s="257"/>
      <c r="K3488" s="257"/>
      <c r="L3488" s="700"/>
      <c r="M3488" s="701"/>
    </row>
    <row r="3489" spans="1:13" hidden="1" x14ac:dyDescent="0.25">
      <c r="A3489" s="302"/>
      <c r="B3489" s="303"/>
      <c r="C3489" s="304"/>
      <c r="D3489" s="847"/>
      <c r="E3489" s="848"/>
      <c r="F3489" s="849"/>
      <c r="G3489" s="846"/>
      <c r="H3489" s="850"/>
      <c r="I3489" s="257"/>
      <c r="J3489" s="257"/>
      <c r="K3489" s="257"/>
      <c r="L3489" s="700"/>
      <c r="M3489" s="701"/>
    </row>
    <row r="3490" spans="1:13" hidden="1" x14ac:dyDescent="0.25">
      <c r="A3490" s="302"/>
      <c r="B3490" s="303"/>
      <c r="C3490" s="304"/>
      <c r="D3490" s="847"/>
      <c r="E3490" s="848"/>
      <c r="F3490" s="849"/>
      <c r="G3490" s="846"/>
      <c r="H3490" s="850"/>
      <c r="I3490" s="257"/>
      <c r="J3490" s="257"/>
      <c r="K3490" s="257"/>
      <c r="L3490" s="700"/>
      <c r="M3490" s="701"/>
    </row>
    <row r="3491" spans="1:13" hidden="1" x14ac:dyDescent="0.25">
      <c r="A3491" s="302"/>
      <c r="B3491" s="303"/>
      <c r="C3491" s="304"/>
      <c r="D3491" s="847"/>
      <c r="E3491" s="848"/>
      <c r="F3491" s="849"/>
      <c r="G3491" s="846"/>
      <c r="H3491" s="850"/>
      <c r="I3491" s="257"/>
      <c r="J3491" s="257"/>
      <c r="K3491" s="257"/>
      <c r="L3491" s="700"/>
      <c r="M3491" s="701"/>
    </row>
    <row r="3492" spans="1:13" hidden="1" x14ac:dyDescent="0.25">
      <c r="A3492" s="302"/>
      <c r="B3492" s="303"/>
      <c r="C3492" s="304"/>
      <c r="D3492" s="847"/>
      <c r="E3492" s="848"/>
      <c r="F3492" s="849"/>
      <c r="G3492" s="846"/>
      <c r="H3492" s="850"/>
      <c r="I3492" s="257"/>
      <c r="J3492" s="257"/>
      <c r="K3492" s="257"/>
      <c r="L3492" s="700"/>
      <c r="M3492" s="701"/>
    </row>
    <row r="3493" spans="1:13" hidden="1" x14ac:dyDescent="0.25">
      <c r="A3493" s="302"/>
      <c r="B3493" s="303"/>
      <c r="C3493" s="304"/>
      <c r="D3493" s="847"/>
      <c r="E3493" s="848"/>
      <c r="F3493" s="849"/>
      <c r="G3493" s="846"/>
      <c r="H3493" s="850"/>
      <c r="I3493" s="257"/>
      <c r="J3493" s="257"/>
      <c r="K3493" s="257"/>
      <c r="L3493" s="700"/>
      <c r="M3493" s="701"/>
    </row>
    <row r="3494" spans="1:13" hidden="1" x14ac:dyDescent="0.25">
      <c r="A3494" s="302"/>
      <c r="B3494" s="303"/>
      <c r="C3494" s="304"/>
      <c r="D3494" s="847"/>
      <c r="E3494" s="848"/>
      <c r="F3494" s="849"/>
      <c r="G3494" s="846"/>
      <c r="H3494" s="850"/>
      <c r="I3494" s="257"/>
      <c r="J3494" s="257"/>
      <c r="K3494" s="257"/>
      <c r="L3494" s="700"/>
      <c r="M3494" s="701"/>
    </row>
    <row r="3495" spans="1:13" hidden="1" x14ac:dyDescent="0.25">
      <c r="A3495" s="302"/>
      <c r="B3495" s="303"/>
      <c r="C3495" s="304"/>
      <c r="D3495" s="847"/>
      <c r="E3495" s="848"/>
      <c r="F3495" s="849"/>
      <c r="G3495" s="846"/>
      <c r="H3495" s="850"/>
      <c r="I3495" s="257"/>
      <c r="J3495" s="257"/>
      <c r="K3495" s="257"/>
      <c r="L3495" s="700"/>
      <c r="M3495" s="701"/>
    </row>
    <row r="3496" spans="1:13" hidden="1" x14ac:dyDescent="0.25">
      <c r="A3496" s="302"/>
      <c r="B3496" s="303"/>
      <c r="C3496" s="304"/>
      <c r="D3496" s="847"/>
      <c r="E3496" s="848"/>
      <c r="F3496" s="849"/>
      <c r="G3496" s="846"/>
      <c r="H3496" s="850"/>
      <c r="I3496" s="257"/>
      <c r="J3496" s="257"/>
      <c r="K3496" s="257"/>
      <c r="L3496" s="700"/>
      <c r="M3496" s="701"/>
    </row>
    <row r="3497" spans="1:13" hidden="1" x14ac:dyDescent="0.25">
      <c r="A3497" s="302"/>
      <c r="B3497" s="303"/>
      <c r="C3497" s="304"/>
      <c r="D3497" s="847"/>
      <c r="E3497" s="848"/>
      <c r="F3497" s="849"/>
      <c r="G3497" s="846"/>
      <c r="H3497" s="850"/>
      <c r="I3497" s="257"/>
      <c r="J3497" s="257"/>
      <c r="K3497" s="257"/>
      <c r="L3497" s="700"/>
      <c r="M3497" s="701"/>
    </row>
    <row r="3498" spans="1:13" hidden="1" x14ac:dyDescent="0.25">
      <c r="A3498" s="302"/>
      <c r="B3498" s="303"/>
      <c r="C3498" s="304"/>
      <c r="D3498" s="847"/>
      <c r="E3498" s="848"/>
      <c r="F3498" s="849"/>
      <c r="G3498" s="846"/>
      <c r="H3498" s="850"/>
      <c r="I3498" s="257"/>
      <c r="J3498" s="257"/>
      <c r="K3498" s="257"/>
      <c r="L3498" s="700"/>
      <c r="M3498" s="701"/>
    </row>
    <row r="3499" spans="1:13" hidden="1" x14ac:dyDescent="0.25">
      <c r="A3499" s="302"/>
      <c r="B3499" s="303"/>
      <c r="C3499" s="304"/>
      <c r="D3499" s="847"/>
      <c r="E3499" s="848"/>
      <c r="F3499" s="849"/>
      <c r="G3499" s="846"/>
      <c r="H3499" s="850"/>
      <c r="I3499" s="257"/>
      <c r="J3499" s="257"/>
      <c r="K3499" s="257"/>
      <c r="L3499" s="700"/>
      <c r="M3499" s="701"/>
    </row>
    <row r="3500" spans="1:13" hidden="1" x14ac:dyDescent="0.25">
      <c r="A3500" s="302"/>
      <c r="B3500" s="303"/>
      <c r="C3500" s="304"/>
      <c r="D3500" s="847"/>
      <c r="E3500" s="848"/>
      <c r="F3500" s="849"/>
      <c r="G3500" s="846"/>
      <c r="H3500" s="850"/>
      <c r="I3500" s="257"/>
      <c r="J3500" s="257"/>
      <c r="K3500" s="257"/>
      <c r="L3500" s="700"/>
      <c r="M3500" s="701"/>
    </row>
    <row r="3501" spans="1:13" hidden="1" x14ac:dyDescent="0.25">
      <c r="A3501" s="302"/>
      <c r="B3501" s="303"/>
      <c r="C3501" s="304"/>
      <c r="D3501" s="847"/>
      <c r="E3501" s="848"/>
      <c r="F3501" s="849"/>
      <c r="G3501" s="846"/>
      <c r="H3501" s="850"/>
      <c r="I3501" s="257"/>
      <c r="J3501" s="257"/>
      <c r="K3501" s="257"/>
      <c r="L3501" s="700"/>
      <c r="M3501" s="701"/>
    </row>
    <row r="3502" spans="1:13" hidden="1" x14ac:dyDescent="0.25">
      <c r="A3502" s="302"/>
      <c r="B3502" s="303"/>
      <c r="C3502" s="304"/>
      <c r="D3502" s="847"/>
      <c r="E3502" s="848"/>
      <c r="F3502" s="849"/>
      <c r="G3502" s="846"/>
      <c r="H3502" s="850"/>
      <c r="I3502" s="257"/>
      <c r="J3502" s="257"/>
      <c r="K3502" s="257"/>
      <c r="L3502" s="700"/>
      <c r="M3502" s="701"/>
    </row>
    <row r="3503" spans="1:13" hidden="1" x14ac:dyDescent="0.25">
      <c r="A3503" s="302"/>
      <c r="B3503" s="303"/>
      <c r="C3503" s="304"/>
      <c r="D3503" s="847"/>
      <c r="E3503" s="848"/>
      <c r="F3503" s="849"/>
      <c r="G3503" s="846"/>
      <c r="H3503" s="850"/>
      <c r="I3503" s="257"/>
      <c r="J3503" s="257"/>
      <c r="K3503" s="257"/>
      <c r="L3503" s="700"/>
      <c r="M3503" s="701"/>
    </row>
    <row r="3504" spans="1:13" hidden="1" x14ac:dyDescent="0.25">
      <c r="A3504" s="302"/>
      <c r="B3504" s="303"/>
      <c r="C3504" s="304"/>
      <c r="D3504" s="847"/>
      <c r="E3504" s="848"/>
      <c r="F3504" s="849"/>
      <c r="G3504" s="846"/>
      <c r="H3504" s="850"/>
      <c r="I3504" s="257"/>
      <c r="J3504" s="257"/>
      <c r="K3504" s="257"/>
      <c r="L3504" s="700"/>
      <c r="M3504" s="701"/>
    </row>
    <row r="3505" spans="1:13" hidden="1" x14ac:dyDescent="0.25">
      <c r="A3505" s="302"/>
      <c r="B3505" s="303"/>
      <c r="C3505" s="304"/>
      <c r="D3505" s="847"/>
      <c r="E3505" s="848"/>
      <c r="F3505" s="849"/>
      <c r="G3505" s="846"/>
      <c r="H3505" s="850"/>
      <c r="I3505" s="257"/>
      <c r="J3505" s="257"/>
      <c r="K3505" s="257"/>
      <c r="L3505" s="700"/>
      <c r="M3505" s="701"/>
    </row>
    <row r="3506" spans="1:13" hidden="1" x14ac:dyDescent="0.25">
      <c r="A3506" s="302"/>
      <c r="B3506" s="303"/>
      <c r="C3506" s="304"/>
      <c r="D3506" s="847"/>
      <c r="E3506" s="848"/>
      <c r="F3506" s="849"/>
      <c r="G3506" s="846"/>
      <c r="H3506" s="850"/>
      <c r="I3506" s="257"/>
      <c r="J3506" s="257"/>
      <c r="K3506" s="257"/>
      <c r="L3506" s="700"/>
      <c r="M3506" s="701"/>
    </row>
    <row r="3507" spans="1:13" hidden="1" x14ac:dyDescent="0.25">
      <c r="A3507" s="302"/>
      <c r="B3507" s="303"/>
      <c r="C3507" s="304"/>
      <c r="D3507" s="847"/>
      <c r="E3507" s="848"/>
      <c r="F3507" s="849"/>
      <c r="G3507" s="846"/>
      <c r="H3507" s="850"/>
      <c r="I3507" s="257"/>
      <c r="J3507" s="257"/>
      <c r="K3507" s="257"/>
      <c r="L3507" s="700"/>
      <c r="M3507" s="701"/>
    </row>
    <row r="3508" spans="1:13" hidden="1" x14ac:dyDescent="0.25">
      <c r="A3508" s="302"/>
      <c r="B3508" s="303"/>
      <c r="C3508" s="304"/>
      <c r="D3508" s="847"/>
      <c r="E3508" s="848"/>
      <c r="F3508" s="849"/>
      <c r="G3508" s="846"/>
      <c r="H3508" s="850"/>
      <c r="I3508" s="257"/>
      <c r="J3508" s="257"/>
      <c r="K3508" s="257"/>
      <c r="L3508" s="700"/>
      <c r="M3508" s="701"/>
    </row>
    <row r="3509" spans="1:13" hidden="1" x14ac:dyDescent="0.25">
      <c r="A3509" s="302"/>
      <c r="B3509" s="303"/>
      <c r="C3509" s="304"/>
      <c r="D3509" s="847"/>
      <c r="E3509" s="848"/>
      <c r="F3509" s="849"/>
      <c r="G3509" s="846"/>
      <c r="H3509" s="850"/>
      <c r="I3509" s="257"/>
      <c r="J3509" s="257"/>
      <c r="K3509" s="257"/>
      <c r="L3509" s="700"/>
      <c r="M3509" s="701"/>
    </row>
    <row r="3510" spans="1:13" hidden="1" x14ac:dyDescent="0.25">
      <c r="A3510" s="302"/>
      <c r="B3510" s="303"/>
      <c r="C3510" s="304"/>
      <c r="D3510" s="847"/>
      <c r="E3510" s="848"/>
      <c r="F3510" s="849"/>
      <c r="G3510" s="846"/>
      <c r="H3510" s="850"/>
      <c r="I3510" s="257"/>
      <c r="J3510" s="257"/>
      <c r="K3510" s="257"/>
      <c r="L3510" s="700"/>
      <c r="M3510" s="701"/>
    </row>
    <row r="3511" spans="1:13" hidden="1" x14ac:dyDescent="0.25">
      <c r="A3511" s="302"/>
      <c r="B3511" s="303"/>
      <c r="C3511" s="304"/>
      <c r="D3511" s="847"/>
      <c r="E3511" s="848"/>
      <c r="F3511" s="849"/>
      <c r="G3511" s="846"/>
      <c r="H3511" s="850"/>
      <c r="I3511" s="257"/>
      <c r="J3511" s="257"/>
      <c r="K3511" s="257"/>
      <c r="L3511" s="700"/>
      <c r="M3511" s="701"/>
    </row>
    <row r="3512" spans="1:13" hidden="1" x14ac:dyDescent="0.25">
      <c r="A3512" s="302"/>
      <c r="B3512" s="303"/>
      <c r="C3512" s="304"/>
      <c r="D3512" s="847"/>
      <c r="E3512" s="848"/>
      <c r="F3512" s="849"/>
      <c r="G3512" s="846"/>
      <c r="H3512" s="850"/>
      <c r="I3512" s="257"/>
      <c r="J3512" s="257"/>
      <c r="K3512" s="257"/>
      <c r="L3512" s="700"/>
      <c r="M3512" s="701"/>
    </row>
    <row r="3513" spans="1:13" hidden="1" x14ac:dyDescent="0.25">
      <c r="A3513" s="302"/>
      <c r="B3513" s="303"/>
      <c r="C3513" s="304"/>
      <c r="D3513" s="847"/>
      <c r="E3513" s="848"/>
      <c r="F3513" s="849"/>
      <c r="G3513" s="846"/>
      <c r="H3513" s="850"/>
      <c r="I3513" s="257"/>
      <c r="J3513" s="257"/>
      <c r="K3513" s="257"/>
      <c r="L3513" s="700"/>
      <c r="M3513" s="701"/>
    </row>
    <row r="3514" spans="1:13" hidden="1" x14ac:dyDescent="0.25">
      <c r="A3514" s="302"/>
      <c r="B3514" s="303"/>
      <c r="C3514" s="304"/>
      <c r="D3514" s="847"/>
      <c r="E3514" s="848"/>
      <c r="F3514" s="849"/>
      <c r="G3514" s="846"/>
      <c r="H3514" s="850"/>
      <c r="I3514" s="257"/>
      <c r="J3514" s="257"/>
      <c r="K3514" s="257"/>
      <c r="L3514" s="700"/>
      <c r="M3514" s="701"/>
    </row>
    <row r="3515" spans="1:13" hidden="1" x14ac:dyDescent="0.25">
      <c r="A3515" s="302"/>
      <c r="B3515" s="303"/>
      <c r="C3515" s="304"/>
      <c r="D3515" s="847"/>
      <c r="E3515" s="848"/>
      <c r="F3515" s="849"/>
      <c r="G3515" s="846"/>
      <c r="H3515" s="850"/>
      <c r="I3515" s="257"/>
      <c r="J3515" s="257"/>
      <c r="K3515" s="257"/>
      <c r="L3515" s="700"/>
      <c r="M3515" s="701"/>
    </row>
    <row r="3516" spans="1:13" hidden="1" x14ac:dyDescent="0.25">
      <c r="A3516" s="302"/>
      <c r="B3516" s="303"/>
      <c r="C3516" s="304"/>
      <c r="D3516" s="847"/>
      <c r="E3516" s="848"/>
      <c r="F3516" s="849"/>
      <c r="G3516" s="846"/>
      <c r="H3516" s="850"/>
      <c r="I3516" s="257"/>
      <c r="J3516" s="257"/>
      <c r="K3516" s="257"/>
      <c r="L3516" s="700"/>
      <c r="M3516" s="701"/>
    </row>
    <row r="3517" spans="1:13" hidden="1" x14ac:dyDescent="0.25">
      <c r="A3517" s="302"/>
      <c r="B3517" s="303"/>
      <c r="C3517" s="304"/>
      <c r="D3517" s="847"/>
      <c r="E3517" s="848"/>
      <c r="F3517" s="849"/>
      <c r="G3517" s="846"/>
      <c r="H3517" s="850"/>
      <c r="I3517" s="257"/>
      <c r="J3517" s="257"/>
      <c r="K3517" s="257"/>
      <c r="L3517" s="700"/>
      <c r="M3517" s="701"/>
    </row>
    <row r="3518" spans="1:13" hidden="1" x14ac:dyDescent="0.25">
      <c r="A3518" s="302"/>
      <c r="B3518" s="303"/>
      <c r="C3518" s="304"/>
      <c r="D3518" s="847"/>
      <c r="E3518" s="848"/>
      <c r="F3518" s="849"/>
      <c r="G3518" s="846"/>
      <c r="H3518" s="850"/>
      <c r="I3518" s="257"/>
      <c r="J3518" s="257"/>
      <c r="K3518" s="257"/>
      <c r="L3518" s="700"/>
      <c r="M3518" s="701"/>
    </row>
    <row r="3519" spans="1:13" hidden="1" x14ac:dyDescent="0.25">
      <c r="A3519" s="302"/>
      <c r="B3519" s="303"/>
      <c r="C3519" s="304"/>
      <c r="D3519" s="847"/>
      <c r="E3519" s="848"/>
      <c r="F3519" s="849"/>
      <c r="G3519" s="846"/>
      <c r="H3519" s="850"/>
      <c r="I3519" s="257"/>
      <c r="J3519" s="257"/>
      <c r="K3519" s="257"/>
      <c r="L3519" s="700"/>
      <c r="M3519" s="701"/>
    </row>
    <row r="3520" spans="1:13" hidden="1" x14ac:dyDescent="0.25">
      <c r="A3520" s="302"/>
      <c r="B3520" s="303"/>
      <c r="C3520" s="304"/>
      <c r="D3520" s="847"/>
      <c r="E3520" s="848"/>
      <c r="F3520" s="849"/>
      <c r="G3520" s="846"/>
      <c r="H3520" s="850"/>
      <c r="I3520" s="257"/>
      <c r="J3520" s="257"/>
      <c r="K3520" s="257"/>
      <c r="L3520" s="700"/>
      <c r="M3520" s="701"/>
    </row>
    <row r="3521" spans="1:13" hidden="1" x14ac:dyDescent="0.25">
      <c r="A3521" s="302"/>
      <c r="B3521" s="303"/>
      <c r="C3521" s="304"/>
      <c r="D3521" s="847"/>
      <c r="E3521" s="848"/>
      <c r="F3521" s="849"/>
      <c r="G3521" s="846"/>
      <c r="H3521" s="850"/>
      <c r="I3521" s="257"/>
      <c r="J3521" s="257"/>
      <c r="K3521" s="257"/>
      <c r="L3521" s="700"/>
      <c r="M3521" s="701"/>
    </row>
    <row r="3522" spans="1:13" hidden="1" x14ac:dyDescent="0.25">
      <c r="A3522" s="302"/>
      <c r="B3522" s="303"/>
      <c r="C3522" s="304"/>
      <c r="D3522" s="847"/>
      <c r="E3522" s="848"/>
      <c r="F3522" s="849"/>
      <c r="G3522" s="846"/>
      <c r="H3522" s="850"/>
      <c r="I3522" s="257"/>
      <c r="J3522" s="257"/>
      <c r="K3522" s="257"/>
      <c r="L3522" s="700"/>
      <c r="M3522" s="701"/>
    </row>
    <row r="3523" spans="1:13" hidden="1" x14ac:dyDescent="0.25">
      <c r="A3523" s="302"/>
      <c r="B3523" s="303"/>
      <c r="C3523" s="304"/>
      <c r="D3523" s="847"/>
      <c r="E3523" s="848"/>
      <c r="F3523" s="849"/>
      <c r="G3523" s="846"/>
      <c r="H3523" s="850"/>
      <c r="I3523" s="257"/>
      <c r="J3523" s="257"/>
      <c r="K3523" s="257"/>
      <c r="L3523" s="700"/>
      <c r="M3523" s="701"/>
    </row>
    <row r="3524" spans="1:13" hidden="1" x14ac:dyDescent="0.25">
      <c r="A3524" s="302"/>
      <c r="B3524" s="303"/>
      <c r="C3524" s="304"/>
      <c r="D3524" s="847"/>
      <c r="E3524" s="848"/>
      <c r="F3524" s="849"/>
      <c r="G3524" s="846"/>
      <c r="H3524" s="850"/>
      <c r="I3524" s="257"/>
      <c r="J3524" s="257"/>
      <c r="K3524" s="257"/>
      <c r="L3524" s="700"/>
      <c r="M3524" s="701"/>
    </row>
    <row r="3525" spans="1:13" hidden="1" x14ac:dyDescent="0.25">
      <c r="A3525" s="302"/>
      <c r="B3525" s="303"/>
      <c r="C3525" s="304"/>
      <c r="D3525" s="847"/>
      <c r="E3525" s="848"/>
      <c r="F3525" s="849"/>
      <c r="G3525" s="846"/>
      <c r="H3525" s="850"/>
      <c r="I3525" s="257"/>
      <c r="J3525" s="257"/>
      <c r="K3525" s="257"/>
      <c r="L3525" s="700"/>
      <c r="M3525" s="701"/>
    </row>
    <row r="3526" spans="1:13" hidden="1" x14ac:dyDescent="0.25">
      <c r="A3526" s="302"/>
      <c r="B3526" s="303"/>
      <c r="C3526" s="304"/>
      <c r="D3526" s="847"/>
      <c r="E3526" s="848"/>
      <c r="F3526" s="849"/>
      <c r="G3526" s="846"/>
      <c r="H3526" s="850"/>
      <c r="I3526" s="257"/>
      <c r="J3526" s="257"/>
      <c r="K3526" s="257"/>
      <c r="L3526" s="700"/>
      <c r="M3526" s="701"/>
    </row>
    <row r="3527" spans="1:13" hidden="1" x14ac:dyDescent="0.25">
      <c r="A3527" s="302"/>
      <c r="B3527" s="303"/>
      <c r="C3527" s="304"/>
      <c r="D3527" s="847"/>
      <c r="E3527" s="848"/>
      <c r="F3527" s="849"/>
      <c r="G3527" s="846"/>
      <c r="H3527" s="850"/>
      <c r="I3527" s="257"/>
      <c r="J3527" s="257"/>
      <c r="K3527" s="257"/>
      <c r="L3527" s="700"/>
      <c r="M3527" s="701"/>
    </row>
    <row r="3528" spans="1:13" hidden="1" x14ac:dyDescent="0.25">
      <c r="A3528" s="302"/>
      <c r="B3528" s="303"/>
      <c r="C3528" s="304"/>
      <c r="D3528" s="847"/>
      <c r="E3528" s="848"/>
      <c r="F3528" s="849"/>
      <c r="G3528" s="846"/>
      <c r="H3528" s="850"/>
      <c r="I3528" s="257"/>
      <c r="J3528" s="257"/>
      <c r="K3528" s="257"/>
      <c r="L3528" s="700"/>
      <c r="M3528" s="701"/>
    </row>
    <row r="3529" spans="1:13" hidden="1" x14ac:dyDescent="0.25">
      <c r="A3529" s="302"/>
      <c r="B3529" s="303"/>
      <c r="C3529" s="304"/>
      <c r="D3529" s="847"/>
      <c r="E3529" s="848"/>
      <c r="F3529" s="849"/>
      <c r="G3529" s="846"/>
      <c r="H3529" s="850"/>
      <c r="I3529" s="257"/>
      <c r="J3529" s="257"/>
      <c r="K3529" s="257"/>
      <c r="L3529" s="700"/>
      <c r="M3529" s="701"/>
    </row>
    <row r="3530" spans="1:13" hidden="1" x14ac:dyDescent="0.25">
      <c r="A3530" s="302"/>
      <c r="B3530" s="303"/>
      <c r="C3530" s="304"/>
      <c r="D3530" s="847"/>
      <c r="E3530" s="848"/>
      <c r="F3530" s="849"/>
      <c r="G3530" s="846"/>
      <c r="H3530" s="850"/>
      <c r="I3530" s="257"/>
      <c r="J3530" s="257"/>
      <c r="K3530" s="257"/>
      <c r="L3530" s="700"/>
      <c r="M3530" s="701"/>
    </row>
    <row r="3531" spans="1:13" hidden="1" x14ac:dyDescent="0.25">
      <c r="A3531" s="302"/>
      <c r="B3531" s="303"/>
      <c r="C3531" s="304"/>
      <c r="D3531" s="847"/>
      <c r="E3531" s="848"/>
      <c r="F3531" s="849"/>
      <c r="G3531" s="846"/>
      <c r="H3531" s="850"/>
      <c r="I3531" s="257"/>
      <c r="J3531" s="257"/>
      <c r="K3531" s="257"/>
      <c r="L3531" s="700"/>
      <c r="M3531" s="701"/>
    </row>
    <row r="3532" spans="1:13" hidden="1" x14ac:dyDescent="0.25">
      <c r="A3532" s="302"/>
      <c r="B3532" s="303"/>
      <c r="C3532" s="304"/>
      <c r="D3532" s="847"/>
      <c r="E3532" s="848"/>
      <c r="F3532" s="849"/>
      <c r="G3532" s="846"/>
      <c r="H3532" s="850"/>
      <c r="I3532" s="257"/>
      <c r="J3532" s="257"/>
      <c r="K3532" s="257"/>
      <c r="L3532" s="700"/>
      <c r="M3532" s="701"/>
    </row>
    <row r="3533" spans="1:13" hidden="1" x14ac:dyDescent="0.25">
      <c r="A3533" s="302"/>
      <c r="B3533" s="303"/>
      <c r="C3533" s="304"/>
      <c r="D3533" s="847"/>
      <c r="E3533" s="848"/>
      <c r="F3533" s="849"/>
      <c r="G3533" s="846"/>
      <c r="H3533" s="850"/>
      <c r="I3533" s="257"/>
      <c r="J3533" s="257"/>
      <c r="K3533" s="257"/>
      <c r="L3533" s="700"/>
      <c r="M3533" s="701"/>
    </row>
    <row r="3534" spans="1:13" hidden="1" x14ac:dyDescent="0.25">
      <c r="A3534" s="302"/>
      <c r="B3534" s="303"/>
      <c r="C3534" s="304"/>
      <c r="D3534" s="847"/>
      <c r="E3534" s="848"/>
      <c r="F3534" s="849"/>
      <c r="G3534" s="846"/>
      <c r="H3534" s="850"/>
      <c r="I3534" s="257"/>
      <c r="J3534" s="257"/>
      <c r="K3534" s="257"/>
      <c r="L3534" s="700"/>
      <c r="M3534" s="701"/>
    </row>
    <row r="3535" spans="1:13" hidden="1" x14ac:dyDescent="0.25">
      <c r="A3535" s="302"/>
      <c r="B3535" s="303"/>
      <c r="C3535" s="304"/>
      <c r="D3535" s="847"/>
      <c r="E3535" s="848"/>
      <c r="F3535" s="849"/>
      <c r="G3535" s="846"/>
      <c r="H3535" s="850"/>
      <c r="I3535" s="257"/>
      <c r="J3535" s="257"/>
      <c r="K3535" s="257"/>
      <c r="L3535" s="700"/>
      <c r="M3535" s="701"/>
    </row>
    <row r="3536" spans="1:13" hidden="1" x14ac:dyDescent="0.25">
      <c r="A3536" s="302"/>
      <c r="B3536" s="303"/>
      <c r="C3536" s="304"/>
      <c r="D3536" s="847"/>
      <c r="E3536" s="848"/>
      <c r="F3536" s="849"/>
      <c r="G3536" s="846"/>
      <c r="H3536" s="850"/>
      <c r="I3536" s="257"/>
      <c r="J3536" s="257"/>
      <c r="K3536" s="257"/>
      <c r="L3536" s="700"/>
      <c r="M3536" s="701"/>
    </row>
    <row r="3537" spans="1:13" hidden="1" x14ac:dyDescent="0.25">
      <c r="A3537" s="302"/>
      <c r="B3537" s="303"/>
      <c r="C3537" s="304"/>
      <c r="D3537" s="847"/>
      <c r="E3537" s="848"/>
      <c r="F3537" s="849"/>
      <c r="G3537" s="846"/>
      <c r="H3537" s="850"/>
      <c r="I3537" s="257"/>
      <c r="J3537" s="257"/>
      <c r="K3537" s="257"/>
      <c r="L3537" s="700"/>
      <c r="M3537" s="701"/>
    </row>
    <row r="3538" spans="1:13" hidden="1" x14ac:dyDescent="0.25">
      <c r="A3538" s="302"/>
      <c r="B3538" s="303"/>
      <c r="C3538" s="304"/>
      <c r="D3538" s="847"/>
      <c r="E3538" s="848"/>
      <c r="F3538" s="849"/>
      <c r="G3538" s="846"/>
      <c r="H3538" s="850"/>
      <c r="I3538" s="257"/>
      <c r="J3538" s="257"/>
      <c r="K3538" s="257"/>
      <c r="L3538" s="700"/>
      <c r="M3538" s="701"/>
    </row>
    <row r="3539" spans="1:13" hidden="1" x14ac:dyDescent="0.25">
      <c r="A3539" s="302"/>
      <c r="B3539" s="303"/>
      <c r="C3539" s="304"/>
      <c r="D3539" s="847"/>
      <c r="E3539" s="848"/>
      <c r="F3539" s="849"/>
      <c r="G3539" s="846"/>
      <c r="H3539" s="850"/>
      <c r="I3539" s="257"/>
      <c r="J3539" s="257"/>
      <c r="K3539" s="257"/>
      <c r="L3539" s="700"/>
      <c r="M3539" s="701"/>
    </row>
    <row r="3540" spans="1:13" hidden="1" x14ac:dyDescent="0.25">
      <c r="A3540" s="302"/>
      <c r="B3540" s="303"/>
      <c r="C3540" s="304"/>
      <c r="D3540" s="847"/>
      <c r="E3540" s="848"/>
      <c r="F3540" s="849"/>
      <c r="G3540" s="846"/>
      <c r="H3540" s="850"/>
      <c r="I3540" s="257"/>
      <c r="J3540" s="257"/>
      <c r="K3540" s="257"/>
      <c r="L3540" s="700"/>
      <c r="M3540" s="701"/>
    </row>
    <row r="3541" spans="1:13" hidden="1" x14ac:dyDescent="0.25">
      <c r="A3541" s="302"/>
      <c r="B3541" s="303"/>
      <c r="C3541" s="304"/>
      <c r="D3541" s="847"/>
      <c r="E3541" s="848"/>
      <c r="F3541" s="849"/>
      <c r="G3541" s="846"/>
      <c r="H3541" s="850"/>
      <c r="I3541" s="257"/>
      <c r="J3541" s="257"/>
      <c r="K3541" s="257"/>
      <c r="L3541" s="700"/>
      <c r="M3541" s="701"/>
    </row>
    <row r="3542" spans="1:13" hidden="1" x14ac:dyDescent="0.25">
      <c r="A3542" s="302"/>
      <c r="B3542" s="303"/>
      <c r="C3542" s="304"/>
      <c r="D3542" s="847"/>
      <c r="E3542" s="848"/>
      <c r="F3542" s="849"/>
      <c r="G3542" s="846"/>
      <c r="H3542" s="850"/>
      <c r="I3542" s="257"/>
      <c r="J3542" s="257"/>
      <c r="K3542" s="257"/>
      <c r="L3542" s="700"/>
      <c r="M3542" s="701"/>
    </row>
    <row r="3543" spans="1:13" hidden="1" x14ac:dyDescent="0.25">
      <c r="A3543" s="302"/>
      <c r="B3543" s="303"/>
      <c r="C3543" s="304"/>
      <c r="D3543" s="847"/>
      <c r="E3543" s="848"/>
      <c r="F3543" s="849"/>
      <c r="G3543" s="846"/>
      <c r="H3543" s="850"/>
      <c r="I3543" s="257"/>
      <c r="J3543" s="257"/>
      <c r="K3543" s="257"/>
      <c r="L3543" s="700"/>
      <c r="M3543" s="701"/>
    </row>
    <row r="3544" spans="1:13" hidden="1" x14ac:dyDescent="0.25">
      <c r="A3544" s="302"/>
      <c r="B3544" s="303"/>
      <c r="C3544" s="304"/>
      <c r="D3544" s="847"/>
      <c r="E3544" s="848"/>
      <c r="F3544" s="849"/>
      <c r="G3544" s="846"/>
      <c r="H3544" s="850"/>
      <c r="I3544" s="257"/>
      <c r="J3544" s="257"/>
      <c r="K3544" s="257"/>
      <c r="L3544" s="700"/>
      <c r="M3544" s="701"/>
    </row>
    <row r="3545" spans="1:13" hidden="1" x14ac:dyDescent="0.25">
      <c r="A3545" s="302"/>
      <c r="B3545" s="303"/>
      <c r="C3545" s="304"/>
      <c r="D3545" s="847"/>
      <c r="E3545" s="848"/>
      <c r="F3545" s="849"/>
      <c r="G3545" s="846"/>
      <c r="H3545" s="850"/>
      <c r="I3545" s="257"/>
      <c r="J3545" s="257"/>
      <c r="K3545" s="257"/>
      <c r="L3545" s="700"/>
      <c r="M3545" s="701"/>
    </row>
    <row r="3546" spans="1:13" hidden="1" x14ac:dyDescent="0.25">
      <c r="A3546" s="302"/>
      <c r="B3546" s="303"/>
      <c r="C3546" s="304"/>
      <c r="D3546" s="847"/>
      <c r="E3546" s="848"/>
      <c r="F3546" s="849"/>
      <c r="G3546" s="846"/>
      <c r="H3546" s="850"/>
      <c r="I3546" s="257"/>
      <c r="J3546" s="257"/>
      <c r="K3546" s="257"/>
      <c r="L3546" s="700"/>
      <c r="M3546" s="701"/>
    </row>
    <row r="3547" spans="1:13" hidden="1" x14ac:dyDescent="0.25">
      <c r="A3547" s="302"/>
      <c r="B3547" s="303"/>
      <c r="C3547" s="304"/>
      <c r="D3547" s="847"/>
      <c r="E3547" s="848"/>
      <c r="F3547" s="849"/>
      <c r="G3547" s="846"/>
      <c r="H3547" s="850"/>
      <c r="I3547" s="257"/>
      <c r="J3547" s="257"/>
      <c r="K3547" s="257"/>
      <c r="L3547" s="700"/>
      <c r="M3547" s="701"/>
    </row>
    <row r="3548" spans="1:13" hidden="1" x14ac:dyDescent="0.25">
      <c r="A3548" s="302"/>
      <c r="B3548" s="303"/>
      <c r="C3548" s="304"/>
      <c r="D3548" s="847"/>
      <c r="E3548" s="848"/>
      <c r="F3548" s="849"/>
      <c r="G3548" s="846"/>
      <c r="H3548" s="850"/>
      <c r="I3548" s="257"/>
      <c r="J3548" s="257"/>
      <c r="K3548" s="257"/>
      <c r="L3548" s="700"/>
      <c r="M3548" s="701"/>
    </row>
    <row r="3549" spans="1:13" hidden="1" x14ac:dyDescent="0.25">
      <c r="A3549" s="302"/>
      <c r="B3549" s="303"/>
      <c r="C3549" s="304"/>
      <c r="D3549" s="847"/>
      <c r="E3549" s="848"/>
      <c r="F3549" s="849"/>
      <c r="G3549" s="846"/>
      <c r="H3549" s="850"/>
      <c r="I3549" s="257"/>
      <c r="J3549" s="257"/>
      <c r="K3549" s="257"/>
      <c r="L3549" s="700"/>
      <c r="M3549" s="701"/>
    </row>
    <row r="3550" spans="1:13" hidden="1" x14ac:dyDescent="0.25">
      <c r="A3550" s="302"/>
      <c r="B3550" s="303"/>
      <c r="C3550" s="304"/>
      <c r="D3550" s="847"/>
      <c r="E3550" s="848"/>
      <c r="F3550" s="849"/>
      <c r="G3550" s="846"/>
      <c r="H3550" s="850"/>
      <c r="I3550" s="257"/>
      <c r="J3550" s="257"/>
      <c r="K3550" s="257"/>
      <c r="L3550" s="700"/>
      <c r="M3550" s="701"/>
    </row>
    <row r="3551" spans="1:13" hidden="1" x14ac:dyDescent="0.25">
      <c r="A3551" s="302"/>
      <c r="B3551" s="303"/>
      <c r="C3551" s="304"/>
      <c r="D3551" s="847"/>
      <c r="E3551" s="848"/>
      <c r="F3551" s="849"/>
      <c r="G3551" s="846"/>
      <c r="H3551" s="850"/>
      <c r="I3551" s="257"/>
      <c r="J3551" s="257"/>
      <c r="K3551" s="257"/>
      <c r="L3551" s="700"/>
      <c r="M3551" s="701"/>
    </row>
    <row r="3552" spans="1:13" hidden="1" x14ac:dyDescent="0.25">
      <c r="A3552" s="302"/>
      <c r="B3552" s="303"/>
      <c r="C3552" s="304"/>
      <c r="D3552" s="847"/>
      <c r="E3552" s="848"/>
      <c r="F3552" s="849"/>
      <c r="G3552" s="846"/>
      <c r="H3552" s="850"/>
      <c r="I3552" s="257"/>
      <c r="J3552" s="257"/>
      <c r="K3552" s="257"/>
      <c r="L3552" s="700"/>
      <c r="M3552" s="701"/>
    </row>
    <row r="3553" spans="1:13" hidden="1" x14ac:dyDescent="0.25">
      <c r="A3553" s="302"/>
      <c r="B3553" s="303"/>
      <c r="C3553" s="304"/>
      <c r="D3553" s="847"/>
      <c r="E3553" s="848"/>
      <c r="F3553" s="849"/>
      <c r="G3553" s="846"/>
      <c r="H3553" s="850"/>
      <c r="I3553" s="257"/>
      <c r="J3553" s="257"/>
      <c r="K3553" s="257"/>
      <c r="L3553" s="700"/>
      <c r="M3553" s="701"/>
    </row>
    <row r="3554" spans="1:13" hidden="1" x14ac:dyDescent="0.25">
      <c r="A3554" s="302"/>
      <c r="B3554" s="303"/>
      <c r="C3554" s="304"/>
      <c r="D3554" s="847"/>
      <c r="E3554" s="848"/>
      <c r="F3554" s="849"/>
      <c r="G3554" s="846"/>
      <c r="H3554" s="850"/>
      <c r="I3554" s="257"/>
      <c r="J3554" s="257"/>
      <c r="K3554" s="257"/>
      <c r="L3554" s="700"/>
      <c r="M3554" s="701"/>
    </row>
    <row r="3555" spans="1:13" hidden="1" x14ac:dyDescent="0.25">
      <c r="A3555" s="302"/>
      <c r="B3555" s="303"/>
      <c r="C3555" s="304"/>
      <c r="D3555" s="847"/>
      <c r="E3555" s="848"/>
      <c r="F3555" s="849"/>
      <c r="G3555" s="846"/>
      <c r="H3555" s="850"/>
      <c r="I3555" s="257"/>
      <c r="J3555" s="257"/>
      <c r="K3555" s="257"/>
      <c r="L3555" s="700"/>
      <c r="M3555" s="701"/>
    </row>
    <row r="3556" spans="1:13" hidden="1" x14ac:dyDescent="0.25">
      <c r="A3556" s="302"/>
      <c r="B3556" s="303"/>
      <c r="C3556" s="304"/>
      <c r="D3556" s="847"/>
      <c r="E3556" s="848"/>
      <c r="F3556" s="849"/>
      <c r="G3556" s="846"/>
      <c r="H3556" s="850"/>
      <c r="I3556" s="257"/>
      <c r="J3556" s="257"/>
      <c r="K3556" s="257"/>
      <c r="L3556" s="700"/>
      <c r="M3556" s="701"/>
    </row>
    <row r="3557" spans="1:13" hidden="1" x14ac:dyDescent="0.25">
      <c r="A3557" s="302"/>
      <c r="B3557" s="303"/>
      <c r="C3557" s="304"/>
      <c r="D3557" s="847"/>
      <c r="E3557" s="848"/>
      <c r="F3557" s="849"/>
      <c r="G3557" s="846"/>
      <c r="H3557" s="850"/>
      <c r="I3557" s="257"/>
      <c r="J3557" s="257"/>
      <c r="K3557" s="257"/>
      <c r="L3557" s="700"/>
      <c r="M3557" s="701"/>
    </row>
    <row r="3558" spans="1:13" hidden="1" x14ac:dyDescent="0.25">
      <c r="A3558" s="302"/>
      <c r="B3558" s="303"/>
      <c r="C3558" s="304"/>
      <c r="D3558" s="847"/>
      <c r="E3558" s="848"/>
      <c r="F3558" s="849"/>
      <c r="G3558" s="846"/>
      <c r="H3558" s="850"/>
      <c r="I3558" s="257"/>
      <c r="J3558" s="257"/>
      <c r="K3558" s="257"/>
      <c r="L3558" s="700"/>
      <c r="M3558" s="701"/>
    </row>
    <row r="3559" spans="1:13" hidden="1" x14ac:dyDescent="0.25">
      <c r="A3559" s="302"/>
      <c r="B3559" s="303"/>
      <c r="C3559" s="304"/>
      <c r="D3559" s="847"/>
      <c r="E3559" s="848"/>
      <c r="F3559" s="849"/>
      <c r="G3559" s="846"/>
      <c r="H3559" s="850"/>
      <c r="I3559" s="257"/>
      <c r="J3559" s="257"/>
      <c r="K3559" s="257"/>
      <c r="L3559" s="700"/>
      <c r="M3559" s="701"/>
    </row>
    <row r="3560" spans="1:13" hidden="1" x14ac:dyDescent="0.25">
      <c r="A3560" s="302"/>
      <c r="B3560" s="303"/>
      <c r="C3560" s="304"/>
      <c r="D3560" s="847"/>
      <c r="E3560" s="848"/>
      <c r="F3560" s="849"/>
      <c r="G3560" s="846"/>
      <c r="H3560" s="850"/>
      <c r="I3560" s="257"/>
      <c r="J3560" s="257"/>
      <c r="K3560" s="257"/>
      <c r="L3560" s="700"/>
      <c r="M3560" s="701"/>
    </row>
    <row r="3561" spans="1:13" hidden="1" x14ac:dyDescent="0.25">
      <c r="A3561" s="302"/>
      <c r="B3561" s="303"/>
      <c r="C3561" s="304"/>
      <c r="D3561" s="847"/>
      <c r="E3561" s="848"/>
      <c r="F3561" s="849"/>
      <c r="G3561" s="846"/>
      <c r="H3561" s="850"/>
      <c r="I3561" s="257"/>
      <c r="J3561" s="257"/>
      <c r="K3561" s="257"/>
      <c r="L3561" s="700"/>
      <c r="M3561" s="701"/>
    </row>
    <row r="3562" spans="1:13" hidden="1" x14ac:dyDescent="0.25">
      <c r="A3562" s="302"/>
      <c r="B3562" s="303"/>
      <c r="C3562" s="304"/>
      <c r="D3562" s="847"/>
      <c r="E3562" s="848"/>
      <c r="F3562" s="849"/>
      <c r="G3562" s="846"/>
      <c r="H3562" s="850"/>
      <c r="I3562" s="257"/>
      <c r="J3562" s="257"/>
      <c r="K3562" s="257"/>
      <c r="L3562" s="700"/>
      <c r="M3562" s="701"/>
    </row>
    <row r="3563" spans="1:13" hidden="1" x14ac:dyDescent="0.25">
      <c r="A3563" s="302"/>
      <c r="B3563" s="303"/>
      <c r="C3563" s="304"/>
      <c r="D3563" s="847"/>
      <c r="E3563" s="848"/>
      <c r="F3563" s="849"/>
      <c r="G3563" s="846"/>
      <c r="H3563" s="850"/>
      <c r="I3563" s="257"/>
      <c r="J3563" s="257"/>
      <c r="K3563" s="257"/>
      <c r="L3563" s="700"/>
      <c r="M3563" s="701"/>
    </row>
    <row r="3564" spans="1:13" hidden="1" x14ac:dyDescent="0.25">
      <c r="A3564" s="302"/>
      <c r="B3564" s="303"/>
      <c r="C3564" s="304"/>
      <c r="D3564" s="847"/>
      <c r="E3564" s="848"/>
      <c r="F3564" s="849"/>
      <c r="G3564" s="846"/>
      <c r="H3564" s="850"/>
      <c r="I3564" s="257"/>
      <c r="J3564" s="257"/>
      <c r="K3564" s="257"/>
      <c r="L3564" s="700"/>
      <c r="M3564" s="701"/>
    </row>
    <row r="3565" spans="1:13" hidden="1" x14ac:dyDescent="0.25">
      <c r="A3565" s="302"/>
      <c r="B3565" s="303"/>
      <c r="C3565" s="304"/>
      <c r="D3565" s="847"/>
      <c r="E3565" s="848"/>
      <c r="F3565" s="849"/>
      <c r="G3565" s="846"/>
      <c r="H3565" s="850"/>
      <c r="I3565" s="257"/>
      <c r="J3565" s="257"/>
      <c r="K3565" s="257"/>
      <c r="L3565" s="700"/>
      <c r="M3565" s="701"/>
    </row>
    <row r="3566" spans="1:13" hidden="1" x14ac:dyDescent="0.25">
      <c r="A3566" s="302"/>
      <c r="B3566" s="303"/>
      <c r="C3566" s="304"/>
      <c r="D3566" s="847"/>
      <c r="E3566" s="848"/>
      <c r="F3566" s="849"/>
      <c r="G3566" s="846"/>
      <c r="H3566" s="850"/>
      <c r="I3566" s="257"/>
      <c r="J3566" s="257"/>
      <c r="K3566" s="257"/>
      <c r="L3566" s="700"/>
      <c r="M3566" s="701"/>
    </row>
    <row r="3567" spans="1:13" hidden="1" x14ac:dyDescent="0.25">
      <c r="A3567" s="302"/>
      <c r="B3567" s="303"/>
      <c r="C3567" s="304"/>
      <c r="D3567" s="847"/>
      <c r="E3567" s="848"/>
      <c r="F3567" s="849"/>
      <c r="G3567" s="846"/>
      <c r="H3567" s="850"/>
      <c r="I3567" s="257"/>
      <c r="J3567" s="257"/>
      <c r="K3567" s="257"/>
      <c r="L3567" s="700"/>
      <c r="M3567" s="701"/>
    </row>
    <row r="3568" spans="1:13" hidden="1" x14ac:dyDescent="0.25">
      <c r="A3568" s="302"/>
      <c r="B3568" s="303"/>
      <c r="C3568" s="304"/>
      <c r="D3568" s="847"/>
      <c r="E3568" s="848"/>
      <c r="F3568" s="849"/>
      <c r="G3568" s="846"/>
      <c r="H3568" s="850"/>
      <c r="I3568" s="257"/>
      <c r="J3568" s="257"/>
      <c r="K3568" s="257"/>
      <c r="L3568" s="700"/>
      <c r="M3568" s="701"/>
    </row>
    <row r="3569" spans="1:13" hidden="1" x14ac:dyDescent="0.25">
      <c r="A3569" s="302"/>
      <c r="B3569" s="303"/>
      <c r="C3569" s="304"/>
      <c r="D3569" s="847"/>
      <c r="E3569" s="848"/>
      <c r="F3569" s="849"/>
      <c r="G3569" s="846"/>
      <c r="H3569" s="850"/>
      <c r="I3569" s="257"/>
      <c r="J3569" s="257"/>
      <c r="K3569" s="257"/>
      <c r="L3569" s="700"/>
      <c r="M3569" s="701"/>
    </row>
    <row r="3570" spans="1:13" hidden="1" x14ac:dyDescent="0.25">
      <c r="A3570" s="302"/>
      <c r="B3570" s="303"/>
      <c r="C3570" s="304"/>
      <c r="D3570" s="847"/>
      <c r="E3570" s="848"/>
      <c r="F3570" s="849"/>
      <c r="G3570" s="846"/>
      <c r="H3570" s="850"/>
      <c r="I3570" s="257"/>
      <c r="J3570" s="257"/>
      <c r="K3570" s="257"/>
      <c r="L3570" s="700"/>
      <c r="M3570" s="701"/>
    </row>
    <row r="3571" spans="1:13" hidden="1" x14ac:dyDescent="0.25">
      <c r="A3571" s="302"/>
      <c r="B3571" s="303"/>
      <c r="C3571" s="304"/>
      <c r="D3571" s="847"/>
      <c r="E3571" s="848"/>
      <c r="F3571" s="849"/>
      <c r="G3571" s="846"/>
      <c r="H3571" s="850"/>
      <c r="I3571" s="257"/>
      <c r="J3571" s="257"/>
      <c r="K3571" s="257"/>
      <c r="L3571" s="700"/>
      <c r="M3571" s="701"/>
    </row>
    <row r="3572" spans="1:13" hidden="1" x14ac:dyDescent="0.25">
      <c r="A3572" s="302"/>
      <c r="B3572" s="303"/>
      <c r="C3572" s="304"/>
      <c r="D3572" s="847"/>
      <c r="E3572" s="848"/>
      <c r="F3572" s="849"/>
      <c r="G3572" s="846"/>
      <c r="H3572" s="850"/>
      <c r="I3572" s="257"/>
      <c r="J3572" s="257"/>
      <c r="K3572" s="257"/>
      <c r="L3572" s="700"/>
      <c r="M3572" s="701"/>
    </row>
    <row r="3573" spans="1:13" hidden="1" x14ac:dyDescent="0.25">
      <c r="A3573" s="302"/>
      <c r="B3573" s="303"/>
      <c r="C3573" s="304"/>
      <c r="D3573" s="847"/>
      <c r="E3573" s="848"/>
      <c r="F3573" s="849"/>
      <c r="G3573" s="846"/>
      <c r="H3573" s="850"/>
      <c r="I3573" s="257"/>
      <c r="J3573" s="257"/>
      <c r="K3573" s="257"/>
      <c r="L3573" s="700"/>
      <c r="M3573" s="701"/>
    </row>
    <row r="3574" spans="1:13" hidden="1" x14ac:dyDescent="0.25">
      <c r="A3574" s="302"/>
      <c r="B3574" s="303"/>
      <c r="C3574" s="304"/>
      <c r="D3574" s="847"/>
      <c r="E3574" s="848"/>
      <c r="F3574" s="849"/>
      <c r="G3574" s="846"/>
      <c r="H3574" s="850"/>
      <c r="I3574" s="257"/>
      <c r="J3574" s="257"/>
      <c r="K3574" s="257"/>
      <c r="L3574" s="700"/>
      <c r="M3574" s="701"/>
    </row>
    <row r="3575" spans="1:13" hidden="1" x14ac:dyDescent="0.25">
      <c r="A3575" s="302"/>
      <c r="B3575" s="303"/>
      <c r="C3575" s="304"/>
      <c r="D3575" s="847"/>
      <c r="E3575" s="848"/>
      <c r="F3575" s="849"/>
      <c r="G3575" s="846"/>
      <c r="H3575" s="850"/>
      <c r="I3575" s="257"/>
      <c r="J3575" s="257"/>
      <c r="K3575" s="257"/>
      <c r="L3575" s="700"/>
      <c r="M3575" s="701"/>
    </row>
    <row r="3576" spans="1:13" hidden="1" x14ac:dyDescent="0.25">
      <c r="A3576" s="302"/>
      <c r="B3576" s="303"/>
      <c r="C3576" s="304"/>
      <c r="D3576" s="847"/>
      <c r="E3576" s="848"/>
      <c r="F3576" s="849"/>
      <c r="G3576" s="846"/>
      <c r="H3576" s="850"/>
      <c r="I3576" s="257"/>
      <c r="J3576" s="257"/>
      <c r="K3576" s="257"/>
      <c r="L3576" s="700"/>
      <c r="M3576" s="701"/>
    </row>
    <row r="3577" spans="1:13" hidden="1" x14ac:dyDescent="0.25">
      <c r="A3577" s="302"/>
      <c r="B3577" s="303"/>
      <c r="C3577" s="304"/>
      <c r="D3577" s="847"/>
      <c r="E3577" s="848"/>
      <c r="F3577" s="849"/>
      <c r="G3577" s="846"/>
      <c r="H3577" s="850"/>
      <c r="I3577" s="257"/>
      <c r="J3577" s="257"/>
      <c r="K3577" s="257"/>
      <c r="L3577" s="700"/>
      <c r="M3577" s="701"/>
    </row>
    <row r="3578" spans="1:13" hidden="1" x14ac:dyDescent="0.25">
      <c r="A3578" s="302"/>
      <c r="B3578" s="303"/>
      <c r="C3578" s="304"/>
      <c r="D3578" s="847"/>
      <c r="E3578" s="848"/>
      <c r="F3578" s="849"/>
      <c r="G3578" s="846"/>
      <c r="H3578" s="850"/>
      <c r="I3578" s="257"/>
      <c r="J3578" s="257"/>
      <c r="K3578" s="257"/>
      <c r="L3578" s="700"/>
      <c r="M3578" s="701"/>
    </row>
    <row r="3579" spans="1:13" hidden="1" x14ac:dyDescent="0.25">
      <c r="A3579" s="302"/>
      <c r="B3579" s="303"/>
      <c r="C3579" s="304"/>
      <c r="D3579" s="847"/>
      <c r="E3579" s="848"/>
      <c r="F3579" s="849"/>
      <c r="G3579" s="846"/>
      <c r="H3579" s="850"/>
      <c r="I3579" s="257"/>
      <c r="J3579" s="257"/>
      <c r="K3579" s="257"/>
      <c r="L3579" s="700"/>
      <c r="M3579" s="701"/>
    </row>
    <row r="3580" spans="1:13" hidden="1" x14ac:dyDescent="0.25">
      <c r="A3580" s="302"/>
      <c r="B3580" s="303"/>
      <c r="C3580" s="304"/>
      <c r="D3580" s="847"/>
      <c r="E3580" s="848"/>
      <c r="F3580" s="849"/>
      <c r="G3580" s="846"/>
      <c r="H3580" s="850"/>
      <c r="I3580" s="257"/>
      <c r="J3580" s="257"/>
      <c r="K3580" s="257"/>
      <c r="L3580" s="700"/>
      <c r="M3580" s="701"/>
    </row>
    <row r="3581" spans="1:13" hidden="1" x14ac:dyDescent="0.25">
      <c r="A3581" s="302"/>
      <c r="B3581" s="303"/>
      <c r="C3581" s="304"/>
      <c r="D3581" s="847"/>
      <c r="E3581" s="848"/>
      <c r="F3581" s="849"/>
      <c r="G3581" s="846"/>
      <c r="H3581" s="850"/>
      <c r="I3581" s="257"/>
      <c r="J3581" s="257"/>
      <c r="K3581" s="257"/>
      <c r="L3581" s="700"/>
      <c r="M3581" s="701"/>
    </row>
    <row r="3582" spans="1:13" hidden="1" x14ac:dyDescent="0.25">
      <c r="A3582" s="302"/>
      <c r="B3582" s="303"/>
      <c r="C3582" s="304"/>
      <c r="D3582" s="847"/>
      <c r="E3582" s="848"/>
      <c r="F3582" s="849"/>
      <c r="G3582" s="846"/>
      <c r="H3582" s="850"/>
      <c r="I3582" s="257"/>
      <c r="J3582" s="257"/>
      <c r="K3582" s="257"/>
      <c r="L3582" s="700"/>
      <c r="M3582" s="701"/>
    </row>
    <row r="3583" spans="1:13" hidden="1" x14ac:dyDescent="0.25">
      <c r="A3583" s="302"/>
      <c r="B3583" s="303"/>
      <c r="C3583" s="304"/>
      <c r="D3583" s="847"/>
      <c r="E3583" s="848"/>
      <c r="F3583" s="849"/>
      <c r="G3583" s="846"/>
      <c r="H3583" s="850"/>
      <c r="I3583" s="257"/>
      <c r="J3583" s="257"/>
      <c r="K3583" s="257"/>
      <c r="L3583" s="700"/>
      <c r="M3583" s="701"/>
    </row>
    <row r="3584" spans="1:13" hidden="1" x14ac:dyDescent="0.25">
      <c r="A3584" s="302"/>
      <c r="B3584" s="303"/>
      <c r="C3584" s="304"/>
      <c r="D3584" s="847"/>
      <c r="E3584" s="848"/>
      <c r="F3584" s="849"/>
      <c r="G3584" s="846"/>
      <c r="H3584" s="850"/>
      <c r="I3584" s="257"/>
      <c r="J3584" s="257"/>
      <c r="K3584" s="257"/>
      <c r="L3584" s="700"/>
      <c r="M3584" s="701"/>
    </row>
    <row r="3585" spans="1:13" hidden="1" x14ac:dyDescent="0.25">
      <c r="A3585" s="302"/>
      <c r="B3585" s="303"/>
      <c r="C3585" s="304"/>
      <c r="D3585" s="847"/>
      <c r="E3585" s="848"/>
      <c r="F3585" s="849"/>
      <c r="G3585" s="846"/>
      <c r="H3585" s="850"/>
      <c r="I3585" s="257"/>
      <c r="J3585" s="257"/>
      <c r="K3585" s="257"/>
      <c r="L3585" s="700"/>
      <c r="M3585" s="701"/>
    </row>
    <row r="3586" spans="1:13" hidden="1" x14ac:dyDescent="0.25">
      <c r="A3586" s="302"/>
      <c r="B3586" s="303"/>
      <c r="C3586" s="304"/>
      <c r="D3586" s="847"/>
      <c r="E3586" s="848"/>
      <c r="F3586" s="849"/>
      <c r="G3586" s="846"/>
      <c r="H3586" s="850"/>
      <c r="I3586" s="257"/>
      <c r="J3586" s="257"/>
      <c r="K3586" s="257"/>
      <c r="L3586" s="700"/>
      <c r="M3586" s="701"/>
    </row>
    <row r="3587" spans="1:13" hidden="1" x14ac:dyDescent="0.25">
      <c r="A3587" s="302"/>
      <c r="B3587" s="303"/>
      <c r="C3587" s="304"/>
      <c r="D3587" s="847"/>
      <c r="E3587" s="848"/>
      <c r="F3587" s="849"/>
      <c r="G3587" s="846"/>
      <c r="H3587" s="850"/>
      <c r="I3587" s="257"/>
      <c r="J3587" s="257"/>
      <c r="K3587" s="257"/>
      <c r="L3587" s="700"/>
      <c r="M3587" s="701"/>
    </row>
    <row r="3588" spans="1:13" hidden="1" x14ac:dyDescent="0.25">
      <c r="A3588" s="302"/>
      <c r="B3588" s="303"/>
      <c r="C3588" s="304"/>
      <c r="D3588" s="847"/>
      <c r="E3588" s="848"/>
      <c r="F3588" s="849"/>
      <c r="G3588" s="846"/>
      <c r="H3588" s="850"/>
      <c r="I3588" s="257"/>
      <c r="J3588" s="257"/>
      <c r="K3588" s="257"/>
      <c r="L3588" s="700"/>
      <c r="M3588" s="701"/>
    </row>
    <row r="3589" spans="1:13" hidden="1" x14ac:dyDescent="0.25">
      <c r="A3589" s="302"/>
      <c r="B3589" s="303"/>
      <c r="C3589" s="304"/>
      <c r="D3589" s="847"/>
      <c r="E3589" s="848"/>
      <c r="F3589" s="849"/>
      <c r="G3589" s="846"/>
      <c r="H3589" s="850"/>
      <c r="I3589" s="257"/>
      <c r="J3589" s="257"/>
      <c r="K3589" s="257"/>
      <c r="L3589" s="700"/>
      <c r="M3589" s="701"/>
    </row>
    <row r="3590" spans="1:13" hidden="1" x14ac:dyDescent="0.25">
      <c r="A3590" s="302"/>
      <c r="B3590" s="303"/>
      <c r="C3590" s="304"/>
      <c r="D3590" s="847"/>
      <c r="E3590" s="848"/>
      <c r="F3590" s="849"/>
      <c r="G3590" s="846"/>
      <c r="H3590" s="850"/>
      <c r="I3590" s="257"/>
      <c r="J3590" s="257"/>
      <c r="K3590" s="257"/>
      <c r="L3590" s="700"/>
      <c r="M3590" s="701"/>
    </row>
    <row r="3591" spans="1:13" hidden="1" x14ac:dyDescent="0.25">
      <c r="A3591" s="302"/>
      <c r="B3591" s="303"/>
      <c r="C3591" s="304"/>
      <c r="D3591" s="847"/>
      <c r="E3591" s="848"/>
      <c r="F3591" s="849"/>
      <c r="G3591" s="846"/>
      <c r="H3591" s="850"/>
      <c r="I3591" s="257"/>
      <c r="J3591" s="257"/>
      <c r="K3591" s="257"/>
      <c r="L3591" s="700"/>
      <c r="M3591" s="701"/>
    </row>
    <row r="3592" spans="1:13" hidden="1" x14ac:dyDescent="0.25">
      <c r="A3592" s="302"/>
      <c r="B3592" s="303"/>
      <c r="C3592" s="304"/>
      <c r="D3592" s="847"/>
      <c r="E3592" s="848"/>
      <c r="F3592" s="849"/>
      <c r="G3592" s="846"/>
      <c r="H3592" s="850"/>
      <c r="I3592" s="257"/>
      <c r="J3592" s="257"/>
      <c r="K3592" s="257"/>
      <c r="L3592" s="700"/>
      <c r="M3592" s="701"/>
    </row>
    <row r="3593" spans="1:13" hidden="1" x14ac:dyDescent="0.25">
      <c r="A3593" s="302"/>
      <c r="B3593" s="303"/>
      <c r="C3593" s="304"/>
      <c r="D3593" s="847"/>
      <c r="E3593" s="848"/>
      <c r="F3593" s="849"/>
      <c r="G3593" s="846"/>
      <c r="H3593" s="850"/>
      <c r="I3593" s="257"/>
      <c r="J3593" s="257"/>
      <c r="K3593" s="257"/>
      <c r="L3593" s="700"/>
      <c r="M3593" s="701"/>
    </row>
    <row r="3594" spans="1:13" hidden="1" x14ac:dyDescent="0.25">
      <c r="A3594" s="302"/>
      <c r="B3594" s="303"/>
      <c r="C3594" s="304"/>
      <c r="D3594" s="847"/>
      <c r="E3594" s="848"/>
      <c r="F3594" s="849"/>
      <c r="G3594" s="846"/>
      <c r="H3594" s="850"/>
      <c r="I3594" s="257"/>
      <c r="J3594" s="257"/>
      <c r="K3594" s="257"/>
      <c r="L3594" s="700"/>
      <c r="M3594" s="701"/>
    </row>
    <row r="3595" spans="1:13" hidden="1" x14ac:dyDescent="0.25">
      <c r="A3595" s="302"/>
      <c r="B3595" s="303"/>
      <c r="C3595" s="304"/>
      <c r="D3595" s="847"/>
      <c r="E3595" s="848"/>
      <c r="F3595" s="849"/>
      <c r="G3595" s="846"/>
      <c r="H3595" s="850"/>
      <c r="I3595" s="257"/>
      <c r="J3595" s="257"/>
      <c r="K3595" s="257"/>
      <c r="L3595" s="700"/>
      <c r="M3595" s="701"/>
    </row>
    <row r="3596" spans="1:13" hidden="1" x14ac:dyDescent="0.25">
      <c r="A3596" s="302"/>
      <c r="B3596" s="303"/>
      <c r="C3596" s="304"/>
      <c r="D3596" s="847"/>
      <c r="E3596" s="848"/>
      <c r="F3596" s="849"/>
      <c r="G3596" s="846"/>
      <c r="H3596" s="850"/>
      <c r="I3596" s="257"/>
      <c r="J3596" s="257"/>
      <c r="K3596" s="257"/>
      <c r="L3596" s="700"/>
      <c r="M3596" s="701"/>
    </row>
    <row r="3597" spans="1:13" hidden="1" x14ac:dyDescent="0.25">
      <c r="A3597" s="302"/>
      <c r="B3597" s="303"/>
      <c r="C3597" s="304"/>
      <c r="D3597" s="847"/>
      <c r="E3597" s="848"/>
      <c r="F3597" s="849"/>
      <c r="G3597" s="846"/>
      <c r="H3597" s="850"/>
      <c r="I3597" s="257"/>
      <c r="J3597" s="257"/>
      <c r="K3597" s="257"/>
      <c r="L3597" s="700"/>
      <c r="M3597" s="701"/>
    </row>
    <row r="3598" spans="1:13" hidden="1" x14ac:dyDescent="0.25">
      <c r="A3598" s="302"/>
      <c r="B3598" s="303"/>
      <c r="C3598" s="304"/>
      <c r="D3598" s="847"/>
      <c r="E3598" s="848"/>
      <c r="F3598" s="849"/>
      <c r="G3598" s="846"/>
      <c r="H3598" s="850"/>
      <c r="I3598" s="257"/>
      <c r="J3598" s="257"/>
      <c r="K3598" s="257"/>
      <c r="L3598" s="700"/>
      <c r="M3598" s="701"/>
    </row>
    <row r="3599" spans="1:13" hidden="1" x14ac:dyDescent="0.25">
      <c r="A3599" s="302"/>
      <c r="B3599" s="303"/>
      <c r="C3599" s="304"/>
      <c r="D3599" s="847"/>
      <c r="E3599" s="848"/>
      <c r="F3599" s="849"/>
      <c r="G3599" s="846"/>
      <c r="H3599" s="850"/>
      <c r="I3599" s="257"/>
      <c r="J3599" s="257"/>
      <c r="K3599" s="257"/>
      <c r="L3599" s="700"/>
      <c r="M3599" s="701"/>
    </row>
    <row r="3600" spans="1:13" hidden="1" x14ac:dyDescent="0.25">
      <c r="A3600" s="302"/>
      <c r="B3600" s="303"/>
      <c r="C3600" s="304"/>
      <c r="D3600" s="847"/>
      <c r="E3600" s="848"/>
      <c r="F3600" s="849"/>
      <c r="G3600" s="846"/>
      <c r="H3600" s="850"/>
      <c r="I3600" s="257"/>
      <c r="J3600" s="257"/>
      <c r="K3600" s="257"/>
      <c r="L3600" s="700"/>
      <c r="M3600" s="701"/>
    </row>
    <row r="3601" spans="1:13" hidden="1" x14ac:dyDescent="0.25">
      <c r="A3601" s="302"/>
      <c r="B3601" s="303"/>
      <c r="C3601" s="304"/>
      <c r="D3601" s="847"/>
      <c r="E3601" s="848"/>
      <c r="F3601" s="849"/>
      <c r="G3601" s="846"/>
      <c r="H3601" s="850"/>
      <c r="I3601" s="257"/>
      <c r="J3601" s="257"/>
      <c r="K3601" s="257"/>
      <c r="L3601" s="700"/>
      <c r="M3601" s="701"/>
    </row>
    <row r="3602" spans="1:13" hidden="1" x14ac:dyDescent="0.25">
      <c r="A3602" s="302"/>
      <c r="B3602" s="303"/>
      <c r="C3602" s="304"/>
      <c r="D3602" s="847"/>
      <c r="E3602" s="848"/>
      <c r="F3602" s="849"/>
      <c r="G3602" s="846"/>
      <c r="H3602" s="850"/>
      <c r="I3602" s="257"/>
      <c r="J3602" s="257"/>
      <c r="K3602" s="257"/>
      <c r="L3602" s="700"/>
      <c r="M3602" s="701"/>
    </row>
    <row r="3603" spans="1:13" hidden="1" x14ac:dyDescent="0.25">
      <c r="A3603" s="302"/>
      <c r="B3603" s="303"/>
      <c r="C3603" s="304"/>
      <c r="D3603" s="847"/>
      <c r="E3603" s="848"/>
      <c r="F3603" s="849"/>
      <c r="G3603" s="846"/>
      <c r="H3603" s="850"/>
      <c r="I3603" s="257"/>
      <c r="J3603" s="257"/>
      <c r="K3603" s="257"/>
      <c r="L3603" s="700"/>
      <c r="M3603" s="701"/>
    </row>
    <row r="3604" spans="1:13" hidden="1" x14ac:dyDescent="0.25">
      <c r="A3604" s="302"/>
      <c r="B3604" s="303"/>
      <c r="C3604" s="304"/>
      <c r="D3604" s="847"/>
      <c r="E3604" s="848"/>
      <c r="F3604" s="849"/>
      <c r="G3604" s="846"/>
      <c r="H3604" s="850"/>
      <c r="I3604" s="257"/>
      <c r="J3604" s="257"/>
      <c r="K3604" s="257"/>
      <c r="L3604" s="700"/>
      <c r="M3604" s="701"/>
    </row>
    <row r="3605" spans="1:13" hidden="1" x14ac:dyDescent="0.25">
      <c r="A3605" s="302"/>
      <c r="B3605" s="303"/>
      <c r="C3605" s="304"/>
      <c r="D3605" s="847"/>
      <c r="E3605" s="848"/>
      <c r="F3605" s="849"/>
      <c r="G3605" s="846"/>
      <c r="H3605" s="850"/>
      <c r="I3605" s="257"/>
      <c r="J3605" s="257"/>
      <c r="K3605" s="257"/>
      <c r="L3605" s="700"/>
      <c r="M3605" s="701"/>
    </row>
    <row r="3606" spans="1:13" hidden="1" x14ac:dyDescent="0.25">
      <c r="A3606" s="302"/>
      <c r="B3606" s="303"/>
      <c r="C3606" s="304"/>
      <c r="D3606" s="847"/>
      <c r="E3606" s="848"/>
      <c r="F3606" s="849"/>
      <c r="G3606" s="846"/>
      <c r="H3606" s="850"/>
      <c r="I3606" s="257"/>
      <c r="J3606" s="257"/>
      <c r="K3606" s="257"/>
      <c r="L3606" s="700"/>
      <c r="M3606" s="701"/>
    </row>
    <row r="3607" spans="1:13" hidden="1" x14ac:dyDescent="0.25">
      <c r="A3607" s="302"/>
      <c r="B3607" s="303"/>
      <c r="C3607" s="304"/>
      <c r="D3607" s="847"/>
      <c r="E3607" s="848"/>
      <c r="F3607" s="849"/>
      <c r="G3607" s="846"/>
      <c r="H3607" s="850"/>
      <c r="I3607" s="257"/>
      <c r="J3607" s="257"/>
      <c r="K3607" s="257"/>
      <c r="L3607" s="700"/>
      <c r="M3607" s="701"/>
    </row>
    <row r="3608" spans="1:13" hidden="1" x14ac:dyDescent="0.25">
      <c r="A3608" s="302"/>
      <c r="B3608" s="303"/>
      <c r="C3608" s="304"/>
      <c r="D3608" s="847"/>
      <c r="E3608" s="848"/>
      <c r="F3608" s="849"/>
      <c r="G3608" s="846"/>
      <c r="H3608" s="850"/>
      <c r="I3608" s="257"/>
      <c r="J3608" s="257"/>
      <c r="K3608" s="257"/>
      <c r="L3608" s="700"/>
      <c r="M3608" s="701"/>
    </row>
    <row r="3609" spans="1:13" hidden="1" x14ac:dyDescent="0.25">
      <c r="A3609" s="302"/>
      <c r="B3609" s="303"/>
      <c r="C3609" s="304"/>
      <c r="D3609" s="847"/>
      <c r="E3609" s="848"/>
      <c r="F3609" s="849"/>
      <c r="G3609" s="846"/>
      <c r="H3609" s="850"/>
      <c r="I3609" s="257"/>
      <c r="J3609" s="257"/>
      <c r="K3609" s="257"/>
      <c r="L3609" s="700"/>
      <c r="M3609" s="701"/>
    </row>
    <row r="3610" spans="1:13" hidden="1" x14ac:dyDescent="0.25">
      <c r="A3610" s="302"/>
      <c r="B3610" s="303"/>
      <c r="C3610" s="304"/>
      <c r="D3610" s="847"/>
      <c r="E3610" s="848"/>
      <c r="F3610" s="849"/>
      <c r="G3610" s="846"/>
      <c r="H3610" s="850"/>
      <c r="I3610" s="257"/>
      <c r="J3610" s="257"/>
      <c r="K3610" s="257"/>
      <c r="L3610" s="700"/>
      <c r="M3610" s="701"/>
    </row>
    <row r="3611" spans="1:13" hidden="1" x14ac:dyDescent="0.25">
      <c r="A3611" s="302"/>
      <c r="B3611" s="303"/>
      <c r="C3611" s="304"/>
      <c r="D3611" s="847"/>
      <c r="E3611" s="848"/>
      <c r="F3611" s="849"/>
      <c r="G3611" s="846"/>
      <c r="H3611" s="850"/>
      <c r="I3611" s="257"/>
      <c r="J3611" s="257"/>
      <c r="K3611" s="257"/>
      <c r="L3611" s="700"/>
      <c r="M3611" s="701"/>
    </row>
    <row r="3612" spans="1:13" hidden="1" x14ac:dyDescent="0.25">
      <c r="A3612" s="302"/>
      <c r="B3612" s="303"/>
      <c r="C3612" s="304"/>
      <c r="D3612" s="847"/>
      <c r="E3612" s="848"/>
      <c r="F3612" s="849"/>
      <c r="G3612" s="846"/>
      <c r="H3612" s="850"/>
      <c r="I3612" s="257"/>
      <c r="J3612" s="257"/>
      <c r="K3612" s="257"/>
      <c r="L3612" s="700"/>
      <c r="M3612" s="701"/>
    </row>
    <row r="3613" spans="1:13" hidden="1" x14ac:dyDescent="0.25">
      <c r="A3613" s="302"/>
      <c r="B3613" s="303"/>
      <c r="C3613" s="304"/>
      <c r="D3613" s="847"/>
      <c r="E3613" s="848"/>
      <c r="F3613" s="849"/>
      <c r="G3613" s="846"/>
      <c r="H3613" s="850"/>
      <c r="I3613" s="257"/>
      <c r="J3613" s="257"/>
      <c r="K3613" s="257"/>
      <c r="L3613" s="700"/>
      <c r="M3613" s="701"/>
    </row>
    <row r="3614" spans="1:13" hidden="1" x14ac:dyDescent="0.25">
      <c r="A3614" s="302"/>
      <c r="B3614" s="303"/>
      <c r="C3614" s="304"/>
      <c r="D3614" s="847"/>
      <c r="E3614" s="848"/>
      <c r="F3614" s="849"/>
      <c r="G3614" s="846"/>
      <c r="H3614" s="850"/>
      <c r="I3614" s="257"/>
      <c r="J3614" s="257"/>
      <c r="K3614" s="257"/>
      <c r="L3614" s="700"/>
      <c r="M3614" s="701"/>
    </row>
    <row r="3615" spans="1:13" hidden="1" x14ac:dyDescent="0.25">
      <c r="A3615" s="302"/>
      <c r="B3615" s="303"/>
      <c r="C3615" s="304"/>
      <c r="D3615" s="847"/>
      <c r="E3615" s="848"/>
      <c r="F3615" s="849"/>
      <c r="G3615" s="846"/>
      <c r="H3615" s="850"/>
      <c r="I3615" s="257"/>
      <c r="J3615" s="257"/>
      <c r="K3615" s="257"/>
      <c r="L3615" s="700"/>
      <c r="M3615" s="701"/>
    </row>
    <row r="3616" spans="1:13" hidden="1" x14ac:dyDescent="0.25">
      <c r="A3616" s="302"/>
      <c r="B3616" s="303"/>
      <c r="C3616" s="304"/>
      <c r="D3616" s="847"/>
      <c r="E3616" s="848"/>
      <c r="F3616" s="849"/>
      <c r="G3616" s="846"/>
      <c r="H3616" s="850"/>
      <c r="I3616" s="257"/>
      <c r="J3616" s="257"/>
      <c r="K3616" s="257"/>
      <c r="L3616" s="700"/>
      <c r="M3616" s="701"/>
    </row>
    <row r="3617" spans="1:13" hidden="1" x14ac:dyDescent="0.25">
      <c r="A3617" s="302"/>
      <c r="B3617" s="303"/>
      <c r="C3617" s="304"/>
      <c r="D3617" s="847"/>
      <c r="E3617" s="848"/>
      <c r="F3617" s="849"/>
      <c r="G3617" s="846"/>
      <c r="H3617" s="850"/>
      <c r="I3617" s="257"/>
      <c r="J3617" s="257"/>
      <c r="K3617" s="257"/>
      <c r="L3617" s="700"/>
      <c r="M3617" s="701"/>
    </row>
    <row r="3618" spans="1:13" hidden="1" x14ac:dyDescent="0.25">
      <c r="A3618" s="302"/>
      <c r="B3618" s="303"/>
      <c r="C3618" s="304"/>
      <c r="D3618" s="847"/>
      <c r="E3618" s="848"/>
      <c r="F3618" s="849"/>
      <c r="G3618" s="846"/>
      <c r="H3618" s="850"/>
      <c r="I3618" s="257"/>
      <c r="J3618" s="257"/>
      <c r="K3618" s="257"/>
      <c r="L3618" s="700"/>
      <c r="M3618" s="701"/>
    </row>
    <row r="3619" spans="1:13" hidden="1" x14ac:dyDescent="0.25">
      <c r="A3619" s="302"/>
      <c r="B3619" s="303"/>
      <c r="C3619" s="304"/>
      <c r="D3619" s="847"/>
      <c r="E3619" s="848"/>
      <c r="F3619" s="849"/>
      <c r="G3619" s="846"/>
      <c r="H3619" s="850"/>
      <c r="I3619" s="257"/>
      <c r="J3619" s="257"/>
      <c r="K3619" s="257"/>
      <c r="L3619" s="700"/>
      <c r="M3619" s="701"/>
    </row>
    <row r="3620" spans="1:13" hidden="1" x14ac:dyDescent="0.25">
      <c r="A3620" s="302"/>
      <c r="B3620" s="303"/>
      <c r="C3620" s="304"/>
      <c r="D3620" s="847"/>
      <c r="E3620" s="848"/>
      <c r="F3620" s="849"/>
      <c r="G3620" s="846"/>
      <c r="H3620" s="850"/>
      <c r="I3620" s="257"/>
      <c r="J3620" s="257"/>
      <c r="K3620" s="257"/>
      <c r="L3620" s="700"/>
      <c r="M3620" s="701"/>
    </row>
    <row r="3621" spans="1:13" hidden="1" x14ac:dyDescent="0.25">
      <c r="A3621" s="302"/>
      <c r="B3621" s="303"/>
      <c r="C3621" s="304"/>
      <c r="D3621" s="847"/>
      <c r="E3621" s="848"/>
      <c r="F3621" s="849"/>
      <c r="G3621" s="846"/>
      <c r="H3621" s="850"/>
      <c r="I3621" s="257"/>
      <c r="J3621" s="257"/>
      <c r="K3621" s="257"/>
      <c r="L3621" s="700"/>
      <c r="M3621" s="701"/>
    </row>
    <row r="3622" spans="1:13" hidden="1" x14ac:dyDescent="0.25">
      <c r="A3622" s="302"/>
      <c r="B3622" s="303"/>
      <c r="C3622" s="304"/>
      <c r="D3622" s="847"/>
      <c r="E3622" s="848"/>
      <c r="F3622" s="849"/>
      <c r="G3622" s="846"/>
      <c r="H3622" s="850"/>
      <c r="I3622" s="257"/>
      <c r="J3622" s="257"/>
      <c r="K3622" s="257"/>
      <c r="L3622" s="700"/>
      <c r="M3622" s="701"/>
    </row>
    <row r="3623" spans="1:13" hidden="1" x14ac:dyDescent="0.25">
      <c r="A3623" s="302"/>
      <c r="B3623" s="303"/>
      <c r="C3623" s="304"/>
      <c r="D3623" s="847"/>
      <c r="E3623" s="848"/>
      <c r="F3623" s="849"/>
      <c r="G3623" s="846"/>
      <c r="H3623" s="850"/>
      <c r="I3623" s="257"/>
      <c r="J3623" s="257"/>
      <c r="K3623" s="257"/>
      <c r="L3623" s="700"/>
      <c r="M3623" s="701"/>
    </row>
    <row r="3624" spans="1:13" hidden="1" x14ac:dyDescent="0.25">
      <c r="A3624" s="302"/>
      <c r="B3624" s="303"/>
      <c r="C3624" s="304"/>
      <c r="D3624" s="847"/>
      <c r="E3624" s="848"/>
      <c r="F3624" s="849"/>
      <c r="G3624" s="846"/>
      <c r="H3624" s="850"/>
      <c r="I3624" s="257"/>
      <c r="J3624" s="257"/>
      <c r="K3624" s="257"/>
      <c r="L3624" s="700"/>
      <c r="M3624" s="701"/>
    </row>
    <row r="3625" spans="1:13" hidden="1" x14ac:dyDescent="0.25">
      <c r="A3625" s="302"/>
      <c r="B3625" s="303"/>
      <c r="C3625" s="304"/>
      <c r="D3625" s="847"/>
      <c r="E3625" s="848"/>
      <c r="F3625" s="849"/>
      <c r="G3625" s="846"/>
      <c r="H3625" s="850"/>
      <c r="I3625" s="257"/>
      <c r="J3625" s="257"/>
      <c r="K3625" s="257"/>
      <c r="L3625" s="700"/>
      <c r="M3625" s="701"/>
    </row>
    <row r="3626" spans="1:13" hidden="1" x14ac:dyDescent="0.25">
      <c r="A3626" s="302"/>
      <c r="B3626" s="303"/>
      <c r="C3626" s="304"/>
      <c r="D3626" s="847"/>
      <c r="E3626" s="848"/>
      <c r="F3626" s="849"/>
      <c r="G3626" s="846"/>
      <c r="H3626" s="850"/>
      <c r="I3626" s="257"/>
      <c r="J3626" s="257"/>
      <c r="K3626" s="257"/>
      <c r="L3626" s="700"/>
      <c r="M3626" s="701"/>
    </row>
    <row r="3627" spans="1:13" hidden="1" x14ac:dyDescent="0.25">
      <c r="A3627" s="302"/>
      <c r="B3627" s="303"/>
      <c r="C3627" s="304"/>
      <c r="D3627" s="847"/>
      <c r="E3627" s="848"/>
      <c r="F3627" s="849"/>
      <c r="G3627" s="846"/>
      <c r="H3627" s="850"/>
      <c r="I3627" s="257"/>
      <c r="J3627" s="257"/>
      <c r="K3627" s="257"/>
      <c r="L3627" s="700"/>
      <c r="M3627" s="701"/>
    </row>
    <row r="3628" spans="1:13" hidden="1" x14ac:dyDescent="0.25">
      <c r="A3628" s="302"/>
      <c r="B3628" s="303"/>
      <c r="C3628" s="304"/>
      <c r="D3628" s="847"/>
      <c r="E3628" s="848"/>
      <c r="F3628" s="849"/>
      <c r="G3628" s="846"/>
      <c r="H3628" s="850"/>
      <c r="I3628" s="257"/>
      <c r="J3628" s="257"/>
      <c r="K3628" s="257"/>
      <c r="L3628" s="700"/>
      <c r="M3628" s="701"/>
    </row>
    <row r="3629" spans="1:13" hidden="1" x14ac:dyDescent="0.25">
      <c r="A3629" s="302"/>
      <c r="B3629" s="303"/>
      <c r="C3629" s="304"/>
      <c r="D3629" s="847"/>
      <c r="E3629" s="848"/>
      <c r="F3629" s="849"/>
      <c r="G3629" s="846"/>
      <c r="H3629" s="850"/>
      <c r="I3629" s="257"/>
      <c r="J3629" s="257"/>
      <c r="K3629" s="257"/>
      <c r="L3629" s="700"/>
      <c r="M3629" s="701"/>
    </row>
    <row r="3630" spans="1:13" hidden="1" x14ac:dyDescent="0.25">
      <c r="A3630" s="302"/>
      <c r="B3630" s="303"/>
      <c r="C3630" s="304"/>
      <c r="D3630" s="847"/>
      <c r="E3630" s="848"/>
      <c r="F3630" s="849"/>
      <c r="G3630" s="846"/>
      <c r="H3630" s="850"/>
      <c r="I3630" s="257"/>
      <c r="J3630" s="257"/>
      <c r="K3630" s="257"/>
      <c r="L3630" s="700"/>
      <c r="M3630" s="701"/>
    </row>
    <row r="3631" spans="1:13" hidden="1" x14ac:dyDescent="0.25">
      <c r="A3631" s="302"/>
      <c r="B3631" s="303"/>
      <c r="C3631" s="304"/>
      <c r="D3631" s="847"/>
      <c r="E3631" s="848"/>
      <c r="F3631" s="849"/>
      <c r="G3631" s="846"/>
      <c r="H3631" s="850"/>
      <c r="I3631" s="257"/>
      <c r="J3631" s="257"/>
      <c r="K3631" s="257"/>
      <c r="L3631" s="700"/>
      <c r="M3631" s="701"/>
    </row>
    <row r="3632" spans="1:13" hidden="1" x14ac:dyDescent="0.25">
      <c r="A3632" s="302"/>
      <c r="B3632" s="303"/>
      <c r="C3632" s="304"/>
      <c r="D3632" s="847"/>
      <c r="E3632" s="848"/>
      <c r="F3632" s="849"/>
      <c r="G3632" s="846"/>
      <c r="H3632" s="850"/>
      <c r="I3632" s="257"/>
      <c r="J3632" s="257"/>
      <c r="K3632" s="257"/>
      <c r="L3632" s="700"/>
      <c r="M3632" s="701"/>
    </row>
    <row r="3633" spans="1:13" hidden="1" x14ac:dyDescent="0.25">
      <c r="A3633" s="302"/>
      <c r="B3633" s="303"/>
      <c r="C3633" s="304"/>
      <c r="D3633" s="847"/>
      <c r="E3633" s="848"/>
      <c r="F3633" s="849"/>
      <c r="G3633" s="846"/>
      <c r="H3633" s="850"/>
      <c r="I3633" s="257"/>
      <c r="J3633" s="257"/>
      <c r="K3633" s="257"/>
      <c r="L3633" s="700"/>
      <c r="M3633" s="701"/>
    </row>
    <row r="3634" spans="1:13" hidden="1" x14ac:dyDescent="0.25">
      <c r="A3634" s="302"/>
      <c r="B3634" s="303"/>
      <c r="C3634" s="304"/>
      <c r="D3634" s="847"/>
      <c r="E3634" s="848"/>
      <c r="F3634" s="849"/>
      <c r="G3634" s="846"/>
      <c r="H3634" s="850"/>
      <c r="I3634" s="257"/>
      <c r="J3634" s="257"/>
      <c r="K3634" s="257"/>
      <c r="L3634" s="700"/>
      <c r="M3634" s="701"/>
    </row>
    <row r="3635" spans="1:13" hidden="1" x14ac:dyDescent="0.25">
      <c r="A3635" s="302"/>
      <c r="B3635" s="303"/>
      <c r="C3635" s="304"/>
      <c r="D3635" s="847"/>
      <c r="E3635" s="848"/>
      <c r="F3635" s="849"/>
      <c r="G3635" s="846"/>
      <c r="H3635" s="850"/>
      <c r="I3635" s="257"/>
      <c r="J3635" s="257"/>
      <c r="K3635" s="257"/>
      <c r="L3635" s="700"/>
      <c r="M3635" s="701"/>
    </row>
    <row r="3636" spans="1:13" hidden="1" x14ac:dyDescent="0.25">
      <c r="A3636" s="302"/>
      <c r="B3636" s="303"/>
      <c r="C3636" s="304"/>
      <c r="D3636" s="847"/>
      <c r="E3636" s="848"/>
      <c r="F3636" s="849"/>
      <c r="G3636" s="846"/>
      <c r="H3636" s="850"/>
      <c r="I3636" s="257"/>
      <c r="J3636" s="257"/>
      <c r="K3636" s="257"/>
      <c r="L3636" s="700"/>
      <c r="M3636" s="701"/>
    </row>
    <row r="3637" spans="1:13" hidden="1" x14ac:dyDescent="0.25">
      <c r="A3637" s="302"/>
      <c r="B3637" s="303"/>
      <c r="C3637" s="304"/>
      <c r="D3637" s="847"/>
      <c r="E3637" s="848"/>
      <c r="F3637" s="849"/>
      <c r="G3637" s="846"/>
      <c r="H3637" s="850"/>
      <c r="I3637" s="257"/>
      <c r="J3637" s="257"/>
      <c r="K3637" s="257"/>
      <c r="L3637" s="700"/>
      <c r="M3637" s="701"/>
    </row>
    <row r="3638" spans="1:13" hidden="1" x14ac:dyDescent="0.25">
      <c r="A3638" s="302"/>
      <c r="B3638" s="303"/>
      <c r="C3638" s="304"/>
      <c r="D3638" s="847"/>
      <c r="E3638" s="848"/>
      <c r="F3638" s="849"/>
      <c r="G3638" s="846"/>
      <c r="H3638" s="850"/>
      <c r="I3638" s="257"/>
      <c r="J3638" s="257"/>
      <c r="K3638" s="257"/>
      <c r="L3638" s="700"/>
      <c r="M3638" s="701"/>
    </row>
    <row r="3639" spans="1:13" hidden="1" x14ac:dyDescent="0.25">
      <c r="A3639" s="302"/>
      <c r="B3639" s="303"/>
      <c r="C3639" s="304"/>
      <c r="D3639" s="847"/>
      <c r="E3639" s="848"/>
      <c r="F3639" s="849"/>
      <c r="G3639" s="846"/>
      <c r="H3639" s="850"/>
      <c r="I3639" s="257"/>
      <c r="J3639" s="257"/>
      <c r="K3639" s="257"/>
      <c r="L3639" s="700"/>
      <c r="M3639" s="701"/>
    </row>
    <row r="3640" spans="1:13" hidden="1" x14ac:dyDescent="0.25">
      <c r="A3640" s="302"/>
      <c r="B3640" s="303"/>
      <c r="C3640" s="304"/>
      <c r="D3640" s="847"/>
      <c r="E3640" s="848"/>
      <c r="F3640" s="849"/>
      <c r="G3640" s="846"/>
      <c r="H3640" s="850"/>
      <c r="I3640" s="257"/>
      <c r="J3640" s="257"/>
      <c r="K3640" s="257"/>
      <c r="L3640" s="700"/>
      <c r="M3640" s="701"/>
    </row>
    <row r="3641" spans="1:13" hidden="1" x14ac:dyDescent="0.25">
      <c r="A3641" s="302"/>
      <c r="B3641" s="303"/>
      <c r="C3641" s="304"/>
      <c r="D3641" s="847"/>
      <c r="E3641" s="848"/>
      <c r="F3641" s="849"/>
      <c r="G3641" s="846"/>
      <c r="H3641" s="850"/>
      <c r="I3641" s="257"/>
      <c r="J3641" s="257"/>
      <c r="K3641" s="257"/>
      <c r="L3641" s="700"/>
      <c r="M3641" s="701"/>
    </row>
    <row r="3642" spans="1:13" hidden="1" x14ac:dyDescent="0.25">
      <c r="A3642" s="302"/>
      <c r="B3642" s="303"/>
      <c r="C3642" s="304"/>
      <c r="D3642" s="847"/>
      <c r="E3642" s="848"/>
      <c r="F3642" s="849"/>
      <c r="G3642" s="846"/>
      <c r="H3642" s="850"/>
      <c r="I3642" s="257"/>
      <c r="J3642" s="257"/>
      <c r="K3642" s="257"/>
      <c r="L3642" s="700"/>
      <c r="M3642" s="701"/>
    </row>
    <row r="3643" spans="1:13" hidden="1" x14ac:dyDescent="0.25">
      <c r="A3643" s="302"/>
      <c r="B3643" s="303"/>
      <c r="C3643" s="304"/>
      <c r="D3643" s="847"/>
      <c r="E3643" s="848"/>
      <c r="F3643" s="849"/>
      <c r="G3643" s="846"/>
      <c r="H3643" s="850"/>
      <c r="I3643" s="257"/>
      <c r="J3643" s="257"/>
      <c r="K3643" s="257"/>
      <c r="L3643" s="700"/>
      <c r="M3643" s="701"/>
    </row>
    <row r="3644" spans="1:13" hidden="1" x14ac:dyDescent="0.25">
      <c r="A3644" s="302"/>
      <c r="B3644" s="303"/>
      <c r="C3644" s="304"/>
      <c r="D3644" s="847"/>
      <c r="E3644" s="848"/>
      <c r="F3644" s="849"/>
      <c r="G3644" s="846"/>
      <c r="H3644" s="850"/>
      <c r="I3644" s="257"/>
      <c r="J3644" s="257"/>
      <c r="K3644" s="257"/>
      <c r="L3644" s="700"/>
      <c r="M3644" s="701"/>
    </row>
    <row r="3645" spans="1:13" hidden="1" x14ac:dyDescent="0.25">
      <c r="A3645" s="302"/>
      <c r="B3645" s="303"/>
      <c r="C3645" s="304"/>
      <c r="D3645" s="847"/>
      <c r="E3645" s="848"/>
      <c r="F3645" s="849"/>
      <c r="G3645" s="846"/>
      <c r="H3645" s="850"/>
      <c r="I3645" s="257"/>
      <c r="J3645" s="257"/>
      <c r="K3645" s="257"/>
      <c r="L3645" s="700"/>
      <c r="M3645" s="701"/>
    </row>
    <row r="3646" spans="1:13" hidden="1" x14ac:dyDescent="0.25">
      <c r="A3646" s="302"/>
      <c r="B3646" s="303"/>
      <c r="C3646" s="304"/>
      <c r="D3646" s="847"/>
      <c r="E3646" s="848"/>
      <c r="F3646" s="849"/>
      <c r="G3646" s="846"/>
      <c r="H3646" s="850"/>
      <c r="I3646" s="257"/>
      <c r="J3646" s="257"/>
      <c r="K3646" s="257"/>
      <c r="L3646" s="700"/>
      <c r="M3646" s="701"/>
    </row>
    <row r="3647" spans="1:13" hidden="1" x14ac:dyDescent="0.25">
      <c r="A3647" s="302"/>
      <c r="B3647" s="303"/>
      <c r="C3647" s="304"/>
      <c r="D3647" s="847"/>
      <c r="E3647" s="848"/>
      <c r="F3647" s="849"/>
      <c r="G3647" s="846"/>
      <c r="H3647" s="850"/>
      <c r="I3647" s="257"/>
      <c r="J3647" s="257"/>
      <c r="K3647" s="257"/>
      <c r="L3647" s="700"/>
      <c r="M3647" s="701"/>
    </row>
    <row r="3648" spans="1:13" hidden="1" x14ac:dyDescent="0.25">
      <c r="A3648" s="302"/>
      <c r="B3648" s="303"/>
      <c r="C3648" s="304"/>
      <c r="D3648" s="847"/>
      <c r="E3648" s="848"/>
      <c r="F3648" s="849"/>
      <c r="G3648" s="846"/>
      <c r="H3648" s="850"/>
      <c r="I3648" s="257"/>
      <c r="J3648" s="257"/>
      <c r="K3648" s="257"/>
      <c r="L3648" s="700"/>
      <c r="M3648" s="701"/>
    </row>
    <row r="3649" spans="1:13" hidden="1" x14ac:dyDescent="0.25">
      <c r="A3649" s="302"/>
      <c r="B3649" s="303"/>
      <c r="C3649" s="304"/>
      <c r="D3649" s="847"/>
      <c r="E3649" s="848"/>
      <c r="F3649" s="849"/>
      <c r="G3649" s="846"/>
      <c r="H3649" s="850"/>
      <c r="I3649" s="257"/>
      <c r="J3649" s="257"/>
      <c r="K3649" s="257"/>
      <c r="L3649" s="700"/>
      <c r="M3649" s="701"/>
    </row>
    <row r="3650" spans="1:13" hidden="1" x14ac:dyDescent="0.25">
      <c r="A3650" s="302"/>
      <c r="B3650" s="303"/>
      <c r="C3650" s="304"/>
      <c r="D3650" s="847"/>
      <c r="E3650" s="848"/>
      <c r="F3650" s="849"/>
      <c r="G3650" s="846"/>
      <c r="H3650" s="850"/>
      <c r="I3650" s="257"/>
      <c r="J3650" s="257"/>
      <c r="K3650" s="257"/>
      <c r="L3650" s="700"/>
      <c r="M3650" s="701"/>
    </row>
    <row r="3651" spans="1:13" hidden="1" x14ac:dyDescent="0.25">
      <c r="A3651" s="302"/>
      <c r="B3651" s="303"/>
      <c r="C3651" s="304"/>
      <c r="D3651" s="847"/>
      <c r="E3651" s="848"/>
      <c r="F3651" s="849"/>
      <c r="G3651" s="846"/>
      <c r="H3651" s="850"/>
      <c r="I3651" s="257"/>
      <c r="J3651" s="257"/>
      <c r="K3651" s="257"/>
      <c r="L3651" s="700"/>
      <c r="M3651" s="701"/>
    </row>
    <row r="3652" spans="1:13" hidden="1" x14ac:dyDescent="0.25">
      <c r="A3652" s="302"/>
      <c r="B3652" s="303"/>
      <c r="C3652" s="304"/>
      <c r="D3652" s="847"/>
      <c r="E3652" s="848"/>
      <c r="F3652" s="849"/>
      <c r="G3652" s="846"/>
      <c r="H3652" s="850"/>
      <c r="I3652" s="257"/>
      <c r="J3652" s="257"/>
      <c r="K3652" s="257"/>
      <c r="L3652" s="700"/>
      <c r="M3652" s="701"/>
    </row>
    <row r="3653" spans="1:13" hidden="1" x14ac:dyDescent="0.25">
      <c r="A3653" s="302"/>
      <c r="B3653" s="303"/>
      <c r="C3653" s="304"/>
      <c r="D3653" s="847"/>
      <c r="E3653" s="848"/>
      <c r="F3653" s="849"/>
      <c r="G3653" s="846"/>
      <c r="H3653" s="850"/>
      <c r="I3653" s="257"/>
      <c r="J3653" s="257"/>
      <c r="K3653" s="257"/>
      <c r="L3653" s="700"/>
      <c r="M3653" s="701"/>
    </row>
    <row r="3654" spans="1:13" hidden="1" x14ac:dyDescent="0.25">
      <c r="A3654" s="302"/>
      <c r="B3654" s="303"/>
      <c r="C3654" s="304"/>
      <c r="D3654" s="847"/>
      <c r="E3654" s="848"/>
      <c r="F3654" s="849"/>
      <c r="G3654" s="846"/>
      <c r="H3654" s="850"/>
      <c r="I3654" s="257"/>
      <c r="J3654" s="257"/>
      <c r="K3654" s="257"/>
      <c r="L3654" s="700"/>
      <c r="M3654" s="701"/>
    </row>
    <row r="3655" spans="1:13" hidden="1" x14ac:dyDescent="0.25">
      <c r="A3655" s="302"/>
      <c r="B3655" s="303"/>
      <c r="C3655" s="304"/>
      <c r="D3655" s="847"/>
      <c r="E3655" s="848"/>
      <c r="F3655" s="849"/>
      <c r="G3655" s="846"/>
      <c r="H3655" s="850"/>
      <c r="I3655" s="257"/>
      <c r="J3655" s="257"/>
      <c r="K3655" s="257"/>
      <c r="L3655" s="700"/>
      <c r="M3655" s="701"/>
    </row>
    <row r="3656" spans="1:13" hidden="1" x14ac:dyDescent="0.25">
      <c r="A3656" s="302"/>
      <c r="B3656" s="303"/>
      <c r="C3656" s="304"/>
      <c r="D3656" s="847"/>
      <c r="E3656" s="848"/>
      <c r="F3656" s="849"/>
      <c r="G3656" s="846"/>
      <c r="H3656" s="850"/>
      <c r="I3656" s="257"/>
      <c r="J3656" s="257"/>
      <c r="K3656" s="257"/>
      <c r="L3656" s="700"/>
      <c r="M3656" s="701"/>
    </row>
    <row r="3657" spans="1:13" hidden="1" x14ac:dyDescent="0.25">
      <c r="A3657" s="302"/>
      <c r="B3657" s="303"/>
      <c r="C3657" s="304"/>
      <c r="D3657" s="847"/>
      <c r="E3657" s="848"/>
      <c r="F3657" s="849"/>
      <c r="G3657" s="846"/>
      <c r="H3657" s="850"/>
      <c r="I3657" s="257"/>
      <c r="J3657" s="257"/>
      <c r="K3657" s="257"/>
      <c r="L3657" s="700"/>
      <c r="M3657" s="701"/>
    </row>
    <row r="3658" spans="1:13" hidden="1" x14ac:dyDescent="0.25">
      <c r="A3658" s="302"/>
      <c r="B3658" s="303"/>
      <c r="C3658" s="304"/>
      <c r="D3658" s="847"/>
      <c r="E3658" s="848"/>
      <c r="F3658" s="849"/>
      <c r="G3658" s="846"/>
      <c r="H3658" s="850"/>
      <c r="I3658" s="257"/>
      <c r="J3658" s="257"/>
      <c r="K3658" s="257"/>
      <c r="L3658" s="700"/>
      <c r="M3658" s="701"/>
    </row>
    <row r="3659" spans="1:13" hidden="1" x14ac:dyDescent="0.25">
      <c r="A3659" s="302"/>
      <c r="B3659" s="303"/>
      <c r="C3659" s="304"/>
      <c r="D3659" s="847"/>
      <c r="E3659" s="848"/>
      <c r="F3659" s="849"/>
      <c r="G3659" s="846"/>
      <c r="H3659" s="850"/>
      <c r="I3659" s="257"/>
      <c r="J3659" s="257"/>
      <c r="K3659" s="257"/>
      <c r="L3659" s="700"/>
      <c r="M3659" s="701"/>
    </row>
    <row r="3660" spans="1:13" hidden="1" x14ac:dyDescent="0.25">
      <c r="A3660" s="302"/>
      <c r="B3660" s="303"/>
      <c r="C3660" s="304"/>
      <c r="D3660" s="847"/>
      <c r="E3660" s="848"/>
      <c r="F3660" s="849"/>
      <c r="G3660" s="846"/>
      <c r="H3660" s="850"/>
      <c r="I3660" s="257"/>
      <c r="J3660" s="257"/>
      <c r="K3660" s="257"/>
      <c r="L3660" s="700"/>
      <c r="M3660" s="701"/>
    </row>
    <row r="3661" spans="1:13" hidden="1" x14ac:dyDescent="0.25">
      <c r="A3661" s="302"/>
      <c r="B3661" s="303"/>
      <c r="C3661" s="304"/>
      <c r="D3661" s="847"/>
      <c r="E3661" s="848"/>
      <c r="F3661" s="849"/>
      <c r="G3661" s="846"/>
      <c r="H3661" s="850"/>
      <c r="I3661" s="257"/>
      <c r="J3661" s="257"/>
      <c r="K3661" s="257"/>
      <c r="L3661" s="700"/>
      <c r="M3661" s="701"/>
    </row>
    <row r="3662" spans="1:13" hidden="1" x14ac:dyDescent="0.25">
      <c r="A3662" s="302"/>
      <c r="B3662" s="303"/>
      <c r="C3662" s="304"/>
      <c r="D3662" s="847"/>
      <c r="E3662" s="848"/>
      <c r="F3662" s="849"/>
      <c r="G3662" s="846"/>
      <c r="H3662" s="850"/>
      <c r="I3662" s="257"/>
      <c r="J3662" s="257"/>
      <c r="K3662" s="257"/>
      <c r="L3662" s="700"/>
      <c r="M3662" s="701"/>
    </row>
    <row r="3663" spans="1:13" hidden="1" x14ac:dyDescent="0.25">
      <c r="A3663" s="302"/>
      <c r="B3663" s="303"/>
      <c r="C3663" s="304"/>
      <c r="D3663" s="847"/>
      <c r="E3663" s="848"/>
      <c r="F3663" s="849"/>
      <c r="G3663" s="846"/>
      <c r="H3663" s="850"/>
      <c r="I3663" s="257"/>
      <c r="J3663" s="257"/>
      <c r="K3663" s="257"/>
      <c r="L3663" s="700"/>
      <c r="M3663" s="701"/>
    </row>
    <row r="3664" spans="1:13" hidden="1" x14ac:dyDescent="0.25">
      <c r="A3664" s="302"/>
      <c r="B3664" s="303"/>
      <c r="C3664" s="304"/>
      <c r="D3664" s="847"/>
      <c r="E3664" s="848"/>
      <c r="F3664" s="849"/>
      <c r="G3664" s="846"/>
      <c r="H3664" s="850"/>
      <c r="I3664" s="257"/>
      <c r="J3664" s="257"/>
      <c r="K3664" s="257"/>
      <c r="L3664" s="700"/>
      <c r="M3664" s="701"/>
    </row>
    <row r="3665" spans="1:13" hidden="1" x14ac:dyDescent="0.25">
      <c r="A3665" s="302"/>
      <c r="B3665" s="303"/>
      <c r="C3665" s="304"/>
      <c r="D3665" s="847"/>
      <c r="E3665" s="848"/>
      <c r="F3665" s="849"/>
      <c r="G3665" s="846"/>
      <c r="H3665" s="850"/>
      <c r="I3665" s="257"/>
      <c r="J3665" s="257"/>
      <c r="K3665" s="257"/>
      <c r="L3665" s="700"/>
      <c r="M3665" s="701"/>
    </row>
    <row r="3666" spans="1:13" hidden="1" x14ac:dyDescent="0.25">
      <c r="A3666" s="302"/>
      <c r="B3666" s="303"/>
      <c r="C3666" s="304"/>
      <c r="D3666" s="847"/>
      <c r="E3666" s="848"/>
      <c r="F3666" s="849"/>
      <c r="G3666" s="846"/>
      <c r="H3666" s="850"/>
      <c r="I3666" s="257"/>
      <c r="J3666" s="257"/>
      <c r="K3666" s="257"/>
      <c r="L3666" s="700"/>
      <c r="M3666" s="701"/>
    </row>
    <row r="3667" spans="1:13" hidden="1" x14ac:dyDescent="0.25">
      <c r="A3667" s="302"/>
      <c r="B3667" s="303"/>
      <c r="C3667" s="304"/>
      <c r="D3667" s="847"/>
      <c r="E3667" s="848"/>
      <c r="F3667" s="849"/>
      <c r="G3667" s="846"/>
      <c r="H3667" s="850"/>
      <c r="I3667" s="257"/>
      <c r="J3667" s="257"/>
      <c r="K3667" s="257"/>
      <c r="L3667" s="700"/>
      <c r="M3667" s="701"/>
    </row>
    <row r="3668" spans="1:13" hidden="1" x14ac:dyDescent="0.25">
      <c r="A3668" s="302"/>
      <c r="B3668" s="303"/>
      <c r="C3668" s="304"/>
      <c r="D3668" s="847"/>
      <c r="E3668" s="848"/>
      <c r="F3668" s="849"/>
      <c r="G3668" s="846"/>
      <c r="H3668" s="850"/>
      <c r="I3668" s="257"/>
      <c r="J3668" s="257"/>
      <c r="K3668" s="257"/>
      <c r="L3668" s="700"/>
      <c r="M3668" s="701"/>
    </row>
    <row r="3669" spans="1:13" hidden="1" x14ac:dyDescent="0.25">
      <c r="A3669" s="302"/>
      <c r="B3669" s="303"/>
      <c r="C3669" s="304"/>
      <c r="D3669" s="847"/>
      <c r="E3669" s="848"/>
      <c r="F3669" s="849"/>
      <c r="G3669" s="846"/>
      <c r="H3669" s="850"/>
      <c r="I3669" s="257"/>
      <c r="J3669" s="257"/>
      <c r="K3669" s="257"/>
      <c r="L3669" s="700"/>
      <c r="M3669" s="701"/>
    </row>
    <row r="3670" spans="1:13" hidden="1" x14ac:dyDescent="0.25">
      <c r="A3670" s="302"/>
      <c r="B3670" s="303"/>
      <c r="C3670" s="304"/>
      <c r="D3670" s="847"/>
      <c r="E3670" s="848"/>
      <c r="F3670" s="849"/>
      <c r="G3670" s="846"/>
      <c r="H3670" s="850"/>
      <c r="I3670" s="257"/>
      <c r="J3670" s="257"/>
      <c r="K3670" s="257"/>
      <c r="L3670" s="700"/>
      <c r="M3670" s="701"/>
    </row>
    <row r="3671" spans="1:13" hidden="1" x14ac:dyDescent="0.25">
      <c r="A3671" s="302"/>
      <c r="B3671" s="303"/>
      <c r="C3671" s="304"/>
      <c r="D3671" s="847"/>
      <c r="E3671" s="848"/>
      <c r="F3671" s="849"/>
      <c r="G3671" s="846"/>
      <c r="H3671" s="850"/>
      <c r="I3671" s="257"/>
      <c r="J3671" s="257"/>
      <c r="K3671" s="257"/>
      <c r="L3671" s="700"/>
      <c r="M3671" s="701"/>
    </row>
    <row r="3672" spans="1:13" hidden="1" x14ac:dyDescent="0.25">
      <c r="A3672" s="302"/>
      <c r="B3672" s="303"/>
      <c r="C3672" s="304"/>
      <c r="D3672" s="847"/>
      <c r="E3672" s="848"/>
      <c r="F3672" s="849"/>
      <c r="G3672" s="846"/>
      <c r="H3672" s="850"/>
      <c r="I3672" s="257"/>
      <c r="J3672" s="257"/>
      <c r="K3672" s="257"/>
      <c r="L3672" s="700"/>
      <c r="M3672" s="701"/>
    </row>
    <row r="3673" spans="1:13" hidden="1" x14ac:dyDescent="0.25">
      <c r="A3673" s="302"/>
      <c r="B3673" s="303"/>
      <c r="C3673" s="304"/>
      <c r="D3673" s="847"/>
      <c r="E3673" s="848"/>
      <c r="F3673" s="849"/>
      <c r="G3673" s="846"/>
      <c r="H3673" s="850"/>
      <c r="I3673" s="257"/>
      <c r="J3673" s="257"/>
      <c r="K3673" s="257"/>
      <c r="L3673" s="700"/>
      <c r="M3673" s="701"/>
    </row>
    <row r="3674" spans="1:13" hidden="1" x14ac:dyDescent="0.25">
      <c r="A3674" s="302"/>
      <c r="B3674" s="303"/>
      <c r="C3674" s="304"/>
      <c r="D3674" s="847"/>
      <c r="E3674" s="848"/>
      <c r="F3674" s="849"/>
      <c r="G3674" s="846"/>
      <c r="H3674" s="850"/>
      <c r="I3674" s="257"/>
      <c r="J3674" s="257"/>
      <c r="K3674" s="257"/>
      <c r="L3674" s="700"/>
      <c r="M3674" s="701"/>
    </row>
    <row r="3675" spans="1:13" hidden="1" x14ac:dyDescent="0.25">
      <c r="A3675" s="302"/>
      <c r="B3675" s="303"/>
      <c r="C3675" s="304"/>
      <c r="D3675" s="847"/>
      <c r="E3675" s="848"/>
      <c r="F3675" s="849"/>
      <c r="G3675" s="846"/>
      <c r="H3675" s="850"/>
      <c r="I3675" s="257"/>
      <c r="J3675" s="257"/>
      <c r="K3675" s="257"/>
      <c r="L3675" s="700"/>
      <c r="M3675" s="701"/>
    </row>
    <row r="3676" spans="1:13" hidden="1" x14ac:dyDescent="0.25">
      <c r="A3676" s="302"/>
      <c r="B3676" s="303"/>
      <c r="C3676" s="304"/>
      <c r="D3676" s="847"/>
      <c r="E3676" s="848"/>
      <c r="F3676" s="849"/>
      <c r="G3676" s="846"/>
      <c r="H3676" s="850"/>
      <c r="I3676" s="257"/>
      <c r="J3676" s="257"/>
      <c r="K3676" s="257"/>
      <c r="L3676" s="700"/>
      <c r="M3676" s="701"/>
    </row>
    <row r="3677" spans="1:13" hidden="1" x14ac:dyDescent="0.25">
      <c r="A3677" s="302"/>
      <c r="B3677" s="303"/>
      <c r="C3677" s="304"/>
      <c r="D3677" s="847"/>
      <c r="E3677" s="848"/>
      <c r="F3677" s="849"/>
      <c r="G3677" s="846"/>
      <c r="H3677" s="850"/>
      <c r="I3677" s="257"/>
      <c r="J3677" s="257"/>
      <c r="K3677" s="257"/>
      <c r="L3677" s="700"/>
      <c r="M3677" s="701"/>
    </row>
    <row r="3678" spans="1:13" hidden="1" x14ac:dyDescent="0.25">
      <c r="A3678" s="302"/>
      <c r="B3678" s="303"/>
      <c r="C3678" s="304"/>
      <c r="D3678" s="847"/>
      <c r="E3678" s="848"/>
      <c r="F3678" s="849"/>
      <c r="G3678" s="846"/>
      <c r="H3678" s="850"/>
      <c r="I3678" s="257"/>
      <c r="J3678" s="257"/>
      <c r="K3678" s="257"/>
      <c r="L3678" s="700"/>
      <c r="M3678" s="701"/>
    </row>
    <row r="3679" spans="1:13" hidden="1" x14ac:dyDescent="0.25">
      <c r="A3679" s="302"/>
      <c r="B3679" s="303"/>
      <c r="C3679" s="304"/>
      <c r="D3679" s="847"/>
      <c r="E3679" s="848"/>
      <c r="F3679" s="849"/>
      <c r="G3679" s="846"/>
      <c r="H3679" s="850"/>
      <c r="I3679" s="257"/>
      <c r="J3679" s="257"/>
      <c r="K3679" s="257"/>
      <c r="L3679" s="700"/>
      <c r="M3679" s="701"/>
    </row>
    <row r="3680" spans="1:13" hidden="1" x14ac:dyDescent="0.25">
      <c r="A3680" s="302"/>
      <c r="B3680" s="303"/>
      <c r="C3680" s="304"/>
      <c r="D3680" s="847"/>
      <c r="E3680" s="848"/>
      <c r="F3680" s="849"/>
      <c r="G3680" s="846"/>
      <c r="H3680" s="850"/>
      <c r="I3680" s="257"/>
      <c r="J3680" s="257"/>
      <c r="K3680" s="257"/>
      <c r="L3680" s="700"/>
      <c r="M3680" s="701"/>
    </row>
    <row r="3681" spans="1:13" hidden="1" x14ac:dyDescent="0.25">
      <c r="A3681" s="302"/>
      <c r="B3681" s="303"/>
      <c r="C3681" s="304"/>
      <c r="D3681" s="847"/>
      <c r="E3681" s="848"/>
      <c r="F3681" s="849"/>
      <c r="G3681" s="846"/>
      <c r="H3681" s="850"/>
      <c r="I3681" s="257"/>
      <c r="J3681" s="257"/>
      <c r="K3681" s="257"/>
      <c r="L3681" s="700"/>
      <c r="M3681" s="701"/>
    </row>
    <row r="3682" spans="1:13" hidden="1" x14ac:dyDescent="0.25">
      <c r="A3682" s="302"/>
      <c r="B3682" s="303"/>
      <c r="C3682" s="304"/>
      <c r="D3682" s="847"/>
      <c r="E3682" s="848"/>
      <c r="F3682" s="849"/>
      <c r="G3682" s="846"/>
      <c r="H3682" s="850"/>
      <c r="I3682" s="257"/>
      <c r="J3682" s="257"/>
      <c r="K3682" s="257"/>
      <c r="L3682" s="700"/>
      <c r="M3682" s="701"/>
    </row>
    <row r="3683" spans="1:13" hidden="1" x14ac:dyDescent="0.25">
      <c r="A3683" s="302"/>
      <c r="B3683" s="303"/>
      <c r="C3683" s="304"/>
      <c r="D3683" s="847"/>
      <c r="E3683" s="848"/>
      <c r="F3683" s="849"/>
      <c r="G3683" s="846"/>
      <c r="H3683" s="850"/>
      <c r="I3683" s="257"/>
      <c r="J3683" s="257"/>
      <c r="K3683" s="257"/>
      <c r="L3683" s="700"/>
      <c r="M3683" s="701"/>
    </row>
    <row r="3684" spans="1:13" hidden="1" x14ac:dyDescent="0.25">
      <c r="A3684" s="302"/>
      <c r="B3684" s="303"/>
      <c r="C3684" s="304"/>
      <c r="D3684" s="847"/>
      <c r="E3684" s="848"/>
      <c r="F3684" s="849"/>
      <c r="G3684" s="846"/>
      <c r="H3684" s="850"/>
      <c r="I3684" s="257"/>
      <c r="J3684" s="257"/>
      <c r="K3684" s="257"/>
      <c r="L3684" s="700"/>
      <c r="M3684" s="701"/>
    </row>
    <row r="3685" spans="1:13" hidden="1" x14ac:dyDescent="0.25">
      <c r="A3685" s="302"/>
      <c r="B3685" s="303"/>
      <c r="C3685" s="304"/>
      <c r="D3685" s="847"/>
      <c r="E3685" s="848"/>
      <c r="F3685" s="849"/>
      <c r="G3685" s="846"/>
      <c r="H3685" s="850"/>
      <c r="I3685" s="257"/>
      <c r="J3685" s="257"/>
      <c r="K3685" s="257"/>
      <c r="L3685" s="700"/>
      <c r="M3685" s="701"/>
    </row>
    <row r="3686" spans="1:13" hidden="1" x14ac:dyDescent="0.25">
      <c r="A3686" s="302"/>
      <c r="B3686" s="303"/>
      <c r="C3686" s="304"/>
      <c r="D3686" s="847"/>
      <c r="E3686" s="848"/>
      <c r="F3686" s="849"/>
      <c r="G3686" s="846"/>
      <c r="H3686" s="850"/>
      <c r="I3686" s="257"/>
      <c r="J3686" s="257"/>
      <c r="K3686" s="257"/>
      <c r="L3686" s="700"/>
      <c r="M3686" s="701"/>
    </row>
    <row r="3687" spans="1:13" hidden="1" x14ac:dyDescent="0.25">
      <c r="A3687" s="302"/>
      <c r="B3687" s="303"/>
      <c r="C3687" s="304"/>
      <c r="D3687" s="847"/>
      <c r="E3687" s="848"/>
      <c r="F3687" s="849"/>
      <c r="G3687" s="846"/>
      <c r="H3687" s="850"/>
      <c r="I3687" s="257"/>
      <c r="J3687" s="257"/>
      <c r="K3687" s="257"/>
      <c r="L3687" s="700"/>
      <c r="M3687" s="701"/>
    </row>
    <row r="3688" spans="1:13" hidden="1" x14ac:dyDescent="0.25">
      <c r="A3688" s="302"/>
      <c r="B3688" s="303"/>
      <c r="C3688" s="304"/>
      <c r="D3688" s="847"/>
      <c r="E3688" s="848"/>
      <c r="F3688" s="849"/>
      <c r="G3688" s="846"/>
      <c r="H3688" s="850"/>
      <c r="I3688" s="257"/>
      <c r="J3688" s="257"/>
      <c r="K3688" s="257"/>
      <c r="L3688" s="700"/>
      <c r="M3688" s="701"/>
    </row>
    <row r="3689" spans="1:13" hidden="1" x14ac:dyDescent="0.25">
      <c r="A3689" s="302"/>
      <c r="B3689" s="303"/>
      <c r="C3689" s="304"/>
      <c r="D3689" s="847"/>
      <c r="E3689" s="848"/>
      <c r="F3689" s="849"/>
      <c r="G3689" s="846"/>
      <c r="H3689" s="850"/>
      <c r="I3689" s="257"/>
      <c r="J3689" s="257"/>
      <c r="K3689" s="257"/>
      <c r="L3689" s="700"/>
      <c r="M3689" s="701"/>
    </row>
    <row r="3690" spans="1:13" hidden="1" x14ac:dyDescent="0.25">
      <c r="A3690" s="302"/>
      <c r="B3690" s="303"/>
      <c r="C3690" s="304"/>
      <c r="D3690" s="847"/>
      <c r="E3690" s="848"/>
      <c r="F3690" s="849"/>
      <c r="G3690" s="846"/>
      <c r="H3690" s="850"/>
      <c r="I3690" s="257"/>
      <c r="J3690" s="257"/>
      <c r="K3690" s="257"/>
      <c r="L3690" s="700"/>
      <c r="M3690" s="701"/>
    </row>
    <row r="3691" spans="1:13" hidden="1" x14ac:dyDescent="0.25">
      <c r="A3691" s="302"/>
      <c r="B3691" s="303"/>
      <c r="C3691" s="304"/>
      <c r="D3691" s="847"/>
      <c r="E3691" s="848"/>
      <c r="F3691" s="849"/>
      <c r="G3691" s="846"/>
      <c r="H3691" s="850"/>
      <c r="I3691" s="257"/>
      <c r="J3691" s="257"/>
      <c r="K3691" s="257"/>
      <c r="L3691" s="700"/>
      <c r="M3691" s="701"/>
    </row>
    <row r="3692" spans="1:13" hidden="1" x14ac:dyDescent="0.25">
      <c r="A3692" s="302"/>
      <c r="B3692" s="303"/>
      <c r="C3692" s="304"/>
      <c r="D3692" s="847"/>
      <c r="E3692" s="848"/>
      <c r="F3692" s="849"/>
      <c r="G3692" s="846"/>
      <c r="H3692" s="850"/>
      <c r="I3692" s="257"/>
      <c r="J3692" s="257"/>
      <c r="K3692" s="257"/>
      <c r="L3692" s="700"/>
      <c r="M3692" s="701"/>
    </row>
    <row r="3693" spans="1:13" hidden="1" x14ac:dyDescent="0.25">
      <c r="A3693" s="302"/>
      <c r="B3693" s="303"/>
      <c r="C3693" s="304"/>
      <c r="D3693" s="847"/>
      <c r="E3693" s="848"/>
      <c r="F3693" s="849"/>
      <c r="G3693" s="846"/>
      <c r="H3693" s="850"/>
      <c r="I3693" s="257"/>
      <c r="J3693" s="257"/>
      <c r="K3693" s="257"/>
      <c r="L3693" s="700"/>
      <c r="M3693" s="701"/>
    </row>
    <row r="3694" spans="1:13" hidden="1" x14ac:dyDescent="0.25">
      <c r="A3694" s="302"/>
      <c r="B3694" s="303"/>
      <c r="C3694" s="304"/>
      <c r="D3694" s="847"/>
      <c r="E3694" s="848"/>
      <c r="F3694" s="849"/>
      <c r="G3694" s="846"/>
      <c r="H3694" s="850"/>
      <c r="I3694" s="257"/>
      <c r="J3694" s="257"/>
      <c r="K3694" s="257"/>
      <c r="L3694" s="700"/>
      <c r="M3694" s="701"/>
    </row>
    <row r="3695" spans="1:13" hidden="1" x14ac:dyDescent="0.25">
      <c r="A3695" s="302"/>
      <c r="B3695" s="303"/>
      <c r="C3695" s="304"/>
      <c r="D3695" s="847"/>
      <c r="E3695" s="848"/>
      <c r="F3695" s="849"/>
      <c r="G3695" s="846"/>
      <c r="H3695" s="850"/>
      <c r="I3695" s="257"/>
      <c r="J3695" s="257"/>
      <c r="K3695" s="257"/>
      <c r="L3695" s="700"/>
      <c r="M3695" s="701"/>
    </row>
    <row r="3696" spans="1:13" hidden="1" x14ac:dyDescent="0.25">
      <c r="A3696" s="302"/>
      <c r="B3696" s="303"/>
      <c r="C3696" s="304"/>
      <c r="D3696" s="847"/>
      <c r="E3696" s="848"/>
      <c r="F3696" s="849"/>
      <c r="G3696" s="846"/>
      <c r="H3696" s="850"/>
      <c r="I3696" s="257"/>
      <c r="J3696" s="257"/>
      <c r="K3696" s="257"/>
      <c r="L3696" s="700"/>
      <c r="M3696" s="701"/>
    </row>
    <row r="3697" spans="1:13" hidden="1" x14ac:dyDescent="0.25">
      <c r="A3697" s="302"/>
      <c r="B3697" s="303"/>
      <c r="C3697" s="304"/>
      <c r="D3697" s="847"/>
      <c r="E3697" s="848"/>
      <c r="F3697" s="849"/>
      <c r="G3697" s="846"/>
      <c r="H3697" s="850"/>
      <c r="I3697" s="257"/>
      <c r="J3697" s="257"/>
      <c r="K3697" s="257"/>
      <c r="L3697" s="700"/>
      <c r="M3697" s="701"/>
    </row>
    <row r="3698" spans="1:13" hidden="1" x14ac:dyDescent="0.25">
      <c r="A3698" s="302"/>
      <c r="B3698" s="303"/>
      <c r="C3698" s="304"/>
      <c r="D3698" s="847"/>
      <c r="E3698" s="848"/>
      <c r="F3698" s="849"/>
      <c r="G3698" s="846"/>
      <c r="H3698" s="850"/>
      <c r="I3698" s="257"/>
      <c r="J3698" s="257"/>
      <c r="K3698" s="257"/>
      <c r="L3698" s="700"/>
      <c r="M3698" s="701"/>
    </row>
    <row r="3699" spans="1:13" hidden="1" x14ac:dyDescent="0.25">
      <c r="A3699" s="302"/>
      <c r="B3699" s="303"/>
      <c r="C3699" s="304"/>
      <c r="D3699" s="847"/>
      <c r="E3699" s="848"/>
      <c r="F3699" s="849"/>
      <c r="G3699" s="846"/>
      <c r="H3699" s="850"/>
      <c r="I3699" s="257"/>
      <c r="J3699" s="257"/>
      <c r="K3699" s="257"/>
      <c r="L3699" s="700"/>
      <c r="M3699" s="701"/>
    </row>
    <row r="3700" spans="1:13" hidden="1" x14ac:dyDescent="0.25">
      <c r="A3700" s="302"/>
      <c r="B3700" s="303"/>
      <c r="C3700" s="304"/>
      <c r="D3700" s="847"/>
      <c r="E3700" s="848"/>
      <c r="F3700" s="849"/>
      <c r="G3700" s="846"/>
      <c r="H3700" s="850"/>
      <c r="I3700" s="257"/>
      <c r="J3700" s="257"/>
      <c r="K3700" s="257"/>
      <c r="L3700" s="700"/>
      <c r="M3700" s="701"/>
    </row>
    <row r="3701" spans="1:13" hidden="1" x14ac:dyDescent="0.25">
      <c r="A3701" s="302"/>
      <c r="B3701" s="303"/>
      <c r="C3701" s="304"/>
      <c r="D3701" s="847"/>
      <c r="E3701" s="848"/>
      <c r="F3701" s="849"/>
      <c r="G3701" s="846"/>
      <c r="H3701" s="850"/>
      <c r="I3701" s="257"/>
      <c r="J3701" s="257"/>
      <c r="K3701" s="257"/>
      <c r="L3701" s="700"/>
      <c r="M3701" s="701"/>
    </row>
    <row r="3702" spans="1:13" hidden="1" x14ac:dyDescent="0.25">
      <c r="A3702" s="302"/>
      <c r="B3702" s="303"/>
      <c r="C3702" s="304"/>
      <c r="D3702" s="847"/>
      <c r="E3702" s="848"/>
      <c r="F3702" s="849"/>
      <c r="G3702" s="846"/>
      <c r="H3702" s="850"/>
      <c r="I3702" s="257"/>
      <c r="J3702" s="257"/>
      <c r="K3702" s="257"/>
      <c r="L3702" s="700"/>
      <c r="M3702" s="701"/>
    </row>
    <row r="3703" spans="1:13" hidden="1" x14ac:dyDescent="0.25">
      <c r="A3703" s="302"/>
      <c r="B3703" s="303"/>
      <c r="C3703" s="304"/>
      <c r="D3703" s="847"/>
      <c r="E3703" s="848"/>
      <c r="F3703" s="849"/>
      <c r="G3703" s="846"/>
      <c r="H3703" s="850"/>
      <c r="I3703" s="257"/>
      <c r="J3703" s="257"/>
      <c r="K3703" s="257"/>
      <c r="L3703" s="700"/>
      <c r="M3703" s="701"/>
    </row>
    <row r="3704" spans="1:13" hidden="1" x14ac:dyDescent="0.25">
      <c r="A3704" s="302"/>
      <c r="B3704" s="303"/>
      <c r="C3704" s="304"/>
      <c r="D3704" s="847"/>
      <c r="E3704" s="848"/>
      <c r="F3704" s="849"/>
      <c r="G3704" s="846"/>
      <c r="H3704" s="850"/>
      <c r="I3704" s="257"/>
      <c r="J3704" s="257"/>
      <c r="K3704" s="257"/>
      <c r="L3704" s="700"/>
      <c r="M3704" s="701"/>
    </row>
    <row r="3705" spans="1:13" hidden="1" x14ac:dyDescent="0.25">
      <c r="A3705" s="302"/>
      <c r="B3705" s="303"/>
      <c r="C3705" s="304"/>
      <c r="D3705" s="847"/>
      <c r="E3705" s="848"/>
      <c r="F3705" s="849"/>
      <c r="G3705" s="846"/>
      <c r="H3705" s="850"/>
      <c r="I3705" s="257"/>
      <c r="J3705" s="257"/>
      <c r="K3705" s="257"/>
      <c r="L3705" s="700"/>
      <c r="M3705" s="701"/>
    </row>
    <row r="3706" spans="1:13" hidden="1" x14ac:dyDescent="0.25">
      <c r="A3706" s="302"/>
      <c r="B3706" s="303"/>
      <c r="C3706" s="304"/>
      <c r="D3706" s="847"/>
      <c r="E3706" s="848"/>
      <c r="F3706" s="849"/>
      <c r="G3706" s="846"/>
      <c r="H3706" s="850"/>
      <c r="I3706" s="257"/>
      <c r="J3706" s="257"/>
      <c r="K3706" s="257"/>
      <c r="L3706" s="700"/>
      <c r="M3706" s="701"/>
    </row>
    <row r="3707" spans="1:13" hidden="1" x14ac:dyDescent="0.25">
      <c r="A3707" s="302"/>
      <c r="B3707" s="303"/>
      <c r="C3707" s="304"/>
      <c r="D3707" s="847"/>
      <c r="E3707" s="848"/>
      <c r="F3707" s="849"/>
      <c r="G3707" s="846"/>
      <c r="H3707" s="850"/>
      <c r="I3707" s="257"/>
      <c r="J3707" s="257"/>
      <c r="K3707" s="257"/>
      <c r="L3707" s="700"/>
      <c r="M3707" s="701"/>
    </row>
    <row r="3708" spans="1:13" hidden="1" x14ac:dyDescent="0.25">
      <c r="A3708" s="302"/>
      <c r="B3708" s="303"/>
      <c r="C3708" s="304"/>
      <c r="D3708" s="847"/>
      <c r="E3708" s="848"/>
      <c r="F3708" s="849"/>
      <c r="G3708" s="846"/>
      <c r="H3708" s="850"/>
      <c r="I3708" s="257"/>
      <c r="J3708" s="257"/>
      <c r="K3708" s="257"/>
      <c r="L3708" s="700"/>
      <c r="M3708" s="701"/>
    </row>
    <row r="3709" spans="1:13" hidden="1" x14ac:dyDescent="0.25">
      <c r="A3709" s="302"/>
      <c r="B3709" s="303"/>
      <c r="C3709" s="304"/>
      <c r="D3709" s="847"/>
      <c r="E3709" s="848"/>
      <c r="F3709" s="849"/>
      <c r="G3709" s="846"/>
      <c r="H3709" s="850"/>
      <c r="I3709" s="257"/>
      <c r="J3709" s="257"/>
      <c r="K3709" s="257"/>
      <c r="L3709" s="700"/>
      <c r="M3709" s="701"/>
    </row>
    <row r="3710" spans="1:13" hidden="1" x14ac:dyDescent="0.25">
      <c r="A3710" s="302"/>
      <c r="B3710" s="303"/>
      <c r="C3710" s="304"/>
      <c r="D3710" s="847"/>
      <c r="E3710" s="848"/>
      <c r="F3710" s="849"/>
      <c r="G3710" s="846"/>
      <c r="H3710" s="850"/>
      <c r="I3710" s="257"/>
      <c r="J3710" s="257"/>
      <c r="K3710" s="257"/>
      <c r="L3710" s="700"/>
      <c r="M3710" s="701"/>
    </row>
    <row r="3711" spans="1:13" hidden="1" x14ac:dyDescent="0.25">
      <c r="A3711" s="302"/>
      <c r="B3711" s="303"/>
      <c r="C3711" s="304"/>
      <c r="D3711" s="847"/>
      <c r="E3711" s="848"/>
      <c r="F3711" s="849"/>
      <c r="G3711" s="846"/>
      <c r="H3711" s="850"/>
      <c r="I3711" s="257"/>
      <c r="J3711" s="257"/>
      <c r="K3711" s="257"/>
      <c r="L3711" s="700"/>
      <c r="M3711" s="701"/>
    </row>
    <row r="3712" spans="1:13" hidden="1" x14ac:dyDescent="0.25">
      <c r="A3712" s="302"/>
      <c r="B3712" s="303"/>
      <c r="C3712" s="304"/>
      <c r="D3712" s="847"/>
      <c r="E3712" s="848"/>
      <c r="F3712" s="849"/>
      <c r="G3712" s="846"/>
      <c r="H3712" s="850"/>
      <c r="I3712" s="257"/>
      <c r="J3712" s="257"/>
      <c r="K3712" s="257"/>
      <c r="L3712" s="700"/>
      <c r="M3712" s="701"/>
    </row>
    <row r="3713" spans="1:13" hidden="1" x14ac:dyDescent="0.25">
      <c r="A3713" s="302"/>
      <c r="B3713" s="303"/>
      <c r="C3713" s="304"/>
      <c r="D3713" s="847"/>
      <c r="E3713" s="848"/>
      <c r="F3713" s="849"/>
      <c r="G3713" s="846"/>
      <c r="H3713" s="850"/>
      <c r="I3713" s="257"/>
      <c r="J3713" s="257"/>
      <c r="K3713" s="257"/>
      <c r="L3713" s="700"/>
      <c r="M3713" s="701"/>
    </row>
    <row r="3714" spans="1:13" hidden="1" x14ac:dyDescent="0.25">
      <c r="A3714" s="302"/>
      <c r="B3714" s="303"/>
      <c r="C3714" s="304"/>
      <c r="D3714" s="847"/>
      <c r="E3714" s="848"/>
      <c r="F3714" s="849"/>
      <c r="G3714" s="846"/>
      <c r="H3714" s="850"/>
      <c r="I3714" s="257"/>
      <c r="J3714" s="257"/>
      <c r="K3714" s="257"/>
      <c r="L3714" s="700"/>
      <c r="M3714" s="701"/>
    </row>
    <row r="3715" spans="1:13" hidden="1" x14ac:dyDescent="0.25">
      <c r="A3715" s="302"/>
      <c r="B3715" s="303"/>
      <c r="C3715" s="304"/>
      <c r="D3715" s="847"/>
      <c r="E3715" s="848"/>
      <c r="F3715" s="849"/>
      <c r="G3715" s="846"/>
      <c r="H3715" s="850"/>
      <c r="I3715" s="257"/>
      <c r="J3715" s="257"/>
      <c r="K3715" s="257"/>
      <c r="L3715" s="700"/>
      <c r="M3715" s="701"/>
    </row>
    <row r="3716" spans="1:13" hidden="1" x14ac:dyDescent="0.25">
      <c r="A3716" s="302"/>
      <c r="B3716" s="303"/>
      <c r="C3716" s="304"/>
      <c r="D3716" s="847"/>
      <c r="E3716" s="848"/>
      <c r="F3716" s="849"/>
      <c r="G3716" s="846"/>
      <c r="H3716" s="850"/>
      <c r="I3716" s="257"/>
      <c r="J3716" s="257"/>
      <c r="K3716" s="257"/>
      <c r="L3716" s="700"/>
      <c r="M3716" s="701"/>
    </row>
    <row r="3717" spans="1:13" hidden="1" x14ac:dyDescent="0.25">
      <c r="A3717" s="302"/>
      <c r="B3717" s="303"/>
      <c r="C3717" s="304"/>
      <c r="D3717" s="847"/>
      <c r="E3717" s="848"/>
      <c r="F3717" s="849"/>
      <c r="G3717" s="846"/>
      <c r="H3717" s="850"/>
      <c r="I3717" s="257"/>
      <c r="J3717" s="257"/>
      <c r="K3717" s="257"/>
      <c r="L3717" s="700"/>
      <c r="M3717" s="701"/>
    </row>
    <row r="3718" spans="1:13" hidden="1" x14ac:dyDescent="0.25">
      <c r="A3718" s="302"/>
      <c r="B3718" s="303"/>
      <c r="C3718" s="304"/>
      <c r="D3718" s="847"/>
      <c r="E3718" s="848"/>
      <c r="F3718" s="849"/>
      <c r="G3718" s="846"/>
      <c r="H3718" s="850"/>
      <c r="I3718" s="257"/>
      <c r="J3718" s="257"/>
      <c r="K3718" s="257"/>
      <c r="L3718" s="700"/>
      <c r="M3718" s="701"/>
    </row>
    <row r="3719" spans="1:13" hidden="1" x14ac:dyDescent="0.25">
      <c r="A3719" s="302"/>
      <c r="B3719" s="303"/>
      <c r="C3719" s="304"/>
      <c r="D3719" s="847"/>
      <c r="E3719" s="848"/>
      <c r="F3719" s="849"/>
      <c r="G3719" s="846"/>
      <c r="H3719" s="850"/>
      <c r="I3719" s="257"/>
      <c r="J3719" s="257"/>
      <c r="K3719" s="257"/>
      <c r="L3719" s="700"/>
      <c r="M3719" s="701"/>
    </row>
    <row r="3720" spans="1:13" hidden="1" x14ac:dyDescent="0.25">
      <c r="A3720" s="302"/>
      <c r="B3720" s="303"/>
      <c r="C3720" s="304"/>
      <c r="D3720" s="847"/>
      <c r="E3720" s="848"/>
      <c r="F3720" s="849"/>
      <c r="G3720" s="846"/>
      <c r="H3720" s="850"/>
      <c r="I3720" s="257"/>
      <c r="J3720" s="257"/>
      <c r="K3720" s="257"/>
      <c r="L3720" s="700"/>
      <c r="M3720" s="701"/>
    </row>
    <row r="3721" spans="1:13" hidden="1" x14ac:dyDescent="0.25">
      <c r="A3721" s="302"/>
      <c r="B3721" s="303"/>
      <c r="C3721" s="304"/>
      <c r="D3721" s="847"/>
      <c r="E3721" s="848"/>
      <c r="F3721" s="849"/>
      <c r="G3721" s="846"/>
      <c r="H3721" s="850"/>
      <c r="I3721" s="257"/>
      <c r="J3721" s="257"/>
      <c r="K3721" s="257"/>
      <c r="L3721" s="700"/>
      <c r="M3721" s="701"/>
    </row>
    <row r="3722" spans="1:13" hidden="1" x14ac:dyDescent="0.25">
      <c r="A3722" s="302"/>
      <c r="B3722" s="303"/>
      <c r="C3722" s="304"/>
      <c r="D3722" s="847"/>
      <c r="E3722" s="848"/>
      <c r="F3722" s="849"/>
      <c r="G3722" s="846"/>
      <c r="H3722" s="850"/>
      <c r="I3722" s="257"/>
      <c r="J3722" s="257"/>
      <c r="K3722" s="257"/>
      <c r="L3722" s="700"/>
      <c r="M3722" s="701"/>
    </row>
    <row r="3723" spans="1:13" hidden="1" x14ac:dyDescent="0.25">
      <c r="A3723" s="302"/>
      <c r="B3723" s="303"/>
      <c r="C3723" s="304"/>
      <c r="D3723" s="847"/>
      <c r="E3723" s="848"/>
      <c r="F3723" s="849"/>
      <c r="G3723" s="846"/>
      <c r="H3723" s="850"/>
      <c r="I3723" s="257"/>
      <c r="J3723" s="257"/>
      <c r="K3723" s="257"/>
      <c r="L3723" s="700"/>
      <c r="M3723" s="701"/>
    </row>
    <row r="3724" spans="1:13" hidden="1" x14ac:dyDescent="0.25">
      <c r="A3724" s="302"/>
      <c r="B3724" s="303"/>
      <c r="C3724" s="304"/>
      <c r="D3724" s="847"/>
      <c r="E3724" s="848"/>
      <c r="F3724" s="849"/>
      <c r="G3724" s="846"/>
      <c r="H3724" s="850"/>
      <c r="I3724" s="257"/>
      <c r="J3724" s="257"/>
      <c r="K3724" s="257"/>
      <c r="L3724" s="700"/>
      <c r="M3724" s="701"/>
    </row>
    <row r="3725" spans="1:13" hidden="1" x14ac:dyDescent="0.25">
      <c r="A3725" s="302"/>
      <c r="B3725" s="303"/>
      <c r="C3725" s="304"/>
      <c r="D3725" s="847"/>
      <c r="E3725" s="848"/>
      <c r="F3725" s="849"/>
      <c r="G3725" s="846"/>
      <c r="H3725" s="850"/>
      <c r="I3725" s="257"/>
      <c r="J3725" s="257"/>
      <c r="K3725" s="257"/>
      <c r="L3725" s="700"/>
      <c r="M3725" s="701"/>
    </row>
    <row r="3726" spans="1:13" hidden="1" x14ac:dyDescent="0.25">
      <c r="A3726" s="302"/>
      <c r="B3726" s="303"/>
      <c r="C3726" s="304"/>
      <c r="D3726" s="847"/>
      <c r="E3726" s="848"/>
      <c r="F3726" s="849"/>
      <c r="G3726" s="846"/>
      <c r="H3726" s="850"/>
      <c r="I3726" s="257"/>
      <c r="J3726" s="257"/>
      <c r="K3726" s="257"/>
      <c r="L3726" s="700"/>
      <c r="M3726" s="701"/>
    </row>
    <row r="3727" spans="1:13" hidden="1" x14ac:dyDescent="0.25">
      <c r="A3727" s="302"/>
      <c r="B3727" s="303"/>
      <c r="C3727" s="304"/>
      <c r="D3727" s="847"/>
      <c r="E3727" s="848"/>
      <c r="F3727" s="849"/>
      <c r="G3727" s="846"/>
      <c r="H3727" s="850"/>
      <c r="I3727" s="257"/>
      <c r="J3727" s="257"/>
      <c r="K3727" s="257"/>
      <c r="L3727" s="700"/>
      <c r="M3727" s="701"/>
    </row>
    <row r="3728" spans="1:13" hidden="1" x14ac:dyDescent="0.25">
      <c r="A3728" s="302"/>
      <c r="B3728" s="303"/>
      <c r="C3728" s="304"/>
      <c r="D3728" s="847"/>
      <c r="E3728" s="848"/>
      <c r="F3728" s="849"/>
      <c r="G3728" s="846"/>
      <c r="H3728" s="850"/>
      <c r="I3728" s="257"/>
      <c r="J3728" s="257"/>
      <c r="K3728" s="257"/>
      <c r="L3728" s="700"/>
      <c r="M3728" s="701"/>
    </row>
    <row r="3729" spans="1:13" hidden="1" x14ac:dyDescent="0.25">
      <c r="A3729" s="302"/>
      <c r="B3729" s="303"/>
      <c r="C3729" s="304"/>
      <c r="D3729" s="847"/>
      <c r="E3729" s="848"/>
      <c r="F3729" s="849"/>
      <c r="G3729" s="846"/>
      <c r="H3729" s="850"/>
      <c r="I3729" s="257"/>
      <c r="J3729" s="257"/>
      <c r="K3729" s="257"/>
      <c r="L3729" s="700"/>
      <c r="M3729" s="701"/>
    </row>
    <row r="3730" spans="1:13" hidden="1" x14ac:dyDescent="0.25">
      <c r="A3730" s="302"/>
      <c r="B3730" s="303"/>
      <c r="C3730" s="304"/>
      <c r="D3730" s="847"/>
      <c r="E3730" s="848"/>
      <c r="F3730" s="849"/>
      <c r="G3730" s="846"/>
      <c r="H3730" s="850"/>
      <c r="I3730" s="257"/>
      <c r="J3730" s="257"/>
      <c r="K3730" s="257"/>
      <c r="L3730" s="700"/>
      <c r="M3730" s="701"/>
    </row>
    <row r="3731" spans="1:13" hidden="1" x14ac:dyDescent="0.25">
      <c r="A3731" s="302"/>
      <c r="B3731" s="303"/>
      <c r="C3731" s="304"/>
      <c r="D3731" s="847"/>
      <c r="E3731" s="848"/>
      <c r="F3731" s="849"/>
      <c r="G3731" s="846"/>
      <c r="H3731" s="850"/>
      <c r="I3731" s="257"/>
      <c r="J3731" s="257"/>
      <c r="K3731" s="257"/>
      <c r="L3731" s="700"/>
      <c r="M3731" s="701"/>
    </row>
    <row r="3732" spans="1:13" hidden="1" x14ac:dyDescent="0.25">
      <c r="A3732" s="302"/>
      <c r="B3732" s="303"/>
      <c r="C3732" s="304"/>
      <c r="D3732" s="847"/>
      <c r="E3732" s="848"/>
      <c r="F3732" s="849"/>
      <c r="G3732" s="846"/>
      <c r="H3732" s="850"/>
      <c r="I3732" s="257"/>
      <c r="J3732" s="257"/>
      <c r="K3732" s="257"/>
      <c r="L3732" s="700"/>
      <c r="M3732" s="701"/>
    </row>
    <row r="3733" spans="1:13" hidden="1" x14ac:dyDescent="0.25">
      <c r="A3733" s="302"/>
      <c r="B3733" s="303"/>
      <c r="C3733" s="304"/>
      <c r="D3733" s="847"/>
      <c r="E3733" s="848"/>
      <c r="F3733" s="849"/>
      <c r="G3733" s="846"/>
      <c r="H3733" s="850"/>
      <c r="I3733" s="257"/>
      <c r="J3733" s="257"/>
      <c r="K3733" s="257"/>
      <c r="L3733" s="700"/>
      <c r="M3733" s="701"/>
    </row>
    <row r="3734" spans="1:13" hidden="1" x14ac:dyDescent="0.25">
      <c r="A3734" s="302"/>
      <c r="B3734" s="303"/>
      <c r="C3734" s="304"/>
      <c r="D3734" s="847"/>
      <c r="E3734" s="848"/>
      <c r="F3734" s="849"/>
      <c r="G3734" s="846"/>
      <c r="H3734" s="850"/>
      <c r="I3734" s="257"/>
      <c r="J3734" s="257"/>
      <c r="K3734" s="257"/>
      <c r="L3734" s="700"/>
      <c r="M3734" s="701"/>
    </row>
    <row r="3735" spans="1:13" hidden="1" x14ac:dyDescent="0.25">
      <c r="A3735" s="302"/>
      <c r="B3735" s="303"/>
      <c r="C3735" s="304"/>
      <c r="D3735" s="847"/>
      <c r="E3735" s="848"/>
      <c r="F3735" s="849"/>
      <c r="G3735" s="846"/>
      <c r="H3735" s="850"/>
      <c r="I3735" s="257"/>
      <c r="J3735" s="257"/>
      <c r="K3735" s="257"/>
      <c r="L3735" s="700"/>
      <c r="M3735" s="701"/>
    </row>
    <row r="3736" spans="1:13" hidden="1" x14ac:dyDescent="0.25">
      <c r="A3736" s="302"/>
      <c r="B3736" s="303"/>
      <c r="C3736" s="304"/>
      <c r="D3736" s="847"/>
      <c r="E3736" s="848"/>
      <c r="F3736" s="849"/>
      <c r="G3736" s="846"/>
      <c r="H3736" s="850"/>
      <c r="I3736" s="257"/>
      <c r="J3736" s="257"/>
      <c r="K3736" s="257"/>
      <c r="L3736" s="700"/>
      <c r="M3736" s="701"/>
    </row>
    <row r="3737" spans="1:13" hidden="1" x14ac:dyDescent="0.25">
      <c r="A3737" s="302"/>
      <c r="B3737" s="303"/>
      <c r="C3737" s="304"/>
      <c r="D3737" s="847"/>
      <c r="E3737" s="848"/>
      <c r="F3737" s="849"/>
      <c r="G3737" s="846"/>
      <c r="H3737" s="850"/>
      <c r="I3737" s="257"/>
      <c r="J3737" s="257"/>
      <c r="K3737" s="257"/>
      <c r="L3737" s="700"/>
      <c r="M3737" s="701"/>
    </row>
    <row r="3738" spans="1:13" hidden="1" x14ac:dyDescent="0.25">
      <c r="A3738" s="302"/>
      <c r="B3738" s="303"/>
      <c r="C3738" s="304"/>
      <c r="D3738" s="847"/>
      <c r="E3738" s="848"/>
      <c r="F3738" s="849"/>
      <c r="G3738" s="846"/>
      <c r="H3738" s="850"/>
      <c r="I3738" s="257"/>
      <c r="J3738" s="257"/>
      <c r="K3738" s="257"/>
      <c r="L3738" s="700"/>
      <c r="M3738" s="701"/>
    </row>
    <row r="3739" spans="1:13" hidden="1" x14ac:dyDescent="0.25">
      <c r="A3739" s="302"/>
      <c r="B3739" s="303"/>
      <c r="C3739" s="304"/>
      <c r="D3739" s="847"/>
      <c r="E3739" s="848"/>
      <c r="F3739" s="849"/>
      <c r="G3739" s="846"/>
      <c r="H3739" s="850"/>
      <c r="I3739" s="257"/>
      <c r="J3739" s="257"/>
      <c r="K3739" s="257"/>
      <c r="L3739" s="700"/>
      <c r="M3739" s="701"/>
    </row>
    <row r="3740" spans="1:13" hidden="1" x14ac:dyDescent="0.25">
      <c r="A3740" s="302"/>
      <c r="B3740" s="303"/>
      <c r="C3740" s="304"/>
      <c r="D3740" s="847"/>
      <c r="E3740" s="848"/>
      <c r="F3740" s="849"/>
      <c r="G3740" s="846"/>
      <c r="H3740" s="850"/>
      <c r="I3740" s="257"/>
      <c r="J3740" s="257"/>
      <c r="K3740" s="257"/>
      <c r="L3740" s="700"/>
      <c r="M3740" s="701"/>
    </row>
    <row r="3741" spans="1:13" hidden="1" x14ac:dyDescent="0.25">
      <c r="A3741" s="302"/>
      <c r="B3741" s="303"/>
      <c r="C3741" s="304"/>
      <c r="D3741" s="847"/>
      <c r="E3741" s="848"/>
      <c r="F3741" s="849"/>
      <c r="G3741" s="846"/>
      <c r="H3741" s="850"/>
      <c r="I3741" s="257"/>
      <c r="J3741" s="257"/>
      <c r="K3741" s="257"/>
      <c r="L3741" s="700"/>
      <c r="M3741" s="701"/>
    </row>
    <row r="3742" spans="1:13" hidden="1" x14ac:dyDescent="0.25">
      <c r="A3742" s="302"/>
      <c r="B3742" s="303"/>
      <c r="C3742" s="304"/>
      <c r="D3742" s="847"/>
      <c r="E3742" s="848"/>
      <c r="F3742" s="849"/>
      <c r="G3742" s="846"/>
      <c r="H3742" s="850"/>
      <c r="I3742" s="257"/>
      <c r="J3742" s="257"/>
      <c r="K3742" s="257"/>
      <c r="L3742" s="700"/>
      <c r="M3742" s="701"/>
    </row>
    <row r="3743" spans="1:13" hidden="1" x14ac:dyDescent="0.25">
      <c r="A3743" s="302"/>
      <c r="B3743" s="303"/>
      <c r="C3743" s="304"/>
      <c r="D3743" s="847"/>
      <c r="E3743" s="848"/>
      <c r="F3743" s="849"/>
      <c r="G3743" s="846"/>
      <c r="H3743" s="850"/>
      <c r="I3743" s="257"/>
      <c r="J3743" s="257"/>
      <c r="K3743" s="257"/>
      <c r="L3743" s="700"/>
      <c r="M3743" s="701"/>
    </row>
    <row r="3744" spans="1:13" hidden="1" x14ac:dyDescent="0.25">
      <c r="A3744" s="302"/>
      <c r="B3744" s="303"/>
      <c r="C3744" s="304"/>
      <c r="D3744" s="847"/>
      <c r="E3744" s="848"/>
      <c r="F3744" s="849"/>
      <c r="G3744" s="846"/>
      <c r="H3744" s="850"/>
      <c r="I3744" s="257"/>
      <c r="J3744" s="257"/>
      <c r="K3744" s="257"/>
      <c r="L3744" s="700"/>
      <c r="M3744" s="701"/>
    </row>
    <row r="3745" spans="1:13" hidden="1" x14ac:dyDescent="0.25">
      <c r="A3745" s="302"/>
      <c r="B3745" s="303"/>
      <c r="C3745" s="304"/>
      <c r="D3745" s="847"/>
      <c r="E3745" s="848"/>
      <c r="F3745" s="849"/>
      <c r="G3745" s="846"/>
      <c r="H3745" s="850"/>
      <c r="I3745" s="257"/>
      <c r="J3745" s="257"/>
      <c r="K3745" s="257"/>
      <c r="L3745" s="700"/>
      <c r="M3745" s="701"/>
    </row>
    <row r="3746" spans="1:13" hidden="1" x14ac:dyDescent="0.25">
      <c r="A3746" s="302"/>
      <c r="B3746" s="303"/>
      <c r="C3746" s="304"/>
      <c r="D3746" s="847"/>
      <c r="E3746" s="848"/>
      <c r="F3746" s="849"/>
      <c r="G3746" s="846"/>
      <c r="H3746" s="850"/>
      <c r="I3746" s="257"/>
      <c r="J3746" s="257"/>
      <c r="K3746" s="257"/>
      <c r="L3746" s="700"/>
      <c r="M3746" s="701"/>
    </row>
    <row r="3747" spans="1:13" hidden="1" x14ac:dyDescent="0.25">
      <c r="A3747" s="302"/>
      <c r="B3747" s="303"/>
      <c r="C3747" s="304"/>
      <c r="D3747" s="847"/>
      <c r="E3747" s="848"/>
      <c r="F3747" s="849"/>
      <c r="G3747" s="846"/>
      <c r="H3747" s="850"/>
      <c r="I3747" s="257"/>
      <c r="J3747" s="257"/>
      <c r="K3747" s="257"/>
      <c r="L3747" s="700"/>
      <c r="M3747" s="701"/>
    </row>
    <row r="3748" spans="1:13" hidden="1" x14ac:dyDescent="0.25">
      <c r="A3748" s="302"/>
      <c r="B3748" s="303"/>
      <c r="C3748" s="304"/>
      <c r="D3748" s="847"/>
      <c r="E3748" s="848"/>
      <c r="F3748" s="849"/>
      <c r="G3748" s="846"/>
      <c r="H3748" s="850"/>
      <c r="I3748" s="257"/>
      <c r="J3748" s="257"/>
      <c r="K3748" s="257"/>
      <c r="L3748" s="700"/>
      <c r="M3748" s="701"/>
    </row>
    <row r="3749" spans="1:13" hidden="1" x14ac:dyDescent="0.25">
      <c r="A3749" s="302"/>
      <c r="B3749" s="303"/>
      <c r="C3749" s="304"/>
      <c r="D3749" s="847"/>
      <c r="E3749" s="848"/>
      <c r="F3749" s="849"/>
      <c r="G3749" s="846"/>
      <c r="H3749" s="850"/>
      <c r="I3749" s="257"/>
      <c r="J3749" s="257"/>
      <c r="K3749" s="257"/>
      <c r="L3749" s="700"/>
      <c r="M3749" s="701"/>
    </row>
    <row r="3750" spans="1:13" hidden="1" x14ac:dyDescent="0.25">
      <c r="A3750" s="302"/>
      <c r="B3750" s="303"/>
      <c r="C3750" s="304"/>
      <c r="D3750" s="847"/>
      <c r="E3750" s="848"/>
      <c r="F3750" s="849"/>
      <c r="G3750" s="846"/>
      <c r="H3750" s="850"/>
      <c r="I3750" s="257"/>
      <c r="J3750" s="257"/>
      <c r="K3750" s="257"/>
      <c r="L3750" s="700"/>
      <c r="M3750" s="701"/>
    </row>
    <row r="3751" spans="1:13" hidden="1" x14ac:dyDescent="0.25">
      <c r="A3751" s="302"/>
      <c r="B3751" s="303"/>
      <c r="C3751" s="304"/>
      <c r="D3751" s="847"/>
      <c r="E3751" s="848"/>
      <c r="F3751" s="849"/>
      <c r="G3751" s="846"/>
      <c r="H3751" s="850"/>
      <c r="I3751" s="257"/>
      <c r="J3751" s="257"/>
      <c r="K3751" s="257"/>
      <c r="L3751" s="700"/>
      <c r="M3751" s="701"/>
    </row>
    <row r="3752" spans="1:13" hidden="1" x14ac:dyDescent="0.25">
      <c r="A3752" s="302"/>
      <c r="B3752" s="303"/>
      <c r="C3752" s="304"/>
      <c r="D3752" s="847"/>
      <c r="E3752" s="848"/>
      <c r="F3752" s="849"/>
      <c r="G3752" s="846"/>
      <c r="H3752" s="850"/>
      <c r="I3752" s="257"/>
      <c r="J3752" s="257"/>
      <c r="K3752" s="257"/>
      <c r="L3752" s="700"/>
      <c r="M3752" s="701"/>
    </row>
    <row r="3753" spans="1:13" hidden="1" x14ac:dyDescent="0.25">
      <c r="A3753" s="302"/>
      <c r="B3753" s="303"/>
      <c r="C3753" s="304"/>
      <c r="D3753" s="847"/>
      <c r="E3753" s="848"/>
      <c r="F3753" s="849"/>
      <c r="G3753" s="846"/>
      <c r="H3753" s="850"/>
      <c r="I3753" s="257"/>
      <c r="J3753" s="257"/>
      <c r="K3753" s="257"/>
      <c r="L3753" s="700"/>
      <c r="M3753" s="701"/>
    </row>
    <row r="3754" spans="1:13" hidden="1" x14ac:dyDescent="0.25">
      <c r="A3754" s="302"/>
      <c r="B3754" s="303"/>
      <c r="C3754" s="304"/>
      <c r="D3754" s="847"/>
      <c r="E3754" s="848"/>
      <c r="F3754" s="849"/>
      <c r="G3754" s="846"/>
      <c r="H3754" s="850"/>
      <c r="I3754" s="257"/>
      <c r="J3754" s="257"/>
      <c r="K3754" s="257"/>
      <c r="L3754" s="700"/>
      <c r="M3754" s="701"/>
    </row>
    <row r="3755" spans="1:13" hidden="1" x14ac:dyDescent="0.25">
      <c r="A3755" s="302"/>
      <c r="B3755" s="303"/>
      <c r="C3755" s="304"/>
      <c r="D3755" s="847"/>
      <c r="E3755" s="848"/>
      <c r="F3755" s="849"/>
      <c r="G3755" s="846"/>
      <c r="H3755" s="850"/>
      <c r="I3755" s="257"/>
      <c r="J3755" s="257"/>
      <c r="K3755" s="257"/>
      <c r="L3755" s="700"/>
      <c r="M3755" s="701"/>
    </row>
    <row r="3756" spans="1:13" hidden="1" x14ac:dyDescent="0.25">
      <c r="A3756" s="302"/>
      <c r="B3756" s="303"/>
      <c r="C3756" s="304"/>
      <c r="D3756" s="847"/>
      <c r="E3756" s="848"/>
      <c r="F3756" s="849"/>
      <c r="G3756" s="846"/>
      <c r="H3756" s="850"/>
      <c r="I3756" s="257"/>
      <c r="J3756" s="257"/>
      <c r="K3756" s="257"/>
      <c r="L3756" s="700"/>
      <c r="M3756" s="701"/>
    </row>
    <row r="3757" spans="1:13" hidden="1" x14ac:dyDescent="0.25">
      <c r="A3757" s="302"/>
      <c r="B3757" s="303"/>
      <c r="C3757" s="304"/>
      <c r="D3757" s="847"/>
      <c r="E3757" s="848"/>
      <c r="F3757" s="849"/>
      <c r="G3757" s="846"/>
      <c r="H3757" s="850"/>
      <c r="I3757" s="257"/>
      <c r="J3757" s="257"/>
      <c r="K3757" s="257"/>
      <c r="L3757" s="700"/>
      <c r="M3757" s="701"/>
    </row>
    <row r="3758" spans="1:13" hidden="1" x14ac:dyDescent="0.25">
      <c r="A3758" s="302"/>
      <c r="B3758" s="303"/>
      <c r="C3758" s="304"/>
      <c r="D3758" s="847"/>
      <c r="E3758" s="848"/>
      <c r="F3758" s="849"/>
      <c r="G3758" s="846"/>
      <c r="H3758" s="850"/>
      <c r="I3758" s="257"/>
      <c r="J3758" s="257"/>
      <c r="K3758" s="257"/>
      <c r="L3758" s="700"/>
      <c r="M3758" s="701"/>
    </row>
    <row r="3759" spans="1:13" hidden="1" x14ac:dyDescent="0.25">
      <c r="A3759" s="302"/>
      <c r="B3759" s="303"/>
      <c r="C3759" s="304"/>
      <c r="D3759" s="847"/>
      <c r="E3759" s="848"/>
      <c r="F3759" s="849"/>
      <c r="G3759" s="846"/>
      <c r="H3759" s="850"/>
      <c r="I3759" s="257"/>
      <c r="J3759" s="257"/>
      <c r="K3759" s="257"/>
      <c r="L3759" s="700"/>
      <c r="M3759" s="701"/>
    </row>
    <row r="3760" spans="1:13" hidden="1" x14ac:dyDescent="0.25">
      <c r="A3760" s="302"/>
      <c r="B3760" s="303"/>
      <c r="C3760" s="304"/>
      <c r="D3760" s="847"/>
      <c r="E3760" s="848"/>
      <c r="F3760" s="849"/>
      <c r="G3760" s="846"/>
      <c r="H3760" s="850"/>
      <c r="I3760" s="257"/>
      <c r="J3760" s="257"/>
      <c r="K3760" s="257"/>
      <c r="L3760" s="700"/>
      <c r="M3760" s="701"/>
    </row>
    <row r="3761" spans="1:13" hidden="1" x14ac:dyDescent="0.25">
      <c r="A3761" s="302"/>
      <c r="B3761" s="303"/>
      <c r="C3761" s="304"/>
      <c r="D3761" s="847"/>
      <c r="E3761" s="848"/>
      <c r="F3761" s="849"/>
      <c r="G3761" s="846"/>
      <c r="H3761" s="850"/>
      <c r="I3761" s="257"/>
      <c r="J3761" s="257"/>
      <c r="K3761" s="257"/>
      <c r="L3761" s="700"/>
      <c r="M3761" s="701"/>
    </row>
    <row r="3762" spans="1:13" hidden="1" x14ac:dyDescent="0.25">
      <c r="A3762" s="302"/>
      <c r="B3762" s="303"/>
      <c r="C3762" s="304"/>
      <c r="D3762" s="847"/>
      <c r="E3762" s="848"/>
      <c r="F3762" s="849"/>
      <c r="G3762" s="846"/>
      <c r="H3762" s="850"/>
      <c r="I3762" s="257"/>
      <c r="J3762" s="257"/>
      <c r="K3762" s="257"/>
      <c r="L3762" s="700"/>
      <c r="M3762" s="701"/>
    </row>
    <row r="3763" spans="1:13" hidden="1" x14ac:dyDescent="0.25"/>
    <row r="3764" spans="1:13" hidden="1" x14ac:dyDescent="0.25"/>
    <row r="3765" spans="1:13" hidden="1" x14ac:dyDescent="0.25"/>
    <row r="3766" spans="1:13" hidden="1" x14ac:dyDescent="0.25"/>
    <row r="3767" spans="1:13" hidden="1" x14ac:dyDescent="0.25"/>
    <row r="3768" spans="1:13" hidden="1" x14ac:dyDescent="0.25"/>
    <row r="3769" spans="1:13" hidden="1" x14ac:dyDescent="0.25"/>
    <row r="3770" spans="1:13" hidden="1" x14ac:dyDescent="0.25"/>
    <row r="3771" spans="1:13" hidden="1" x14ac:dyDescent="0.25"/>
    <row r="3772" spans="1:13" hidden="1" x14ac:dyDescent="0.25"/>
    <row r="3773" spans="1:13" hidden="1" x14ac:dyDescent="0.25"/>
    <row r="3774" spans="1:13" hidden="1" x14ac:dyDescent="0.25"/>
    <row r="3775" spans="1:13" hidden="1" x14ac:dyDescent="0.25"/>
    <row r="3776" spans="1:13"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t="14.25" hidden="1" customHeight="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row r="10001" hidden="1" x14ac:dyDescent="0.25"/>
    <row r="10002" hidden="1" x14ac:dyDescent="0.25"/>
    <row r="10003" hidden="1" x14ac:dyDescent="0.25"/>
    <row r="10004" hidden="1" x14ac:dyDescent="0.25"/>
    <row r="10005" hidden="1" x14ac:dyDescent="0.25"/>
    <row r="10006" hidden="1" x14ac:dyDescent="0.25"/>
    <row r="10007" hidden="1" x14ac:dyDescent="0.25"/>
    <row r="10008" hidden="1" x14ac:dyDescent="0.25"/>
    <row r="10009" hidden="1" x14ac:dyDescent="0.25"/>
    <row r="10010" hidden="1" x14ac:dyDescent="0.25"/>
    <row r="10011" hidden="1" x14ac:dyDescent="0.25"/>
    <row r="10012" hidden="1" x14ac:dyDescent="0.25"/>
    <row r="10013" hidden="1" x14ac:dyDescent="0.25"/>
    <row r="10014" hidden="1" x14ac:dyDescent="0.25"/>
    <row r="10015" hidden="1" x14ac:dyDescent="0.25"/>
    <row r="10016" hidden="1" x14ac:dyDescent="0.25"/>
    <row r="10017" hidden="1" x14ac:dyDescent="0.25"/>
    <row r="10018" hidden="1" x14ac:dyDescent="0.25"/>
    <row r="10019" hidden="1" x14ac:dyDescent="0.25"/>
    <row r="10020" hidden="1" x14ac:dyDescent="0.25"/>
    <row r="10021" hidden="1" x14ac:dyDescent="0.25"/>
    <row r="10022" hidden="1" x14ac:dyDescent="0.25"/>
    <row r="10023" hidden="1" x14ac:dyDescent="0.25"/>
    <row r="10024" hidden="1" x14ac:dyDescent="0.25"/>
    <row r="10025" hidden="1" x14ac:dyDescent="0.25"/>
    <row r="10026" hidden="1" x14ac:dyDescent="0.25"/>
    <row r="10027" hidden="1" x14ac:dyDescent="0.25"/>
    <row r="10028" hidden="1" x14ac:dyDescent="0.25"/>
    <row r="10029" hidden="1" x14ac:dyDescent="0.25"/>
    <row r="10030" hidden="1" x14ac:dyDescent="0.25"/>
    <row r="10031" hidden="1" x14ac:dyDescent="0.25"/>
    <row r="10032" hidden="1" x14ac:dyDescent="0.25"/>
    <row r="10033" hidden="1" x14ac:dyDescent="0.25"/>
    <row r="10034" hidden="1" x14ac:dyDescent="0.25"/>
    <row r="10035" hidden="1" x14ac:dyDescent="0.25"/>
    <row r="10036" hidden="1" x14ac:dyDescent="0.25"/>
    <row r="10037" hidden="1" x14ac:dyDescent="0.25"/>
    <row r="10038" hidden="1" x14ac:dyDescent="0.25"/>
    <row r="10039" hidden="1" x14ac:dyDescent="0.25"/>
    <row r="10040" hidden="1" x14ac:dyDescent="0.25"/>
    <row r="10041" hidden="1" x14ac:dyDescent="0.25"/>
    <row r="10042" hidden="1" x14ac:dyDescent="0.25"/>
    <row r="10043" hidden="1" x14ac:dyDescent="0.25"/>
    <row r="10044" hidden="1" x14ac:dyDescent="0.25"/>
    <row r="10045" hidden="1" x14ac:dyDescent="0.25"/>
    <row r="10046" hidden="1" x14ac:dyDescent="0.25"/>
    <row r="10047" hidden="1" x14ac:dyDescent="0.25"/>
    <row r="10048" hidden="1" x14ac:dyDescent="0.25"/>
    <row r="10049" hidden="1" x14ac:dyDescent="0.25"/>
    <row r="10050" hidden="1" x14ac:dyDescent="0.25"/>
    <row r="10051" hidden="1" x14ac:dyDescent="0.25"/>
    <row r="10052" hidden="1" x14ac:dyDescent="0.25"/>
    <row r="10053" hidden="1" x14ac:dyDescent="0.25"/>
    <row r="10054" hidden="1" x14ac:dyDescent="0.25"/>
    <row r="10055" hidden="1" x14ac:dyDescent="0.25"/>
    <row r="10056" hidden="1" x14ac:dyDescent="0.25"/>
    <row r="10057" hidden="1" x14ac:dyDescent="0.25"/>
    <row r="10058" hidden="1" x14ac:dyDescent="0.25"/>
    <row r="10059" hidden="1" x14ac:dyDescent="0.25"/>
    <row r="10060" hidden="1" x14ac:dyDescent="0.25"/>
    <row r="10061" hidden="1" x14ac:dyDescent="0.25"/>
    <row r="10062" hidden="1" x14ac:dyDescent="0.25"/>
    <row r="10063" hidden="1" x14ac:dyDescent="0.25"/>
    <row r="10064" hidden="1" x14ac:dyDescent="0.25"/>
    <row r="10065" hidden="1" x14ac:dyDescent="0.25"/>
    <row r="10066" hidden="1" x14ac:dyDescent="0.25"/>
    <row r="10067" hidden="1" x14ac:dyDescent="0.25"/>
    <row r="10068" hidden="1" x14ac:dyDescent="0.25"/>
    <row r="10069" hidden="1" x14ac:dyDescent="0.25"/>
    <row r="10070" hidden="1" x14ac:dyDescent="0.25"/>
    <row r="10071" hidden="1" x14ac:dyDescent="0.25"/>
    <row r="10072" hidden="1" x14ac:dyDescent="0.25"/>
    <row r="10073" hidden="1" x14ac:dyDescent="0.25"/>
    <row r="10074" hidden="1" x14ac:dyDescent="0.25"/>
    <row r="10075" hidden="1" x14ac:dyDescent="0.25"/>
    <row r="10076" hidden="1" x14ac:dyDescent="0.25"/>
    <row r="10077" hidden="1" x14ac:dyDescent="0.25"/>
    <row r="10078" hidden="1" x14ac:dyDescent="0.25"/>
    <row r="10079" hidden="1" x14ac:dyDescent="0.25"/>
    <row r="10080" hidden="1" x14ac:dyDescent="0.25"/>
    <row r="10081" hidden="1" x14ac:dyDescent="0.25"/>
    <row r="10082" hidden="1" x14ac:dyDescent="0.25"/>
    <row r="10083" hidden="1" x14ac:dyDescent="0.25"/>
    <row r="10084" hidden="1" x14ac:dyDescent="0.25"/>
    <row r="10085" hidden="1" x14ac:dyDescent="0.25"/>
    <row r="10086" hidden="1" x14ac:dyDescent="0.25"/>
    <row r="10087" hidden="1" x14ac:dyDescent="0.25"/>
    <row r="10088" hidden="1" x14ac:dyDescent="0.25"/>
    <row r="10089" hidden="1" x14ac:dyDescent="0.25"/>
    <row r="10090" hidden="1" x14ac:dyDescent="0.25"/>
    <row r="10091" hidden="1" x14ac:dyDescent="0.25"/>
    <row r="10092" hidden="1" x14ac:dyDescent="0.25"/>
    <row r="10093" hidden="1" x14ac:dyDescent="0.25"/>
    <row r="10094" hidden="1" x14ac:dyDescent="0.25"/>
    <row r="10095" hidden="1" x14ac:dyDescent="0.25"/>
    <row r="10096" hidden="1" x14ac:dyDescent="0.25"/>
    <row r="10097" hidden="1" x14ac:dyDescent="0.25"/>
    <row r="10098" hidden="1" x14ac:dyDescent="0.25"/>
    <row r="10099" hidden="1" x14ac:dyDescent="0.25"/>
    <row r="10100" hidden="1" x14ac:dyDescent="0.25"/>
    <row r="10101" hidden="1" x14ac:dyDescent="0.25"/>
    <row r="10102" hidden="1" x14ac:dyDescent="0.25"/>
    <row r="10103" hidden="1" x14ac:dyDescent="0.25"/>
    <row r="10104" hidden="1" x14ac:dyDescent="0.25"/>
    <row r="10105" hidden="1" x14ac:dyDescent="0.25"/>
    <row r="10106" hidden="1" x14ac:dyDescent="0.25"/>
    <row r="10107" hidden="1" x14ac:dyDescent="0.25"/>
    <row r="10108" hidden="1" x14ac:dyDescent="0.25"/>
    <row r="10109" hidden="1" x14ac:dyDescent="0.25"/>
    <row r="10110" hidden="1" x14ac:dyDescent="0.25"/>
    <row r="10111" hidden="1" x14ac:dyDescent="0.25"/>
    <row r="10112" hidden="1" x14ac:dyDescent="0.25"/>
    <row r="10113" hidden="1" x14ac:dyDescent="0.25"/>
    <row r="10114" hidden="1" x14ac:dyDescent="0.25"/>
    <row r="10115" hidden="1" x14ac:dyDescent="0.25"/>
    <row r="10116" hidden="1" x14ac:dyDescent="0.25"/>
    <row r="10117" hidden="1" x14ac:dyDescent="0.25"/>
    <row r="10118" hidden="1" x14ac:dyDescent="0.25"/>
    <row r="10119" hidden="1" x14ac:dyDescent="0.25"/>
    <row r="10120" hidden="1" x14ac:dyDescent="0.25"/>
    <row r="10121" hidden="1" x14ac:dyDescent="0.25"/>
    <row r="10122" hidden="1" x14ac:dyDescent="0.25"/>
    <row r="10123" hidden="1" x14ac:dyDescent="0.25"/>
    <row r="10124" hidden="1" x14ac:dyDescent="0.25"/>
    <row r="10125" hidden="1" x14ac:dyDescent="0.25"/>
    <row r="10126" hidden="1" x14ac:dyDescent="0.25"/>
    <row r="10127" hidden="1" x14ac:dyDescent="0.25"/>
    <row r="10128" hidden="1" x14ac:dyDescent="0.25"/>
    <row r="10129" hidden="1" x14ac:dyDescent="0.25"/>
    <row r="10130" hidden="1" x14ac:dyDescent="0.25"/>
    <row r="10131" hidden="1" x14ac:dyDescent="0.25"/>
    <row r="10132" hidden="1" x14ac:dyDescent="0.25"/>
    <row r="10133" hidden="1" x14ac:dyDescent="0.25"/>
    <row r="10134" hidden="1" x14ac:dyDescent="0.25"/>
    <row r="10135" hidden="1" x14ac:dyDescent="0.25"/>
    <row r="10136" hidden="1" x14ac:dyDescent="0.25"/>
    <row r="10137" hidden="1" x14ac:dyDescent="0.25"/>
    <row r="10138" hidden="1" x14ac:dyDescent="0.25"/>
    <row r="10139" hidden="1" x14ac:dyDescent="0.25"/>
    <row r="10140" hidden="1" x14ac:dyDescent="0.25"/>
    <row r="10141" hidden="1" x14ac:dyDescent="0.25"/>
    <row r="10142" hidden="1" x14ac:dyDescent="0.25"/>
    <row r="10143" hidden="1" x14ac:dyDescent="0.25"/>
    <row r="10144" hidden="1" x14ac:dyDescent="0.25"/>
    <row r="10145" hidden="1" x14ac:dyDescent="0.25"/>
    <row r="10146" hidden="1" x14ac:dyDescent="0.25"/>
    <row r="10147" hidden="1" x14ac:dyDescent="0.25"/>
    <row r="10148" hidden="1" x14ac:dyDescent="0.25"/>
    <row r="10149" hidden="1" x14ac:dyDescent="0.25"/>
    <row r="10150" hidden="1" x14ac:dyDescent="0.25"/>
    <row r="10151" hidden="1" x14ac:dyDescent="0.25"/>
    <row r="10152" hidden="1" x14ac:dyDescent="0.25"/>
    <row r="10153" hidden="1" x14ac:dyDescent="0.25"/>
    <row r="10154" hidden="1" x14ac:dyDescent="0.25"/>
    <row r="10155" hidden="1" x14ac:dyDescent="0.25"/>
    <row r="10156" hidden="1" x14ac:dyDescent="0.25"/>
    <row r="10157" hidden="1" x14ac:dyDescent="0.25"/>
    <row r="10158" hidden="1" x14ac:dyDescent="0.25"/>
    <row r="10159" hidden="1" x14ac:dyDescent="0.25"/>
    <row r="10160" hidden="1" x14ac:dyDescent="0.25"/>
    <row r="10161" hidden="1" x14ac:dyDescent="0.25"/>
    <row r="10162" hidden="1" x14ac:dyDescent="0.25"/>
    <row r="10163" hidden="1" x14ac:dyDescent="0.25"/>
    <row r="10164" hidden="1" x14ac:dyDescent="0.25"/>
    <row r="10165" hidden="1" x14ac:dyDescent="0.25"/>
    <row r="10166" hidden="1" x14ac:dyDescent="0.25"/>
    <row r="10167" hidden="1" x14ac:dyDescent="0.25"/>
    <row r="10168" hidden="1" x14ac:dyDescent="0.25"/>
    <row r="10169" hidden="1" x14ac:dyDescent="0.25"/>
    <row r="10170" hidden="1" x14ac:dyDescent="0.25"/>
    <row r="10171" hidden="1" x14ac:dyDescent="0.25"/>
    <row r="10172" hidden="1" x14ac:dyDescent="0.25"/>
    <row r="10173" hidden="1" x14ac:dyDescent="0.25"/>
    <row r="10174" hidden="1" x14ac:dyDescent="0.25"/>
    <row r="10175" hidden="1" x14ac:dyDescent="0.25"/>
    <row r="10176" hidden="1" x14ac:dyDescent="0.25"/>
    <row r="10177" hidden="1" x14ac:dyDescent="0.25"/>
    <row r="10178" hidden="1" x14ac:dyDescent="0.25"/>
    <row r="10179" hidden="1" x14ac:dyDescent="0.25"/>
    <row r="10180" hidden="1" x14ac:dyDescent="0.25"/>
    <row r="10181" hidden="1" x14ac:dyDescent="0.25"/>
    <row r="10182" hidden="1" x14ac:dyDescent="0.25"/>
    <row r="10183" hidden="1" x14ac:dyDescent="0.25"/>
    <row r="10184" hidden="1" x14ac:dyDescent="0.25"/>
    <row r="10185" hidden="1" x14ac:dyDescent="0.25"/>
    <row r="10186" hidden="1" x14ac:dyDescent="0.25"/>
    <row r="10187" hidden="1" x14ac:dyDescent="0.25"/>
    <row r="10188" hidden="1" x14ac:dyDescent="0.25"/>
    <row r="10189" hidden="1" x14ac:dyDescent="0.25"/>
    <row r="10190" hidden="1" x14ac:dyDescent="0.25"/>
    <row r="10191" hidden="1" x14ac:dyDescent="0.25"/>
    <row r="10192" hidden="1" x14ac:dyDescent="0.25"/>
    <row r="10193" hidden="1" x14ac:dyDescent="0.25"/>
    <row r="10194" hidden="1" x14ac:dyDescent="0.25"/>
    <row r="10195" hidden="1" x14ac:dyDescent="0.25"/>
    <row r="10196" hidden="1" x14ac:dyDescent="0.25"/>
    <row r="10197" hidden="1" x14ac:dyDescent="0.25"/>
    <row r="10198" hidden="1" x14ac:dyDescent="0.25"/>
    <row r="10199" hidden="1" x14ac:dyDescent="0.25"/>
    <row r="10200" hidden="1" x14ac:dyDescent="0.25"/>
    <row r="10201" hidden="1" x14ac:dyDescent="0.25"/>
    <row r="10202" hidden="1" x14ac:dyDescent="0.25"/>
    <row r="10203" hidden="1" x14ac:dyDescent="0.25"/>
    <row r="10204" hidden="1" x14ac:dyDescent="0.25"/>
    <row r="10205" hidden="1" x14ac:dyDescent="0.25"/>
    <row r="10206" hidden="1" x14ac:dyDescent="0.25"/>
    <row r="10207" hidden="1" x14ac:dyDescent="0.25"/>
    <row r="10208" hidden="1" x14ac:dyDescent="0.25"/>
    <row r="10209" hidden="1" x14ac:dyDescent="0.25"/>
    <row r="10210" hidden="1" x14ac:dyDescent="0.25"/>
    <row r="10211" hidden="1" x14ac:dyDescent="0.25"/>
    <row r="10212" hidden="1" x14ac:dyDescent="0.25"/>
    <row r="10213" hidden="1" x14ac:dyDescent="0.25"/>
    <row r="10214" hidden="1" x14ac:dyDescent="0.25"/>
    <row r="10215" hidden="1" x14ac:dyDescent="0.25"/>
    <row r="10216" hidden="1" x14ac:dyDescent="0.25"/>
    <row r="10217" hidden="1" x14ac:dyDescent="0.25"/>
    <row r="10218" hidden="1" x14ac:dyDescent="0.25"/>
    <row r="10219" hidden="1" x14ac:dyDescent="0.25"/>
    <row r="10220" hidden="1" x14ac:dyDescent="0.25"/>
    <row r="10221" hidden="1" x14ac:dyDescent="0.25"/>
    <row r="10222" hidden="1" x14ac:dyDescent="0.25"/>
    <row r="10223" hidden="1" x14ac:dyDescent="0.25"/>
    <row r="10224" hidden="1" x14ac:dyDescent="0.25"/>
    <row r="10225" hidden="1" x14ac:dyDescent="0.25"/>
    <row r="10226" hidden="1" x14ac:dyDescent="0.25"/>
    <row r="10227" hidden="1" x14ac:dyDescent="0.25"/>
    <row r="10228" hidden="1" x14ac:dyDescent="0.25"/>
    <row r="10229" hidden="1" x14ac:dyDescent="0.25"/>
    <row r="10230" hidden="1" x14ac:dyDescent="0.25"/>
    <row r="10231" hidden="1" x14ac:dyDescent="0.25"/>
    <row r="10232" hidden="1" x14ac:dyDescent="0.25"/>
    <row r="10233" hidden="1" x14ac:dyDescent="0.25"/>
    <row r="10234" hidden="1" x14ac:dyDescent="0.25"/>
    <row r="10235" hidden="1" x14ac:dyDescent="0.25"/>
    <row r="10236" hidden="1" x14ac:dyDescent="0.25"/>
    <row r="10237" hidden="1" x14ac:dyDescent="0.25"/>
    <row r="10238" hidden="1" x14ac:dyDescent="0.25"/>
    <row r="10239" hidden="1" x14ac:dyDescent="0.25"/>
    <row r="10240" hidden="1" x14ac:dyDescent="0.25"/>
    <row r="10241" hidden="1" x14ac:dyDescent="0.25"/>
    <row r="10242" hidden="1" x14ac:dyDescent="0.25"/>
    <row r="10243" hidden="1" x14ac:dyDescent="0.25"/>
    <row r="10244" hidden="1" x14ac:dyDescent="0.25"/>
    <row r="10245" hidden="1" x14ac:dyDescent="0.25"/>
    <row r="10246" hidden="1" x14ac:dyDescent="0.25"/>
    <row r="10247" hidden="1" x14ac:dyDescent="0.25"/>
    <row r="10248" hidden="1" x14ac:dyDescent="0.25"/>
    <row r="10249" hidden="1" x14ac:dyDescent="0.25"/>
    <row r="10250" hidden="1" x14ac:dyDescent="0.25"/>
    <row r="10251" hidden="1" x14ac:dyDescent="0.25"/>
    <row r="10252" hidden="1" x14ac:dyDescent="0.25"/>
    <row r="10253" hidden="1" x14ac:dyDescent="0.25"/>
    <row r="10254" hidden="1" x14ac:dyDescent="0.25"/>
    <row r="10255" hidden="1" x14ac:dyDescent="0.25"/>
    <row r="10256" hidden="1" x14ac:dyDescent="0.25"/>
    <row r="10257" hidden="1" x14ac:dyDescent="0.25"/>
    <row r="10258" hidden="1" x14ac:dyDescent="0.25"/>
    <row r="10259" hidden="1" x14ac:dyDescent="0.25"/>
    <row r="10260" hidden="1" x14ac:dyDescent="0.25"/>
    <row r="10261" hidden="1" x14ac:dyDescent="0.25"/>
    <row r="10262" hidden="1" x14ac:dyDescent="0.25"/>
    <row r="10263" hidden="1" x14ac:dyDescent="0.25"/>
    <row r="10264" hidden="1" x14ac:dyDescent="0.25"/>
    <row r="10265" hidden="1" x14ac:dyDescent="0.25"/>
    <row r="10266" hidden="1" x14ac:dyDescent="0.25"/>
    <row r="10267" hidden="1" x14ac:dyDescent="0.25"/>
    <row r="10268" hidden="1" x14ac:dyDescent="0.25"/>
    <row r="10269" hidden="1" x14ac:dyDescent="0.25"/>
    <row r="10270" hidden="1" x14ac:dyDescent="0.25"/>
    <row r="10271" hidden="1" x14ac:dyDescent="0.25"/>
    <row r="10272" hidden="1" x14ac:dyDescent="0.25"/>
    <row r="10273" hidden="1" x14ac:dyDescent="0.25"/>
    <row r="10274" hidden="1" x14ac:dyDescent="0.25"/>
    <row r="10275" hidden="1" x14ac:dyDescent="0.25"/>
    <row r="10276" hidden="1" x14ac:dyDescent="0.25"/>
    <row r="10277" hidden="1" x14ac:dyDescent="0.25"/>
    <row r="10278" hidden="1" x14ac:dyDescent="0.25"/>
    <row r="10279" hidden="1" x14ac:dyDescent="0.25"/>
    <row r="10280" hidden="1" x14ac:dyDescent="0.25"/>
    <row r="10281" hidden="1" x14ac:dyDescent="0.25"/>
    <row r="10282" hidden="1" x14ac:dyDescent="0.25"/>
    <row r="10283" hidden="1" x14ac:dyDescent="0.25"/>
    <row r="10284" hidden="1" x14ac:dyDescent="0.25"/>
    <row r="10285" hidden="1" x14ac:dyDescent="0.25"/>
    <row r="10286" hidden="1" x14ac:dyDescent="0.25"/>
    <row r="10287" hidden="1" x14ac:dyDescent="0.25"/>
    <row r="10288" hidden="1" x14ac:dyDescent="0.25"/>
    <row r="10289" hidden="1" x14ac:dyDescent="0.25"/>
    <row r="10290" hidden="1" x14ac:dyDescent="0.25"/>
    <row r="10291" hidden="1" x14ac:dyDescent="0.25"/>
    <row r="10292" hidden="1" x14ac:dyDescent="0.25"/>
    <row r="10293" hidden="1" x14ac:dyDescent="0.25"/>
    <row r="10294" hidden="1" x14ac:dyDescent="0.25"/>
    <row r="10295" hidden="1" x14ac:dyDescent="0.25"/>
    <row r="10296" hidden="1" x14ac:dyDescent="0.25"/>
    <row r="10297" hidden="1" x14ac:dyDescent="0.25"/>
    <row r="10298" hidden="1" x14ac:dyDescent="0.25"/>
    <row r="10299" hidden="1" x14ac:dyDescent="0.25"/>
    <row r="10300" hidden="1" x14ac:dyDescent="0.25"/>
    <row r="10301" hidden="1" x14ac:dyDescent="0.25"/>
    <row r="10302" hidden="1" x14ac:dyDescent="0.25"/>
    <row r="10303" hidden="1" x14ac:dyDescent="0.25"/>
    <row r="10304" hidden="1" x14ac:dyDescent="0.25"/>
    <row r="10305" hidden="1" x14ac:dyDescent="0.25"/>
    <row r="10306" hidden="1" x14ac:dyDescent="0.25"/>
    <row r="10307" hidden="1" x14ac:dyDescent="0.25"/>
    <row r="10308" hidden="1" x14ac:dyDescent="0.25"/>
    <row r="10309" hidden="1" x14ac:dyDescent="0.25"/>
    <row r="10310" hidden="1" x14ac:dyDescent="0.25"/>
    <row r="10311" hidden="1" x14ac:dyDescent="0.25"/>
    <row r="10312" hidden="1" x14ac:dyDescent="0.25"/>
    <row r="10313" hidden="1" x14ac:dyDescent="0.25"/>
    <row r="10314" hidden="1" x14ac:dyDescent="0.25"/>
    <row r="10315" hidden="1" x14ac:dyDescent="0.25"/>
    <row r="10316" hidden="1" x14ac:dyDescent="0.25"/>
    <row r="10317" hidden="1" x14ac:dyDescent="0.25"/>
    <row r="10318" hidden="1" x14ac:dyDescent="0.25"/>
    <row r="10319" hidden="1" x14ac:dyDescent="0.25"/>
    <row r="10320" hidden="1" x14ac:dyDescent="0.25"/>
    <row r="10321" hidden="1" x14ac:dyDescent="0.25"/>
    <row r="10322" hidden="1" x14ac:dyDescent="0.25"/>
    <row r="10323" hidden="1" x14ac:dyDescent="0.25"/>
    <row r="10324" hidden="1" x14ac:dyDescent="0.25"/>
    <row r="10325" hidden="1" x14ac:dyDescent="0.25"/>
    <row r="10326" hidden="1" x14ac:dyDescent="0.25"/>
    <row r="10327" hidden="1" x14ac:dyDescent="0.25"/>
    <row r="10328" hidden="1" x14ac:dyDescent="0.25"/>
    <row r="10329" hidden="1" x14ac:dyDescent="0.25"/>
    <row r="10330" hidden="1" x14ac:dyDescent="0.25"/>
    <row r="10331" hidden="1" x14ac:dyDescent="0.25"/>
    <row r="10332" hidden="1" x14ac:dyDescent="0.25"/>
    <row r="10333" hidden="1" x14ac:dyDescent="0.25"/>
    <row r="10334" hidden="1" x14ac:dyDescent="0.25"/>
    <row r="10335" hidden="1" x14ac:dyDescent="0.25"/>
    <row r="10336" hidden="1" x14ac:dyDescent="0.25"/>
    <row r="10337" hidden="1" x14ac:dyDescent="0.25"/>
    <row r="10338" hidden="1" x14ac:dyDescent="0.25"/>
    <row r="10339" hidden="1" x14ac:dyDescent="0.25"/>
    <row r="10340" hidden="1" x14ac:dyDescent="0.25"/>
    <row r="10341" hidden="1" x14ac:dyDescent="0.25"/>
    <row r="10342" hidden="1" x14ac:dyDescent="0.25"/>
    <row r="10343" hidden="1" x14ac:dyDescent="0.25"/>
    <row r="10344" hidden="1" x14ac:dyDescent="0.25"/>
    <row r="10345" hidden="1" x14ac:dyDescent="0.25"/>
    <row r="10346" hidden="1" x14ac:dyDescent="0.25"/>
    <row r="10347" hidden="1" x14ac:dyDescent="0.25"/>
    <row r="10348" hidden="1" x14ac:dyDescent="0.25"/>
    <row r="10349" hidden="1" x14ac:dyDescent="0.25"/>
    <row r="10350" hidden="1" x14ac:dyDescent="0.25"/>
    <row r="10351" hidden="1" x14ac:dyDescent="0.25"/>
    <row r="10352" hidden="1" x14ac:dyDescent="0.25"/>
    <row r="10353" hidden="1" x14ac:dyDescent="0.25"/>
    <row r="10354" hidden="1" x14ac:dyDescent="0.25"/>
    <row r="10355" hidden="1" x14ac:dyDescent="0.25"/>
    <row r="10356" hidden="1" x14ac:dyDescent="0.25"/>
    <row r="10357" hidden="1" x14ac:dyDescent="0.25"/>
    <row r="10358" hidden="1" x14ac:dyDescent="0.25"/>
    <row r="10359" hidden="1" x14ac:dyDescent="0.25"/>
    <row r="10360" hidden="1" x14ac:dyDescent="0.25"/>
    <row r="10361" hidden="1" x14ac:dyDescent="0.25"/>
    <row r="10362" hidden="1" x14ac:dyDescent="0.25"/>
    <row r="10363" hidden="1" x14ac:dyDescent="0.25"/>
    <row r="10364" hidden="1" x14ac:dyDescent="0.25"/>
    <row r="10365" hidden="1" x14ac:dyDescent="0.25"/>
    <row r="10366" hidden="1" x14ac:dyDescent="0.25"/>
    <row r="10367" hidden="1" x14ac:dyDescent="0.25"/>
    <row r="10368" hidden="1" x14ac:dyDescent="0.25"/>
    <row r="10369" hidden="1" x14ac:dyDescent="0.25"/>
    <row r="10370" hidden="1" x14ac:dyDescent="0.25"/>
    <row r="10371" hidden="1" x14ac:dyDescent="0.25"/>
    <row r="10372" hidden="1" x14ac:dyDescent="0.25"/>
    <row r="10373" hidden="1" x14ac:dyDescent="0.25"/>
    <row r="10374" hidden="1" x14ac:dyDescent="0.25"/>
    <row r="10375" hidden="1" x14ac:dyDescent="0.25"/>
    <row r="10376" hidden="1" x14ac:dyDescent="0.25"/>
    <row r="10377" hidden="1" x14ac:dyDescent="0.25"/>
    <row r="10378" hidden="1" x14ac:dyDescent="0.25"/>
    <row r="10379" hidden="1" x14ac:dyDescent="0.25"/>
    <row r="10380" hidden="1" x14ac:dyDescent="0.25"/>
    <row r="10381" hidden="1" x14ac:dyDescent="0.25"/>
    <row r="10382" hidden="1" x14ac:dyDescent="0.25"/>
    <row r="10383" hidden="1" x14ac:dyDescent="0.25"/>
    <row r="10384" hidden="1" x14ac:dyDescent="0.25"/>
    <row r="10385" hidden="1" x14ac:dyDescent="0.25"/>
    <row r="10386" hidden="1" x14ac:dyDescent="0.25"/>
    <row r="10387" hidden="1" x14ac:dyDescent="0.25"/>
    <row r="10388" hidden="1" x14ac:dyDescent="0.25"/>
    <row r="10389" hidden="1" x14ac:dyDescent="0.25"/>
    <row r="10390" hidden="1" x14ac:dyDescent="0.25"/>
    <row r="10391" hidden="1" x14ac:dyDescent="0.25"/>
    <row r="10392" hidden="1" x14ac:dyDescent="0.25"/>
    <row r="10393" hidden="1" x14ac:dyDescent="0.25"/>
    <row r="10394" hidden="1" x14ac:dyDescent="0.25"/>
    <row r="10395" hidden="1" x14ac:dyDescent="0.25"/>
    <row r="10396" hidden="1" x14ac:dyDescent="0.25"/>
    <row r="10397" hidden="1" x14ac:dyDescent="0.25"/>
    <row r="10398" hidden="1" x14ac:dyDescent="0.25"/>
    <row r="10399" hidden="1" x14ac:dyDescent="0.25"/>
    <row r="10400" hidden="1" x14ac:dyDescent="0.25"/>
    <row r="10401" hidden="1" x14ac:dyDescent="0.25"/>
    <row r="10402" hidden="1" x14ac:dyDescent="0.25"/>
    <row r="10403" hidden="1" x14ac:dyDescent="0.25"/>
    <row r="10404" hidden="1" x14ac:dyDescent="0.25"/>
    <row r="10405" hidden="1" x14ac:dyDescent="0.25"/>
    <row r="10406" hidden="1" x14ac:dyDescent="0.25"/>
    <row r="10407" hidden="1" x14ac:dyDescent="0.25"/>
    <row r="10408" hidden="1" x14ac:dyDescent="0.25"/>
    <row r="10409" hidden="1" x14ac:dyDescent="0.25"/>
    <row r="10410" hidden="1" x14ac:dyDescent="0.25"/>
    <row r="10411" hidden="1" x14ac:dyDescent="0.25"/>
    <row r="10412" hidden="1" x14ac:dyDescent="0.25"/>
    <row r="10413" hidden="1" x14ac:dyDescent="0.25"/>
    <row r="10414" hidden="1" x14ac:dyDescent="0.25"/>
    <row r="10415" hidden="1" x14ac:dyDescent="0.25"/>
    <row r="10416" hidden="1" x14ac:dyDescent="0.25"/>
    <row r="10417" hidden="1" x14ac:dyDescent="0.25"/>
    <row r="10418" hidden="1" x14ac:dyDescent="0.25"/>
    <row r="10419" hidden="1" x14ac:dyDescent="0.25"/>
    <row r="10420" hidden="1" x14ac:dyDescent="0.25"/>
    <row r="10421" hidden="1" x14ac:dyDescent="0.25"/>
    <row r="10422" hidden="1" x14ac:dyDescent="0.25"/>
    <row r="10423" hidden="1" x14ac:dyDescent="0.25"/>
    <row r="10424" hidden="1" x14ac:dyDescent="0.25"/>
    <row r="10425" hidden="1" x14ac:dyDescent="0.25"/>
    <row r="10426" hidden="1" x14ac:dyDescent="0.25"/>
    <row r="10427" hidden="1" x14ac:dyDescent="0.25"/>
    <row r="10428" hidden="1" x14ac:dyDescent="0.25"/>
    <row r="10429" hidden="1" x14ac:dyDescent="0.25"/>
    <row r="10430" hidden="1" x14ac:dyDescent="0.25"/>
    <row r="10431" hidden="1" x14ac:dyDescent="0.25"/>
    <row r="10432" hidden="1" x14ac:dyDescent="0.25"/>
    <row r="10433" hidden="1" x14ac:dyDescent="0.25"/>
    <row r="10434" hidden="1" x14ac:dyDescent="0.25"/>
    <row r="10435" hidden="1" x14ac:dyDescent="0.25"/>
    <row r="10436" hidden="1" x14ac:dyDescent="0.25"/>
    <row r="10437" hidden="1" x14ac:dyDescent="0.25"/>
    <row r="10438" hidden="1" x14ac:dyDescent="0.25"/>
    <row r="10439" hidden="1" x14ac:dyDescent="0.25"/>
    <row r="10440" hidden="1" x14ac:dyDescent="0.25"/>
    <row r="10441" hidden="1" x14ac:dyDescent="0.25"/>
    <row r="10442" hidden="1" x14ac:dyDescent="0.25"/>
    <row r="10443" hidden="1" x14ac:dyDescent="0.25"/>
    <row r="10444" hidden="1" x14ac:dyDescent="0.25"/>
    <row r="10445" hidden="1" x14ac:dyDescent="0.25"/>
    <row r="10446" hidden="1" x14ac:dyDescent="0.25"/>
    <row r="10447" hidden="1" x14ac:dyDescent="0.25"/>
    <row r="10448" hidden="1" x14ac:dyDescent="0.25"/>
    <row r="10449" hidden="1" x14ac:dyDescent="0.25"/>
    <row r="10450" hidden="1" x14ac:dyDescent="0.25"/>
    <row r="10451" hidden="1" x14ac:dyDescent="0.25"/>
    <row r="10452" hidden="1" x14ac:dyDescent="0.25"/>
    <row r="10453" hidden="1" x14ac:dyDescent="0.25"/>
    <row r="10454" hidden="1" x14ac:dyDescent="0.25"/>
    <row r="10455" hidden="1" x14ac:dyDescent="0.25"/>
    <row r="10456" hidden="1" x14ac:dyDescent="0.25"/>
    <row r="10457" hidden="1" x14ac:dyDescent="0.25"/>
    <row r="10458" hidden="1" x14ac:dyDescent="0.25"/>
    <row r="10459" hidden="1" x14ac:dyDescent="0.25"/>
    <row r="10460" hidden="1" x14ac:dyDescent="0.25"/>
    <row r="10461" hidden="1" x14ac:dyDescent="0.25"/>
    <row r="10462" hidden="1" x14ac:dyDescent="0.25"/>
    <row r="10463" hidden="1" x14ac:dyDescent="0.25"/>
    <row r="10464" hidden="1" x14ac:dyDescent="0.25"/>
    <row r="10465" hidden="1" x14ac:dyDescent="0.25"/>
    <row r="10466" hidden="1" x14ac:dyDescent="0.25"/>
    <row r="10467" hidden="1" x14ac:dyDescent="0.25"/>
    <row r="10468" hidden="1" x14ac:dyDescent="0.25"/>
    <row r="10469" hidden="1" x14ac:dyDescent="0.25"/>
    <row r="10470" hidden="1" x14ac:dyDescent="0.25"/>
    <row r="10471" hidden="1" x14ac:dyDescent="0.25"/>
    <row r="10472" hidden="1" x14ac:dyDescent="0.25"/>
    <row r="10473" hidden="1" x14ac:dyDescent="0.25"/>
    <row r="10474" hidden="1" x14ac:dyDescent="0.25"/>
    <row r="10475" hidden="1" x14ac:dyDescent="0.25"/>
    <row r="10476" hidden="1" x14ac:dyDescent="0.25"/>
    <row r="10477" hidden="1" x14ac:dyDescent="0.25"/>
    <row r="10478" hidden="1" x14ac:dyDescent="0.25"/>
    <row r="10479" hidden="1" x14ac:dyDescent="0.25"/>
    <row r="10480" hidden="1" x14ac:dyDescent="0.25"/>
    <row r="10481" hidden="1" x14ac:dyDescent="0.25"/>
    <row r="10482" hidden="1" x14ac:dyDescent="0.25"/>
    <row r="10483" hidden="1" x14ac:dyDescent="0.25"/>
    <row r="10484" hidden="1" x14ac:dyDescent="0.25"/>
    <row r="10485" hidden="1" x14ac:dyDescent="0.25"/>
    <row r="10486" hidden="1" x14ac:dyDescent="0.25"/>
    <row r="10487" hidden="1" x14ac:dyDescent="0.25"/>
    <row r="10488" hidden="1" x14ac:dyDescent="0.25"/>
    <row r="10489" hidden="1" x14ac:dyDescent="0.25"/>
    <row r="10490" hidden="1" x14ac:dyDescent="0.25"/>
    <row r="10491" hidden="1" x14ac:dyDescent="0.25"/>
    <row r="10492" hidden="1" x14ac:dyDescent="0.25"/>
    <row r="10493" hidden="1" x14ac:dyDescent="0.25"/>
    <row r="10494" hidden="1" x14ac:dyDescent="0.25"/>
    <row r="10495" hidden="1" x14ac:dyDescent="0.25"/>
    <row r="10496" hidden="1" x14ac:dyDescent="0.25"/>
    <row r="10497" hidden="1" x14ac:dyDescent="0.25"/>
    <row r="10498" hidden="1" x14ac:dyDescent="0.25"/>
    <row r="10499" hidden="1" x14ac:dyDescent="0.25"/>
    <row r="10500" hidden="1" x14ac:dyDescent="0.25"/>
    <row r="10501" hidden="1" x14ac:dyDescent="0.25"/>
    <row r="10502" hidden="1" x14ac:dyDescent="0.25"/>
    <row r="10503" hidden="1" x14ac:dyDescent="0.25"/>
    <row r="10504" hidden="1" x14ac:dyDescent="0.25"/>
    <row r="10505" hidden="1" x14ac:dyDescent="0.25"/>
    <row r="10506" hidden="1" x14ac:dyDescent="0.25"/>
    <row r="10507" hidden="1" x14ac:dyDescent="0.25"/>
    <row r="10508" hidden="1" x14ac:dyDescent="0.25"/>
    <row r="10509" hidden="1" x14ac:dyDescent="0.25"/>
    <row r="10510" hidden="1" x14ac:dyDescent="0.25"/>
    <row r="10511" hidden="1" x14ac:dyDescent="0.25"/>
    <row r="10512" hidden="1" x14ac:dyDescent="0.25"/>
    <row r="10513" hidden="1" x14ac:dyDescent="0.25"/>
    <row r="10514" hidden="1" x14ac:dyDescent="0.25"/>
    <row r="10515" hidden="1" x14ac:dyDescent="0.25"/>
    <row r="10516" hidden="1" x14ac:dyDescent="0.25"/>
    <row r="10517" hidden="1" x14ac:dyDescent="0.25"/>
    <row r="10518" hidden="1" x14ac:dyDescent="0.25"/>
    <row r="10519" hidden="1" x14ac:dyDescent="0.25"/>
    <row r="10520" hidden="1" x14ac:dyDescent="0.25"/>
    <row r="10521" hidden="1" x14ac:dyDescent="0.25"/>
    <row r="10522" hidden="1" x14ac:dyDescent="0.25"/>
    <row r="10523" hidden="1" x14ac:dyDescent="0.25"/>
    <row r="10524" hidden="1" x14ac:dyDescent="0.25"/>
    <row r="10525" hidden="1" x14ac:dyDescent="0.25"/>
    <row r="10526" hidden="1" x14ac:dyDescent="0.25"/>
    <row r="10527" hidden="1" x14ac:dyDescent="0.25"/>
    <row r="10528" hidden="1" x14ac:dyDescent="0.25"/>
    <row r="10529" hidden="1" x14ac:dyDescent="0.25"/>
    <row r="10530" hidden="1" x14ac:dyDescent="0.25"/>
    <row r="10531" hidden="1" x14ac:dyDescent="0.25"/>
    <row r="10532" hidden="1" x14ac:dyDescent="0.25"/>
    <row r="10533" hidden="1" x14ac:dyDescent="0.25"/>
    <row r="10534" hidden="1" x14ac:dyDescent="0.25"/>
    <row r="10535" hidden="1" x14ac:dyDescent="0.25"/>
    <row r="10536" hidden="1" x14ac:dyDescent="0.25"/>
    <row r="10537" hidden="1" x14ac:dyDescent="0.25"/>
    <row r="10538" hidden="1" x14ac:dyDescent="0.25"/>
    <row r="10539" hidden="1" x14ac:dyDescent="0.25"/>
    <row r="10540" hidden="1" x14ac:dyDescent="0.25"/>
    <row r="10541" hidden="1" x14ac:dyDescent="0.25"/>
    <row r="10542" hidden="1" x14ac:dyDescent="0.25"/>
    <row r="10543" hidden="1" x14ac:dyDescent="0.25"/>
    <row r="10544" hidden="1" x14ac:dyDescent="0.25"/>
    <row r="10545" hidden="1" x14ac:dyDescent="0.25"/>
    <row r="10546" hidden="1" x14ac:dyDescent="0.25"/>
    <row r="10547" hidden="1" x14ac:dyDescent="0.25"/>
    <row r="10548" hidden="1" x14ac:dyDescent="0.25"/>
    <row r="10549" hidden="1" x14ac:dyDescent="0.25"/>
    <row r="10550" hidden="1" x14ac:dyDescent="0.25"/>
    <row r="10551" hidden="1" x14ac:dyDescent="0.25"/>
    <row r="10552" hidden="1" x14ac:dyDescent="0.25"/>
    <row r="10553" hidden="1" x14ac:dyDescent="0.25"/>
    <row r="10554" hidden="1" x14ac:dyDescent="0.25"/>
    <row r="10555" hidden="1" x14ac:dyDescent="0.25"/>
    <row r="10556" hidden="1" x14ac:dyDescent="0.25"/>
    <row r="10557" hidden="1" x14ac:dyDescent="0.25"/>
    <row r="10558" hidden="1" x14ac:dyDescent="0.25"/>
    <row r="10559" hidden="1" x14ac:dyDescent="0.25"/>
    <row r="10560" hidden="1" x14ac:dyDescent="0.25"/>
    <row r="10561" hidden="1" x14ac:dyDescent="0.25"/>
    <row r="10562" hidden="1" x14ac:dyDescent="0.25"/>
    <row r="10563" hidden="1" x14ac:dyDescent="0.25"/>
    <row r="10564" hidden="1" x14ac:dyDescent="0.25"/>
    <row r="10565" hidden="1" x14ac:dyDescent="0.25"/>
    <row r="10566" hidden="1" x14ac:dyDescent="0.25"/>
    <row r="10567" hidden="1" x14ac:dyDescent="0.25"/>
    <row r="10568" hidden="1" x14ac:dyDescent="0.25"/>
    <row r="10569" hidden="1" x14ac:dyDescent="0.25"/>
    <row r="10570" hidden="1" x14ac:dyDescent="0.25"/>
    <row r="10571" hidden="1" x14ac:dyDescent="0.25"/>
    <row r="10572" hidden="1" x14ac:dyDescent="0.25"/>
    <row r="10573" hidden="1" x14ac:dyDescent="0.25"/>
    <row r="10574" hidden="1" x14ac:dyDescent="0.25"/>
    <row r="10575" hidden="1" x14ac:dyDescent="0.25"/>
    <row r="10576" hidden="1" x14ac:dyDescent="0.25"/>
    <row r="10577" hidden="1" x14ac:dyDescent="0.25"/>
    <row r="10578" hidden="1" x14ac:dyDescent="0.25"/>
    <row r="10579" hidden="1" x14ac:dyDescent="0.25"/>
    <row r="10580" hidden="1" x14ac:dyDescent="0.25"/>
    <row r="10581" hidden="1" x14ac:dyDescent="0.25"/>
    <row r="10582" hidden="1" x14ac:dyDescent="0.25"/>
    <row r="10583" hidden="1" x14ac:dyDescent="0.25"/>
    <row r="10584" hidden="1" x14ac:dyDescent="0.25"/>
    <row r="10585" hidden="1" x14ac:dyDescent="0.25"/>
    <row r="10586" hidden="1" x14ac:dyDescent="0.25"/>
    <row r="10587" hidden="1" x14ac:dyDescent="0.25"/>
    <row r="10588" hidden="1" x14ac:dyDescent="0.25"/>
    <row r="10589" hidden="1" x14ac:dyDescent="0.25"/>
    <row r="10590" hidden="1" x14ac:dyDescent="0.25"/>
    <row r="10591" hidden="1" x14ac:dyDescent="0.25"/>
    <row r="10592" hidden="1" x14ac:dyDescent="0.25"/>
    <row r="10593" hidden="1" x14ac:dyDescent="0.25"/>
    <row r="10594" hidden="1" x14ac:dyDescent="0.25"/>
    <row r="10595" hidden="1" x14ac:dyDescent="0.25"/>
    <row r="10596" hidden="1" x14ac:dyDescent="0.25"/>
    <row r="10597" hidden="1" x14ac:dyDescent="0.25"/>
    <row r="10598" hidden="1" x14ac:dyDescent="0.25"/>
    <row r="10599" hidden="1" x14ac:dyDescent="0.25"/>
    <row r="10600" hidden="1" x14ac:dyDescent="0.25"/>
    <row r="10601" hidden="1" x14ac:dyDescent="0.25"/>
    <row r="10602" hidden="1" x14ac:dyDescent="0.25"/>
    <row r="10603" hidden="1" x14ac:dyDescent="0.25"/>
    <row r="10604" hidden="1" x14ac:dyDescent="0.25"/>
    <row r="10605" hidden="1" x14ac:dyDescent="0.25"/>
    <row r="10606" hidden="1" x14ac:dyDescent="0.25"/>
    <row r="10607" hidden="1" x14ac:dyDescent="0.25"/>
    <row r="10608" hidden="1" x14ac:dyDescent="0.25"/>
    <row r="10609" hidden="1" x14ac:dyDescent="0.25"/>
    <row r="10610" hidden="1" x14ac:dyDescent="0.25"/>
    <row r="10611" hidden="1" x14ac:dyDescent="0.25"/>
    <row r="10612" hidden="1" x14ac:dyDescent="0.25"/>
    <row r="10613" hidden="1" x14ac:dyDescent="0.25"/>
    <row r="10614" hidden="1" x14ac:dyDescent="0.25"/>
    <row r="10615" hidden="1" x14ac:dyDescent="0.25"/>
    <row r="10616" hidden="1" x14ac:dyDescent="0.25"/>
    <row r="10617" hidden="1" x14ac:dyDescent="0.25"/>
    <row r="10618" hidden="1" x14ac:dyDescent="0.25"/>
    <row r="10619" hidden="1" x14ac:dyDescent="0.25"/>
    <row r="10620" hidden="1" x14ac:dyDescent="0.25"/>
    <row r="10621" hidden="1" x14ac:dyDescent="0.25"/>
    <row r="10622" hidden="1" x14ac:dyDescent="0.25"/>
    <row r="10623" hidden="1" x14ac:dyDescent="0.25"/>
    <row r="10624" hidden="1" x14ac:dyDescent="0.25"/>
    <row r="10625" hidden="1" x14ac:dyDescent="0.25"/>
    <row r="10626" hidden="1" x14ac:dyDescent="0.25"/>
    <row r="10627" hidden="1" x14ac:dyDescent="0.25"/>
    <row r="10628" hidden="1" x14ac:dyDescent="0.25"/>
    <row r="10629" hidden="1" x14ac:dyDescent="0.25"/>
    <row r="10630" hidden="1" x14ac:dyDescent="0.25"/>
    <row r="10631" hidden="1" x14ac:dyDescent="0.25"/>
    <row r="10632" hidden="1" x14ac:dyDescent="0.25"/>
    <row r="10633" hidden="1" x14ac:dyDescent="0.25"/>
    <row r="10634" hidden="1" x14ac:dyDescent="0.25"/>
    <row r="10635" hidden="1" x14ac:dyDescent="0.25"/>
    <row r="10636" hidden="1" x14ac:dyDescent="0.25"/>
    <row r="10637" hidden="1" x14ac:dyDescent="0.25"/>
    <row r="10638" hidden="1" x14ac:dyDescent="0.25"/>
    <row r="10639" hidden="1" x14ac:dyDescent="0.25"/>
    <row r="10640" hidden="1" x14ac:dyDescent="0.25"/>
    <row r="10641" hidden="1" x14ac:dyDescent="0.25"/>
    <row r="10642" hidden="1" x14ac:dyDescent="0.25"/>
    <row r="10643" hidden="1" x14ac:dyDescent="0.25"/>
    <row r="10644" hidden="1" x14ac:dyDescent="0.25"/>
    <row r="10645" hidden="1" x14ac:dyDescent="0.25"/>
    <row r="10646" hidden="1" x14ac:dyDescent="0.25"/>
    <row r="10647" hidden="1" x14ac:dyDescent="0.25"/>
    <row r="10648" hidden="1" x14ac:dyDescent="0.25"/>
    <row r="10649" hidden="1" x14ac:dyDescent="0.25"/>
    <row r="10650" hidden="1" x14ac:dyDescent="0.25"/>
    <row r="10651" hidden="1" x14ac:dyDescent="0.25"/>
    <row r="10652" hidden="1" x14ac:dyDescent="0.25"/>
    <row r="10653" hidden="1" x14ac:dyDescent="0.25"/>
    <row r="10654" hidden="1" x14ac:dyDescent="0.25"/>
    <row r="10655" hidden="1" x14ac:dyDescent="0.25"/>
    <row r="10656" hidden="1" x14ac:dyDescent="0.25"/>
    <row r="10657" hidden="1" x14ac:dyDescent="0.25"/>
    <row r="10658" hidden="1" x14ac:dyDescent="0.25"/>
    <row r="10659" hidden="1" x14ac:dyDescent="0.25"/>
    <row r="10660" hidden="1" x14ac:dyDescent="0.25"/>
    <row r="10661" hidden="1" x14ac:dyDescent="0.25"/>
    <row r="10662" hidden="1" x14ac:dyDescent="0.25"/>
    <row r="10663" hidden="1" x14ac:dyDescent="0.25"/>
    <row r="10664" hidden="1" x14ac:dyDescent="0.25"/>
    <row r="10665" hidden="1" x14ac:dyDescent="0.25"/>
    <row r="10666" hidden="1" x14ac:dyDescent="0.25"/>
    <row r="10667" hidden="1" x14ac:dyDescent="0.25"/>
    <row r="10668" hidden="1" x14ac:dyDescent="0.25"/>
    <row r="10669" hidden="1" x14ac:dyDescent="0.25"/>
    <row r="10670" hidden="1" x14ac:dyDescent="0.25"/>
    <row r="10671" hidden="1" x14ac:dyDescent="0.25"/>
    <row r="10672" hidden="1" x14ac:dyDescent="0.25"/>
    <row r="10673" hidden="1" x14ac:dyDescent="0.25"/>
    <row r="10674" hidden="1" x14ac:dyDescent="0.25"/>
    <row r="10675" hidden="1" x14ac:dyDescent="0.25"/>
    <row r="10676" hidden="1" x14ac:dyDescent="0.25"/>
    <row r="10677" hidden="1" x14ac:dyDescent="0.25"/>
    <row r="10678" hidden="1" x14ac:dyDescent="0.25"/>
    <row r="10679" hidden="1" x14ac:dyDescent="0.25"/>
    <row r="10680" hidden="1" x14ac:dyDescent="0.25"/>
    <row r="10681" hidden="1" x14ac:dyDescent="0.25"/>
    <row r="10682" hidden="1" x14ac:dyDescent="0.25"/>
    <row r="10683" hidden="1" x14ac:dyDescent="0.25"/>
    <row r="10684" hidden="1" x14ac:dyDescent="0.25"/>
    <row r="10685" hidden="1" x14ac:dyDescent="0.25"/>
    <row r="10686" hidden="1" x14ac:dyDescent="0.25"/>
    <row r="10687" hidden="1" x14ac:dyDescent="0.25"/>
    <row r="10688" hidden="1" x14ac:dyDescent="0.25"/>
    <row r="10689" hidden="1" x14ac:dyDescent="0.25"/>
    <row r="10690" hidden="1" x14ac:dyDescent="0.25"/>
    <row r="10691" hidden="1" x14ac:dyDescent="0.25"/>
    <row r="10692" hidden="1" x14ac:dyDescent="0.25"/>
    <row r="10693" hidden="1" x14ac:dyDescent="0.25"/>
    <row r="10694" hidden="1" x14ac:dyDescent="0.25"/>
    <row r="10695" hidden="1" x14ac:dyDescent="0.25"/>
    <row r="10696" hidden="1" x14ac:dyDescent="0.25"/>
    <row r="10697" hidden="1" x14ac:dyDescent="0.25"/>
    <row r="10698" hidden="1" x14ac:dyDescent="0.25"/>
    <row r="10699" hidden="1" x14ac:dyDescent="0.25"/>
    <row r="10700" hidden="1" x14ac:dyDescent="0.25"/>
    <row r="10701" hidden="1" x14ac:dyDescent="0.25"/>
    <row r="10702" hidden="1" x14ac:dyDescent="0.25"/>
    <row r="10703" hidden="1" x14ac:dyDescent="0.25"/>
    <row r="10704" hidden="1" x14ac:dyDescent="0.25"/>
    <row r="10705" hidden="1" x14ac:dyDescent="0.25"/>
    <row r="10706" hidden="1" x14ac:dyDescent="0.25"/>
    <row r="10707" hidden="1" x14ac:dyDescent="0.25"/>
    <row r="10708" hidden="1" x14ac:dyDescent="0.25"/>
    <row r="10709" hidden="1" x14ac:dyDescent="0.25"/>
    <row r="10710" hidden="1" x14ac:dyDescent="0.25"/>
    <row r="10711" hidden="1" x14ac:dyDescent="0.25"/>
    <row r="10712" hidden="1" x14ac:dyDescent="0.25"/>
    <row r="10713" hidden="1" x14ac:dyDescent="0.25"/>
    <row r="10714" hidden="1" x14ac:dyDescent="0.25"/>
    <row r="10715" hidden="1" x14ac:dyDescent="0.25"/>
    <row r="10716" hidden="1" x14ac:dyDescent="0.25"/>
    <row r="10717" hidden="1" x14ac:dyDescent="0.25"/>
    <row r="10718" hidden="1" x14ac:dyDescent="0.25"/>
    <row r="10719" hidden="1" x14ac:dyDescent="0.25"/>
    <row r="10720" hidden="1" x14ac:dyDescent="0.25"/>
    <row r="10721" hidden="1" x14ac:dyDescent="0.25"/>
    <row r="10722" hidden="1" x14ac:dyDescent="0.25"/>
    <row r="10723" hidden="1" x14ac:dyDescent="0.25"/>
    <row r="10724" hidden="1" x14ac:dyDescent="0.25"/>
    <row r="10725" hidden="1" x14ac:dyDescent="0.25"/>
    <row r="10726" hidden="1" x14ac:dyDescent="0.25"/>
    <row r="10727" hidden="1" x14ac:dyDescent="0.25"/>
    <row r="10728" hidden="1" x14ac:dyDescent="0.25"/>
    <row r="10729" hidden="1" x14ac:dyDescent="0.25"/>
    <row r="10730" hidden="1" x14ac:dyDescent="0.25"/>
    <row r="10731" hidden="1" x14ac:dyDescent="0.25"/>
    <row r="10732" hidden="1" x14ac:dyDescent="0.25"/>
    <row r="10733" hidden="1" x14ac:dyDescent="0.25"/>
    <row r="10734" hidden="1" x14ac:dyDescent="0.25"/>
    <row r="10735" hidden="1" x14ac:dyDescent="0.25"/>
    <row r="10736" hidden="1" x14ac:dyDescent="0.25"/>
    <row r="10737" hidden="1" x14ac:dyDescent="0.25"/>
    <row r="10738" hidden="1" x14ac:dyDescent="0.25"/>
    <row r="10739" hidden="1" x14ac:dyDescent="0.25"/>
    <row r="10740" hidden="1" x14ac:dyDescent="0.25"/>
    <row r="10741" hidden="1" x14ac:dyDescent="0.25"/>
    <row r="10742" hidden="1" x14ac:dyDescent="0.25"/>
    <row r="10743" hidden="1" x14ac:dyDescent="0.25"/>
    <row r="10744" hidden="1" x14ac:dyDescent="0.25"/>
    <row r="10745" hidden="1" x14ac:dyDescent="0.25"/>
    <row r="10746" hidden="1" x14ac:dyDescent="0.25"/>
    <row r="10747" hidden="1" x14ac:dyDescent="0.25"/>
    <row r="10748" hidden="1" x14ac:dyDescent="0.25"/>
    <row r="10749" hidden="1" x14ac:dyDescent="0.25"/>
    <row r="10750" hidden="1" x14ac:dyDescent="0.25"/>
    <row r="10751" hidden="1" x14ac:dyDescent="0.25"/>
    <row r="10752" hidden="1" x14ac:dyDescent="0.25"/>
    <row r="10753" hidden="1" x14ac:dyDescent="0.25"/>
    <row r="10754" hidden="1" x14ac:dyDescent="0.25"/>
    <row r="10755" hidden="1" x14ac:dyDescent="0.25"/>
    <row r="10756" hidden="1" x14ac:dyDescent="0.25"/>
    <row r="10757" hidden="1" x14ac:dyDescent="0.25"/>
    <row r="10758" hidden="1" x14ac:dyDescent="0.25"/>
    <row r="10759" hidden="1" x14ac:dyDescent="0.25"/>
    <row r="10760" hidden="1" x14ac:dyDescent="0.25"/>
    <row r="10761" hidden="1" x14ac:dyDescent="0.25"/>
    <row r="10762" hidden="1" x14ac:dyDescent="0.25"/>
    <row r="10763" hidden="1" x14ac:dyDescent="0.25"/>
    <row r="10764" hidden="1" x14ac:dyDescent="0.25"/>
    <row r="10765" hidden="1" x14ac:dyDescent="0.25"/>
    <row r="10766" hidden="1" x14ac:dyDescent="0.25"/>
    <row r="10767" hidden="1" x14ac:dyDescent="0.25"/>
    <row r="10768" hidden="1" x14ac:dyDescent="0.25"/>
    <row r="10769" hidden="1" x14ac:dyDescent="0.25"/>
    <row r="10770" hidden="1" x14ac:dyDescent="0.25"/>
    <row r="10771" hidden="1" x14ac:dyDescent="0.25"/>
    <row r="10772" hidden="1" x14ac:dyDescent="0.25"/>
    <row r="10773" hidden="1" x14ac:dyDescent="0.25"/>
    <row r="10774" hidden="1" x14ac:dyDescent="0.25"/>
    <row r="10775" hidden="1" x14ac:dyDescent="0.25"/>
    <row r="10776" hidden="1" x14ac:dyDescent="0.25"/>
    <row r="10777" hidden="1" x14ac:dyDescent="0.25"/>
    <row r="10778" hidden="1" x14ac:dyDescent="0.25"/>
    <row r="10779" hidden="1" x14ac:dyDescent="0.25"/>
    <row r="10780" hidden="1" x14ac:dyDescent="0.25"/>
    <row r="10781" hidden="1" x14ac:dyDescent="0.25"/>
    <row r="10782" hidden="1" x14ac:dyDescent="0.25"/>
    <row r="10783" hidden="1" x14ac:dyDescent="0.25"/>
    <row r="10784" hidden="1" x14ac:dyDescent="0.25"/>
    <row r="10785" hidden="1" x14ac:dyDescent="0.25"/>
    <row r="10786" hidden="1" x14ac:dyDescent="0.25"/>
    <row r="10787" hidden="1" x14ac:dyDescent="0.25"/>
    <row r="10788" hidden="1" x14ac:dyDescent="0.25"/>
    <row r="10789" hidden="1" x14ac:dyDescent="0.25"/>
    <row r="10790" hidden="1" x14ac:dyDescent="0.25"/>
    <row r="10791" hidden="1" x14ac:dyDescent="0.25"/>
    <row r="10792" hidden="1" x14ac:dyDescent="0.25"/>
    <row r="10793" hidden="1" x14ac:dyDescent="0.25"/>
    <row r="10794" hidden="1" x14ac:dyDescent="0.25"/>
    <row r="10795" hidden="1" x14ac:dyDescent="0.25"/>
    <row r="10796" hidden="1" x14ac:dyDescent="0.25"/>
    <row r="10797" hidden="1" x14ac:dyDescent="0.25"/>
    <row r="10798" hidden="1" x14ac:dyDescent="0.25"/>
    <row r="10799" hidden="1" x14ac:dyDescent="0.25"/>
    <row r="10800" hidden="1" x14ac:dyDescent="0.25"/>
    <row r="10801" hidden="1" x14ac:dyDescent="0.25"/>
    <row r="10802" hidden="1" x14ac:dyDescent="0.25"/>
    <row r="10803" hidden="1" x14ac:dyDescent="0.25"/>
    <row r="10804" hidden="1" x14ac:dyDescent="0.25"/>
    <row r="10805" hidden="1" x14ac:dyDescent="0.25"/>
    <row r="10806" hidden="1" x14ac:dyDescent="0.25"/>
    <row r="10807" hidden="1" x14ac:dyDescent="0.25"/>
    <row r="10808" hidden="1" x14ac:dyDescent="0.25"/>
    <row r="10809" hidden="1" x14ac:dyDescent="0.25"/>
    <row r="10810" hidden="1" x14ac:dyDescent="0.25"/>
    <row r="10811" hidden="1" x14ac:dyDescent="0.25"/>
    <row r="10812" hidden="1" x14ac:dyDescent="0.25"/>
    <row r="10813" hidden="1" x14ac:dyDescent="0.25"/>
    <row r="10814" hidden="1" x14ac:dyDescent="0.25"/>
    <row r="10815" hidden="1" x14ac:dyDescent="0.25"/>
    <row r="10816" hidden="1" x14ac:dyDescent="0.25"/>
    <row r="10817" hidden="1" x14ac:dyDescent="0.25"/>
    <row r="10818" hidden="1" x14ac:dyDescent="0.25"/>
    <row r="10819" hidden="1" x14ac:dyDescent="0.25"/>
    <row r="10820" hidden="1" x14ac:dyDescent="0.25"/>
    <row r="10821" hidden="1" x14ac:dyDescent="0.25"/>
    <row r="10822" hidden="1" x14ac:dyDescent="0.25"/>
    <row r="10823" hidden="1" x14ac:dyDescent="0.25"/>
    <row r="10824" hidden="1" x14ac:dyDescent="0.25"/>
    <row r="10825" hidden="1" x14ac:dyDescent="0.25"/>
    <row r="10826" hidden="1" x14ac:dyDescent="0.25"/>
    <row r="10827" hidden="1" x14ac:dyDescent="0.25"/>
    <row r="10828" hidden="1" x14ac:dyDescent="0.25"/>
    <row r="10829" hidden="1" x14ac:dyDescent="0.25"/>
    <row r="10830" hidden="1" x14ac:dyDescent="0.25"/>
    <row r="10831" hidden="1" x14ac:dyDescent="0.25"/>
    <row r="10832" hidden="1" x14ac:dyDescent="0.25"/>
    <row r="10833" hidden="1" x14ac:dyDescent="0.25"/>
    <row r="10834" hidden="1" x14ac:dyDescent="0.25"/>
    <row r="10835" hidden="1" x14ac:dyDescent="0.25"/>
    <row r="10836" hidden="1" x14ac:dyDescent="0.25"/>
    <row r="10837" hidden="1" x14ac:dyDescent="0.25"/>
    <row r="10838" hidden="1" x14ac:dyDescent="0.25"/>
    <row r="10839" hidden="1" x14ac:dyDescent="0.25"/>
    <row r="10840" hidden="1" x14ac:dyDescent="0.25"/>
    <row r="10841" hidden="1" x14ac:dyDescent="0.25"/>
    <row r="10842" hidden="1" x14ac:dyDescent="0.25"/>
    <row r="10843" hidden="1" x14ac:dyDescent="0.25"/>
    <row r="10844" hidden="1" x14ac:dyDescent="0.25"/>
    <row r="10845" hidden="1" x14ac:dyDescent="0.25"/>
    <row r="10846" hidden="1" x14ac:dyDescent="0.25"/>
    <row r="10847" hidden="1" x14ac:dyDescent="0.25"/>
    <row r="10848" hidden="1" x14ac:dyDescent="0.25"/>
    <row r="10849" hidden="1" x14ac:dyDescent="0.25"/>
    <row r="10850" hidden="1" x14ac:dyDescent="0.25"/>
    <row r="10851" hidden="1" x14ac:dyDescent="0.25"/>
    <row r="10852" hidden="1" x14ac:dyDescent="0.25"/>
    <row r="10853" hidden="1" x14ac:dyDescent="0.25"/>
    <row r="10854" hidden="1" x14ac:dyDescent="0.25"/>
    <row r="10855" hidden="1" x14ac:dyDescent="0.25"/>
    <row r="10856" hidden="1" x14ac:dyDescent="0.25"/>
    <row r="10857" hidden="1" x14ac:dyDescent="0.25"/>
    <row r="10858" hidden="1" x14ac:dyDescent="0.25"/>
    <row r="10859" hidden="1" x14ac:dyDescent="0.25"/>
    <row r="10860" hidden="1" x14ac:dyDescent="0.25"/>
    <row r="10861" hidden="1" x14ac:dyDescent="0.25"/>
    <row r="10862" hidden="1" x14ac:dyDescent="0.25"/>
    <row r="10863" hidden="1" x14ac:dyDescent="0.25"/>
    <row r="10864" hidden="1" x14ac:dyDescent="0.25"/>
    <row r="10865" hidden="1" x14ac:dyDescent="0.25"/>
    <row r="10866" hidden="1" x14ac:dyDescent="0.25"/>
    <row r="10867" hidden="1" x14ac:dyDescent="0.25"/>
    <row r="10868" hidden="1" x14ac:dyDescent="0.25"/>
    <row r="10869" hidden="1" x14ac:dyDescent="0.25"/>
    <row r="10870" hidden="1" x14ac:dyDescent="0.25"/>
    <row r="10871" hidden="1" x14ac:dyDescent="0.25"/>
    <row r="10872" hidden="1" x14ac:dyDescent="0.25"/>
    <row r="10873" hidden="1" x14ac:dyDescent="0.25"/>
    <row r="10874" hidden="1" x14ac:dyDescent="0.25"/>
    <row r="10875" hidden="1" x14ac:dyDescent="0.25"/>
    <row r="10876" hidden="1" x14ac:dyDescent="0.25"/>
    <row r="10877" hidden="1" x14ac:dyDescent="0.25"/>
    <row r="10878" hidden="1" x14ac:dyDescent="0.25"/>
    <row r="10879" hidden="1" x14ac:dyDescent="0.25"/>
    <row r="10880" hidden="1" x14ac:dyDescent="0.25"/>
    <row r="10881" hidden="1" x14ac:dyDescent="0.25"/>
    <row r="10882" hidden="1" x14ac:dyDescent="0.25"/>
    <row r="10883" hidden="1" x14ac:dyDescent="0.25"/>
    <row r="10884" hidden="1" x14ac:dyDescent="0.25"/>
    <row r="10885" hidden="1" x14ac:dyDescent="0.25"/>
    <row r="10886" hidden="1" x14ac:dyDescent="0.25"/>
    <row r="10887" hidden="1" x14ac:dyDescent="0.25"/>
    <row r="10888" hidden="1" x14ac:dyDescent="0.25"/>
    <row r="10889" hidden="1" x14ac:dyDescent="0.25"/>
    <row r="10890" hidden="1" x14ac:dyDescent="0.25"/>
    <row r="10891" hidden="1" x14ac:dyDescent="0.25"/>
    <row r="10892" hidden="1" x14ac:dyDescent="0.25"/>
    <row r="10893" hidden="1" x14ac:dyDescent="0.25"/>
    <row r="10894" hidden="1" x14ac:dyDescent="0.25"/>
    <row r="10895" hidden="1" x14ac:dyDescent="0.25"/>
    <row r="10896" hidden="1" x14ac:dyDescent="0.25"/>
    <row r="10897" hidden="1" x14ac:dyDescent="0.25"/>
    <row r="10898" hidden="1" x14ac:dyDescent="0.25"/>
    <row r="10899" hidden="1" x14ac:dyDescent="0.25"/>
    <row r="10900" hidden="1" x14ac:dyDescent="0.25"/>
    <row r="10901" hidden="1" x14ac:dyDescent="0.25"/>
    <row r="10902" hidden="1" x14ac:dyDescent="0.25"/>
    <row r="10903" hidden="1" x14ac:dyDescent="0.25"/>
    <row r="10904" hidden="1" x14ac:dyDescent="0.25"/>
    <row r="10905" hidden="1" x14ac:dyDescent="0.25"/>
    <row r="10906" hidden="1" x14ac:dyDescent="0.25"/>
    <row r="10907" hidden="1" x14ac:dyDescent="0.25"/>
    <row r="10908" hidden="1" x14ac:dyDescent="0.25"/>
    <row r="10909" hidden="1" x14ac:dyDescent="0.25"/>
    <row r="10910" hidden="1" x14ac:dyDescent="0.25"/>
    <row r="10911" hidden="1" x14ac:dyDescent="0.25"/>
    <row r="10912" hidden="1" x14ac:dyDescent="0.25"/>
    <row r="10913" hidden="1" x14ac:dyDescent="0.25"/>
    <row r="10914" hidden="1" x14ac:dyDescent="0.25"/>
    <row r="10915" hidden="1" x14ac:dyDescent="0.25"/>
    <row r="10916" hidden="1" x14ac:dyDescent="0.25"/>
    <row r="10917" hidden="1" x14ac:dyDescent="0.25"/>
    <row r="10918" hidden="1" x14ac:dyDescent="0.25"/>
    <row r="10919" hidden="1" x14ac:dyDescent="0.25"/>
    <row r="10920" hidden="1" x14ac:dyDescent="0.25"/>
    <row r="10921" hidden="1" x14ac:dyDescent="0.25"/>
    <row r="10922" hidden="1" x14ac:dyDescent="0.25"/>
    <row r="10923" hidden="1" x14ac:dyDescent="0.25"/>
    <row r="10924" hidden="1" x14ac:dyDescent="0.25"/>
    <row r="10925" hidden="1" x14ac:dyDescent="0.25"/>
    <row r="10926" hidden="1" x14ac:dyDescent="0.25"/>
    <row r="10927" hidden="1" x14ac:dyDescent="0.25"/>
    <row r="10928" hidden="1" x14ac:dyDescent="0.25"/>
    <row r="10929" hidden="1" x14ac:dyDescent="0.25"/>
    <row r="10930" hidden="1" x14ac:dyDescent="0.25"/>
    <row r="10931" hidden="1" x14ac:dyDescent="0.25"/>
    <row r="10932" hidden="1" x14ac:dyDescent="0.25"/>
    <row r="10933" hidden="1" x14ac:dyDescent="0.25"/>
    <row r="10934" hidden="1" x14ac:dyDescent="0.25"/>
    <row r="10935" hidden="1" x14ac:dyDescent="0.25"/>
    <row r="10936" hidden="1" x14ac:dyDescent="0.25"/>
    <row r="10937" hidden="1" x14ac:dyDescent="0.25"/>
    <row r="10938" hidden="1" x14ac:dyDescent="0.25"/>
    <row r="10939" hidden="1" x14ac:dyDescent="0.25"/>
    <row r="10940" hidden="1" x14ac:dyDescent="0.25"/>
    <row r="10941" hidden="1" x14ac:dyDescent="0.25"/>
    <row r="10942" hidden="1" x14ac:dyDescent="0.25"/>
    <row r="10943" hidden="1" x14ac:dyDescent="0.25"/>
    <row r="10944" hidden="1" x14ac:dyDescent="0.25"/>
    <row r="10945" hidden="1" x14ac:dyDescent="0.25"/>
    <row r="10946" hidden="1" x14ac:dyDescent="0.25"/>
    <row r="10947" hidden="1" x14ac:dyDescent="0.25"/>
    <row r="10948" hidden="1" x14ac:dyDescent="0.25"/>
    <row r="10949" hidden="1" x14ac:dyDescent="0.25"/>
    <row r="10950" hidden="1" x14ac:dyDescent="0.25"/>
    <row r="10951" hidden="1" x14ac:dyDescent="0.25"/>
    <row r="10952" hidden="1" x14ac:dyDescent="0.25"/>
    <row r="10953" hidden="1" x14ac:dyDescent="0.25"/>
    <row r="10954" hidden="1" x14ac:dyDescent="0.25"/>
    <row r="10955" hidden="1" x14ac:dyDescent="0.25"/>
    <row r="10956" hidden="1" x14ac:dyDescent="0.25"/>
    <row r="10957" hidden="1" x14ac:dyDescent="0.25"/>
    <row r="10958" hidden="1" x14ac:dyDescent="0.25"/>
    <row r="10959" hidden="1" x14ac:dyDescent="0.25"/>
    <row r="10960" hidden="1" x14ac:dyDescent="0.25"/>
    <row r="10961" hidden="1" x14ac:dyDescent="0.25"/>
    <row r="10962" hidden="1" x14ac:dyDescent="0.25"/>
    <row r="10963" hidden="1" x14ac:dyDescent="0.25"/>
    <row r="10964" hidden="1" x14ac:dyDescent="0.25"/>
    <row r="10965" hidden="1" x14ac:dyDescent="0.25"/>
    <row r="10966" hidden="1" x14ac:dyDescent="0.25"/>
    <row r="10967" hidden="1" x14ac:dyDescent="0.25"/>
    <row r="10968" hidden="1" x14ac:dyDescent="0.25"/>
    <row r="10969" hidden="1" x14ac:dyDescent="0.25"/>
    <row r="10970" hidden="1" x14ac:dyDescent="0.25"/>
    <row r="10971" hidden="1" x14ac:dyDescent="0.25"/>
    <row r="10972" hidden="1" x14ac:dyDescent="0.25"/>
    <row r="10973" hidden="1" x14ac:dyDescent="0.25"/>
    <row r="10974" hidden="1" x14ac:dyDescent="0.25"/>
    <row r="10975" hidden="1" x14ac:dyDescent="0.25"/>
    <row r="10976" hidden="1" x14ac:dyDescent="0.25"/>
    <row r="10977" hidden="1" x14ac:dyDescent="0.25"/>
    <row r="10978" hidden="1" x14ac:dyDescent="0.25"/>
    <row r="10979" hidden="1" x14ac:dyDescent="0.25"/>
    <row r="10980" hidden="1" x14ac:dyDescent="0.25"/>
    <row r="10981" hidden="1" x14ac:dyDescent="0.25"/>
    <row r="10982" hidden="1" x14ac:dyDescent="0.25"/>
    <row r="10983" hidden="1" x14ac:dyDescent="0.25"/>
    <row r="10984" hidden="1" x14ac:dyDescent="0.25"/>
    <row r="10985" hidden="1" x14ac:dyDescent="0.25"/>
    <row r="10986" hidden="1" x14ac:dyDescent="0.25"/>
    <row r="10987" hidden="1" x14ac:dyDescent="0.25"/>
    <row r="10988" hidden="1" x14ac:dyDescent="0.25"/>
    <row r="10989" hidden="1" x14ac:dyDescent="0.25"/>
    <row r="10990" hidden="1" x14ac:dyDescent="0.25"/>
    <row r="10991" hidden="1" x14ac:dyDescent="0.25"/>
    <row r="10992" hidden="1" x14ac:dyDescent="0.25"/>
    <row r="10993" hidden="1" x14ac:dyDescent="0.25"/>
    <row r="10994" hidden="1" x14ac:dyDescent="0.25"/>
    <row r="10995" hidden="1" x14ac:dyDescent="0.25"/>
    <row r="10996" hidden="1" x14ac:dyDescent="0.25"/>
    <row r="10997" hidden="1" x14ac:dyDescent="0.25"/>
    <row r="10998" hidden="1" x14ac:dyDescent="0.25"/>
    <row r="10999" hidden="1" x14ac:dyDescent="0.25"/>
    <row r="11000" hidden="1" x14ac:dyDescent="0.25"/>
    <row r="11001" hidden="1" x14ac:dyDescent="0.25"/>
    <row r="11002" hidden="1" x14ac:dyDescent="0.25"/>
    <row r="11003" hidden="1" x14ac:dyDescent="0.25"/>
    <row r="11004" hidden="1" x14ac:dyDescent="0.25"/>
    <row r="11005" hidden="1" x14ac:dyDescent="0.25"/>
    <row r="11006" hidden="1" x14ac:dyDescent="0.25"/>
    <row r="11007" hidden="1" x14ac:dyDescent="0.25"/>
    <row r="11008" hidden="1" x14ac:dyDescent="0.25"/>
    <row r="11009" hidden="1" x14ac:dyDescent="0.25"/>
    <row r="11010" hidden="1" x14ac:dyDescent="0.25"/>
    <row r="11011" hidden="1" x14ac:dyDescent="0.25"/>
    <row r="11012" hidden="1" x14ac:dyDescent="0.25"/>
    <row r="11013" hidden="1" x14ac:dyDescent="0.25"/>
    <row r="11014" hidden="1" x14ac:dyDescent="0.25"/>
    <row r="11015" hidden="1" x14ac:dyDescent="0.25"/>
    <row r="11016" hidden="1" x14ac:dyDescent="0.25"/>
    <row r="11017" hidden="1" x14ac:dyDescent="0.25"/>
    <row r="11018" hidden="1" x14ac:dyDescent="0.25"/>
    <row r="11019" hidden="1" x14ac:dyDescent="0.25"/>
    <row r="11020" hidden="1" x14ac:dyDescent="0.25"/>
    <row r="11021" hidden="1" x14ac:dyDescent="0.25"/>
    <row r="11022" hidden="1" x14ac:dyDescent="0.25"/>
    <row r="11023" hidden="1" x14ac:dyDescent="0.25"/>
    <row r="11024" hidden="1" x14ac:dyDescent="0.25"/>
    <row r="11025" hidden="1" x14ac:dyDescent="0.25"/>
    <row r="11026" hidden="1" x14ac:dyDescent="0.25"/>
    <row r="11027" hidden="1" x14ac:dyDescent="0.25"/>
    <row r="11028" hidden="1" x14ac:dyDescent="0.25"/>
    <row r="11029" hidden="1" x14ac:dyDescent="0.25"/>
    <row r="11030" hidden="1" x14ac:dyDescent="0.25"/>
    <row r="11031" hidden="1" x14ac:dyDescent="0.25"/>
    <row r="11032" hidden="1" x14ac:dyDescent="0.25"/>
    <row r="11033" hidden="1" x14ac:dyDescent="0.25"/>
    <row r="11034" hidden="1" x14ac:dyDescent="0.25"/>
    <row r="11035" hidden="1" x14ac:dyDescent="0.25"/>
    <row r="11036" hidden="1" x14ac:dyDescent="0.25"/>
    <row r="11037" hidden="1" x14ac:dyDescent="0.25"/>
    <row r="11038" hidden="1" x14ac:dyDescent="0.25"/>
    <row r="11039" hidden="1" x14ac:dyDescent="0.25"/>
    <row r="11040" hidden="1" x14ac:dyDescent="0.25"/>
    <row r="11041" hidden="1" x14ac:dyDescent="0.25"/>
    <row r="11042" hidden="1" x14ac:dyDescent="0.25"/>
    <row r="11043" hidden="1" x14ac:dyDescent="0.25"/>
    <row r="11044" hidden="1" x14ac:dyDescent="0.25"/>
    <row r="11045" hidden="1" x14ac:dyDescent="0.25"/>
    <row r="11046" hidden="1" x14ac:dyDescent="0.25"/>
    <row r="11047" hidden="1" x14ac:dyDescent="0.25"/>
    <row r="11048" hidden="1" x14ac:dyDescent="0.25"/>
    <row r="11049" hidden="1" x14ac:dyDescent="0.25"/>
    <row r="11050" hidden="1" x14ac:dyDescent="0.25"/>
    <row r="11051" hidden="1" x14ac:dyDescent="0.25"/>
    <row r="11052" hidden="1" x14ac:dyDescent="0.25"/>
    <row r="11053" hidden="1" x14ac:dyDescent="0.25"/>
    <row r="11054" hidden="1" x14ac:dyDescent="0.25"/>
    <row r="11055" hidden="1" x14ac:dyDescent="0.25"/>
    <row r="11056" hidden="1" x14ac:dyDescent="0.25"/>
    <row r="11057" hidden="1" x14ac:dyDescent="0.25"/>
    <row r="11058" hidden="1" x14ac:dyDescent="0.25"/>
    <row r="11059" hidden="1" x14ac:dyDescent="0.25"/>
    <row r="11060" hidden="1" x14ac:dyDescent="0.25"/>
    <row r="11061" hidden="1" x14ac:dyDescent="0.25"/>
    <row r="11062" hidden="1" x14ac:dyDescent="0.25"/>
    <row r="11063" hidden="1" x14ac:dyDescent="0.25"/>
    <row r="11064" hidden="1" x14ac:dyDescent="0.25"/>
    <row r="11065" hidden="1" x14ac:dyDescent="0.25"/>
    <row r="11066" hidden="1" x14ac:dyDescent="0.25"/>
    <row r="11067" hidden="1" x14ac:dyDescent="0.25"/>
    <row r="11068" hidden="1" x14ac:dyDescent="0.25"/>
    <row r="11069" hidden="1" x14ac:dyDescent="0.25"/>
    <row r="11070" hidden="1" x14ac:dyDescent="0.25"/>
    <row r="11071" hidden="1" x14ac:dyDescent="0.25"/>
    <row r="11072" hidden="1" x14ac:dyDescent="0.25"/>
    <row r="11073" hidden="1" x14ac:dyDescent="0.25"/>
    <row r="11074" hidden="1" x14ac:dyDescent="0.25"/>
    <row r="11075" hidden="1" x14ac:dyDescent="0.25"/>
    <row r="11076" hidden="1" x14ac:dyDescent="0.25"/>
    <row r="11077" hidden="1" x14ac:dyDescent="0.25"/>
    <row r="11078" hidden="1" x14ac:dyDescent="0.25"/>
    <row r="11079" hidden="1" x14ac:dyDescent="0.25"/>
    <row r="11080" hidden="1" x14ac:dyDescent="0.25"/>
    <row r="11081" hidden="1" x14ac:dyDescent="0.25"/>
    <row r="11082" hidden="1" x14ac:dyDescent="0.25"/>
    <row r="11083" hidden="1" x14ac:dyDescent="0.25"/>
    <row r="11084" hidden="1" x14ac:dyDescent="0.25"/>
    <row r="11085" hidden="1" x14ac:dyDescent="0.25"/>
    <row r="11086" hidden="1" x14ac:dyDescent="0.25"/>
    <row r="11087" hidden="1" x14ac:dyDescent="0.25"/>
    <row r="11088" hidden="1" x14ac:dyDescent="0.25"/>
    <row r="11089" hidden="1" x14ac:dyDescent="0.25"/>
    <row r="11090" hidden="1" x14ac:dyDescent="0.25"/>
    <row r="11091" hidden="1" x14ac:dyDescent="0.25"/>
    <row r="11092" hidden="1" x14ac:dyDescent="0.25"/>
    <row r="11093" hidden="1" x14ac:dyDescent="0.25"/>
    <row r="11094" hidden="1" x14ac:dyDescent="0.25"/>
    <row r="11095" hidden="1" x14ac:dyDescent="0.25"/>
    <row r="11096" hidden="1" x14ac:dyDescent="0.25"/>
    <row r="11097" hidden="1" x14ac:dyDescent="0.25"/>
    <row r="11098" hidden="1" x14ac:dyDescent="0.25"/>
    <row r="11099" hidden="1" x14ac:dyDescent="0.25"/>
    <row r="11100" hidden="1" x14ac:dyDescent="0.25"/>
    <row r="11101" hidden="1" x14ac:dyDescent="0.25"/>
    <row r="11102" hidden="1" x14ac:dyDescent="0.25"/>
    <row r="11103" hidden="1" x14ac:dyDescent="0.25"/>
    <row r="11104" hidden="1" x14ac:dyDescent="0.25"/>
    <row r="11105" hidden="1" x14ac:dyDescent="0.25"/>
    <row r="11106" hidden="1" x14ac:dyDescent="0.25"/>
    <row r="11107" hidden="1" x14ac:dyDescent="0.25"/>
    <row r="11108" hidden="1" x14ac:dyDescent="0.25"/>
    <row r="11109" hidden="1" x14ac:dyDescent="0.25"/>
    <row r="11110" hidden="1" x14ac:dyDescent="0.25"/>
    <row r="11111" hidden="1" x14ac:dyDescent="0.25"/>
    <row r="11112" hidden="1" x14ac:dyDescent="0.25"/>
    <row r="11113" hidden="1" x14ac:dyDescent="0.25"/>
    <row r="11114" hidden="1" x14ac:dyDescent="0.25"/>
    <row r="11115" hidden="1" x14ac:dyDescent="0.25"/>
    <row r="11116" hidden="1" x14ac:dyDescent="0.25"/>
    <row r="11117" hidden="1" x14ac:dyDescent="0.25"/>
    <row r="11118" hidden="1" x14ac:dyDescent="0.25"/>
    <row r="11119" hidden="1" x14ac:dyDescent="0.25"/>
    <row r="11120" hidden="1" x14ac:dyDescent="0.25"/>
    <row r="11121" hidden="1" x14ac:dyDescent="0.25"/>
    <row r="11122" hidden="1" x14ac:dyDescent="0.25"/>
    <row r="11123" hidden="1" x14ac:dyDescent="0.25"/>
    <row r="11124" hidden="1" x14ac:dyDescent="0.25"/>
    <row r="11125" hidden="1" x14ac:dyDescent="0.25"/>
    <row r="11126" hidden="1" x14ac:dyDescent="0.25"/>
    <row r="11127" hidden="1" x14ac:dyDescent="0.25"/>
    <row r="11128" hidden="1" x14ac:dyDescent="0.25"/>
    <row r="11129" hidden="1" x14ac:dyDescent="0.25"/>
    <row r="11130" hidden="1" x14ac:dyDescent="0.25"/>
    <row r="11131" hidden="1" x14ac:dyDescent="0.25"/>
    <row r="11132" hidden="1" x14ac:dyDescent="0.25"/>
    <row r="11133" hidden="1" x14ac:dyDescent="0.25"/>
    <row r="11134" hidden="1" x14ac:dyDescent="0.25"/>
    <row r="11135" hidden="1" x14ac:dyDescent="0.25"/>
    <row r="11136" hidden="1" x14ac:dyDescent="0.25"/>
    <row r="11137" hidden="1" x14ac:dyDescent="0.25"/>
    <row r="11138" hidden="1" x14ac:dyDescent="0.25"/>
    <row r="11139" hidden="1" x14ac:dyDescent="0.25"/>
    <row r="11140" hidden="1" x14ac:dyDescent="0.25"/>
    <row r="11141" hidden="1" x14ac:dyDescent="0.25"/>
    <row r="11142" hidden="1" x14ac:dyDescent="0.25"/>
    <row r="11143" hidden="1" x14ac:dyDescent="0.25"/>
    <row r="11144" hidden="1" x14ac:dyDescent="0.25"/>
    <row r="11145" hidden="1" x14ac:dyDescent="0.25"/>
    <row r="11146" hidden="1" x14ac:dyDescent="0.25"/>
    <row r="11147" hidden="1" x14ac:dyDescent="0.25"/>
    <row r="11148" hidden="1" x14ac:dyDescent="0.25"/>
    <row r="11149" hidden="1" x14ac:dyDescent="0.25"/>
    <row r="11150" hidden="1" x14ac:dyDescent="0.25"/>
    <row r="11151" hidden="1" x14ac:dyDescent="0.25"/>
    <row r="11152" hidden="1" x14ac:dyDescent="0.25"/>
    <row r="11153" hidden="1" x14ac:dyDescent="0.25"/>
    <row r="11154" hidden="1" x14ac:dyDescent="0.25"/>
    <row r="11155" hidden="1" x14ac:dyDescent="0.25"/>
    <row r="11156" hidden="1" x14ac:dyDescent="0.25"/>
    <row r="11157" hidden="1" x14ac:dyDescent="0.25"/>
    <row r="11158" hidden="1" x14ac:dyDescent="0.25"/>
    <row r="11159" hidden="1" x14ac:dyDescent="0.25"/>
    <row r="11160" hidden="1" x14ac:dyDescent="0.25"/>
    <row r="11161" hidden="1" x14ac:dyDescent="0.25"/>
    <row r="11162" hidden="1" x14ac:dyDescent="0.25"/>
    <row r="11163" hidden="1" x14ac:dyDescent="0.25"/>
    <row r="11164" hidden="1" x14ac:dyDescent="0.25"/>
    <row r="11165" hidden="1" x14ac:dyDescent="0.25"/>
    <row r="11166" hidden="1" x14ac:dyDescent="0.25"/>
    <row r="11167" hidden="1" x14ac:dyDescent="0.25"/>
    <row r="11168" hidden="1" x14ac:dyDescent="0.25"/>
    <row r="11169" hidden="1" x14ac:dyDescent="0.25"/>
    <row r="11170" hidden="1" x14ac:dyDescent="0.25"/>
    <row r="11171" hidden="1" x14ac:dyDescent="0.25"/>
    <row r="11172" hidden="1" x14ac:dyDescent="0.25"/>
    <row r="11173" hidden="1" x14ac:dyDescent="0.25"/>
    <row r="11174" hidden="1" x14ac:dyDescent="0.25"/>
    <row r="11175" hidden="1" x14ac:dyDescent="0.25"/>
    <row r="11176" hidden="1" x14ac:dyDescent="0.25"/>
    <row r="11177" hidden="1" x14ac:dyDescent="0.25"/>
    <row r="11178" hidden="1" x14ac:dyDescent="0.25"/>
    <row r="11179" hidden="1" x14ac:dyDescent="0.25"/>
    <row r="11180" hidden="1" x14ac:dyDescent="0.25"/>
    <row r="11181" hidden="1" x14ac:dyDescent="0.25"/>
    <row r="11182" hidden="1" x14ac:dyDescent="0.25"/>
    <row r="11183" hidden="1" x14ac:dyDescent="0.25"/>
    <row r="11184" hidden="1" x14ac:dyDescent="0.25"/>
    <row r="11185" hidden="1" x14ac:dyDescent="0.25"/>
    <row r="11186" hidden="1" x14ac:dyDescent="0.25"/>
    <row r="11187" hidden="1" x14ac:dyDescent="0.25"/>
    <row r="11188" hidden="1" x14ac:dyDescent="0.25"/>
    <row r="11189" hidden="1" x14ac:dyDescent="0.25"/>
    <row r="11190" hidden="1" x14ac:dyDescent="0.25"/>
    <row r="11191" hidden="1" x14ac:dyDescent="0.25"/>
    <row r="11192" hidden="1" x14ac:dyDescent="0.25"/>
    <row r="11193" hidden="1" x14ac:dyDescent="0.25"/>
    <row r="11194" hidden="1" x14ac:dyDescent="0.25"/>
    <row r="11195" hidden="1" x14ac:dyDescent="0.25"/>
    <row r="11196" hidden="1" x14ac:dyDescent="0.25"/>
    <row r="11197" hidden="1" x14ac:dyDescent="0.25"/>
    <row r="11198" hidden="1" x14ac:dyDescent="0.25"/>
    <row r="11199" hidden="1" x14ac:dyDescent="0.25"/>
    <row r="11200" hidden="1" x14ac:dyDescent="0.25"/>
    <row r="11201" hidden="1" x14ac:dyDescent="0.25"/>
    <row r="11202" hidden="1" x14ac:dyDescent="0.25"/>
    <row r="11203" hidden="1" x14ac:dyDescent="0.25"/>
    <row r="11204" hidden="1" x14ac:dyDescent="0.25"/>
    <row r="11205" hidden="1" x14ac:dyDescent="0.25"/>
    <row r="11206" hidden="1" x14ac:dyDescent="0.25"/>
    <row r="11207" hidden="1" x14ac:dyDescent="0.25"/>
    <row r="11208" hidden="1" x14ac:dyDescent="0.25"/>
    <row r="11209" hidden="1" x14ac:dyDescent="0.25"/>
    <row r="11210" hidden="1" x14ac:dyDescent="0.25"/>
    <row r="11211" hidden="1" x14ac:dyDescent="0.25"/>
    <row r="11212" hidden="1" x14ac:dyDescent="0.25"/>
    <row r="11213" hidden="1" x14ac:dyDescent="0.25"/>
    <row r="11214" hidden="1" x14ac:dyDescent="0.25"/>
    <row r="11215" hidden="1" x14ac:dyDescent="0.25"/>
    <row r="11216" hidden="1" x14ac:dyDescent="0.25"/>
    <row r="11217" hidden="1" x14ac:dyDescent="0.25"/>
    <row r="11218" hidden="1" x14ac:dyDescent="0.25"/>
    <row r="11219" hidden="1" x14ac:dyDescent="0.25"/>
    <row r="11220" hidden="1" x14ac:dyDescent="0.25"/>
    <row r="11221" hidden="1" x14ac:dyDescent="0.25"/>
    <row r="11222" hidden="1" x14ac:dyDescent="0.25"/>
    <row r="11223" hidden="1" x14ac:dyDescent="0.25"/>
    <row r="11224" hidden="1" x14ac:dyDescent="0.25"/>
    <row r="11225" hidden="1" x14ac:dyDescent="0.25"/>
    <row r="11226" hidden="1" x14ac:dyDescent="0.25"/>
    <row r="11227" hidden="1" x14ac:dyDescent="0.25"/>
    <row r="11228" hidden="1" x14ac:dyDescent="0.25"/>
    <row r="11229" hidden="1" x14ac:dyDescent="0.25"/>
    <row r="11230" hidden="1" x14ac:dyDescent="0.25"/>
    <row r="11231" hidden="1" x14ac:dyDescent="0.25"/>
    <row r="11232" hidden="1" x14ac:dyDescent="0.25"/>
    <row r="11233" hidden="1" x14ac:dyDescent="0.25"/>
    <row r="11234" hidden="1" x14ac:dyDescent="0.25"/>
    <row r="11235" hidden="1" x14ac:dyDescent="0.25"/>
    <row r="11236" hidden="1" x14ac:dyDescent="0.25"/>
    <row r="11237" hidden="1" x14ac:dyDescent="0.25"/>
    <row r="11238" hidden="1" x14ac:dyDescent="0.25"/>
    <row r="11239" hidden="1" x14ac:dyDescent="0.25"/>
    <row r="11240" hidden="1" x14ac:dyDescent="0.25"/>
    <row r="11241" hidden="1" x14ac:dyDescent="0.25"/>
    <row r="11242" hidden="1" x14ac:dyDescent="0.25"/>
    <row r="11243" hidden="1" x14ac:dyDescent="0.25"/>
    <row r="11244" hidden="1" x14ac:dyDescent="0.25"/>
    <row r="11245" hidden="1" x14ac:dyDescent="0.25"/>
    <row r="11246" hidden="1" x14ac:dyDescent="0.25"/>
    <row r="11247" hidden="1" x14ac:dyDescent="0.25"/>
    <row r="11248" hidden="1" x14ac:dyDescent="0.25"/>
    <row r="11249" hidden="1" x14ac:dyDescent="0.25"/>
    <row r="11250" hidden="1" x14ac:dyDescent="0.25"/>
    <row r="11251" hidden="1" x14ac:dyDescent="0.25"/>
    <row r="11252" hidden="1" x14ac:dyDescent="0.25"/>
    <row r="11253" hidden="1" x14ac:dyDescent="0.25"/>
    <row r="11254" hidden="1" x14ac:dyDescent="0.25"/>
    <row r="11255" hidden="1" x14ac:dyDescent="0.25"/>
    <row r="11256" hidden="1" x14ac:dyDescent="0.25"/>
    <row r="11257" hidden="1" x14ac:dyDescent="0.25"/>
    <row r="11258" hidden="1" x14ac:dyDescent="0.25"/>
    <row r="11259" hidden="1" x14ac:dyDescent="0.25"/>
    <row r="11260" hidden="1" x14ac:dyDescent="0.25"/>
    <row r="11261" hidden="1" x14ac:dyDescent="0.25"/>
    <row r="11262" hidden="1" x14ac:dyDescent="0.25"/>
    <row r="11263" hidden="1" x14ac:dyDescent="0.25"/>
    <row r="11264" hidden="1" x14ac:dyDescent="0.25"/>
    <row r="11265" hidden="1" x14ac:dyDescent="0.25"/>
    <row r="11266" hidden="1" x14ac:dyDescent="0.25"/>
    <row r="11267" hidden="1" x14ac:dyDescent="0.25"/>
    <row r="11268" hidden="1" x14ac:dyDescent="0.25"/>
    <row r="11269" hidden="1" x14ac:dyDescent="0.25"/>
    <row r="11270" hidden="1" x14ac:dyDescent="0.25"/>
    <row r="11271" hidden="1" x14ac:dyDescent="0.25"/>
    <row r="11272" hidden="1" x14ac:dyDescent="0.25"/>
    <row r="11273" hidden="1" x14ac:dyDescent="0.25"/>
    <row r="11274" hidden="1" x14ac:dyDescent="0.25"/>
    <row r="11275" hidden="1" x14ac:dyDescent="0.25"/>
    <row r="11276" hidden="1" x14ac:dyDescent="0.25"/>
    <row r="11277" hidden="1" x14ac:dyDescent="0.25"/>
    <row r="11278" hidden="1" x14ac:dyDescent="0.25"/>
    <row r="11279" hidden="1" x14ac:dyDescent="0.25"/>
    <row r="11280" hidden="1" x14ac:dyDescent="0.25"/>
    <row r="11281" hidden="1" x14ac:dyDescent="0.25"/>
    <row r="11282" hidden="1" x14ac:dyDescent="0.25"/>
    <row r="11283" hidden="1" x14ac:dyDescent="0.25"/>
    <row r="11284" hidden="1" x14ac:dyDescent="0.25"/>
    <row r="11285" hidden="1" x14ac:dyDescent="0.25"/>
    <row r="11286" hidden="1" x14ac:dyDescent="0.25"/>
    <row r="11287" hidden="1" x14ac:dyDescent="0.25"/>
    <row r="11288" hidden="1" x14ac:dyDescent="0.25"/>
    <row r="11289" hidden="1" x14ac:dyDescent="0.25"/>
    <row r="11290" hidden="1" x14ac:dyDescent="0.25"/>
    <row r="11291" hidden="1" x14ac:dyDescent="0.25"/>
    <row r="11292" hidden="1" x14ac:dyDescent="0.25"/>
    <row r="11293" hidden="1" x14ac:dyDescent="0.25"/>
    <row r="11294" hidden="1" x14ac:dyDescent="0.25"/>
    <row r="11295" hidden="1" x14ac:dyDescent="0.25"/>
    <row r="11296" hidden="1" x14ac:dyDescent="0.25"/>
    <row r="11297" hidden="1" x14ac:dyDescent="0.25"/>
    <row r="11298" hidden="1" x14ac:dyDescent="0.25"/>
    <row r="11299" hidden="1" x14ac:dyDescent="0.25"/>
    <row r="11300" hidden="1" x14ac:dyDescent="0.25"/>
    <row r="11301" hidden="1" x14ac:dyDescent="0.25"/>
    <row r="11302" hidden="1" x14ac:dyDescent="0.25"/>
    <row r="11303" hidden="1" x14ac:dyDescent="0.25"/>
    <row r="11304" hidden="1" x14ac:dyDescent="0.25"/>
    <row r="11305" hidden="1" x14ac:dyDescent="0.25"/>
    <row r="11306" hidden="1" x14ac:dyDescent="0.25"/>
    <row r="11307" hidden="1" x14ac:dyDescent="0.25"/>
    <row r="11308" hidden="1" x14ac:dyDescent="0.25"/>
    <row r="11309" hidden="1" x14ac:dyDescent="0.25"/>
    <row r="11310" hidden="1" x14ac:dyDescent="0.25"/>
    <row r="11311" hidden="1" x14ac:dyDescent="0.25"/>
    <row r="11312" hidden="1" x14ac:dyDescent="0.25"/>
    <row r="11313" hidden="1" x14ac:dyDescent="0.25"/>
    <row r="11314" hidden="1" x14ac:dyDescent="0.25"/>
    <row r="11315" hidden="1" x14ac:dyDescent="0.25"/>
    <row r="11316" hidden="1" x14ac:dyDescent="0.25"/>
    <row r="11317" hidden="1" x14ac:dyDescent="0.25"/>
    <row r="11318" hidden="1" x14ac:dyDescent="0.25"/>
    <row r="11319" hidden="1" x14ac:dyDescent="0.25"/>
    <row r="11320" hidden="1" x14ac:dyDescent="0.25"/>
    <row r="11321" hidden="1" x14ac:dyDescent="0.25"/>
    <row r="11322" hidden="1" x14ac:dyDescent="0.25"/>
    <row r="11323" hidden="1" x14ac:dyDescent="0.25"/>
    <row r="11324" hidden="1" x14ac:dyDescent="0.25"/>
    <row r="11325" hidden="1" x14ac:dyDescent="0.25"/>
    <row r="11326" hidden="1" x14ac:dyDescent="0.25"/>
    <row r="11327" hidden="1" x14ac:dyDescent="0.25"/>
    <row r="11328" hidden="1" x14ac:dyDescent="0.25"/>
    <row r="11329" hidden="1" x14ac:dyDescent="0.25"/>
    <row r="11330" hidden="1" x14ac:dyDescent="0.25"/>
    <row r="11331" hidden="1" x14ac:dyDescent="0.25"/>
    <row r="11332" hidden="1" x14ac:dyDescent="0.25"/>
    <row r="11333" hidden="1" x14ac:dyDescent="0.25"/>
    <row r="11334" hidden="1" x14ac:dyDescent="0.25"/>
    <row r="11335" hidden="1" x14ac:dyDescent="0.25"/>
    <row r="11336" hidden="1" x14ac:dyDescent="0.25"/>
    <row r="11337" hidden="1" x14ac:dyDescent="0.25"/>
    <row r="11338" hidden="1" x14ac:dyDescent="0.25"/>
    <row r="11339" hidden="1" x14ac:dyDescent="0.25"/>
    <row r="11340" hidden="1" x14ac:dyDescent="0.25"/>
    <row r="11341" hidden="1" x14ac:dyDescent="0.25"/>
    <row r="11342" hidden="1" x14ac:dyDescent="0.25"/>
    <row r="11343" hidden="1" x14ac:dyDescent="0.25"/>
    <row r="11344" hidden="1" x14ac:dyDescent="0.25"/>
    <row r="11345" hidden="1" x14ac:dyDescent="0.25"/>
    <row r="11346" hidden="1" x14ac:dyDescent="0.25"/>
    <row r="11347" hidden="1" x14ac:dyDescent="0.25"/>
    <row r="11348" hidden="1" x14ac:dyDescent="0.25"/>
    <row r="11349" hidden="1" x14ac:dyDescent="0.25"/>
    <row r="11350" hidden="1" x14ac:dyDescent="0.25"/>
    <row r="11351" hidden="1" x14ac:dyDescent="0.25"/>
    <row r="11352" hidden="1" x14ac:dyDescent="0.25"/>
    <row r="11353" hidden="1" x14ac:dyDescent="0.25"/>
    <row r="11354" hidden="1" x14ac:dyDescent="0.25"/>
    <row r="11355" hidden="1" x14ac:dyDescent="0.25"/>
    <row r="11356" hidden="1" x14ac:dyDescent="0.25"/>
    <row r="11357" hidden="1" x14ac:dyDescent="0.25"/>
    <row r="11358" hidden="1" x14ac:dyDescent="0.25"/>
    <row r="11359" hidden="1" x14ac:dyDescent="0.25"/>
    <row r="11360" hidden="1" x14ac:dyDescent="0.25"/>
    <row r="11361" hidden="1" x14ac:dyDescent="0.25"/>
    <row r="11362" hidden="1" x14ac:dyDescent="0.25"/>
    <row r="11363" hidden="1" x14ac:dyDescent="0.25"/>
    <row r="11364" hidden="1" x14ac:dyDescent="0.25"/>
    <row r="11365" hidden="1" x14ac:dyDescent="0.25"/>
    <row r="11366" hidden="1" x14ac:dyDescent="0.25"/>
    <row r="11367" hidden="1" x14ac:dyDescent="0.25"/>
    <row r="11368" hidden="1" x14ac:dyDescent="0.25"/>
    <row r="11369" hidden="1" x14ac:dyDescent="0.25"/>
    <row r="11370" hidden="1" x14ac:dyDescent="0.25"/>
    <row r="11371" hidden="1" x14ac:dyDescent="0.25"/>
    <row r="11372" hidden="1" x14ac:dyDescent="0.25"/>
    <row r="11373" hidden="1" x14ac:dyDescent="0.25"/>
    <row r="11374" hidden="1" x14ac:dyDescent="0.25"/>
    <row r="11375" hidden="1" x14ac:dyDescent="0.25"/>
    <row r="11376" hidden="1" x14ac:dyDescent="0.25"/>
    <row r="11377" hidden="1" x14ac:dyDescent="0.25"/>
    <row r="11378" hidden="1" x14ac:dyDescent="0.25"/>
    <row r="11379" hidden="1" x14ac:dyDescent="0.25"/>
    <row r="11380" hidden="1" x14ac:dyDescent="0.25"/>
    <row r="11381" hidden="1" x14ac:dyDescent="0.25"/>
    <row r="11382" hidden="1" x14ac:dyDescent="0.25"/>
    <row r="11383" hidden="1" x14ac:dyDescent="0.25"/>
    <row r="11384" hidden="1" x14ac:dyDescent="0.25"/>
    <row r="11385" hidden="1" x14ac:dyDescent="0.25"/>
    <row r="11386" hidden="1" x14ac:dyDescent="0.25"/>
    <row r="11387" hidden="1" x14ac:dyDescent="0.25"/>
    <row r="11388" hidden="1" x14ac:dyDescent="0.25"/>
    <row r="11389" hidden="1" x14ac:dyDescent="0.25"/>
    <row r="11390" hidden="1" x14ac:dyDescent="0.25"/>
    <row r="11391" hidden="1" x14ac:dyDescent="0.25"/>
    <row r="11392" hidden="1" x14ac:dyDescent="0.25"/>
    <row r="11393" hidden="1" x14ac:dyDescent="0.25"/>
    <row r="11394" hidden="1" x14ac:dyDescent="0.25"/>
    <row r="11395" hidden="1" x14ac:dyDescent="0.25"/>
    <row r="11396" hidden="1" x14ac:dyDescent="0.25"/>
    <row r="11397" hidden="1" x14ac:dyDescent="0.25"/>
    <row r="11398" hidden="1" x14ac:dyDescent="0.25"/>
    <row r="11399" hidden="1" x14ac:dyDescent="0.25"/>
    <row r="11400" hidden="1" x14ac:dyDescent="0.25"/>
    <row r="11401" hidden="1" x14ac:dyDescent="0.25"/>
    <row r="11402" hidden="1" x14ac:dyDescent="0.25"/>
    <row r="11403" hidden="1" x14ac:dyDescent="0.25"/>
    <row r="11404" hidden="1" x14ac:dyDescent="0.25"/>
    <row r="11405" hidden="1" x14ac:dyDescent="0.25"/>
    <row r="11406" hidden="1" x14ac:dyDescent="0.25"/>
    <row r="11407" hidden="1" x14ac:dyDescent="0.25"/>
    <row r="11408" hidden="1" x14ac:dyDescent="0.25"/>
    <row r="11409" hidden="1" x14ac:dyDescent="0.25"/>
    <row r="11410" hidden="1" x14ac:dyDescent="0.25"/>
    <row r="11411" hidden="1" x14ac:dyDescent="0.25"/>
    <row r="11412" hidden="1" x14ac:dyDescent="0.25"/>
    <row r="11413" hidden="1" x14ac:dyDescent="0.25"/>
    <row r="11414" hidden="1" x14ac:dyDescent="0.25"/>
    <row r="11415" hidden="1" x14ac:dyDescent="0.25"/>
    <row r="11416" hidden="1" x14ac:dyDescent="0.25"/>
    <row r="11417" hidden="1" x14ac:dyDescent="0.25"/>
    <row r="11418" hidden="1" x14ac:dyDescent="0.25"/>
    <row r="11419" hidden="1" x14ac:dyDescent="0.25"/>
    <row r="11420" hidden="1" x14ac:dyDescent="0.25"/>
    <row r="11421" hidden="1" x14ac:dyDescent="0.25"/>
    <row r="11422" hidden="1" x14ac:dyDescent="0.25"/>
    <row r="11423" hidden="1" x14ac:dyDescent="0.25"/>
    <row r="11424" hidden="1" x14ac:dyDescent="0.25"/>
    <row r="11425" hidden="1" x14ac:dyDescent="0.25"/>
    <row r="11426" hidden="1" x14ac:dyDescent="0.25"/>
    <row r="11427" hidden="1" x14ac:dyDescent="0.25"/>
    <row r="11428" hidden="1" x14ac:dyDescent="0.25"/>
    <row r="11429" hidden="1" x14ac:dyDescent="0.25"/>
    <row r="11430" hidden="1" x14ac:dyDescent="0.25"/>
    <row r="11431" hidden="1" x14ac:dyDescent="0.25"/>
    <row r="11432" hidden="1" x14ac:dyDescent="0.25"/>
    <row r="11433" hidden="1" x14ac:dyDescent="0.25"/>
    <row r="11434" hidden="1" x14ac:dyDescent="0.25"/>
    <row r="11435" hidden="1" x14ac:dyDescent="0.25"/>
    <row r="11436" hidden="1" x14ac:dyDescent="0.25"/>
    <row r="11437" hidden="1" x14ac:dyDescent="0.25"/>
    <row r="11438" hidden="1" x14ac:dyDescent="0.25"/>
    <row r="11439" hidden="1" x14ac:dyDescent="0.25"/>
    <row r="11440" hidden="1" x14ac:dyDescent="0.25"/>
    <row r="11441" hidden="1" x14ac:dyDescent="0.25"/>
    <row r="11442" hidden="1" x14ac:dyDescent="0.25"/>
    <row r="11443" hidden="1" x14ac:dyDescent="0.25"/>
    <row r="11444" hidden="1" x14ac:dyDescent="0.25"/>
    <row r="11445" hidden="1" x14ac:dyDescent="0.25"/>
    <row r="11446" hidden="1" x14ac:dyDescent="0.25"/>
    <row r="11447" hidden="1" x14ac:dyDescent="0.25"/>
    <row r="11448" hidden="1" x14ac:dyDescent="0.25"/>
    <row r="11449" hidden="1" x14ac:dyDescent="0.25"/>
    <row r="11450" hidden="1" x14ac:dyDescent="0.25"/>
    <row r="11451" hidden="1" x14ac:dyDescent="0.25"/>
    <row r="11452" hidden="1" x14ac:dyDescent="0.25"/>
    <row r="11453" hidden="1" x14ac:dyDescent="0.25"/>
    <row r="11454" hidden="1" x14ac:dyDescent="0.25"/>
    <row r="11455" hidden="1" x14ac:dyDescent="0.25"/>
    <row r="11456" hidden="1" x14ac:dyDescent="0.25"/>
    <row r="11457" hidden="1" x14ac:dyDescent="0.25"/>
    <row r="11458" hidden="1" x14ac:dyDescent="0.25"/>
    <row r="11459" hidden="1" x14ac:dyDescent="0.25"/>
    <row r="11460" hidden="1" x14ac:dyDescent="0.25"/>
    <row r="11461" hidden="1" x14ac:dyDescent="0.25"/>
    <row r="11462" hidden="1" x14ac:dyDescent="0.25"/>
    <row r="11463" hidden="1" x14ac:dyDescent="0.25"/>
    <row r="11464" hidden="1" x14ac:dyDescent="0.25"/>
    <row r="11465" hidden="1" x14ac:dyDescent="0.25"/>
    <row r="11466" hidden="1" x14ac:dyDescent="0.25"/>
    <row r="11467" hidden="1" x14ac:dyDescent="0.25"/>
    <row r="11468" hidden="1" x14ac:dyDescent="0.25"/>
    <row r="11469" hidden="1" x14ac:dyDescent="0.25"/>
    <row r="11470" hidden="1" x14ac:dyDescent="0.25"/>
    <row r="11471" hidden="1" x14ac:dyDescent="0.25"/>
    <row r="11472" hidden="1" x14ac:dyDescent="0.25"/>
    <row r="11473" hidden="1" x14ac:dyDescent="0.25"/>
    <row r="11474" hidden="1" x14ac:dyDescent="0.25"/>
    <row r="11475" hidden="1" x14ac:dyDescent="0.25"/>
    <row r="11476" hidden="1" x14ac:dyDescent="0.25"/>
    <row r="11477" hidden="1" x14ac:dyDescent="0.25"/>
    <row r="11478" hidden="1" x14ac:dyDescent="0.25"/>
    <row r="11479" hidden="1" x14ac:dyDescent="0.25"/>
    <row r="11480" hidden="1" x14ac:dyDescent="0.25"/>
    <row r="11481" hidden="1" x14ac:dyDescent="0.25"/>
    <row r="11482" hidden="1" x14ac:dyDescent="0.25"/>
    <row r="11483" hidden="1" x14ac:dyDescent="0.25"/>
    <row r="11484" hidden="1" x14ac:dyDescent="0.25"/>
    <row r="11485" hidden="1" x14ac:dyDescent="0.25"/>
    <row r="11486" hidden="1" x14ac:dyDescent="0.25"/>
    <row r="11487" hidden="1" x14ac:dyDescent="0.25"/>
    <row r="11488" hidden="1" x14ac:dyDescent="0.25"/>
    <row r="11489" hidden="1" x14ac:dyDescent="0.25"/>
    <row r="11490" hidden="1" x14ac:dyDescent="0.25"/>
    <row r="11491" hidden="1" x14ac:dyDescent="0.25"/>
    <row r="11492" hidden="1" x14ac:dyDescent="0.25"/>
    <row r="11493" hidden="1" x14ac:dyDescent="0.25"/>
    <row r="11494" hidden="1" x14ac:dyDescent="0.25"/>
    <row r="11495" hidden="1" x14ac:dyDescent="0.25"/>
    <row r="11496" hidden="1" x14ac:dyDescent="0.25"/>
    <row r="11497" hidden="1" x14ac:dyDescent="0.25"/>
    <row r="11498" hidden="1" x14ac:dyDescent="0.25"/>
    <row r="11499" hidden="1" x14ac:dyDescent="0.25"/>
    <row r="11500" hidden="1" x14ac:dyDescent="0.25"/>
    <row r="11501" hidden="1" x14ac:dyDescent="0.25"/>
    <row r="11502" hidden="1" x14ac:dyDescent="0.25"/>
    <row r="11503" hidden="1" x14ac:dyDescent="0.25"/>
    <row r="11504" hidden="1" x14ac:dyDescent="0.25"/>
    <row r="11505" hidden="1" x14ac:dyDescent="0.25"/>
    <row r="11506" hidden="1" x14ac:dyDescent="0.25"/>
    <row r="11507" hidden="1" x14ac:dyDescent="0.25"/>
    <row r="11508" hidden="1" x14ac:dyDescent="0.25"/>
    <row r="11509" hidden="1" x14ac:dyDescent="0.25"/>
    <row r="11510" hidden="1" x14ac:dyDescent="0.25"/>
    <row r="11511" hidden="1" x14ac:dyDescent="0.25"/>
    <row r="11512" hidden="1" x14ac:dyDescent="0.25"/>
    <row r="11513" hidden="1" x14ac:dyDescent="0.25"/>
    <row r="11514" hidden="1" x14ac:dyDescent="0.25"/>
    <row r="11515" hidden="1" x14ac:dyDescent="0.25"/>
    <row r="11516" hidden="1" x14ac:dyDescent="0.25"/>
    <row r="11517" hidden="1" x14ac:dyDescent="0.25"/>
    <row r="11518" hidden="1" x14ac:dyDescent="0.25"/>
    <row r="11519" hidden="1" x14ac:dyDescent="0.25"/>
    <row r="11520" hidden="1" x14ac:dyDescent="0.25"/>
    <row r="11521" hidden="1" x14ac:dyDescent="0.25"/>
    <row r="11522" hidden="1" x14ac:dyDescent="0.25"/>
    <row r="11523" hidden="1" x14ac:dyDescent="0.25"/>
    <row r="11524" hidden="1" x14ac:dyDescent="0.25"/>
    <row r="11525" hidden="1" x14ac:dyDescent="0.25"/>
    <row r="11526" hidden="1" x14ac:dyDescent="0.25"/>
    <row r="11527" hidden="1" x14ac:dyDescent="0.25"/>
    <row r="11528" hidden="1" x14ac:dyDescent="0.25"/>
    <row r="11529" hidden="1" x14ac:dyDescent="0.25"/>
    <row r="11530" hidden="1" x14ac:dyDescent="0.25"/>
    <row r="11531" hidden="1" x14ac:dyDescent="0.25"/>
    <row r="11532" hidden="1" x14ac:dyDescent="0.25"/>
    <row r="11533" hidden="1" x14ac:dyDescent="0.25"/>
    <row r="11534" hidden="1" x14ac:dyDescent="0.25"/>
    <row r="11535" hidden="1" x14ac:dyDescent="0.25"/>
    <row r="11536" hidden="1" x14ac:dyDescent="0.25"/>
    <row r="11537" hidden="1" x14ac:dyDescent="0.25"/>
    <row r="11538" hidden="1" x14ac:dyDescent="0.25"/>
    <row r="11539" hidden="1" x14ac:dyDescent="0.25"/>
    <row r="11540" hidden="1" x14ac:dyDescent="0.25"/>
    <row r="11541" hidden="1" x14ac:dyDescent="0.25"/>
    <row r="11542" hidden="1" x14ac:dyDescent="0.25"/>
    <row r="11543" hidden="1" x14ac:dyDescent="0.25"/>
    <row r="11544" hidden="1" x14ac:dyDescent="0.25"/>
    <row r="11545" hidden="1" x14ac:dyDescent="0.25"/>
    <row r="11546" hidden="1" x14ac:dyDescent="0.25"/>
    <row r="11547" hidden="1" x14ac:dyDescent="0.25"/>
    <row r="11548" hidden="1" x14ac:dyDescent="0.25"/>
    <row r="11549" hidden="1" x14ac:dyDescent="0.25"/>
    <row r="11550" hidden="1" x14ac:dyDescent="0.25"/>
    <row r="11551" hidden="1" x14ac:dyDescent="0.25"/>
    <row r="11552" hidden="1" x14ac:dyDescent="0.25"/>
    <row r="11553" hidden="1" x14ac:dyDescent="0.25"/>
    <row r="11554" hidden="1" x14ac:dyDescent="0.25"/>
    <row r="11555" hidden="1" x14ac:dyDescent="0.25"/>
    <row r="11556" hidden="1" x14ac:dyDescent="0.25"/>
    <row r="11557" hidden="1" x14ac:dyDescent="0.25"/>
    <row r="11558" hidden="1" x14ac:dyDescent="0.25"/>
    <row r="11559" hidden="1" x14ac:dyDescent="0.25"/>
    <row r="11560" hidden="1" x14ac:dyDescent="0.25"/>
    <row r="11561" hidden="1" x14ac:dyDescent="0.25"/>
    <row r="11562" hidden="1" x14ac:dyDescent="0.25"/>
    <row r="11563" hidden="1" x14ac:dyDescent="0.25"/>
    <row r="11564" hidden="1" x14ac:dyDescent="0.25"/>
    <row r="11565" hidden="1" x14ac:dyDescent="0.25"/>
    <row r="11566" hidden="1" x14ac:dyDescent="0.25"/>
    <row r="11567" hidden="1" x14ac:dyDescent="0.25"/>
    <row r="11568" hidden="1" x14ac:dyDescent="0.25"/>
    <row r="11569" hidden="1" x14ac:dyDescent="0.25"/>
    <row r="11570" hidden="1" x14ac:dyDescent="0.25"/>
    <row r="11571" hidden="1" x14ac:dyDescent="0.25"/>
    <row r="11572" hidden="1" x14ac:dyDescent="0.25"/>
    <row r="11573" hidden="1" x14ac:dyDescent="0.25"/>
    <row r="11574" hidden="1" x14ac:dyDescent="0.25"/>
    <row r="11575" hidden="1" x14ac:dyDescent="0.25"/>
    <row r="11576" hidden="1" x14ac:dyDescent="0.25"/>
    <row r="11577" hidden="1" x14ac:dyDescent="0.25"/>
    <row r="11578" hidden="1" x14ac:dyDescent="0.25"/>
    <row r="11579" hidden="1" x14ac:dyDescent="0.25"/>
    <row r="11580" hidden="1" x14ac:dyDescent="0.25"/>
    <row r="11581" hidden="1" x14ac:dyDescent="0.25"/>
    <row r="11582" hidden="1" x14ac:dyDescent="0.25"/>
    <row r="11583" hidden="1" x14ac:dyDescent="0.25"/>
    <row r="11584" hidden="1" x14ac:dyDescent="0.25"/>
    <row r="11585" hidden="1" x14ac:dyDescent="0.25"/>
    <row r="11586" hidden="1" x14ac:dyDescent="0.25"/>
    <row r="11587" hidden="1" x14ac:dyDescent="0.25"/>
    <row r="11588" hidden="1" x14ac:dyDescent="0.25"/>
    <row r="11589" hidden="1" x14ac:dyDescent="0.25"/>
    <row r="11590" hidden="1" x14ac:dyDescent="0.25"/>
    <row r="11591" hidden="1" x14ac:dyDescent="0.25"/>
    <row r="11592" hidden="1" x14ac:dyDescent="0.25"/>
    <row r="11593" hidden="1" x14ac:dyDescent="0.25"/>
    <row r="11594" hidden="1" x14ac:dyDescent="0.25"/>
    <row r="11595" hidden="1" x14ac:dyDescent="0.25"/>
    <row r="11596" hidden="1" x14ac:dyDescent="0.25"/>
    <row r="11597" hidden="1" x14ac:dyDescent="0.25"/>
    <row r="11598" hidden="1" x14ac:dyDescent="0.25"/>
    <row r="11599" hidden="1" x14ac:dyDescent="0.25"/>
    <row r="11600" hidden="1" x14ac:dyDescent="0.25"/>
    <row r="11601" hidden="1" x14ac:dyDescent="0.25"/>
    <row r="11602" hidden="1" x14ac:dyDescent="0.25"/>
    <row r="11603" hidden="1" x14ac:dyDescent="0.25"/>
    <row r="11604" hidden="1" x14ac:dyDescent="0.25"/>
    <row r="11605" hidden="1" x14ac:dyDescent="0.25"/>
    <row r="11606" hidden="1" x14ac:dyDescent="0.25"/>
    <row r="11607" hidden="1" x14ac:dyDescent="0.25"/>
    <row r="11608" hidden="1" x14ac:dyDescent="0.25"/>
    <row r="11609" hidden="1" x14ac:dyDescent="0.25"/>
    <row r="11610" hidden="1" x14ac:dyDescent="0.25"/>
    <row r="11611" hidden="1" x14ac:dyDescent="0.25"/>
    <row r="11612" hidden="1" x14ac:dyDescent="0.25"/>
    <row r="11613" hidden="1" x14ac:dyDescent="0.25"/>
    <row r="11614" hidden="1" x14ac:dyDescent="0.25"/>
    <row r="11615" hidden="1" x14ac:dyDescent="0.25"/>
    <row r="11616" hidden="1" x14ac:dyDescent="0.25"/>
    <row r="11617" hidden="1" x14ac:dyDescent="0.25"/>
    <row r="11618" hidden="1" x14ac:dyDescent="0.25"/>
    <row r="11619" hidden="1" x14ac:dyDescent="0.25"/>
    <row r="11620" hidden="1" x14ac:dyDescent="0.25"/>
    <row r="11621" hidden="1" x14ac:dyDescent="0.25"/>
    <row r="11622" hidden="1" x14ac:dyDescent="0.25"/>
    <row r="11623" hidden="1" x14ac:dyDescent="0.25"/>
    <row r="11624" hidden="1" x14ac:dyDescent="0.25"/>
    <row r="11625" hidden="1" x14ac:dyDescent="0.25"/>
    <row r="11626" hidden="1" x14ac:dyDescent="0.25"/>
    <row r="11627" hidden="1" x14ac:dyDescent="0.25"/>
    <row r="11628" hidden="1" x14ac:dyDescent="0.25"/>
    <row r="11629" hidden="1" x14ac:dyDescent="0.25"/>
    <row r="11630" hidden="1" x14ac:dyDescent="0.25"/>
    <row r="11631" hidden="1" x14ac:dyDescent="0.25"/>
    <row r="11632" hidden="1" x14ac:dyDescent="0.25"/>
    <row r="11633" hidden="1" x14ac:dyDescent="0.25"/>
    <row r="11634" hidden="1" x14ac:dyDescent="0.25"/>
    <row r="11635" hidden="1" x14ac:dyDescent="0.25"/>
    <row r="11636" hidden="1" x14ac:dyDescent="0.25"/>
    <row r="11637" hidden="1" x14ac:dyDescent="0.25"/>
    <row r="11638" hidden="1" x14ac:dyDescent="0.25"/>
    <row r="11639" hidden="1" x14ac:dyDescent="0.25"/>
    <row r="11640" hidden="1" x14ac:dyDescent="0.25"/>
    <row r="11641" hidden="1" x14ac:dyDescent="0.25"/>
    <row r="11642" hidden="1" x14ac:dyDescent="0.25"/>
    <row r="11643" hidden="1" x14ac:dyDescent="0.25"/>
    <row r="11644" hidden="1" x14ac:dyDescent="0.25"/>
    <row r="11645" hidden="1" x14ac:dyDescent="0.25"/>
    <row r="11646" hidden="1" x14ac:dyDescent="0.25"/>
    <row r="11647" hidden="1" x14ac:dyDescent="0.25"/>
    <row r="11648" hidden="1" x14ac:dyDescent="0.25"/>
    <row r="11649" hidden="1" x14ac:dyDescent="0.25"/>
    <row r="11650" hidden="1" x14ac:dyDescent="0.25"/>
    <row r="11651" hidden="1" x14ac:dyDescent="0.25"/>
    <row r="11652" hidden="1" x14ac:dyDescent="0.25"/>
    <row r="11653" ht="30" hidden="1" customHeight="1" x14ac:dyDescent="0.25"/>
    <row r="11654" hidden="1" x14ac:dyDescent="0.25"/>
    <row r="11655" hidden="1" x14ac:dyDescent="0.25"/>
    <row r="11656" hidden="1" x14ac:dyDescent="0.25"/>
    <row r="11657" hidden="1" x14ac:dyDescent="0.25"/>
    <row r="11658" hidden="1" x14ac:dyDescent="0.25"/>
    <row r="11659" hidden="1" x14ac:dyDescent="0.25"/>
    <row r="11660" hidden="1" x14ac:dyDescent="0.25"/>
    <row r="11661" hidden="1" x14ac:dyDescent="0.25"/>
    <row r="11662" hidden="1" x14ac:dyDescent="0.25"/>
    <row r="11663" hidden="1" x14ac:dyDescent="0.25"/>
    <row r="11664" hidden="1" x14ac:dyDescent="0.25"/>
    <row r="11665" hidden="1" x14ac:dyDescent="0.25"/>
    <row r="11666" hidden="1" x14ac:dyDescent="0.25"/>
    <row r="11667" hidden="1" x14ac:dyDescent="0.25"/>
    <row r="11668" hidden="1" x14ac:dyDescent="0.25"/>
    <row r="11669" hidden="1" x14ac:dyDescent="0.25"/>
    <row r="11670" hidden="1" x14ac:dyDescent="0.25"/>
    <row r="11671" hidden="1" x14ac:dyDescent="0.25"/>
    <row r="11672" hidden="1" x14ac:dyDescent="0.25"/>
    <row r="11673" hidden="1" x14ac:dyDescent="0.25"/>
    <row r="11674" hidden="1" x14ac:dyDescent="0.25"/>
    <row r="11675" hidden="1" x14ac:dyDescent="0.25"/>
    <row r="11676" hidden="1" x14ac:dyDescent="0.25"/>
    <row r="11677" hidden="1" x14ac:dyDescent="0.25"/>
    <row r="11678" hidden="1" x14ac:dyDescent="0.25"/>
    <row r="11679" hidden="1" x14ac:dyDescent="0.25"/>
    <row r="11680" hidden="1" x14ac:dyDescent="0.25"/>
    <row r="11681" hidden="1" x14ac:dyDescent="0.25"/>
    <row r="11682" hidden="1" x14ac:dyDescent="0.25"/>
    <row r="11683" hidden="1" x14ac:dyDescent="0.25"/>
    <row r="11684" hidden="1" x14ac:dyDescent="0.25"/>
    <row r="11685" hidden="1" x14ac:dyDescent="0.25"/>
    <row r="11686" hidden="1" x14ac:dyDescent="0.25"/>
    <row r="11687" hidden="1" x14ac:dyDescent="0.25"/>
    <row r="11688" hidden="1" x14ac:dyDescent="0.25"/>
    <row r="11689" hidden="1" x14ac:dyDescent="0.25"/>
    <row r="11690" hidden="1" x14ac:dyDescent="0.25"/>
    <row r="11691" hidden="1" x14ac:dyDescent="0.25"/>
    <row r="11692" hidden="1" x14ac:dyDescent="0.25"/>
    <row r="11693" hidden="1" x14ac:dyDescent="0.25"/>
    <row r="11694" hidden="1" x14ac:dyDescent="0.25"/>
    <row r="11695" hidden="1" x14ac:dyDescent="0.25"/>
    <row r="11696" hidden="1" x14ac:dyDescent="0.25"/>
    <row r="11697" hidden="1" x14ac:dyDescent="0.25"/>
    <row r="11698" hidden="1" x14ac:dyDescent="0.25"/>
    <row r="11699" hidden="1" x14ac:dyDescent="0.25"/>
    <row r="11700" hidden="1" x14ac:dyDescent="0.25"/>
    <row r="11701" hidden="1" x14ac:dyDescent="0.25"/>
    <row r="11702" hidden="1" x14ac:dyDescent="0.25"/>
    <row r="11703" hidden="1" x14ac:dyDescent="0.25"/>
    <row r="11704" hidden="1" x14ac:dyDescent="0.25"/>
    <row r="11705" hidden="1" x14ac:dyDescent="0.25"/>
    <row r="11706" hidden="1" x14ac:dyDescent="0.25"/>
    <row r="11707" hidden="1" x14ac:dyDescent="0.25"/>
    <row r="11708" hidden="1" x14ac:dyDescent="0.25"/>
    <row r="11709" hidden="1" x14ac:dyDescent="0.25"/>
    <row r="11710" hidden="1" x14ac:dyDescent="0.25"/>
    <row r="11711" hidden="1" x14ac:dyDescent="0.25"/>
    <row r="11712" hidden="1" x14ac:dyDescent="0.25"/>
    <row r="11713" hidden="1" x14ac:dyDescent="0.25"/>
    <row r="11714" hidden="1" x14ac:dyDescent="0.25"/>
    <row r="11715" hidden="1" x14ac:dyDescent="0.25"/>
    <row r="11716" hidden="1" x14ac:dyDescent="0.25"/>
    <row r="11717" hidden="1" x14ac:dyDescent="0.25"/>
    <row r="11718" hidden="1" x14ac:dyDescent="0.25"/>
    <row r="11719" hidden="1" x14ac:dyDescent="0.25"/>
    <row r="11720" hidden="1" x14ac:dyDescent="0.25"/>
    <row r="11721" hidden="1" x14ac:dyDescent="0.25"/>
    <row r="11722" hidden="1" x14ac:dyDescent="0.25"/>
    <row r="11723" hidden="1" x14ac:dyDescent="0.25"/>
    <row r="11724" hidden="1" x14ac:dyDescent="0.25"/>
    <row r="11725" hidden="1" x14ac:dyDescent="0.25"/>
    <row r="11726" hidden="1" x14ac:dyDescent="0.25"/>
    <row r="11727" hidden="1" x14ac:dyDescent="0.25"/>
    <row r="11728" hidden="1" x14ac:dyDescent="0.25"/>
    <row r="11729" hidden="1" x14ac:dyDescent="0.25"/>
    <row r="11730" hidden="1" x14ac:dyDescent="0.25"/>
    <row r="11731" hidden="1" x14ac:dyDescent="0.25"/>
    <row r="11732" hidden="1" x14ac:dyDescent="0.25"/>
    <row r="11733" hidden="1" x14ac:dyDescent="0.25"/>
    <row r="11734" hidden="1" x14ac:dyDescent="0.25"/>
    <row r="11735" hidden="1" x14ac:dyDescent="0.25"/>
    <row r="11736" hidden="1" x14ac:dyDescent="0.25"/>
    <row r="11737" hidden="1" x14ac:dyDescent="0.25"/>
    <row r="11738" hidden="1" x14ac:dyDescent="0.25"/>
    <row r="11739" hidden="1" x14ac:dyDescent="0.25"/>
    <row r="11740" hidden="1" x14ac:dyDescent="0.25"/>
    <row r="11741" hidden="1" x14ac:dyDescent="0.25"/>
    <row r="11742" hidden="1" x14ac:dyDescent="0.25"/>
    <row r="11743" hidden="1" x14ac:dyDescent="0.25"/>
    <row r="11744" hidden="1" x14ac:dyDescent="0.25"/>
    <row r="11745" hidden="1" x14ac:dyDescent="0.25"/>
    <row r="11746" hidden="1" x14ac:dyDescent="0.25"/>
    <row r="11747" hidden="1" x14ac:dyDescent="0.25"/>
    <row r="11748" hidden="1" x14ac:dyDescent="0.25"/>
    <row r="11749" hidden="1" x14ac:dyDescent="0.25"/>
    <row r="11750" hidden="1" x14ac:dyDescent="0.25"/>
    <row r="11751" hidden="1" x14ac:dyDescent="0.25"/>
    <row r="11752" hidden="1" x14ac:dyDescent="0.25"/>
    <row r="11753" hidden="1" x14ac:dyDescent="0.25"/>
    <row r="11754" hidden="1" x14ac:dyDescent="0.25"/>
    <row r="11755" hidden="1" x14ac:dyDescent="0.25"/>
    <row r="11756" hidden="1" x14ac:dyDescent="0.25"/>
    <row r="11757" hidden="1" x14ac:dyDescent="0.25"/>
    <row r="11758" hidden="1" x14ac:dyDescent="0.25"/>
    <row r="11759" hidden="1" x14ac:dyDescent="0.25"/>
    <row r="11760" hidden="1" x14ac:dyDescent="0.25"/>
    <row r="11761" hidden="1" x14ac:dyDescent="0.25"/>
    <row r="11762" hidden="1" x14ac:dyDescent="0.25"/>
    <row r="11763" hidden="1" x14ac:dyDescent="0.25"/>
    <row r="11764" hidden="1" x14ac:dyDescent="0.25"/>
    <row r="11765" hidden="1" x14ac:dyDescent="0.25"/>
    <row r="11766" hidden="1" x14ac:dyDescent="0.25"/>
    <row r="11767" hidden="1" x14ac:dyDescent="0.25"/>
    <row r="11768" hidden="1" x14ac:dyDescent="0.25"/>
    <row r="11769" hidden="1" x14ac:dyDescent="0.25"/>
    <row r="11770" hidden="1" x14ac:dyDescent="0.25"/>
    <row r="11771" hidden="1" x14ac:dyDescent="0.25"/>
    <row r="11772" hidden="1" x14ac:dyDescent="0.25"/>
    <row r="11773" hidden="1" x14ac:dyDescent="0.25"/>
    <row r="11774" hidden="1" x14ac:dyDescent="0.25"/>
    <row r="11775" hidden="1" x14ac:dyDescent="0.25"/>
    <row r="11776" hidden="1" x14ac:dyDescent="0.25"/>
    <row r="11777" hidden="1" x14ac:dyDescent="0.25"/>
    <row r="11778" hidden="1" x14ac:dyDescent="0.25"/>
    <row r="11779" hidden="1" x14ac:dyDescent="0.25"/>
    <row r="11780" hidden="1" x14ac:dyDescent="0.25"/>
    <row r="11781" hidden="1" x14ac:dyDescent="0.25"/>
    <row r="11782" hidden="1" x14ac:dyDescent="0.25"/>
    <row r="11783" hidden="1" x14ac:dyDescent="0.25"/>
    <row r="11784" hidden="1" x14ac:dyDescent="0.25"/>
    <row r="11785" hidden="1" x14ac:dyDescent="0.25"/>
    <row r="11786" hidden="1" x14ac:dyDescent="0.25"/>
    <row r="11787" hidden="1" x14ac:dyDescent="0.25"/>
    <row r="11788" hidden="1" x14ac:dyDescent="0.25"/>
    <row r="11789" hidden="1" x14ac:dyDescent="0.25"/>
    <row r="11790" hidden="1" x14ac:dyDescent="0.25"/>
    <row r="11791" hidden="1" x14ac:dyDescent="0.25"/>
    <row r="11792" hidden="1" x14ac:dyDescent="0.25"/>
    <row r="11793" hidden="1" x14ac:dyDescent="0.25"/>
    <row r="11794" hidden="1" x14ac:dyDescent="0.25"/>
    <row r="11795" hidden="1" x14ac:dyDescent="0.25"/>
    <row r="11796" hidden="1" x14ac:dyDescent="0.25"/>
    <row r="11797" hidden="1" x14ac:dyDescent="0.25"/>
    <row r="11798" hidden="1" x14ac:dyDescent="0.25"/>
    <row r="11799" hidden="1" x14ac:dyDescent="0.25"/>
    <row r="11800" hidden="1" x14ac:dyDescent="0.25"/>
    <row r="11801" hidden="1" x14ac:dyDescent="0.25"/>
    <row r="11802" hidden="1" x14ac:dyDescent="0.25"/>
    <row r="11803" hidden="1" x14ac:dyDescent="0.25"/>
    <row r="11804" hidden="1" x14ac:dyDescent="0.25"/>
    <row r="11805" hidden="1" x14ac:dyDescent="0.25"/>
    <row r="11806" hidden="1" x14ac:dyDescent="0.25"/>
    <row r="11807" hidden="1" x14ac:dyDescent="0.25"/>
    <row r="11808" hidden="1" x14ac:dyDescent="0.25"/>
    <row r="11809" hidden="1" x14ac:dyDescent="0.25"/>
    <row r="11810" hidden="1" x14ac:dyDescent="0.25"/>
    <row r="11811" hidden="1" x14ac:dyDescent="0.25"/>
    <row r="11812" hidden="1" x14ac:dyDescent="0.25"/>
    <row r="11813" hidden="1" x14ac:dyDescent="0.25"/>
    <row r="11814" hidden="1" x14ac:dyDescent="0.25"/>
    <row r="11815" hidden="1" x14ac:dyDescent="0.25"/>
    <row r="11816" hidden="1" x14ac:dyDescent="0.25"/>
    <row r="11817" hidden="1" x14ac:dyDescent="0.25"/>
    <row r="11818" hidden="1" x14ac:dyDescent="0.25"/>
    <row r="11819" hidden="1" x14ac:dyDescent="0.25"/>
    <row r="11820" hidden="1" x14ac:dyDescent="0.25"/>
    <row r="11821" hidden="1" x14ac:dyDescent="0.25"/>
    <row r="11822" hidden="1" x14ac:dyDescent="0.25"/>
    <row r="11823" hidden="1" x14ac:dyDescent="0.25"/>
    <row r="11824" hidden="1" x14ac:dyDescent="0.25"/>
    <row r="11825" hidden="1" x14ac:dyDescent="0.25"/>
    <row r="11826" hidden="1" x14ac:dyDescent="0.25"/>
    <row r="11827" hidden="1" x14ac:dyDescent="0.25"/>
    <row r="11828" hidden="1" x14ac:dyDescent="0.25"/>
    <row r="11829" hidden="1" x14ac:dyDescent="0.25"/>
    <row r="11830" hidden="1" x14ac:dyDescent="0.25"/>
    <row r="11831" hidden="1" x14ac:dyDescent="0.25"/>
    <row r="11832" hidden="1" x14ac:dyDescent="0.25"/>
    <row r="11833" hidden="1" x14ac:dyDescent="0.25"/>
    <row r="11834" hidden="1" x14ac:dyDescent="0.25"/>
    <row r="11835" hidden="1" x14ac:dyDescent="0.25"/>
    <row r="11836" hidden="1" x14ac:dyDescent="0.25"/>
    <row r="11837" hidden="1" x14ac:dyDescent="0.25"/>
    <row r="11838" hidden="1" x14ac:dyDescent="0.25"/>
    <row r="11839" hidden="1" x14ac:dyDescent="0.25"/>
    <row r="11840" hidden="1" x14ac:dyDescent="0.25"/>
    <row r="11841" hidden="1" x14ac:dyDescent="0.25"/>
    <row r="11842" hidden="1" x14ac:dyDescent="0.25"/>
    <row r="11843" hidden="1" x14ac:dyDescent="0.25"/>
    <row r="11844" hidden="1" x14ac:dyDescent="0.25"/>
    <row r="11845" hidden="1" x14ac:dyDescent="0.25"/>
    <row r="11846" hidden="1" x14ac:dyDescent="0.25"/>
    <row r="11847" hidden="1" x14ac:dyDescent="0.25"/>
    <row r="11848" hidden="1" x14ac:dyDescent="0.25"/>
    <row r="11849" hidden="1" x14ac:dyDescent="0.25"/>
    <row r="11850" hidden="1" x14ac:dyDescent="0.25"/>
    <row r="11851" hidden="1" x14ac:dyDescent="0.25"/>
    <row r="11852" hidden="1" x14ac:dyDescent="0.25"/>
    <row r="11853" hidden="1" x14ac:dyDescent="0.25"/>
    <row r="11854" hidden="1" x14ac:dyDescent="0.25"/>
    <row r="11855" hidden="1" x14ac:dyDescent="0.25"/>
    <row r="11856" hidden="1" x14ac:dyDescent="0.25"/>
    <row r="11857" hidden="1" x14ac:dyDescent="0.25"/>
    <row r="11858" hidden="1" x14ac:dyDescent="0.25"/>
    <row r="11859" hidden="1" x14ac:dyDescent="0.25"/>
    <row r="11860" hidden="1" x14ac:dyDescent="0.25"/>
    <row r="11861" hidden="1" x14ac:dyDescent="0.25"/>
    <row r="11862" hidden="1" x14ac:dyDescent="0.25"/>
    <row r="11863" hidden="1" x14ac:dyDescent="0.25"/>
    <row r="11864" hidden="1" x14ac:dyDescent="0.25"/>
    <row r="11865" hidden="1" x14ac:dyDescent="0.25"/>
    <row r="11866" hidden="1" x14ac:dyDescent="0.25"/>
    <row r="11867" hidden="1" x14ac:dyDescent="0.25"/>
    <row r="11868" hidden="1" x14ac:dyDescent="0.25"/>
    <row r="11869" hidden="1" x14ac:dyDescent="0.25"/>
    <row r="11870" hidden="1" x14ac:dyDescent="0.25"/>
    <row r="11871" hidden="1" x14ac:dyDescent="0.25"/>
    <row r="11872" hidden="1" x14ac:dyDescent="0.25"/>
    <row r="11873" hidden="1" x14ac:dyDescent="0.25"/>
    <row r="11874" hidden="1" x14ac:dyDescent="0.25"/>
    <row r="11875" hidden="1" x14ac:dyDescent="0.25"/>
    <row r="11876" hidden="1" x14ac:dyDescent="0.25"/>
    <row r="11877" hidden="1" x14ac:dyDescent="0.25"/>
    <row r="11878" hidden="1" x14ac:dyDescent="0.25"/>
    <row r="11879" hidden="1" x14ac:dyDescent="0.25"/>
    <row r="11880" hidden="1" x14ac:dyDescent="0.25"/>
    <row r="11881" hidden="1" x14ac:dyDescent="0.25"/>
    <row r="11882" hidden="1" x14ac:dyDescent="0.25"/>
    <row r="11883" hidden="1" x14ac:dyDescent="0.25"/>
    <row r="11884" hidden="1" x14ac:dyDescent="0.25"/>
    <row r="11885" hidden="1" x14ac:dyDescent="0.25"/>
    <row r="11886" hidden="1" x14ac:dyDescent="0.25"/>
    <row r="11887" hidden="1" x14ac:dyDescent="0.25"/>
    <row r="11888" hidden="1" x14ac:dyDescent="0.25"/>
    <row r="11889" hidden="1" x14ac:dyDescent="0.25"/>
    <row r="11890" hidden="1" x14ac:dyDescent="0.25"/>
    <row r="11891" hidden="1" x14ac:dyDescent="0.25"/>
    <row r="11892" hidden="1" x14ac:dyDescent="0.25"/>
    <row r="11893" hidden="1" x14ac:dyDescent="0.25"/>
    <row r="11894" hidden="1" x14ac:dyDescent="0.25"/>
    <row r="11895" hidden="1" x14ac:dyDescent="0.25"/>
    <row r="11896" hidden="1" x14ac:dyDescent="0.25"/>
    <row r="11897" hidden="1" x14ac:dyDescent="0.25"/>
    <row r="11898" hidden="1" x14ac:dyDescent="0.25"/>
    <row r="11899" hidden="1" x14ac:dyDescent="0.25"/>
    <row r="11900" hidden="1" x14ac:dyDescent="0.25"/>
    <row r="11901" hidden="1" x14ac:dyDescent="0.25"/>
    <row r="11902" hidden="1" x14ac:dyDescent="0.25"/>
    <row r="11903" hidden="1" x14ac:dyDescent="0.25"/>
    <row r="11904" hidden="1" x14ac:dyDescent="0.25"/>
    <row r="11905" hidden="1" x14ac:dyDescent="0.25"/>
    <row r="11906" hidden="1" x14ac:dyDescent="0.25"/>
    <row r="11907" hidden="1" x14ac:dyDescent="0.25"/>
    <row r="11908" hidden="1" x14ac:dyDescent="0.25"/>
    <row r="11909" hidden="1" x14ac:dyDescent="0.25"/>
    <row r="11910" hidden="1" x14ac:dyDescent="0.25"/>
    <row r="11911" hidden="1" x14ac:dyDescent="0.25"/>
    <row r="11912" hidden="1" x14ac:dyDescent="0.25"/>
    <row r="11913" hidden="1" x14ac:dyDescent="0.25"/>
    <row r="11914" hidden="1" x14ac:dyDescent="0.25"/>
    <row r="11915" hidden="1" x14ac:dyDescent="0.25"/>
    <row r="11916" hidden="1" x14ac:dyDescent="0.25"/>
    <row r="11917" hidden="1" x14ac:dyDescent="0.25"/>
    <row r="11918" hidden="1" x14ac:dyDescent="0.25"/>
    <row r="11919" hidden="1" x14ac:dyDescent="0.25"/>
    <row r="11920" hidden="1" x14ac:dyDescent="0.25"/>
    <row r="11921" hidden="1" x14ac:dyDescent="0.25"/>
    <row r="11922" hidden="1" x14ac:dyDescent="0.25"/>
    <row r="11923" hidden="1" x14ac:dyDescent="0.25"/>
    <row r="11924" hidden="1" x14ac:dyDescent="0.25"/>
    <row r="11925" ht="30" hidden="1" customHeight="1" x14ac:dyDescent="0.25"/>
    <row r="11926" hidden="1" x14ac:dyDescent="0.25"/>
    <row r="11927" hidden="1" x14ac:dyDescent="0.25"/>
    <row r="11928" hidden="1" x14ac:dyDescent="0.25"/>
    <row r="11929" hidden="1" x14ac:dyDescent="0.25"/>
    <row r="11930" hidden="1" x14ac:dyDescent="0.25"/>
    <row r="11931" hidden="1" x14ac:dyDescent="0.25"/>
    <row r="11932" hidden="1" x14ac:dyDescent="0.25"/>
    <row r="11933" hidden="1" x14ac:dyDescent="0.25"/>
    <row r="11934" hidden="1" x14ac:dyDescent="0.25"/>
    <row r="11935" hidden="1" x14ac:dyDescent="0.25"/>
    <row r="11936" hidden="1" x14ac:dyDescent="0.25"/>
    <row r="11937" hidden="1" x14ac:dyDescent="0.25"/>
    <row r="11938" hidden="1" x14ac:dyDescent="0.25"/>
    <row r="11939" hidden="1" x14ac:dyDescent="0.25"/>
    <row r="11940" hidden="1" x14ac:dyDescent="0.25"/>
    <row r="11941" hidden="1" x14ac:dyDescent="0.25"/>
    <row r="11942" hidden="1" x14ac:dyDescent="0.25"/>
    <row r="11943" hidden="1" x14ac:dyDescent="0.25"/>
    <row r="11944" hidden="1" x14ac:dyDescent="0.25"/>
    <row r="11945" hidden="1" x14ac:dyDescent="0.25"/>
    <row r="11946" hidden="1" x14ac:dyDescent="0.25"/>
    <row r="11947" hidden="1" x14ac:dyDescent="0.25"/>
    <row r="11948" hidden="1" x14ac:dyDescent="0.25"/>
    <row r="11949" hidden="1" x14ac:dyDescent="0.25"/>
    <row r="11950" hidden="1" x14ac:dyDescent="0.25"/>
    <row r="11951" hidden="1" x14ac:dyDescent="0.25"/>
    <row r="11952" hidden="1" x14ac:dyDescent="0.25"/>
    <row r="11953" hidden="1" x14ac:dyDescent="0.25"/>
    <row r="11954" hidden="1" x14ac:dyDescent="0.25"/>
    <row r="11955" hidden="1" x14ac:dyDescent="0.25"/>
    <row r="11956" hidden="1" x14ac:dyDescent="0.25"/>
    <row r="11957" hidden="1" x14ac:dyDescent="0.25"/>
    <row r="11958" hidden="1" x14ac:dyDescent="0.25"/>
    <row r="11959" hidden="1" x14ac:dyDescent="0.25"/>
    <row r="11960" hidden="1" x14ac:dyDescent="0.25"/>
    <row r="11961" hidden="1" x14ac:dyDescent="0.25"/>
    <row r="11962" hidden="1" x14ac:dyDescent="0.25"/>
    <row r="11963" hidden="1" x14ac:dyDescent="0.25"/>
    <row r="11964" hidden="1" x14ac:dyDescent="0.25"/>
    <row r="11965" hidden="1" x14ac:dyDescent="0.25"/>
    <row r="11966" hidden="1" x14ac:dyDescent="0.25"/>
    <row r="11967" hidden="1" x14ac:dyDescent="0.25"/>
    <row r="11968" hidden="1" x14ac:dyDescent="0.25"/>
    <row r="11969" hidden="1" x14ac:dyDescent="0.25"/>
    <row r="11970" hidden="1" x14ac:dyDescent="0.25"/>
    <row r="11971" hidden="1" x14ac:dyDescent="0.25"/>
    <row r="11972" hidden="1" x14ac:dyDescent="0.25"/>
    <row r="11973" hidden="1" x14ac:dyDescent="0.25"/>
    <row r="11974" hidden="1" x14ac:dyDescent="0.25"/>
    <row r="11975" hidden="1" x14ac:dyDescent="0.25"/>
    <row r="11976" hidden="1" x14ac:dyDescent="0.25"/>
    <row r="11977" hidden="1" x14ac:dyDescent="0.25"/>
    <row r="11978" hidden="1" x14ac:dyDescent="0.25"/>
    <row r="11979" hidden="1" x14ac:dyDescent="0.25"/>
    <row r="11980" hidden="1" x14ac:dyDescent="0.25"/>
    <row r="11981" hidden="1" x14ac:dyDescent="0.25"/>
    <row r="11982" hidden="1" x14ac:dyDescent="0.25"/>
    <row r="11983" hidden="1" x14ac:dyDescent="0.25"/>
    <row r="11984" hidden="1" x14ac:dyDescent="0.25"/>
    <row r="11985" hidden="1" x14ac:dyDescent="0.25"/>
    <row r="11986" hidden="1" x14ac:dyDescent="0.25"/>
    <row r="11987" hidden="1" x14ac:dyDescent="0.25"/>
    <row r="11988" hidden="1" x14ac:dyDescent="0.25"/>
    <row r="11989" hidden="1" x14ac:dyDescent="0.25"/>
    <row r="11990" hidden="1" x14ac:dyDescent="0.25"/>
    <row r="11991" hidden="1" x14ac:dyDescent="0.25"/>
    <row r="11992" hidden="1" x14ac:dyDescent="0.25"/>
    <row r="11993" hidden="1" x14ac:dyDescent="0.25"/>
    <row r="11994" hidden="1" x14ac:dyDescent="0.25"/>
    <row r="11995" hidden="1" x14ac:dyDescent="0.25"/>
    <row r="11996" hidden="1" x14ac:dyDescent="0.25"/>
    <row r="11997" hidden="1" x14ac:dyDescent="0.25"/>
    <row r="11998" hidden="1" x14ac:dyDescent="0.25"/>
    <row r="11999" hidden="1" x14ac:dyDescent="0.25"/>
    <row r="12000" hidden="1" x14ac:dyDescent="0.25"/>
    <row r="12001" hidden="1" x14ac:dyDescent="0.25"/>
    <row r="12002" hidden="1" x14ac:dyDescent="0.25"/>
    <row r="12003" hidden="1" x14ac:dyDescent="0.25"/>
    <row r="12004" hidden="1" x14ac:dyDescent="0.25"/>
    <row r="12005" hidden="1" x14ac:dyDescent="0.25"/>
    <row r="12006" hidden="1" x14ac:dyDescent="0.25"/>
    <row r="12007" hidden="1" x14ac:dyDescent="0.25"/>
    <row r="12008" hidden="1" x14ac:dyDescent="0.25"/>
    <row r="12009" hidden="1" x14ac:dyDescent="0.25"/>
    <row r="12010" hidden="1" x14ac:dyDescent="0.25"/>
    <row r="12011" hidden="1" x14ac:dyDescent="0.25"/>
    <row r="12012" hidden="1" x14ac:dyDescent="0.25"/>
    <row r="12013" hidden="1" x14ac:dyDescent="0.25"/>
    <row r="12014" hidden="1" x14ac:dyDescent="0.25"/>
    <row r="12015" hidden="1" x14ac:dyDescent="0.25"/>
    <row r="12016" hidden="1" x14ac:dyDescent="0.25"/>
    <row r="12017" hidden="1" x14ac:dyDescent="0.25"/>
    <row r="12018" hidden="1" x14ac:dyDescent="0.25"/>
    <row r="12019" hidden="1" x14ac:dyDescent="0.25"/>
    <row r="12020" hidden="1" x14ac:dyDescent="0.25"/>
    <row r="12021" hidden="1" x14ac:dyDescent="0.25"/>
    <row r="12022" hidden="1" x14ac:dyDescent="0.25"/>
    <row r="12023" hidden="1" x14ac:dyDescent="0.25"/>
    <row r="12024" hidden="1" x14ac:dyDescent="0.25"/>
    <row r="12025" hidden="1" x14ac:dyDescent="0.25"/>
    <row r="12026" hidden="1" x14ac:dyDescent="0.25"/>
    <row r="12027" hidden="1" x14ac:dyDescent="0.25"/>
    <row r="12028" hidden="1" x14ac:dyDescent="0.25"/>
    <row r="12029" hidden="1" x14ac:dyDescent="0.25"/>
    <row r="12030" hidden="1" x14ac:dyDescent="0.25"/>
    <row r="12031" hidden="1" x14ac:dyDescent="0.25"/>
    <row r="12032" hidden="1" x14ac:dyDescent="0.25"/>
    <row r="12033" hidden="1" x14ac:dyDescent="0.25"/>
    <row r="12034" hidden="1" x14ac:dyDescent="0.25"/>
    <row r="12035" hidden="1" x14ac:dyDescent="0.25"/>
    <row r="12036" hidden="1" x14ac:dyDescent="0.25"/>
    <row r="12037" hidden="1" x14ac:dyDescent="0.25"/>
    <row r="12038" hidden="1" x14ac:dyDescent="0.25"/>
    <row r="12039" hidden="1" x14ac:dyDescent="0.25"/>
    <row r="12040" hidden="1" x14ac:dyDescent="0.25"/>
    <row r="12041" hidden="1" x14ac:dyDescent="0.25"/>
    <row r="12042" hidden="1" x14ac:dyDescent="0.25"/>
    <row r="12043" hidden="1" x14ac:dyDescent="0.25"/>
    <row r="12044" hidden="1" x14ac:dyDescent="0.25"/>
    <row r="12045" hidden="1" x14ac:dyDescent="0.25"/>
    <row r="12046" hidden="1" x14ac:dyDescent="0.25"/>
    <row r="12047" hidden="1" x14ac:dyDescent="0.25"/>
    <row r="12048" hidden="1" x14ac:dyDescent="0.25"/>
    <row r="12049" hidden="1" x14ac:dyDescent="0.25"/>
    <row r="12050" hidden="1" x14ac:dyDescent="0.25"/>
    <row r="12051" hidden="1" x14ac:dyDescent="0.25"/>
    <row r="12052" hidden="1" x14ac:dyDescent="0.25"/>
    <row r="12053" hidden="1" x14ac:dyDescent="0.25"/>
    <row r="12054" hidden="1" x14ac:dyDescent="0.25"/>
    <row r="12055" hidden="1" x14ac:dyDescent="0.25"/>
    <row r="12056" hidden="1" x14ac:dyDescent="0.25"/>
    <row r="12057" hidden="1" x14ac:dyDescent="0.25"/>
    <row r="12058" hidden="1" x14ac:dyDescent="0.25"/>
    <row r="12059" hidden="1" x14ac:dyDescent="0.25"/>
    <row r="12060" hidden="1" x14ac:dyDescent="0.25"/>
    <row r="12061" hidden="1" x14ac:dyDescent="0.25"/>
    <row r="12062" hidden="1" x14ac:dyDescent="0.25"/>
    <row r="12063" hidden="1" x14ac:dyDescent="0.25"/>
    <row r="12064" hidden="1" x14ac:dyDescent="0.25"/>
    <row r="12065" hidden="1" x14ac:dyDescent="0.25"/>
    <row r="12066" hidden="1" x14ac:dyDescent="0.25"/>
    <row r="12067" hidden="1" x14ac:dyDescent="0.25"/>
    <row r="12068" hidden="1" x14ac:dyDescent="0.25"/>
    <row r="12069" hidden="1" x14ac:dyDescent="0.25"/>
    <row r="12070" hidden="1" x14ac:dyDescent="0.25"/>
    <row r="12071" hidden="1" x14ac:dyDescent="0.25"/>
    <row r="12072" hidden="1" x14ac:dyDescent="0.25"/>
    <row r="12073" hidden="1" x14ac:dyDescent="0.25"/>
    <row r="12074" hidden="1" x14ac:dyDescent="0.25"/>
    <row r="12075" hidden="1" x14ac:dyDescent="0.25"/>
    <row r="12076" hidden="1" x14ac:dyDescent="0.25"/>
    <row r="12077" hidden="1" x14ac:dyDescent="0.25"/>
    <row r="12078" hidden="1" x14ac:dyDescent="0.25"/>
    <row r="12079" hidden="1" x14ac:dyDescent="0.25"/>
    <row r="12080" hidden="1" x14ac:dyDescent="0.25"/>
    <row r="12081" hidden="1" x14ac:dyDescent="0.25"/>
    <row r="12082" hidden="1" x14ac:dyDescent="0.25"/>
    <row r="12083" hidden="1" x14ac:dyDescent="0.25"/>
    <row r="12084" hidden="1" x14ac:dyDescent="0.25"/>
    <row r="12085" hidden="1" x14ac:dyDescent="0.25"/>
    <row r="12086" hidden="1" x14ac:dyDescent="0.25"/>
    <row r="12087" hidden="1" x14ac:dyDescent="0.25"/>
    <row r="12088" hidden="1" x14ac:dyDescent="0.25"/>
    <row r="12089" hidden="1" x14ac:dyDescent="0.25"/>
    <row r="12090" hidden="1" x14ac:dyDescent="0.25"/>
    <row r="12091" hidden="1" x14ac:dyDescent="0.25"/>
    <row r="12092" hidden="1" x14ac:dyDescent="0.25"/>
    <row r="12093" hidden="1" x14ac:dyDescent="0.25"/>
    <row r="12094" hidden="1" x14ac:dyDescent="0.25"/>
    <row r="12095" hidden="1" x14ac:dyDescent="0.25"/>
    <row r="12096" hidden="1" x14ac:dyDescent="0.25"/>
    <row r="12097" hidden="1" x14ac:dyDescent="0.25"/>
    <row r="12098" hidden="1" x14ac:dyDescent="0.25"/>
    <row r="12099" hidden="1" x14ac:dyDescent="0.25"/>
    <row r="12100" hidden="1" x14ac:dyDescent="0.25"/>
    <row r="12101" hidden="1" x14ac:dyDescent="0.25"/>
    <row r="12102" hidden="1" x14ac:dyDescent="0.25"/>
    <row r="12103" hidden="1" x14ac:dyDescent="0.25"/>
    <row r="12104" hidden="1" x14ac:dyDescent="0.25"/>
    <row r="12105" hidden="1" x14ac:dyDescent="0.25"/>
    <row r="12106" hidden="1" x14ac:dyDescent="0.25"/>
    <row r="12107" hidden="1" x14ac:dyDescent="0.25"/>
    <row r="12108" hidden="1" x14ac:dyDescent="0.25"/>
    <row r="12109" hidden="1" x14ac:dyDescent="0.25"/>
    <row r="12110" hidden="1" x14ac:dyDescent="0.25"/>
    <row r="12111" hidden="1" x14ac:dyDescent="0.25"/>
    <row r="12112" hidden="1" x14ac:dyDescent="0.25"/>
    <row r="12113" hidden="1" x14ac:dyDescent="0.25"/>
    <row r="12114" hidden="1" x14ac:dyDescent="0.25"/>
    <row r="12115" hidden="1" x14ac:dyDescent="0.25"/>
    <row r="12116" hidden="1" x14ac:dyDescent="0.25"/>
    <row r="12117" hidden="1" x14ac:dyDescent="0.25"/>
    <row r="12118" hidden="1" x14ac:dyDescent="0.25"/>
    <row r="12119" hidden="1" x14ac:dyDescent="0.25"/>
    <row r="12120" hidden="1" x14ac:dyDescent="0.25"/>
    <row r="12121" hidden="1" x14ac:dyDescent="0.25"/>
    <row r="12122" hidden="1" x14ac:dyDescent="0.25"/>
    <row r="12123" hidden="1" x14ac:dyDescent="0.25"/>
    <row r="12124" hidden="1" x14ac:dyDescent="0.25"/>
    <row r="12125" hidden="1" x14ac:dyDescent="0.25"/>
    <row r="12126" hidden="1" x14ac:dyDescent="0.25"/>
    <row r="12127" hidden="1" x14ac:dyDescent="0.25"/>
    <row r="12128" hidden="1" x14ac:dyDescent="0.25"/>
    <row r="12129" hidden="1" x14ac:dyDescent="0.25"/>
    <row r="12130" hidden="1" x14ac:dyDescent="0.25"/>
    <row r="12131" hidden="1" x14ac:dyDescent="0.25"/>
    <row r="12132" hidden="1" x14ac:dyDescent="0.25"/>
    <row r="12133" hidden="1" x14ac:dyDescent="0.25"/>
    <row r="12134" hidden="1" x14ac:dyDescent="0.25"/>
    <row r="12135" hidden="1" x14ac:dyDescent="0.25"/>
    <row r="12136" hidden="1" x14ac:dyDescent="0.25"/>
    <row r="12137" hidden="1" x14ac:dyDescent="0.25"/>
    <row r="12138" hidden="1" x14ac:dyDescent="0.25"/>
    <row r="12139" hidden="1" x14ac:dyDescent="0.25"/>
    <row r="12140" hidden="1" x14ac:dyDescent="0.25"/>
    <row r="12141" hidden="1" x14ac:dyDescent="0.25"/>
    <row r="12142" hidden="1" x14ac:dyDescent="0.25"/>
    <row r="12143" hidden="1" x14ac:dyDescent="0.25"/>
    <row r="12144" hidden="1" x14ac:dyDescent="0.25"/>
    <row r="12145" hidden="1" x14ac:dyDescent="0.25"/>
    <row r="12146" hidden="1" x14ac:dyDescent="0.25"/>
    <row r="12147" hidden="1" x14ac:dyDescent="0.25"/>
    <row r="12148" hidden="1" x14ac:dyDescent="0.25"/>
    <row r="12149" hidden="1" x14ac:dyDescent="0.25"/>
    <row r="12150" hidden="1" x14ac:dyDescent="0.25"/>
    <row r="12151" hidden="1" x14ac:dyDescent="0.25"/>
    <row r="12152" hidden="1" x14ac:dyDescent="0.25"/>
    <row r="12153" hidden="1" x14ac:dyDescent="0.25"/>
    <row r="12154" hidden="1" x14ac:dyDescent="0.25"/>
    <row r="12155" hidden="1" x14ac:dyDescent="0.25"/>
    <row r="12156" hidden="1" x14ac:dyDescent="0.25"/>
    <row r="12157" hidden="1" x14ac:dyDescent="0.25"/>
    <row r="12158" hidden="1" x14ac:dyDescent="0.25"/>
    <row r="12159" hidden="1" x14ac:dyDescent="0.25"/>
    <row r="12160" hidden="1" x14ac:dyDescent="0.25"/>
    <row r="12161" hidden="1" x14ac:dyDescent="0.25"/>
    <row r="12162" hidden="1" x14ac:dyDescent="0.25"/>
    <row r="12163" hidden="1" x14ac:dyDescent="0.25"/>
    <row r="12164" hidden="1" x14ac:dyDescent="0.25"/>
    <row r="12165" hidden="1" x14ac:dyDescent="0.25"/>
    <row r="12166" hidden="1" x14ac:dyDescent="0.25"/>
    <row r="12167" hidden="1" x14ac:dyDescent="0.25"/>
    <row r="12168" hidden="1" x14ac:dyDescent="0.25"/>
    <row r="12169" hidden="1" x14ac:dyDescent="0.25"/>
    <row r="12170" hidden="1" x14ac:dyDescent="0.25"/>
    <row r="12171" hidden="1" x14ac:dyDescent="0.25"/>
    <row r="12172" hidden="1" x14ac:dyDescent="0.25"/>
    <row r="12173" hidden="1" x14ac:dyDescent="0.25"/>
    <row r="12174" hidden="1" x14ac:dyDescent="0.25"/>
    <row r="12175" hidden="1" x14ac:dyDescent="0.25"/>
    <row r="12176" hidden="1" x14ac:dyDescent="0.25"/>
    <row r="12177" hidden="1" x14ac:dyDescent="0.25"/>
    <row r="12178" hidden="1" x14ac:dyDescent="0.25"/>
    <row r="12179" hidden="1" x14ac:dyDescent="0.25"/>
    <row r="12180" hidden="1" x14ac:dyDescent="0.25"/>
    <row r="12181" hidden="1" x14ac:dyDescent="0.25"/>
    <row r="12182" hidden="1" x14ac:dyDescent="0.25"/>
    <row r="12183" hidden="1" x14ac:dyDescent="0.25"/>
    <row r="12184" hidden="1" x14ac:dyDescent="0.25"/>
    <row r="12185" hidden="1" x14ac:dyDescent="0.25"/>
    <row r="12186" hidden="1" x14ac:dyDescent="0.25"/>
    <row r="12187" hidden="1" x14ac:dyDescent="0.25"/>
    <row r="12188" hidden="1" x14ac:dyDescent="0.25"/>
    <row r="12189" hidden="1" x14ac:dyDescent="0.25"/>
    <row r="12190" hidden="1" x14ac:dyDescent="0.25"/>
    <row r="12191" hidden="1" x14ac:dyDescent="0.25"/>
    <row r="12192" hidden="1" x14ac:dyDescent="0.25"/>
    <row r="12193" hidden="1" x14ac:dyDescent="0.25"/>
    <row r="12194" hidden="1" x14ac:dyDescent="0.25"/>
    <row r="12195" hidden="1" x14ac:dyDescent="0.25"/>
    <row r="12196" hidden="1" x14ac:dyDescent="0.25"/>
    <row r="12197" ht="30" hidden="1" customHeight="1" x14ac:dyDescent="0.25"/>
    <row r="12198" hidden="1" x14ac:dyDescent="0.25"/>
    <row r="12199" hidden="1" x14ac:dyDescent="0.25"/>
    <row r="12200" hidden="1" x14ac:dyDescent="0.25"/>
    <row r="12201" hidden="1" x14ac:dyDescent="0.25"/>
    <row r="12202" hidden="1" x14ac:dyDescent="0.25"/>
    <row r="12203" hidden="1" x14ac:dyDescent="0.25"/>
    <row r="12204" hidden="1" x14ac:dyDescent="0.25"/>
    <row r="12205" hidden="1" x14ac:dyDescent="0.25"/>
    <row r="12206" hidden="1" x14ac:dyDescent="0.25"/>
    <row r="12207" hidden="1" x14ac:dyDescent="0.25"/>
    <row r="12208" hidden="1" x14ac:dyDescent="0.25"/>
    <row r="12209" hidden="1" x14ac:dyDescent="0.25"/>
    <row r="12210" hidden="1" x14ac:dyDescent="0.25"/>
    <row r="12211" hidden="1" x14ac:dyDescent="0.25"/>
    <row r="12212" hidden="1" x14ac:dyDescent="0.25"/>
    <row r="12213" hidden="1" x14ac:dyDescent="0.25"/>
    <row r="12214" hidden="1" x14ac:dyDescent="0.25"/>
    <row r="12215" hidden="1" x14ac:dyDescent="0.25"/>
    <row r="12216" hidden="1" x14ac:dyDescent="0.25"/>
    <row r="12217" hidden="1" x14ac:dyDescent="0.25"/>
    <row r="12218" hidden="1" x14ac:dyDescent="0.25"/>
    <row r="12219" hidden="1" x14ac:dyDescent="0.25"/>
    <row r="12220" hidden="1" x14ac:dyDescent="0.25"/>
    <row r="12221" hidden="1" x14ac:dyDescent="0.25"/>
    <row r="12222" hidden="1" x14ac:dyDescent="0.25"/>
    <row r="12223" hidden="1" x14ac:dyDescent="0.25"/>
    <row r="12224" hidden="1" x14ac:dyDescent="0.25"/>
    <row r="12225" hidden="1" x14ac:dyDescent="0.25"/>
    <row r="12226" hidden="1" x14ac:dyDescent="0.25"/>
    <row r="12227" hidden="1" x14ac:dyDescent="0.25"/>
    <row r="12228" hidden="1" x14ac:dyDescent="0.25"/>
    <row r="12229" hidden="1" x14ac:dyDescent="0.25"/>
    <row r="12230" hidden="1" x14ac:dyDescent="0.25"/>
    <row r="12231" hidden="1" x14ac:dyDescent="0.25"/>
    <row r="12232" hidden="1" x14ac:dyDescent="0.25"/>
    <row r="12233" hidden="1" x14ac:dyDescent="0.25"/>
    <row r="12234" hidden="1" x14ac:dyDescent="0.25"/>
    <row r="12235" hidden="1" x14ac:dyDescent="0.25"/>
    <row r="12236" hidden="1" x14ac:dyDescent="0.25"/>
    <row r="12237" hidden="1" x14ac:dyDescent="0.25"/>
    <row r="12238" hidden="1" x14ac:dyDescent="0.25"/>
    <row r="12239" hidden="1" x14ac:dyDescent="0.25"/>
    <row r="12240" hidden="1" x14ac:dyDescent="0.25"/>
    <row r="12241" hidden="1" x14ac:dyDescent="0.25"/>
    <row r="12242" hidden="1" x14ac:dyDescent="0.25"/>
    <row r="12243" hidden="1" x14ac:dyDescent="0.25"/>
    <row r="12244" hidden="1" x14ac:dyDescent="0.25"/>
    <row r="12245" hidden="1" x14ac:dyDescent="0.25"/>
    <row r="12246" hidden="1" x14ac:dyDescent="0.25"/>
    <row r="12247" hidden="1" x14ac:dyDescent="0.25"/>
    <row r="12248" hidden="1" x14ac:dyDescent="0.25"/>
    <row r="12249" hidden="1" x14ac:dyDescent="0.25"/>
    <row r="12250" hidden="1" x14ac:dyDescent="0.25"/>
    <row r="12251" hidden="1" x14ac:dyDescent="0.25"/>
    <row r="12252" hidden="1" x14ac:dyDescent="0.25"/>
    <row r="12253" hidden="1" x14ac:dyDescent="0.25"/>
    <row r="12254" hidden="1" x14ac:dyDescent="0.25"/>
    <row r="12255" hidden="1" x14ac:dyDescent="0.25"/>
    <row r="12256" hidden="1" x14ac:dyDescent="0.25"/>
    <row r="12257" hidden="1" x14ac:dyDescent="0.25"/>
    <row r="12258" hidden="1" x14ac:dyDescent="0.25"/>
    <row r="12259" hidden="1" x14ac:dyDescent="0.25"/>
    <row r="12260" hidden="1" x14ac:dyDescent="0.25"/>
    <row r="12261" hidden="1" x14ac:dyDescent="0.25"/>
    <row r="12262" hidden="1" x14ac:dyDescent="0.25"/>
    <row r="12263" hidden="1" x14ac:dyDescent="0.25"/>
    <row r="12264" hidden="1" x14ac:dyDescent="0.25"/>
    <row r="12265" hidden="1" x14ac:dyDescent="0.25"/>
    <row r="12266" hidden="1" x14ac:dyDescent="0.25"/>
    <row r="12267" hidden="1" x14ac:dyDescent="0.25"/>
    <row r="12268" hidden="1" x14ac:dyDescent="0.25"/>
    <row r="12269" hidden="1" x14ac:dyDescent="0.25"/>
    <row r="12270" hidden="1" x14ac:dyDescent="0.25"/>
    <row r="12271" hidden="1" x14ac:dyDescent="0.25"/>
    <row r="12272" hidden="1" x14ac:dyDescent="0.25"/>
    <row r="12273" hidden="1" x14ac:dyDescent="0.25"/>
    <row r="12274" hidden="1" x14ac:dyDescent="0.25"/>
    <row r="12275" hidden="1" x14ac:dyDescent="0.25"/>
    <row r="12276" hidden="1" x14ac:dyDescent="0.25"/>
    <row r="12277" hidden="1" x14ac:dyDescent="0.25"/>
    <row r="12278" hidden="1" x14ac:dyDescent="0.25"/>
    <row r="12279" hidden="1" x14ac:dyDescent="0.25"/>
    <row r="12280" hidden="1" x14ac:dyDescent="0.25"/>
    <row r="12281" hidden="1" x14ac:dyDescent="0.25"/>
    <row r="12282" hidden="1" x14ac:dyDescent="0.25"/>
    <row r="12283" hidden="1" x14ac:dyDescent="0.25"/>
    <row r="12284" hidden="1" x14ac:dyDescent="0.25"/>
    <row r="12285" hidden="1" x14ac:dyDescent="0.25"/>
    <row r="12286" hidden="1" x14ac:dyDescent="0.25"/>
    <row r="12287" hidden="1" x14ac:dyDescent="0.25"/>
    <row r="12288" hidden="1" x14ac:dyDescent="0.25"/>
    <row r="12289" hidden="1" x14ac:dyDescent="0.25"/>
    <row r="12290" hidden="1" x14ac:dyDescent="0.25"/>
    <row r="12291" hidden="1" x14ac:dyDescent="0.25"/>
    <row r="12292" hidden="1" x14ac:dyDescent="0.25"/>
    <row r="12293" hidden="1" x14ac:dyDescent="0.25"/>
    <row r="12294" hidden="1" x14ac:dyDescent="0.25"/>
    <row r="12295" hidden="1" x14ac:dyDescent="0.25"/>
    <row r="12296" hidden="1" x14ac:dyDescent="0.25"/>
    <row r="12297" hidden="1" x14ac:dyDescent="0.25"/>
    <row r="12298" hidden="1" x14ac:dyDescent="0.25"/>
    <row r="12299" hidden="1" x14ac:dyDescent="0.25"/>
    <row r="12300" hidden="1" x14ac:dyDescent="0.25"/>
    <row r="12301" hidden="1" x14ac:dyDescent="0.25"/>
    <row r="12302" hidden="1" x14ac:dyDescent="0.25"/>
    <row r="12303" hidden="1" x14ac:dyDescent="0.25"/>
    <row r="12304" hidden="1" x14ac:dyDescent="0.25"/>
    <row r="12305" hidden="1" x14ac:dyDescent="0.25"/>
    <row r="12306" hidden="1" x14ac:dyDescent="0.25"/>
    <row r="12307" hidden="1" x14ac:dyDescent="0.25"/>
    <row r="12308" hidden="1" x14ac:dyDescent="0.25"/>
    <row r="12309" hidden="1" x14ac:dyDescent="0.25"/>
    <row r="12310" hidden="1" x14ac:dyDescent="0.25"/>
    <row r="12311" hidden="1" x14ac:dyDescent="0.25"/>
    <row r="12312" hidden="1" x14ac:dyDescent="0.25"/>
    <row r="12313" hidden="1" x14ac:dyDescent="0.25"/>
    <row r="12314" hidden="1" x14ac:dyDescent="0.25"/>
    <row r="12315" hidden="1" x14ac:dyDescent="0.25"/>
    <row r="12316" hidden="1" x14ac:dyDescent="0.25"/>
    <row r="12317" hidden="1" x14ac:dyDescent="0.25"/>
    <row r="12318" hidden="1" x14ac:dyDescent="0.25"/>
    <row r="12319" hidden="1" x14ac:dyDescent="0.25"/>
    <row r="12320" hidden="1" x14ac:dyDescent="0.25"/>
    <row r="12321" hidden="1" x14ac:dyDescent="0.25"/>
    <row r="12322" hidden="1" x14ac:dyDescent="0.25"/>
    <row r="12323" hidden="1" x14ac:dyDescent="0.25"/>
    <row r="12324" hidden="1" x14ac:dyDescent="0.25"/>
    <row r="12325" hidden="1" x14ac:dyDescent="0.25"/>
    <row r="12326" hidden="1" x14ac:dyDescent="0.25"/>
    <row r="12327" hidden="1" x14ac:dyDescent="0.25"/>
    <row r="12328" hidden="1" x14ac:dyDescent="0.25"/>
    <row r="12329" hidden="1" x14ac:dyDescent="0.25"/>
    <row r="12330" hidden="1" x14ac:dyDescent="0.25"/>
    <row r="12331" hidden="1" x14ac:dyDescent="0.25"/>
    <row r="12332" hidden="1" x14ac:dyDescent="0.25"/>
    <row r="12333" hidden="1" x14ac:dyDescent="0.25"/>
    <row r="12334" hidden="1" x14ac:dyDescent="0.25"/>
    <row r="12335" hidden="1" x14ac:dyDescent="0.25"/>
    <row r="12336" hidden="1" x14ac:dyDescent="0.25"/>
    <row r="12337" hidden="1" x14ac:dyDescent="0.25"/>
    <row r="12338" hidden="1" x14ac:dyDescent="0.25"/>
    <row r="12339" hidden="1" x14ac:dyDescent="0.25"/>
    <row r="12340" hidden="1" x14ac:dyDescent="0.25"/>
    <row r="12341" hidden="1" x14ac:dyDescent="0.25"/>
    <row r="12342" hidden="1" x14ac:dyDescent="0.25"/>
    <row r="12343" hidden="1" x14ac:dyDescent="0.25"/>
    <row r="12344" hidden="1" x14ac:dyDescent="0.25"/>
    <row r="12345" hidden="1" x14ac:dyDescent="0.25"/>
    <row r="12346" hidden="1" x14ac:dyDescent="0.25"/>
    <row r="12347" hidden="1" x14ac:dyDescent="0.25"/>
    <row r="12348" hidden="1" x14ac:dyDescent="0.25"/>
    <row r="12349" hidden="1" x14ac:dyDescent="0.25"/>
    <row r="12350" hidden="1" x14ac:dyDescent="0.25"/>
    <row r="12351" hidden="1" x14ac:dyDescent="0.25"/>
    <row r="12352" hidden="1" x14ac:dyDescent="0.25"/>
    <row r="12353" hidden="1" x14ac:dyDescent="0.25"/>
    <row r="12354" hidden="1" x14ac:dyDescent="0.25"/>
    <row r="12355" hidden="1" x14ac:dyDescent="0.25"/>
    <row r="12356" hidden="1" x14ac:dyDescent="0.25"/>
    <row r="12357" hidden="1" x14ac:dyDescent="0.25"/>
    <row r="12358" hidden="1" x14ac:dyDescent="0.25"/>
    <row r="12359" hidden="1" x14ac:dyDescent="0.25"/>
    <row r="12360" hidden="1" x14ac:dyDescent="0.25"/>
    <row r="12361" hidden="1" x14ac:dyDescent="0.25"/>
    <row r="12362" hidden="1" x14ac:dyDescent="0.25"/>
    <row r="12363" hidden="1" x14ac:dyDescent="0.25"/>
    <row r="12364" hidden="1" x14ac:dyDescent="0.25"/>
    <row r="12365" hidden="1" x14ac:dyDescent="0.25"/>
    <row r="12366" hidden="1" x14ac:dyDescent="0.25"/>
    <row r="12367" hidden="1" x14ac:dyDescent="0.25"/>
    <row r="12368" hidden="1" x14ac:dyDescent="0.25"/>
    <row r="12369" hidden="1" x14ac:dyDescent="0.25"/>
    <row r="12370" hidden="1" x14ac:dyDescent="0.25"/>
    <row r="12371" hidden="1" x14ac:dyDescent="0.25"/>
    <row r="12372" hidden="1" x14ac:dyDescent="0.25"/>
    <row r="12373" hidden="1" x14ac:dyDescent="0.25"/>
    <row r="12374" hidden="1" x14ac:dyDescent="0.25"/>
    <row r="12375" hidden="1" x14ac:dyDescent="0.25"/>
    <row r="12376" hidden="1" x14ac:dyDescent="0.25"/>
    <row r="12377" hidden="1" x14ac:dyDescent="0.25"/>
    <row r="12378" hidden="1" x14ac:dyDescent="0.25"/>
    <row r="12379" hidden="1" x14ac:dyDescent="0.25"/>
    <row r="12380" hidden="1" x14ac:dyDescent="0.25"/>
    <row r="12381" hidden="1" x14ac:dyDescent="0.25"/>
    <row r="12382" hidden="1" x14ac:dyDescent="0.25"/>
    <row r="12383" hidden="1" x14ac:dyDescent="0.25"/>
    <row r="12384" hidden="1" x14ac:dyDescent="0.25"/>
    <row r="12385" hidden="1" x14ac:dyDescent="0.25"/>
    <row r="12386" hidden="1" x14ac:dyDescent="0.25"/>
    <row r="12387" hidden="1" x14ac:dyDescent="0.25"/>
    <row r="12388" hidden="1" x14ac:dyDescent="0.25"/>
    <row r="12389" hidden="1" x14ac:dyDescent="0.25"/>
    <row r="12390" hidden="1" x14ac:dyDescent="0.25"/>
    <row r="12391" hidden="1" x14ac:dyDescent="0.25"/>
    <row r="12392" hidden="1" x14ac:dyDescent="0.25"/>
    <row r="12393" hidden="1" x14ac:dyDescent="0.25"/>
    <row r="12394" hidden="1" x14ac:dyDescent="0.25"/>
    <row r="12395" hidden="1" x14ac:dyDescent="0.25"/>
    <row r="12396" hidden="1" x14ac:dyDescent="0.25"/>
    <row r="12397" hidden="1" x14ac:dyDescent="0.25"/>
    <row r="12398" hidden="1" x14ac:dyDescent="0.25"/>
    <row r="12399" hidden="1" x14ac:dyDescent="0.25"/>
    <row r="12400" hidden="1" x14ac:dyDescent="0.25"/>
    <row r="12401" hidden="1" x14ac:dyDescent="0.25"/>
    <row r="12402" hidden="1" x14ac:dyDescent="0.25"/>
    <row r="12403" hidden="1" x14ac:dyDescent="0.25"/>
    <row r="12404" hidden="1" x14ac:dyDescent="0.25"/>
    <row r="12405" hidden="1" x14ac:dyDescent="0.25"/>
    <row r="12406" hidden="1" x14ac:dyDescent="0.25"/>
    <row r="12407" hidden="1" x14ac:dyDescent="0.25"/>
    <row r="12408" hidden="1" x14ac:dyDescent="0.25"/>
    <row r="12409" hidden="1" x14ac:dyDescent="0.25"/>
    <row r="12410" hidden="1" x14ac:dyDescent="0.25"/>
    <row r="12411" hidden="1" x14ac:dyDescent="0.25"/>
    <row r="12412" hidden="1" x14ac:dyDescent="0.25"/>
    <row r="12413" hidden="1" x14ac:dyDescent="0.25"/>
    <row r="12414" hidden="1" x14ac:dyDescent="0.25"/>
    <row r="12415" hidden="1" x14ac:dyDescent="0.25"/>
    <row r="12416" hidden="1" x14ac:dyDescent="0.25"/>
    <row r="12417" hidden="1" x14ac:dyDescent="0.25"/>
    <row r="12418" hidden="1" x14ac:dyDescent="0.25"/>
    <row r="12419" hidden="1" x14ac:dyDescent="0.25"/>
    <row r="12420" hidden="1" x14ac:dyDescent="0.25"/>
    <row r="12421" hidden="1" x14ac:dyDescent="0.25"/>
    <row r="12422" hidden="1" x14ac:dyDescent="0.25"/>
    <row r="12423" hidden="1" x14ac:dyDescent="0.25"/>
    <row r="12424" hidden="1" x14ac:dyDescent="0.25"/>
    <row r="12425" hidden="1" x14ac:dyDescent="0.25"/>
    <row r="12426" hidden="1" x14ac:dyDescent="0.25"/>
    <row r="12427" hidden="1" x14ac:dyDescent="0.25"/>
    <row r="12428" hidden="1" x14ac:dyDescent="0.25"/>
    <row r="12429" hidden="1" x14ac:dyDescent="0.25"/>
    <row r="12430" hidden="1" x14ac:dyDescent="0.25"/>
    <row r="12431" hidden="1" x14ac:dyDescent="0.25"/>
    <row r="12432" hidden="1" x14ac:dyDescent="0.25"/>
    <row r="12433" hidden="1" x14ac:dyDescent="0.25"/>
    <row r="12434" hidden="1" x14ac:dyDescent="0.25"/>
    <row r="12435" hidden="1" x14ac:dyDescent="0.25"/>
    <row r="12436" hidden="1" x14ac:dyDescent="0.25"/>
    <row r="12437" hidden="1" x14ac:dyDescent="0.25"/>
    <row r="12438" hidden="1" x14ac:dyDescent="0.25"/>
    <row r="12439" hidden="1" x14ac:dyDescent="0.25"/>
    <row r="12440" hidden="1" x14ac:dyDescent="0.25"/>
    <row r="12441" hidden="1" x14ac:dyDescent="0.25"/>
    <row r="12442" hidden="1" x14ac:dyDescent="0.25"/>
    <row r="12443" hidden="1" x14ac:dyDescent="0.25"/>
    <row r="12444" hidden="1" x14ac:dyDescent="0.25"/>
    <row r="12445" hidden="1" x14ac:dyDescent="0.25"/>
    <row r="12446" hidden="1" x14ac:dyDescent="0.25"/>
    <row r="12447" hidden="1" x14ac:dyDescent="0.25"/>
    <row r="12448" hidden="1" x14ac:dyDescent="0.25"/>
    <row r="12449" hidden="1" x14ac:dyDescent="0.25"/>
    <row r="12450" hidden="1" x14ac:dyDescent="0.25"/>
    <row r="12451" hidden="1" x14ac:dyDescent="0.25"/>
    <row r="12452" hidden="1" x14ac:dyDescent="0.25"/>
    <row r="12453" hidden="1" x14ac:dyDescent="0.25"/>
    <row r="12454" hidden="1" x14ac:dyDescent="0.25"/>
    <row r="12455" hidden="1" x14ac:dyDescent="0.25"/>
    <row r="12456" hidden="1" x14ac:dyDescent="0.25"/>
    <row r="12457" hidden="1" x14ac:dyDescent="0.25"/>
    <row r="12458" hidden="1" x14ac:dyDescent="0.25"/>
    <row r="12459" hidden="1" x14ac:dyDescent="0.25"/>
    <row r="12460" hidden="1" x14ac:dyDescent="0.25"/>
    <row r="12461" hidden="1" x14ac:dyDescent="0.25"/>
    <row r="12462" hidden="1" x14ac:dyDescent="0.25"/>
    <row r="12463" hidden="1" x14ac:dyDescent="0.25"/>
    <row r="12464" hidden="1" x14ac:dyDescent="0.25"/>
    <row r="12465" hidden="1" x14ac:dyDescent="0.25"/>
    <row r="12466" hidden="1" x14ac:dyDescent="0.25"/>
    <row r="12467" hidden="1" x14ac:dyDescent="0.25"/>
    <row r="12468" hidden="1" x14ac:dyDescent="0.25"/>
    <row r="12469" hidden="1" x14ac:dyDescent="0.25"/>
    <row r="12470" hidden="1" x14ac:dyDescent="0.25"/>
    <row r="12471" hidden="1" x14ac:dyDescent="0.25"/>
    <row r="12472" hidden="1" x14ac:dyDescent="0.25"/>
    <row r="12473" hidden="1" x14ac:dyDescent="0.25"/>
    <row r="12474" hidden="1" x14ac:dyDescent="0.25"/>
    <row r="12475" hidden="1" x14ac:dyDescent="0.25"/>
    <row r="12476" hidden="1" x14ac:dyDescent="0.25"/>
    <row r="12477" hidden="1" x14ac:dyDescent="0.25"/>
    <row r="12478" hidden="1" x14ac:dyDescent="0.25"/>
    <row r="12479" hidden="1" x14ac:dyDescent="0.25"/>
    <row r="12480" hidden="1" x14ac:dyDescent="0.25"/>
    <row r="12481" hidden="1" x14ac:dyDescent="0.25"/>
    <row r="12482" hidden="1" x14ac:dyDescent="0.25"/>
    <row r="12483" hidden="1" x14ac:dyDescent="0.25"/>
    <row r="12484" hidden="1" x14ac:dyDescent="0.25"/>
    <row r="12485" hidden="1" x14ac:dyDescent="0.25"/>
    <row r="12486" hidden="1" x14ac:dyDescent="0.25"/>
    <row r="12487" hidden="1" x14ac:dyDescent="0.25"/>
    <row r="12488" hidden="1" x14ac:dyDescent="0.25"/>
    <row r="12489" hidden="1" x14ac:dyDescent="0.25"/>
    <row r="12490" hidden="1" x14ac:dyDescent="0.25"/>
    <row r="12491" hidden="1" x14ac:dyDescent="0.25"/>
    <row r="12492" hidden="1" x14ac:dyDescent="0.25"/>
    <row r="12493" hidden="1" x14ac:dyDescent="0.25"/>
    <row r="12494" hidden="1" x14ac:dyDescent="0.25"/>
    <row r="12495" hidden="1" x14ac:dyDescent="0.25"/>
    <row r="12496" hidden="1" x14ac:dyDescent="0.25"/>
    <row r="12497" hidden="1" x14ac:dyDescent="0.25"/>
    <row r="12498" hidden="1" x14ac:dyDescent="0.25"/>
    <row r="12499" hidden="1" x14ac:dyDescent="0.25"/>
    <row r="12500" hidden="1" x14ac:dyDescent="0.25"/>
    <row r="12501" hidden="1" x14ac:dyDescent="0.25"/>
    <row r="12502" hidden="1" x14ac:dyDescent="0.25"/>
    <row r="12503" hidden="1" x14ac:dyDescent="0.25"/>
    <row r="12504" hidden="1" x14ac:dyDescent="0.25"/>
    <row r="12505" hidden="1" x14ac:dyDescent="0.25"/>
    <row r="12506" hidden="1" x14ac:dyDescent="0.25"/>
    <row r="12507" hidden="1" x14ac:dyDescent="0.25"/>
    <row r="12508" hidden="1" x14ac:dyDescent="0.25"/>
    <row r="12509" hidden="1" x14ac:dyDescent="0.25"/>
    <row r="12510" hidden="1" x14ac:dyDescent="0.25"/>
    <row r="12511" hidden="1" x14ac:dyDescent="0.25"/>
    <row r="12512" hidden="1" x14ac:dyDescent="0.25"/>
    <row r="12513" hidden="1" x14ac:dyDescent="0.25"/>
    <row r="12514" hidden="1" x14ac:dyDescent="0.25"/>
    <row r="12515" hidden="1" x14ac:dyDescent="0.25"/>
    <row r="12516" hidden="1" x14ac:dyDescent="0.25"/>
    <row r="12517" hidden="1" x14ac:dyDescent="0.25"/>
    <row r="12518" hidden="1" x14ac:dyDescent="0.25"/>
    <row r="12519" hidden="1" x14ac:dyDescent="0.25"/>
    <row r="12520" hidden="1" x14ac:dyDescent="0.25"/>
    <row r="12521" hidden="1" x14ac:dyDescent="0.25"/>
    <row r="12522" hidden="1" x14ac:dyDescent="0.25"/>
    <row r="12523" hidden="1" x14ac:dyDescent="0.25"/>
    <row r="12524" hidden="1" x14ac:dyDescent="0.25"/>
    <row r="12525" hidden="1" x14ac:dyDescent="0.25"/>
    <row r="12526" hidden="1" x14ac:dyDescent="0.25"/>
    <row r="12527" hidden="1" x14ac:dyDescent="0.25"/>
    <row r="12528" hidden="1" x14ac:dyDescent="0.25"/>
    <row r="12529" hidden="1" x14ac:dyDescent="0.25"/>
    <row r="12530" hidden="1" x14ac:dyDescent="0.25"/>
    <row r="12531" hidden="1" x14ac:dyDescent="0.25"/>
    <row r="12532" hidden="1" x14ac:dyDescent="0.25"/>
    <row r="12533" hidden="1" x14ac:dyDescent="0.25"/>
    <row r="12534" hidden="1" x14ac:dyDescent="0.25"/>
    <row r="12535" hidden="1" x14ac:dyDescent="0.25"/>
    <row r="12536" hidden="1" x14ac:dyDescent="0.25"/>
    <row r="12537" hidden="1" x14ac:dyDescent="0.25"/>
    <row r="12538" hidden="1" x14ac:dyDescent="0.25"/>
    <row r="12539" hidden="1" x14ac:dyDescent="0.25"/>
    <row r="12540" hidden="1" x14ac:dyDescent="0.25"/>
    <row r="12541" hidden="1" x14ac:dyDescent="0.25"/>
    <row r="12542" hidden="1" x14ac:dyDescent="0.25"/>
    <row r="12543" hidden="1" x14ac:dyDescent="0.25"/>
    <row r="12544" hidden="1" x14ac:dyDescent="0.25"/>
    <row r="12545" hidden="1" x14ac:dyDescent="0.25"/>
    <row r="12546" hidden="1" x14ac:dyDescent="0.25"/>
    <row r="12547" hidden="1" x14ac:dyDescent="0.25"/>
    <row r="12548" hidden="1" x14ac:dyDescent="0.25"/>
    <row r="12549" hidden="1" x14ac:dyDescent="0.25"/>
    <row r="12550" hidden="1" x14ac:dyDescent="0.25"/>
    <row r="12551" hidden="1" x14ac:dyDescent="0.25"/>
    <row r="12552" hidden="1" x14ac:dyDescent="0.25"/>
    <row r="12553" hidden="1" x14ac:dyDescent="0.25"/>
    <row r="12554" hidden="1" x14ac:dyDescent="0.25"/>
    <row r="12555" hidden="1" x14ac:dyDescent="0.25"/>
    <row r="12556" hidden="1" x14ac:dyDescent="0.25"/>
    <row r="12557" hidden="1" x14ac:dyDescent="0.25"/>
    <row r="12558" hidden="1" x14ac:dyDescent="0.25"/>
    <row r="12559" hidden="1" x14ac:dyDescent="0.25"/>
    <row r="12560" hidden="1" x14ac:dyDescent="0.25"/>
    <row r="12561" hidden="1" x14ac:dyDescent="0.25"/>
    <row r="12562" hidden="1" x14ac:dyDescent="0.25"/>
    <row r="12563" hidden="1" x14ac:dyDescent="0.25"/>
    <row r="12564" hidden="1" x14ac:dyDescent="0.25"/>
    <row r="12565" hidden="1" x14ac:dyDescent="0.25"/>
    <row r="12566" ht="30" hidden="1" customHeight="1" x14ac:dyDescent="0.25"/>
    <row r="12567" hidden="1" x14ac:dyDescent="0.25"/>
    <row r="12568" hidden="1" x14ac:dyDescent="0.25"/>
    <row r="12569" hidden="1" x14ac:dyDescent="0.25"/>
    <row r="12570" hidden="1" x14ac:dyDescent="0.25"/>
    <row r="12571" hidden="1" x14ac:dyDescent="0.25"/>
    <row r="12572" hidden="1" x14ac:dyDescent="0.25"/>
    <row r="12573" hidden="1" x14ac:dyDescent="0.25"/>
    <row r="12574" hidden="1" x14ac:dyDescent="0.25"/>
    <row r="12575" hidden="1" x14ac:dyDescent="0.25"/>
    <row r="12576" hidden="1" x14ac:dyDescent="0.25"/>
    <row r="12577" hidden="1" x14ac:dyDescent="0.25"/>
    <row r="12578" hidden="1" x14ac:dyDescent="0.25"/>
    <row r="12579" hidden="1" x14ac:dyDescent="0.25"/>
    <row r="12580" hidden="1" x14ac:dyDescent="0.25"/>
    <row r="12581" hidden="1" x14ac:dyDescent="0.25"/>
    <row r="12582" hidden="1" x14ac:dyDescent="0.25"/>
    <row r="12583" hidden="1" x14ac:dyDescent="0.25"/>
    <row r="12584" hidden="1" x14ac:dyDescent="0.25"/>
    <row r="12585" hidden="1" x14ac:dyDescent="0.25"/>
    <row r="12586" hidden="1" x14ac:dyDescent="0.25"/>
    <row r="12587" hidden="1" x14ac:dyDescent="0.25"/>
    <row r="12588" hidden="1" x14ac:dyDescent="0.25"/>
    <row r="12589" hidden="1" x14ac:dyDescent="0.25"/>
    <row r="12590" hidden="1" x14ac:dyDescent="0.25"/>
    <row r="12591" hidden="1" x14ac:dyDescent="0.25"/>
    <row r="12592" hidden="1" x14ac:dyDescent="0.25"/>
    <row r="12593" hidden="1" x14ac:dyDescent="0.25"/>
    <row r="12594" hidden="1" x14ac:dyDescent="0.25"/>
    <row r="12595" hidden="1" x14ac:dyDescent="0.25"/>
    <row r="12596" hidden="1" x14ac:dyDescent="0.25"/>
    <row r="12597" hidden="1" x14ac:dyDescent="0.25"/>
    <row r="12598" hidden="1" x14ac:dyDescent="0.25"/>
    <row r="12599" hidden="1" x14ac:dyDescent="0.25"/>
    <row r="12600" hidden="1" x14ac:dyDescent="0.25"/>
    <row r="12601" hidden="1" x14ac:dyDescent="0.25"/>
    <row r="12602" hidden="1" x14ac:dyDescent="0.25"/>
    <row r="12603" hidden="1" x14ac:dyDescent="0.25"/>
    <row r="12604" hidden="1" x14ac:dyDescent="0.25"/>
    <row r="12605" hidden="1" x14ac:dyDescent="0.25"/>
    <row r="12606" hidden="1" x14ac:dyDescent="0.25"/>
    <row r="12607" hidden="1" x14ac:dyDescent="0.25"/>
    <row r="12608" hidden="1" x14ac:dyDescent="0.25"/>
    <row r="12609" hidden="1" x14ac:dyDescent="0.25"/>
    <row r="12610" hidden="1" x14ac:dyDescent="0.25"/>
    <row r="12611" hidden="1" x14ac:dyDescent="0.25"/>
    <row r="12612" hidden="1" x14ac:dyDescent="0.25"/>
    <row r="12613" hidden="1" x14ac:dyDescent="0.25"/>
    <row r="12614" hidden="1" x14ac:dyDescent="0.25"/>
    <row r="12615" hidden="1" x14ac:dyDescent="0.25"/>
    <row r="12616" hidden="1" x14ac:dyDescent="0.25"/>
    <row r="12617" hidden="1" x14ac:dyDescent="0.25"/>
    <row r="12618" hidden="1" x14ac:dyDescent="0.25"/>
    <row r="12619" hidden="1" x14ac:dyDescent="0.25"/>
    <row r="12620" hidden="1" x14ac:dyDescent="0.25"/>
    <row r="12621" hidden="1" x14ac:dyDescent="0.25"/>
    <row r="12622" hidden="1" x14ac:dyDescent="0.25"/>
    <row r="12623" hidden="1" x14ac:dyDescent="0.25"/>
    <row r="12624" hidden="1" x14ac:dyDescent="0.25"/>
    <row r="12625" hidden="1" x14ac:dyDescent="0.25"/>
    <row r="12626" hidden="1" x14ac:dyDescent="0.25"/>
    <row r="12627" hidden="1" x14ac:dyDescent="0.25"/>
    <row r="12628" hidden="1" x14ac:dyDescent="0.25"/>
    <row r="12629" hidden="1" x14ac:dyDescent="0.25"/>
    <row r="12630" hidden="1" x14ac:dyDescent="0.25"/>
    <row r="12631" hidden="1" x14ac:dyDescent="0.25"/>
    <row r="12632" hidden="1" x14ac:dyDescent="0.25"/>
    <row r="12633" hidden="1" x14ac:dyDescent="0.25"/>
    <row r="12634" hidden="1" x14ac:dyDescent="0.25"/>
    <row r="12635" hidden="1" x14ac:dyDescent="0.25"/>
    <row r="12636" hidden="1" x14ac:dyDescent="0.25"/>
    <row r="12637" hidden="1" x14ac:dyDescent="0.25"/>
    <row r="12638" hidden="1" x14ac:dyDescent="0.25"/>
    <row r="12639" hidden="1" x14ac:dyDescent="0.25"/>
    <row r="12640" hidden="1" x14ac:dyDescent="0.25"/>
    <row r="12641" hidden="1" x14ac:dyDescent="0.25"/>
    <row r="12642" hidden="1" x14ac:dyDescent="0.25"/>
    <row r="12643" hidden="1" x14ac:dyDescent="0.25"/>
    <row r="12644" hidden="1" x14ac:dyDescent="0.25"/>
    <row r="12645" hidden="1" x14ac:dyDescent="0.25"/>
    <row r="12646" hidden="1" x14ac:dyDescent="0.25"/>
    <row r="12647" hidden="1" x14ac:dyDescent="0.25"/>
    <row r="12648" hidden="1" x14ac:dyDescent="0.25"/>
    <row r="12649" hidden="1" x14ac:dyDescent="0.25"/>
    <row r="12650" hidden="1" x14ac:dyDescent="0.25"/>
    <row r="12651" hidden="1" x14ac:dyDescent="0.25"/>
    <row r="12652" hidden="1" x14ac:dyDescent="0.25"/>
    <row r="12653" hidden="1" x14ac:dyDescent="0.25"/>
    <row r="12654" hidden="1" x14ac:dyDescent="0.25"/>
    <row r="12655" hidden="1" x14ac:dyDescent="0.25"/>
    <row r="12656" hidden="1" x14ac:dyDescent="0.25"/>
    <row r="12657" hidden="1" x14ac:dyDescent="0.25"/>
    <row r="12658" hidden="1" x14ac:dyDescent="0.25"/>
    <row r="12659" hidden="1" x14ac:dyDescent="0.25"/>
    <row r="12660" hidden="1" x14ac:dyDescent="0.25"/>
    <row r="12661" hidden="1" x14ac:dyDescent="0.25"/>
    <row r="12662" hidden="1" x14ac:dyDescent="0.25"/>
    <row r="12663" hidden="1" x14ac:dyDescent="0.25"/>
    <row r="12664" hidden="1" x14ac:dyDescent="0.25"/>
    <row r="12665" hidden="1" x14ac:dyDescent="0.25"/>
    <row r="12666" hidden="1" x14ac:dyDescent="0.25"/>
    <row r="12667" hidden="1" x14ac:dyDescent="0.25"/>
    <row r="12668" hidden="1" x14ac:dyDescent="0.25"/>
    <row r="12669" hidden="1" x14ac:dyDescent="0.25"/>
    <row r="12670" hidden="1" x14ac:dyDescent="0.25"/>
    <row r="12671" hidden="1" x14ac:dyDescent="0.25"/>
    <row r="12672" hidden="1" x14ac:dyDescent="0.25"/>
    <row r="12673" hidden="1" x14ac:dyDescent="0.25"/>
    <row r="12674" hidden="1" x14ac:dyDescent="0.25"/>
    <row r="12675" hidden="1" x14ac:dyDescent="0.25"/>
    <row r="12676" hidden="1" x14ac:dyDescent="0.25"/>
    <row r="12677" hidden="1" x14ac:dyDescent="0.25"/>
    <row r="12678" hidden="1" x14ac:dyDescent="0.25"/>
    <row r="12679" hidden="1" x14ac:dyDescent="0.25"/>
    <row r="12680" hidden="1" x14ac:dyDescent="0.25"/>
    <row r="12681" hidden="1" x14ac:dyDescent="0.25"/>
    <row r="12682" hidden="1" x14ac:dyDescent="0.25"/>
    <row r="12683" hidden="1" x14ac:dyDescent="0.25"/>
    <row r="12684" hidden="1" x14ac:dyDescent="0.25"/>
    <row r="12685" hidden="1" x14ac:dyDescent="0.25"/>
    <row r="12686" hidden="1" x14ac:dyDescent="0.25"/>
    <row r="12687" hidden="1" x14ac:dyDescent="0.25"/>
    <row r="12688" hidden="1" x14ac:dyDescent="0.25"/>
    <row r="12689" hidden="1" x14ac:dyDescent="0.25"/>
    <row r="12690" hidden="1" x14ac:dyDescent="0.25"/>
    <row r="12691" hidden="1" x14ac:dyDescent="0.25"/>
    <row r="12692" hidden="1" x14ac:dyDescent="0.25"/>
    <row r="12693" hidden="1" x14ac:dyDescent="0.25"/>
    <row r="12694" hidden="1" x14ac:dyDescent="0.25"/>
    <row r="12695" hidden="1" x14ac:dyDescent="0.25"/>
    <row r="12696" hidden="1" x14ac:dyDescent="0.25"/>
    <row r="12697" hidden="1" x14ac:dyDescent="0.25"/>
    <row r="12698" hidden="1" x14ac:dyDescent="0.25"/>
    <row r="12699" hidden="1" x14ac:dyDescent="0.25"/>
    <row r="12700" hidden="1" x14ac:dyDescent="0.25"/>
    <row r="12701" hidden="1" x14ac:dyDescent="0.25"/>
    <row r="12702" hidden="1" x14ac:dyDescent="0.25"/>
    <row r="12703" hidden="1" x14ac:dyDescent="0.25"/>
    <row r="12704" hidden="1" x14ac:dyDescent="0.25"/>
    <row r="12705" hidden="1" x14ac:dyDescent="0.25"/>
    <row r="12706" hidden="1" x14ac:dyDescent="0.25"/>
    <row r="12707" hidden="1" x14ac:dyDescent="0.25"/>
    <row r="12708" hidden="1" x14ac:dyDescent="0.25"/>
    <row r="12709" hidden="1" x14ac:dyDescent="0.25"/>
    <row r="12710" hidden="1" x14ac:dyDescent="0.25"/>
    <row r="12711" hidden="1" x14ac:dyDescent="0.25"/>
    <row r="12712" hidden="1" x14ac:dyDescent="0.25"/>
    <row r="12713" hidden="1" x14ac:dyDescent="0.25"/>
    <row r="12714" hidden="1" x14ac:dyDescent="0.25"/>
    <row r="12715" hidden="1" x14ac:dyDescent="0.25"/>
    <row r="12716" hidden="1" x14ac:dyDescent="0.25"/>
    <row r="12717" hidden="1" x14ac:dyDescent="0.25"/>
    <row r="12718" hidden="1" x14ac:dyDescent="0.25"/>
    <row r="12719" hidden="1" x14ac:dyDescent="0.25"/>
    <row r="12720" hidden="1" x14ac:dyDescent="0.25"/>
    <row r="12721" hidden="1" x14ac:dyDescent="0.25"/>
    <row r="12722" hidden="1" x14ac:dyDescent="0.25"/>
    <row r="12723" hidden="1" x14ac:dyDescent="0.25"/>
    <row r="12724" hidden="1" x14ac:dyDescent="0.25"/>
    <row r="12725" hidden="1" x14ac:dyDescent="0.25"/>
    <row r="12726" hidden="1" x14ac:dyDescent="0.25"/>
    <row r="12727" hidden="1" x14ac:dyDescent="0.25"/>
    <row r="12728" hidden="1" x14ac:dyDescent="0.25"/>
    <row r="12729" hidden="1" x14ac:dyDescent="0.25"/>
    <row r="12730" hidden="1" x14ac:dyDescent="0.25"/>
    <row r="12731" hidden="1" x14ac:dyDescent="0.25"/>
    <row r="12732" hidden="1" x14ac:dyDescent="0.25"/>
    <row r="12733" hidden="1" x14ac:dyDescent="0.25"/>
    <row r="12734" hidden="1" x14ac:dyDescent="0.25"/>
    <row r="12735" hidden="1" x14ac:dyDescent="0.25"/>
    <row r="12736" hidden="1" x14ac:dyDescent="0.25"/>
    <row r="12737" hidden="1" x14ac:dyDescent="0.25"/>
    <row r="12738" hidden="1" x14ac:dyDescent="0.25"/>
    <row r="12739" hidden="1" x14ac:dyDescent="0.25"/>
    <row r="12740" hidden="1" x14ac:dyDescent="0.25"/>
    <row r="12741" hidden="1" x14ac:dyDescent="0.25"/>
    <row r="12742" hidden="1" x14ac:dyDescent="0.25"/>
    <row r="12743" hidden="1" x14ac:dyDescent="0.25"/>
    <row r="12744" hidden="1" x14ac:dyDescent="0.25"/>
    <row r="12745" hidden="1" x14ac:dyDescent="0.25"/>
    <row r="12746" hidden="1" x14ac:dyDescent="0.25"/>
    <row r="12747" hidden="1" x14ac:dyDescent="0.25"/>
    <row r="12748" hidden="1" x14ac:dyDescent="0.25"/>
    <row r="12749" hidden="1" x14ac:dyDescent="0.25"/>
    <row r="12750" hidden="1" x14ac:dyDescent="0.25"/>
    <row r="12751" hidden="1" x14ac:dyDescent="0.25"/>
    <row r="12752" hidden="1" x14ac:dyDescent="0.25"/>
    <row r="12753" hidden="1" x14ac:dyDescent="0.25"/>
    <row r="12754" hidden="1" x14ac:dyDescent="0.25"/>
    <row r="12755" hidden="1" x14ac:dyDescent="0.25"/>
    <row r="12756" hidden="1" x14ac:dyDescent="0.25"/>
    <row r="12757" hidden="1" x14ac:dyDescent="0.25"/>
    <row r="12758" hidden="1" x14ac:dyDescent="0.25"/>
    <row r="12759" hidden="1" x14ac:dyDescent="0.25"/>
    <row r="12760" hidden="1" x14ac:dyDescent="0.25"/>
    <row r="12761" hidden="1" x14ac:dyDescent="0.25"/>
    <row r="12762" hidden="1" x14ac:dyDescent="0.25"/>
    <row r="12763" hidden="1" x14ac:dyDescent="0.25"/>
    <row r="12764" hidden="1" x14ac:dyDescent="0.25"/>
    <row r="12765" hidden="1" x14ac:dyDescent="0.25"/>
    <row r="12766" hidden="1" x14ac:dyDescent="0.25"/>
    <row r="12767" hidden="1" x14ac:dyDescent="0.25"/>
    <row r="12768" hidden="1" x14ac:dyDescent="0.25"/>
    <row r="12769" hidden="1" x14ac:dyDescent="0.25"/>
    <row r="12770" hidden="1" x14ac:dyDescent="0.25"/>
    <row r="12771" hidden="1" x14ac:dyDescent="0.25"/>
    <row r="12772" hidden="1" x14ac:dyDescent="0.25"/>
    <row r="12773" hidden="1" x14ac:dyDescent="0.25"/>
    <row r="12774" hidden="1" x14ac:dyDescent="0.25"/>
    <row r="12775" hidden="1" x14ac:dyDescent="0.25"/>
    <row r="12776" hidden="1" x14ac:dyDescent="0.25"/>
    <row r="12777" hidden="1" x14ac:dyDescent="0.25"/>
    <row r="12778" hidden="1" x14ac:dyDescent="0.25"/>
    <row r="12779" hidden="1" x14ac:dyDescent="0.25"/>
    <row r="12780" hidden="1" x14ac:dyDescent="0.25"/>
    <row r="12781" hidden="1" x14ac:dyDescent="0.25"/>
    <row r="12782" hidden="1" x14ac:dyDescent="0.25"/>
    <row r="12783" hidden="1" x14ac:dyDescent="0.25"/>
    <row r="12784" hidden="1" x14ac:dyDescent="0.25"/>
    <row r="12785" hidden="1" x14ac:dyDescent="0.25"/>
    <row r="12786" hidden="1" x14ac:dyDescent="0.25"/>
    <row r="12787" hidden="1" x14ac:dyDescent="0.25"/>
    <row r="12788" hidden="1" x14ac:dyDescent="0.25"/>
    <row r="12789" hidden="1" x14ac:dyDescent="0.25"/>
    <row r="12790" hidden="1" x14ac:dyDescent="0.25"/>
    <row r="12791" hidden="1" x14ac:dyDescent="0.25"/>
    <row r="12792" hidden="1" x14ac:dyDescent="0.25"/>
    <row r="12793" hidden="1" x14ac:dyDescent="0.25"/>
    <row r="12794" hidden="1" x14ac:dyDescent="0.25"/>
    <row r="12795" hidden="1" x14ac:dyDescent="0.25"/>
    <row r="12796" hidden="1" x14ac:dyDescent="0.25"/>
    <row r="12797" hidden="1" x14ac:dyDescent="0.25"/>
    <row r="12798" hidden="1" x14ac:dyDescent="0.25"/>
    <row r="12799" hidden="1" x14ac:dyDescent="0.25"/>
    <row r="12800" hidden="1" x14ac:dyDescent="0.25"/>
    <row r="12801" hidden="1" x14ac:dyDescent="0.25"/>
    <row r="12802" hidden="1" x14ac:dyDescent="0.25"/>
    <row r="12803" hidden="1" x14ac:dyDescent="0.25"/>
    <row r="12804" hidden="1" x14ac:dyDescent="0.25"/>
    <row r="12805" hidden="1" x14ac:dyDescent="0.25"/>
    <row r="12806" hidden="1" x14ac:dyDescent="0.25"/>
    <row r="12807" hidden="1" x14ac:dyDescent="0.25"/>
    <row r="12808" hidden="1" x14ac:dyDescent="0.25"/>
    <row r="12809" hidden="1" x14ac:dyDescent="0.25"/>
    <row r="12810" hidden="1" x14ac:dyDescent="0.25"/>
    <row r="12811" hidden="1" x14ac:dyDescent="0.25"/>
    <row r="12812" hidden="1" x14ac:dyDescent="0.25"/>
    <row r="12813" hidden="1" x14ac:dyDescent="0.25"/>
    <row r="12814" hidden="1" x14ac:dyDescent="0.25"/>
    <row r="12815" hidden="1" x14ac:dyDescent="0.25"/>
    <row r="12816" hidden="1" x14ac:dyDescent="0.25"/>
    <row r="12817" hidden="1" x14ac:dyDescent="0.25"/>
    <row r="12818" hidden="1" x14ac:dyDescent="0.25"/>
    <row r="12819" hidden="1" x14ac:dyDescent="0.25"/>
    <row r="12820" hidden="1" x14ac:dyDescent="0.25"/>
    <row r="12821" hidden="1" x14ac:dyDescent="0.25"/>
    <row r="12822" hidden="1" x14ac:dyDescent="0.25"/>
    <row r="12823" hidden="1" x14ac:dyDescent="0.25"/>
    <row r="12824" hidden="1" x14ac:dyDescent="0.25"/>
    <row r="12825" hidden="1" x14ac:dyDescent="0.25"/>
    <row r="12826" hidden="1" x14ac:dyDescent="0.25"/>
    <row r="12827" hidden="1" x14ac:dyDescent="0.25"/>
    <row r="12828" hidden="1" x14ac:dyDescent="0.25"/>
    <row r="12829" hidden="1" x14ac:dyDescent="0.25"/>
    <row r="12830" hidden="1" x14ac:dyDescent="0.25"/>
    <row r="12831" hidden="1" x14ac:dyDescent="0.25"/>
    <row r="12832" hidden="1" x14ac:dyDescent="0.25"/>
    <row r="12833" hidden="1" x14ac:dyDescent="0.25"/>
    <row r="12834" hidden="1" x14ac:dyDescent="0.25"/>
    <row r="12835" hidden="1" x14ac:dyDescent="0.25"/>
    <row r="12836" hidden="1" x14ac:dyDescent="0.25"/>
    <row r="12837" hidden="1" x14ac:dyDescent="0.25"/>
    <row r="12838" hidden="1" x14ac:dyDescent="0.25"/>
    <row r="12839" hidden="1" x14ac:dyDescent="0.25"/>
    <row r="12840" hidden="1" x14ac:dyDescent="0.25"/>
    <row r="12841" hidden="1" x14ac:dyDescent="0.25"/>
    <row r="12842" hidden="1" x14ac:dyDescent="0.25"/>
    <row r="12843" hidden="1" x14ac:dyDescent="0.25"/>
    <row r="12844" hidden="1" x14ac:dyDescent="0.25"/>
    <row r="12845" hidden="1" x14ac:dyDescent="0.25"/>
    <row r="12846" hidden="1" x14ac:dyDescent="0.25"/>
    <row r="12847" hidden="1" x14ac:dyDescent="0.25"/>
    <row r="12848" hidden="1" x14ac:dyDescent="0.25"/>
    <row r="12849" hidden="1" x14ac:dyDescent="0.25"/>
    <row r="12850" hidden="1" x14ac:dyDescent="0.25"/>
    <row r="12851" hidden="1" x14ac:dyDescent="0.25"/>
    <row r="12852" hidden="1" x14ac:dyDescent="0.25"/>
    <row r="12853" hidden="1" x14ac:dyDescent="0.25"/>
    <row r="12854" hidden="1" x14ac:dyDescent="0.25"/>
    <row r="12855" hidden="1" x14ac:dyDescent="0.25"/>
    <row r="12856" hidden="1" x14ac:dyDescent="0.25"/>
    <row r="12857" hidden="1" x14ac:dyDescent="0.25"/>
    <row r="12858" hidden="1" x14ac:dyDescent="0.25"/>
    <row r="12859" hidden="1" x14ac:dyDescent="0.25"/>
    <row r="12860" hidden="1" x14ac:dyDescent="0.25"/>
    <row r="12861" hidden="1" x14ac:dyDescent="0.25"/>
    <row r="12862" hidden="1" x14ac:dyDescent="0.25"/>
    <row r="12863" hidden="1" x14ac:dyDescent="0.25"/>
    <row r="12864" hidden="1" x14ac:dyDescent="0.25"/>
    <row r="12865" hidden="1" x14ac:dyDescent="0.25"/>
    <row r="12866" hidden="1" x14ac:dyDescent="0.25"/>
    <row r="12867" hidden="1" x14ac:dyDescent="0.25"/>
    <row r="12868" hidden="1" x14ac:dyDescent="0.25"/>
    <row r="12869" hidden="1" x14ac:dyDescent="0.25"/>
    <row r="12870" hidden="1" x14ac:dyDescent="0.25"/>
    <row r="12871" hidden="1" x14ac:dyDescent="0.25"/>
    <row r="12872" hidden="1" x14ac:dyDescent="0.25"/>
    <row r="12873" hidden="1" x14ac:dyDescent="0.25"/>
    <row r="12874" hidden="1" x14ac:dyDescent="0.25"/>
    <row r="12875" hidden="1" x14ac:dyDescent="0.25"/>
    <row r="12876" hidden="1" x14ac:dyDescent="0.25"/>
    <row r="12877" hidden="1" x14ac:dyDescent="0.25"/>
    <row r="12878" hidden="1" x14ac:dyDescent="0.25"/>
    <row r="12879" hidden="1" x14ac:dyDescent="0.25"/>
    <row r="12880" hidden="1" x14ac:dyDescent="0.25"/>
    <row r="12881" hidden="1" x14ac:dyDescent="0.25"/>
    <row r="12882" hidden="1" x14ac:dyDescent="0.25"/>
    <row r="12883" hidden="1" x14ac:dyDescent="0.25"/>
    <row r="12884" hidden="1" x14ac:dyDescent="0.25"/>
    <row r="12885" hidden="1" x14ac:dyDescent="0.25"/>
    <row r="12886" hidden="1" x14ac:dyDescent="0.25"/>
    <row r="12887" hidden="1" x14ac:dyDescent="0.25"/>
    <row r="12888" hidden="1" x14ac:dyDescent="0.25"/>
    <row r="12889" hidden="1" x14ac:dyDescent="0.25"/>
    <row r="12890" hidden="1" x14ac:dyDescent="0.25"/>
    <row r="12891" hidden="1" x14ac:dyDescent="0.25"/>
    <row r="12892" hidden="1" x14ac:dyDescent="0.25"/>
    <row r="12893" hidden="1" x14ac:dyDescent="0.25"/>
    <row r="12894" hidden="1" x14ac:dyDescent="0.25"/>
    <row r="12895" hidden="1" x14ac:dyDescent="0.25"/>
    <row r="12896" hidden="1" x14ac:dyDescent="0.25"/>
    <row r="12897" hidden="1" x14ac:dyDescent="0.25"/>
    <row r="12898" hidden="1" x14ac:dyDescent="0.25"/>
    <row r="12899" hidden="1" x14ac:dyDescent="0.25"/>
    <row r="12900" hidden="1" x14ac:dyDescent="0.25"/>
    <row r="12901" hidden="1" x14ac:dyDescent="0.25"/>
    <row r="12902" hidden="1" x14ac:dyDescent="0.25"/>
    <row r="12903" hidden="1" x14ac:dyDescent="0.25"/>
    <row r="12904" hidden="1" x14ac:dyDescent="0.25"/>
    <row r="12905" hidden="1" x14ac:dyDescent="0.25"/>
    <row r="12906" hidden="1" x14ac:dyDescent="0.25"/>
    <row r="12907" hidden="1" x14ac:dyDescent="0.25"/>
    <row r="12908" hidden="1" x14ac:dyDescent="0.25"/>
    <row r="12909" hidden="1" x14ac:dyDescent="0.25"/>
    <row r="12910" hidden="1" x14ac:dyDescent="0.25"/>
    <row r="12911" hidden="1" x14ac:dyDescent="0.25"/>
    <row r="12912" hidden="1" x14ac:dyDescent="0.25"/>
    <row r="12913" hidden="1" x14ac:dyDescent="0.25"/>
    <row r="12914" hidden="1" x14ac:dyDescent="0.25"/>
    <row r="12915" hidden="1" x14ac:dyDescent="0.25"/>
    <row r="12916" hidden="1" x14ac:dyDescent="0.25"/>
    <row r="12917" hidden="1" x14ac:dyDescent="0.25"/>
    <row r="12918" hidden="1" x14ac:dyDescent="0.25"/>
    <row r="12919" hidden="1" x14ac:dyDescent="0.25"/>
    <row r="12920" hidden="1" x14ac:dyDescent="0.25"/>
    <row r="12921" hidden="1" x14ac:dyDescent="0.25"/>
    <row r="12922" hidden="1" x14ac:dyDescent="0.25"/>
    <row r="12923" hidden="1" x14ac:dyDescent="0.25"/>
    <row r="12924" hidden="1" x14ac:dyDescent="0.25"/>
    <row r="12925" hidden="1" x14ac:dyDescent="0.25"/>
    <row r="12926" hidden="1" x14ac:dyDescent="0.25"/>
    <row r="12927" hidden="1" x14ac:dyDescent="0.25"/>
    <row r="12928" hidden="1" x14ac:dyDescent="0.25"/>
    <row r="12929" hidden="1" x14ac:dyDescent="0.25"/>
    <row r="12930" hidden="1" x14ac:dyDescent="0.25"/>
    <row r="12931" hidden="1" x14ac:dyDescent="0.25"/>
    <row r="12932" hidden="1" x14ac:dyDescent="0.25"/>
    <row r="12933" hidden="1" x14ac:dyDescent="0.25"/>
    <row r="12934" hidden="1" x14ac:dyDescent="0.25"/>
    <row r="12935" hidden="1" x14ac:dyDescent="0.25"/>
    <row r="12936" hidden="1" x14ac:dyDescent="0.25"/>
    <row r="12937" hidden="1" x14ac:dyDescent="0.25"/>
    <row r="12938" hidden="1" x14ac:dyDescent="0.25"/>
    <row r="12939" hidden="1" x14ac:dyDescent="0.25"/>
    <row r="12940" hidden="1" x14ac:dyDescent="0.25"/>
    <row r="12941" hidden="1" x14ac:dyDescent="0.25"/>
    <row r="12942" hidden="1" x14ac:dyDescent="0.25"/>
    <row r="12943" hidden="1" x14ac:dyDescent="0.25"/>
    <row r="12944" hidden="1" x14ac:dyDescent="0.25"/>
    <row r="12945" hidden="1" x14ac:dyDescent="0.25"/>
    <row r="12946" hidden="1" x14ac:dyDescent="0.25"/>
    <row r="12947" hidden="1" x14ac:dyDescent="0.25"/>
    <row r="12948" hidden="1" x14ac:dyDescent="0.25"/>
    <row r="12949" hidden="1" x14ac:dyDescent="0.25"/>
    <row r="12950" hidden="1" x14ac:dyDescent="0.25"/>
    <row r="12951" hidden="1" x14ac:dyDescent="0.25"/>
    <row r="12952" hidden="1" x14ac:dyDescent="0.25"/>
    <row r="12953" hidden="1" x14ac:dyDescent="0.25"/>
    <row r="12954" hidden="1" x14ac:dyDescent="0.25"/>
    <row r="12955" hidden="1" x14ac:dyDescent="0.25"/>
    <row r="12956" hidden="1" x14ac:dyDescent="0.25"/>
    <row r="12957" hidden="1" x14ac:dyDescent="0.25"/>
    <row r="12958" hidden="1" x14ac:dyDescent="0.25"/>
    <row r="12959" hidden="1" x14ac:dyDescent="0.25"/>
    <row r="12960" hidden="1" x14ac:dyDescent="0.25"/>
    <row r="12961" hidden="1" x14ac:dyDescent="0.25"/>
    <row r="12962" hidden="1" x14ac:dyDescent="0.25"/>
    <row r="12963" hidden="1" x14ac:dyDescent="0.25"/>
    <row r="12964" hidden="1" x14ac:dyDescent="0.25"/>
    <row r="12965" hidden="1" x14ac:dyDescent="0.25"/>
    <row r="12966" hidden="1" x14ac:dyDescent="0.25"/>
    <row r="12967" hidden="1" x14ac:dyDescent="0.25"/>
    <row r="12968" hidden="1" x14ac:dyDescent="0.25"/>
    <row r="12969" hidden="1" x14ac:dyDescent="0.25"/>
    <row r="12970" hidden="1" x14ac:dyDescent="0.25"/>
    <row r="12971" hidden="1" x14ac:dyDescent="0.25"/>
    <row r="12972" hidden="1" x14ac:dyDescent="0.25"/>
    <row r="12973" hidden="1" x14ac:dyDescent="0.25"/>
    <row r="12974" hidden="1" x14ac:dyDescent="0.25"/>
    <row r="12975" hidden="1" x14ac:dyDescent="0.25"/>
    <row r="12976" hidden="1" x14ac:dyDescent="0.25"/>
    <row r="12977" hidden="1" x14ac:dyDescent="0.25"/>
    <row r="12978" hidden="1" x14ac:dyDescent="0.25"/>
    <row r="12979" hidden="1" x14ac:dyDescent="0.25"/>
    <row r="12980" hidden="1" x14ac:dyDescent="0.25"/>
    <row r="12981" hidden="1" x14ac:dyDescent="0.25"/>
    <row r="12982" hidden="1" x14ac:dyDescent="0.25"/>
    <row r="12983" hidden="1" x14ac:dyDescent="0.25"/>
    <row r="12984" hidden="1" x14ac:dyDescent="0.25"/>
    <row r="12985" hidden="1" x14ac:dyDescent="0.25"/>
    <row r="12986" hidden="1" x14ac:dyDescent="0.25"/>
    <row r="12987" hidden="1" x14ac:dyDescent="0.25"/>
    <row r="12988" hidden="1" x14ac:dyDescent="0.25"/>
    <row r="12989" hidden="1" x14ac:dyDescent="0.25"/>
    <row r="12990" hidden="1" x14ac:dyDescent="0.25"/>
    <row r="12991" hidden="1" x14ac:dyDescent="0.25"/>
    <row r="12992" hidden="1" x14ac:dyDescent="0.25"/>
    <row r="12993" hidden="1" x14ac:dyDescent="0.25"/>
    <row r="12994" hidden="1" x14ac:dyDescent="0.25"/>
    <row r="12995" hidden="1" x14ac:dyDescent="0.25"/>
    <row r="12996" hidden="1" x14ac:dyDescent="0.25"/>
    <row r="12997" hidden="1" x14ac:dyDescent="0.25"/>
    <row r="12998" hidden="1" x14ac:dyDescent="0.25"/>
    <row r="12999" hidden="1" x14ac:dyDescent="0.25"/>
    <row r="13000" hidden="1" x14ac:dyDescent="0.25"/>
    <row r="13001" hidden="1" x14ac:dyDescent="0.25"/>
    <row r="13002" hidden="1" x14ac:dyDescent="0.25"/>
    <row r="13003" hidden="1" x14ac:dyDescent="0.25"/>
    <row r="13004" hidden="1" x14ac:dyDescent="0.25"/>
    <row r="13005" hidden="1" x14ac:dyDescent="0.25"/>
    <row r="13006" hidden="1" x14ac:dyDescent="0.25"/>
    <row r="13007" hidden="1" x14ac:dyDescent="0.25"/>
    <row r="13008" hidden="1" x14ac:dyDescent="0.25"/>
    <row r="13009" hidden="1" x14ac:dyDescent="0.25"/>
    <row r="13010" hidden="1" x14ac:dyDescent="0.25"/>
    <row r="13011" hidden="1" x14ac:dyDescent="0.25"/>
    <row r="13012" hidden="1" x14ac:dyDescent="0.25"/>
    <row r="13013" hidden="1" x14ac:dyDescent="0.25"/>
    <row r="13014" hidden="1" x14ac:dyDescent="0.25"/>
    <row r="13015" hidden="1" x14ac:dyDescent="0.25"/>
    <row r="13016" hidden="1" x14ac:dyDescent="0.25"/>
    <row r="13017" hidden="1" x14ac:dyDescent="0.25"/>
    <row r="13018" hidden="1" x14ac:dyDescent="0.25"/>
    <row r="13019" hidden="1" x14ac:dyDescent="0.25"/>
    <row r="13020" hidden="1" x14ac:dyDescent="0.25"/>
    <row r="13021" hidden="1" x14ac:dyDescent="0.25"/>
    <row r="13022" hidden="1" x14ac:dyDescent="0.25"/>
    <row r="13023" hidden="1" x14ac:dyDescent="0.25"/>
    <row r="13024" hidden="1" x14ac:dyDescent="0.25"/>
    <row r="13025" hidden="1" x14ac:dyDescent="0.25"/>
    <row r="13026" hidden="1" x14ac:dyDescent="0.25"/>
    <row r="13027" hidden="1" x14ac:dyDescent="0.25"/>
    <row r="13028" hidden="1" x14ac:dyDescent="0.25"/>
    <row r="13029" hidden="1" x14ac:dyDescent="0.25"/>
    <row r="13030" hidden="1" x14ac:dyDescent="0.25"/>
    <row r="13031" hidden="1" x14ac:dyDescent="0.25"/>
    <row r="13032" hidden="1" x14ac:dyDescent="0.25"/>
    <row r="13033" hidden="1" x14ac:dyDescent="0.25"/>
    <row r="13034" hidden="1" x14ac:dyDescent="0.25"/>
    <row r="13035" hidden="1" x14ac:dyDescent="0.25"/>
    <row r="13036" hidden="1" x14ac:dyDescent="0.25"/>
    <row r="13037" hidden="1" x14ac:dyDescent="0.25"/>
    <row r="13038" hidden="1" x14ac:dyDescent="0.25"/>
    <row r="13039" hidden="1" x14ac:dyDescent="0.25"/>
    <row r="13040" hidden="1" x14ac:dyDescent="0.25"/>
    <row r="13041" hidden="1" x14ac:dyDescent="0.25"/>
    <row r="13042" hidden="1" x14ac:dyDescent="0.25"/>
    <row r="13043" hidden="1" x14ac:dyDescent="0.25"/>
    <row r="13044" hidden="1" x14ac:dyDescent="0.25"/>
    <row r="13045" hidden="1" x14ac:dyDescent="0.25"/>
    <row r="13046" hidden="1" x14ac:dyDescent="0.25"/>
    <row r="13047" hidden="1" x14ac:dyDescent="0.25"/>
    <row r="13048" hidden="1" x14ac:dyDescent="0.25"/>
    <row r="13049" hidden="1" x14ac:dyDescent="0.25"/>
    <row r="13050" hidden="1" x14ac:dyDescent="0.25"/>
    <row r="13051" hidden="1" x14ac:dyDescent="0.25"/>
    <row r="13052" hidden="1" x14ac:dyDescent="0.25"/>
    <row r="13053" hidden="1" x14ac:dyDescent="0.25"/>
    <row r="13054" hidden="1" x14ac:dyDescent="0.25"/>
    <row r="13055" hidden="1" x14ac:dyDescent="0.25"/>
    <row r="13056" hidden="1" x14ac:dyDescent="0.25"/>
    <row r="13057" hidden="1" x14ac:dyDescent="0.25"/>
    <row r="13058" hidden="1" x14ac:dyDescent="0.25"/>
    <row r="13059" hidden="1" x14ac:dyDescent="0.25"/>
    <row r="13060" hidden="1" x14ac:dyDescent="0.25"/>
    <row r="13061" hidden="1" x14ac:dyDescent="0.25"/>
    <row r="13062" hidden="1" x14ac:dyDescent="0.25"/>
    <row r="13063" hidden="1" x14ac:dyDescent="0.25"/>
    <row r="13064" hidden="1" x14ac:dyDescent="0.25"/>
    <row r="13065" hidden="1" x14ac:dyDescent="0.25"/>
    <row r="13066" hidden="1" x14ac:dyDescent="0.25"/>
    <row r="13067" hidden="1" x14ac:dyDescent="0.25"/>
    <row r="13068" hidden="1" x14ac:dyDescent="0.25"/>
    <row r="13069" hidden="1" x14ac:dyDescent="0.25"/>
    <row r="13070" hidden="1" x14ac:dyDescent="0.25"/>
    <row r="13071" hidden="1" x14ac:dyDescent="0.25"/>
    <row r="13072" hidden="1" x14ac:dyDescent="0.25"/>
    <row r="13073" hidden="1" x14ac:dyDescent="0.25"/>
    <row r="13074" hidden="1" x14ac:dyDescent="0.25"/>
    <row r="13075" hidden="1" x14ac:dyDescent="0.25"/>
    <row r="13076" hidden="1" x14ac:dyDescent="0.25"/>
    <row r="13077" hidden="1" x14ac:dyDescent="0.25"/>
    <row r="13078" hidden="1" x14ac:dyDescent="0.25"/>
    <row r="13079" hidden="1" x14ac:dyDescent="0.25"/>
    <row r="13080" hidden="1" x14ac:dyDescent="0.25"/>
    <row r="13081" hidden="1" x14ac:dyDescent="0.25"/>
    <row r="13082" hidden="1" x14ac:dyDescent="0.25"/>
    <row r="13083" hidden="1" x14ac:dyDescent="0.25"/>
    <row r="13084" hidden="1" x14ac:dyDescent="0.25"/>
    <row r="13085" hidden="1" x14ac:dyDescent="0.25"/>
    <row r="13086" hidden="1" x14ac:dyDescent="0.25"/>
    <row r="13087" hidden="1" x14ac:dyDescent="0.25"/>
    <row r="13088" hidden="1" x14ac:dyDescent="0.25"/>
    <row r="13089" hidden="1" x14ac:dyDescent="0.25"/>
    <row r="13090" hidden="1" x14ac:dyDescent="0.25"/>
    <row r="13091" hidden="1" x14ac:dyDescent="0.25"/>
    <row r="13092" hidden="1" x14ac:dyDescent="0.25"/>
    <row r="13093" hidden="1" x14ac:dyDescent="0.25"/>
    <row r="13094" hidden="1" x14ac:dyDescent="0.25"/>
    <row r="13095" hidden="1" x14ac:dyDescent="0.25"/>
    <row r="13096" hidden="1" x14ac:dyDescent="0.25"/>
    <row r="13097" hidden="1" x14ac:dyDescent="0.25"/>
    <row r="13098" hidden="1" x14ac:dyDescent="0.25"/>
    <row r="13099" hidden="1" x14ac:dyDescent="0.25"/>
    <row r="13100" hidden="1" x14ac:dyDescent="0.25"/>
    <row r="13101" hidden="1" x14ac:dyDescent="0.25"/>
    <row r="13102" hidden="1" x14ac:dyDescent="0.25"/>
    <row r="13103" hidden="1" x14ac:dyDescent="0.25"/>
    <row r="13104" hidden="1" x14ac:dyDescent="0.25"/>
    <row r="13105" hidden="1" x14ac:dyDescent="0.25"/>
    <row r="13106" hidden="1" x14ac:dyDescent="0.25"/>
    <row r="13107" hidden="1" x14ac:dyDescent="0.25"/>
    <row r="13108" hidden="1" x14ac:dyDescent="0.25"/>
    <row r="13109" hidden="1" x14ac:dyDescent="0.25"/>
    <row r="13110" hidden="1" x14ac:dyDescent="0.25"/>
    <row r="13111" hidden="1" x14ac:dyDescent="0.25"/>
    <row r="13112" hidden="1" x14ac:dyDescent="0.25"/>
    <row r="13113" hidden="1" x14ac:dyDescent="0.25"/>
    <row r="13114" hidden="1" x14ac:dyDescent="0.25"/>
    <row r="13115" hidden="1" x14ac:dyDescent="0.25"/>
    <row r="13116" hidden="1" x14ac:dyDescent="0.25"/>
    <row r="13117" hidden="1" x14ac:dyDescent="0.25"/>
    <row r="13118" hidden="1" x14ac:dyDescent="0.25"/>
    <row r="13119" hidden="1" x14ac:dyDescent="0.25"/>
    <row r="13120" hidden="1" x14ac:dyDescent="0.25"/>
    <row r="13121" hidden="1" x14ac:dyDescent="0.25"/>
    <row r="13122" hidden="1" x14ac:dyDescent="0.25"/>
    <row r="13123" hidden="1" x14ac:dyDescent="0.25"/>
    <row r="13124" hidden="1" x14ac:dyDescent="0.25"/>
    <row r="13125" hidden="1" x14ac:dyDescent="0.25"/>
    <row r="13126" hidden="1" x14ac:dyDescent="0.25"/>
    <row r="13127" hidden="1" x14ac:dyDescent="0.25"/>
    <row r="13128" hidden="1" x14ac:dyDescent="0.25"/>
    <row r="13129" hidden="1" x14ac:dyDescent="0.25"/>
    <row r="13130" hidden="1" x14ac:dyDescent="0.25"/>
    <row r="13131" hidden="1" x14ac:dyDescent="0.25"/>
    <row r="13132" hidden="1" x14ac:dyDescent="0.25"/>
    <row r="13133" hidden="1" x14ac:dyDescent="0.25"/>
    <row r="13134" hidden="1" x14ac:dyDescent="0.25"/>
    <row r="13135" hidden="1" x14ac:dyDescent="0.25"/>
    <row r="13136" hidden="1" x14ac:dyDescent="0.25"/>
    <row r="13137" hidden="1" x14ac:dyDescent="0.25"/>
    <row r="13138" hidden="1" x14ac:dyDescent="0.25"/>
    <row r="13139" hidden="1" x14ac:dyDescent="0.25"/>
    <row r="13140" hidden="1" x14ac:dyDescent="0.25"/>
    <row r="13141" hidden="1" x14ac:dyDescent="0.25"/>
    <row r="13142" hidden="1" x14ac:dyDescent="0.25"/>
    <row r="13143" hidden="1" x14ac:dyDescent="0.25"/>
    <row r="13144" hidden="1" x14ac:dyDescent="0.25"/>
    <row r="13145" hidden="1" x14ac:dyDescent="0.25"/>
    <row r="13146" hidden="1" x14ac:dyDescent="0.25"/>
    <row r="13147" hidden="1" x14ac:dyDescent="0.25"/>
    <row r="13148" hidden="1" x14ac:dyDescent="0.25"/>
    <row r="13149" hidden="1" x14ac:dyDescent="0.25"/>
    <row r="13150" hidden="1" x14ac:dyDescent="0.25"/>
    <row r="13151" hidden="1" x14ac:dyDescent="0.25"/>
    <row r="13152" hidden="1" x14ac:dyDescent="0.25"/>
    <row r="13153" hidden="1" x14ac:dyDescent="0.25"/>
    <row r="13154" hidden="1" x14ac:dyDescent="0.25"/>
    <row r="13155" hidden="1" x14ac:dyDescent="0.25"/>
    <row r="13156" hidden="1" x14ac:dyDescent="0.25"/>
    <row r="13157" hidden="1" x14ac:dyDescent="0.25"/>
    <row r="13158" hidden="1" x14ac:dyDescent="0.25"/>
    <row r="13159" hidden="1" x14ac:dyDescent="0.25"/>
    <row r="13160" hidden="1" x14ac:dyDescent="0.25"/>
    <row r="13161" hidden="1" x14ac:dyDescent="0.25"/>
    <row r="13162" hidden="1" x14ac:dyDescent="0.25"/>
    <row r="13163" hidden="1" x14ac:dyDescent="0.25"/>
    <row r="13164" hidden="1" x14ac:dyDescent="0.25"/>
    <row r="13165" hidden="1" x14ac:dyDescent="0.25"/>
    <row r="13166" hidden="1" x14ac:dyDescent="0.25"/>
    <row r="13167" hidden="1" x14ac:dyDescent="0.25"/>
    <row r="13168" hidden="1" x14ac:dyDescent="0.25"/>
    <row r="13169" hidden="1" x14ac:dyDescent="0.25"/>
    <row r="13170" hidden="1" x14ac:dyDescent="0.25"/>
    <row r="13171" hidden="1" x14ac:dyDescent="0.25"/>
    <row r="13172" hidden="1" x14ac:dyDescent="0.25"/>
    <row r="13173" hidden="1" x14ac:dyDescent="0.25"/>
    <row r="13174" hidden="1" x14ac:dyDescent="0.25"/>
    <row r="13175" hidden="1" x14ac:dyDescent="0.25"/>
    <row r="13176" hidden="1" x14ac:dyDescent="0.25"/>
    <row r="13177" hidden="1" x14ac:dyDescent="0.25"/>
    <row r="13178" hidden="1" x14ac:dyDescent="0.25"/>
    <row r="13179" hidden="1" x14ac:dyDescent="0.25"/>
    <row r="13180" hidden="1" x14ac:dyDescent="0.25"/>
    <row r="13181" hidden="1" x14ac:dyDescent="0.25"/>
    <row r="13182" hidden="1" x14ac:dyDescent="0.25"/>
    <row r="13183" hidden="1" x14ac:dyDescent="0.25"/>
    <row r="13184" hidden="1" x14ac:dyDescent="0.25"/>
    <row r="13185" hidden="1" x14ac:dyDescent="0.25"/>
    <row r="13186" hidden="1" x14ac:dyDescent="0.25"/>
    <row r="13187" hidden="1" x14ac:dyDescent="0.25"/>
    <row r="13188" hidden="1" x14ac:dyDescent="0.25"/>
    <row r="13189" hidden="1" x14ac:dyDescent="0.25"/>
    <row r="13190" hidden="1" x14ac:dyDescent="0.25"/>
    <row r="13191" hidden="1" x14ac:dyDescent="0.25"/>
    <row r="13192" hidden="1" x14ac:dyDescent="0.25"/>
    <row r="13193" hidden="1" x14ac:dyDescent="0.25"/>
    <row r="13194" hidden="1" x14ac:dyDescent="0.25"/>
    <row r="13195" hidden="1" x14ac:dyDescent="0.25"/>
    <row r="13196" hidden="1" x14ac:dyDescent="0.25"/>
    <row r="13197" hidden="1" x14ac:dyDescent="0.25"/>
    <row r="13198" hidden="1" x14ac:dyDescent="0.25"/>
    <row r="13199" hidden="1" x14ac:dyDescent="0.25"/>
    <row r="13200" hidden="1" x14ac:dyDescent="0.25"/>
    <row r="13201" hidden="1" x14ac:dyDescent="0.25"/>
    <row r="13202" hidden="1" x14ac:dyDescent="0.25"/>
    <row r="13203" hidden="1" x14ac:dyDescent="0.25"/>
    <row r="13204" hidden="1" x14ac:dyDescent="0.25"/>
    <row r="13205" hidden="1" x14ac:dyDescent="0.25"/>
    <row r="13206" hidden="1" x14ac:dyDescent="0.25"/>
    <row r="13207" hidden="1" x14ac:dyDescent="0.25"/>
    <row r="13208" hidden="1" x14ac:dyDescent="0.25"/>
    <row r="13209" hidden="1" x14ac:dyDescent="0.25"/>
    <row r="13210" hidden="1" x14ac:dyDescent="0.25"/>
    <row r="13211" hidden="1" x14ac:dyDescent="0.25"/>
    <row r="13212" hidden="1" x14ac:dyDescent="0.25"/>
    <row r="13213" hidden="1" x14ac:dyDescent="0.25"/>
    <row r="13214" hidden="1" x14ac:dyDescent="0.25"/>
    <row r="13215" hidden="1" x14ac:dyDescent="0.25"/>
    <row r="13216" hidden="1" x14ac:dyDescent="0.25"/>
    <row r="13217" hidden="1" x14ac:dyDescent="0.25"/>
    <row r="13218" hidden="1" x14ac:dyDescent="0.25"/>
    <row r="13219" hidden="1" x14ac:dyDescent="0.25"/>
    <row r="13220" hidden="1" x14ac:dyDescent="0.25"/>
    <row r="13221" hidden="1" x14ac:dyDescent="0.25"/>
    <row r="13222" hidden="1" x14ac:dyDescent="0.25"/>
    <row r="13223" hidden="1" x14ac:dyDescent="0.25"/>
    <row r="13224" hidden="1" x14ac:dyDescent="0.25"/>
    <row r="13225" hidden="1" x14ac:dyDescent="0.25"/>
    <row r="13226" hidden="1" x14ac:dyDescent="0.25"/>
    <row r="13227" hidden="1" x14ac:dyDescent="0.25"/>
    <row r="13228" hidden="1" x14ac:dyDescent="0.25"/>
    <row r="13229" hidden="1" x14ac:dyDescent="0.25"/>
    <row r="13230" hidden="1" x14ac:dyDescent="0.25"/>
    <row r="13231" hidden="1" x14ac:dyDescent="0.25"/>
    <row r="13232" hidden="1" x14ac:dyDescent="0.25"/>
    <row r="13233" hidden="1" x14ac:dyDescent="0.25"/>
    <row r="13234" hidden="1" x14ac:dyDescent="0.25"/>
    <row r="13235" hidden="1" x14ac:dyDescent="0.25"/>
    <row r="13236" hidden="1" x14ac:dyDescent="0.25"/>
    <row r="13237" hidden="1" x14ac:dyDescent="0.25"/>
    <row r="13238" hidden="1" x14ac:dyDescent="0.25"/>
    <row r="13239" hidden="1" x14ac:dyDescent="0.25"/>
    <row r="13240" hidden="1" x14ac:dyDescent="0.25"/>
    <row r="13241" hidden="1" x14ac:dyDescent="0.25"/>
    <row r="13242" hidden="1" x14ac:dyDescent="0.25"/>
    <row r="13243" hidden="1" x14ac:dyDescent="0.25"/>
    <row r="13244" hidden="1" x14ac:dyDescent="0.25"/>
    <row r="13245" hidden="1" x14ac:dyDescent="0.25"/>
    <row r="13246" hidden="1" x14ac:dyDescent="0.25"/>
    <row r="13247" hidden="1" x14ac:dyDescent="0.25"/>
    <row r="13248" hidden="1" x14ac:dyDescent="0.25"/>
    <row r="13249" hidden="1" x14ac:dyDescent="0.25"/>
    <row r="13250" hidden="1" x14ac:dyDescent="0.25"/>
    <row r="13251" hidden="1" x14ac:dyDescent="0.25"/>
    <row r="13252" hidden="1" x14ac:dyDescent="0.25"/>
    <row r="13253" hidden="1" x14ac:dyDescent="0.25"/>
    <row r="13254" hidden="1" x14ac:dyDescent="0.25"/>
    <row r="13255" hidden="1" x14ac:dyDescent="0.25"/>
    <row r="13256" hidden="1" x14ac:dyDescent="0.25"/>
    <row r="13257" hidden="1" x14ac:dyDescent="0.25"/>
    <row r="13258" hidden="1" x14ac:dyDescent="0.25"/>
    <row r="13259" hidden="1" x14ac:dyDescent="0.25"/>
    <row r="13260" hidden="1" x14ac:dyDescent="0.25"/>
    <row r="13261" hidden="1" x14ac:dyDescent="0.25"/>
    <row r="13262" hidden="1" x14ac:dyDescent="0.25"/>
    <row r="13263" hidden="1" x14ac:dyDescent="0.25"/>
    <row r="13264" hidden="1" x14ac:dyDescent="0.25"/>
    <row r="13265" hidden="1" x14ac:dyDescent="0.25"/>
    <row r="13266" hidden="1" x14ac:dyDescent="0.25"/>
    <row r="13267" hidden="1" x14ac:dyDescent="0.25"/>
    <row r="13268" hidden="1" x14ac:dyDescent="0.25"/>
    <row r="13269" hidden="1" x14ac:dyDescent="0.25"/>
    <row r="13270" hidden="1" x14ac:dyDescent="0.25"/>
    <row r="13271" hidden="1" x14ac:dyDescent="0.25"/>
    <row r="13272" hidden="1" x14ac:dyDescent="0.25"/>
    <row r="13273" hidden="1" x14ac:dyDescent="0.25"/>
    <row r="13274" hidden="1" x14ac:dyDescent="0.25"/>
    <row r="13275" hidden="1" x14ac:dyDescent="0.25"/>
    <row r="13276" hidden="1" x14ac:dyDescent="0.25"/>
    <row r="13277" hidden="1" x14ac:dyDescent="0.25"/>
    <row r="13278" hidden="1" x14ac:dyDescent="0.25"/>
    <row r="13279" hidden="1" x14ac:dyDescent="0.25"/>
    <row r="13280" hidden="1" x14ac:dyDescent="0.25"/>
    <row r="13281" hidden="1" x14ac:dyDescent="0.25"/>
    <row r="13282" hidden="1" x14ac:dyDescent="0.25"/>
    <row r="13283" hidden="1" x14ac:dyDescent="0.25"/>
    <row r="13284" hidden="1" x14ac:dyDescent="0.25"/>
    <row r="13285" hidden="1" x14ac:dyDescent="0.25"/>
    <row r="13286" hidden="1" x14ac:dyDescent="0.25"/>
    <row r="13287" hidden="1" x14ac:dyDescent="0.25"/>
    <row r="13288" hidden="1" x14ac:dyDescent="0.25"/>
    <row r="13289" hidden="1" x14ac:dyDescent="0.25"/>
    <row r="13290" hidden="1" x14ac:dyDescent="0.25"/>
    <row r="13291" hidden="1" x14ac:dyDescent="0.25"/>
    <row r="13292" hidden="1" x14ac:dyDescent="0.25"/>
    <row r="13293" hidden="1" x14ac:dyDescent="0.25"/>
    <row r="13294" hidden="1" x14ac:dyDescent="0.25"/>
    <row r="13295" hidden="1" x14ac:dyDescent="0.25"/>
    <row r="13296" hidden="1" x14ac:dyDescent="0.25"/>
    <row r="13297" hidden="1" x14ac:dyDescent="0.25"/>
    <row r="13298" hidden="1" x14ac:dyDescent="0.25"/>
    <row r="13299" hidden="1" x14ac:dyDescent="0.25"/>
    <row r="13300" hidden="1" x14ac:dyDescent="0.25"/>
    <row r="13301" hidden="1" x14ac:dyDescent="0.25"/>
    <row r="13302" hidden="1" x14ac:dyDescent="0.25"/>
    <row r="13303" hidden="1" x14ac:dyDescent="0.25"/>
    <row r="13304" hidden="1" x14ac:dyDescent="0.25"/>
    <row r="13305" hidden="1" x14ac:dyDescent="0.25"/>
    <row r="13306" hidden="1" x14ac:dyDescent="0.25"/>
    <row r="13307" hidden="1" x14ac:dyDescent="0.25"/>
    <row r="13308" hidden="1" x14ac:dyDescent="0.25"/>
    <row r="13309" hidden="1" x14ac:dyDescent="0.25"/>
    <row r="13310" hidden="1" x14ac:dyDescent="0.25"/>
    <row r="13311" hidden="1" x14ac:dyDescent="0.25"/>
    <row r="13312" hidden="1" x14ac:dyDescent="0.25"/>
    <row r="13313" hidden="1" x14ac:dyDescent="0.25"/>
    <row r="13314" hidden="1" x14ac:dyDescent="0.25"/>
    <row r="13315" hidden="1" x14ac:dyDescent="0.25"/>
    <row r="13316" hidden="1" x14ac:dyDescent="0.25"/>
    <row r="13317" hidden="1" x14ac:dyDescent="0.25"/>
    <row r="13318" hidden="1" x14ac:dyDescent="0.25"/>
    <row r="13319" hidden="1" x14ac:dyDescent="0.25"/>
    <row r="13320" hidden="1" x14ac:dyDescent="0.25"/>
    <row r="13321" hidden="1" x14ac:dyDescent="0.25"/>
    <row r="13322" hidden="1" x14ac:dyDescent="0.25"/>
    <row r="13323" hidden="1" x14ac:dyDescent="0.25"/>
    <row r="13324" hidden="1" x14ac:dyDescent="0.25"/>
    <row r="13325" hidden="1" x14ac:dyDescent="0.25"/>
    <row r="13326" hidden="1" x14ac:dyDescent="0.25"/>
    <row r="13327" hidden="1" x14ac:dyDescent="0.25"/>
    <row r="13328" hidden="1" x14ac:dyDescent="0.25"/>
    <row r="13329" hidden="1" x14ac:dyDescent="0.25"/>
    <row r="13330" hidden="1" x14ac:dyDescent="0.25"/>
    <row r="13331" hidden="1" x14ac:dyDescent="0.25"/>
    <row r="13332" hidden="1" x14ac:dyDescent="0.25"/>
    <row r="13333" hidden="1" x14ac:dyDescent="0.25"/>
    <row r="13334" ht="30" hidden="1" customHeight="1" x14ac:dyDescent="0.25"/>
    <row r="13335" hidden="1" x14ac:dyDescent="0.25"/>
    <row r="13336" hidden="1" x14ac:dyDescent="0.25"/>
    <row r="13337" hidden="1" x14ac:dyDescent="0.25"/>
    <row r="13338" hidden="1" x14ac:dyDescent="0.25"/>
    <row r="13339" hidden="1" x14ac:dyDescent="0.25"/>
    <row r="13340" hidden="1" x14ac:dyDescent="0.25"/>
    <row r="13341" hidden="1" x14ac:dyDescent="0.25"/>
    <row r="13342" hidden="1" x14ac:dyDescent="0.25"/>
    <row r="13343" hidden="1" x14ac:dyDescent="0.25"/>
    <row r="13344" hidden="1" x14ac:dyDescent="0.25"/>
    <row r="13345" hidden="1" x14ac:dyDescent="0.25"/>
    <row r="13346" hidden="1" x14ac:dyDescent="0.25"/>
    <row r="13347" hidden="1" x14ac:dyDescent="0.25"/>
    <row r="13348" hidden="1" x14ac:dyDescent="0.25"/>
    <row r="13349" hidden="1" x14ac:dyDescent="0.25"/>
    <row r="13350" hidden="1" x14ac:dyDescent="0.25"/>
    <row r="13351" hidden="1" x14ac:dyDescent="0.25"/>
    <row r="13352" hidden="1" x14ac:dyDescent="0.25"/>
    <row r="13353" hidden="1" x14ac:dyDescent="0.25"/>
    <row r="13354" hidden="1" x14ac:dyDescent="0.25"/>
    <row r="13355" hidden="1" x14ac:dyDescent="0.25"/>
    <row r="13356" hidden="1" x14ac:dyDescent="0.25"/>
    <row r="13357" hidden="1" x14ac:dyDescent="0.25"/>
    <row r="13358" hidden="1" x14ac:dyDescent="0.25"/>
    <row r="13359" hidden="1" x14ac:dyDescent="0.25"/>
    <row r="13360" hidden="1" x14ac:dyDescent="0.25"/>
    <row r="13361" hidden="1" x14ac:dyDescent="0.25"/>
    <row r="13362" hidden="1" x14ac:dyDescent="0.25"/>
    <row r="13363" hidden="1" x14ac:dyDescent="0.25"/>
    <row r="13364" hidden="1" x14ac:dyDescent="0.25"/>
    <row r="13365" hidden="1" x14ac:dyDescent="0.25"/>
    <row r="13366" hidden="1" x14ac:dyDescent="0.25"/>
    <row r="13367" hidden="1" x14ac:dyDescent="0.25"/>
    <row r="13368" hidden="1" x14ac:dyDescent="0.25"/>
    <row r="13369" hidden="1" x14ac:dyDescent="0.25"/>
    <row r="13370" hidden="1" x14ac:dyDescent="0.25"/>
    <row r="13371" hidden="1" x14ac:dyDescent="0.25"/>
    <row r="13372" hidden="1" x14ac:dyDescent="0.25"/>
    <row r="13373" hidden="1" x14ac:dyDescent="0.25"/>
    <row r="13374" hidden="1" x14ac:dyDescent="0.25"/>
    <row r="13375" hidden="1" x14ac:dyDescent="0.25"/>
    <row r="13376" hidden="1" x14ac:dyDescent="0.25"/>
    <row r="13377" hidden="1" x14ac:dyDescent="0.25"/>
    <row r="13378" hidden="1" x14ac:dyDescent="0.25"/>
    <row r="13379" hidden="1" x14ac:dyDescent="0.25"/>
    <row r="13380" hidden="1" x14ac:dyDescent="0.25"/>
    <row r="13381" hidden="1" x14ac:dyDescent="0.25"/>
    <row r="13382" hidden="1" x14ac:dyDescent="0.25"/>
    <row r="13383" hidden="1" x14ac:dyDescent="0.25"/>
    <row r="13384" hidden="1" x14ac:dyDescent="0.25"/>
    <row r="13385" hidden="1" x14ac:dyDescent="0.25"/>
    <row r="13386" hidden="1" x14ac:dyDescent="0.25"/>
    <row r="13387" hidden="1" x14ac:dyDescent="0.25"/>
    <row r="13388" hidden="1" x14ac:dyDescent="0.25"/>
    <row r="13389" hidden="1" x14ac:dyDescent="0.25"/>
    <row r="13390" hidden="1" x14ac:dyDescent="0.25"/>
    <row r="13391" hidden="1" x14ac:dyDescent="0.25"/>
    <row r="13392" hidden="1" x14ac:dyDescent="0.25"/>
    <row r="13393" hidden="1" x14ac:dyDescent="0.25"/>
    <row r="13394" hidden="1" x14ac:dyDescent="0.25"/>
    <row r="13395" hidden="1" x14ac:dyDescent="0.25"/>
    <row r="13396" hidden="1" x14ac:dyDescent="0.25"/>
    <row r="13397" hidden="1" x14ac:dyDescent="0.25"/>
    <row r="13398" hidden="1" x14ac:dyDescent="0.25"/>
    <row r="13399" hidden="1" x14ac:dyDescent="0.25"/>
    <row r="13400" hidden="1" x14ac:dyDescent="0.25"/>
    <row r="13401" hidden="1" x14ac:dyDescent="0.25"/>
    <row r="13402" hidden="1" x14ac:dyDescent="0.25"/>
    <row r="13403" hidden="1" x14ac:dyDescent="0.25"/>
    <row r="13404" hidden="1" x14ac:dyDescent="0.25"/>
    <row r="13405" hidden="1" x14ac:dyDescent="0.25"/>
    <row r="13406" hidden="1" x14ac:dyDescent="0.25"/>
    <row r="13407" hidden="1" x14ac:dyDescent="0.25"/>
    <row r="13408" hidden="1" x14ac:dyDescent="0.25"/>
    <row r="13409" hidden="1" x14ac:dyDescent="0.25"/>
    <row r="13410" hidden="1" x14ac:dyDescent="0.25"/>
    <row r="13411" hidden="1" x14ac:dyDescent="0.25"/>
    <row r="13412" hidden="1" x14ac:dyDescent="0.25"/>
    <row r="13413" hidden="1" x14ac:dyDescent="0.25"/>
    <row r="13414" hidden="1" x14ac:dyDescent="0.25"/>
    <row r="13415" hidden="1" x14ac:dyDescent="0.25"/>
    <row r="13416" hidden="1" x14ac:dyDescent="0.25"/>
    <row r="13417" hidden="1" x14ac:dyDescent="0.25"/>
    <row r="13418" hidden="1" x14ac:dyDescent="0.25"/>
    <row r="13419" hidden="1" x14ac:dyDescent="0.25"/>
    <row r="13420" hidden="1" x14ac:dyDescent="0.25"/>
    <row r="13421" hidden="1" x14ac:dyDescent="0.25"/>
    <row r="13422" hidden="1" x14ac:dyDescent="0.25"/>
    <row r="13423" hidden="1" x14ac:dyDescent="0.25"/>
    <row r="13424" hidden="1" x14ac:dyDescent="0.25"/>
    <row r="13425" hidden="1" x14ac:dyDescent="0.25"/>
    <row r="13426" hidden="1" x14ac:dyDescent="0.25"/>
    <row r="13427" hidden="1" x14ac:dyDescent="0.25"/>
    <row r="13428" hidden="1" x14ac:dyDescent="0.25"/>
    <row r="13429" hidden="1" x14ac:dyDescent="0.25"/>
    <row r="13430" hidden="1" x14ac:dyDescent="0.25"/>
    <row r="13431" hidden="1" x14ac:dyDescent="0.25"/>
    <row r="13432" hidden="1" x14ac:dyDescent="0.25"/>
    <row r="13433" hidden="1" x14ac:dyDescent="0.25"/>
    <row r="13434" hidden="1" x14ac:dyDescent="0.25"/>
    <row r="13435" hidden="1" x14ac:dyDescent="0.25"/>
    <row r="13436" hidden="1" x14ac:dyDescent="0.25"/>
    <row r="13437" hidden="1" x14ac:dyDescent="0.25"/>
    <row r="13438" hidden="1" x14ac:dyDescent="0.25"/>
    <row r="13439" hidden="1" x14ac:dyDescent="0.25"/>
    <row r="13440" hidden="1" x14ac:dyDescent="0.25"/>
    <row r="13441" hidden="1" x14ac:dyDescent="0.25"/>
    <row r="13442" hidden="1" x14ac:dyDescent="0.25"/>
    <row r="13443" hidden="1" x14ac:dyDescent="0.25"/>
    <row r="13444" hidden="1" x14ac:dyDescent="0.25"/>
    <row r="13445" hidden="1" x14ac:dyDescent="0.25"/>
    <row r="13446" hidden="1" x14ac:dyDescent="0.25"/>
    <row r="13447" hidden="1" x14ac:dyDescent="0.25"/>
    <row r="13448" hidden="1" x14ac:dyDescent="0.25"/>
    <row r="13449" hidden="1" x14ac:dyDescent="0.25"/>
    <row r="13450" hidden="1" x14ac:dyDescent="0.25"/>
    <row r="13451" hidden="1" x14ac:dyDescent="0.25"/>
    <row r="13452" hidden="1" x14ac:dyDescent="0.25"/>
    <row r="13453" hidden="1" x14ac:dyDescent="0.25"/>
    <row r="13454" hidden="1" x14ac:dyDescent="0.25"/>
    <row r="13455" hidden="1" x14ac:dyDescent="0.25"/>
    <row r="13456" hidden="1" x14ac:dyDescent="0.25"/>
    <row r="13457" hidden="1" x14ac:dyDescent="0.25"/>
    <row r="13458" hidden="1" x14ac:dyDescent="0.25"/>
    <row r="13459" hidden="1" x14ac:dyDescent="0.25"/>
    <row r="13460" hidden="1" x14ac:dyDescent="0.25"/>
    <row r="13461" hidden="1" x14ac:dyDescent="0.25"/>
    <row r="13462" hidden="1" x14ac:dyDescent="0.25"/>
    <row r="13463" hidden="1" x14ac:dyDescent="0.25"/>
    <row r="13464" hidden="1" x14ac:dyDescent="0.25"/>
    <row r="13465" hidden="1" x14ac:dyDescent="0.25"/>
    <row r="13466" hidden="1" x14ac:dyDescent="0.25"/>
    <row r="13467" hidden="1" x14ac:dyDescent="0.25"/>
    <row r="13468" hidden="1" x14ac:dyDescent="0.25"/>
    <row r="13469" hidden="1" x14ac:dyDescent="0.25"/>
    <row r="13470" hidden="1" x14ac:dyDescent="0.25"/>
    <row r="13471" hidden="1" x14ac:dyDescent="0.25"/>
    <row r="13472" hidden="1" x14ac:dyDescent="0.25"/>
    <row r="13473" hidden="1" x14ac:dyDescent="0.25"/>
    <row r="13474" hidden="1" x14ac:dyDescent="0.25"/>
    <row r="13475" hidden="1" x14ac:dyDescent="0.25"/>
    <row r="13476" hidden="1" x14ac:dyDescent="0.25"/>
    <row r="13477" hidden="1" x14ac:dyDescent="0.25"/>
    <row r="13478" hidden="1" x14ac:dyDescent="0.25"/>
    <row r="13479" hidden="1" x14ac:dyDescent="0.25"/>
    <row r="13480" hidden="1" x14ac:dyDescent="0.25"/>
    <row r="13481" hidden="1" x14ac:dyDescent="0.25"/>
    <row r="13482" hidden="1" x14ac:dyDescent="0.25"/>
    <row r="13483" hidden="1" x14ac:dyDescent="0.25"/>
    <row r="13484" hidden="1" x14ac:dyDescent="0.25"/>
    <row r="13485" hidden="1" x14ac:dyDescent="0.25"/>
    <row r="13486" hidden="1" x14ac:dyDescent="0.25"/>
    <row r="13487" hidden="1" x14ac:dyDescent="0.25"/>
    <row r="13488" hidden="1" x14ac:dyDescent="0.25"/>
    <row r="13489" hidden="1" x14ac:dyDescent="0.25"/>
    <row r="13490" hidden="1" x14ac:dyDescent="0.25"/>
    <row r="13491" hidden="1" x14ac:dyDescent="0.25"/>
    <row r="13492" hidden="1" x14ac:dyDescent="0.25"/>
    <row r="13493" hidden="1" x14ac:dyDescent="0.25"/>
    <row r="13494" hidden="1" x14ac:dyDescent="0.25"/>
    <row r="13495" hidden="1" x14ac:dyDescent="0.25"/>
    <row r="13496" hidden="1" x14ac:dyDescent="0.25"/>
    <row r="13497" hidden="1" x14ac:dyDescent="0.25"/>
    <row r="13498" hidden="1" x14ac:dyDescent="0.25"/>
    <row r="13499" hidden="1" x14ac:dyDescent="0.25"/>
    <row r="13500" hidden="1" x14ac:dyDescent="0.25"/>
    <row r="13501" hidden="1" x14ac:dyDescent="0.25"/>
    <row r="13502" hidden="1" x14ac:dyDescent="0.25"/>
    <row r="13503" hidden="1" x14ac:dyDescent="0.25"/>
    <row r="13504" hidden="1" x14ac:dyDescent="0.25"/>
    <row r="13505" hidden="1" x14ac:dyDescent="0.25"/>
    <row r="13506" hidden="1" x14ac:dyDescent="0.25"/>
    <row r="13507" hidden="1" x14ac:dyDescent="0.25"/>
    <row r="13508" hidden="1" x14ac:dyDescent="0.25"/>
    <row r="13509" hidden="1" x14ac:dyDescent="0.25"/>
    <row r="13510" hidden="1" x14ac:dyDescent="0.25"/>
    <row r="13511" hidden="1" x14ac:dyDescent="0.25"/>
    <row r="13512" hidden="1" x14ac:dyDescent="0.25"/>
    <row r="13513" hidden="1" x14ac:dyDescent="0.25"/>
    <row r="13514" hidden="1" x14ac:dyDescent="0.25"/>
    <row r="13515" hidden="1" x14ac:dyDescent="0.25"/>
    <row r="13516" hidden="1" x14ac:dyDescent="0.25"/>
    <row r="13517" hidden="1" x14ac:dyDescent="0.25"/>
    <row r="13518" hidden="1" x14ac:dyDescent="0.25"/>
    <row r="13519" hidden="1" x14ac:dyDescent="0.25"/>
    <row r="13520" hidden="1" x14ac:dyDescent="0.25"/>
    <row r="13521" hidden="1" x14ac:dyDescent="0.25"/>
    <row r="13522" hidden="1" x14ac:dyDescent="0.25"/>
    <row r="13523" hidden="1" x14ac:dyDescent="0.25"/>
    <row r="13524" hidden="1" x14ac:dyDescent="0.25"/>
    <row r="13525" hidden="1" x14ac:dyDescent="0.25"/>
    <row r="13526" hidden="1" x14ac:dyDescent="0.25"/>
    <row r="13527" hidden="1" x14ac:dyDescent="0.25"/>
    <row r="13528" hidden="1" x14ac:dyDescent="0.25"/>
    <row r="13529" hidden="1" x14ac:dyDescent="0.25"/>
    <row r="13530" hidden="1" x14ac:dyDescent="0.25"/>
    <row r="13531" hidden="1" x14ac:dyDescent="0.25"/>
    <row r="13532" hidden="1" x14ac:dyDescent="0.25"/>
    <row r="13533" hidden="1" x14ac:dyDescent="0.25"/>
    <row r="13534" hidden="1" x14ac:dyDescent="0.25"/>
    <row r="13535" hidden="1" x14ac:dyDescent="0.25"/>
    <row r="13536" hidden="1" x14ac:dyDescent="0.25"/>
    <row r="13537" hidden="1" x14ac:dyDescent="0.25"/>
    <row r="13538" hidden="1" x14ac:dyDescent="0.25"/>
    <row r="13539" hidden="1" x14ac:dyDescent="0.25"/>
    <row r="13540" hidden="1" x14ac:dyDescent="0.25"/>
    <row r="13541" hidden="1" x14ac:dyDescent="0.25"/>
    <row r="13542" hidden="1" x14ac:dyDescent="0.25"/>
    <row r="13543" hidden="1" x14ac:dyDescent="0.25"/>
    <row r="13544" hidden="1" x14ac:dyDescent="0.25"/>
    <row r="13545" hidden="1" x14ac:dyDescent="0.25"/>
    <row r="13546" hidden="1" x14ac:dyDescent="0.25"/>
    <row r="13547" hidden="1" x14ac:dyDescent="0.25"/>
    <row r="13548" hidden="1" x14ac:dyDescent="0.25"/>
    <row r="13549" hidden="1" x14ac:dyDescent="0.25"/>
    <row r="13550" hidden="1" x14ac:dyDescent="0.25"/>
    <row r="13551" hidden="1" x14ac:dyDescent="0.25"/>
    <row r="13552" hidden="1" x14ac:dyDescent="0.25"/>
    <row r="13553" hidden="1" x14ac:dyDescent="0.25"/>
    <row r="13554" hidden="1" x14ac:dyDescent="0.25"/>
    <row r="13555" hidden="1" x14ac:dyDescent="0.25"/>
    <row r="13556" hidden="1" x14ac:dyDescent="0.25"/>
    <row r="13557" hidden="1" x14ac:dyDescent="0.25"/>
    <row r="13558" hidden="1" x14ac:dyDescent="0.25"/>
    <row r="13559" hidden="1" x14ac:dyDescent="0.25"/>
    <row r="13560" hidden="1" x14ac:dyDescent="0.25"/>
    <row r="13561" hidden="1" x14ac:dyDescent="0.25"/>
    <row r="13562" hidden="1" x14ac:dyDescent="0.25"/>
    <row r="13563" hidden="1" x14ac:dyDescent="0.25"/>
    <row r="13564" hidden="1" x14ac:dyDescent="0.25"/>
    <row r="13565" hidden="1" x14ac:dyDescent="0.25"/>
    <row r="13566" hidden="1" x14ac:dyDescent="0.25"/>
    <row r="13567" hidden="1" x14ac:dyDescent="0.25"/>
    <row r="13568" hidden="1" x14ac:dyDescent="0.25"/>
    <row r="13569" hidden="1" x14ac:dyDescent="0.25"/>
    <row r="13570" hidden="1" x14ac:dyDescent="0.25"/>
    <row r="13571" hidden="1" x14ac:dyDescent="0.25"/>
    <row r="13572" hidden="1" x14ac:dyDescent="0.25"/>
    <row r="13573" hidden="1" x14ac:dyDescent="0.25"/>
    <row r="13574" hidden="1" x14ac:dyDescent="0.25"/>
    <row r="13575" hidden="1" x14ac:dyDescent="0.25"/>
    <row r="13576" hidden="1" x14ac:dyDescent="0.25"/>
    <row r="13577" hidden="1" x14ac:dyDescent="0.25"/>
    <row r="13578" hidden="1" x14ac:dyDescent="0.25"/>
    <row r="13579" hidden="1" x14ac:dyDescent="0.25"/>
    <row r="13580" hidden="1" x14ac:dyDescent="0.25"/>
    <row r="13581" hidden="1" x14ac:dyDescent="0.25"/>
    <row r="13582" hidden="1" x14ac:dyDescent="0.25"/>
    <row r="13583" hidden="1" x14ac:dyDescent="0.25"/>
    <row r="13584" hidden="1" x14ac:dyDescent="0.25"/>
    <row r="13585" hidden="1" x14ac:dyDescent="0.25"/>
    <row r="13586" hidden="1" x14ac:dyDescent="0.25"/>
    <row r="13587" hidden="1" x14ac:dyDescent="0.25"/>
    <row r="13588" hidden="1" x14ac:dyDescent="0.25"/>
    <row r="13589" hidden="1" x14ac:dyDescent="0.25"/>
    <row r="13590" hidden="1" x14ac:dyDescent="0.25"/>
    <row r="13591" hidden="1" x14ac:dyDescent="0.25"/>
    <row r="13592" hidden="1" x14ac:dyDescent="0.25"/>
    <row r="13593" hidden="1" x14ac:dyDescent="0.25"/>
    <row r="13594" hidden="1" x14ac:dyDescent="0.25"/>
    <row r="13595" hidden="1" x14ac:dyDescent="0.25"/>
    <row r="13596" hidden="1" x14ac:dyDescent="0.25"/>
    <row r="13597" hidden="1" x14ac:dyDescent="0.25"/>
    <row r="13598" hidden="1" x14ac:dyDescent="0.25"/>
    <row r="13599" hidden="1" x14ac:dyDescent="0.25"/>
    <row r="13600" hidden="1" x14ac:dyDescent="0.25"/>
    <row r="13601" hidden="1" x14ac:dyDescent="0.25"/>
    <row r="13602" hidden="1" x14ac:dyDescent="0.25"/>
    <row r="13603" hidden="1" x14ac:dyDescent="0.25"/>
    <row r="13604" hidden="1" x14ac:dyDescent="0.25"/>
    <row r="13605" hidden="1" x14ac:dyDescent="0.25"/>
    <row r="13606" hidden="1" x14ac:dyDescent="0.25"/>
    <row r="13607" hidden="1" x14ac:dyDescent="0.25"/>
    <row r="13608" hidden="1" x14ac:dyDescent="0.25"/>
    <row r="13609" hidden="1" x14ac:dyDescent="0.25"/>
    <row r="13610" hidden="1" x14ac:dyDescent="0.25"/>
    <row r="13611" hidden="1" x14ac:dyDescent="0.25"/>
    <row r="13612" hidden="1" x14ac:dyDescent="0.25"/>
    <row r="13613" hidden="1" x14ac:dyDescent="0.25"/>
    <row r="13614" hidden="1" x14ac:dyDescent="0.25"/>
    <row r="13615" hidden="1" x14ac:dyDescent="0.25"/>
    <row r="13616" hidden="1" x14ac:dyDescent="0.25"/>
    <row r="13617" hidden="1" x14ac:dyDescent="0.25"/>
    <row r="13618" hidden="1" x14ac:dyDescent="0.25"/>
    <row r="13619" hidden="1" x14ac:dyDescent="0.25"/>
    <row r="13620" hidden="1" x14ac:dyDescent="0.25"/>
    <row r="13621" hidden="1" x14ac:dyDescent="0.25"/>
    <row r="13622" hidden="1" x14ac:dyDescent="0.25"/>
    <row r="13623" hidden="1" x14ac:dyDescent="0.25"/>
    <row r="13624" hidden="1" x14ac:dyDescent="0.25"/>
    <row r="13625" hidden="1" x14ac:dyDescent="0.25"/>
    <row r="13626" hidden="1" x14ac:dyDescent="0.25"/>
    <row r="13627" hidden="1" x14ac:dyDescent="0.25"/>
    <row r="13628" hidden="1" x14ac:dyDescent="0.25"/>
    <row r="13629" hidden="1" x14ac:dyDescent="0.25"/>
    <row r="13630" hidden="1" x14ac:dyDescent="0.25"/>
    <row r="13631" hidden="1" x14ac:dyDescent="0.25"/>
    <row r="13632" hidden="1" x14ac:dyDescent="0.25"/>
    <row r="13633" hidden="1" x14ac:dyDescent="0.25"/>
    <row r="13634" hidden="1" x14ac:dyDescent="0.25"/>
    <row r="13635" hidden="1" x14ac:dyDescent="0.25"/>
    <row r="13636" hidden="1" x14ac:dyDescent="0.25"/>
    <row r="13637" hidden="1" x14ac:dyDescent="0.25"/>
    <row r="13638" hidden="1" x14ac:dyDescent="0.25"/>
    <row r="13639" hidden="1" x14ac:dyDescent="0.25"/>
    <row r="13640" hidden="1" x14ac:dyDescent="0.25"/>
    <row r="13641" hidden="1" x14ac:dyDescent="0.25"/>
    <row r="13642" hidden="1" x14ac:dyDescent="0.25"/>
    <row r="13643" hidden="1" x14ac:dyDescent="0.25"/>
    <row r="13644" hidden="1" x14ac:dyDescent="0.25"/>
    <row r="13645" hidden="1" x14ac:dyDescent="0.25"/>
    <row r="13646" hidden="1" x14ac:dyDescent="0.25"/>
    <row r="13647" hidden="1" x14ac:dyDescent="0.25"/>
    <row r="13648" hidden="1" x14ac:dyDescent="0.25"/>
    <row r="13649" hidden="1" x14ac:dyDescent="0.25"/>
    <row r="13650" hidden="1" x14ac:dyDescent="0.25"/>
    <row r="13651" hidden="1" x14ac:dyDescent="0.25"/>
    <row r="13652" hidden="1" x14ac:dyDescent="0.25"/>
    <row r="13653" hidden="1" x14ac:dyDescent="0.25"/>
    <row r="13654" hidden="1" x14ac:dyDescent="0.25"/>
    <row r="13655" hidden="1" x14ac:dyDescent="0.25"/>
    <row r="13656" hidden="1" x14ac:dyDescent="0.25"/>
    <row r="13657" hidden="1" x14ac:dyDescent="0.25"/>
    <row r="13658" hidden="1" x14ac:dyDescent="0.25"/>
    <row r="13659" hidden="1" x14ac:dyDescent="0.25"/>
    <row r="13660" hidden="1" x14ac:dyDescent="0.25"/>
    <row r="13661" hidden="1" x14ac:dyDescent="0.25"/>
    <row r="13662" hidden="1" x14ac:dyDescent="0.25"/>
    <row r="13663" hidden="1" x14ac:dyDescent="0.25"/>
    <row r="13664" hidden="1" x14ac:dyDescent="0.25"/>
    <row r="13665" hidden="1" x14ac:dyDescent="0.25"/>
    <row r="13666" hidden="1" x14ac:dyDescent="0.25"/>
    <row r="13667" hidden="1" x14ac:dyDescent="0.25"/>
    <row r="13668" hidden="1" x14ac:dyDescent="0.25"/>
    <row r="13669" hidden="1" x14ac:dyDescent="0.25"/>
    <row r="13670" hidden="1" x14ac:dyDescent="0.25"/>
    <row r="13671" hidden="1" x14ac:dyDescent="0.25"/>
    <row r="13672" hidden="1" x14ac:dyDescent="0.25"/>
    <row r="13673" hidden="1" x14ac:dyDescent="0.25"/>
    <row r="13674" hidden="1" x14ac:dyDescent="0.25"/>
    <row r="13675" hidden="1" x14ac:dyDescent="0.25"/>
    <row r="13676" hidden="1" x14ac:dyDescent="0.25"/>
    <row r="13677" hidden="1" x14ac:dyDescent="0.25"/>
    <row r="13678" hidden="1" x14ac:dyDescent="0.25"/>
    <row r="13679" hidden="1" x14ac:dyDescent="0.25"/>
    <row r="13680" hidden="1" x14ac:dyDescent="0.25"/>
    <row r="13681" hidden="1" x14ac:dyDescent="0.25"/>
    <row r="13682" hidden="1" x14ac:dyDescent="0.25"/>
    <row r="13683" hidden="1" x14ac:dyDescent="0.25"/>
    <row r="13684" hidden="1" x14ac:dyDescent="0.25"/>
    <row r="13685" hidden="1" x14ac:dyDescent="0.25"/>
    <row r="13686" hidden="1" x14ac:dyDescent="0.25"/>
    <row r="13687" hidden="1" x14ac:dyDescent="0.25"/>
    <row r="13688" hidden="1" x14ac:dyDescent="0.25"/>
    <row r="13689" hidden="1" x14ac:dyDescent="0.25"/>
    <row r="13690" hidden="1" x14ac:dyDescent="0.25"/>
    <row r="13691" hidden="1" x14ac:dyDescent="0.25"/>
    <row r="13692" hidden="1" x14ac:dyDescent="0.25"/>
    <row r="13693" hidden="1" x14ac:dyDescent="0.25"/>
    <row r="13694" hidden="1" x14ac:dyDescent="0.25"/>
    <row r="13695" hidden="1" x14ac:dyDescent="0.25"/>
    <row r="13696" hidden="1" x14ac:dyDescent="0.25"/>
    <row r="13697" hidden="1" x14ac:dyDescent="0.25"/>
    <row r="13698" hidden="1" x14ac:dyDescent="0.25"/>
    <row r="13699" hidden="1" x14ac:dyDescent="0.25"/>
    <row r="13700" hidden="1" x14ac:dyDescent="0.25"/>
    <row r="13701" hidden="1" x14ac:dyDescent="0.25"/>
    <row r="13702" hidden="1" x14ac:dyDescent="0.25"/>
    <row r="13703" hidden="1" x14ac:dyDescent="0.25"/>
    <row r="13704" hidden="1" x14ac:dyDescent="0.25"/>
    <row r="13705" hidden="1" x14ac:dyDescent="0.25"/>
    <row r="13706" hidden="1" x14ac:dyDescent="0.25"/>
    <row r="13707" hidden="1" x14ac:dyDescent="0.25"/>
    <row r="13708" hidden="1" x14ac:dyDescent="0.25"/>
    <row r="13709" hidden="1" x14ac:dyDescent="0.25"/>
    <row r="13710" hidden="1" x14ac:dyDescent="0.25"/>
    <row r="13711" hidden="1" x14ac:dyDescent="0.25"/>
    <row r="13712" hidden="1" x14ac:dyDescent="0.25"/>
    <row r="13713" hidden="1" x14ac:dyDescent="0.25"/>
    <row r="13714" hidden="1" x14ac:dyDescent="0.25"/>
    <row r="13715" hidden="1" x14ac:dyDescent="0.25"/>
    <row r="13716" hidden="1" x14ac:dyDescent="0.25"/>
    <row r="13717" hidden="1" x14ac:dyDescent="0.25"/>
    <row r="13718" hidden="1" x14ac:dyDescent="0.25"/>
    <row r="13719" hidden="1" x14ac:dyDescent="0.25"/>
    <row r="13720" hidden="1" x14ac:dyDescent="0.25"/>
    <row r="13721" hidden="1" x14ac:dyDescent="0.25"/>
    <row r="13722" hidden="1" x14ac:dyDescent="0.25"/>
    <row r="13723" hidden="1" x14ac:dyDescent="0.25"/>
    <row r="13724" hidden="1" x14ac:dyDescent="0.25"/>
    <row r="13725" hidden="1" x14ac:dyDescent="0.25"/>
    <row r="13726" hidden="1" x14ac:dyDescent="0.25"/>
    <row r="13727" hidden="1" x14ac:dyDescent="0.25"/>
    <row r="13728" hidden="1" x14ac:dyDescent="0.25"/>
    <row r="13729" hidden="1" x14ac:dyDescent="0.25"/>
    <row r="13730" hidden="1" x14ac:dyDescent="0.25"/>
    <row r="13731" hidden="1" x14ac:dyDescent="0.25"/>
    <row r="13732" hidden="1" x14ac:dyDescent="0.25"/>
    <row r="13733" hidden="1" x14ac:dyDescent="0.25"/>
    <row r="13734" hidden="1" x14ac:dyDescent="0.25"/>
    <row r="13735" hidden="1" x14ac:dyDescent="0.25"/>
    <row r="13736" hidden="1" x14ac:dyDescent="0.25"/>
    <row r="13737" hidden="1" x14ac:dyDescent="0.25"/>
    <row r="13738" hidden="1" x14ac:dyDescent="0.25"/>
    <row r="13739" hidden="1" x14ac:dyDescent="0.25"/>
    <row r="13740" hidden="1" x14ac:dyDescent="0.25"/>
    <row r="13741" hidden="1" x14ac:dyDescent="0.25"/>
    <row r="13742" hidden="1" x14ac:dyDescent="0.25"/>
    <row r="13743" hidden="1" x14ac:dyDescent="0.25"/>
    <row r="13744" hidden="1" x14ac:dyDescent="0.25"/>
    <row r="13745" hidden="1" x14ac:dyDescent="0.25"/>
    <row r="13746" hidden="1" x14ac:dyDescent="0.25"/>
    <row r="13747" hidden="1" x14ac:dyDescent="0.25"/>
    <row r="13748" hidden="1" x14ac:dyDescent="0.25"/>
    <row r="13749" hidden="1" x14ac:dyDescent="0.25"/>
    <row r="13750" hidden="1" x14ac:dyDescent="0.25"/>
    <row r="13751" hidden="1" x14ac:dyDescent="0.25"/>
    <row r="13752" hidden="1" x14ac:dyDescent="0.25"/>
    <row r="13753" hidden="1" x14ac:dyDescent="0.25"/>
    <row r="13754" hidden="1" x14ac:dyDescent="0.25"/>
    <row r="13755" hidden="1" x14ac:dyDescent="0.25"/>
    <row r="13756" hidden="1" x14ac:dyDescent="0.25"/>
    <row r="13757" hidden="1" x14ac:dyDescent="0.25"/>
    <row r="13758" hidden="1" x14ac:dyDescent="0.25"/>
    <row r="13759" hidden="1" x14ac:dyDescent="0.25"/>
    <row r="13760" hidden="1" x14ac:dyDescent="0.25"/>
    <row r="13761" hidden="1" x14ac:dyDescent="0.25"/>
    <row r="13762" hidden="1" x14ac:dyDescent="0.25"/>
    <row r="13763" hidden="1" x14ac:dyDescent="0.25"/>
    <row r="13764" hidden="1" x14ac:dyDescent="0.25"/>
    <row r="13765" hidden="1" x14ac:dyDescent="0.25"/>
    <row r="13766" hidden="1" x14ac:dyDescent="0.25"/>
    <row r="13767" hidden="1" x14ac:dyDescent="0.25"/>
    <row r="13768" hidden="1" x14ac:dyDescent="0.25"/>
    <row r="13769" hidden="1" x14ac:dyDescent="0.25"/>
    <row r="13770" hidden="1" x14ac:dyDescent="0.25"/>
    <row r="13771" hidden="1" x14ac:dyDescent="0.25"/>
    <row r="13772" hidden="1" x14ac:dyDescent="0.25"/>
    <row r="13773" hidden="1" x14ac:dyDescent="0.25"/>
    <row r="13774" hidden="1" x14ac:dyDescent="0.25"/>
    <row r="13775" hidden="1" x14ac:dyDescent="0.25"/>
    <row r="13776" hidden="1" x14ac:dyDescent="0.25"/>
    <row r="13777" hidden="1" x14ac:dyDescent="0.25"/>
    <row r="13778" hidden="1" x14ac:dyDescent="0.25"/>
    <row r="13779" hidden="1" x14ac:dyDescent="0.25"/>
    <row r="13780" hidden="1" x14ac:dyDescent="0.25"/>
    <row r="13781" hidden="1" x14ac:dyDescent="0.25"/>
    <row r="13782" hidden="1" x14ac:dyDescent="0.25"/>
    <row r="13783" hidden="1" x14ac:dyDescent="0.25"/>
    <row r="13784" hidden="1" x14ac:dyDescent="0.25"/>
    <row r="13785" hidden="1" x14ac:dyDescent="0.25"/>
    <row r="13786" hidden="1" x14ac:dyDescent="0.25"/>
    <row r="13787" hidden="1" x14ac:dyDescent="0.25"/>
    <row r="13788" hidden="1" x14ac:dyDescent="0.25"/>
    <row r="13789" hidden="1" x14ac:dyDescent="0.25"/>
    <row r="13790" hidden="1" x14ac:dyDescent="0.25"/>
    <row r="13791" hidden="1" x14ac:dyDescent="0.25"/>
    <row r="13792" hidden="1" x14ac:dyDescent="0.25"/>
    <row r="13793" hidden="1" x14ac:dyDescent="0.25"/>
    <row r="13794" hidden="1" x14ac:dyDescent="0.25"/>
    <row r="13795" hidden="1" x14ac:dyDescent="0.25"/>
    <row r="13796" hidden="1" x14ac:dyDescent="0.25"/>
    <row r="13797" hidden="1" x14ac:dyDescent="0.25"/>
    <row r="13798" hidden="1" x14ac:dyDescent="0.25"/>
    <row r="13799" hidden="1" x14ac:dyDescent="0.25"/>
    <row r="13800" hidden="1" x14ac:dyDescent="0.25"/>
    <row r="13801" hidden="1" x14ac:dyDescent="0.25"/>
    <row r="13802" hidden="1" x14ac:dyDescent="0.25"/>
    <row r="13803" hidden="1" x14ac:dyDescent="0.25"/>
    <row r="13804" hidden="1" x14ac:dyDescent="0.25"/>
    <row r="13805" hidden="1" x14ac:dyDescent="0.25"/>
    <row r="13806" hidden="1" x14ac:dyDescent="0.25"/>
    <row r="13807" hidden="1" x14ac:dyDescent="0.25"/>
    <row r="13808" hidden="1" x14ac:dyDescent="0.25"/>
    <row r="13809" hidden="1" x14ac:dyDescent="0.25"/>
    <row r="13810" hidden="1" x14ac:dyDescent="0.25"/>
    <row r="13811" hidden="1" x14ac:dyDescent="0.25"/>
    <row r="13812" hidden="1" x14ac:dyDescent="0.25"/>
    <row r="13813" hidden="1" x14ac:dyDescent="0.25"/>
    <row r="13814" hidden="1" x14ac:dyDescent="0.25"/>
    <row r="13815" hidden="1" x14ac:dyDescent="0.25"/>
    <row r="13816" hidden="1" x14ac:dyDescent="0.25"/>
    <row r="13817" hidden="1" x14ac:dyDescent="0.25"/>
    <row r="13818" hidden="1" x14ac:dyDescent="0.25"/>
    <row r="13819" hidden="1" x14ac:dyDescent="0.25"/>
    <row r="13820" hidden="1" x14ac:dyDescent="0.25"/>
    <row r="13821" hidden="1" x14ac:dyDescent="0.25"/>
    <row r="13822" hidden="1" x14ac:dyDescent="0.25"/>
    <row r="13823" hidden="1" x14ac:dyDescent="0.25"/>
    <row r="13824" hidden="1" x14ac:dyDescent="0.25"/>
    <row r="13825" hidden="1" x14ac:dyDescent="0.25"/>
    <row r="13826" hidden="1" x14ac:dyDescent="0.25"/>
    <row r="13827" hidden="1" x14ac:dyDescent="0.25"/>
    <row r="13828" hidden="1" x14ac:dyDescent="0.25"/>
    <row r="13829" hidden="1" x14ac:dyDescent="0.25"/>
    <row r="13830" hidden="1" x14ac:dyDescent="0.25"/>
    <row r="13831" hidden="1" x14ac:dyDescent="0.25"/>
    <row r="13832" hidden="1" x14ac:dyDescent="0.25"/>
    <row r="13833" hidden="1" x14ac:dyDescent="0.25"/>
    <row r="13834" hidden="1" x14ac:dyDescent="0.25"/>
    <row r="13835" hidden="1" x14ac:dyDescent="0.25"/>
    <row r="13836" hidden="1" x14ac:dyDescent="0.25"/>
    <row r="13837" hidden="1" x14ac:dyDescent="0.25"/>
    <row r="13838" hidden="1" x14ac:dyDescent="0.25"/>
    <row r="13839" hidden="1" x14ac:dyDescent="0.25"/>
    <row r="13840" hidden="1" x14ac:dyDescent="0.25"/>
    <row r="13841" hidden="1" x14ac:dyDescent="0.25"/>
    <row r="13842" hidden="1" x14ac:dyDescent="0.25"/>
    <row r="13843" hidden="1" x14ac:dyDescent="0.25"/>
    <row r="13844" hidden="1" x14ac:dyDescent="0.25"/>
    <row r="13845" hidden="1" x14ac:dyDescent="0.25"/>
    <row r="13846" hidden="1" x14ac:dyDescent="0.25"/>
    <row r="13847" hidden="1" x14ac:dyDescent="0.25"/>
    <row r="13848" hidden="1" x14ac:dyDescent="0.25"/>
    <row r="13849" hidden="1" x14ac:dyDescent="0.25"/>
    <row r="13850" hidden="1" x14ac:dyDescent="0.25"/>
    <row r="13851" hidden="1" x14ac:dyDescent="0.25"/>
    <row r="13852" hidden="1" x14ac:dyDescent="0.25"/>
    <row r="13853" hidden="1" x14ac:dyDescent="0.25"/>
    <row r="13854" hidden="1" x14ac:dyDescent="0.25"/>
    <row r="13855" hidden="1" x14ac:dyDescent="0.25"/>
    <row r="13856" hidden="1" x14ac:dyDescent="0.25"/>
    <row r="13857" hidden="1" x14ac:dyDescent="0.25"/>
    <row r="13858" hidden="1" x14ac:dyDescent="0.25"/>
    <row r="13859" hidden="1" x14ac:dyDescent="0.25"/>
    <row r="13860" hidden="1" x14ac:dyDescent="0.25"/>
    <row r="13861" hidden="1" x14ac:dyDescent="0.25"/>
    <row r="13862" hidden="1" x14ac:dyDescent="0.25"/>
    <row r="13863" hidden="1" x14ac:dyDescent="0.25"/>
    <row r="13864" hidden="1" x14ac:dyDescent="0.25"/>
    <row r="13865" hidden="1" x14ac:dyDescent="0.25"/>
    <row r="13866" hidden="1" x14ac:dyDescent="0.25"/>
    <row r="13867" hidden="1" x14ac:dyDescent="0.25"/>
    <row r="13868" hidden="1" x14ac:dyDescent="0.25"/>
    <row r="13869" hidden="1" x14ac:dyDescent="0.25"/>
    <row r="13870" hidden="1" x14ac:dyDescent="0.25"/>
    <row r="13871" hidden="1" x14ac:dyDescent="0.25"/>
    <row r="13872" hidden="1" x14ac:dyDescent="0.25"/>
    <row r="13873" hidden="1" x14ac:dyDescent="0.25"/>
    <row r="13874" hidden="1" x14ac:dyDescent="0.25"/>
    <row r="13875" hidden="1" x14ac:dyDescent="0.25"/>
    <row r="13876" hidden="1" x14ac:dyDescent="0.25"/>
    <row r="13877" hidden="1" x14ac:dyDescent="0.25"/>
    <row r="13878" hidden="1" x14ac:dyDescent="0.25"/>
    <row r="13879" hidden="1" x14ac:dyDescent="0.25"/>
    <row r="13880" hidden="1" x14ac:dyDescent="0.25"/>
    <row r="13881" hidden="1" x14ac:dyDescent="0.25"/>
    <row r="13882" hidden="1" x14ac:dyDescent="0.25"/>
    <row r="13883" hidden="1" x14ac:dyDescent="0.25"/>
    <row r="13884" hidden="1" x14ac:dyDescent="0.25"/>
    <row r="13885" hidden="1" x14ac:dyDescent="0.25"/>
    <row r="13886" hidden="1" x14ac:dyDescent="0.25"/>
    <row r="13887" hidden="1" x14ac:dyDescent="0.25"/>
    <row r="13888" hidden="1" x14ac:dyDescent="0.25"/>
    <row r="13889" hidden="1" x14ac:dyDescent="0.25"/>
    <row r="13890" hidden="1" x14ac:dyDescent="0.25"/>
    <row r="13891" hidden="1" x14ac:dyDescent="0.25"/>
    <row r="13892" hidden="1" x14ac:dyDescent="0.25"/>
    <row r="13893" hidden="1" x14ac:dyDescent="0.25"/>
    <row r="13894" hidden="1" x14ac:dyDescent="0.25"/>
    <row r="13895" hidden="1" x14ac:dyDescent="0.25"/>
    <row r="13896" hidden="1" x14ac:dyDescent="0.25"/>
    <row r="13897" hidden="1" x14ac:dyDescent="0.25"/>
    <row r="13898" hidden="1" x14ac:dyDescent="0.25"/>
    <row r="13899" hidden="1" x14ac:dyDescent="0.25"/>
    <row r="13900" hidden="1" x14ac:dyDescent="0.25"/>
    <row r="13901" hidden="1" x14ac:dyDescent="0.25"/>
    <row r="13902" hidden="1" x14ac:dyDescent="0.25"/>
    <row r="13903" hidden="1" x14ac:dyDescent="0.25"/>
    <row r="13904" hidden="1" x14ac:dyDescent="0.25"/>
    <row r="13905" hidden="1" x14ac:dyDescent="0.25"/>
    <row r="13906" hidden="1" x14ac:dyDescent="0.25"/>
    <row r="13907" hidden="1" x14ac:dyDescent="0.25"/>
    <row r="13908" hidden="1" x14ac:dyDescent="0.25"/>
    <row r="13909" hidden="1" x14ac:dyDescent="0.25"/>
    <row r="13910" hidden="1" x14ac:dyDescent="0.25"/>
    <row r="13911" hidden="1" x14ac:dyDescent="0.25"/>
    <row r="13912" hidden="1" x14ac:dyDescent="0.25"/>
    <row r="13913" hidden="1" x14ac:dyDescent="0.25"/>
    <row r="13914" hidden="1" x14ac:dyDescent="0.25"/>
    <row r="13915" hidden="1" x14ac:dyDescent="0.25"/>
    <row r="13916" hidden="1" x14ac:dyDescent="0.25"/>
    <row r="13917" hidden="1" x14ac:dyDescent="0.25"/>
    <row r="13918" hidden="1" x14ac:dyDescent="0.25"/>
    <row r="13919" hidden="1" x14ac:dyDescent="0.25"/>
    <row r="13920" hidden="1" x14ac:dyDescent="0.25"/>
    <row r="13921" hidden="1" x14ac:dyDescent="0.25"/>
    <row r="13922" hidden="1" x14ac:dyDescent="0.25"/>
    <row r="13923" hidden="1" x14ac:dyDescent="0.25"/>
    <row r="13924" hidden="1" x14ac:dyDescent="0.25"/>
    <row r="13925" hidden="1" x14ac:dyDescent="0.25"/>
    <row r="13926" hidden="1" x14ac:dyDescent="0.25"/>
    <row r="13927" hidden="1" x14ac:dyDescent="0.25"/>
    <row r="13928" hidden="1" x14ac:dyDescent="0.25"/>
    <row r="13929" hidden="1" x14ac:dyDescent="0.25"/>
    <row r="13930" hidden="1" x14ac:dyDescent="0.25"/>
    <row r="13931" hidden="1" x14ac:dyDescent="0.25"/>
    <row r="13932" hidden="1" x14ac:dyDescent="0.25"/>
    <row r="13933" hidden="1" x14ac:dyDescent="0.25"/>
    <row r="13934" hidden="1" x14ac:dyDescent="0.25"/>
    <row r="13935" hidden="1" x14ac:dyDescent="0.25"/>
    <row r="13936" hidden="1" x14ac:dyDescent="0.25"/>
    <row r="13937" hidden="1" x14ac:dyDescent="0.25"/>
    <row r="13938" hidden="1" x14ac:dyDescent="0.25"/>
    <row r="13939" hidden="1" x14ac:dyDescent="0.25"/>
    <row r="13940" hidden="1" x14ac:dyDescent="0.25"/>
    <row r="13941" hidden="1" x14ac:dyDescent="0.25"/>
    <row r="13942" hidden="1" x14ac:dyDescent="0.25"/>
    <row r="13943" hidden="1" x14ac:dyDescent="0.25"/>
    <row r="13944" hidden="1" x14ac:dyDescent="0.25"/>
    <row r="13945" hidden="1" x14ac:dyDescent="0.25"/>
    <row r="13946" hidden="1" x14ac:dyDescent="0.25"/>
    <row r="13947" hidden="1" x14ac:dyDescent="0.25"/>
    <row r="13948" hidden="1" x14ac:dyDescent="0.25"/>
    <row r="13949" hidden="1" x14ac:dyDescent="0.25"/>
    <row r="13950" hidden="1" x14ac:dyDescent="0.25"/>
    <row r="13951" hidden="1" x14ac:dyDescent="0.25"/>
    <row r="13952" hidden="1" x14ac:dyDescent="0.25"/>
    <row r="13953" hidden="1" x14ac:dyDescent="0.25"/>
    <row r="13954" hidden="1" x14ac:dyDescent="0.25"/>
    <row r="13955" hidden="1" x14ac:dyDescent="0.25"/>
    <row r="13956" hidden="1" x14ac:dyDescent="0.25"/>
    <row r="13957" hidden="1" x14ac:dyDescent="0.25"/>
    <row r="13958" hidden="1" x14ac:dyDescent="0.25"/>
    <row r="13959" hidden="1" x14ac:dyDescent="0.25"/>
    <row r="13960" hidden="1" x14ac:dyDescent="0.25"/>
    <row r="13961" hidden="1" x14ac:dyDescent="0.25"/>
    <row r="13962" hidden="1" x14ac:dyDescent="0.25"/>
    <row r="13963" hidden="1" x14ac:dyDescent="0.25"/>
    <row r="13964" hidden="1" x14ac:dyDescent="0.25"/>
    <row r="13965" hidden="1" x14ac:dyDescent="0.25"/>
    <row r="13966" hidden="1" x14ac:dyDescent="0.25"/>
    <row r="13967" hidden="1" x14ac:dyDescent="0.25"/>
    <row r="13968" hidden="1" x14ac:dyDescent="0.25"/>
    <row r="13969" hidden="1" x14ac:dyDescent="0.25"/>
    <row r="13970" hidden="1" x14ac:dyDescent="0.25"/>
    <row r="13971" hidden="1" x14ac:dyDescent="0.25"/>
    <row r="13972" hidden="1" x14ac:dyDescent="0.25"/>
    <row r="13973" hidden="1" x14ac:dyDescent="0.25"/>
    <row r="13974" hidden="1" x14ac:dyDescent="0.25"/>
    <row r="13975" hidden="1" x14ac:dyDescent="0.25"/>
    <row r="13976" hidden="1" x14ac:dyDescent="0.25"/>
    <row r="13977" hidden="1" x14ac:dyDescent="0.25"/>
    <row r="13978" hidden="1" x14ac:dyDescent="0.25"/>
    <row r="13979" hidden="1" x14ac:dyDescent="0.25"/>
    <row r="13980" hidden="1" x14ac:dyDescent="0.25"/>
    <row r="13981" hidden="1" x14ac:dyDescent="0.25"/>
    <row r="13982" hidden="1" x14ac:dyDescent="0.25"/>
    <row r="13983" hidden="1" x14ac:dyDescent="0.25"/>
    <row r="13984" hidden="1" x14ac:dyDescent="0.25"/>
    <row r="13985" hidden="1" x14ac:dyDescent="0.25"/>
    <row r="13986" hidden="1" x14ac:dyDescent="0.25"/>
    <row r="13987" hidden="1" x14ac:dyDescent="0.25"/>
    <row r="13988" hidden="1" x14ac:dyDescent="0.25"/>
    <row r="13989" hidden="1" x14ac:dyDescent="0.25"/>
    <row r="13990" hidden="1" x14ac:dyDescent="0.25"/>
    <row r="13991" hidden="1" x14ac:dyDescent="0.25"/>
    <row r="13992" hidden="1" x14ac:dyDescent="0.25"/>
    <row r="13993" hidden="1" x14ac:dyDescent="0.25"/>
    <row r="13994" hidden="1" x14ac:dyDescent="0.25"/>
    <row r="13995" hidden="1" x14ac:dyDescent="0.25"/>
    <row r="13996" hidden="1" x14ac:dyDescent="0.25"/>
    <row r="13997" hidden="1" x14ac:dyDescent="0.25"/>
    <row r="13998" hidden="1" x14ac:dyDescent="0.25"/>
    <row r="13999" hidden="1" x14ac:dyDescent="0.25"/>
    <row r="14000" hidden="1" x14ac:dyDescent="0.25"/>
    <row r="14001" hidden="1" x14ac:dyDescent="0.25"/>
    <row r="14002" hidden="1" x14ac:dyDescent="0.25"/>
    <row r="14003" hidden="1" x14ac:dyDescent="0.25"/>
    <row r="14004" hidden="1" x14ac:dyDescent="0.25"/>
    <row r="14005" hidden="1" x14ac:dyDescent="0.25"/>
    <row r="14006" hidden="1" x14ac:dyDescent="0.25"/>
    <row r="14007" hidden="1" x14ac:dyDescent="0.25"/>
    <row r="14008" hidden="1" x14ac:dyDescent="0.25"/>
    <row r="14009" hidden="1" x14ac:dyDescent="0.25"/>
    <row r="14010" hidden="1" x14ac:dyDescent="0.25"/>
    <row r="14011" hidden="1" x14ac:dyDescent="0.25"/>
    <row r="14012" hidden="1" x14ac:dyDescent="0.25"/>
    <row r="14013" hidden="1" x14ac:dyDescent="0.25"/>
    <row r="14014" hidden="1" x14ac:dyDescent="0.25"/>
    <row r="14015" hidden="1" x14ac:dyDescent="0.25"/>
    <row r="14016" hidden="1" x14ac:dyDescent="0.25"/>
    <row r="14017" hidden="1" x14ac:dyDescent="0.25"/>
    <row r="14018" hidden="1" x14ac:dyDescent="0.25"/>
    <row r="14019" hidden="1" x14ac:dyDescent="0.25"/>
    <row r="14020" hidden="1" x14ac:dyDescent="0.25"/>
    <row r="14021" hidden="1" x14ac:dyDescent="0.25"/>
    <row r="14022" hidden="1" x14ac:dyDescent="0.25"/>
    <row r="14023" hidden="1" x14ac:dyDescent="0.25"/>
    <row r="14024" hidden="1" x14ac:dyDescent="0.25"/>
    <row r="14025" hidden="1" x14ac:dyDescent="0.25"/>
    <row r="14026" hidden="1" x14ac:dyDescent="0.25"/>
    <row r="14027" hidden="1" x14ac:dyDescent="0.25"/>
    <row r="14028" hidden="1" x14ac:dyDescent="0.25"/>
    <row r="14029" hidden="1" x14ac:dyDescent="0.25"/>
    <row r="14030" hidden="1" x14ac:dyDescent="0.25"/>
    <row r="14031" hidden="1" x14ac:dyDescent="0.25"/>
    <row r="14032" hidden="1" x14ac:dyDescent="0.25"/>
    <row r="14033" hidden="1" x14ac:dyDescent="0.25"/>
    <row r="14034" hidden="1" x14ac:dyDescent="0.25"/>
    <row r="14035" hidden="1" x14ac:dyDescent="0.25"/>
    <row r="14036" hidden="1" x14ac:dyDescent="0.25"/>
    <row r="14037" hidden="1" x14ac:dyDescent="0.25"/>
    <row r="14038" hidden="1" x14ac:dyDescent="0.25"/>
    <row r="14039" hidden="1" x14ac:dyDescent="0.25"/>
    <row r="14040" hidden="1" x14ac:dyDescent="0.25"/>
    <row r="14041" hidden="1" x14ac:dyDescent="0.25"/>
    <row r="14042" hidden="1" x14ac:dyDescent="0.25"/>
    <row r="14043" hidden="1" x14ac:dyDescent="0.25"/>
    <row r="14044" hidden="1" x14ac:dyDescent="0.25"/>
    <row r="14045" hidden="1" x14ac:dyDescent="0.25"/>
    <row r="14046" hidden="1" x14ac:dyDescent="0.25"/>
    <row r="14047" hidden="1" x14ac:dyDescent="0.25"/>
    <row r="14048" hidden="1" x14ac:dyDescent="0.25"/>
    <row r="14049" hidden="1" x14ac:dyDescent="0.25"/>
    <row r="14050" hidden="1" x14ac:dyDescent="0.25"/>
    <row r="14051" hidden="1" x14ac:dyDescent="0.25"/>
    <row r="14052" hidden="1" x14ac:dyDescent="0.25"/>
    <row r="14053" hidden="1" x14ac:dyDescent="0.25"/>
    <row r="14054" hidden="1" x14ac:dyDescent="0.25"/>
    <row r="14055" hidden="1" x14ac:dyDescent="0.25"/>
    <row r="14056" hidden="1" x14ac:dyDescent="0.25"/>
    <row r="14057" hidden="1" x14ac:dyDescent="0.25"/>
    <row r="14058" hidden="1" x14ac:dyDescent="0.25"/>
    <row r="14059" hidden="1" x14ac:dyDescent="0.25"/>
    <row r="14060" hidden="1" x14ac:dyDescent="0.25"/>
    <row r="14061" hidden="1" x14ac:dyDescent="0.25"/>
    <row r="14062" hidden="1" x14ac:dyDescent="0.25"/>
    <row r="14063" hidden="1" x14ac:dyDescent="0.25"/>
    <row r="14064" hidden="1" x14ac:dyDescent="0.25"/>
    <row r="14065" hidden="1" x14ac:dyDescent="0.25"/>
    <row r="14066" hidden="1" x14ac:dyDescent="0.25"/>
    <row r="14067" hidden="1" x14ac:dyDescent="0.25"/>
    <row r="14068" hidden="1" x14ac:dyDescent="0.25"/>
    <row r="14069" hidden="1" x14ac:dyDescent="0.25"/>
    <row r="14070" hidden="1" x14ac:dyDescent="0.25"/>
    <row r="14071" hidden="1" x14ac:dyDescent="0.25"/>
    <row r="14072" hidden="1" x14ac:dyDescent="0.25"/>
    <row r="14073" hidden="1" x14ac:dyDescent="0.25"/>
    <row r="14074" hidden="1" x14ac:dyDescent="0.25"/>
    <row r="14075" hidden="1" x14ac:dyDescent="0.25"/>
    <row r="14076" hidden="1" x14ac:dyDescent="0.25"/>
    <row r="14077" hidden="1" x14ac:dyDescent="0.25"/>
    <row r="14078" hidden="1" x14ac:dyDescent="0.25"/>
    <row r="14079" hidden="1" x14ac:dyDescent="0.25"/>
    <row r="14080" hidden="1" x14ac:dyDescent="0.25"/>
    <row r="14081" hidden="1" x14ac:dyDescent="0.25"/>
    <row r="14082" ht="30" hidden="1" customHeight="1" x14ac:dyDescent="0.25"/>
    <row r="14083" hidden="1" x14ac:dyDescent="0.25"/>
    <row r="14084" hidden="1" x14ac:dyDescent="0.25"/>
    <row r="14085" hidden="1" x14ac:dyDescent="0.25"/>
    <row r="14086" hidden="1" x14ac:dyDescent="0.25"/>
    <row r="14087" hidden="1" x14ac:dyDescent="0.25"/>
    <row r="14088" hidden="1" x14ac:dyDescent="0.25"/>
    <row r="14089" hidden="1" x14ac:dyDescent="0.25"/>
    <row r="14090" hidden="1" x14ac:dyDescent="0.25"/>
    <row r="14091" hidden="1" x14ac:dyDescent="0.25"/>
    <row r="14092" hidden="1" x14ac:dyDescent="0.25"/>
    <row r="14093" hidden="1" x14ac:dyDescent="0.25"/>
    <row r="14094" hidden="1" x14ac:dyDescent="0.25"/>
    <row r="14095" hidden="1" x14ac:dyDescent="0.25"/>
    <row r="14096" hidden="1" x14ac:dyDescent="0.25"/>
    <row r="14097" hidden="1" x14ac:dyDescent="0.25"/>
    <row r="14098" hidden="1" x14ac:dyDescent="0.25"/>
    <row r="14099" hidden="1" x14ac:dyDescent="0.25"/>
    <row r="14100" hidden="1" x14ac:dyDescent="0.25"/>
    <row r="14101" hidden="1" x14ac:dyDescent="0.25"/>
    <row r="14102" hidden="1" x14ac:dyDescent="0.25"/>
    <row r="14103" hidden="1" x14ac:dyDescent="0.25"/>
    <row r="14104" hidden="1" x14ac:dyDescent="0.25"/>
    <row r="14105" hidden="1" x14ac:dyDescent="0.25"/>
    <row r="14106" hidden="1" x14ac:dyDescent="0.25"/>
    <row r="14107" hidden="1" x14ac:dyDescent="0.25"/>
    <row r="14108" hidden="1" x14ac:dyDescent="0.25"/>
    <row r="14109" hidden="1" x14ac:dyDescent="0.25"/>
    <row r="14110" hidden="1" x14ac:dyDescent="0.25"/>
    <row r="14111" hidden="1" x14ac:dyDescent="0.25"/>
    <row r="14112" hidden="1" x14ac:dyDescent="0.25"/>
    <row r="14113" hidden="1" x14ac:dyDescent="0.25"/>
    <row r="14114" hidden="1" x14ac:dyDescent="0.25"/>
    <row r="14115" hidden="1" x14ac:dyDescent="0.25"/>
    <row r="14116" hidden="1" x14ac:dyDescent="0.25"/>
    <row r="14117" hidden="1" x14ac:dyDescent="0.25"/>
    <row r="14118" hidden="1" x14ac:dyDescent="0.25"/>
    <row r="14119" hidden="1" x14ac:dyDescent="0.25"/>
    <row r="14120" hidden="1" x14ac:dyDescent="0.25"/>
    <row r="14121" hidden="1" x14ac:dyDescent="0.25"/>
    <row r="14122" hidden="1" x14ac:dyDescent="0.25"/>
    <row r="14123" hidden="1" x14ac:dyDescent="0.25"/>
    <row r="14124" hidden="1" x14ac:dyDescent="0.25"/>
    <row r="14125" hidden="1" x14ac:dyDescent="0.25"/>
    <row r="14126" hidden="1" x14ac:dyDescent="0.25"/>
    <row r="14127" hidden="1" x14ac:dyDescent="0.25"/>
    <row r="14128" hidden="1" x14ac:dyDescent="0.25"/>
    <row r="14129" hidden="1" x14ac:dyDescent="0.25"/>
    <row r="14130" hidden="1" x14ac:dyDescent="0.25"/>
    <row r="14131" hidden="1" x14ac:dyDescent="0.25"/>
    <row r="14132" hidden="1" x14ac:dyDescent="0.25"/>
    <row r="14133" hidden="1" x14ac:dyDescent="0.25"/>
    <row r="14134" hidden="1" x14ac:dyDescent="0.25"/>
    <row r="14135" hidden="1" x14ac:dyDescent="0.25"/>
    <row r="14136" hidden="1" x14ac:dyDescent="0.25"/>
    <row r="14137" hidden="1" x14ac:dyDescent="0.25"/>
    <row r="14138" hidden="1" x14ac:dyDescent="0.25"/>
    <row r="14139" hidden="1" x14ac:dyDescent="0.25"/>
    <row r="14140" hidden="1" x14ac:dyDescent="0.25"/>
    <row r="14141" hidden="1" x14ac:dyDescent="0.25"/>
    <row r="14142" hidden="1" x14ac:dyDescent="0.25"/>
    <row r="14143" hidden="1" x14ac:dyDescent="0.25"/>
    <row r="14144" hidden="1" x14ac:dyDescent="0.25"/>
    <row r="14145" hidden="1" x14ac:dyDescent="0.25"/>
    <row r="14146" hidden="1" x14ac:dyDescent="0.25"/>
    <row r="14147" hidden="1" x14ac:dyDescent="0.25"/>
    <row r="14148" hidden="1" x14ac:dyDescent="0.25"/>
    <row r="14149" hidden="1" x14ac:dyDescent="0.25"/>
    <row r="14150" hidden="1" x14ac:dyDescent="0.25"/>
    <row r="14151" hidden="1" x14ac:dyDescent="0.25"/>
    <row r="14152" hidden="1" x14ac:dyDescent="0.25"/>
    <row r="14153" hidden="1" x14ac:dyDescent="0.25"/>
    <row r="14154" hidden="1" x14ac:dyDescent="0.25"/>
    <row r="14155" hidden="1" x14ac:dyDescent="0.25"/>
    <row r="14156" hidden="1" x14ac:dyDescent="0.25"/>
    <row r="14157" hidden="1" x14ac:dyDescent="0.25"/>
    <row r="14158" hidden="1" x14ac:dyDescent="0.25"/>
    <row r="14159" hidden="1" x14ac:dyDescent="0.25"/>
    <row r="14160" hidden="1" x14ac:dyDescent="0.25"/>
    <row r="14161" hidden="1" x14ac:dyDescent="0.25"/>
    <row r="14162" hidden="1" x14ac:dyDescent="0.25"/>
    <row r="14163" hidden="1" x14ac:dyDescent="0.25"/>
    <row r="14164" hidden="1" x14ac:dyDescent="0.25"/>
    <row r="14165" hidden="1" x14ac:dyDescent="0.25"/>
    <row r="14166" hidden="1" x14ac:dyDescent="0.25"/>
    <row r="14167" hidden="1" x14ac:dyDescent="0.25"/>
    <row r="14168" hidden="1" x14ac:dyDescent="0.25"/>
    <row r="14169" hidden="1" x14ac:dyDescent="0.25"/>
    <row r="14170" hidden="1" x14ac:dyDescent="0.25"/>
    <row r="14171" hidden="1" x14ac:dyDescent="0.25"/>
    <row r="14172" hidden="1" x14ac:dyDescent="0.25"/>
    <row r="14173" hidden="1" x14ac:dyDescent="0.25"/>
    <row r="14174" hidden="1" x14ac:dyDescent="0.25"/>
    <row r="14175" hidden="1" x14ac:dyDescent="0.25"/>
    <row r="14176" hidden="1" x14ac:dyDescent="0.25"/>
    <row r="14177" hidden="1" x14ac:dyDescent="0.25"/>
    <row r="14178" hidden="1" x14ac:dyDescent="0.25"/>
    <row r="14179" hidden="1" x14ac:dyDescent="0.25"/>
    <row r="14180" hidden="1" x14ac:dyDescent="0.25"/>
    <row r="14181" hidden="1" x14ac:dyDescent="0.25"/>
    <row r="14182" hidden="1" x14ac:dyDescent="0.25"/>
    <row r="14183" hidden="1" x14ac:dyDescent="0.25"/>
    <row r="14184" hidden="1" x14ac:dyDescent="0.25"/>
    <row r="14185" hidden="1" x14ac:dyDescent="0.25"/>
    <row r="14186" hidden="1" x14ac:dyDescent="0.25"/>
    <row r="14187" hidden="1" x14ac:dyDescent="0.25"/>
    <row r="14188" hidden="1" x14ac:dyDescent="0.25"/>
    <row r="14189" hidden="1" x14ac:dyDescent="0.25"/>
    <row r="14190" hidden="1" x14ac:dyDescent="0.25"/>
    <row r="14191" hidden="1" x14ac:dyDescent="0.25"/>
    <row r="14192" hidden="1" x14ac:dyDescent="0.25"/>
    <row r="14193" hidden="1" x14ac:dyDescent="0.25"/>
    <row r="14194" hidden="1" x14ac:dyDescent="0.25"/>
    <row r="14195" hidden="1" x14ac:dyDescent="0.25"/>
    <row r="14196" hidden="1" x14ac:dyDescent="0.25"/>
    <row r="14197" hidden="1" x14ac:dyDescent="0.25"/>
    <row r="14198" hidden="1" x14ac:dyDescent="0.25"/>
    <row r="14199" hidden="1" x14ac:dyDescent="0.25"/>
    <row r="14200" hidden="1" x14ac:dyDescent="0.25"/>
    <row r="14201" hidden="1" x14ac:dyDescent="0.25"/>
    <row r="14202" hidden="1" x14ac:dyDescent="0.25"/>
    <row r="14203" hidden="1" x14ac:dyDescent="0.25"/>
    <row r="14204" hidden="1" x14ac:dyDescent="0.25"/>
    <row r="14205" hidden="1" x14ac:dyDescent="0.25"/>
    <row r="14206" hidden="1" x14ac:dyDescent="0.25"/>
    <row r="14207" hidden="1" x14ac:dyDescent="0.25"/>
    <row r="14208" hidden="1" x14ac:dyDescent="0.25"/>
    <row r="14209" hidden="1" x14ac:dyDescent="0.25"/>
    <row r="14210" hidden="1" x14ac:dyDescent="0.25"/>
    <row r="14211" hidden="1" x14ac:dyDescent="0.25"/>
    <row r="14212" hidden="1" x14ac:dyDescent="0.25"/>
    <row r="14213" hidden="1" x14ac:dyDescent="0.25"/>
    <row r="14214" hidden="1" x14ac:dyDescent="0.25"/>
    <row r="14215" hidden="1" x14ac:dyDescent="0.25"/>
    <row r="14216" hidden="1" x14ac:dyDescent="0.25"/>
    <row r="14217" hidden="1" x14ac:dyDescent="0.25"/>
    <row r="14218" hidden="1" x14ac:dyDescent="0.25"/>
    <row r="14219" hidden="1" x14ac:dyDescent="0.25"/>
    <row r="14220" hidden="1" x14ac:dyDescent="0.25"/>
    <row r="14221" hidden="1" x14ac:dyDescent="0.25"/>
    <row r="14222" hidden="1" x14ac:dyDescent="0.25"/>
    <row r="14223" hidden="1" x14ac:dyDescent="0.25"/>
    <row r="14224" hidden="1" x14ac:dyDescent="0.25"/>
    <row r="14225" hidden="1" x14ac:dyDescent="0.25"/>
    <row r="14226" hidden="1" x14ac:dyDescent="0.25"/>
    <row r="14227" hidden="1" x14ac:dyDescent="0.25"/>
    <row r="14228" hidden="1" x14ac:dyDescent="0.25"/>
    <row r="14229" hidden="1" x14ac:dyDescent="0.25"/>
    <row r="14230" hidden="1" x14ac:dyDescent="0.25"/>
    <row r="14231" hidden="1" x14ac:dyDescent="0.25"/>
    <row r="14232" hidden="1" x14ac:dyDescent="0.25"/>
    <row r="14233" hidden="1" x14ac:dyDescent="0.25"/>
    <row r="14234" hidden="1" x14ac:dyDescent="0.25"/>
    <row r="14235" hidden="1" x14ac:dyDescent="0.25"/>
    <row r="14236" hidden="1" x14ac:dyDescent="0.25"/>
    <row r="14237" hidden="1" x14ac:dyDescent="0.25"/>
    <row r="14238" hidden="1" x14ac:dyDescent="0.25"/>
    <row r="14239" hidden="1" x14ac:dyDescent="0.25"/>
    <row r="14240" hidden="1" x14ac:dyDescent="0.25"/>
    <row r="14241" hidden="1" x14ac:dyDescent="0.25"/>
    <row r="14242" hidden="1" x14ac:dyDescent="0.25"/>
    <row r="14243" hidden="1" x14ac:dyDescent="0.25"/>
    <row r="14244" hidden="1" x14ac:dyDescent="0.25"/>
    <row r="14245" hidden="1" x14ac:dyDescent="0.25"/>
    <row r="14246" hidden="1" x14ac:dyDescent="0.25"/>
    <row r="14247" hidden="1" x14ac:dyDescent="0.25"/>
    <row r="14248" hidden="1" x14ac:dyDescent="0.25"/>
    <row r="14249" hidden="1" x14ac:dyDescent="0.25"/>
    <row r="14250" hidden="1" x14ac:dyDescent="0.25"/>
    <row r="14251" hidden="1" x14ac:dyDescent="0.25"/>
    <row r="14252" hidden="1" x14ac:dyDescent="0.25"/>
    <row r="14253" hidden="1" x14ac:dyDescent="0.25"/>
    <row r="14254" hidden="1" x14ac:dyDescent="0.25"/>
    <row r="14255" hidden="1" x14ac:dyDescent="0.25"/>
    <row r="14256" hidden="1" x14ac:dyDescent="0.25"/>
    <row r="14257" hidden="1" x14ac:dyDescent="0.25"/>
    <row r="14258" hidden="1" x14ac:dyDescent="0.25"/>
    <row r="14259" hidden="1" x14ac:dyDescent="0.25"/>
    <row r="14260" hidden="1" x14ac:dyDescent="0.25"/>
    <row r="14261" hidden="1" x14ac:dyDescent="0.25"/>
    <row r="14262" hidden="1" x14ac:dyDescent="0.25"/>
    <row r="14263" hidden="1" x14ac:dyDescent="0.25"/>
    <row r="14264" hidden="1" x14ac:dyDescent="0.25"/>
    <row r="14265" hidden="1" x14ac:dyDescent="0.25"/>
    <row r="14266" hidden="1" x14ac:dyDescent="0.25"/>
    <row r="14267" hidden="1" x14ac:dyDescent="0.25"/>
    <row r="14268" hidden="1" x14ac:dyDescent="0.25"/>
    <row r="14269" hidden="1" x14ac:dyDescent="0.25"/>
    <row r="14270" hidden="1" x14ac:dyDescent="0.25"/>
    <row r="14271" hidden="1" x14ac:dyDescent="0.25"/>
    <row r="14272" hidden="1" x14ac:dyDescent="0.25"/>
    <row r="14273" hidden="1" x14ac:dyDescent="0.25"/>
    <row r="14274" hidden="1" x14ac:dyDescent="0.25"/>
    <row r="14275" hidden="1" x14ac:dyDescent="0.25"/>
    <row r="14276" hidden="1" x14ac:dyDescent="0.25"/>
    <row r="14277" hidden="1" x14ac:dyDescent="0.25"/>
    <row r="14278" hidden="1" x14ac:dyDescent="0.25"/>
    <row r="14279" hidden="1" x14ac:dyDescent="0.25"/>
    <row r="14280" hidden="1" x14ac:dyDescent="0.25"/>
    <row r="14281" hidden="1" x14ac:dyDescent="0.25"/>
    <row r="14282" hidden="1" x14ac:dyDescent="0.25"/>
    <row r="14283" hidden="1" x14ac:dyDescent="0.25"/>
    <row r="14284" hidden="1" x14ac:dyDescent="0.25"/>
    <row r="14285" hidden="1" x14ac:dyDescent="0.25"/>
    <row r="14286" hidden="1" x14ac:dyDescent="0.25"/>
    <row r="14287" hidden="1" x14ac:dyDescent="0.25"/>
    <row r="14288" hidden="1" x14ac:dyDescent="0.25"/>
    <row r="14289" hidden="1" x14ac:dyDescent="0.25"/>
    <row r="14290" hidden="1" x14ac:dyDescent="0.25"/>
    <row r="14291" hidden="1" x14ac:dyDescent="0.25"/>
    <row r="14292" hidden="1" x14ac:dyDescent="0.25"/>
    <row r="14293" hidden="1" x14ac:dyDescent="0.25"/>
    <row r="14294" hidden="1" x14ac:dyDescent="0.25"/>
    <row r="14295" hidden="1" x14ac:dyDescent="0.25"/>
    <row r="14296" hidden="1" x14ac:dyDescent="0.25"/>
    <row r="14297" hidden="1" x14ac:dyDescent="0.25"/>
    <row r="14298" hidden="1" x14ac:dyDescent="0.25"/>
    <row r="14299" hidden="1" x14ac:dyDescent="0.25"/>
    <row r="14300" hidden="1" x14ac:dyDescent="0.25"/>
    <row r="14301" hidden="1" x14ac:dyDescent="0.25"/>
    <row r="14302" hidden="1" x14ac:dyDescent="0.25"/>
    <row r="14303" hidden="1" x14ac:dyDescent="0.25"/>
    <row r="14304" hidden="1" x14ac:dyDescent="0.25"/>
    <row r="14305" hidden="1" x14ac:dyDescent="0.25"/>
    <row r="14306" hidden="1" x14ac:dyDescent="0.25"/>
    <row r="14307" hidden="1" x14ac:dyDescent="0.25"/>
    <row r="14308" hidden="1" x14ac:dyDescent="0.25"/>
    <row r="14309" hidden="1" x14ac:dyDescent="0.25"/>
    <row r="14310" hidden="1" x14ac:dyDescent="0.25"/>
    <row r="14311" hidden="1" x14ac:dyDescent="0.25"/>
    <row r="14312" hidden="1" x14ac:dyDescent="0.25"/>
    <row r="14313" hidden="1" x14ac:dyDescent="0.25"/>
    <row r="14314" hidden="1" x14ac:dyDescent="0.25"/>
    <row r="14315" hidden="1" x14ac:dyDescent="0.25"/>
    <row r="14316" hidden="1" x14ac:dyDescent="0.25"/>
    <row r="14317" hidden="1" x14ac:dyDescent="0.25"/>
    <row r="14318" hidden="1" x14ac:dyDescent="0.25"/>
    <row r="14319" hidden="1" x14ac:dyDescent="0.25"/>
    <row r="14320" hidden="1" x14ac:dyDescent="0.25"/>
    <row r="14321" hidden="1" x14ac:dyDescent="0.25"/>
    <row r="14322" hidden="1" x14ac:dyDescent="0.25"/>
    <row r="14323" hidden="1" x14ac:dyDescent="0.25"/>
    <row r="14324" hidden="1" x14ac:dyDescent="0.25"/>
    <row r="14325" hidden="1" x14ac:dyDescent="0.25"/>
    <row r="14326" hidden="1" x14ac:dyDescent="0.25"/>
    <row r="14327" hidden="1" x14ac:dyDescent="0.25"/>
    <row r="14328" hidden="1" x14ac:dyDescent="0.25"/>
    <row r="14329" hidden="1" x14ac:dyDescent="0.25"/>
    <row r="14330" hidden="1" x14ac:dyDescent="0.25"/>
    <row r="14331" hidden="1" x14ac:dyDescent="0.25"/>
    <row r="14332" hidden="1" x14ac:dyDescent="0.25"/>
    <row r="14333" hidden="1" x14ac:dyDescent="0.25"/>
    <row r="14334" hidden="1" x14ac:dyDescent="0.25"/>
    <row r="14335" hidden="1" x14ac:dyDescent="0.25"/>
    <row r="14336" hidden="1" x14ac:dyDescent="0.25"/>
    <row r="14337" hidden="1" x14ac:dyDescent="0.25"/>
    <row r="14338" hidden="1" x14ac:dyDescent="0.25"/>
    <row r="14339" hidden="1" x14ac:dyDescent="0.25"/>
    <row r="14340" hidden="1" x14ac:dyDescent="0.25"/>
    <row r="14341" hidden="1" x14ac:dyDescent="0.25"/>
    <row r="14342" hidden="1" x14ac:dyDescent="0.25"/>
    <row r="14343" hidden="1" x14ac:dyDescent="0.25"/>
    <row r="14344" hidden="1" x14ac:dyDescent="0.25"/>
    <row r="14345" hidden="1" x14ac:dyDescent="0.25"/>
    <row r="14346" hidden="1" x14ac:dyDescent="0.25"/>
    <row r="14347" hidden="1" x14ac:dyDescent="0.25"/>
    <row r="14348" hidden="1" x14ac:dyDescent="0.25"/>
    <row r="14349" hidden="1" x14ac:dyDescent="0.25"/>
    <row r="14350" hidden="1" x14ac:dyDescent="0.25"/>
    <row r="14351" hidden="1" x14ac:dyDescent="0.25"/>
    <row r="14352" hidden="1" x14ac:dyDescent="0.25"/>
    <row r="14353" hidden="1" x14ac:dyDescent="0.25"/>
    <row r="14354" hidden="1" x14ac:dyDescent="0.25"/>
    <row r="14355" hidden="1" x14ac:dyDescent="0.25"/>
    <row r="14356" hidden="1" x14ac:dyDescent="0.25"/>
    <row r="14357" hidden="1" x14ac:dyDescent="0.25"/>
    <row r="14358" hidden="1" x14ac:dyDescent="0.25"/>
    <row r="14359" hidden="1" x14ac:dyDescent="0.25"/>
    <row r="14360" hidden="1" x14ac:dyDescent="0.25"/>
    <row r="14361" hidden="1" x14ac:dyDescent="0.25"/>
    <row r="14362" hidden="1" x14ac:dyDescent="0.25"/>
    <row r="14363" hidden="1" x14ac:dyDescent="0.25"/>
    <row r="14364" hidden="1" x14ac:dyDescent="0.25"/>
    <row r="14365" hidden="1" x14ac:dyDescent="0.25"/>
    <row r="14366" hidden="1" x14ac:dyDescent="0.25"/>
    <row r="14367" hidden="1" x14ac:dyDescent="0.25"/>
    <row r="14368" hidden="1" x14ac:dyDescent="0.25"/>
    <row r="14369" hidden="1" x14ac:dyDescent="0.25"/>
    <row r="14370" hidden="1" x14ac:dyDescent="0.25"/>
    <row r="14371" hidden="1" x14ac:dyDescent="0.25"/>
    <row r="14372" hidden="1" x14ac:dyDescent="0.25"/>
    <row r="14373" hidden="1" x14ac:dyDescent="0.25"/>
    <row r="14374" hidden="1" x14ac:dyDescent="0.25"/>
    <row r="14375" hidden="1" x14ac:dyDescent="0.25"/>
    <row r="14376" hidden="1" x14ac:dyDescent="0.25"/>
    <row r="14377" hidden="1" x14ac:dyDescent="0.25"/>
    <row r="14378" hidden="1" x14ac:dyDescent="0.25"/>
    <row r="14379" hidden="1" x14ac:dyDescent="0.25"/>
    <row r="14380" hidden="1" x14ac:dyDescent="0.25"/>
    <row r="14381" hidden="1" x14ac:dyDescent="0.25"/>
    <row r="14382" hidden="1" x14ac:dyDescent="0.25"/>
    <row r="14383" hidden="1" x14ac:dyDescent="0.25"/>
    <row r="14384" hidden="1" x14ac:dyDescent="0.25"/>
    <row r="14385" hidden="1" x14ac:dyDescent="0.25"/>
    <row r="14386" hidden="1" x14ac:dyDescent="0.25"/>
    <row r="14387" hidden="1" x14ac:dyDescent="0.25"/>
    <row r="14388" hidden="1" x14ac:dyDescent="0.25"/>
    <row r="14389" hidden="1" x14ac:dyDescent="0.25"/>
    <row r="14390" hidden="1" x14ac:dyDescent="0.25"/>
    <row r="14391" hidden="1" x14ac:dyDescent="0.25"/>
    <row r="14392" hidden="1" x14ac:dyDescent="0.25"/>
    <row r="14393" hidden="1" x14ac:dyDescent="0.25"/>
    <row r="14394" hidden="1" x14ac:dyDescent="0.25"/>
    <row r="14395" hidden="1" x14ac:dyDescent="0.25"/>
    <row r="14396" hidden="1" x14ac:dyDescent="0.25"/>
    <row r="14397" hidden="1" x14ac:dyDescent="0.25"/>
    <row r="14398" hidden="1" x14ac:dyDescent="0.25"/>
    <row r="14399" hidden="1" x14ac:dyDescent="0.25"/>
    <row r="14400" hidden="1" x14ac:dyDescent="0.25"/>
    <row r="14401" hidden="1" x14ac:dyDescent="0.25"/>
    <row r="14402" ht="30" hidden="1" customHeight="1" x14ac:dyDescent="0.25"/>
    <row r="14403" hidden="1" x14ac:dyDescent="0.25"/>
    <row r="14404" hidden="1" x14ac:dyDescent="0.25"/>
    <row r="14405" hidden="1" x14ac:dyDescent="0.25"/>
    <row r="14406" hidden="1" x14ac:dyDescent="0.25"/>
    <row r="14407" hidden="1" x14ac:dyDescent="0.25"/>
    <row r="14408" hidden="1" x14ac:dyDescent="0.25"/>
    <row r="14409" hidden="1" x14ac:dyDescent="0.25"/>
    <row r="14410" hidden="1" x14ac:dyDescent="0.25"/>
    <row r="14411" hidden="1" x14ac:dyDescent="0.25"/>
    <row r="14412" hidden="1" x14ac:dyDescent="0.25"/>
    <row r="14413" hidden="1" x14ac:dyDescent="0.25"/>
    <row r="14414" hidden="1" x14ac:dyDescent="0.25"/>
    <row r="14415" hidden="1" x14ac:dyDescent="0.25"/>
    <row r="14416" hidden="1" x14ac:dyDescent="0.25"/>
    <row r="14417" hidden="1" x14ac:dyDescent="0.25"/>
    <row r="14418" hidden="1" x14ac:dyDescent="0.25"/>
    <row r="14419" hidden="1" x14ac:dyDescent="0.25"/>
    <row r="14420" hidden="1" x14ac:dyDescent="0.25"/>
    <row r="14421" hidden="1" x14ac:dyDescent="0.25"/>
    <row r="14422" hidden="1" x14ac:dyDescent="0.25"/>
    <row r="14423" hidden="1" x14ac:dyDescent="0.25"/>
    <row r="14424" hidden="1" x14ac:dyDescent="0.25"/>
    <row r="14425" hidden="1" x14ac:dyDescent="0.25"/>
    <row r="14426" hidden="1" x14ac:dyDescent="0.25"/>
    <row r="14427" hidden="1" x14ac:dyDescent="0.25"/>
    <row r="14428" hidden="1" x14ac:dyDescent="0.25"/>
    <row r="14429" hidden="1" x14ac:dyDescent="0.25"/>
    <row r="14430" hidden="1" x14ac:dyDescent="0.25"/>
    <row r="14431" hidden="1" x14ac:dyDescent="0.25"/>
    <row r="14432" hidden="1" x14ac:dyDescent="0.25"/>
    <row r="14433" hidden="1" x14ac:dyDescent="0.25"/>
    <row r="14434" hidden="1" x14ac:dyDescent="0.25"/>
    <row r="14435" hidden="1" x14ac:dyDescent="0.25"/>
    <row r="14436" hidden="1" x14ac:dyDescent="0.25"/>
    <row r="14437" hidden="1" x14ac:dyDescent="0.25"/>
    <row r="14438" hidden="1" x14ac:dyDescent="0.25"/>
    <row r="14439" hidden="1" x14ac:dyDescent="0.25"/>
    <row r="14440" hidden="1" x14ac:dyDescent="0.25"/>
    <row r="14441" hidden="1" x14ac:dyDescent="0.25"/>
    <row r="14442" hidden="1" x14ac:dyDescent="0.25"/>
    <row r="14443" hidden="1" x14ac:dyDescent="0.25"/>
    <row r="14444" hidden="1" x14ac:dyDescent="0.25"/>
    <row r="14445" hidden="1" x14ac:dyDescent="0.25"/>
    <row r="14446" hidden="1" x14ac:dyDescent="0.25"/>
    <row r="14447" hidden="1" x14ac:dyDescent="0.25"/>
    <row r="14448" hidden="1" x14ac:dyDescent="0.25"/>
    <row r="14449" hidden="1" x14ac:dyDescent="0.25"/>
    <row r="14450" hidden="1" x14ac:dyDescent="0.25"/>
    <row r="14451" hidden="1" x14ac:dyDescent="0.25"/>
    <row r="14452" hidden="1" x14ac:dyDescent="0.25"/>
    <row r="14453" hidden="1" x14ac:dyDescent="0.25"/>
    <row r="14454" hidden="1" x14ac:dyDescent="0.25"/>
    <row r="14455" hidden="1" x14ac:dyDescent="0.25"/>
    <row r="14456" hidden="1" x14ac:dyDescent="0.25"/>
    <row r="14457" hidden="1" x14ac:dyDescent="0.25"/>
    <row r="14458" hidden="1" x14ac:dyDescent="0.25"/>
    <row r="14459" hidden="1" x14ac:dyDescent="0.25"/>
    <row r="14460" hidden="1" x14ac:dyDescent="0.25"/>
    <row r="14461" hidden="1" x14ac:dyDescent="0.25"/>
    <row r="14462" hidden="1" x14ac:dyDescent="0.25"/>
    <row r="14463" hidden="1" x14ac:dyDescent="0.25"/>
    <row r="14464" hidden="1" x14ac:dyDescent="0.25"/>
    <row r="14465" hidden="1" x14ac:dyDescent="0.25"/>
    <row r="14466" hidden="1" x14ac:dyDescent="0.25"/>
    <row r="14467" hidden="1" x14ac:dyDescent="0.25"/>
    <row r="14468" hidden="1" x14ac:dyDescent="0.25"/>
    <row r="14469" hidden="1" x14ac:dyDescent="0.25"/>
    <row r="14470" hidden="1" x14ac:dyDescent="0.25"/>
    <row r="14471" hidden="1" x14ac:dyDescent="0.25"/>
    <row r="14472" hidden="1" x14ac:dyDescent="0.25"/>
    <row r="14473" hidden="1" x14ac:dyDescent="0.25"/>
    <row r="14474" hidden="1" x14ac:dyDescent="0.25"/>
    <row r="14475" hidden="1" x14ac:dyDescent="0.25"/>
    <row r="14476" hidden="1" x14ac:dyDescent="0.25"/>
    <row r="14477" hidden="1" x14ac:dyDescent="0.25"/>
    <row r="14478" hidden="1" x14ac:dyDescent="0.25"/>
    <row r="14479" hidden="1" x14ac:dyDescent="0.25"/>
    <row r="14480" hidden="1" x14ac:dyDescent="0.25"/>
    <row r="14481" hidden="1" x14ac:dyDescent="0.25"/>
    <row r="14482" hidden="1" x14ac:dyDescent="0.25"/>
    <row r="14483" hidden="1" x14ac:dyDescent="0.25"/>
    <row r="14484" hidden="1" x14ac:dyDescent="0.25"/>
    <row r="14485" hidden="1" x14ac:dyDescent="0.25"/>
    <row r="14486" hidden="1" x14ac:dyDescent="0.25"/>
    <row r="14487" hidden="1" x14ac:dyDescent="0.25"/>
    <row r="14488" hidden="1" x14ac:dyDescent="0.25"/>
    <row r="14489" hidden="1" x14ac:dyDescent="0.25"/>
    <row r="14490" hidden="1" x14ac:dyDescent="0.25"/>
    <row r="14491" hidden="1" x14ac:dyDescent="0.25"/>
    <row r="14492" hidden="1" x14ac:dyDescent="0.25"/>
    <row r="14493" hidden="1" x14ac:dyDescent="0.25"/>
    <row r="14494" hidden="1" x14ac:dyDescent="0.25"/>
    <row r="14495" hidden="1" x14ac:dyDescent="0.25"/>
    <row r="14496" hidden="1" x14ac:dyDescent="0.25"/>
    <row r="14497" hidden="1" x14ac:dyDescent="0.25"/>
    <row r="14498" hidden="1" x14ac:dyDescent="0.25"/>
    <row r="14499" hidden="1" x14ac:dyDescent="0.25"/>
    <row r="14500" hidden="1" x14ac:dyDescent="0.25"/>
    <row r="14501" hidden="1" x14ac:dyDescent="0.25"/>
    <row r="14502" hidden="1" x14ac:dyDescent="0.25"/>
    <row r="14503" hidden="1" x14ac:dyDescent="0.25"/>
    <row r="14504" hidden="1" x14ac:dyDescent="0.25"/>
    <row r="14505" hidden="1" x14ac:dyDescent="0.25"/>
    <row r="14506" hidden="1" x14ac:dyDescent="0.25"/>
    <row r="14507" hidden="1" x14ac:dyDescent="0.25"/>
    <row r="14508" hidden="1" x14ac:dyDescent="0.25"/>
    <row r="14509" hidden="1" x14ac:dyDescent="0.25"/>
    <row r="14510" hidden="1" x14ac:dyDescent="0.25"/>
    <row r="14511" hidden="1" x14ac:dyDescent="0.25"/>
    <row r="14512" hidden="1" x14ac:dyDescent="0.25"/>
    <row r="14513" hidden="1" x14ac:dyDescent="0.25"/>
    <row r="14514" hidden="1" x14ac:dyDescent="0.25"/>
    <row r="14515" hidden="1" x14ac:dyDescent="0.25"/>
    <row r="14516" hidden="1" x14ac:dyDescent="0.25"/>
    <row r="14517" hidden="1" x14ac:dyDescent="0.25"/>
    <row r="14518" hidden="1" x14ac:dyDescent="0.25"/>
    <row r="14519" hidden="1" x14ac:dyDescent="0.25"/>
    <row r="14520" hidden="1" x14ac:dyDescent="0.25"/>
    <row r="14521" hidden="1" x14ac:dyDescent="0.25"/>
    <row r="14522" hidden="1" x14ac:dyDescent="0.25"/>
    <row r="14523" hidden="1" x14ac:dyDescent="0.25"/>
    <row r="14524" hidden="1" x14ac:dyDescent="0.25"/>
    <row r="14525" hidden="1" x14ac:dyDescent="0.25"/>
    <row r="14526" hidden="1" x14ac:dyDescent="0.25"/>
    <row r="14527" hidden="1" x14ac:dyDescent="0.25"/>
    <row r="14528" hidden="1" x14ac:dyDescent="0.25"/>
    <row r="14529" hidden="1" x14ac:dyDescent="0.25"/>
    <row r="14530" hidden="1" x14ac:dyDescent="0.25"/>
    <row r="14531" hidden="1" x14ac:dyDescent="0.25"/>
    <row r="14532" hidden="1" x14ac:dyDescent="0.25"/>
    <row r="14533" hidden="1" x14ac:dyDescent="0.25"/>
    <row r="14534" hidden="1" x14ac:dyDescent="0.25"/>
    <row r="14535" hidden="1" x14ac:dyDescent="0.25"/>
    <row r="14536" hidden="1" x14ac:dyDescent="0.25"/>
    <row r="14537" hidden="1" x14ac:dyDescent="0.25"/>
    <row r="14538" hidden="1" x14ac:dyDescent="0.25"/>
    <row r="14539" hidden="1" x14ac:dyDescent="0.25"/>
    <row r="14540" hidden="1" x14ac:dyDescent="0.25"/>
    <row r="14541" hidden="1" x14ac:dyDescent="0.25"/>
    <row r="14542" hidden="1" x14ac:dyDescent="0.25"/>
    <row r="14543" hidden="1" x14ac:dyDescent="0.25"/>
    <row r="14544" hidden="1" x14ac:dyDescent="0.25"/>
    <row r="14545" hidden="1" x14ac:dyDescent="0.25"/>
    <row r="14546" hidden="1" x14ac:dyDescent="0.25"/>
    <row r="14547" hidden="1" x14ac:dyDescent="0.25"/>
    <row r="14548" hidden="1" x14ac:dyDescent="0.25"/>
    <row r="14549" hidden="1" x14ac:dyDescent="0.25"/>
    <row r="14550" hidden="1" x14ac:dyDescent="0.25"/>
    <row r="14551" hidden="1" x14ac:dyDescent="0.25"/>
    <row r="14552" hidden="1" x14ac:dyDescent="0.25"/>
    <row r="14553" hidden="1" x14ac:dyDescent="0.25"/>
    <row r="14554" hidden="1" x14ac:dyDescent="0.25"/>
    <row r="14555" hidden="1" x14ac:dyDescent="0.25"/>
    <row r="14556" hidden="1" x14ac:dyDescent="0.25"/>
    <row r="14557" hidden="1" x14ac:dyDescent="0.25"/>
    <row r="14558" hidden="1" x14ac:dyDescent="0.25"/>
    <row r="14559" hidden="1" x14ac:dyDescent="0.25"/>
    <row r="14560" hidden="1" x14ac:dyDescent="0.25"/>
    <row r="14561" hidden="1" x14ac:dyDescent="0.25"/>
    <row r="14562" hidden="1" x14ac:dyDescent="0.25"/>
    <row r="14563" hidden="1" x14ac:dyDescent="0.25"/>
    <row r="14564" hidden="1" x14ac:dyDescent="0.25"/>
    <row r="14565" hidden="1" x14ac:dyDescent="0.25"/>
    <row r="14566" hidden="1" x14ac:dyDescent="0.25"/>
    <row r="14567" hidden="1" x14ac:dyDescent="0.25"/>
    <row r="14568" hidden="1" x14ac:dyDescent="0.25"/>
    <row r="14569" hidden="1" x14ac:dyDescent="0.25"/>
    <row r="14570" hidden="1" x14ac:dyDescent="0.25"/>
    <row r="14571" hidden="1" x14ac:dyDescent="0.25"/>
    <row r="14572" hidden="1" x14ac:dyDescent="0.25"/>
    <row r="14573" hidden="1" x14ac:dyDescent="0.25"/>
    <row r="14574" hidden="1" x14ac:dyDescent="0.25"/>
    <row r="14575" hidden="1" x14ac:dyDescent="0.25"/>
    <row r="14576" hidden="1" x14ac:dyDescent="0.25"/>
    <row r="14577" hidden="1" x14ac:dyDescent="0.25"/>
    <row r="14578" hidden="1" x14ac:dyDescent="0.25"/>
    <row r="14579" hidden="1" x14ac:dyDescent="0.25"/>
    <row r="14580" hidden="1" x14ac:dyDescent="0.25"/>
    <row r="14581" hidden="1" x14ac:dyDescent="0.25"/>
    <row r="14582" hidden="1" x14ac:dyDescent="0.25"/>
    <row r="14583" hidden="1" x14ac:dyDescent="0.25"/>
    <row r="14584" hidden="1" x14ac:dyDescent="0.25"/>
    <row r="14585" hidden="1" x14ac:dyDescent="0.25"/>
    <row r="14586" hidden="1" x14ac:dyDescent="0.25"/>
    <row r="14587" hidden="1" x14ac:dyDescent="0.25"/>
    <row r="14588" hidden="1" x14ac:dyDescent="0.25"/>
    <row r="14589" hidden="1" x14ac:dyDescent="0.25"/>
    <row r="14590" hidden="1" x14ac:dyDescent="0.25"/>
    <row r="14591" hidden="1" x14ac:dyDescent="0.25"/>
    <row r="14592" hidden="1" x14ac:dyDescent="0.25"/>
    <row r="14593" hidden="1" x14ac:dyDescent="0.25"/>
    <row r="14594" hidden="1" x14ac:dyDescent="0.25"/>
    <row r="14595" hidden="1" x14ac:dyDescent="0.25"/>
    <row r="14596" hidden="1" x14ac:dyDescent="0.25"/>
    <row r="14597" hidden="1" x14ac:dyDescent="0.25"/>
    <row r="14598" hidden="1" x14ac:dyDescent="0.25"/>
    <row r="14599" hidden="1" x14ac:dyDescent="0.25"/>
    <row r="14600" hidden="1" x14ac:dyDescent="0.25"/>
    <row r="14601" hidden="1" x14ac:dyDescent="0.25"/>
    <row r="14602" hidden="1" x14ac:dyDescent="0.25"/>
    <row r="14603" hidden="1" x14ac:dyDescent="0.25"/>
    <row r="14604" hidden="1" x14ac:dyDescent="0.25"/>
    <row r="14605" hidden="1" x14ac:dyDescent="0.25"/>
    <row r="14606" hidden="1" x14ac:dyDescent="0.25"/>
    <row r="14607" hidden="1" x14ac:dyDescent="0.25"/>
    <row r="14608" hidden="1" x14ac:dyDescent="0.25"/>
    <row r="14609" hidden="1" x14ac:dyDescent="0.25"/>
    <row r="14610" hidden="1" x14ac:dyDescent="0.25"/>
    <row r="14611" hidden="1" x14ac:dyDescent="0.25"/>
    <row r="14612" hidden="1" x14ac:dyDescent="0.25"/>
    <row r="14613" hidden="1" x14ac:dyDescent="0.25"/>
    <row r="14614" hidden="1" x14ac:dyDescent="0.25"/>
    <row r="14615" hidden="1" x14ac:dyDescent="0.25"/>
    <row r="14616" hidden="1" x14ac:dyDescent="0.25"/>
    <row r="14617" hidden="1" x14ac:dyDescent="0.25"/>
    <row r="14618" hidden="1" x14ac:dyDescent="0.25"/>
    <row r="14619" hidden="1" x14ac:dyDescent="0.25"/>
    <row r="14620" hidden="1" x14ac:dyDescent="0.25"/>
    <row r="14621" hidden="1" x14ac:dyDescent="0.25"/>
    <row r="14622" hidden="1" x14ac:dyDescent="0.25"/>
    <row r="14623" hidden="1" x14ac:dyDescent="0.25"/>
    <row r="14624" hidden="1" x14ac:dyDescent="0.25"/>
    <row r="14625" hidden="1" x14ac:dyDescent="0.25"/>
    <row r="14626" hidden="1" x14ac:dyDescent="0.25"/>
    <row r="14627" hidden="1" x14ac:dyDescent="0.25"/>
    <row r="14628" hidden="1" x14ac:dyDescent="0.25"/>
    <row r="14629" hidden="1" x14ac:dyDescent="0.25"/>
    <row r="14630" hidden="1" x14ac:dyDescent="0.25"/>
    <row r="14631" hidden="1" x14ac:dyDescent="0.25"/>
    <row r="14632" hidden="1" x14ac:dyDescent="0.25"/>
    <row r="14633" hidden="1" x14ac:dyDescent="0.25"/>
    <row r="14634" hidden="1" x14ac:dyDescent="0.25"/>
    <row r="14635" hidden="1" x14ac:dyDescent="0.25"/>
    <row r="14636" hidden="1" x14ac:dyDescent="0.25"/>
    <row r="14637" hidden="1" x14ac:dyDescent="0.25"/>
    <row r="14638" hidden="1" x14ac:dyDescent="0.25"/>
    <row r="14639" hidden="1" x14ac:dyDescent="0.25"/>
    <row r="14640" hidden="1" x14ac:dyDescent="0.25"/>
    <row r="14641" hidden="1" x14ac:dyDescent="0.25"/>
    <row r="14642" hidden="1" x14ac:dyDescent="0.25"/>
    <row r="14643" hidden="1" x14ac:dyDescent="0.25"/>
    <row r="14644" hidden="1" x14ac:dyDescent="0.25"/>
    <row r="14645" hidden="1" x14ac:dyDescent="0.25"/>
    <row r="14646" hidden="1" x14ac:dyDescent="0.25"/>
    <row r="14647" hidden="1" x14ac:dyDescent="0.25"/>
    <row r="14648" hidden="1" x14ac:dyDescent="0.25"/>
    <row r="14649" hidden="1" x14ac:dyDescent="0.25"/>
    <row r="14650" hidden="1" x14ac:dyDescent="0.25"/>
    <row r="14651" hidden="1" x14ac:dyDescent="0.25"/>
    <row r="14652" hidden="1" x14ac:dyDescent="0.25"/>
    <row r="14653" hidden="1" x14ac:dyDescent="0.25"/>
    <row r="14654" hidden="1" x14ac:dyDescent="0.25"/>
    <row r="14655" hidden="1" x14ac:dyDescent="0.25"/>
    <row r="14656" hidden="1" x14ac:dyDescent="0.25"/>
    <row r="14657" hidden="1" x14ac:dyDescent="0.25"/>
    <row r="14658" hidden="1" x14ac:dyDescent="0.25"/>
    <row r="14659" hidden="1" x14ac:dyDescent="0.25"/>
    <row r="14660" hidden="1" x14ac:dyDescent="0.25"/>
    <row r="14661" hidden="1" x14ac:dyDescent="0.25"/>
    <row r="14662" hidden="1" x14ac:dyDescent="0.25"/>
    <row r="14663" hidden="1" x14ac:dyDescent="0.25"/>
    <row r="14664" hidden="1" x14ac:dyDescent="0.25"/>
    <row r="14665" hidden="1" x14ac:dyDescent="0.25"/>
    <row r="14666" hidden="1" x14ac:dyDescent="0.25"/>
    <row r="14667" hidden="1" x14ac:dyDescent="0.25"/>
    <row r="14668" hidden="1" x14ac:dyDescent="0.25"/>
    <row r="14669" hidden="1" x14ac:dyDescent="0.25"/>
    <row r="14670" hidden="1" x14ac:dyDescent="0.25"/>
    <row r="14671" hidden="1" x14ac:dyDescent="0.25"/>
    <row r="14672" hidden="1" x14ac:dyDescent="0.25"/>
    <row r="14673" hidden="1" x14ac:dyDescent="0.25"/>
    <row r="14674" ht="30" hidden="1" customHeight="1" x14ac:dyDescent="0.25"/>
    <row r="14675" hidden="1" x14ac:dyDescent="0.25"/>
    <row r="14676" hidden="1" x14ac:dyDescent="0.25"/>
    <row r="14677" hidden="1" x14ac:dyDescent="0.25"/>
    <row r="14678" hidden="1" x14ac:dyDescent="0.25"/>
    <row r="14679" hidden="1" x14ac:dyDescent="0.25"/>
    <row r="14680" hidden="1" x14ac:dyDescent="0.25"/>
    <row r="14681" hidden="1" x14ac:dyDescent="0.25"/>
    <row r="14682" hidden="1" x14ac:dyDescent="0.25"/>
    <row r="14683" hidden="1" x14ac:dyDescent="0.25"/>
    <row r="14684" hidden="1" x14ac:dyDescent="0.25"/>
    <row r="14685" hidden="1" x14ac:dyDescent="0.25"/>
    <row r="14686" hidden="1" x14ac:dyDescent="0.25"/>
    <row r="14687" hidden="1" x14ac:dyDescent="0.25"/>
    <row r="14688" hidden="1" x14ac:dyDescent="0.25"/>
    <row r="14689" hidden="1" x14ac:dyDescent="0.25"/>
    <row r="14690" hidden="1" x14ac:dyDescent="0.25"/>
    <row r="14691" hidden="1" x14ac:dyDescent="0.25"/>
    <row r="14692" hidden="1" x14ac:dyDescent="0.25"/>
    <row r="14693" hidden="1" x14ac:dyDescent="0.25"/>
    <row r="14694" hidden="1" x14ac:dyDescent="0.25"/>
    <row r="14695" hidden="1" x14ac:dyDescent="0.25"/>
    <row r="14696" hidden="1" x14ac:dyDescent="0.25"/>
    <row r="14697" hidden="1" x14ac:dyDescent="0.25"/>
    <row r="14698" hidden="1" x14ac:dyDescent="0.25"/>
    <row r="14699" hidden="1" x14ac:dyDescent="0.25"/>
    <row r="14700" hidden="1" x14ac:dyDescent="0.25"/>
    <row r="14701" hidden="1" x14ac:dyDescent="0.25"/>
    <row r="14702" hidden="1" x14ac:dyDescent="0.25"/>
    <row r="14703" hidden="1" x14ac:dyDescent="0.25"/>
    <row r="14704" hidden="1" x14ac:dyDescent="0.25"/>
    <row r="14705" hidden="1" x14ac:dyDescent="0.25"/>
    <row r="14706" hidden="1" x14ac:dyDescent="0.25"/>
    <row r="14707" hidden="1" x14ac:dyDescent="0.25"/>
    <row r="14708" hidden="1" x14ac:dyDescent="0.25"/>
    <row r="14709" hidden="1" x14ac:dyDescent="0.25"/>
    <row r="14710" hidden="1" x14ac:dyDescent="0.25"/>
    <row r="14711" hidden="1" x14ac:dyDescent="0.25"/>
    <row r="14712" hidden="1" x14ac:dyDescent="0.25"/>
    <row r="14713" hidden="1" x14ac:dyDescent="0.25"/>
    <row r="14714" hidden="1" x14ac:dyDescent="0.25"/>
    <row r="14715" hidden="1" x14ac:dyDescent="0.25"/>
    <row r="14716" hidden="1" x14ac:dyDescent="0.25"/>
    <row r="14717" hidden="1" x14ac:dyDescent="0.25"/>
    <row r="14718" hidden="1" x14ac:dyDescent="0.25"/>
    <row r="14719" hidden="1" x14ac:dyDescent="0.25"/>
    <row r="14720" hidden="1" x14ac:dyDescent="0.25"/>
    <row r="14721" hidden="1" x14ac:dyDescent="0.25"/>
    <row r="14722" hidden="1" x14ac:dyDescent="0.25"/>
    <row r="14723" hidden="1" x14ac:dyDescent="0.25"/>
    <row r="14724" hidden="1" x14ac:dyDescent="0.25"/>
    <row r="14725" hidden="1" x14ac:dyDescent="0.25"/>
    <row r="14726" hidden="1" x14ac:dyDescent="0.25"/>
    <row r="14727" hidden="1" x14ac:dyDescent="0.25"/>
    <row r="14728" hidden="1" x14ac:dyDescent="0.25"/>
    <row r="14729" hidden="1" x14ac:dyDescent="0.25"/>
    <row r="14730" hidden="1" x14ac:dyDescent="0.25"/>
    <row r="14731" hidden="1" x14ac:dyDescent="0.25"/>
    <row r="14732" hidden="1" x14ac:dyDescent="0.25"/>
    <row r="14733" hidden="1" x14ac:dyDescent="0.25"/>
    <row r="14734" hidden="1" x14ac:dyDescent="0.25"/>
    <row r="14735" hidden="1" x14ac:dyDescent="0.25"/>
    <row r="14736" hidden="1" x14ac:dyDescent="0.25"/>
    <row r="14737" hidden="1" x14ac:dyDescent="0.25"/>
    <row r="14738" hidden="1" x14ac:dyDescent="0.25"/>
    <row r="14739" hidden="1" x14ac:dyDescent="0.25"/>
    <row r="14740" hidden="1" x14ac:dyDescent="0.25"/>
    <row r="14741" hidden="1" x14ac:dyDescent="0.25"/>
    <row r="14742" hidden="1" x14ac:dyDescent="0.25"/>
    <row r="14743" hidden="1" x14ac:dyDescent="0.25"/>
    <row r="14744" hidden="1" x14ac:dyDescent="0.25"/>
    <row r="14745" hidden="1" x14ac:dyDescent="0.25"/>
    <row r="14746" hidden="1" x14ac:dyDescent="0.25"/>
    <row r="14747" hidden="1" x14ac:dyDescent="0.25"/>
    <row r="14748" hidden="1" x14ac:dyDescent="0.25"/>
    <row r="14749" hidden="1" x14ac:dyDescent="0.25"/>
    <row r="14750" hidden="1" x14ac:dyDescent="0.25"/>
    <row r="14751" hidden="1" x14ac:dyDescent="0.25"/>
    <row r="14752" hidden="1" x14ac:dyDescent="0.25"/>
    <row r="14753" hidden="1" x14ac:dyDescent="0.25"/>
    <row r="14754" hidden="1" x14ac:dyDescent="0.25"/>
    <row r="14755" hidden="1" x14ac:dyDescent="0.25"/>
    <row r="14756" hidden="1" x14ac:dyDescent="0.25"/>
    <row r="14757" hidden="1" x14ac:dyDescent="0.25"/>
    <row r="14758" hidden="1" x14ac:dyDescent="0.25"/>
    <row r="14759" hidden="1" x14ac:dyDescent="0.25"/>
    <row r="14760" hidden="1" x14ac:dyDescent="0.25"/>
    <row r="14761" hidden="1" x14ac:dyDescent="0.25"/>
    <row r="14762" hidden="1" x14ac:dyDescent="0.25"/>
    <row r="14763" hidden="1" x14ac:dyDescent="0.25"/>
    <row r="14764" hidden="1" x14ac:dyDescent="0.25"/>
    <row r="14765" hidden="1" x14ac:dyDescent="0.25"/>
    <row r="14766" hidden="1" x14ac:dyDescent="0.25"/>
    <row r="14767" hidden="1" x14ac:dyDescent="0.25"/>
    <row r="14768" hidden="1" x14ac:dyDescent="0.25"/>
    <row r="14769" hidden="1" x14ac:dyDescent="0.25"/>
    <row r="14770" hidden="1" x14ac:dyDescent="0.25"/>
    <row r="14771" hidden="1" x14ac:dyDescent="0.25"/>
    <row r="14772" hidden="1" x14ac:dyDescent="0.25"/>
    <row r="14773" hidden="1" x14ac:dyDescent="0.25"/>
    <row r="14774" hidden="1" x14ac:dyDescent="0.25"/>
    <row r="14775" hidden="1" x14ac:dyDescent="0.25"/>
    <row r="14776" hidden="1" x14ac:dyDescent="0.25"/>
    <row r="14777" hidden="1" x14ac:dyDescent="0.25"/>
    <row r="14778" hidden="1" x14ac:dyDescent="0.25"/>
    <row r="14779" hidden="1" x14ac:dyDescent="0.25"/>
    <row r="14780" hidden="1" x14ac:dyDescent="0.25"/>
    <row r="14781" hidden="1" x14ac:dyDescent="0.25"/>
    <row r="14782" hidden="1" x14ac:dyDescent="0.25"/>
    <row r="14783" hidden="1" x14ac:dyDescent="0.25"/>
    <row r="14784" hidden="1" x14ac:dyDescent="0.25"/>
    <row r="14785" hidden="1" x14ac:dyDescent="0.25"/>
    <row r="14786" hidden="1" x14ac:dyDescent="0.25"/>
    <row r="14787" hidden="1" x14ac:dyDescent="0.25"/>
    <row r="14788" hidden="1" x14ac:dyDescent="0.25"/>
    <row r="14789" hidden="1" x14ac:dyDescent="0.25"/>
    <row r="14790" hidden="1" x14ac:dyDescent="0.25"/>
    <row r="14791" hidden="1" x14ac:dyDescent="0.25"/>
    <row r="14792" hidden="1" x14ac:dyDescent="0.25"/>
    <row r="14793" hidden="1" x14ac:dyDescent="0.25"/>
    <row r="14794" hidden="1" x14ac:dyDescent="0.25"/>
    <row r="14795" hidden="1" x14ac:dyDescent="0.25"/>
    <row r="14796" hidden="1" x14ac:dyDescent="0.25"/>
    <row r="14797" hidden="1" x14ac:dyDescent="0.25"/>
    <row r="14798" hidden="1" x14ac:dyDescent="0.25"/>
    <row r="14799" hidden="1" x14ac:dyDescent="0.25"/>
    <row r="14800" hidden="1" x14ac:dyDescent="0.25"/>
    <row r="14801" hidden="1" x14ac:dyDescent="0.25"/>
    <row r="14802" hidden="1" x14ac:dyDescent="0.25"/>
    <row r="14803" hidden="1" x14ac:dyDescent="0.25"/>
    <row r="14804" hidden="1" x14ac:dyDescent="0.25"/>
    <row r="14805" hidden="1" x14ac:dyDescent="0.25"/>
    <row r="14806" hidden="1" x14ac:dyDescent="0.25"/>
    <row r="14807" hidden="1" x14ac:dyDescent="0.25"/>
    <row r="14808" hidden="1" x14ac:dyDescent="0.25"/>
    <row r="14809" hidden="1" x14ac:dyDescent="0.25"/>
    <row r="14810" hidden="1" x14ac:dyDescent="0.25"/>
    <row r="14811" hidden="1" x14ac:dyDescent="0.25"/>
    <row r="14812" hidden="1" x14ac:dyDescent="0.25"/>
    <row r="14813" hidden="1" x14ac:dyDescent="0.25"/>
    <row r="14814" hidden="1" x14ac:dyDescent="0.25"/>
    <row r="14815" hidden="1" x14ac:dyDescent="0.25"/>
    <row r="14816" hidden="1" x14ac:dyDescent="0.25"/>
    <row r="14817" hidden="1" x14ac:dyDescent="0.25"/>
    <row r="14818" hidden="1" x14ac:dyDescent="0.25"/>
    <row r="14819" hidden="1" x14ac:dyDescent="0.25"/>
    <row r="14820" hidden="1" x14ac:dyDescent="0.25"/>
    <row r="14821" hidden="1" x14ac:dyDescent="0.25"/>
    <row r="14822" hidden="1" x14ac:dyDescent="0.25"/>
    <row r="14823" hidden="1" x14ac:dyDescent="0.25"/>
    <row r="14824" hidden="1" x14ac:dyDescent="0.25"/>
    <row r="14825" hidden="1" x14ac:dyDescent="0.25"/>
    <row r="14826" hidden="1" x14ac:dyDescent="0.25"/>
    <row r="14827" hidden="1" x14ac:dyDescent="0.25"/>
    <row r="14828" hidden="1" x14ac:dyDescent="0.25"/>
    <row r="14829" hidden="1" x14ac:dyDescent="0.25"/>
    <row r="14830" hidden="1" x14ac:dyDescent="0.25"/>
    <row r="14831" hidden="1" x14ac:dyDescent="0.25"/>
    <row r="14832" hidden="1" x14ac:dyDescent="0.25"/>
    <row r="14833" hidden="1" x14ac:dyDescent="0.25"/>
    <row r="14834" hidden="1" x14ac:dyDescent="0.25"/>
    <row r="14835" hidden="1" x14ac:dyDescent="0.25"/>
    <row r="14836" hidden="1" x14ac:dyDescent="0.25"/>
    <row r="14837" hidden="1" x14ac:dyDescent="0.25"/>
    <row r="14838" hidden="1" x14ac:dyDescent="0.25"/>
    <row r="14839" hidden="1" x14ac:dyDescent="0.25"/>
    <row r="14840" hidden="1" x14ac:dyDescent="0.25"/>
    <row r="14841" hidden="1" x14ac:dyDescent="0.25"/>
    <row r="14842" hidden="1" x14ac:dyDescent="0.25"/>
    <row r="14843" hidden="1" x14ac:dyDescent="0.25"/>
    <row r="14844" hidden="1" x14ac:dyDescent="0.25"/>
    <row r="14845" hidden="1" x14ac:dyDescent="0.25"/>
    <row r="14846" hidden="1" x14ac:dyDescent="0.25"/>
    <row r="14847" hidden="1" x14ac:dyDescent="0.25"/>
    <row r="14848" hidden="1" x14ac:dyDescent="0.25"/>
    <row r="14849" hidden="1" x14ac:dyDescent="0.25"/>
    <row r="14850" hidden="1" x14ac:dyDescent="0.25"/>
    <row r="14851" hidden="1" x14ac:dyDescent="0.25"/>
    <row r="14852" hidden="1" x14ac:dyDescent="0.25"/>
    <row r="14853" hidden="1" x14ac:dyDescent="0.25"/>
    <row r="14854" hidden="1" x14ac:dyDescent="0.25"/>
    <row r="14855" hidden="1" x14ac:dyDescent="0.25"/>
    <row r="14856" hidden="1" x14ac:dyDescent="0.25"/>
    <row r="14857" hidden="1" x14ac:dyDescent="0.25"/>
    <row r="14858" hidden="1" x14ac:dyDescent="0.25"/>
    <row r="14859" hidden="1" x14ac:dyDescent="0.25"/>
    <row r="14860" hidden="1" x14ac:dyDescent="0.25"/>
    <row r="14861" hidden="1" x14ac:dyDescent="0.25"/>
    <row r="14862" hidden="1" x14ac:dyDescent="0.25"/>
    <row r="14863" hidden="1" x14ac:dyDescent="0.25"/>
    <row r="14864" hidden="1" x14ac:dyDescent="0.25"/>
    <row r="14865" hidden="1" x14ac:dyDescent="0.25"/>
    <row r="14866" hidden="1" x14ac:dyDescent="0.25"/>
    <row r="14867" hidden="1" x14ac:dyDescent="0.25"/>
    <row r="14868" hidden="1" x14ac:dyDescent="0.25"/>
    <row r="14869" hidden="1" x14ac:dyDescent="0.25"/>
    <row r="14870" hidden="1" x14ac:dyDescent="0.25"/>
    <row r="14871" hidden="1" x14ac:dyDescent="0.25"/>
    <row r="14872" hidden="1" x14ac:dyDescent="0.25"/>
    <row r="14873" hidden="1" x14ac:dyDescent="0.25"/>
    <row r="14874" hidden="1" x14ac:dyDescent="0.25"/>
    <row r="14875" hidden="1" x14ac:dyDescent="0.25"/>
    <row r="14876" hidden="1" x14ac:dyDescent="0.25"/>
    <row r="14877" hidden="1" x14ac:dyDescent="0.25"/>
    <row r="14878" hidden="1" x14ac:dyDescent="0.25"/>
    <row r="14879" hidden="1" x14ac:dyDescent="0.25"/>
    <row r="14880" hidden="1" x14ac:dyDescent="0.25"/>
    <row r="14881" hidden="1" x14ac:dyDescent="0.25"/>
    <row r="14882" hidden="1" x14ac:dyDescent="0.25"/>
    <row r="14883" hidden="1" x14ac:dyDescent="0.25"/>
    <row r="14884" hidden="1" x14ac:dyDescent="0.25"/>
    <row r="14885" hidden="1" x14ac:dyDescent="0.25"/>
    <row r="14886" hidden="1" x14ac:dyDescent="0.25"/>
    <row r="14887" hidden="1" x14ac:dyDescent="0.25"/>
    <row r="14888" hidden="1" x14ac:dyDescent="0.25"/>
    <row r="14889" hidden="1" x14ac:dyDescent="0.25"/>
    <row r="14890" hidden="1" x14ac:dyDescent="0.25"/>
    <row r="14891" hidden="1" x14ac:dyDescent="0.25"/>
    <row r="14892" hidden="1" x14ac:dyDescent="0.25"/>
    <row r="14893" hidden="1" x14ac:dyDescent="0.25"/>
    <row r="14894" hidden="1" x14ac:dyDescent="0.25"/>
    <row r="14895" hidden="1" x14ac:dyDescent="0.25"/>
    <row r="14896" hidden="1" x14ac:dyDescent="0.25"/>
    <row r="14897" hidden="1" x14ac:dyDescent="0.25"/>
    <row r="14898" hidden="1" x14ac:dyDescent="0.25"/>
    <row r="14899" hidden="1" x14ac:dyDescent="0.25"/>
    <row r="14900" hidden="1" x14ac:dyDescent="0.25"/>
    <row r="14901" hidden="1" x14ac:dyDescent="0.25"/>
    <row r="14902" hidden="1" x14ac:dyDescent="0.25"/>
    <row r="14903" hidden="1" x14ac:dyDescent="0.25"/>
    <row r="14904" hidden="1" x14ac:dyDescent="0.25"/>
    <row r="14905" hidden="1" x14ac:dyDescent="0.25"/>
    <row r="14906" hidden="1" x14ac:dyDescent="0.25"/>
    <row r="14907" hidden="1" x14ac:dyDescent="0.25"/>
    <row r="14908" hidden="1" x14ac:dyDescent="0.25"/>
    <row r="14909" hidden="1" x14ac:dyDescent="0.25"/>
    <row r="14910" hidden="1" x14ac:dyDescent="0.25"/>
    <row r="14911" hidden="1" x14ac:dyDescent="0.25"/>
    <row r="14912" hidden="1" x14ac:dyDescent="0.25"/>
    <row r="14913" hidden="1" x14ac:dyDescent="0.25"/>
    <row r="14914" hidden="1" x14ac:dyDescent="0.25"/>
    <row r="14915" hidden="1" x14ac:dyDescent="0.25"/>
    <row r="14916" hidden="1" x14ac:dyDescent="0.25"/>
    <row r="14917" hidden="1" x14ac:dyDescent="0.25"/>
    <row r="14918" hidden="1" x14ac:dyDescent="0.25"/>
    <row r="14919" hidden="1" x14ac:dyDescent="0.25"/>
    <row r="14920" hidden="1" x14ac:dyDescent="0.25"/>
    <row r="14921" hidden="1" x14ac:dyDescent="0.25"/>
    <row r="14922" hidden="1" x14ac:dyDescent="0.25"/>
    <row r="14923" hidden="1" x14ac:dyDescent="0.25"/>
    <row r="14924" hidden="1" x14ac:dyDescent="0.25"/>
    <row r="14925" hidden="1" x14ac:dyDescent="0.25"/>
    <row r="14926" hidden="1" x14ac:dyDescent="0.25"/>
    <row r="14927" hidden="1" x14ac:dyDescent="0.25"/>
    <row r="14928" hidden="1" x14ac:dyDescent="0.25"/>
    <row r="14929" hidden="1" x14ac:dyDescent="0.25"/>
    <row r="14930" hidden="1" x14ac:dyDescent="0.25"/>
    <row r="14931" hidden="1" x14ac:dyDescent="0.25"/>
    <row r="14932" hidden="1" x14ac:dyDescent="0.25"/>
    <row r="14933" hidden="1" x14ac:dyDescent="0.25"/>
    <row r="14934" hidden="1" x14ac:dyDescent="0.25"/>
    <row r="14935" hidden="1" x14ac:dyDescent="0.25"/>
    <row r="14936" hidden="1" x14ac:dyDescent="0.25"/>
    <row r="14937" hidden="1" x14ac:dyDescent="0.25"/>
    <row r="14938" hidden="1" x14ac:dyDescent="0.25"/>
    <row r="14939" hidden="1" x14ac:dyDescent="0.25"/>
    <row r="14940" hidden="1" x14ac:dyDescent="0.25"/>
    <row r="14941" hidden="1" x14ac:dyDescent="0.25"/>
    <row r="14942" hidden="1" x14ac:dyDescent="0.25"/>
    <row r="14943" hidden="1" x14ac:dyDescent="0.25"/>
    <row r="14944" hidden="1" x14ac:dyDescent="0.25"/>
    <row r="14945" hidden="1" x14ac:dyDescent="0.25"/>
    <row r="14946" ht="30" hidden="1" customHeight="1" x14ac:dyDescent="0.25"/>
    <row r="14947" hidden="1" x14ac:dyDescent="0.25"/>
    <row r="14948" hidden="1" x14ac:dyDescent="0.25"/>
    <row r="14949" hidden="1" x14ac:dyDescent="0.25"/>
    <row r="14950" hidden="1" x14ac:dyDescent="0.25"/>
    <row r="14951" hidden="1" x14ac:dyDescent="0.25"/>
    <row r="14952" hidden="1" x14ac:dyDescent="0.25"/>
    <row r="14953" hidden="1" x14ac:dyDescent="0.25"/>
    <row r="14954" hidden="1" x14ac:dyDescent="0.25"/>
    <row r="14955" hidden="1" x14ac:dyDescent="0.25"/>
    <row r="14956" hidden="1" x14ac:dyDescent="0.25"/>
    <row r="14957" hidden="1" x14ac:dyDescent="0.25"/>
    <row r="14958" hidden="1" x14ac:dyDescent="0.25"/>
    <row r="14959" hidden="1" x14ac:dyDescent="0.25"/>
    <row r="14960" hidden="1" x14ac:dyDescent="0.25"/>
    <row r="14961" hidden="1" x14ac:dyDescent="0.25"/>
    <row r="14962" hidden="1" x14ac:dyDescent="0.25"/>
    <row r="14963" hidden="1" x14ac:dyDescent="0.25"/>
    <row r="14964" hidden="1" x14ac:dyDescent="0.25"/>
    <row r="14965" hidden="1" x14ac:dyDescent="0.25"/>
    <row r="14966" hidden="1" x14ac:dyDescent="0.25"/>
    <row r="14967" hidden="1" x14ac:dyDescent="0.25"/>
    <row r="14968" hidden="1" x14ac:dyDescent="0.25"/>
    <row r="14969" hidden="1" x14ac:dyDescent="0.25"/>
    <row r="14970" hidden="1" x14ac:dyDescent="0.25"/>
    <row r="14971" hidden="1" x14ac:dyDescent="0.25"/>
    <row r="14972" hidden="1" x14ac:dyDescent="0.25"/>
    <row r="14973" hidden="1" x14ac:dyDescent="0.25"/>
    <row r="14974" hidden="1" x14ac:dyDescent="0.25"/>
    <row r="14975" hidden="1" x14ac:dyDescent="0.25"/>
    <row r="14976" hidden="1" x14ac:dyDescent="0.25"/>
    <row r="14977" hidden="1" x14ac:dyDescent="0.25"/>
    <row r="14978" hidden="1" x14ac:dyDescent="0.25"/>
    <row r="14979" hidden="1" x14ac:dyDescent="0.25"/>
    <row r="14980" hidden="1" x14ac:dyDescent="0.25"/>
    <row r="14981" hidden="1" x14ac:dyDescent="0.25"/>
    <row r="14982" hidden="1" x14ac:dyDescent="0.25"/>
    <row r="14983" hidden="1" x14ac:dyDescent="0.25"/>
    <row r="14984" hidden="1" x14ac:dyDescent="0.25"/>
    <row r="14985" hidden="1" x14ac:dyDescent="0.25"/>
    <row r="14986" hidden="1" x14ac:dyDescent="0.25"/>
    <row r="14987" hidden="1" x14ac:dyDescent="0.25"/>
    <row r="14988" hidden="1" x14ac:dyDescent="0.25"/>
    <row r="14989" hidden="1" x14ac:dyDescent="0.25"/>
    <row r="14990" hidden="1" x14ac:dyDescent="0.25"/>
    <row r="14991" hidden="1" x14ac:dyDescent="0.25"/>
    <row r="14992" hidden="1" x14ac:dyDescent="0.25"/>
    <row r="14993" hidden="1" x14ac:dyDescent="0.25"/>
    <row r="14994" hidden="1" x14ac:dyDescent="0.25"/>
    <row r="14995" hidden="1" x14ac:dyDescent="0.25"/>
    <row r="14996" hidden="1" x14ac:dyDescent="0.25"/>
    <row r="14997" hidden="1" x14ac:dyDescent="0.25"/>
    <row r="14998" hidden="1" x14ac:dyDescent="0.25"/>
    <row r="14999" hidden="1" x14ac:dyDescent="0.25"/>
    <row r="15000" hidden="1" x14ac:dyDescent="0.25"/>
    <row r="15001" hidden="1" x14ac:dyDescent="0.25"/>
    <row r="15002" hidden="1" x14ac:dyDescent="0.25"/>
    <row r="15003" hidden="1" x14ac:dyDescent="0.25"/>
    <row r="15004" hidden="1" x14ac:dyDescent="0.25"/>
    <row r="15005" hidden="1" x14ac:dyDescent="0.25"/>
    <row r="15006" hidden="1" x14ac:dyDescent="0.25"/>
    <row r="15007" hidden="1" x14ac:dyDescent="0.25"/>
    <row r="15008" hidden="1" x14ac:dyDescent="0.25"/>
    <row r="15009" hidden="1" x14ac:dyDescent="0.25"/>
    <row r="15010" hidden="1" x14ac:dyDescent="0.25"/>
    <row r="15011" hidden="1" x14ac:dyDescent="0.25"/>
    <row r="15012" hidden="1" x14ac:dyDescent="0.25"/>
    <row r="15013" hidden="1" x14ac:dyDescent="0.25"/>
    <row r="15014" hidden="1" x14ac:dyDescent="0.25"/>
    <row r="15015" hidden="1" x14ac:dyDescent="0.25"/>
    <row r="15016" hidden="1" x14ac:dyDescent="0.25"/>
    <row r="15017" hidden="1" x14ac:dyDescent="0.25"/>
    <row r="15018" hidden="1" x14ac:dyDescent="0.25"/>
    <row r="15019" hidden="1" x14ac:dyDescent="0.25"/>
    <row r="15020" hidden="1" x14ac:dyDescent="0.25"/>
    <row r="15021" hidden="1" x14ac:dyDescent="0.25"/>
    <row r="15022" hidden="1" x14ac:dyDescent="0.25"/>
    <row r="15023" hidden="1" x14ac:dyDescent="0.25"/>
    <row r="15024" hidden="1" x14ac:dyDescent="0.25"/>
    <row r="15025" hidden="1" x14ac:dyDescent="0.25"/>
    <row r="15026" hidden="1" x14ac:dyDescent="0.25"/>
    <row r="15027" hidden="1" x14ac:dyDescent="0.25"/>
    <row r="15028" hidden="1" x14ac:dyDescent="0.25"/>
    <row r="15029" hidden="1" x14ac:dyDescent="0.25"/>
    <row r="15030" hidden="1" x14ac:dyDescent="0.25"/>
    <row r="15031" hidden="1" x14ac:dyDescent="0.25"/>
    <row r="15032" hidden="1" x14ac:dyDescent="0.25"/>
    <row r="15033" hidden="1" x14ac:dyDescent="0.25"/>
    <row r="15034" hidden="1" x14ac:dyDescent="0.25"/>
    <row r="15035" hidden="1" x14ac:dyDescent="0.25"/>
    <row r="15036" hidden="1" x14ac:dyDescent="0.25"/>
    <row r="15037" hidden="1" x14ac:dyDescent="0.25"/>
    <row r="15038" hidden="1" x14ac:dyDescent="0.25"/>
    <row r="15039" hidden="1" x14ac:dyDescent="0.25"/>
    <row r="15040" hidden="1" x14ac:dyDescent="0.25"/>
    <row r="15041" hidden="1" x14ac:dyDescent="0.25"/>
    <row r="15042" hidden="1" x14ac:dyDescent="0.25"/>
    <row r="15043" hidden="1" x14ac:dyDescent="0.25"/>
    <row r="15044" hidden="1" x14ac:dyDescent="0.25"/>
    <row r="15045" hidden="1" x14ac:dyDescent="0.25"/>
    <row r="15046" hidden="1" x14ac:dyDescent="0.25"/>
    <row r="15047" hidden="1" x14ac:dyDescent="0.25"/>
    <row r="15048" hidden="1" x14ac:dyDescent="0.25"/>
    <row r="15049" hidden="1" x14ac:dyDescent="0.25"/>
    <row r="15050" hidden="1" x14ac:dyDescent="0.25"/>
    <row r="15051" hidden="1" x14ac:dyDescent="0.25"/>
    <row r="15052" hidden="1" x14ac:dyDescent="0.25"/>
    <row r="15053" hidden="1" x14ac:dyDescent="0.25"/>
    <row r="15054" hidden="1" x14ac:dyDescent="0.25"/>
    <row r="15055" hidden="1" x14ac:dyDescent="0.25"/>
    <row r="15056" hidden="1" x14ac:dyDescent="0.25"/>
    <row r="15057" hidden="1" x14ac:dyDescent="0.25"/>
    <row r="15058" hidden="1" x14ac:dyDescent="0.25"/>
    <row r="15059" hidden="1" x14ac:dyDescent="0.25"/>
    <row r="15060" hidden="1" x14ac:dyDescent="0.25"/>
    <row r="15061" hidden="1" x14ac:dyDescent="0.25"/>
    <row r="15062" hidden="1" x14ac:dyDescent="0.25"/>
    <row r="15063" hidden="1" x14ac:dyDescent="0.25"/>
    <row r="15064" hidden="1" x14ac:dyDescent="0.25"/>
    <row r="15065" hidden="1" x14ac:dyDescent="0.25"/>
    <row r="15066" hidden="1" x14ac:dyDescent="0.25"/>
    <row r="15067" hidden="1" x14ac:dyDescent="0.25"/>
    <row r="15068" hidden="1" x14ac:dyDescent="0.25"/>
    <row r="15069" hidden="1" x14ac:dyDescent="0.25"/>
    <row r="15070" hidden="1" x14ac:dyDescent="0.25"/>
    <row r="15071" hidden="1" x14ac:dyDescent="0.25"/>
    <row r="15072" hidden="1" x14ac:dyDescent="0.25"/>
    <row r="15073" hidden="1" x14ac:dyDescent="0.25"/>
    <row r="15074" hidden="1" x14ac:dyDescent="0.25"/>
    <row r="15075" hidden="1" x14ac:dyDescent="0.25"/>
    <row r="15076" hidden="1" x14ac:dyDescent="0.25"/>
    <row r="15077" hidden="1" x14ac:dyDescent="0.25"/>
    <row r="15078" hidden="1" x14ac:dyDescent="0.25"/>
    <row r="15079" hidden="1" x14ac:dyDescent="0.25"/>
    <row r="15080" hidden="1" x14ac:dyDescent="0.25"/>
    <row r="15081" hidden="1" x14ac:dyDescent="0.25"/>
    <row r="15082" hidden="1" x14ac:dyDescent="0.25"/>
    <row r="15083" hidden="1" x14ac:dyDescent="0.25"/>
    <row r="15084" hidden="1" x14ac:dyDescent="0.25"/>
    <row r="15085" hidden="1" x14ac:dyDescent="0.25"/>
    <row r="15086" hidden="1" x14ac:dyDescent="0.25"/>
    <row r="15087" hidden="1" x14ac:dyDescent="0.25"/>
    <row r="15088" hidden="1" x14ac:dyDescent="0.25"/>
    <row r="15089" hidden="1" x14ac:dyDescent="0.25"/>
    <row r="15090" hidden="1" x14ac:dyDescent="0.25"/>
    <row r="15091" hidden="1" x14ac:dyDescent="0.25"/>
    <row r="15092" hidden="1" x14ac:dyDescent="0.25"/>
    <row r="15093" hidden="1" x14ac:dyDescent="0.25"/>
    <row r="15094" hidden="1" x14ac:dyDescent="0.25"/>
    <row r="15095" hidden="1" x14ac:dyDescent="0.25"/>
    <row r="15096" hidden="1" x14ac:dyDescent="0.25"/>
    <row r="15097" hidden="1" x14ac:dyDescent="0.25"/>
    <row r="15098" hidden="1" x14ac:dyDescent="0.25"/>
    <row r="15099" hidden="1" x14ac:dyDescent="0.25"/>
    <row r="15100" hidden="1" x14ac:dyDescent="0.25"/>
    <row r="15101" hidden="1" x14ac:dyDescent="0.25"/>
    <row r="15102" hidden="1" x14ac:dyDescent="0.25"/>
    <row r="15103" hidden="1" x14ac:dyDescent="0.25"/>
    <row r="15104" hidden="1" x14ac:dyDescent="0.25"/>
    <row r="15105" hidden="1" x14ac:dyDescent="0.25"/>
    <row r="15106" hidden="1" x14ac:dyDescent="0.25"/>
    <row r="15107" hidden="1" x14ac:dyDescent="0.25"/>
    <row r="15108" hidden="1" x14ac:dyDescent="0.25"/>
    <row r="15109" hidden="1" x14ac:dyDescent="0.25"/>
    <row r="15110" hidden="1" x14ac:dyDescent="0.25"/>
    <row r="15111" hidden="1" x14ac:dyDescent="0.25"/>
    <row r="15112" hidden="1" x14ac:dyDescent="0.25"/>
    <row r="15113" hidden="1" x14ac:dyDescent="0.25"/>
    <row r="15114" hidden="1" x14ac:dyDescent="0.25"/>
    <row r="15115" hidden="1" x14ac:dyDescent="0.25"/>
    <row r="15116" hidden="1" x14ac:dyDescent="0.25"/>
    <row r="15117" hidden="1" x14ac:dyDescent="0.25"/>
    <row r="15118" hidden="1" x14ac:dyDescent="0.25"/>
    <row r="15119" hidden="1" x14ac:dyDescent="0.25"/>
    <row r="15120" hidden="1" x14ac:dyDescent="0.25"/>
    <row r="15121" hidden="1" x14ac:dyDescent="0.25"/>
    <row r="15122" hidden="1" x14ac:dyDescent="0.25"/>
    <row r="15123" hidden="1" x14ac:dyDescent="0.25"/>
    <row r="15124" hidden="1" x14ac:dyDescent="0.25"/>
    <row r="15125" hidden="1" x14ac:dyDescent="0.25"/>
    <row r="15126" hidden="1" x14ac:dyDescent="0.25"/>
    <row r="15127" hidden="1" x14ac:dyDescent="0.25"/>
    <row r="15128" hidden="1" x14ac:dyDescent="0.25"/>
    <row r="15129" hidden="1" x14ac:dyDescent="0.25"/>
    <row r="15130" hidden="1" x14ac:dyDescent="0.25"/>
    <row r="15131" hidden="1" x14ac:dyDescent="0.25"/>
    <row r="15132" hidden="1" x14ac:dyDescent="0.25"/>
    <row r="15133" hidden="1" x14ac:dyDescent="0.25"/>
    <row r="15134" hidden="1" x14ac:dyDescent="0.25"/>
    <row r="15135" hidden="1" x14ac:dyDescent="0.25"/>
    <row r="15136" hidden="1" x14ac:dyDescent="0.25"/>
    <row r="15137" hidden="1" x14ac:dyDescent="0.25"/>
    <row r="15138" hidden="1" x14ac:dyDescent="0.25"/>
    <row r="15139" hidden="1" x14ac:dyDescent="0.25"/>
    <row r="15140" hidden="1" x14ac:dyDescent="0.25"/>
    <row r="15141" hidden="1" x14ac:dyDescent="0.25"/>
    <row r="15142" hidden="1" x14ac:dyDescent="0.25"/>
    <row r="15143" hidden="1" x14ac:dyDescent="0.25"/>
    <row r="15144" hidden="1" x14ac:dyDescent="0.25"/>
    <row r="15145" hidden="1" x14ac:dyDescent="0.25"/>
    <row r="15146" hidden="1" x14ac:dyDescent="0.25"/>
    <row r="15147" hidden="1" x14ac:dyDescent="0.25"/>
    <row r="15148" hidden="1" x14ac:dyDescent="0.25"/>
    <row r="15149" hidden="1" x14ac:dyDescent="0.25"/>
    <row r="15150" hidden="1" x14ac:dyDescent="0.25"/>
    <row r="15151" hidden="1" x14ac:dyDescent="0.25"/>
    <row r="15152" hidden="1" x14ac:dyDescent="0.25"/>
    <row r="15153" hidden="1" x14ac:dyDescent="0.25"/>
    <row r="15154" hidden="1" x14ac:dyDescent="0.25"/>
    <row r="15155" hidden="1" x14ac:dyDescent="0.25"/>
    <row r="15156" hidden="1" x14ac:dyDescent="0.25"/>
    <row r="15157" hidden="1" x14ac:dyDescent="0.25"/>
    <row r="15158" hidden="1" x14ac:dyDescent="0.25"/>
    <row r="15159" hidden="1" x14ac:dyDescent="0.25"/>
    <row r="15160" hidden="1" x14ac:dyDescent="0.25"/>
    <row r="15161" hidden="1" x14ac:dyDescent="0.25"/>
    <row r="15162" hidden="1" x14ac:dyDescent="0.25"/>
    <row r="15163" hidden="1" x14ac:dyDescent="0.25"/>
    <row r="15164" hidden="1" x14ac:dyDescent="0.25"/>
    <row r="15165" hidden="1" x14ac:dyDescent="0.25"/>
    <row r="15166" hidden="1" x14ac:dyDescent="0.25"/>
    <row r="15167" hidden="1" x14ac:dyDescent="0.25"/>
    <row r="15168" hidden="1" x14ac:dyDescent="0.25"/>
    <row r="15169" hidden="1" x14ac:dyDescent="0.25"/>
    <row r="15170" hidden="1" x14ac:dyDescent="0.25"/>
    <row r="15171" hidden="1" x14ac:dyDescent="0.25"/>
    <row r="15172" hidden="1" x14ac:dyDescent="0.25"/>
    <row r="15173" hidden="1" x14ac:dyDescent="0.25"/>
    <row r="15174" hidden="1" x14ac:dyDescent="0.25"/>
    <row r="15175" hidden="1" x14ac:dyDescent="0.25"/>
    <row r="15176" hidden="1" x14ac:dyDescent="0.25"/>
    <row r="15177" hidden="1" x14ac:dyDescent="0.25"/>
    <row r="15178" hidden="1" x14ac:dyDescent="0.25"/>
    <row r="15179" hidden="1" x14ac:dyDescent="0.25"/>
    <row r="15180" hidden="1" x14ac:dyDescent="0.25"/>
    <row r="15181" hidden="1" x14ac:dyDescent="0.25"/>
    <row r="15182" hidden="1" x14ac:dyDescent="0.25"/>
    <row r="15183" hidden="1" x14ac:dyDescent="0.25"/>
    <row r="15184" hidden="1" x14ac:dyDescent="0.25"/>
    <row r="15185" hidden="1" x14ac:dyDescent="0.25"/>
    <row r="15186" hidden="1" x14ac:dyDescent="0.25"/>
    <row r="15187" hidden="1" x14ac:dyDescent="0.25"/>
    <row r="15188" hidden="1" x14ac:dyDescent="0.25"/>
    <row r="15189" hidden="1" x14ac:dyDescent="0.25"/>
    <row r="15190" hidden="1" x14ac:dyDescent="0.25"/>
    <row r="15191" hidden="1" x14ac:dyDescent="0.25"/>
    <row r="15192" hidden="1" x14ac:dyDescent="0.25"/>
    <row r="15193" hidden="1" x14ac:dyDescent="0.25"/>
    <row r="15194" hidden="1" x14ac:dyDescent="0.25"/>
    <row r="15195" hidden="1" x14ac:dyDescent="0.25"/>
    <row r="15196" hidden="1" x14ac:dyDescent="0.25"/>
    <row r="15197" hidden="1" x14ac:dyDescent="0.25"/>
    <row r="15198" hidden="1" x14ac:dyDescent="0.25"/>
    <row r="15199" hidden="1" x14ac:dyDescent="0.25"/>
    <row r="15200" hidden="1" x14ac:dyDescent="0.25"/>
    <row r="15201" hidden="1" x14ac:dyDescent="0.25"/>
    <row r="15202" hidden="1" x14ac:dyDescent="0.25"/>
    <row r="15203" hidden="1" x14ac:dyDescent="0.25"/>
    <row r="15204" hidden="1" x14ac:dyDescent="0.25"/>
    <row r="15205" hidden="1" x14ac:dyDescent="0.25"/>
    <row r="15206" hidden="1" x14ac:dyDescent="0.25"/>
    <row r="15207" hidden="1" x14ac:dyDescent="0.25"/>
    <row r="15208" hidden="1" x14ac:dyDescent="0.25"/>
    <row r="15209" hidden="1" x14ac:dyDescent="0.25"/>
    <row r="15210" hidden="1" x14ac:dyDescent="0.25"/>
    <row r="15211" hidden="1" x14ac:dyDescent="0.25"/>
    <row r="15212" hidden="1" x14ac:dyDescent="0.25"/>
    <row r="15213" hidden="1" x14ac:dyDescent="0.25"/>
    <row r="15214" hidden="1" x14ac:dyDescent="0.25"/>
    <row r="15215" hidden="1" x14ac:dyDescent="0.25"/>
    <row r="15216" hidden="1" x14ac:dyDescent="0.25"/>
    <row r="15217" hidden="1" x14ac:dyDescent="0.25"/>
    <row r="15218" hidden="1" x14ac:dyDescent="0.25"/>
    <row r="15219" hidden="1" x14ac:dyDescent="0.25"/>
    <row r="15220" hidden="1" x14ac:dyDescent="0.25"/>
    <row r="15221" hidden="1" x14ac:dyDescent="0.25"/>
    <row r="15222" hidden="1" x14ac:dyDescent="0.25"/>
    <row r="15223" hidden="1" x14ac:dyDescent="0.25"/>
    <row r="15224" hidden="1" x14ac:dyDescent="0.25"/>
    <row r="15225" hidden="1" x14ac:dyDescent="0.25"/>
    <row r="15226" hidden="1" x14ac:dyDescent="0.25"/>
    <row r="15227" hidden="1" x14ac:dyDescent="0.25"/>
    <row r="15228" hidden="1" x14ac:dyDescent="0.25"/>
    <row r="15229" hidden="1" x14ac:dyDescent="0.25"/>
    <row r="15230" hidden="1" x14ac:dyDescent="0.25"/>
    <row r="15231" hidden="1" x14ac:dyDescent="0.25"/>
    <row r="15232" hidden="1" x14ac:dyDescent="0.25"/>
    <row r="15233" hidden="1" x14ac:dyDescent="0.25"/>
    <row r="15234" hidden="1" x14ac:dyDescent="0.25"/>
    <row r="15235" hidden="1" x14ac:dyDescent="0.25"/>
    <row r="15236" hidden="1" x14ac:dyDescent="0.25"/>
    <row r="15237" hidden="1" x14ac:dyDescent="0.25"/>
    <row r="15238" hidden="1" x14ac:dyDescent="0.25"/>
    <row r="15239" hidden="1" x14ac:dyDescent="0.25"/>
    <row r="15240" hidden="1" x14ac:dyDescent="0.25"/>
    <row r="15241" hidden="1" x14ac:dyDescent="0.25"/>
    <row r="15242" hidden="1" x14ac:dyDescent="0.25"/>
    <row r="15243" hidden="1" x14ac:dyDescent="0.25"/>
    <row r="15244" hidden="1" x14ac:dyDescent="0.25"/>
    <row r="15245" hidden="1" x14ac:dyDescent="0.25"/>
    <row r="15246" hidden="1" x14ac:dyDescent="0.25"/>
    <row r="15247" hidden="1" x14ac:dyDescent="0.25"/>
    <row r="15248" hidden="1" x14ac:dyDescent="0.25"/>
    <row r="15249" hidden="1" x14ac:dyDescent="0.25"/>
    <row r="15250" hidden="1" x14ac:dyDescent="0.25"/>
    <row r="15251" hidden="1" x14ac:dyDescent="0.25"/>
    <row r="15252" hidden="1" x14ac:dyDescent="0.25"/>
    <row r="15253" hidden="1" x14ac:dyDescent="0.25"/>
    <row r="15254" hidden="1" x14ac:dyDescent="0.25"/>
    <row r="15255" hidden="1" x14ac:dyDescent="0.25"/>
    <row r="15256" hidden="1" x14ac:dyDescent="0.25"/>
    <row r="15257" hidden="1" x14ac:dyDescent="0.25"/>
    <row r="15258" hidden="1" x14ac:dyDescent="0.25"/>
    <row r="15259" hidden="1" x14ac:dyDescent="0.25"/>
    <row r="15260" hidden="1" x14ac:dyDescent="0.25"/>
    <row r="15261" hidden="1" x14ac:dyDescent="0.25"/>
    <row r="15262" hidden="1" x14ac:dyDescent="0.25"/>
    <row r="15263" hidden="1" x14ac:dyDescent="0.25"/>
    <row r="15264" hidden="1" x14ac:dyDescent="0.25"/>
    <row r="15265" hidden="1" x14ac:dyDescent="0.25"/>
    <row r="15266" hidden="1" x14ac:dyDescent="0.25"/>
    <row r="15267" hidden="1" x14ac:dyDescent="0.25"/>
    <row r="15268" hidden="1" x14ac:dyDescent="0.25"/>
    <row r="15269" hidden="1" x14ac:dyDescent="0.25"/>
    <row r="15270" hidden="1" x14ac:dyDescent="0.25"/>
    <row r="15271" hidden="1" x14ac:dyDescent="0.25"/>
    <row r="15272" hidden="1" x14ac:dyDescent="0.25"/>
    <row r="15273" hidden="1" x14ac:dyDescent="0.25"/>
    <row r="15274" hidden="1" x14ac:dyDescent="0.25"/>
    <row r="15275" hidden="1" x14ac:dyDescent="0.25"/>
    <row r="15276" hidden="1" x14ac:dyDescent="0.25"/>
    <row r="15277" hidden="1" x14ac:dyDescent="0.25"/>
    <row r="15278" hidden="1" x14ac:dyDescent="0.25"/>
    <row r="15279" hidden="1" x14ac:dyDescent="0.25"/>
    <row r="15280" hidden="1" x14ac:dyDescent="0.25"/>
    <row r="15281" hidden="1" x14ac:dyDescent="0.25"/>
    <row r="15282" hidden="1" x14ac:dyDescent="0.25"/>
    <row r="15283" hidden="1" x14ac:dyDescent="0.25"/>
    <row r="15284" hidden="1" x14ac:dyDescent="0.25"/>
    <row r="15285" hidden="1" x14ac:dyDescent="0.25"/>
    <row r="15286" hidden="1" x14ac:dyDescent="0.25"/>
    <row r="15287" hidden="1" x14ac:dyDescent="0.25"/>
    <row r="15288" hidden="1" x14ac:dyDescent="0.25"/>
    <row r="15289" hidden="1" x14ac:dyDescent="0.25"/>
    <row r="15290" hidden="1" x14ac:dyDescent="0.25"/>
    <row r="15291" hidden="1" x14ac:dyDescent="0.25"/>
    <row r="15292" hidden="1" x14ac:dyDescent="0.25"/>
    <row r="15293" hidden="1" x14ac:dyDescent="0.25"/>
    <row r="15294" hidden="1" x14ac:dyDescent="0.25"/>
    <row r="15295" hidden="1" x14ac:dyDescent="0.25"/>
    <row r="15296" hidden="1" x14ac:dyDescent="0.25"/>
    <row r="15297" hidden="1" x14ac:dyDescent="0.25"/>
    <row r="15298" hidden="1" x14ac:dyDescent="0.25"/>
    <row r="15299" hidden="1" x14ac:dyDescent="0.25"/>
    <row r="15300" hidden="1" x14ac:dyDescent="0.25"/>
    <row r="15301" hidden="1" x14ac:dyDescent="0.25"/>
    <row r="15302" hidden="1" x14ac:dyDescent="0.25"/>
    <row r="15303" hidden="1" x14ac:dyDescent="0.25"/>
    <row r="15304" hidden="1" x14ac:dyDescent="0.25"/>
    <row r="15305" hidden="1" x14ac:dyDescent="0.25"/>
    <row r="15306" hidden="1" x14ac:dyDescent="0.25"/>
    <row r="15307" hidden="1" x14ac:dyDescent="0.25"/>
    <row r="15308" hidden="1" x14ac:dyDescent="0.25"/>
    <row r="15309" hidden="1" x14ac:dyDescent="0.25"/>
    <row r="15310" hidden="1" x14ac:dyDescent="0.25"/>
    <row r="15311" hidden="1" x14ac:dyDescent="0.25"/>
    <row r="15312" hidden="1" x14ac:dyDescent="0.25"/>
    <row r="15313" hidden="1" x14ac:dyDescent="0.25"/>
    <row r="15314" hidden="1" x14ac:dyDescent="0.25"/>
    <row r="15315" ht="30" hidden="1" customHeight="1" x14ac:dyDescent="0.25"/>
    <row r="15316" hidden="1" x14ac:dyDescent="0.25"/>
    <row r="15317" hidden="1" x14ac:dyDescent="0.25"/>
    <row r="15318" hidden="1" x14ac:dyDescent="0.25"/>
    <row r="15319" hidden="1" x14ac:dyDescent="0.25"/>
    <row r="15320" hidden="1" x14ac:dyDescent="0.25"/>
    <row r="15321" hidden="1" x14ac:dyDescent="0.25"/>
    <row r="15322" hidden="1" x14ac:dyDescent="0.25"/>
    <row r="15323" hidden="1" x14ac:dyDescent="0.25"/>
    <row r="15324" hidden="1" x14ac:dyDescent="0.25"/>
    <row r="15325" hidden="1" x14ac:dyDescent="0.25"/>
    <row r="15326" hidden="1" x14ac:dyDescent="0.25"/>
    <row r="15327" hidden="1" x14ac:dyDescent="0.25"/>
    <row r="15328" hidden="1" x14ac:dyDescent="0.25"/>
    <row r="15329" hidden="1" x14ac:dyDescent="0.25"/>
    <row r="15330" hidden="1" x14ac:dyDescent="0.25"/>
    <row r="15331" hidden="1" x14ac:dyDescent="0.25"/>
    <row r="15332" hidden="1" x14ac:dyDescent="0.25"/>
    <row r="15333" hidden="1" x14ac:dyDescent="0.25"/>
    <row r="15334" hidden="1" x14ac:dyDescent="0.25"/>
    <row r="15335" hidden="1" x14ac:dyDescent="0.25"/>
    <row r="15336" hidden="1" x14ac:dyDescent="0.25"/>
    <row r="15337" hidden="1" x14ac:dyDescent="0.25"/>
    <row r="15338" hidden="1" x14ac:dyDescent="0.25"/>
    <row r="15339" hidden="1" x14ac:dyDescent="0.25"/>
    <row r="15340" hidden="1" x14ac:dyDescent="0.25"/>
    <row r="15341" hidden="1" x14ac:dyDescent="0.25"/>
    <row r="15342" hidden="1" x14ac:dyDescent="0.25"/>
    <row r="15343" hidden="1" x14ac:dyDescent="0.25"/>
    <row r="15344" hidden="1" x14ac:dyDescent="0.25"/>
    <row r="15345" hidden="1" x14ac:dyDescent="0.25"/>
    <row r="15346" hidden="1" x14ac:dyDescent="0.25"/>
    <row r="15347" hidden="1" x14ac:dyDescent="0.25"/>
    <row r="15348" hidden="1" x14ac:dyDescent="0.25"/>
    <row r="15349" hidden="1" x14ac:dyDescent="0.25"/>
    <row r="15350" hidden="1" x14ac:dyDescent="0.25"/>
    <row r="15351" hidden="1" x14ac:dyDescent="0.25"/>
    <row r="15352" hidden="1" x14ac:dyDescent="0.25"/>
    <row r="15353" hidden="1" x14ac:dyDescent="0.25"/>
    <row r="15354" hidden="1" x14ac:dyDescent="0.25"/>
    <row r="15355" hidden="1" x14ac:dyDescent="0.25"/>
    <row r="15356" hidden="1" x14ac:dyDescent="0.25"/>
    <row r="15357" hidden="1" x14ac:dyDescent="0.25"/>
    <row r="15358" hidden="1" x14ac:dyDescent="0.25"/>
    <row r="15359" hidden="1" x14ac:dyDescent="0.25"/>
    <row r="15360" hidden="1" x14ac:dyDescent="0.25"/>
    <row r="15361" hidden="1" x14ac:dyDescent="0.25"/>
    <row r="15362" hidden="1" x14ac:dyDescent="0.25"/>
    <row r="15363" hidden="1" x14ac:dyDescent="0.25"/>
    <row r="15364" hidden="1" x14ac:dyDescent="0.25"/>
    <row r="15365" hidden="1" x14ac:dyDescent="0.25"/>
    <row r="15366" hidden="1" x14ac:dyDescent="0.25"/>
    <row r="15367" hidden="1" x14ac:dyDescent="0.25"/>
    <row r="15368" hidden="1" x14ac:dyDescent="0.25"/>
    <row r="15369" hidden="1" x14ac:dyDescent="0.25"/>
    <row r="15370" hidden="1" x14ac:dyDescent="0.25"/>
    <row r="15371" hidden="1" x14ac:dyDescent="0.25"/>
    <row r="15372" hidden="1" x14ac:dyDescent="0.25"/>
    <row r="15373" hidden="1" x14ac:dyDescent="0.25"/>
    <row r="15374" hidden="1" x14ac:dyDescent="0.25"/>
    <row r="15375" hidden="1" x14ac:dyDescent="0.25"/>
    <row r="15376" hidden="1" x14ac:dyDescent="0.25"/>
    <row r="15377" hidden="1" x14ac:dyDescent="0.25"/>
    <row r="15378" hidden="1" x14ac:dyDescent="0.25"/>
    <row r="15379" hidden="1" x14ac:dyDescent="0.25"/>
    <row r="15380" hidden="1" x14ac:dyDescent="0.25"/>
    <row r="15381" hidden="1" x14ac:dyDescent="0.25"/>
    <row r="15382" hidden="1" x14ac:dyDescent="0.25"/>
    <row r="15383" hidden="1" x14ac:dyDescent="0.25"/>
    <row r="15384" hidden="1" x14ac:dyDescent="0.25"/>
    <row r="15385" hidden="1" x14ac:dyDescent="0.25"/>
    <row r="15386" hidden="1" x14ac:dyDescent="0.25"/>
    <row r="15387" hidden="1" x14ac:dyDescent="0.25"/>
    <row r="15388" hidden="1" x14ac:dyDescent="0.25"/>
    <row r="15389" hidden="1" x14ac:dyDescent="0.25"/>
    <row r="15390" hidden="1" x14ac:dyDescent="0.25"/>
    <row r="15391" hidden="1" x14ac:dyDescent="0.25"/>
    <row r="15392" hidden="1" x14ac:dyDescent="0.25"/>
    <row r="15393" hidden="1" x14ac:dyDescent="0.25"/>
    <row r="15394" hidden="1" x14ac:dyDescent="0.25"/>
    <row r="15395" hidden="1" x14ac:dyDescent="0.25"/>
    <row r="15396" hidden="1" x14ac:dyDescent="0.25"/>
    <row r="15397" hidden="1" x14ac:dyDescent="0.25"/>
    <row r="15398" hidden="1" x14ac:dyDescent="0.25"/>
    <row r="15399" hidden="1" x14ac:dyDescent="0.25"/>
    <row r="15400" hidden="1" x14ac:dyDescent="0.25"/>
    <row r="15401" hidden="1" x14ac:dyDescent="0.25"/>
    <row r="15402" hidden="1" x14ac:dyDescent="0.25"/>
    <row r="15403" hidden="1" x14ac:dyDescent="0.25"/>
    <row r="15404" hidden="1" x14ac:dyDescent="0.25"/>
    <row r="15405" hidden="1" x14ac:dyDescent="0.25"/>
    <row r="15406" hidden="1" x14ac:dyDescent="0.25"/>
    <row r="15407" hidden="1" x14ac:dyDescent="0.25"/>
    <row r="15408" hidden="1" x14ac:dyDescent="0.25"/>
    <row r="15409" hidden="1" x14ac:dyDescent="0.25"/>
    <row r="15410" hidden="1" x14ac:dyDescent="0.25"/>
    <row r="15411" hidden="1" x14ac:dyDescent="0.25"/>
    <row r="15412" hidden="1" x14ac:dyDescent="0.25"/>
    <row r="15413" hidden="1" x14ac:dyDescent="0.25"/>
    <row r="15414" hidden="1" x14ac:dyDescent="0.25"/>
    <row r="15415" hidden="1" x14ac:dyDescent="0.25"/>
    <row r="15416" hidden="1" x14ac:dyDescent="0.25"/>
    <row r="15417" hidden="1" x14ac:dyDescent="0.25"/>
    <row r="15418" hidden="1" x14ac:dyDescent="0.25"/>
    <row r="15419" hidden="1" x14ac:dyDescent="0.25"/>
    <row r="15420" hidden="1" x14ac:dyDescent="0.25"/>
    <row r="15421" hidden="1" x14ac:dyDescent="0.25"/>
    <row r="15422" hidden="1" x14ac:dyDescent="0.25"/>
    <row r="15423" hidden="1" x14ac:dyDescent="0.25"/>
    <row r="15424" hidden="1" x14ac:dyDescent="0.25"/>
    <row r="15425" hidden="1" x14ac:dyDescent="0.25"/>
    <row r="15426" hidden="1" x14ac:dyDescent="0.25"/>
    <row r="15427" hidden="1" x14ac:dyDescent="0.25"/>
    <row r="15428" hidden="1" x14ac:dyDescent="0.25"/>
    <row r="15429" hidden="1" x14ac:dyDescent="0.25"/>
    <row r="15430" hidden="1" x14ac:dyDescent="0.25"/>
    <row r="15431" hidden="1" x14ac:dyDescent="0.25"/>
    <row r="15432" hidden="1" x14ac:dyDescent="0.25"/>
    <row r="15433" hidden="1" x14ac:dyDescent="0.25"/>
    <row r="15434" hidden="1" x14ac:dyDescent="0.25"/>
    <row r="15435" hidden="1" x14ac:dyDescent="0.25"/>
    <row r="15436" hidden="1" x14ac:dyDescent="0.25"/>
    <row r="15437" hidden="1" x14ac:dyDescent="0.25"/>
    <row r="15438" hidden="1" x14ac:dyDescent="0.25"/>
    <row r="15439" hidden="1" x14ac:dyDescent="0.25"/>
    <row r="15440" hidden="1" x14ac:dyDescent="0.25"/>
    <row r="15441" hidden="1" x14ac:dyDescent="0.25"/>
    <row r="15442" hidden="1" x14ac:dyDescent="0.25"/>
    <row r="15443" hidden="1" x14ac:dyDescent="0.25"/>
    <row r="15444" hidden="1" x14ac:dyDescent="0.25"/>
    <row r="15445" hidden="1" x14ac:dyDescent="0.25"/>
    <row r="15446" hidden="1" x14ac:dyDescent="0.25"/>
    <row r="15447" hidden="1" x14ac:dyDescent="0.25"/>
    <row r="15448" hidden="1" x14ac:dyDescent="0.25"/>
    <row r="15449" hidden="1" x14ac:dyDescent="0.25"/>
    <row r="15450" hidden="1" x14ac:dyDescent="0.25"/>
    <row r="15451" hidden="1" x14ac:dyDescent="0.25"/>
    <row r="15452" hidden="1" x14ac:dyDescent="0.25"/>
    <row r="15453" hidden="1" x14ac:dyDescent="0.25"/>
    <row r="15454" hidden="1" x14ac:dyDescent="0.25"/>
    <row r="15455" hidden="1" x14ac:dyDescent="0.25"/>
    <row r="15456" hidden="1" x14ac:dyDescent="0.25"/>
    <row r="15457" hidden="1" x14ac:dyDescent="0.25"/>
    <row r="15458" hidden="1" x14ac:dyDescent="0.25"/>
    <row r="15459" hidden="1" x14ac:dyDescent="0.25"/>
    <row r="15460" hidden="1" x14ac:dyDescent="0.25"/>
    <row r="15461" hidden="1" x14ac:dyDescent="0.25"/>
    <row r="15462" hidden="1" x14ac:dyDescent="0.25"/>
    <row r="15463" hidden="1" x14ac:dyDescent="0.25"/>
    <row r="15464" hidden="1" x14ac:dyDescent="0.25"/>
    <row r="15465" hidden="1" x14ac:dyDescent="0.25"/>
    <row r="15466" hidden="1" x14ac:dyDescent="0.25"/>
    <row r="15467" hidden="1" x14ac:dyDescent="0.25"/>
    <row r="15468" hidden="1" x14ac:dyDescent="0.25"/>
    <row r="15469" hidden="1" x14ac:dyDescent="0.25"/>
    <row r="15470" hidden="1" x14ac:dyDescent="0.25"/>
    <row r="15471" hidden="1" x14ac:dyDescent="0.25"/>
    <row r="15472" hidden="1" x14ac:dyDescent="0.25"/>
    <row r="15473" hidden="1" x14ac:dyDescent="0.25"/>
    <row r="15474" hidden="1" x14ac:dyDescent="0.25"/>
    <row r="15475" hidden="1" x14ac:dyDescent="0.25"/>
    <row r="15476" hidden="1" x14ac:dyDescent="0.25"/>
    <row r="15477" hidden="1" x14ac:dyDescent="0.25"/>
    <row r="15478" hidden="1" x14ac:dyDescent="0.25"/>
    <row r="15479" hidden="1" x14ac:dyDescent="0.25"/>
    <row r="15480" hidden="1" x14ac:dyDescent="0.25"/>
    <row r="15481" hidden="1" x14ac:dyDescent="0.25"/>
    <row r="15482" hidden="1" x14ac:dyDescent="0.25"/>
    <row r="15483" hidden="1" x14ac:dyDescent="0.25"/>
    <row r="15484" hidden="1" x14ac:dyDescent="0.25"/>
    <row r="15485" hidden="1" x14ac:dyDescent="0.25"/>
    <row r="15486" hidden="1" x14ac:dyDescent="0.25"/>
    <row r="15487" hidden="1" x14ac:dyDescent="0.25"/>
    <row r="15488" hidden="1" x14ac:dyDescent="0.25"/>
    <row r="15489" hidden="1" x14ac:dyDescent="0.25"/>
    <row r="15490" hidden="1" x14ac:dyDescent="0.25"/>
    <row r="15491" hidden="1" x14ac:dyDescent="0.25"/>
    <row r="15492" hidden="1" x14ac:dyDescent="0.25"/>
    <row r="15493" hidden="1" x14ac:dyDescent="0.25"/>
    <row r="15494" hidden="1" x14ac:dyDescent="0.25"/>
    <row r="15495" hidden="1" x14ac:dyDescent="0.25"/>
    <row r="15496" hidden="1" x14ac:dyDescent="0.25"/>
    <row r="15497" hidden="1" x14ac:dyDescent="0.25"/>
    <row r="15498" hidden="1" x14ac:dyDescent="0.25"/>
    <row r="15499" hidden="1" x14ac:dyDescent="0.25"/>
    <row r="15500" hidden="1" x14ac:dyDescent="0.25"/>
    <row r="15501" hidden="1" x14ac:dyDescent="0.25"/>
    <row r="15502" hidden="1" x14ac:dyDescent="0.25"/>
    <row r="15503" hidden="1" x14ac:dyDescent="0.25"/>
    <row r="15504" hidden="1" x14ac:dyDescent="0.25"/>
    <row r="15505" hidden="1" x14ac:dyDescent="0.25"/>
    <row r="15506" hidden="1" x14ac:dyDescent="0.25"/>
    <row r="15507" hidden="1" x14ac:dyDescent="0.25"/>
    <row r="15508" hidden="1" x14ac:dyDescent="0.25"/>
    <row r="15509" hidden="1" x14ac:dyDescent="0.25"/>
    <row r="15510" hidden="1" x14ac:dyDescent="0.25"/>
    <row r="15511" hidden="1" x14ac:dyDescent="0.25"/>
    <row r="15512" hidden="1" x14ac:dyDescent="0.25"/>
    <row r="15513" hidden="1" x14ac:dyDescent="0.25"/>
    <row r="15514" hidden="1" x14ac:dyDescent="0.25"/>
    <row r="15515" hidden="1" x14ac:dyDescent="0.25"/>
    <row r="15516" hidden="1" x14ac:dyDescent="0.25"/>
    <row r="15517" hidden="1" x14ac:dyDescent="0.25"/>
    <row r="15518" hidden="1" x14ac:dyDescent="0.25"/>
    <row r="15519" hidden="1" x14ac:dyDescent="0.25"/>
    <row r="15520" hidden="1" x14ac:dyDescent="0.25"/>
    <row r="15521" hidden="1" x14ac:dyDescent="0.25"/>
    <row r="15522" hidden="1" x14ac:dyDescent="0.25"/>
    <row r="15523" hidden="1" x14ac:dyDescent="0.25"/>
    <row r="15524" hidden="1" x14ac:dyDescent="0.25"/>
    <row r="15525" hidden="1" x14ac:dyDescent="0.25"/>
    <row r="15526" hidden="1" x14ac:dyDescent="0.25"/>
    <row r="15527" hidden="1" x14ac:dyDescent="0.25"/>
    <row r="15528" hidden="1" x14ac:dyDescent="0.25"/>
    <row r="15529" hidden="1" x14ac:dyDescent="0.25"/>
    <row r="15530" hidden="1" x14ac:dyDescent="0.25"/>
    <row r="15531" hidden="1" x14ac:dyDescent="0.25"/>
    <row r="15532" hidden="1" x14ac:dyDescent="0.25"/>
    <row r="15533" hidden="1" x14ac:dyDescent="0.25"/>
    <row r="15534" hidden="1" x14ac:dyDescent="0.25"/>
    <row r="15535" hidden="1" x14ac:dyDescent="0.25"/>
    <row r="15536" hidden="1" x14ac:dyDescent="0.25"/>
    <row r="15537" hidden="1" x14ac:dyDescent="0.25"/>
    <row r="15538" hidden="1" x14ac:dyDescent="0.25"/>
    <row r="15539" hidden="1" x14ac:dyDescent="0.25"/>
    <row r="15540" hidden="1" x14ac:dyDescent="0.25"/>
    <row r="15541" hidden="1" x14ac:dyDescent="0.25"/>
    <row r="15542" hidden="1" x14ac:dyDescent="0.25"/>
    <row r="15543" hidden="1" x14ac:dyDescent="0.25"/>
    <row r="15544" hidden="1" x14ac:dyDescent="0.25"/>
    <row r="15545" hidden="1" x14ac:dyDescent="0.25"/>
    <row r="15546" hidden="1" x14ac:dyDescent="0.25"/>
    <row r="15547" hidden="1" x14ac:dyDescent="0.25"/>
    <row r="15548" hidden="1" x14ac:dyDescent="0.25"/>
    <row r="15549" hidden="1" x14ac:dyDescent="0.25"/>
    <row r="15550" hidden="1" x14ac:dyDescent="0.25"/>
    <row r="15551" hidden="1" x14ac:dyDescent="0.25"/>
    <row r="15552" hidden="1" x14ac:dyDescent="0.25"/>
    <row r="15553" hidden="1" x14ac:dyDescent="0.25"/>
    <row r="15554" hidden="1" x14ac:dyDescent="0.25"/>
    <row r="15555" hidden="1" x14ac:dyDescent="0.25"/>
    <row r="15556" hidden="1" x14ac:dyDescent="0.25"/>
    <row r="15557" hidden="1" x14ac:dyDescent="0.25"/>
    <row r="15558" hidden="1" x14ac:dyDescent="0.25"/>
    <row r="15559" hidden="1" x14ac:dyDescent="0.25"/>
    <row r="15560" hidden="1" x14ac:dyDescent="0.25"/>
    <row r="15561" hidden="1" x14ac:dyDescent="0.25"/>
    <row r="15562" hidden="1" x14ac:dyDescent="0.25"/>
    <row r="15563" hidden="1" x14ac:dyDescent="0.25"/>
    <row r="15564" hidden="1" x14ac:dyDescent="0.25"/>
    <row r="15565" hidden="1" x14ac:dyDescent="0.25"/>
    <row r="15566" hidden="1" x14ac:dyDescent="0.25"/>
    <row r="15567" hidden="1" x14ac:dyDescent="0.25"/>
    <row r="15568" hidden="1" x14ac:dyDescent="0.25"/>
    <row r="15569" hidden="1" x14ac:dyDescent="0.25"/>
    <row r="15570" hidden="1" x14ac:dyDescent="0.25"/>
    <row r="15571" hidden="1" x14ac:dyDescent="0.25"/>
    <row r="15572" hidden="1" x14ac:dyDescent="0.25"/>
    <row r="15573" hidden="1" x14ac:dyDescent="0.25"/>
    <row r="15574" hidden="1" x14ac:dyDescent="0.25"/>
    <row r="15575" hidden="1" x14ac:dyDescent="0.25"/>
    <row r="15576" hidden="1" x14ac:dyDescent="0.25"/>
    <row r="15577" hidden="1" x14ac:dyDescent="0.25"/>
    <row r="15578" hidden="1" x14ac:dyDescent="0.25"/>
    <row r="15579" hidden="1" x14ac:dyDescent="0.25"/>
    <row r="15580" hidden="1" x14ac:dyDescent="0.25"/>
    <row r="15581" hidden="1" x14ac:dyDescent="0.25"/>
    <row r="15582" hidden="1" x14ac:dyDescent="0.25"/>
    <row r="15583" hidden="1" x14ac:dyDescent="0.25"/>
    <row r="15584" hidden="1" x14ac:dyDescent="0.25"/>
    <row r="15585" hidden="1" x14ac:dyDescent="0.25"/>
    <row r="15586" hidden="1" x14ac:dyDescent="0.25"/>
    <row r="15587" hidden="1" x14ac:dyDescent="0.25"/>
    <row r="15588" hidden="1" x14ac:dyDescent="0.25"/>
    <row r="15589" hidden="1" x14ac:dyDescent="0.25"/>
    <row r="15590" hidden="1" x14ac:dyDescent="0.25"/>
    <row r="15591" hidden="1" x14ac:dyDescent="0.25"/>
    <row r="15592" hidden="1" x14ac:dyDescent="0.25"/>
    <row r="15593" hidden="1" x14ac:dyDescent="0.25"/>
    <row r="15594" hidden="1" x14ac:dyDescent="0.25"/>
    <row r="15595" hidden="1" x14ac:dyDescent="0.25"/>
    <row r="15596" hidden="1" x14ac:dyDescent="0.25"/>
    <row r="15597" hidden="1" x14ac:dyDescent="0.25"/>
    <row r="15598" hidden="1" x14ac:dyDescent="0.25"/>
    <row r="15599" hidden="1" x14ac:dyDescent="0.25"/>
    <row r="15600" hidden="1" x14ac:dyDescent="0.25"/>
    <row r="15601" hidden="1" x14ac:dyDescent="0.25"/>
    <row r="15602" hidden="1" x14ac:dyDescent="0.25"/>
    <row r="15603" hidden="1" x14ac:dyDescent="0.25"/>
    <row r="15604" hidden="1" x14ac:dyDescent="0.25"/>
    <row r="15605" hidden="1" x14ac:dyDescent="0.25"/>
    <row r="15606" hidden="1" x14ac:dyDescent="0.25"/>
    <row r="15607" hidden="1" x14ac:dyDescent="0.25"/>
    <row r="15608" hidden="1" x14ac:dyDescent="0.25"/>
    <row r="15609" hidden="1" x14ac:dyDescent="0.25"/>
    <row r="15610" hidden="1" x14ac:dyDescent="0.25"/>
    <row r="15611" hidden="1" x14ac:dyDescent="0.25"/>
    <row r="15612" hidden="1" x14ac:dyDescent="0.25"/>
    <row r="15613" hidden="1" x14ac:dyDescent="0.25"/>
    <row r="15614" hidden="1" x14ac:dyDescent="0.25"/>
    <row r="15615" hidden="1" x14ac:dyDescent="0.25"/>
    <row r="15616" hidden="1" x14ac:dyDescent="0.25"/>
    <row r="15617" hidden="1" x14ac:dyDescent="0.25"/>
    <row r="15618" hidden="1" x14ac:dyDescent="0.25"/>
    <row r="15619" hidden="1" x14ac:dyDescent="0.25"/>
    <row r="15620" hidden="1" x14ac:dyDescent="0.25"/>
    <row r="15621" hidden="1" x14ac:dyDescent="0.25"/>
    <row r="15622" hidden="1" x14ac:dyDescent="0.25"/>
    <row r="15623" hidden="1" x14ac:dyDescent="0.25"/>
    <row r="15624" hidden="1" x14ac:dyDescent="0.25"/>
    <row r="15625" hidden="1" x14ac:dyDescent="0.25"/>
    <row r="15626" hidden="1" x14ac:dyDescent="0.25"/>
    <row r="15627" hidden="1" x14ac:dyDescent="0.25"/>
    <row r="15628" hidden="1" x14ac:dyDescent="0.25"/>
    <row r="15629" hidden="1" x14ac:dyDescent="0.25"/>
    <row r="15630" hidden="1" x14ac:dyDescent="0.25"/>
    <row r="15631" hidden="1" x14ac:dyDescent="0.25"/>
    <row r="15632" hidden="1" x14ac:dyDescent="0.25"/>
    <row r="15633" hidden="1" x14ac:dyDescent="0.25"/>
    <row r="15634" hidden="1" x14ac:dyDescent="0.25"/>
    <row r="15635" hidden="1" x14ac:dyDescent="0.25"/>
    <row r="15636" hidden="1" x14ac:dyDescent="0.25"/>
    <row r="15637" hidden="1" x14ac:dyDescent="0.25"/>
    <row r="15638" hidden="1" x14ac:dyDescent="0.25"/>
    <row r="15639" hidden="1" x14ac:dyDescent="0.25"/>
    <row r="15640" hidden="1" x14ac:dyDescent="0.25"/>
    <row r="15641" hidden="1" x14ac:dyDescent="0.25"/>
    <row r="15642" hidden="1" x14ac:dyDescent="0.25"/>
    <row r="15643" hidden="1" x14ac:dyDescent="0.25"/>
    <row r="15644" hidden="1" x14ac:dyDescent="0.25"/>
    <row r="15645" hidden="1" x14ac:dyDescent="0.25"/>
    <row r="15646" hidden="1" x14ac:dyDescent="0.25"/>
    <row r="15647" hidden="1" x14ac:dyDescent="0.25"/>
    <row r="15648" hidden="1" x14ac:dyDescent="0.25"/>
    <row r="15649" hidden="1" x14ac:dyDescent="0.25"/>
    <row r="15650" hidden="1" x14ac:dyDescent="0.25"/>
    <row r="15651" hidden="1" x14ac:dyDescent="0.25"/>
    <row r="15652" hidden="1" x14ac:dyDescent="0.25"/>
    <row r="15653" hidden="1" x14ac:dyDescent="0.25"/>
    <row r="15654" hidden="1" x14ac:dyDescent="0.25"/>
    <row r="15655" hidden="1" x14ac:dyDescent="0.25"/>
    <row r="15656" hidden="1" x14ac:dyDescent="0.25"/>
    <row r="15657" hidden="1" x14ac:dyDescent="0.25"/>
    <row r="15658" hidden="1" x14ac:dyDescent="0.25"/>
    <row r="15659" hidden="1" x14ac:dyDescent="0.25"/>
    <row r="15660" hidden="1" x14ac:dyDescent="0.25"/>
    <row r="15661" hidden="1" x14ac:dyDescent="0.25"/>
    <row r="15662" hidden="1" x14ac:dyDescent="0.25"/>
    <row r="15663" hidden="1" x14ac:dyDescent="0.25"/>
    <row r="15664" hidden="1" x14ac:dyDescent="0.25"/>
    <row r="15665" hidden="1" x14ac:dyDescent="0.25"/>
    <row r="15666" hidden="1" x14ac:dyDescent="0.25"/>
    <row r="15667" ht="30" hidden="1" customHeight="1" x14ac:dyDescent="0.25"/>
    <row r="15668" hidden="1" x14ac:dyDescent="0.25"/>
    <row r="15669" hidden="1" x14ac:dyDescent="0.25"/>
    <row r="15670" hidden="1" x14ac:dyDescent="0.25"/>
    <row r="15671" hidden="1" x14ac:dyDescent="0.25"/>
    <row r="15672" hidden="1" x14ac:dyDescent="0.25"/>
    <row r="15673" hidden="1" x14ac:dyDescent="0.25"/>
    <row r="15674" hidden="1" x14ac:dyDescent="0.25"/>
    <row r="15675" hidden="1" x14ac:dyDescent="0.25"/>
    <row r="15676" hidden="1" x14ac:dyDescent="0.25"/>
    <row r="15677" hidden="1" x14ac:dyDescent="0.25"/>
    <row r="15678" hidden="1" x14ac:dyDescent="0.25"/>
    <row r="15679" hidden="1" x14ac:dyDescent="0.25"/>
    <row r="15680" hidden="1" x14ac:dyDescent="0.25"/>
    <row r="15681" hidden="1" x14ac:dyDescent="0.25"/>
    <row r="15682" hidden="1" x14ac:dyDescent="0.25"/>
    <row r="15683" hidden="1" x14ac:dyDescent="0.25"/>
    <row r="15684" hidden="1" x14ac:dyDescent="0.25"/>
    <row r="15685" hidden="1" x14ac:dyDescent="0.25"/>
    <row r="15686" hidden="1" x14ac:dyDescent="0.25"/>
    <row r="15687" hidden="1" x14ac:dyDescent="0.25"/>
    <row r="15688" hidden="1" x14ac:dyDescent="0.25"/>
    <row r="15689" hidden="1" x14ac:dyDescent="0.25"/>
    <row r="15690" hidden="1" x14ac:dyDescent="0.25"/>
    <row r="15691" hidden="1" x14ac:dyDescent="0.25"/>
    <row r="15692" hidden="1" x14ac:dyDescent="0.25"/>
    <row r="15693" hidden="1" x14ac:dyDescent="0.25"/>
    <row r="15694" hidden="1" x14ac:dyDescent="0.25"/>
    <row r="15695" hidden="1" x14ac:dyDescent="0.25"/>
    <row r="15696" hidden="1" x14ac:dyDescent="0.25"/>
    <row r="15697" hidden="1" x14ac:dyDescent="0.25"/>
    <row r="15698" hidden="1" x14ac:dyDescent="0.25"/>
    <row r="15699" hidden="1" x14ac:dyDescent="0.25"/>
    <row r="15700" hidden="1" x14ac:dyDescent="0.25"/>
    <row r="15701" hidden="1" x14ac:dyDescent="0.25"/>
    <row r="15702" hidden="1" x14ac:dyDescent="0.25"/>
    <row r="15703" hidden="1" x14ac:dyDescent="0.25"/>
    <row r="15704" hidden="1" x14ac:dyDescent="0.25"/>
    <row r="15705" hidden="1" x14ac:dyDescent="0.25"/>
    <row r="15706" hidden="1" x14ac:dyDescent="0.25"/>
    <row r="15707" hidden="1" x14ac:dyDescent="0.25"/>
    <row r="15708" hidden="1" x14ac:dyDescent="0.25"/>
    <row r="15709" hidden="1" x14ac:dyDescent="0.25"/>
    <row r="15710" hidden="1" x14ac:dyDescent="0.25"/>
    <row r="15711" hidden="1" x14ac:dyDescent="0.25"/>
    <row r="15712" hidden="1" x14ac:dyDescent="0.25"/>
    <row r="15713" hidden="1" x14ac:dyDescent="0.25"/>
    <row r="15714" hidden="1" x14ac:dyDescent="0.25"/>
    <row r="15715" hidden="1" x14ac:dyDescent="0.25"/>
    <row r="15716" hidden="1" x14ac:dyDescent="0.25"/>
    <row r="15717" hidden="1" x14ac:dyDescent="0.25"/>
    <row r="15718" hidden="1" x14ac:dyDescent="0.25"/>
    <row r="15719" hidden="1" x14ac:dyDescent="0.25"/>
    <row r="15720" hidden="1" x14ac:dyDescent="0.25"/>
    <row r="15721" hidden="1" x14ac:dyDescent="0.25"/>
    <row r="15722" hidden="1" x14ac:dyDescent="0.25"/>
    <row r="15723" hidden="1" x14ac:dyDescent="0.25"/>
    <row r="15724" hidden="1" x14ac:dyDescent="0.25"/>
    <row r="15725" hidden="1" x14ac:dyDescent="0.25"/>
    <row r="15726" hidden="1" x14ac:dyDescent="0.25"/>
    <row r="15727" hidden="1" x14ac:dyDescent="0.25"/>
    <row r="15728" hidden="1" x14ac:dyDescent="0.25"/>
    <row r="15729" hidden="1" x14ac:dyDescent="0.25"/>
    <row r="15730" hidden="1" x14ac:dyDescent="0.25"/>
    <row r="15731" hidden="1" x14ac:dyDescent="0.25"/>
    <row r="15732" hidden="1" x14ac:dyDescent="0.25"/>
    <row r="15733" hidden="1" x14ac:dyDescent="0.25"/>
    <row r="15734" hidden="1" x14ac:dyDescent="0.25"/>
    <row r="15735" hidden="1" x14ac:dyDescent="0.25"/>
    <row r="15736" hidden="1" x14ac:dyDescent="0.25"/>
    <row r="15737" hidden="1" x14ac:dyDescent="0.25"/>
    <row r="15738" hidden="1" x14ac:dyDescent="0.25"/>
    <row r="15739" hidden="1" x14ac:dyDescent="0.25"/>
    <row r="15740" hidden="1" x14ac:dyDescent="0.25"/>
    <row r="15741" hidden="1" x14ac:dyDescent="0.25"/>
    <row r="15742" hidden="1" x14ac:dyDescent="0.25"/>
    <row r="15743" hidden="1" x14ac:dyDescent="0.25"/>
    <row r="15744" hidden="1" x14ac:dyDescent="0.25"/>
    <row r="15745" hidden="1" x14ac:dyDescent="0.25"/>
    <row r="15746" hidden="1" x14ac:dyDescent="0.25"/>
    <row r="15747" hidden="1" x14ac:dyDescent="0.25"/>
    <row r="15748" hidden="1" x14ac:dyDescent="0.25"/>
    <row r="15749" hidden="1" x14ac:dyDescent="0.25"/>
    <row r="15750" hidden="1" x14ac:dyDescent="0.25"/>
    <row r="15751" hidden="1" x14ac:dyDescent="0.25"/>
    <row r="15752" hidden="1" x14ac:dyDescent="0.25"/>
    <row r="15753" hidden="1" x14ac:dyDescent="0.25"/>
    <row r="15754" hidden="1" x14ac:dyDescent="0.25"/>
    <row r="15755" hidden="1" x14ac:dyDescent="0.25"/>
    <row r="15756" hidden="1" x14ac:dyDescent="0.25"/>
    <row r="15757" hidden="1" x14ac:dyDescent="0.25"/>
    <row r="15758" hidden="1" x14ac:dyDescent="0.25"/>
    <row r="15759" hidden="1" x14ac:dyDescent="0.25"/>
    <row r="15760" hidden="1" x14ac:dyDescent="0.25"/>
    <row r="15761" hidden="1" x14ac:dyDescent="0.25"/>
    <row r="15762" hidden="1" x14ac:dyDescent="0.25"/>
    <row r="15763" hidden="1" x14ac:dyDescent="0.25"/>
    <row r="15764" hidden="1" x14ac:dyDescent="0.25"/>
    <row r="15765" hidden="1" x14ac:dyDescent="0.25"/>
    <row r="15766" hidden="1" x14ac:dyDescent="0.25"/>
    <row r="15767" hidden="1" x14ac:dyDescent="0.25"/>
    <row r="15768" hidden="1" x14ac:dyDescent="0.25"/>
    <row r="15769" hidden="1" x14ac:dyDescent="0.25"/>
    <row r="15770" hidden="1" x14ac:dyDescent="0.25"/>
    <row r="15771" hidden="1" x14ac:dyDescent="0.25"/>
    <row r="15772" hidden="1" x14ac:dyDescent="0.25"/>
    <row r="15773" hidden="1" x14ac:dyDescent="0.25"/>
    <row r="15774" hidden="1" x14ac:dyDescent="0.25"/>
    <row r="15775" hidden="1" x14ac:dyDescent="0.25"/>
    <row r="15776" hidden="1" x14ac:dyDescent="0.25"/>
    <row r="15777" hidden="1" x14ac:dyDescent="0.25"/>
    <row r="15778" hidden="1" x14ac:dyDescent="0.25"/>
    <row r="15779" hidden="1" x14ac:dyDescent="0.25"/>
    <row r="15780" hidden="1" x14ac:dyDescent="0.25"/>
    <row r="15781" hidden="1" x14ac:dyDescent="0.25"/>
    <row r="15782" hidden="1" x14ac:dyDescent="0.25"/>
    <row r="15783" hidden="1" x14ac:dyDescent="0.25"/>
    <row r="15784" hidden="1" x14ac:dyDescent="0.25"/>
    <row r="15785" hidden="1" x14ac:dyDescent="0.25"/>
    <row r="15786" hidden="1" x14ac:dyDescent="0.25"/>
    <row r="15787" hidden="1" x14ac:dyDescent="0.25"/>
    <row r="15788" hidden="1" x14ac:dyDescent="0.25"/>
    <row r="15789" hidden="1" x14ac:dyDescent="0.25"/>
    <row r="15790" hidden="1" x14ac:dyDescent="0.25"/>
    <row r="15791" hidden="1" x14ac:dyDescent="0.25"/>
    <row r="15792" hidden="1" x14ac:dyDescent="0.25"/>
    <row r="15793" hidden="1" x14ac:dyDescent="0.25"/>
    <row r="15794" hidden="1" x14ac:dyDescent="0.25"/>
    <row r="15795" hidden="1" x14ac:dyDescent="0.25"/>
    <row r="15796" hidden="1" x14ac:dyDescent="0.25"/>
    <row r="15797" hidden="1" x14ac:dyDescent="0.25"/>
    <row r="15798" hidden="1" x14ac:dyDescent="0.25"/>
    <row r="15799" hidden="1" x14ac:dyDescent="0.25"/>
    <row r="15800" hidden="1" x14ac:dyDescent="0.25"/>
    <row r="15801" hidden="1" x14ac:dyDescent="0.25"/>
    <row r="15802" hidden="1" x14ac:dyDescent="0.25"/>
    <row r="15803" hidden="1" x14ac:dyDescent="0.25"/>
    <row r="15804" hidden="1" x14ac:dyDescent="0.25"/>
    <row r="15805" hidden="1" x14ac:dyDescent="0.25"/>
    <row r="15806" hidden="1" x14ac:dyDescent="0.25"/>
    <row r="15807" hidden="1" x14ac:dyDescent="0.25"/>
    <row r="15808" hidden="1" x14ac:dyDescent="0.25"/>
    <row r="15809" hidden="1" x14ac:dyDescent="0.25"/>
    <row r="15810" hidden="1" x14ac:dyDescent="0.25"/>
    <row r="15811" hidden="1" x14ac:dyDescent="0.25"/>
    <row r="15812" hidden="1" x14ac:dyDescent="0.25"/>
    <row r="15813" hidden="1" x14ac:dyDescent="0.25"/>
    <row r="15814" hidden="1" x14ac:dyDescent="0.25"/>
    <row r="15815" hidden="1" x14ac:dyDescent="0.25"/>
    <row r="15816" hidden="1" x14ac:dyDescent="0.25"/>
    <row r="15817" hidden="1" x14ac:dyDescent="0.25"/>
    <row r="15818" hidden="1" x14ac:dyDescent="0.25"/>
    <row r="15819" hidden="1" x14ac:dyDescent="0.25"/>
    <row r="15820" hidden="1" x14ac:dyDescent="0.25"/>
    <row r="15821" hidden="1" x14ac:dyDescent="0.25"/>
    <row r="15822" hidden="1" x14ac:dyDescent="0.25"/>
    <row r="15823" hidden="1" x14ac:dyDescent="0.25"/>
    <row r="15824" hidden="1" x14ac:dyDescent="0.25"/>
    <row r="15825" hidden="1" x14ac:dyDescent="0.25"/>
    <row r="15826" hidden="1" x14ac:dyDescent="0.25"/>
    <row r="15827" hidden="1" x14ac:dyDescent="0.25"/>
    <row r="15828" hidden="1" x14ac:dyDescent="0.25"/>
    <row r="15829" hidden="1" x14ac:dyDescent="0.25"/>
    <row r="15830" hidden="1" x14ac:dyDescent="0.25"/>
    <row r="15831" hidden="1" x14ac:dyDescent="0.25"/>
    <row r="15832" hidden="1" x14ac:dyDescent="0.25"/>
    <row r="15833" hidden="1" x14ac:dyDescent="0.25"/>
    <row r="15834" hidden="1" x14ac:dyDescent="0.25"/>
    <row r="15835" hidden="1" x14ac:dyDescent="0.25"/>
    <row r="15836" hidden="1" x14ac:dyDescent="0.25"/>
    <row r="15837" hidden="1" x14ac:dyDescent="0.25"/>
    <row r="15838" hidden="1" x14ac:dyDescent="0.25"/>
    <row r="15839" hidden="1" x14ac:dyDescent="0.25"/>
    <row r="15840" hidden="1" x14ac:dyDescent="0.25"/>
    <row r="15841" hidden="1" x14ac:dyDescent="0.25"/>
    <row r="15842" hidden="1" x14ac:dyDescent="0.25"/>
    <row r="15843" hidden="1" x14ac:dyDescent="0.25"/>
    <row r="15844" hidden="1" x14ac:dyDescent="0.25"/>
    <row r="15845" hidden="1" x14ac:dyDescent="0.25"/>
    <row r="15846" hidden="1" x14ac:dyDescent="0.25"/>
    <row r="15847" hidden="1" x14ac:dyDescent="0.25"/>
    <row r="15848" hidden="1" x14ac:dyDescent="0.25"/>
    <row r="15849" hidden="1" x14ac:dyDescent="0.25"/>
    <row r="15850" hidden="1" x14ac:dyDescent="0.25"/>
    <row r="15851" hidden="1" x14ac:dyDescent="0.25"/>
    <row r="15852" hidden="1" x14ac:dyDescent="0.25"/>
    <row r="15853" hidden="1" x14ac:dyDescent="0.25"/>
    <row r="15854" hidden="1" x14ac:dyDescent="0.25"/>
    <row r="15855" hidden="1" x14ac:dyDescent="0.25"/>
    <row r="15856" hidden="1" x14ac:dyDescent="0.25"/>
    <row r="15857" hidden="1" x14ac:dyDescent="0.25"/>
    <row r="15858" hidden="1" x14ac:dyDescent="0.25"/>
    <row r="15859" hidden="1" x14ac:dyDescent="0.25"/>
    <row r="15860" hidden="1" x14ac:dyDescent="0.25"/>
    <row r="15861" hidden="1" x14ac:dyDescent="0.25"/>
    <row r="15862" hidden="1" x14ac:dyDescent="0.25"/>
    <row r="15863" hidden="1" x14ac:dyDescent="0.25"/>
    <row r="15864" hidden="1" x14ac:dyDescent="0.25"/>
    <row r="15865" hidden="1" x14ac:dyDescent="0.25"/>
    <row r="15866" hidden="1" x14ac:dyDescent="0.25"/>
    <row r="15867" hidden="1" x14ac:dyDescent="0.25"/>
    <row r="15868" hidden="1" x14ac:dyDescent="0.25"/>
    <row r="15869" hidden="1" x14ac:dyDescent="0.25"/>
    <row r="15870" hidden="1" x14ac:dyDescent="0.25"/>
    <row r="15871" hidden="1" x14ac:dyDescent="0.25"/>
    <row r="15872" hidden="1" x14ac:dyDescent="0.25"/>
    <row r="15873" hidden="1" x14ac:dyDescent="0.25"/>
    <row r="15874" hidden="1" x14ac:dyDescent="0.25"/>
    <row r="15875" hidden="1" x14ac:dyDescent="0.25"/>
    <row r="15876" hidden="1" x14ac:dyDescent="0.25"/>
    <row r="15877" hidden="1" x14ac:dyDescent="0.25"/>
    <row r="15878" hidden="1" x14ac:dyDescent="0.25"/>
    <row r="15879" hidden="1" x14ac:dyDescent="0.25"/>
    <row r="15880" hidden="1" x14ac:dyDescent="0.25"/>
    <row r="15881" hidden="1" x14ac:dyDescent="0.25"/>
    <row r="15882" hidden="1" x14ac:dyDescent="0.25"/>
    <row r="15883" hidden="1" x14ac:dyDescent="0.25"/>
    <row r="15884" hidden="1" x14ac:dyDescent="0.25"/>
    <row r="15885" hidden="1" x14ac:dyDescent="0.25"/>
    <row r="15886" hidden="1" x14ac:dyDescent="0.25"/>
    <row r="15887" hidden="1" x14ac:dyDescent="0.25"/>
    <row r="15888" hidden="1" x14ac:dyDescent="0.25"/>
    <row r="15889" hidden="1" x14ac:dyDescent="0.25"/>
    <row r="15890" hidden="1" x14ac:dyDescent="0.25"/>
    <row r="15891" hidden="1" x14ac:dyDescent="0.25"/>
    <row r="15892" hidden="1" x14ac:dyDescent="0.25"/>
    <row r="15893" hidden="1" x14ac:dyDescent="0.25"/>
    <row r="15894" hidden="1" x14ac:dyDescent="0.25"/>
    <row r="15895" hidden="1" x14ac:dyDescent="0.25"/>
    <row r="15896" hidden="1" x14ac:dyDescent="0.25"/>
    <row r="15897" hidden="1" x14ac:dyDescent="0.25"/>
    <row r="15898" hidden="1" x14ac:dyDescent="0.25"/>
    <row r="15899" hidden="1" x14ac:dyDescent="0.25"/>
    <row r="15900" hidden="1" x14ac:dyDescent="0.25"/>
    <row r="15901" hidden="1" x14ac:dyDescent="0.25"/>
    <row r="15902" hidden="1" x14ac:dyDescent="0.25"/>
    <row r="15903" hidden="1" x14ac:dyDescent="0.25"/>
    <row r="15904" hidden="1" x14ac:dyDescent="0.25"/>
    <row r="15905" hidden="1" x14ac:dyDescent="0.25"/>
    <row r="15906" hidden="1" x14ac:dyDescent="0.25"/>
    <row r="15907" hidden="1" x14ac:dyDescent="0.25"/>
    <row r="15908" hidden="1" x14ac:dyDescent="0.25"/>
    <row r="15909" hidden="1" x14ac:dyDescent="0.25"/>
    <row r="15910" hidden="1" x14ac:dyDescent="0.25"/>
    <row r="15911" hidden="1" x14ac:dyDescent="0.25"/>
    <row r="15912" hidden="1" x14ac:dyDescent="0.25"/>
    <row r="15913" hidden="1" x14ac:dyDescent="0.25"/>
    <row r="15914" hidden="1" x14ac:dyDescent="0.25"/>
    <row r="15915" hidden="1" x14ac:dyDescent="0.25"/>
    <row r="15916" hidden="1" x14ac:dyDescent="0.25"/>
    <row r="15917" hidden="1" x14ac:dyDescent="0.25"/>
    <row r="15918" hidden="1" x14ac:dyDescent="0.25"/>
    <row r="15919" hidden="1" x14ac:dyDescent="0.25"/>
    <row r="15920" hidden="1" x14ac:dyDescent="0.25"/>
    <row r="15921" hidden="1" x14ac:dyDescent="0.25"/>
    <row r="15922" hidden="1" x14ac:dyDescent="0.25"/>
    <row r="15923" hidden="1" x14ac:dyDescent="0.25"/>
    <row r="15924" hidden="1" x14ac:dyDescent="0.25"/>
    <row r="15925" hidden="1" x14ac:dyDescent="0.25"/>
    <row r="15926" hidden="1" x14ac:dyDescent="0.25"/>
    <row r="15927" hidden="1" x14ac:dyDescent="0.25"/>
    <row r="15928" hidden="1" x14ac:dyDescent="0.25"/>
    <row r="15929" hidden="1" x14ac:dyDescent="0.25"/>
    <row r="15930" hidden="1" x14ac:dyDescent="0.25"/>
    <row r="15931" hidden="1" x14ac:dyDescent="0.25"/>
    <row r="15932" hidden="1" x14ac:dyDescent="0.25"/>
    <row r="15933" hidden="1" x14ac:dyDescent="0.25"/>
    <row r="15934" hidden="1" x14ac:dyDescent="0.25"/>
    <row r="15935" hidden="1" x14ac:dyDescent="0.25"/>
    <row r="15936" hidden="1" x14ac:dyDescent="0.25"/>
    <row r="15937" hidden="1" x14ac:dyDescent="0.25"/>
    <row r="15938" hidden="1" x14ac:dyDescent="0.25"/>
    <row r="15939" hidden="1" x14ac:dyDescent="0.25"/>
    <row r="15940" hidden="1" x14ac:dyDescent="0.25"/>
    <row r="15941" hidden="1" x14ac:dyDescent="0.25"/>
    <row r="15942" hidden="1" x14ac:dyDescent="0.25"/>
    <row r="15943" hidden="1" x14ac:dyDescent="0.25"/>
    <row r="15944" hidden="1" x14ac:dyDescent="0.25"/>
    <row r="15945" hidden="1" x14ac:dyDescent="0.25"/>
    <row r="15946" hidden="1" x14ac:dyDescent="0.25"/>
    <row r="15947" hidden="1" x14ac:dyDescent="0.25"/>
    <row r="15948" hidden="1" x14ac:dyDescent="0.25"/>
    <row r="15949" hidden="1" x14ac:dyDescent="0.25"/>
    <row r="15950" hidden="1" x14ac:dyDescent="0.25"/>
    <row r="15951" hidden="1" x14ac:dyDescent="0.25"/>
    <row r="15952" hidden="1" x14ac:dyDescent="0.25"/>
    <row r="15953" hidden="1" x14ac:dyDescent="0.25"/>
    <row r="15954" hidden="1" x14ac:dyDescent="0.25"/>
    <row r="15955" hidden="1" x14ac:dyDescent="0.25"/>
    <row r="15956" hidden="1" x14ac:dyDescent="0.25"/>
    <row r="15957" hidden="1" x14ac:dyDescent="0.25"/>
    <row r="15958" hidden="1" x14ac:dyDescent="0.25"/>
    <row r="15959" hidden="1" x14ac:dyDescent="0.25"/>
    <row r="15960" hidden="1" x14ac:dyDescent="0.25"/>
    <row r="15961" hidden="1" x14ac:dyDescent="0.25"/>
    <row r="15962" hidden="1" x14ac:dyDescent="0.25"/>
    <row r="15963" hidden="1" x14ac:dyDescent="0.25"/>
    <row r="15964" hidden="1" x14ac:dyDescent="0.25"/>
    <row r="15965" hidden="1" x14ac:dyDescent="0.25"/>
    <row r="15966" hidden="1" x14ac:dyDescent="0.25"/>
    <row r="15967" hidden="1" x14ac:dyDescent="0.25"/>
    <row r="15968" hidden="1" x14ac:dyDescent="0.25"/>
    <row r="15969" hidden="1" x14ac:dyDescent="0.25"/>
    <row r="15970" hidden="1" x14ac:dyDescent="0.25"/>
    <row r="15971" hidden="1" x14ac:dyDescent="0.25"/>
    <row r="15972" hidden="1" x14ac:dyDescent="0.25"/>
    <row r="15973" hidden="1" x14ac:dyDescent="0.25"/>
    <row r="15974" hidden="1" x14ac:dyDescent="0.25"/>
    <row r="15975" hidden="1" x14ac:dyDescent="0.25"/>
    <row r="15976" hidden="1" x14ac:dyDescent="0.25"/>
    <row r="15977" hidden="1" x14ac:dyDescent="0.25"/>
    <row r="15978" hidden="1" x14ac:dyDescent="0.25"/>
    <row r="15979" hidden="1" x14ac:dyDescent="0.25"/>
    <row r="15980" hidden="1" x14ac:dyDescent="0.25"/>
    <row r="15981" hidden="1" x14ac:dyDescent="0.25"/>
    <row r="15982" hidden="1" x14ac:dyDescent="0.25"/>
    <row r="15983" hidden="1" x14ac:dyDescent="0.25"/>
    <row r="15984" hidden="1" x14ac:dyDescent="0.25"/>
    <row r="15985" hidden="1" x14ac:dyDescent="0.25"/>
    <row r="15986" hidden="1" x14ac:dyDescent="0.25"/>
    <row r="15987" hidden="1" x14ac:dyDescent="0.25"/>
    <row r="15988" hidden="1" x14ac:dyDescent="0.25"/>
    <row r="15989" hidden="1" x14ac:dyDescent="0.25"/>
    <row r="15990" hidden="1" x14ac:dyDescent="0.25"/>
    <row r="15991" hidden="1" x14ac:dyDescent="0.25"/>
    <row r="15992" hidden="1" x14ac:dyDescent="0.25"/>
    <row r="15993" hidden="1" x14ac:dyDescent="0.25"/>
    <row r="15994" hidden="1" x14ac:dyDescent="0.25"/>
    <row r="15995" hidden="1" x14ac:dyDescent="0.25"/>
    <row r="15996" hidden="1" x14ac:dyDescent="0.25"/>
    <row r="15997" hidden="1" x14ac:dyDescent="0.25"/>
    <row r="15998" hidden="1" x14ac:dyDescent="0.25"/>
    <row r="15999" hidden="1" x14ac:dyDescent="0.25"/>
    <row r="16000" hidden="1" x14ac:dyDescent="0.25"/>
    <row r="16001" hidden="1" x14ac:dyDescent="0.25"/>
    <row r="16002" hidden="1" x14ac:dyDescent="0.25"/>
    <row r="16003" hidden="1" x14ac:dyDescent="0.25"/>
    <row r="16004" hidden="1" x14ac:dyDescent="0.25"/>
    <row r="16005" hidden="1" x14ac:dyDescent="0.25"/>
    <row r="16006" hidden="1" x14ac:dyDescent="0.25"/>
    <row r="16007" hidden="1" x14ac:dyDescent="0.25"/>
    <row r="16008" hidden="1" x14ac:dyDescent="0.25"/>
    <row r="16009" hidden="1" x14ac:dyDescent="0.25"/>
    <row r="16010" hidden="1" x14ac:dyDescent="0.25"/>
    <row r="16011" hidden="1" x14ac:dyDescent="0.25"/>
    <row r="16012" hidden="1" x14ac:dyDescent="0.25"/>
    <row r="16013" hidden="1" x14ac:dyDescent="0.25"/>
    <row r="16014" hidden="1" x14ac:dyDescent="0.25"/>
    <row r="16015" hidden="1" x14ac:dyDescent="0.25"/>
    <row r="16016" hidden="1" x14ac:dyDescent="0.25"/>
    <row r="16017" hidden="1" x14ac:dyDescent="0.25"/>
    <row r="16018" hidden="1" x14ac:dyDescent="0.25"/>
    <row r="16019" hidden="1" x14ac:dyDescent="0.25"/>
    <row r="16020" hidden="1" x14ac:dyDescent="0.25"/>
    <row r="16021" hidden="1" x14ac:dyDescent="0.25"/>
    <row r="16022" hidden="1" x14ac:dyDescent="0.25"/>
    <row r="16023" hidden="1" x14ac:dyDescent="0.25"/>
    <row r="16024" hidden="1" x14ac:dyDescent="0.25"/>
    <row r="16025" hidden="1" x14ac:dyDescent="0.25"/>
    <row r="16026" hidden="1" x14ac:dyDescent="0.25"/>
    <row r="16027" hidden="1" x14ac:dyDescent="0.25"/>
    <row r="16028" hidden="1" x14ac:dyDescent="0.25"/>
    <row r="16029" hidden="1" x14ac:dyDescent="0.25"/>
    <row r="16030" hidden="1" x14ac:dyDescent="0.25"/>
    <row r="16031" hidden="1" x14ac:dyDescent="0.25"/>
    <row r="16032" hidden="1" x14ac:dyDescent="0.25"/>
    <row r="16033" hidden="1" x14ac:dyDescent="0.25"/>
    <row r="16034" hidden="1" x14ac:dyDescent="0.25"/>
    <row r="16035" hidden="1" x14ac:dyDescent="0.25"/>
    <row r="16036" hidden="1" x14ac:dyDescent="0.25"/>
    <row r="16037" hidden="1" x14ac:dyDescent="0.25"/>
    <row r="16038" hidden="1" x14ac:dyDescent="0.25"/>
    <row r="16039" hidden="1" x14ac:dyDescent="0.25"/>
    <row r="16040" hidden="1" x14ac:dyDescent="0.25"/>
    <row r="16041" hidden="1" x14ac:dyDescent="0.25"/>
    <row r="16042" hidden="1" x14ac:dyDescent="0.25"/>
    <row r="16043" hidden="1" x14ac:dyDescent="0.25"/>
    <row r="16044" hidden="1" x14ac:dyDescent="0.25"/>
    <row r="16045" hidden="1" x14ac:dyDescent="0.25"/>
    <row r="16046" hidden="1" x14ac:dyDescent="0.25"/>
    <row r="16047" hidden="1" x14ac:dyDescent="0.25"/>
    <row r="16048" hidden="1" x14ac:dyDescent="0.25"/>
    <row r="16049" hidden="1" x14ac:dyDescent="0.25"/>
    <row r="16050" hidden="1" x14ac:dyDescent="0.25"/>
    <row r="16051" hidden="1" x14ac:dyDescent="0.25"/>
    <row r="16052" hidden="1" x14ac:dyDescent="0.25"/>
    <row r="16053" hidden="1" x14ac:dyDescent="0.25"/>
    <row r="16054" hidden="1" x14ac:dyDescent="0.25"/>
    <row r="16055" hidden="1" x14ac:dyDescent="0.25"/>
    <row r="16056" hidden="1" x14ac:dyDescent="0.25"/>
    <row r="16057" hidden="1" x14ac:dyDescent="0.25"/>
    <row r="16058" hidden="1" x14ac:dyDescent="0.25"/>
    <row r="16059" hidden="1" x14ac:dyDescent="0.25"/>
    <row r="16060" hidden="1" x14ac:dyDescent="0.25"/>
    <row r="16061" hidden="1" x14ac:dyDescent="0.25"/>
    <row r="16062" hidden="1" x14ac:dyDescent="0.25"/>
    <row r="16063" hidden="1" x14ac:dyDescent="0.25"/>
    <row r="16064" hidden="1" x14ac:dyDescent="0.25"/>
    <row r="16065" hidden="1" x14ac:dyDescent="0.25"/>
    <row r="16066" hidden="1" x14ac:dyDescent="0.25"/>
    <row r="16067" hidden="1" x14ac:dyDescent="0.25"/>
    <row r="16068" hidden="1" x14ac:dyDescent="0.25"/>
    <row r="16069" hidden="1" x14ac:dyDescent="0.25"/>
    <row r="16070" hidden="1" x14ac:dyDescent="0.25"/>
    <row r="16071" hidden="1" x14ac:dyDescent="0.25"/>
    <row r="16072" hidden="1" x14ac:dyDescent="0.25"/>
    <row r="16073" hidden="1" x14ac:dyDescent="0.25"/>
    <row r="16074" hidden="1" x14ac:dyDescent="0.25"/>
    <row r="16075" hidden="1" x14ac:dyDescent="0.25"/>
    <row r="16076" hidden="1" x14ac:dyDescent="0.25"/>
    <row r="16077" hidden="1" x14ac:dyDescent="0.25"/>
    <row r="16078" hidden="1" x14ac:dyDescent="0.25"/>
    <row r="16079" hidden="1" x14ac:dyDescent="0.25"/>
    <row r="16080" hidden="1" x14ac:dyDescent="0.25"/>
    <row r="16081" hidden="1" x14ac:dyDescent="0.25"/>
    <row r="16082" hidden="1" x14ac:dyDescent="0.25"/>
    <row r="16083" ht="30" hidden="1" customHeight="1" x14ac:dyDescent="0.25"/>
    <row r="16084" hidden="1" x14ac:dyDescent="0.25"/>
    <row r="16085" hidden="1" x14ac:dyDescent="0.25"/>
    <row r="16086" hidden="1" x14ac:dyDescent="0.25"/>
    <row r="16087" hidden="1" x14ac:dyDescent="0.25"/>
    <row r="16088" hidden="1" x14ac:dyDescent="0.25"/>
    <row r="16089" hidden="1" x14ac:dyDescent="0.25"/>
    <row r="16090" hidden="1" x14ac:dyDescent="0.25"/>
    <row r="16091" hidden="1" x14ac:dyDescent="0.25"/>
    <row r="16092" hidden="1" x14ac:dyDescent="0.25"/>
    <row r="16093" hidden="1" x14ac:dyDescent="0.25"/>
    <row r="16094" hidden="1" x14ac:dyDescent="0.25"/>
    <row r="16095" hidden="1" x14ac:dyDescent="0.25"/>
    <row r="16096" hidden="1" x14ac:dyDescent="0.25"/>
    <row r="16097" hidden="1" x14ac:dyDescent="0.25"/>
    <row r="16098" hidden="1" x14ac:dyDescent="0.25"/>
    <row r="16099" hidden="1" x14ac:dyDescent="0.25"/>
    <row r="16100" hidden="1" x14ac:dyDescent="0.25"/>
    <row r="16101" hidden="1" x14ac:dyDescent="0.25"/>
    <row r="16102" hidden="1" x14ac:dyDescent="0.25"/>
    <row r="16103" hidden="1" x14ac:dyDescent="0.25"/>
    <row r="16104" hidden="1" x14ac:dyDescent="0.25"/>
    <row r="16105" hidden="1" x14ac:dyDescent="0.25"/>
    <row r="16106" hidden="1" x14ac:dyDescent="0.25"/>
    <row r="16107" hidden="1" x14ac:dyDescent="0.25"/>
    <row r="16108" hidden="1" x14ac:dyDescent="0.25"/>
    <row r="16109" hidden="1" x14ac:dyDescent="0.25"/>
    <row r="16110" hidden="1" x14ac:dyDescent="0.25"/>
    <row r="16111" hidden="1" x14ac:dyDescent="0.25"/>
    <row r="16112" hidden="1" x14ac:dyDescent="0.25"/>
    <row r="16113" hidden="1" x14ac:dyDescent="0.25"/>
    <row r="16114" hidden="1" x14ac:dyDescent="0.25"/>
    <row r="16115" hidden="1" x14ac:dyDescent="0.25"/>
    <row r="16116" hidden="1" x14ac:dyDescent="0.25"/>
    <row r="16117" hidden="1" x14ac:dyDescent="0.25"/>
    <row r="16118" hidden="1" x14ac:dyDescent="0.25"/>
    <row r="16119" hidden="1" x14ac:dyDescent="0.25"/>
    <row r="16120" hidden="1" x14ac:dyDescent="0.25"/>
    <row r="16121" hidden="1" x14ac:dyDescent="0.25"/>
    <row r="16122" hidden="1" x14ac:dyDescent="0.25"/>
    <row r="16123" hidden="1" x14ac:dyDescent="0.25"/>
    <row r="16124" hidden="1" x14ac:dyDescent="0.25"/>
    <row r="16125" hidden="1" x14ac:dyDescent="0.25"/>
    <row r="16126" hidden="1" x14ac:dyDescent="0.25"/>
    <row r="16127" hidden="1" x14ac:dyDescent="0.25"/>
    <row r="16128" hidden="1" x14ac:dyDescent="0.25"/>
    <row r="16129" hidden="1" x14ac:dyDescent="0.25"/>
    <row r="16130" hidden="1" x14ac:dyDescent="0.25"/>
    <row r="16131" hidden="1" x14ac:dyDescent="0.25"/>
    <row r="16132" hidden="1" x14ac:dyDescent="0.25"/>
    <row r="16133" hidden="1" x14ac:dyDescent="0.25"/>
    <row r="16134" hidden="1" x14ac:dyDescent="0.25"/>
    <row r="16135" hidden="1" x14ac:dyDescent="0.25"/>
    <row r="16136" hidden="1" x14ac:dyDescent="0.25"/>
    <row r="16137" hidden="1" x14ac:dyDescent="0.25"/>
    <row r="16138" hidden="1" x14ac:dyDescent="0.25"/>
    <row r="16139" hidden="1" x14ac:dyDescent="0.25"/>
    <row r="16140" hidden="1" x14ac:dyDescent="0.25"/>
    <row r="16141" hidden="1" x14ac:dyDescent="0.25"/>
    <row r="16142" hidden="1" x14ac:dyDescent="0.25"/>
    <row r="16143" hidden="1" x14ac:dyDescent="0.25"/>
    <row r="16144" hidden="1" x14ac:dyDescent="0.25"/>
    <row r="16145" hidden="1" x14ac:dyDescent="0.25"/>
    <row r="16146" hidden="1" x14ac:dyDescent="0.25"/>
    <row r="16147" hidden="1" x14ac:dyDescent="0.25"/>
    <row r="16148" hidden="1" x14ac:dyDescent="0.25"/>
    <row r="16149" hidden="1" x14ac:dyDescent="0.25"/>
    <row r="16150" hidden="1" x14ac:dyDescent="0.25"/>
    <row r="16151" hidden="1" x14ac:dyDescent="0.25"/>
    <row r="16152" hidden="1" x14ac:dyDescent="0.25"/>
    <row r="16153" hidden="1" x14ac:dyDescent="0.25"/>
    <row r="16154" hidden="1" x14ac:dyDescent="0.25"/>
    <row r="16155" hidden="1" x14ac:dyDescent="0.25"/>
    <row r="16156" hidden="1" x14ac:dyDescent="0.25"/>
    <row r="16157" hidden="1" x14ac:dyDescent="0.25"/>
    <row r="16158" hidden="1" x14ac:dyDescent="0.25"/>
    <row r="16159" hidden="1" x14ac:dyDescent="0.25"/>
    <row r="16160" hidden="1" x14ac:dyDescent="0.25"/>
    <row r="16161" hidden="1" x14ac:dyDescent="0.25"/>
    <row r="16162" hidden="1" x14ac:dyDescent="0.25"/>
    <row r="16163" hidden="1" x14ac:dyDescent="0.25"/>
    <row r="16164" hidden="1" x14ac:dyDescent="0.25"/>
    <row r="16165" hidden="1" x14ac:dyDescent="0.25"/>
    <row r="16166" hidden="1" x14ac:dyDescent="0.25"/>
    <row r="16167" hidden="1" x14ac:dyDescent="0.25"/>
    <row r="16168" hidden="1" x14ac:dyDescent="0.25"/>
    <row r="16169" hidden="1" x14ac:dyDescent="0.25"/>
    <row r="16170" hidden="1" x14ac:dyDescent="0.25"/>
    <row r="16171" hidden="1" x14ac:dyDescent="0.25"/>
    <row r="16172" hidden="1" x14ac:dyDescent="0.25"/>
    <row r="16173" hidden="1" x14ac:dyDescent="0.25"/>
    <row r="16174" hidden="1" x14ac:dyDescent="0.25"/>
    <row r="16175" hidden="1" x14ac:dyDescent="0.25"/>
    <row r="16176" hidden="1" x14ac:dyDescent="0.25"/>
    <row r="16177" hidden="1" x14ac:dyDescent="0.25"/>
    <row r="16178" hidden="1" x14ac:dyDescent="0.25"/>
    <row r="16179" hidden="1" x14ac:dyDescent="0.25"/>
    <row r="16180" hidden="1" x14ac:dyDescent="0.25"/>
    <row r="16181" hidden="1" x14ac:dyDescent="0.25"/>
    <row r="16182" hidden="1" x14ac:dyDescent="0.25"/>
    <row r="16183" hidden="1" x14ac:dyDescent="0.25"/>
    <row r="16184" hidden="1" x14ac:dyDescent="0.25"/>
    <row r="16185" hidden="1" x14ac:dyDescent="0.25"/>
    <row r="16186" hidden="1" x14ac:dyDescent="0.25"/>
    <row r="16187" hidden="1" x14ac:dyDescent="0.25"/>
    <row r="16188" hidden="1" x14ac:dyDescent="0.25"/>
    <row r="16189" hidden="1" x14ac:dyDescent="0.25"/>
    <row r="16190" hidden="1" x14ac:dyDescent="0.25"/>
    <row r="16191" hidden="1" x14ac:dyDescent="0.25"/>
    <row r="16192" hidden="1" x14ac:dyDescent="0.25"/>
    <row r="16193" hidden="1" x14ac:dyDescent="0.25"/>
    <row r="16194" hidden="1" x14ac:dyDescent="0.25"/>
    <row r="16195" hidden="1" x14ac:dyDescent="0.25"/>
    <row r="16196" hidden="1" x14ac:dyDescent="0.25"/>
    <row r="16197" hidden="1" x14ac:dyDescent="0.25"/>
    <row r="16198" hidden="1" x14ac:dyDescent="0.25"/>
    <row r="16199" hidden="1" x14ac:dyDescent="0.25"/>
    <row r="16200" hidden="1" x14ac:dyDescent="0.25"/>
    <row r="16201" hidden="1" x14ac:dyDescent="0.25"/>
    <row r="16202" hidden="1" x14ac:dyDescent="0.25"/>
    <row r="16203" hidden="1" x14ac:dyDescent="0.25"/>
    <row r="16204" hidden="1" x14ac:dyDescent="0.25"/>
    <row r="16205" hidden="1" x14ac:dyDescent="0.25"/>
    <row r="16206" hidden="1" x14ac:dyDescent="0.25"/>
    <row r="16207" hidden="1" x14ac:dyDescent="0.25"/>
    <row r="16208" hidden="1" x14ac:dyDescent="0.25"/>
    <row r="16209" hidden="1" x14ac:dyDescent="0.25"/>
    <row r="16210" hidden="1" x14ac:dyDescent="0.25"/>
    <row r="16211" hidden="1" x14ac:dyDescent="0.25"/>
    <row r="16212" hidden="1" x14ac:dyDescent="0.25"/>
    <row r="16213" hidden="1" x14ac:dyDescent="0.25"/>
    <row r="16214" hidden="1" x14ac:dyDescent="0.25"/>
    <row r="16215" hidden="1" x14ac:dyDescent="0.25"/>
    <row r="16216" hidden="1" x14ac:dyDescent="0.25"/>
    <row r="16217" hidden="1" x14ac:dyDescent="0.25"/>
    <row r="16218" hidden="1" x14ac:dyDescent="0.25"/>
    <row r="16219" hidden="1" x14ac:dyDescent="0.25"/>
    <row r="16220" hidden="1" x14ac:dyDescent="0.25"/>
    <row r="16221" hidden="1" x14ac:dyDescent="0.25"/>
    <row r="16222" hidden="1" x14ac:dyDescent="0.25"/>
    <row r="16223" hidden="1" x14ac:dyDescent="0.25"/>
    <row r="16224" hidden="1" x14ac:dyDescent="0.25"/>
    <row r="16225" hidden="1" x14ac:dyDescent="0.25"/>
    <row r="16226" hidden="1" x14ac:dyDescent="0.25"/>
    <row r="16227" hidden="1" x14ac:dyDescent="0.25"/>
    <row r="16228" hidden="1" x14ac:dyDescent="0.25"/>
    <row r="16229" hidden="1" x14ac:dyDescent="0.25"/>
    <row r="16230" hidden="1" x14ac:dyDescent="0.25"/>
    <row r="16231" hidden="1" x14ac:dyDescent="0.25"/>
    <row r="16232" hidden="1" x14ac:dyDescent="0.25"/>
    <row r="16233" hidden="1" x14ac:dyDescent="0.25"/>
    <row r="16234" hidden="1" x14ac:dyDescent="0.25"/>
    <row r="16235" hidden="1" x14ac:dyDescent="0.25"/>
    <row r="16236" hidden="1" x14ac:dyDescent="0.25"/>
    <row r="16237" hidden="1" x14ac:dyDescent="0.25"/>
    <row r="16238" hidden="1" x14ac:dyDescent="0.25"/>
    <row r="16239" hidden="1" x14ac:dyDescent="0.25"/>
    <row r="16240" hidden="1" x14ac:dyDescent="0.25"/>
    <row r="16241" hidden="1" x14ac:dyDescent="0.25"/>
    <row r="16242" hidden="1" x14ac:dyDescent="0.25"/>
    <row r="16243" hidden="1" x14ac:dyDescent="0.25"/>
    <row r="16244" hidden="1" x14ac:dyDescent="0.25"/>
    <row r="16245" hidden="1" x14ac:dyDescent="0.25"/>
    <row r="16246" hidden="1" x14ac:dyDescent="0.25"/>
    <row r="16247" hidden="1" x14ac:dyDescent="0.25"/>
    <row r="16248" hidden="1" x14ac:dyDescent="0.25"/>
    <row r="16249" hidden="1" x14ac:dyDescent="0.25"/>
    <row r="16250" hidden="1" x14ac:dyDescent="0.25"/>
    <row r="16251" hidden="1" x14ac:dyDescent="0.25"/>
    <row r="16252" hidden="1" x14ac:dyDescent="0.25"/>
    <row r="16253" hidden="1" x14ac:dyDescent="0.25"/>
    <row r="16254" hidden="1" x14ac:dyDescent="0.25"/>
    <row r="16255" hidden="1" x14ac:dyDescent="0.25"/>
    <row r="16256" hidden="1" x14ac:dyDescent="0.25"/>
    <row r="16257" hidden="1" x14ac:dyDescent="0.25"/>
    <row r="16258" hidden="1" x14ac:dyDescent="0.25"/>
    <row r="16259" hidden="1" x14ac:dyDescent="0.25"/>
    <row r="16260" hidden="1" x14ac:dyDescent="0.25"/>
    <row r="16261" hidden="1" x14ac:dyDescent="0.25"/>
    <row r="16262" hidden="1" x14ac:dyDescent="0.25"/>
    <row r="16263" hidden="1" x14ac:dyDescent="0.25"/>
    <row r="16264" hidden="1" x14ac:dyDescent="0.25"/>
    <row r="16265" hidden="1" x14ac:dyDescent="0.25"/>
    <row r="16266" hidden="1" x14ac:dyDescent="0.25"/>
    <row r="16267" hidden="1" x14ac:dyDescent="0.25"/>
    <row r="16268" hidden="1" x14ac:dyDescent="0.25"/>
    <row r="16269" hidden="1" x14ac:dyDescent="0.25"/>
    <row r="16270" hidden="1" x14ac:dyDescent="0.25"/>
    <row r="16271" hidden="1" x14ac:dyDescent="0.25"/>
    <row r="16272" hidden="1" x14ac:dyDescent="0.25"/>
    <row r="16273" hidden="1" x14ac:dyDescent="0.25"/>
    <row r="16274" hidden="1" x14ac:dyDescent="0.25"/>
    <row r="16275" hidden="1" x14ac:dyDescent="0.25"/>
    <row r="16276" hidden="1" x14ac:dyDescent="0.25"/>
    <row r="16277" hidden="1" x14ac:dyDescent="0.25"/>
    <row r="16278" hidden="1" x14ac:dyDescent="0.25"/>
    <row r="16279" hidden="1" x14ac:dyDescent="0.25"/>
    <row r="16280" hidden="1" x14ac:dyDescent="0.25"/>
    <row r="16281" hidden="1" x14ac:dyDescent="0.25"/>
    <row r="16282" hidden="1" x14ac:dyDescent="0.25"/>
    <row r="16283" hidden="1" x14ac:dyDescent="0.25"/>
    <row r="16284" hidden="1" x14ac:dyDescent="0.25"/>
    <row r="16285" hidden="1" x14ac:dyDescent="0.25"/>
    <row r="16286" hidden="1" x14ac:dyDescent="0.25"/>
    <row r="16287" hidden="1" x14ac:dyDescent="0.25"/>
    <row r="16288" hidden="1" x14ac:dyDescent="0.25"/>
    <row r="16289" hidden="1" x14ac:dyDescent="0.25"/>
    <row r="16290" hidden="1" x14ac:dyDescent="0.25"/>
    <row r="16291" hidden="1" x14ac:dyDescent="0.25"/>
    <row r="16292" hidden="1" x14ac:dyDescent="0.25"/>
    <row r="16293" hidden="1" x14ac:dyDescent="0.25"/>
    <row r="16294" hidden="1" x14ac:dyDescent="0.25"/>
    <row r="16295" hidden="1" x14ac:dyDescent="0.25"/>
    <row r="16296" hidden="1" x14ac:dyDescent="0.25"/>
    <row r="16297" hidden="1" x14ac:dyDescent="0.25"/>
    <row r="16298" hidden="1" x14ac:dyDescent="0.25"/>
    <row r="16299" hidden="1" x14ac:dyDescent="0.25"/>
    <row r="16300" hidden="1" x14ac:dyDescent="0.25"/>
    <row r="16301" hidden="1" x14ac:dyDescent="0.25"/>
    <row r="16302" hidden="1" x14ac:dyDescent="0.25"/>
    <row r="16303" hidden="1" x14ac:dyDescent="0.25"/>
    <row r="16304" hidden="1" x14ac:dyDescent="0.25"/>
    <row r="16305" hidden="1" x14ac:dyDescent="0.25"/>
    <row r="16306" hidden="1" x14ac:dyDescent="0.25"/>
    <row r="16307" hidden="1" x14ac:dyDescent="0.25"/>
    <row r="16308" hidden="1" x14ac:dyDescent="0.25"/>
    <row r="16309" hidden="1" x14ac:dyDescent="0.25"/>
    <row r="16310" hidden="1" x14ac:dyDescent="0.25"/>
    <row r="16311" hidden="1" x14ac:dyDescent="0.25"/>
    <row r="16312" hidden="1" x14ac:dyDescent="0.25"/>
    <row r="16313" hidden="1" x14ac:dyDescent="0.25"/>
    <row r="16314" hidden="1" x14ac:dyDescent="0.25"/>
    <row r="16315" hidden="1" x14ac:dyDescent="0.25"/>
    <row r="16316" hidden="1" x14ac:dyDescent="0.25"/>
    <row r="16317" hidden="1" x14ac:dyDescent="0.25"/>
    <row r="16318" hidden="1" x14ac:dyDescent="0.25"/>
    <row r="16319" hidden="1" x14ac:dyDescent="0.25"/>
    <row r="16320" hidden="1" x14ac:dyDescent="0.25"/>
    <row r="16321" hidden="1" x14ac:dyDescent="0.25"/>
    <row r="16322" hidden="1" x14ac:dyDescent="0.25"/>
    <row r="16323" hidden="1" x14ac:dyDescent="0.25"/>
    <row r="16324" hidden="1" x14ac:dyDescent="0.25"/>
    <row r="16325" hidden="1" x14ac:dyDescent="0.25"/>
    <row r="16326" hidden="1" x14ac:dyDescent="0.25"/>
    <row r="16327" hidden="1" x14ac:dyDescent="0.25"/>
    <row r="16328" hidden="1" x14ac:dyDescent="0.25"/>
    <row r="16329" hidden="1" x14ac:dyDescent="0.25"/>
    <row r="16330" hidden="1" x14ac:dyDescent="0.25"/>
    <row r="16331" hidden="1" x14ac:dyDescent="0.25"/>
    <row r="16332" hidden="1" x14ac:dyDescent="0.25"/>
    <row r="16333" hidden="1" x14ac:dyDescent="0.25"/>
    <row r="16334" hidden="1" x14ac:dyDescent="0.25"/>
    <row r="16335" hidden="1" x14ac:dyDescent="0.25"/>
    <row r="16336" hidden="1" x14ac:dyDescent="0.25"/>
    <row r="16337" hidden="1" x14ac:dyDescent="0.25"/>
    <row r="16338" hidden="1" x14ac:dyDescent="0.25"/>
    <row r="16339" hidden="1" x14ac:dyDescent="0.25"/>
    <row r="16340" hidden="1" x14ac:dyDescent="0.25"/>
    <row r="16341" hidden="1" x14ac:dyDescent="0.25"/>
    <row r="16342" hidden="1" x14ac:dyDescent="0.25"/>
    <row r="16343" hidden="1" x14ac:dyDescent="0.25"/>
    <row r="16344" hidden="1" x14ac:dyDescent="0.25"/>
    <row r="16345" hidden="1" x14ac:dyDescent="0.25"/>
    <row r="16346" hidden="1" x14ac:dyDescent="0.25"/>
    <row r="16347" hidden="1" x14ac:dyDescent="0.25"/>
    <row r="16348" hidden="1" x14ac:dyDescent="0.25"/>
    <row r="16349" hidden="1" x14ac:dyDescent="0.25"/>
    <row r="16350" hidden="1" x14ac:dyDescent="0.25"/>
    <row r="16351" hidden="1" x14ac:dyDescent="0.25"/>
    <row r="16352" hidden="1" x14ac:dyDescent="0.25"/>
    <row r="16353" hidden="1" x14ac:dyDescent="0.25"/>
    <row r="16354" hidden="1" x14ac:dyDescent="0.25"/>
    <row r="16355" hidden="1" x14ac:dyDescent="0.25"/>
    <row r="16356" hidden="1" x14ac:dyDescent="0.25"/>
    <row r="16357" hidden="1" x14ac:dyDescent="0.25"/>
    <row r="16358" hidden="1" x14ac:dyDescent="0.25"/>
    <row r="16359" hidden="1" x14ac:dyDescent="0.25"/>
    <row r="16360" hidden="1" x14ac:dyDescent="0.25"/>
    <row r="16361" hidden="1" x14ac:dyDescent="0.25"/>
    <row r="16362" hidden="1" x14ac:dyDescent="0.25"/>
    <row r="16363" hidden="1" x14ac:dyDescent="0.25"/>
    <row r="16364" hidden="1" x14ac:dyDescent="0.25"/>
    <row r="16365" hidden="1" x14ac:dyDescent="0.25"/>
    <row r="16366" hidden="1" x14ac:dyDescent="0.25"/>
    <row r="16367" hidden="1" x14ac:dyDescent="0.25"/>
    <row r="16368" hidden="1" x14ac:dyDescent="0.25"/>
    <row r="16369" hidden="1" x14ac:dyDescent="0.25"/>
    <row r="16370" hidden="1" x14ac:dyDescent="0.25"/>
    <row r="16371" hidden="1" x14ac:dyDescent="0.25"/>
    <row r="16372" hidden="1" x14ac:dyDescent="0.25"/>
    <row r="16373" hidden="1" x14ac:dyDescent="0.25"/>
    <row r="16374" hidden="1" x14ac:dyDescent="0.25"/>
    <row r="16375" hidden="1" x14ac:dyDescent="0.25"/>
    <row r="16376" hidden="1" x14ac:dyDescent="0.25"/>
    <row r="16377" hidden="1" x14ac:dyDescent="0.25"/>
    <row r="16378" hidden="1" x14ac:dyDescent="0.25"/>
    <row r="16379" hidden="1" x14ac:dyDescent="0.25"/>
    <row r="16380" hidden="1" x14ac:dyDescent="0.25"/>
    <row r="16381" hidden="1" x14ac:dyDescent="0.25"/>
    <row r="16382" hidden="1" x14ac:dyDescent="0.25"/>
    <row r="16383" hidden="1" x14ac:dyDescent="0.25"/>
    <row r="16384" hidden="1" x14ac:dyDescent="0.25"/>
    <row r="16385" hidden="1" x14ac:dyDescent="0.25"/>
    <row r="16386" hidden="1" x14ac:dyDescent="0.25"/>
    <row r="16387" hidden="1" x14ac:dyDescent="0.25"/>
    <row r="16388" hidden="1" x14ac:dyDescent="0.25"/>
    <row r="16389" hidden="1" x14ac:dyDescent="0.25"/>
    <row r="16390" hidden="1" x14ac:dyDescent="0.25"/>
    <row r="16391" hidden="1" x14ac:dyDescent="0.25"/>
    <row r="16392" hidden="1" x14ac:dyDescent="0.25"/>
    <row r="16393" hidden="1" x14ac:dyDescent="0.25"/>
    <row r="16394" hidden="1" x14ac:dyDescent="0.25"/>
    <row r="16395" hidden="1" x14ac:dyDescent="0.25"/>
    <row r="16396" hidden="1" x14ac:dyDescent="0.25"/>
    <row r="16397" hidden="1" x14ac:dyDescent="0.25"/>
    <row r="16398" hidden="1" x14ac:dyDescent="0.25"/>
    <row r="16399" hidden="1" x14ac:dyDescent="0.25"/>
    <row r="16400" hidden="1" x14ac:dyDescent="0.25"/>
    <row r="16401" hidden="1" x14ac:dyDescent="0.25"/>
    <row r="16402" hidden="1" x14ac:dyDescent="0.25"/>
    <row r="16403" hidden="1" x14ac:dyDescent="0.25"/>
    <row r="16404" hidden="1" x14ac:dyDescent="0.25"/>
    <row r="16405" hidden="1" x14ac:dyDescent="0.25"/>
    <row r="16406" hidden="1" x14ac:dyDescent="0.25"/>
    <row r="16407" hidden="1" x14ac:dyDescent="0.25"/>
    <row r="16408" hidden="1" x14ac:dyDescent="0.25"/>
    <row r="16409" hidden="1" x14ac:dyDescent="0.25"/>
    <row r="16410" hidden="1" x14ac:dyDescent="0.25"/>
    <row r="16411" hidden="1" x14ac:dyDescent="0.25"/>
    <row r="16412" hidden="1" x14ac:dyDescent="0.25"/>
    <row r="16413" hidden="1" x14ac:dyDescent="0.25"/>
    <row r="16414" hidden="1" x14ac:dyDescent="0.25"/>
    <row r="16415" hidden="1" x14ac:dyDescent="0.25"/>
    <row r="16416" hidden="1" x14ac:dyDescent="0.25"/>
    <row r="16417" hidden="1" x14ac:dyDescent="0.25"/>
    <row r="16418" hidden="1" x14ac:dyDescent="0.25"/>
    <row r="16419" hidden="1" x14ac:dyDescent="0.25"/>
    <row r="16420" hidden="1" x14ac:dyDescent="0.25"/>
    <row r="16421" hidden="1" x14ac:dyDescent="0.25"/>
    <row r="16422" hidden="1" x14ac:dyDescent="0.25"/>
    <row r="16423" hidden="1" x14ac:dyDescent="0.25"/>
    <row r="16424" hidden="1" x14ac:dyDescent="0.25"/>
    <row r="16425" hidden="1" x14ac:dyDescent="0.25"/>
    <row r="16426" hidden="1" x14ac:dyDescent="0.25"/>
    <row r="16427" hidden="1" x14ac:dyDescent="0.25"/>
    <row r="16428" hidden="1" x14ac:dyDescent="0.25"/>
    <row r="16429" hidden="1" x14ac:dyDescent="0.25"/>
    <row r="16430" hidden="1" x14ac:dyDescent="0.25"/>
    <row r="16431" hidden="1" x14ac:dyDescent="0.25"/>
    <row r="16432" hidden="1" x14ac:dyDescent="0.25"/>
    <row r="16433" hidden="1" x14ac:dyDescent="0.25"/>
    <row r="16434" hidden="1" x14ac:dyDescent="0.25"/>
    <row r="16435" hidden="1" x14ac:dyDescent="0.25"/>
    <row r="16436" hidden="1" x14ac:dyDescent="0.25"/>
    <row r="16437" hidden="1" x14ac:dyDescent="0.25"/>
    <row r="16438" hidden="1" x14ac:dyDescent="0.25"/>
    <row r="16439" hidden="1" x14ac:dyDescent="0.25"/>
    <row r="16440" hidden="1" x14ac:dyDescent="0.25"/>
    <row r="16441" hidden="1" x14ac:dyDescent="0.25"/>
    <row r="16442" hidden="1" x14ac:dyDescent="0.25"/>
    <row r="16443" hidden="1" x14ac:dyDescent="0.25"/>
    <row r="16444" hidden="1" x14ac:dyDescent="0.25"/>
    <row r="16445" hidden="1" x14ac:dyDescent="0.25"/>
    <row r="16446" hidden="1" x14ac:dyDescent="0.25"/>
    <row r="16447" hidden="1" x14ac:dyDescent="0.25"/>
    <row r="16448" hidden="1" x14ac:dyDescent="0.25"/>
    <row r="16449" hidden="1" x14ac:dyDescent="0.25"/>
    <row r="16450" hidden="1" x14ac:dyDescent="0.25"/>
    <row r="16451" hidden="1" x14ac:dyDescent="0.25"/>
    <row r="16452" hidden="1" x14ac:dyDescent="0.25"/>
    <row r="16453" hidden="1" x14ac:dyDescent="0.25"/>
    <row r="16454" hidden="1" x14ac:dyDescent="0.25"/>
    <row r="16455" hidden="1" x14ac:dyDescent="0.25"/>
    <row r="16456" hidden="1" x14ac:dyDescent="0.25"/>
    <row r="16457" hidden="1" x14ac:dyDescent="0.25"/>
    <row r="16458" hidden="1" x14ac:dyDescent="0.25"/>
    <row r="16459" hidden="1" x14ac:dyDescent="0.25"/>
    <row r="16460" hidden="1" x14ac:dyDescent="0.25"/>
    <row r="16461" hidden="1" x14ac:dyDescent="0.25"/>
    <row r="16462" hidden="1" x14ac:dyDescent="0.25"/>
    <row r="16463" hidden="1" x14ac:dyDescent="0.25"/>
    <row r="16464" hidden="1" x14ac:dyDescent="0.25"/>
    <row r="16465" hidden="1" x14ac:dyDescent="0.25"/>
    <row r="16466" hidden="1" x14ac:dyDescent="0.25"/>
    <row r="16467" hidden="1" x14ac:dyDescent="0.25"/>
    <row r="16468" hidden="1" x14ac:dyDescent="0.25"/>
    <row r="16469" hidden="1" x14ac:dyDescent="0.25"/>
    <row r="16470" hidden="1" x14ac:dyDescent="0.25"/>
    <row r="16471" hidden="1" x14ac:dyDescent="0.25"/>
    <row r="16472" hidden="1" x14ac:dyDescent="0.25"/>
    <row r="16473" hidden="1" x14ac:dyDescent="0.25"/>
    <row r="16474" hidden="1" x14ac:dyDescent="0.25"/>
    <row r="16475" hidden="1" x14ac:dyDescent="0.25"/>
    <row r="16476" hidden="1" x14ac:dyDescent="0.25"/>
    <row r="16477" hidden="1" x14ac:dyDescent="0.25"/>
    <row r="16478" hidden="1" x14ac:dyDescent="0.25"/>
    <row r="16479" hidden="1" x14ac:dyDescent="0.25"/>
    <row r="16480" hidden="1" x14ac:dyDescent="0.25"/>
    <row r="16481" hidden="1" x14ac:dyDescent="0.25"/>
    <row r="16482" hidden="1" x14ac:dyDescent="0.25"/>
    <row r="16483" hidden="1" x14ac:dyDescent="0.25"/>
    <row r="16484" hidden="1" x14ac:dyDescent="0.25"/>
    <row r="16485" hidden="1" x14ac:dyDescent="0.25"/>
    <row r="16486" hidden="1" x14ac:dyDescent="0.25"/>
    <row r="16487" hidden="1" x14ac:dyDescent="0.25"/>
    <row r="16488" hidden="1" x14ac:dyDescent="0.25"/>
    <row r="16489" hidden="1" x14ac:dyDescent="0.25"/>
    <row r="16490" hidden="1" x14ac:dyDescent="0.25"/>
    <row r="16491" hidden="1" x14ac:dyDescent="0.25"/>
    <row r="16492" hidden="1" x14ac:dyDescent="0.25"/>
    <row r="16493" hidden="1" x14ac:dyDescent="0.25"/>
    <row r="16494" hidden="1" x14ac:dyDescent="0.25"/>
    <row r="16495" hidden="1" x14ac:dyDescent="0.25"/>
    <row r="16496" hidden="1" x14ac:dyDescent="0.25"/>
    <row r="16497" hidden="1" x14ac:dyDescent="0.25"/>
    <row r="16498" hidden="1" x14ac:dyDescent="0.25"/>
    <row r="16499" hidden="1" x14ac:dyDescent="0.25"/>
    <row r="16500" hidden="1" x14ac:dyDescent="0.25"/>
    <row r="16501" ht="30" hidden="1" customHeight="1" x14ac:dyDescent="0.25"/>
    <row r="16502" hidden="1" x14ac:dyDescent="0.25"/>
    <row r="16503" hidden="1" x14ac:dyDescent="0.25"/>
    <row r="16504" hidden="1" x14ac:dyDescent="0.25"/>
    <row r="16505" hidden="1" x14ac:dyDescent="0.25"/>
    <row r="16506" hidden="1" x14ac:dyDescent="0.25"/>
    <row r="16507" hidden="1" x14ac:dyDescent="0.25"/>
    <row r="16508" hidden="1" x14ac:dyDescent="0.25"/>
    <row r="16509" hidden="1" x14ac:dyDescent="0.25"/>
    <row r="16510" hidden="1" x14ac:dyDescent="0.25"/>
    <row r="16511" hidden="1" x14ac:dyDescent="0.25"/>
    <row r="16512" hidden="1" x14ac:dyDescent="0.25"/>
    <row r="16513" hidden="1" x14ac:dyDescent="0.25"/>
    <row r="16514" hidden="1" x14ac:dyDescent="0.25"/>
    <row r="16515" hidden="1" x14ac:dyDescent="0.25"/>
    <row r="16516" hidden="1" x14ac:dyDescent="0.25"/>
    <row r="16517" hidden="1" x14ac:dyDescent="0.25"/>
    <row r="16518" hidden="1" x14ac:dyDescent="0.25"/>
    <row r="16519" hidden="1" x14ac:dyDescent="0.25"/>
    <row r="16520" hidden="1" x14ac:dyDescent="0.25"/>
    <row r="16521" hidden="1" x14ac:dyDescent="0.25"/>
    <row r="16522" hidden="1" x14ac:dyDescent="0.25"/>
    <row r="16523" hidden="1" x14ac:dyDescent="0.25"/>
    <row r="16524" hidden="1" x14ac:dyDescent="0.25"/>
    <row r="16525" hidden="1" x14ac:dyDescent="0.25"/>
    <row r="16526" hidden="1" x14ac:dyDescent="0.25"/>
    <row r="16527" hidden="1" x14ac:dyDescent="0.25"/>
    <row r="16528" hidden="1" x14ac:dyDescent="0.25"/>
    <row r="16529" hidden="1" x14ac:dyDescent="0.25"/>
    <row r="16530" hidden="1" x14ac:dyDescent="0.25"/>
    <row r="16531" hidden="1" x14ac:dyDescent="0.25"/>
    <row r="16532" hidden="1" x14ac:dyDescent="0.25"/>
    <row r="16533" hidden="1" x14ac:dyDescent="0.25"/>
    <row r="16534" hidden="1" x14ac:dyDescent="0.25"/>
    <row r="16535" hidden="1" x14ac:dyDescent="0.25"/>
    <row r="16536" hidden="1" x14ac:dyDescent="0.25"/>
    <row r="16537" hidden="1" x14ac:dyDescent="0.25"/>
    <row r="16538" hidden="1" x14ac:dyDescent="0.25"/>
    <row r="16539" hidden="1" x14ac:dyDescent="0.25"/>
    <row r="16540" hidden="1" x14ac:dyDescent="0.25"/>
    <row r="16541" hidden="1" x14ac:dyDescent="0.25"/>
    <row r="16542" hidden="1" x14ac:dyDescent="0.25"/>
    <row r="16543" hidden="1" x14ac:dyDescent="0.25"/>
    <row r="16544" hidden="1" x14ac:dyDescent="0.25"/>
    <row r="16545" hidden="1" x14ac:dyDescent="0.25"/>
    <row r="16546" hidden="1" x14ac:dyDescent="0.25"/>
    <row r="16547" hidden="1" x14ac:dyDescent="0.25"/>
    <row r="16548" hidden="1" x14ac:dyDescent="0.25"/>
    <row r="16549" hidden="1" x14ac:dyDescent="0.25"/>
    <row r="16550" hidden="1" x14ac:dyDescent="0.25"/>
    <row r="16551" hidden="1" x14ac:dyDescent="0.25"/>
    <row r="16552" hidden="1" x14ac:dyDescent="0.25"/>
    <row r="16553" hidden="1" x14ac:dyDescent="0.25"/>
    <row r="16554" hidden="1" x14ac:dyDescent="0.25"/>
    <row r="16555" hidden="1" x14ac:dyDescent="0.25"/>
    <row r="16556" hidden="1" x14ac:dyDescent="0.25"/>
    <row r="16557" hidden="1" x14ac:dyDescent="0.25"/>
    <row r="16558" hidden="1" x14ac:dyDescent="0.25"/>
    <row r="16559" hidden="1" x14ac:dyDescent="0.25"/>
    <row r="16560" hidden="1" x14ac:dyDescent="0.25"/>
    <row r="16561" hidden="1" x14ac:dyDescent="0.25"/>
    <row r="16562" hidden="1" x14ac:dyDescent="0.25"/>
    <row r="16563" hidden="1" x14ac:dyDescent="0.25"/>
    <row r="16564" hidden="1" x14ac:dyDescent="0.25"/>
    <row r="16565" hidden="1" x14ac:dyDescent="0.25"/>
    <row r="16566" hidden="1" x14ac:dyDescent="0.25"/>
    <row r="16567" hidden="1" x14ac:dyDescent="0.25"/>
    <row r="16568" hidden="1" x14ac:dyDescent="0.25"/>
    <row r="16569" hidden="1" x14ac:dyDescent="0.25"/>
    <row r="16570" hidden="1" x14ac:dyDescent="0.25"/>
    <row r="16571" hidden="1" x14ac:dyDescent="0.25"/>
    <row r="16572" hidden="1" x14ac:dyDescent="0.25"/>
    <row r="16573" hidden="1" x14ac:dyDescent="0.25"/>
    <row r="16574" hidden="1" x14ac:dyDescent="0.25"/>
    <row r="16575" hidden="1" x14ac:dyDescent="0.25"/>
    <row r="16576" hidden="1" x14ac:dyDescent="0.25"/>
    <row r="16577" hidden="1" x14ac:dyDescent="0.25"/>
    <row r="16578" hidden="1" x14ac:dyDescent="0.25"/>
    <row r="16579" hidden="1" x14ac:dyDescent="0.25"/>
    <row r="16580" hidden="1" x14ac:dyDescent="0.25"/>
    <row r="16581" hidden="1" x14ac:dyDescent="0.25"/>
    <row r="16582" hidden="1" x14ac:dyDescent="0.25"/>
    <row r="16583" hidden="1" x14ac:dyDescent="0.25"/>
    <row r="16584" hidden="1" x14ac:dyDescent="0.25"/>
    <row r="16585" hidden="1" x14ac:dyDescent="0.25"/>
    <row r="16586" hidden="1" x14ac:dyDescent="0.25"/>
    <row r="16587" hidden="1" x14ac:dyDescent="0.25"/>
    <row r="16588" hidden="1" x14ac:dyDescent="0.25"/>
    <row r="16589" hidden="1" x14ac:dyDescent="0.25"/>
    <row r="16590" hidden="1" x14ac:dyDescent="0.25"/>
    <row r="16591" hidden="1" x14ac:dyDescent="0.25"/>
    <row r="16592" hidden="1" x14ac:dyDescent="0.25"/>
    <row r="16593" hidden="1" x14ac:dyDescent="0.25"/>
    <row r="16594" hidden="1" x14ac:dyDescent="0.25"/>
    <row r="16595" hidden="1" x14ac:dyDescent="0.25"/>
    <row r="16596" hidden="1" x14ac:dyDescent="0.25"/>
    <row r="16597" hidden="1" x14ac:dyDescent="0.25"/>
    <row r="16598" hidden="1" x14ac:dyDescent="0.25"/>
    <row r="16599" hidden="1" x14ac:dyDescent="0.25"/>
    <row r="16600" hidden="1" x14ac:dyDescent="0.25"/>
    <row r="16601" hidden="1" x14ac:dyDescent="0.25"/>
    <row r="16602" hidden="1" x14ac:dyDescent="0.25"/>
    <row r="16603" hidden="1" x14ac:dyDescent="0.25"/>
    <row r="16604" hidden="1" x14ac:dyDescent="0.25"/>
    <row r="16605" hidden="1" x14ac:dyDescent="0.25"/>
    <row r="16606" hidden="1" x14ac:dyDescent="0.25"/>
    <row r="16607" hidden="1" x14ac:dyDescent="0.25"/>
    <row r="16608" hidden="1" x14ac:dyDescent="0.25"/>
    <row r="16609" hidden="1" x14ac:dyDescent="0.25"/>
    <row r="16610" hidden="1" x14ac:dyDescent="0.25"/>
    <row r="16611" hidden="1" x14ac:dyDescent="0.25"/>
    <row r="16612" hidden="1" x14ac:dyDescent="0.25"/>
    <row r="16613" hidden="1" x14ac:dyDescent="0.25"/>
    <row r="16614" hidden="1" x14ac:dyDescent="0.25"/>
    <row r="16615" hidden="1" x14ac:dyDescent="0.25"/>
    <row r="16616" hidden="1" x14ac:dyDescent="0.25"/>
    <row r="16617" hidden="1" x14ac:dyDescent="0.25"/>
    <row r="16618" hidden="1" x14ac:dyDescent="0.25"/>
    <row r="16619" hidden="1" x14ac:dyDescent="0.25"/>
    <row r="16620" hidden="1" x14ac:dyDescent="0.25"/>
    <row r="16621" hidden="1" x14ac:dyDescent="0.25"/>
    <row r="16622" hidden="1" x14ac:dyDescent="0.25"/>
    <row r="16623" hidden="1" x14ac:dyDescent="0.25"/>
    <row r="16624" hidden="1" x14ac:dyDescent="0.25"/>
    <row r="16625" hidden="1" x14ac:dyDescent="0.25"/>
    <row r="16626" hidden="1" x14ac:dyDescent="0.25"/>
    <row r="16627" hidden="1" x14ac:dyDescent="0.25"/>
    <row r="16628" hidden="1" x14ac:dyDescent="0.25"/>
    <row r="16629" hidden="1" x14ac:dyDescent="0.25"/>
    <row r="16630" hidden="1" x14ac:dyDescent="0.25"/>
    <row r="16631" hidden="1" x14ac:dyDescent="0.25"/>
    <row r="16632" hidden="1" x14ac:dyDescent="0.25"/>
    <row r="16633" hidden="1" x14ac:dyDescent="0.25"/>
    <row r="16634" hidden="1" x14ac:dyDescent="0.25"/>
    <row r="16635" hidden="1" x14ac:dyDescent="0.25"/>
    <row r="16636" hidden="1" x14ac:dyDescent="0.25"/>
    <row r="16637" hidden="1" x14ac:dyDescent="0.25"/>
    <row r="16638" hidden="1" x14ac:dyDescent="0.25"/>
    <row r="16639" hidden="1" x14ac:dyDescent="0.25"/>
    <row r="16640" hidden="1" x14ac:dyDescent="0.25"/>
    <row r="16641" hidden="1" x14ac:dyDescent="0.25"/>
    <row r="16642" hidden="1" x14ac:dyDescent="0.25"/>
    <row r="16643" hidden="1" x14ac:dyDescent="0.25"/>
    <row r="16644" hidden="1" x14ac:dyDescent="0.25"/>
    <row r="16645" hidden="1" x14ac:dyDescent="0.25"/>
    <row r="16646" hidden="1" x14ac:dyDescent="0.25"/>
    <row r="16647" hidden="1" x14ac:dyDescent="0.25"/>
    <row r="16648" hidden="1" x14ac:dyDescent="0.25"/>
    <row r="16649" hidden="1" x14ac:dyDescent="0.25"/>
    <row r="16650" hidden="1" x14ac:dyDescent="0.25"/>
    <row r="16651" hidden="1" x14ac:dyDescent="0.25"/>
    <row r="16652" hidden="1" x14ac:dyDescent="0.25"/>
    <row r="16653" hidden="1" x14ac:dyDescent="0.25"/>
    <row r="16654" hidden="1" x14ac:dyDescent="0.25"/>
    <row r="16655" hidden="1" x14ac:dyDescent="0.25"/>
    <row r="16656" hidden="1" x14ac:dyDescent="0.25"/>
    <row r="16657" hidden="1" x14ac:dyDescent="0.25"/>
    <row r="16658" hidden="1" x14ac:dyDescent="0.25"/>
    <row r="16659" hidden="1" x14ac:dyDescent="0.25"/>
    <row r="16660" hidden="1" x14ac:dyDescent="0.25"/>
    <row r="16661" hidden="1" x14ac:dyDescent="0.25"/>
    <row r="16662" hidden="1" x14ac:dyDescent="0.25"/>
    <row r="16663" hidden="1" x14ac:dyDescent="0.25"/>
    <row r="16664" hidden="1" x14ac:dyDescent="0.25"/>
    <row r="16665" hidden="1" x14ac:dyDescent="0.25"/>
    <row r="16666" hidden="1" x14ac:dyDescent="0.25"/>
    <row r="16667" hidden="1" x14ac:dyDescent="0.25"/>
    <row r="16668" hidden="1" x14ac:dyDescent="0.25"/>
    <row r="16669" hidden="1" x14ac:dyDescent="0.25"/>
    <row r="16670" hidden="1" x14ac:dyDescent="0.25"/>
    <row r="16671" hidden="1" x14ac:dyDescent="0.25"/>
    <row r="16672" hidden="1" x14ac:dyDescent="0.25"/>
    <row r="16673" hidden="1" x14ac:dyDescent="0.25"/>
    <row r="16674" hidden="1" x14ac:dyDescent="0.25"/>
    <row r="16675" hidden="1" x14ac:dyDescent="0.25"/>
    <row r="16676" hidden="1" x14ac:dyDescent="0.25"/>
    <row r="16677" hidden="1" x14ac:dyDescent="0.25"/>
    <row r="16678" hidden="1" x14ac:dyDescent="0.25"/>
    <row r="16679" hidden="1" x14ac:dyDescent="0.25"/>
    <row r="16680" hidden="1" x14ac:dyDescent="0.25"/>
    <row r="16681" hidden="1" x14ac:dyDescent="0.25"/>
    <row r="16682" hidden="1" x14ac:dyDescent="0.25"/>
    <row r="16683" hidden="1" x14ac:dyDescent="0.25"/>
    <row r="16684" hidden="1" x14ac:dyDescent="0.25"/>
    <row r="16685" hidden="1" x14ac:dyDescent="0.25"/>
    <row r="16686" hidden="1" x14ac:dyDescent="0.25"/>
    <row r="16687" hidden="1" x14ac:dyDescent="0.25"/>
    <row r="16688" hidden="1" x14ac:dyDescent="0.25"/>
    <row r="16689" hidden="1" x14ac:dyDescent="0.25"/>
    <row r="16690" hidden="1" x14ac:dyDescent="0.25"/>
    <row r="16691" hidden="1" x14ac:dyDescent="0.25"/>
    <row r="16692" hidden="1" x14ac:dyDescent="0.25"/>
    <row r="16693" hidden="1" x14ac:dyDescent="0.25"/>
    <row r="16694" hidden="1" x14ac:dyDescent="0.25"/>
    <row r="16695" hidden="1" x14ac:dyDescent="0.25"/>
    <row r="16696" hidden="1" x14ac:dyDescent="0.25"/>
    <row r="16697" hidden="1" x14ac:dyDescent="0.25"/>
    <row r="16698" hidden="1" x14ac:dyDescent="0.25"/>
    <row r="16699" hidden="1" x14ac:dyDescent="0.25"/>
    <row r="16700" hidden="1" x14ac:dyDescent="0.25"/>
    <row r="16701" hidden="1" x14ac:dyDescent="0.25"/>
    <row r="16702" hidden="1" x14ac:dyDescent="0.25"/>
    <row r="16703" hidden="1" x14ac:dyDescent="0.25"/>
    <row r="16704" hidden="1" x14ac:dyDescent="0.25"/>
    <row r="16705" hidden="1" x14ac:dyDescent="0.25"/>
    <row r="16706" hidden="1" x14ac:dyDescent="0.25"/>
    <row r="16707" hidden="1" x14ac:dyDescent="0.25"/>
    <row r="16708" hidden="1" x14ac:dyDescent="0.25"/>
    <row r="16709" hidden="1" x14ac:dyDescent="0.25"/>
    <row r="16710" hidden="1" x14ac:dyDescent="0.25"/>
    <row r="16711" hidden="1" x14ac:dyDescent="0.25"/>
    <row r="16712" hidden="1" x14ac:dyDescent="0.25"/>
    <row r="16713" hidden="1" x14ac:dyDescent="0.25"/>
    <row r="16714" hidden="1" x14ac:dyDescent="0.25"/>
    <row r="16715" hidden="1" x14ac:dyDescent="0.25"/>
    <row r="16716" hidden="1" x14ac:dyDescent="0.25"/>
    <row r="16717" hidden="1" x14ac:dyDescent="0.25"/>
    <row r="16718" hidden="1" x14ac:dyDescent="0.25"/>
    <row r="16719" hidden="1" x14ac:dyDescent="0.25"/>
    <row r="16720" hidden="1" x14ac:dyDescent="0.25"/>
    <row r="16721" hidden="1" x14ac:dyDescent="0.25"/>
    <row r="16722" hidden="1" x14ac:dyDescent="0.25"/>
    <row r="16723" hidden="1" x14ac:dyDescent="0.25"/>
    <row r="16724" hidden="1" x14ac:dyDescent="0.25"/>
    <row r="16725" hidden="1" x14ac:dyDescent="0.25"/>
    <row r="16726" hidden="1" x14ac:dyDescent="0.25"/>
    <row r="16727" hidden="1" x14ac:dyDescent="0.25"/>
    <row r="16728" hidden="1" x14ac:dyDescent="0.25"/>
    <row r="16729" hidden="1" x14ac:dyDescent="0.25"/>
    <row r="16730" hidden="1" x14ac:dyDescent="0.25"/>
    <row r="16731" hidden="1" x14ac:dyDescent="0.25"/>
    <row r="16732" hidden="1" x14ac:dyDescent="0.25"/>
    <row r="16733" hidden="1" x14ac:dyDescent="0.25"/>
    <row r="16734" hidden="1" x14ac:dyDescent="0.25"/>
    <row r="16735" hidden="1" x14ac:dyDescent="0.25"/>
    <row r="16736" hidden="1" x14ac:dyDescent="0.25"/>
    <row r="16737" hidden="1" x14ac:dyDescent="0.25"/>
    <row r="16738" hidden="1" x14ac:dyDescent="0.25"/>
    <row r="16739" hidden="1" x14ac:dyDescent="0.25"/>
    <row r="16740" hidden="1" x14ac:dyDescent="0.25"/>
    <row r="16741" hidden="1" x14ac:dyDescent="0.25"/>
    <row r="16742" hidden="1" x14ac:dyDescent="0.25"/>
    <row r="16743" hidden="1" x14ac:dyDescent="0.25"/>
    <row r="16744" hidden="1" x14ac:dyDescent="0.25"/>
    <row r="16745" hidden="1" x14ac:dyDescent="0.25"/>
    <row r="16746" hidden="1" x14ac:dyDescent="0.25"/>
    <row r="16747" hidden="1" x14ac:dyDescent="0.25"/>
    <row r="16748" hidden="1" x14ac:dyDescent="0.25"/>
    <row r="16749" hidden="1" x14ac:dyDescent="0.25"/>
    <row r="16750" hidden="1" x14ac:dyDescent="0.25"/>
    <row r="16751" hidden="1" x14ac:dyDescent="0.25"/>
    <row r="16752" hidden="1" x14ac:dyDescent="0.25"/>
    <row r="16753" hidden="1" x14ac:dyDescent="0.25"/>
    <row r="16754" hidden="1" x14ac:dyDescent="0.25"/>
    <row r="16755" hidden="1" x14ac:dyDescent="0.25"/>
    <row r="16756" hidden="1" x14ac:dyDescent="0.25"/>
    <row r="16757" hidden="1" x14ac:dyDescent="0.25"/>
    <row r="16758" hidden="1" x14ac:dyDescent="0.25"/>
    <row r="16759" hidden="1" x14ac:dyDescent="0.25"/>
    <row r="16760" hidden="1" x14ac:dyDescent="0.25"/>
    <row r="16761" hidden="1" x14ac:dyDescent="0.25"/>
    <row r="16762" hidden="1" x14ac:dyDescent="0.25"/>
    <row r="16763" hidden="1" x14ac:dyDescent="0.25"/>
    <row r="16764" hidden="1" x14ac:dyDescent="0.25"/>
    <row r="16765" hidden="1" x14ac:dyDescent="0.25"/>
    <row r="16766" hidden="1" x14ac:dyDescent="0.25"/>
    <row r="16767" hidden="1" x14ac:dyDescent="0.25"/>
    <row r="16768" hidden="1" x14ac:dyDescent="0.25"/>
    <row r="16769" hidden="1" x14ac:dyDescent="0.25"/>
    <row r="16770" hidden="1" x14ac:dyDescent="0.25"/>
    <row r="16771" hidden="1" x14ac:dyDescent="0.25"/>
    <row r="16772" hidden="1" x14ac:dyDescent="0.25"/>
    <row r="16773" hidden="1" x14ac:dyDescent="0.25"/>
    <row r="16774" hidden="1" x14ac:dyDescent="0.25"/>
    <row r="16775" hidden="1" x14ac:dyDescent="0.25"/>
    <row r="16776" hidden="1" x14ac:dyDescent="0.25"/>
    <row r="16777" hidden="1" x14ac:dyDescent="0.25"/>
    <row r="16778" hidden="1" x14ac:dyDescent="0.25"/>
    <row r="16779" hidden="1" x14ac:dyDescent="0.25"/>
    <row r="16780" hidden="1" x14ac:dyDescent="0.25"/>
    <row r="16781" hidden="1" x14ac:dyDescent="0.25"/>
    <row r="16782" hidden="1" x14ac:dyDescent="0.25"/>
    <row r="16783" hidden="1" x14ac:dyDescent="0.25"/>
    <row r="16784" hidden="1" x14ac:dyDescent="0.25"/>
    <row r="16785" hidden="1" x14ac:dyDescent="0.25"/>
    <row r="16786" hidden="1" x14ac:dyDescent="0.25"/>
    <row r="16787" hidden="1" x14ac:dyDescent="0.25"/>
    <row r="16788" hidden="1" x14ac:dyDescent="0.25"/>
    <row r="16789" hidden="1" x14ac:dyDescent="0.25"/>
    <row r="16790" hidden="1" x14ac:dyDescent="0.25"/>
    <row r="16791" hidden="1" x14ac:dyDescent="0.25"/>
    <row r="16792" hidden="1" x14ac:dyDescent="0.25"/>
    <row r="16793" hidden="1" x14ac:dyDescent="0.25"/>
    <row r="16794" hidden="1" x14ac:dyDescent="0.25"/>
    <row r="16795" hidden="1" x14ac:dyDescent="0.25"/>
    <row r="16796" hidden="1" x14ac:dyDescent="0.25"/>
    <row r="16797" hidden="1" x14ac:dyDescent="0.25"/>
    <row r="16798" hidden="1" x14ac:dyDescent="0.25"/>
    <row r="16799" hidden="1" x14ac:dyDescent="0.25"/>
    <row r="16800" hidden="1" x14ac:dyDescent="0.25"/>
    <row r="16801" hidden="1" x14ac:dyDescent="0.25"/>
    <row r="16802" hidden="1" x14ac:dyDescent="0.25"/>
    <row r="16803" hidden="1" x14ac:dyDescent="0.25"/>
    <row r="16804" hidden="1" x14ac:dyDescent="0.25"/>
    <row r="16805" hidden="1" x14ac:dyDescent="0.25"/>
    <row r="16806" hidden="1" x14ac:dyDescent="0.25"/>
    <row r="16807" hidden="1" x14ac:dyDescent="0.25"/>
    <row r="16808" hidden="1" x14ac:dyDescent="0.25"/>
    <row r="16809" hidden="1" x14ac:dyDescent="0.25"/>
    <row r="16810" hidden="1" x14ac:dyDescent="0.25"/>
    <row r="16811" hidden="1" x14ac:dyDescent="0.25"/>
    <row r="16812" hidden="1" x14ac:dyDescent="0.25"/>
    <row r="16813" hidden="1" x14ac:dyDescent="0.25"/>
    <row r="16814" hidden="1" x14ac:dyDescent="0.25"/>
    <row r="16815" hidden="1" x14ac:dyDescent="0.25"/>
    <row r="16816" hidden="1" x14ac:dyDescent="0.25"/>
    <row r="16817" hidden="1" x14ac:dyDescent="0.25"/>
    <row r="16818" hidden="1" x14ac:dyDescent="0.25"/>
    <row r="16819" hidden="1" x14ac:dyDescent="0.25"/>
    <row r="16820" hidden="1" x14ac:dyDescent="0.25"/>
    <row r="16821" ht="30" hidden="1" customHeight="1" x14ac:dyDescent="0.25"/>
    <row r="16822" hidden="1" x14ac:dyDescent="0.25"/>
    <row r="16823" hidden="1" x14ac:dyDescent="0.25"/>
    <row r="16824" hidden="1" x14ac:dyDescent="0.25"/>
    <row r="16825" hidden="1" x14ac:dyDescent="0.25"/>
    <row r="16826" hidden="1" x14ac:dyDescent="0.25"/>
    <row r="16827" hidden="1" x14ac:dyDescent="0.25"/>
    <row r="16828" hidden="1" x14ac:dyDescent="0.25"/>
    <row r="16829" hidden="1" x14ac:dyDescent="0.25"/>
    <row r="16830" hidden="1" x14ac:dyDescent="0.25"/>
    <row r="16831" hidden="1" x14ac:dyDescent="0.25"/>
    <row r="16832" hidden="1" x14ac:dyDescent="0.25"/>
    <row r="16833" hidden="1" x14ac:dyDescent="0.25"/>
    <row r="16834" hidden="1" x14ac:dyDescent="0.25"/>
    <row r="16835" hidden="1" x14ac:dyDescent="0.25"/>
    <row r="16836" hidden="1" x14ac:dyDescent="0.25"/>
    <row r="16837" hidden="1" x14ac:dyDescent="0.25"/>
    <row r="16838" hidden="1" x14ac:dyDescent="0.25"/>
    <row r="16839" hidden="1" x14ac:dyDescent="0.25"/>
    <row r="16840" hidden="1" x14ac:dyDescent="0.25"/>
    <row r="16841" hidden="1" x14ac:dyDescent="0.25"/>
    <row r="16842" hidden="1" x14ac:dyDescent="0.25"/>
    <row r="16843" hidden="1" x14ac:dyDescent="0.25"/>
    <row r="16844" hidden="1" x14ac:dyDescent="0.25"/>
    <row r="16845" hidden="1" x14ac:dyDescent="0.25"/>
    <row r="16846" hidden="1" x14ac:dyDescent="0.25"/>
    <row r="16847" hidden="1" x14ac:dyDescent="0.25"/>
    <row r="16848" hidden="1" x14ac:dyDescent="0.25"/>
    <row r="16849" hidden="1" x14ac:dyDescent="0.25"/>
    <row r="16850" hidden="1" x14ac:dyDescent="0.25"/>
    <row r="16851" hidden="1" x14ac:dyDescent="0.25"/>
    <row r="16852" hidden="1" x14ac:dyDescent="0.25"/>
    <row r="16853" hidden="1" x14ac:dyDescent="0.25"/>
    <row r="16854" hidden="1" x14ac:dyDescent="0.25"/>
    <row r="16855" hidden="1" x14ac:dyDescent="0.25"/>
    <row r="16856" hidden="1" x14ac:dyDescent="0.25"/>
    <row r="16857" hidden="1" x14ac:dyDescent="0.25"/>
    <row r="16858" hidden="1" x14ac:dyDescent="0.25"/>
    <row r="16859" hidden="1" x14ac:dyDescent="0.25"/>
    <row r="16860" hidden="1" x14ac:dyDescent="0.25"/>
    <row r="16861" hidden="1" x14ac:dyDescent="0.25"/>
    <row r="16862" hidden="1" x14ac:dyDescent="0.25"/>
    <row r="16863" hidden="1" x14ac:dyDescent="0.25"/>
    <row r="16864" hidden="1" x14ac:dyDescent="0.25"/>
    <row r="16865" hidden="1" x14ac:dyDescent="0.25"/>
    <row r="16866" hidden="1" x14ac:dyDescent="0.25"/>
    <row r="16867" hidden="1" x14ac:dyDescent="0.25"/>
    <row r="16868" hidden="1" x14ac:dyDescent="0.25"/>
    <row r="16869" hidden="1" x14ac:dyDescent="0.25"/>
    <row r="16870" hidden="1" x14ac:dyDescent="0.25"/>
    <row r="16871" hidden="1" x14ac:dyDescent="0.25"/>
    <row r="16872" hidden="1" x14ac:dyDescent="0.25"/>
    <row r="16873" hidden="1" x14ac:dyDescent="0.25"/>
    <row r="16874" hidden="1" x14ac:dyDescent="0.25"/>
    <row r="16875" hidden="1" x14ac:dyDescent="0.25"/>
    <row r="16876" hidden="1" x14ac:dyDescent="0.25"/>
    <row r="16877" hidden="1" x14ac:dyDescent="0.25"/>
    <row r="16878" hidden="1" x14ac:dyDescent="0.25"/>
    <row r="16879" hidden="1" x14ac:dyDescent="0.25"/>
    <row r="16880" hidden="1" x14ac:dyDescent="0.25"/>
    <row r="16881" hidden="1" x14ac:dyDescent="0.25"/>
    <row r="16882" hidden="1" x14ac:dyDescent="0.25"/>
    <row r="16883" hidden="1" x14ac:dyDescent="0.25"/>
    <row r="16884" hidden="1" x14ac:dyDescent="0.25"/>
    <row r="16885" hidden="1" x14ac:dyDescent="0.25"/>
    <row r="16886" hidden="1" x14ac:dyDescent="0.25"/>
    <row r="16887" hidden="1" x14ac:dyDescent="0.25"/>
    <row r="16888" hidden="1" x14ac:dyDescent="0.25"/>
    <row r="16889" hidden="1" x14ac:dyDescent="0.25"/>
    <row r="16890" hidden="1" x14ac:dyDescent="0.25"/>
    <row r="16891" hidden="1" x14ac:dyDescent="0.25"/>
    <row r="16892" hidden="1" x14ac:dyDescent="0.25"/>
    <row r="16893" hidden="1" x14ac:dyDescent="0.25"/>
    <row r="16894" hidden="1" x14ac:dyDescent="0.25"/>
    <row r="16895" hidden="1" x14ac:dyDescent="0.25"/>
    <row r="16896" hidden="1" x14ac:dyDescent="0.25"/>
    <row r="16897" hidden="1" x14ac:dyDescent="0.25"/>
    <row r="16898" hidden="1" x14ac:dyDescent="0.25"/>
    <row r="16899" hidden="1" x14ac:dyDescent="0.25"/>
    <row r="16900" hidden="1" x14ac:dyDescent="0.25"/>
    <row r="16901" hidden="1" x14ac:dyDescent="0.25"/>
    <row r="16902" hidden="1" x14ac:dyDescent="0.25"/>
    <row r="16903" hidden="1" x14ac:dyDescent="0.25"/>
    <row r="16904" hidden="1" x14ac:dyDescent="0.25"/>
    <row r="16905" hidden="1" x14ac:dyDescent="0.25"/>
    <row r="16906" hidden="1" x14ac:dyDescent="0.25"/>
    <row r="16907" hidden="1" x14ac:dyDescent="0.25"/>
    <row r="16908" hidden="1" x14ac:dyDescent="0.25"/>
    <row r="16909" hidden="1" x14ac:dyDescent="0.25"/>
    <row r="16910" hidden="1" x14ac:dyDescent="0.25"/>
    <row r="16911" hidden="1" x14ac:dyDescent="0.25"/>
    <row r="16912" hidden="1" x14ac:dyDescent="0.25"/>
    <row r="16913" hidden="1" x14ac:dyDescent="0.25"/>
    <row r="16914" hidden="1" x14ac:dyDescent="0.25"/>
    <row r="16915" hidden="1" x14ac:dyDescent="0.25"/>
    <row r="16916" hidden="1" x14ac:dyDescent="0.25"/>
    <row r="16917" hidden="1" x14ac:dyDescent="0.25"/>
    <row r="16918" hidden="1" x14ac:dyDescent="0.25"/>
    <row r="16919" hidden="1" x14ac:dyDescent="0.25"/>
    <row r="16920" hidden="1" x14ac:dyDescent="0.25"/>
    <row r="16921" hidden="1" x14ac:dyDescent="0.25"/>
    <row r="16922" hidden="1" x14ac:dyDescent="0.25"/>
    <row r="16923" hidden="1" x14ac:dyDescent="0.25"/>
    <row r="16924" hidden="1" x14ac:dyDescent="0.25"/>
    <row r="16925" hidden="1" x14ac:dyDescent="0.25"/>
    <row r="16926" hidden="1" x14ac:dyDescent="0.25"/>
    <row r="16927" hidden="1" x14ac:dyDescent="0.25"/>
    <row r="16928" hidden="1" x14ac:dyDescent="0.25"/>
    <row r="16929" hidden="1" x14ac:dyDescent="0.25"/>
    <row r="16930" hidden="1" x14ac:dyDescent="0.25"/>
    <row r="16931" hidden="1" x14ac:dyDescent="0.25"/>
    <row r="16932" hidden="1" x14ac:dyDescent="0.25"/>
    <row r="16933" hidden="1" x14ac:dyDescent="0.25"/>
    <row r="16934" hidden="1" x14ac:dyDescent="0.25"/>
    <row r="16935" hidden="1" x14ac:dyDescent="0.25"/>
    <row r="16936" hidden="1" x14ac:dyDescent="0.25"/>
    <row r="16937" hidden="1" x14ac:dyDescent="0.25"/>
    <row r="16938" hidden="1" x14ac:dyDescent="0.25"/>
    <row r="16939" hidden="1" x14ac:dyDescent="0.25"/>
    <row r="16940" hidden="1" x14ac:dyDescent="0.25"/>
    <row r="16941" hidden="1" x14ac:dyDescent="0.25"/>
    <row r="16942" hidden="1" x14ac:dyDescent="0.25"/>
    <row r="16943" hidden="1" x14ac:dyDescent="0.25"/>
    <row r="16944" hidden="1" x14ac:dyDescent="0.25"/>
    <row r="16945" hidden="1" x14ac:dyDescent="0.25"/>
    <row r="16946" hidden="1" x14ac:dyDescent="0.25"/>
    <row r="16947" hidden="1" x14ac:dyDescent="0.25"/>
    <row r="16948" hidden="1" x14ac:dyDescent="0.25"/>
    <row r="16949" hidden="1" x14ac:dyDescent="0.25"/>
    <row r="16950" hidden="1" x14ac:dyDescent="0.25"/>
    <row r="16951" hidden="1" x14ac:dyDescent="0.25"/>
    <row r="16952" hidden="1" x14ac:dyDescent="0.25"/>
    <row r="16953" hidden="1" x14ac:dyDescent="0.25"/>
    <row r="16954" hidden="1" x14ac:dyDescent="0.25"/>
    <row r="16955" hidden="1" x14ac:dyDescent="0.25"/>
    <row r="16956" hidden="1" x14ac:dyDescent="0.25"/>
    <row r="16957" hidden="1" x14ac:dyDescent="0.25"/>
    <row r="16958" hidden="1" x14ac:dyDescent="0.25"/>
    <row r="16959" hidden="1" x14ac:dyDescent="0.25"/>
    <row r="16960" hidden="1" x14ac:dyDescent="0.25"/>
    <row r="16961" hidden="1" x14ac:dyDescent="0.25"/>
    <row r="16962" hidden="1" x14ac:dyDescent="0.25"/>
    <row r="16963" hidden="1" x14ac:dyDescent="0.25"/>
    <row r="16964" hidden="1" x14ac:dyDescent="0.25"/>
    <row r="16965" hidden="1" x14ac:dyDescent="0.25"/>
    <row r="16966" hidden="1" x14ac:dyDescent="0.25"/>
    <row r="16967" hidden="1" x14ac:dyDescent="0.25"/>
    <row r="16968" hidden="1" x14ac:dyDescent="0.25"/>
    <row r="16969" hidden="1" x14ac:dyDescent="0.25"/>
    <row r="16970" hidden="1" x14ac:dyDescent="0.25"/>
    <row r="16971" hidden="1" x14ac:dyDescent="0.25"/>
    <row r="16972" hidden="1" x14ac:dyDescent="0.25"/>
    <row r="16973" hidden="1" x14ac:dyDescent="0.25"/>
    <row r="16974" hidden="1" x14ac:dyDescent="0.25"/>
    <row r="16975" hidden="1" x14ac:dyDescent="0.25"/>
    <row r="16976" hidden="1" x14ac:dyDescent="0.25"/>
    <row r="16977" hidden="1" x14ac:dyDescent="0.25"/>
    <row r="16978" hidden="1" x14ac:dyDescent="0.25"/>
    <row r="16979" hidden="1" x14ac:dyDescent="0.25"/>
    <row r="16980" hidden="1" x14ac:dyDescent="0.25"/>
    <row r="16981" hidden="1" x14ac:dyDescent="0.25"/>
    <row r="16982" hidden="1" x14ac:dyDescent="0.25"/>
    <row r="16983" hidden="1" x14ac:dyDescent="0.25"/>
    <row r="16984" hidden="1" x14ac:dyDescent="0.25"/>
    <row r="16985" hidden="1" x14ac:dyDescent="0.25"/>
    <row r="16986" hidden="1" x14ac:dyDescent="0.25"/>
    <row r="16987" hidden="1" x14ac:dyDescent="0.25"/>
    <row r="16988" hidden="1" x14ac:dyDescent="0.25"/>
    <row r="16989" hidden="1" x14ac:dyDescent="0.25"/>
    <row r="16990" hidden="1" x14ac:dyDescent="0.25"/>
    <row r="16991" hidden="1" x14ac:dyDescent="0.25"/>
    <row r="16992" hidden="1" x14ac:dyDescent="0.25"/>
    <row r="16993" hidden="1" x14ac:dyDescent="0.25"/>
    <row r="16994" hidden="1" x14ac:dyDescent="0.25"/>
    <row r="16995" hidden="1" x14ac:dyDescent="0.25"/>
    <row r="16996" hidden="1" x14ac:dyDescent="0.25"/>
    <row r="16997" hidden="1" x14ac:dyDescent="0.25"/>
    <row r="16998" hidden="1" x14ac:dyDescent="0.25"/>
    <row r="16999" hidden="1" x14ac:dyDescent="0.25"/>
    <row r="17000" hidden="1" x14ac:dyDescent="0.25"/>
    <row r="17001" hidden="1" x14ac:dyDescent="0.25"/>
    <row r="17002" hidden="1" x14ac:dyDescent="0.25"/>
    <row r="17003" hidden="1" x14ac:dyDescent="0.25"/>
    <row r="17004" hidden="1" x14ac:dyDescent="0.25"/>
    <row r="17005" hidden="1" x14ac:dyDescent="0.25"/>
    <row r="17006" hidden="1" x14ac:dyDescent="0.25"/>
    <row r="17007" hidden="1" x14ac:dyDescent="0.25"/>
    <row r="17008" hidden="1" x14ac:dyDescent="0.25"/>
    <row r="17009" hidden="1" x14ac:dyDescent="0.25"/>
    <row r="17010" hidden="1" x14ac:dyDescent="0.25"/>
    <row r="17011" hidden="1" x14ac:dyDescent="0.25"/>
    <row r="17012" hidden="1" x14ac:dyDescent="0.25"/>
    <row r="17013" hidden="1" x14ac:dyDescent="0.25"/>
    <row r="17014" hidden="1" x14ac:dyDescent="0.25"/>
    <row r="17015" hidden="1" x14ac:dyDescent="0.25"/>
    <row r="17016" hidden="1" x14ac:dyDescent="0.25"/>
    <row r="17017" hidden="1" x14ac:dyDescent="0.25"/>
    <row r="17018" hidden="1" x14ac:dyDescent="0.25"/>
    <row r="17019" hidden="1" x14ac:dyDescent="0.25"/>
    <row r="17020" hidden="1" x14ac:dyDescent="0.25"/>
    <row r="17021" hidden="1" x14ac:dyDescent="0.25"/>
    <row r="17022" hidden="1" x14ac:dyDescent="0.25"/>
    <row r="17023" hidden="1" x14ac:dyDescent="0.25"/>
    <row r="17024" hidden="1" x14ac:dyDescent="0.25"/>
    <row r="17025" hidden="1" x14ac:dyDescent="0.25"/>
    <row r="17026" hidden="1" x14ac:dyDescent="0.25"/>
    <row r="17027" hidden="1" x14ac:dyDescent="0.25"/>
    <row r="17028" hidden="1" x14ac:dyDescent="0.25"/>
    <row r="17029" hidden="1" x14ac:dyDescent="0.25"/>
    <row r="17030" hidden="1" x14ac:dyDescent="0.25"/>
    <row r="17031" hidden="1" x14ac:dyDescent="0.25"/>
    <row r="17032" hidden="1" x14ac:dyDescent="0.25"/>
    <row r="17033" hidden="1" x14ac:dyDescent="0.25"/>
    <row r="17034" hidden="1" x14ac:dyDescent="0.25"/>
    <row r="17035" hidden="1" x14ac:dyDescent="0.25"/>
    <row r="17036" hidden="1" x14ac:dyDescent="0.25"/>
    <row r="17037" hidden="1" x14ac:dyDescent="0.25"/>
    <row r="17038" hidden="1" x14ac:dyDescent="0.25"/>
    <row r="17039" hidden="1" x14ac:dyDescent="0.25"/>
    <row r="17040" hidden="1" x14ac:dyDescent="0.25"/>
    <row r="17041" hidden="1" x14ac:dyDescent="0.25"/>
    <row r="17042" hidden="1" x14ac:dyDescent="0.25"/>
    <row r="17043" hidden="1" x14ac:dyDescent="0.25"/>
    <row r="17044" hidden="1" x14ac:dyDescent="0.25"/>
    <row r="17045" hidden="1" x14ac:dyDescent="0.25"/>
    <row r="17046" hidden="1" x14ac:dyDescent="0.25"/>
    <row r="17047" hidden="1" x14ac:dyDescent="0.25"/>
    <row r="17048" hidden="1" x14ac:dyDescent="0.25"/>
    <row r="17049" hidden="1" x14ac:dyDescent="0.25"/>
    <row r="17050" hidden="1" x14ac:dyDescent="0.25"/>
    <row r="17051" hidden="1" x14ac:dyDescent="0.25"/>
    <row r="17052" hidden="1" x14ac:dyDescent="0.25"/>
    <row r="17053" hidden="1" x14ac:dyDescent="0.25"/>
    <row r="17054" hidden="1" x14ac:dyDescent="0.25"/>
    <row r="17055" hidden="1" x14ac:dyDescent="0.25"/>
    <row r="17056" hidden="1" x14ac:dyDescent="0.25"/>
    <row r="17057" hidden="1" x14ac:dyDescent="0.25"/>
    <row r="17058" hidden="1" x14ac:dyDescent="0.25"/>
    <row r="17059" hidden="1" x14ac:dyDescent="0.25"/>
    <row r="17060" hidden="1" x14ac:dyDescent="0.25"/>
    <row r="17061" hidden="1" x14ac:dyDescent="0.25"/>
    <row r="17062" hidden="1" x14ac:dyDescent="0.25"/>
    <row r="17063" hidden="1" x14ac:dyDescent="0.25"/>
    <row r="17064" hidden="1" x14ac:dyDescent="0.25"/>
    <row r="17065" hidden="1" x14ac:dyDescent="0.25"/>
    <row r="17066" hidden="1" x14ac:dyDescent="0.25"/>
    <row r="17067" hidden="1" x14ac:dyDescent="0.25"/>
    <row r="17068" hidden="1" x14ac:dyDescent="0.25"/>
    <row r="17069" hidden="1" x14ac:dyDescent="0.25"/>
    <row r="17070" hidden="1" x14ac:dyDescent="0.25"/>
    <row r="17071" hidden="1" x14ac:dyDescent="0.25"/>
    <row r="17072" hidden="1" x14ac:dyDescent="0.25"/>
    <row r="17073" hidden="1" x14ac:dyDescent="0.25"/>
    <row r="17074" hidden="1" x14ac:dyDescent="0.25"/>
    <row r="17075" hidden="1" x14ac:dyDescent="0.25"/>
    <row r="17076" hidden="1" x14ac:dyDescent="0.25"/>
    <row r="17077" hidden="1" x14ac:dyDescent="0.25"/>
    <row r="17078" hidden="1" x14ac:dyDescent="0.25"/>
    <row r="17079" hidden="1" x14ac:dyDescent="0.25"/>
    <row r="17080" hidden="1" x14ac:dyDescent="0.25"/>
    <row r="17081" hidden="1" x14ac:dyDescent="0.25"/>
    <row r="17082" hidden="1" x14ac:dyDescent="0.25"/>
    <row r="17083" hidden="1" x14ac:dyDescent="0.25"/>
    <row r="17084" hidden="1" x14ac:dyDescent="0.25"/>
    <row r="17085" hidden="1" x14ac:dyDescent="0.25"/>
    <row r="17086" hidden="1" x14ac:dyDescent="0.25"/>
    <row r="17087" hidden="1" x14ac:dyDescent="0.25"/>
    <row r="17088" hidden="1" x14ac:dyDescent="0.25"/>
    <row r="17089" hidden="1" x14ac:dyDescent="0.25"/>
    <row r="17090" hidden="1" x14ac:dyDescent="0.25"/>
    <row r="17091" hidden="1" x14ac:dyDescent="0.25"/>
    <row r="17092" hidden="1" x14ac:dyDescent="0.25"/>
    <row r="17093" ht="30" hidden="1" customHeight="1" x14ac:dyDescent="0.25"/>
    <row r="17094" hidden="1" x14ac:dyDescent="0.25"/>
    <row r="17095" hidden="1" x14ac:dyDescent="0.25"/>
    <row r="17096" hidden="1" x14ac:dyDescent="0.25"/>
    <row r="17097" hidden="1" x14ac:dyDescent="0.25"/>
    <row r="17098" hidden="1" x14ac:dyDescent="0.25"/>
    <row r="17099" hidden="1" x14ac:dyDescent="0.25"/>
    <row r="17100" hidden="1" x14ac:dyDescent="0.25"/>
    <row r="17101" hidden="1" x14ac:dyDescent="0.25"/>
    <row r="17102" hidden="1" x14ac:dyDescent="0.25"/>
    <row r="17103" hidden="1" x14ac:dyDescent="0.25"/>
    <row r="17104" hidden="1" x14ac:dyDescent="0.25"/>
    <row r="17105" hidden="1" x14ac:dyDescent="0.25"/>
    <row r="17106" hidden="1" x14ac:dyDescent="0.25"/>
    <row r="17107" hidden="1" x14ac:dyDescent="0.25"/>
    <row r="17108" hidden="1" x14ac:dyDescent="0.25"/>
    <row r="17109" hidden="1" x14ac:dyDescent="0.25"/>
    <row r="17110" hidden="1" x14ac:dyDescent="0.25"/>
    <row r="17111" hidden="1" x14ac:dyDescent="0.25"/>
    <row r="17112" hidden="1" x14ac:dyDescent="0.25"/>
    <row r="17113" hidden="1" x14ac:dyDescent="0.25"/>
    <row r="17114" hidden="1" x14ac:dyDescent="0.25"/>
    <row r="17115" hidden="1" x14ac:dyDescent="0.25"/>
    <row r="17116" hidden="1" x14ac:dyDescent="0.25"/>
    <row r="17117" hidden="1" x14ac:dyDescent="0.25"/>
    <row r="17118" hidden="1" x14ac:dyDescent="0.25"/>
    <row r="17119" hidden="1" x14ac:dyDescent="0.25"/>
    <row r="17120" hidden="1" x14ac:dyDescent="0.25"/>
    <row r="17121" hidden="1" x14ac:dyDescent="0.25"/>
    <row r="17122" hidden="1" x14ac:dyDescent="0.25"/>
    <row r="17123" hidden="1" x14ac:dyDescent="0.25"/>
    <row r="17124" hidden="1" x14ac:dyDescent="0.25"/>
    <row r="17125" hidden="1" x14ac:dyDescent="0.25"/>
    <row r="17126" hidden="1" x14ac:dyDescent="0.25"/>
    <row r="17127" hidden="1" x14ac:dyDescent="0.25"/>
    <row r="17128" hidden="1" x14ac:dyDescent="0.25"/>
    <row r="17129" hidden="1" x14ac:dyDescent="0.25"/>
    <row r="17130" hidden="1" x14ac:dyDescent="0.25"/>
    <row r="17131" hidden="1" x14ac:dyDescent="0.25"/>
    <row r="17132" hidden="1" x14ac:dyDescent="0.25"/>
    <row r="17133" hidden="1" x14ac:dyDescent="0.25"/>
    <row r="17134" hidden="1" x14ac:dyDescent="0.25"/>
    <row r="17135" hidden="1" x14ac:dyDescent="0.25"/>
    <row r="17136" hidden="1" x14ac:dyDescent="0.25"/>
    <row r="17137" hidden="1" x14ac:dyDescent="0.25"/>
    <row r="17138" hidden="1" x14ac:dyDescent="0.25"/>
    <row r="17139" hidden="1" x14ac:dyDescent="0.25"/>
    <row r="17140" hidden="1" x14ac:dyDescent="0.25"/>
    <row r="17141" hidden="1" x14ac:dyDescent="0.25"/>
    <row r="17142" hidden="1" x14ac:dyDescent="0.25"/>
    <row r="17143" hidden="1" x14ac:dyDescent="0.25"/>
    <row r="17144" hidden="1" x14ac:dyDescent="0.25"/>
    <row r="17145" hidden="1" x14ac:dyDescent="0.25"/>
    <row r="17146" hidden="1" x14ac:dyDescent="0.25"/>
    <row r="17147" hidden="1" x14ac:dyDescent="0.25"/>
    <row r="17148" hidden="1" x14ac:dyDescent="0.25"/>
    <row r="17149" hidden="1" x14ac:dyDescent="0.25"/>
    <row r="17150" hidden="1" x14ac:dyDescent="0.25"/>
    <row r="17151" hidden="1" x14ac:dyDescent="0.25"/>
    <row r="17152" hidden="1" x14ac:dyDescent="0.25"/>
    <row r="17153" hidden="1" x14ac:dyDescent="0.25"/>
    <row r="17154" hidden="1" x14ac:dyDescent="0.25"/>
    <row r="17155" hidden="1" x14ac:dyDescent="0.25"/>
    <row r="17156" hidden="1" x14ac:dyDescent="0.25"/>
    <row r="17157" hidden="1" x14ac:dyDescent="0.25"/>
    <row r="17158" hidden="1" x14ac:dyDescent="0.25"/>
    <row r="17159" hidden="1" x14ac:dyDescent="0.25"/>
    <row r="17160" hidden="1" x14ac:dyDescent="0.25"/>
    <row r="17161" hidden="1" x14ac:dyDescent="0.25"/>
    <row r="17162" hidden="1" x14ac:dyDescent="0.25"/>
    <row r="17163" hidden="1" x14ac:dyDescent="0.25"/>
    <row r="17164" hidden="1" x14ac:dyDescent="0.25"/>
    <row r="17165" hidden="1" x14ac:dyDescent="0.25"/>
    <row r="17166" hidden="1" x14ac:dyDescent="0.25"/>
    <row r="17167" hidden="1" x14ac:dyDescent="0.25"/>
    <row r="17168" hidden="1" x14ac:dyDescent="0.25"/>
    <row r="17169" hidden="1" x14ac:dyDescent="0.25"/>
    <row r="17170" hidden="1" x14ac:dyDescent="0.25"/>
    <row r="17171" hidden="1" x14ac:dyDescent="0.25"/>
    <row r="17172" hidden="1" x14ac:dyDescent="0.25"/>
    <row r="17173" hidden="1" x14ac:dyDescent="0.25"/>
    <row r="17174" hidden="1" x14ac:dyDescent="0.25"/>
    <row r="17175" hidden="1" x14ac:dyDescent="0.25"/>
    <row r="17176" hidden="1" x14ac:dyDescent="0.25"/>
    <row r="17177" hidden="1" x14ac:dyDescent="0.25"/>
    <row r="17178" hidden="1" x14ac:dyDescent="0.25"/>
    <row r="17179" hidden="1" x14ac:dyDescent="0.25"/>
    <row r="17180" hidden="1" x14ac:dyDescent="0.25"/>
    <row r="17181" hidden="1" x14ac:dyDescent="0.25"/>
    <row r="17182" hidden="1" x14ac:dyDescent="0.25"/>
    <row r="17183" hidden="1" x14ac:dyDescent="0.25"/>
    <row r="17184" hidden="1" x14ac:dyDescent="0.25"/>
    <row r="17185" hidden="1" x14ac:dyDescent="0.25"/>
    <row r="17186" hidden="1" x14ac:dyDescent="0.25"/>
    <row r="17187" hidden="1" x14ac:dyDescent="0.25"/>
    <row r="17188" hidden="1" x14ac:dyDescent="0.25"/>
    <row r="17189" hidden="1" x14ac:dyDescent="0.25"/>
    <row r="17190" hidden="1" x14ac:dyDescent="0.25"/>
    <row r="17191" hidden="1" x14ac:dyDescent="0.25"/>
    <row r="17192" hidden="1" x14ac:dyDescent="0.25"/>
    <row r="17193" hidden="1" x14ac:dyDescent="0.25"/>
    <row r="17194" hidden="1" x14ac:dyDescent="0.25"/>
    <row r="17195" hidden="1" x14ac:dyDescent="0.25"/>
    <row r="17196" hidden="1" x14ac:dyDescent="0.25"/>
    <row r="17197" hidden="1" x14ac:dyDescent="0.25"/>
    <row r="17198" hidden="1" x14ac:dyDescent="0.25"/>
    <row r="17199" hidden="1" x14ac:dyDescent="0.25"/>
    <row r="17200" hidden="1" x14ac:dyDescent="0.25"/>
    <row r="17201" hidden="1" x14ac:dyDescent="0.25"/>
    <row r="17202" hidden="1" x14ac:dyDescent="0.25"/>
    <row r="17203" hidden="1" x14ac:dyDescent="0.25"/>
    <row r="17204" hidden="1" x14ac:dyDescent="0.25"/>
    <row r="17205" hidden="1" x14ac:dyDescent="0.25"/>
    <row r="17206" hidden="1" x14ac:dyDescent="0.25"/>
    <row r="17207" hidden="1" x14ac:dyDescent="0.25"/>
    <row r="17208" hidden="1" x14ac:dyDescent="0.25"/>
    <row r="17209" hidden="1" x14ac:dyDescent="0.25"/>
    <row r="17210" hidden="1" x14ac:dyDescent="0.25"/>
    <row r="17211" hidden="1" x14ac:dyDescent="0.25"/>
    <row r="17212" hidden="1" x14ac:dyDescent="0.25"/>
    <row r="17213" hidden="1" x14ac:dyDescent="0.25"/>
    <row r="17214" hidden="1" x14ac:dyDescent="0.25"/>
    <row r="17215" hidden="1" x14ac:dyDescent="0.25"/>
    <row r="17216" hidden="1" x14ac:dyDescent="0.25"/>
    <row r="17217" hidden="1" x14ac:dyDescent="0.25"/>
    <row r="17218" hidden="1" x14ac:dyDescent="0.25"/>
    <row r="17219" hidden="1" x14ac:dyDescent="0.25"/>
    <row r="17220" hidden="1" x14ac:dyDescent="0.25"/>
    <row r="17221" hidden="1" x14ac:dyDescent="0.25"/>
    <row r="17222" hidden="1" x14ac:dyDescent="0.25"/>
    <row r="17223" hidden="1" x14ac:dyDescent="0.25"/>
    <row r="17224" hidden="1" x14ac:dyDescent="0.25"/>
    <row r="17225" hidden="1" x14ac:dyDescent="0.25"/>
    <row r="17226" hidden="1" x14ac:dyDescent="0.25"/>
    <row r="17227" hidden="1" x14ac:dyDescent="0.25"/>
    <row r="17228" hidden="1" x14ac:dyDescent="0.25"/>
    <row r="17229" hidden="1" x14ac:dyDescent="0.25"/>
    <row r="17230" hidden="1" x14ac:dyDescent="0.25"/>
    <row r="17231" hidden="1" x14ac:dyDescent="0.25"/>
    <row r="17232" hidden="1" x14ac:dyDescent="0.25"/>
    <row r="17233" hidden="1" x14ac:dyDescent="0.25"/>
    <row r="17234" hidden="1" x14ac:dyDescent="0.25"/>
    <row r="17235" hidden="1" x14ac:dyDescent="0.25"/>
    <row r="17236" hidden="1" x14ac:dyDescent="0.25"/>
    <row r="17237" hidden="1" x14ac:dyDescent="0.25"/>
    <row r="17238" hidden="1" x14ac:dyDescent="0.25"/>
    <row r="17239" hidden="1" x14ac:dyDescent="0.25"/>
    <row r="17240" hidden="1" x14ac:dyDescent="0.25"/>
    <row r="17241" hidden="1" x14ac:dyDescent="0.25"/>
    <row r="17242" hidden="1" x14ac:dyDescent="0.25"/>
    <row r="17243" hidden="1" x14ac:dyDescent="0.25"/>
    <row r="17244" hidden="1" x14ac:dyDescent="0.25"/>
    <row r="17245" hidden="1" x14ac:dyDescent="0.25"/>
    <row r="17246" hidden="1" x14ac:dyDescent="0.25"/>
    <row r="17247" hidden="1" x14ac:dyDescent="0.25"/>
    <row r="17248" hidden="1" x14ac:dyDescent="0.25"/>
    <row r="17249" hidden="1" x14ac:dyDescent="0.25"/>
    <row r="17250" hidden="1" x14ac:dyDescent="0.25"/>
    <row r="17251" hidden="1" x14ac:dyDescent="0.25"/>
    <row r="17252" hidden="1" x14ac:dyDescent="0.25"/>
    <row r="17253" hidden="1" x14ac:dyDescent="0.25"/>
    <row r="17254" hidden="1" x14ac:dyDescent="0.25"/>
    <row r="17255" hidden="1" x14ac:dyDescent="0.25"/>
    <row r="17256" hidden="1" x14ac:dyDescent="0.25"/>
    <row r="17257" hidden="1" x14ac:dyDescent="0.25"/>
    <row r="17258" hidden="1" x14ac:dyDescent="0.25"/>
    <row r="17259" hidden="1" x14ac:dyDescent="0.25"/>
    <row r="17260" hidden="1" x14ac:dyDescent="0.25"/>
    <row r="17261" hidden="1" x14ac:dyDescent="0.25"/>
    <row r="17262" hidden="1" x14ac:dyDescent="0.25"/>
    <row r="17263" hidden="1" x14ac:dyDescent="0.25"/>
    <row r="17264" hidden="1" x14ac:dyDescent="0.25"/>
    <row r="17265" hidden="1" x14ac:dyDescent="0.25"/>
    <row r="17266" hidden="1" x14ac:dyDescent="0.25"/>
    <row r="17267" hidden="1" x14ac:dyDescent="0.25"/>
    <row r="17268" hidden="1" x14ac:dyDescent="0.25"/>
    <row r="17269" hidden="1" x14ac:dyDescent="0.25"/>
    <row r="17270" hidden="1" x14ac:dyDescent="0.25"/>
    <row r="17271" hidden="1" x14ac:dyDescent="0.25"/>
    <row r="17272" hidden="1" x14ac:dyDescent="0.25"/>
    <row r="17273" hidden="1" x14ac:dyDescent="0.25"/>
    <row r="17274" hidden="1" x14ac:dyDescent="0.25"/>
    <row r="17275" hidden="1" x14ac:dyDescent="0.25"/>
    <row r="17276" hidden="1" x14ac:dyDescent="0.25"/>
    <row r="17277" hidden="1" x14ac:dyDescent="0.25"/>
    <row r="17278" hidden="1" x14ac:dyDescent="0.25"/>
    <row r="17279" hidden="1" x14ac:dyDescent="0.25"/>
    <row r="17280" hidden="1" x14ac:dyDescent="0.25"/>
    <row r="17281" hidden="1" x14ac:dyDescent="0.25"/>
    <row r="17282" hidden="1" x14ac:dyDescent="0.25"/>
    <row r="17283" hidden="1" x14ac:dyDescent="0.25"/>
    <row r="17284" hidden="1" x14ac:dyDescent="0.25"/>
    <row r="17285" hidden="1" x14ac:dyDescent="0.25"/>
    <row r="17286" hidden="1" x14ac:dyDescent="0.25"/>
    <row r="17287" hidden="1" x14ac:dyDescent="0.25"/>
    <row r="17288" hidden="1" x14ac:dyDescent="0.25"/>
    <row r="17289" hidden="1" x14ac:dyDescent="0.25"/>
    <row r="17290" hidden="1" x14ac:dyDescent="0.25"/>
    <row r="17291" hidden="1" x14ac:dyDescent="0.25"/>
    <row r="17292" hidden="1" x14ac:dyDescent="0.25"/>
    <row r="17293" hidden="1" x14ac:dyDescent="0.25"/>
    <row r="17294" hidden="1" x14ac:dyDescent="0.25"/>
    <row r="17295" hidden="1" x14ac:dyDescent="0.25"/>
    <row r="17296" hidden="1" x14ac:dyDescent="0.25"/>
    <row r="17297" hidden="1" x14ac:dyDescent="0.25"/>
    <row r="17298" hidden="1" x14ac:dyDescent="0.25"/>
    <row r="17299" hidden="1" x14ac:dyDescent="0.25"/>
    <row r="17300" hidden="1" x14ac:dyDescent="0.25"/>
    <row r="17301" hidden="1" x14ac:dyDescent="0.25"/>
    <row r="17302" hidden="1" x14ac:dyDescent="0.25"/>
    <row r="17303" hidden="1" x14ac:dyDescent="0.25"/>
    <row r="17304" hidden="1" x14ac:dyDescent="0.25"/>
    <row r="17305" hidden="1" x14ac:dyDescent="0.25"/>
    <row r="17306" hidden="1" x14ac:dyDescent="0.25"/>
    <row r="17307" hidden="1" x14ac:dyDescent="0.25"/>
    <row r="17308" hidden="1" x14ac:dyDescent="0.25"/>
    <row r="17309" hidden="1" x14ac:dyDescent="0.25"/>
    <row r="17310" hidden="1" x14ac:dyDescent="0.25"/>
    <row r="17311" hidden="1" x14ac:dyDescent="0.25"/>
    <row r="17312" hidden="1" x14ac:dyDescent="0.25"/>
    <row r="17313" hidden="1" x14ac:dyDescent="0.25"/>
    <row r="17314" hidden="1" x14ac:dyDescent="0.25"/>
    <row r="17315" hidden="1" x14ac:dyDescent="0.25"/>
    <row r="17316" hidden="1" x14ac:dyDescent="0.25"/>
    <row r="17317" hidden="1" x14ac:dyDescent="0.25"/>
    <row r="17318" hidden="1" x14ac:dyDescent="0.25"/>
    <row r="17319" hidden="1" x14ac:dyDescent="0.25"/>
    <row r="17320" hidden="1" x14ac:dyDescent="0.25"/>
    <row r="17321" hidden="1" x14ac:dyDescent="0.25"/>
    <row r="17322" hidden="1" x14ac:dyDescent="0.25"/>
    <row r="17323" hidden="1" x14ac:dyDescent="0.25"/>
    <row r="17324" hidden="1" x14ac:dyDescent="0.25"/>
    <row r="17325" hidden="1" x14ac:dyDescent="0.25"/>
    <row r="17326" hidden="1" x14ac:dyDescent="0.25"/>
    <row r="17327" hidden="1" x14ac:dyDescent="0.25"/>
    <row r="17328" hidden="1" x14ac:dyDescent="0.25"/>
    <row r="17329" hidden="1" x14ac:dyDescent="0.25"/>
    <row r="17330" hidden="1" x14ac:dyDescent="0.25"/>
    <row r="17331" hidden="1" x14ac:dyDescent="0.25"/>
    <row r="17332" hidden="1" x14ac:dyDescent="0.25"/>
    <row r="17333" hidden="1" x14ac:dyDescent="0.25"/>
    <row r="17334" hidden="1" x14ac:dyDescent="0.25"/>
    <row r="17335" hidden="1" x14ac:dyDescent="0.25"/>
    <row r="17336" hidden="1" x14ac:dyDescent="0.25"/>
    <row r="17337" hidden="1" x14ac:dyDescent="0.25"/>
    <row r="17338" hidden="1" x14ac:dyDescent="0.25"/>
    <row r="17339" hidden="1" x14ac:dyDescent="0.25"/>
    <row r="17340" hidden="1" x14ac:dyDescent="0.25"/>
    <row r="17341" hidden="1" x14ac:dyDescent="0.25"/>
    <row r="17342" hidden="1" x14ac:dyDescent="0.25"/>
    <row r="17343" hidden="1" x14ac:dyDescent="0.25"/>
    <row r="17344" hidden="1" x14ac:dyDescent="0.25"/>
    <row r="17345" hidden="1" x14ac:dyDescent="0.25"/>
    <row r="17346" hidden="1" x14ac:dyDescent="0.25"/>
    <row r="17347" hidden="1" x14ac:dyDescent="0.25"/>
    <row r="17348" hidden="1" x14ac:dyDescent="0.25"/>
    <row r="17349" hidden="1" x14ac:dyDescent="0.25"/>
    <row r="17350" hidden="1" x14ac:dyDescent="0.25"/>
    <row r="17351" hidden="1" x14ac:dyDescent="0.25"/>
    <row r="17352" hidden="1" x14ac:dyDescent="0.25"/>
    <row r="17353" hidden="1" x14ac:dyDescent="0.25"/>
    <row r="17354" hidden="1" x14ac:dyDescent="0.25"/>
    <row r="17355" hidden="1" x14ac:dyDescent="0.25"/>
    <row r="17356" hidden="1" x14ac:dyDescent="0.25"/>
    <row r="17357" hidden="1" x14ac:dyDescent="0.25"/>
    <row r="17358" hidden="1" x14ac:dyDescent="0.25"/>
    <row r="17359" hidden="1" x14ac:dyDescent="0.25"/>
    <row r="17360" hidden="1" x14ac:dyDescent="0.25"/>
    <row r="17361" hidden="1" x14ac:dyDescent="0.25"/>
    <row r="17362" hidden="1" x14ac:dyDescent="0.25"/>
    <row r="17363" hidden="1" x14ac:dyDescent="0.25"/>
    <row r="17364" hidden="1" x14ac:dyDescent="0.25"/>
    <row r="17365" ht="30" hidden="1" customHeight="1" x14ac:dyDescent="0.25"/>
    <row r="17366" hidden="1" x14ac:dyDescent="0.25"/>
    <row r="17367" hidden="1" x14ac:dyDescent="0.25"/>
    <row r="17368" hidden="1" x14ac:dyDescent="0.25"/>
    <row r="17369" hidden="1" x14ac:dyDescent="0.25"/>
    <row r="17370" hidden="1" x14ac:dyDescent="0.25"/>
    <row r="17371" hidden="1" x14ac:dyDescent="0.25"/>
    <row r="17372" hidden="1" x14ac:dyDescent="0.25"/>
    <row r="17373" hidden="1" x14ac:dyDescent="0.25"/>
    <row r="17374" hidden="1" x14ac:dyDescent="0.25"/>
    <row r="17375" hidden="1" x14ac:dyDescent="0.25"/>
    <row r="17376" hidden="1" x14ac:dyDescent="0.25"/>
    <row r="17377" hidden="1" x14ac:dyDescent="0.25"/>
    <row r="17378" hidden="1" x14ac:dyDescent="0.25"/>
    <row r="17379" hidden="1" x14ac:dyDescent="0.25"/>
    <row r="17380" hidden="1" x14ac:dyDescent="0.25"/>
    <row r="17381" hidden="1" x14ac:dyDescent="0.25"/>
    <row r="17382" hidden="1" x14ac:dyDescent="0.25"/>
    <row r="17383" hidden="1" x14ac:dyDescent="0.25"/>
    <row r="17384" hidden="1" x14ac:dyDescent="0.25"/>
    <row r="17385" hidden="1" x14ac:dyDescent="0.25"/>
    <row r="17386" hidden="1" x14ac:dyDescent="0.25"/>
    <row r="17387" hidden="1" x14ac:dyDescent="0.25"/>
    <row r="17388" hidden="1" x14ac:dyDescent="0.25"/>
    <row r="17389" hidden="1" x14ac:dyDescent="0.25"/>
    <row r="17390" hidden="1" x14ac:dyDescent="0.25"/>
    <row r="17391" hidden="1" x14ac:dyDescent="0.25"/>
    <row r="17392" hidden="1" x14ac:dyDescent="0.25"/>
    <row r="17393" hidden="1" x14ac:dyDescent="0.25"/>
    <row r="17394" hidden="1" x14ac:dyDescent="0.25"/>
    <row r="17395" hidden="1" x14ac:dyDescent="0.25"/>
    <row r="17396" hidden="1" x14ac:dyDescent="0.25"/>
    <row r="17397" hidden="1" x14ac:dyDescent="0.25"/>
    <row r="17398" hidden="1" x14ac:dyDescent="0.25"/>
    <row r="17399" hidden="1" x14ac:dyDescent="0.25"/>
    <row r="17400" hidden="1" x14ac:dyDescent="0.25"/>
    <row r="17401" hidden="1" x14ac:dyDescent="0.25"/>
    <row r="17402" hidden="1" x14ac:dyDescent="0.25"/>
    <row r="17403" hidden="1" x14ac:dyDescent="0.25"/>
    <row r="17404" hidden="1" x14ac:dyDescent="0.25"/>
    <row r="17405" hidden="1" x14ac:dyDescent="0.25"/>
    <row r="17406" hidden="1" x14ac:dyDescent="0.25"/>
    <row r="17407" hidden="1" x14ac:dyDescent="0.25"/>
    <row r="17408" hidden="1" x14ac:dyDescent="0.25"/>
    <row r="17409" hidden="1" x14ac:dyDescent="0.25"/>
    <row r="17410" hidden="1" x14ac:dyDescent="0.25"/>
    <row r="17411" hidden="1" x14ac:dyDescent="0.25"/>
    <row r="17412" hidden="1" x14ac:dyDescent="0.25"/>
    <row r="17413" hidden="1" x14ac:dyDescent="0.25"/>
    <row r="17414" hidden="1" x14ac:dyDescent="0.25"/>
    <row r="17415" hidden="1" x14ac:dyDescent="0.25"/>
    <row r="17416" hidden="1" x14ac:dyDescent="0.25"/>
    <row r="17417" hidden="1" x14ac:dyDescent="0.25"/>
    <row r="17418" hidden="1" x14ac:dyDescent="0.25"/>
    <row r="17419" hidden="1" x14ac:dyDescent="0.25"/>
    <row r="17420" hidden="1" x14ac:dyDescent="0.25"/>
    <row r="17421" hidden="1" x14ac:dyDescent="0.25"/>
    <row r="17422" hidden="1" x14ac:dyDescent="0.25"/>
    <row r="17423" hidden="1" x14ac:dyDescent="0.25"/>
    <row r="17424" hidden="1" x14ac:dyDescent="0.25"/>
    <row r="17425" hidden="1" x14ac:dyDescent="0.25"/>
    <row r="17426" hidden="1" x14ac:dyDescent="0.25"/>
    <row r="17427" hidden="1" x14ac:dyDescent="0.25"/>
    <row r="17428" hidden="1" x14ac:dyDescent="0.25"/>
    <row r="17429" hidden="1" x14ac:dyDescent="0.25"/>
    <row r="17430" hidden="1" x14ac:dyDescent="0.25"/>
    <row r="17431" hidden="1" x14ac:dyDescent="0.25"/>
    <row r="17432" hidden="1" x14ac:dyDescent="0.25"/>
    <row r="17433" hidden="1" x14ac:dyDescent="0.25"/>
    <row r="17434" hidden="1" x14ac:dyDescent="0.25"/>
    <row r="17435" hidden="1" x14ac:dyDescent="0.25"/>
    <row r="17436" hidden="1" x14ac:dyDescent="0.25"/>
    <row r="17437" hidden="1" x14ac:dyDescent="0.25"/>
    <row r="17438" hidden="1" x14ac:dyDescent="0.25"/>
    <row r="17439" hidden="1" x14ac:dyDescent="0.25"/>
    <row r="17440" hidden="1" x14ac:dyDescent="0.25"/>
    <row r="17441" hidden="1" x14ac:dyDescent="0.25"/>
    <row r="17442" hidden="1" x14ac:dyDescent="0.25"/>
    <row r="17443" hidden="1" x14ac:dyDescent="0.25"/>
    <row r="17444" hidden="1" x14ac:dyDescent="0.25"/>
    <row r="17445" hidden="1" x14ac:dyDescent="0.25"/>
    <row r="17446" hidden="1" x14ac:dyDescent="0.25"/>
    <row r="17447" hidden="1" x14ac:dyDescent="0.25"/>
    <row r="17448" hidden="1" x14ac:dyDescent="0.25"/>
    <row r="17449" hidden="1" x14ac:dyDescent="0.25"/>
    <row r="17450" hidden="1" x14ac:dyDescent="0.25"/>
    <row r="17451" hidden="1" x14ac:dyDescent="0.25"/>
    <row r="17452" hidden="1" x14ac:dyDescent="0.25"/>
    <row r="17453" hidden="1" x14ac:dyDescent="0.25"/>
    <row r="17454" hidden="1" x14ac:dyDescent="0.25"/>
    <row r="17455" hidden="1" x14ac:dyDescent="0.25"/>
    <row r="17456" hidden="1" x14ac:dyDescent="0.25"/>
    <row r="17457" hidden="1" x14ac:dyDescent="0.25"/>
    <row r="17458" hidden="1" x14ac:dyDescent="0.25"/>
    <row r="17459" hidden="1" x14ac:dyDescent="0.25"/>
    <row r="17460" hidden="1" x14ac:dyDescent="0.25"/>
    <row r="17461" hidden="1" x14ac:dyDescent="0.25"/>
    <row r="17462" hidden="1" x14ac:dyDescent="0.25"/>
    <row r="17463" hidden="1" x14ac:dyDescent="0.25"/>
    <row r="17464" hidden="1" x14ac:dyDescent="0.25"/>
    <row r="17465" hidden="1" x14ac:dyDescent="0.25"/>
    <row r="17466" hidden="1" x14ac:dyDescent="0.25"/>
    <row r="17467" hidden="1" x14ac:dyDescent="0.25"/>
    <row r="17468" hidden="1" x14ac:dyDescent="0.25"/>
    <row r="17469" hidden="1" x14ac:dyDescent="0.25"/>
    <row r="17470" hidden="1" x14ac:dyDescent="0.25"/>
    <row r="17471" hidden="1" x14ac:dyDescent="0.25"/>
    <row r="17472" hidden="1" x14ac:dyDescent="0.25"/>
    <row r="17473" hidden="1" x14ac:dyDescent="0.25"/>
    <row r="17474" hidden="1" x14ac:dyDescent="0.25"/>
    <row r="17475" hidden="1" x14ac:dyDescent="0.25"/>
    <row r="17476" hidden="1" x14ac:dyDescent="0.25"/>
    <row r="17477" hidden="1" x14ac:dyDescent="0.25"/>
    <row r="17478" hidden="1" x14ac:dyDescent="0.25"/>
    <row r="17479" hidden="1" x14ac:dyDescent="0.25"/>
    <row r="17480" hidden="1" x14ac:dyDescent="0.25"/>
    <row r="17481" hidden="1" x14ac:dyDescent="0.25"/>
    <row r="17482" hidden="1" x14ac:dyDescent="0.25"/>
    <row r="17483" hidden="1" x14ac:dyDescent="0.25"/>
    <row r="17484" hidden="1" x14ac:dyDescent="0.25"/>
    <row r="17485" hidden="1" x14ac:dyDescent="0.25"/>
    <row r="17486" hidden="1" x14ac:dyDescent="0.25"/>
    <row r="17487" hidden="1" x14ac:dyDescent="0.25"/>
    <row r="17488" hidden="1" x14ac:dyDescent="0.25"/>
    <row r="17489" hidden="1" x14ac:dyDescent="0.25"/>
    <row r="17490" hidden="1" x14ac:dyDescent="0.25"/>
    <row r="17491" hidden="1" x14ac:dyDescent="0.25"/>
    <row r="17492" hidden="1" x14ac:dyDescent="0.25"/>
    <row r="17493" hidden="1" x14ac:dyDescent="0.25"/>
    <row r="17494" hidden="1" x14ac:dyDescent="0.25"/>
    <row r="17495" hidden="1" x14ac:dyDescent="0.25"/>
    <row r="17496" hidden="1" x14ac:dyDescent="0.25"/>
    <row r="17497" hidden="1" x14ac:dyDescent="0.25"/>
    <row r="17498" hidden="1" x14ac:dyDescent="0.25"/>
    <row r="17499" hidden="1" x14ac:dyDescent="0.25"/>
    <row r="17500" hidden="1" x14ac:dyDescent="0.25"/>
    <row r="17501" hidden="1" x14ac:dyDescent="0.25"/>
    <row r="17502" hidden="1" x14ac:dyDescent="0.25"/>
    <row r="17503" hidden="1" x14ac:dyDescent="0.25"/>
    <row r="17504" hidden="1" x14ac:dyDescent="0.25"/>
    <row r="17505" hidden="1" x14ac:dyDescent="0.25"/>
    <row r="17506" hidden="1" x14ac:dyDescent="0.25"/>
    <row r="17507" hidden="1" x14ac:dyDescent="0.25"/>
    <row r="17508" hidden="1" x14ac:dyDescent="0.25"/>
    <row r="17509" hidden="1" x14ac:dyDescent="0.25"/>
    <row r="17510" hidden="1" x14ac:dyDescent="0.25"/>
    <row r="17511" hidden="1" x14ac:dyDescent="0.25"/>
    <row r="17512" hidden="1" x14ac:dyDescent="0.25"/>
    <row r="17513" hidden="1" x14ac:dyDescent="0.25"/>
    <row r="17514" hidden="1" x14ac:dyDescent="0.25"/>
    <row r="17515" hidden="1" x14ac:dyDescent="0.25"/>
    <row r="17516" hidden="1" x14ac:dyDescent="0.25"/>
    <row r="17517" hidden="1" x14ac:dyDescent="0.25"/>
    <row r="17518" hidden="1" x14ac:dyDescent="0.25"/>
    <row r="17519" hidden="1" x14ac:dyDescent="0.25"/>
    <row r="17520" hidden="1" x14ac:dyDescent="0.25"/>
    <row r="17521" hidden="1" x14ac:dyDescent="0.25"/>
    <row r="17522" hidden="1" x14ac:dyDescent="0.25"/>
    <row r="17523" hidden="1" x14ac:dyDescent="0.25"/>
    <row r="17524" hidden="1" x14ac:dyDescent="0.25"/>
    <row r="17525" hidden="1" x14ac:dyDescent="0.25"/>
    <row r="17526" hidden="1" x14ac:dyDescent="0.25"/>
    <row r="17527" hidden="1" x14ac:dyDescent="0.25"/>
    <row r="17528" hidden="1" x14ac:dyDescent="0.25"/>
    <row r="17529" hidden="1" x14ac:dyDescent="0.25"/>
    <row r="17530" hidden="1" x14ac:dyDescent="0.25"/>
    <row r="17531" hidden="1" x14ac:dyDescent="0.25"/>
    <row r="17532" hidden="1" x14ac:dyDescent="0.25"/>
    <row r="17533" hidden="1" x14ac:dyDescent="0.25"/>
    <row r="17534" hidden="1" x14ac:dyDescent="0.25"/>
    <row r="17535" hidden="1" x14ac:dyDescent="0.25"/>
    <row r="17536" hidden="1" x14ac:dyDescent="0.25"/>
    <row r="17537" hidden="1" x14ac:dyDescent="0.25"/>
    <row r="17538" hidden="1" x14ac:dyDescent="0.25"/>
    <row r="17539" hidden="1" x14ac:dyDescent="0.25"/>
    <row r="17540" hidden="1" x14ac:dyDescent="0.25"/>
    <row r="17541" hidden="1" x14ac:dyDescent="0.25"/>
    <row r="17542" hidden="1" x14ac:dyDescent="0.25"/>
    <row r="17543" hidden="1" x14ac:dyDescent="0.25"/>
    <row r="17544" hidden="1" x14ac:dyDescent="0.25"/>
    <row r="17545" hidden="1" x14ac:dyDescent="0.25"/>
    <row r="17546" hidden="1" x14ac:dyDescent="0.25"/>
    <row r="17547" hidden="1" x14ac:dyDescent="0.25"/>
    <row r="17548" hidden="1" x14ac:dyDescent="0.25"/>
    <row r="17549" hidden="1" x14ac:dyDescent="0.25"/>
    <row r="17550" hidden="1" x14ac:dyDescent="0.25"/>
    <row r="17551" hidden="1" x14ac:dyDescent="0.25"/>
    <row r="17552" hidden="1" x14ac:dyDescent="0.25"/>
    <row r="17553" hidden="1" x14ac:dyDescent="0.25"/>
    <row r="17554" hidden="1" x14ac:dyDescent="0.25"/>
    <row r="17555" hidden="1" x14ac:dyDescent="0.25"/>
    <row r="17556" hidden="1" x14ac:dyDescent="0.25"/>
    <row r="17557" hidden="1" x14ac:dyDescent="0.25"/>
    <row r="17558" hidden="1" x14ac:dyDescent="0.25"/>
    <row r="17559" hidden="1" x14ac:dyDescent="0.25"/>
    <row r="17560" hidden="1" x14ac:dyDescent="0.25"/>
    <row r="17561" hidden="1" x14ac:dyDescent="0.25"/>
    <row r="17562" hidden="1" x14ac:dyDescent="0.25"/>
    <row r="17563" hidden="1" x14ac:dyDescent="0.25"/>
    <row r="17564" hidden="1" x14ac:dyDescent="0.25"/>
    <row r="17565" hidden="1" x14ac:dyDescent="0.25"/>
    <row r="17566" hidden="1" x14ac:dyDescent="0.25"/>
    <row r="17567" hidden="1" x14ac:dyDescent="0.25"/>
    <row r="17568" hidden="1" x14ac:dyDescent="0.25"/>
    <row r="17569" hidden="1" x14ac:dyDescent="0.25"/>
    <row r="17570" hidden="1" x14ac:dyDescent="0.25"/>
    <row r="17571" hidden="1" x14ac:dyDescent="0.25"/>
    <row r="17572" hidden="1" x14ac:dyDescent="0.25"/>
    <row r="17573" hidden="1" x14ac:dyDescent="0.25"/>
    <row r="17574" hidden="1" x14ac:dyDescent="0.25"/>
    <row r="17575" hidden="1" x14ac:dyDescent="0.25"/>
    <row r="17576" hidden="1" x14ac:dyDescent="0.25"/>
    <row r="17577" hidden="1" x14ac:dyDescent="0.25"/>
    <row r="17578" hidden="1" x14ac:dyDescent="0.25"/>
    <row r="17579" hidden="1" x14ac:dyDescent="0.25"/>
    <row r="17580" hidden="1" x14ac:dyDescent="0.25"/>
    <row r="17581" hidden="1" x14ac:dyDescent="0.25"/>
    <row r="17582" hidden="1" x14ac:dyDescent="0.25"/>
    <row r="17583" hidden="1" x14ac:dyDescent="0.25"/>
    <row r="17584" hidden="1" x14ac:dyDescent="0.25"/>
    <row r="17585" hidden="1" x14ac:dyDescent="0.25"/>
    <row r="17586" hidden="1" x14ac:dyDescent="0.25"/>
    <row r="17587" hidden="1" x14ac:dyDescent="0.25"/>
    <row r="17588" hidden="1" x14ac:dyDescent="0.25"/>
    <row r="17589" hidden="1" x14ac:dyDescent="0.25"/>
    <row r="17590" hidden="1" x14ac:dyDescent="0.25"/>
    <row r="17591" hidden="1" x14ac:dyDescent="0.25"/>
    <row r="17592" hidden="1" x14ac:dyDescent="0.25"/>
    <row r="17593" hidden="1" x14ac:dyDescent="0.25"/>
    <row r="17594" hidden="1" x14ac:dyDescent="0.25"/>
    <row r="17595" hidden="1" x14ac:dyDescent="0.25"/>
    <row r="17596" hidden="1" x14ac:dyDescent="0.25"/>
    <row r="17597" hidden="1" x14ac:dyDescent="0.25"/>
    <row r="17598" hidden="1" x14ac:dyDescent="0.25"/>
    <row r="17599" hidden="1" x14ac:dyDescent="0.25"/>
    <row r="17600" hidden="1" x14ac:dyDescent="0.25"/>
    <row r="17601" hidden="1" x14ac:dyDescent="0.25"/>
    <row r="17602" hidden="1" x14ac:dyDescent="0.25"/>
    <row r="17603" hidden="1" x14ac:dyDescent="0.25"/>
    <row r="17604" hidden="1" x14ac:dyDescent="0.25"/>
    <row r="17605" hidden="1" x14ac:dyDescent="0.25"/>
    <row r="17606" hidden="1" x14ac:dyDescent="0.25"/>
    <row r="17607" hidden="1" x14ac:dyDescent="0.25"/>
    <row r="17608" hidden="1" x14ac:dyDescent="0.25"/>
    <row r="17609" hidden="1" x14ac:dyDescent="0.25"/>
    <row r="17610" hidden="1" x14ac:dyDescent="0.25"/>
    <row r="17611" hidden="1" x14ac:dyDescent="0.25"/>
    <row r="17612" hidden="1" x14ac:dyDescent="0.25"/>
    <row r="17613" hidden="1" x14ac:dyDescent="0.25"/>
    <row r="17614" hidden="1" x14ac:dyDescent="0.25"/>
    <row r="17615" hidden="1" x14ac:dyDescent="0.25"/>
    <row r="17616" hidden="1" x14ac:dyDescent="0.25"/>
    <row r="17617" hidden="1" x14ac:dyDescent="0.25"/>
    <row r="17618" hidden="1" x14ac:dyDescent="0.25"/>
    <row r="17619" hidden="1" x14ac:dyDescent="0.25"/>
    <row r="17620" hidden="1" x14ac:dyDescent="0.25"/>
    <row r="17621" hidden="1" x14ac:dyDescent="0.25"/>
    <row r="17622" hidden="1" x14ac:dyDescent="0.25"/>
    <row r="17623" hidden="1" x14ac:dyDescent="0.25"/>
    <row r="17624" hidden="1" x14ac:dyDescent="0.25"/>
    <row r="17625" hidden="1" x14ac:dyDescent="0.25"/>
    <row r="17626" hidden="1" x14ac:dyDescent="0.25"/>
    <row r="17627" hidden="1" x14ac:dyDescent="0.25"/>
    <row r="17628" hidden="1" x14ac:dyDescent="0.25"/>
    <row r="17629" hidden="1" x14ac:dyDescent="0.25"/>
    <row r="17630" hidden="1" x14ac:dyDescent="0.25"/>
    <row r="17631" hidden="1" x14ac:dyDescent="0.25"/>
    <row r="17632" hidden="1" x14ac:dyDescent="0.25"/>
    <row r="17633" hidden="1" x14ac:dyDescent="0.25"/>
    <row r="17634" hidden="1" x14ac:dyDescent="0.25"/>
    <row r="17635" hidden="1" x14ac:dyDescent="0.25"/>
    <row r="17636" hidden="1" x14ac:dyDescent="0.25"/>
    <row r="17637" hidden="1" x14ac:dyDescent="0.25"/>
    <row r="17638" hidden="1" x14ac:dyDescent="0.25"/>
    <row r="17639" hidden="1" x14ac:dyDescent="0.25"/>
    <row r="17640" hidden="1" x14ac:dyDescent="0.25"/>
    <row r="17641" hidden="1" x14ac:dyDescent="0.25"/>
    <row r="17642" hidden="1" x14ac:dyDescent="0.25"/>
    <row r="17643" hidden="1" x14ac:dyDescent="0.25"/>
    <row r="17644" hidden="1" x14ac:dyDescent="0.25"/>
    <row r="17645" hidden="1" x14ac:dyDescent="0.25"/>
    <row r="17646" hidden="1" x14ac:dyDescent="0.25"/>
    <row r="17647" hidden="1" x14ac:dyDescent="0.25"/>
    <row r="17648" hidden="1" x14ac:dyDescent="0.25"/>
    <row r="17649" hidden="1" x14ac:dyDescent="0.25"/>
    <row r="17650" hidden="1" x14ac:dyDescent="0.25"/>
    <row r="17651" hidden="1" x14ac:dyDescent="0.25"/>
    <row r="17652" hidden="1" x14ac:dyDescent="0.25"/>
    <row r="17653" hidden="1" x14ac:dyDescent="0.25"/>
    <row r="17654" hidden="1" x14ac:dyDescent="0.25"/>
    <row r="17655" hidden="1" x14ac:dyDescent="0.25"/>
    <row r="17656" hidden="1" x14ac:dyDescent="0.25"/>
    <row r="17657" hidden="1" x14ac:dyDescent="0.25"/>
    <row r="17658" hidden="1" x14ac:dyDescent="0.25"/>
    <row r="17659" hidden="1" x14ac:dyDescent="0.25"/>
    <row r="17660" hidden="1" x14ac:dyDescent="0.25"/>
    <row r="17661" hidden="1" x14ac:dyDescent="0.25"/>
    <row r="17662" hidden="1" x14ac:dyDescent="0.25"/>
    <row r="17663" hidden="1" x14ac:dyDescent="0.25"/>
    <row r="17664" hidden="1" x14ac:dyDescent="0.25"/>
    <row r="17665" hidden="1" x14ac:dyDescent="0.25"/>
    <row r="17666" hidden="1" x14ac:dyDescent="0.25"/>
    <row r="17667" hidden="1" x14ac:dyDescent="0.25"/>
    <row r="17668" hidden="1" x14ac:dyDescent="0.25"/>
    <row r="17669" hidden="1" x14ac:dyDescent="0.25"/>
    <row r="17670" hidden="1" x14ac:dyDescent="0.25"/>
    <row r="17671" hidden="1" x14ac:dyDescent="0.25"/>
    <row r="17672" hidden="1" x14ac:dyDescent="0.25"/>
    <row r="17673" hidden="1" x14ac:dyDescent="0.25"/>
    <row r="17674" hidden="1" x14ac:dyDescent="0.25"/>
    <row r="17675" hidden="1" x14ac:dyDescent="0.25"/>
    <row r="17676" hidden="1" x14ac:dyDescent="0.25"/>
    <row r="17677" hidden="1" x14ac:dyDescent="0.25"/>
    <row r="17678" hidden="1" x14ac:dyDescent="0.25"/>
    <row r="17679" hidden="1" x14ac:dyDescent="0.25"/>
    <row r="17680" hidden="1" x14ac:dyDescent="0.25"/>
    <row r="17681" hidden="1" x14ac:dyDescent="0.25"/>
    <row r="17682" hidden="1" x14ac:dyDescent="0.25"/>
    <row r="17683" hidden="1" x14ac:dyDescent="0.25"/>
    <row r="17684" hidden="1" x14ac:dyDescent="0.25"/>
    <row r="17685" hidden="1" x14ac:dyDescent="0.25"/>
    <row r="17686" hidden="1" x14ac:dyDescent="0.25"/>
    <row r="17687" hidden="1" x14ac:dyDescent="0.25"/>
    <row r="17688" hidden="1" x14ac:dyDescent="0.25"/>
    <row r="17689" hidden="1" x14ac:dyDescent="0.25"/>
    <row r="17690" hidden="1" x14ac:dyDescent="0.25"/>
    <row r="17691" hidden="1" x14ac:dyDescent="0.25"/>
    <row r="17692" hidden="1" x14ac:dyDescent="0.25"/>
    <row r="17693" hidden="1" x14ac:dyDescent="0.25"/>
    <row r="17694" hidden="1" x14ac:dyDescent="0.25"/>
    <row r="17695" hidden="1" x14ac:dyDescent="0.25"/>
    <row r="17696" hidden="1" x14ac:dyDescent="0.25"/>
    <row r="17697" hidden="1" x14ac:dyDescent="0.25"/>
    <row r="17698" hidden="1" x14ac:dyDescent="0.25"/>
    <row r="17699" hidden="1" x14ac:dyDescent="0.25"/>
    <row r="17700" hidden="1" x14ac:dyDescent="0.25"/>
    <row r="17701" hidden="1" x14ac:dyDescent="0.25"/>
    <row r="17702" hidden="1" x14ac:dyDescent="0.25"/>
    <row r="17703" hidden="1" x14ac:dyDescent="0.25"/>
    <row r="17704" hidden="1" x14ac:dyDescent="0.25"/>
    <row r="17705" hidden="1" x14ac:dyDescent="0.25"/>
    <row r="17706" hidden="1" x14ac:dyDescent="0.25"/>
    <row r="17707" hidden="1" x14ac:dyDescent="0.25"/>
    <row r="17708" hidden="1" x14ac:dyDescent="0.25"/>
    <row r="17709" hidden="1" x14ac:dyDescent="0.25"/>
    <row r="17710" hidden="1" x14ac:dyDescent="0.25"/>
    <row r="17711" hidden="1" x14ac:dyDescent="0.25"/>
    <row r="17712" hidden="1" x14ac:dyDescent="0.25"/>
    <row r="17713" hidden="1" x14ac:dyDescent="0.25"/>
    <row r="17714" hidden="1" x14ac:dyDescent="0.25"/>
    <row r="17715" hidden="1" x14ac:dyDescent="0.25"/>
    <row r="17716" hidden="1" x14ac:dyDescent="0.25"/>
    <row r="17717" hidden="1" x14ac:dyDescent="0.25"/>
    <row r="17718" hidden="1" x14ac:dyDescent="0.25"/>
    <row r="17719" hidden="1" x14ac:dyDescent="0.25"/>
    <row r="17720" hidden="1" x14ac:dyDescent="0.25"/>
    <row r="17721" hidden="1" x14ac:dyDescent="0.25"/>
    <row r="17722" hidden="1" x14ac:dyDescent="0.25"/>
    <row r="17723" hidden="1" x14ac:dyDescent="0.25"/>
    <row r="17724" hidden="1" x14ac:dyDescent="0.25"/>
    <row r="17725" hidden="1" x14ac:dyDescent="0.25"/>
    <row r="17726" hidden="1" x14ac:dyDescent="0.25"/>
    <row r="17727" hidden="1" x14ac:dyDescent="0.25"/>
    <row r="17728" hidden="1" x14ac:dyDescent="0.25"/>
    <row r="17729" hidden="1" x14ac:dyDescent="0.25"/>
    <row r="17730" hidden="1" x14ac:dyDescent="0.25"/>
    <row r="17731" hidden="1" x14ac:dyDescent="0.25"/>
    <row r="17732" hidden="1" x14ac:dyDescent="0.25"/>
    <row r="17733" hidden="1" x14ac:dyDescent="0.25"/>
    <row r="17734" ht="30" hidden="1" customHeight="1" x14ac:dyDescent="0.25"/>
    <row r="17735" hidden="1" x14ac:dyDescent="0.25"/>
    <row r="17736" hidden="1" x14ac:dyDescent="0.25"/>
    <row r="17737" hidden="1" x14ac:dyDescent="0.25"/>
    <row r="17738" hidden="1" x14ac:dyDescent="0.25"/>
    <row r="17739" hidden="1" x14ac:dyDescent="0.25"/>
    <row r="17740" hidden="1" x14ac:dyDescent="0.25"/>
    <row r="17741" hidden="1" x14ac:dyDescent="0.25"/>
    <row r="17742" hidden="1" x14ac:dyDescent="0.25"/>
    <row r="17743" hidden="1" x14ac:dyDescent="0.25"/>
    <row r="17744" hidden="1" x14ac:dyDescent="0.25"/>
    <row r="17745" hidden="1" x14ac:dyDescent="0.25"/>
    <row r="17746" hidden="1" x14ac:dyDescent="0.25"/>
    <row r="17747" hidden="1" x14ac:dyDescent="0.25"/>
    <row r="17748" hidden="1" x14ac:dyDescent="0.25"/>
    <row r="17749" hidden="1" x14ac:dyDescent="0.25"/>
    <row r="17750" hidden="1" x14ac:dyDescent="0.25"/>
    <row r="17751" hidden="1" x14ac:dyDescent="0.25"/>
    <row r="17752" hidden="1" x14ac:dyDescent="0.25"/>
    <row r="17753" hidden="1" x14ac:dyDescent="0.25"/>
    <row r="17754" hidden="1" x14ac:dyDescent="0.25"/>
    <row r="17755" hidden="1" x14ac:dyDescent="0.25"/>
    <row r="17756" hidden="1" x14ac:dyDescent="0.25"/>
    <row r="17757" hidden="1" x14ac:dyDescent="0.25"/>
    <row r="17758" hidden="1" x14ac:dyDescent="0.25"/>
    <row r="17759" hidden="1" x14ac:dyDescent="0.25"/>
    <row r="17760" hidden="1" x14ac:dyDescent="0.25"/>
    <row r="17761" hidden="1" x14ac:dyDescent="0.25"/>
    <row r="17762" hidden="1" x14ac:dyDescent="0.25"/>
    <row r="17763" hidden="1" x14ac:dyDescent="0.25"/>
    <row r="17764" hidden="1" x14ac:dyDescent="0.25"/>
    <row r="17765" hidden="1" x14ac:dyDescent="0.25"/>
    <row r="17766" hidden="1" x14ac:dyDescent="0.25"/>
    <row r="17767" hidden="1" x14ac:dyDescent="0.25"/>
    <row r="17768" hidden="1" x14ac:dyDescent="0.25"/>
    <row r="17769" hidden="1" x14ac:dyDescent="0.25"/>
    <row r="17770" hidden="1" x14ac:dyDescent="0.25"/>
    <row r="17771" hidden="1" x14ac:dyDescent="0.25"/>
    <row r="17772" hidden="1" x14ac:dyDescent="0.25"/>
    <row r="17773" hidden="1" x14ac:dyDescent="0.25"/>
    <row r="17774" hidden="1" x14ac:dyDescent="0.25"/>
    <row r="17775" hidden="1" x14ac:dyDescent="0.25"/>
    <row r="17776" hidden="1" x14ac:dyDescent="0.25"/>
    <row r="17777" hidden="1" x14ac:dyDescent="0.25"/>
    <row r="17778" hidden="1" x14ac:dyDescent="0.25"/>
    <row r="17779" hidden="1" x14ac:dyDescent="0.25"/>
    <row r="17780" hidden="1" x14ac:dyDescent="0.25"/>
    <row r="17781" hidden="1" x14ac:dyDescent="0.25"/>
    <row r="17782" hidden="1" x14ac:dyDescent="0.25"/>
    <row r="17783" hidden="1" x14ac:dyDescent="0.25"/>
    <row r="17784" hidden="1" x14ac:dyDescent="0.25"/>
    <row r="17785" hidden="1" x14ac:dyDescent="0.25"/>
    <row r="17786" hidden="1" x14ac:dyDescent="0.25"/>
    <row r="17787" hidden="1" x14ac:dyDescent="0.25"/>
    <row r="17788" hidden="1" x14ac:dyDescent="0.25"/>
    <row r="17789" hidden="1" x14ac:dyDescent="0.25"/>
    <row r="17790" hidden="1" x14ac:dyDescent="0.25"/>
    <row r="17791" hidden="1" x14ac:dyDescent="0.25"/>
    <row r="17792" hidden="1" x14ac:dyDescent="0.25"/>
    <row r="17793" hidden="1" x14ac:dyDescent="0.25"/>
    <row r="17794" hidden="1" x14ac:dyDescent="0.25"/>
    <row r="17795" hidden="1" x14ac:dyDescent="0.25"/>
    <row r="17796" hidden="1" x14ac:dyDescent="0.25"/>
    <row r="17797" hidden="1" x14ac:dyDescent="0.25"/>
    <row r="17798" hidden="1" x14ac:dyDescent="0.25"/>
    <row r="17799" hidden="1" x14ac:dyDescent="0.25"/>
    <row r="17800" hidden="1" x14ac:dyDescent="0.25"/>
    <row r="17801" hidden="1" x14ac:dyDescent="0.25"/>
    <row r="17802" hidden="1" x14ac:dyDescent="0.25"/>
    <row r="17803" hidden="1" x14ac:dyDescent="0.25"/>
    <row r="17804" hidden="1" x14ac:dyDescent="0.25"/>
    <row r="17805" hidden="1" x14ac:dyDescent="0.25"/>
    <row r="17806" hidden="1" x14ac:dyDescent="0.25"/>
    <row r="17807" hidden="1" x14ac:dyDescent="0.25"/>
    <row r="17808" hidden="1" x14ac:dyDescent="0.25"/>
    <row r="17809" hidden="1" x14ac:dyDescent="0.25"/>
    <row r="17810" hidden="1" x14ac:dyDescent="0.25"/>
    <row r="17811" hidden="1" x14ac:dyDescent="0.25"/>
    <row r="17812" hidden="1" x14ac:dyDescent="0.25"/>
    <row r="17813" hidden="1" x14ac:dyDescent="0.25"/>
    <row r="17814" hidden="1" x14ac:dyDescent="0.25"/>
    <row r="17815" hidden="1" x14ac:dyDescent="0.25"/>
    <row r="17816" hidden="1" x14ac:dyDescent="0.25"/>
    <row r="17817" hidden="1" x14ac:dyDescent="0.25"/>
    <row r="17818" hidden="1" x14ac:dyDescent="0.25"/>
    <row r="17819" hidden="1" x14ac:dyDescent="0.25"/>
    <row r="17820" hidden="1" x14ac:dyDescent="0.25"/>
    <row r="17821" hidden="1" x14ac:dyDescent="0.25"/>
    <row r="17822" hidden="1" x14ac:dyDescent="0.25"/>
    <row r="17823" hidden="1" x14ac:dyDescent="0.25"/>
    <row r="17824" hidden="1" x14ac:dyDescent="0.25"/>
    <row r="17825" hidden="1" x14ac:dyDescent="0.25"/>
    <row r="17826" hidden="1" x14ac:dyDescent="0.25"/>
    <row r="17827" hidden="1" x14ac:dyDescent="0.25"/>
    <row r="17828" hidden="1" x14ac:dyDescent="0.25"/>
    <row r="17829" hidden="1" x14ac:dyDescent="0.25"/>
    <row r="17830" hidden="1" x14ac:dyDescent="0.25"/>
    <row r="17831" hidden="1" x14ac:dyDescent="0.25"/>
    <row r="17832" hidden="1" x14ac:dyDescent="0.25"/>
    <row r="17833" hidden="1" x14ac:dyDescent="0.25"/>
    <row r="17834" hidden="1" x14ac:dyDescent="0.25"/>
    <row r="17835" hidden="1" x14ac:dyDescent="0.25"/>
    <row r="17836" hidden="1" x14ac:dyDescent="0.25"/>
    <row r="17837" hidden="1" x14ac:dyDescent="0.25"/>
    <row r="17838" hidden="1" x14ac:dyDescent="0.25"/>
    <row r="17839" hidden="1" x14ac:dyDescent="0.25"/>
    <row r="17840" hidden="1" x14ac:dyDescent="0.25"/>
    <row r="17841" hidden="1" x14ac:dyDescent="0.25"/>
    <row r="17842" hidden="1" x14ac:dyDescent="0.25"/>
    <row r="17843" hidden="1" x14ac:dyDescent="0.25"/>
    <row r="17844" hidden="1" x14ac:dyDescent="0.25"/>
    <row r="17845" hidden="1" x14ac:dyDescent="0.25"/>
    <row r="17846" hidden="1" x14ac:dyDescent="0.25"/>
    <row r="17847" hidden="1" x14ac:dyDescent="0.25"/>
    <row r="17848" hidden="1" x14ac:dyDescent="0.25"/>
    <row r="17849" hidden="1" x14ac:dyDescent="0.25"/>
    <row r="17850" hidden="1" x14ac:dyDescent="0.25"/>
    <row r="17851" hidden="1" x14ac:dyDescent="0.25"/>
    <row r="17852" hidden="1" x14ac:dyDescent="0.25"/>
    <row r="17853" hidden="1" x14ac:dyDescent="0.25"/>
    <row r="17854" hidden="1" x14ac:dyDescent="0.25"/>
    <row r="17855" hidden="1" x14ac:dyDescent="0.25"/>
    <row r="17856" hidden="1" x14ac:dyDescent="0.25"/>
    <row r="17857" hidden="1" x14ac:dyDescent="0.25"/>
    <row r="17858" hidden="1" x14ac:dyDescent="0.25"/>
    <row r="17859" hidden="1" x14ac:dyDescent="0.25"/>
    <row r="17860" hidden="1" x14ac:dyDescent="0.25"/>
    <row r="17861" hidden="1" x14ac:dyDescent="0.25"/>
    <row r="17862" hidden="1" x14ac:dyDescent="0.25"/>
    <row r="17863" hidden="1" x14ac:dyDescent="0.25"/>
    <row r="17864" hidden="1" x14ac:dyDescent="0.25"/>
    <row r="17865" hidden="1" x14ac:dyDescent="0.25"/>
    <row r="17866" hidden="1" x14ac:dyDescent="0.25"/>
    <row r="17867" hidden="1" x14ac:dyDescent="0.25"/>
    <row r="17868" hidden="1" x14ac:dyDescent="0.25"/>
    <row r="17869" hidden="1" x14ac:dyDescent="0.25"/>
    <row r="17870" hidden="1" x14ac:dyDescent="0.25"/>
    <row r="17871" hidden="1" x14ac:dyDescent="0.25"/>
    <row r="17872" hidden="1" x14ac:dyDescent="0.25"/>
    <row r="17873" hidden="1" x14ac:dyDescent="0.25"/>
    <row r="17874" hidden="1" x14ac:dyDescent="0.25"/>
    <row r="17875" hidden="1" x14ac:dyDescent="0.25"/>
    <row r="17876" hidden="1" x14ac:dyDescent="0.25"/>
    <row r="17877" hidden="1" x14ac:dyDescent="0.25"/>
    <row r="17878" hidden="1" x14ac:dyDescent="0.25"/>
    <row r="17879" hidden="1" x14ac:dyDescent="0.25"/>
    <row r="17880" hidden="1" x14ac:dyDescent="0.25"/>
    <row r="17881" hidden="1" x14ac:dyDescent="0.25"/>
    <row r="17882" hidden="1" x14ac:dyDescent="0.25"/>
    <row r="17883" hidden="1" x14ac:dyDescent="0.25"/>
    <row r="17884" hidden="1" x14ac:dyDescent="0.25"/>
    <row r="17885" hidden="1" x14ac:dyDescent="0.25"/>
    <row r="17886" hidden="1" x14ac:dyDescent="0.25"/>
    <row r="17887" hidden="1" x14ac:dyDescent="0.25"/>
    <row r="17888" hidden="1" x14ac:dyDescent="0.25"/>
    <row r="17889" hidden="1" x14ac:dyDescent="0.25"/>
    <row r="17890" hidden="1" x14ac:dyDescent="0.25"/>
    <row r="17891" hidden="1" x14ac:dyDescent="0.25"/>
    <row r="17892" hidden="1" x14ac:dyDescent="0.25"/>
    <row r="17893" hidden="1" x14ac:dyDescent="0.25"/>
    <row r="17894" hidden="1" x14ac:dyDescent="0.25"/>
    <row r="17895" hidden="1" x14ac:dyDescent="0.25"/>
    <row r="17896" hidden="1" x14ac:dyDescent="0.25"/>
    <row r="17897" hidden="1" x14ac:dyDescent="0.25"/>
    <row r="17898" hidden="1" x14ac:dyDescent="0.25"/>
    <row r="17899" hidden="1" x14ac:dyDescent="0.25"/>
    <row r="17900" hidden="1" x14ac:dyDescent="0.25"/>
    <row r="17901" hidden="1" x14ac:dyDescent="0.25"/>
    <row r="17902" hidden="1" x14ac:dyDescent="0.25"/>
    <row r="17903" hidden="1" x14ac:dyDescent="0.25"/>
    <row r="17904" hidden="1" x14ac:dyDescent="0.25"/>
    <row r="17905" hidden="1" x14ac:dyDescent="0.25"/>
    <row r="17906" hidden="1" x14ac:dyDescent="0.25"/>
    <row r="17907" hidden="1" x14ac:dyDescent="0.25"/>
    <row r="17908" hidden="1" x14ac:dyDescent="0.25"/>
    <row r="17909" hidden="1" x14ac:dyDescent="0.25"/>
    <row r="17910" hidden="1" x14ac:dyDescent="0.25"/>
    <row r="17911" hidden="1" x14ac:dyDescent="0.25"/>
    <row r="17912" hidden="1" x14ac:dyDescent="0.25"/>
    <row r="17913" hidden="1" x14ac:dyDescent="0.25"/>
    <row r="17914" hidden="1" x14ac:dyDescent="0.25"/>
    <row r="17915" hidden="1" x14ac:dyDescent="0.25"/>
    <row r="17916" hidden="1" x14ac:dyDescent="0.25"/>
    <row r="17917" hidden="1" x14ac:dyDescent="0.25"/>
    <row r="17918" hidden="1" x14ac:dyDescent="0.25"/>
    <row r="17919" hidden="1" x14ac:dyDescent="0.25"/>
    <row r="17920" hidden="1" x14ac:dyDescent="0.25"/>
    <row r="17921" hidden="1" x14ac:dyDescent="0.25"/>
    <row r="17922" hidden="1" x14ac:dyDescent="0.25"/>
    <row r="17923" hidden="1" x14ac:dyDescent="0.25"/>
    <row r="17924" hidden="1" x14ac:dyDescent="0.25"/>
    <row r="17925" hidden="1" x14ac:dyDescent="0.25"/>
    <row r="17926" hidden="1" x14ac:dyDescent="0.25"/>
    <row r="17927" hidden="1" x14ac:dyDescent="0.25"/>
    <row r="17928" hidden="1" x14ac:dyDescent="0.25"/>
    <row r="17929" hidden="1" x14ac:dyDescent="0.25"/>
    <row r="17930" hidden="1" x14ac:dyDescent="0.25"/>
    <row r="17931" hidden="1" x14ac:dyDescent="0.25"/>
    <row r="17932" hidden="1" x14ac:dyDescent="0.25"/>
    <row r="17933" hidden="1" x14ac:dyDescent="0.25"/>
    <row r="17934" hidden="1" x14ac:dyDescent="0.25"/>
    <row r="17935" hidden="1" x14ac:dyDescent="0.25"/>
    <row r="17936" hidden="1" x14ac:dyDescent="0.25"/>
    <row r="17937" hidden="1" x14ac:dyDescent="0.25"/>
    <row r="17938" hidden="1" x14ac:dyDescent="0.25"/>
    <row r="17939" hidden="1" x14ac:dyDescent="0.25"/>
    <row r="17940" hidden="1" x14ac:dyDescent="0.25"/>
    <row r="17941" hidden="1" x14ac:dyDescent="0.25"/>
    <row r="17942" hidden="1" x14ac:dyDescent="0.25"/>
    <row r="17943" hidden="1" x14ac:dyDescent="0.25"/>
    <row r="17944" hidden="1" x14ac:dyDescent="0.25"/>
    <row r="17945" hidden="1" x14ac:dyDescent="0.25"/>
    <row r="17946" hidden="1" x14ac:dyDescent="0.25"/>
    <row r="17947" hidden="1" x14ac:dyDescent="0.25"/>
    <row r="17948" hidden="1" x14ac:dyDescent="0.25"/>
    <row r="17949" hidden="1" x14ac:dyDescent="0.25"/>
    <row r="17950" hidden="1" x14ac:dyDescent="0.25"/>
    <row r="17951" hidden="1" x14ac:dyDescent="0.25"/>
    <row r="17952" hidden="1" x14ac:dyDescent="0.25"/>
    <row r="17953" hidden="1" x14ac:dyDescent="0.25"/>
    <row r="17954" hidden="1" x14ac:dyDescent="0.25"/>
    <row r="17955" hidden="1" x14ac:dyDescent="0.25"/>
    <row r="17956" hidden="1" x14ac:dyDescent="0.25"/>
    <row r="17957" hidden="1" x14ac:dyDescent="0.25"/>
    <row r="17958" hidden="1" x14ac:dyDescent="0.25"/>
    <row r="17959" hidden="1" x14ac:dyDescent="0.25"/>
    <row r="17960" hidden="1" x14ac:dyDescent="0.25"/>
    <row r="17961" hidden="1" x14ac:dyDescent="0.25"/>
    <row r="17962" hidden="1" x14ac:dyDescent="0.25"/>
    <row r="17963" hidden="1" x14ac:dyDescent="0.25"/>
    <row r="17964" hidden="1" x14ac:dyDescent="0.25"/>
    <row r="17965" hidden="1" x14ac:dyDescent="0.25"/>
    <row r="17966" hidden="1" x14ac:dyDescent="0.25"/>
    <row r="17967" hidden="1" x14ac:dyDescent="0.25"/>
    <row r="17968" hidden="1" x14ac:dyDescent="0.25"/>
    <row r="17969" hidden="1" x14ac:dyDescent="0.25"/>
    <row r="17970" hidden="1" x14ac:dyDescent="0.25"/>
    <row r="17971" hidden="1" x14ac:dyDescent="0.25"/>
    <row r="17972" hidden="1" x14ac:dyDescent="0.25"/>
    <row r="17973" hidden="1" x14ac:dyDescent="0.25"/>
    <row r="17974" hidden="1" x14ac:dyDescent="0.25"/>
    <row r="17975" hidden="1" x14ac:dyDescent="0.25"/>
    <row r="17976" hidden="1" x14ac:dyDescent="0.25"/>
    <row r="17977" hidden="1" x14ac:dyDescent="0.25"/>
    <row r="17978" hidden="1" x14ac:dyDescent="0.25"/>
    <row r="17979" hidden="1" x14ac:dyDescent="0.25"/>
    <row r="17980" hidden="1" x14ac:dyDescent="0.25"/>
    <row r="17981" hidden="1" x14ac:dyDescent="0.25"/>
    <row r="17982" hidden="1" x14ac:dyDescent="0.25"/>
    <row r="17983" hidden="1" x14ac:dyDescent="0.25"/>
    <row r="17984" hidden="1" x14ac:dyDescent="0.25"/>
    <row r="17985" hidden="1" x14ac:dyDescent="0.25"/>
    <row r="17986" hidden="1" x14ac:dyDescent="0.25"/>
    <row r="17987" hidden="1" x14ac:dyDescent="0.25"/>
    <row r="17988" hidden="1" x14ac:dyDescent="0.25"/>
    <row r="17989" hidden="1" x14ac:dyDescent="0.25"/>
    <row r="17990" hidden="1" x14ac:dyDescent="0.25"/>
    <row r="17991" hidden="1" x14ac:dyDescent="0.25"/>
    <row r="17992" hidden="1" x14ac:dyDescent="0.25"/>
    <row r="17993" hidden="1" x14ac:dyDescent="0.25"/>
    <row r="17994" hidden="1" x14ac:dyDescent="0.25"/>
    <row r="17995" hidden="1" x14ac:dyDescent="0.25"/>
    <row r="17996" hidden="1" x14ac:dyDescent="0.25"/>
    <row r="17997" hidden="1" x14ac:dyDescent="0.25"/>
    <row r="17998" hidden="1" x14ac:dyDescent="0.25"/>
    <row r="17999" hidden="1" x14ac:dyDescent="0.25"/>
    <row r="18000" hidden="1" x14ac:dyDescent="0.25"/>
    <row r="18001" hidden="1" x14ac:dyDescent="0.25"/>
    <row r="18002" hidden="1" x14ac:dyDescent="0.25"/>
    <row r="18003" hidden="1" x14ac:dyDescent="0.25"/>
    <row r="18004" hidden="1" x14ac:dyDescent="0.25"/>
    <row r="18005" hidden="1" x14ac:dyDescent="0.25"/>
    <row r="18006" hidden="1" x14ac:dyDescent="0.25"/>
    <row r="18007" hidden="1" x14ac:dyDescent="0.25"/>
    <row r="18008" hidden="1" x14ac:dyDescent="0.25"/>
    <row r="18009" hidden="1" x14ac:dyDescent="0.25"/>
    <row r="18010" hidden="1" x14ac:dyDescent="0.25"/>
    <row r="18011" hidden="1" x14ac:dyDescent="0.25"/>
    <row r="18012" hidden="1" x14ac:dyDescent="0.25"/>
    <row r="18013" hidden="1" x14ac:dyDescent="0.25"/>
    <row r="18014" hidden="1" x14ac:dyDescent="0.25"/>
    <row r="18015" hidden="1" x14ac:dyDescent="0.25"/>
    <row r="18016" hidden="1" x14ac:dyDescent="0.25"/>
    <row r="18017" hidden="1" x14ac:dyDescent="0.25"/>
    <row r="18018" hidden="1" x14ac:dyDescent="0.25"/>
    <row r="18019" hidden="1" x14ac:dyDescent="0.25"/>
    <row r="18020" hidden="1" x14ac:dyDescent="0.25"/>
    <row r="18021" hidden="1" x14ac:dyDescent="0.25"/>
    <row r="18022" hidden="1" x14ac:dyDescent="0.25"/>
    <row r="18023" hidden="1" x14ac:dyDescent="0.25"/>
    <row r="18024" hidden="1" x14ac:dyDescent="0.25"/>
    <row r="18025" hidden="1" x14ac:dyDescent="0.25"/>
    <row r="18026" hidden="1" x14ac:dyDescent="0.25"/>
    <row r="18027" hidden="1" x14ac:dyDescent="0.25"/>
    <row r="18028" hidden="1" x14ac:dyDescent="0.25"/>
    <row r="18029" hidden="1" x14ac:dyDescent="0.25"/>
    <row r="18030" hidden="1" x14ac:dyDescent="0.25"/>
    <row r="18031" hidden="1" x14ac:dyDescent="0.25"/>
    <row r="18032" hidden="1" x14ac:dyDescent="0.25"/>
    <row r="18033" hidden="1" x14ac:dyDescent="0.25"/>
    <row r="18034" hidden="1" x14ac:dyDescent="0.25"/>
    <row r="18035" hidden="1" x14ac:dyDescent="0.25"/>
    <row r="18036" hidden="1" x14ac:dyDescent="0.25"/>
    <row r="18037" hidden="1" x14ac:dyDescent="0.25"/>
    <row r="18038" hidden="1" x14ac:dyDescent="0.25"/>
    <row r="18039" hidden="1" x14ac:dyDescent="0.25"/>
    <row r="18040" hidden="1" x14ac:dyDescent="0.25"/>
    <row r="18041" hidden="1" x14ac:dyDescent="0.25"/>
    <row r="18042" hidden="1" x14ac:dyDescent="0.25"/>
    <row r="18043" hidden="1" x14ac:dyDescent="0.25"/>
    <row r="18044" hidden="1" x14ac:dyDescent="0.25"/>
    <row r="18045" hidden="1" x14ac:dyDescent="0.25"/>
    <row r="18046" hidden="1" x14ac:dyDescent="0.25"/>
    <row r="18047" hidden="1" x14ac:dyDescent="0.25"/>
    <row r="18048" hidden="1" x14ac:dyDescent="0.25"/>
    <row r="18049" hidden="1" x14ac:dyDescent="0.25"/>
    <row r="18050" hidden="1" x14ac:dyDescent="0.25"/>
    <row r="18051" hidden="1" x14ac:dyDescent="0.25"/>
    <row r="18052" hidden="1" x14ac:dyDescent="0.25"/>
    <row r="18053" hidden="1" x14ac:dyDescent="0.25"/>
    <row r="18054" hidden="1" x14ac:dyDescent="0.25"/>
    <row r="18055" hidden="1" x14ac:dyDescent="0.25"/>
    <row r="18056" hidden="1" x14ac:dyDescent="0.25"/>
    <row r="18057" hidden="1" x14ac:dyDescent="0.25"/>
    <row r="18058" hidden="1" x14ac:dyDescent="0.25"/>
    <row r="18059" hidden="1" x14ac:dyDescent="0.25"/>
    <row r="18060" hidden="1" x14ac:dyDescent="0.25"/>
    <row r="18061" hidden="1" x14ac:dyDescent="0.25"/>
    <row r="18062" hidden="1" x14ac:dyDescent="0.25"/>
    <row r="18063" hidden="1" x14ac:dyDescent="0.25"/>
    <row r="18064" hidden="1" x14ac:dyDescent="0.25"/>
    <row r="18065" hidden="1" x14ac:dyDescent="0.25"/>
    <row r="18066" hidden="1" x14ac:dyDescent="0.25"/>
    <row r="18067" hidden="1" x14ac:dyDescent="0.25"/>
    <row r="18068" hidden="1" x14ac:dyDescent="0.25"/>
    <row r="18069" hidden="1" x14ac:dyDescent="0.25"/>
    <row r="18070" hidden="1" x14ac:dyDescent="0.25"/>
    <row r="18071" hidden="1" x14ac:dyDescent="0.25"/>
    <row r="18072" hidden="1" x14ac:dyDescent="0.25"/>
    <row r="18073" hidden="1" x14ac:dyDescent="0.25"/>
    <row r="18074" hidden="1" x14ac:dyDescent="0.25"/>
    <row r="18075" hidden="1" x14ac:dyDescent="0.25"/>
    <row r="18076" hidden="1" x14ac:dyDescent="0.25"/>
    <row r="18077" hidden="1" x14ac:dyDescent="0.25"/>
    <row r="18078" hidden="1" x14ac:dyDescent="0.25"/>
    <row r="18079" hidden="1" x14ac:dyDescent="0.25"/>
    <row r="18080" hidden="1" x14ac:dyDescent="0.25"/>
    <row r="18081" hidden="1" x14ac:dyDescent="0.25"/>
    <row r="18082" hidden="1" x14ac:dyDescent="0.25"/>
    <row r="18083" hidden="1" x14ac:dyDescent="0.25"/>
    <row r="18084" hidden="1" x14ac:dyDescent="0.25"/>
    <row r="18085" hidden="1" x14ac:dyDescent="0.25"/>
    <row r="18086" ht="30" hidden="1" customHeight="1" x14ac:dyDescent="0.25"/>
    <row r="18087" hidden="1" x14ac:dyDescent="0.25"/>
    <row r="18088" hidden="1" x14ac:dyDescent="0.25"/>
    <row r="18089" hidden="1" x14ac:dyDescent="0.25"/>
    <row r="18090" hidden="1" x14ac:dyDescent="0.25"/>
    <row r="18091" hidden="1" x14ac:dyDescent="0.25"/>
    <row r="18092" hidden="1" x14ac:dyDescent="0.25"/>
    <row r="18093" hidden="1" x14ac:dyDescent="0.25"/>
    <row r="18094" hidden="1" x14ac:dyDescent="0.25"/>
    <row r="18095" hidden="1" x14ac:dyDescent="0.25"/>
    <row r="18096" hidden="1" x14ac:dyDescent="0.25"/>
    <row r="18097" hidden="1" x14ac:dyDescent="0.25"/>
    <row r="18098" hidden="1" x14ac:dyDescent="0.25"/>
    <row r="18099" hidden="1" x14ac:dyDescent="0.25"/>
    <row r="18100" hidden="1" x14ac:dyDescent="0.25"/>
    <row r="18101" hidden="1" x14ac:dyDescent="0.25"/>
    <row r="18102" hidden="1" x14ac:dyDescent="0.25"/>
    <row r="18103" hidden="1" x14ac:dyDescent="0.25"/>
    <row r="18104" hidden="1" x14ac:dyDescent="0.25"/>
    <row r="18105" hidden="1" x14ac:dyDescent="0.25"/>
    <row r="18106" hidden="1" x14ac:dyDescent="0.25"/>
    <row r="18107" hidden="1" x14ac:dyDescent="0.25"/>
    <row r="18108" hidden="1" x14ac:dyDescent="0.25"/>
    <row r="18109" hidden="1" x14ac:dyDescent="0.25"/>
    <row r="18110" hidden="1" x14ac:dyDescent="0.25"/>
    <row r="18111" hidden="1" x14ac:dyDescent="0.25"/>
    <row r="18112" hidden="1" x14ac:dyDescent="0.25"/>
    <row r="18113" hidden="1" x14ac:dyDescent="0.25"/>
    <row r="18114" hidden="1" x14ac:dyDescent="0.25"/>
    <row r="18115" hidden="1" x14ac:dyDescent="0.25"/>
    <row r="18116" hidden="1" x14ac:dyDescent="0.25"/>
    <row r="18117" hidden="1" x14ac:dyDescent="0.25"/>
    <row r="18118" hidden="1" x14ac:dyDescent="0.25"/>
    <row r="18119" hidden="1" x14ac:dyDescent="0.25"/>
    <row r="18120" hidden="1" x14ac:dyDescent="0.25"/>
    <row r="18121" hidden="1" x14ac:dyDescent="0.25"/>
    <row r="18122" hidden="1" x14ac:dyDescent="0.25"/>
    <row r="18123" hidden="1" x14ac:dyDescent="0.25"/>
    <row r="18124" hidden="1" x14ac:dyDescent="0.25"/>
    <row r="18125" hidden="1" x14ac:dyDescent="0.25"/>
    <row r="18126" hidden="1" x14ac:dyDescent="0.25"/>
    <row r="18127" hidden="1" x14ac:dyDescent="0.25"/>
    <row r="18128" hidden="1" x14ac:dyDescent="0.25"/>
    <row r="18129" hidden="1" x14ac:dyDescent="0.25"/>
    <row r="18130" hidden="1" x14ac:dyDescent="0.25"/>
    <row r="18131" hidden="1" x14ac:dyDescent="0.25"/>
    <row r="18132" hidden="1" x14ac:dyDescent="0.25"/>
    <row r="18133" hidden="1" x14ac:dyDescent="0.25"/>
    <row r="18134" hidden="1" x14ac:dyDescent="0.25"/>
    <row r="18135" hidden="1" x14ac:dyDescent="0.25"/>
    <row r="18136" hidden="1" x14ac:dyDescent="0.25"/>
    <row r="18137" hidden="1" x14ac:dyDescent="0.25"/>
    <row r="18138" hidden="1" x14ac:dyDescent="0.25"/>
    <row r="18139" hidden="1" x14ac:dyDescent="0.25"/>
    <row r="18140" hidden="1" x14ac:dyDescent="0.25"/>
    <row r="18141" hidden="1" x14ac:dyDescent="0.25"/>
    <row r="18142" hidden="1" x14ac:dyDescent="0.25"/>
    <row r="18143" hidden="1" x14ac:dyDescent="0.25"/>
    <row r="18144" hidden="1" x14ac:dyDescent="0.25"/>
    <row r="18145" hidden="1" x14ac:dyDescent="0.25"/>
    <row r="18146" hidden="1" x14ac:dyDescent="0.25"/>
    <row r="18147" hidden="1" x14ac:dyDescent="0.25"/>
    <row r="18148" hidden="1" x14ac:dyDescent="0.25"/>
    <row r="18149" hidden="1" x14ac:dyDescent="0.25"/>
    <row r="18150" hidden="1" x14ac:dyDescent="0.25"/>
    <row r="18151" hidden="1" x14ac:dyDescent="0.25"/>
    <row r="18152" hidden="1" x14ac:dyDescent="0.25"/>
    <row r="18153" hidden="1" x14ac:dyDescent="0.25"/>
    <row r="18154" hidden="1" x14ac:dyDescent="0.25"/>
    <row r="18155" hidden="1" x14ac:dyDescent="0.25"/>
    <row r="18156" hidden="1" x14ac:dyDescent="0.25"/>
    <row r="18157" hidden="1" x14ac:dyDescent="0.25"/>
    <row r="18158" hidden="1" x14ac:dyDescent="0.25"/>
    <row r="18159" hidden="1" x14ac:dyDescent="0.25"/>
    <row r="18160" hidden="1" x14ac:dyDescent="0.25"/>
    <row r="18161" hidden="1" x14ac:dyDescent="0.25"/>
    <row r="18162" hidden="1" x14ac:dyDescent="0.25"/>
    <row r="18163" hidden="1" x14ac:dyDescent="0.25"/>
    <row r="18164" hidden="1" x14ac:dyDescent="0.25"/>
    <row r="18165" hidden="1" x14ac:dyDescent="0.25"/>
    <row r="18166" hidden="1" x14ac:dyDescent="0.25"/>
    <row r="18167" hidden="1" x14ac:dyDescent="0.25"/>
    <row r="18168" hidden="1" x14ac:dyDescent="0.25"/>
    <row r="18169" hidden="1" x14ac:dyDescent="0.25"/>
    <row r="18170" hidden="1" x14ac:dyDescent="0.25"/>
    <row r="18171" hidden="1" x14ac:dyDescent="0.25"/>
    <row r="18172" hidden="1" x14ac:dyDescent="0.25"/>
    <row r="18173" hidden="1" x14ac:dyDescent="0.25"/>
    <row r="18174" hidden="1" x14ac:dyDescent="0.25"/>
    <row r="18175" hidden="1" x14ac:dyDescent="0.25"/>
    <row r="18176" hidden="1" x14ac:dyDescent="0.25"/>
    <row r="18177" hidden="1" x14ac:dyDescent="0.25"/>
    <row r="18178" hidden="1" x14ac:dyDescent="0.25"/>
    <row r="18179" hidden="1" x14ac:dyDescent="0.25"/>
    <row r="18180" hidden="1" x14ac:dyDescent="0.25"/>
    <row r="18181" hidden="1" x14ac:dyDescent="0.25"/>
    <row r="18182" hidden="1" x14ac:dyDescent="0.25"/>
    <row r="18183" hidden="1" x14ac:dyDescent="0.25"/>
    <row r="18184" hidden="1" x14ac:dyDescent="0.25"/>
    <row r="18185" hidden="1" x14ac:dyDescent="0.25"/>
    <row r="18186" hidden="1" x14ac:dyDescent="0.25"/>
    <row r="18187" hidden="1" x14ac:dyDescent="0.25"/>
    <row r="18188" hidden="1" x14ac:dyDescent="0.25"/>
    <row r="18189" hidden="1" x14ac:dyDescent="0.25"/>
    <row r="18190" hidden="1" x14ac:dyDescent="0.25"/>
    <row r="18191" hidden="1" x14ac:dyDescent="0.25"/>
    <row r="18192" hidden="1" x14ac:dyDescent="0.25"/>
    <row r="18193" hidden="1" x14ac:dyDescent="0.25"/>
    <row r="18194" hidden="1" x14ac:dyDescent="0.25"/>
    <row r="18195" hidden="1" x14ac:dyDescent="0.25"/>
    <row r="18196" hidden="1" x14ac:dyDescent="0.25"/>
    <row r="18197" hidden="1" x14ac:dyDescent="0.25"/>
    <row r="18198" hidden="1" x14ac:dyDescent="0.25"/>
    <row r="18199" hidden="1" x14ac:dyDescent="0.25"/>
    <row r="18200" hidden="1" x14ac:dyDescent="0.25"/>
    <row r="18201" hidden="1" x14ac:dyDescent="0.25"/>
    <row r="18202" hidden="1" x14ac:dyDescent="0.25"/>
    <row r="18203" hidden="1" x14ac:dyDescent="0.25"/>
    <row r="18204" hidden="1" x14ac:dyDescent="0.25"/>
    <row r="18205" hidden="1" x14ac:dyDescent="0.25"/>
    <row r="18206" hidden="1" x14ac:dyDescent="0.25"/>
    <row r="18207" hidden="1" x14ac:dyDescent="0.25"/>
    <row r="18208" hidden="1" x14ac:dyDescent="0.25"/>
    <row r="18209" hidden="1" x14ac:dyDescent="0.25"/>
    <row r="18210" hidden="1" x14ac:dyDescent="0.25"/>
    <row r="18211" hidden="1" x14ac:dyDescent="0.25"/>
    <row r="18212" hidden="1" x14ac:dyDescent="0.25"/>
    <row r="18213" hidden="1" x14ac:dyDescent="0.25"/>
    <row r="18214" hidden="1" x14ac:dyDescent="0.25"/>
    <row r="18215" hidden="1" x14ac:dyDescent="0.25"/>
    <row r="18216" hidden="1" x14ac:dyDescent="0.25"/>
    <row r="18217" hidden="1" x14ac:dyDescent="0.25"/>
    <row r="18218" hidden="1" x14ac:dyDescent="0.25"/>
    <row r="18219" hidden="1" x14ac:dyDescent="0.25"/>
    <row r="18220" hidden="1" x14ac:dyDescent="0.25"/>
    <row r="18221" hidden="1" x14ac:dyDescent="0.25"/>
    <row r="18222" hidden="1" x14ac:dyDescent="0.25"/>
    <row r="18223" hidden="1" x14ac:dyDescent="0.25"/>
    <row r="18224" hidden="1" x14ac:dyDescent="0.25"/>
    <row r="18225" hidden="1" x14ac:dyDescent="0.25"/>
    <row r="18226" hidden="1" x14ac:dyDescent="0.25"/>
    <row r="18227" hidden="1" x14ac:dyDescent="0.25"/>
    <row r="18228" hidden="1" x14ac:dyDescent="0.25"/>
    <row r="18229" hidden="1" x14ac:dyDescent="0.25"/>
    <row r="18230" hidden="1" x14ac:dyDescent="0.25"/>
    <row r="18231" hidden="1" x14ac:dyDescent="0.25"/>
    <row r="18232" hidden="1" x14ac:dyDescent="0.25"/>
    <row r="18233" hidden="1" x14ac:dyDescent="0.25"/>
    <row r="18234" hidden="1" x14ac:dyDescent="0.25"/>
    <row r="18235" hidden="1" x14ac:dyDescent="0.25"/>
    <row r="18236" hidden="1" x14ac:dyDescent="0.25"/>
    <row r="18237" hidden="1" x14ac:dyDescent="0.25"/>
    <row r="18238" hidden="1" x14ac:dyDescent="0.25"/>
    <row r="18239" hidden="1" x14ac:dyDescent="0.25"/>
    <row r="18240" hidden="1" x14ac:dyDescent="0.25"/>
    <row r="18241" hidden="1" x14ac:dyDescent="0.25"/>
    <row r="18242" hidden="1" x14ac:dyDescent="0.25"/>
    <row r="18243" hidden="1" x14ac:dyDescent="0.25"/>
    <row r="18244" hidden="1" x14ac:dyDescent="0.25"/>
    <row r="18245" hidden="1" x14ac:dyDescent="0.25"/>
    <row r="18246" hidden="1" x14ac:dyDescent="0.25"/>
    <row r="18247" hidden="1" x14ac:dyDescent="0.25"/>
    <row r="18248" hidden="1" x14ac:dyDescent="0.25"/>
    <row r="18249" hidden="1" x14ac:dyDescent="0.25"/>
    <row r="18250" hidden="1" x14ac:dyDescent="0.25"/>
    <row r="18251" hidden="1" x14ac:dyDescent="0.25"/>
    <row r="18252" hidden="1" x14ac:dyDescent="0.25"/>
    <row r="18253" hidden="1" x14ac:dyDescent="0.25"/>
    <row r="18254" hidden="1" x14ac:dyDescent="0.25"/>
    <row r="18255" hidden="1" x14ac:dyDescent="0.25"/>
    <row r="18256" hidden="1" x14ac:dyDescent="0.25"/>
    <row r="18257" hidden="1" x14ac:dyDescent="0.25"/>
    <row r="18258" hidden="1" x14ac:dyDescent="0.25"/>
    <row r="18259" hidden="1" x14ac:dyDescent="0.25"/>
    <row r="18260" hidden="1" x14ac:dyDescent="0.25"/>
    <row r="18261" hidden="1" x14ac:dyDescent="0.25"/>
    <row r="18262" hidden="1" x14ac:dyDescent="0.25"/>
    <row r="18263" hidden="1" x14ac:dyDescent="0.25"/>
    <row r="18264" hidden="1" x14ac:dyDescent="0.25"/>
    <row r="18265" hidden="1" x14ac:dyDescent="0.25"/>
    <row r="18266" hidden="1" x14ac:dyDescent="0.25"/>
    <row r="18267" hidden="1" x14ac:dyDescent="0.25"/>
    <row r="18268" hidden="1" x14ac:dyDescent="0.25"/>
    <row r="18269" hidden="1" x14ac:dyDescent="0.25"/>
    <row r="18270" hidden="1" x14ac:dyDescent="0.25"/>
    <row r="18271" hidden="1" x14ac:dyDescent="0.25"/>
    <row r="18272" hidden="1" x14ac:dyDescent="0.25"/>
    <row r="18273" hidden="1" x14ac:dyDescent="0.25"/>
    <row r="18274" hidden="1" x14ac:dyDescent="0.25"/>
    <row r="18275" hidden="1" x14ac:dyDescent="0.25"/>
    <row r="18276" hidden="1" x14ac:dyDescent="0.25"/>
    <row r="18277" hidden="1" x14ac:dyDescent="0.25"/>
    <row r="18278" hidden="1" x14ac:dyDescent="0.25"/>
    <row r="18279" hidden="1" x14ac:dyDescent="0.25"/>
    <row r="18280" hidden="1" x14ac:dyDescent="0.25"/>
    <row r="18281" hidden="1" x14ac:dyDescent="0.25"/>
    <row r="18282" hidden="1" x14ac:dyDescent="0.25"/>
    <row r="18283" hidden="1" x14ac:dyDescent="0.25"/>
    <row r="18284" hidden="1" x14ac:dyDescent="0.25"/>
    <row r="18285" hidden="1" x14ac:dyDescent="0.25"/>
    <row r="18286" hidden="1" x14ac:dyDescent="0.25"/>
    <row r="18287" hidden="1" x14ac:dyDescent="0.25"/>
    <row r="18288" hidden="1" x14ac:dyDescent="0.25"/>
    <row r="18289" hidden="1" x14ac:dyDescent="0.25"/>
    <row r="18290" hidden="1" x14ac:dyDescent="0.25"/>
    <row r="18291" hidden="1" x14ac:dyDescent="0.25"/>
    <row r="18292" hidden="1" x14ac:dyDescent="0.25"/>
    <row r="18293" hidden="1" x14ac:dyDescent="0.25"/>
    <row r="18294" hidden="1" x14ac:dyDescent="0.25"/>
    <row r="18295" hidden="1" x14ac:dyDescent="0.25"/>
    <row r="18296" hidden="1" x14ac:dyDescent="0.25"/>
    <row r="18297" hidden="1" x14ac:dyDescent="0.25"/>
    <row r="18298" hidden="1" x14ac:dyDescent="0.25"/>
    <row r="18299" hidden="1" x14ac:dyDescent="0.25"/>
    <row r="18300" hidden="1" x14ac:dyDescent="0.25"/>
    <row r="18301" hidden="1" x14ac:dyDescent="0.25"/>
    <row r="18302" hidden="1" x14ac:dyDescent="0.25"/>
    <row r="18303" hidden="1" x14ac:dyDescent="0.25"/>
    <row r="18304" hidden="1" x14ac:dyDescent="0.25"/>
    <row r="18305" hidden="1" x14ac:dyDescent="0.25"/>
    <row r="18306" hidden="1" x14ac:dyDescent="0.25"/>
    <row r="18307" hidden="1" x14ac:dyDescent="0.25"/>
    <row r="18308" hidden="1" x14ac:dyDescent="0.25"/>
    <row r="18309" hidden="1" x14ac:dyDescent="0.25"/>
    <row r="18310" hidden="1" x14ac:dyDescent="0.25"/>
    <row r="18311" hidden="1" x14ac:dyDescent="0.25"/>
    <row r="18312" hidden="1" x14ac:dyDescent="0.25"/>
    <row r="18313" hidden="1" x14ac:dyDescent="0.25"/>
    <row r="18314" hidden="1" x14ac:dyDescent="0.25"/>
    <row r="18315" hidden="1" x14ac:dyDescent="0.25"/>
    <row r="18316" hidden="1" x14ac:dyDescent="0.25"/>
    <row r="18317" hidden="1" x14ac:dyDescent="0.25"/>
    <row r="18318" hidden="1" x14ac:dyDescent="0.25"/>
    <row r="18319" hidden="1" x14ac:dyDescent="0.25"/>
    <row r="18320" hidden="1" x14ac:dyDescent="0.25"/>
    <row r="18321" hidden="1" x14ac:dyDescent="0.25"/>
    <row r="18322" hidden="1" x14ac:dyDescent="0.25"/>
    <row r="18323" hidden="1" x14ac:dyDescent="0.25"/>
    <row r="18324" hidden="1" x14ac:dyDescent="0.25"/>
    <row r="18325" hidden="1" x14ac:dyDescent="0.25"/>
    <row r="18326" hidden="1" x14ac:dyDescent="0.25"/>
    <row r="18327" hidden="1" x14ac:dyDescent="0.25"/>
    <row r="18328" hidden="1" x14ac:dyDescent="0.25"/>
    <row r="18329" hidden="1" x14ac:dyDescent="0.25"/>
    <row r="18330" hidden="1" x14ac:dyDescent="0.25"/>
    <row r="18331" hidden="1" x14ac:dyDescent="0.25"/>
    <row r="18332" hidden="1" x14ac:dyDescent="0.25"/>
    <row r="18333" hidden="1" x14ac:dyDescent="0.25"/>
    <row r="18334" hidden="1" x14ac:dyDescent="0.25"/>
    <row r="18335" hidden="1" x14ac:dyDescent="0.25"/>
    <row r="18336" hidden="1" x14ac:dyDescent="0.25"/>
    <row r="18337" hidden="1" x14ac:dyDescent="0.25"/>
    <row r="18338" hidden="1" x14ac:dyDescent="0.25"/>
    <row r="18339" hidden="1" x14ac:dyDescent="0.25"/>
    <row r="18340" hidden="1" x14ac:dyDescent="0.25"/>
    <row r="18341" hidden="1" x14ac:dyDescent="0.25"/>
    <row r="18342" hidden="1" x14ac:dyDescent="0.25"/>
    <row r="18343" hidden="1" x14ac:dyDescent="0.25"/>
    <row r="18344" hidden="1" x14ac:dyDescent="0.25"/>
    <row r="18345" hidden="1" x14ac:dyDescent="0.25"/>
    <row r="18346" hidden="1" x14ac:dyDescent="0.25"/>
    <row r="18347" hidden="1" x14ac:dyDescent="0.25"/>
    <row r="18348" hidden="1" x14ac:dyDescent="0.25"/>
    <row r="18349" hidden="1" x14ac:dyDescent="0.25"/>
    <row r="18350" hidden="1" x14ac:dyDescent="0.25"/>
    <row r="18351" hidden="1" x14ac:dyDescent="0.25"/>
    <row r="18352" hidden="1" x14ac:dyDescent="0.25"/>
    <row r="18353" hidden="1" x14ac:dyDescent="0.25"/>
    <row r="18354" hidden="1" x14ac:dyDescent="0.25"/>
    <row r="18355" hidden="1" x14ac:dyDescent="0.25"/>
    <row r="18356" hidden="1" x14ac:dyDescent="0.25"/>
    <row r="18357" hidden="1" x14ac:dyDescent="0.25"/>
    <row r="18358" hidden="1" x14ac:dyDescent="0.25"/>
    <row r="18359" hidden="1" x14ac:dyDescent="0.25"/>
    <row r="18360" hidden="1" x14ac:dyDescent="0.25"/>
    <row r="18361" hidden="1" x14ac:dyDescent="0.25"/>
    <row r="18362" hidden="1" x14ac:dyDescent="0.25"/>
    <row r="18363" hidden="1" x14ac:dyDescent="0.25"/>
    <row r="18364" hidden="1" x14ac:dyDescent="0.25"/>
    <row r="18365" hidden="1" x14ac:dyDescent="0.25"/>
    <row r="18366" hidden="1" x14ac:dyDescent="0.25"/>
    <row r="18367" hidden="1" x14ac:dyDescent="0.25"/>
    <row r="18368" hidden="1" x14ac:dyDescent="0.25"/>
    <row r="18369" hidden="1" x14ac:dyDescent="0.25"/>
    <row r="18370" hidden="1" x14ac:dyDescent="0.25"/>
    <row r="18371" hidden="1" x14ac:dyDescent="0.25"/>
    <row r="18372" hidden="1" x14ac:dyDescent="0.25"/>
    <row r="18373" hidden="1" x14ac:dyDescent="0.25"/>
    <row r="18374" hidden="1" x14ac:dyDescent="0.25"/>
    <row r="18375" hidden="1" x14ac:dyDescent="0.25"/>
    <row r="18376" hidden="1" x14ac:dyDescent="0.25"/>
    <row r="18377" hidden="1" x14ac:dyDescent="0.25"/>
    <row r="18378" hidden="1" x14ac:dyDescent="0.25"/>
    <row r="18379" hidden="1" x14ac:dyDescent="0.25"/>
    <row r="18380" hidden="1" x14ac:dyDescent="0.25"/>
    <row r="18381" hidden="1" x14ac:dyDescent="0.25"/>
    <row r="18382" hidden="1" x14ac:dyDescent="0.25"/>
    <row r="18383" hidden="1" x14ac:dyDescent="0.25"/>
    <row r="18384" hidden="1" x14ac:dyDescent="0.25"/>
    <row r="18385" hidden="1" x14ac:dyDescent="0.25"/>
    <row r="18386" hidden="1" x14ac:dyDescent="0.25"/>
    <row r="18387" hidden="1" x14ac:dyDescent="0.25"/>
    <row r="18388" hidden="1" x14ac:dyDescent="0.25"/>
    <row r="18389" hidden="1" x14ac:dyDescent="0.25"/>
    <row r="18390" hidden="1" x14ac:dyDescent="0.25"/>
    <row r="18391" hidden="1" x14ac:dyDescent="0.25"/>
    <row r="18392" hidden="1" x14ac:dyDescent="0.25"/>
    <row r="18393" hidden="1" x14ac:dyDescent="0.25"/>
    <row r="18394" hidden="1" x14ac:dyDescent="0.25"/>
    <row r="18395" hidden="1" x14ac:dyDescent="0.25"/>
    <row r="18396" hidden="1" x14ac:dyDescent="0.25"/>
    <row r="18397" hidden="1" x14ac:dyDescent="0.25"/>
    <row r="18398" hidden="1" x14ac:dyDescent="0.25"/>
    <row r="18399" hidden="1" x14ac:dyDescent="0.25"/>
    <row r="18400" hidden="1" x14ac:dyDescent="0.25"/>
    <row r="18401" hidden="1" x14ac:dyDescent="0.25"/>
    <row r="18402" hidden="1" x14ac:dyDescent="0.25"/>
    <row r="18403" hidden="1" x14ac:dyDescent="0.25"/>
    <row r="18404" hidden="1" x14ac:dyDescent="0.25"/>
    <row r="18405" hidden="1" x14ac:dyDescent="0.25"/>
    <row r="18406" hidden="1" x14ac:dyDescent="0.25"/>
    <row r="18407" hidden="1" x14ac:dyDescent="0.25"/>
    <row r="18408" hidden="1" x14ac:dyDescent="0.25"/>
    <row r="18409" hidden="1" x14ac:dyDescent="0.25"/>
    <row r="18410" hidden="1" x14ac:dyDescent="0.25"/>
    <row r="18411" hidden="1" x14ac:dyDescent="0.25"/>
    <row r="18412" hidden="1" x14ac:dyDescent="0.25"/>
    <row r="18413" hidden="1" x14ac:dyDescent="0.25"/>
    <row r="18414" hidden="1" x14ac:dyDescent="0.25"/>
    <row r="18415" hidden="1" x14ac:dyDescent="0.25"/>
    <row r="18416" hidden="1" x14ac:dyDescent="0.25"/>
    <row r="18417" hidden="1" x14ac:dyDescent="0.25"/>
    <row r="18418" hidden="1" x14ac:dyDescent="0.25"/>
    <row r="18419" hidden="1" x14ac:dyDescent="0.25"/>
    <row r="18420" hidden="1" x14ac:dyDescent="0.25"/>
    <row r="18421" hidden="1" x14ac:dyDescent="0.25"/>
    <row r="18422" hidden="1" x14ac:dyDescent="0.25"/>
    <row r="18423" hidden="1" x14ac:dyDescent="0.25"/>
    <row r="18424" hidden="1" x14ac:dyDescent="0.25"/>
    <row r="18425" hidden="1" x14ac:dyDescent="0.25"/>
    <row r="18426" hidden="1" x14ac:dyDescent="0.25"/>
    <row r="18427" hidden="1" x14ac:dyDescent="0.25"/>
    <row r="18428" hidden="1" x14ac:dyDescent="0.25"/>
    <row r="18429" hidden="1" x14ac:dyDescent="0.25"/>
    <row r="18430" hidden="1" x14ac:dyDescent="0.25"/>
    <row r="18431" hidden="1" x14ac:dyDescent="0.25"/>
    <row r="18432" hidden="1" x14ac:dyDescent="0.25"/>
    <row r="18433" hidden="1" x14ac:dyDescent="0.25"/>
    <row r="18434" hidden="1" x14ac:dyDescent="0.25"/>
    <row r="18435" hidden="1" x14ac:dyDescent="0.25"/>
    <row r="18436" hidden="1" x14ac:dyDescent="0.25"/>
    <row r="18437" hidden="1" x14ac:dyDescent="0.25"/>
    <row r="18438" hidden="1" x14ac:dyDescent="0.25"/>
    <row r="18439" hidden="1" x14ac:dyDescent="0.25"/>
    <row r="18440" hidden="1" x14ac:dyDescent="0.25"/>
    <row r="18441" hidden="1" x14ac:dyDescent="0.25"/>
    <row r="18442" hidden="1" x14ac:dyDescent="0.25"/>
    <row r="18443" hidden="1" x14ac:dyDescent="0.25"/>
    <row r="18444" hidden="1" x14ac:dyDescent="0.25"/>
    <row r="18445" hidden="1" x14ac:dyDescent="0.25"/>
    <row r="18446" hidden="1" x14ac:dyDescent="0.25"/>
    <row r="18447" hidden="1" x14ac:dyDescent="0.25"/>
    <row r="18448" hidden="1" x14ac:dyDescent="0.25"/>
    <row r="18449" hidden="1" x14ac:dyDescent="0.25"/>
    <row r="18450" hidden="1" x14ac:dyDescent="0.25"/>
    <row r="18451" hidden="1" x14ac:dyDescent="0.25"/>
    <row r="18452" hidden="1" x14ac:dyDescent="0.25"/>
    <row r="18453" hidden="1" x14ac:dyDescent="0.25"/>
    <row r="18454" hidden="1" x14ac:dyDescent="0.25"/>
    <row r="18455" hidden="1" x14ac:dyDescent="0.25"/>
    <row r="18456" hidden="1" x14ac:dyDescent="0.25"/>
    <row r="18457" hidden="1" x14ac:dyDescent="0.25"/>
    <row r="18458" hidden="1" x14ac:dyDescent="0.25"/>
    <row r="18459" hidden="1" x14ac:dyDescent="0.25"/>
    <row r="18460" hidden="1" x14ac:dyDescent="0.25"/>
    <row r="18461" hidden="1" x14ac:dyDescent="0.25"/>
    <row r="18462" hidden="1" x14ac:dyDescent="0.25"/>
    <row r="18463" hidden="1" x14ac:dyDescent="0.25"/>
    <row r="18464" hidden="1" x14ac:dyDescent="0.25"/>
    <row r="18465" hidden="1" x14ac:dyDescent="0.25"/>
    <row r="18466" hidden="1" x14ac:dyDescent="0.25"/>
    <row r="18467" hidden="1" x14ac:dyDescent="0.25"/>
    <row r="18468" hidden="1" x14ac:dyDescent="0.25"/>
    <row r="18469" hidden="1" x14ac:dyDescent="0.25"/>
    <row r="18470" hidden="1" x14ac:dyDescent="0.25"/>
    <row r="18471" hidden="1" x14ac:dyDescent="0.25"/>
    <row r="18472" hidden="1" x14ac:dyDescent="0.25"/>
    <row r="18473" hidden="1" x14ac:dyDescent="0.25"/>
    <row r="18474" hidden="1" x14ac:dyDescent="0.25"/>
    <row r="18475" hidden="1" x14ac:dyDescent="0.25"/>
    <row r="18476" hidden="1" x14ac:dyDescent="0.25"/>
    <row r="18477" hidden="1" x14ac:dyDescent="0.25"/>
    <row r="18478" hidden="1" x14ac:dyDescent="0.25"/>
    <row r="18479" hidden="1" x14ac:dyDescent="0.25"/>
    <row r="18480" hidden="1" x14ac:dyDescent="0.25"/>
    <row r="18481" hidden="1" x14ac:dyDescent="0.25"/>
    <row r="18482" hidden="1" x14ac:dyDescent="0.25"/>
    <row r="18483" hidden="1" x14ac:dyDescent="0.25"/>
    <row r="18484" hidden="1" x14ac:dyDescent="0.25"/>
    <row r="18485" hidden="1" x14ac:dyDescent="0.25"/>
    <row r="18486" hidden="1" x14ac:dyDescent="0.25"/>
    <row r="18487" hidden="1" x14ac:dyDescent="0.25"/>
    <row r="18488" hidden="1" x14ac:dyDescent="0.25"/>
    <row r="18489" hidden="1" x14ac:dyDescent="0.25"/>
    <row r="18490" hidden="1" x14ac:dyDescent="0.25"/>
    <row r="18491" hidden="1" x14ac:dyDescent="0.25"/>
    <row r="18492" hidden="1" x14ac:dyDescent="0.25"/>
    <row r="18493" hidden="1" x14ac:dyDescent="0.25"/>
    <row r="18494" hidden="1" x14ac:dyDescent="0.25"/>
    <row r="18495" hidden="1" x14ac:dyDescent="0.25"/>
    <row r="18496" hidden="1" x14ac:dyDescent="0.25"/>
    <row r="18497" hidden="1" x14ac:dyDescent="0.25"/>
    <row r="18498" hidden="1" x14ac:dyDescent="0.25"/>
    <row r="18499" hidden="1" x14ac:dyDescent="0.25"/>
    <row r="18500" hidden="1" x14ac:dyDescent="0.25"/>
    <row r="18501" hidden="1" x14ac:dyDescent="0.25"/>
    <row r="18502" ht="30" hidden="1" customHeight="1" x14ac:dyDescent="0.25"/>
    <row r="18503" hidden="1" x14ac:dyDescent="0.25"/>
    <row r="18504" hidden="1" x14ac:dyDescent="0.25"/>
    <row r="18505" hidden="1" x14ac:dyDescent="0.25"/>
    <row r="18506" hidden="1" x14ac:dyDescent="0.25"/>
    <row r="18507" hidden="1" x14ac:dyDescent="0.25"/>
    <row r="18508" hidden="1" x14ac:dyDescent="0.25"/>
    <row r="18509" hidden="1" x14ac:dyDescent="0.25"/>
    <row r="18510" hidden="1" x14ac:dyDescent="0.25"/>
    <row r="18511" hidden="1" x14ac:dyDescent="0.25"/>
    <row r="18512" hidden="1" x14ac:dyDescent="0.25"/>
    <row r="18513" hidden="1" x14ac:dyDescent="0.25"/>
    <row r="18514" hidden="1" x14ac:dyDescent="0.25"/>
    <row r="18515" hidden="1" x14ac:dyDescent="0.25"/>
    <row r="18516" hidden="1" x14ac:dyDescent="0.25"/>
    <row r="18517" hidden="1" x14ac:dyDescent="0.25"/>
    <row r="18518" hidden="1" x14ac:dyDescent="0.25"/>
    <row r="18519" hidden="1" x14ac:dyDescent="0.25"/>
    <row r="18520" hidden="1" x14ac:dyDescent="0.25"/>
    <row r="18521" hidden="1" x14ac:dyDescent="0.25"/>
    <row r="18522" hidden="1" x14ac:dyDescent="0.25"/>
    <row r="18523" hidden="1" x14ac:dyDescent="0.25"/>
    <row r="18524" hidden="1" x14ac:dyDescent="0.25"/>
    <row r="18525" hidden="1" x14ac:dyDescent="0.25"/>
    <row r="18526" hidden="1" x14ac:dyDescent="0.25"/>
    <row r="18527" hidden="1" x14ac:dyDescent="0.25"/>
    <row r="18528" hidden="1" x14ac:dyDescent="0.25"/>
    <row r="18529" hidden="1" x14ac:dyDescent="0.25"/>
    <row r="18530" hidden="1" x14ac:dyDescent="0.25"/>
    <row r="18531" hidden="1" x14ac:dyDescent="0.25"/>
    <row r="18532" hidden="1" x14ac:dyDescent="0.25"/>
    <row r="18533" hidden="1" x14ac:dyDescent="0.25"/>
    <row r="18534" hidden="1" x14ac:dyDescent="0.25"/>
    <row r="18535" hidden="1" x14ac:dyDescent="0.25"/>
    <row r="18536" hidden="1" x14ac:dyDescent="0.25"/>
    <row r="18537" hidden="1" x14ac:dyDescent="0.25"/>
    <row r="18538" hidden="1" x14ac:dyDescent="0.25"/>
    <row r="18539" hidden="1" x14ac:dyDescent="0.25"/>
    <row r="18540" hidden="1" x14ac:dyDescent="0.25"/>
    <row r="18541" hidden="1" x14ac:dyDescent="0.25"/>
    <row r="18542" hidden="1" x14ac:dyDescent="0.25"/>
    <row r="18543" hidden="1" x14ac:dyDescent="0.25"/>
    <row r="18544" hidden="1" x14ac:dyDescent="0.25"/>
    <row r="18545" hidden="1" x14ac:dyDescent="0.25"/>
    <row r="18546" hidden="1" x14ac:dyDescent="0.25"/>
    <row r="18547" hidden="1" x14ac:dyDescent="0.25"/>
    <row r="18548" hidden="1" x14ac:dyDescent="0.25"/>
    <row r="18549" hidden="1" x14ac:dyDescent="0.25"/>
    <row r="18550" hidden="1" x14ac:dyDescent="0.25"/>
    <row r="18551" hidden="1" x14ac:dyDescent="0.25"/>
    <row r="18552" hidden="1" x14ac:dyDescent="0.25"/>
    <row r="18553" hidden="1" x14ac:dyDescent="0.25"/>
    <row r="18554" hidden="1" x14ac:dyDescent="0.25"/>
    <row r="18555" hidden="1" x14ac:dyDescent="0.25"/>
    <row r="18556" hidden="1" x14ac:dyDescent="0.25"/>
    <row r="18557" hidden="1" x14ac:dyDescent="0.25"/>
    <row r="18558" hidden="1" x14ac:dyDescent="0.25"/>
    <row r="18559" hidden="1" x14ac:dyDescent="0.25"/>
    <row r="18560" hidden="1" x14ac:dyDescent="0.25"/>
    <row r="18561" hidden="1" x14ac:dyDescent="0.25"/>
    <row r="18562" hidden="1" x14ac:dyDescent="0.25"/>
    <row r="18563" hidden="1" x14ac:dyDescent="0.25"/>
    <row r="18564" hidden="1" x14ac:dyDescent="0.25"/>
    <row r="18565" hidden="1" x14ac:dyDescent="0.25"/>
    <row r="18566" hidden="1" x14ac:dyDescent="0.25"/>
    <row r="18567" hidden="1" x14ac:dyDescent="0.25"/>
    <row r="18568" hidden="1" x14ac:dyDescent="0.25"/>
    <row r="18569" hidden="1" x14ac:dyDescent="0.25"/>
    <row r="18570" hidden="1" x14ac:dyDescent="0.25"/>
    <row r="18571" hidden="1" x14ac:dyDescent="0.25"/>
    <row r="18572" hidden="1" x14ac:dyDescent="0.25"/>
    <row r="18573" hidden="1" x14ac:dyDescent="0.25"/>
    <row r="18574" hidden="1" x14ac:dyDescent="0.25"/>
    <row r="18575" hidden="1" x14ac:dyDescent="0.25"/>
    <row r="18576" hidden="1" x14ac:dyDescent="0.25"/>
    <row r="18577" hidden="1" x14ac:dyDescent="0.25"/>
    <row r="18578" hidden="1" x14ac:dyDescent="0.25"/>
    <row r="18579" hidden="1" x14ac:dyDescent="0.25"/>
    <row r="18580" hidden="1" x14ac:dyDescent="0.25"/>
    <row r="18581" hidden="1" x14ac:dyDescent="0.25"/>
    <row r="18582" hidden="1" x14ac:dyDescent="0.25"/>
    <row r="18583" hidden="1" x14ac:dyDescent="0.25"/>
    <row r="18584" hidden="1" x14ac:dyDescent="0.25"/>
    <row r="18585" hidden="1" x14ac:dyDescent="0.25"/>
    <row r="18586" hidden="1" x14ac:dyDescent="0.25"/>
    <row r="18587" hidden="1" x14ac:dyDescent="0.25"/>
    <row r="18588" hidden="1" x14ac:dyDescent="0.25"/>
    <row r="18589" hidden="1" x14ac:dyDescent="0.25"/>
    <row r="18590" hidden="1" x14ac:dyDescent="0.25"/>
    <row r="18591" hidden="1" x14ac:dyDescent="0.25"/>
    <row r="18592" hidden="1" x14ac:dyDescent="0.25"/>
    <row r="18593" hidden="1" x14ac:dyDescent="0.25"/>
    <row r="18594" hidden="1" x14ac:dyDescent="0.25"/>
    <row r="18595" hidden="1" x14ac:dyDescent="0.25"/>
    <row r="18596" hidden="1" x14ac:dyDescent="0.25"/>
    <row r="18597" hidden="1" x14ac:dyDescent="0.25"/>
    <row r="18598" hidden="1" x14ac:dyDescent="0.25"/>
    <row r="18599" hidden="1" x14ac:dyDescent="0.25"/>
    <row r="18600" hidden="1" x14ac:dyDescent="0.25"/>
    <row r="18601" hidden="1" x14ac:dyDescent="0.25"/>
    <row r="18602" hidden="1" x14ac:dyDescent="0.25"/>
    <row r="18603" hidden="1" x14ac:dyDescent="0.25"/>
    <row r="18604" hidden="1" x14ac:dyDescent="0.25"/>
    <row r="18605" hidden="1" x14ac:dyDescent="0.25"/>
    <row r="18606" hidden="1" x14ac:dyDescent="0.25"/>
    <row r="18607" hidden="1" x14ac:dyDescent="0.25"/>
    <row r="18608" hidden="1" x14ac:dyDescent="0.25"/>
    <row r="18609" hidden="1" x14ac:dyDescent="0.25"/>
    <row r="18610" hidden="1" x14ac:dyDescent="0.25"/>
    <row r="18611" hidden="1" x14ac:dyDescent="0.25"/>
    <row r="18612" hidden="1" x14ac:dyDescent="0.25"/>
    <row r="18613" hidden="1" x14ac:dyDescent="0.25"/>
    <row r="18614" hidden="1" x14ac:dyDescent="0.25"/>
    <row r="18615" hidden="1" x14ac:dyDescent="0.25"/>
    <row r="18616" hidden="1" x14ac:dyDescent="0.25"/>
    <row r="18617" hidden="1" x14ac:dyDescent="0.25"/>
    <row r="18618" hidden="1" x14ac:dyDescent="0.25"/>
    <row r="18619" hidden="1" x14ac:dyDescent="0.25"/>
    <row r="18620" hidden="1" x14ac:dyDescent="0.25"/>
    <row r="18621" hidden="1" x14ac:dyDescent="0.25"/>
    <row r="18622" hidden="1" x14ac:dyDescent="0.25"/>
    <row r="18623" hidden="1" x14ac:dyDescent="0.25"/>
    <row r="18624" hidden="1" x14ac:dyDescent="0.25"/>
    <row r="18625" hidden="1" x14ac:dyDescent="0.25"/>
    <row r="18626" hidden="1" x14ac:dyDescent="0.25"/>
    <row r="18627" hidden="1" x14ac:dyDescent="0.25"/>
    <row r="18628" hidden="1" x14ac:dyDescent="0.25"/>
    <row r="18629" hidden="1" x14ac:dyDescent="0.25"/>
    <row r="18630" hidden="1" x14ac:dyDescent="0.25"/>
    <row r="18631" hidden="1" x14ac:dyDescent="0.25"/>
    <row r="18632" hidden="1" x14ac:dyDescent="0.25"/>
    <row r="18633" hidden="1" x14ac:dyDescent="0.25"/>
    <row r="18634" hidden="1" x14ac:dyDescent="0.25"/>
    <row r="18635" hidden="1" x14ac:dyDescent="0.25"/>
    <row r="18636" hidden="1" x14ac:dyDescent="0.25"/>
    <row r="18637" hidden="1" x14ac:dyDescent="0.25"/>
    <row r="18638" hidden="1" x14ac:dyDescent="0.25"/>
    <row r="18639" hidden="1" x14ac:dyDescent="0.25"/>
    <row r="18640" hidden="1" x14ac:dyDescent="0.25"/>
    <row r="18641" hidden="1" x14ac:dyDescent="0.25"/>
    <row r="18642" hidden="1" x14ac:dyDescent="0.25"/>
    <row r="18643" hidden="1" x14ac:dyDescent="0.25"/>
    <row r="18644" hidden="1" x14ac:dyDescent="0.25"/>
    <row r="18645" hidden="1" x14ac:dyDescent="0.25"/>
    <row r="18646" hidden="1" x14ac:dyDescent="0.25"/>
    <row r="18647" hidden="1" x14ac:dyDescent="0.25"/>
    <row r="18648" hidden="1" x14ac:dyDescent="0.25"/>
    <row r="18649" hidden="1" x14ac:dyDescent="0.25"/>
    <row r="18650" hidden="1" x14ac:dyDescent="0.25"/>
    <row r="18651" hidden="1" x14ac:dyDescent="0.25"/>
    <row r="18652" hidden="1" x14ac:dyDescent="0.25"/>
    <row r="18653" hidden="1" x14ac:dyDescent="0.25"/>
    <row r="18654" hidden="1" x14ac:dyDescent="0.25"/>
    <row r="18655" hidden="1" x14ac:dyDescent="0.25"/>
    <row r="18656" hidden="1" x14ac:dyDescent="0.25"/>
    <row r="18657" hidden="1" x14ac:dyDescent="0.25"/>
    <row r="18658" hidden="1" x14ac:dyDescent="0.25"/>
    <row r="18659" hidden="1" x14ac:dyDescent="0.25"/>
    <row r="18660" hidden="1" x14ac:dyDescent="0.25"/>
    <row r="18661" hidden="1" x14ac:dyDescent="0.25"/>
    <row r="18662" hidden="1" x14ac:dyDescent="0.25"/>
    <row r="18663" hidden="1" x14ac:dyDescent="0.25"/>
    <row r="18664" hidden="1" x14ac:dyDescent="0.25"/>
    <row r="18665" hidden="1" x14ac:dyDescent="0.25"/>
    <row r="18666" hidden="1" x14ac:dyDescent="0.25"/>
    <row r="18667" hidden="1" x14ac:dyDescent="0.25"/>
    <row r="18668" hidden="1" x14ac:dyDescent="0.25"/>
    <row r="18669" hidden="1" x14ac:dyDescent="0.25"/>
    <row r="18670" hidden="1" x14ac:dyDescent="0.25"/>
    <row r="18671" hidden="1" x14ac:dyDescent="0.25"/>
    <row r="18672" hidden="1" x14ac:dyDescent="0.25"/>
    <row r="18673" hidden="1" x14ac:dyDescent="0.25"/>
    <row r="18674" hidden="1" x14ac:dyDescent="0.25"/>
    <row r="18675" hidden="1" x14ac:dyDescent="0.25"/>
    <row r="18676" hidden="1" x14ac:dyDescent="0.25"/>
    <row r="18677" hidden="1" x14ac:dyDescent="0.25"/>
    <row r="18678" hidden="1" x14ac:dyDescent="0.25"/>
    <row r="18679" hidden="1" x14ac:dyDescent="0.25"/>
    <row r="18680" hidden="1" x14ac:dyDescent="0.25"/>
    <row r="18681" hidden="1" x14ac:dyDescent="0.25"/>
    <row r="18682" hidden="1" x14ac:dyDescent="0.25"/>
    <row r="18683" hidden="1" x14ac:dyDescent="0.25"/>
    <row r="18684" hidden="1" x14ac:dyDescent="0.25"/>
    <row r="18685" hidden="1" x14ac:dyDescent="0.25"/>
    <row r="18686" hidden="1" x14ac:dyDescent="0.25"/>
    <row r="18687" hidden="1" x14ac:dyDescent="0.25"/>
    <row r="18688" hidden="1" x14ac:dyDescent="0.25"/>
    <row r="18689" hidden="1" x14ac:dyDescent="0.25"/>
    <row r="18690" hidden="1" x14ac:dyDescent="0.25"/>
    <row r="18691" hidden="1" x14ac:dyDescent="0.25"/>
    <row r="18692" hidden="1" x14ac:dyDescent="0.25"/>
    <row r="18693" hidden="1" x14ac:dyDescent="0.25"/>
    <row r="18694" hidden="1" x14ac:dyDescent="0.25"/>
    <row r="18695" hidden="1" x14ac:dyDescent="0.25"/>
    <row r="18696" hidden="1" x14ac:dyDescent="0.25"/>
    <row r="18697" hidden="1" x14ac:dyDescent="0.25"/>
    <row r="18698" hidden="1" x14ac:dyDescent="0.25"/>
    <row r="18699" hidden="1" x14ac:dyDescent="0.25"/>
    <row r="18700" hidden="1" x14ac:dyDescent="0.25"/>
    <row r="18701" hidden="1" x14ac:dyDescent="0.25"/>
    <row r="18702" hidden="1" x14ac:dyDescent="0.25"/>
    <row r="18703" hidden="1" x14ac:dyDescent="0.25"/>
    <row r="18704" hidden="1" x14ac:dyDescent="0.25"/>
    <row r="18705" hidden="1" x14ac:dyDescent="0.25"/>
    <row r="18706" hidden="1" x14ac:dyDescent="0.25"/>
    <row r="18707" hidden="1" x14ac:dyDescent="0.25"/>
    <row r="18708" hidden="1" x14ac:dyDescent="0.25"/>
    <row r="18709" hidden="1" x14ac:dyDescent="0.25"/>
    <row r="18710" hidden="1" x14ac:dyDescent="0.25"/>
    <row r="18711" hidden="1" x14ac:dyDescent="0.25"/>
    <row r="18712" hidden="1" x14ac:dyDescent="0.25"/>
    <row r="18713" hidden="1" x14ac:dyDescent="0.25"/>
    <row r="18714" hidden="1" x14ac:dyDescent="0.25"/>
    <row r="18715" hidden="1" x14ac:dyDescent="0.25"/>
    <row r="18716" hidden="1" x14ac:dyDescent="0.25"/>
    <row r="18717" hidden="1" x14ac:dyDescent="0.25"/>
    <row r="18718" hidden="1" x14ac:dyDescent="0.25"/>
    <row r="18719" hidden="1" x14ac:dyDescent="0.25"/>
    <row r="18720" hidden="1" x14ac:dyDescent="0.25"/>
    <row r="18721" hidden="1" x14ac:dyDescent="0.25"/>
    <row r="18722" hidden="1" x14ac:dyDescent="0.25"/>
    <row r="18723" hidden="1" x14ac:dyDescent="0.25"/>
    <row r="18724" hidden="1" x14ac:dyDescent="0.25"/>
    <row r="18725" hidden="1" x14ac:dyDescent="0.25"/>
    <row r="18726" hidden="1" x14ac:dyDescent="0.25"/>
    <row r="18727" hidden="1" x14ac:dyDescent="0.25"/>
    <row r="18728" hidden="1" x14ac:dyDescent="0.25"/>
    <row r="18729" hidden="1" x14ac:dyDescent="0.25"/>
    <row r="18730" hidden="1" x14ac:dyDescent="0.25"/>
    <row r="18731" hidden="1" x14ac:dyDescent="0.25"/>
    <row r="18732" hidden="1" x14ac:dyDescent="0.25"/>
    <row r="18733" hidden="1" x14ac:dyDescent="0.25"/>
    <row r="18734" hidden="1" x14ac:dyDescent="0.25"/>
    <row r="18735" hidden="1" x14ac:dyDescent="0.25"/>
    <row r="18736" hidden="1" x14ac:dyDescent="0.25"/>
    <row r="18737" hidden="1" x14ac:dyDescent="0.25"/>
    <row r="18738" hidden="1" x14ac:dyDescent="0.25"/>
    <row r="18739" hidden="1" x14ac:dyDescent="0.25"/>
    <row r="18740" hidden="1" x14ac:dyDescent="0.25"/>
    <row r="18741" hidden="1" x14ac:dyDescent="0.25"/>
    <row r="18742" hidden="1" x14ac:dyDescent="0.25"/>
    <row r="18743" hidden="1" x14ac:dyDescent="0.25"/>
    <row r="18744" hidden="1" x14ac:dyDescent="0.25"/>
    <row r="18745" hidden="1" x14ac:dyDescent="0.25"/>
    <row r="18746" hidden="1" x14ac:dyDescent="0.25"/>
    <row r="18747" hidden="1" x14ac:dyDescent="0.25"/>
    <row r="18748" hidden="1" x14ac:dyDescent="0.25"/>
    <row r="18749" hidden="1" x14ac:dyDescent="0.25"/>
    <row r="18750" hidden="1" x14ac:dyDescent="0.25"/>
    <row r="18751" hidden="1" x14ac:dyDescent="0.25"/>
    <row r="18752" hidden="1" x14ac:dyDescent="0.25"/>
    <row r="18753" hidden="1" x14ac:dyDescent="0.25"/>
    <row r="18754" hidden="1" x14ac:dyDescent="0.25"/>
    <row r="18755" hidden="1" x14ac:dyDescent="0.25"/>
    <row r="18756" hidden="1" x14ac:dyDescent="0.25"/>
    <row r="18757" hidden="1" x14ac:dyDescent="0.25"/>
    <row r="18758" hidden="1" x14ac:dyDescent="0.25"/>
    <row r="18759" hidden="1" x14ac:dyDescent="0.25"/>
    <row r="18760" hidden="1" x14ac:dyDescent="0.25"/>
    <row r="18761" hidden="1" x14ac:dyDescent="0.25"/>
    <row r="18762" hidden="1" x14ac:dyDescent="0.25"/>
    <row r="18763" hidden="1" x14ac:dyDescent="0.25"/>
    <row r="18764" hidden="1" x14ac:dyDescent="0.25"/>
    <row r="18765" hidden="1" x14ac:dyDescent="0.25"/>
    <row r="18766" hidden="1" x14ac:dyDescent="0.25"/>
    <row r="18767" hidden="1" x14ac:dyDescent="0.25"/>
    <row r="18768" hidden="1" x14ac:dyDescent="0.25"/>
    <row r="18769" hidden="1" x14ac:dyDescent="0.25"/>
    <row r="18770" hidden="1" x14ac:dyDescent="0.25"/>
    <row r="18771" hidden="1" x14ac:dyDescent="0.25"/>
    <row r="18772" hidden="1" x14ac:dyDescent="0.25"/>
    <row r="18773" hidden="1" x14ac:dyDescent="0.25"/>
    <row r="18774" hidden="1" x14ac:dyDescent="0.25"/>
    <row r="18775" hidden="1" x14ac:dyDescent="0.25"/>
    <row r="18776" hidden="1" x14ac:dyDescent="0.25"/>
    <row r="18777" hidden="1" x14ac:dyDescent="0.25"/>
    <row r="18778" hidden="1" x14ac:dyDescent="0.25"/>
    <row r="18779" hidden="1" x14ac:dyDescent="0.25"/>
    <row r="18780" hidden="1" x14ac:dyDescent="0.25"/>
    <row r="18781" hidden="1" x14ac:dyDescent="0.25"/>
    <row r="18782" hidden="1" x14ac:dyDescent="0.25"/>
    <row r="18783" hidden="1" x14ac:dyDescent="0.25"/>
    <row r="18784" hidden="1" x14ac:dyDescent="0.25"/>
    <row r="18785" hidden="1" x14ac:dyDescent="0.25"/>
    <row r="18786" hidden="1" x14ac:dyDescent="0.25"/>
    <row r="18787" hidden="1" x14ac:dyDescent="0.25"/>
    <row r="18788" hidden="1" x14ac:dyDescent="0.25"/>
    <row r="18789" hidden="1" x14ac:dyDescent="0.25"/>
    <row r="18790" hidden="1" x14ac:dyDescent="0.25"/>
    <row r="18791" hidden="1" x14ac:dyDescent="0.25"/>
    <row r="18792" hidden="1" x14ac:dyDescent="0.25"/>
    <row r="18793" hidden="1" x14ac:dyDescent="0.25"/>
    <row r="18794" hidden="1" x14ac:dyDescent="0.25"/>
    <row r="18795" hidden="1" x14ac:dyDescent="0.25"/>
    <row r="18796" hidden="1" x14ac:dyDescent="0.25"/>
    <row r="18797" hidden="1" x14ac:dyDescent="0.25"/>
    <row r="18798" hidden="1" x14ac:dyDescent="0.25"/>
    <row r="18799" hidden="1" x14ac:dyDescent="0.25"/>
    <row r="18800" hidden="1" x14ac:dyDescent="0.25"/>
    <row r="18801" hidden="1" x14ac:dyDescent="0.25"/>
    <row r="18802" hidden="1" x14ac:dyDescent="0.25"/>
    <row r="18803" hidden="1" x14ac:dyDescent="0.25"/>
    <row r="18804" hidden="1" x14ac:dyDescent="0.25"/>
    <row r="18805" hidden="1" x14ac:dyDescent="0.25"/>
    <row r="18806" hidden="1" x14ac:dyDescent="0.25"/>
    <row r="18807" hidden="1" x14ac:dyDescent="0.25"/>
    <row r="18808" hidden="1" x14ac:dyDescent="0.25"/>
    <row r="18809" hidden="1" x14ac:dyDescent="0.25"/>
    <row r="18810" hidden="1" x14ac:dyDescent="0.25"/>
    <row r="18811" hidden="1" x14ac:dyDescent="0.25"/>
    <row r="18812" hidden="1" x14ac:dyDescent="0.25"/>
    <row r="18813" hidden="1" x14ac:dyDescent="0.25"/>
    <row r="18814" hidden="1" x14ac:dyDescent="0.25"/>
    <row r="18815" hidden="1" x14ac:dyDescent="0.25"/>
    <row r="18816" hidden="1" x14ac:dyDescent="0.25"/>
    <row r="18817" hidden="1" x14ac:dyDescent="0.25"/>
    <row r="18818" hidden="1" x14ac:dyDescent="0.25"/>
    <row r="18819" hidden="1" x14ac:dyDescent="0.25"/>
    <row r="18820" hidden="1" x14ac:dyDescent="0.25"/>
    <row r="18821" hidden="1" x14ac:dyDescent="0.25"/>
    <row r="18822" hidden="1" x14ac:dyDescent="0.25"/>
    <row r="18823" hidden="1" x14ac:dyDescent="0.25"/>
    <row r="18824" hidden="1" x14ac:dyDescent="0.25"/>
    <row r="18825" hidden="1" x14ac:dyDescent="0.25"/>
    <row r="18826" hidden="1" x14ac:dyDescent="0.25"/>
    <row r="18827" hidden="1" x14ac:dyDescent="0.25"/>
    <row r="18828" hidden="1" x14ac:dyDescent="0.25"/>
    <row r="18829" hidden="1" x14ac:dyDescent="0.25"/>
    <row r="18830" hidden="1" x14ac:dyDescent="0.25"/>
    <row r="18831" hidden="1" x14ac:dyDescent="0.25"/>
    <row r="18832" hidden="1" x14ac:dyDescent="0.25"/>
    <row r="18833" hidden="1" x14ac:dyDescent="0.25"/>
    <row r="18834" hidden="1" x14ac:dyDescent="0.25"/>
    <row r="18835" hidden="1" x14ac:dyDescent="0.25"/>
    <row r="18836" hidden="1" x14ac:dyDescent="0.25"/>
    <row r="18837" hidden="1" x14ac:dyDescent="0.25"/>
    <row r="18838" hidden="1" x14ac:dyDescent="0.25"/>
    <row r="18839" hidden="1" x14ac:dyDescent="0.25"/>
    <row r="18840" hidden="1" x14ac:dyDescent="0.25"/>
    <row r="18841" hidden="1" x14ac:dyDescent="0.25"/>
    <row r="18842" hidden="1" x14ac:dyDescent="0.25"/>
    <row r="18843" hidden="1" x14ac:dyDescent="0.25"/>
    <row r="18844" hidden="1" x14ac:dyDescent="0.25"/>
    <row r="18845" hidden="1" x14ac:dyDescent="0.25"/>
    <row r="18846" hidden="1" x14ac:dyDescent="0.25"/>
    <row r="18847" hidden="1" x14ac:dyDescent="0.25"/>
    <row r="18848" hidden="1" x14ac:dyDescent="0.25"/>
    <row r="18849" hidden="1" x14ac:dyDescent="0.25"/>
    <row r="18850" hidden="1" x14ac:dyDescent="0.25"/>
    <row r="18851" hidden="1" x14ac:dyDescent="0.25"/>
    <row r="18852" hidden="1" x14ac:dyDescent="0.25"/>
    <row r="18853" hidden="1" x14ac:dyDescent="0.25"/>
    <row r="18854" hidden="1" x14ac:dyDescent="0.25"/>
    <row r="18855" hidden="1" x14ac:dyDescent="0.25"/>
    <row r="18856" hidden="1" x14ac:dyDescent="0.25"/>
    <row r="18857" hidden="1" x14ac:dyDescent="0.25"/>
    <row r="18858" hidden="1" x14ac:dyDescent="0.25"/>
    <row r="18859" hidden="1" x14ac:dyDescent="0.25"/>
    <row r="18860" hidden="1" x14ac:dyDescent="0.25"/>
    <row r="18861" hidden="1" x14ac:dyDescent="0.25"/>
    <row r="18862" hidden="1" x14ac:dyDescent="0.25"/>
    <row r="18863" hidden="1" x14ac:dyDescent="0.25"/>
    <row r="18864" hidden="1" x14ac:dyDescent="0.25"/>
    <row r="18865" hidden="1" x14ac:dyDescent="0.25"/>
    <row r="18866" hidden="1" x14ac:dyDescent="0.25"/>
    <row r="18867" hidden="1" x14ac:dyDescent="0.25"/>
    <row r="18868" hidden="1" x14ac:dyDescent="0.25"/>
    <row r="18869" hidden="1" x14ac:dyDescent="0.25"/>
    <row r="18870" hidden="1" x14ac:dyDescent="0.25"/>
    <row r="18871" hidden="1" x14ac:dyDescent="0.25"/>
    <row r="18872" hidden="1" x14ac:dyDescent="0.25"/>
    <row r="18873" hidden="1" x14ac:dyDescent="0.25"/>
    <row r="18874" hidden="1" x14ac:dyDescent="0.25"/>
    <row r="18875" hidden="1" x14ac:dyDescent="0.25"/>
    <row r="18876" hidden="1" x14ac:dyDescent="0.25"/>
    <row r="18877" hidden="1" x14ac:dyDescent="0.25"/>
    <row r="18878" hidden="1" x14ac:dyDescent="0.25"/>
    <row r="18879" hidden="1" x14ac:dyDescent="0.25"/>
    <row r="18880" hidden="1" x14ac:dyDescent="0.25"/>
    <row r="18881" hidden="1" x14ac:dyDescent="0.25"/>
    <row r="18882" hidden="1" x14ac:dyDescent="0.25"/>
    <row r="18883" hidden="1" x14ac:dyDescent="0.25"/>
    <row r="18884" hidden="1" x14ac:dyDescent="0.25"/>
    <row r="18885" hidden="1" x14ac:dyDescent="0.25"/>
    <row r="18886" hidden="1" x14ac:dyDescent="0.25"/>
    <row r="18887" hidden="1" x14ac:dyDescent="0.25"/>
    <row r="18888" hidden="1" x14ac:dyDescent="0.25"/>
    <row r="18889" hidden="1" x14ac:dyDescent="0.25"/>
    <row r="18890" hidden="1" x14ac:dyDescent="0.25"/>
    <row r="18891" hidden="1" x14ac:dyDescent="0.25"/>
    <row r="18892" hidden="1" x14ac:dyDescent="0.25"/>
    <row r="18893" hidden="1" x14ac:dyDescent="0.25"/>
    <row r="18894" hidden="1" x14ac:dyDescent="0.25"/>
    <row r="18895" hidden="1" x14ac:dyDescent="0.25"/>
    <row r="18896" hidden="1" x14ac:dyDescent="0.25"/>
    <row r="18897" hidden="1" x14ac:dyDescent="0.25"/>
    <row r="18898" hidden="1" x14ac:dyDescent="0.25"/>
    <row r="18899" hidden="1" x14ac:dyDescent="0.25"/>
    <row r="18900" hidden="1" x14ac:dyDescent="0.25"/>
    <row r="18901" hidden="1" x14ac:dyDescent="0.25"/>
    <row r="18902" hidden="1" x14ac:dyDescent="0.25"/>
    <row r="18903" hidden="1" x14ac:dyDescent="0.25"/>
    <row r="18904" hidden="1" x14ac:dyDescent="0.25"/>
    <row r="18905" hidden="1" x14ac:dyDescent="0.25"/>
    <row r="18906" hidden="1" x14ac:dyDescent="0.25"/>
    <row r="18907" hidden="1" x14ac:dyDescent="0.25"/>
    <row r="18908" hidden="1" x14ac:dyDescent="0.25"/>
    <row r="18909" hidden="1" x14ac:dyDescent="0.25"/>
    <row r="18910" hidden="1" x14ac:dyDescent="0.25"/>
    <row r="18911" hidden="1" x14ac:dyDescent="0.25"/>
    <row r="18912" hidden="1" x14ac:dyDescent="0.25"/>
    <row r="18913" hidden="1" x14ac:dyDescent="0.25"/>
    <row r="18914" hidden="1" x14ac:dyDescent="0.25"/>
    <row r="18915" hidden="1" x14ac:dyDescent="0.25"/>
    <row r="18916" hidden="1" x14ac:dyDescent="0.25"/>
    <row r="18917" hidden="1" x14ac:dyDescent="0.25"/>
    <row r="18918" hidden="1" x14ac:dyDescent="0.25"/>
    <row r="18919" hidden="1" x14ac:dyDescent="0.25"/>
    <row r="18920" ht="30" hidden="1" customHeight="1" x14ac:dyDescent="0.25"/>
    <row r="18921" hidden="1" x14ac:dyDescent="0.25"/>
    <row r="18922" hidden="1" x14ac:dyDescent="0.25"/>
    <row r="18923" hidden="1" x14ac:dyDescent="0.25"/>
    <row r="18924" hidden="1" x14ac:dyDescent="0.25"/>
    <row r="18925" hidden="1" x14ac:dyDescent="0.25"/>
    <row r="18926" hidden="1" x14ac:dyDescent="0.25"/>
    <row r="18927" hidden="1" x14ac:dyDescent="0.25"/>
    <row r="18928" hidden="1" x14ac:dyDescent="0.25"/>
    <row r="18929" hidden="1" x14ac:dyDescent="0.25"/>
    <row r="18930" hidden="1" x14ac:dyDescent="0.25"/>
    <row r="18931" hidden="1" x14ac:dyDescent="0.25"/>
    <row r="18932" hidden="1" x14ac:dyDescent="0.25"/>
    <row r="18933" hidden="1" x14ac:dyDescent="0.25"/>
    <row r="18934" hidden="1" x14ac:dyDescent="0.25"/>
    <row r="18935" hidden="1" x14ac:dyDescent="0.25"/>
    <row r="18936" hidden="1" x14ac:dyDescent="0.25"/>
    <row r="18937" hidden="1" x14ac:dyDescent="0.25"/>
    <row r="18938" hidden="1" x14ac:dyDescent="0.25"/>
    <row r="18939" hidden="1" x14ac:dyDescent="0.25"/>
    <row r="18940" hidden="1" x14ac:dyDescent="0.25"/>
    <row r="18941" hidden="1" x14ac:dyDescent="0.25"/>
    <row r="18942" hidden="1" x14ac:dyDescent="0.25"/>
    <row r="18943" hidden="1" x14ac:dyDescent="0.25"/>
    <row r="18944" hidden="1" x14ac:dyDescent="0.25"/>
    <row r="18945" hidden="1" x14ac:dyDescent="0.25"/>
    <row r="18946" hidden="1" x14ac:dyDescent="0.25"/>
    <row r="18947" hidden="1" x14ac:dyDescent="0.25"/>
    <row r="18948" hidden="1" x14ac:dyDescent="0.25"/>
    <row r="18949" hidden="1" x14ac:dyDescent="0.25"/>
    <row r="18950" hidden="1" x14ac:dyDescent="0.25"/>
    <row r="18951" hidden="1" x14ac:dyDescent="0.25"/>
    <row r="18952" hidden="1" x14ac:dyDescent="0.25"/>
    <row r="18953" hidden="1" x14ac:dyDescent="0.25"/>
    <row r="18954" hidden="1" x14ac:dyDescent="0.25"/>
    <row r="18955" hidden="1" x14ac:dyDescent="0.25"/>
    <row r="18956" hidden="1" x14ac:dyDescent="0.25"/>
    <row r="18957" hidden="1" x14ac:dyDescent="0.25"/>
    <row r="18958" hidden="1" x14ac:dyDescent="0.25"/>
    <row r="18959" hidden="1" x14ac:dyDescent="0.25"/>
    <row r="18960" hidden="1" x14ac:dyDescent="0.25"/>
    <row r="18961" hidden="1" x14ac:dyDescent="0.25"/>
    <row r="18962" hidden="1" x14ac:dyDescent="0.25"/>
    <row r="18963" hidden="1" x14ac:dyDescent="0.25"/>
    <row r="18964" hidden="1" x14ac:dyDescent="0.25"/>
    <row r="18965" hidden="1" x14ac:dyDescent="0.25"/>
    <row r="18966" hidden="1" x14ac:dyDescent="0.25"/>
    <row r="18967" hidden="1" x14ac:dyDescent="0.25"/>
    <row r="18968" hidden="1" x14ac:dyDescent="0.25"/>
    <row r="18969" hidden="1" x14ac:dyDescent="0.25"/>
    <row r="18970" hidden="1" x14ac:dyDescent="0.25"/>
    <row r="18971" hidden="1" x14ac:dyDescent="0.25"/>
    <row r="18972" hidden="1" x14ac:dyDescent="0.25"/>
    <row r="18973" hidden="1" x14ac:dyDescent="0.25"/>
    <row r="18974" hidden="1" x14ac:dyDescent="0.25"/>
    <row r="18975" hidden="1" x14ac:dyDescent="0.25"/>
    <row r="18976" hidden="1" x14ac:dyDescent="0.25"/>
    <row r="18977" hidden="1" x14ac:dyDescent="0.25"/>
    <row r="18978" hidden="1" x14ac:dyDescent="0.25"/>
    <row r="18979" hidden="1" x14ac:dyDescent="0.25"/>
    <row r="18980" hidden="1" x14ac:dyDescent="0.25"/>
    <row r="18981" hidden="1" x14ac:dyDescent="0.25"/>
    <row r="18982" hidden="1" x14ac:dyDescent="0.25"/>
    <row r="18983" hidden="1" x14ac:dyDescent="0.25"/>
    <row r="18984" hidden="1" x14ac:dyDescent="0.25"/>
    <row r="18985" hidden="1" x14ac:dyDescent="0.25"/>
    <row r="18986" hidden="1" x14ac:dyDescent="0.25"/>
    <row r="18987" hidden="1" x14ac:dyDescent="0.25"/>
    <row r="18988" hidden="1" x14ac:dyDescent="0.25"/>
    <row r="18989" hidden="1" x14ac:dyDescent="0.25"/>
    <row r="18990" hidden="1" x14ac:dyDescent="0.25"/>
    <row r="18991" hidden="1" x14ac:dyDescent="0.25"/>
    <row r="18992" hidden="1" x14ac:dyDescent="0.25"/>
    <row r="18993" hidden="1" x14ac:dyDescent="0.25"/>
    <row r="18994" hidden="1" x14ac:dyDescent="0.25"/>
    <row r="18995" hidden="1" x14ac:dyDescent="0.25"/>
    <row r="18996" hidden="1" x14ac:dyDescent="0.25"/>
    <row r="18997" hidden="1" x14ac:dyDescent="0.25"/>
    <row r="18998" hidden="1" x14ac:dyDescent="0.25"/>
    <row r="18999" hidden="1" x14ac:dyDescent="0.25"/>
    <row r="19000" hidden="1" x14ac:dyDescent="0.25"/>
    <row r="19001" hidden="1" x14ac:dyDescent="0.25"/>
    <row r="19002" hidden="1" x14ac:dyDescent="0.25"/>
    <row r="19003" hidden="1" x14ac:dyDescent="0.25"/>
    <row r="19004" hidden="1" x14ac:dyDescent="0.25"/>
    <row r="19005" hidden="1" x14ac:dyDescent="0.25"/>
    <row r="19006" hidden="1" x14ac:dyDescent="0.25"/>
    <row r="19007" hidden="1" x14ac:dyDescent="0.25"/>
    <row r="19008" hidden="1" x14ac:dyDescent="0.25"/>
    <row r="19009" hidden="1" x14ac:dyDescent="0.25"/>
    <row r="19010" hidden="1" x14ac:dyDescent="0.25"/>
    <row r="19011" hidden="1" x14ac:dyDescent="0.25"/>
    <row r="19012" hidden="1" x14ac:dyDescent="0.25"/>
    <row r="19013" hidden="1" x14ac:dyDescent="0.25"/>
    <row r="19014" hidden="1" x14ac:dyDescent="0.25"/>
    <row r="19015" hidden="1" x14ac:dyDescent="0.25"/>
    <row r="19016" hidden="1" x14ac:dyDescent="0.25"/>
    <row r="19017" hidden="1" x14ac:dyDescent="0.25"/>
    <row r="19018" hidden="1" x14ac:dyDescent="0.25"/>
    <row r="19019" hidden="1" x14ac:dyDescent="0.25"/>
    <row r="19020" hidden="1" x14ac:dyDescent="0.25"/>
    <row r="19021" hidden="1" x14ac:dyDescent="0.25"/>
    <row r="19022" hidden="1" x14ac:dyDescent="0.25"/>
    <row r="19023" hidden="1" x14ac:dyDescent="0.25"/>
    <row r="19024" hidden="1" x14ac:dyDescent="0.25"/>
    <row r="19025" hidden="1" x14ac:dyDescent="0.25"/>
    <row r="19026" hidden="1" x14ac:dyDescent="0.25"/>
    <row r="19027" hidden="1" x14ac:dyDescent="0.25"/>
    <row r="19028" hidden="1" x14ac:dyDescent="0.25"/>
    <row r="19029" hidden="1" x14ac:dyDescent="0.25"/>
    <row r="19030" hidden="1" x14ac:dyDescent="0.25"/>
    <row r="19031" hidden="1" x14ac:dyDescent="0.25"/>
    <row r="19032" hidden="1" x14ac:dyDescent="0.25"/>
    <row r="19033" hidden="1" x14ac:dyDescent="0.25"/>
    <row r="19034" hidden="1" x14ac:dyDescent="0.25"/>
    <row r="19035" hidden="1" x14ac:dyDescent="0.25"/>
    <row r="19036" hidden="1" x14ac:dyDescent="0.25"/>
    <row r="19037" hidden="1" x14ac:dyDescent="0.25"/>
    <row r="19038" hidden="1" x14ac:dyDescent="0.25"/>
    <row r="19039" hidden="1" x14ac:dyDescent="0.25"/>
    <row r="19040" hidden="1" x14ac:dyDescent="0.25"/>
    <row r="19041" hidden="1" x14ac:dyDescent="0.25"/>
    <row r="19042" hidden="1" x14ac:dyDescent="0.25"/>
    <row r="19043" hidden="1" x14ac:dyDescent="0.25"/>
    <row r="19044" hidden="1" x14ac:dyDescent="0.25"/>
    <row r="19045" hidden="1" x14ac:dyDescent="0.25"/>
    <row r="19046" hidden="1" x14ac:dyDescent="0.25"/>
    <row r="19047" hidden="1" x14ac:dyDescent="0.25"/>
    <row r="19048" hidden="1" x14ac:dyDescent="0.25"/>
    <row r="19049" hidden="1" x14ac:dyDescent="0.25"/>
    <row r="19050" hidden="1" x14ac:dyDescent="0.25"/>
    <row r="19051" hidden="1" x14ac:dyDescent="0.25"/>
    <row r="19052" hidden="1" x14ac:dyDescent="0.25"/>
    <row r="19053" hidden="1" x14ac:dyDescent="0.25"/>
    <row r="19054" hidden="1" x14ac:dyDescent="0.25"/>
    <row r="19055" hidden="1" x14ac:dyDescent="0.25"/>
    <row r="19056" hidden="1" x14ac:dyDescent="0.25"/>
    <row r="19057" hidden="1" x14ac:dyDescent="0.25"/>
    <row r="19058" hidden="1" x14ac:dyDescent="0.25"/>
    <row r="19059" hidden="1" x14ac:dyDescent="0.25"/>
    <row r="19060" hidden="1" x14ac:dyDescent="0.25"/>
    <row r="19061" hidden="1" x14ac:dyDescent="0.25"/>
    <row r="19062" hidden="1" x14ac:dyDescent="0.25"/>
    <row r="19063" hidden="1" x14ac:dyDescent="0.25"/>
    <row r="19064" hidden="1" x14ac:dyDescent="0.25"/>
    <row r="19065" hidden="1" x14ac:dyDescent="0.25"/>
    <row r="19066" hidden="1" x14ac:dyDescent="0.25"/>
    <row r="19067" hidden="1" x14ac:dyDescent="0.25"/>
    <row r="19068" hidden="1" x14ac:dyDescent="0.25"/>
    <row r="19069" hidden="1" x14ac:dyDescent="0.25"/>
    <row r="19070" hidden="1" x14ac:dyDescent="0.25"/>
    <row r="19071" hidden="1" x14ac:dyDescent="0.25"/>
    <row r="19072" hidden="1" x14ac:dyDescent="0.25"/>
    <row r="19073" hidden="1" x14ac:dyDescent="0.25"/>
    <row r="19074" hidden="1" x14ac:dyDescent="0.25"/>
    <row r="19075" hidden="1" x14ac:dyDescent="0.25"/>
    <row r="19076" hidden="1" x14ac:dyDescent="0.25"/>
    <row r="19077" hidden="1" x14ac:dyDescent="0.25"/>
    <row r="19078" hidden="1" x14ac:dyDescent="0.25"/>
    <row r="19079" hidden="1" x14ac:dyDescent="0.25"/>
    <row r="19080" hidden="1" x14ac:dyDescent="0.25"/>
    <row r="19081" hidden="1" x14ac:dyDescent="0.25"/>
    <row r="19082" hidden="1" x14ac:dyDescent="0.25"/>
    <row r="19083" hidden="1" x14ac:dyDescent="0.25"/>
    <row r="19084" hidden="1" x14ac:dyDescent="0.25"/>
    <row r="19085" hidden="1" x14ac:dyDescent="0.25"/>
    <row r="19086" hidden="1" x14ac:dyDescent="0.25"/>
    <row r="19087" hidden="1" x14ac:dyDescent="0.25"/>
    <row r="19088" hidden="1" x14ac:dyDescent="0.25"/>
    <row r="19089" hidden="1" x14ac:dyDescent="0.25"/>
    <row r="19090" hidden="1" x14ac:dyDescent="0.25"/>
    <row r="19091" hidden="1" x14ac:dyDescent="0.25"/>
    <row r="19092" hidden="1" x14ac:dyDescent="0.25"/>
    <row r="19093" hidden="1" x14ac:dyDescent="0.25"/>
    <row r="19094" hidden="1" x14ac:dyDescent="0.25"/>
    <row r="19095" hidden="1" x14ac:dyDescent="0.25"/>
    <row r="19096" hidden="1" x14ac:dyDescent="0.25"/>
    <row r="19097" hidden="1" x14ac:dyDescent="0.25"/>
    <row r="19098" hidden="1" x14ac:dyDescent="0.25"/>
    <row r="19099" hidden="1" x14ac:dyDescent="0.25"/>
    <row r="19100" hidden="1" x14ac:dyDescent="0.25"/>
    <row r="19101" hidden="1" x14ac:dyDescent="0.25"/>
    <row r="19102" hidden="1" x14ac:dyDescent="0.25"/>
    <row r="19103" hidden="1" x14ac:dyDescent="0.25"/>
    <row r="19104" hidden="1" x14ac:dyDescent="0.25"/>
    <row r="19105" hidden="1" x14ac:dyDescent="0.25"/>
    <row r="19106" hidden="1" x14ac:dyDescent="0.25"/>
    <row r="19107" hidden="1" x14ac:dyDescent="0.25"/>
    <row r="19108" hidden="1" x14ac:dyDescent="0.25"/>
    <row r="19109" hidden="1" x14ac:dyDescent="0.25"/>
    <row r="19110" hidden="1" x14ac:dyDescent="0.25"/>
    <row r="19111" hidden="1" x14ac:dyDescent="0.25"/>
    <row r="19112" hidden="1" x14ac:dyDescent="0.25"/>
    <row r="19113" hidden="1" x14ac:dyDescent="0.25"/>
    <row r="19114" hidden="1" x14ac:dyDescent="0.25"/>
    <row r="19115" hidden="1" x14ac:dyDescent="0.25"/>
    <row r="19116" hidden="1" x14ac:dyDescent="0.25"/>
    <row r="19117" hidden="1" x14ac:dyDescent="0.25"/>
    <row r="19118" hidden="1" x14ac:dyDescent="0.25"/>
    <row r="19119" hidden="1" x14ac:dyDescent="0.25"/>
    <row r="19120" hidden="1" x14ac:dyDescent="0.25"/>
    <row r="19121" hidden="1" x14ac:dyDescent="0.25"/>
    <row r="19122" hidden="1" x14ac:dyDescent="0.25"/>
    <row r="19123" hidden="1" x14ac:dyDescent="0.25"/>
    <row r="19124" hidden="1" x14ac:dyDescent="0.25"/>
    <row r="19125" hidden="1" x14ac:dyDescent="0.25"/>
    <row r="19126" hidden="1" x14ac:dyDescent="0.25"/>
    <row r="19127" hidden="1" x14ac:dyDescent="0.25"/>
    <row r="19128" hidden="1" x14ac:dyDescent="0.25"/>
    <row r="19129" hidden="1" x14ac:dyDescent="0.25"/>
    <row r="19130" hidden="1" x14ac:dyDescent="0.25"/>
    <row r="19131" hidden="1" x14ac:dyDescent="0.25"/>
    <row r="19132" hidden="1" x14ac:dyDescent="0.25"/>
    <row r="19133" hidden="1" x14ac:dyDescent="0.25"/>
    <row r="19134" hidden="1" x14ac:dyDescent="0.25"/>
    <row r="19135" hidden="1" x14ac:dyDescent="0.25"/>
    <row r="19136" hidden="1" x14ac:dyDescent="0.25"/>
    <row r="19137" hidden="1" x14ac:dyDescent="0.25"/>
    <row r="19138" hidden="1" x14ac:dyDescent="0.25"/>
    <row r="19139" hidden="1" x14ac:dyDescent="0.25"/>
    <row r="19140" hidden="1" x14ac:dyDescent="0.25"/>
    <row r="19141" hidden="1" x14ac:dyDescent="0.25"/>
    <row r="19142" hidden="1" x14ac:dyDescent="0.25"/>
    <row r="19143" hidden="1" x14ac:dyDescent="0.25"/>
    <row r="19144" hidden="1" x14ac:dyDescent="0.25"/>
    <row r="19145" hidden="1" x14ac:dyDescent="0.25"/>
    <row r="19146" hidden="1" x14ac:dyDescent="0.25"/>
    <row r="19147" hidden="1" x14ac:dyDescent="0.25"/>
    <row r="19148" hidden="1" x14ac:dyDescent="0.25"/>
    <row r="19149" hidden="1" x14ac:dyDescent="0.25"/>
    <row r="19150" hidden="1" x14ac:dyDescent="0.25"/>
    <row r="19151" hidden="1" x14ac:dyDescent="0.25"/>
    <row r="19152" hidden="1" x14ac:dyDescent="0.25"/>
    <row r="19153" hidden="1" x14ac:dyDescent="0.25"/>
    <row r="19154" hidden="1" x14ac:dyDescent="0.25"/>
    <row r="19155" hidden="1" x14ac:dyDescent="0.25"/>
    <row r="19156" hidden="1" x14ac:dyDescent="0.25"/>
    <row r="19157" hidden="1" x14ac:dyDescent="0.25"/>
    <row r="19158" hidden="1" x14ac:dyDescent="0.25"/>
    <row r="19159" hidden="1" x14ac:dyDescent="0.25"/>
    <row r="19160" hidden="1" x14ac:dyDescent="0.25"/>
    <row r="19161" hidden="1" x14ac:dyDescent="0.25"/>
    <row r="19162" hidden="1" x14ac:dyDescent="0.25"/>
    <row r="19163" hidden="1" x14ac:dyDescent="0.25"/>
    <row r="19164" hidden="1" x14ac:dyDescent="0.25"/>
    <row r="19165" hidden="1" x14ac:dyDescent="0.25"/>
    <row r="19166" hidden="1" x14ac:dyDescent="0.25"/>
    <row r="19167" hidden="1" x14ac:dyDescent="0.25"/>
    <row r="19168" hidden="1" x14ac:dyDescent="0.25"/>
    <row r="19169" hidden="1" x14ac:dyDescent="0.25"/>
    <row r="19170" hidden="1" x14ac:dyDescent="0.25"/>
    <row r="19171" hidden="1" x14ac:dyDescent="0.25"/>
    <row r="19172" hidden="1" x14ac:dyDescent="0.25"/>
    <row r="19173" hidden="1" x14ac:dyDescent="0.25"/>
    <row r="19174" hidden="1" x14ac:dyDescent="0.25"/>
    <row r="19175" hidden="1" x14ac:dyDescent="0.25"/>
    <row r="19176" hidden="1" x14ac:dyDescent="0.25"/>
    <row r="19177" hidden="1" x14ac:dyDescent="0.25"/>
    <row r="19178" hidden="1" x14ac:dyDescent="0.25"/>
    <row r="19179" hidden="1" x14ac:dyDescent="0.25"/>
    <row r="19180" hidden="1" x14ac:dyDescent="0.25"/>
    <row r="19181" hidden="1" x14ac:dyDescent="0.25"/>
    <row r="19182" hidden="1" x14ac:dyDescent="0.25"/>
    <row r="19183" hidden="1" x14ac:dyDescent="0.25"/>
    <row r="19184" hidden="1" x14ac:dyDescent="0.25"/>
    <row r="19185" hidden="1" x14ac:dyDescent="0.25"/>
    <row r="19186" hidden="1" x14ac:dyDescent="0.25"/>
    <row r="19187" hidden="1" x14ac:dyDescent="0.25"/>
    <row r="19188" hidden="1" x14ac:dyDescent="0.25"/>
    <row r="19189" hidden="1" x14ac:dyDescent="0.25"/>
    <row r="19190" hidden="1" x14ac:dyDescent="0.25"/>
    <row r="19191" hidden="1" x14ac:dyDescent="0.25"/>
    <row r="19192" hidden="1" x14ac:dyDescent="0.25"/>
    <row r="19193" hidden="1" x14ac:dyDescent="0.25"/>
    <row r="19194" hidden="1" x14ac:dyDescent="0.25"/>
    <row r="19195" hidden="1" x14ac:dyDescent="0.25"/>
    <row r="19196" hidden="1" x14ac:dyDescent="0.25"/>
    <row r="19197" hidden="1" x14ac:dyDescent="0.25"/>
    <row r="19198" hidden="1" x14ac:dyDescent="0.25"/>
    <row r="19199" hidden="1" x14ac:dyDescent="0.25"/>
    <row r="19200" hidden="1" x14ac:dyDescent="0.25"/>
    <row r="19201" hidden="1" x14ac:dyDescent="0.25"/>
    <row r="19202" hidden="1" x14ac:dyDescent="0.25"/>
    <row r="19203" hidden="1" x14ac:dyDescent="0.25"/>
    <row r="19204" hidden="1" x14ac:dyDescent="0.25"/>
    <row r="19205" hidden="1" x14ac:dyDescent="0.25"/>
    <row r="19206" hidden="1" x14ac:dyDescent="0.25"/>
    <row r="19207" hidden="1" x14ac:dyDescent="0.25"/>
    <row r="19208" hidden="1" x14ac:dyDescent="0.25"/>
    <row r="19209" hidden="1" x14ac:dyDescent="0.25"/>
    <row r="19210" hidden="1" x14ac:dyDescent="0.25"/>
    <row r="19211" hidden="1" x14ac:dyDescent="0.25"/>
    <row r="19212" hidden="1" x14ac:dyDescent="0.25"/>
    <row r="19213" hidden="1" x14ac:dyDescent="0.25"/>
    <row r="19214" hidden="1" x14ac:dyDescent="0.25"/>
    <row r="19215" hidden="1" x14ac:dyDescent="0.25"/>
    <row r="19216" hidden="1" x14ac:dyDescent="0.25"/>
    <row r="19217" hidden="1" x14ac:dyDescent="0.25"/>
    <row r="19218" hidden="1" x14ac:dyDescent="0.25"/>
    <row r="19219" hidden="1" x14ac:dyDescent="0.25"/>
    <row r="19220" hidden="1" x14ac:dyDescent="0.25"/>
    <row r="19221" hidden="1" x14ac:dyDescent="0.25"/>
    <row r="19222" hidden="1" x14ac:dyDescent="0.25"/>
    <row r="19223" hidden="1" x14ac:dyDescent="0.25"/>
    <row r="19224" hidden="1" x14ac:dyDescent="0.25"/>
    <row r="19225" hidden="1" x14ac:dyDescent="0.25"/>
    <row r="19226" hidden="1" x14ac:dyDescent="0.25"/>
    <row r="19227" hidden="1" x14ac:dyDescent="0.25"/>
    <row r="19228" hidden="1" x14ac:dyDescent="0.25"/>
    <row r="19229" hidden="1" x14ac:dyDescent="0.25"/>
    <row r="19230" hidden="1" x14ac:dyDescent="0.25"/>
    <row r="19231" hidden="1" x14ac:dyDescent="0.25"/>
    <row r="19232" hidden="1" x14ac:dyDescent="0.25"/>
    <row r="19233" hidden="1" x14ac:dyDescent="0.25"/>
    <row r="19234" hidden="1" x14ac:dyDescent="0.25"/>
    <row r="19235" hidden="1" x14ac:dyDescent="0.25"/>
    <row r="19236" hidden="1" x14ac:dyDescent="0.25"/>
    <row r="19237" hidden="1" x14ac:dyDescent="0.25"/>
    <row r="19238" hidden="1" x14ac:dyDescent="0.25"/>
    <row r="19239" hidden="1" x14ac:dyDescent="0.25"/>
    <row r="19240" ht="30" hidden="1" customHeight="1" x14ac:dyDescent="0.25"/>
    <row r="19241" hidden="1" x14ac:dyDescent="0.25"/>
    <row r="19242" hidden="1" x14ac:dyDescent="0.25"/>
    <row r="19243" hidden="1" x14ac:dyDescent="0.25"/>
    <row r="19244" hidden="1" x14ac:dyDescent="0.25"/>
    <row r="19245" hidden="1" x14ac:dyDescent="0.25"/>
    <row r="19246" hidden="1" x14ac:dyDescent="0.25"/>
    <row r="19247" hidden="1" x14ac:dyDescent="0.25"/>
    <row r="19248" hidden="1" x14ac:dyDescent="0.25"/>
    <row r="19249" hidden="1" x14ac:dyDescent="0.25"/>
    <row r="19250" hidden="1" x14ac:dyDescent="0.25"/>
    <row r="19251" hidden="1" x14ac:dyDescent="0.25"/>
    <row r="19252" hidden="1" x14ac:dyDescent="0.25"/>
    <row r="19253" hidden="1" x14ac:dyDescent="0.25"/>
    <row r="19254" hidden="1" x14ac:dyDescent="0.25"/>
    <row r="19255" hidden="1" x14ac:dyDescent="0.25"/>
    <row r="19256" hidden="1" x14ac:dyDescent="0.25"/>
    <row r="19257" hidden="1" x14ac:dyDescent="0.25"/>
    <row r="19258" hidden="1" x14ac:dyDescent="0.25"/>
    <row r="19259" hidden="1" x14ac:dyDescent="0.25"/>
    <row r="19260" hidden="1" x14ac:dyDescent="0.25"/>
    <row r="19261" hidden="1" x14ac:dyDescent="0.25"/>
    <row r="19262" hidden="1" x14ac:dyDescent="0.25"/>
    <row r="19263" hidden="1" x14ac:dyDescent="0.25"/>
    <row r="19264" hidden="1" x14ac:dyDescent="0.25"/>
    <row r="19265" hidden="1" x14ac:dyDescent="0.25"/>
    <row r="19266" hidden="1" x14ac:dyDescent="0.25"/>
    <row r="19267" hidden="1" x14ac:dyDescent="0.25"/>
    <row r="19268" hidden="1" x14ac:dyDescent="0.25"/>
    <row r="19269" hidden="1" x14ac:dyDescent="0.25"/>
    <row r="19270" hidden="1" x14ac:dyDescent="0.25"/>
    <row r="19271" hidden="1" x14ac:dyDescent="0.25"/>
    <row r="19272" hidden="1" x14ac:dyDescent="0.25"/>
    <row r="19273" hidden="1" x14ac:dyDescent="0.25"/>
    <row r="19274" hidden="1" x14ac:dyDescent="0.25"/>
    <row r="19275" hidden="1" x14ac:dyDescent="0.25"/>
    <row r="19276" hidden="1" x14ac:dyDescent="0.25"/>
    <row r="19277" hidden="1" x14ac:dyDescent="0.25"/>
    <row r="19278" hidden="1" x14ac:dyDescent="0.25"/>
    <row r="19279" hidden="1" x14ac:dyDescent="0.25"/>
    <row r="19280" hidden="1" x14ac:dyDescent="0.25"/>
    <row r="19281" hidden="1" x14ac:dyDescent="0.25"/>
    <row r="19282" hidden="1" x14ac:dyDescent="0.25"/>
    <row r="19283" hidden="1" x14ac:dyDescent="0.25"/>
    <row r="19284" hidden="1" x14ac:dyDescent="0.25"/>
    <row r="19285" hidden="1" x14ac:dyDescent="0.25"/>
    <row r="19286" hidden="1" x14ac:dyDescent="0.25"/>
    <row r="19287" hidden="1" x14ac:dyDescent="0.25"/>
    <row r="19288" hidden="1" x14ac:dyDescent="0.25"/>
    <row r="19289" hidden="1" x14ac:dyDescent="0.25"/>
    <row r="19290" hidden="1" x14ac:dyDescent="0.25"/>
    <row r="19291" hidden="1" x14ac:dyDescent="0.25"/>
    <row r="19292" hidden="1" x14ac:dyDescent="0.25"/>
    <row r="19293" hidden="1" x14ac:dyDescent="0.25"/>
    <row r="19294" hidden="1" x14ac:dyDescent="0.25"/>
    <row r="19295" hidden="1" x14ac:dyDescent="0.25"/>
    <row r="19296" hidden="1" x14ac:dyDescent="0.25"/>
    <row r="19297" hidden="1" x14ac:dyDescent="0.25"/>
    <row r="19298" hidden="1" x14ac:dyDescent="0.25"/>
    <row r="19299" hidden="1" x14ac:dyDescent="0.25"/>
    <row r="19300" hidden="1" x14ac:dyDescent="0.25"/>
    <row r="19301" hidden="1" x14ac:dyDescent="0.25"/>
    <row r="19302" hidden="1" x14ac:dyDescent="0.25"/>
    <row r="19303" hidden="1" x14ac:dyDescent="0.25"/>
    <row r="19304" hidden="1" x14ac:dyDescent="0.25"/>
    <row r="19305" hidden="1" x14ac:dyDescent="0.25"/>
    <row r="19306" hidden="1" x14ac:dyDescent="0.25"/>
    <row r="19307" hidden="1" x14ac:dyDescent="0.25"/>
    <row r="19308" hidden="1" x14ac:dyDescent="0.25"/>
    <row r="19309" hidden="1" x14ac:dyDescent="0.25"/>
    <row r="19310" hidden="1" x14ac:dyDescent="0.25"/>
    <row r="19311" hidden="1" x14ac:dyDescent="0.25"/>
    <row r="19312" hidden="1" x14ac:dyDescent="0.25"/>
    <row r="19313" hidden="1" x14ac:dyDescent="0.25"/>
    <row r="19314" hidden="1" x14ac:dyDescent="0.25"/>
    <row r="19315" hidden="1" x14ac:dyDescent="0.25"/>
    <row r="19316" hidden="1" x14ac:dyDescent="0.25"/>
    <row r="19317" hidden="1" x14ac:dyDescent="0.25"/>
    <row r="19318" hidden="1" x14ac:dyDescent="0.25"/>
    <row r="19319" hidden="1" x14ac:dyDescent="0.25"/>
    <row r="19320" hidden="1" x14ac:dyDescent="0.25"/>
    <row r="19321" hidden="1" x14ac:dyDescent="0.25"/>
    <row r="19322" hidden="1" x14ac:dyDescent="0.25"/>
    <row r="19323" hidden="1" x14ac:dyDescent="0.25"/>
    <row r="19324" hidden="1" x14ac:dyDescent="0.25"/>
    <row r="19325" hidden="1" x14ac:dyDescent="0.25"/>
    <row r="19326" hidden="1" x14ac:dyDescent="0.25"/>
    <row r="19327" hidden="1" x14ac:dyDescent="0.25"/>
    <row r="19328" hidden="1" x14ac:dyDescent="0.25"/>
    <row r="19329" hidden="1" x14ac:dyDescent="0.25"/>
    <row r="19330" hidden="1" x14ac:dyDescent="0.25"/>
    <row r="19331" hidden="1" x14ac:dyDescent="0.25"/>
    <row r="19332" hidden="1" x14ac:dyDescent="0.25"/>
    <row r="19333" hidden="1" x14ac:dyDescent="0.25"/>
    <row r="19334" hidden="1" x14ac:dyDescent="0.25"/>
    <row r="19335" hidden="1" x14ac:dyDescent="0.25"/>
    <row r="19336" hidden="1" x14ac:dyDescent="0.25"/>
    <row r="19337" hidden="1" x14ac:dyDescent="0.25"/>
    <row r="19338" hidden="1" x14ac:dyDescent="0.25"/>
    <row r="19339" hidden="1" x14ac:dyDescent="0.25"/>
    <row r="19340" hidden="1" x14ac:dyDescent="0.25"/>
    <row r="19341" hidden="1" x14ac:dyDescent="0.25"/>
    <row r="19342" hidden="1" x14ac:dyDescent="0.25"/>
    <row r="19343" hidden="1" x14ac:dyDescent="0.25"/>
    <row r="19344" hidden="1" x14ac:dyDescent="0.25"/>
    <row r="19345" hidden="1" x14ac:dyDescent="0.25"/>
    <row r="19346" hidden="1" x14ac:dyDescent="0.25"/>
    <row r="19347" hidden="1" x14ac:dyDescent="0.25"/>
    <row r="19348" hidden="1" x14ac:dyDescent="0.25"/>
    <row r="19349" hidden="1" x14ac:dyDescent="0.25"/>
    <row r="19350" hidden="1" x14ac:dyDescent="0.25"/>
    <row r="19351" hidden="1" x14ac:dyDescent="0.25"/>
    <row r="19352" hidden="1" x14ac:dyDescent="0.25"/>
    <row r="19353" hidden="1" x14ac:dyDescent="0.25"/>
    <row r="19354" hidden="1" x14ac:dyDescent="0.25"/>
    <row r="19355" hidden="1" x14ac:dyDescent="0.25"/>
    <row r="19356" hidden="1" x14ac:dyDescent="0.25"/>
    <row r="19357" hidden="1" x14ac:dyDescent="0.25"/>
    <row r="19358" hidden="1" x14ac:dyDescent="0.25"/>
    <row r="19359" hidden="1" x14ac:dyDescent="0.25"/>
    <row r="19360" hidden="1" x14ac:dyDescent="0.25"/>
    <row r="19361" hidden="1" x14ac:dyDescent="0.25"/>
    <row r="19362" hidden="1" x14ac:dyDescent="0.25"/>
    <row r="19363" hidden="1" x14ac:dyDescent="0.25"/>
    <row r="19364" hidden="1" x14ac:dyDescent="0.25"/>
    <row r="19365" hidden="1" x14ac:dyDescent="0.25"/>
    <row r="19366" hidden="1" x14ac:dyDescent="0.25"/>
    <row r="19367" hidden="1" x14ac:dyDescent="0.25"/>
    <row r="19368" hidden="1" x14ac:dyDescent="0.25"/>
    <row r="19369" hidden="1" x14ac:dyDescent="0.25"/>
    <row r="19370" hidden="1" x14ac:dyDescent="0.25"/>
    <row r="19371" hidden="1" x14ac:dyDescent="0.25"/>
    <row r="19372" hidden="1" x14ac:dyDescent="0.25"/>
    <row r="19373" hidden="1" x14ac:dyDescent="0.25"/>
    <row r="19374" hidden="1" x14ac:dyDescent="0.25"/>
    <row r="19375" hidden="1" x14ac:dyDescent="0.25"/>
    <row r="19376" hidden="1" x14ac:dyDescent="0.25"/>
    <row r="19377" hidden="1" x14ac:dyDescent="0.25"/>
    <row r="19378" hidden="1" x14ac:dyDescent="0.25"/>
    <row r="19379" hidden="1" x14ac:dyDescent="0.25"/>
    <row r="19380" hidden="1" x14ac:dyDescent="0.25"/>
    <row r="19381" hidden="1" x14ac:dyDescent="0.25"/>
    <row r="19382" hidden="1" x14ac:dyDescent="0.25"/>
    <row r="19383" hidden="1" x14ac:dyDescent="0.25"/>
    <row r="19384" hidden="1" x14ac:dyDescent="0.25"/>
    <row r="19385" hidden="1" x14ac:dyDescent="0.25"/>
    <row r="19386" hidden="1" x14ac:dyDescent="0.25"/>
    <row r="19387" hidden="1" x14ac:dyDescent="0.25"/>
    <row r="19388" hidden="1" x14ac:dyDescent="0.25"/>
    <row r="19389" hidden="1" x14ac:dyDescent="0.25"/>
    <row r="19390" hidden="1" x14ac:dyDescent="0.25"/>
    <row r="19391" hidden="1" x14ac:dyDescent="0.25"/>
    <row r="19392" hidden="1" x14ac:dyDescent="0.25"/>
    <row r="19393" hidden="1" x14ac:dyDescent="0.25"/>
    <row r="19394" hidden="1" x14ac:dyDescent="0.25"/>
    <row r="19395" hidden="1" x14ac:dyDescent="0.25"/>
    <row r="19396" hidden="1" x14ac:dyDescent="0.25"/>
    <row r="19397" hidden="1" x14ac:dyDescent="0.25"/>
    <row r="19398" hidden="1" x14ac:dyDescent="0.25"/>
    <row r="19399" hidden="1" x14ac:dyDescent="0.25"/>
    <row r="19400" hidden="1" x14ac:dyDescent="0.25"/>
    <row r="19401" hidden="1" x14ac:dyDescent="0.25"/>
    <row r="19402" hidden="1" x14ac:dyDescent="0.25"/>
    <row r="19403" hidden="1" x14ac:dyDescent="0.25"/>
    <row r="19404" hidden="1" x14ac:dyDescent="0.25"/>
    <row r="19405" hidden="1" x14ac:dyDescent="0.25"/>
    <row r="19406" hidden="1" x14ac:dyDescent="0.25"/>
    <row r="19407" hidden="1" x14ac:dyDescent="0.25"/>
    <row r="19408" hidden="1" x14ac:dyDescent="0.25"/>
    <row r="19409" hidden="1" x14ac:dyDescent="0.25"/>
    <row r="19410" hidden="1" x14ac:dyDescent="0.25"/>
    <row r="19411" hidden="1" x14ac:dyDescent="0.25"/>
    <row r="19412" hidden="1" x14ac:dyDescent="0.25"/>
    <row r="19413" hidden="1" x14ac:dyDescent="0.25"/>
    <row r="19414" hidden="1" x14ac:dyDescent="0.25"/>
    <row r="19415" hidden="1" x14ac:dyDescent="0.25"/>
    <row r="19416" hidden="1" x14ac:dyDescent="0.25"/>
    <row r="19417" hidden="1" x14ac:dyDescent="0.25"/>
    <row r="19418" hidden="1" x14ac:dyDescent="0.25"/>
    <row r="19419" hidden="1" x14ac:dyDescent="0.25"/>
    <row r="19420" hidden="1" x14ac:dyDescent="0.25"/>
    <row r="19421" hidden="1" x14ac:dyDescent="0.25"/>
    <row r="19422" hidden="1" x14ac:dyDescent="0.25"/>
    <row r="19423" hidden="1" x14ac:dyDescent="0.25"/>
    <row r="19424" hidden="1" x14ac:dyDescent="0.25"/>
    <row r="19425" hidden="1" x14ac:dyDescent="0.25"/>
    <row r="19426" hidden="1" x14ac:dyDescent="0.25"/>
    <row r="19427" hidden="1" x14ac:dyDescent="0.25"/>
    <row r="19428" hidden="1" x14ac:dyDescent="0.25"/>
    <row r="19429" hidden="1" x14ac:dyDescent="0.25"/>
    <row r="19430" hidden="1" x14ac:dyDescent="0.25"/>
    <row r="19431" hidden="1" x14ac:dyDescent="0.25"/>
    <row r="19432" hidden="1" x14ac:dyDescent="0.25"/>
    <row r="19433" hidden="1" x14ac:dyDescent="0.25"/>
    <row r="19434" hidden="1" x14ac:dyDescent="0.25"/>
    <row r="19435" hidden="1" x14ac:dyDescent="0.25"/>
    <row r="19436" hidden="1" x14ac:dyDescent="0.25"/>
    <row r="19437" hidden="1" x14ac:dyDescent="0.25"/>
    <row r="19438" hidden="1" x14ac:dyDescent="0.25"/>
    <row r="19439" hidden="1" x14ac:dyDescent="0.25"/>
    <row r="19440" hidden="1" x14ac:dyDescent="0.25"/>
    <row r="19441" hidden="1" x14ac:dyDescent="0.25"/>
    <row r="19442" hidden="1" x14ac:dyDescent="0.25"/>
    <row r="19443" hidden="1" x14ac:dyDescent="0.25"/>
    <row r="19444" hidden="1" x14ac:dyDescent="0.25"/>
    <row r="19445" hidden="1" x14ac:dyDescent="0.25"/>
    <row r="19446" hidden="1" x14ac:dyDescent="0.25"/>
    <row r="19447" hidden="1" x14ac:dyDescent="0.25"/>
    <row r="19448" hidden="1" x14ac:dyDescent="0.25"/>
    <row r="19449" hidden="1" x14ac:dyDescent="0.25"/>
    <row r="19450" hidden="1" x14ac:dyDescent="0.25"/>
    <row r="19451" hidden="1" x14ac:dyDescent="0.25"/>
    <row r="19452" hidden="1" x14ac:dyDescent="0.25"/>
    <row r="19453" hidden="1" x14ac:dyDescent="0.25"/>
    <row r="19454" hidden="1" x14ac:dyDescent="0.25"/>
    <row r="19455" hidden="1" x14ac:dyDescent="0.25"/>
    <row r="19456" hidden="1" x14ac:dyDescent="0.25"/>
    <row r="19457" hidden="1" x14ac:dyDescent="0.25"/>
    <row r="19458" hidden="1" x14ac:dyDescent="0.25"/>
    <row r="19459" hidden="1" x14ac:dyDescent="0.25"/>
    <row r="19460" hidden="1" x14ac:dyDescent="0.25"/>
    <row r="19461" hidden="1" x14ac:dyDescent="0.25"/>
    <row r="19462" hidden="1" x14ac:dyDescent="0.25"/>
    <row r="19463" hidden="1" x14ac:dyDescent="0.25"/>
    <row r="19464" hidden="1" x14ac:dyDescent="0.25"/>
    <row r="19465" hidden="1" x14ac:dyDescent="0.25"/>
    <row r="19466" hidden="1" x14ac:dyDescent="0.25"/>
    <row r="19467" hidden="1" x14ac:dyDescent="0.25"/>
    <row r="19468" hidden="1" x14ac:dyDescent="0.25"/>
    <row r="19469" hidden="1" x14ac:dyDescent="0.25"/>
    <row r="19470" hidden="1" x14ac:dyDescent="0.25"/>
    <row r="19471" hidden="1" x14ac:dyDescent="0.25"/>
    <row r="19472" hidden="1" x14ac:dyDescent="0.25"/>
    <row r="19473" hidden="1" x14ac:dyDescent="0.25"/>
    <row r="19474" hidden="1" x14ac:dyDescent="0.25"/>
    <row r="19475" hidden="1" x14ac:dyDescent="0.25"/>
    <row r="19476" hidden="1" x14ac:dyDescent="0.25"/>
    <row r="19477" hidden="1" x14ac:dyDescent="0.25"/>
    <row r="19478" hidden="1" x14ac:dyDescent="0.25"/>
    <row r="19479" hidden="1" x14ac:dyDescent="0.25"/>
    <row r="19480" hidden="1" x14ac:dyDescent="0.25"/>
    <row r="19481" hidden="1" x14ac:dyDescent="0.25"/>
    <row r="19482" hidden="1" x14ac:dyDescent="0.25"/>
    <row r="19483" hidden="1" x14ac:dyDescent="0.25"/>
    <row r="19484" hidden="1" x14ac:dyDescent="0.25"/>
    <row r="19485" hidden="1" x14ac:dyDescent="0.25"/>
    <row r="19486" hidden="1" x14ac:dyDescent="0.25"/>
    <row r="19487" hidden="1" x14ac:dyDescent="0.25"/>
    <row r="19488" hidden="1" x14ac:dyDescent="0.25"/>
    <row r="19489" hidden="1" x14ac:dyDescent="0.25"/>
    <row r="19490" hidden="1" x14ac:dyDescent="0.25"/>
    <row r="19491" hidden="1" x14ac:dyDescent="0.25"/>
    <row r="19492" hidden="1" x14ac:dyDescent="0.25"/>
    <row r="19493" hidden="1" x14ac:dyDescent="0.25"/>
    <row r="19494" hidden="1" x14ac:dyDescent="0.25"/>
    <row r="19495" hidden="1" x14ac:dyDescent="0.25"/>
    <row r="19496" hidden="1" x14ac:dyDescent="0.25"/>
    <row r="19497" hidden="1" x14ac:dyDescent="0.25"/>
    <row r="19498" hidden="1" x14ac:dyDescent="0.25"/>
    <row r="19499" hidden="1" x14ac:dyDescent="0.25"/>
    <row r="19500" hidden="1" x14ac:dyDescent="0.25"/>
    <row r="19501" hidden="1" x14ac:dyDescent="0.25"/>
    <row r="19502" hidden="1" x14ac:dyDescent="0.25"/>
    <row r="19503" hidden="1" x14ac:dyDescent="0.25"/>
    <row r="19504" hidden="1" x14ac:dyDescent="0.25"/>
    <row r="19505" hidden="1" x14ac:dyDescent="0.25"/>
    <row r="19506" hidden="1" x14ac:dyDescent="0.25"/>
    <row r="19507" hidden="1" x14ac:dyDescent="0.25"/>
    <row r="19508" hidden="1" x14ac:dyDescent="0.25"/>
    <row r="19509" hidden="1" x14ac:dyDescent="0.25"/>
    <row r="19510" hidden="1" x14ac:dyDescent="0.25"/>
    <row r="19511" hidden="1" x14ac:dyDescent="0.25"/>
    <row r="19512" ht="30" hidden="1" customHeight="1" x14ac:dyDescent="0.25"/>
    <row r="19513" hidden="1" x14ac:dyDescent="0.25"/>
    <row r="19514" hidden="1" x14ac:dyDescent="0.25"/>
    <row r="19515" hidden="1" x14ac:dyDescent="0.25"/>
    <row r="19516" hidden="1" x14ac:dyDescent="0.25"/>
    <row r="19517" hidden="1" x14ac:dyDescent="0.25"/>
    <row r="19518" hidden="1" x14ac:dyDescent="0.25"/>
    <row r="19519" hidden="1" x14ac:dyDescent="0.25"/>
    <row r="19520" hidden="1" x14ac:dyDescent="0.25"/>
    <row r="19521" hidden="1" x14ac:dyDescent="0.25"/>
    <row r="19522" hidden="1" x14ac:dyDescent="0.25"/>
    <row r="19523" hidden="1" x14ac:dyDescent="0.25"/>
    <row r="19524" hidden="1" x14ac:dyDescent="0.25"/>
    <row r="19525" hidden="1" x14ac:dyDescent="0.25"/>
    <row r="19526" hidden="1" x14ac:dyDescent="0.25"/>
    <row r="19527" hidden="1" x14ac:dyDescent="0.25"/>
    <row r="19528" hidden="1" x14ac:dyDescent="0.25"/>
    <row r="19529" hidden="1" x14ac:dyDescent="0.25"/>
    <row r="19530" hidden="1" x14ac:dyDescent="0.25"/>
    <row r="19531" hidden="1" x14ac:dyDescent="0.25"/>
    <row r="19532" hidden="1" x14ac:dyDescent="0.25"/>
    <row r="19533" hidden="1" x14ac:dyDescent="0.25"/>
    <row r="19534" hidden="1" x14ac:dyDescent="0.25"/>
    <row r="19535" hidden="1" x14ac:dyDescent="0.25"/>
    <row r="19536" hidden="1" x14ac:dyDescent="0.25"/>
    <row r="19537" hidden="1" x14ac:dyDescent="0.25"/>
    <row r="19538" hidden="1" x14ac:dyDescent="0.25"/>
    <row r="19539" hidden="1" x14ac:dyDescent="0.25"/>
    <row r="19540" hidden="1" x14ac:dyDescent="0.25"/>
    <row r="19541" hidden="1" x14ac:dyDescent="0.25"/>
    <row r="19542" hidden="1" x14ac:dyDescent="0.25"/>
    <row r="19543" hidden="1" x14ac:dyDescent="0.25"/>
    <row r="19544" hidden="1" x14ac:dyDescent="0.25"/>
    <row r="19545" hidden="1" x14ac:dyDescent="0.25"/>
    <row r="19546" hidden="1" x14ac:dyDescent="0.25"/>
    <row r="19547" hidden="1" x14ac:dyDescent="0.25"/>
    <row r="19548" hidden="1" x14ac:dyDescent="0.25"/>
    <row r="19549" hidden="1" x14ac:dyDescent="0.25"/>
    <row r="19550" hidden="1" x14ac:dyDescent="0.25"/>
    <row r="19551" hidden="1" x14ac:dyDescent="0.25"/>
    <row r="19552" hidden="1" x14ac:dyDescent="0.25"/>
    <row r="19553" hidden="1" x14ac:dyDescent="0.25"/>
    <row r="19554" hidden="1" x14ac:dyDescent="0.25"/>
    <row r="19555" hidden="1" x14ac:dyDescent="0.25"/>
    <row r="19556" hidden="1" x14ac:dyDescent="0.25"/>
    <row r="19557" hidden="1" x14ac:dyDescent="0.25"/>
    <row r="19558" hidden="1" x14ac:dyDescent="0.25"/>
    <row r="19559" hidden="1" x14ac:dyDescent="0.25"/>
    <row r="19560" hidden="1" x14ac:dyDescent="0.25"/>
    <row r="19561" hidden="1" x14ac:dyDescent="0.25"/>
    <row r="19562" hidden="1" x14ac:dyDescent="0.25"/>
    <row r="19563" hidden="1" x14ac:dyDescent="0.25"/>
    <row r="19564" hidden="1" x14ac:dyDescent="0.25"/>
    <row r="19565" hidden="1" x14ac:dyDescent="0.25"/>
    <row r="19566" hidden="1" x14ac:dyDescent="0.25"/>
    <row r="19567" hidden="1" x14ac:dyDescent="0.25"/>
    <row r="19568" hidden="1" x14ac:dyDescent="0.25"/>
    <row r="19569" hidden="1" x14ac:dyDescent="0.25"/>
    <row r="19570" hidden="1" x14ac:dyDescent="0.25"/>
    <row r="19571" hidden="1" x14ac:dyDescent="0.25"/>
    <row r="19572" hidden="1" x14ac:dyDescent="0.25"/>
    <row r="19573" hidden="1" x14ac:dyDescent="0.25"/>
    <row r="19574" hidden="1" x14ac:dyDescent="0.25"/>
    <row r="19575" hidden="1" x14ac:dyDescent="0.25"/>
    <row r="19576" hidden="1" x14ac:dyDescent="0.25"/>
    <row r="19577" hidden="1" x14ac:dyDescent="0.25"/>
    <row r="19578" hidden="1" x14ac:dyDescent="0.25"/>
    <row r="19579" hidden="1" x14ac:dyDescent="0.25"/>
    <row r="19580" hidden="1" x14ac:dyDescent="0.25"/>
    <row r="19581" hidden="1" x14ac:dyDescent="0.25"/>
    <row r="19582" hidden="1" x14ac:dyDescent="0.25"/>
    <row r="19583" hidden="1" x14ac:dyDescent="0.25"/>
    <row r="19584" hidden="1" x14ac:dyDescent="0.25"/>
    <row r="19585" hidden="1" x14ac:dyDescent="0.25"/>
    <row r="19586" hidden="1" x14ac:dyDescent="0.25"/>
    <row r="19587" hidden="1" x14ac:dyDescent="0.25"/>
    <row r="19588" hidden="1" x14ac:dyDescent="0.25"/>
    <row r="19589" hidden="1" x14ac:dyDescent="0.25"/>
    <row r="19590" hidden="1" x14ac:dyDescent="0.25"/>
    <row r="19591" hidden="1" x14ac:dyDescent="0.25"/>
    <row r="19592" hidden="1" x14ac:dyDescent="0.25"/>
    <row r="19593" hidden="1" x14ac:dyDescent="0.25"/>
    <row r="19594" hidden="1" x14ac:dyDescent="0.25"/>
    <row r="19595" hidden="1" x14ac:dyDescent="0.25"/>
    <row r="19596" hidden="1" x14ac:dyDescent="0.25"/>
    <row r="19597" hidden="1" x14ac:dyDescent="0.25"/>
    <row r="19598" hidden="1" x14ac:dyDescent="0.25"/>
    <row r="19599" hidden="1" x14ac:dyDescent="0.25"/>
    <row r="19600" hidden="1" x14ac:dyDescent="0.25"/>
    <row r="19601" hidden="1" x14ac:dyDescent="0.25"/>
    <row r="19602" hidden="1" x14ac:dyDescent="0.25"/>
    <row r="19603" hidden="1" x14ac:dyDescent="0.25"/>
    <row r="19604" hidden="1" x14ac:dyDescent="0.25"/>
    <row r="19605" hidden="1" x14ac:dyDescent="0.25"/>
    <row r="19606" hidden="1" x14ac:dyDescent="0.25"/>
    <row r="19607" hidden="1" x14ac:dyDescent="0.25"/>
    <row r="19608" hidden="1" x14ac:dyDescent="0.25"/>
    <row r="19609" hidden="1" x14ac:dyDescent="0.25"/>
    <row r="19610" hidden="1" x14ac:dyDescent="0.25"/>
    <row r="19611" hidden="1" x14ac:dyDescent="0.25"/>
    <row r="19612" hidden="1" x14ac:dyDescent="0.25"/>
    <row r="19613" hidden="1" x14ac:dyDescent="0.25"/>
    <row r="19614" hidden="1" x14ac:dyDescent="0.25"/>
    <row r="19615" hidden="1" x14ac:dyDescent="0.25"/>
    <row r="19616" hidden="1" x14ac:dyDescent="0.25"/>
    <row r="19617" hidden="1" x14ac:dyDescent="0.25"/>
    <row r="19618" hidden="1" x14ac:dyDescent="0.25"/>
    <row r="19619" hidden="1" x14ac:dyDescent="0.25"/>
    <row r="19620" hidden="1" x14ac:dyDescent="0.25"/>
    <row r="19621" hidden="1" x14ac:dyDescent="0.25"/>
    <row r="19622" hidden="1" x14ac:dyDescent="0.25"/>
    <row r="19623" hidden="1" x14ac:dyDescent="0.25"/>
    <row r="19624" hidden="1" x14ac:dyDescent="0.25"/>
    <row r="19625" hidden="1" x14ac:dyDescent="0.25"/>
    <row r="19626" hidden="1" x14ac:dyDescent="0.25"/>
    <row r="19627" hidden="1" x14ac:dyDescent="0.25"/>
    <row r="19628" hidden="1" x14ac:dyDescent="0.25"/>
    <row r="19629" hidden="1" x14ac:dyDescent="0.25"/>
    <row r="19630" hidden="1" x14ac:dyDescent="0.25"/>
    <row r="19631" hidden="1" x14ac:dyDescent="0.25"/>
    <row r="19632" hidden="1" x14ac:dyDescent="0.25"/>
    <row r="19633" hidden="1" x14ac:dyDescent="0.25"/>
    <row r="19634" hidden="1" x14ac:dyDescent="0.25"/>
    <row r="19635" hidden="1" x14ac:dyDescent="0.25"/>
    <row r="19636" hidden="1" x14ac:dyDescent="0.25"/>
    <row r="19637" hidden="1" x14ac:dyDescent="0.25"/>
    <row r="19638" hidden="1" x14ac:dyDescent="0.25"/>
    <row r="19639" hidden="1" x14ac:dyDescent="0.25"/>
    <row r="19640" hidden="1" x14ac:dyDescent="0.25"/>
    <row r="19641" hidden="1" x14ac:dyDescent="0.25"/>
    <row r="19642" hidden="1" x14ac:dyDescent="0.25"/>
    <row r="19643" hidden="1" x14ac:dyDescent="0.25"/>
    <row r="19644" hidden="1" x14ac:dyDescent="0.25"/>
    <row r="19645" hidden="1" x14ac:dyDescent="0.25"/>
    <row r="19646" hidden="1" x14ac:dyDescent="0.25"/>
    <row r="19647" hidden="1" x14ac:dyDescent="0.25"/>
    <row r="19648" hidden="1" x14ac:dyDescent="0.25"/>
    <row r="19649" hidden="1" x14ac:dyDescent="0.25"/>
    <row r="19650" hidden="1" x14ac:dyDescent="0.25"/>
    <row r="19651" hidden="1" x14ac:dyDescent="0.25"/>
    <row r="19652" hidden="1" x14ac:dyDescent="0.25"/>
    <row r="19653" hidden="1" x14ac:dyDescent="0.25"/>
    <row r="19654" hidden="1" x14ac:dyDescent="0.25"/>
    <row r="19655" hidden="1" x14ac:dyDescent="0.25"/>
    <row r="19656" hidden="1" x14ac:dyDescent="0.25"/>
    <row r="19657" hidden="1" x14ac:dyDescent="0.25"/>
    <row r="19658" hidden="1" x14ac:dyDescent="0.25"/>
    <row r="19659" hidden="1" x14ac:dyDescent="0.25"/>
    <row r="19660" hidden="1" x14ac:dyDescent="0.25"/>
    <row r="19661" hidden="1" x14ac:dyDescent="0.25"/>
    <row r="19662" hidden="1" x14ac:dyDescent="0.25"/>
    <row r="19663" hidden="1" x14ac:dyDescent="0.25"/>
    <row r="19664" hidden="1" x14ac:dyDescent="0.25"/>
    <row r="19665" hidden="1" x14ac:dyDescent="0.25"/>
    <row r="19666" hidden="1" x14ac:dyDescent="0.25"/>
    <row r="19667" hidden="1" x14ac:dyDescent="0.25"/>
    <row r="19668" hidden="1" x14ac:dyDescent="0.25"/>
    <row r="19669" hidden="1" x14ac:dyDescent="0.25"/>
    <row r="19670" hidden="1" x14ac:dyDescent="0.25"/>
    <row r="19671" hidden="1" x14ac:dyDescent="0.25"/>
    <row r="19672" hidden="1" x14ac:dyDescent="0.25"/>
    <row r="19673" hidden="1" x14ac:dyDescent="0.25"/>
    <row r="19674" hidden="1" x14ac:dyDescent="0.25"/>
    <row r="19675" hidden="1" x14ac:dyDescent="0.25"/>
    <row r="19676" hidden="1" x14ac:dyDescent="0.25"/>
    <row r="19677" hidden="1" x14ac:dyDescent="0.25"/>
    <row r="19678" hidden="1" x14ac:dyDescent="0.25"/>
    <row r="19679" hidden="1" x14ac:dyDescent="0.25"/>
    <row r="19680" hidden="1" x14ac:dyDescent="0.25"/>
    <row r="19681" hidden="1" x14ac:dyDescent="0.25"/>
    <row r="19682" hidden="1" x14ac:dyDescent="0.25"/>
    <row r="19683" hidden="1" x14ac:dyDescent="0.25"/>
    <row r="19684" hidden="1" x14ac:dyDescent="0.25"/>
    <row r="19685" hidden="1" x14ac:dyDescent="0.25"/>
    <row r="19686" hidden="1" x14ac:dyDescent="0.25"/>
    <row r="19687" hidden="1" x14ac:dyDescent="0.25"/>
    <row r="19688" hidden="1" x14ac:dyDescent="0.25"/>
    <row r="19689" hidden="1" x14ac:dyDescent="0.25"/>
    <row r="19690" hidden="1" x14ac:dyDescent="0.25"/>
    <row r="19691" hidden="1" x14ac:dyDescent="0.25"/>
    <row r="19692" hidden="1" x14ac:dyDescent="0.25"/>
    <row r="19693" hidden="1" x14ac:dyDescent="0.25"/>
    <row r="19694" hidden="1" x14ac:dyDescent="0.25"/>
    <row r="19695" hidden="1" x14ac:dyDescent="0.25"/>
    <row r="19696" hidden="1" x14ac:dyDescent="0.25"/>
    <row r="19697" hidden="1" x14ac:dyDescent="0.25"/>
    <row r="19698" hidden="1" x14ac:dyDescent="0.25"/>
    <row r="19699" hidden="1" x14ac:dyDescent="0.25"/>
    <row r="19700" hidden="1" x14ac:dyDescent="0.25"/>
    <row r="19701" hidden="1" x14ac:dyDescent="0.25"/>
    <row r="19702" hidden="1" x14ac:dyDescent="0.25"/>
    <row r="19703" hidden="1" x14ac:dyDescent="0.25"/>
    <row r="19704" hidden="1" x14ac:dyDescent="0.25"/>
    <row r="19705" hidden="1" x14ac:dyDescent="0.25"/>
    <row r="19706" hidden="1" x14ac:dyDescent="0.25"/>
    <row r="19707" hidden="1" x14ac:dyDescent="0.25"/>
    <row r="19708" hidden="1" x14ac:dyDescent="0.25"/>
    <row r="19709" hidden="1" x14ac:dyDescent="0.25"/>
    <row r="19710" hidden="1" x14ac:dyDescent="0.25"/>
    <row r="19711" hidden="1" x14ac:dyDescent="0.25"/>
    <row r="19712" hidden="1" x14ac:dyDescent="0.25"/>
    <row r="19713" hidden="1" x14ac:dyDescent="0.25"/>
    <row r="19714" hidden="1" x14ac:dyDescent="0.25"/>
    <row r="19715" hidden="1" x14ac:dyDescent="0.25"/>
    <row r="19716" hidden="1" x14ac:dyDescent="0.25"/>
    <row r="19717" hidden="1" x14ac:dyDescent="0.25"/>
    <row r="19718" hidden="1" x14ac:dyDescent="0.25"/>
    <row r="19719" hidden="1" x14ac:dyDescent="0.25"/>
    <row r="19720" hidden="1" x14ac:dyDescent="0.25"/>
    <row r="19721" hidden="1" x14ac:dyDescent="0.25"/>
    <row r="19722" hidden="1" x14ac:dyDescent="0.25"/>
    <row r="19723" hidden="1" x14ac:dyDescent="0.25"/>
    <row r="19724" hidden="1" x14ac:dyDescent="0.25"/>
    <row r="19725" hidden="1" x14ac:dyDescent="0.25"/>
    <row r="19726" hidden="1" x14ac:dyDescent="0.25"/>
    <row r="19727" hidden="1" x14ac:dyDescent="0.25"/>
    <row r="19728" hidden="1" x14ac:dyDescent="0.25"/>
    <row r="19729" hidden="1" x14ac:dyDescent="0.25"/>
    <row r="19730" hidden="1" x14ac:dyDescent="0.25"/>
    <row r="19731" hidden="1" x14ac:dyDescent="0.25"/>
    <row r="19732" hidden="1" x14ac:dyDescent="0.25"/>
    <row r="19733" hidden="1" x14ac:dyDescent="0.25"/>
    <row r="19734" hidden="1" x14ac:dyDescent="0.25"/>
    <row r="19735" hidden="1" x14ac:dyDescent="0.25"/>
    <row r="19736" hidden="1" x14ac:dyDescent="0.25"/>
    <row r="19737" hidden="1" x14ac:dyDescent="0.25"/>
    <row r="19738" hidden="1" x14ac:dyDescent="0.25"/>
    <row r="19739" hidden="1" x14ac:dyDescent="0.25"/>
    <row r="19740" hidden="1" x14ac:dyDescent="0.25"/>
    <row r="19741" hidden="1" x14ac:dyDescent="0.25"/>
    <row r="19742" hidden="1" x14ac:dyDescent="0.25"/>
    <row r="19743" hidden="1" x14ac:dyDescent="0.25"/>
    <row r="19744" hidden="1" x14ac:dyDescent="0.25"/>
    <row r="19745" hidden="1" x14ac:dyDescent="0.25"/>
    <row r="19746" hidden="1" x14ac:dyDescent="0.25"/>
    <row r="19747" hidden="1" x14ac:dyDescent="0.25"/>
    <row r="19748" hidden="1" x14ac:dyDescent="0.25"/>
    <row r="19749" hidden="1" x14ac:dyDescent="0.25"/>
    <row r="19750" hidden="1" x14ac:dyDescent="0.25"/>
    <row r="19751" hidden="1" x14ac:dyDescent="0.25"/>
    <row r="19752" hidden="1" x14ac:dyDescent="0.25"/>
    <row r="19753" hidden="1" x14ac:dyDescent="0.25"/>
    <row r="19754" hidden="1" x14ac:dyDescent="0.25"/>
    <row r="19755" hidden="1" x14ac:dyDescent="0.25"/>
    <row r="19756" hidden="1" x14ac:dyDescent="0.25"/>
    <row r="19757" hidden="1" x14ac:dyDescent="0.25"/>
    <row r="19758" hidden="1" x14ac:dyDescent="0.25"/>
    <row r="19759" hidden="1" x14ac:dyDescent="0.25"/>
    <row r="19760" hidden="1" x14ac:dyDescent="0.25"/>
    <row r="19761" hidden="1" x14ac:dyDescent="0.25"/>
    <row r="19762" hidden="1" x14ac:dyDescent="0.25"/>
    <row r="19763" hidden="1" x14ac:dyDescent="0.25"/>
    <row r="19764" hidden="1" x14ac:dyDescent="0.25"/>
    <row r="19765" hidden="1" x14ac:dyDescent="0.25"/>
    <row r="19766" hidden="1" x14ac:dyDescent="0.25"/>
    <row r="19767" hidden="1" x14ac:dyDescent="0.25"/>
    <row r="19768" hidden="1" x14ac:dyDescent="0.25"/>
    <row r="19769" hidden="1" x14ac:dyDescent="0.25"/>
    <row r="19770" hidden="1" x14ac:dyDescent="0.25"/>
    <row r="19771" hidden="1" x14ac:dyDescent="0.25"/>
    <row r="19772" hidden="1" x14ac:dyDescent="0.25"/>
    <row r="19773" hidden="1" x14ac:dyDescent="0.25"/>
    <row r="19774" hidden="1" x14ac:dyDescent="0.25"/>
    <row r="19775" hidden="1" x14ac:dyDescent="0.25"/>
    <row r="19776" hidden="1" x14ac:dyDescent="0.25"/>
    <row r="19777" hidden="1" x14ac:dyDescent="0.25"/>
    <row r="19778" hidden="1" x14ac:dyDescent="0.25"/>
    <row r="19779" hidden="1" x14ac:dyDescent="0.25"/>
    <row r="19780" hidden="1" x14ac:dyDescent="0.25"/>
    <row r="19781" hidden="1" x14ac:dyDescent="0.25"/>
    <row r="19782" hidden="1" x14ac:dyDescent="0.25"/>
    <row r="19783" hidden="1" x14ac:dyDescent="0.25"/>
    <row r="19784" ht="30" hidden="1" customHeight="1" x14ac:dyDescent="0.25"/>
    <row r="19785" hidden="1" x14ac:dyDescent="0.25"/>
    <row r="19786" hidden="1" x14ac:dyDescent="0.25"/>
    <row r="19787" hidden="1" x14ac:dyDescent="0.25"/>
    <row r="19788" hidden="1" x14ac:dyDescent="0.25"/>
    <row r="19789" hidden="1" x14ac:dyDescent="0.25"/>
    <row r="19790" hidden="1" x14ac:dyDescent="0.25"/>
    <row r="19791" hidden="1" x14ac:dyDescent="0.25"/>
    <row r="19792" hidden="1" x14ac:dyDescent="0.25"/>
    <row r="19793" hidden="1" x14ac:dyDescent="0.25"/>
    <row r="19794" hidden="1" x14ac:dyDescent="0.25"/>
    <row r="19795" hidden="1" x14ac:dyDescent="0.25"/>
    <row r="19796" hidden="1" x14ac:dyDescent="0.25"/>
    <row r="19797" hidden="1" x14ac:dyDescent="0.25"/>
    <row r="19798" hidden="1" x14ac:dyDescent="0.25"/>
    <row r="19799" hidden="1" x14ac:dyDescent="0.25"/>
    <row r="19800" hidden="1" x14ac:dyDescent="0.25"/>
    <row r="19801" hidden="1" x14ac:dyDescent="0.25"/>
    <row r="19802" hidden="1" x14ac:dyDescent="0.25"/>
    <row r="19803" hidden="1" x14ac:dyDescent="0.25"/>
    <row r="19804" hidden="1" x14ac:dyDescent="0.25"/>
    <row r="19805" hidden="1" x14ac:dyDescent="0.25"/>
    <row r="19806" hidden="1" x14ac:dyDescent="0.25"/>
    <row r="19807" hidden="1" x14ac:dyDescent="0.25"/>
    <row r="19808" hidden="1" x14ac:dyDescent="0.25"/>
    <row r="19809" hidden="1" x14ac:dyDescent="0.25"/>
    <row r="19810" hidden="1" x14ac:dyDescent="0.25"/>
    <row r="19811" hidden="1" x14ac:dyDescent="0.25"/>
    <row r="19812" hidden="1" x14ac:dyDescent="0.25"/>
    <row r="19813" hidden="1" x14ac:dyDescent="0.25"/>
    <row r="19814" hidden="1" x14ac:dyDescent="0.25"/>
    <row r="19815" hidden="1" x14ac:dyDescent="0.25"/>
    <row r="19816" hidden="1" x14ac:dyDescent="0.25"/>
    <row r="19817" hidden="1" x14ac:dyDescent="0.25"/>
    <row r="19818" hidden="1" x14ac:dyDescent="0.25"/>
    <row r="19819" hidden="1" x14ac:dyDescent="0.25"/>
    <row r="19820" hidden="1" x14ac:dyDescent="0.25"/>
    <row r="19821" hidden="1" x14ac:dyDescent="0.25"/>
    <row r="19822" hidden="1" x14ac:dyDescent="0.25"/>
    <row r="19823" hidden="1" x14ac:dyDescent="0.25"/>
    <row r="19824" hidden="1" x14ac:dyDescent="0.25"/>
    <row r="19825" hidden="1" x14ac:dyDescent="0.25"/>
    <row r="19826" hidden="1" x14ac:dyDescent="0.25"/>
    <row r="19827" hidden="1" x14ac:dyDescent="0.25"/>
    <row r="19828" hidden="1" x14ac:dyDescent="0.25"/>
    <row r="19829" hidden="1" x14ac:dyDescent="0.25"/>
    <row r="19830" hidden="1" x14ac:dyDescent="0.25"/>
    <row r="19831" hidden="1" x14ac:dyDescent="0.25"/>
    <row r="19832" hidden="1" x14ac:dyDescent="0.25"/>
    <row r="19833" hidden="1" x14ac:dyDescent="0.25"/>
    <row r="19834" hidden="1" x14ac:dyDescent="0.25"/>
    <row r="19835" hidden="1" x14ac:dyDescent="0.25"/>
    <row r="19836" hidden="1" x14ac:dyDescent="0.25"/>
    <row r="19837" hidden="1" x14ac:dyDescent="0.25"/>
    <row r="19838" hidden="1" x14ac:dyDescent="0.25"/>
    <row r="19839" hidden="1" x14ac:dyDescent="0.25"/>
    <row r="19840" hidden="1" x14ac:dyDescent="0.25"/>
    <row r="19841" hidden="1" x14ac:dyDescent="0.25"/>
    <row r="19842" hidden="1" x14ac:dyDescent="0.25"/>
    <row r="19843" hidden="1" x14ac:dyDescent="0.25"/>
    <row r="19844" hidden="1" x14ac:dyDescent="0.25"/>
    <row r="19845" hidden="1" x14ac:dyDescent="0.25"/>
    <row r="19846" hidden="1" x14ac:dyDescent="0.25"/>
    <row r="19847" hidden="1" x14ac:dyDescent="0.25"/>
    <row r="19848" hidden="1" x14ac:dyDescent="0.25"/>
    <row r="19849" hidden="1" x14ac:dyDescent="0.25"/>
    <row r="19850" hidden="1" x14ac:dyDescent="0.25"/>
    <row r="19851" hidden="1" x14ac:dyDescent="0.25"/>
    <row r="19852" hidden="1" x14ac:dyDescent="0.25"/>
    <row r="19853" hidden="1" x14ac:dyDescent="0.25"/>
    <row r="19854" hidden="1" x14ac:dyDescent="0.25"/>
    <row r="19855" hidden="1" x14ac:dyDescent="0.25"/>
    <row r="19856" hidden="1" x14ac:dyDescent="0.25"/>
    <row r="19857" hidden="1" x14ac:dyDescent="0.25"/>
    <row r="19858" hidden="1" x14ac:dyDescent="0.25"/>
    <row r="19859" hidden="1" x14ac:dyDescent="0.25"/>
    <row r="19860" hidden="1" x14ac:dyDescent="0.25"/>
    <row r="19861" hidden="1" x14ac:dyDescent="0.25"/>
    <row r="19862" hidden="1" x14ac:dyDescent="0.25"/>
    <row r="19863" hidden="1" x14ac:dyDescent="0.25"/>
    <row r="19864" hidden="1" x14ac:dyDescent="0.25"/>
    <row r="19865" hidden="1" x14ac:dyDescent="0.25"/>
    <row r="19866" hidden="1" x14ac:dyDescent="0.25"/>
    <row r="19867" hidden="1" x14ac:dyDescent="0.25"/>
    <row r="19868" hidden="1" x14ac:dyDescent="0.25"/>
    <row r="19869" hidden="1" x14ac:dyDescent="0.25"/>
    <row r="19870" hidden="1" x14ac:dyDescent="0.25"/>
    <row r="19871" hidden="1" x14ac:dyDescent="0.25"/>
    <row r="19872" hidden="1" x14ac:dyDescent="0.25"/>
    <row r="19873" hidden="1" x14ac:dyDescent="0.25"/>
    <row r="19874" hidden="1" x14ac:dyDescent="0.25"/>
    <row r="19875" hidden="1" x14ac:dyDescent="0.25"/>
    <row r="19876" hidden="1" x14ac:dyDescent="0.25"/>
    <row r="19877" hidden="1" x14ac:dyDescent="0.25"/>
    <row r="19878" hidden="1" x14ac:dyDescent="0.25"/>
    <row r="19879" hidden="1" x14ac:dyDescent="0.25"/>
    <row r="19880" hidden="1" x14ac:dyDescent="0.25"/>
    <row r="19881" hidden="1" x14ac:dyDescent="0.25"/>
    <row r="19882" hidden="1" x14ac:dyDescent="0.25"/>
    <row r="19883" hidden="1" x14ac:dyDescent="0.25"/>
    <row r="19884" hidden="1" x14ac:dyDescent="0.25"/>
    <row r="19885" hidden="1" x14ac:dyDescent="0.25"/>
    <row r="19886" hidden="1" x14ac:dyDescent="0.25"/>
    <row r="19887" hidden="1" x14ac:dyDescent="0.25"/>
    <row r="19888" hidden="1" x14ac:dyDescent="0.25"/>
    <row r="19889" hidden="1" x14ac:dyDescent="0.25"/>
    <row r="19890" hidden="1" x14ac:dyDescent="0.25"/>
    <row r="19891" hidden="1" x14ac:dyDescent="0.25"/>
    <row r="19892" hidden="1" x14ac:dyDescent="0.25"/>
    <row r="19893" hidden="1" x14ac:dyDescent="0.25"/>
    <row r="19894" hidden="1" x14ac:dyDescent="0.25"/>
    <row r="19895" hidden="1" x14ac:dyDescent="0.25"/>
    <row r="19896" hidden="1" x14ac:dyDescent="0.25"/>
    <row r="19897" hidden="1" x14ac:dyDescent="0.25"/>
    <row r="19898" hidden="1" x14ac:dyDescent="0.25"/>
    <row r="19899" hidden="1" x14ac:dyDescent="0.25"/>
    <row r="19900" hidden="1" x14ac:dyDescent="0.25"/>
    <row r="19901" hidden="1" x14ac:dyDescent="0.25"/>
    <row r="19902" hidden="1" x14ac:dyDescent="0.25"/>
    <row r="19903" hidden="1" x14ac:dyDescent="0.25"/>
    <row r="19904" hidden="1" x14ac:dyDescent="0.25"/>
    <row r="19905" hidden="1" x14ac:dyDescent="0.25"/>
    <row r="19906" hidden="1" x14ac:dyDescent="0.25"/>
    <row r="19907" hidden="1" x14ac:dyDescent="0.25"/>
    <row r="19908" hidden="1" x14ac:dyDescent="0.25"/>
    <row r="19909" hidden="1" x14ac:dyDescent="0.25"/>
    <row r="19910" hidden="1" x14ac:dyDescent="0.25"/>
    <row r="19911" hidden="1" x14ac:dyDescent="0.25"/>
    <row r="19912" hidden="1" x14ac:dyDescent="0.25"/>
    <row r="19913" hidden="1" x14ac:dyDescent="0.25"/>
    <row r="19914" hidden="1" x14ac:dyDescent="0.25"/>
    <row r="19915" hidden="1" x14ac:dyDescent="0.25"/>
    <row r="19916" hidden="1" x14ac:dyDescent="0.25"/>
    <row r="19917" hidden="1" x14ac:dyDescent="0.25"/>
    <row r="19918" hidden="1" x14ac:dyDescent="0.25"/>
    <row r="19919" hidden="1" x14ac:dyDescent="0.25"/>
    <row r="19920" hidden="1" x14ac:dyDescent="0.25"/>
    <row r="19921" hidden="1" x14ac:dyDescent="0.25"/>
    <row r="19922" hidden="1" x14ac:dyDescent="0.25"/>
    <row r="19923" hidden="1" x14ac:dyDescent="0.25"/>
    <row r="19924" hidden="1" x14ac:dyDescent="0.25"/>
    <row r="19925" hidden="1" x14ac:dyDescent="0.25"/>
    <row r="19926" hidden="1" x14ac:dyDescent="0.25"/>
    <row r="19927" hidden="1" x14ac:dyDescent="0.25"/>
    <row r="19928" hidden="1" x14ac:dyDescent="0.25"/>
    <row r="19929" hidden="1" x14ac:dyDescent="0.25"/>
    <row r="19930" hidden="1" x14ac:dyDescent="0.25"/>
    <row r="19931" hidden="1" x14ac:dyDescent="0.25"/>
    <row r="19932" hidden="1" x14ac:dyDescent="0.25"/>
    <row r="19933" hidden="1" x14ac:dyDescent="0.25"/>
    <row r="19934" hidden="1" x14ac:dyDescent="0.25"/>
    <row r="19935" hidden="1" x14ac:dyDescent="0.25"/>
    <row r="19936" hidden="1" x14ac:dyDescent="0.25"/>
    <row r="19937" hidden="1" x14ac:dyDescent="0.25"/>
    <row r="19938" hidden="1" x14ac:dyDescent="0.25"/>
    <row r="19939" hidden="1" x14ac:dyDescent="0.25"/>
    <row r="19940" hidden="1" x14ac:dyDescent="0.25"/>
    <row r="19941" hidden="1" x14ac:dyDescent="0.25"/>
    <row r="19942" hidden="1" x14ac:dyDescent="0.25"/>
    <row r="19943" hidden="1" x14ac:dyDescent="0.25"/>
    <row r="19944" hidden="1" x14ac:dyDescent="0.25"/>
    <row r="19945" hidden="1" x14ac:dyDescent="0.25"/>
    <row r="19946" hidden="1" x14ac:dyDescent="0.25"/>
    <row r="19947" hidden="1" x14ac:dyDescent="0.25"/>
    <row r="19948" hidden="1" x14ac:dyDescent="0.25"/>
    <row r="19949" hidden="1" x14ac:dyDescent="0.25"/>
    <row r="19950" hidden="1" x14ac:dyDescent="0.25"/>
    <row r="19951" hidden="1" x14ac:dyDescent="0.25"/>
    <row r="19952" hidden="1" x14ac:dyDescent="0.25"/>
    <row r="19953" hidden="1" x14ac:dyDescent="0.25"/>
    <row r="19954" hidden="1" x14ac:dyDescent="0.25"/>
    <row r="19955" hidden="1" x14ac:dyDescent="0.25"/>
    <row r="19956" hidden="1" x14ac:dyDescent="0.25"/>
    <row r="19957" hidden="1" x14ac:dyDescent="0.25"/>
    <row r="19958" hidden="1" x14ac:dyDescent="0.25"/>
    <row r="19959" hidden="1" x14ac:dyDescent="0.25"/>
    <row r="19960" hidden="1" x14ac:dyDescent="0.25"/>
    <row r="19961" hidden="1" x14ac:dyDescent="0.25"/>
    <row r="19962" hidden="1" x14ac:dyDescent="0.25"/>
    <row r="19963" hidden="1" x14ac:dyDescent="0.25"/>
    <row r="19964" hidden="1" x14ac:dyDescent="0.25"/>
    <row r="19965" hidden="1" x14ac:dyDescent="0.25"/>
    <row r="19966" hidden="1" x14ac:dyDescent="0.25"/>
    <row r="19967" hidden="1" x14ac:dyDescent="0.25"/>
    <row r="19968" hidden="1" x14ac:dyDescent="0.25"/>
    <row r="19969" hidden="1" x14ac:dyDescent="0.25"/>
    <row r="19970" hidden="1" x14ac:dyDescent="0.25"/>
    <row r="19971" hidden="1" x14ac:dyDescent="0.25"/>
    <row r="19972" hidden="1" x14ac:dyDescent="0.25"/>
    <row r="19973" hidden="1" x14ac:dyDescent="0.25"/>
    <row r="19974" hidden="1" x14ac:dyDescent="0.25"/>
    <row r="19975" hidden="1" x14ac:dyDescent="0.25"/>
    <row r="19976" hidden="1" x14ac:dyDescent="0.25"/>
    <row r="19977" hidden="1" x14ac:dyDescent="0.25"/>
    <row r="19978" hidden="1" x14ac:dyDescent="0.25"/>
    <row r="19979" hidden="1" x14ac:dyDescent="0.25"/>
    <row r="19980" hidden="1" x14ac:dyDescent="0.25"/>
    <row r="19981" hidden="1" x14ac:dyDescent="0.25"/>
    <row r="19982" hidden="1" x14ac:dyDescent="0.25"/>
    <row r="19983" hidden="1" x14ac:dyDescent="0.25"/>
    <row r="19984" hidden="1" x14ac:dyDescent="0.25"/>
    <row r="19985" hidden="1" x14ac:dyDescent="0.25"/>
    <row r="19986" hidden="1" x14ac:dyDescent="0.25"/>
    <row r="19987" hidden="1" x14ac:dyDescent="0.25"/>
    <row r="19988" hidden="1" x14ac:dyDescent="0.25"/>
    <row r="19989" hidden="1" x14ac:dyDescent="0.25"/>
    <row r="19990" hidden="1" x14ac:dyDescent="0.25"/>
    <row r="19991" hidden="1" x14ac:dyDescent="0.25"/>
    <row r="19992" hidden="1" x14ac:dyDescent="0.25"/>
    <row r="19993" hidden="1" x14ac:dyDescent="0.25"/>
    <row r="19994" hidden="1" x14ac:dyDescent="0.25"/>
    <row r="19995" hidden="1" x14ac:dyDescent="0.25"/>
    <row r="19996" hidden="1" x14ac:dyDescent="0.25"/>
    <row r="19997" hidden="1" x14ac:dyDescent="0.25"/>
    <row r="19998" hidden="1" x14ac:dyDescent="0.25"/>
    <row r="19999" hidden="1" x14ac:dyDescent="0.25"/>
    <row r="20000" hidden="1" x14ac:dyDescent="0.25"/>
    <row r="20001" hidden="1" x14ac:dyDescent="0.25"/>
    <row r="20002" hidden="1" x14ac:dyDescent="0.25"/>
    <row r="20003" hidden="1" x14ac:dyDescent="0.25"/>
    <row r="20004" hidden="1" x14ac:dyDescent="0.25"/>
    <row r="20005" hidden="1" x14ac:dyDescent="0.25"/>
    <row r="20006" hidden="1" x14ac:dyDescent="0.25"/>
    <row r="20007" hidden="1" x14ac:dyDescent="0.25"/>
    <row r="20008" hidden="1" x14ac:dyDescent="0.25"/>
    <row r="20009" hidden="1" x14ac:dyDescent="0.25"/>
    <row r="20010" hidden="1" x14ac:dyDescent="0.25"/>
    <row r="20011" hidden="1" x14ac:dyDescent="0.25"/>
    <row r="20012" hidden="1" x14ac:dyDescent="0.25"/>
    <row r="20013" hidden="1" x14ac:dyDescent="0.25"/>
    <row r="20014" hidden="1" x14ac:dyDescent="0.25"/>
    <row r="20015" hidden="1" x14ac:dyDescent="0.25"/>
    <row r="20016" hidden="1" x14ac:dyDescent="0.25"/>
    <row r="20017" hidden="1" x14ac:dyDescent="0.25"/>
    <row r="20018" hidden="1" x14ac:dyDescent="0.25"/>
    <row r="20019" hidden="1" x14ac:dyDescent="0.25"/>
    <row r="20020" hidden="1" x14ac:dyDescent="0.25"/>
    <row r="20021" hidden="1" x14ac:dyDescent="0.25"/>
    <row r="20022" hidden="1" x14ac:dyDescent="0.25"/>
    <row r="20023" hidden="1" x14ac:dyDescent="0.25"/>
    <row r="20024" hidden="1" x14ac:dyDescent="0.25"/>
    <row r="20025" hidden="1" x14ac:dyDescent="0.25"/>
    <row r="20026" hidden="1" x14ac:dyDescent="0.25"/>
    <row r="20027" hidden="1" x14ac:dyDescent="0.25"/>
    <row r="20028" hidden="1" x14ac:dyDescent="0.25"/>
    <row r="20029" hidden="1" x14ac:dyDescent="0.25"/>
    <row r="20030" hidden="1" x14ac:dyDescent="0.25"/>
    <row r="20031" hidden="1" x14ac:dyDescent="0.25"/>
    <row r="20032" hidden="1" x14ac:dyDescent="0.25"/>
    <row r="20033" hidden="1" x14ac:dyDescent="0.25"/>
    <row r="20034" hidden="1" x14ac:dyDescent="0.25"/>
    <row r="20035" hidden="1" x14ac:dyDescent="0.25"/>
    <row r="20036" hidden="1" x14ac:dyDescent="0.25"/>
    <row r="20037" hidden="1" x14ac:dyDescent="0.25"/>
    <row r="20038" hidden="1" x14ac:dyDescent="0.25"/>
    <row r="20039" hidden="1" x14ac:dyDescent="0.25"/>
    <row r="20040" hidden="1" x14ac:dyDescent="0.25"/>
    <row r="20041" hidden="1" x14ac:dyDescent="0.25"/>
    <row r="20042" hidden="1" x14ac:dyDescent="0.25"/>
    <row r="20043" hidden="1" x14ac:dyDescent="0.25"/>
    <row r="20044" hidden="1" x14ac:dyDescent="0.25"/>
    <row r="20045" hidden="1" x14ac:dyDescent="0.25"/>
    <row r="20046" hidden="1" x14ac:dyDescent="0.25"/>
    <row r="20047" hidden="1" x14ac:dyDescent="0.25"/>
    <row r="20048" hidden="1" x14ac:dyDescent="0.25"/>
    <row r="20049" hidden="1" x14ac:dyDescent="0.25"/>
    <row r="20050" hidden="1" x14ac:dyDescent="0.25"/>
    <row r="20051" hidden="1" x14ac:dyDescent="0.25"/>
    <row r="20052" hidden="1" x14ac:dyDescent="0.25"/>
    <row r="20053" hidden="1" x14ac:dyDescent="0.25"/>
    <row r="20054" hidden="1" x14ac:dyDescent="0.25"/>
    <row r="20055" hidden="1" x14ac:dyDescent="0.25"/>
    <row r="20056" hidden="1" x14ac:dyDescent="0.25"/>
    <row r="20057" hidden="1" x14ac:dyDescent="0.25"/>
    <row r="20058" hidden="1" x14ac:dyDescent="0.25"/>
    <row r="20059" hidden="1" x14ac:dyDescent="0.25"/>
    <row r="20060" hidden="1" x14ac:dyDescent="0.25"/>
    <row r="20061" hidden="1" x14ac:dyDescent="0.25"/>
    <row r="20062" hidden="1" x14ac:dyDescent="0.25"/>
    <row r="20063" hidden="1" x14ac:dyDescent="0.25"/>
    <row r="20064" hidden="1" x14ac:dyDescent="0.25"/>
    <row r="20065" hidden="1" x14ac:dyDescent="0.25"/>
    <row r="20066" hidden="1" x14ac:dyDescent="0.25"/>
    <row r="20067" hidden="1" x14ac:dyDescent="0.25"/>
    <row r="20068" hidden="1" x14ac:dyDescent="0.25"/>
    <row r="20069" hidden="1" x14ac:dyDescent="0.25"/>
    <row r="20070" hidden="1" x14ac:dyDescent="0.25"/>
    <row r="20071" hidden="1" x14ac:dyDescent="0.25"/>
    <row r="20072" hidden="1" x14ac:dyDescent="0.25"/>
    <row r="20073" hidden="1" x14ac:dyDescent="0.25"/>
    <row r="20074" hidden="1" x14ac:dyDescent="0.25"/>
    <row r="20075" hidden="1" x14ac:dyDescent="0.25"/>
    <row r="20076" hidden="1" x14ac:dyDescent="0.25"/>
    <row r="20077" hidden="1" x14ac:dyDescent="0.25"/>
    <row r="20078" hidden="1" x14ac:dyDescent="0.25"/>
    <row r="20079" hidden="1" x14ac:dyDescent="0.25"/>
    <row r="20080" hidden="1" x14ac:dyDescent="0.25"/>
    <row r="20081" hidden="1" x14ac:dyDescent="0.25"/>
    <row r="20082" hidden="1" x14ac:dyDescent="0.25"/>
    <row r="20083" hidden="1" x14ac:dyDescent="0.25"/>
    <row r="20084" hidden="1" x14ac:dyDescent="0.25"/>
    <row r="20085" hidden="1" x14ac:dyDescent="0.25"/>
    <row r="20086" hidden="1" x14ac:dyDescent="0.25"/>
    <row r="20087" hidden="1" x14ac:dyDescent="0.25"/>
    <row r="20088" hidden="1" x14ac:dyDescent="0.25"/>
    <row r="20089" hidden="1" x14ac:dyDescent="0.25"/>
    <row r="20090" hidden="1" x14ac:dyDescent="0.25"/>
    <row r="20091" hidden="1" x14ac:dyDescent="0.25"/>
    <row r="20092" hidden="1" x14ac:dyDescent="0.25"/>
    <row r="20093" hidden="1" x14ac:dyDescent="0.25"/>
    <row r="20094" hidden="1" x14ac:dyDescent="0.25"/>
    <row r="20095" hidden="1" x14ac:dyDescent="0.25"/>
    <row r="20096" hidden="1" x14ac:dyDescent="0.25"/>
    <row r="20097" hidden="1" x14ac:dyDescent="0.25"/>
    <row r="20098" hidden="1" x14ac:dyDescent="0.25"/>
    <row r="20099" hidden="1" x14ac:dyDescent="0.25"/>
    <row r="20100" hidden="1" x14ac:dyDescent="0.25"/>
    <row r="20101" hidden="1" x14ac:dyDescent="0.25"/>
    <row r="20102" hidden="1" x14ac:dyDescent="0.25"/>
    <row r="20103" hidden="1" x14ac:dyDescent="0.25"/>
    <row r="20104" hidden="1" x14ac:dyDescent="0.25"/>
    <row r="20105" hidden="1" x14ac:dyDescent="0.25"/>
    <row r="20106" hidden="1" x14ac:dyDescent="0.25"/>
    <row r="20107" hidden="1" x14ac:dyDescent="0.25"/>
    <row r="20108" hidden="1" x14ac:dyDescent="0.25"/>
    <row r="20109" hidden="1" x14ac:dyDescent="0.25"/>
    <row r="20110" hidden="1" x14ac:dyDescent="0.25"/>
    <row r="20111" hidden="1" x14ac:dyDescent="0.25"/>
    <row r="20112" hidden="1" x14ac:dyDescent="0.25"/>
    <row r="20113" hidden="1" x14ac:dyDescent="0.25"/>
    <row r="20114" hidden="1" x14ac:dyDescent="0.25"/>
    <row r="20115" hidden="1" x14ac:dyDescent="0.25"/>
    <row r="20116" hidden="1" x14ac:dyDescent="0.25"/>
    <row r="20117" hidden="1" x14ac:dyDescent="0.25"/>
    <row r="20118" hidden="1" x14ac:dyDescent="0.25"/>
    <row r="20119" hidden="1" x14ac:dyDescent="0.25"/>
    <row r="20120" hidden="1" x14ac:dyDescent="0.25"/>
    <row r="20121" hidden="1" x14ac:dyDescent="0.25"/>
    <row r="20122" hidden="1" x14ac:dyDescent="0.25"/>
    <row r="20123" hidden="1" x14ac:dyDescent="0.25"/>
    <row r="20124" hidden="1" x14ac:dyDescent="0.25"/>
    <row r="20125" hidden="1" x14ac:dyDescent="0.25"/>
    <row r="20126" hidden="1" x14ac:dyDescent="0.25"/>
    <row r="20127" hidden="1" x14ac:dyDescent="0.25"/>
    <row r="20128" hidden="1" x14ac:dyDescent="0.25"/>
    <row r="20129" hidden="1" x14ac:dyDescent="0.25"/>
    <row r="20130" hidden="1" x14ac:dyDescent="0.25"/>
    <row r="20131" hidden="1" x14ac:dyDescent="0.25"/>
    <row r="20132" hidden="1" x14ac:dyDescent="0.25"/>
    <row r="20133" hidden="1" x14ac:dyDescent="0.25"/>
    <row r="20134" hidden="1" x14ac:dyDescent="0.25"/>
    <row r="20135" hidden="1" x14ac:dyDescent="0.25"/>
    <row r="20136" hidden="1" x14ac:dyDescent="0.25"/>
    <row r="20137" hidden="1" x14ac:dyDescent="0.25"/>
    <row r="20138" hidden="1" x14ac:dyDescent="0.25"/>
    <row r="20139" hidden="1" x14ac:dyDescent="0.25"/>
    <row r="20140" hidden="1" x14ac:dyDescent="0.25"/>
    <row r="20141" hidden="1" x14ac:dyDescent="0.25"/>
    <row r="20142" hidden="1" x14ac:dyDescent="0.25"/>
    <row r="20143" hidden="1" x14ac:dyDescent="0.25"/>
    <row r="20144" hidden="1" x14ac:dyDescent="0.25"/>
    <row r="20145" hidden="1" x14ac:dyDescent="0.25"/>
    <row r="20146" hidden="1" x14ac:dyDescent="0.25"/>
    <row r="20147" hidden="1" x14ac:dyDescent="0.25"/>
    <row r="20148" hidden="1" x14ac:dyDescent="0.25"/>
    <row r="20149" hidden="1" x14ac:dyDescent="0.25"/>
    <row r="20150" hidden="1" x14ac:dyDescent="0.25"/>
    <row r="20151" hidden="1" x14ac:dyDescent="0.25"/>
    <row r="20152" hidden="1" x14ac:dyDescent="0.25"/>
    <row r="20153" ht="30" hidden="1" customHeight="1" x14ac:dyDescent="0.25"/>
    <row r="20154" hidden="1" x14ac:dyDescent="0.25"/>
    <row r="20155" hidden="1" x14ac:dyDescent="0.25"/>
    <row r="20156" hidden="1" x14ac:dyDescent="0.25"/>
    <row r="20157" hidden="1" x14ac:dyDescent="0.25"/>
    <row r="20158" hidden="1" x14ac:dyDescent="0.25"/>
    <row r="20159" hidden="1" x14ac:dyDescent="0.25"/>
    <row r="20160" hidden="1" x14ac:dyDescent="0.25"/>
    <row r="20161" hidden="1" x14ac:dyDescent="0.25"/>
    <row r="20162" hidden="1" x14ac:dyDescent="0.25"/>
    <row r="20163" hidden="1" x14ac:dyDescent="0.25"/>
    <row r="20164" hidden="1" x14ac:dyDescent="0.25"/>
    <row r="20165" hidden="1" x14ac:dyDescent="0.25"/>
    <row r="20166" hidden="1" x14ac:dyDescent="0.25"/>
    <row r="20167" hidden="1" x14ac:dyDescent="0.25"/>
    <row r="20168" hidden="1" x14ac:dyDescent="0.25"/>
    <row r="20169" hidden="1" x14ac:dyDescent="0.25"/>
    <row r="20170" hidden="1" x14ac:dyDescent="0.25"/>
    <row r="20171" hidden="1" x14ac:dyDescent="0.25"/>
    <row r="20172" hidden="1" x14ac:dyDescent="0.25"/>
    <row r="20173" hidden="1" x14ac:dyDescent="0.25"/>
    <row r="20174" hidden="1" x14ac:dyDescent="0.25"/>
    <row r="20175" hidden="1" x14ac:dyDescent="0.25"/>
    <row r="20176" hidden="1" x14ac:dyDescent="0.25"/>
    <row r="20177" hidden="1" x14ac:dyDescent="0.25"/>
    <row r="20178" hidden="1" x14ac:dyDescent="0.25"/>
    <row r="20179" hidden="1" x14ac:dyDescent="0.25"/>
    <row r="20180" hidden="1" x14ac:dyDescent="0.25"/>
    <row r="20181" hidden="1" x14ac:dyDescent="0.25"/>
    <row r="20182" hidden="1" x14ac:dyDescent="0.25"/>
    <row r="20183" hidden="1" x14ac:dyDescent="0.25"/>
    <row r="20184" hidden="1" x14ac:dyDescent="0.25"/>
    <row r="20185" hidden="1" x14ac:dyDescent="0.25"/>
    <row r="20186" hidden="1" x14ac:dyDescent="0.25"/>
    <row r="20187" hidden="1" x14ac:dyDescent="0.25"/>
    <row r="20188" hidden="1" x14ac:dyDescent="0.25"/>
    <row r="20189" hidden="1" x14ac:dyDescent="0.25"/>
    <row r="20190" hidden="1" x14ac:dyDescent="0.25"/>
    <row r="20191" hidden="1" x14ac:dyDescent="0.25"/>
    <row r="20192" hidden="1" x14ac:dyDescent="0.25"/>
    <row r="20193" hidden="1" x14ac:dyDescent="0.25"/>
    <row r="20194" hidden="1" x14ac:dyDescent="0.25"/>
    <row r="20195" hidden="1" x14ac:dyDescent="0.25"/>
    <row r="20196" hidden="1" x14ac:dyDescent="0.25"/>
    <row r="20197" hidden="1" x14ac:dyDescent="0.25"/>
    <row r="20198" hidden="1" x14ac:dyDescent="0.25"/>
    <row r="20199" hidden="1" x14ac:dyDescent="0.25"/>
    <row r="20200" hidden="1" x14ac:dyDescent="0.25"/>
    <row r="20201" hidden="1" x14ac:dyDescent="0.25"/>
    <row r="20202" hidden="1" x14ac:dyDescent="0.25"/>
    <row r="20203" hidden="1" x14ac:dyDescent="0.25"/>
    <row r="20204" hidden="1" x14ac:dyDescent="0.25"/>
    <row r="20205" hidden="1" x14ac:dyDescent="0.25"/>
    <row r="20206" hidden="1" x14ac:dyDescent="0.25"/>
    <row r="20207" hidden="1" x14ac:dyDescent="0.25"/>
    <row r="20208" hidden="1" x14ac:dyDescent="0.25"/>
    <row r="20209" hidden="1" x14ac:dyDescent="0.25"/>
    <row r="20210" hidden="1" x14ac:dyDescent="0.25"/>
    <row r="20211" hidden="1" x14ac:dyDescent="0.25"/>
    <row r="20212" hidden="1" x14ac:dyDescent="0.25"/>
    <row r="20213" hidden="1" x14ac:dyDescent="0.25"/>
    <row r="20214" hidden="1" x14ac:dyDescent="0.25"/>
    <row r="20215" hidden="1" x14ac:dyDescent="0.25"/>
    <row r="20216" hidden="1" x14ac:dyDescent="0.25"/>
    <row r="20217" hidden="1" x14ac:dyDescent="0.25"/>
    <row r="20218" hidden="1" x14ac:dyDescent="0.25"/>
    <row r="20219" hidden="1" x14ac:dyDescent="0.25"/>
    <row r="20220" hidden="1" x14ac:dyDescent="0.25"/>
    <row r="20221" hidden="1" x14ac:dyDescent="0.25"/>
    <row r="20222" hidden="1" x14ac:dyDescent="0.25"/>
    <row r="20223" hidden="1" x14ac:dyDescent="0.25"/>
    <row r="20224" hidden="1" x14ac:dyDescent="0.25"/>
    <row r="20225" hidden="1" x14ac:dyDescent="0.25"/>
    <row r="20226" hidden="1" x14ac:dyDescent="0.25"/>
    <row r="20227" hidden="1" x14ac:dyDescent="0.25"/>
    <row r="20228" hidden="1" x14ac:dyDescent="0.25"/>
    <row r="20229" hidden="1" x14ac:dyDescent="0.25"/>
    <row r="20230" hidden="1" x14ac:dyDescent="0.25"/>
    <row r="20231" hidden="1" x14ac:dyDescent="0.25"/>
    <row r="20232" hidden="1" x14ac:dyDescent="0.25"/>
    <row r="20233" hidden="1" x14ac:dyDescent="0.25"/>
    <row r="20234" hidden="1" x14ac:dyDescent="0.25"/>
    <row r="20235" hidden="1" x14ac:dyDescent="0.25"/>
    <row r="20236" hidden="1" x14ac:dyDescent="0.25"/>
    <row r="20237" hidden="1" x14ac:dyDescent="0.25"/>
    <row r="20238" hidden="1" x14ac:dyDescent="0.25"/>
    <row r="20239" hidden="1" x14ac:dyDescent="0.25"/>
    <row r="20240" hidden="1" x14ac:dyDescent="0.25"/>
    <row r="20241" hidden="1" x14ac:dyDescent="0.25"/>
    <row r="20242" hidden="1" x14ac:dyDescent="0.25"/>
    <row r="20243" hidden="1" x14ac:dyDescent="0.25"/>
    <row r="20244" hidden="1" x14ac:dyDescent="0.25"/>
    <row r="20245" hidden="1" x14ac:dyDescent="0.25"/>
    <row r="20246" hidden="1" x14ac:dyDescent="0.25"/>
    <row r="20247" hidden="1" x14ac:dyDescent="0.25"/>
    <row r="20248" hidden="1" x14ac:dyDescent="0.25"/>
    <row r="20249" hidden="1" x14ac:dyDescent="0.25"/>
    <row r="20250" hidden="1" x14ac:dyDescent="0.25"/>
    <row r="20251" hidden="1" x14ac:dyDescent="0.25"/>
    <row r="20252" hidden="1" x14ac:dyDescent="0.25"/>
    <row r="20253" hidden="1" x14ac:dyDescent="0.25"/>
    <row r="20254" hidden="1" x14ac:dyDescent="0.25"/>
    <row r="20255" hidden="1" x14ac:dyDescent="0.25"/>
    <row r="20256" hidden="1" x14ac:dyDescent="0.25"/>
    <row r="20257" hidden="1" x14ac:dyDescent="0.25"/>
    <row r="20258" hidden="1" x14ac:dyDescent="0.25"/>
    <row r="20259" hidden="1" x14ac:dyDescent="0.25"/>
    <row r="20260" hidden="1" x14ac:dyDescent="0.25"/>
    <row r="20261" hidden="1" x14ac:dyDescent="0.25"/>
    <row r="20262" hidden="1" x14ac:dyDescent="0.25"/>
    <row r="20263" hidden="1" x14ac:dyDescent="0.25"/>
    <row r="20264" hidden="1" x14ac:dyDescent="0.25"/>
    <row r="20265" hidden="1" x14ac:dyDescent="0.25"/>
    <row r="20266" hidden="1" x14ac:dyDescent="0.25"/>
    <row r="20267" hidden="1" x14ac:dyDescent="0.25"/>
    <row r="20268" hidden="1" x14ac:dyDescent="0.25"/>
    <row r="20269" hidden="1" x14ac:dyDescent="0.25"/>
    <row r="20270" hidden="1" x14ac:dyDescent="0.25"/>
    <row r="20271" hidden="1" x14ac:dyDescent="0.25"/>
    <row r="20272" hidden="1" x14ac:dyDescent="0.25"/>
    <row r="20273" hidden="1" x14ac:dyDescent="0.25"/>
    <row r="20274" hidden="1" x14ac:dyDescent="0.25"/>
    <row r="20275" hidden="1" x14ac:dyDescent="0.25"/>
    <row r="20276" hidden="1" x14ac:dyDescent="0.25"/>
    <row r="20277" hidden="1" x14ac:dyDescent="0.25"/>
    <row r="20278" hidden="1" x14ac:dyDescent="0.25"/>
    <row r="20279" hidden="1" x14ac:dyDescent="0.25"/>
    <row r="20280" hidden="1" x14ac:dyDescent="0.25"/>
    <row r="20281" hidden="1" x14ac:dyDescent="0.25"/>
    <row r="20282" hidden="1" x14ac:dyDescent="0.25"/>
    <row r="20283" hidden="1" x14ac:dyDescent="0.25"/>
    <row r="20284" hidden="1" x14ac:dyDescent="0.25"/>
    <row r="20285" hidden="1" x14ac:dyDescent="0.25"/>
    <row r="20286" hidden="1" x14ac:dyDescent="0.25"/>
    <row r="20287" hidden="1" x14ac:dyDescent="0.25"/>
    <row r="20288" hidden="1" x14ac:dyDescent="0.25"/>
    <row r="20289" hidden="1" x14ac:dyDescent="0.25"/>
    <row r="20290" hidden="1" x14ac:dyDescent="0.25"/>
    <row r="20291" hidden="1" x14ac:dyDescent="0.25"/>
    <row r="20292" hidden="1" x14ac:dyDescent="0.25"/>
    <row r="20293" hidden="1" x14ac:dyDescent="0.25"/>
    <row r="20294" hidden="1" x14ac:dyDescent="0.25"/>
    <row r="20295" hidden="1" x14ac:dyDescent="0.25"/>
    <row r="20296" hidden="1" x14ac:dyDescent="0.25"/>
    <row r="20297" hidden="1" x14ac:dyDescent="0.25"/>
    <row r="20298" hidden="1" x14ac:dyDescent="0.25"/>
    <row r="20299" hidden="1" x14ac:dyDescent="0.25"/>
    <row r="20300" hidden="1" x14ac:dyDescent="0.25"/>
    <row r="20301" hidden="1" x14ac:dyDescent="0.25"/>
    <row r="20302" hidden="1" x14ac:dyDescent="0.25"/>
    <row r="20303" hidden="1" x14ac:dyDescent="0.25"/>
    <row r="20304" hidden="1" x14ac:dyDescent="0.25"/>
    <row r="20305" hidden="1" x14ac:dyDescent="0.25"/>
    <row r="20306" hidden="1" x14ac:dyDescent="0.25"/>
    <row r="20307" hidden="1" x14ac:dyDescent="0.25"/>
    <row r="20308" hidden="1" x14ac:dyDescent="0.25"/>
    <row r="20309" hidden="1" x14ac:dyDescent="0.25"/>
    <row r="20310" hidden="1" x14ac:dyDescent="0.25"/>
    <row r="20311" hidden="1" x14ac:dyDescent="0.25"/>
    <row r="20312" hidden="1" x14ac:dyDescent="0.25"/>
    <row r="20313" hidden="1" x14ac:dyDescent="0.25"/>
    <row r="20314" hidden="1" x14ac:dyDescent="0.25"/>
    <row r="20315" hidden="1" x14ac:dyDescent="0.25"/>
    <row r="20316" hidden="1" x14ac:dyDescent="0.25"/>
    <row r="20317" hidden="1" x14ac:dyDescent="0.25"/>
    <row r="20318" hidden="1" x14ac:dyDescent="0.25"/>
    <row r="20319" hidden="1" x14ac:dyDescent="0.25"/>
    <row r="20320" hidden="1" x14ac:dyDescent="0.25"/>
    <row r="20321" hidden="1" x14ac:dyDescent="0.25"/>
    <row r="20322" hidden="1" x14ac:dyDescent="0.25"/>
    <row r="20323" hidden="1" x14ac:dyDescent="0.25"/>
    <row r="20324" hidden="1" x14ac:dyDescent="0.25"/>
    <row r="20325" hidden="1" x14ac:dyDescent="0.25"/>
    <row r="20326" hidden="1" x14ac:dyDescent="0.25"/>
    <row r="20327" hidden="1" x14ac:dyDescent="0.25"/>
    <row r="20328" hidden="1" x14ac:dyDescent="0.25"/>
    <row r="20329" hidden="1" x14ac:dyDescent="0.25"/>
    <row r="20330" hidden="1" x14ac:dyDescent="0.25"/>
    <row r="20331" hidden="1" x14ac:dyDescent="0.25"/>
    <row r="20332" hidden="1" x14ac:dyDescent="0.25"/>
    <row r="20333" hidden="1" x14ac:dyDescent="0.25"/>
    <row r="20334" hidden="1" x14ac:dyDescent="0.25"/>
    <row r="20335" hidden="1" x14ac:dyDescent="0.25"/>
    <row r="20336" hidden="1" x14ac:dyDescent="0.25"/>
    <row r="20337" hidden="1" x14ac:dyDescent="0.25"/>
    <row r="20338" hidden="1" x14ac:dyDescent="0.25"/>
    <row r="20339" hidden="1" x14ac:dyDescent="0.25"/>
    <row r="20340" hidden="1" x14ac:dyDescent="0.25"/>
    <row r="20341" hidden="1" x14ac:dyDescent="0.25"/>
    <row r="20342" hidden="1" x14ac:dyDescent="0.25"/>
    <row r="20343" hidden="1" x14ac:dyDescent="0.25"/>
    <row r="20344" hidden="1" x14ac:dyDescent="0.25"/>
    <row r="20345" hidden="1" x14ac:dyDescent="0.25"/>
    <row r="20346" hidden="1" x14ac:dyDescent="0.25"/>
    <row r="20347" hidden="1" x14ac:dyDescent="0.25"/>
    <row r="20348" hidden="1" x14ac:dyDescent="0.25"/>
    <row r="20349" hidden="1" x14ac:dyDescent="0.25"/>
    <row r="20350" hidden="1" x14ac:dyDescent="0.25"/>
    <row r="20351" hidden="1" x14ac:dyDescent="0.25"/>
    <row r="20352" hidden="1" x14ac:dyDescent="0.25"/>
    <row r="20353" hidden="1" x14ac:dyDescent="0.25"/>
    <row r="20354" hidden="1" x14ac:dyDescent="0.25"/>
    <row r="20355" hidden="1" x14ac:dyDescent="0.25"/>
    <row r="20356" hidden="1" x14ac:dyDescent="0.25"/>
    <row r="20357" hidden="1" x14ac:dyDescent="0.25"/>
    <row r="20358" hidden="1" x14ac:dyDescent="0.25"/>
    <row r="20359" hidden="1" x14ac:dyDescent="0.25"/>
    <row r="20360" hidden="1" x14ac:dyDescent="0.25"/>
    <row r="20361" hidden="1" x14ac:dyDescent="0.25"/>
    <row r="20362" hidden="1" x14ac:dyDescent="0.25"/>
    <row r="20363" hidden="1" x14ac:dyDescent="0.25"/>
    <row r="20364" hidden="1" x14ac:dyDescent="0.25"/>
    <row r="20365" hidden="1" x14ac:dyDescent="0.25"/>
    <row r="20366" hidden="1" x14ac:dyDescent="0.25"/>
    <row r="20367" hidden="1" x14ac:dyDescent="0.25"/>
    <row r="20368" hidden="1" x14ac:dyDescent="0.25"/>
    <row r="20369" hidden="1" x14ac:dyDescent="0.25"/>
    <row r="20370" hidden="1" x14ac:dyDescent="0.25"/>
    <row r="20371" hidden="1" x14ac:dyDescent="0.25"/>
    <row r="20372" hidden="1" x14ac:dyDescent="0.25"/>
    <row r="20373" hidden="1" x14ac:dyDescent="0.25"/>
    <row r="20374" hidden="1" x14ac:dyDescent="0.25"/>
    <row r="20375" hidden="1" x14ac:dyDescent="0.25"/>
    <row r="20376" hidden="1" x14ac:dyDescent="0.25"/>
    <row r="20377" hidden="1" x14ac:dyDescent="0.25"/>
    <row r="20378" hidden="1" x14ac:dyDescent="0.25"/>
    <row r="20379" hidden="1" x14ac:dyDescent="0.25"/>
    <row r="20380" hidden="1" x14ac:dyDescent="0.25"/>
    <row r="20381" hidden="1" x14ac:dyDescent="0.25"/>
    <row r="20382" hidden="1" x14ac:dyDescent="0.25"/>
    <row r="20383" hidden="1" x14ac:dyDescent="0.25"/>
    <row r="20384" hidden="1" x14ac:dyDescent="0.25"/>
    <row r="20385" hidden="1" x14ac:dyDescent="0.25"/>
    <row r="20386" hidden="1" x14ac:dyDescent="0.25"/>
    <row r="20387" hidden="1" x14ac:dyDescent="0.25"/>
    <row r="20388" hidden="1" x14ac:dyDescent="0.25"/>
    <row r="20389" hidden="1" x14ac:dyDescent="0.25"/>
    <row r="20390" hidden="1" x14ac:dyDescent="0.25"/>
    <row r="20391" hidden="1" x14ac:dyDescent="0.25"/>
    <row r="20392" hidden="1" x14ac:dyDescent="0.25"/>
    <row r="20393" hidden="1" x14ac:dyDescent="0.25"/>
    <row r="20394" hidden="1" x14ac:dyDescent="0.25"/>
    <row r="20395" hidden="1" x14ac:dyDescent="0.25"/>
    <row r="20396" hidden="1" x14ac:dyDescent="0.25"/>
    <row r="20397" hidden="1" x14ac:dyDescent="0.25"/>
    <row r="20398" hidden="1" x14ac:dyDescent="0.25"/>
    <row r="20399" hidden="1" x14ac:dyDescent="0.25"/>
    <row r="20400" hidden="1" x14ac:dyDescent="0.25"/>
    <row r="20401" hidden="1" x14ac:dyDescent="0.25"/>
    <row r="20402" hidden="1" x14ac:dyDescent="0.25"/>
    <row r="20403" hidden="1" x14ac:dyDescent="0.25"/>
    <row r="20404" hidden="1" x14ac:dyDescent="0.25"/>
    <row r="20405" hidden="1" x14ac:dyDescent="0.25"/>
    <row r="20406" hidden="1" x14ac:dyDescent="0.25"/>
    <row r="20407" hidden="1" x14ac:dyDescent="0.25"/>
    <row r="20408" hidden="1" x14ac:dyDescent="0.25"/>
    <row r="20409" hidden="1" x14ac:dyDescent="0.25"/>
    <row r="20410" hidden="1" x14ac:dyDescent="0.25"/>
    <row r="20411" hidden="1" x14ac:dyDescent="0.25"/>
    <row r="20412" hidden="1" x14ac:dyDescent="0.25"/>
    <row r="20413" hidden="1" x14ac:dyDescent="0.25"/>
    <row r="20414" hidden="1" x14ac:dyDescent="0.25"/>
    <row r="20415" hidden="1" x14ac:dyDescent="0.25"/>
    <row r="20416" hidden="1" x14ac:dyDescent="0.25"/>
    <row r="20417" hidden="1" x14ac:dyDescent="0.25"/>
    <row r="20418" hidden="1" x14ac:dyDescent="0.25"/>
    <row r="20419" hidden="1" x14ac:dyDescent="0.25"/>
    <row r="20420" hidden="1" x14ac:dyDescent="0.25"/>
    <row r="20421" hidden="1" x14ac:dyDescent="0.25"/>
    <row r="20422" hidden="1" x14ac:dyDescent="0.25"/>
    <row r="20423" hidden="1" x14ac:dyDescent="0.25"/>
    <row r="20424" hidden="1" x14ac:dyDescent="0.25"/>
    <row r="20425" hidden="1" x14ac:dyDescent="0.25"/>
    <row r="20426" hidden="1" x14ac:dyDescent="0.25"/>
    <row r="20427" hidden="1" x14ac:dyDescent="0.25"/>
    <row r="20428" hidden="1" x14ac:dyDescent="0.25"/>
    <row r="20429" hidden="1" x14ac:dyDescent="0.25"/>
    <row r="20430" hidden="1" x14ac:dyDescent="0.25"/>
    <row r="20431" hidden="1" x14ac:dyDescent="0.25"/>
    <row r="20432" hidden="1" x14ac:dyDescent="0.25"/>
    <row r="20433" hidden="1" x14ac:dyDescent="0.25"/>
    <row r="20434" hidden="1" x14ac:dyDescent="0.25"/>
    <row r="20435" hidden="1" x14ac:dyDescent="0.25"/>
    <row r="20436" hidden="1" x14ac:dyDescent="0.25"/>
    <row r="20437" hidden="1" x14ac:dyDescent="0.25"/>
    <row r="20438" hidden="1" x14ac:dyDescent="0.25"/>
    <row r="20439" hidden="1" x14ac:dyDescent="0.25"/>
    <row r="20440" hidden="1" x14ac:dyDescent="0.25"/>
    <row r="20441" hidden="1" x14ac:dyDescent="0.25"/>
    <row r="20442" hidden="1" x14ac:dyDescent="0.25"/>
    <row r="20443" hidden="1" x14ac:dyDescent="0.25"/>
    <row r="20444" hidden="1" x14ac:dyDescent="0.25"/>
    <row r="20445" hidden="1" x14ac:dyDescent="0.25"/>
    <row r="20446" hidden="1" x14ac:dyDescent="0.25"/>
    <row r="20447" hidden="1" x14ac:dyDescent="0.25"/>
    <row r="20448" hidden="1" x14ac:dyDescent="0.25"/>
    <row r="20449" hidden="1" x14ac:dyDescent="0.25"/>
    <row r="20450" hidden="1" x14ac:dyDescent="0.25"/>
    <row r="20451" hidden="1" x14ac:dyDescent="0.25"/>
    <row r="20452" hidden="1" x14ac:dyDescent="0.25"/>
    <row r="20453" hidden="1" x14ac:dyDescent="0.25"/>
    <row r="20454" hidden="1" x14ac:dyDescent="0.25"/>
    <row r="20455" hidden="1" x14ac:dyDescent="0.25"/>
    <row r="20456" hidden="1" x14ac:dyDescent="0.25"/>
    <row r="20457" hidden="1" x14ac:dyDescent="0.25"/>
    <row r="20458" hidden="1" x14ac:dyDescent="0.25"/>
    <row r="20459" hidden="1" x14ac:dyDescent="0.25"/>
    <row r="20460" hidden="1" x14ac:dyDescent="0.25"/>
    <row r="20461" hidden="1" x14ac:dyDescent="0.25"/>
    <row r="20462" hidden="1" x14ac:dyDescent="0.25"/>
    <row r="20463" hidden="1" x14ac:dyDescent="0.25"/>
    <row r="20464" hidden="1" x14ac:dyDescent="0.25"/>
    <row r="20465" hidden="1" x14ac:dyDescent="0.25"/>
    <row r="20466" hidden="1" x14ac:dyDescent="0.25"/>
    <row r="20467" hidden="1" x14ac:dyDescent="0.25"/>
    <row r="20468" hidden="1" x14ac:dyDescent="0.25"/>
    <row r="20469" hidden="1" x14ac:dyDescent="0.25"/>
    <row r="20470" hidden="1" x14ac:dyDescent="0.25"/>
    <row r="20471" hidden="1" x14ac:dyDescent="0.25"/>
    <row r="20472" hidden="1" x14ac:dyDescent="0.25"/>
    <row r="20473" hidden="1" x14ac:dyDescent="0.25"/>
    <row r="20474" hidden="1" x14ac:dyDescent="0.25"/>
    <row r="20475" hidden="1" x14ac:dyDescent="0.25"/>
    <row r="20476" hidden="1" x14ac:dyDescent="0.25"/>
    <row r="20477" hidden="1" x14ac:dyDescent="0.25"/>
    <row r="20478" hidden="1" x14ac:dyDescent="0.25"/>
    <row r="20479" hidden="1" x14ac:dyDescent="0.25"/>
    <row r="20480" hidden="1" x14ac:dyDescent="0.25"/>
    <row r="20481" hidden="1" x14ac:dyDescent="0.25"/>
    <row r="20482" hidden="1" x14ac:dyDescent="0.25"/>
    <row r="20483" hidden="1" x14ac:dyDescent="0.25"/>
    <row r="20484" hidden="1" x14ac:dyDescent="0.25"/>
    <row r="20485" hidden="1" x14ac:dyDescent="0.25"/>
    <row r="20486" hidden="1" x14ac:dyDescent="0.25"/>
    <row r="20487" hidden="1" x14ac:dyDescent="0.25"/>
    <row r="20488" hidden="1" x14ac:dyDescent="0.25"/>
    <row r="20489" hidden="1" x14ac:dyDescent="0.25"/>
    <row r="20490" hidden="1" x14ac:dyDescent="0.25"/>
    <row r="20491" hidden="1" x14ac:dyDescent="0.25"/>
    <row r="20492" hidden="1" x14ac:dyDescent="0.25"/>
    <row r="20493" hidden="1" x14ac:dyDescent="0.25"/>
    <row r="20494" hidden="1" x14ac:dyDescent="0.25"/>
    <row r="20495" hidden="1" x14ac:dyDescent="0.25"/>
    <row r="20496" hidden="1" x14ac:dyDescent="0.25"/>
    <row r="20497" hidden="1" x14ac:dyDescent="0.25"/>
    <row r="20498" hidden="1" x14ac:dyDescent="0.25"/>
    <row r="20499" hidden="1" x14ac:dyDescent="0.25"/>
    <row r="20500" hidden="1" x14ac:dyDescent="0.25"/>
    <row r="20501" hidden="1" x14ac:dyDescent="0.25"/>
    <row r="20502" hidden="1" x14ac:dyDescent="0.25"/>
    <row r="20503" hidden="1" x14ac:dyDescent="0.25"/>
    <row r="20504" hidden="1" x14ac:dyDescent="0.25"/>
    <row r="20505" ht="30" hidden="1" customHeight="1" x14ac:dyDescent="0.25"/>
    <row r="20506" hidden="1" x14ac:dyDescent="0.25"/>
    <row r="20507" hidden="1" x14ac:dyDescent="0.25"/>
    <row r="20508" hidden="1" x14ac:dyDescent="0.25"/>
    <row r="20509" hidden="1" x14ac:dyDescent="0.25"/>
    <row r="20510" hidden="1" x14ac:dyDescent="0.25"/>
    <row r="20511" hidden="1" x14ac:dyDescent="0.25"/>
    <row r="20512" hidden="1" x14ac:dyDescent="0.25"/>
    <row r="20513" hidden="1" x14ac:dyDescent="0.25"/>
    <row r="20514" hidden="1" x14ac:dyDescent="0.25"/>
    <row r="20515" hidden="1" x14ac:dyDescent="0.25"/>
    <row r="20516" hidden="1" x14ac:dyDescent="0.25"/>
    <row r="20517" hidden="1" x14ac:dyDescent="0.25"/>
    <row r="20518" hidden="1" x14ac:dyDescent="0.25"/>
    <row r="20519" hidden="1" x14ac:dyDescent="0.25"/>
    <row r="20520" hidden="1" x14ac:dyDescent="0.25"/>
    <row r="20521" hidden="1" x14ac:dyDescent="0.25"/>
    <row r="20522" hidden="1" x14ac:dyDescent="0.25"/>
    <row r="20523" hidden="1" x14ac:dyDescent="0.25"/>
    <row r="20524" hidden="1" x14ac:dyDescent="0.25"/>
    <row r="20525" hidden="1" x14ac:dyDescent="0.25"/>
    <row r="20526" hidden="1" x14ac:dyDescent="0.25"/>
    <row r="20527" hidden="1" x14ac:dyDescent="0.25"/>
    <row r="20528" hidden="1" x14ac:dyDescent="0.25"/>
    <row r="20529" hidden="1" x14ac:dyDescent="0.25"/>
    <row r="20530" hidden="1" x14ac:dyDescent="0.25"/>
    <row r="20531" hidden="1" x14ac:dyDescent="0.25"/>
    <row r="20532" hidden="1" x14ac:dyDescent="0.25"/>
    <row r="20533" hidden="1" x14ac:dyDescent="0.25"/>
    <row r="20534" hidden="1" x14ac:dyDescent="0.25"/>
    <row r="20535" hidden="1" x14ac:dyDescent="0.25"/>
    <row r="20536" hidden="1" x14ac:dyDescent="0.25"/>
    <row r="20537" hidden="1" x14ac:dyDescent="0.25"/>
    <row r="20538" hidden="1" x14ac:dyDescent="0.25"/>
    <row r="20539" hidden="1" x14ac:dyDescent="0.25"/>
    <row r="20540" hidden="1" x14ac:dyDescent="0.25"/>
    <row r="20541" hidden="1" x14ac:dyDescent="0.25"/>
    <row r="20542" hidden="1" x14ac:dyDescent="0.25"/>
    <row r="20543" hidden="1" x14ac:dyDescent="0.25"/>
    <row r="20544" hidden="1" x14ac:dyDescent="0.25"/>
    <row r="20545" hidden="1" x14ac:dyDescent="0.25"/>
    <row r="20546" hidden="1" x14ac:dyDescent="0.25"/>
    <row r="20547" hidden="1" x14ac:dyDescent="0.25"/>
    <row r="20548" hidden="1" x14ac:dyDescent="0.25"/>
    <row r="20549" hidden="1" x14ac:dyDescent="0.25"/>
    <row r="20550" hidden="1" x14ac:dyDescent="0.25"/>
    <row r="20551" hidden="1" x14ac:dyDescent="0.25"/>
    <row r="20552" hidden="1" x14ac:dyDescent="0.25"/>
    <row r="20553" hidden="1" x14ac:dyDescent="0.25"/>
    <row r="20554" hidden="1" x14ac:dyDescent="0.25"/>
    <row r="20555" hidden="1" x14ac:dyDescent="0.25"/>
    <row r="20556" hidden="1" x14ac:dyDescent="0.25"/>
    <row r="20557" hidden="1" x14ac:dyDescent="0.25"/>
    <row r="20558" hidden="1" x14ac:dyDescent="0.25"/>
    <row r="20559" hidden="1" x14ac:dyDescent="0.25"/>
    <row r="20560" hidden="1" x14ac:dyDescent="0.25"/>
    <row r="20561" hidden="1" x14ac:dyDescent="0.25"/>
    <row r="20562" hidden="1" x14ac:dyDescent="0.25"/>
    <row r="20563" hidden="1" x14ac:dyDescent="0.25"/>
    <row r="20564" hidden="1" x14ac:dyDescent="0.25"/>
    <row r="20565" hidden="1" x14ac:dyDescent="0.25"/>
    <row r="20566" hidden="1" x14ac:dyDescent="0.25"/>
    <row r="20567" hidden="1" x14ac:dyDescent="0.25"/>
    <row r="20568" hidden="1" x14ac:dyDescent="0.25"/>
    <row r="20569" hidden="1" x14ac:dyDescent="0.25"/>
    <row r="20570" hidden="1" x14ac:dyDescent="0.25"/>
    <row r="20571" hidden="1" x14ac:dyDescent="0.25"/>
    <row r="20572" hidden="1" x14ac:dyDescent="0.25"/>
    <row r="20573" hidden="1" x14ac:dyDescent="0.25"/>
    <row r="20574" hidden="1" x14ac:dyDescent="0.25"/>
    <row r="20575" hidden="1" x14ac:dyDescent="0.25"/>
    <row r="20576" hidden="1" x14ac:dyDescent="0.25"/>
    <row r="20577" hidden="1" x14ac:dyDescent="0.25"/>
    <row r="20578" hidden="1" x14ac:dyDescent="0.25"/>
    <row r="20579" hidden="1" x14ac:dyDescent="0.25"/>
    <row r="20580" hidden="1" x14ac:dyDescent="0.25"/>
    <row r="20581" hidden="1" x14ac:dyDescent="0.25"/>
    <row r="20582" hidden="1" x14ac:dyDescent="0.25"/>
    <row r="20583" hidden="1" x14ac:dyDescent="0.25"/>
    <row r="20584" hidden="1" x14ac:dyDescent="0.25"/>
    <row r="20585" hidden="1" x14ac:dyDescent="0.25"/>
    <row r="20586" hidden="1" x14ac:dyDescent="0.25"/>
    <row r="20587" hidden="1" x14ac:dyDescent="0.25"/>
    <row r="20588" hidden="1" x14ac:dyDescent="0.25"/>
    <row r="20589" hidden="1" x14ac:dyDescent="0.25"/>
    <row r="20590" hidden="1" x14ac:dyDescent="0.25"/>
    <row r="20591" hidden="1" x14ac:dyDescent="0.25"/>
    <row r="20592" hidden="1" x14ac:dyDescent="0.25"/>
    <row r="20593" hidden="1" x14ac:dyDescent="0.25"/>
    <row r="20594" hidden="1" x14ac:dyDescent="0.25"/>
    <row r="20595" hidden="1" x14ac:dyDescent="0.25"/>
    <row r="20596" hidden="1" x14ac:dyDescent="0.25"/>
    <row r="20597" hidden="1" x14ac:dyDescent="0.25"/>
    <row r="20598" hidden="1" x14ac:dyDescent="0.25"/>
    <row r="20599" hidden="1" x14ac:dyDescent="0.25"/>
    <row r="20600" hidden="1" x14ac:dyDescent="0.25"/>
    <row r="20601" hidden="1" x14ac:dyDescent="0.25"/>
    <row r="20602" hidden="1" x14ac:dyDescent="0.25"/>
    <row r="20603" hidden="1" x14ac:dyDescent="0.25"/>
    <row r="20604" hidden="1" x14ac:dyDescent="0.25"/>
    <row r="20605" hidden="1" x14ac:dyDescent="0.25"/>
    <row r="20606" hidden="1" x14ac:dyDescent="0.25"/>
    <row r="20607" hidden="1" x14ac:dyDescent="0.25"/>
    <row r="20608" hidden="1" x14ac:dyDescent="0.25"/>
    <row r="20609" hidden="1" x14ac:dyDescent="0.25"/>
    <row r="20610" hidden="1" x14ac:dyDescent="0.25"/>
    <row r="20611" hidden="1" x14ac:dyDescent="0.25"/>
    <row r="20612" hidden="1" x14ac:dyDescent="0.25"/>
    <row r="20613" hidden="1" x14ac:dyDescent="0.25"/>
    <row r="20614" hidden="1" x14ac:dyDescent="0.25"/>
    <row r="20615" hidden="1" x14ac:dyDescent="0.25"/>
    <row r="20616" hidden="1" x14ac:dyDescent="0.25"/>
    <row r="20617" hidden="1" x14ac:dyDescent="0.25"/>
    <row r="20618" hidden="1" x14ac:dyDescent="0.25"/>
    <row r="20619" hidden="1" x14ac:dyDescent="0.25"/>
    <row r="20620" hidden="1" x14ac:dyDescent="0.25"/>
    <row r="20621" hidden="1" x14ac:dyDescent="0.25"/>
    <row r="20622" hidden="1" x14ac:dyDescent="0.25"/>
    <row r="20623" hidden="1" x14ac:dyDescent="0.25"/>
    <row r="20624" hidden="1" x14ac:dyDescent="0.25"/>
    <row r="20625" hidden="1" x14ac:dyDescent="0.25"/>
    <row r="20626" hidden="1" x14ac:dyDescent="0.25"/>
    <row r="20627" hidden="1" x14ac:dyDescent="0.25"/>
    <row r="20628" hidden="1" x14ac:dyDescent="0.25"/>
    <row r="20629" hidden="1" x14ac:dyDescent="0.25"/>
    <row r="20630" hidden="1" x14ac:dyDescent="0.25"/>
    <row r="20631" hidden="1" x14ac:dyDescent="0.25"/>
    <row r="20632" hidden="1" x14ac:dyDescent="0.25"/>
    <row r="20633" hidden="1" x14ac:dyDescent="0.25"/>
    <row r="20634" hidden="1" x14ac:dyDescent="0.25"/>
    <row r="20635" hidden="1" x14ac:dyDescent="0.25"/>
    <row r="20636" hidden="1" x14ac:dyDescent="0.25"/>
    <row r="20637" hidden="1" x14ac:dyDescent="0.25"/>
    <row r="20638" hidden="1" x14ac:dyDescent="0.25"/>
    <row r="20639" hidden="1" x14ac:dyDescent="0.25"/>
    <row r="20640" hidden="1" x14ac:dyDescent="0.25"/>
    <row r="20641" hidden="1" x14ac:dyDescent="0.25"/>
    <row r="20642" hidden="1" x14ac:dyDescent="0.25"/>
    <row r="20643" hidden="1" x14ac:dyDescent="0.25"/>
    <row r="20644" hidden="1" x14ac:dyDescent="0.25"/>
    <row r="20645" hidden="1" x14ac:dyDescent="0.25"/>
    <row r="20646" hidden="1" x14ac:dyDescent="0.25"/>
    <row r="20647" hidden="1" x14ac:dyDescent="0.25"/>
    <row r="20648" hidden="1" x14ac:dyDescent="0.25"/>
    <row r="20649" hidden="1" x14ac:dyDescent="0.25"/>
    <row r="20650" hidden="1" x14ac:dyDescent="0.25"/>
    <row r="20651" hidden="1" x14ac:dyDescent="0.25"/>
    <row r="20652" hidden="1" x14ac:dyDescent="0.25"/>
    <row r="20653" hidden="1" x14ac:dyDescent="0.25"/>
    <row r="20654" hidden="1" x14ac:dyDescent="0.25"/>
    <row r="20655" hidden="1" x14ac:dyDescent="0.25"/>
    <row r="20656" hidden="1" x14ac:dyDescent="0.25"/>
    <row r="20657" hidden="1" x14ac:dyDescent="0.25"/>
    <row r="20658" hidden="1" x14ac:dyDescent="0.25"/>
    <row r="20659" hidden="1" x14ac:dyDescent="0.25"/>
    <row r="20660" hidden="1" x14ac:dyDescent="0.25"/>
    <row r="20661" hidden="1" x14ac:dyDescent="0.25"/>
    <row r="20662" hidden="1" x14ac:dyDescent="0.25"/>
    <row r="20663" hidden="1" x14ac:dyDescent="0.25"/>
    <row r="20664" hidden="1" x14ac:dyDescent="0.25"/>
    <row r="20665" hidden="1" x14ac:dyDescent="0.25"/>
    <row r="20666" hidden="1" x14ac:dyDescent="0.25"/>
    <row r="20667" hidden="1" x14ac:dyDescent="0.25"/>
    <row r="20668" hidden="1" x14ac:dyDescent="0.25"/>
    <row r="20669" hidden="1" x14ac:dyDescent="0.25"/>
    <row r="20670" hidden="1" x14ac:dyDescent="0.25"/>
    <row r="20671" hidden="1" x14ac:dyDescent="0.25"/>
    <row r="20672" hidden="1" x14ac:dyDescent="0.25"/>
    <row r="20673" hidden="1" x14ac:dyDescent="0.25"/>
    <row r="20674" hidden="1" x14ac:dyDescent="0.25"/>
    <row r="20675" hidden="1" x14ac:dyDescent="0.25"/>
    <row r="20676" hidden="1" x14ac:dyDescent="0.25"/>
    <row r="20677" hidden="1" x14ac:dyDescent="0.25"/>
    <row r="20678" hidden="1" x14ac:dyDescent="0.25"/>
    <row r="20679" hidden="1" x14ac:dyDescent="0.25"/>
    <row r="20680" hidden="1" x14ac:dyDescent="0.25"/>
    <row r="20681" hidden="1" x14ac:dyDescent="0.25"/>
    <row r="20682" hidden="1" x14ac:dyDescent="0.25"/>
    <row r="20683" hidden="1" x14ac:dyDescent="0.25"/>
    <row r="20684" hidden="1" x14ac:dyDescent="0.25"/>
    <row r="20685" hidden="1" x14ac:dyDescent="0.25"/>
    <row r="20686" hidden="1" x14ac:dyDescent="0.25"/>
    <row r="20687" hidden="1" x14ac:dyDescent="0.25"/>
    <row r="20688" hidden="1" x14ac:dyDescent="0.25"/>
    <row r="20689" hidden="1" x14ac:dyDescent="0.25"/>
    <row r="20690" hidden="1" x14ac:dyDescent="0.25"/>
    <row r="20691" hidden="1" x14ac:dyDescent="0.25"/>
    <row r="20692" hidden="1" x14ac:dyDescent="0.25"/>
    <row r="20693" hidden="1" x14ac:dyDescent="0.25"/>
    <row r="20694" hidden="1" x14ac:dyDescent="0.25"/>
    <row r="20695" hidden="1" x14ac:dyDescent="0.25"/>
    <row r="20696" hidden="1" x14ac:dyDescent="0.25"/>
    <row r="20697" hidden="1" x14ac:dyDescent="0.25"/>
    <row r="20698" hidden="1" x14ac:dyDescent="0.25"/>
    <row r="20699" hidden="1" x14ac:dyDescent="0.25"/>
    <row r="20700" hidden="1" x14ac:dyDescent="0.25"/>
    <row r="20701" hidden="1" x14ac:dyDescent="0.25"/>
    <row r="20702" hidden="1" x14ac:dyDescent="0.25"/>
    <row r="20703" hidden="1" x14ac:dyDescent="0.25"/>
    <row r="20704" hidden="1" x14ac:dyDescent="0.25"/>
    <row r="20705" hidden="1" x14ac:dyDescent="0.25"/>
    <row r="20706" hidden="1" x14ac:dyDescent="0.25"/>
    <row r="20707" hidden="1" x14ac:dyDescent="0.25"/>
    <row r="20708" hidden="1" x14ac:dyDescent="0.25"/>
    <row r="20709" hidden="1" x14ac:dyDescent="0.25"/>
    <row r="20710" hidden="1" x14ac:dyDescent="0.25"/>
    <row r="20711" hidden="1" x14ac:dyDescent="0.25"/>
    <row r="20712" hidden="1" x14ac:dyDescent="0.25"/>
    <row r="20713" hidden="1" x14ac:dyDescent="0.25"/>
    <row r="20714" hidden="1" x14ac:dyDescent="0.25"/>
    <row r="20715" hidden="1" x14ac:dyDescent="0.25"/>
    <row r="20716" hidden="1" x14ac:dyDescent="0.25"/>
    <row r="20717" hidden="1" x14ac:dyDescent="0.25"/>
    <row r="20718" hidden="1" x14ac:dyDescent="0.25"/>
    <row r="20719" hidden="1" x14ac:dyDescent="0.25"/>
    <row r="20720" hidden="1" x14ac:dyDescent="0.25"/>
    <row r="20721" hidden="1" x14ac:dyDescent="0.25"/>
    <row r="20722" hidden="1" x14ac:dyDescent="0.25"/>
    <row r="20723" hidden="1" x14ac:dyDescent="0.25"/>
    <row r="20724" hidden="1" x14ac:dyDescent="0.25"/>
    <row r="20725" hidden="1" x14ac:dyDescent="0.25"/>
    <row r="20726" hidden="1" x14ac:dyDescent="0.25"/>
    <row r="20727" hidden="1" x14ac:dyDescent="0.25"/>
    <row r="20728" hidden="1" x14ac:dyDescent="0.25"/>
    <row r="20729" hidden="1" x14ac:dyDescent="0.25"/>
    <row r="20730" hidden="1" x14ac:dyDescent="0.25"/>
    <row r="20731" hidden="1" x14ac:dyDescent="0.25"/>
    <row r="20732" hidden="1" x14ac:dyDescent="0.25"/>
    <row r="20733" hidden="1" x14ac:dyDescent="0.25"/>
    <row r="20734" hidden="1" x14ac:dyDescent="0.25"/>
    <row r="20735" hidden="1" x14ac:dyDescent="0.25"/>
    <row r="20736" hidden="1" x14ac:dyDescent="0.25"/>
    <row r="20737" hidden="1" x14ac:dyDescent="0.25"/>
    <row r="20738" hidden="1" x14ac:dyDescent="0.25"/>
    <row r="20739" hidden="1" x14ac:dyDescent="0.25"/>
    <row r="20740" hidden="1" x14ac:dyDescent="0.25"/>
    <row r="20741" hidden="1" x14ac:dyDescent="0.25"/>
    <row r="20742" hidden="1" x14ac:dyDescent="0.25"/>
    <row r="20743" hidden="1" x14ac:dyDescent="0.25"/>
    <row r="20744" hidden="1" x14ac:dyDescent="0.25"/>
    <row r="20745" hidden="1" x14ac:dyDescent="0.25"/>
    <row r="20746" hidden="1" x14ac:dyDescent="0.25"/>
    <row r="20747" hidden="1" x14ac:dyDescent="0.25"/>
    <row r="20748" hidden="1" x14ac:dyDescent="0.25"/>
    <row r="20749" hidden="1" x14ac:dyDescent="0.25"/>
    <row r="20750" hidden="1" x14ac:dyDescent="0.25"/>
    <row r="20751" hidden="1" x14ac:dyDescent="0.25"/>
    <row r="20752" hidden="1" x14ac:dyDescent="0.25"/>
    <row r="20753" hidden="1" x14ac:dyDescent="0.25"/>
    <row r="20754" hidden="1" x14ac:dyDescent="0.25"/>
    <row r="20755" hidden="1" x14ac:dyDescent="0.25"/>
    <row r="20756" hidden="1" x14ac:dyDescent="0.25"/>
    <row r="20757" hidden="1" x14ac:dyDescent="0.25"/>
    <row r="20758" hidden="1" x14ac:dyDescent="0.25"/>
    <row r="20759" hidden="1" x14ac:dyDescent="0.25"/>
    <row r="20760" hidden="1" x14ac:dyDescent="0.25"/>
    <row r="20761" hidden="1" x14ac:dyDescent="0.25"/>
    <row r="20762" hidden="1" x14ac:dyDescent="0.25"/>
    <row r="20763" hidden="1" x14ac:dyDescent="0.25"/>
    <row r="20764" hidden="1" x14ac:dyDescent="0.25"/>
    <row r="20765" hidden="1" x14ac:dyDescent="0.25"/>
    <row r="20766" hidden="1" x14ac:dyDescent="0.25"/>
    <row r="20767" hidden="1" x14ac:dyDescent="0.25"/>
    <row r="20768" hidden="1" x14ac:dyDescent="0.25"/>
    <row r="20769" hidden="1" x14ac:dyDescent="0.25"/>
    <row r="20770" hidden="1" x14ac:dyDescent="0.25"/>
    <row r="20771" hidden="1" x14ac:dyDescent="0.25"/>
    <row r="20772" hidden="1" x14ac:dyDescent="0.25"/>
    <row r="20773" hidden="1" x14ac:dyDescent="0.25"/>
    <row r="20774" hidden="1" x14ac:dyDescent="0.25"/>
    <row r="20775" hidden="1" x14ac:dyDescent="0.25"/>
    <row r="20776" hidden="1" x14ac:dyDescent="0.25"/>
    <row r="20777" hidden="1" x14ac:dyDescent="0.25"/>
    <row r="20778" hidden="1" x14ac:dyDescent="0.25"/>
    <row r="20779" hidden="1" x14ac:dyDescent="0.25"/>
    <row r="20780" hidden="1" x14ac:dyDescent="0.25"/>
    <row r="20781" hidden="1" x14ac:dyDescent="0.25"/>
    <row r="20782" hidden="1" x14ac:dyDescent="0.25"/>
    <row r="20783" hidden="1" x14ac:dyDescent="0.25"/>
    <row r="20784" hidden="1" x14ac:dyDescent="0.25"/>
    <row r="20785" hidden="1" x14ac:dyDescent="0.25"/>
    <row r="20786" hidden="1" x14ac:dyDescent="0.25"/>
    <row r="20787" hidden="1" x14ac:dyDescent="0.25"/>
    <row r="20788" hidden="1" x14ac:dyDescent="0.25"/>
    <row r="20789" hidden="1" x14ac:dyDescent="0.25"/>
    <row r="20790" hidden="1" x14ac:dyDescent="0.25"/>
    <row r="20791" hidden="1" x14ac:dyDescent="0.25"/>
    <row r="20792" hidden="1" x14ac:dyDescent="0.25"/>
    <row r="20793" hidden="1" x14ac:dyDescent="0.25"/>
    <row r="20794" hidden="1" x14ac:dyDescent="0.25"/>
    <row r="20795" hidden="1" x14ac:dyDescent="0.25"/>
    <row r="20796" hidden="1" x14ac:dyDescent="0.25"/>
    <row r="20797" hidden="1" x14ac:dyDescent="0.25"/>
    <row r="20798" hidden="1" x14ac:dyDescent="0.25"/>
    <row r="20799" hidden="1" x14ac:dyDescent="0.25"/>
    <row r="20800" hidden="1" x14ac:dyDescent="0.25"/>
    <row r="20801" hidden="1" x14ac:dyDescent="0.25"/>
    <row r="20802" hidden="1" x14ac:dyDescent="0.25"/>
    <row r="20803" hidden="1" x14ac:dyDescent="0.25"/>
    <row r="20804" hidden="1" x14ac:dyDescent="0.25"/>
    <row r="20805" hidden="1" x14ac:dyDescent="0.25"/>
    <row r="20806" hidden="1" x14ac:dyDescent="0.25"/>
    <row r="20807" hidden="1" x14ac:dyDescent="0.25"/>
    <row r="20808" hidden="1" x14ac:dyDescent="0.25"/>
    <row r="20809" hidden="1" x14ac:dyDescent="0.25"/>
    <row r="20810" hidden="1" x14ac:dyDescent="0.25"/>
    <row r="20811" hidden="1" x14ac:dyDescent="0.25"/>
    <row r="20812" hidden="1" x14ac:dyDescent="0.25"/>
    <row r="20813" hidden="1" x14ac:dyDescent="0.25"/>
    <row r="20814" hidden="1" x14ac:dyDescent="0.25"/>
    <row r="20815" hidden="1" x14ac:dyDescent="0.25"/>
    <row r="20816" hidden="1" x14ac:dyDescent="0.25"/>
    <row r="20817" hidden="1" x14ac:dyDescent="0.25"/>
    <row r="20818" hidden="1" x14ac:dyDescent="0.25"/>
    <row r="20819" hidden="1" x14ac:dyDescent="0.25"/>
    <row r="20820" hidden="1" x14ac:dyDescent="0.25"/>
    <row r="20821" hidden="1" x14ac:dyDescent="0.25"/>
    <row r="20822" hidden="1" x14ac:dyDescent="0.25"/>
    <row r="20823" hidden="1" x14ac:dyDescent="0.25"/>
    <row r="20824" hidden="1" x14ac:dyDescent="0.25"/>
    <row r="20825" hidden="1" x14ac:dyDescent="0.25"/>
    <row r="20826" hidden="1" x14ac:dyDescent="0.25"/>
    <row r="20827" hidden="1" x14ac:dyDescent="0.25"/>
    <row r="20828" hidden="1" x14ac:dyDescent="0.25"/>
    <row r="20829" hidden="1" x14ac:dyDescent="0.25"/>
    <row r="20830" hidden="1" x14ac:dyDescent="0.25"/>
    <row r="20831" hidden="1" x14ac:dyDescent="0.25"/>
    <row r="20832" hidden="1" x14ac:dyDescent="0.25"/>
    <row r="20833" hidden="1" x14ac:dyDescent="0.25"/>
    <row r="20834" hidden="1" x14ac:dyDescent="0.25"/>
    <row r="20835" hidden="1" x14ac:dyDescent="0.25"/>
    <row r="20836" hidden="1" x14ac:dyDescent="0.25"/>
    <row r="20837" hidden="1" x14ac:dyDescent="0.25"/>
    <row r="20838" hidden="1" x14ac:dyDescent="0.25"/>
    <row r="20839" hidden="1" x14ac:dyDescent="0.25"/>
    <row r="20840" hidden="1" x14ac:dyDescent="0.25"/>
    <row r="20841" hidden="1" x14ac:dyDescent="0.25"/>
    <row r="20842" hidden="1" x14ac:dyDescent="0.25"/>
    <row r="20843" hidden="1" x14ac:dyDescent="0.25"/>
    <row r="20844" hidden="1" x14ac:dyDescent="0.25"/>
    <row r="20845" hidden="1" x14ac:dyDescent="0.25"/>
    <row r="20846" hidden="1" x14ac:dyDescent="0.25"/>
    <row r="20847" hidden="1" x14ac:dyDescent="0.25"/>
    <row r="20848" hidden="1" x14ac:dyDescent="0.25"/>
    <row r="20849" hidden="1" x14ac:dyDescent="0.25"/>
    <row r="20850" hidden="1" x14ac:dyDescent="0.25"/>
    <row r="20851" hidden="1" x14ac:dyDescent="0.25"/>
    <row r="20852" hidden="1" x14ac:dyDescent="0.25"/>
    <row r="20853" hidden="1" x14ac:dyDescent="0.25"/>
    <row r="20854" hidden="1" x14ac:dyDescent="0.25"/>
    <row r="20855" hidden="1" x14ac:dyDescent="0.25"/>
    <row r="20856" hidden="1" x14ac:dyDescent="0.25"/>
    <row r="20857" hidden="1" x14ac:dyDescent="0.25"/>
    <row r="20858" hidden="1" x14ac:dyDescent="0.25"/>
    <row r="20859" hidden="1" x14ac:dyDescent="0.25"/>
    <row r="20860" hidden="1" x14ac:dyDescent="0.25"/>
    <row r="20861" hidden="1" x14ac:dyDescent="0.25"/>
    <row r="20862" hidden="1" x14ac:dyDescent="0.25"/>
    <row r="20863" hidden="1" x14ac:dyDescent="0.25"/>
    <row r="20864" hidden="1" x14ac:dyDescent="0.25"/>
    <row r="20865" hidden="1" x14ac:dyDescent="0.25"/>
    <row r="20866" hidden="1" x14ac:dyDescent="0.25"/>
    <row r="20867" hidden="1" x14ac:dyDescent="0.25"/>
    <row r="20868" hidden="1" x14ac:dyDescent="0.25"/>
    <row r="20869" hidden="1" x14ac:dyDescent="0.25"/>
    <row r="20870" hidden="1" x14ac:dyDescent="0.25"/>
    <row r="20871" hidden="1" x14ac:dyDescent="0.25"/>
    <row r="20872" hidden="1" x14ac:dyDescent="0.25"/>
    <row r="20873" hidden="1" x14ac:dyDescent="0.25"/>
    <row r="20874" hidden="1" x14ac:dyDescent="0.25"/>
    <row r="20875" hidden="1" x14ac:dyDescent="0.25"/>
    <row r="20876" hidden="1" x14ac:dyDescent="0.25"/>
    <row r="20877" hidden="1" x14ac:dyDescent="0.25"/>
    <row r="20878" hidden="1" x14ac:dyDescent="0.25"/>
    <row r="20879" hidden="1" x14ac:dyDescent="0.25"/>
    <row r="20880" hidden="1" x14ac:dyDescent="0.25"/>
    <row r="20881" hidden="1" x14ac:dyDescent="0.25"/>
    <row r="20882" hidden="1" x14ac:dyDescent="0.25"/>
    <row r="20883" hidden="1" x14ac:dyDescent="0.25"/>
    <row r="20884" hidden="1" x14ac:dyDescent="0.25"/>
    <row r="20885" hidden="1" x14ac:dyDescent="0.25"/>
    <row r="20886" hidden="1" x14ac:dyDescent="0.25"/>
    <row r="20887" hidden="1" x14ac:dyDescent="0.25"/>
    <row r="20888" hidden="1" x14ac:dyDescent="0.25"/>
    <row r="20889" hidden="1" x14ac:dyDescent="0.25"/>
    <row r="20890" hidden="1" x14ac:dyDescent="0.25"/>
    <row r="20891" hidden="1" x14ac:dyDescent="0.25"/>
    <row r="20892" hidden="1" x14ac:dyDescent="0.25"/>
    <row r="20893" hidden="1" x14ac:dyDescent="0.25"/>
    <row r="20894" hidden="1" x14ac:dyDescent="0.25"/>
    <row r="20895" hidden="1" x14ac:dyDescent="0.25"/>
    <row r="20896" hidden="1" x14ac:dyDescent="0.25"/>
    <row r="20897" hidden="1" x14ac:dyDescent="0.25"/>
    <row r="20898" hidden="1" x14ac:dyDescent="0.25"/>
    <row r="20899" hidden="1" x14ac:dyDescent="0.25"/>
    <row r="20900" hidden="1" x14ac:dyDescent="0.25"/>
    <row r="20901" hidden="1" x14ac:dyDescent="0.25"/>
    <row r="20902" hidden="1" x14ac:dyDescent="0.25"/>
    <row r="20903" hidden="1" x14ac:dyDescent="0.25"/>
    <row r="20904" hidden="1" x14ac:dyDescent="0.25"/>
    <row r="20905" hidden="1" x14ac:dyDescent="0.25"/>
    <row r="20906" hidden="1" x14ac:dyDescent="0.25"/>
    <row r="20907" hidden="1" x14ac:dyDescent="0.25"/>
    <row r="20908" hidden="1" x14ac:dyDescent="0.25"/>
    <row r="20909" hidden="1" x14ac:dyDescent="0.25"/>
    <row r="20910" hidden="1" x14ac:dyDescent="0.25"/>
    <row r="20911" hidden="1" x14ac:dyDescent="0.25"/>
    <row r="20912" hidden="1" x14ac:dyDescent="0.25"/>
    <row r="20913" hidden="1" x14ac:dyDescent="0.25"/>
    <row r="20914" hidden="1" x14ac:dyDescent="0.25"/>
    <row r="20915" hidden="1" x14ac:dyDescent="0.25"/>
    <row r="20916" hidden="1" x14ac:dyDescent="0.25"/>
    <row r="20917" hidden="1" x14ac:dyDescent="0.25"/>
    <row r="20918" hidden="1" x14ac:dyDescent="0.25"/>
    <row r="20919" hidden="1" x14ac:dyDescent="0.25"/>
    <row r="20920" hidden="1" x14ac:dyDescent="0.25"/>
    <row r="20921" ht="30" hidden="1" customHeight="1" x14ac:dyDescent="0.25"/>
    <row r="20922" hidden="1" x14ac:dyDescent="0.25"/>
    <row r="20923" hidden="1" x14ac:dyDescent="0.25"/>
    <row r="20924" hidden="1" x14ac:dyDescent="0.25"/>
    <row r="20925" hidden="1" x14ac:dyDescent="0.25"/>
    <row r="20926" hidden="1" x14ac:dyDescent="0.25"/>
    <row r="20927" hidden="1" x14ac:dyDescent="0.25"/>
    <row r="20928" hidden="1" x14ac:dyDescent="0.25"/>
    <row r="20929" hidden="1" x14ac:dyDescent="0.25"/>
    <row r="20930" hidden="1" x14ac:dyDescent="0.25"/>
    <row r="20931" hidden="1" x14ac:dyDescent="0.25"/>
    <row r="20932" hidden="1" x14ac:dyDescent="0.25"/>
    <row r="20933" hidden="1" x14ac:dyDescent="0.25"/>
    <row r="20934" hidden="1" x14ac:dyDescent="0.25"/>
    <row r="20935" hidden="1" x14ac:dyDescent="0.25"/>
    <row r="20936" hidden="1" x14ac:dyDescent="0.25"/>
    <row r="20937" hidden="1" x14ac:dyDescent="0.25"/>
    <row r="20938" hidden="1" x14ac:dyDescent="0.25"/>
    <row r="20939" hidden="1" x14ac:dyDescent="0.25"/>
    <row r="20940" hidden="1" x14ac:dyDescent="0.25"/>
    <row r="20941" hidden="1" x14ac:dyDescent="0.25"/>
    <row r="20942" hidden="1" x14ac:dyDescent="0.25"/>
    <row r="20943" hidden="1" x14ac:dyDescent="0.25"/>
    <row r="20944" hidden="1" x14ac:dyDescent="0.25"/>
    <row r="20945" hidden="1" x14ac:dyDescent="0.25"/>
    <row r="20946" hidden="1" x14ac:dyDescent="0.25"/>
    <row r="20947" hidden="1" x14ac:dyDescent="0.25"/>
    <row r="20948" hidden="1" x14ac:dyDescent="0.25"/>
    <row r="20949" hidden="1" x14ac:dyDescent="0.25"/>
    <row r="20950" hidden="1" x14ac:dyDescent="0.25"/>
    <row r="20951" hidden="1" x14ac:dyDescent="0.25"/>
    <row r="20952" hidden="1" x14ac:dyDescent="0.25"/>
    <row r="20953" hidden="1" x14ac:dyDescent="0.25"/>
    <row r="20954" hidden="1" x14ac:dyDescent="0.25"/>
    <row r="20955" hidden="1" x14ac:dyDescent="0.25"/>
    <row r="20956" hidden="1" x14ac:dyDescent="0.25"/>
    <row r="20957" hidden="1" x14ac:dyDescent="0.25"/>
    <row r="20958" hidden="1" x14ac:dyDescent="0.25"/>
    <row r="20959" hidden="1" x14ac:dyDescent="0.25"/>
    <row r="20960" hidden="1" x14ac:dyDescent="0.25"/>
    <row r="20961" hidden="1" x14ac:dyDescent="0.25"/>
    <row r="20962" hidden="1" x14ac:dyDescent="0.25"/>
    <row r="20963" hidden="1" x14ac:dyDescent="0.25"/>
    <row r="20964" hidden="1" x14ac:dyDescent="0.25"/>
    <row r="20965" hidden="1" x14ac:dyDescent="0.25"/>
    <row r="20966" hidden="1" x14ac:dyDescent="0.25"/>
    <row r="20967" hidden="1" x14ac:dyDescent="0.25"/>
    <row r="20968" hidden="1" x14ac:dyDescent="0.25"/>
    <row r="20969" hidden="1" x14ac:dyDescent="0.25"/>
    <row r="20970" hidden="1" x14ac:dyDescent="0.25"/>
    <row r="20971" hidden="1" x14ac:dyDescent="0.25"/>
    <row r="20972" hidden="1" x14ac:dyDescent="0.25"/>
    <row r="20973" hidden="1" x14ac:dyDescent="0.25"/>
    <row r="20974" hidden="1" x14ac:dyDescent="0.25"/>
    <row r="20975" hidden="1" x14ac:dyDescent="0.25"/>
    <row r="20976" hidden="1" x14ac:dyDescent="0.25"/>
    <row r="20977" hidden="1" x14ac:dyDescent="0.25"/>
    <row r="20978" hidden="1" x14ac:dyDescent="0.25"/>
    <row r="20979" hidden="1" x14ac:dyDescent="0.25"/>
    <row r="20980" hidden="1" x14ac:dyDescent="0.25"/>
    <row r="20981" hidden="1" x14ac:dyDescent="0.25"/>
    <row r="20982" hidden="1" x14ac:dyDescent="0.25"/>
    <row r="20983" hidden="1" x14ac:dyDescent="0.25"/>
    <row r="20984" hidden="1" x14ac:dyDescent="0.25"/>
    <row r="20985" hidden="1" x14ac:dyDescent="0.25"/>
    <row r="20986" hidden="1" x14ac:dyDescent="0.25"/>
    <row r="20987" hidden="1" x14ac:dyDescent="0.25"/>
    <row r="20988" hidden="1" x14ac:dyDescent="0.25"/>
    <row r="20989" hidden="1" x14ac:dyDescent="0.25"/>
    <row r="20990" hidden="1" x14ac:dyDescent="0.25"/>
    <row r="20991" hidden="1" x14ac:dyDescent="0.25"/>
    <row r="20992" hidden="1" x14ac:dyDescent="0.25"/>
    <row r="20993" hidden="1" x14ac:dyDescent="0.25"/>
    <row r="20994" hidden="1" x14ac:dyDescent="0.25"/>
    <row r="20995" hidden="1" x14ac:dyDescent="0.25"/>
    <row r="20996" hidden="1" x14ac:dyDescent="0.25"/>
    <row r="20997" hidden="1" x14ac:dyDescent="0.25"/>
    <row r="20998" hidden="1" x14ac:dyDescent="0.25"/>
    <row r="20999" hidden="1" x14ac:dyDescent="0.25"/>
    <row r="21000" hidden="1" x14ac:dyDescent="0.25"/>
    <row r="21001" hidden="1" x14ac:dyDescent="0.25"/>
    <row r="21002" hidden="1" x14ac:dyDescent="0.25"/>
    <row r="21003" hidden="1" x14ac:dyDescent="0.25"/>
    <row r="21004" hidden="1" x14ac:dyDescent="0.25"/>
    <row r="21005" hidden="1" x14ac:dyDescent="0.25"/>
    <row r="21006" hidden="1" x14ac:dyDescent="0.25"/>
    <row r="21007" hidden="1" x14ac:dyDescent="0.25"/>
    <row r="21008" hidden="1" x14ac:dyDescent="0.25"/>
    <row r="21009" hidden="1" x14ac:dyDescent="0.25"/>
    <row r="21010" hidden="1" x14ac:dyDescent="0.25"/>
    <row r="21011" hidden="1" x14ac:dyDescent="0.25"/>
    <row r="21012" hidden="1" x14ac:dyDescent="0.25"/>
    <row r="21013" hidden="1" x14ac:dyDescent="0.25"/>
    <row r="21014" hidden="1" x14ac:dyDescent="0.25"/>
    <row r="21015" hidden="1" x14ac:dyDescent="0.25"/>
    <row r="21016" hidden="1" x14ac:dyDescent="0.25"/>
    <row r="21017" hidden="1" x14ac:dyDescent="0.25"/>
    <row r="21018" hidden="1" x14ac:dyDescent="0.25"/>
    <row r="21019" hidden="1" x14ac:dyDescent="0.25"/>
    <row r="21020" hidden="1" x14ac:dyDescent="0.25"/>
    <row r="21021" hidden="1" x14ac:dyDescent="0.25"/>
    <row r="21022" hidden="1" x14ac:dyDescent="0.25"/>
    <row r="21023" hidden="1" x14ac:dyDescent="0.25"/>
    <row r="21024" hidden="1" x14ac:dyDescent="0.25"/>
    <row r="21025" hidden="1" x14ac:dyDescent="0.25"/>
    <row r="21026" hidden="1" x14ac:dyDescent="0.25"/>
    <row r="21027" hidden="1" x14ac:dyDescent="0.25"/>
    <row r="21028" hidden="1" x14ac:dyDescent="0.25"/>
    <row r="21029" hidden="1" x14ac:dyDescent="0.25"/>
    <row r="21030" hidden="1" x14ac:dyDescent="0.25"/>
    <row r="21031" hidden="1" x14ac:dyDescent="0.25"/>
    <row r="21032" hidden="1" x14ac:dyDescent="0.25"/>
    <row r="21033" hidden="1" x14ac:dyDescent="0.25"/>
    <row r="21034" hidden="1" x14ac:dyDescent="0.25"/>
    <row r="21035" hidden="1" x14ac:dyDescent="0.25"/>
    <row r="21036" hidden="1" x14ac:dyDescent="0.25"/>
    <row r="21037" hidden="1" x14ac:dyDescent="0.25"/>
    <row r="21038" hidden="1" x14ac:dyDescent="0.25"/>
    <row r="21039" hidden="1" x14ac:dyDescent="0.25"/>
    <row r="21040" hidden="1" x14ac:dyDescent="0.25"/>
    <row r="21041" hidden="1" x14ac:dyDescent="0.25"/>
    <row r="21042" hidden="1" x14ac:dyDescent="0.25"/>
    <row r="21043" hidden="1" x14ac:dyDescent="0.25"/>
    <row r="21044" hidden="1" x14ac:dyDescent="0.25"/>
    <row r="21045" hidden="1" x14ac:dyDescent="0.25"/>
    <row r="21046" hidden="1" x14ac:dyDescent="0.25"/>
    <row r="21047" hidden="1" x14ac:dyDescent="0.25"/>
    <row r="21048" hidden="1" x14ac:dyDescent="0.25"/>
    <row r="21049" hidden="1" x14ac:dyDescent="0.25"/>
    <row r="21050" hidden="1" x14ac:dyDescent="0.25"/>
    <row r="21051" hidden="1" x14ac:dyDescent="0.25"/>
    <row r="21052" hidden="1" x14ac:dyDescent="0.25"/>
    <row r="21053" hidden="1" x14ac:dyDescent="0.25"/>
    <row r="21054" hidden="1" x14ac:dyDescent="0.25"/>
    <row r="21055" hidden="1" x14ac:dyDescent="0.25"/>
    <row r="21056" hidden="1" x14ac:dyDescent="0.25"/>
    <row r="21057" hidden="1" x14ac:dyDescent="0.25"/>
    <row r="21058" hidden="1" x14ac:dyDescent="0.25"/>
    <row r="21059" hidden="1" x14ac:dyDescent="0.25"/>
    <row r="21060" hidden="1" x14ac:dyDescent="0.25"/>
    <row r="21061" hidden="1" x14ac:dyDescent="0.25"/>
    <row r="21062" hidden="1" x14ac:dyDescent="0.25"/>
    <row r="21063" hidden="1" x14ac:dyDescent="0.25"/>
    <row r="21064" hidden="1" x14ac:dyDescent="0.25"/>
    <row r="21065" hidden="1" x14ac:dyDescent="0.25"/>
    <row r="21066" hidden="1" x14ac:dyDescent="0.25"/>
    <row r="21067" hidden="1" x14ac:dyDescent="0.25"/>
    <row r="21068" hidden="1" x14ac:dyDescent="0.25"/>
    <row r="21069" hidden="1" x14ac:dyDescent="0.25"/>
    <row r="21070" hidden="1" x14ac:dyDescent="0.25"/>
    <row r="21071" hidden="1" x14ac:dyDescent="0.25"/>
    <row r="21072" hidden="1" x14ac:dyDescent="0.25"/>
    <row r="21073" hidden="1" x14ac:dyDescent="0.25"/>
    <row r="21074" hidden="1" x14ac:dyDescent="0.25"/>
    <row r="21075" hidden="1" x14ac:dyDescent="0.25"/>
    <row r="21076" hidden="1" x14ac:dyDescent="0.25"/>
    <row r="21077" hidden="1" x14ac:dyDescent="0.25"/>
    <row r="21078" hidden="1" x14ac:dyDescent="0.25"/>
    <row r="21079" hidden="1" x14ac:dyDescent="0.25"/>
    <row r="21080" hidden="1" x14ac:dyDescent="0.25"/>
    <row r="21081" hidden="1" x14ac:dyDescent="0.25"/>
    <row r="21082" hidden="1" x14ac:dyDescent="0.25"/>
    <row r="21083" hidden="1" x14ac:dyDescent="0.25"/>
    <row r="21084" hidden="1" x14ac:dyDescent="0.25"/>
    <row r="21085" hidden="1" x14ac:dyDescent="0.25"/>
    <row r="21086" hidden="1" x14ac:dyDescent="0.25"/>
    <row r="21087" hidden="1" x14ac:dyDescent="0.25"/>
    <row r="21088" hidden="1" x14ac:dyDescent="0.25"/>
    <row r="21089" hidden="1" x14ac:dyDescent="0.25"/>
    <row r="21090" hidden="1" x14ac:dyDescent="0.25"/>
    <row r="21091" hidden="1" x14ac:dyDescent="0.25"/>
    <row r="21092" hidden="1" x14ac:dyDescent="0.25"/>
    <row r="21093" hidden="1" x14ac:dyDescent="0.25"/>
    <row r="21094" hidden="1" x14ac:dyDescent="0.25"/>
    <row r="21095" hidden="1" x14ac:dyDescent="0.25"/>
    <row r="21096" hidden="1" x14ac:dyDescent="0.25"/>
    <row r="21097" hidden="1" x14ac:dyDescent="0.25"/>
    <row r="21098" hidden="1" x14ac:dyDescent="0.25"/>
    <row r="21099" hidden="1" x14ac:dyDescent="0.25"/>
    <row r="21100" hidden="1" x14ac:dyDescent="0.25"/>
    <row r="21101" hidden="1" x14ac:dyDescent="0.25"/>
    <row r="21102" hidden="1" x14ac:dyDescent="0.25"/>
    <row r="21103" hidden="1" x14ac:dyDescent="0.25"/>
    <row r="21104" hidden="1" x14ac:dyDescent="0.25"/>
    <row r="21105" hidden="1" x14ac:dyDescent="0.25"/>
    <row r="21106" hidden="1" x14ac:dyDescent="0.25"/>
    <row r="21107" hidden="1" x14ac:dyDescent="0.25"/>
    <row r="21108" hidden="1" x14ac:dyDescent="0.25"/>
    <row r="21109" hidden="1" x14ac:dyDescent="0.25"/>
    <row r="21110" hidden="1" x14ac:dyDescent="0.25"/>
    <row r="21111" hidden="1" x14ac:dyDescent="0.25"/>
    <row r="21112" hidden="1" x14ac:dyDescent="0.25"/>
    <row r="21113" hidden="1" x14ac:dyDescent="0.25"/>
    <row r="21114" hidden="1" x14ac:dyDescent="0.25"/>
    <row r="21115" hidden="1" x14ac:dyDescent="0.25"/>
    <row r="21116" hidden="1" x14ac:dyDescent="0.25"/>
    <row r="21117" hidden="1" x14ac:dyDescent="0.25"/>
    <row r="21118" hidden="1" x14ac:dyDescent="0.25"/>
    <row r="21119" hidden="1" x14ac:dyDescent="0.25"/>
    <row r="21120" hidden="1" x14ac:dyDescent="0.25"/>
    <row r="21121" hidden="1" x14ac:dyDescent="0.25"/>
    <row r="21122" hidden="1" x14ac:dyDescent="0.25"/>
    <row r="21123" hidden="1" x14ac:dyDescent="0.25"/>
    <row r="21124" hidden="1" x14ac:dyDescent="0.25"/>
    <row r="21125" hidden="1" x14ac:dyDescent="0.25"/>
    <row r="21126" hidden="1" x14ac:dyDescent="0.25"/>
    <row r="21127" hidden="1" x14ac:dyDescent="0.25"/>
    <row r="21128" hidden="1" x14ac:dyDescent="0.25"/>
    <row r="21129" hidden="1" x14ac:dyDescent="0.25"/>
    <row r="21130" hidden="1" x14ac:dyDescent="0.25"/>
    <row r="21131" hidden="1" x14ac:dyDescent="0.25"/>
    <row r="21132" hidden="1" x14ac:dyDescent="0.25"/>
    <row r="21133" hidden="1" x14ac:dyDescent="0.25"/>
    <row r="21134" hidden="1" x14ac:dyDescent="0.25"/>
    <row r="21135" hidden="1" x14ac:dyDescent="0.25"/>
    <row r="21136" hidden="1" x14ac:dyDescent="0.25"/>
    <row r="21137" hidden="1" x14ac:dyDescent="0.25"/>
    <row r="21138" hidden="1" x14ac:dyDescent="0.25"/>
    <row r="21139" hidden="1" x14ac:dyDescent="0.25"/>
    <row r="21140" hidden="1" x14ac:dyDescent="0.25"/>
    <row r="21141" hidden="1" x14ac:dyDescent="0.25"/>
    <row r="21142" hidden="1" x14ac:dyDescent="0.25"/>
    <row r="21143" hidden="1" x14ac:dyDescent="0.25"/>
    <row r="21144" hidden="1" x14ac:dyDescent="0.25"/>
    <row r="21145" hidden="1" x14ac:dyDescent="0.25"/>
    <row r="21146" hidden="1" x14ac:dyDescent="0.25"/>
    <row r="21147" hidden="1" x14ac:dyDescent="0.25"/>
    <row r="21148" hidden="1" x14ac:dyDescent="0.25"/>
    <row r="21149" hidden="1" x14ac:dyDescent="0.25"/>
    <row r="21150" hidden="1" x14ac:dyDescent="0.25"/>
    <row r="21151" hidden="1" x14ac:dyDescent="0.25"/>
    <row r="21152" hidden="1" x14ac:dyDescent="0.25"/>
    <row r="21153" hidden="1" x14ac:dyDescent="0.25"/>
    <row r="21154" hidden="1" x14ac:dyDescent="0.25"/>
    <row r="21155" hidden="1" x14ac:dyDescent="0.25"/>
    <row r="21156" hidden="1" x14ac:dyDescent="0.25"/>
    <row r="21157" hidden="1" x14ac:dyDescent="0.25"/>
    <row r="21158" hidden="1" x14ac:dyDescent="0.25"/>
    <row r="21159" hidden="1" x14ac:dyDescent="0.25"/>
    <row r="21160" hidden="1" x14ac:dyDescent="0.25"/>
    <row r="21161" hidden="1" x14ac:dyDescent="0.25"/>
    <row r="21162" hidden="1" x14ac:dyDescent="0.25"/>
    <row r="21163" hidden="1" x14ac:dyDescent="0.25"/>
    <row r="21164" hidden="1" x14ac:dyDescent="0.25"/>
    <row r="21165" hidden="1" x14ac:dyDescent="0.25"/>
    <row r="21166" hidden="1" x14ac:dyDescent="0.25"/>
    <row r="21167" hidden="1" x14ac:dyDescent="0.25"/>
    <row r="21168" hidden="1" x14ac:dyDescent="0.25"/>
    <row r="21169" hidden="1" x14ac:dyDescent="0.25"/>
    <row r="21170" hidden="1" x14ac:dyDescent="0.25"/>
    <row r="21171" hidden="1" x14ac:dyDescent="0.25"/>
    <row r="21172" hidden="1" x14ac:dyDescent="0.25"/>
    <row r="21173" hidden="1" x14ac:dyDescent="0.25"/>
    <row r="21174" hidden="1" x14ac:dyDescent="0.25"/>
    <row r="21175" hidden="1" x14ac:dyDescent="0.25"/>
    <row r="21176" hidden="1" x14ac:dyDescent="0.25"/>
    <row r="21177" hidden="1" x14ac:dyDescent="0.25"/>
    <row r="21178" hidden="1" x14ac:dyDescent="0.25"/>
    <row r="21179" hidden="1" x14ac:dyDescent="0.25"/>
    <row r="21180" hidden="1" x14ac:dyDescent="0.25"/>
    <row r="21181" hidden="1" x14ac:dyDescent="0.25"/>
    <row r="21182" hidden="1" x14ac:dyDescent="0.25"/>
    <row r="21183" hidden="1" x14ac:dyDescent="0.25"/>
    <row r="21184" hidden="1" x14ac:dyDescent="0.25"/>
    <row r="21185" hidden="1" x14ac:dyDescent="0.25"/>
    <row r="21186" hidden="1" x14ac:dyDescent="0.25"/>
    <row r="21187" hidden="1" x14ac:dyDescent="0.25"/>
    <row r="21188" hidden="1" x14ac:dyDescent="0.25"/>
    <row r="21189" hidden="1" x14ac:dyDescent="0.25"/>
    <row r="21190" hidden="1" x14ac:dyDescent="0.25"/>
    <row r="21191" hidden="1" x14ac:dyDescent="0.25"/>
    <row r="21192" hidden="1" x14ac:dyDescent="0.25"/>
    <row r="21193" hidden="1" x14ac:dyDescent="0.25"/>
    <row r="21194" hidden="1" x14ac:dyDescent="0.25"/>
    <row r="21195" hidden="1" x14ac:dyDescent="0.25"/>
    <row r="21196" hidden="1" x14ac:dyDescent="0.25"/>
    <row r="21197" hidden="1" x14ac:dyDescent="0.25"/>
    <row r="21198" hidden="1" x14ac:dyDescent="0.25"/>
    <row r="21199" hidden="1" x14ac:dyDescent="0.25"/>
    <row r="21200" hidden="1" x14ac:dyDescent="0.25"/>
    <row r="21201" hidden="1" x14ac:dyDescent="0.25"/>
    <row r="21202" hidden="1" x14ac:dyDescent="0.25"/>
    <row r="21203" hidden="1" x14ac:dyDescent="0.25"/>
    <row r="21204" hidden="1" x14ac:dyDescent="0.25"/>
    <row r="21205" hidden="1" x14ac:dyDescent="0.25"/>
    <row r="21206" hidden="1" x14ac:dyDescent="0.25"/>
    <row r="21207" hidden="1" x14ac:dyDescent="0.25"/>
    <row r="21208" hidden="1" x14ac:dyDescent="0.25"/>
    <row r="21209" hidden="1" x14ac:dyDescent="0.25"/>
    <row r="21210" hidden="1" x14ac:dyDescent="0.25"/>
    <row r="21211" hidden="1" x14ac:dyDescent="0.25"/>
    <row r="21212" hidden="1" x14ac:dyDescent="0.25"/>
    <row r="21213" hidden="1" x14ac:dyDescent="0.25"/>
    <row r="21214" hidden="1" x14ac:dyDescent="0.25"/>
    <row r="21215" hidden="1" x14ac:dyDescent="0.25"/>
    <row r="21216" hidden="1" x14ac:dyDescent="0.25"/>
    <row r="21217" hidden="1" x14ac:dyDescent="0.25"/>
    <row r="21218" hidden="1" x14ac:dyDescent="0.25"/>
    <row r="21219" hidden="1" x14ac:dyDescent="0.25"/>
    <row r="21220" hidden="1" x14ac:dyDescent="0.25"/>
    <row r="21221" hidden="1" x14ac:dyDescent="0.25"/>
    <row r="21222" hidden="1" x14ac:dyDescent="0.25"/>
    <row r="21223" hidden="1" x14ac:dyDescent="0.25"/>
    <row r="21224" hidden="1" x14ac:dyDescent="0.25"/>
    <row r="21225" hidden="1" x14ac:dyDescent="0.25"/>
    <row r="21226" hidden="1" x14ac:dyDescent="0.25"/>
    <row r="21227" hidden="1" x14ac:dyDescent="0.25"/>
    <row r="21228" hidden="1" x14ac:dyDescent="0.25"/>
    <row r="21229" hidden="1" x14ac:dyDescent="0.25"/>
    <row r="21230" hidden="1" x14ac:dyDescent="0.25"/>
    <row r="21231" hidden="1" x14ac:dyDescent="0.25"/>
    <row r="21232" hidden="1" x14ac:dyDescent="0.25"/>
    <row r="21233" hidden="1" x14ac:dyDescent="0.25"/>
    <row r="21234" hidden="1" x14ac:dyDescent="0.25"/>
    <row r="21235" hidden="1" x14ac:dyDescent="0.25"/>
    <row r="21236" hidden="1" x14ac:dyDescent="0.25"/>
    <row r="21237" hidden="1" x14ac:dyDescent="0.25"/>
    <row r="21238" hidden="1" x14ac:dyDescent="0.25"/>
    <row r="21239" hidden="1" x14ac:dyDescent="0.25"/>
    <row r="21240" hidden="1" x14ac:dyDescent="0.25"/>
    <row r="21241" hidden="1" x14ac:dyDescent="0.25"/>
    <row r="21242" hidden="1" x14ac:dyDescent="0.25"/>
    <row r="21243" hidden="1" x14ac:dyDescent="0.25"/>
    <row r="21244" hidden="1" x14ac:dyDescent="0.25"/>
    <row r="21245" hidden="1" x14ac:dyDescent="0.25"/>
    <row r="21246" hidden="1" x14ac:dyDescent="0.25"/>
    <row r="21247" hidden="1" x14ac:dyDescent="0.25"/>
    <row r="21248" hidden="1" x14ac:dyDescent="0.25"/>
    <row r="21249" hidden="1" x14ac:dyDescent="0.25"/>
    <row r="21250" hidden="1" x14ac:dyDescent="0.25"/>
    <row r="21251" hidden="1" x14ac:dyDescent="0.25"/>
    <row r="21252" hidden="1" x14ac:dyDescent="0.25"/>
    <row r="21253" hidden="1" x14ac:dyDescent="0.25"/>
    <row r="21254" hidden="1" x14ac:dyDescent="0.25"/>
    <row r="21255" hidden="1" x14ac:dyDescent="0.25"/>
    <row r="21256" hidden="1" x14ac:dyDescent="0.25"/>
    <row r="21257" hidden="1" x14ac:dyDescent="0.25"/>
    <row r="21258" hidden="1" x14ac:dyDescent="0.25"/>
    <row r="21259" hidden="1" x14ac:dyDescent="0.25"/>
    <row r="21260" hidden="1" x14ac:dyDescent="0.25"/>
    <row r="21261" hidden="1" x14ac:dyDescent="0.25"/>
    <row r="21262" hidden="1" x14ac:dyDescent="0.25"/>
    <row r="21263" hidden="1" x14ac:dyDescent="0.25"/>
    <row r="21264" hidden="1" x14ac:dyDescent="0.25"/>
    <row r="21265" hidden="1" x14ac:dyDescent="0.25"/>
    <row r="21266" hidden="1" x14ac:dyDescent="0.25"/>
    <row r="21267" hidden="1" x14ac:dyDescent="0.25"/>
    <row r="21268" hidden="1" x14ac:dyDescent="0.25"/>
    <row r="21269" hidden="1" x14ac:dyDescent="0.25"/>
    <row r="21270" hidden="1" x14ac:dyDescent="0.25"/>
    <row r="21271" hidden="1" x14ac:dyDescent="0.25"/>
    <row r="21272" hidden="1" x14ac:dyDescent="0.25"/>
    <row r="21273" hidden="1" x14ac:dyDescent="0.25"/>
    <row r="21274" hidden="1" x14ac:dyDescent="0.25"/>
    <row r="21275" hidden="1" x14ac:dyDescent="0.25"/>
    <row r="21276" hidden="1" x14ac:dyDescent="0.25"/>
    <row r="21277" hidden="1" x14ac:dyDescent="0.25"/>
    <row r="21278" hidden="1" x14ac:dyDescent="0.25"/>
    <row r="21279" hidden="1" x14ac:dyDescent="0.25"/>
    <row r="21280" hidden="1" x14ac:dyDescent="0.25"/>
    <row r="21281" hidden="1" x14ac:dyDescent="0.25"/>
    <row r="21282" hidden="1" x14ac:dyDescent="0.25"/>
    <row r="21283" hidden="1" x14ac:dyDescent="0.25"/>
    <row r="21284" hidden="1" x14ac:dyDescent="0.25"/>
    <row r="21285" hidden="1" x14ac:dyDescent="0.25"/>
    <row r="21286" hidden="1" x14ac:dyDescent="0.25"/>
    <row r="21287" hidden="1" x14ac:dyDescent="0.25"/>
    <row r="21288" hidden="1" x14ac:dyDescent="0.25"/>
    <row r="21289" hidden="1" x14ac:dyDescent="0.25"/>
    <row r="21290" hidden="1" x14ac:dyDescent="0.25"/>
    <row r="21291" hidden="1" x14ac:dyDescent="0.25"/>
    <row r="21292" hidden="1" x14ac:dyDescent="0.25"/>
    <row r="21293" hidden="1" x14ac:dyDescent="0.25"/>
    <row r="21294" hidden="1" x14ac:dyDescent="0.25"/>
    <row r="21295" hidden="1" x14ac:dyDescent="0.25"/>
    <row r="21296" hidden="1" x14ac:dyDescent="0.25"/>
    <row r="21297" hidden="1" x14ac:dyDescent="0.25"/>
    <row r="21298" hidden="1" x14ac:dyDescent="0.25"/>
    <row r="21299" hidden="1" x14ac:dyDescent="0.25"/>
    <row r="21300" hidden="1" x14ac:dyDescent="0.25"/>
    <row r="21301" hidden="1" x14ac:dyDescent="0.25"/>
    <row r="21302" hidden="1" x14ac:dyDescent="0.25"/>
    <row r="21303" hidden="1" x14ac:dyDescent="0.25"/>
    <row r="21304" hidden="1" x14ac:dyDescent="0.25"/>
    <row r="21305" hidden="1" x14ac:dyDescent="0.25"/>
    <row r="21306" hidden="1" x14ac:dyDescent="0.25"/>
    <row r="21307" hidden="1" x14ac:dyDescent="0.25"/>
    <row r="21308" hidden="1" x14ac:dyDescent="0.25"/>
    <row r="21309" hidden="1" x14ac:dyDescent="0.25"/>
    <row r="21310" hidden="1" x14ac:dyDescent="0.25"/>
    <row r="21311" hidden="1" x14ac:dyDescent="0.25"/>
    <row r="21312" hidden="1" x14ac:dyDescent="0.25"/>
    <row r="21313" hidden="1" x14ac:dyDescent="0.25"/>
    <row r="21314" hidden="1" x14ac:dyDescent="0.25"/>
    <row r="21315" hidden="1" x14ac:dyDescent="0.25"/>
    <row r="21316" hidden="1" x14ac:dyDescent="0.25"/>
    <row r="21317" hidden="1" x14ac:dyDescent="0.25"/>
    <row r="21318" hidden="1" x14ac:dyDescent="0.25"/>
    <row r="21319" hidden="1" x14ac:dyDescent="0.25"/>
    <row r="21320" hidden="1" x14ac:dyDescent="0.25"/>
    <row r="21321" hidden="1" x14ac:dyDescent="0.25"/>
    <row r="21322" hidden="1" x14ac:dyDescent="0.25"/>
    <row r="21323" hidden="1" x14ac:dyDescent="0.25"/>
    <row r="21324" hidden="1" x14ac:dyDescent="0.25"/>
    <row r="21325" hidden="1" x14ac:dyDescent="0.25"/>
    <row r="21326" hidden="1" x14ac:dyDescent="0.25"/>
    <row r="21327" hidden="1" x14ac:dyDescent="0.25"/>
    <row r="21328" hidden="1" x14ac:dyDescent="0.25"/>
    <row r="21329" hidden="1" x14ac:dyDescent="0.25"/>
    <row r="21330" hidden="1" x14ac:dyDescent="0.25"/>
    <row r="21331" hidden="1" x14ac:dyDescent="0.25"/>
    <row r="21332" hidden="1" x14ac:dyDescent="0.25"/>
    <row r="21333" hidden="1" x14ac:dyDescent="0.25"/>
    <row r="21334" hidden="1" x14ac:dyDescent="0.25"/>
    <row r="21335" hidden="1" x14ac:dyDescent="0.25"/>
    <row r="21336" hidden="1" x14ac:dyDescent="0.25"/>
    <row r="21337" hidden="1" x14ac:dyDescent="0.25"/>
    <row r="21338" hidden="1" x14ac:dyDescent="0.25"/>
    <row r="21339" ht="30" hidden="1" customHeight="1" x14ac:dyDescent="0.25"/>
    <row r="21340" hidden="1" x14ac:dyDescent="0.25"/>
    <row r="21341" hidden="1" x14ac:dyDescent="0.25"/>
    <row r="21342" hidden="1" x14ac:dyDescent="0.25"/>
    <row r="21343" hidden="1" x14ac:dyDescent="0.25"/>
    <row r="21344" hidden="1" x14ac:dyDescent="0.25"/>
    <row r="21345" hidden="1" x14ac:dyDescent="0.25"/>
    <row r="21346" hidden="1" x14ac:dyDescent="0.25"/>
    <row r="21347" hidden="1" x14ac:dyDescent="0.25"/>
    <row r="21348" hidden="1" x14ac:dyDescent="0.25"/>
    <row r="21349" hidden="1" x14ac:dyDescent="0.25"/>
    <row r="21350" hidden="1" x14ac:dyDescent="0.25"/>
    <row r="21351" hidden="1" x14ac:dyDescent="0.25"/>
    <row r="21352" hidden="1" x14ac:dyDescent="0.25"/>
    <row r="21353" hidden="1" x14ac:dyDescent="0.25"/>
    <row r="21354" hidden="1" x14ac:dyDescent="0.25"/>
    <row r="21355" hidden="1" x14ac:dyDescent="0.25"/>
    <row r="21356" hidden="1" x14ac:dyDescent="0.25"/>
    <row r="21357" hidden="1" x14ac:dyDescent="0.25"/>
    <row r="21358" hidden="1" x14ac:dyDescent="0.25"/>
    <row r="21359" hidden="1" x14ac:dyDescent="0.25"/>
    <row r="21360" hidden="1" x14ac:dyDescent="0.25"/>
    <row r="21361" hidden="1" x14ac:dyDescent="0.25"/>
    <row r="21362" hidden="1" x14ac:dyDescent="0.25"/>
    <row r="21363" hidden="1" x14ac:dyDescent="0.25"/>
    <row r="21364" hidden="1" x14ac:dyDescent="0.25"/>
    <row r="21365" hidden="1" x14ac:dyDescent="0.25"/>
    <row r="21366" hidden="1" x14ac:dyDescent="0.25"/>
    <row r="21367" hidden="1" x14ac:dyDescent="0.25"/>
    <row r="21368" hidden="1" x14ac:dyDescent="0.25"/>
    <row r="21369" hidden="1" x14ac:dyDescent="0.25"/>
    <row r="21370" hidden="1" x14ac:dyDescent="0.25"/>
    <row r="21371" hidden="1" x14ac:dyDescent="0.25"/>
    <row r="21372" hidden="1" x14ac:dyDescent="0.25"/>
    <row r="21373" hidden="1" x14ac:dyDescent="0.25"/>
    <row r="21374" hidden="1" x14ac:dyDescent="0.25"/>
    <row r="21375" hidden="1" x14ac:dyDescent="0.25"/>
    <row r="21376" hidden="1" x14ac:dyDescent="0.25"/>
    <row r="21377" hidden="1" x14ac:dyDescent="0.25"/>
    <row r="21378" hidden="1" x14ac:dyDescent="0.25"/>
    <row r="21379" hidden="1" x14ac:dyDescent="0.25"/>
    <row r="21380" hidden="1" x14ac:dyDescent="0.25"/>
    <row r="21381" hidden="1" x14ac:dyDescent="0.25"/>
    <row r="21382" hidden="1" x14ac:dyDescent="0.25"/>
    <row r="21383" hidden="1" x14ac:dyDescent="0.25"/>
    <row r="21384" hidden="1" x14ac:dyDescent="0.25"/>
    <row r="21385" hidden="1" x14ac:dyDescent="0.25"/>
    <row r="21386" hidden="1" x14ac:dyDescent="0.25"/>
    <row r="21387" hidden="1" x14ac:dyDescent="0.25"/>
    <row r="21388" hidden="1" x14ac:dyDescent="0.25"/>
    <row r="21389" hidden="1" x14ac:dyDescent="0.25"/>
    <row r="21390" hidden="1" x14ac:dyDescent="0.25"/>
    <row r="21391" hidden="1" x14ac:dyDescent="0.25"/>
    <row r="21392" hidden="1" x14ac:dyDescent="0.25"/>
    <row r="21393" hidden="1" x14ac:dyDescent="0.25"/>
    <row r="21394" hidden="1" x14ac:dyDescent="0.25"/>
    <row r="21395" hidden="1" x14ac:dyDescent="0.25"/>
    <row r="21396" hidden="1" x14ac:dyDescent="0.25"/>
    <row r="21397" hidden="1" x14ac:dyDescent="0.25"/>
    <row r="21398" hidden="1" x14ac:dyDescent="0.25"/>
    <row r="21399" hidden="1" x14ac:dyDescent="0.25"/>
    <row r="21400" hidden="1" x14ac:dyDescent="0.25"/>
    <row r="21401" hidden="1" x14ac:dyDescent="0.25"/>
    <row r="21402" hidden="1" x14ac:dyDescent="0.25"/>
    <row r="21403" hidden="1" x14ac:dyDescent="0.25"/>
    <row r="21404" hidden="1" x14ac:dyDescent="0.25"/>
    <row r="21405" hidden="1" x14ac:dyDescent="0.25"/>
    <row r="21406" hidden="1" x14ac:dyDescent="0.25"/>
    <row r="21407" hidden="1" x14ac:dyDescent="0.25"/>
    <row r="21408" hidden="1" x14ac:dyDescent="0.25"/>
    <row r="21409" hidden="1" x14ac:dyDescent="0.25"/>
    <row r="21410" hidden="1" x14ac:dyDescent="0.25"/>
    <row r="21411" hidden="1" x14ac:dyDescent="0.25"/>
    <row r="21412" hidden="1" x14ac:dyDescent="0.25"/>
    <row r="21413" hidden="1" x14ac:dyDescent="0.25"/>
    <row r="21414" hidden="1" x14ac:dyDescent="0.25"/>
    <row r="21415" hidden="1" x14ac:dyDescent="0.25"/>
    <row r="21416" hidden="1" x14ac:dyDescent="0.25"/>
    <row r="21417" hidden="1" x14ac:dyDescent="0.25"/>
    <row r="21418" hidden="1" x14ac:dyDescent="0.25"/>
    <row r="21419" hidden="1" x14ac:dyDescent="0.25"/>
    <row r="21420" hidden="1" x14ac:dyDescent="0.25"/>
    <row r="21421" hidden="1" x14ac:dyDescent="0.25"/>
    <row r="21422" hidden="1" x14ac:dyDescent="0.25"/>
    <row r="21423" hidden="1" x14ac:dyDescent="0.25"/>
    <row r="21424" hidden="1" x14ac:dyDescent="0.25"/>
    <row r="21425" hidden="1" x14ac:dyDescent="0.25"/>
    <row r="21426" hidden="1" x14ac:dyDescent="0.25"/>
    <row r="21427" hidden="1" x14ac:dyDescent="0.25"/>
    <row r="21428" hidden="1" x14ac:dyDescent="0.25"/>
    <row r="21429" hidden="1" x14ac:dyDescent="0.25"/>
    <row r="21430" hidden="1" x14ac:dyDescent="0.25"/>
    <row r="21431" hidden="1" x14ac:dyDescent="0.25"/>
    <row r="21432" hidden="1" x14ac:dyDescent="0.25"/>
    <row r="21433" hidden="1" x14ac:dyDescent="0.25"/>
    <row r="21434" hidden="1" x14ac:dyDescent="0.25"/>
    <row r="21435" hidden="1" x14ac:dyDescent="0.25"/>
    <row r="21436" hidden="1" x14ac:dyDescent="0.25"/>
    <row r="21437" hidden="1" x14ac:dyDescent="0.25"/>
    <row r="21438" hidden="1" x14ac:dyDescent="0.25"/>
    <row r="21439" hidden="1" x14ac:dyDescent="0.25"/>
    <row r="21440" hidden="1" x14ac:dyDescent="0.25"/>
    <row r="21441" hidden="1" x14ac:dyDescent="0.25"/>
    <row r="21442" hidden="1" x14ac:dyDescent="0.25"/>
    <row r="21443" hidden="1" x14ac:dyDescent="0.25"/>
    <row r="21444" hidden="1" x14ac:dyDescent="0.25"/>
    <row r="21445" hidden="1" x14ac:dyDescent="0.25"/>
    <row r="21446" hidden="1" x14ac:dyDescent="0.25"/>
    <row r="21447" hidden="1" x14ac:dyDescent="0.25"/>
    <row r="21448" hidden="1" x14ac:dyDescent="0.25"/>
    <row r="21449" hidden="1" x14ac:dyDescent="0.25"/>
    <row r="21450" hidden="1" x14ac:dyDescent="0.25"/>
    <row r="21451" hidden="1" x14ac:dyDescent="0.25"/>
    <row r="21452" hidden="1" x14ac:dyDescent="0.25"/>
    <row r="21453" hidden="1" x14ac:dyDescent="0.25"/>
    <row r="21454" hidden="1" x14ac:dyDescent="0.25"/>
    <row r="21455" hidden="1" x14ac:dyDescent="0.25"/>
    <row r="21456" hidden="1" x14ac:dyDescent="0.25"/>
    <row r="21457" hidden="1" x14ac:dyDescent="0.25"/>
    <row r="21458" hidden="1" x14ac:dyDescent="0.25"/>
    <row r="21459" hidden="1" x14ac:dyDescent="0.25"/>
    <row r="21460" hidden="1" x14ac:dyDescent="0.25"/>
    <row r="21461" hidden="1" x14ac:dyDescent="0.25"/>
    <row r="21462" hidden="1" x14ac:dyDescent="0.25"/>
    <row r="21463" hidden="1" x14ac:dyDescent="0.25"/>
    <row r="21464" hidden="1" x14ac:dyDescent="0.25"/>
    <row r="21465" hidden="1" x14ac:dyDescent="0.25"/>
    <row r="21466" hidden="1" x14ac:dyDescent="0.25"/>
    <row r="21467" hidden="1" x14ac:dyDescent="0.25"/>
    <row r="21468" hidden="1" x14ac:dyDescent="0.25"/>
    <row r="21469" hidden="1" x14ac:dyDescent="0.25"/>
    <row r="21470" hidden="1" x14ac:dyDescent="0.25"/>
    <row r="21471" hidden="1" x14ac:dyDescent="0.25"/>
    <row r="21472" hidden="1" x14ac:dyDescent="0.25"/>
    <row r="21473" hidden="1" x14ac:dyDescent="0.25"/>
    <row r="21474" hidden="1" x14ac:dyDescent="0.25"/>
    <row r="21475" hidden="1" x14ac:dyDescent="0.25"/>
    <row r="21476" hidden="1" x14ac:dyDescent="0.25"/>
    <row r="21477" hidden="1" x14ac:dyDescent="0.25"/>
    <row r="21478" hidden="1" x14ac:dyDescent="0.25"/>
    <row r="21479" hidden="1" x14ac:dyDescent="0.25"/>
    <row r="21480" hidden="1" x14ac:dyDescent="0.25"/>
    <row r="21481" hidden="1" x14ac:dyDescent="0.25"/>
    <row r="21482" hidden="1" x14ac:dyDescent="0.25"/>
    <row r="21483" hidden="1" x14ac:dyDescent="0.25"/>
    <row r="21484" hidden="1" x14ac:dyDescent="0.25"/>
    <row r="21485" hidden="1" x14ac:dyDescent="0.25"/>
    <row r="21486" hidden="1" x14ac:dyDescent="0.25"/>
    <row r="21487" hidden="1" x14ac:dyDescent="0.25"/>
    <row r="21488" hidden="1" x14ac:dyDescent="0.25"/>
    <row r="21489" hidden="1" x14ac:dyDescent="0.25"/>
    <row r="21490" hidden="1" x14ac:dyDescent="0.25"/>
    <row r="21491" hidden="1" x14ac:dyDescent="0.25"/>
    <row r="21492" hidden="1" x14ac:dyDescent="0.25"/>
    <row r="21493" hidden="1" x14ac:dyDescent="0.25"/>
    <row r="21494" hidden="1" x14ac:dyDescent="0.25"/>
    <row r="21495" hidden="1" x14ac:dyDescent="0.25"/>
    <row r="21496" hidden="1" x14ac:dyDescent="0.25"/>
    <row r="21497" hidden="1" x14ac:dyDescent="0.25"/>
    <row r="21498" hidden="1" x14ac:dyDescent="0.25"/>
    <row r="21499" hidden="1" x14ac:dyDescent="0.25"/>
    <row r="21500" hidden="1" x14ac:dyDescent="0.25"/>
    <row r="21501" hidden="1" x14ac:dyDescent="0.25"/>
    <row r="21502" hidden="1" x14ac:dyDescent="0.25"/>
    <row r="21503" hidden="1" x14ac:dyDescent="0.25"/>
    <row r="21504" hidden="1" x14ac:dyDescent="0.25"/>
    <row r="21505" hidden="1" x14ac:dyDescent="0.25"/>
    <row r="21506" hidden="1" x14ac:dyDescent="0.25"/>
    <row r="21507" hidden="1" x14ac:dyDescent="0.25"/>
    <row r="21508" hidden="1" x14ac:dyDescent="0.25"/>
    <row r="21509" hidden="1" x14ac:dyDescent="0.25"/>
    <row r="21510" hidden="1" x14ac:dyDescent="0.25"/>
    <row r="21511" hidden="1" x14ac:dyDescent="0.25"/>
    <row r="21512" hidden="1" x14ac:dyDescent="0.25"/>
    <row r="21513" hidden="1" x14ac:dyDescent="0.25"/>
    <row r="21514" hidden="1" x14ac:dyDescent="0.25"/>
    <row r="21515" hidden="1" x14ac:dyDescent="0.25"/>
    <row r="21516" hidden="1" x14ac:dyDescent="0.25"/>
    <row r="21517" hidden="1" x14ac:dyDescent="0.25"/>
    <row r="21518" hidden="1" x14ac:dyDescent="0.25"/>
    <row r="21519" hidden="1" x14ac:dyDescent="0.25"/>
    <row r="21520" hidden="1" x14ac:dyDescent="0.25"/>
    <row r="21521" hidden="1" x14ac:dyDescent="0.25"/>
    <row r="21522" hidden="1" x14ac:dyDescent="0.25"/>
    <row r="21523" hidden="1" x14ac:dyDescent="0.25"/>
    <row r="21524" hidden="1" x14ac:dyDescent="0.25"/>
    <row r="21525" hidden="1" x14ac:dyDescent="0.25"/>
    <row r="21526" hidden="1" x14ac:dyDescent="0.25"/>
    <row r="21527" hidden="1" x14ac:dyDescent="0.25"/>
    <row r="21528" hidden="1" x14ac:dyDescent="0.25"/>
    <row r="21529" hidden="1" x14ac:dyDescent="0.25"/>
    <row r="21530" hidden="1" x14ac:dyDescent="0.25"/>
    <row r="21531" hidden="1" x14ac:dyDescent="0.25"/>
    <row r="21532" hidden="1" x14ac:dyDescent="0.25"/>
    <row r="21533" hidden="1" x14ac:dyDescent="0.25"/>
    <row r="21534" hidden="1" x14ac:dyDescent="0.25"/>
    <row r="21535" hidden="1" x14ac:dyDescent="0.25"/>
    <row r="21536" hidden="1" x14ac:dyDescent="0.25"/>
    <row r="21537" hidden="1" x14ac:dyDescent="0.25"/>
    <row r="21538" hidden="1" x14ac:dyDescent="0.25"/>
    <row r="21539" hidden="1" x14ac:dyDescent="0.25"/>
    <row r="21540" hidden="1" x14ac:dyDescent="0.25"/>
    <row r="21541" hidden="1" x14ac:dyDescent="0.25"/>
    <row r="21542" hidden="1" x14ac:dyDescent="0.25"/>
    <row r="21543" hidden="1" x14ac:dyDescent="0.25"/>
    <row r="21544" hidden="1" x14ac:dyDescent="0.25"/>
    <row r="21545" hidden="1" x14ac:dyDescent="0.25"/>
    <row r="21546" hidden="1" x14ac:dyDescent="0.25"/>
    <row r="21547" hidden="1" x14ac:dyDescent="0.25"/>
    <row r="21548" hidden="1" x14ac:dyDescent="0.25"/>
    <row r="21549" hidden="1" x14ac:dyDescent="0.25"/>
    <row r="21550" hidden="1" x14ac:dyDescent="0.25"/>
    <row r="21551" hidden="1" x14ac:dyDescent="0.25"/>
    <row r="21552" hidden="1" x14ac:dyDescent="0.25"/>
    <row r="21553" hidden="1" x14ac:dyDescent="0.25"/>
    <row r="21554" hidden="1" x14ac:dyDescent="0.25"/>
    <row r="21555" hidden="1" x14ac:dyDescent="0.25"/>
    <row r="21556" hidden="1" x14ac:dyDescent="0.25"/>
    <row r="21557" hidden="1" x14ac:dyDescent="0.25"/>
    <row r="21558" hidden="1" x14ac:dyDescent="0.25"/>
    <row r="21559" hidden="1" x14ac:dyDescent="0.25"/>
    <row r="21560" hidden="1" x14ac:dyDescent="0.25"/>
    <row r="21561" hidden="1" x14ac:dyDescent="0.25"/>
    <row r="21562" hidden="1" x14ac:dyDescent="0.25"/>
    <row r="21563" hidden="1" x14ac:dyDescent="0.25"/>
    <row r="21564" hidden="1" x14ac:dyDescent="0.25"/>
    <row r="21565" hidden="1" x14ac:dyDescent="0.25"/>
    <row r="21566" hidden="1" x14ac:dyDescent="0.25"/>
    <row r="21567" hidden="1" x14ac:dyDescent="0.25"/>
    <row r="21568" hidden="1" x14ac:dyDescent="0.25"/>
    <row r="21569" hidden="1" x14ac:dyDescent="0.25"/>
    <row r="21570" hidden="1" x14ac:dyDescent="0.25"/>
    <row r="21571" hidden="1" x14ac:dyDescent="0.25"/>
    <row r="21572" hidden="1" x14ac:dyDescent="0.25"/>
    <row r="21573" hidden="1" x14ac:dyDescent="0.25"/>
    <row r="21574" hidden="1" x14ac:dyDescent="0.25"/>
    <row r="21575" hidden="1" x14ac:dyDescent="0.25"/>
    <row r="21576" hidden="1" x14ac:dyDescent="0.25"/>
    <row r="21577" hidden="1" x14ac:dyDescent="0.25"/>
    <row r="21578" hidden="1" x14ac:dyDescent="0.25"/>
    <row r="21579" hidden="1" x14ac:dyDescent="0.25"/>
    <row r="21580" hidden="1" x14ac:dyDescent="0.25"/>
    <row r="21581" hidden="1" x14ac:dyDescent="0.25"/>
    <row r="21582" hidden="1" x14ac:dyDescent="0.25"/>
    <row r="21583" hidden="1" x14ac:dyDescent="0.25"/>
    <row r="21584" hidden="1" x14ac:dyDescent="0.25"/>
    <row r="21585" hidden="1" x14ac:dyDescent="0.25"/>
    <row r="21586" hidden="1" x14ac:dyDescent="0.25"/>
    <row r="21587" hidden="1" x14ac:dyDescent="0.25"/>
    <row r="21588" hidden="1" x14ac:dyDescent="0.25"/>
    <row r="21589" hidden="1" x14ac:dyDescent="0.25"/>
    <row r="21590" hidden="1" x14ac:dyDescent="0.25"/>
    <row r="21591" hidden="1" x14ac:dyDescent="0.25"/>
    <row r="21592" hidden="1" x14ac:dyDescent="0.25"/>
    <row r="21593" hidden="1" x14ac:dyDescent="0.25"/>
    <row r="21594" hidden="1" x14ac:dyDescent="0.25"/>
    <row r="21595" hidden="1" x14ac:dyDescent="0.25"/>
    <row r="21596" hidden="1" x14ac:dyDescent="0.25"/>
    <row r="21597" hidden="1" x14ac:dyDescent="0.25"/>
    <row r="21598" hidden="1" x14ac:dyDescent="0.25"/>
    <row r="21599" hidden="1" x14ac:dyDescent="0.25"/>
    <row r="21600" hidden="1" x14ac:dyDescent="0.25"/>
    <row r="21601" hidden="1" x14ac:dyDescent="0.25"/>
    <row r="21602" hidden="1" x14ac:dyDescent="0.25"/>
    <row r="21603" hidden="1" x14ac:dyDescent="0.25"/>
    <row r="21604" hidden="1" x14ac:dyDescent="0.25"/>
    <row r="21605" hidden="1" x14ac:dyDescent="0.25"/>
    <row r="21606" hidden="1" x14ac:dyDescent="0.25"/>
    <row r="21607" hidden="1" x14ac:dyDescent="0.25"/>
    <row r="21608" hidden="1" x14ac:dyDescent="0.25"/>
    <row r="21609" hidden="1" x14ac:dyDescent="0.25"/>
    <row r="21610" hidden="1" x14ac:dyDescent="0.25"/>
    <row r="21611" hidden="1" x14ac:dyDescent="0.25"/>
    <row r="21612" hidden="1" x14ac:dyDescent="0.25"/>
    <row r="21613" hidden="1" x14ac:dyDescent="0.25"/>
    <row r="21614" hidden="1" x14ac:dyDescent="0.25"/>
    <row r="21615" hidden="1" x14ac:dyDescent="0.25"/>
    <row r="21616" hidden="1" x14ac:dyDescent="0.25"/>
    <row r="21617" hidden="1" x14ac:dyDescent="0.25"/>
    <row r="21618" hidden="1" x14ac:dyDescent="0.25"/>
    <row r="21619" hidden="1" x14ac:dyDescent="0.25"/>
    <row r="21620" hidden="1" x14ac:dyDescent="0.25"/>
    <row r="21621" hidden="1" x14ac:dyDescent="0.25"/>
    <row r="21622" hidden="1" x14ac:dyDescent="0.25"/>
    <row r="21623" hidden="1" x14ac:dyDescent="0.25"/>
    <row r="21624" hidden="1" x14ac:dyDescent="0.25"/>
    <row r="21625" hidden="1" x14ac:dyDescent="0.25"/>
    <row r="21626" hidden="1" x14ac:dyDescent="0.25"/>
    <row r="21627" hidden="1" x14ac:dyDescent="0.25"/>
    <row r="21628" hidden="1" x14ac:dyDescent="0.25"/>
    <row r="21629" hidden="1" x14ac:dyDescent="0.25"/>
    <row r="21630" hidden="1" x14ac:dyDescent="0.25"/>
    <row r="21631" hidden="1" x14ac:dyDescent="0.25"/>
    <row r="21632" hidden="1" x14ac:dyDescent="0.25"/>
    <row r="21633" hidden="1" x14ac:dyDescent="0.25"/>
    <row r="21634" hidden="1" x14ac:dyDescent="0.25"/>
    <row r="21635" hidden="1" x14ac:dyDescent="0.25"/>
    <row r="21636" hidden="1" x14ac:dyDescent="0.25"/>
    <row r="21637" hidden="1" x14ac:dyDescent="0.25"/>
    <row r="21638" hidden="1" x14ac:dyDescent="0.25"/>
    <row r="21639" hidden="1" x14ac:dyDescent="0.25"/>
    <row r="21640" hidden="1" x14ac:dyDescent="0.25"/>
    <row r="21641" hidden="1" x14ac:dyDescent="0.25"/>
    <row r="21642" hidden="1" x14ac:dyDescent="0.25"/>
    <row r="21643" hidden="1" x14ac:dyDescent="0.25"/>
    <row r="21644" hidden="1" x14ac:dyDescent="0.25"/>
    <row r="21645" hidden="1" x14ac:dyDescent="0.25"/>
    <row r="21646" hidden="1" x14ac:dyDescent="0.25"/>
    <row r="21647" hidden="1" x14ac:dyDescent="0.25"/>
    <row r="21648" hidden="1" x14ac:dyDescent="0.25"/>
    <row r="21649" hidden="1" x14ac:dyDescent="0.25"/>
    <row r="21650" hidden="1" x14ac:dyDescent="0.25"/>
    <row r="21651" hidden="1" x14ac:dyDescent="0.25"/>
    <row r="21652" hidden="1" x14ac:dyDescent="0.25"/>
    <row r="21653" hidden="1" x14ac:dyDescent="0.25"/>
    <row r="21654" hidden="1" x14ac:dyDescent="0.25"/>
    <row r="21655" hidden="1" x14ac:dyDescent="0.25"/>
    <row r="21656" hidden="1" x14ac:dyDescent="0.25"/>
    <row r="21657" hidden="1" x14ac:dyDescent="0.25"/>
    <row r="21658" hidden="1" x14ac:dyDescent="0.25"/>
    <row r="21659" ht="30" hidden="1" customHeight="1" x14ac:dyDescent="0.25"/>
    <row r="21660" hidden="1" x14ac:dyDescent="0.25"/>
    <row r="21661" hidden="1" x14ac:dyDescent="0.25"/>
    <row r="21662" hidden="1" x14ac:dyDescent="0.25"/>
    <row r="21663" hidden="1" x14ac:dyDescent="0.25"/>
    <row r="21664" hidden="1" x14ac:dyDescent="0.25"/>
    <row r="21665" hidden="1" x14ac:dyDescent="0.25"/>
    <row r="21666" hidden="1" x14ac:dyDescent="0.25"/>
    <row r="21667" hidden="1" x14ac:dyDescent="0.25"/>
    <row r="21668" hidden="1" x14ac:dyDescent="0.25"/>
    <row r="21669" hidden="1" x14ac:dyDescent="0.25"/>
    <row r="21670" hidden="1" x14ac:dyDescent="0.25"/>
    <row r="21671" hidden="1" x14ac:dyDescent="0.25"/>
    <row r="21672" hidden="1" x14ac:dyDescent="0.25"/>
    <row r="21673" hidden="1" x14ac:dyDescent="0.25"/>
    <row r="21674" hidden="1" x14ac:dyDescent="0.25"/>
    <row r="21675" hidden="1" x14ac:dyDescent="0.25"/>
    <row r="21676" hidden="1" x14ac:dyDescent="0.25"/>
    <row r="21677" hidden="1" x14ac:dyDescent="0.25"/>
    <row r="21678" hidden="1" x14ac:dyDescent="0.25"/>
    <row r="21679" hidden="1" x14ac:dyDescent="0.25"/>
    <row r="21680" hidden="1" x14ac:dyDescent="0.25"/>
    <row r="21681" hidden="1" x14ac:dyDescent="0.25"/>
    <row r="21682" hidden="1" x14ac:dyDescent="0.25"/>
    <row r="21683" hidden="1" x14ac:dyDescent="0.25"/>
    <row r="21684" hidden="1" x14ac:dyDescent="0.25"/>
    <row r="21685" hidden="1" x14ac:dyDescent="0.25"/>
    <row r="21686" hidden="1" x14ac:dyDescent="0.25"/>
    <row r="21687" hidden="1" x14ac:dyDescent="0.25"/>
    <row r="21688" hidden="1" x14ac:dyDescent="0.25"/>
    <row r="21689" hidden="1" x14ac:dyDescent="0.25"/>
    <row r="21690" hidden="1" x14ac:dyDescent="0.25"/>
    <row r="21691" hidden="1" x14ac:dyDescent="0.25"/>
    <row r="21692" hidden="1" x14ac:dyDescent="0.25"/>
    <row r="21693" hidden="1" x14ac:dyDescent="0.25"/>
    <row r="21694" hidden="1" x14ac:dyDescent="0.25"/>
    <row r="21695" hidden="1" x14ac:dyDescent="0.25"/>
    <row r="21696" hidden="1" x14ac:dyDescent="0.25"/>
    <row r="21697" hidden="1" x14ac:dyDescent="0.25"/>
    <row r="21698" hidden="1" x14ac:dyDescent="0.25"/>
    <row r="21699" hidden="1" x14ac:dyDescent="0.25"/>
    <row r="21700" hidden="1" x14ac:dyDescent="0.25"/>
    <row r="21701" hidden="1" x14ac:dyDescent="0.25"/>
    <row r="21702" hidden="1" x14ac:dyDescent="0.25"/>
    <row r="21703" hidden="1" x14ac:dyDescent="0.25"/>
    <row r="21704" hidden="1" x14ac:dyDescent="0.25"/>
    <row r="21705" hidden="1" x14ac:dyDescent="0.25"/>
    <row r="21706" hidden="1" x14ac:dyDescent="0.25"/>
    <row r="21707" hidden="1" x14ac:dyDescent="0.25"/>
    <row r="21708" hidden="1" x14ac:dyDescent="0.25"/>
    <row r="21709" hidden="1" x14ac:dyDescent="0.25"/>
    <row r="21710" hidden="1" x14ac:dyDescent="0.25"/>
    <row r="21711" hidden="1" x14ac:dyDescent="0.25"/>
    <row r="21712" hidden="1" x14ac:dyDescent="0.25"/>
    <row r="21713" hidden="1" x14ac:dyDescent="0.25"/>
    <row r="21714" hidden="1" x14ac:dyDescent="0.25"/>
    <row r="21715" hidden="1" x14ac:dyDescent="0.25"/>
    <row r="21716" hidden="1" x14ac:dyDescent="0.25"/>
    <row r="21717" hidden="1" x14ac:dyDescent="0.25"/>
    <row r="21718" hidden="1" x14ac:dyDescent="0.25"/>
    <row r="21719" hidden="1" x14ac:dyDescent="0.25"/>
    <row r="21720" hidden="1" x14ac:dyDescent="0.25"/>
    <row r="21721" hidden="1" x14ac:dyDescent="0.25"/>
    <row r="21722" hidden="1" x14ac:dyDescent="0.25"/>
    <row r="21723" hidden="1" x14ac:dyDescent="0.25"/>
    <row r="21724" hidden="1" x14ac:dyDescent="0.25"/>
    <row r="21725" hidden="1" x14ac:dyDescent="0.25"/>
    <row r="21726" hidden="1" x14ac:dyDescent="0.25"/>
    <row r="21727" hidden="1" x14ac:dyDescent="0.25"/>
    <row r="21728" hidden="1" x14ac:dyDescent="0.25"/>
    <row r="21729" hidden="1" x14ac:dyDescent="0.25"/>
    <row r="21730" hidden="1" x14ac:dyDescent="0.25"/>
    <row r="21731" hidden="1" x14ac:dyDescent="0.25"/>
    <row r="21732" hidden="1" x14ac:dyDescent="0.25"/>
    <row r="21733" hidden="1" x14ac:dyDescent="0.25"/>
    <row r="21734" hidden="1" x14ac:dyDescent="0.25"/>
    <row r="21735" hidden="1" x14ac:dyDescent="0.25"/>
    <row r="21736" hidden="1" x14ac:dyDescent="0.25"/>
    <row r="21737" hidden="1" x14ac:dyDescent="0.25"/>
    <row r="21738" hidden="1" x14ac:dyDescent="0.25"/>
    <row r="21739" hidden="1" x14ac:dyDescent="0.25"/>
    <row r="21740" hidden="1" x14ac:dyDescent="0.25"/>
    <row r="21741" hidden="1" x14ac:dyDescent="0.25"/>
    <row r="21742" hidden="1" x14ac:dyDescent="0.25"/>
    <row r="21743" hidden="1" x14ac:dyDescent="0.25"/>
    <row r="21744" hidden="1" x14ac:dyDescent="0.25"/>
    <row r="21745" hidden="1" x14ac:dyDescent="0.25"/>
    <row r="21746" hidden="1" x14ac:dyDescent="0.25"/>
    <row r="21747" hidden="1" x14ac:dyDescent="0.25"/>
    <row r="21748" hidden="1" x14ac:dyDescent="0.25"/>
    <row r="21749" hidden="1" x14ac:dyDescent="0.25"/>
    <row r="21750" hidden="1" x14ac:dyDescent="0.25"/>
    <row r="21751" hidden="1" x14ac:dyDescent="0.25"/>
    <row r="21752" hidden="1" x14ac:dyDescent="0.25"/>
    <row r="21753" hidden="1" x14ac:dyDescent="0.25"/>
    <row r="21754" hidden="1" x14ac:dyDescent="0.25"/>
    <row r="21755" hidden="1" x14ac:dyDescent="0.25"/>
    <row r="21756" hidden="1" x14ac:dyDescent="0.25"/>
    <row r="21757" hidden="1" x14ac:dyDescent="0.25"/>
    <row r="21758" hidden="1" x14ac:dyDescent="0.25"/>
    <row r="21759" hidden="1" x14ac:dyDescent="0.25"/>
    <row r="21760" hidden="1" x14ac:dyDescent="0.25"/>
    <row r="21761" hidden="1" x14ac:dyDescent="0.25"/>
    <row r="21762" hidden="1" x14ac:dyDescent="0.25"/>
    <row r="21763" hidden="1" x14ac:dyDescent="0.25"/>
    <row r="21764" hidden="1" x14ac:dyDescent="0.25"/>
    <row r="21765" hidden="1" x14ac:dyDescent="0.25"/>
    <row r="21766" hidden="1" x14ac:dyDescent="0.25"/>
    <row r="21767" hidden="1" x14ac:dyDescent="0.25"/>
    <row r="21768" hidden="1" x14ac:dyDescent="0.25"/>
    <row r="21769" hidden="1" x14ac:dyDescent="0.25"/>
    <row r="21770" hidden="1" x14ac:dyDescent="0.25"/>
    <row r="21771" hidden="1" x14ac:dyDescent="0.25"/>
    <row r="21772" hidden="1" x14ac:dyDescent="0.25"/>
    <row r="21773" hidden="1" x14ac:dyDescent="0.25"/>
    <row r="21774" hidden="1" x14ac:dyDescent="0.25"/>
    <row r="21775" hidden="1" x14ac:dyDescent="0.25"/>
    <row r="21776" hidden="1" x14ac:dyDescent="0.25"/>
    <row r="21777" hidden="1" x14ac:dyDescent="0.25"/>
    <row r="21778" hidden="1" x14ac:dyDescent="0.25"/>
    <row r="21779" hidden="1" x14ac:dyDescent="0.25"/>
    <row r="21780" hidden="1" x14ac:dyDescent="0.25"/>
    <row r="21781" hidden="1" x14ac:dyDescent="0.25"/>
    <row r="21782" hidden="1" x14ac:dyDescent="0.25"/>
    <row r="21783" hidden="1" x14ac:dyDescent="0.25"/>
    <row r="21784" hidden="1" x14ac:dyDescent="0.25"/>
    <row r="21785" hidden="1" x14ac:dyDescent="0.25"/>
    <row r="21786" hidden="1" x14ac:dyDescent="0.25"/>
    <row r="21787" hidden="1" x14ac:dyDescent="0.25"/>
    <row r="21788" hidden="1" x14ac:dyDescent="0.25"/>
    <row r="21789" hidden="1" x14ac:dyDescent="0.25"/>
    <row r="21790" hidden="1" x14ac:dyDescent="0.25"/>
    <row r="21791" hidden="1" x14ac:dyDescent="0.25"/>
    <row r="21792" hidden="1" x14ac:dyDescent="0.25"/>
    <row r="21793" hidden="1" x14ac:dyDescent="0.25"/>
    <row r="21794" hidden="1" x14ac:dyDescent="0.25"/>
    <row r="21795" hidden="1" x14ac:dyDescent="0.25"/>
    <row r="21796" hidden="1" x14ac:dyDescent="0.25"/>
    <row r="21797" hidden="1" x14ac:dyDescent="0.25"/>
    <row r="21798" hidden="1" x14ac:dyDescent="0.25"/>
    <row r="21799" hidden="1" x14ac:dyDescent="0.25"/>
    <row r="21800" hidden="1" x14ac:dyDescent="0.25"/>
    <row r="21801" hidden="1" x14ac:dyDescent="0.25"/>
    <row r="21802" hidden="1" x14ac:dyDescent="0.25"/>
    <row r="21803" hidden="1" x14ac:dyDescent="0.25"/>
    <row r="21804" hidden="1" x14ac:dyDescent="0.25"/>
    <row r="21805" hidden="1" x14ac:dyDescent="0.25"/>
    <row r="21806" hidden="1" x14ac:dyDescent="0.25"/>
    <row r="21807" hidden="1" x14ac:dyDescent="0.25"/>
    <row r="21808" hidden="1" x14ac:dyDescent="0.25"/>
    <row r="21809" hidden="1" x14ac:dyDescent="0.25"/>
    <row r="21810" hidden="1" x14ac:dyDescent="0.25"/>
    <row r="21811" hidden="1" x14ac:dyDescent="0.25"/>
    <row r="21812" hidden="1" x14ac:dyDescent="0.25"/>
    <row r="21813" hidden="1" x14ac:dyDescent="0.25"/>
    <row r="21814" hidden="1" x14ac:dyDescent="0.25"/>
    <row r="21815" hidden="1" x14ac:dyDescent="0.25"/>
    <row r="21816" hidden="1" x14ac:dyDescent="0.25"/>
    <row r="21817" hidden="1" x14ac:dyDescent="0.25"/>
    <row r="21818" hidden="1" x14ac:dyDescent="0.25"/>
    <row r="21819" hidden="1" x14ac:dyDescent="0.25"/>
    <row r="21820" hidden="1" x14ac:dyDescent="0.25"/>
    <row r="21821" hidden="1" x14ac:dyDescent="0.25"/>
    <row r="21822" hidden="1" x14ac:dyDescent="0.25"/>
    <row r="21823" hidden="1" x14ac:dyDescent="0.25"/>
    <row r="21824" hidden="1" x14ac:dyDescent="0.25"/>
    <row r="21825" hidden="1" x14ac:dyDescent="0.25"/>
    <row r="21826" hidden="1" x14ac:dyDescent="0.25"/>
    <row r="21827" hidden="1" x14ac:dyDescent="0.25"/>
    <row r="21828" hidden="1" x14ac:dyDescent="0.25"/>
    <row r="21829" hidden="1" x14ac:dyDescent="0.25"/>
    <row r="21830" hidden="1" x14ac:dyDescent="0.25"/>
    <row r="21831" hidden="1" x14ac:dyDescent="0.25"/>
    <row r="21832" hidden="1" x14ac:dyDescent="0.25"/>
    <row r="21833" hidden="1" x14ac:dyDescent="0.25"/>
    <row r="21834" hidden="1" x14ac:dyDescent="0.25"/>
    <row r="21835" hidden="1" x14ac:dyDescent="0.25"/>
    <row r="21836" hidden="1" x14ac:dyDescent="0.25"/>
    <row r="21837" hidden="1" x14ac:dyDescent="0.25"/>
    <row r="21838" hidden="1" x14ac:dyDescent="0.25"/>
    <row r="21839" hidden="1" x14ac:dyDescent="0.25"/>
    <row r="21840" hidden="1" x14ac:dyDescent="0.25"/>
    <row r="21841" hidden="1" x14ac:dyDescent="0.25"/>
    <row r="21842" hidden="1" x14ac:dyDescent="0.25"/>
    <row r="21843" hidden="1" x14ac:dyDescent="0.25"/>
    <row r="21844" hidden="1" x14ac:dyDescent="0.25"/>
    <row r="21845" hidden="1" x14ac:dyDescent="0.25"/>
    <row r="21846" hidden="1" x14ac:dyDescent="0.25"/>
    <row r="21847" hidden="1" x14ac:dyDescent="0.25"/>
    <row r="21848" hidden="1" x14ac:dyDescent="0.25"/>
    <row r="21849" hidden="1" x14ac:dyDescent="0.25"/>
    <row r="21850" hidden="1" x14ac:dyDescent="0.25"/>
    <row r="21851" hidden="1" x14ac:dyDescent="0.25"/>
    <row r="21852" hidden="1" x14ac:dyDescent="0.25"/>
    <row r="21853" hidden="1" x14ac:dyDescent="0.25"/>
    <row r="21854" hidden="1" x14ac:dyDescent="0.25"/>
    <row r="21855" hidden="1" x14ac:dyDescent="0.25"/>
    <row r="21856" hidden="1" x14ac:dyDescent="0.25"/>
    <row r="21857" hidden="1" x14ac:dyDescent="0.25"/>
    <row r="21858" hidden="1" x14ac:dyDescent="0.25"/>
    <row r="21859" hidden="1" x14ac:dyDescent="0.25"/>
    <row r="21860" hidden="1" x14ac:dyDescent="0.25"/>
    <row r="21861" hidden="1" x14ac:dyDescent="0.25"/>
    <row r="21862" hidden="1" x14ac:dyDescent="0.25"/>
    <row r="21863" hidden="1" x14ac:dyDescent="0.25"/>
    <row r="21864" hidden="1" x14ac:dyDescent="0.25"/>
    <row r="21865" hidden="1" x14ac:dyDescent="0.25"/>
    <row r="21866" hidden="1" x14ac:dyDescent="0.25"/>
    <row r="21867" hidden="1" x14ac:dyDescent="0.25"/>
    <row r="21868" hidden="1" x14ac:dyDescent="0.25"/>
    <row r="21869" hidden="1" x14ac:dyDescent="0.25"/>
    <row r="21870" hidden="1" x14ac:dyDescent="0.25"/>
    <row r="21871" hidden="1" x14ac:dyDescent="0.25"/>
    <row r="21872" hidden="1" x14ac:dyDescent="0.25"/>
    <row r="21873" hidden="1" x14ac:dyDescent="0.25"/>
    <row r="21874" hidden="1" x14ac:dyDescent="0.25"/>
    <row r="21875" hidden="1" x14ac:dyDescent="0.25"/>
    <row r="21876" hidden="1" x14ac:dyDescent="0.25"/>
    <row r="21877" hidden="1" x14ac:dyDescent="0.25"/>
    <row r="21878" hidden="1" x14ac:dyDescent="0.25"/>
    <row r="21879" hidden="1" x14ac:dyDescent="0.25"/>
    <row r="21880" hidden="1" x14ac:dyDescent="0.25"/>
    <row r="21881" hidden="1" x14ac:dyDescent="0.25"/>
    <row r="21882" hidden="1" x14ac:dyDescent="0.25"/>
    <row r="21883" hidden="1" x14ac:dyDescent="0.25"/>
    <row r="21884" hidden="1" x14ac:dyDescent="0.25"/>
    <row r="21885" hidden="1" x14ac:dyDescent="0.25"/>
    <row r="21886" hidden="1" x14ac:dyDescent="0.25"/>
    <row r="21887" hidden="1" x14ac:dyDescent="0.25"/>
    <row r="21888" hidden="1" x14ac:dyDescent="0.25"/>
    <row r="21889" hidden="1" x14ac:dyDescent="0.25"/>
    <row r="21890" hidden="1" x14ac:dyDescent="0.25"/>
    <row r="21891" hidden="1" x14ac:dyDescent="0.25"/>
    <row r="21892" hidden="1" x14ac:dyDescent="0.25"/>
    <row r="21893" hidden="1" x14ac:dyDescent="0.25"/>
    <row r="21894" hidden="1" x14ac:dyDescent="0.25"/>
    <row r="21895" hidden="1" x14ac:dyDescent="0.25"/>
    <row r="21896" hidden="1" x14ac:dyDescent="0.25"/>
    <row r="21897" hidden="1" x14ac:dyDescent="0.25"/>
    <row r="21898" hidden="1" x14ac:dyDescent="0.25"/>
    <row r="21899" hidden="1" x14ac:dyDescent="0.25"/>
    <row r="21900" hidden="1" x14ac:dyDescent="0.25"/>
    <row r="21901" hidden="1" x14ac:dyDescent="0.25"/>
    <row r="21902" hidden="1" x14ac:dyDescent="0.25"/>
    <row r="21903" hidden="1" x14ac:dyDescent="0.25"/>
    <row r="21904" hidden="1" x14ac:dyDescent="0.25"/>
    <row r="21905" hidden="1" x14ac:dyDescent="0.25"/>
    <row r="21906" hidden="1" x14ac:dyDescent="0.25"/>
    <row r="21907" hidden="1" x14ac:dyDescent="0.25"/>
    <row r="21908" hidden="1" x14ac:dyDescent="0.25"/>
    <row r="21909" hidden="1" x14ac:dyDescent="0.25"/>
    <row r="21910" hidden="1" x14ac:dyDescent="0.25"/>
    <row r="21911" hidden="1" x14ac:dyDescent="0.25"/>
    <row r="21912" hidden="1" x14ac:dyDescent="0.25"/>
    <row r="21913" hidden="1" x14ac:dyDescent="0.25"/>
    <row r="21914" hidden="1" x14ac:dyDescent="0.25"/>
    <row r="21915" hidden="1" x14ac:dyDescent="0.25"/>
    <row r="21916" hidden="1" x14ac:dyDescent="0.25"/>
    <row r="21917" hidden="1" x14ac:dyDescent="0.25"/>
    <row r="21918" hidden="1" x14ac:dyDescent="0.25"/>
    <row r="21919" hidden="1" x14ac:dyDescent="0.25"/>
    <row r="21920" hidden="1" x14ac:dyDescent="0.25"/>
    <row r="21921" hidden="1" x14ac:dyDescent="0.25"/>
    <row r="21922" hidden="1" x14ac:dyDescent="0.25"/>
    <row r="21923" hidden="1" x14ac:dyDescent="0.25"/>
    <row r="21924" hidden="1" x14ac:dyDescent="0.25"/>
    <row r="21925" hidden="1" x14ac:dyDescent="0.25"/>
    <row r="21926" hidden="1" x14ac:dyDescent="0.25"/>
    <row r="21927" hidden="1" x14ac:dyDescent="0.25"/>
    <row r="21928" hidden="1" x14ac:dyDescent="0.25"/>
    <row r="21929" hidden="1" x14ac:dyDescent="0.25"/>
    <row r="21930" hidden="1" x14ac:dyDescent="0.25"/>
    <row r="21931" ht="30" hidden="1" customHeight="1" x14ac:dyDescent="0.25"/>
    <row r="21932" hidden="1" x14ac:dyDescent="0.25"/>
    <row r="21933" hidden="1" x14ac:dyDescent="0.25"/>
    <row r="21934" hidden="1" x14ac:dyDescent="0.25"/>
    <row r="21935" hidden="1" x14ac:dyDescent="0.25"/>
    <row r="21936" hidden="1" x14ac:dyDescent="0.25"/>
    <row r="21937" hidden="1" x14ac:dyDescent="0.25"/>
    <row r="21938" hidden="1" x14ac:dyDescent="0.25"/>
    <row r="21939" hidden="1" x14ac:dyDescent="0.25"/>
    <row r="21940" hidden="1" x14ac:dyDescent="0.25"/>
    <row r="21941" hidden="1" x14ac:dyDescent="0.25"/>
    <row r="21942" hidden="1" x14ac:dyDescent="0.25"/>
    <row r="21943" hidden="1" x14ac:dyDescent="0.25"/>
    <row r="21944" hidden="1" x14ac:dyDescent="0.25"/>
    <row r="21945" hidden="1" x14ac:dyDescent="0.25"/>
    <row r="21946" hidden="1" x14ac:dyDescent="0.25"/>
    <row r="21947" hidden="1" x14ac:dyDescent="0.25"/>
    <row r="21948" hidden="1" x14ac:dyDescent="0.25"/>
    <row r="21949" hidden="1" x14ac:dyDescent="0.25"/>
    <row r="21950" hidden="1" x14ac:dyDescent="0.25"/>
    <row r="21951" hidden="1" x14ac:dyDescent="0.25"/>
    <row r="21952" hidden="1" x14ac:dyDescent="0.25"/>
    <row r="21953" hidden="1" x14ac:dyDescent="0.25"/>
    <row r="21954" hidden="1" x14ac:dyDescent="0.25"/>
    <row r="21955" hidden="1" x14ac:dyDescent="0.25"/>
    <row r="21956" hidden="1" x14ac:dyDescent="0.25"/>
    <row r="21957" hidden="1" x14ac:dyDescent="0.25"/>
    <row r="21958" hidden="1" x14ac:dyDescent="0.25"/>
    <row r="21959" hidden="1" x14ac:dyDescent="0.25"/>
    <row r="21960" hidden="1" x14ac:dyDescent="0.25"/>
    <row r="21961" hidden="1" x14ac:dyDescent="0.25"/>
    <row r="21962" hidden="1" x14ac:dyDescent="0.25"/>
    <row r="21963" hidden="1" x14ac:dyDescent="0.25"/>
    <row r="21964" hidden="1" x14ac:dyDescent="0.25"/>
    <row r="21965" hidden="1" x14ac:dyDescent="0.25"/>
    <row r="21966" hidden="1" x14ac:dyDescent="0.25"/>
    <row r="21967" hidden="1" x14ac:dyDescent="0.25"/>
    <row r="21968" hidden="1" x14ac:dyDescent="0.25"/>
    <row r="21969" hidden="1" x14ac:dyDescent="0.25"/>
    <row r="21970" hidden="1" x14ac:dyDescent="0.25"/>
    <row r="21971" hidden="1" x14ac:dyDescent="0.25"/>
    <row r="21972" hidden="1" x14ac:dyDescent="0.25"/>
    <row r="21973" hidden="1" x14ac:dyDescent="0.25"/>
    <row r="21974" hidden="1" x14ac:dyDescent="0.25"/>
    <row r="21975" hidden="1" x14ac:dyDescent="0.25"/>
    <row r="21976" hidden="1" x14ac:dyDescent="0.25"/>
    <row r="21977" hidden="1" x14ac:dyDescent="0.25"/>
    <row r="21978" hidden="1" x14ac:dyDescent="0.25"/>
    <row r="21979" hidden="1" x14ac:dyDescent="0.25"/>
    <row r="21980" hidden="1" x14ac:dyDescent="0.25"/>
    <row r="21981" hidden="1" x14ac:dyDescent="0.25"/>
    <row r="21982" hidden="1" x14ac:dyDescent="0.25"/>
    <row r="21983" hidden="1" x14ac:dyDescent="0.25"/>
    <row r="21984" hidden="1" x14ac:dyDescent="0.25"/>
    <row r="21985" hidden="1" x14ac:dyDescent="0.25"/>
    <row r="21986" hidden="1" x14ac:dyDescent="0.25"/>
    <row r="21987" hidden="1" x14ac:dyDescent="0.25"/>
    <row r="21988" hidden="1" x14ac:dyDescent="0.25"/>
    <row r="21989" hidden="1" x14ac:dyDescent="0.25"/>
    <row r="21990" hidden="1" x14ac:dyDescent="0.25"/>
    <row r="21991" hidden="1" x14ac:dyDescent="0.25"/>
    <row r="21992" hidden="1" x14ac:dyDescent="0.25"/>
    <row r="21993" hidden="1" x14ac:dyDescent="0.25"/>
    <row r="21994" hidden="1" x14ac:dyDescent="0.25"/>
    <row r="21995" hidden="1" x14ac:dyDescent="0.25"/>
    <row r="21996" hidden="1" x14ac:dyDescent="0.25"/>
    <row r="21997" hidden="1" x14ac:dyDescent="0.25"/>
    <row r="21998" hidden="1" x14ac:dyDescent="0.25"/>
    <row r="21999" hidden="1" x14ac:dyDescent="0.25"/>
    <row r="22000" hidden="1" x14ac:dyDescent="0.25"/>
    <row r="22001" hidden="1" x14ac:dyDescent="0.25"/>
    <row r="22002" hidden="1" x14ac:dyDescent="0.25"/>
    <row r="22003" hidden="1" x14ac:dyDescent="0.25"/>
    <row r="22004" hidden="1" x14ac:dyDescent="0.25"/>
    <row r="22005" hidden="1" x14ac:dyDescent="0.25"/>
    <row r="22006" hidden="1" x14ac:dyDescent="0.25"/>
    <row r="22007" hidden="1" x14ac:dyDescent="0.25"/>
    <row r="22008" hidden="1" x14ac:dyDescent="0.25"/>
    <row r="22009" hidden="1" x14ac:dyDescent="0.25"/>
    <row r="22010" hidden="1" x14ac:dyDescent="0.25"/>
    <row r="22011" hidden="1" x14ac:dyDescent="0.25"/>
    <row r="22012" hidden="1" x14ac:dyDescent="0.25"/>
    <row r="22013" hidden="1" x14ac:dyDescent="0.25"/>
    <row r="22014" hidden="1" x14ac:dyDescent="0.25"/>
    <row r="22015" hidden="1" x14ac:dyDescent="0.25"/>
    <row r="22016" hidden="1" x14ac:dyDescent="0.25"/>
    <row r="22017" hidden="1" x14ac:dyDescent="0.25"/>
    <row r="22018" hidden="1" x14ac:dyDescent="0.25"/>
    <row r="22019" hidden="1" x14ac:dyDescent="0.25"/>
    <row r="22020" hidden="1" x14ac:dyDescent="0.25"/>
    <row r="22021" hidden="1" x14ac:dyDescent="0.25"/>
    <row r="22022" hidden="1" x14ac:dyDescent="0.25"/>
    <row r="22023" hidden="1" x14ac:dyDescent="0.25"/>
    <row r="22024" hidden="1" x14ac:dyDescent="0.25"/>
    <row r="22025" hidden="1" x14ac:dyDescent="0.25"/>
    <row r="22026" hidden="1" x14ac:dyDescent="0.25"/>
    <row r="22027" hidden="1" x14ac:dyDescent="0.25"/>
    <row r="22028" hidden="1" x14ac:dyDescent="0.25"/>
    <row r="22029" hidden="1" x14ac:dyDescent="0.25"/>
    <row r="22030" hidden="1" x14ac:dyDescent="0.25"/>
    <row r="22031" hidden="1" x14ac:dyDescent="0.25"/>
    <row r="22032" hidden="1" x14ac:dyDescent="0.25"/>
    <row r="22033" hidden="1" x14ac:dyDescent="0.25"/>
    <row r="22034" hidden="1" x14ac:dyDescent="0.25"/>
    <row r="22035" hidden="1" x14ac:dyDescent="0.25"/>
    <row r="22036" hidden="1" x14ac:dyDescent="0.25"/>
    <row r="22037" hidden="1" x14ac:dyDescent="0.25"/>
    <row r="22038" hidden="1" x14ac:dyDescent="0.25"/>
    <row r="22039" hidden="1" x14ac:dyDescent="0.25"/>
    <row r="22040" hidden="1" x14ac:dyDescent="0.25"/>
    <row r="22041" hidden="1" x14ac:dyDescent="0.25"/>
    <row r="22042" hidden="1" x14ac:dyDescent="0.25"/>
    <row r="22043" hidden="1" x14ac:dyDescent="0.25"/>
    <row r="22044" hidden="1" x14ac:dyDescent="0.25"/>
    <row r="22045" hidden="1" x14ac:dyDescent="0.25"/>
    <row r="22046" hidden="1" x14ac:dyDescent="0.25"/>
    <row r="22047" hidden="1" x14ac:dyDescent="0.25"/>
    <row r="22048" hidden="1" x14ac:dyDescent="0.25"/>
    <row r="22049" hidden="1" x14ac:dyDescent="0.25"/>
    <row r="22050" hidden="1" x14ac:dyDescent="0.25"/>
    <row r="22051" hidden="1" x14ac:dyDescent="0.25"/>
    <row r="22052" hidden="1" x14ac:dyDescent="0.25"/>
    <row r="22053" hidden="1" x14ac:dyDescent="0.25"/>
    <row r="22054" hidden="1" x14ac:dyDescent="0.25"/>
    <row r="22055" hidden="1" x14ac:dyDescent="0.25"/>
    <row r="22056" hidden="1" x14ac:dyDescent="0.25"/>
    <row r="22057" hidden="1" x14ac:dyDescent="0.25"/>
    <row r="22058" hidden="1" x14ac:dyDescent="0.25"/>
    <row r="22059" hidden="1" x14ac:dyDescent="0.25"/>
    <row r="22060" hidden="1" x14ac:dyDescent="0.25"/>
    <row r="22061" hidden="1" x14ac:dyDescent="0.25"/>
    <row r="22062" hidden="1" x14ac:dyDescent="0.25"/>
    <row r="22063" hidden="1" x14ac:dyDescent="0.25"/>
    <row r="22064" hidden="1" x14ac:dyDescent="0.25"/>
    <row r="22065" hidden="1" x14ac:dyDescent="0.25"/>
    <row r="22066" hidden="1" x14ac:dyDescent="0.25"/>
    <row r="22067" hidden="1" x14ac:dyDescent="0.25"/>
    <row r="22068" hidden="1" x14ac:dyDescent="0.25"/>
    <row r="22069" hidden="1" x14ac:dyDescent="0.25"/>
    <row r="22070" hidden="1" x14ac:dyDescent="0.25"/>
    <row r="22071" hidden="1" x14ac:dyDescent="0.25"/>
    <row r="22072" hidden="1" x14ac:dyDescent="0.25"/>
    <row r="22073" hidden="1" x14ac:dyDescent="0.25"/>
    <row r="22074" hidden="1" x14ac:dyDescent="0.25"/>
    <row r="22075" hidden="1" x14ac:dyDescent="0.25"/>
    <row r="22076" hidden="1" x14ac:dyDescent="0.25"/>
    <row r="22077" hidden="1" x14ac:dyDescent="0.25"/>
    <row r="22078" hidden="1" x14ac:dyDescent="0.25"/>
    <row r="22079" hidden="1" x14ac:dyDescent="0.25"/>
    <row r="22080" hidden="1" x14ac:dyDescent="0.25"/>
    <row r="22081" hidden="1" x14ac:dyDescent="0.25"/>
    <row r="22082" hidden="1" x14ac:dyDescent="0.25"/>
    <row r="22083" hidden="1" x14ac:dyDescent="0.25"/>
    <row r="22084" hidden="1" x14ac:dyDescent="0.25"/>
    <row r="22085" hidden="1" x14ac:dyDescent="0.25"/>
    <row r="22086" hidden="1" x14ac:dyDescent="0.25"/>
    <row r="22087" hidden="1" x14ac:dyDescent="0.25"/>
    <row r="22088" hidden="1" x14ac:dyDescent="0.25"/>
    <row r="22089" hidden="1" x14ac:dyDescent="0.25"/>
    <row r="22090" hidden="1" x14ac:dyDescent="0.25"/>
    <row r="22091" hidden="1" x14ac:dyDescent="0.25"/>
    <row r="22092" hidden="1" x14ac:dyDescent="0.25"/>
    <row r="22093" hidden="1" x14ac:dyDescent="0.25"/>
    <row r="22094" hidden="1" x14ac:dyDescent="0.25"/>
    <row r="22095" hidden="1" x14ac:dyDescent="0.25"/>
    <row r="22096" hidden="1" x14ac:dyDescent="0.25"/>
    <row r="22097" hidden="1" x14ac:dyDescent="0.25"/>
    <row r="22098" hidden="1" x14ac:dyDescent="0.25"/>
    <row r="22099" hidden="1" x14ac:dyDescent="0.25"/>
    <row r="22100" hidden="1" x14ac:dyDescent="0.25"/>
    <row r="22101" hidden="1" x14ac:dyDescent="0.25"/>
    <row r="22102" hidden="1" x14ac:dyDescent="0.25"/>
    <row r="22103" hidden="1" x14ac:dyDescent="0.25"/>
    <row r="22104" hidden="1" x14ac:dyDescent="0.25"/>
    <row r="22105" hidden="1" x14ac:dyDescent="0.25"/>
    <row r="22106" hidden="1" x14ac:dyDescent="0.25"/>
    <row r="22107" hidden="1" x14ac:dyDescent="0.25"/>
    <row r="22108" hidden="1" x14ac:dyDescent="0.25"/>
    <row r="22109" hidden="1" x14ac:dyDescent="0.25"/>
    <row r="22110" hidden="1" x14ac:dyDescent="0.25"/>
    <row r="22111" hidden="1" x14ac:dyDescent="0.25"/>
    <row r="22112" hidden="1" x14ac:dyDescent="0.25"/>
    <row r="22113" hidden="1" x14ac:dyDescent="0.25"/>
    <row r="22114" hidden="1" x14ac:dyDescent="0.25"/>
    <row r="22115" hidden="1" x14ac:dyDescent="0.25"/>
    <row r="22116" hidden="1" x14ac:dyDescent="0.25"/>
    <row r="22117" hidden="1" x14ac:dyDescent="0.25"/>
    <row r="22118" hidden="1" x14ac:dyDescent="0.25"/>
    <row r="22119" hidden="1" x14ac:dyDescent="0.25"/>
    <row r="22120" hidden="1" x14ac:dyDescent="0.25"/>
    <row r="22121" hidden="1" x14ac:dyDescent="0.25"/>
    <row r="22122" hidden="1" x14ac:dyDescent="0.25"/>
    <row r="22123" hidden="1" x14ac:dyDescent="0.25"/>
    <row r="22124" hidden="1" x14ac:dyDescent="0.25"/>
    <row r="22125" hidden="1" x14ac:dyDescent="0.25"/>
    <row r="22126" hidden="1" x14ac:dyDescent="0.25"/>
    <row r="22127" hidden="1" x14ac:dyDescent="0.25"/>
    <row r="22128" hidden="1" x14ac:dyDescent="0.25"/>
    <row r="22129" hidden="1" x14ac:dyDescent="0.25"/>
    <row r="22130" hidden="1" x14ac:dyDescent="0.25"/>
    <row r="22131" hidden="1" x14ac:dyDescent="0.25"/>
    <row r="22132" hidden="1" x14ac:dyDescent="0.25"/>
    <row r="22133" hidden="1" x14ac:dyDescent="0.25"/>
    <row r="22134" hidden="1" x14ac:dyDescent="0.25"/>
    <row r="22135" hidden="1" x14ac:dyDescent="0.25"/>
    <row r="22136" hidden="1" x14ac:dyDescent="0.25"/>
    <row r="22137" hidden="1" x14ac:dyDescent="0.25"/>
    <row r="22138" hidden="1" x14ac:dyDescent="0.25"/>
    <row r="22139" hidden="1" x14ac:dyDescent="0.25"/>
    <row r="22140" hidden="1" x14ac:dyDescent="0.25"/>
    <row r="22141" hidden="1" x14ac:dyDescent="0.25"/>
    <row r="22142" hidden="1" x14ac:dyDescent="0.25"/>
    <row r="22143" hidden="1" x14ac:dyDescent="0.25"/>
    <row r="22144" hidden="1" x14ac:dyDescent="0.25"/>
    <row r="22145" hidden="1" x14ac:dyDescent="0.25"/>
    <row r="22146" hidden="1" x14ac:dyDescent="0.25"/>
    <row r="22147" hidden="1" x14ac:dyDescent="0.25"/>
    <row r="22148" hidden="1" x14ac:dyDescent="0.25"/>
    <row r="22149" hidden="1" x14ac:dyDescent="0.25"/>
    <row r="22150" hidden="1" x14ac:dyDescent="0.25"/>
    <row r="22151" hidden="1" x14ac:dyDescent="0.25"/>
    <row r="22152" hidden="1" x14ac:dyDescent="0.25"/>
    <row r="22153" hidden="1" x14ac:dyDescent="0.25"/>
    <row r="22154" hidden="1" x14ac:dyDescent="0.25"/>
    <row r="22155" hidden="1" x14ac:dyDescent="0.25"/>
    <row r="22156" hidden="1" x14ac:dyDescent="0.25"/>
    <row r="22157" hidden="1" x14ac:dyDescent="0.25"/>
    <row r="22158" hidden="1" x14ac:dyDescent="0.25"/>
    <row r="22159" hidden="1" x14ac:dyDescent="0.25"/>
    <row r="22160" hidden="1" x14ac:dyDescent="0.25"/>
    <row r="22161" hidden="1" x14ac:dyDescent="0.25"/>
    <row r="22162" hidden="1" x14ac:dyDescent="0.25"/>
    <row r="22163" hidden="1" x14ac:dyDescent="0.25"/>
    <row r="22164" hidden="1" x14ac:dyDescent="0.25"/>
    <row r="22165" hidden="1" x14ac:dyDescent="0.25"/>
    <row r="22166" hidden="1" x14ac:dyDescent="0.25"/>
    <row r="22167" hidden="1" x14ac:dyDescent="0.25"/>
    <row r="22168" hidden="1" x14ac:dyDescent="0.25"/>
    <row r="22169" hidden="1" x14ac:dyDescent="0.25"/>
    <row r="22170" hidden="1" x14ac:dyDescent="0.25"/>
    <row r="22171" hidden="1" x14ac:dyDescent="0.25"/>
    <row r="22172" hidden="1" x14ac:dyDescent="0.25"/>
    <row r="22173" hidden="1" x14ac:dyDescent="0.25"/>
    <row r="22174" hidden="1" x14ac:dyDescent="0.25"/>
    <row r="22175" hidden="1" x14ac:dyDescent="0.25"/>
    <row r="22176" hidden="1" x14ac:dyDescent="0.25"/>
    <row r="22177" hidden="1" x14ac:dyDescent="0.25"/>
    <row r="22178" hidden="1" x14ac:dyDescent="0.25"/>
    <row r="22179" hidden="1" x14ac:dyDescent="0.25"/>
    <row r="22180" hidden="1" x14ac:dyDescent="0.25"/>
    <row r="22181" hidden="1" x14ac:dyDescent="0.25"/>
    <row r="22182" hidden="1" x14ac:dyDescent="0.25"/>
    <row r="22183" hidden="1" x14ac:dyDescent="0.25"/>
    <row r="22184" hidden="1" x14ac:dyDescent="0.25"/>
    <row r="22185" hidden="1" x14ac:dyDescent="0.25"/>
    <row r="22186" hidden="1" x14ac:dyDescent="0.25"/>
    <row r="22187" hidden="1" x14ac:dyDescent="0.25"/>
    <row r="22188" hidden="1" x14ac:dyDescent="0.25"/>
    <row r="22189" hidden="1" x14ac:dyDescent="0.25"/>
    <row r="22190" hidden="1" x14ac:dyDescent="0.25"/>
    <row r="22191" hidden="1" x14ac:dyDescent="0.25"/>
    <row r="22192" hidden="1" x14ac:dyDescent="0.25"/>
    <row r="22193" hidden="1" x14ac:dyDescent="0.25"/>
    <row r="22194" hidden="1" x14ac:dyDescent="0.25"/>
    <row r="22195" hidden="1" x14ac:dyDescent="0.25"/>
    <row r="22196" hidden="1" x14ac:dyDescent="0.25"/>
    <row r="22197" hidden="1" x14ac:dyDescent="0.25"/>
    <row r="22198" hidden="1" x14ac:dyDescent="0.25"/>
    <row r="22199" hidden="1" x14ac:dyDescent="0.25"/>
    <row r="22200" hidden="1" x14ac:dyDescent="0.25"/>
    <row r="22201" hidden="1" x14ac:dyDescent="0.25"/>
    <row r="22202" hidden="1" x14ac:dyDescent="0.25"/>
    <row r="22203" ht="30" hidden="1" customHeight="1" x14ac:dyDescent="0.25"/>
    <row r="22204" hidden="1" x14ac:dyDescent="0.25"/>
    <row r="22205" hidden="1" x14ac:dyDescent="0.25"/>
    <row r="22206" hidden="1" x14ac:dyDescent="0.25"/>
    <row r="22207" hidden="1" x14ac:dyDescent="0.25"/>
    <row r="22208" hidden="1" x14ac:dyDescent="0.25"/>
    <row r="22209" hidden="1" x14ac:dyDescent="0.25"/>
    <row r="22210" hidden="1" x14ac:dyDescent="0.25"/>
    <row r="22211" hidden="1" x14ac:dyDescent="0.25"/>
    <row r="22212" hidden="1" x14ac:dyDescent="0.25"/>
    <row r="22213" hidden="1" x14ac:dyDescent="0.25"/>
    <row r="22214" hidden="1" x14ac:dyDescent="0.25"/>
    <row r="22215" hidden="1" x14ac:dyDescent="0.25"/>
    <row r="22216" hidden="1" x14ac:dyDescent="0.25"/>
    <row r="22217" hidden="1" x14ac:dyDescent="0.25"/>
    <row r="22218" hidden="1" x14ac:dyDescent="0.25"/>
    <row r="22219" hidden="1" x14ac:dyDescent="0.25"/>
    <row r="22220" hidden="1" x14ac:dyDescent="0.25"/>
    <row r="22221" hidden="1" x14ac:dyDescent="0.25"/>
    <row r="22222" hidden="1" x14ac:dyDescent="0.25"/>
    <row r="22223" hidden="1" x14ac:dyDescent="0.25"/>
    <row r="22224" hidden="1" x14ac:dyDescent="0.25"/>
    <row r="22225" hidden="1" x14ac:dyDescent="0.25"/>
    <row r="22226" hidden="1" x14ac:dyDescent="0.25"/>
    <row r="22227" hidden="1" x14ac:dyDescent="0.25"/>
    <row r="22228" hidden="1" x14ac:dyDescent="0.25"/>
    <row r="22229" hidden="1" x14ac:dyDescent="0.25"/>
    <row r="22230" hidden="1" x14ac:dyDescent="0.25"/>
    <row r="22231" hidden="1" x14ac:dyDescent="0.25"/>
    <row r="22232" hidden="1" x14ac:dyDescent="0.25"/>
    <row r="22233" hidden="1" x14ac:dyDescent="0.25"/>
    <row r="22234" hidden="1" x14ac:dyDescent="0.25"/>
    <row r="22235" hidden="1" x14ac:dyDescent="0.25"/>
    <row r="22236" hidden="1" x14ac:dyDescent="0.25"/>
    <row r="22237" hidden="1" x14ac:dyDescent="0.25"/>
    <row r="22238" hidden="1" x14ac:dyDescent="0.25"/>
    <row r="22239" hidden="1" x14ac:dyDescent="0.25"/>
    <row r="22240" hidden="1" x14ac:dyDescent="0.25"/>
    <row r="22241" hidden="1" x14ac:dyDescent="0.25"/>
    <row r="22242" hidden="1" x14ac:dyDescent="0.25"/>
    <row r="22243" hidden="1" x14ac:dyDescent="0.25"/>
    <row r="22244" hidden="1" x14ac:dyDescent="0.25"/>
    <row r="22245" hidden="1" x14ac:dyDescent="0.25"/>
    <row r="22246" hidden="1" x14ac:dyDescent="0.25"/>
    <row r="22247" hidden="1" x14ac:dyDescent="0.25"/>
    <row r="22248" hidden="1" x14ac:dyDescent="0.25"/>
    <row r="22249" hidden="1" x14ac:dyDescent="0.25"/>
    <row r="22250" hidden="1" x14ac:dyDescent="0.25"/>
    <row r="22251" hidden="1" x14ac:dyDescent="0.25"/>
    <row r="22252" hidden="1" x14ac:dyDescent="0.25"/>
    <row r="22253" hidden="1" x14ac:dyDescent="0.25"/>
    <row r="22254" hidden="1" x14ac:dyDescent="0.25"/>
    <row r="22255" hidden="1" x14ac:dyDescent="0.25"/>
    <row r="22256" hidden="1" x14ac:dyDescent="0.25"/>
    <row r="22257" hidden="1" x14ac:dyDescent="0.25"/>
    <row r="22258" hidden="1" x14ac:dyDescent="0.25"/>
    <row r="22259" hidden="1" x14ac:dyDescent="0.25"/>
    <row r="22260" hidden="1" x14ac:dyDescent="0.25"/>
    <row r="22261" hidden="1" x14ac:dyDescent="0.25"/>
    <row r="22262" hidden="1" x14ac:dyDescent="0.25"/>
    <row r="22263" hidden="1" x14ac:dyDescent="0.25"/>
    <row r="22264" hidden="1" x14ac:dyDescent="0.25"/>
    <row r="22265" hidden="1" x14ac:dyDescent="0.25"/>
    <row r="22266" hidden="1" x14ac:dyDescent="0.25"/>
    <row r="22267" hidden="1" x14ac:dyDescent="0.25"/>
    <row r="22268" hidden="1" x14ac:dyDescent="0.25"/>
    <row r="22269" hidden="1" x14ac:dyDescent="0.25"/>
    <row r="22270" hidden="1" x14ac:dyDescent="0.25"/>
    <row r="22271" hidden="1" x14ac:dyDescent="0.25"/>
    <row r="22272" hidden="1" x14ac:dyDescent="0.25"/>
    <row r="22273" hidden="1" x14ac:dyDescent="0.25"/>
    <row r="22274" hidden="1" x14ac:dyDescent="0.25"/>
    <row r="22275" hidden="1" x14ac:dyDescent="0.25"/>
    <row r="22276" hidden="1" x14ac:dyDescent="0.25"/>
    <row r="22277" hidden="1" x14ac:dyDescent="0.25"/>
    <row r="22278" hidden="1" x14ac:dyDescent="0.25"/>
    <row r="22279" hidden="1" x14ac:dyDescent="0.25"/>
    <row r="22280" hidden="1" x14ac:dyDescent="0.25"/>
    <row r="22281" hidden="1" x14ac:dyDescent="0.25"/>
    <row r="22282" hidden="1" x14ac:dyDescent="0.25"/>
    <row r="22283" hidden="1" x14ac:dyDescent="0.25"/>
    <row r="22284" hidden="1" x14ac:dyDescent="0.25"/>
    <row r="22285" hidden="1" x14ac:dyDescent="0.25"/>
    <row r="22286" hidden="1" x14ac:dyDescent="0.25"/>
    <row r="22287" hidden="1" x14ac:dyDescent="0.25"/>
    <row r="22288" hidden="1" x14ac:dyDescent="0.25"/>
    <row r="22289" hidden="1" x14ac:dyDescent="0.25"/>
    <row r="22290" hidden="1" x14ac:dyDescent="0.25"/>
    <row r="22291" hidden="1" x14ac:dyDescent="0.25"/>
    <row r="22292" hidden="1" x14ac:dyDescent="0.25"/>
    <row r="22293" hidden="1" x14ac:dyDescent="0.25"/>
    <row r="22294" hidden="1" x14ac:dyDescent="0.25"/>
    <row r="22295" hidden="1" x14ac:dyDescent="0.25"/>
    <row r="22296" hidden="1" x14ac:dyDescent="0.25"/>
    <row r="22297" hidden="1" x14ac:dyDescent="0.25"/>
    <row r="22298" hidden="1" x14ac:dyDescent="0.25"/>
    <row r="22299" hidden="1" x14ac:dyDescent="0.25"/>
    <row r="22300" hidden="1" x14ac:dyDescent="0.25"/>
    <row r="22301" hidden="1" x14ac:dyDescent="0.25"/>
    <row r="22302" hidden="1" x14ac:dyDescent="0.25"/>
    <row r="22303" hidden="1" x14ac:dyDescent="0.25"/>
    <row r="22304" hidden="1" x14ac:dyDescent="0.25"/>
    <row r="22305" hidden="1" x14ac:dyDescent="0.25"/>
    <row r="22306" hidden="1" x14ac:dyDescent="0.25"/>
    <row r="22307" hidden="1" x14ac:dyDescent="0.25"/>
    <row r="22308" hidden="1" x14ac:dyDescent="0.25"/>
    <row r="22309" hidden="1" x14ac:dyDescent="0.25"/>
    <row r="22310" hidden="1" x14ac:dyDescent="0.25"/>
    <row r="22311" hidden="1" x14ac:dyDescent="0.25"/>
    <row r="22312" hidden="1" x14ac:dyDescent="0.25"/>
    <row r="22313" hidden="1" x14ac:dyDescent="0.25"/>
    <row r="22314" hidden="1" x14ac:dyDescent="0.25"/>
    <row r="22315" hidden="1" x14ac:dyDescent="0.25"/>
    <row r="22316" hidden="1" x14ac:dyDescent="0.25"/>
    <row r="22317" hidden="1" x14ac:dyDescent="0.25"/>
    <row r="22318" hidden="1" x14ac:dyDescent="0.25"/>
    <row r="22319" hidden="1" x14ac:dyDescent="0.25"/>
    <row r="22320" hidden="1" x14ac:dyDescent="0.25"/>
    <row r="22321" hidden="1" x14ac:dyDescent="0.25"/>
    <row r="22322" hidden="1" x14ac:dyDescent="0.25"/>
    <row r="22323" hidden="1" x14ac:dyDescent="0.25"/>
    <row r="22324" hidden="1" x14ac:dyDescent="0.25"/>
    <row r="22325" hidden="1" x14ac:dyDescent="0.25"/>
    <row r="22326" hidden="1" x14ac:dyDescent="0.25"/>
    <row r="22327" hidden="1" x14ac:dyDescent="0.25"/>
    <row r="22328" hidden="1" x14ac:dyDescent="0.25"/>
    <row r="22329" hidden="1" x14ac:dyDescent="0.25"/>
    <row r="22330" hidden="1" x14ac:dyDescent="0.25"/>
    <row r="22331" hidden="1" x14ac:dyDescent="0.25"/>
    <row r="22332" hidden="1" x14ac:dyDescent="0.25"/>
    <row r="22333" hidden="1" x14ac:dyDescent="0.25"/>
    <row r="22334" hidden="1" x14ac:dyDescent="0.25"/>
    <row r="22335" hidden="1" x14ac:dyDescent="0.25"/>
    <row r="22336" hidden="1" x14ac:dyDescent="0.25"/>
    <row r="22337" hidden="1" x14ac:dyDescent="0.25"/>
    <row r="22338" hidden="1" x14ac:dyDescent="0.25"/>
    <row r="22339" hidden="1" x14ac:dyDescent="0.25"/>
    <row r="22340" hidden="1" x14ac:dyDescent="0.25"/>
    <row r="22341" hidden="1" x14ac:dyDescent="0.25"/>
    <row r="22342" hidden="1" x14ac:dyDescent="0.25"/>
    <row r="22343" hidden="1" x14ac:dyDescent="0.25"/>
    <row r="22344" hidden="1" x14ac:dyDescent="0.25"/>
    <row r="22345" hidden="1" x14ac:dyDescent="0.25"/>
    <row r="22346" hidden="1" x14ac:dyDescent="0.25"/>
    <row r="22347" hidden="1" x14ac:dyDescent="0.25"/>
    <row r="22348" hidden="1" x14ac:dyDescent="0.25"/>
    <row r="22349" hidden="1" x14ac:dyDescent="0.25"/>
    <row r="22350" hidden="1" x14ac:dyDescent="0.25"/>
    <row r="22351" hidden="1" x14ac:dyDescent="0.25"/>
    <row r="22352" hidden="1" x14ac:dyDescent="0.25"/>
    <row r="22353" hidden="1" x14ac:dyDescent="0.25"/>
    <row r="22354" hidden="1" x14ac:dyDescent="0.25"/>
    <row r="22355" hidden="1" x14ac:dyDescent="0.25"/>
    <row r="22356" hidden="1" x14ac:dyDescent="0.25"/>
    <row r="22357" hidden="1" x14ac:dyDescent="0.25"/>
    <row r="22358" hidden="1" x14ac:dyDescent="0.25"/>
    <row r="22359" hidden="1" x14ac:dyDescent="0.25"/>
    <row r="22360" hidden="1" x14ac:dyDescent="0.25"/>
    <row r="22361" hidden="1" x14ac:dyDescent="0.25"/>
    <row r="22362" hidden="1" x14ac:dyDescent="0.25"/>
    <row r="22363" hidden="1" x14ac:dyDescent="0.25"/>
    <row r="22364" hidden="1" x14ac:dyDescent="0.25"/>
    <row r="22365" hidden="1" x14ac:dyDescent="0.25"/>
    <row r="22366" hidden="1" x14ac:dyDescent="0.25"/>
    <row r="22367" hidden="1" x14ac:dyDescent="0.25"/>
    <row r="22368" hidden="1" x14ac:dyDescent="0.25"/>
    <row r="22369" hidden="1" x14ac:dyDescent="0.25"/>
    <row r="22370" hidden="1" x14ac:dyDescent="0.25"/>
    <row r="22371" hidden="1" x14ac:dyDescent="0.25"/>
    <row r="22372" hidden="1" x14ac:dyDescent="0.25"/>
    <row r="22373" hidden="1" x14ac:dyDescent="0.25"/>
    <row r="22374" hidden="1" x14ac:dyDescent="0.25"/>
    <row r="22375" hidden="1" x14ac:dyDescent="0.25"/>
    <row r="22376" hidden="1" x14ac:dyDescent="0.25"/>
    <row r="22377" hidden="1" x14ac:dyDescent="0.25"/>
    <row r="22378" hidden="1" x14ac:dyDescent="0.25"/>
    <row r="22379" hidden="1" x14ac:dyDescent="0.25"/>
    <row r="22380" hidden="1" x14ac:dyDescent="0.25"/>
    <row r="22381" hidden="1" x14ac:dyDescent="0.25"/>
    <row r="22382" hidden="1" x14ac:dyDescent="0.25"/>
    <row r="22383" hidden="1" x14ac:dyDescent="0.25"/>
    <row r="22384" hidden="1" x14ac:dyDescent="0.25"/>
    <row r="22385" hidden="1" x14ac:dyDescent="0.25"/>
    <row r="22386" hidden="1" x14ac:dyDescent="0.25"/>
    <row r="22387" hidden="1" x14ac:dyDescent="0.25"/>
    <row r="22388" hidden="1" x14ac:dyDescent="0.25"/>
    <row r="22389" hidden="1" x14ac:dyDescent="0.25"/>
    <row r="22390" hidden="1" x14ac:dyDescent="0.25"/>
    <row r="22391" hidden="1" x14ac:dyDescent="0.25"/>
    <row r="22392" hidden="1" x14ac:dyDescent="0.25"/>
    <row r="22393" hidden="1" x14ac:dyDescent="0.25"/>
    <row r="22394" hidden="1" x14ac:dyDescent="0.25"/>
    <row r="22395" hidden="1" x14ac:dyDescent="0.25"/>
    <row r="22396" hidden="1" x14ac:dyDescent="0.25"/>
    <row r="22397" hidden="1" x14ac:dyDescent="0.25"/>
    <row r="22398" hidden="1" x14ac:dyDescent="0.25"/>
    <row r="22399" hidden="1" x14ac:dyDescent="0.25"/>
    <row r="22400" hidden="1" x14ac:dyDescent="0.25"/>
    <row r="22401" hidden="1" x14ac:dyDescent="0.25"/>
    <row r="22402" hidden="1" x14ac:dyDescent="0.25"/>
    <row r="22403" hidden="1" x14ac:dyDescent="0.25"/>
    <row r="22404" hidden="1" x14ac:dyDescent="0.25"/>
    <row r="22405" hidden="1" x14ac:dyDescent="0.25"/>
    <row r="22406" hidden="1" x14ac:dyDescent="0.25"/>
    <row r="22407" hidden="1" x14ac:dyDescent="0.25"/>
    <row r="22408" hidden="1" x14ac:dyDescent="0.25"/>
    <row r="22409" hidden="1" x14ac:dyDescent="0.25"/>
    <row r="22410" hidden="1" x14ac:dyDescent="0.25"/>
    <row r="22411" hidden="1" x14ac:dyDescent="0.25"/>
    <row r="22412" hidden="1" x14ac:dyDescent="0.25"/>
    <row r="22413" hidden="1" x14ac:dyDescent="0.25"/>
    <row r="22414" hidden="1" x14ac:dyDescent="0.25"/>
    <row r="22415" hidden="1" x14ac:dyDescent="0.25"/>
    <row r="22416" hidden="1" x14ac:dyDescent="0.25"/>
    <row r="22417" hidden="1" x14ac:dyDescent="0.25"/>
    <row r="22418" hidden="1" x14ac:dyDescent="0.25"/>
    <row r="22419" hidden="1" x14ac:dyDescent="0.25"/>
    <row r="22420" hidden="1" x14ac:dyDescent="0.25"/>
    <row r="22421" hidden="1" x14ac:dyDescent="0.25"/>
    <row r="22422" hidden="1" x14ac:dyDescent="0.25"/>
    <row r="22423" hidden="1" x14ac:dyDescent="0.25"/>
    <row r="22424" hidden="1" x14ac:dyDescent="0.25"/>
    <row r="22425" hidden="1" x14ac:dyDescent="0.25"/>
    <row r="22426" hidden="1" x14ac:dyDescent="0.25"/>
    <row r="22427" hidden="1" x14ac:dyDescent="0.25"/>
    <row r="22428" hidden="1" x14ac:dyDescent="0.25"/>
    <row r="22429" hidden="1" x14ac:dyDescent="0.25"/>
    <row r="22430" hidden="1" x14ac:dyDescent="0.25"/>
    <row r="22431" hidden="1" x14ac:dyDescent="0.25"/>
    <row r="22432" hidden="1" x14ac:dyDescent="0.25"/>
    <row r="22433" hidden="1" x14ac:dyDescent="0.25"/>
    <row r="22434" hidden="1" x14ac:dyDescent="0.25"/>
    <row r="22435" hidden="1" x14ac:dyDescent="0.25"/>
    <row r="22436" hidden="1" x14ac:dyDescent="0.25"/>
    <row r="22437" hidden="1" x14ac:dyDescent="0.25"/>
    <row r="22438" hidden="1" x14ac:dyDescent="0.25"/>
    <row r="22439" hidden="1" x14ac:dyDescent="0.25"/>
    <row r="22440" hidden="1" x14ac:dyDescent="0.25"/>
    <row r="22441" hidden="1" x14ac:dyDescent="0.25"/>
    <row r="22442" hidden="1" x14ac:dyDescent="0.25"/>
    <row r="22443" hidden="1" x14ac:dyDescent="0.25"/>
    <row r="22444" hidden="1" x14ac:dyDescent="0.25"/>
    <row r="22445" hidden="1" x14ac:dyDescent="0.25"/>
    <row r="22446" hidden="1" x14ac:dyDescent="0.25"/>
    <row r="22447" hidden="1" x14ac:dyDescent="0.25"/>
    <row r="22448" hidden="1" x14ac:dyDescent="0.25"/>
    <row r="22449" hidden="1" x14ac:dyDescent="0.25"/>
    <row r="22450" hidden="1" x14ac:dyDescent="0.25"/>
    <row r="22451" hidden="1" x14ac:dyDescent="0.25"/>
    <row r="22452" hidden="1" x14ac:dyDescent="0.25"/>
    <row r="22453" hidden="1" x14ac:dyDescent="0.25"/>
    <row r="22454" hidden="1" x14ac:dyDescent="0.25"/>
    <row r="22455" hidden="1" x14ac:dyDescent="0.25"/>
    <row r="22456" hidden="1" x14ac:dyDescent="0.25"/>
    <row r="22457" hidden="1" x14ac:dyDescent="0.25"/>
    <row r="22458" hidden="1" x14ac:dyDescent="0.25"/>
    <row r="22459" hidden="1" x14ac:dyDescent="0.25"/>
    <row r="22460" hidden="1" x14ac:dyDescent="0.25"/>
    <row r="22461" hidden="1" x14ac:dyDescent="0.25"/>
    <row r="22462" hidden="1" x14ac:dyDescent="0.25"/>
    <row r="22463" hidden="1" x14ac:dyDescent="0.25"/>
    <row r="22464" hidden="1" x14ac:dyDescent="0.25"/>
    <row r="22465" hidden="1" x14ac:dyDescent="0.25"/>
    <row r="22466" hidden="1" x14ac:dyDescent="0.25"/>
    <row r="22467" hidden="1" x14ac:dyDescent="0.25"/>
    <row r="22468" hidden="1" x14ac:dyDescent="0.25"/>
    <row r="22469" hidden="1" x14ac:dyDescent="0.25"/>
    <row r="22470" hidden="1" x14ac:dyDescent="0.25"/>
    <row r="22471" hidden="1" x14ac:dyDescent="0.25"/>
    <row r="22472" hidden="1" x14ac:dyDescent="0.25"/>
    <row r="22473" hidden="1" x14ac:dyDescent="0.25"/>
    <row r="22474" hidden="1" x14ac:dyDescent="0.25"/>
    <row r="22475" hidden="1" x14ac:dyDescent="0.25"/>
    <row r="22476" hidden="1" x14ac:dyDescent="0.25"/>
    <row r="22477" hidden="1" x14ac:dyDescent="0.25"/>
    <row r="22478" hidden="1" x14ac:dyDescent="0.25"/>
    <row r="22479" hidden="1" x14ac:dyDescent="0.25"/>
    <row r="22480" hidden="1" x14ac:dyDescent="0.25"/>
    <row r="22481" hidden="1" x14ac:dyDescent="0.25"/>
    <row r="22482" hidden="1" x14ac:dyDescent="0.25"/>
    <row r="22483" hidden="1" x14ac:dyDescent="0.25"/>
    <row r="22484" hidden="1" x14ac:dyDescent="0.25"/>
    <row r="22485" hidden="1" x14ac:dyDescent="0.25"/>
    <row r="22486" hidden="1" x14ac:dyDescent="0.25"/>
    <row r="22487" hidden="1" x14ac:dyDescent="0.25"/>
    <row r="22488" hidden="1" x14ac:dyDescent="0.25"/>
    <row r="22489" hidden="1" x14ac:dyDescent="0.25"/>
    <row r="22490" hidden="1" x14ac:dyDescent="0.25"/>
    <row r="22491" hidden="1" x14ac:dyDescent="0.25"/>
    <row r="22492" hidden="1" x14ac:dyDescent="0.25"/>
    <row r="22493" hidden="1" x14ac:dyDescent="0.25"/>
    <row r="22494" hidden="1" x14ac:dyDescent="0.25"/>
    <row r="22495" hidden="1" x14ac:dyDescent="0.25"/>
    <row r="22496" hidden="1" x14ac:dyDescent="0.25"/>
    <row r="22497" hidden="1" x14ac:dyDescent="0.25"/>
    <row r="22498" hidden="1" x14ac:dyDescent="0.25"/>
    <row r="22499" hidden="1" x14ac:dyDescent="0.25"/>
    <row r="22500" hidden="1" x14ac:dyDescent="0.25"/>
    <row r="22501" hidden="1" x14ac:dyDescent="0.25"/>
    <row r="22502" hidden="1" x14ac:dyDescent="0.25"/>
    <row r="22503" hidden="1" x14ac:dyDescent="0.25"/>
    <row r="22504" hidden="1" x14ac:dyDescent="0.25"/>
    <row r="22505" hidden="1" x14ac:dyDescent="0.25"/>
    <row r="22506" hidden="1" x14ac:dyDescent="0.25"/>
    <row r="22507" hidden="1" x14ac:dyDescent="0.25"/>
    <row r="22508" hidden="1" x14ac:dyDescent="0.25"/>
    <row r="22509" hidden="1" x14ac:dyDescent="0.25"/>
    <row r="22510" hidden="1" x14ac:dyDescent="0.25"/>
    <row r="22511" hidden="1" x14ac:dyDescent="0.25"/>
    <row r="22512" hidden="1" x14ac:dyDescent="0.25"/>
    <row r="22513" hidden="1" x14ac:dyDescent="0.25"/>
    <row r="22514" hidden="1" x14ac:dyDescent="0.25"/>
    <row r="22515" hidden="1" x14ac:dyDescent="0.25"/>
    <row r="22516" hidden="1" x14ac:dyDescent="0.25"/>
    <row r="22517" hidden="1" x14ac:dyDescent="0.25"/>
    <row r="22518" hidden="1" x14ac:dyDescent="0.25"/>
    <row r="22519" hidden="1" x14ac:dyDescent="0.25"/>
    <row r="22520" hidden="1" x14ac:dyDescent="0.25"/>
    <row r="22521" hidden="1" x14ac:dyDescent="0.25"/>
    <row r="22522" hidden="1" x14ac:dyDescent="0.25"/>
    <row r="22523" hidden="1" x14ac:dyDescent="0.25"/>
    <row r="22524" hidden="1" x14ac:dyDescent="0.25"/>
    <row r="22525" hidden="1" x14ac:dyDescent="0.25"/>
    <row r="22526" hidden="1" x14ac:dyDescent="0.25"/>
    <row r="22527" hidden="1" x14ac:dyDescent="0.25"/>
    <row r="22528" hidden="1" x14ac:dyDescent="0.25"/>
    <row r="22529" hidden="1" x14ac:dyDescent="0.25"/>
    <row r="22530" hidden="1" x14ac:dyDescent="0.25"/>
    <row r="22531" hidden="1" x14ac:dyDescent="0.25"/>
    <row r="22532" hidden="1" x14ac:dyDescent="0.25"/>
    <row r="22533" hidden="1" x14ac:dyDescent="0.25"/>
    <row r="22534" hidden="1" x14ac:dyDescent="0.25"/>
    <row r="22535" hidden="1" x14ac:dyDescent="0.25"/>
    <row r="22536" hidden="1" x14ac:dyDescent="0.25"/>
    <row r="22537" hidden="1" x14ac:dyDescent="0.25"/>
    <row r="22538" hidden="1" x14ac:dyDescent="0.25"/>
    <row r="22539" hidden="1" x14ac:dyDescent="0.25"/>
    <row r="22540" hidden="1" x14ac:dyDescent="0.25"/>
    <row r="22541" hidden="1" x14ac:dyDescent="0.25"/>
    <row r="22542" hidden="1" x14ac:dyDescent="0.25"/>
    <row r="22543" hidden="1" x14ac:dyDescent="0.25"/>
    <row r="22544" hidden="1" x14ac:dyDescent="0.25"/>
    <row r="22545" hidden="1" x14ac:dyDescent="0.25"/>
    <row r="22546" hidden="1" x14ac:dyDescent="0.25"/>
    <row r="22547" hidden="1" x14ac:dyDescent="0.25"/>
    <row r="22548" hidden="1" x14ac:dyDescent="0.25"/>
    <row r="22549" hidden="1" x14ac:dyDescent="0.25"/>
    <row r="22550" hidden="1" x14ac:dyDescent="0.25"/>
    <row r="22551" hidden="1" x14ac:dyDescent="0.25"/>
    <row r="22552" hidden="1" x14ac:dyDescent="0.25"/>
    <row r="22553" hidden="1" x14ac:dyDescent="0.25"/>
    <row r="22554" hidden="1" x14ac:dyDescent="0.25"/>
    <row r="22555" hidden="1" x14ac:dyDescent="0.25"/>
    <row r="22556" hidden="1" x14ac:dyDescent="0.25"/>
    <row r="22557" hidden="1" x14ac:dyDescent="0.25"/>
    <row r="22558" hidden="1" x14ac:dyDescent="0.25"/>
    <row r="22559" hidden="1" x14ac:dyDescent="0.25"/>
    <row r="22560" hidden="1" x14ac:dyDescent="0.25"/>
    <row r="22561" hidden="1" x14ac:dyDescent="0.25"/>
    <row r="22562" hidden="1" x14ac:dyDescent="0.25"/>
    <row r="22563" hidden="1" x14ac:dyDescent="0.25"/>
    <row r="22564" hidden="1" x14ac:dyDescent="0.25"/>
    <row r="22565" hidden="1" x14ac:dyDescent="0.25"/>
    <row r="22566" hidden="1" x14ac:dyDescent="0.25"/>
    <row r="22567" hidden="1" x14ac:dyDescent="0.25"/>
    <row r="22568" hidden="1" x14ac:dyDescent="0.25"/>
    <row r="22569" hidden="1" x14ac:dyDescent="0.25"/>
    <row r="22570" hidden="1" x14ac:dyDescent="0.25"/>
    <row r="22571" hidden="1" x14ac:dyDescent="0.25"/>
    <row r="22572" ht="30" hidden="1" customHeight="1" x14ac:dyDescent="0.25"/>
    <row r="22573" hidden="1" x14ac:dyDescent="0.25"/>
    <row r="22574" hidden="1" x14ac:dyDescent="0.25"/>
    <row r="22575" hidden="1" x14ac:dyDescent="0.25"/>
    <row r="22576" hidden="1" x14ac:dyDescent="0.25"/>
    <row r="22577" hidden="1" x14ac:dyDescent="0.25"/>
    <row r="22578" hidden="1" x14ac:dyDescent="0.25"/>
    <row r="22579" hidden="1" x14ac:dyDescent="0.25"/>
    <row r="22580" hidden="1" x14ac:dyDescent="0.25"/>
    <row r="22581" hidden="1" x14ac:dyDescent="0.25"/>
    <row r="22582" hidden="1" x14ac:dyDescent="0.25"/>
    <row r="22583" hidden="1" x14ac:dyDescent="0.25"/>
    <row r="22584" hidden="1" x14ac:dyDescent="0.25"/>
    <row r="22585" hidden="1" x14ac:dyDescent="0.25"/>
    <row r="22586" hidden="1" x14ac:dyDescent="0.25"/>
    <row r="22587" hidden="1" x14ac:dyDescent="0.25"/>
    <row r="22588" hidden="1" x14ac:dyDescent="0.25"/>
    <row r="22589" hidden="1" x14ac:dyDescent="0.25"/>
    <row r="22590" hidden="1" x14ac:dyDescent="0.25"/>
    <row r="22591" hidden="1" x14ac:dyDescent="0.25"/>
    <row r="22592" hidden="1" x14ac:dyDescent="0.25"/>
    <row r="22593" hidden="1" x14ac:dyDescent="0.25"/>
    <row r="22594" hidden="1" x14ac:dyDescent="0.25"/>
    <row r="22595" hidden="1" x14ac:dyDescent="0.25"/>
    <row r="22596" hidden="1" x14ac:dyDescent="0.25"/>
    <row r="22597" hidden="1" x14ac:dyDescent="0.25"/>
    <row r="22598" hidden="1" x14ac:dyDescent="0.25"/>
    <row r="22599" hidden="1" x14ac:dyDescent="0.25"/>
    <row r="22600" hidden="1" x14ac:dyDescent="0.25"/>
    <row r="22601" hidden="1" x14ac:dyDescent="0.25"/>
    <row r="22602" hidden="1" x14ac:dyDescent="0.25"/>
    <row r="22603" hidden="1" x14ac:dyDescent="0.25"/>
    <row r="22604" hidden="1" x14ac:dyDescent="0.25"/>
    <row r="22605" hidden="1" x14ac:dyDescent="0.25"/>
    <row r="22606" hidden="1" x14ac:dyDescent="0.25"/>
    <row r="22607" hidden="1" x14ac:dyDescent="0.25"/>
    <row r="22608" hidden="1" x14ac:dyDescent="0.25"/>
    <row r="22609" hidden="1" x14ac:dyDescent="0.25"/>
    <row r="22610" hidden="1" x14ac:dyDescent="0.25"/>
    <row r="22611" hidden="1" x14ac:dyDescent="0.25"/>
    <row r="22612" hidden="1" x14ac:dyDescent="0.25"/>
    <row r="22613" hidden="1" x14ac:dyDescent="0.25"/>
    <row r="22614" hidden="1" x14ac:dyDescent="0.25"/>
    <row r="22615" hidden="1" x14ac:dyDescent="0.25"/>
    <row r="22616" hidden="1" x14ac:dyDescent="0.25"/>
    <row r="22617" hidden="1" x14ac:dyDescent="0.25"/>
    <row r="22618" hidden="1" x14ac:dyDescent="0.25"/>
    <row r="22619" hidden="1" x14ac:dyDescent="0.25"/>
    <row r="22620" hidden="1" x14ac:dyDescent="0.25"/>
    <row r="22621" hidden="1" x14ac:dyDescent="0.25"/>
    <row r="22622" hidden="1" x14ac:dyDescent="0.25"/>
    <row r="22623" hidden="1" x14ac:dyDescent="0.25"/>
    <row r="22624" hidden="1" x14ac:dyDescent="0.25"/>
    <row r="22625" hidden="1" x14ac:dyDescent="0.25"/>
    <row r="22626" hidden="1" x14ac:dyDescent="0.25"/>
    <row r="22627" hidden="1" x14ac:dyDescent="0.25"/>
    <row r="22628" hidden="1" x14ac:dyDescent="0.25"/>
    <row r="22629" hidden="1" x14ac:dyDescent="0.25"/>
    <row r="22630" hidden="1" x14ac:dyDescent="0.25"/>
    <row r="22631" hidden="1" x14ac:dyDescent="0.25"/>
    <row r="22632" hidden="1" x14ac:dyDescent="0.25"/>
    <row r="22633" hidden="1" x14ac:dyDescent="0.25"/>
    <row r="22634" hidden="1" x14ac:dyDescent="0.25"/>
    <row r="22635" hidden="1" x14ac:dyDescent="0.25"/>
    <row r="22636" hidden="1" x14ac:dyDescent="0.25"/>
    <row r="22637" hidden="1" x14ac:dyDescent="0.25"/>
    <row r="22638" hidden="1" x14ac:dyDescent="0.25"/>
    <row r="22639" hidden="1" x14ac:dyDescent="0.25"/>
    <row r="22640" hidden="1" x14ac:dyDescent="0.25"/>
    <row r="22641" hidden="1" x14ac:dyDescent="0.25"/>
    <row r="22642" hidden="1" x14ac:dyDescent="0.25"/>
    <row r="22643" hidden="1" x14ac:dyDescent="0.25"/>
    <row r="22644" hidden="1" x14ac:dyDescent="0.25"/>
    <row r="22645" hidden="1" x14ac:dyDescent="0.25"/>
    <row r="22646" hidden="1" x14ac:dyDescent="0.25"/>
    <row r="22647" hidden="1" x14ac:dyDescent="0.25"/>
    <row r="22648" hidden="1" x14ac:dyDescent="0.25"/>
    <row r="22649" hidden="1" x14ac:dyDescent="0.25"/>
    <row r="22650" hidden="1" x14ac:dyDescent="0.25"/>
    <row r="22651" hidden="1" x14ac:dyDescent="0.25"/>
    <row r="22652" hidden="1" x14ac:dyDescent="0.25"/>
    <row r="22653" hidden="1" x14ac:dyDescent="0.25"/>
    <row r="22654" hidden="1" x14ac:dyDescent="0.25"/>
    <row r="22655" hidden="1" x14ac:dyDescent="0.25"/>
    <row r="22656" hidden="1" x14ac:dyDescent="0.25"/>
    <row r="22657" hidden="1" x14ac:dyDescent="0.25"/>
    <row r="22658" hidden="1" x14ac:dyDescent="0.25"/>
    <row r="22659" hidden="1" x14ac:dyDescent="0.25"/>
    <row r="22660" hidden="1" x14ac:dyDescent="0.25"/>
    <row r="22661" hidden="1" x14ac:dyDescent="0.25"/>
    <row r="22662" hidden="1" x14ac:dyDescent="0.25"/>
    <row r="22663" hidden="1" x14ac:dyDescent="0.25"/>
    <row r="22664" hidden="1" x14ac:dyDescent="0.25"/>
    <row r="22665" hidden="1" x14ac:dyDescent="0.25"/>
    <row r="22666" hidden="1" x14ac:dyDescent="0.25"/>
    <row r="22667" hidden="1" x14ac:dyDescent="0.25"/>
    <row r="22668" hidden="1" x14ac:dyDescent="0.25"/>
    <row r="22669" hidden="1" x14ac:dyDescent="0.25"/>
    <row r="22670" hidden="1" x14ac:dyDescent="0.25"/>
    <row r="22671" hidden="1" x14ac:dyDescent="0.25"/>
    <row r="22672" hidden="1" x14ac:dyDescent="0.25"/>
    <row r="22673" hidden="1" x14ac:dyDescent="0.25"/>
    <row r="22674" hidden="1" x14ac:dyDescent="0.25"/>
    <row r="22675" hidden="1" x14ac:dyDescent="0.25"/>
    <row r="22676" hidden="1" x14ac:dyDescent="0.25"/>
    <row r="22677" hidden="1" x14ac:dyDescent="0.25"/>
    <row r="22678" hidden="1" x14ac:dyDescent="0.25"/>
    <row r="22679" hidden="1" x14ac:dyDescent="0.25"/>
    <row r="22680" hidden="1" x14ac:dyDescent="0.25"/>
    <row r="22681" hidden="1" x14ac:dyDescent="0.25"/>
    <row r="22682" hidden="1" x14ac:dyDescent="0.25"/>
    <row r="22683" hidden="1" x14ac:dyDescent="0.25"/>
    <row r="22684" hidden="1" x14ac:dyDescent="0.25"/>
    <row r="22685" hidden="1" x14ac:dyDescent="0.25"/>
    <row r="22686" hidden="1" x14ac:dyDescent="0.25"/>
    <row r="22687" hidden="1" x14ac:dyDescent="0.25"/>
    <row r="22688" hidden="1" x14ac:dyDescent="0.25"/>
    <row r="22689" hidden="1" x14ac:dyDescent="0.25"/>
    <row r="22690" hidden="1" x14ac:dyDescent="0.25"/>
    <row r="22691" hidden="1" x14ac:dyDescent="0.25"/>
    <row r="22692" hidden="1" x14ac:dyDescent="0.25"/>
    <row r="22693" hidden="1" x14ac:dyDescent="0.25"/>
    <row r="22694" hidden="1" x14ac:dyDescent="0.25"/>
    <row r="22695" hidden="1" x14ac:dyDescent="0.25"/>
    <row r="22696" hidden="1" x14ac:dyDescent="0.25"/>
    <row r="22697" hidden="1" x14ac:dyDescent="0.25"/>
    <row r="22698" hidden="1" x14ac:dyDescent="0.25"/>
    <row r="22699" hidden="1" x14ac:dyDescent="0.25"/>
    <row r="22700" hidden="1" x14ac:dyDescent="0.25"/>
    <row r="22701" hidden="1" x14ac:dyDescent="0.25"/>
    <row r="22702" hidden="1" x14ac:dyDescent="0.25"/>
    <row r="22703" hidden="1" x14ac:dyDescent="0.25"/>
    <row r="22704" hidden="1" x14ac:dyDescent="0.25"/>
    <row r="22705" hidden="1" x14ac:dyDescent="0.25"/>
    <row r="22706" hidden="1" x14ac:dyDescent="0.25"/>
    <row r="22707" hidden="1" x14ac:dyDescent="0.25"/>
    <row r="22708" hidden="1" x14ac:dyDescent="0.25"/>
    <row r="22709" hidden="1" x14ac:dyDescent="0.25"/>
    <row r="22710" hidden="1" x14ac:dyDescent="0.25"/>
    <row r="22711" hidden="1" x14ac:dyDescent="0.25"/>
    <row r="22712" hidden="1" x14ac:dyDescent="0.25"/>
    <row r="22713" hidden="1" x14ac:dyDescent="0.25"/>
    <row r="22714" hidden="1" x14ac:dyDescent="0.25"/>
    <row r="22715" hidden="1" x14ac:dyDescent="0.25"/>
    <row r="22716" hidden="1" x14ac:dyDescent="0.25"/>
    <row r="22717" hidden="1" x14ac:dyDescent="0.25"/>
    <row r="22718" hidden="1" x14ac:dyDescent="0.25"/>
    <row r="22719" hidden="1" x14ac:dyDescent="0.25"/>
    <row r="22720" hidden="1" x14ac:dyDescent="0.25"/>
    <row r="22721" hidden="1" x14ac:dyDescent="0.25"/>
    <row r="22722" hidden="1" x14ac:dyDescent="0.25"/>
    <row r="22723" hidden="1" x14ac:dyDescent="0.25"/>
    <row r="22724" hidden="1" x14ac:dyDescent="0.25"/>
    <row r="22725" hidden="1" x14ac:dyDescent="0.25"/>
    <row r="22726" hidden="1" x14ac:dyDescent="0.25"/>
    <row r="22727" hidden="1" x14ac:dyDescent="0.25"/>
    <row r="22728" hidden="1" x14ac:dyDescent="0.25"/>
    <row r="22729" hidden="1" x14ac:dyDescent="0.25"/>
    <row r="22730" hidden="1" x14ac:dyDescent="0.25"/>
    <row r="22731" hidden="1" x14ac:dyDescent="0.25"/>
    <row r="22732" hidden="1" x14ac:dyDescent="0.25"/>
    <row r="22733" hidden="1" x14ac:dyDescent="0.25"/>
    <row r="22734" hidden="1" x14ac:dyDescent="0.25"/>
    <row r="22735" hidden="1" x14ac:dyDescent="0.25"/>
    <row r="22736" hidden="1" x14ac:dyDescent="0.25"/>
    <row r="22737" hidden="1" x14ac:dyDescent="0.25"/>
    <row r="22738" hidden="1" x14ac:dyDescent="0.25"/>
    <row r="22739" hidden="1" x14ac:dyDescent="0.25"/>
    <row r="22740" hidden="1" x14ac:dyDescent="0.25"/>
    <row r="22741" hidden="1" x14ac:dyDescent="0.25"/>
    <row r="22742" hidden="1" x14ac:dyDescent="0.25"/>
    <row r="22743" hidden="1" x14ac:dyDescent="0.25"/>
    <row r="22744" hidden="1" x14ac:dyDescent="0.25"/>
    <row r="22745" hidden="1" x14ac:dyDescent="0.25"/>
    <row r="22746" hidden="1" x14ac:dyDescent="0.25"/>
    <row r="22747" hidden="1" x14ac:dyDescent="0.25"/>
    <row r="22748" hidden="1" x14ac:dyDescent="0.25"/>
    <row r="22749" hidden="1" x14ac:dyDescent="0.25"/>
    <row r="22750" hidden="1" x14ac:dyDescent="0.25"/>
    <row r="22751" hidden="1" x14ac:dyDescent="0.25"/>
    <row r="22752" hidden="1" x14ac:dyDescent="0.25"/>
    <row r="22753" hidden="1" x14ac:dyDescent="0.25"/>
    <row r="22754" hidden="1" x14ac:dyDescent="0.25"/>
    <row r="22755" hidden="1" x14ac:dyDescent="0.25"/>
    <row r="22756" hidden="1" x14ac:dyDescent="0.25"/>
    <row r="22757" hidden="1" x14ac:dyDescent="0.25"/>
    <row r="22758" hidden="1" x14ac:dyDescent="0.25"/>
    <row r="22759" hidden="1" x14ac:dyDescent="0.25"/>
    <row r="22760" hidden="1" x14ac:dyDescent="0.25"/>
    <row r="22761" hidden="1" x14ac:dyDescent="0.25"/>
    <row r="22762" hidden="1" x14ac:dyDescent="0.25"/>
    <row r="22763" hidden="1" x14ac:dyDescent="0.25"/>
    <row r="22764" hidden="1" x14ac:dyDescent="0.25"/>
    <row r="22765" hidden="1" x14ac:dyDescent="0.25"/>
    <row r="22766" hidden="1" x14ac:dyDescent="0.25"/>
    <row r="22767" hidden="1" x14ac:dyDescent="0.25"/>
    <row r="22768" hidden="1" x14ac:dyDescent="0.25"/>
    <row r="22769" hidden="1" x14ac:dyDescent="0.25"/>
    <row r="22770" hidden="1" x14ac:dyDescent="0.25"/>
    <row r="22771" hidden="1" x14ac:dyDescent="0.25"/>
    <row r="22772" hidden="1" x14ac:dyDescent="0.25"/>
    <row r="22773" hidden="1" x14ac:dyDescent="0.25"/>
    <row r="22774" hidden="1" x14ac:dyDescent="0.25"/>
    <row r="22775" hidden="1" x14ac:dyDescent="0.25"/>
    <row r="22776" hidden="1" x14ac:dyDescent="0.25"/>
    <row r="22777" hidden="1" x14ac:dyDescent="0.25"/>
    <row r="22778" hidden="1" x14ac:dyDescent="0.25"/>
    <row r="22779" hidden="1" x14ac:dyDescent="0.25"/>
    <row r="22780" hidden="1" x14ac:dyDescent="0.25"/>
    <row r="22781" hidden="1" x14ac:dyDescent="0.25"/>
    <row r="22782" hidden="1" x14ac:dyDescent="0.25"/>
    <row r="22783" hidden="1" x14ac:dyDescent="0.25"/>
    <row r="22784" hidden="1" x14ac:dyDescent="0.25"/>
    <row r="22785" hidden="1" x14ac:dyDescent="0.25"/>
    <row r="22786" hidden="1" x14ac:dyDescent="0.25"/>
    <row r="22787" hidden="1" x14ac:dyDescent="0.25"/>
    <row r="22788" hidden="1" x14ac:dyDescent="0.25"/>
    <row r="22789" hidden="1" x14ac:dyDescent="0.25"/>
    <row r="22790" hidden="1" x14ac:dyDescent="0.25"/>
    <row r="22791" hidden="1" x14ac:dyDescent="0.25"/>
    <row r="22792" hidden="1" x14ac:dyDescent="0.25"/>
    <row r="22793" hidden="1" x14ac:dyDescent="0.25"/>
    <row r="22794" hidden="1" x14ac:dyDescent="0.25"/>
    <row r="22795" hidden="1" x14ac:dyDescent="0.25"/>
    <row r="22796" hidden="1" x14ac:dyDescent="0.25"/>
    <row r="22797" hidden="1" x14ac:dyDescent="0.25"/>
    <row r="22798" hidden="1" x14ac:dyDescent="0.25"/>
    <row r="22799" hidden="1" x14ac:dyDescent="0.25"/>
    <row r="22800" hidden="1" x14ac:dyDescent="0.25"/>
    <row r="22801" hidden="1" x14ac:dyDescent="0.25"/>
    <row r="22802" hidden="1" x14ac:dyDescent="0.25"/>
    <row r="22803" hidden="1" x14ac:dyDescent="0.25"/>
    <row r="22804" hidden="1" x14ac:dyDescent="0.25"/>
    <row r="22805" hidden="1" x14ac:dyDescent="0.25"/>
    <row r="22806" hidden="1" x14ac:dyDescent="0.25"/>
    <row r="22807" hidden="1" x14ac:dyDescent="0.25"/>
    <row r="22808" hidden="1" x14ac:dyDescent="0.25"/>
    <row r="22809" hidden="1" x14ac:dyDescent="0.25"/>
    <row r="22810" hidden="1" x14ac:dyDescent="0.25"/>
    <row r="22811" hidden="1" x14ac:dyDescent="0.25"/>
    <row r="22812" hidden="1" x14ac:dyDescent="0.25"/>
    <row r="22813" hidden="1" x14ac:dyDescent="0.25"/>
    <row r="22814" hidden="1" x14ac:dyDescent="0.25"/>
    <row r="22815" hidden="1" x14ac:dyDescent="0.25"/>
    <row r="22816" hidden="1" x14ac:dyDescent="0.25"/>
    <row r="22817" hidden="1" x14ac:dyDescent="0.25"/>
    <row r="22818" hidden="1" x14ac:dyDescent="0.25"/>
    <row r="22819" hidden="1" x14ac:dyDescent="0.25"/>
    <row r="22820" hidden="1" x14ac:dyDescent="0.25"/>
    <row r="22821" hidden="1" x14ac:dyDescent="0.25"/>
    <row r="22822" hidden="1" x14ac:dyDescent="0.25"/>
    <row r="22823" hidden="1" x14ac:dyDescent="0.25"/>
    <row r="22824" hidden="1" x14ac:dyDescent="0.25"/>
    <row r="22825" hidden="1" x14ac:dyDescent="0.25"/>
    <row r="22826" hidden="1" x14ac:dyDescent="0.25"/>
    <row r="22827" hidden="1" x14ac:dyDescent="0.25"/>
    <row r="22828" hidden="1" x14ac:dyDescent="0.25"/>
    <row r="22829" hidden="1" x14ac:dyDescent="0.25"/>
    <row r="22830" hidden="1" x14ac:dyDescent="0.25"/>
    <row r="22831" hidden="1" x14ac:dyDescent="0.25"/>
    <row r="22832" hidden="1" x14ac:dyDescent="0.25"/>
    <row r="22833" hidden="1" x14ac:dyDescent="0.25"/>
    <row r="22834" hidden="1" x14ac:dyDescent="0.25"/>
    <row r="22835" hidden="1" x14ac:dyDescent="0.25"/>
    <row r="22836" hidden="1" x14ac:dyDescent="0.25"/>
    <row r="22837" hidden="1" x14ac:dyDescent="0.25"/>
    <row r="22838" hidden="1" x14ac:dyDescent="0.25"/>
    <row r="22839" hidden="1" x14ac:dyDescent="0.25"/>
    <row r="22840" hidden="1" x14ac:dyDescent="0.25"/>
    <row r="22841" hidden="1" x14ac:dyDescent="0.25"/>
    <row r="22842" hidden="1" x14ac:dyDescent="0.25"/>
    <row r="22843" hidden="1" x14ac:dyDescent="0.25"/>
    <row r="22844" hidden="1" x14ac:dyDescent="0.25"/>
    <row r="22845" hidden="1" x14ac:dyDescent="0.25"/>
    <row r="22846" hidden="1" x14ac:dyDescent="0.25"/>
    <row r="22847" hidden="1" x14ac:dyDescent="0.25"/>
    <row r="22848" hidden="1" x14ac:dyDescent="0.25"/>
    <row r="22849" hidden="1" x14ac:dyDescent="0.25"/>
    <row r="22850" hidden="1" x14ac:dyDescent="0.25"/>
    <row r="22851" hidden="1" x14ac:dyDescent="0.25"/>
    <row r="22852" hidden="1" x14ac:dyDescent="0.25"/>
    <row r="22853" hidden="1" x14ac:dyDescent="0.25"/>
    <row r="22854" hidden="1" x14ac:dyDescent="0.25"/>
    <row r="22855" hidden="1" x14ac:dyDescent="0.25"/>
    <row r="22856" hidden="1" x14ac:dyDescent="0.25"/>
    <row r="22857" hidden="1" x14ac:dyDescent="0.25"/>
    <row r="22858" hidden="1" x14ac:dyDescent="0.25"/>
    <row r="22859" hidden="1" x14ac:dyDescent="0.25"/>
    <row r="22860" hidden="1" x14ac:dyDescent="0.25"/>
    <row r="22861" hidden="1" x14ac:dyDescent="0.25"/>
    <row r="22862" hidden="1" x14ac:dyDescent="0.25"/>
    <row r="22863" hidden="1" x14ac:dyDescent="0.25"/>
    <row r="22864" hidden="1" x14ac:dyDescent="0.25"/>
    <row r="22865" hidden="1" x14ac:dyDescent="0.25"/>
    <row r="22866" hidden="1" x14ac:dyDescent="0.25"/>
    <row r="22867" hidden="1" x14ac:dyDescent="0.25"/>
    <row r="22868" hidden="1" x14ac:dyDescent="0.25"/>
    <row r="22869" hidden="1" x14ac:dyDescent="0.25"/>
    <row r="22870" hidden="1" x14ac:dyDescent="0.25"/>
    <row r="22871" hidden="1" x14ac:dyDescent="0.25"/>
    <row r="22872" hidden="1" x14ac:dyDescent="0.25"/>
    <row r="22873" hidden="1" x14ac:dyDescent="0.25"/>
    <row r="22874" hidden="1" x14ac:dyDescent="0.25"/>
    <row r="22875" hidden="1" x14ac:dyDescent="0.25"/>
    <row r="22876" hidden="1" x14ac:dyDescent="0.25"/>
    <row r="22877" hidden="1" x14ac:dyDescent="0.25"/>
    <row r="22878" hidden="1" x14ac:dyDescent="0.25"/>
    <row r="22879" hidden="1" x14ac:dyDescent="0.25"/>
    <row r="22880" hidden="1" x14ac:dyDescent="0.25"/>
    <row r="22881" hidden="1" x14ac:dyDescent="0.25"/>
    <row r="22882" hidden="1" x14ac:dyDescent="0.25"/>
    <row r="22883" hidden="1" x14ac:dyDescent="0.25"/>
    <row r="22884" hidden="1" x14ac:dyDescent="0.25"/>
    <row r="22885" hidden="1" x14ac:dyDescent="0.25"/>
    <row r="22886" hidden="1" x14ac:dyDescent="0.25"/>
    <row r="22887" hidden="1" x14ac:dyDescent="0.25"/>
    <row r="22888" hidden="1" x14ac:dyDescent="0.25"/>
    <row r="22889" hidden="1" x14ac:dyDescent="0.25"/>
    <row r="22890" hidden="1" x14ac:dyDescent="0.25"/>
    <row r="22891" hidden="1" x14ac:dyDescent="0.25"/>
    <row r="22892" hidden="1" x14ac:dyDescent="0.25"/>
    <row r="22893" hidden="1" x14ac:dyDescent="0.25"/>
    <row r="22894" hidden="1" x14ac:dyDescent="0.25"/>
    <row r="22895" hidden="1" x14ac:dyDescent="0.25"/>
    <row r="22896" hidden="1" x14ac:dyDescent="0.25"/>
    <row r="22897" hidden="1" x14ac:dyDescent="0.25"/>
    <row r="22898" hidden="1" x14ac:dyDescent="0.25"/>
    <row r="22899" hidden="1" x14ac:dyDescent="0.25"/>
    <row r="22900" hidden="1" x14ac:dyDescent="0.25"/>
    <row r="22901" hidden="1" x14ac:dyDescent="0.25"/>
    <row r="22902" hidden="1" x14ac:dyDescent="0.25"/>
    <row r="22903" hidden="1" x14ac:dyDescent="0.25"/>
    <row r="22904" hidden="1" x14ac:dyDescent="0.25"/>
    <row r="22905" hidden="1" x14ac:dyDescent="0.25"/>
    <row r="22906" hidden="1" x14ac:dyDescent="0.25"/>
    <row r="22907" hidden="1" x14ac:dyDescent="0.25"/>
    <row r="22908" hidden="1" x14ac:dyDescent="0.25"/>
    <row r="22909" hidden="1" x14ac:dyDescent="0.25"/>
    <row r="22910" hidden="1" x14ac:dyDescent="0.25"/>
    <row r="22911" hidden="1" x14ac:dyDescent="0.25"/>
    <row r="22912" hidden="1" x14ac:dyDescent="0.25"/>
    <row r="22913" hidden="1" x14ac:dyDescent="0.25"/>
    <row r="22914" hidden="1" x14ac:dyDescent="0.25"/>
    <row r="22915" hidden="1" x14ac:dyDescent="0.25"/>
    <row r="22916" hidden="1" x14ac:dyDescent="0.25"/>
    <row r="22917" hidden="1" x14ac:dyDescent="0.25"/>
    <row r="22918" hidden="1" x14ac:dyDescent="0.25"/>
    <row r="22919" hidden="1" x14ac:dyDescent="0.25"/>
    <row r="22920" hidden="1" x14ac:dyDescent="0.25"/>
    <row r="22921" hidden="1" x14ac:dyDescent="0.25"/>
    <row r="22922" hidden="1" x14ac:dyDescent="0.25"/>
    <row r="22923" hidden="1" x14ac:dyDescent="0.25"/>
    <row r="22924" ht="30" hidden="1" customHeight="1" x14ac:dyDescent="0.25"/>
    <row r="22925" hidden="1" x14ac:dyDescent="0.25"/>
    <row r="22926" hidden="1" x14ac:dyDescent="0.25"/>
    <row r="22927" hidden="1" x14ac:dyDescent="0.25"/>
    <row r="22928" hidden="1" x14ac:dyDescent="0.25"/>
    <row r="22929" hidden="1" x14ac:dyDescent="0.25"/>
    <row r="22930" hidden="1" x14ac:dyDescent="0.25"/>
    <row r="22931" hidden="1" x14ac:dyDescent="0.25"/>
    <row r="22932" hidden="1" x14ac:dyDescent="0.25"/>
    <row r="22933" hidden="1" x14ac:dyDescent="0.25"/>
    <row r="22934" hidden="1" x14ac:dyDescent="0.25"/>
    <row r="22935" hidden="1" x14ac:dyDescent="0.25"/>
    <row r="22936" hidden="1" x14ac:dyDescent="0.25"/>
    <row r="22937" hidden="1" x14ac:dyDescent="0.25"/>
    <row r="22938" hidden="1" x14ac:dyDescent="0.25"/>
    <row r="22939" hidden="1" x14ac:dyDescent="0.25"/>
    <row r="22940" hidden="1" x14ac:dyDescent="0.25"/>
    <row r="22941" hidden="1" x14ac:dyDescent="0.25"/>
    <row r="22942" hidden="1" x14ac:dyDescent="0.25"/>
    <row r="22943" hidden="1" x14ac:dyDescent="0.25"/>
    <row r="22944" hidden="1" x14ac:dyDescent="0.25"/>
    <row r="22945" hidden="1" x14ac:dyDescent="0.25"/>
    <row r="22946" hidden="1" x14ac:dyDescent="0.25"/>
    <row r="22947" hidden="1" x14ac:dyDescent="0.25"/>
    <row r="22948" hidden="1" x14ac:dyDescent="0.25"/>
    <row r="22949" hidden="1" x14ac:dyDescent="0.25"/>
    <row r="22950" hidden="1" x14ac:dyDescent="0.25"/>
    <row r="22951" hidden="1" x14ac:dyDescent="0.25"/>
    <row r="22952" hidden="1" x14ac:dyDescent="0.25"/>
    <row r="22953" hidden="1" x14ac:dyDescent="0.25"/>
    <row r="22954" hidden="1" x14ac:dyDescent="0.25"/>
    <row r="22955" hidden="1" x14ac:dyDescent="0.25"/>
    <row r="22956" hidden="1" x14ac:dyDescent="0.25"/>
    <row r="22957" hidden="1" x14ac:dyDescent="0.25"/>
    <row r="22958" hidden="1" x14ac:dyDescent="0.25"/>
    <row r="22959" hidden="1" x14ac:dyDescent="0.25"/>
    <row r="22960" hidden="1" x14ac:dyDescent="0.25"/>
    <row r="22961" hidden="1" x14ac:dyDescent="0.25"/>
    <row r="22962" hidden="1" x14ac:dyDescent="0.25"/>
    <row r="22963" hidden="1" x14ac:dyDescent="0.25"/>
    <row r="22964" hidden="1" x14ac:dyDescent="0.25"/>
    <row r="22965" hidden="1" x14ac:dyDescent="0.25"/>
    <row r="22966" hidden="1" x14ac:dyDescent="0.25"/>
    <row r="22967" hidden="1" x14ac:dyDescent="0.25"/>
    <row r="22968" hidden="1" x14ac:dyDescent="0.25"/>
    <row r="22969" hidden="1" x14ac:dyDescent="0.25"/>
    <row r="22970" hidden="1" x14ac:dyDescent="0.25"/>
    <row r="22971" hidden="1" x14ac:dyDescent="0.25"/>
    <row r="22972" hidden="1" x14ac:dyDescent="0.25"/>
    <row r="22973" hidden="1" x14ac:dyDescent="0.25"/>
    <row r="22974" hidden="1" x14ac:dyDescent="0.25"/>
    <row r="22975" hidden="1" x14ac:dyDescent="0.25"/>
    <row r="22976" hidden="1" x14ac:dyDescent="0.25"/>
    <row r="22977" hidden="1" x14ac:dyDescent="0.25"/>
    <row r="22978" hidden="1" x14ac:dyDescent="0.25"/>
    <row r="22979" hidden="1" x14ac:dyDescent="0.25"/>
    <row r="22980" hidden="1" x14ac:dyDescent="0.25"/>
    <row r="22981" hidden="1" x14ac:dyDescent="0.25"/>
    <row r="22982" hidden="1" x14ac:dyDescent="0.25"/>
    <row r="22983" hidden="1" x14ac:dyDescent="0.25"/>
    <row r="22984" hidden="1" x14ac:dyDescent="0.25"/>
    <row r="22985" hidden="1" x14ac:dyDescent="0.25"/>
    <row r="22986" hidden="1" x14ac:dyDescent="0.25"/>
    <row r="22987" hidden="1" x14ac:dyDescent="0.25"/>
    <row r="22988" hidden="1" x14ac:dyDescent="0.25"/>
    <row r="22989" hidden="1" x14ac:dyDescent="0.25"/>
    <row r="22990" hidden="1" x14ac:dyDescent="0.25"/>
    <row r="22991" hidden="1" x14ac:dyDescent="0.25"/>
    <row r="22992" hidden="1" x14ac:dyDescent="0.25"/>
    <row r="22993" hidden="1" x14ac:dyDescent="0.25"/>
    <row r="22994" hidden="1" x14ac:dyDescent="0.25"/>
    <row r="22995" hidden="1" x14ac:dyDescent="0.25"/>
    <row r="22996" hidden="1" x14ac:dyDescent="0.25"/>
    <row r="22997" hidden="1" x14ac:dyDescent="0.25"/>
    <row r="22998" hidden="1" x14ac:dyDescent="0.25"/>
    <row r="22999" hidden="1" x14ac:dyDescent="0.25"/>
    <row r="23000" hidden="1" x14ac:dyDescent="0.25"/>
    <row r="23001" hidden="1" x14ac:dyDescent="0.25"/>
    <row r="23002" hidden="1" x14ac:dyDescent="0.25"/>
    <row r="23003" hidden="1" x14ac:dyDescent="0.25"/>
    <row r="23004" hidden="1" x14ac:dyDescent="0.25"/>
    <row r="23005" hidden="1" x14ac:dyDescent="0.25"/>
    <row r="23006" hidden="1" x14ac:dyDescent="0.25"/>
    <row r="23007" hidden="1" x14ac:dyDescent="0.25"/>
    <row r="23008" hidden="1" x14ac:dyDescent="0.25"/>
    <row r="23009" hidden="1" x14ac:dyDescent="0.25"/>
    <row r="23010" hidden="1" x14ac:dyDescent="0.25"/>
    <row r="23011" hidden="1" x14ac:dyDescent="0.25"/>
    <row r="23012" hidden="1" x14ac:dyDescent="0.25"/>
    <row r="23013" hidden="1" x14ac:dyDescent="0.25"/>
    <row r="23014" hidden="1" x14ac:dyDescent="0.25"/>
    <row r="23015" hidden="1" x14ac:dyDescent="0.25"/>
    <row r="23016" hidden="1" x14ac:dyDescent="0.25"/>
    <row r="23017" hidden="1" x14ac:dyDescent="0.25"/>
    <row r="23018" hidden="1" x14ac:dyDescent="0.25"/>
    <row r="23019" hidden="1" x14ac:dyDescent="0.25"/>
    <row r="23020" hidden="1" x14ac:dyDescent="0.25"/>
    <row r="23021" hidden="1" x14ac:dyDescent="0.25"/>
    <row r="23022" hidden="1" x14ac:dyDescent="0.25"/>
    <row r="23023" hidden="1" x14ac:dyDescent="0.25"/>
    <row r="23024" hidden="1" x14ac:dyDescent="0.25"/>
    <row r="23025" hidden="1" x14ac:dyDescent="0.25"/>
    <row r="23026" hidden="1" x14ac:dyDescent="0.25"/>
    <row r="23027" hidden="1" x14ac:dyDescent="0.25"/>
    <row r="23028" hidden="1" x14ac:dyDescent="0.25"/>
    <row r="23029" hidden="1" x14ac:dyDescent="0.25"/>
    <row r="23030" hidden="1" x14ac:dyDescent="0.25"/>
    <row r="23031" hidden="1" x14ac:dyDescent="0.25"/>
    <row r="23032" hidden="1" x14ac:dyDescent="0.25"/>
    <row r="23033" hidden="1" x14ac:dyDescent="0.25"/>
    <row r="23034" hidden="1" x14ac:dyDescent="0.25"/>
    <row r="23035" hidden="1" x14ac:dyDescent="0.25"/>
    <row r="23036" hidden="1" x14ac:dyDescent="0.25"/>
    <row r="23037" hidden="1" x14ac:dyDescent="0.25"/>
    <row r="23038" hidden="1" x14ac:dyDescent="0.25"/>
    <row r="23039" hidden="1" x14ac:dyDescent="0.25"/>
    <row r="23040" hidden="1" x14ac:dyDescent="0.25"/>
    <row r="23041" hidden="1" x14ac:dyDescent="0.25"/>
    <row r="23042" hidden="1" x14ac:dyDescent="0.25"/>
    <row r="23043" hidden="1" x14ac:dyDescent="0.25"/>
    <row r="23044" hidden="1" x14ac:dyDescent="0.25"/>
    <row r="23045" hidden="1" x14ac:dyDescent="0.25"/>
    <row r="23046" hidden="1" x14ac:dyDescent="0.25"/>
    <row r="23047" hidden="1" x14ac:dyDescent="0.25"/>
    <row r="23048" hidden="1" x14ac:dyDescent="0.25"/>
    <row r="23049" hidden="1" x14ac:dyDescent="0.25"/>
    <row r="23050" hidden="1" x14ac:dyDescent="0.25"/>
    <row r="23051" hidden="1" x14ac:dyDescent="0.25"/>
    <row r="23052" hidden="1" x14ac:dyDescent="0.25"/>
    <row r="23053" hidden="1" x14ac:dyDescent="0.25"/>
    <row r="23054" hidden="1" x14ac:dyDescent="0.25"/>
    <row r="23055" hidden="1" x14ac:dyDescent="0.25"/>
    <row r="23056" hidden="1" x14ac:dyDescent="0.25"/>
    <row r="23057" hidden="1" x14ac:dyDescent="0.25"/>
    <row r="23058" hidden="1" x14ac:dyDescent="0.25"/>
    <row r="23059" hidden="1" x14ac:dyDescent="0.25"/>
    <row r="23060" hidden="1" x14ac:dyDescent="0.25"/>
    <row r="23061" hidden="1" x14ac:dyDescent="0.25"/>
    <row r="23062" hidden="1" x14ac:dyDescent="0.25"/>
    <row r="23063" hidden="1" x14ac:dyDescent="0.25"/>
    <row r="23064" hidden="1" x14ac:dyDescent="0.25"/>
    <row r="23065" hidden="1" x14ac:dyDescent="0.25"/>
    <row r="23066" hidden="1" x14ac:dyDescent="0.25"/>
    <row r="23067" hidden="1" x14ac:dyDescent="0.25"/>
    <row r="23068" hidden="1" x14ac:dyDescent="0.25"/>
    <row r="23069" hidden="1" x14ac:dyDescent="0.25"/>
    <row r="23070" hidden="1" x14ac:dyDescent="0.25"/>
    <row r="23071" hidden="1" x14ac:dyDescent="0.25"/>
    <row r="23072" hidden="1" x14ac:dyDescent="0.25"/>
    <row r="23073" hidden="1" x14ac:dyDescent="0.25"/>
    <row r="23074" hidden="1" x14ac:dyDescent="0.25"/>
    <row r="23075" hidden="1" x14ac:dyDescent="0.25"/>
    <row r="23076" hidden="1" x14ac:dyDescent="0.25"/>
    <row r="23077" hidden="1" x14ac:dyDescent="0.25"/>
    <row r="23078" hidden="1" x14ac:dyDescent="0.25"/>
    <row r="23079" hidden="1" x14ac:dyDescent="0.25"/>
    <row r="23080" hidden="1" x14ac:dyDescent="0.25"/>
    <row r="23081" hidden="1" x14ac:dyDescent="0.25"/>
    <row r="23082" hidden="1" x14ac:dyDescent="0.25"/>
    <row r="23083" hidden="1" x14ac:dyDescent="0.25"/>
    <row r="23084" hidden="1" x14ac:dyDescent="0.25"/>
    <row r="23085" hidden="1" x14ac:dyDescent="0.25"/>
    <row r="23086" hidden="1" x14ac:dyDescent="0.25"/>
    <row r="23087" hidden="1" x14ac:dyDescent="0.25"/>
    <row r="23088" hidden="1" x14ac:dyDescent="0.25"/>
    <row r="23089" hidden="1" x14ac:dyDescent="0.25"/>
    <row r="23090" hidden="1" x14ac:dyDescent="0.25"/>
    <row r="23091" hidden="1" x14ac:dyDescent="0.25"/>
    <row r="23092" hidden="1" x14ac:dyDescent="0.25"/>
    <row r="23093" hidden="1" x14ac:dyDescent="0.25"/>
    <row r="23094" hidden="1" x14ac:dyDescent="0.25"/>
    <row r="23095" hidden="1" x14ac:dyDescent="0.25"/>
    <row r="23096" hidden="1" x14ac:dyDescent="0.25"/>
    <row r="23097" hidden="1" x14ac:dyDescent="0.25"/>
    <row r="23098" hidden="1" x14ac:dyDescent="0.25"/>
    <row r="23099" hidden="1" x14ac:dyDescent="0.25"/>
    <row r="23100" hidden="1" x14ac:dyDescent="0.25"/>
    <row r="23101" hidden="1" x14ac:dyDescent="0.25"/>
    <row r="23102" hidden="1" x14ac:dyDescent="0.25"/>
    <row r="23103" hidden="1" x14ac:dyDescent="0.25"/>
    <row r="23104" hidden="1" x14ac:dyDescent="0.25"/>
    <row r="23105" hidden="1" x14ac:dyDescent="0.25"/>
    <row r="23106" hidden="1" x14ac:dyDescent="0.25"/>
    <row r="23107" hidden="1" x14ac:dyDescent="0.25"/>
    <row r="23108" hidden="1" x14ac:dyDescent="0.25"/>
    <row r="23109" hidden="1" x14ac:dyDescent="0.25"/>
    <row r="23110" hidden="1" x14ac:dyDescent="0.25"/>
    <row r="23111" hidden="1" x14ac:dyDescent="0.25"/>
    <row r="23112" hidden="1" x14ac:dyDescent="0.25"/>
    <row r="23113" hidden="1" x14ac:dyDescent="0.25"/>
    <row r="23114" hidden="1" x14ac:dyDescent="0.25"/>
    <row r="23115" hidden="1" x14ac:dyDescent="0.25"/>
    <row r="23116" hidden="1" x14ac:dyDescent="0.25"/>
    <row r="23117" hidden="1" x14ac:dyDescent="0.25"/>
    <row r="23118" hidden="1" x14ac:dyDescent="0.25"/>
    <row r="23119" hidden="1" x14ac:dyDescent="0.25"/>
    <row r="23120" hidden="1" x14ac:dyDescent="0.25"/>
    <row r="23121" hidden="1" x14ac:dyDescent="0.25"/>
    <row r="23122" hidden="1" x14ac:dyDescent="0.25"/>
    <row r="23123" hidden="1" x14ac:dyDescent="0.25"/>
    <row r="23124" hidden="1" x14ac:dyDescent="0.25"/>
    <row r="23125" hidden="1" x14ac:dyDescent="0.25"/>
    <row r="23126" hidden="1" x14ac:dyDescent="0.25"/>
    <row r="23127" hidden="1" x14ac:dyDescent="0.25"/>
    <row r="23128" hidden="1" x14ac:dyDescent="0.25"/>
    <row r="23129" hidden="1" x14ac:dyDescent="0.25"/>
    <row r="23130" hidden="1" x14ac:dyDescent="0.25"/>
    <row r="23131" hidden="1" x14ac:dyDescent="0.25"/>
    <row r="23132" hidden="1" x14ac:dyDescent="0.25"/>
    <row r="23133" hidden="1" x14ac:dyDescent="0.25"/>
    <row r="23134" hidden="1" x14ac:dyDescent="0.25"/>
    <row r="23135" hidden="1" x14ac:dyDescent="0.25"/>
    <row r="23136" hidden="1" x14ac:dyDescent="0.25"/>
    <row r="23137" hidden="1" x14ac:dyDescent="0.25"/>
    <row r="23138" hidden="1" x14ac:dyDescent="0.25"/>
    <row r="23139" hidden="1" x14ac:dyDescent="0.25"/>
    <row r="23140" hidden="1" x14ac:dyDescent="0.25"/>
    <row r="23141" hidden="1" x14ac:dyDescent="0.25"/>
    <row r="23142" hidden="1" x14ac:dyDescent="0.25"/>
    <row r="23143" hidden="1" x14ac:dyDescent="0.25"/>
    <row r="23144" hidden="1" x14ac:dyDescent="0.25"/>
    <row r="23145" hidden="1" x14ac:dyDescent="0.25"/>
    <row r="23146" hidden="1" x14ac:dyDescent="0.25"/>
    <row r="23147" hidden="1" x14ac:dyDescent="0.25"/>
    <row r="23148" hidden="1" x14ac:dyDescent="0.25"/>
    <row r="23149" hidden="1" x14ac:dyDescent="0.25"/>
    <row r="23150" hidden="1" x14ac:dyDescent="0.25"/>
    <row r="23151" hidden="1" x14ac:dyDescent="0.25"/>
    <row r="23152" hidden="1" x14ac:dyDescent="0.25"/>
    <row r="23153" hidden="1" x14ac:dyDescent="0.25"/>
    <row r="23154" hidden="1" x14ac:dyDescent="0.25"/>
    <row r="23155" hidden="1" x14ac:dyDescent="0.25"/>
    <row r="23156" hidden="1" x14ac:dyDescent="0.25"/>
    <row r="23157" hidden="1" x14ac:dyDescent="0.25"/>
    <row r="23158" hidden="1" x14ac:dyDescent="0.25"/>
    <row r="23159" hidden="1" x14ac:dyDescent="0.25"/>
    <row r="23160" hidden="1" x14ac:dyDescent="0.25"/>
    <row r="23161" hidden="1" x14ac:dyDescent="0.25"/>
    <row r="23162" hidden="1" x14ac:dyDescent="0.25"/>
    <row r="23163" hidden="1" x14ac:dyDescent="0.25"/>
    <row r="23164" hidden="1" x14ac:dyDescent="0.25"/>
    <row r="23165" hidden="1" x14ac:dyDescent="0.25"/>
    <row r="23166" hidden="1" x14ac:dyDescent="0.25"/>
    <row r="23167" hidden="1" x14ac:dyDescent="0.25"/>
    <row r="23168" hidden="1" x14ac:dyDescent="0.25"/>
    <row r="23169" hidden="1" x14ac:dyDescent="0.25"/>
    <row r="23170" hidden="1" x14ac:dyDescent="0.25"/>
    <row r="23171" hidden="1" x14ac:dyDescent="0.25"/>
    <row r="23172" hidden="1" x14ac:dyDescent="0.25"/>
    <row r="23173" hidden="1" x14ac:dyDescent="0.25"/>
    <row r="23174" hidden="1" x14ac:dyDescent="0.25"/>
    <row r="23175" hidden="1" x14ac:dyDescent="0.25"/>
    <row r="23176" hidden="1" x14ac:dyDescent="0.25"/>
    <row r="23177" hidden="1" x14ac:dyDescent="0.25"/>
    <row r="23178" hidden="1" x14ac:dyDescent="0.25"/>
    <row r="23179" hidden="1" x14ac:dyDescent="0.25"/>
    <row r="23180" hidden="1" x14ac:dyDescent="0.25"/>
    <row r="23181" hidden="1" x14ac:dyDescent="0.25"/>
    <row r="23182" hidden="1" x14ac:dyDescent="0.25"/>
    <row r="23183" hidden="1" x14ac:dyDescent="0.25"/>
    <row r="23184" hidden="1" x14ac:dyDescent="0.25"/>
    <row r="23185" hidden="1" x14ac:dyDescent="0.25"/>
    <row r="23186" hidden="1" x14ac:dyDescent="0.25"/>
    <row r="23187" hidden="1" x14ac:dyDescent="0.25"/>
    <row r="23188" hidden="1" x14ac:dyDescent="0.25"/>
    <row r="23189" hidden="1" x14ac:dyDescent="0.25"/>
    <row r="23190" hidden="1" x14ac:dyDescent="0.25"/>
    <row r="23191" hidden="1" x14ac:dyDescent="0.25"/>
    <row r="23192" hidden="1" x14ac:dyDescent="0.25"/>
    <row r="23193" hidden="1" x14ac:dyDescent="0.25"/>
    <row r="23194" hidden="1" x14ac:dyDescent="0.25"/>
    <row r="23195" hidden="1" x14ac:dyDescent="0.25"/>
    <row r="23196" hidden="1" x14ac:dyDescent="0.25"/>
    <row r="23197" hidden="1" x14ac:dyDescent="0.25"/>
    <row r="23198" hidden="1" x14ac:dyDescent="0.25"/>
    <row r="23199" hidden="1" x14ac:dyDescent="0.25"/>
    <row r="23200" hidden="1" x14ac:dyDescent="0.25"/>
    <row r="23201" hidden="1" x14ac:dyDescent="0.25"/>
    <row r="23202" hidden="1" x14ac:dyDescent="0.25"/>
    <row r="23203" hidden="1" x14ac:dyDescent="0.25"/>
    <row r="23204" hidden="1" x14ac:dyDescent="0.25"/>
    <row r="23205" hidden="1" x14ac:dyDescent="0.25"/>
    <row r="23206" hidden="1" x14ac:dyDescent="0.25"/>
    <row r="23207" hidden="1" x14ac:dyDescent="0.25"/>
    <row r="23208" hidden="1" x14ac:dyDescent="0.25"/>
    <row r="23209" hidden="1" x14ac:dyDescent="0.25"/>
    <row r="23210" hidden="1" x14ac:dyDescent="0.25"/>
    <row r="23211" hidden="1" x14ac:dyDescent="0.25"/>
    <row r="23212" hidden="1" x14ac:dyDescent="0.25"/>
    <row r="23213" hidden="1" x14ac:dyDescent="0.25"/>
    <row r="23214" hidden="1" x14ac:dyDescent="0.25"/>
    <row r="23215" hidden="1" x14ac:dyDescent="0.25"/>
    <row r="23216" hidden="1" x14ac:dyDescent="0.25"/>
    <row r="23217" hidden="1" x14ac:dyDescent="0.25"/>
    <row r="23218" hidden="1" x14ac:dyDescent="0.25"/>
    <row r="23219" hidden="1" x14ac:dyDescent="0.25"/>
    <row r="23220" hidden="1" x14ac:dyDescent="0.25"/>
    <row r="23221" hidden="1" x14ac:dyDescent="0.25"/>
    <row r="23222" hidden="1" x14ac:dyDescent="0.25"/>
    <row r="23223" hidden="1" x14ac:dyDescent="0.25"/>
    <row r="23224" hidden="1" x14ac:dyDescent="0.25"/>
    <row r="23225" hidden="1" x14ac:dyDescent="0.25"/>
    <row r="23226" hidden="1" x14ac:dyDescent="0.25"/>
    <row r="23227" hidden="1" x14ac:dyDescent="0.25"/>
    <row r="23228" hidden="1" x14ac:dyDescent="0.25"/>
    <row r="23229" hidden="1" x14ac:dyDescent="0.25"/>
    <row r="23230" hidden="1" x14ac:dyDescent="0.25"/>
    <row r="23231" hidden="1" x14ac:dyDescent="0.25"/>
    <row r="23232" hidden="1" x14ac:dyDescent="0.25"/>
    <row r="23233" hidden="1" x14ac:dyDescent="0.25"/>
    <row r="23234" hidden="1" x14ac:dyDescent="0.25"/>
    <row r="23235" hidden="1" x14ac:dyDescent="0.25"/>
    <row r="23236" hidden="1" x14ac:dyDescent="0.25"/>
    <row r="23237" hidden="1" x14ac:dyDescent="0.25"/>
    <row r="23238" hidden="1" x14ac:dyDescent="0.25"/>
    <row r="23239" hidden="1" x14ac:dyDescent="0.25"/>
    <row r="23240" hidden="1" x14ac:dyDescent="0.25"/>
    <row r="23241" hidden="1" x14ac:dyDescent="0.25"/>
    <row r="23242" hidden="1" x14ac:dyDescent="0.25"/>
    <row r="23243" hidden="1" x14ac:dyDescent="0.25"/>
    <row r="23244" hidden="1" x14ac:dyDescent="0.25"/>
    <row r="23245" hidden="1" x14ac:dyDescent="0.25"/>
    <row r="23246" hidden="1" x14ac:dyDescent="0.25"/>
    <row r="23247" hidden="1" x14ac:dyDescent="0.25"/>
    <row r="23248" hidden="1" x14ac:dyDescent="0.25"/>
    <row r="23249" hidden="1" x14ac:dyDescent="0.25"/>
    <row r="23250" hidden="1" x14ac:dyDescent="0.25"/>
    <row r="23251" hidden="1" x14ac:dyDescent="0.25"/>
    <row r="23252" hidden="1" x14ac:dyDescent="0.25"/>
    <row r="23253" hidden="1" x14ac:dyDescent="0.25"/>
    <row r="23254" hidden="1" x14ac:dyDescent="0.25"/>
    <row r="23255" hidden="1" x14ac:dyDescent="0.25"/>
    <row r="23256" hidden="1" x14ac:dyDescent="0.25"/>
    <row r="23257" hidden="1" x14ac:dyDescent="0.25"/>
    <row r="23258" hidden="1" x14ac:dyDescent="0.25"/>
    <row r="23259" hidden="1" x14ac:dyDescent="0.25"/>
    <row r="23260" hidden="1" x14ac:dyDescent="0.25"/>
    <row r="23261" hidden="1" x14ac:dyDescent="0.25"/>
    <row r="23262" hidden="1" x14ac:dyDescent="0.25"/>
    <row r="23263" hidden="1" x14ac:dyDescent="0.25"/>
    <row r="23264" hidden="1" x14ac:dyDescent="0.25"/>
    <row r="23265" hidden="1" x14ac:dyDescent="0.25"/>
    <row r="23266" hidden="1" x14ac:dyDescent="0.25"/>
    <row r="23267" hidden="1" x14ac:dyDescent="0.25"/>
    <row r="23268" hidden="1" x14ac:dyDescent="0.25"/>
    <row r="23269" hidden="1" x14ac:dyDescent="0.25"/>
    <row r="23270" hidden="1" x14ac:dyDescent="0.25"/>
    <row r="23271" hidden="1" x14ac:dyDescent="0.25"/>
    <row r="23272" hidden="1" x14ac:dyDescent="0.25"/>
    <row r="23273" hidden="1" x14ac:dyDescent="0.25"/>
    <row r="23274" hidden="1" x14ac:dyDescent="0.25"/>
    <row r="23275" hidden="1" x14ac:dyDescent="0.25"/>
    <row r="23276" hidden="1" x14ac:dyDescent="0.25"/>
    <row r="23277" hidden="1" x14ac:dyDescent="0.25"/>
    <row r="23278" hidden="1" x14ac:dyDescent="0.25"/>
    <row r="23279" hidden="1" x14ac:dyDescent="0.25"/>
    <row r="23280" hidden="1" x14ac:dyDescent="0.25"/>
    <row r="23281" hidden="1" x14ac:dyDescent="0.25"/>
    <row r="23282" hidden="1" x14ac:dyDescent="0.25"/>
    <row r="23283" hidden="1" x14ac:dyDescent="0.25"/>
    <row r="23284" hidden="1" x14ac:dyDescent="0.25"/>
    <row r="23285" hidden="1" x14ac:dyDescent="0.25"/>
    <row r="23286" hidden="1" x14ac:dyDescent="0.25"/>
    <row r="23287" hidden="1" x14ac:dyDescent="0.25"/>
    <row r="23288" hidden="1" x14ac:dyDescent="0.25"/>
    <row r="23289" hidden="1" x14ac:dyDescent="0.25"/>
    <row r="23290" hidden="1" x14ac:dyDescent="0.25"/>
    <row r="23291" hidden="1" x14ac:dyDescent="0.25"/>
    <row r="23292" hidden="1" x14ac:dyDescent="0.25"/>
    <row r="23293" hidden="1" x14ac:dyDescent="0.25"/>
    <row r="23294" hidden="1" x14ac:dyDescent="0.25"/>
    <row r="23295" hidden="1" x14ac:dyDescent="0.25"/>
    <row r="23296" hidden="1" x14ac:dyDescent="0.25"/>
    <row r="23297" hidden="1" x14ac:dyDescent="0.25"/>
    <row r="23298" hidden="1" x14ac:dyDescent="0.25"/>
    <row r="23299" hidden="1" x14ac:dyDescent="0.25"/>
    <row r="23300" hidden="1" x14ac:dyDescent="0.25"/>
    <row r="23301" hidden="1" x14ac:dyDescent="0.25"/>
    <row r="23302" hidden="1" x14ac:dyDescent="0.25"/>
    <row r="23303" hidden="1" x14ac:dyDescent="0.25"/>
    <row r="23304" hidden="1" x14ac:dyDescent="0.25"/>
    <row r="23305" hidden="1" x14ac:dyDescent="0.25"/>
    <row r="23306" hidden="1" x14ac:dyDescent="0.25"/>
    <row r="23307" hidden="1" x14ac:dyDescent="0.25"/>
    <row r="23308" hidden="1" x14ac:dyDescent="0.25"/>
    <row r="23309" hidden="1" x14ac:dyDescent="0.25"/>
    <row r="23310" hidden="1" x14ac:dyDescent="0.25"/>
    <row r="23311" hidden="1" x14ac:dyDescent="0.25"/>
    <row r="23312" hidden="1" x14ac:dyDescent="0.25"/>
    <row r="23313" hidden="1" x14ac:dyDescent="0.25"/>
    <row r="23314" hidden="1" x14ac:dyDescent="0.25"/>
    <row r="23315" hidden="1" x14ac:dyDescent="0.25"/>
    <row r="23316" hidden="1" x14ac:dyDescent="0.25"/>
    <row r="23317" hidden="1" x14ac:dyDescent="0.25"/>
    <row r="23318" hidden="1" x14ac:dyDescent="0.25"/>
    <row r="23319" hidden="1" x14ac:dyDescent="0.25"/>
    <row r="23320" hidden="1" x14ac:dyDescent="0.25"/>
    <row r="23321" hidden="1" x14ac:dyDescent="0.25"/>
    <row r="23322" hidden="1" x14ac:dyDescent="0.25"/>
    <row r="23323" hidden="1" x14ac:dyDescent="0.25"/>
    <row r="23324" hidden="1" x14ac:dyDescent="0.25"/>
    <row r="23325" hidden="1" x14ac:dyDescent="0.25"/>
    <row r="23326" hidden="1" x14ac:dyDescent="0.25"/>
    <row r="23327" hidden="1" x14ac:dyDescent="0.25"/>
    <row r="23328" hidden="1" x14ac:dyDescent="0.25"/>
    <row r="23329" hidden="1" x14ac:dyDescent="0.25"/>
    <row r="23330" hidden="1" x14ac:dyDescent="0.25"/>
    <row r="23331" hidden="1" x14ac:dyDescent="0.25"/>
    <row r="23332" hidden="1" x14ac:dyDescent="0.25"/>
    <row r="23333" hidden="1" x14ac:dyDescent="0.25"/>
    <row r="23334" hidden="1" x14ac:dyDescent="0.25"/>
    <row r="23335" hidden="1" x14ac:dyDescent="0.25"/>
    <row r="23336" hidden="1" x14ac:dyDescent="0.25"/>
    <row r="23337" hidden="1" x14ac:dyDescent="0.25"/>
    <row r="23338" hidden="1" x14ac:dyDescent="0.25"/>
    <row r="23339" hidden="1" x14ac:dyDescent="0.25"/>
    <row r="23340" ht="30" hidden="1" customHeight="1" x14ac:dyDescent="0.25"/>
    <row r="23341" hidden="1" x14ac:dyDescent="0.25"/>
    <row r="23342" hidden="1" x14ac:dyDescent="0.25"/>
    <row r="23343" hidden="1" x14ac:dyDescent="0.25"/>
    <row r="23344" hidden="1" x14ac:dyDescent="0.25"/>
    <row r="23345" hidden="1" x14ac:dyDescent="0.25"/>
    <row r="23346" hidden="1" x14ac:dyDescent="0.25"/>
    <row r="23347" hidden="1" x14ac:dyDescent="0.25"/>
    <row r="23348" hidden="1" x14ac:dyDescent="0.25"/>
    <row r="23349" hidden="1" x14ac:dyDescent="0.25"/>
    <row r="23350" hidden="1" x14ac:dyDescent="0.25"/>
    <row r="23351" hidden="1" x14ac:dyDescent="0.25"/>
    <row r="23352" hidden="1" x14ac:dyDescent="0.25"/>
    <row r="23353" hidden="1" x14ac:dyDescent="0.25"/>
    <row r="23354" hidden="1" x14ac:dyDescent="0.25"/>
    <row r="23355" hidden="1" x14ac:dyDescent="0.25"/>
    <row r="23356" hidden="1" x14ac:dyDescent="0.25"/>
    <row r="23357" hidden="1" x14ac:dyDescent="0.25"/>
    <row r="23358" hidden="1" x14ac:dyDescent="0.25"/>
    <row r="23359" hidden="1" x14ac:dyDescent="0.25"/>
    <row r="23360" hidden="1" x14ac:dyDescent="0.25"/>
    <row r="23361" hidden="1" x14ac:dyDescent="0.25"/>
    <row r="23362" hidden="1" x14ac:dyDescent="0.25"/>
    <row r="23363" hidden="1" x14ac:dyDescent="0.25"/>
    <row r="23364" hidden="1" x14ac:dyDescent="0.25"/>
    <row r="23365" hidden="1" x14ac:dyDescent="0.25"/>
    <row r="23366" hidden="1" x14ac:dyDescent="0.25"/>
    <row r="23367" hidden="1" x14ac:dyDescent="0.25"/>
    <row r="23368" hidden="1" x14ac:dyDescent="0.25"/>
    <row r="23369" hidden="1" x14ac:dyDescent="0.25"/>
    <row r="23370" hidden="1" x14ac:dyDescent="0.25"/>
    <row r="23371" hidden="1" x14ac:dyDescent="0.25"/>
    <row r="23372" hidden="1" x14ac:dyDescent="0.25"/>
    <row r="23373" hidden="1" x14ac:dyDescent="0.25"/>
    <row r="23374" hidden="1" x14ac:dyDescent="0.25"/>
    <row r="23375" hidden="1" x14ac:dyDescent="0.25"/>
    <row r="23376" hidden="1" x14ac:dyDescent="0.25"/>
    <row r="23377" hidden="1" x14ac:dyDescent="0.25"/>
    <row r="23378" hidden="1" x14ac:dyDescent="0.25"/>
    <row r="23379" hidden="1" x14ac:dyDescent="0.25"/>
    <row r="23380" hidden="1" x14ac:dyDescent="0.25"/>
    <row r="23381" hidden="1" x14ac:dyDescent="0.25"/>
    <row r="23382" hidden="1" x14ac:dyDescent="0.25"/>
    <row r="23383" hidden="1" x14ac:dyDescent="0.25"/>
    <row r="23384" hidden="1" x14ac:dyDescent="0.25"/>
    <row r="23385" hidden="1" x14ac:dyDescent="0.25"/>
    <row r="23386" hidden="1" x14ac:dyDescent="0.25"/>
    <row r="23387" hidden="1" x14ac:dyDescent="0.25"/>
    <row r="23388" hidden="1" x14ac:dyDescent="0.25"/>
    <row r="23389" hidden="1" x14ac:dyDescent="0.25"/>
    <row r="23390" hidden="1" x14ac:dyDescent="0.25"/>
    <row r="23391" hidden="1" x14ac:dyDescent="0.25"/>
    <row r="23392" hidden="1" x14ac:dyDescent="0.25"/>
    <row r="23393" hidden="1" x14ac:dyDescent="0.25"/>
    <row r="23394" hidden="1" x14ac:dyDescent="0.25"/>
    <row r="23395" hidden="1" x14ac:dyDescent="0.25"/>
    <row r="23396" hidden="1" x14ac:dyDescent="0.25"/>
    <row r="23397" hidden="1" x14ac:dyDescent="0.25"/>
    <row r="23398" hidden="1" x14ac:dyDescent="0.25"/>
    <row r="23399" hidden="1" x14ac:dyDescent="0.25"/>
    <row r="23400" hidden="1" x14ac:dyDescent="0.25"/>
    <row r="23401" hidden="1" x14ac:dyDescent="0.25"/>
    <row r="23402" hidden="1" x14ac:dyDescent="0.25"/>
    <row r="23403" hidden="1" x14ac:dyDescent="0.25"/>
    <row r="23404" hidden="1" x14ac:dyDescent="0.25"/>
    <row r="23405" hidden="1" x14ac:dyDescent="0.25"/>
    <row r="23406" hidden="1" x14ac:dyDescent="0.25"/>
    <row r="23407" hidden="1" x14ac:dyDescent="0.25"/>
    <row r="23408" hidden="1" x14ac:dyDescent="0.25"/>
    <row r="23409" hidden="1" x14ac:dyDescent="0.25"/>
    <row r="23410" hidden="1" x14ac:dyDescent="0.25"/>
    <row r="23411" hidden="1" x14ac:dyDescent="0.25"/>
    <row r="23412" hidden="1" x14ac:dyDescent="0.25"/>
    <row r="23413" hidden="1" x14ac:dyDescent="0.25"/>
    <row r="23414" hidden="1" x14ac:dyDescent="0.25"/>
    <row r="23415" hidden="1" x14ac:dyDescent="0.25"/>
    <row r="23416" hidden="1" x14ac:dyDescent="0.25"/>
    <row r="23417" hidden="1" x14ac:dyDescent="0.25"/>
    <row r="23418" hidden="1" x14ac:dyDescent="0.25"/>
    <row r="23419" hidden="1" x14ac:dyDescent="0.25"/>
    <row r="23420" hidden="1" x14ac:dyDescent="0.25"/>
    <row r="23421" hidden="1" x14ac:dyDescent="0.25"/>
    <row r="23422" hidden="1" x14ac:dyDescent="0.25"/>
    <row r="23423" hidden="1" x14ac:dyDescent="0.25"/>
    <row r="23424" hidden="1" x14ac:dyDescent="0.25"/>
    <row r="23425" hidden="1" x14ac:dyDescent="0.25"/>
    <row r="23426" hidden="1" x14ac:dyDescent="0.25"/>
    <row r="23427" hidden="1" x14ac:dyDescent="0.25"/>
    <row r="23428" hidden="1" x14ac:dyDescent="0.25"/>
    <row r="23429" hidden="1" x14ac:dyDescent="0.25"/>
    <row r="23430" hidden="1" x14ac:dyDescent="0.25"/>
    <row r="23431" hidden="1" x14ac:dyDescent="0.25"/>
    <row r="23432" hidden="1" x14ac:dyDescent="0.25"/>
    <row r="23433" hidden="1" x14ac:dyDescent="0.25"/>
    <row r="23434" hidden="1" x14ac:dyDescent="0.25"/>
    <row r="23435" hidden="1" x14ac:dyDescent="0.25"/>
    <row r="23436" hidden="1" x14ac:dyDescent="0.25"/>
    <row r="23437" hidden="1" x14ac:dyDescent="0.25"/>
    <row r="23438" hidden="1" x14ac:dyDescent="0.25"/>
    <row r="23439" hidden="1" x14ac:dyDescent="0.25"/>
    <row r="23440" hidden="1" x14ac:dyDescent="0.25"/>
    <row r="23441" hidden="1" x14ac:dyDescent="0.25"/>
    <row r="23442" hidden="1" x14ac:dyDescent="0.25"/>
    <row r="23443" hidden="1" x14ac:dyDescent="0.25"/>
    <row r="23444" hidden="1" x14ac:dyDescent="0.25"/>
    <row r="23445" hidden="1" x14ac:dyDescent="0.25"/>
    <row r="23446" hidden="1" x14ac:dyDescent="0.25"/>
    <row r="23447" hidden="1" x14ac:dyDescent="0.25"/>
    <row r="23448" hidden="1" x14ac:dyDescent="0.25"/>
    <row r="23449" hidden="1" x14ac:dyDescent="0.25"/>
    <row r="23450" hidden="1" x14ac:dyDescent="0.25"/>
    <row r="23451" hidden="1" x14ac:dyDescent="0.25"/>
    <row r="23452" hidden="1" x14ac:dyDescent="0.25"/>
    <row r="23453" hidden="1" x14ac:dyDescent="0.25"/>
    <row r="23454" hidden="1" x14ac:dyDescent="0.25"/>
    <row r="23455" hidden="1" x14ac:dyDescent="0.25"/>
    <row r="23456" hidden="1" x14ac:dyDescent="0.25"/>
    <row r="23457" hidden="1" x14ac:dyDescent="0.25"/>
    <row r="23458" hidden="1" x14ac:dyDescent="0.25"/>
    <row r="23459" hidden="1" x14ac:dyDescent="0.25"/>
    <row r="23460" hidden="1" x14ac:dyDescent="0.25"/>
    <row r="23461" hidden="1" x14ac:dyDescent="0.25"/>
    <row r="23462" hidden="1" x14ac:dyDescent="0.25"/>
    <row r="23463" hidden="1" x14ac:dyDescent="0.25"/>
    <row r="23464" hidden="1" x14ac:dyDescent="0.25"/>
    <row r="23465" hidden="1" x14ac:dyDescent="0.25"/>
    <row r="23466" hidden="1" x14ac:dyDescent="0.25"/>
    <row r="23467" hidden="1" x14ac:dyDescent="0.25"/>
    <row r="23468" hidden="1" x14ac:dyDescent="0.25"/>
    <row r="23469" hidden="1" x14ac:dyDescent="0.25"/>
    <row r="23470" hidden="1" x14ac:dyDescent="0.25"/>
    <row r="23471" hidden="1" x14ac:dyDescent="0.25"/>
    <row r="23472" hidden="1" x14ac:dyDescent="0.25"/>
    <row r="23473" hidden="1" x14ac:dyDescent="0.25"/>
    <row r="23474" hidden="1" x14ac:dyDescent="0.25"/>
    <row r="23475" hidden="1" x14ac:dyDescent="0.25"/>
    <row r="23476" hidden="1" x14ac:dyDescent="0.25"/>
    <row r="23477" hidden="1" x14ac:dyDescent="0.25"/>
    <row r="23478" hidden="1" x14ac:dyDescent="0.25"/>
    <row r="23479" hidden="1" x14ac:dyDescent="0.25"/>
    <row r="23480" hidden="1" x14ac:dyDescent="0.25"/>
    <row r="23481" hidden="1" x14ac:dyDescent="0.25"/>
    <row r="23482" hidden="1" x14ac:dyDescent="0.25"/>
    <row r="23483" hidden="1" x14ac:dyDescent="0.25"/>
    <row r="23484" hidden="1" x14ac:dyDescent="0.25"/>
    <row r="23485" hidden="1" x14ac:dyDescent="0.25"/>
    <row r="23486" hidden="1" x14ac:dyDescent="0.25"/>
    <row r="23487" hidden="1" x14ac:dyDescent="0.25"/>
    <row r="23488" hidden="1" x14ac:dyDescent="0.25"/>
    <row r="23489" hidden="1" x14ac:dyDescent="0.25"/>
    <row r="23490" hidden="1" x14ac:dyDescent="0.25"/>
    <row r="23491" hidden="1" x14ac:dyDescent="0.25"/>
    <row r="23492" hidden="1" x14ac:dyDescent="0.25"/>
    <row r="23493" hidden="1" x14ac:dyDescent="0.25"/>
    <row r="23494" hidden="1" x14ac:dyDescent="0.25"/>
    <row r="23495" hidden="1" x14ac:dyDescent="0.25"/>
    <row r="23496" hidden="1" x14ac:dyDescent="0.25"/>
    <row r="23497" hidden="1" x14ac:dyDescent="0.25"/>
    <row r="23498" hidden="1" x14ac:dyDescent="0.25"/>
    <row r="23499" hidden="1" x14ac:dyDescent="0.25"/>
    <row r="23500" hidden="1" x14ac:dyDescent="0.25"/>
    <row r="23501" hidden="1" x14ac:dyDescent="0.25"/>
    <row r="23502" hidden="1" x14ac:dyDescent="0.25"/>
    <row r="23503" hidden="1" x14ac:dyDescent="0.25"/>
    <row r="23504" hidden="1" x14ac:dyDescent="0.25"/>
    <row r="23505" hidden="1" x14ac:dyDescent="0.25"/>
    <row r="23506" hidden="1" x14ac:dyDescent="0.25"/>
    <row r="23507" hidden="1" x14ac:dyDescent="0.25"/>
    <row r="23508" hidden="1" x14ac:dyDescent="0.25"/>
    <row r="23509" hidden="1" x14ac:dyDescent="0.25"/>
    <row r="23510" hidden="1" x14ac:dyDescent="0.25"/>
    <row r="23511" hidden="1" x14ac:dyDescent="0.25"/>
    <row r="23512" hidden="1" x14ac:dyDescent="0.25"/>
    <row r="23513" hidden="1" x14ac:dyDescent="0.25"/>
    <row r="23514" hidden="1" x14ac:dyDescent="0.25"/>
    <row r="23515" hidden="1" x14ac:dyDescent="0.25"/>
    <row r="23516" hidden="1" x14ac:dyDescent="0.25"/>
    <row r="23517" hidden="1" x14ac:dyDescent="0.25"/>
    <row r="23518" hidden="1" x14ac:dyDescent="0.25"/>
    <row r="23519" hidden="1" x14ac:dyDescent="0.25"/>
    <row r="23520" hidden="1" x14ac:dyDescent="0.25"/>
    <row r="23521" hidden="1" x14ac:dyDescent="0.25"/>
    <row r="23522" hidden="1" x14ac:dyDescent="0.25"/>
    <row r="23523" hidden="1" x14ac:dyDescent="0.25"/>
    <row r="23524" hidden="1" x14ac:dyDescent="0.25"/>
    <row r="23525" hidden="1" x14ac:dyDescent="0.25"/>
    <row r="23526" hidden="1" x14ac:dyDescent="0.25"/>
    <row r="23527" hidden="1" x14ac:dyDescent="0.25"/>
    <row r="23528" hidden="1" x14ac:dyDescent="0.25"/>
    <row r="23529" hidden="1" x14ac:dyDescent="0.25"/>
    <row r="23530" hidden="1" x14ac:dyDescent="0.25"/>
    <row r="23531" hidden="1" x14ac:dyDescent="0.25"/>
    <row r="23532" hidden="1" x14ac:dyDescent="0.25"/>
    <row r="23533" hidden="1" x14ac:dyDescent="0.25"/>
    <row r="23534" hidden="1" x14ac:dyDescent="0.25"/>
    <row r="23535" hidden="1" x14ac:dyDescent="0.25"/>
    <row r="23536" hidden="1" x14ac:dyDescent="0.25"/>
    <row r="23537" hidden="1" x14ac:dyDescent="0.25"/>
    <row r="23538" hidden="1" x14ac:dyDescent="0.25"/>
    <row r="23539" hidden="1" x14ac:dyDescent="0.25"/>
    <row r="23540" hidden="1" x14ac:dyDescent="0.25"/>
    <row r="23541" hidden="1" x14ac:dyDescent="0.25"/>
    <row r="23542" hidden="1" x14ac:dyDescent="0.25"/>
    <row r="23543" hidden="1" x14ac:dyDescent="0.25"/>
    <row r="23544" hidden="1" x14ac:dyDescent="0.25"/>
    <row r="23545" hidden="1" x14ac:dyDescent="0.25"/>
    <row r="23546" hidden="1" x14ac:dyDescent="0.25"/>
    <row r="23547" hidden="1" x14ac:dyDescent="0.25"/>
    <row r="23548" hidden="1" x14ac:dyDescent="0.25"/>
    <row r="23549" hidden="1" x14ac:dyDescent="0.25"/>
    <row r="23550" hidden="1" x14ac:dyDescent="0.25"/>
    <row r="23551" hidden="1" x14ac:dyDescent="0.25"/>
    <row r="23552" hidden="1" x14ac:dyDescent="0.25"/>
    <row r="23553" hidden="1" x14ac:dyDescent="0.25"/>
    <row r="23554" hidden="1" x14ac:dyDescent="0.25"/>
    <row r="23555" hidden="1" x14ac:dyDescent="0.25"/>
    <row r="23556" hidden="1" x14ac:dyDescent="0.25"/>
    <row r="23557" hidden="1" x14ac:dyDescent="0.25"/>
    <row r="23558" hidden="1" x14ac:dyDescent="0.25"/>
    <row r="23559" hidden="1" x14ac:dyDescent="0.25"/>
    <row r="23560" hidden="1" x14ac:dyDescent="0.25"/>
    <row r="23561" hidden="1" x14ac:dyDescent="0.25"/>
    <row r="23562" hidden="1" x14ac:dyDescent="0.25"/>
    <row r="23563" hidden="1" x14ac:dyDescent="0.25"/>
    <row r="23564" hidden="1" x14ac:dyDescent="0.25"/>
    <row r="23565" hidden="1" x14ac:dyDescent="0.25"/>
    <row r="23566" hidden="1" x14ac:dyDescent="0.25"/>
    <row r="23567" hidden="1" x14ac:dyDescent="0.25"/>
    <row r="23568" hidden="1" x14ac:dyDescent="0.25"/>
    <row r="23569" hidden="1" x14ac:dyDescent="0.25"/>
    <row r="23570" hidden="1" x14ac:dyDescent="0.25"/>
    <row r="23571" hidden="1" x14ac:dyDescent="0.25"/>
    <row r="23572" hidden="1" x14ac:dyDescent="0.25"/>
    <row r="23573" hidden="1" x14ac:dyDescent="0.25"/>
    <row r="23574" hidden="1" x14ac:dyDescent="0.25"/>
    <row r="23575" hidden="1" x14ac:dyDescent="0.25"/>
    <row r="23576" hidden="1" x14ac:dyDescent="0.25"/>
    <row r="23577" hidden="1" x14ac:dyDescent="0.25"/>
    <row r="23578" hidden="1" x14ac:dyDescent="0.25"/>
    <row r="23579" hidden="1" x14ac:dyDescent="0.25"/>
    <row r="23580" hidden="1" x14ac:dyDescent="0.25"/>
    <row r="23581" hidden="1" x14ac:dyDescent="0.25"/>
    <row r="23582" hidden="1" x14ac:dyDescent="0.25"/>
    <row r="23583" hidden="1" x14ac:dyDescent="0.25"/>
    <row r="23584" hidden="1" x14ac:dyDescent="0.25"/>
    <row r="23585" hidden="1" x14ac:dyDescent="0.25"/>
    <row r="23586" hidden="1" x14ac:dyDescent="0.25"/>
    <row r="23587" hidden="1" x14ac:dyDescent="0.25"/>
    <row r="23588" hidden="1" x14ac:dyDescent="0.25"/>
    <row r="23589" hidden="1" x14ac:dyDescent="0.25"/>
    <row r="23590" hidden="1" x14ac:dyDescent="0.25"/>
    <row r="23591" hidden="1" x14ac:dyDescent="0.25"/>
    <row r="23592" hidden="1" x14ac:dyDescent="0.25"/>
    <row r="23593" hidden="1" x14ac:dyDescent="0.25"/>
    <row r="23594" hidden="1" x14ac:dyDescent="0.25"/>
    <row r="23595" hidden="1" x14ac:dyDescent="0.25"/>
    <row r="23596" hidden="1" x14ac:dyDescent="0.25"/>
    <row r="23597" hidden="1" x14ac:dyDescent="0.25"/>
    <row r="23598" hidden="1" x14ac:dyDescent="0.25"/>
    <row r="23599" hidden="1" x14ac:dyDescent="0.25"/>
    <row r="23600" hidden="1" x14ac:dyDescent="0.25"/>
    <row r="23601" hidden="1" x14ac:dyDescent="0.25"/>
    <row r="23602" hidden="1" x14ac:dyDescent="0.25"/>
    <row r="23603" hidden="1" x14ac:dyDescent="0.25"/>
    <row r="23604" hidden="1" x14ac:dyDescent="0.25"/>
    <row r="23605" hidden="1" x14ac:dyDescent="0.25"/>
    <row r="23606" hidden="1" x14ac:dyDescent="0.25"/>
    <row r="23607" hidden="1" x14ac:dyDescent="0.25"/>
    <row r="23608" hidden="1" x14ac:dyDescent="0.25"/>
    <row r="23609" hidden="1" x14ac:dyDescent="0.25"/>
    <row r="23610" hidden="1" x14ac:dyDescent="0.25"/>
    <row r="23611" hidden="1" x14ac:dyDescent="0.25"/>
    <row r="23612" hidden="1" x14ac:dyDescent="0.25"/>
    <row r="23613" hidden="1" x14ac:dyDescent="0.25"/>
    <row r="23614" hidden="1" x14ac:dyDescent="0.25"/>
    <row r="23615" hidden="1" x14ac:dyDescent="0.25"/>
    <row r="23616" hidden="1" x14ac:dyDescent="0.25"/>
    <row r="23617" hidden="1" x14ac:dyDescent="0.25"/>
    <row r="23618" hidden="1" x14ac:dyDescent="0.25"/>
    <row r="23619" hidden="1" x14ac:dyDescent="0.25"/>
    <row r="23620" hidden="1" x14ac:dyDescent="0.25"/>
    <row r="23621" hidden="1" x14ac:dyDescent="0.25"/>
    <row r="23622" hidden="1" x14ac:dyDescent="0.25"/>
    <row r="23623" hidden="1" x14ac:dyDescent="0.25"/>
    <row r="23624" hidden="1" x14ac:dyDescent="0.25"/>
    <row r="23625" hidden="1" x14ac:dyDescent="0.25"/>
    <row r="23626" hidden="1" x14ac:dyDescent="0.25"/>
    <row r="23627" hidden="1" x14ac:dyDescent="0.25"/>
    <row r="23628" hidden="1" x14ac:dyDescent="0.25"/>
    <row r="23629" hidden="1" x14ac:dyDescent="0.25"/>
    <row r="23630" hidden="1" x14ac:dyDescent="0.25"/>
    <row r="23631" hidden="1" x14ac:dyDescent="0.25"/>
    <row r="23632" hidden="1" x14ac:dyDescent="0.25"/>
    <row r="23633" hidden="1" x14ac:dyDescent="0.25"/>
    <row r="23634" hidden="1" x14ac:dyDescent="0.25"/>
    <row r="23635" hidden="1" x14ac:dyDescent="0.25"/>
    <row r="23636" hidden="1" x14ac:dyDescent="0.25"/>
    <row r="23637" hidden="1" x14ac:dyDescent="0.25"/>
    <row r="23638" hidden="1" x14ac:dyDescent="0.25"/>
    <row r="23639" hidden="1" x14ac:dyDescent="0.25"/>
    <row r="23640" hidden="1" x14ac:dyDescent="0.25"/>
    <row r="23641" hidden="1" x14ac:dyDescent="0.25"/>
    <row r="23642" hidden="1" x14ac:dyDescent="0.25"/>
    <row r="23643" hidden="1" x14ac:dyDescent="0.25"/>
    <row r="23644" hidden="1" x14ac:dyDescent="0.25"/>
    <row r="23645" hidden="1" x14ac:dyDescent="0.25"/>
    <row r="23646" hidden="1" x14ac:dyDescent="0.25"/>
    <row r="23647" hidden="1" x14ac:dyDescent="0.25"/>
    <row r="23648" hidden="1" x14ac:dyDescent="0.25"/>
    <row r="23649" hidden="1" x14ac:dyDescent="0.25"/>
    <row r="23650" hidden="1" x14ac:dyDescent="0.25"/>
    <row r="23651" hidden="1" x14ac:dyDescent="0.25"/>
    <row r="23652" hidden="1" x14ac:dyDescent="0.25"/>
    <row r="23653" hidden="1" x14ac:dyDescent="0.25"/>
    <row r="23654" hidden="1" x14ac:dyDescent="0.25"/>
    <row r="23655" hidden="1" x14ac:dyDescent="0.25"/>
    <row r="23656" hidden="1" x14ac:dyDescent="0.25"/>
    <row r="23657" hidden="1" x14ac:dyDescent="0.25"/>
    <row r="23658" hidden="1" x14ac:dyDescent="0.25"/>
    <row r="23659" hidden="1" x14ac:dyDescent="0.25"/>
    <row r="23660" hidden="1" x14ac:dyDescent="0.25"/>
    <row r="23661" hidden="1" x14ac:dyDescent="0.25"/>
    <row r="23662" hidden="1" x14ac:dyDescent="0.25"/>
    <row r="23663" hidden="1" x14ac:dyDescent="0.25"/>
    <row r="23664" hidden="1" x14ac:dyDescent="0.25"/>
    <row r="23665" hidden="1" x14ac:dyDescent="0.25"/>
    <row r="23666" hidden="1" x14ac:dyDescent="0.25"/>
    <row r="23667" hidden="1" x14ac:dyDescent="0.25"/>
    <row r="23668" hidden="1" x14ac:dyDescent="0.25"/>
    <row r="23669" hidden="1" x14ac:dyDescent="0.25"/>
    <row r="23670" hidden="1" x14ac:dyDescent="0.25"/>
    <row r="23671" hidden="1" x14ac:dyDescent="0.25"/>
    <row r="23672" hidden="1" x14ac:dyDescent="0.25"/>
    <row r="23673" hidden="1" x14ac:dyDescent="0.25"/>
    <row r="23674" hidden="1" x14ac:dyDescent="0.25"/>
    <row r="23675" hidden="1" x14ac:dyDescent="0.25"/>
    <row r="23676" hidden="1" x14ac:dyDescent="0.25"/>
    <row r="23677" hidden="1" x14ac:dyDescent="0.25"/>
    <row r="23678" hidden="1" x14ac:dyDescent="0.25"/>
    <row r="23679" hidden="1" x14ac:dyDescent="0.25"/>
    <row r="23680" hidden="1" x14ac:dyDescent="0.25"/>
    <row r="23681" hidden="1" x14ac:dyDescent="0.25"/>
    <row r="23682" hidden="1" x14ac:dyDescent="0.25"/>
    <row r="23683" hidden="1" x14ac:dyDescent="0.25"/>
    <row r="23684" hidden="1" x14ac:dyDescent="0.25"/>
    <row r="23685" hidden="1" x14ac:dyDescent="0.25"/>
    <row r="23686" hidden="1" x14ac:dyDescent="0.25"/>
    <row r="23687" hidden="1" x14ac:dyDescent="0.25"/>
    <row r="23688" hidden="1" x14ac:dyDescent="0.25"/>
    <row r="23689" hidden="1" x14ac:dyDescent="0.25"/>
    <row r="23690" hidden="1" x14ac:dyDescent="0.25"/>
    <row r="23691" hidden="1" x14ac:dyDescent="0.25"/>
    <row r="23692" hidden="1" x14ac:dyDescent="0.25"/>
    <row r="23693" hidden="1" x14ac:dyDescent="0.25"/>
    <row r="23694" hidden="1" x14ac:dyDescent="0.25"/>
    <row r="23695" hidden="1" x14ac:dyDescent="0.25"/>
    <row r="23696" hidden="1" x14ac:dyDescent="0.25"/>
    <row r="23697" hidden="1" x14ac:dyDescent="0.25"/>
    <row r="23698" hidden="1" x14ac:dyDescent="0.25"/>
    <row r="23699" hidden="1" x14ac:dyDescent="0.25"/>
    <row r="23700" hidden="1" x14ac:dyDescent="0.25"/>
    <row r="23701" hidden="1" x14ac:dyDescent="0.25"/>
    <row r="23702" hidden="1" x14ac:dyDescent="0.25"/>
    <row r="23703" hidden="1" x14ac:dyDescent="0.25"/>
    <row r="23704" hidden="1" x14ac:dyDescent="0.25"/>
    <row r="23705" hidden="1" x14ac:dyDescent="0.25"/>
    <row r="23706" hidden="1" x14ac:dyDescent="0.25"/>
    <row r="23707" hidden="1" x14ac:dyDescent="0.25"/>
    <row r="23708" hidden="1" x14ac:dyDescent="0.25"/>
    <row r="23709" hidden="1" x14ac:dyDescent="0.25"/>
    <row r="23710" hidden="1" x14ac:dyDescent="0.25"/>
    <row r="23711" hidden="1" x14ac:dyDescent="0.25"/>
    <row r="23712" hidden="1" x14ac:dyDescent="0.25"/>
    <row r="23713" hidden="1" x14ac:dyDescent="0.25"/>
    <row r="23714" hidden="1" x14ac:dyDescent="0.25"/>
    <row r="23715" hidden="1" x14ac:dyDescent="0.25"/>
    <row r="23716" hidden="1" x14ac:dyDescent="0.25"/>
    <row r="23717" hidden="1" x14ac:dyDescent="0.25"/>
    <row r="23718" hidden="1" x14ac:dyDescent="0.25"/>
    <row r="23719" hidden="1" x14ac:dyDescent="0.25"/>
    <row r="23720" hidden="1" x14ac:dyDescent="0.25"/>
    <row r="23721" hidden="1" x14ac:dyDescent="0.25"/>
    <row r="23722" hidden="1" x14ac:dyDescent="0.25"/>
    <row r="23723" hidden="1" x14ac:dyDescent="0.25"/>
    <row r="23724" hidden="1" x14ac:dyDescent="0.25"/>
    <row r="23725" hidden="1" x14ac:dyDescent="0.25"/>
    <row r="23726" hidden="1" x14ac:dyDescent="0.25"/>
    <row r="23727" hidden="1" x14ac:dyDescent="0.25"/>
    <row r="23728" hidden="1" x14ac:dyDescent="0.25"/>
    <row r="23729" hidden="1" x14ac:dyDescent="0.25"/>
    <row r="23730" hidden="1" x14ac:dyDescent="0.25"/>
    <row r="23731" hidden="1" x14ac:dyDescent="0.25"/>
    <row r="23732" hidden="1" x14ac:dyDescent="0.25"/>
    <row r="23733" hidden="1" x14ac:dyDescent="0.25"/>
    <row r="23734" hidden="1" x14ac:dyDescent="0.25"/>
    <row r="23735" hidden="1" x14ac:dyDescent="0.25"/>
    <row r="23736" hidden="1" x14ac:dyDescent="0.25"/>
    <row r="23737" hidden="1" x14ac:dyDescent="0.25"/>
    <row r="23738" hidden="1" x14ac:dyDescent="0.25"/>
    <row r="23739" hidden="1" x14ac:dyDescent="0.25"/>
    <row r="23740" hidden="1" x14ac:dyDescent="0.25"/>
    <row r="23741" hidden="1" x14ac:dyDescent="0.25"/>
    <row r="23742" hidden="1" x14ac:dyDescent="0.25"/>
    <row r="23743" hidden="1" x14ac:dyDescent="0.25"/>
    <row r="23744" hidden="1" x14ac:dyDescent="0.25"/>
    <row r="23745" hidden="1" x14ac:dyDescent="0.25"/>
    <row r="23746" hidden="1" x14ac:dyDescent="0.25"/>
    <row r="23747" hidden="1" x14ac:dyDescent="0.25"/>
    <row r="23748" hidden="1" x14ac:dyDescent="0.25"/>
    <row r="23749" hidden="1" x14ac:dyDescent="0.25"/>
    <row r="23750" hidden="1" x14ac:dyDescent="0.25"/>
    <row r="23751" hidden="1" x14ac:dyDescent="0.25"/>
    <row r="23752" hidden="1" x14ac:dyDescent="0.25"/>
    <row r="23753" hidden="1" x14ac:dyDescent="0.25"/>
    <row r="23754" hidden="1" x14ac:dyDescent="0.25"/>
    <row r="23755" hidden="1" x14ac:dyDescent="0.25"/>
    <row r="23756" hidden="1" x14ac:dyDescent="0.25"/>
    <row r="23757" hidden="1" x14ac:dyDescent="0.25"/>
    <row r="23758" ht="30" hidden="1" customHeight="1" x14ac:dyDescent="0.25"/>
    <row r="23759" hidden="1" x14ac:dyDescent="0.25"/>
    <row r="23760" hidden="1" x14ac:dyDescent="0.25"/>
    <row r="23761" hidden="1" x14ac:dyDescent="0.25"/>
    <row r="23762" hidden="1" x14ac:dyDescent="0.25"/>
    <row r="23763" hidden="1" x14ac:dyDescent="0.25"/>
    <row r="23764" hidden="1" x14ac:dyDescent="0.25"/>
    <row r="23765" hidden="1" x14ac:dyDescent="0.25"/>
    <row r="23766" hidden="1" x14ac:dyDescent="0.25"/>
    <row r="23767" hidden="1" x14ac:dyDescent="0.25"/>
    <row r="23768" hidden="1" x14ac:dyDescent="0.25"/>
    <row r="23769" hidden="1" x14ac:dyDescent="0.25"/>
    <row r="23770" hidden="1" x14ac:dyDescent="0.25"/>
    <row r="23771" hidden="1" x14ac:dyDescent="0.25"/>
    <row r="23772" hidden="1" x14ac:dyDescent="0.25"/>
    <row r="23773" hidden="1" x14ac:dyDescent="0.25"/>
    <row r="23774" hidden="1" x14ac:dyDescent="0.25"/>
    <row r="23775" hidden="1" x14ac:dyDescent="0.25"/>
    <row r="23776" hidden="1" x14ac:dyDescent="0.25"/>
    <row r="23777" hidden="1" x14ac:dyDescent="0.25"/>
    <row r="23778" hidden="1" x14ac:dyDescent="0.25"/>
    <row r="23779" hidden="1" x14ac:dyDescent="0.25"/>
    <row r="23780" hidden="1" x14ac:dyDescent="0.25"/>
    <row r="23781" hidden="1" x14ac:dyDescent="0.25"/>
    <row r="23782" hidden="1" x14ac:dyDescent="0.25"/>
    <row r="23783" hidden="1" x14ac:dyDescent="0.25"/>
    <row r="23784" hidden="1" x14ac:dyDescent="0.25"/>
    <row r="23785" hidden="1" x14ac:dyDescent="0.25"/>
    <row r="23786" hidden="1" x14ac:dyDescent="0.25"/>
    <row r="23787" hidden="1" x14ac:dyDescent="0.25"/>
    <row r="23788" hidden="1" x14ac:dyDescent="0.25"/>
    <row r="23789" hidden="1" x14ac:dyDescent="0.25"/>
    <row r="23790" hidden="1" x14ac:dyDescent="0.25"/>
    <row r="23791" hidden="1" x14ac:dyDescent="0.25"/>
    <row r="23792" hidden="1" x14ac:dyDescent="0.25"/>
    <row r="23793" hidden="1" x14ac:dyDescent="0.25"/>
    <row r="23794" hidden="1" x14ac:dyDescent="0.25"/>
    <row r="23795" hidden="1" x14ac:dyDescent="0.25"/>
    <row r="23796" hidden="1" x14ac:dyDescent="0.25"/>
    <row r="23797" hidden="1" x14ac:dyDescent="0.25"/>
    <row r="23798" hidden="1" x14ac:dyDescent="0.25"/>
    <row r="23799" hidden="1" x14ac:dyDescent="0.25"/>
    <row r="23800" hidden="1" x14ac:dyDescent="0.25"/>
    <row r="23801" hidden="1" x14ac:dyDescent="0.25"/>
    <row r="23802" hidden="1" x14ac:dyDescent="0.25"/>
    <row r="23803" hidden="1" x14ac:dyDescent="0.25"/>
    <row r="23804" hidden="1" x14ac:dyDescent="0.25"/>
    <row r="23805" hidden="1" x14ac:dyDescent="0.25"/>
    <row r="23806" hidden="1" x14ac:dyDescent="0.25"/>
    <row r="23807" hidden="1" x14ac:dyDescent="0.25"/>
    <row r="23808" hidden="1" x14ac:dyDescent="0.25"/>
    <row r="23809" hidden="1" x14ac:dyDescent="0.25"/>
    <row r="23810" hidden="1" x14ac:dyDescent="0.25"/>
    <row r="23811" hidden="1" x14ac:dyDescent="0.25"/>
    <row r="23812" hidden="1" x14ac:dyDescent="0.25"/>
    <row r="23813" hidden="1" x14ac:dyDescent="0.25"/>
    <row r="23814" hidden="1" x14ac:dyDescent="0.25"/>
    <row r="23815" hidden="1" x14ac:dyDescent="0.25"/>
    <row r="23816" hidden="1" x14ac:dyDescent="0.25"/>
    <row r="23817" hidden="1" x14ac:dyDescent="0.25"/>
    <row r="23818" hidden="1" x14ac:dyDescent="0.25"/>
    <row r="23819" hidden="1" x14ac:dyDescent="0.25"/>
    <row r="23820" hidden="1" x14ac:dyDescent="0.25"/>
    <row r="23821" hidden="1" x14ac:dyDescent="0.25"/>
    <row r="23822" hidden="1" x14ac:dyDescent="0.25"/>
    <row r="23823" hidden="1" x14ac:dyDescent="0.25"/>
    <row r="23824" hidden="1" x14ac:dyDescent="0.25"/>
    <row r="23825" hidden="1" x14ac:dyDescent="0.25"/>
    <row r="23826" hidden="1" x14ac:dyDescent="0.25"/>
    <row r="23827" hidden="1" x14ac:dyDescent="0.25"/>
    <row r="23828" hidden="1" x14ac:dyDescent="0.25"/>
    <row r="23829" hidden="1" x14ac:dyDescent="0.25"/>
    <row r="23830" hidden="1" x14ac:dyDescent="0.25"/>
    <row r="23831" hidden="1" x14ac:dyDescent="0.25"/>
    <row r="23832" hidden="1" x14ac:dyDescent="0.25"/>
    <row r="23833" hidden="1" x14ac:dyDescent="0.25"/>
    <row r="23834" hidden="1" x14ac:dyDescent="0.25"/>
    <row r="23835" hidden="1" x14ac:dyDescent="0.25"/>
    <row r="23836" hidden="1" x14ac:dyDescent="0.25"/>
    <row r="23837" hidden="1" x14ac:dyDescent="0.25"/>
    <row r="23838" hidden="1" x14ac:dyDescent="0.25"/>
    <row r="23839" hidden="1" x14ac:dyDescent="0.25"/>
    <row r="23840" hidden="1" x14ac:dyDescent="0.25"/>
    <row r="23841" hidden="1" x14ac:dyDescent="0.25"/>
    <row r="23842" hidden="1" x14ac:dyDescent="0.25"/>
    <row r="23843" hidden="1" x14ac:dyDescent="0.25"/>
    <row r="23844" hidden="1" x14ac:dyDescent="0.25"/>
    <row r="23845" hidden="1" x14ac:dyDescent="0.25"/>
    <row r="23846" hidden="1" x14ac:dyDescent="0.25"/>
    <row r="23847" hidden="1" x14ac:dyDescent="0.25"/>
    <row r="23848" hidden="1" x14ac:dyDescent="0.25"/>
    <row r="23849" hidden="1" x14ac:dyDescent="0.25"/>
    <row r="23850" hidden="1" x14ac:dyDescent="0.25"/>
    <row r="23851" hidden="1" x14ac:dyDescent="0.25"/>
    <row r="23852" hidden="1" x14ac:dyDescent="0.25"/>
    <row r="23853" hidden="1" x14ac:dyDescent="0.25"/>
    <row r="23854" hidden="1" x14ac:dyDescent="0.25"/>
    <row r="23855" hidden="1" x14ac:dyDescent="0.25"/>
    <row r="23856" hidden="1" x14ac:dyDescent="0.25"/>
    <row r="23857" hidden="1" x14ac:dyDescent="0.25"/>
    <row r="23858" hidden="1" x14ac:dyDescent="0.25"/>
    <row r="23859" hidden="1" x14ac:dyDescent="0.25"/>
    <row r="23860" hidden="1" x14ac:dyDescent="0.25"/>
    <row r="23861" hidden="1" x14ac:dyDescent="0.25"/>
    <row r="23862" hidden="1" x14ac:dyDescent="0.25"/>
    <row r="23863" hidden="1" x14ac:dyDescent="0.25"/>
    <row r="23864" hidden="1" x14ac:dyDescent="0.25"/>
    <row r="23865" hidden="1" x14ac:dyDescent="0.25"/>
    <row r="23866" hidden="1" x14ac:dyDescent="0.25"/>
    <row r="23867" hidden="1" x14ac:dyDescent="0.25"/>
    <row r="23868" hidden="1" x14ac:dyDescent="0.25"/>
    <row r="23869" hidden="1" x14ac:dyDescent="0.25"/>
    <row r="23870" hidden="1" x14ac:dyDescent="0.25"/>
    <row r="23871" hidden="1" x14ac:dyDescent="0.25"/>
    <row r="23872" hidden="1" x14ac:dyDescent="0.25"/>
    <row r="23873" hidden="1" x14ac:dyDescent="0.25"/>
    <row r="23874" hidden="1" x14ac:dyDescent="0.25"/>
    <row r="23875" hidden="1" x14ac:dyDescent="0.25"/>
    <row r="23876" hidden="1" x14ac:dyDescent="0.25"/>
    <row r="23877" hidden="1" x14ac:dyDescent="0.25"/>
    <row r="23878" hidden="1" x14ac:dyDescent="0.25"/>
    <row r="23879" hidden="1" x14ac:dyDescent="0.25"/>
    <row r="23880" hidden="1" x14ac:dyDescent="0.25"/>
    <row r="23881" hidden="1" x14ac:dyDescent="0.25"/>
    <row r="23882" hidden="1" x14ac:dyDescent="0.25"/>
    <row r="23883" hidden="1" x14ac:dyDescent="0.25"/>
    <row r="23884" hidden="1" x14ac:dyDescent="0.25"/>
    <row r="23885" hidden="1" x14ac:dyDescent="0.25"/>
    <row r="23886" hidden="1" x14ac:dyDescent="0.25"/>
    <row r="23887" hidden="1" x14ac:dyDescent="0.25"/>
    <row r="23888" hidden="1" x14ac:dyDescent="0.25"/>
    <row r="23889" hidden="1" x14ac:dyDescent="0.25"/>
    <row r="23890" hidden="1" x14ac:dyDescent="0.25"/>
    <row r="23891" hidden="1" x14ac:dyDescent="0.25"/>
    <row r="23892" hidden="1" x14ac:dyDescent="0.25"/>
    <row r="23893" hidden="1" x14ac:dyDescent="0.25"/>
    <row r="23894" hidden="1" x14ac:dyDescent="0.25"/>
    <row r="23895" hidden="1" x14ac:dyDescent="0.25"/>
    <row r="23896" hidden="1" x14ac:dyDescent="0.25"/>
    <row r="23897" hidden="1" x14ac:dyDescent="0.25"/>
    <row r="23898" hidden="1" x14ac:dyDescent="0.25"/>
    <row r="23899" hidden="1" x14ac:dyDescent="0.25"/>
    <row r="23900" hidden="1" x14ac:dyDescent="0.25"/>
    <row r="23901" hidden="1" x14ac:dyDescent="0.25"/>
    <row r="23902" hidden="1" x14ac:dyDescent="0.25"/>
    <row r="23903" hidden="1" x14ac:dyDescent="0.25"/>
    <row r="23904" hidden="1" x14ac:dyDescent="0.25"/>
    <row r="23905" hidden="1" x14ac:dyDescent="0.25"/>
    <row r="23906" hidden="1" x14ac:dyDescent="0.25"/>
    <row r="23907" hidden="1" x14ac:dyDescent="0.25"/>
    <row r="23908" hidden="1" x14ac:dyDescent="0.25"/>
    <row r="23909" hidden="1" x14ac:dyDescent="0.25"/>
    <row r="23910" hidden="1" x14ac:dyDescent="0.25"/>
    <row r="23911" hidden="1" x14ac:dyDescent="0.25"/>
    <row r="23912" hidden="1" x14ac:dyDescent="0.25"/>
    <row r="23913" hidden="1" x14ac:dyDescent="0.25"/>
    <row r="23914" hidden="1" x14ac:dyDescent="0.25"/>
    <row r="23915" hidden="1" x14ac:dyDescent="0.25"/>
    <row r="23916" hidden="1" x14ac:dyDescent="0.25"/>
    <row r="23917" hidden="1" x14ac:dyDescent="0.25"/>
    <row r="23918" hidden="1" x14ac:dyDescent="0.25"/>
    <row r="23919" hidden="1" x14ac:dyDescent="0.25"/>
    <row r="23920" hidden="1" x14ac:dyDescent="0.25"/>
    <row r="23921" hidden="1" x14ac:dyDescent="0.25"/>
    <row r="23922" hidden="1" x14ac:dyDescent="0.25"/>
    <row r="23923" hidden="1" x14ac:dyDescent="0.25"/>
    <row r="23924" hidden="1" x14ac:dyDescent="0.25"/>
    <row r="23925" hidden="1" x14ac:dyDescent="0.25"/>
    <row r="23926" hidden="1" x14ac:dyDescent="0.25"/>
    <row r="23927" hidden="1" x14ac:dyDescent="0.25"/>
    <row r="23928" hidden="1" x14ac:dyDescent="0.25"/>
    <row r="23929" hidden="1" x14ac:dyDescent="0.25"/>
    <row r="23930" hidden="1" x14ac:dyDescent="0.25"/>
    <row r="23931" hidden="1" x14ac:dyDescent="0.25"/>
    <row r="23932" hidden="1" x14ac:dyDescent="0.25"/>
    <row r="23933" hidden="1" x14ac:dyDescent="0.25"/>
    <row r="23934" hidden="1" x14ac:dyDescent="0.25"/>
    <row r="23935" hidden="1" x14ac:dyDescent="0.25"/>
    <row r="23936" hidden="1" x14ac:dyDescent="0.25"/>
    <row r="23937" hidden="1" x14ac:dyDescent="0.25"/>
    <row r="23938" hidden="1" x14ac:dyDescent="0.25"/>
    <row r="23939" hidden="1" x14ac:dyDescent="0.25"/>
    <row r="23940" hidden="1" x14ac:dyDescent="0.25"/>
    <row r="23941" hidden="1" x14ac:dyDescent="0.25"/>
    <row r="23942" hidden="1" x14ac:dyDescent="0.25"/>
    <row r="23943" hidden="1" x14ac:dyDescent="0.25"/>
    <row r="23944" hidden="1" x14ac:dyDescent="0.25"/>
    <row r="23945" hidden="1" x14ac:dyDescent="0.25"/>
    <row r="23946" hidden="1" x14ac:dyDescent="0.25"/>
    <row r="23947" hidden="1" x14ac:dyDescent="0.25"/>
    <row r="23948" hidden="1" x14ac:dyDescent="0.25"/>
    <row r="23949" hidden="1" x14ac:dyDescent="0.25"/>
    <row r="23950" hidden="1" x14ac:dyDescent="0.25"/>
    <row r="23951" hidden="1" x14ac:dyDescent="0.25"/>
    <row r="23952" hidden="1" x14ac:dyDescent="0.25"/>
    <row r="23953" hidden="1" x14ac:dyDescent="0.25"/>
    <row r="23954" hidden="1" x14ac:dyDescent="0.25"/>
    <row r="23955" hidden="1" x14ac:dyDescent="0.25"/>
    <row r="23956" hidden="1" x14ac:dyDescent="0.25"/>
    <row r="23957" hidden="1" x14ac:dyDescent="0.25"/>
    <row r="23958" hidden="1" x14ac:dyDescent="0.25"/>
    <row r="23959" hidden="1" x14ac:dyDescent="0.25"/>
    <row r="23960" hidden="1" x14ac:dyDescent="0.25"/>
    <row r="23961" hidden="1" x14ac:dyDescent="0.25"/>
    <row r="23962" hidden="1" x14ac:dyDescent="0.25"/>
    <row r="23963" hidden="1" x14ac:dyDescent="0.25"/>
    <row r="23964" hidden="1" x14ac:dyDescent="0.25"/>
    <row r="23965" hidden="1" x14ac:dyDescent="0.25"/>
    <row r="23966" hidden="1" x14ac:dyDescent="0.25"/>
    <row r="23967" hidden="1" x14ac:dyDescent="0.25"/>
    <row r="23968" hidden="1" x14ac:dyDescent="0.25"/>
    <row r="23969" hidden="1" x14ac:dyDescent="0.25"/>
    <row r="23970" hidden="1" x14ac:dyDescent="0.25"/>
    <row r="23971" hidden="1" x14ac:dyDescent="0.25"/>
    <row r="23972" hidden="1" x14ac:dyDescent="0.25"/>
    <row r="23973" hidden="1" x14ac:dyDescent="0.25"/>
    <row r="23974" hidden="1" x14ac:dyDescent="0.25"/>
    <row r="23975" hidden="1" x14ac:dyDescent="0.25"/>
    <row r="23976" hidden="1" x14ac:dyDescent="0.25"/>
    <row r="23977" hidden="1" x14ac:dyDescent="0.25"/>
    <row r="23978" hidden="1" x14ac:dyDescent="0.25"/>
    <row r="23979" hidden="1" x14ac:dyDescent="0.25"/>
    <row r="23980" hidden="1" x14ac:dyDescent="0.25"/>
    <row r="23981" hidden="1" x14ac:dyDescent="0.25"/>
    <row r="23982" hidden="1" x14ac:dyDescent="0.25"/>
    <row r="23983" hidden="1" x14ac:dyDescent="0.25"/>
    <row r="23984" hidden="1" x14ac:dyDescent="0.25"/>
    <row r="23985" hidden="1" x14ac:dyDescent="0.25"/>
    <row r="23986" hidden="1" x14ac:dyDescent="0.25"/>
    <row r="23987" hidden="1" x14ac:dyDescent="0.25"/>
    <row r="23988" hidden="1" x14ac:dyDescent="0.25"/>
    <row r="23989" hidden="1" x14ac:dyDescent="0.25"/>
    <row r="23990" hidden="1" x14ac:dyDescent="0.25"/>
    <row r="23991" hidden="1" x14ac:dyDescent="0.25"/>
    <row r="23992" hidden="1" x14ac:dyDescent="0.25"/>
    <row r="23993" hidden="1" x14ac:dyDescent="0.25"/>
    <row r="23994" hidden="1" x14ac:dyDescent="0.25"/>
    <row r="23995" hidden="1" x14ac:dyDescent="0.25"/>
    <row r="23996" hidden="1" x14ac:dyDescent="0.25"/>
    <row r="23997" hidden="1" x14ac:dyDescent="0.25"/>
    <row r="23998" hidden="1" x14ac:dyDescent="0.25"/>
    <row r="23999" hidden="1" x14ac:dyDescent="0.25"/>
    <row r="24000" hidden="1" x14ac:dyDescent="0.25"/>
    <row r="24001" hidden="1" x14ac:dyDescent="0.25"/>
    <row r="24002" hidden="1" x14ac:dyDescent="0.25"/>
    <row r="24003" hidden="1" x14ac:dyDescent="0.25"/>
    <row r="24004" hidden="1" x14ac:dyDescent="0.25"/>
    <row r="24005" hidden="1" x14ac:dyDescent="0.25"/>
    <row r="24006" hidden="1" x14ac:dyDescent="0.25"/>
    <row r="24007" hidden="1" x14ac:dyDescent="0.25"/>
    <row r="24008" hidden="1" x14ac:dyDescent="0.25"/>
    <row r="24009" hidden="1" x14ac:dyDescent="0.25"/>
    <row r="24010" hidden="1" x14ac:dyDescent="0.25"/>
    <row r="24011" hidden="1" x14ac:dyDescent="0.25"/>
    <row r="24012" hidden="1" x14ac:dyDescent="0.25"/>
    <row r="24013" hidden="1" x14ac:dyDescent="0.25"/>
    <row r="24014" hidden="1" x14ac:dyDescent="0.25"/>
    <row r="24015" hidden="1" x14ac:dyDescent="0.25"/>
    <row r="24016" hidden="1" x14ac:dyDescent="0.25"/>
    <row r="24017" hidden="1" x14ac:dyDescent="0.25"/>
    <row r="24018" hidden="1" x14ac:dyDescent="0.25"/>
    <row r="24019" hidden="1" x14ac:dyDescent="0.25"/>
    <row r="24020" hidden="1" x14ac:dyDescent="0.25"/>
    <row r="24021" hidden="1" x14ac:dyDescent="0.25"/>
    <row r="24022" hidden="1" x14ac:dyDescent="0.25"/>
    <row r="24023" hidden="1" x14ac:dyDescent="0.25"/>
    <row r="24024" hidden="1" x14ac:dyDescent="0.25"/>
    <row r="24025" hidden="1" x14ac:dyDescent="0.25"/>
    <row r="24026" hidden="1" x14ac:dyDescent="0.25"/>
    <row r="24027" hidden="1" x14ac:dyDescent="0.25"/>
    <row r="24028" hidden="1" x14ac:dyDescent="0.25"/>
    <row r="24029" hidden="1" x14ac:dyDescent="0.25"/>
    <row r="24030" hidden="1" x14ac:dyDescent="0.25"/>
    <row r="24031" hidden="1" x14ac:dyDescent="0.25"/>
    <row r="24032" hidden="1" x14ac:dyDescent="0.25"/>
    <row r="24033" hidden="1" x14ac:dyDescent="0.25"/>
    <row r="24034" hidden="1" x14ac:dyDescent="0.25"/>
    <row r="24035" hidden="1" x14ac:dyDescent="0.25"/>
    <row r="24036" hidden="1" x14ac:dyDescent="0.25"/>
    <row r="24037" hidden="1" x14ac:dyDescent="0.25"/>
    <row r="24038" hidden="1" x14ac:dyDescent="0.25"/>
    <row r="24039" hidden="1" x14ac:dyDescent="0.25"/>
    <row r="24040" hidden="1" x14ac:dyDescent="0.25"/>
    <row r="24041" hidden="1" x14ac:dyDescent="0.25"/>
    <row r="24042" hidden="1" x14ac:dyDescent="0.25"/>
    <row r="24043" hidden="1" x14ac:dyDescent="0.25"/>
    <row r="24044" hidden="1" x14ac:dyDescent="0.25"/>
    <row r="24045" hidden="1" x14ac:dyDescent="0.25"/>
    <row r="24046" hidden="1" x14ac:dyDescent="0.25"/>
    <row r="24047" hidden="1" x14ac:dyDescent="0.25"/>
    <row r="24048" hidden="1" x14ac:dyDescent="0.25"/>
    <row r="24049" hidden="1" x14ac:dyDescent="0.25"/>
    <row r="24050" hidden="1" x14ac:dyDescent="0.25"/>
    <row r="24051" hidden="1" x14ac:dyDescent="0.25"/>
    <row r="24052" hidden="1" x14ac:dyDescent="0.25"/>
    <row r="24053" hidden="1" x14ac:dyDescent="0.25"/>
    <row r="24054" hidden="1" x14ac:dyDescent="0.25"/>
    <row r="24055" hidden="1" x14ac:dyDescent="0.25"/>
    <row r="24056" hidden="1" x14ac:dyDescent="0.25"/>
    <row r="24057" hidden="1" x14ac:dyDescent="0.25"/>
    <row r="24058" hidden="1" x14ac:dyDescent="0.25"/>
    <row r="24059" hidden="1" x14ac:dyDescent="0.25"/>
    <row r="24060" hidden="1" x14ac:dyDescent="0.25"/>
    <row r="24061" hidden="1" x14ac:dyDescent="0.25"/>
    <row r="24062" hidden="1" x14ac:dyDescent="0.25"/>
    <row r="24063" hidden="1" x14ac:dyDescent="0.25"/>
    <row r="24064" hidden="1" x14ac:dyDescent="0.25"/>
    <row r="24065" hidden="1" x14ac:dyDescent="0.25"/>
    <row r="24066" hidden="1" x14ac:dyDescent="0.25"/>
    <row r="24067" hidden="1" x14ac:dyDescent="0.25"/>
    <row r="24068" hidden="1" x14ac:dyDescent="0.25"/>
    <row r="24069" hidden="1" x14ac:dyDescent="0.25"/>
    <row r="24070" hidden="1" x14ac:dyDescent="0.25"/>
    <row r="24071" hidden="1" x14ac:dyDescent="0.25"/>
    <row r="24072" hidden="1" x14ac:dyDescent="0.25"/>
    <row r="24073" hidden="1" x14ac:dyDescent="0.25"/>
    <row r="24074" hidden="1" x14ac:dyDescent="0.25"/>
    <row r="24075" hidden="1" x14ac:dyDescent="0.25"/>
    <row r="24076" hidden="1" x14ac:dyDescent="0.25"/>
    <row r="24077" hidden="1" x14ac:dyDescent="0.25"/>
    <row r="24078" ht="30" hidden="1" customHeight="1" x14ac:dyDescent="0.25"/>
    <row r="24079" hidden="1" x14ac:dyDescent="0.25"/>
    <row r="24080" hidden="1" x14ac:dyDescent="0.25"/>
    <row r="24081" hidden="1" x14ac:dyDescent="0.25"/>
    <row r="24082" hidden="1" x14ac:dyDescent="0.25"/>
    <row r="24083" hidden="1" x14ac:dyDescent="0.25"/>
    <row r="24084" hidden="1" x14ac:dyDescent="0.25"/>
    <row r="24085" hidden="1" x14ac:dyDescent="0.25"/>
    <row r="24086" hidden="1" x14ac:dyDescent="0.25"/>
    <row r="24087" hidden="1" x14ac:dyDescent="0.25"/>
    <row r="24088" hidden="1" x14ac:dyDescent="0.25"/>
    <row r="24089" hidden="1" x14ac:dyDescent="0.25"/>
    <row r="24090" hidden="1" x14ac:dyDescent="0.25"/>
    <row r="24091" hidden="1" x14ac:dyDescent="0.25"/>
    <row r="24092" hidden="1" x14ac:dyDescent="0.25"/>
    <row r="24093" hidden="1" x14ac:dyDescent="0.25"/>
    <row r="24094" hidden="1" x14ac:dyDescent="0.25"/>
    <row r="24095" hidden="1" x14ac:dyDescent="0.25"/>
    <row r="24096" hidden="1" x14ac:dyDescent="0.25"/>
    <row r="24097" hidden="1" x14ac:dyDescent="0.25"/>
    <row r="24098" hidden="1" x14ac:dyDescent="0.25"/>
    <row r="24099" hidden="1" x14ac:dyDescent="0.25"/>
    <row r="24100" hidden="1" x14ac:dyDescent="0.25"/>
    <row r="24101" hidden="1" x14ac:dyDescent="0.25"/>
    <row r="24102" hidden="1" x14ac:dyDescent="0.25"/>
    <row r="24103" hidden="1" x14ac:dyDescent="0.25"/>
    <row r="24104" hidden="1" x14ac:dyDescent="0.25"/>
    <row r="24105" hidden="1" x14ac:dyDescent="0.25"/>
    <row r="24106" hidden="1" x14ac:dyDescent="0.25"/>
    <row r="24107" hidden="1" x14ac:dyDescent="0.25"/>
    <row r="24108" hidden="1" x14ac:dyDescent="0.25"/>
    <row r="24109" hidden="1" x14ac:dyDescent="0.25"/>
    <row r="24110" hidden="1" x14ac:dyDescent="0.25"/>
    <row r="24111" hidden="1" x14ac:dyDescent="0.25"/>
    <row r="24112" hidden="1" x14ac:dyDescent="0.25"/>
    <row r="24113" hidden="1" x14ac:dyDescent="0.25"/>
    <row r="24114" hidden="1" x14ac:dyDescent="0.25"/>
    <row r="24115" hidden="1" x14ac:dyDescent="0.25"/>
    <row r="24116" hidden="1" x14ac:dyDescent="0.25"/>
    <row r="24117" hidden="1" x14ac:dyDescent="0.25"/>
    <row r="24118" hidden="1" x14ac:dyDescent="0.25"/>
    <row r="24119" hidden="1" x14ac:dyDescent="0.25"/>
    <row r="24120" hidden="1" x14ac:dyDescent="0.25"/>
    <row r="24121" hidden="1" x14ac:dyDescent="0.25"/>
    <row r="24122" hidden="1" x14ac:dyDescent="0.25"/>
    <row r="24123" hidden="1" x14ac:dyDescent="0.25"/>
    <row r="24124" hidden="1" x14ac:dyDescent="0.25"/>
    <row r="24125" hidden="1" x14ac:dyDescent="0.25"/>
    <row r="24126" hidden="1" x14ac:dyDescent="0.25"/>
    <row r="24127" hidden="1" x14ac:dyDescent="0.25"/>
    <row r="24128" hidden="1" x14ac:dyDescent="0.25"/>
    <row r="24129" hidden="1" x14ac:dyDescent="0.25"/>
    <row r="24130" hidden="1" x14ac:dyDescent="0.25"/>
    <row r="24131" hidden="1" x14ac:dyDescent="0.25"/>
    <row r="24132" hidden="1" x14ac:dyDescent="0.25"/>
    <row r="24133" hidden="1" x14ac:dyDescent="0.25"/>
    <row r="24134" hidden="1" x14ac:dyDescent="0.25"/>
    <row r="24135" hidden="1" x14ac:dyDescent="0.25"/>
    <row r="24136" hidden="1" x14ac:dyDescent="0.25"/>
    <row r="24137" hidden="1" x14ac:dyDescent="0.25"/>
    <row r="24138" hidden="1" x14ac:dyDescent="0.25"/>
    <row r="24139" hidden="1" x14ac:dyDescent="0.25"/>
    <row r="24140" hidden="1" x14ac:dyDescent="0.25"/>
    <row r="24141" hidden="1" x14ac:dyDescent="0.25"/>
    <row r="24142" hidden="1" x14ac:dyDescent="0.25"/>
    <row r="24143" hidden="1" x14ac:dyDescent="0.25"/>
    <row r="24144" hidden="1" x14ac:dyDescent="0.25"/>
    <row r="24145" hidden="1" x14ac:dyDescent="0.25"/>
    <row r="24146" hidden="1" x14ac:dyDescent="0.25"/>
    <row r="24147" hidden="1" x14ac:dyDescent="0.25"/>
    <row r="24148" hidden="1" x14ac:dyDescent="0.25"/>
    <row r="24149" hidden="1" x14ac:dyDescent="0.25"/>
    <row r="24150" hidden="1" x14ac:dyDescent="0.25"/>
    <row r="24151" hidden="1" x14ac:dyDescent="0.25"/>
    <row r="24152" hidden="1" x14ac:dyDescent="0.25"/>
    <row r="24153" hidden="1" x14ac:dyDescent="0.25"/>
    <row r="24154" hidden="1" x14ac:dyDescent="0.25"/>
    <row r="24155" hidden="1" x14ac:dyDescent="0.25"/>
    <row r="24156" hidden="1" x14ac:dyDescent="0.25"/>
    <row r="24157" hidden="1" x14ac:dyDescent="0.25"/>
    <row r="24158" hidden="1" x14ac:dyDescent="0.25"/>
    <row r="24159" hidden="1" x14ac:dyDescent="0.25"/>
    <row r="24160" hidden="1" x14ac:dyDescent="0.25"/>
    <row r="24161" hidden="1" x14ac:dyDescent="0.25"/>
    <row r="24162" hidden="1" x14ac:dyDescent="0.25"/>
    <row r="24163" hidden="1" x14ac:dyDescent="0.25"/>
    <row r="24164" hidden="1" x14ac:dyDescent="0.25"/>
    <row r="24165" hidden="1" x14ac:dyDescent="0.25"/>
    <row r="24166" hidden="1" x14ac:dyDescent="0.25"/>
    <row r="24167" hidden="1" x14ac:dyDescent="0.25"/>
    <row r="24168" hidden="1" x14ac:dyDescent="0.25"/>
    <row r="24169" hidden="1" x14ac:dyDescent="0.25"/>
    <row r="24170" hidden="1" x14ac:dyDescent="0.25"/>
    <row r="24171" hidden="1" x14ac:dyDescent="0.25"/>
    <row r="24172" hidden="1" x14ac:dyDescent="0.25"/>
    <row r="24173" hidden="1" x14ac:dyDescent="0.25"/>
    <row r="24174" hidden="1" x14ac:dyDescent="0.25"/>
    <row r="24175" hidden="1" x14ac:dyDescent="0.25"/>
    <row r="24176" hidden="1" x14ac:dyDescent="0.25"/>
    <row r="24177" hidden="1" x14ac:dyDescent="0.25"/>
    <row r="24178" hidden="1" x14ac:dyDescent="0.25"/>
    <row r="24179" hidden="1" x14ac:dyDescent="0.25"/>
    <row r="24180" hidden="1" x14ac:dyDescent="0.25"/>
    <row r="24181" hidden="1" x14ac:dyDescent="0.25"/>
    <row r="24182" hidden="1" x14ac:dyDescent="0.25"/>
    <row r="24183" hidden="1" x14ac:dyDescent="0.25"/>
    <row r="24184" hidden="1" x14ac:dyDescent="0.25"/>
    <row r="24185" hidden="1" x14ac:dyDescent="0.25"/>
    <row r="24186" hidden="1" x14ac:dyDescent="0.25"/>
    <row r="24187" hidden="1" x14ac:dyDescent="0.25"/>
    <row r="24188" hidden="1" x14ac:dyDescent="0.25"/>
    <row r="24189" hidden="1" x14ac:dyDescent="0.25"/>
    <row r="24190" hidden="1" x14ac:dyDescent="0.25"/>
    <row r="24191" hidden="1" x14ac:dyDescent="0.25"/>
    <row r="24192" hidden="1" x14ac:dyDescent="0.25"/>
    <row r="24193" hidden="1" x14ac:dyDescent="0.25"/>
    <row r="24194" hidden="1" x14ac:dyDescent="0.25"/>
    <row r="24195" hidden="1" x14ac:dyDescent="0.25"/>
    <row r="24196" hidden="1" x14ac:dyDescent="0.25"/>
    <row r="24197" hidden="1" x14ac:dyDescent="0.25"/>
    <row r="24198" hidden="1" x14ac:dyDescent="0.25"/>
    <row r="24199" hidden="1" x14ac:dyDescent="0.25"/>
    <row r="24200" hidden="1" x14ac:dyDescent="0.25"/>
    <row r="24201" hidden="1" x14ac:dyDescent="0.25"/>
    <row r="24202" hidden="1" x14ac:dyDescent="0.25"/>
    <row r="24203" hidden="1" x14ac:dyDescent="0.25"/>
    <row r="24204" hidden="1" x14ac:dyDescent="0.25"/>
    <row r="24205" hidden="1" x14ac:dyDescent="0.25"/>
    <row r="24206" hidden="1" x14ac:dyDescent="0.25"/>
    <row r="24207" hidden="1" x14ac:dyDescent="0.25"/>
    <row r="24208" hidden="1" x14ac:dyDescent="0.25"/>
    <row r="24209" hidden="1" x14ac:dyDescent="0.25"/>
    <row r="24210" hidden="1" x14ac:dyDescent="0.25"/>
    <row r="24211" hidden="1" x14ac:dyDescent="0.25"/>
    <row r="24212" hidden="1" x14ac:dyDescent="0.25"/>
    <row r="24213" hidden="1" x14ac:dyDescent="0.25"/>
    <row r="24214" hidden="1" x14ac:dyDescent="0.25"/>
    <row r="24215" hidden="1" x14ac:dyDescent="0.25"/>
    <row r="24216" hidden="1" x14ac:dyDescent="0.25"/>
    <row r="24217" hidden="1" x14ac:dyDescent="0.25"/>
    <row r="24218" hidden="1" x14ac:dyDescent="0.25"/>
    <row r="24219" hidden="1" x14ac:dyDescent="0.25"/>
    <row r="24220" hidden="1" x14ac:dyDescent="0.25"/>
    <row r="24221" hidden="1" x14ac:dyDescent="0.25"/>
    <row r="24222" hidden="1" x14ac:dyDescent="0.25"/>
    <row r="24223" hidden="1" x14ac:dyDescent="0.25"/>
    <row r="24224" hidden="1" x14ac:dyDescent="0.25"/>
    <row r="24225" hidden="1" x14ac:dyDescent="0.25"/>
    <row r="24226" hidden="1" x14ac:dyDescent="0.25"/>
    <row r="24227" hidden="1" x14ac:dyDescent="0.25"/>
    <row r="24228" hidden="1" x14ac:dyDescent="0.25"/>
    <row r="24229" hidden="1" x14ac:dyDescent="0.25"/>
    <row r="24230" hidden="1" x14ac:dyDescent="0.25"/>
    <row r="24231" hidden="1" x14ac:dyDescent="0.25"/>
    <row r="24232" hidden="1" x14ac:dyDescent="0.25"/>
    <row r="24233" hidden="1" x14ac:dyDescent="0.25"/>
    <row r="24234" hidden="1" x14ac:dyDescent="0.25"/>
    <row r="24235" hidden="1" x14ac:dyDescent="0.25"/>
    <row r="24236" hidden="1" x14ac:dyDescent="0.25"/>
    <row r="24237" hidden="1" x14ac:dyDescent="0.25"/>
    <row r="24238" hidden="1" x14ac:dyDescent="0.25"/>
    <row r="24239" hidden="1" x14ac:dyDescent="0.25"/>
    <row r="24240" hidden="1" x14ac:dyDescent="0.25"/>
    <row r="24241" hidden="1" x14ac:dyDescent="0.25"/>
    <row r="24242" hidden="1" x14ac:dyDescent="0.25"/>
    <row r="24243" hidden="1" x14ac:dyDescent="0.25"/>
    <row r="24244" hidden="1" x14ac:dyDescent="0.25"/>
    <row r="24245" hidden="1" x14ac:dyDescent="0.25"/>
    <row r="24246" hidden="1" x14ac:dyDescent="0.25"/>
    <row r="24247" hidden="1" x14ac:dyDescent="0.25"/>
    <row r="24248" hidden="1" x14ac:dyDescent="0.25"/>
    <row r="24249" hidden="1" x14ac:dyDescent="0.25"/>
    <row r="24250" hidden="1" x14ac:dyDescent="0.25"/>
    <row r="24251" hidden="1" x14ac:dyDescent="0.25"/>
    <row r="24252" hidden="1" x14ac:dyDescent="0.25"/>
    <row r="24253" hidden="1" x14ac:dyDescent="0.25"/>
    <row r="24254" hidden="1" x14ac:dyDescent="0.25"/>
    <row r="24255" hidden="1" x14ac:dyDescent="0.25"/>
    <row r="24256" hidden="1" x14ac:dyDescent="0.25"/>
    <row r="24257" hidden="1" x14ac:dyDescent="0.25"/>
    <row r="24258" hidden="1" x14ac:dyDescent="0.25"/>
    <row r="24259" hidden="1" x14ac:dyDescent="0.25"/>
    <row r="24260" hidden="1" x14ac:dyDescent="0.25"/>
    <row r="24261" hidden="1" x14ac:dyDescent="0.25"/>
    <row r="24262" hidden="1" x14ac:dyDescent="0.25"/>
    <row r="24263" hidden="1" x14ac:dyDescent="0.25"/>
    <row r="24264" hidden="1" x14ac:dyDescent="0.25"/>
    <row r="24265" hidden="1" x14ac:dyDescent="0.25"/>
    <row r="24266" hidden="1" x14ac:dyDescent="0.25"/>
    <row r="24267" hidden="1" x14ac:dyDescent="0.25"/>
    <row r="24268" hidden="1" x14ac:dyDescent="0.25"/>
    <row r="24269" hidden="1" x14ac:dyDescent="0.25"/>
    <row r="24270" hidden="1" x14ac:dyDescent="0.25"/>
    <row r="24271" hidden="1" x14ac:dyDescent="0.25"/>
    <row r="24272" hidden="1" x14ac:dyDescent="0.25"/>
    <row r="24273" hidden="1" x14ac:dyDescent="0.25"/>
    <row r="24274" hidden="1" x14ac:dyDescent="0.25"/>
    <row r="24275" hidden="1" x14ac:dyDescent="0.25"/>
    <row r="24276" hidden="1" x14ac:dyDescent="0.25"/>
    <row r="24277" hidden="1" x14ac:dyDescent="0.25"/>
    <row r="24278" hidden="1" x14ac:dyDescent="0.25"/>
    <row r="24279" hidden="1" x14ac:dyDescent="0.25"/>
    <row r="24280" hidden="1" x14ac:dyDescent="0.25"/>
    <row r="24281" hidden="1" x14ac:dyDescent="0.25"/>
    <row r="24282" hidden="1" x14ac:dyDescent="0.25"/>
    <row r="24283" hidden="1" x14ac:dyDescent="0.25"/>
    <row r="24284" hidden="1" x14ac:dyDescent="0.25"/>
    <row r="24285" hidden="1" x14ac:dyDescent="0.25"/>
    <row r="24286" hidden="1" x14ac:dyDescent="0.25"/>
    <row r="24287" hidden="1" x14ac:dyDescent="0.25"/>
    <row r="24288" hidden="1" x14ac:dyDescent="0.25"/>
    <row r="24289" hidden="1" x14ac:dyDescent="0.25"/>
    <row r="24290" hidden="1" x14ac:dyDescent="0.25"/>
    <row r="24291" hidden="1" x14ac:dyDescent="0.25"/>
    <row r="24292" hidden="1" x14ac:dyDescent="0.25"/>
    <row r="24293" hidden="1" x14ac:dyDescent="0.25"/>
    <row r="24294" hidden="1" x14ac:dyDescent="0.25"/>
    <row r="24295" hidden="1" x14ac:dyDescent="0.25"/>
    <row r="24296" hidden="1" x14ac:dyDescent="0.25"/>
    <row r="24297" hidden="1" x14ac:dyDescent="0.25"/>
    <row r="24298" hidden="1" x14ac:dyDescent="0.25"/>
    <row r="24299" hidden="1" x14ac:dyDescent="0.25"/>
    <row r="24300" hidden="1" x14ac:dyDescent="0.25"/>
    <row r="24301" hidden="1" x14ac:dyDescent="0.25"/>
    <row r="24302" hidden="1" x14ac:dyDescent="0.25"/>
    <row r="24303" hidden="1" x14ac:dyDescent="0.25"/>
    <row r="24304" hidden="1" x14ac:dyDescent="0.25"/>
    <row r="24305" hidden="1" x14ac:dyDescent="0.25"/>
    <row r="24306" hidden="1" x14ac:dyDescent="0.25"/>
    <row r="24307" hidden="1" x14ac:dyDescent="0.25"/>
    <row r="24308" hidden="1" x14ac:dyDescent="0.25"/>
    <row r="24309" hidden="1" x14ac:dyDescent="0.25"/>
    <row r="24310" hidden="1" x14ac:dyDescent="0.25"/>
    <row r="24311" hidden="1" x14ac:dyDescent="0.25"/>
    <row r="24312" hidden="1" x14ac:dyDescent="0.25"/>
    <row r="24313" hidden="1" x14ac:dyDescent="0.25"/>
    <row r="24314" hidden="1" x14ac:dyDescent="0.25"/>
    <row r="24315" hidden="1" x14ac:dyDescent="0.25"/>
    <row r="24316" hidden="1" x14ac:dyDescent="0.25"/>
    <row r="24317" hidden="1" x14ac:dyDescent="0.25"/>
    <row r="24318" hidden="1" x14ac:dyDescent="0.25"/>
    <row r="24319" hidden="1" x14ac:dyDescent="0.25"/>
    <row r="24320" hidden="1" x14ac:dyDescent="0.25"/>
    <row r="24321" hidden="1" x14ac:dyDescent="0.25"/>
    <row r="24322" hidden="1" x14ac:dyDescent="0.25"/>
    <row r="24323" hidden="1" x14ac:dyDescent="0.25"/>
    <row r="24324" hidden="1" x14ac:dyDescent="0.25"/>
    <row r="24325" hidden="1" x14ac:dyDescent="0.25"/>
    <row r="24326" hidden="1" x14ac:dyDescent="0.25"/>
    <row r="24327" hidden="1" x14ac:dyDescent="0.25"/>
    <row r="24328" hidden="1" x14ac:dyDescent="0.25"/>
    <row r="24329" hidden="1" x14ac:dyDescent="0.25"/>
    <row r="24330" hidden="1" x14ac:dyDescent="0.25"/>
    <row r="24331" hidden="1" x14ac:dyDescent="0.25"/>
    <row r="24332" hidden="1" x14ac:dyDescent="0.25"/>
    <row r="24333" hidden="1" x14ac:dyDescent="0.25"/>
    <row r="24334" hidden="1" x14ac:dyDescent="0.25"/>
    <row r="24335" hidden="1" x14ac:dyDescent="0.25"/>
    <row r="24336" hidden="1" x14ac:dyDescent="0.25"/>
    <row r="24337" hidden="1" x14ac:dyDescent="0.25"/>
    <row r="24338" hidden="1" x14ac:dyDescent="0.25"/>
    <row r="24339" hidden="1" x14ac:dyDescent="0.25"/>
    <row r="24340" hidden="1" x14ac:dyDescent="0.25"/>
    <row r="24341" hidden="1" x14ac:dyDescent="0.25"/>
    <row r="24342" hidden="1" x14ac:dyDescent="0.25"/>
    <row r="24343" hidden="1" x14ac:dyDescent="0.25"/>
    <row r="24344" hidden="1" x14ac:dyDescent="0.25"/>
    <row r="24345" hidden="1" x14ac:dyDescent="0.25"/>
    <row r="24346" hidden="1" x14ac:dyDescent="0.25"/>
    <row r="24347" hidden="1" x14ac:dyDescent="0.25"/>
    <row r="24348" hidden="1" x14ac:dyDescent="0.25"/>
    <row r="24349" hidden="1" x14ac:dyDescent="0.25"/>
    <row r="24350" ht="30" hidden="1" customHeight="1" x14ac:dyDescent="0.25"/>
    <row r="24351" hidden="1" x14ac:dyDescent="0.25"/>
    <row r="24352" hidden="1" x14ac:dyDescent="0.25"/>
    <row r="24353" hidden="1" x14ac:dyDescent="0.25"/>
    <row r="24354" hidden="1" x14ac:dyDescent="0.25"/>
    <row r="24355" hidden="1" x14ac:dyDescent="0.25"/>
    <row r="24356" hidden="1" x14ac:dyDescent="0.25"/>
    <row r="24357" hidden="1" x14ac:dyDescent="0.25"/>
    <row r="24358" hidden="1" x14ac:dyDescent="0.25"/>
    <row r="24359" hidden="1" x14ac:dyDescent="0.25"/>
    <row r="24360" hidden="1" x14ac:dyDescent="0.25"/>
    <row r="24361" hidden="1" x14ac:dyDescent="0.25"/>
    <row r="24362" hidden="1" x14ac:dyDescent="0.25"/>
    <row r="24363" hidden="1" x14ac:dyDescent="0.25"/>
    <row r="24364" hidden="1" x14ac:dyDescent="0.25"/>
    <row r="24365" hidden="1" x14ac:dyDescent="0.25"/>
    <row r="24366" hidden="1" x14ac:dyDescent="0.25"/>
    <row r="24367" hidden="1" x14ac:dyDescent="0.25"/>
    <row r="24368" hidden="1" x14ac:dyDescent="0.25"/>
    <row r="24369" hidden="1" x14ac:dyDescent="0.25"/>
    <row r="24370" hidden="1" x14ac:dyDescent="0.25"/>
    <row r="24371" hidden="1" x14ac:dyDescent="0.25"/>
    <row r="24372" hidden="1" x14ac:dyDescent="0.25"/>
    <row r="24373" hidden="1" x14ac:dyDescent="0.25"/>
    <row r="24374" hidden="1" x14ac:dyDescent="0.25"/>
    <row r="24375" hidden="1" x14ac:dyDescent="0.25"/>
    <row r="24376" hidden="1" x14ac:dyDescent="0.25"/>
    <row r="24377" hidden="1" x14ac:dyDescent="0.25"/>
    <row r="24378" hidden="1" x14ac:dyDescent="0.25"/>
    <row r="24379" hidden="1" x14ac:dyDescent="0.25"/>
    <row r="24380" hidden="1" x14ac:dyDescent="0.25"/>
    <row r="24381" hidden="1" x14ac:dyDescent="0.25"/>
    <row r="24382" hidden="1" x14ac:dyDescent="0.25"/>
    <row r="24383" hidden="1" x14ac:dyDescent="0.25"/>
    <row r="24384" hidden="1" x14ac:dyDescent="0.25"/>
    <row r="24385" hidden="1" x14ac:dyDescent="0.25"/>
    <row r="24386" hidden="1" x14ac:dyDescent="0.25"/>
    <row r="24387" hidden="1" x14ac:dyDescent="0.25"/>
    <row r="24388" hidden="1" x14ac:dyDescent="0.25"/>
    <row r="24389" hidden="1" x14ac:dyDescent="0.25"/>
    <row r="24390" hidden="1" x14ac:dyDescent="0.25"/>
    <row r="24391" hidden="1" x14ac:dyDescent="0.25"/>
    <row r="24392" hidden="1" x14ac:dyDescent="0.25"/>
    <row r="24393" hidden="1" x14ac:dyDescent="0.25"/>
    <row r="24394" hidden="1" x14ac:dyDescent="0.25"/>
    <row r="24395" hidden="1" x14ac:dyDescent="0.25"/>
    <row r="24396" hidden="1" x14ac:dyDescent="0.25"/>
    <row r="24397" hidden="1" x14ac:dyDescent="0.25"/>
    <row r="24398" hidden="1" x14ac:dyDescent="0.25"/>
    <row r="24399" hidden="1" x14ac:dyDescent="0.25"/>
    <row r="24400" hidden="1" x14ac:dyDescent="0.25"/>
    <row r="24401" hidden="1" x14ac:dyDescent="0.25"/>
    <row r="24402" hidden="1" x14ac:dyDescent="0.25"/>
    <row r="24403" hidden="1" x14ac:dyDescent="0.25"/>
    <row r="24404" hidden="1" x14ac:dyDescent="0.25"/>
    <row r="24405" hidden="1" x14ac:dyDescent="0.25"/>
    <row r="24406" hidden="1" x14ac:dyDescent="0.25"/>
    <row r="24407" hidden="1" x14ac:dyDescent="0.25"/>
    <row r="24408" hidden="1" x14ac:dyDescent="0.25"/>
    <row r="24409" hidden="1" x14ac:dyDescent="0.25"/>
    <row r="24410" hidden="1" x14ac:dyDescent="0.25"/>
    <row r="24411" hidden="1" x14ac:dyDescent="0.25"/>
    <row r="24412" hidden="1" x14ac:dyDescent="0.25"/>
    <row r="24413" hidden="1" x14ac:dyDescent="0.25"/>
    <row r="24414" hidden="1" x14ac:dyDescent="0.25"/>
    <row r="24415" hidden="1" x14ac:dyDescent="0.25"/>
    <row r="24416" hidden="1" x14ac:dyDescent="0.25"/>
    <row r="24417" hidden="1" x14ac:dyDescent="0.25"/>
    <row r="24418" hidden="1" x14ac:dyDescent="0.25"/>
    <row r="24419" hidden="1" x14ac:dyDescent="0.25"/>
    <row r="24420" hidden="1" x14ac:dyDescent="0.25"/>
    <row r="24421" hidden="1" x14ac:dyDescent="0.25"/>
    <row r="24422" hidden="1" x14ac:dyDescent="0.25"/>
    <row r="24423" hidden="1" x14ac:dyDescent="0.25"/>
    <row r="24424" hidden="1" x14ac:dyDescent="0.25"/>
    <row r="24425" hidden="1" x14ac:dyDescent="0.25"/>
    <row r="24426" hidden="1" x14ac:dyDescent="0.25"/>
    <row r="24427" hidden="1" x14ac:dyDescent="0.25"/>
    <row r="24428" hidden="1" x14ac:dyDescent="0.25"/>
    <row r="24429" hidden="1" x14ac:dyDescent="0.25"/>
    <row r="24430" hidden="1" x14ac:dyDescent="0.25"/>
    <row r="24431" hidden="1" x14ac:dyDescent="0.25"/>
    <row r="24432" hidden="1" x14ac:dyDescent="0.25"/>
    <row r="24433" hidden="1" x14ac:dyDescent="0.25"/>
    <row r="24434" hidden="1" x14ac:dyDescent="0.25"/>
    <row r="24435" hidden="1" x14ac:dyDescent="0.25"/>
    <row r="24436" hidden="1" x14ac:dyDescent="0.25"/>
    <row r="24437" hidden="1" x14ac:dyDescent="0.25"/>
    <row r="24438" hidden="1" x14ac:dyDescent="0.25"/>
    <row r="24439" hidden="1" x14ac:dyDescent="0.25"/>
    <row r="24440" hidden="1" x14ac:dyDescent="0.25"/>
    <row r="24441" hidden="1" x14ac:dyDescent="0.25"/>
    <row r="24442" hidden="1" x14ac:dyDescent="0.25"/>
    <row r="24443" hidden="1" x14ac:dyDescent="0.25"/>
    <row r="24444" hidden="1" x14ac:dyDescent="0.25"/>
    <row r="24445" hidden="1" x14ac:dyDescent="0.25"/>
    <row r="24446" hidden="1" x14ac:dyDescent="0.25"/>
    <row r="24447" hidden="1" x14ac:dyDescent="0.25"/>
    <row r="24448" hidden="1" x14ac:dyDescent="0.25"/>
    <row r="24449" hidden="1" x14ac:dyDescent="0.25"/>
    <row r="24450" hidden="1" x14ac:dyDescent="0.25"/>
    <row r="24451" hidden="1" x14ac:dyDescent="0.25"/>
    <row r="24452" hidden="1" x14ac:dyDescent="0.25"/>
    <row r="24453" hidden="1" x14ac:dyDescent="0.25"/>
    <row r="24454" hidden="1" x14ac:dyDescent="0.25"/>
    <row r="24455" hidden="1" x14ac:dyDescent="0.25"/>
    <row r="24456" hidden="1" x14ac:dyDescent="0.25"/>
    <row r="24457" hidden="1" x14ac:dyDescent="0.25"/>
    <row r="24458" hidden="1" x14ac:dyDescent="0.25"/>
    <row r="24459" hidden="1" x14ac:dyDescent="0.25"/>
    <row r="24460" hidden="1" x14ac:dyDescent="0.25"/>
    <row r="24461" hidden="1" x14ac:dyDescent="0.25"/>
    <row r="24462" hidden="1" x14ac:dyDescent="0.25"/>
    <row r="24463" hidden="1" x14ac:dyDescent="0.25"/>
    <row r="24464" hidden="1" x14ac:dyDescent="0.25"/>
    <row r="24465" hidden="1" x14ac:dyDescent="0.25"/>
    <row r="24466" hidden="1" x14ac:dyDescent="0.25"/>
    <row r="24467" hidden="1" x14ac:dyDescent="0.25"/>
    <row r="24468" hidden="1" x14ac:dyDescent="0.25"/>
    <row r="24469" hidden="1" x14ac:dyDescent="0.25"/>
    <row r="24470" hidden="1" x14ac:dyDescent="0.25"/>
    <row r="24471" hidden="1" x14ac:dyDescent="0.25"/>
    <row r="24472" hidden="1" x14ac:dyDescent="0.25"/>
    <row r="24473" hidden="1" x14ac:dyDescent="0.25"/>
    <row r="24474" hidden="1" x14ac:dyDescent="0.25"/>
    <row r="24475" hidden="1" x14ac:dyDescent="0.25"/>
    <row r="24476" hidden="1" x14ac:dyDescent="0.25"/>
    <row r="24477" hidden="1" x14ac:dyDescent="0.25"/>
    <row r="24478" hidden="1" x14ac:dyDescent="0.25"/>
    <row r="24479" hidden="1" x14ac:dyDescent="0.25"/>
    <row r="24480" hidden="1" x14ac:dyDescent="0.25"/>
    <row r="24481" hidden="1" x14ac:dyDescent="0.25"/>
    <row r="24482" hidden="1" x14ac:dyDescent="0.25"/>
    <row r="24483" hidden="1" x14ac:dyDescent="0.25"/>
    <row r="24484" hidden="1" x14ac:dyDescent="0.25"/>
    <row r="24485" hidden="1" x14ac:dyDescent="0.25"/>
    <row r="24486" hidden="1" x14ac:dyDescent="0.25"/>
    <row r="24487" hidden="1" x14ac:dyDescent="0.25"/>
    <row r="24488" hidden="1" x14ac:dyDescent="0.25"/>
    <row r="24489" hidden="1" x14ac:dyDescent="0.25"/>
    <row r="24490" hidden="1" x14ac:dyDescent="0.25"/>
    <row r="24491" hidden="1" x14ac:dyDescent="0.25"/>
    <row r="24492" hidden="1" x14ac:dyDescent="0.25"/>
    <row r="24493" hidden="1" x14ac:dyDescent="0.25"/>
    <row r="24494" hidden="1" x14ac:dyDescent="0.25"/>
    <row r="24495" hidden="1" x14ac:dyDescent="0.25"/>
    <row r="24496" hidden="1" x14ac:dyDescent="0.25"/>
    <row r="24497" hidden="1" x14ac:dyDescent="0.25"/>
    <row r="24498" hidden="1" x14ac:dyDescent="0.25"/>
    <row r="24499" hidden="1" x14ac:dyDescent="0.25"/>
    <row r="24500" hidden="1" x14ac:dyDescent="0.25"/>
    <row r="24501" hidden="1" x14ac:dyDescent="0.25"/>
    <row r="24502" hidden="1" x14ac:dyDescent="0.25"/>
    <row r="24503" hidden="1" x14ac:dyDescent="0.25"/>
    <row r="24504" hidden="1" x14ac:dyDescent="0.25"/>
    <row r="24505" hidden="1" x14ac:dyDescent="0.25"/>
    <row r="24506" hidden="1" x14ac:dyDescent="0.25"/>
    <row r="24507" hidden="1" x14ac:dyDescent="0.25"/>
    <row r="24508" hidden="1" x14ac:dyDescent="0.25"/>
    <row r="24509" hidden="1" x14ac:dyDescent="0.25"/>
    <row r="24510" hidden="1" x14ac:dyDescent="0.25"/>
    <row r="24511" hidden="1" x14ac:dyDescent="0.25"/>
    <row r="24512" hidden="1" x14ac:dyDescent="0.25"/>
    <row r="24513" hidden="1" x14ac:dyDescent="0.25"/>
    <row r="24514" hidden="1" x14ac:dyDescent="0.25"/>
    <row r="24515" hidden="1" x14ac:dyDescent="0.25"/>
    <row r="24516" hidden="1" x14ac:dyDescent="0.25"/>
    <row r="24517" hidden="1" x14ac:dyDescent="0.25"/>
    <row r="24518" hidden="1" x14ac:dyDescent="0.25"/>
    <row r="24519" hidden="1" x14ac:dyDescent="0.25"/>
    <row r="24520" hidden="1" x14ac:dyDescent="0.25"/>
    <row r="24521" hidden="1" x14ac:dyDescent="0.25"/>
    <row r="24522" hidden="1" x14ac:dyDescent="0.25"/>
    <row r="24523" hidden="1" x14ac:dyDescent="0.25"/>
    <row r="24524" hidden="1" x14ac:dyDescent="0.25"/>
    <row r="24525" hidden="1" x14ac:dyDescent="0.25"/>
    <row r="24526" hidden="1" x14ac:dyDescent="0.25"/>
    <row r="24527" hidden="1" x14ac:dyDescent="0.25"/>
    <row r="24528" hidden="1" x14ac:dyDescent="0.25"/>
    <row r="24529" hidden="1" x14ac:dyDescent="0.25"/>
    <row r="24530" hidden="1" x14ac:dyDescent="0.25"/>
    <row r="24531" hidden="1" x14ac:dyDescent="0.25"/>
    <row r="24532" hidden="1" x14ac:dyDescent="0.25"/>
    <row r="24533" hidden="1" x14ac:dyDescent="0.25"/>
    <row r="24534" hidden="1" x14ac:dyDescent="0.25"/>
    <row r="24535" hidden="1" x14ac:dyDescent="0.25"/>
    <row r="24536" hidden="1" x14ac:dyDescent="0.25"/>
    <row r="24537" hidden="1" x14ac:dyDescent="0.25"/>
    <row r="24538" hidden="1" x14ac:dyDescent="0.25"/>
    <row r="24539" hidden="1" x14ac:dyDescent="0.25"/>
    <row r="24540" hidden="1" x14ac:dyDescent="0.25"/>
    <row r="24541" hidden="1" x14ac:dyDescent="0.25"/>
    <row r="24542" hidden="1" x14ac:dyDescent="0.25"/>
    <row r="24543" hidden="1" x14ac:dyDescent="0.25"/>
    <row r="24544" hidden="1" x14ac:dyDescent="0.25"/>
    <row r="24545" hidden="1" x14ac:dyDescent="0.25"/>
    <row r="24546" hidden="1" x14ac:dyDescent="0.25"/>
    <row r="24547" hidden="1" x14ac:dyDescent="0.25"/>
    <row r="24548" hidden="1" x14ac:dyDescent="0.25"/>
    <row r="24549" hidden="1" x14ac:dyDescent="0.25"/>
    <row r="24550" hidden="1" x14ac:dyDescent="0.25"/>
    <row r="24551" hidden="1" x14ac:dyDescent="0.25"/>
    <row r="24552" hidden="1" x14ac:dyDescent="0.25"/>
    <row r="24553" hidden="1" x14ac:dyDescent="0.25"/>
    <row r="24554" hidden="1" x14ac:dyDescent="0.25"/>
    <row r="24555" hidden="1" x14ac:dyDescent="0.25"/>
    <row r="24556" hidden="1" x14ac:dyDescent="0.25"/>
    <row r="24557" hidden="1" x14ac:dyDescent="0.25"/>
    <row r="24558" hidden="1" x14ac:dyDescent="0.25"/>
    <row r="24559" hidden="1" x14ac:dyDescent="0.25"/>
    <row r="24560" hidden="1" x14ac:dyDescent="0.25"/>
    <row r="24561" hidden="1" x14ac:dyDescent="0.25"/>
    <row r="24562" hidden="1" x14ac:dyDescent="0.25"/>
    <row r="24563" hidden="1" x14ac:dyDescent="0.25"/>
    <row r="24564" hidden="1" x14ac:dyDescent="0.25"/>
    <row r="24565" hidden="1" x14ac:dyDescent="0.25"/>
    <row r="24566" hidden="1" x14ac:dyDescent="0.25"/>
    <row r="24567" hidden="1" x14ac:dyDescent="0.25"/>
    <row r="24568" hidden="1" x14ac:dyDescent="0.25"/>
    <row r="24569" hidden="1" x14ac:dyDescent="0.25"/>
    <row r="24570" hidden="1" x14ac:dyDescent="0.25"/>
    <row r="24571" hidden="1" x14ac:dyDescent="0.25"/>
    <row r="24572" hidden="1" x14ac:dyDescent="0.25"/>
    <row r="24573" hidden="1" x14ac:dyDescent="0.25"/>
    <row r="24574" hidden="1" x14ac:dyDescent="0.25"/>
    <row r="24575" hidden="1" x14ac:dyDescent="0.25"/>
    <row r="24576" hidden="1" x14ac:dyDescent="0.25"/>
    <row r="24577" hidden="1" x14ac:dyDescent="0.25"/>
    <row r="24578" hidden="1" x14ac:dyDescent="0.25"/>
    <row r="24579" hidden="1" x14ac:dyDescent="0.25"/>
    <row r="24580" hidden="1" x14ac:dyDescent="0.25"/>
    <row r="24581" hidden="1" x14ac:dyDescent="0.25"/>
    <row r="24582" hidden="1" x14ac:dyDescent="0.25"/>
    <row r="24583" hidden="1" x14ac:dyDescent="0.25"/>
    <row r="24584" hidden="1" x14ac:dyDescent="0.25"/>
    <row r="24585" hidden="1" x14ac:dyDescent="0.25"/>
    <row r="24586" hidden="1" x14ac:dyDescent="0.25"/>
    <row r="24587" hidden="1" x14ac:dyDescent="0.25"/>
    <row r="24588" hidden="1" x14ac:dyDescent="0.25"/>
    <row r="24589" hidden="1" x14ac:dyDescent="0.25"/>
    <row r="24590" hidden="1" x14ac:dyDescent="0.25"/>
    <row r="24591" hidden="1" x14ac:dyDescent="0.25"/>
    <row r="24592" hidden="1" x14ac:dyDescent="0.25"/>
    <row r="24593" hidden="1" x14ac:dyDescent="0.25"/>
    <row r="24594" hidden="1" x14ac:dyDescent="0.25"/>
    <row r="24595" hidden="1" x14ac:dyDescent="0.25"/>
    <row r="24596" hidden="1" x14ac:dyDescent="0.25"/>
    <row r="24597" hidden="1" x14ac:dyDescent="0.25"/>
    <row r="24598" hidden="1" x14ac:dyDescent="0.25"/>
    <row r="24599" hidden="1" x14ac:dyDescent="0.25"/>
    <row r="24600" hidden="1" x14ac:dyDescent="0.25"/>
    <row r="24601" hidden="1" x14ac:dyDescent="0.25"/>
    <row r="24602" hidden="1" x14ac:dyDescent="0.25"/>
    <row r="24603" hidden="1" x14ac:dyDescent="0.25"/>
    <row r="24604" hidden="1" x14ac:dyDescent="0.25"/>
    <row r="24605" hidden="1" x14ac:dyDescent="0.25"/>
    <row r="24606" hidden="1" x14ac:dyDescent="0.25"/>
    <row r="24607" hidden="1" x14ac:dyDescent="0.25"/>
    <row r="24608" hidden="1" x14ac:dyDescent="0.25"/>
    <row r="24609" hidden="1" x14ac:dyDescent="0.25"/>
    <row r="24610" hidden="1" x14ac:dyDescent="0.25"/>
    <row r="24611" hidden="1" x14ac:dyDescent="0.25"/>
    <row r="24612" hidden="1" x14ac:dyDescent="0.25"/>
    <row r="24613" hidden="1" x14ac:dyDescent="0.25"/>
    <row r="24614" hidden="1" x14ac:dyDescent="0.25"/>
    <row r="24615" hidden="1" x14ac:dyDescent="0.25"/>
    <row r="24616" hidden="1" x14ac:dyDescent="0.25"/>
    <row r="24617" hidden="1" x14ac:dyDescent="0.25"/>
    <row r="24618" hidden="1" x14ac:dyDescent="0.25"/>
    <row r="24619" hidden="1" x14ac:dyDescent="0.25"/>
    <row r="24620" hidden="1" x14ac:dyDescent="0.25"/>
    <row r="24621" hidden="1" x14ac:dyDescent="0.25"/>
    <row r="24622" ht="30" hidden="1" customHeight="1" x14ac:dyDescent="0.25"/>
    <row r="24623" hidden="1" x14ac:dyDescent="0.25"/>
    <row r="24624" hidden="1" x14ac:dyDescent="0.25"/>
    <row r="24625" hidden="1" x14ac:dyDescent="0.25"/>
    <row r="24626" hidden="1" x14ac:dyDescent="0.25"/>
    <row r="24627" hidden="1" x14ac:dyDescent="0.25"/>
    <row r="24628" hidden="1" x14ac:dyDescent="0.25"/>
    <row r="24629" hidden="1" x14ac:dyDescent="0.25"/>
    <row r="24630" hidden="1" x14ac:dyDescent="0.25"/>
    <row r="24631" hidden="1" x14ac:dyDescent="0.25"/>
    <row r="24632" hidden="1" x14ac:dyDescent="0.25"/>
    <row r="24633" hidden="1" x14ac:dyDescent="0.25"/>
    <row r="24634" hidden="1" x14ac:dyDescent="0.25"/>
    <row r="24635" hidden="1" x14ac:dyDescent="0.25"/>
    <row r="24636" hidden="1" x14ac:dyDescent="0.25"/>
    <row r="24637" hidden="1" x14ac:dyDescent="0.25"/>
    <row r="24638" hidden="1" x14ac:dyDescent="0.25"/>
    <row r="24639" hidden="1" x14ac:dyDescent="0.25"/>
    <row r="24640" hidden="1" x14ac:dyDescent="0.25"/>
    <row r="24641" hidden="1" x14ac:dyDescent="0.25"/>
    <row r="24642" hidden="1" x14ac:dyDescent="0.25"/>
    <row r="24643" hidden="1" x14ac:dyDescent="0.25"/>
    <row r="24644" hidden="1" x14ac:dyDescent="0.25"/>
    <row r="24645" hidden="1" x14ac:dyDescent="0.25"/>
    <row r="24646" hidden="1" x14ac:dyDescent="0.25"/>
    <row r="24647" hidden="1" x14ac:dyDescent="0.25"/>
    <row r="24648" hidden="1" x14ac:dyDescent="0.25"/>
    <row r="24649" hidden="1" x14ac:dyDescent="0.25"/>
    <row r="24650" hidden="1" x14ac:dyDescent="0.25"/>
    <row r="24651" hidden="1" x14ac:dyDescent="0.25"/>
    <row r="24652" hidden="1" x14ac:dyDescent="0.25"/>
    <row r="24653" hidden="1" x14ac:dyDescent="0.25"/>
    <row r="24654" hidden="1" x14ac:dyDescent="0.25"/>
    <row r="24655" hidden="1" x14ac:dyDescent="0.25"/>
    <row r="24656" hidden="1" x14ac:dyDescent="0.25"/>
    <row r="24657" hidden="1" x14ac:dyDescent="0.25"/>
    <row r="24658" hidden="1" x14ac:dyDescent="0.25"/>
    <row r="24659" hidden="1" x14ac:dyDescent="0.25"/>
    <row r="24660" hidden="1" x14ac:dyDescent="0.25"/>
    <row r="24661" hidden="1" x14ac:dyDescent="0.25"/>
    <row r="24662" hidden="1" x14ac:dyDescent="0.25"/>
    <row r="24663" hidden="1" x14ac:dyDescent="0.25"/>
    <row r="24664" hidden="1" x14ac:dyDescent="0.25"/>
    <row r="24665" hidden="1" x14ac:dyDescent="0.25"/>
    <row r="24666" hidden="1" x14ac:dyDescent="0.25"/>
    <row r="24667" hidden="1" x14ac:dyDescent="0.25"/>
    <row r="24668" hidden="1" x14ac:dyDescent="0.25"/>
    <row r="24669" hidden="1" x14ac:dyDescent="0.25"/>
    <row r="24670" hidden="1" x14ac:dyDescent="0.25"/>
    <row r="24671" hidden="1" x14ac:dyDescent="0.25"/>
    <row r="24672" hidden="1" x14ac:dyDescent="0.25"/>
    <row r="24673" hidden="1" x14ac:dyDescent="0.25"/>
    <row r="24674" hidden="1" x14ac:dyDescent="0.25"/>
    <row r="24675" hidden="1" x14ac:dyDescent="0.25"/>
    <row r="24676" hidden="1" x14ac:dyDescent="0.25"/>
    <row r="24677" hidden="1" x14ac:dyDescent="0.25"/>
    <row r="24678" hidden="1" x14ac:dyDescent="0.25"/>
    <row r="24679" hidden="1" x14ac:dyDescent="0.25"/>
    <row r="24680" hidden="1" x14ac:dyDescent="0.25"/>
    <row r="24681" hidden="1" x14ac:dyDescent="0.25"/>
    <row r="24682" hidden="1" x14ac:dyDescent="0.25"/>
    <row r="24683" hidden="1" x14ac:dyDescent="0.25"/>
    <row r="24684" hidden="1" x14ac:dyDescent="0.25"/>
    <row r="24685" hidden="1" x14ac:dyDescent="0.25"/>
    <row r="24686" hidden="1" x14ac:dyDescent="0.25"/>
    <row r="24687" hidden="1" x14ac:dyDescent="0.25"/>
    <row r="24688" hidden="1" x14ac:dyDescent="0.25"/>
    <row r="24689" hidden="1" x14ac:dyDescent="0.25"/>
    <row r="24690" hidden="1" x14ac:dyDescent="0.25"/>
    <row r="24691" hidden="1" x14ac:dyDescent="0.25"/>
    <row r="24692" hidden="1" x14ac:dyDescent="0.25"/>
    <row r="24693" hidden="1" x14ac:dyDescent="0.25"/>
    <row r="24694" hidden="1" x14ac:dyDescent="0.25"/>
    <row r="24695" hidden="1" x14ac:dyDescent="0.25"/>
    <row r="24696" hidden="1" x14ac:dyDescent="0.25"/>
    <row r="24697" hidden="1" x14ac:dyDescent="0.25"/>
    <row r="24698" hidden="1" x14ac:dyDescent="0.25"/>
    <row r="24699" hidden="1" x14ac:dyDescent="0.25"/>
    <row r="24700" hidden="1" x14ac:dyDescent="0.25"/>
    <row r="24701" hidden="1" x14ac:dyDescent="0.25"/>
    <row r="24702" hidden="1" x14ac:dyDescent="0.25"/>
    <row r="24703" hidden="1" x14ac:dyDescent="0.25"/>
    <row r="24704" hidden="1" x14ac:dyDescent="0.25"/>
    <row r="24705" hidden="1" x14ac:dyDescent="0.25"/>
    <row r="24706" hidden="1" x14ac:dyDescent="0.25"/>
    <row r="24707" hidden="1" x14ac:dyDescent="0.25"/>
    <row r="24708" hidden="1" x14ac:dyDescent="0.25"/>
    <row r="24709" hidden="1" x14ac:dyDescent="0.25"/>
    <row r="24710" hidden="1" x14ac:dyDescent="0.25"/>
    <row r="24711" hidden="1" x14ac:dyDescent="0.25"/>
    <row r="24712" hidden="1" x14ac:dyDescent="0.25"/>
    <row r="24713" hidden="1" x14ac:dyDescent="0.25"/>
    <row r="24714" hidden="1" x14ac:dyDescent="0.25"/>
    <row r="24715" hidden="1" x14ac:dyDescent="0.25"/>
    <row r="24716" hidden="1" x14ac:dyDescent="0.25"/>
    <row r="24717" hidden="1" x14ac:dyDescent="0.25"/>
    <row r="24718" hidden="1" x14ac:dyDescent="0.25"/>
    <row r="24719" hidden="1" x14ac:dyDescent="0.25"/>
    <row r="24720" hidden="1" x14ac:dyDescent="0.25"/>
    <row r="24721" hidden="1" x14ac:dyDescent="0.25"/>
    <row r="24722" hidden="1" x14ac:dyDescent="0.25"/>
    <row r="24723" hidden="1" x14ac:dyDescent="0.25"/>
    <row r="24724" hidden="1" x14ac:dyDescent="0.25"/>
    <row r="24725" hidden="1" x14ac:dyDescent="0.25"/>
    <row r="24726" hidden="1" x14ac:dyDescent="0.25"/>
    <row r="24727" hidden="1" x14ac:dyDescent="0.25"/>
    <row r="24728" hidden="1" x14ac:dyDescent="0.25"/>
    <row r="24729" hidden="1" x14ac:dyDescent="0.25"/>
    <row r="24730" hidden="1" x14ac:dyDescent="0.25"/>
    <row r="24731" hidden="1" x14ac:dyDescent="0.25"/>
    <row r="24732" hidden="1" x14ac:dyDescent="0.25"/>
    <row r="24733" hidden="1" x14ac:dyDescent="0.25"/>
    <row r="24734" hidden="1" x14ac:dyDescent="0.25"/>
    <row r="24735" hidden="1" x14ac:dyDescent="0.25"/>
    <row r="24736" hidden="1" x14ac:dyDescent="0.25"/>
    <row r="24737" hidden="1" x14ac:dyDescent="0.25"/>
    <row r="24738" hidden="1" x14ac:dyDescent="0.25"/>
    <row r="24739" hidden="1" x14ac:dyDescent="0.25"/>
    <row r="24740" hidden="1" x14ac:dyDescent="0.25"/>
    <row r="24741" hidden="1" x14ac:dyDescent="0.25"/>
    <row r="24742" hidden="1" x14ac:dyDescent="0.25"/>
    <row r="24743" hidden="1" x14ac:dyDescent="0.25"/>
    <row r="24744" hidden="1" x14ac:dyDescent="0.25"/>
    <row r="24745" hidden="1" x14ac:dyDescent="0.25"/>
    <row r="24746" hidden="1" x14ac:dyDescent="0.25"/>
    <row r="24747" hidden="1" x14ac:dyDescent="0.25"/>
    <row r="24748" hidden="1" x14ac:dyDescent="0.25"/>
    <row r="24749" hidden="1" x14ac:dyDescent="0.25"/>
    <row r="24750" hidden="1" x14ac:dyDescent="0.25"/>
    <row r="24751" hidden="1" x14ac:dyDescent="0.25"/>
    <row r="24752" hidden="1" x14ac:dyDescent="0.25"/>
    <row r="24753" hidden="1" x14ac:dyDescent="0.25"/>
    <row r="24754" hidden="1" x14ac:dyDescent="0.25"/>
    <row r="24755" hidden="1" x14ac:dyDescent="0.25"/>
    <row r="24756" hidden="1" x14ac:dyDescent="0.25"/>
    <row r="24757" hidden="1" x14ac:dyDescent="0.25"/>
    <row r="24758" hidden="1" x14ac:dyDescent="0.25"/>
    <row r="24759" hidden="1" x14ac:dyDescent="0.25"/>
    <row r="24760" hidden="1" x14ac:dyDescent="0.25"/>
    <row r="24761" hidden="1" x14ac:dyDescent="0.25"/>
    <row r="24762" hidden="1" x14ac:dyDescent="0.25"/>
    <row r="24763" hidden="1" x14ac:dyDescent="0.25"/>
    <row r="24764" hidden="1" x14ac:dyDescent="0.25"/>
    <row r="24765" hidden="1" x14ac:dyDescent="0.25"/>
    <row r="24766" hidden="1" x14ac:dyDescent="0.25"/>
    <row r="24767" hidden="1" x14ac:dyDescent="0.25"/>
    <row r="24768" hidden="1" x14ac:dyDescent="0.25"/>
    <row r="24769" hidden="1" x14ac:dyDescent="0.25"/>
    <row r="24770" hidden="1" x14ac:dyDescent="0.25"/>
    <row r="24771" hidden="1" x14ac:dyDescent="0.25"/>
    <row r="24772" hidden="1" x14ac:dyDescent="0.25"/>
    <row r="24773" hidden="1" x14ac:dyDescent="0.25"/>
    <row r="24774" hidden="1" x14ac:dyDescent="0.25"/>
    <row r="24775" hidden="1" x14ac:dyDescent="0.25"/>
    <row r="24776" hidden="1" x14ac:dyDescent="0.25"/>
    <row r="24777" hidden="1" x14ac:dyDescent="0.25"/>
    <row r="24778" hidden="1" x14ac:dyDescent="0.25"/>
    <row r="24779" hidden="1" x14ac:dyDescent="0.25"/>
    <row r="24780" hidden="1" x14ac:dyDescent="0.25"/>
    <row r="24781" hidden="1" x14ac:dyDescent="0.25"/>
    <row r="24782" hidden="1" x14ac:dyDescent="0.25"/>
    <row r="24783" hidden="1" x14ac:dyDescent="0.25"/>
    <row r="24784" hidden="1" x14ac:dyDescent="0.25"/>
    <row r="24785" hidden="1" x14ac:dyDescent="0.25"/>
    <row r="24786" hidden="1" x14ac:dyDescent="0.25"/>
    <row r="24787" hidden="1" x14ac:dyDescent="0.25"/>
    <row r="24788" hidden="1" x14ac:dyDescent="0.25"/>
    <row r="24789" hidden="1" x14ac:dyDescent="0.25"/>
    <row r="24790" hidden="1" x14ac:dyDescent="0.25"/>
    <row r="24791" hidden="1" x14ac:dyDescent="0.25"/>
    <row r="24792" hidden="1" x14ac:dyDescent="0.25"/>
    <row r="24793" hidden="1" x14ac:dyDescent="0.25"/>
    <row r="24794" hidden="1" x14ac:dyDescent="0.25"/>
    <row r="24795" hidden="1" x14ac:dyDescent="0.25"/>
    <row r="24796" hidden="1" x14ac:dyDescent="0.25"/>
    <row r="24797" hidden="1" x14ac:dyDescent="0.25"/>
    <row r="24798" hidden="1" x14ac:dyDescent="0.25"/>
    <row r="24799" hidden="1" x14ac:dyDescent="0.25"/>
    <row r="24800" hidden="1" x14ac:dyDescent="0.25"/>
    <row r="24801" hidden="1" x14ac:dyDescent="0.25"/>
    <row r="24802" hidden="1" x14ac:dyDescent="0.25"/>
    <row r="24803" hidden="1" x14ac:dyDescent="0.25"/>
    <row r="24804" hidden="1" x14ac:dyDescent="0.25"/>
    <row r="24805" hidden="1" x14ac:dyDescent="0.25"/>
    <row r="24806" hidden="1" x14ac:dyDescent="0.25"/>
    <row r="24807" hidden="1" x14ac:dyDescent="0.25"/>
    <row r="24808" hidden="1" x14ac:dyDescent="0.25"/>
    <row r="24809" hidden="1" x14ac:dyDescent="0.25"/>
    <row r="24810" hidden="1" x14ac:dyDescent="0.25"/>
    <row r="24811" hidden="1" x14ac:dyDescent="0.25"/>
    <row r="24812" hidden="1" x14ac:dyDescent="0.25"/>
    <row r="24813" hidden="1" x14ac:dyDescent="0.25"/>
    <row r="24814" hidden="1" x14ac:dyDescent="0.25"/>
    <row r="24815" hidden="1" x14ac:dyDescent="0.25"/>
    <row r="24816" hidden="1" x14ac:dyDescent="0.25"/>
    <row r="24817" hidden="1" x14ac:dyDescent="0.25"/>
    <row r="24818" hidden="1" x14ac:dyDescent="0.25"/>
    <row r="24819" hidden="1" x14ac:dyDescent="0.25"/>
    <row r="24820" hidden="1" x14ac:dyDescent="0.25"/>
    <row r="24821" hidden="1" x14ac:dyDescent="0.25"/>
    <row r="24822" hidden="1" x14ac:dyDescent="0.25"/>
    <row r="24823" hidden="1" x14ac:dyDescent="0.25"/>
    <row r="24824" hidden="1" x14ac:dyDescent="0.25"/>
    <row r="24825" hidden="1" x14ac:dyDescent="0.25"/>
    <row r="24826" hidden="1" x14ac:dyDescent="0.25"/>
    <row r="24827" hidden="1" x14ac:dyDescent="0.25"/>
    <row r="24828" hidden="1" x14ac:dyDescent="0.25"/>
    <row r="24829" hidden="1" x14ac:dyDescent="0.25"/>
    <row r="24830" hidden="1" x14ac:dyDescent="0.25"/>
    <row r="24831" hidden="1" x14ac:dyDescent="0.25"/>
    <row r="24832" hidden="1" x14ac:dyDescent="0.25"/>
    <row r="24833" hidden="1" x14ac:dyDescent="0.25"/>
    <row r="24834" hidden="1" x14ac:dyDescent="0.25"/>
    <row r="24835" hidden="1" x14ac:dyDescent="0.25"/>
    <row r="24836" hidden="1" x14ac:dyDescent="0.25"/>
    <row r="24837" hidden="1" x14ac:dyDescent="0.25"/>
    <row r="24838" hidden="1" x14ac:dyDescent="0.25"/>
    <row r="24839" hidden="1" x14ac:dyDescent="0.25"/>
    <row r="24840" hidden="1" x14ac:dyDescent="0.25"/>
    <row r="24841" hidden="1" x14ac:dyDescent="0.25"/>
    <row r="24842" hidden="1" x14ac:dyDescent="0.25"/>
    <row r="24843" hidden="1" x14ac:dyDescent="0.25"/>
    <row r="24844" hidden="1" x14ac:dyDescent="0.25"/>
    <row r="24845" hidden="1" x14ac:dyDescent="0.25"/>
    <row r="24846" hidden="1" x14ac:dyDescent="0.25"/>
    <row r="24847" hidden="1" x14ac:dyDescent="0.25"/>
    <row r="24848" hidden="1" x14ac:dyDescent="0.25"/>
    <row r="24849" hidden="1" x14ac:dyDescent="0.25"/>
    <row r="24850" hidden="1" x14ac:dyDescent="0.25"/>
    <row r="24851" hidden="1" x14ac:dyDescent="0.25"/>
    <row r="24852" hidden="1" x14ac:dyDescent="0.25"/>
    <row r="24853" hidden="1" x14ac:dyDescent="0.25"/>
    <row r="24854" hidden="1" x14ac:dyDescent="0.25"/>
    <row r="24855" hidden="1" x14ac:dyDescent="0.25"/>
    <row r="24856" hidden="1" x14ac:dyDescent="0.25"/>
    <row r="24857" hidden="1" x14ac:dyDescent="0.25"/>
    <row r="24858" hidden="1" x14ac:dyDescent="0.25"/>
    <row r="24859" hidden="1" x14ac:dyDescent="0.25"/>
    <row r="24860" hidden="1" x14ac:dyDescent="0.25"/>
    <row r="24861" hidden="1" x14ac:dyDescent="0.25"/>
    <row r="24862" hidden="1" x14ac:dyDescent="0.25"/>
    <row r="24863" hidden="1" x14ac:dyDescent="0.25"/>
    <row r="24864" hidden="1" x14ac:dyDescent="0.25"/>
    <row r="24865" hidden="1" x14ac:dyDescent="0.25"/>
    <row r="24866" hidden="1" x14ac:dyDescent="0.25"/>
    <row r="24867" hidden="1" x14ac:dyDescent="0.25"/>
    <row r="24868" hidden="1" x14ac:dyDescent="0.25"/>
    <row r="24869" hidden="1" x14ac:dyDescent="0.25"/>
    <row r="24870" hidden="1" x14ac:dyDescent="0.25"/>
    <row r="24871" hidden="1" x14ac:dyDescent="0.25"/>
    <row r="24872" hidden="1" x14ac:dyDescent="0.25"/>
    <row r="24873" hidden="1" x14ac:dyDescent="0.25"/>
    <row r="24874" hidden="1" x14ac:dyDescent="0.25"/>
    <row r="24875" hidden="1" x14ac:dyDescent="0.25"/>
    <row r="24876" hidden="1" x14ac:dyDescent="0.25"/>
    <row r="24877" hidden="1" x14ac:dyDescent="0.25"/>
    <row r="24878" hidden="1" x14ac:dyDescent="0.25"/>
    <row r="24879" hidden="1" x14ac:dyDescent="0.25"/>
    <row r="24880" hidden="1" x14ac:dyDescent="0.25"/>
    <row r="24881" hidden="1" x14ac:dyDescent="0.25"/>
    <row r="24882" hidden="1" x14ac:dyDescent="0.25"/>
    <row r="24883" hidden="1" x14ac:dyDescent="0.25"/>
    <row r="24884" hidden="1" x14ac:dyDescent="0.25"/>
    <row r="24885" hidden="1" x14ac:dyDescent="0.25"/>
    <row r="24886" hidden="1" x14ac:dyDescent="0.25"/>
    <row r="24887" hidden="1" x14ac:dyDescent="0.25"/>
    <row r="24888" hidden="1" x14ac:dyDescent="0.25"/>
    <row r="24889" hidden="1" x14ac:dyDescent="0.25"/>
    <row r="24890" hidden="1" x14ac:dyDescent="0.25"/>
    <row r="24891" hidden="1" x14ac:dyDescent="0.25"/>
    <row r="24892" hidden="1" x14ac:dyDescent="0.25"/>
    <row r="24893" hidden="1" x14ac:dyDescent="0.25"/>
    <row r="24894" hidden="1" x14ac:dyDescent="0.25"/>
    <row r="24895" hidden="1" x14ac:dyDescent="0.25"/>
    <row r="24896" hidden="1" x14ac:dyDescent="0.25"/>
    <row r="24897" hidden="1" x14ac:dyDescent="0.25"/>
    <row r="24898" hidden="1" x14ac:dyDescent="0.25"/>
    <row r="24899" hidden="1" x14ac:dyDescent="0.25"/>
    <row r="24900" hidden="1" x14ac:dyDescent="0.25"/>
    <row r="24901" hidden="1" x14ac:dyDescent="0.25"/>
    <row r="24902" hidden="1" x14ac:dyDescent="0.25"/>
    <row r="24903" hidden="1" x14ac:dyDescent="0.25"/>
    <row r="24904" hidden="1" x14ac:dyDescent="0.25"/>
    <row r="24905" hidden="1" x14ac:dyDescent="0.25"/>
    <row r="24906" hidden="1" x14ac:dyDescent="0.25"/>
    <row r="24907" hidden="1" x14ac:dyDescent="0.25"/>
    <row r="24908" hidden="1" x14ac:dyDescent="0.25"/>
    <row r="24909" hidden="1" x14ac:dyDescent="0.25"/>
    <row r="24910" hidden="1" x14ac:dyDescent="0.25"/>
    <row r="24911" hidden="1" x14ac:dyDescent="0.25"/>
    <row r="24912" hidden="1" x14ac:dyDescent="0.25"/>
    <row r="24913" hidden="1" x14ac:dyDescent="0.25"/>
    <row r="24914" hidden="1" x14ac:dyDescent="0.25"/>
    <row r="24915" hidden="1" x14ac:dyDescent="0.25"/>
    <row r="24916" hidden="1" x14ac:dyDescent="0.25"/>
    <row r="24917" hidden="1" x14ac:dyDescent="0.25"/>
    <row r="24918" hidden="1" x14ac:dyDescent="0.25"/>
    <row r="24919" hidden="1" x14ac:dyDescent="0.25"/>
    <row r="24920" hidden="1" x14ac:dyDescent="0.25"/>
    <row r="24921" hidden="1" x14ac:dyDescent="0.25"/>
    <row r="24922" hidden="1" x14ac:dyDescent="0.25"/>
    <row r="24923" hidden="1" x14ac:dyDescent="0.25"/>
    <row r="24924" hidden="1" x14ac:dyDescent="0.25"/>
    <row r="24925" hidden="1" x14ac:dyDescent="0.25"/>
    <row r="24926" hidden="1" x14ac:dyDescent="0.25"/>
    <row r="24927" hidden="1" x14ac:dyDescent="0.25"/>
    <row r="24928" hidden="1" x14ac:dyDescent="0.25"/>
    <row r="24929" hidden="1" x14ac:dyDescent="0.25"/>
    <row r="24930" hidden="1" x14ac:dyDescent="0.25"/>
    <row r="24931" hidden="1" x14ac:dyDescent="0.25"/>
    <row r="24932" hidden="1" x14ac:dyDescent="0.25"/>
    <row r="24933" hidden="1" x14ac:dyDescent="0.25"/>
    <row r="24934" hidden="1" x14ac:dyDescent="0.25"/>
    <row r="24935" hidden="1" x14ac:dyDescent="0.25"/>
    <row r="24936" hidden="1" x14ac:dyDescent="0.25"/>
    <row r="24937" hidden="1" x14ac:dyDescent="0.25"/>
    <row r="24938" hidden="1" x14ac:dyDescent="0.25"/>
    <row r="24939" hidden="1" x14ac:dyDescent="0.25"/>
    <row r="24940" hidden="1" x14ac:dyDescent="0.25"/>
    <row r="24941" hidden="1" x14ac:dyDescent="0.25"/>
    <row r="24942" hidden="1" x14ac:dyDescent="0.25"/>
    <row r="24943" hidden="1" x14ac:dyDescent="0.25"/>
    <row r="24944" hidden="1" x14ac:dyDescent="0.25"/>
    <row r="24945" hidden="1" x14ac:dyDescent="0.25"/>
    <row r="24946" hidden="1" x14ac:dyDescent="0.25"/>
    <row r="24947" hidden="1" x14ac:dyDescent="0.25"/>
    <row r="24948" hidden="1" x14ac:dyDescent="0.25"/>
    <row r="24949" hidden="1" x14ac:dyDescent="0.25"/>
    <row r="24950" hidden="1" x14ac:dyDescent="0.25"/>
    <row r="24951" hidden="1" x14ac:dyDescent="0.25"/>
    <row r="24952" hidden="1" x14ac:dyDescent="0.25"/>
    <row r="24953" hidden="1" x14ac:dyDescent="0.25"/>
    <row r="24954" hidden="1" x14ac:dyDescent="0.25"/>
    <row r="24955" hidden="1" x14ac:dyDescent="0.25"/>
    <row r="24956" hidden="1" x14ac:dyDescent="0.25"/>
    <row r="24957" hidden="1" x14ac:dyDescent="0.25"/>
    <row r="24958" hidden="1" x14ac:dyDescent="0.25"/>
    <row r="24959" hidden="1" x14ac:dyDescent="0.25"/>
    <row r="24960" hidden="1" x14ac:dyDescent="0.25"/>
    <row r="24961" hidden="1" x14ac:dyDescent="0.25"/>
    <row r="24962" hidden="1" x14ac:dyDescent="0.25"/>
    <row r="24963" hidden="1" x14ac:dyDescent="0.25"/>
    <row r="24964" hidden="1" x14ac:dyDescent="0.25"/>
    <row r="24965" hidden="1" x14ac:dyDescent="0.25"/>
    <row r="24966" hidden="1" x14ac:dyDescent="0.25"/>
    <row r="24967" hidden="1" x14ac:dyDescent="0.25"/>
    <row r="24968" hidden="1" x14ac:dyDescent="0.25"/>
    <row r="24969" hidden="1" x14ac:dyDescent="0.25"/>
    <row r="24970" hidden="1" x14ac:dyDescent="0.25"/>
    <row r="24971" hidden="1" x14ac:dyDescent="0.25"/>
    <row r="24972" hidden="1" x14ac:dyDescent="0.25"/>
    <row r="24973" hidden="1" x14ac:dyDescent="0.25"/>
    <row r="24974" hidden="1" x14ac:dyDescent="0.25"/>
    <row r="24975" hidden="1" x14ac:dyDescent="0.25"/>
    <row r="24976" hidden="1" x14ac:dyDescent="0.25"/>
    <row r="24977" hidden="1" x14ac:dyDescent="0.25"/>
    <row r="24978" hidden="1" x14ac:dyDescent="0.25"/>
    <row r="24979" hidden="1" x14ac:dyDescent="0.25"/>
    <row r="24980" hidden="1" x14ac:dyDescent="0.25"/>
    <row r="24981" hidden="1" x14ac:dyDescent="0.25"/>
    <row r="24982" hidden="1" x14ac:dyDescent="0.25"/>
    <row r="24983" hidden="1" x14ac:dyDescent="0.25"/>
    <row r="24984" hidden="1" x14ac:dyDescent="0.25"/>
    <row r="24985" hidden="1" x14ac:dyDescent="0.25"/>
    <row r="24986" hidden="1" x14ac:dyDescent="0.25"/>
    <row r="24987" hidden="1" x14ac:dyDescent="0.25"/>
    <row r="24988" hidden="1" x14ac:dyDescent="0.25"/>
    <row r="24989" hidden="1" x14ac:dyDescent="0.25"/>
    <row r="24990" hidden="1" x14ac:dyDescent="0.25"/>
    <row r="24991" ht="30" hidden="1" customHeight="1" x14ac:dyDescent="0.25"/>
    <row r="24992" hidden="1" x14ac:dyDescent="0.25"/>
    <row r="24993" hidden="1" x14ac:dyDescent="0.25"/>
    <row r="24994" hidden="1" x14ac:dyDescent="0.25"/>
    <row r="24995" hidden="1" x14ac:dyDescent="0.25"/>
    <row r="24996" hidden="1" x14ac:dyDescent="0.25"/>
    <row r="24997" hidden="1" x14ac:dyDescent="0.25"/>
    <row r="24998" hidden="1" x14ac:dyDescent="0.25"/>
    <row r="24999" hidden="1" x14ac:dyDescent="0.25"/>
    <row r="25000" hidden="1" x14ac:dyDescent="0.25"/>
    <row r="25001" hidden="1" x14ac:dyDescent="0.25"/>
    <row r="25002" hidden="1" x14ac:dyDescent="0.25"/>
    <row r="25003" hidden="1" x14ac:dyDescent="0.25"/>
    <row r="25004" hidden="1" x14ac:dyDescent="0.25"/>
    <row r="25005" hidden="1" x14ac:dyDescent="0.25"/>
    <row r="25006" hidden="1" x14ac:dyDescent="0.25"/>
    <row r="25007" hidden="1" x14ac:dyDescent="0.25"/>
    <row r="25008" hidden="1" x14ac:dyDescent="0.25"/>
    <row r="25009" hidden="1" x14ac:dyDescent="0.25"/>
    <row r="25010" hidden="1" x14ac:dyDescent="0.25"/>
    <row r="25011" hidden="1" x14ac:dyDescent="0.25"/>
    <row r="25012" hidden="1" x14ac:dyDescent="0.25"/>
    <row r="25013" hidden="1" x14ac:dyDescent="0.25"/>
    <row r="25014" hidden="1" x14ac:dyDescent="0.25"/>
    <row r="25015" hidden="1" x14ac:dyDescent="0.25"/>
    <row r="25016" hidden="1" x14ac:dyDescent="0.25"/>
    <row r="25017" hidden="1" x14ac:dyDescent="0.25"/>
    <row r="25018" hidden="1" x14ac:dyDescent="0.25"/>
    <row r="25019" hidden="1" x14ac:dyDescent="0.25"/>
    <row r="25020" hidden="1" x14ac:dyDescent="0.25"/>
    <row r="25021" hidden="1" x14ac:dyDescent="0.25"/>
    <row r="25022" hidden="1" x14ac:dyDescent="0.25"/>
    <row r="25023" hidden="1" x14ac:dyDescent="0.25"/>
    <row r="25024" hidden="1" x14ac:dyDescent="0.25"/>
    <row r="25025" hidden="1" x14ac:dyDescent="0.25"/>
    <row r="25026" hidden="1" x14ac:dyDescent="0.25"/>
    <row r="25027" hidden="1" x14ac:dyDescent="0.25"/>
    <row r="25028" hidden="1" x14ac:dyDescent="0.25"/>
    <row r="25029" hidden="1" x14ac:dyDescent="0.25"/>
    <row r="25030" hidden="1" x14ac:dyDescent="0.25"/>
    <row r="25031" hidden="1" x14ac:dyDescent="0.25"/>
    <row r="25032" hidden="1" x14ac:dyDescent="0.25"/>
    <row r="25033" hidden="1" x14ac:dyDescent="0.25"/>
    <row r="25034" hidden="1" x14ac:dyDescent="0.25"/>
    <row r="25035" hidden="1" x14ac:dyDescent="0.25"/>
    <row r="25036" hidden="1" x14ac:dyDescent="0.25"/>
    <row r="25037" hidden="1" x14ac:dyDescent="0.25"/>
    <row r="25038" hidden="1" x14ac:dyDescent="0.25"/>
    <row r="25039" hidden="1" x14ac:dyDescent="0.25"/>
    <row r="25040" hidden="1" x14ac:dyDescent="0.25"/>
    <row r="25041" hidden="1" x14ac:dyDescent="0.25"/>
    <row r="25042" hidden="1" x14ac:dyDescent="0.25"/>
    <row r="25043" hidden="1" x14ac:dyDescent="0.25"/>
    <row r="25044" hidden="1" x14ac:dyDescent="0.25"/>
    <row r="25045" hidden="1" x14ac:dyDescent="0.25"/>
    <row r="25046" hidden="1" x14ac:dyDescent="0.25"/>
    <row r="25047" hidden="1" x14ac:dyDescent="0.25"/>
    <row r="25048" hidden="1" x14ac:dyDescent="0.25"/>
    <row r="25049" hidden="1" x14ac:dyDescent="0.25"/>
    <row r="25050" hidden="1" x14ac:dyDescent="0.25"/>
    <row r="25051" hidden="1" x14ac:dyDescent="0.25"/>
    <row r="25052" hidden="1" x14ac:dyDescent="0.25"/>
    <row r="25053" hidden="1" x14ac:dyDescent="0.25"/>
    <row r="25054" hidden="1" x14ac:dyDescent="0.25"/>
    <row r="25055" hidden="1" x14ac:dyDescent="0.25"/>
    <row r="25056" hidden="1" x14ac:dyDescent="0.25"/>
    <row r="25057" hidden="1" x14ac:dyDescent="0.25"/>
    <row r="25058" hidden="1" x14ac:dyDescent="0.25"/>
    <row r="25059" hidden="1" x14ac:dyDescent="0.25"/>
    <row r="25060" hidden="1" x14ac:dyDescent="0.25"/>
    <row r="25061" hidden="1" x14ac:dyDescent="0.25"/>
    <row r="25062" hidden="1" x14ac:dyDescent="0.25"/>
    <row r="25063" hidden="1" x14ac:dyDescent="0.25"/>
    <row r="25064" hidden="1" x14ac:dyDescent="0.25"/>
    <row r="25065" hidden="1" x14ac:dyDescent="0.25"/>
    <row r="25066" hidden="1" x14ac:dyDescent="0.25"/>
    <row r="25067" hidden="1" x14ac:dyDescent="0.25"/>
    <row r="25068" hidden="1" x14ac:dyDescent="0.25"/>
    <row r="25069" hidden="1" x14ac:dyDescent="0.25"/>
    <row r="25070" hidden="1" x14ac:dyDescent="0.25"/>
    <row r="25071" hidden="1" x14ac:dyDescent="0.25"/>
    <row r="25072" hidden="1" x14ac:dyDescent="0.25"/>
    <row r="25073" hidden="1" x14ac:dyDescent="0.25"/>
    <row r="25074" hidden="1" x14ac:dyDescent="0.25"/>
    <row r="25075" hidden="1" x14ac:dyDescent="0.25"/>
    <row r="25076" hidden="1" x14ac:dyDescent="0.25"/>
    <row r="25077" hidden="1" x14ac:dyDescent="0.25"/>
    <row r="25078" hidden="1" x14ac:dyDescent="0.25"/>
    <row r="25079" hidden="1" x14ac:dyDescent="0.25"/>
    <row r="25080" hidden="1" x14ac:dyDescent="0.25"/>
    <row r="25081" hidden="1" x14ac:dyDescent="0.25"/>
    <row r="25082" hidden="1" x14ac:dyDescent="0.25"/>
    <row r="25083" hidden="1" x14ac:dyDescent="0.25"/>
    <row r="25084" hidden="1" x14ac:dyDescent="0.25"/>
    <row r="25085" hidden="1" x14ac:dyDescent="0.25"/>
    <row r="25086" hidden="1" x14ac:dyDescent="0.25"/>
    <row r="25087" hidden="1" x14ac:dyDescent="0.25"/>
    <row r="25088" hidden="1" x14ac:dyDescent="0.25"/>
    <row r="25089" hidden="1" x14ac:dyDescent="0.25"/>
    <row r="25090" hidden="1" x14ac:dyDescent="0.25"/>
    <row r="25091" hidden="1" x14ac:dyDescent="0.25"/>
    <row r="25092" hidden="1" x14ac:dyDescent="0.25"/>
    <row r="25093" hidden="1" x14ac:dyDescent="0.25"/>
    <row r="25094" hidden="1" x14ac:dyDescent="0.25"/>
    <row r="25095" hidden="1" x14ac:dyDescent="0.25"/>
    <row r="25096" hidden="1" x14ac:dyDescent="0.25"/>
    <row r="25097" hidden="1" x14ac:dyDescent="0.25"/>
    <row r="25098" hidden="1" x14ac:dyDescent="0.25"/>
    <row r="25099" hidden="1" x14ac:dyDescent="0.25"/>
    <row r="25100" hidden="1" x14ac:dyDescent="0.25"/>
    <row r="25101" hidden="1" x14ac:dyDescent="0.25"/>
    <row r="25102" hidden="1" x14ac:dyDescent="0.25"/>
    <row r="25103" hidden="1" x14ac:dyDescent="0.25"/>
    <row r="25104" hidden="1" x14ac:dyDescent="0.25"/>
    <row r="25105" hidden="1" x14ac:dyDescent="0.25"/>
    <row r="25106" hidden="1" x14ac:dyDescent="0.25"/>
    <row r="25107" hidden="1" x14ac:dyDescent="0.25"/>
    <row r="25108" hidden="1" x14ac:dyDescent="0.25"/>
    <row r="25109" hidden="1" x14ac:dyDescent="0.25"/>
    <row r="25110" hidden="1" x14ac:dyDescent="0.25"/>
    <row r="25111" hidden="1" x14ac:dyDescent="0.25"/>
    <row r="25112" hidden="1" x14ac:dyDescent="0.25"/>
    <row r="25113" hidden="1" x14ac:dyDescent="0.25"/>
    <row r="25114" hidden="1" x14ac:dyDescent="0.25"/>
    <row r="25115" hidden="1" x14ac:dyDescent="0.25"/>
    <row r="25116" hidden="1" x14ac:dyDescent="0.25"/>
    <row r="25117" hidden="1" x14ac:dyDescent="0.25"/>
    <row r="25118" hidden="1" x14ac:dyDescent="0.25"/>
    <row r="25119" hidden="1" x14ac:dyDescent="0.25"/>
    <row r="25120" hidden="1" x14ac:dyDescent="0.25"/>
    <row r="25121" hidden="1" x14ac:dyDescent="0.25"/>
    <row r="25122" hidden="1" x14ac:dyDescent="0.25"/>
    <row r="25123" hidden="1" x14ac:dyDescent="0.25"/>
    <row r="25124" hidden="1" x14ac:dyDescent="0.25"/>
    <row r="25125" hidden="1" x14ac:dyDescent="0.25"/>
    <row r="25126" hidden="1" x14ac:dyDescent="0.25"/>
    <row r="25127" hidden="1" x14ac:dyDescent="0.25"/>
    <row r="25128" hidden="1" x14ac:dyDescent="0.25"/>
    <row r="25129" hidden="1" x14ac:dyDescent="0.25"/>
    <row r="25130" hidden="1" x14ac:dyDescent="0.25"/>
    <row r="25131" hidden="1" x14ac:dyDescent="0.25"/>
    <row r="25132" hidden="1" x14ac:dyDescent="0.25"/>
    <row r="25133" hidden="1" x14ac:dyDescent="0.25"/>
    <row r="25134" hidden="1" x14ac:dyDescent="0.25"/>
    <row r="25135" hidden="1" x14ac:dyDescent="0.25"/>
    <row r="25136" hidden="1" x14ac:dyDescent="0.25"/>
    <row r="25137" hidden="1" x14ac:dyDescent="0.25"/>
    <row r="25138" hidden="1" x14ac:dyDescent="0.25"/>
    <row r="25139" hidden="1" x14ac:dyDescent="0.25"/>
    <row r="25140" hidden="1" x14ac:dyDescent="0.25"/>
    <row r="25141" hidden="1" x14ac:dyDescent="0.25"/>
    <row r="25142" hidden="1" x14ac:dyDescent="0.25"/>
    <row r="25143" hidden="1" x14ac:dyDescent="0.25"/>
    <row r="25144" hidden="1" x14ac:dyDescent="0.25"/>
    <row r="25145" hidden="1" x14ac:dyDescent="0.25"/>
    <row r="25146" hidden="1" x14ac:dyDescent="0.25"/>
    <row r="25147" hidden="1" x14ac:dyDescent="0.25"/>
    <row r="25148" hidden="1" x14ac:dyDescent="0.25"/>
    <row r="25149" hidden="1" x14ac:dyDescent="0.25"/>
    <row r="25150" hidden="1" x14ac:dyDescent="0.25"/>
    <row r="25151" hidden="1" x14ac:dyDescent="0.25"/>
    <row r="25152" hidden="1" x14ac:dyDescent="0.25"/>
    <row r="25153" hidden="1" x14ac:dyDescent="0.25"/>
    <row r="25154" hidden="1" x14ac:dyDescent="0.25"/>
    <row r="25155" hidden="1" x14ac:dyDescent="0.25"/>
    <row r="25156" hidden="1" x14ac:dyDescent="0.25"/>
    <row r="25157" hidden="1" x14ac:dyDescent="0.25"/>
    <row r="25158" hidden="1" x14ac:dyDescent="0.25"/>
    <row r="25159" hidden="1" x14ac:dyDescent="0.25"/>
    <row r="25160" hidden="1" x14ac:dyDescent="0.25"/>
    <row r="25161" hidden="1" x14ac:dyDescent="0.25"/>
    <row r="25162" hidden="1" x14ac:dyDescent="0.25"/>
    <row r="25163" hidden="1" x14ac:dyDescent="0.25"/>
    <row r="25164" hidden="1" x14ac:dyDescent="0.25"/>
    <row r="25165" hidden="1" x14ac:dyDescent="0.25"/>
    <row r="25166" hidden="1" x14ac:dyDescent="0.25"/>
    <row r="25167" hidden="1" x14ac:dyDescent="0.25"/>
    <row r="25168" hidden="1" x14ac:dyDescent="0.25"/>
    <row r="25169" hidden="1" x14ac:dyDescent="0.25"/>
    <row r="25170" hidden="1" x14ac:dyDescent="0.25"/>
    <row r="25171" hidden="1" x14ac:dyDescent="0.25"/>
    <row r="25172" hidden="1" x14ac:dyDescent="0.25"/>
    <row r="25173" hidden="1" x14ac:dyDescent="0.25"/>
    <row r="25174" hidden="1" x14ac:dyDescent="0.25"/>
    <row r="25175" hidden="1" x14ac:dyDescent="0.25"/>
    <row r="25176" hidden="1" x14ac:dyDescent="0.25"/>
    <row r="25177" hidden="1" x14ac:dyDescent="0.25"/>
    <row r="25178" hidden="1" x14ac:dyDescent="0.25"/>
    <row r="25179" hidden="1" x14ac:dyDescent="0.25"/>
    <row r="25180" hidden="1" x14ac:dyDescent="0.25"/>
    <row r="25181" hidden="1" x14ac:dyDescent="0.25"/>
    <row r="25182" hidden="1" x14ac:dyDescent="0.25"/>
    <row r="25183" hidden="1" x14ac:dyDescent="0.25"/>
    <row r="25184" hidden="1" x14ac:dyDescent="0.25"/>
    <row r="25185" hidden="1" x14ac:dyDescent="0.25"/>
    <row r="25186" hidden="1" x14ac:dyDescent="0.25"/>
    <row r="25187" hidden="1" x14ac:dyDescent="0.25"/>
    <row r="25188" hidden="1" x14ac:dyDescent="0.25"/>
    <row r="25189" hidden="1" x14ac:dyDescent="0.25"/>
    <row r="25190" hidden="1" x14ac:dyDescent="0.25"/>
    <row r="25191" hidden="1" x14ac:dyDescent="0.25"/>
    <row r="25192" hidden="1" x14ac:dyDescent="0.25"/>
    <row r="25193" hidden="1" x14ac:dyDescent="0.25"/>
    <row r="25194" hidden="1" x14ac:dyDescent="0.25"/>
    <row r="25195" hidden="1" x14ac:dyDescent="0.25"/>
    <row r="25196" hidden="1" x14ac:dyDescent="0.25"/>
    <row r="25197" hidden="1" x14ac:dyDescent="0.25"/>
    <row r="25198" hidden="1" x14ac:dyDescent="0.25"/>
    <row r="25199" hidden="1" x14ac:dyDescent="0.25"/>
    <row r="25200" hidden="1" x14ac:dyDescent="0.25"/>
    <row r="25201" hidden="1" x14ac:dyDescent="0.25"/>
    <row r="25202" hidden="1" x14ac:dyDescent="0.25"/>
    <row r="25203" hidden="1" x14ac:dyDescent="0.25"/>
    <row r="25204" hidden="1" x14ac:dyDescent="0.25"/>
    <row r="25205" hidden="1" x14ac:dyDescent="0.25"/>
    <row r="25206" hidden="1" x14ac:dyDescent="0.25"/>
    <row r="25207" hidden="1" x14ac:dyDescent="0.25"/>
    <row r="25208" hidden="1" x14ac:dyDescent="0.25"/>
    <row r="25209" hidden="1" x14ac:dyDescent="0.25"/>
    <row r="25210" hidden="1" x14ac:dyDescent="0.25"/>
    <row r="25211" hidden="1" x14ac:dyDescent="0.25"/>
    <row r="25212" hidden="1" x14ac:dyDescent="0.25"/>
    <row r="25213" hidden="1" x14ac:dyDescent="0.25"/>
    <row r="25214" hidden="1" x14ac:dyDescent="0.25"/>
    <row r="25215" hidden="1" x14ac:dyDescent="0.25"/>
    <row r="25216" hidden="1" x14ac:dyDescent="0.25"/>
    <row r="25217" hidden="1" x14ac:dyDescent="0.25"/>
    <row r="25218" hidden="1" x14ac:dyDescent="0.25"/>
    <row r="25219" hidden="1" x14ac:dyDescent="0.25"/>
    <row r="25220" hidden="1" x14ac:dyDescent="0.25"/>
    <row r="25221" hidden="1" x14ac:dyDescent="0.25"/>
    <row r="25222" hidden="1" x14ac:dyDescent="0.25"/>
    <row r="25223" hidden="1" x14ac:dyDescent="0.25"/>
    <row r="25224" hidden="1" x14ac:dyDescent="0.25"/>
    <row r="25225" hidden="1" x14ac:dyDescent="0.25"/>
    <row r="25226" hidden="1" x14ac:dyDescent="0.25"/>
    <row r="25227" hidden="1" x14ac:dyDescent="0.25"/>
    <row r="25228" hidden="1" x14ac:dyDescent="0.25"/>
    <row r="25229" hidden="1" x14ac:dyDescent="0.25"/>
    <row r="25230" hidden="1" x14ac:dyDescent="0.25"/>
    <row r="25231" hidden="1" x14ac:dyDescent="0.25"/>
    <row r="25232" hidden="1" x14ac:dyDescent="0.25"/>
    <row r="25233" hidden="1" x14ac:dyDescent="0.25"/>
    <row r="25234" hidden="1" x14ac:dyDescent="0.25"/>
    <row r="25235" hidden="1" x14ac:dyDescent="0.25"/>
    <row r="25236" hidden="1" x14ac:dyDescent="0.25"/>
    <row r="25237" hidden="1" x14ac:dyDescent="0.25"/>
    <row r="25238" hidden="1" x14ac:dyDescent="0.25"/>
    <row r="25239" hidden="1" x14ac:dyDescent="0.25"/>
    <row r="25240" hidden="1" x14ac:dyDescent="0.25"/>
    <row r="25241" hidden="1" x14ac:dyDescent="0.25"/>
    <row r="25242" hidden="1" x14ac:dyDescent="0.25"/>
    <row r="25243" hidden="1" x14ac:dyDescent="0.25"/>
    <row r="25244" hidden="1" x14ac:dyDescent="0.25"/>
    <row r="25245" hidden="1" x14ac:dyDescent="0.25"/>
    <row r="25246" hidden="1" x14ac:dyDescent="0.25"/>
    <row r="25247" hidden="1" x14ac:dyDescent="0.25"/>
    <row r="25248" hidden="1" x14ac:dyDescent="0.25"/>
    <row r="25249" hidden="1" x14ac:dyDescent="0.25"/>
    <row r="25250" hidden="1" x14ac:dyDescent="0.25"/>
    <row r="25251" hidden="1" x14ac:dyDescent="0.25"/>
    <row r="25252" hidden="1" x14ac:dyDescent="0.25"/>
    <row r="25253" hidden="1" x14ac:dyDescent="0.25"/>
    <row r="25254" hidden="1" x14ac:dyDescent="0.25"/>
    <row r="25255" hidden="1" x14ac:dyDescent="0.25"/>
    <row r="25256" hidden="1" x14ac:dyDescent="0.25"/>
    <row r="25257" hidden="1" x14ac:dyDescent="0.25"/>
    <row r="25258" hidden="1" x14ac:dyDescent="0.25"/>
    <row r="25259" hidden="1" x14ac:dyDescent="0.25"/>
    <row r="25260" hidden="1" x14ac:dyDescent="0.25"/>
    <row r="25261" hidden="1" x14ac:dyDescent="0.25"/>
    <row r="25262" hidden="1" x14ac:dyDescent="0.25"/>
    <row r="25263" hidden="1" x14ac:dyDescent="0.25"/>
    <row r="25264" hidden="1" x14ac:dyDescent="0.25"/>
    <row r="25265" hidden="1" x14ac:dyDescent="0.25"/>
    <row r="25266" hidden="1" x14ac:dyDescent="0.25"/>
    <row r="25267" hidden="1" x14ac:dyDescent="0.25"/>
    <row r="25268" hidden="1" x14ac:dyDescent="0.25"/>
    <row r="25269" hidden="1" x14ac:dyDescent="0.25"/>
    <row r="25270" hidden="1" x14ac:dyDescent="0.25"/>
    <row r="25271" hidden="1" x14ac:dyDescent="0.25"/>
    <row r="25272" hidden="1" x14ac:dyDescent="0.25"/>
    <row r="25273" hidden="1" x14ac:dyDescent="0.25"/>
    <row r="25274" hidden="1" x14ac:dyDescent="0.25"/>
    <row r="25275" hidden="1" x14ac:dyDescent="0.25"/>
    <row r="25276" hidden="1" x14ac:dyDescent="0.25"/>
    <row r="25277" hidden="1" x14ac:dyDescent="0.25"/>
    <row r="25278" hidden="1" x14ac:dyDescent="0.25"/>
    <row r="25279" hidden="1" x14ac:dyDescent="0.25"/>
    <row r="25280" hidden="1" x14ac:dyDescent="0.25"/>
    <row r="25281" hidden="1" x14ac:dyDescent="0.25"/>
    <row r="25282" hidden="1" x14ac:dyDescent="0.25"/>
    <row r="25283" hidden="1" x14ac:dyDescent="0.25"/>
    <row r="25284" hidden="1" x14ac:dyDescent="0.25"/>
    <row r="25285" hidden="1" x14ac:dyDescent="0.25"/>
    <row r="25286" hidden="1" x14ac:dyDescent="0.25"/>
    <row r="25287" hidden="1" x14ac:dyDescent="0.25"/>
    <row r="25288" hidden="1" x14ac:dyDescent="0.25"/>
    <row r="25289" hidden="1" x14ac:dyDescent="0.25"/>
    <row r="25290" hidden="1" x14ac:dyDescent="0.25"/>
    <row r="25291" hidden="1" x14ac:dyDescent="0.25"/>
    <row r="25292" hidden="1" x14ac:dyDescent="0.25"/>
    <row r="25293" hidden="1" x14ac:dyDescent="0.25"/>
    <row r="25294" hidden="1" x14ac:dyDescent="0.25"/>
    <row r="25295" hidden="1" x14ac:dyDescent="0.25"/>
    <row r="25296" hidden="1" x14ac:dyDescent="0.25"/>
    <row r="25297" hidden="1" x14ac:dyDescent="0.25"/>
    <row r="25298" hidden="1" x14ac:dyDescent="0.25"/>
    <row r="25299" hidden="1" x14ac:dyDescent="0.25"/>
    <row r="25300" hidden="1" x14ac:dyDescent="0.25"/>
    <row r="25301" hidden="1" x14ac:dyDescent="0.25"/>
    <row r="25302" hidden="1" x14ac:dyDescent="0.25"/>
    <row r="25303" hidden="1" x14ac:dyDescent="0.25"/>
    <row r="25304" hidden="1" x14ac:dyDescent="0.25"/>
    <row r="25305" hidden="1" x14ac:dyDescent="0.25"/>
    <row r="25306" hidden="1" x14ac:dyDescent="0.25"/>
    <row r="25307" hidden="1" x14ac:dyDescent="0.25"/>
    <row r="25308" hidden="1" x14ac:dyDescent="0.25"/>
    <row r="25309" hidden="1" x14ac:dyDescent="0.25"/>
    <row r="25310" hidden="1" x14ac:dyDescent="0.25"/>
    <row r="25311" hidden="1" x14ac:dyDescent="0.25"/>
    <row r="25312" hidden="1" x14ac:dyDescent="0.25"/>
    <row r="25313" hidden="1" x14ac:dyDescent="0.25"/>
    <row r="25314" hidden="1" x14ac:dyDescent="0.25"/>
    <row r="25315" hidden="1" x14ac:dyDescent="0.25"/>
    <row r="25316" hidden="1" x14ac:dyDescent="0.25"/>
    <row r="25317" hidden="1" x14ac:dyDescent="0.25"/>
    <row r="25318" hidden="1" x14ac:dyDescent="0.25"/>
    <row r="25319" hidden="1" x14ac:dyDescent="0.25"/>
    <row r="25320" hidden="1" x14ac:dyDescent="0.25"/>
    <row r="25321" hidden="1" x14ac:dyDescent="0.25"/>
    <row r="25322" hidden="1" x14ac:dyDescent="0.25"/>
    <row r="25323" hidden="1" x14ac:dyDescent="0.25"/>
    <row r="25324" hidden="1" x14ac:dyDescent="0.25"/>
    <row r="25325" hidden="1" x14ac:dyDescent="0.25"/>
    <row r="25326" hidden="1" x14ac:dyDescent="0.25"/>
    <row r="25327" hidden="1" x14ac:dyDescent="0.25"/>
    <row r="25328" hidden="1" x14ac:dyDescent="0.25"/>
    <row r="25329" hidden="1" x14ac:dyDescent="0.25"/>
    <row r="25330" hidden="1" x14ac:dyDescent="0.25"/>
    <row r="25331" hidden="1" x14ac:dyDescent="0.25"/>
    <row r="25332" hidden="1" x14ac:dyDescent="0.25"/>
    <row r="25333" hidden="1" x14ac:dyDescent="0.25"/>
    <row r="25334" hidden="1" x14ac:dyDescent="0.25"/>
    <row r="25335" hidden="1" x14ac:dyDescent="0.25"/>
    <row r="25336" hidden="1" x14ac:dyDescent="0.25"/>
    <row r="25337" hidden="1" x14ac:dyDescent="0.25"/>
    <row r="25338" hidden="1" x14ac:dyDescent="0.25"/>
    <row r="25339" hidden="1" x14ac:dyDescent="0.25"/>
    <row r="25340" hidden="1" x14ac:dyDescent="0.25"/>
    <row r="25341" hidden="1" x14ac:dyDescent="0.25"/>
    <row r="25342" hidden="1" x14ac:dyDescent="0.25"/>
    <row r="25343" ht="30" hidden="1" customHeight="1" x14ac:dyDescent="0.25"/>
    <row r="25344" hidden="1" x14ac:dyDescent="0.25"/>
    <row r="25345" hidden="1" x14ac:dyDescent="0.25"/>
    <row r="25346" hidden="1" x14ac:dyDescent="0.25"/>
    <row r="25347" hidden="1" x14ac:dyDescent="0.25"/>
    <row r="25348" hidden="1" x14ac:dyDescent="0.25"/>
    <row r="25349" hidden="1" x14ac:dyDescent="0.25"/>
    <row r="25350" hidden="1" x14ac:dyDescent="0.25"/>
    <row r="25351" hidden="1" x14ac:dyDescent="0.25"/>
    <row r="25352" hidden="1" x14ac:dyDescent="0.25"/>
    <row r="25353" hidden="1" x14ac:dyDescent="0.25"/>
    <row r="25354" hidden="1" x14ac:dyDescent="0.25"/>
    <row r="25355" hidden="1" x14ac:dyDescent="0.25"/>
    <row r="25356" hidden="1" x14ac:dyDescent="0.25"/>
    <row r="25357" hidden="1" x14ac:dyDescent="0.25"/>
    <row r="25358" hidden="1" x14ac:dyDescent="0.25"/>
    <row r="25359" hidden="1" x14ac:dyDescent="0.25"/>
    <row r="25360" hidden="1" x14ac:dyDescent="0.25"/>
    <row r="25361" hidden="1" x14ac:dyDescent="0.25"/>
    <row r="25362" hidden="1" x14ac:dyDescent="0.25"/>
    <row r="25363" hidden="1" x14ac:dyDescent="0.25"/>
    <row r="25364" hidden="1" x14ac:dyDescent="0.25"/>
    <row r="25365" hidden="1" x14ac:dyDescent="0.25"/>
    <row r="25366" hidden="1" x14ac:dyDescent="0.25"/>
    <row r="25367" hidden="1" x14ac:dyDescent="0.25"/>
    <row r="25368" hidden="1" x14ac:dyDescent="0.25"/>
    <row r="25369" hidden="1" x14ac:dyDescent="0.25"/>
    <row r="25370" hidden="1" x14ac:dyDescent="0.25"/>
    <row r="25371" hidden="1" x14ac:dyDescent="0.25"/>
    <row r="25372" hidden="1" x14ac:dyDescent="0.25"/>
    <row r="25373" hidden="1" x14ac:dyDescent="0.25"/>
    <row r="25374" hidden="1" x14ac:dyDescent="0.25"/>
    <row r="25375" hidden="1" x14ac:dyDescent="0.25"/>
    <row r="25376" hidden="1" x14ac:dyDescent="0.25"/>
    <row r="25377" hidden="1" x14ac:dyDescent="0.25"/>
    <row r="25378" hidden="1" x14ac:dyDescent="0.25"/>
    <row r="25379" hidden="1" x14ac:dyDescent="0.25"/>
    <row r="25380" hidden="1" x14ac:dyDescent="0.25"/>
    <row r="25381" hidden="1" x14ac:dyDescent="0.25"/>
    <row r="25382" hidden="1" x14ac:dyDescent="0.25"/>
    <row r="25383" hidden="1" x14ac:dyDescent="0.25"/>
    <row r="25384" hidden="1" x14ac:dyDescent="0.25"/>
    <row r="25385" hidden="1" x14ac:dyDescent="0.25"/>
    <row r="25386" hidden="1" x14ac:dyDescent="0.25"/>
    <row r="25387" hidden="1" x14ac:dyDescent="0.25"/>
    <row r="25388" hidden="1" x14ac:dyDescent="0.25"/>
    <row r="25389" hidden="1" x14ac:dyDescent="0.25"/>
    <row r="25390" hidden="1" x14ac:dyDescent="0.25"/>
    <row r="25391" hidden="1" x14ac:dyDescent="0.25"/>
    <row r="25392" hidden="1" x14ac:dyDescent="0.25"/>
    <row r="25393" hidden="1" x14ac:dyDescent="0.25"/>
    <row r="25394" hidden="1" x14ac:dyDescent="0.25"/>
    <row r="25395" hidden="1" x14ac:dyDescent="0.25"/>
    <row r="25396" hidden="1" x14ac:dyDescent="0.25"/>
    <row r="25397" hidden="1" x14ac:dyDescent="0.25"/>
    <row r="25398" hidden="1" x14ac:dyDescent="0.25"/>
    <row r="25399" hidden="1" x14ac:dyDescent="0.25"/>
    <row r="25400" hidden="1" x14ac:dyDescent="0.25"/>
    <row r="25401" hidden="1" x14ac:dyDescent="0.25"/>
    <row r="25402" hidden="1" x14ac:dyDescent="0.25"/>
    <row r="25403" hidden="1" x14ac:dyDescent="0.25"/>
    <row r="25404" hidden="1" x14ac:dyDescent="0.25"/>
    <row r="25405" hidden="1" x14ac:dyDescent="0.25"/>
    <row r="25406" hidden="1" x14ac:dyDescent="0.25"/>
    <row r="25407" hidden="1" x14ac:dyDescent="0.25"/>
    <row r="25408" hidden="1" x14ac:dyDescent="0.25"/>
    <row r="25409" hidden="1" x14ac:dyDescent="0.25"/>
    <row r="25410" hidden="1" x14ac:dyDescent="0.25"/>
    <row r="25411" hidden="1" x14ac:dyDescent="0.25"/>
    <row r="25412" hidden="1" x14ac:dyDescent="0.25"/>
    <row r="25413" hidden="1" x14ac:dyDescent="0.25"/>
    <row r="25414" hidden="1" x14ac:dyDescent="0.25"/>
    <row r="25415" hidden="1" x14ac:dyDescent="0.25"/>
    <row r="25416" hidden="1" x14ac:dyDescent="0.25"/>
    <row r="25417" hidden="1" x14ac:dyDescent="0.25"/>
    <row r="25418" hidden="1" x14ac:dyDescent="0.25"/>
    <row r="25419" hidden="1" x14ac:dyDescent="0.25"/>
    <row r="25420" hidden="1" x14ac:dyDescent="0.25"/>
    <row r="25421" hidden="1" x14ac:dyDescent="0.25"/>
    <row r="25422" hidden="1" x14ac:dyDescent="0.25"/>
    <row r="25423" hidden="1" x14ac:dyDescent="0.25"/>
    <row r="25424" hidden="1" x14ac:dyDescent="0.25"/>
    <row r="25425" hidden="1" x14ac:dyDescent="0.25"/>
    <row r="25426" hidden="1" x14ac:dyDescent="0.25"/>
    <row r="25427" hidden="1" x14ac:dyDescent="0.25"/>
    <row r="25428" hidden="1" x14ac:dyDescent="0.25"/>
    <row r="25429" hidden="1" x14ac:dyDescent="0.25"/>
    <row r="25430" hidden="1" x14ac:dyDescent="0.25"/>
    <row r="25431" hidden="1" x14ac:dyDescent="0.25"/>
    <row r="25432" hidden="1" x14ac:dyDescent="0.25"/>
    <row r="25433" hidden="1" x14ac:dyDescent="0.25"/>
    <row r="25434" hidden="1" x14ac:dyDescent="0.25"/>
    <row r="25435" hidden="1" x14ac:dyDescent="0.25"/>
    <row r="25436" hidden="1" x14ac:dyDescent="0.25"/>
    <row r="25437" hidden="1" x14ac:dyDescent="0.25"/>
    <row r="25438" hidden="1" x14ac:dyDescent="0.25"/>
    <row r="25439" hidden="1" x14ac:dyDescent="0.25"/>
    <row r="25440" hidden="1" x14ac:dyDescent="0.25"/>
    <row r="25441" hidden="1" x14ac:dyDescent="0.25"/>
    <row r="25442" hidden="1" x14ac:dyDescent="0.25"/>
    <row r="25443" hidden="1" x14ac:dyDescent="0.25"/>
    <row r="25444" hidden="1" x14ac:dyDescent="0.25"/>
    <row r="25445" hidden="1" x14ac:dyDescent="0.25"/>
    <row r="25446" hidden="1" x14ac:dyDescent="0.25"/>
    <row r="25447" hidden="1" x14ac:dyDescent="0.25"/>
    <row r="25448" hidden="1" x14ac:dyDescent="0.25"/>
    <row r="25449" hidden="1" x14ac:dyDescent="0.25"/>
    <row r="25450" hidden="1" x14ac:dyDescent="0.25"/>
    <row r="25451" hidden="1" x14ac:dyDescent="0.25"/>
    <row r="25452" hidden="1" x14ac:dyDescent="0.25"/>
    <row r="25453" hidden="1" x14ac:dyDescent="0.25"/>
    <row r="25454" hidden="1" x14ac:dyDescent="0.25"/>
    <row r="25455" hidden="1" x14ac:dyDescent="0.25"/>
    <row r="25456" hidden="1" x14ac:dyDescent="0.25"/>
    <row r="25457" hidden="1" x14ac:dyDescent="0.25"/>
    <row r="25458" hidden="1" x14ac:dyDescent="0.25"/>
    <row r="25459" hidden="1" x14ac:dyDescent="0.25"/>
    <row r="25460" hidden="1" x14ac:dyDescent="0.25"/>
    <row r="25461" hidden="1" x14ac:dyDescent="0.25"/>
    <row r="25462" hidden="1" x14ac:dyDescent="0.25"/>
    <row r="25463" hidden="1" x14ac:dyDescent="0.25"/>
    <row r="25464" hidden="1" x14ac:dyDescent="0.25"/>
    <row r="25465" hidden="1" x14ac:dyDescent="0.25"/>
    <row r="25466" hidden="1" x14ac:dyDescent="0.25"/>
    <row r="25467" hidden="1" x14ac:dyDescent="0.25"/>
    <row r="25468" hidden="1" x14ac:dyDescent="0.25"/>
    <row r="25469" hidden="1" x14ac:dyDescent="0.25"/>
    <row r="25470" hidden="1" x14ac:dyDescent="0.25"/>
    <row r="25471" hidden="1" x14ac:dyDescent="0.25"/>
    <row r="25472" hidden="1" x14ac:dyDescent="0.25"/>
    <row r="25473" hidden="1" x14ac:dyDescent="0.25"/>
    <row r="25474" hidden="1" x14ac:dyDescent="0.25"/>
    <row r="25475" hidden="1" x14ac:dyDescent="0.25"/>
    <row r="25476" hidden="1" x14ac:dyDescent="0.25"/>
    <row r="25477" hidden="1" x14ac:dyDescent="0.25"/>
    <row r="25478" hidden="1" x14ac:dyDescent="0.25"/>
    <row r="25479" hidden="1" x14ac:dyDescent="0.25"/>
    <row r="25480" hidden="1" x14ac:dyDescent="0.25"/>
    <row r="25481" hidden="1" x14ac:dyDescent="0.25"/>
    <row r="25482" hidden="1" x14ac:dyDescent="0.25"/>
    <row r="25483" hidden="1" x14ac:dyDescent="0.25"/>
    <row r="25484" hidden="1" x14ac:dyDescent="0.25"/>
    <row r="25485" hidden="1" x14ac:dyDescent="0.25"/>
    <row r="25486" hidden="1" x14ac:dyDescent="0.25"/>
    <row r="25487" hidden="1" x14ac:dyDescent="0.25"/>
    <row r="25488" hidden="1" x14ac:dyDescent="0.25"/>
    <row r="25489" hidden="1" x14ac:dyDescent="0.25"/>
    <row r="25490" hidden="1" x14ac:dyDescent="0.25"/>
    <row r="25491" hidden="1" x14ac:dyDescent="0.25"/>
    <row r="25492" hidden="1" x14ac:dyDescent="0.25"/>
    <row r="25493" hidden="1" x14ac:dyDescent="0.25"/>
    <row r="25494" hidden="1" x14ac:dyDescent="0.25"/>
    <row r="25495" hidden="1" x14ac:dyDescent="0.25"/>
    <row r="25496" hidden="1" x14ac:dyDescent="0.25"/>
    <row r="25497" hidden="1" x14ac:dyDescent="0.25"/>
    <row r="25498" hidden="1" x14ac:dyDescent="0.25"/>
    <row r="25499" hidden="1" x14ac:dyDescent="0.25"/>
    <row r="25500" hidden="1" x14ac:dyDescent="0.25"/>
    <row r="25501" hidden="1" x14ac:dyDescent="0.25"/>
    <row r="25502" hidden="1" x14ac:dyDescent="0.25"/>
    <row r="25503" hidden="1" x14ac:dyDescent="0.25"/>
    <row r="25504" hidden="1" x14ac:dyDescent="0.25"/>
    <row r="25505" hidden="1" x14ac:dyDescent="0.25"/>
    <row r="25506" hidden="1" x14ac:dyDescent="0.25"/>
    <row r="25507" hidden="1" x14ac:dyDescent="0.25"/>
    <row r="25508" hidden="1" x14ac:dyDescent="0.25"/>
    <row r="25509" hidden="1" x14ac:dyDescent="0.25"/>
    <row r="25510" hidden="1" x14ac:dyDescent="0.25"/>
    <row r="25511" hidden="1" x14ac:dyDescent="0.25"/>
    <row r="25512" hidden="1" x14ac:dyDescent="0.25"/>
    <row r="25513" hidden="1" x14ac:dyDescent="0.25"/>
    <row r="25514" hidden="1" x14ac:dyDescent="0.25"/>
    <row r="25515" hidden="1" x14ac:dyDescent="0.25"/>
    <row r="25516" hidden="1" x14ac:dyDescent="0.25"/>
    <row r="25517" hidden="1" x14ac:dyDescent="0.25"/>
    <row r="25518" hidden="1" x14ac:dyDescent="0.25"/>
    <row r="25519" hidden="1" x14ac:dyDescent="0.25"/>
    <row r="25520" hidden="1" x14ac:dyDescent="0.25"/>
    <row r="25521" hidden="1" x14ac:dyDescent="0.25"/>
    <row r="25522" hidden="1" x14ac:dyDescent="0.25"/>
    <row r="25523" hidden="1" x14ac:dyDescent="0.25"/>
    <row r="25524" hidden="1" x14ac:dyDescent="0.25"/>
    <row r="25525" hidden="1" x14ac:dyDescent="0.25"/>
    <row r="25526" hidden="1" x14ac:dyDescent="0.25"/>
    <row r="25527" hidden="1" x14ac:dyDescent="0.25"/>
    <row r="25528" hidden="1" x14ac:dyDescent="0.25"/>
    <row r="25529" hidden="1" x14ac:dyDescent="0.25"/>
    <row r="25530" hidden="1" x14ac:dyDescent="0.25"/>
    <row r="25531" hidden="1" x14ac:dyDescent="0.25"/>
    <row r="25532" hidden="1" x14ac:dyDescent="0.25"/>
    <row r="25533" hidden="1" x14ac:dyDescent="0.25"/>
    <row r="25534" hidden="1" x14ac:dyDescent="0.25"/>
    <row r="25535" hidden="1" x14ac:dyDescent="0.25"/>
    <row r="25536" hidden="1" x14ac:dyDescent="0.25"/>
    <row r="25537" hidden="1" x14ac:dyDescent="0.25"/>
    <row r="25538" hidden="1" x14ac:dyDescent="0.25"/>
    <row r="25539" hidden="1" x14ac:dyDescent="0.25"/>
    <row r="25540" hidden="1" x14ac:dyDescent="0.25"/>
    <row r="25541" hidden="1" x14ac:dyDescent="0.25"/>
    <row r="25542" hidden="1" x14ac:dyDescent="0.25"/>
    <row r="25543" hidden="1" x14ac:dyDescent="0.25"/>
    <row r="25544" hidden="1" x14ac:dyDescent="0.25"/>
    <row r="25545" hidden="1" x14ac:dyDescent="0.25"/>
    <row r="25546" hidden="1" x14ac:dyDescent="0.25"/>
    <row r="25547" hidden="1" x14ac:dyDescent="0.25"/>
    <row r="25548" hidden="1" x14ac:dyDescent="0.25"/>
    <row r="25549" hidden="1" x14ac:dyDescent="0.25"/>
    <row r="25550" hidden="1" x14ac:dyDescent="0.25"/>
    <row r="25551" hidden="1" x14ac:dyDescent="0.25"/>
    <row r="25552" hidden="1" x14ac:dyDescent="0.25"/>
    <row r="25553" hidden="1" x14ac:dyDescent="0.25"/>
    <row r="25554" hidden="1" x14ac:dyDescent="0.25"/>
    <row r="25555" hidden="1" x14ac:dyDescent="0.25"/>
    <row r="25556" hidden="1" x14ac:dyDescent="0.25"/>
    <row r="25557" hidden="1" x14ac:dyDescent="0.25"/>
    <row r="25558" hidden="1" x14ac:dyDescent="0.25"/>
    <row r="25559" hidden="1" x14ac:dyDescent="0.25"/>
    <row r="25560" hidden="1" x14ac:dyDescent="0.25"/>
    <row r="25561" hidden="1" x14ac:dyDescent="0.25"/>
    <row r="25562" hidden="1" x14ac:dyDescent="0.25"/>
    <row r="25563" hidden="1" x14ac:dyDescent="0.25"/>
    <row r="25564" hidden="1" x14ac:dyDescent="0.25"/>
    <row r="25565" hidden="1" x14ac:dyDescent="0.25"/>
    <row r="25566" hidden="1" x14ac:dyDescent="0.25"/>
    <row r="25567" hidden="1" x14ac:dyDescent="0.25"/>
    <row r="25568" hidden="1" x14ac:dyDescent="0.25"/>
    <row r="25569" hidden="1" x14ac:dyDescent="0.25"/>
    <row r="25570" hidden="1" x14ac:dyDescent="0.25"/>
    <row r="25571" hidden="1" x14ac:dyDescent="0.25"/>
    <row r="25572" hidden="1" x14ac:dyDescent="0.25"/>
    <row r="25573" hidden="1" x14ac:dyDescent="0.25"/>
    <row r="25574" hidden="1" x14ac:dyDescent="0.25"/>
    <row r="25575" hidden="1" x14ac:dyDescent="0.25"/>
    <row r="25576" hidden="1" x14ac:dyDescent="0.25"/>
    <row r="25577" hidden="1" x14ac:dyDescent="0.25"/>
    <row r="25578" hidden="1" x14ac:dyDescent="0.25"/>
    <row r="25579" hidden="1" x14ac:dyDescent="0.25"/>
    <row r="25580" hidden="1" x14ac:dyDescent="0.25"/>
    <row r="25581" hidden="1" x14ac:dyDescent="0.25"/>
    <row r="25582" hidden="1" x14ac:dyDescent="0.25"/>
    <row r="25583" hidden="1" x14ac:dyDescent="0.25"/>
    <row r="25584" hidden="1" x14ac:dyDescent="0.25"/>
    <row r="25585" hidden="1" x14ac:dyDescent="0.25"/>
    <row r="25586" hidden="1" x14ac:dyDescent="0.25"/>
    <row r="25587" hidden="1" x14ac:dyDescent="0.25"/>
    <row r="25588" hidden="1" x14ac:dyDescent="0.25"/>
    <row r="25589" hidden="1" x14ac:dyDescent="0.25"/>
    <row r="25590" hidden="1" x14ac:dyDescent="0.25"/>
    <row r="25591" hidden="1" x14ac:dyDescent="0.25"/>
    <row r="25592" hidden="1" x14ac:dyDescent="0.25"/>
    <row r="25593" hidden="1" x14ac:dyDescent="0.25"/>
    <row r="25594" hidden="1" x14ac:dyDescent="0.25"/>
    <row r="25595" hidden="1" x14ac:dyDescent="0.25"/>
    <row r="25596" hidden="1" x14ac:dyDescent="0.25"/>
    <row r="25597" hidden="1" x14ac:dyDescent="0.25"/>
    <row r="25598" hidden="1" x14ac:dyDescent="0.25"/>
    <row r="25599" hidden="1" x14ac:dyDescent="0.25"/>
    <row r="25600" hidden="1" x14ac:dyDescent="0.25"/>
    <row r="25601" hidden="1" x14ac:dyDescent="0.25"/>
    <row r="25602" hidden="1" x14ac:dyDescent="0.25"/>
    <row r="25603" hidden="1" x14ac:dyDescent="0.25"/>
    <row r="25604" hidden="1" x14ac:dyDescent="0.25"/>
    <row r="25605" hidden="1" x14ac:dyDescent="0.25"/>
    <row r="25606" hidden="1" x14ac:dyDescent="0.25"/>
    <row r="25607" hidden="1" x14ac:dyDescent="0.25"/>
    <row r="25608" hidden="1" x14ac:dyDescent="0.25"/>
    <row r="25609" hidden="1" x14ac:dyDescent="0.25"/>
    <row r="25610" hidden="1" x14ac:dyDescent="0.25"/>
    <row r="25611" hidden="1" x14ac:dyDescent="0.25"/>
    <row r="25612" hidden="1" x14ac:dyDescent="0.25"/>
    <row r="25613" hidden="1" x14ac:dyDescent="0.25"/>
    <row r="25614" hidden="1" x14ac:dyDescent="0.25"/>
    <row r="25615" hidden="1" x14ac:dyDescent="0.25"/>
    <row r="25616" hidden="1" x14ac:dyDescent="0.25"/>
    <row r="25617" hidden="1" x14ac:dyDescent="0.25"/>
    <row r="25618" hidden="1" x14ac:dyDescent="0.25"/>
    <row r="25619" hidden="1" x14ac:dyDescent="0.25"/>
    <row r="25620" hidden="1" x14ac:dyDescent="0.25"/>
    <row r="25621" hidden="1" x14ac:dyDescent="0.25"/>
    <row r="25622" hidden="1" x14ac:dyDescent="0.25"/>
    <row r="25623" hidden="1" x14ac:dyDescent="0.25"/>
    <row r="25624" hidden="1" x14ac:dyDescent="0.25"/>
    <row r="25625" hidden="1" x14ac:dyDescent="0.25"/>
    <row r="25626" hidden="1" x14ac:dyDescent="0.25"/>
    <row r="25627" hidden="1" x14ac:dyDescent="0.25"/>
    <row r="25628" hidden="1" x14ac:dyDescent="0.25"/>
    <row r="25629" hidden="1" x14ac:dyDescent="0.25"/>
    <row r="25630" hidden="1" x14ac:dyDescent="0.25"/>
    <row r="25631" hidden="1" x14ac:dyDescent="0.25"/>
    <row r="25632" hidden="1" x14ac:dyDescent="0.25"/>
    <row r="25633" hidden="1" x14ac:dyDescent="0.25"/>
    <row r="25634" hidden="1" x14ac:dyDescent="0.25"/>
    <row r="25635" hidden="1" x14ac:dyDescent="0.25"/>
    <row r="25636" hidden="1" x14ac:dyDescent="0.25"/>
    <row r="25637" hidden="1" x14ac:dyDescent="0.25"/>
    <row r="25638" hidden="1" x14ac:dyDescent="0.25"/>
    <row r="25639" hidden="1" x14ac:dyDescent="0.25"/>
    <row r="25640" hidden="1" x14ac:dyDescent="0.25"/>
    <row r="25641" hidden="1" x14ac:dyDescent="0.25"/>
    <row r="25642" hidden="1" x14ac:dyDescent="0.25"/>
    <row r="25643" hidden="1" x14ac:dyDescent="0.25"/>
    <row r="25644" hidden="1" x14ac:dyDescent="0.25"/>
    <row r="25645" hidden="1" x14ac:dyDescent="0.25"/>
    <row r="25646" hidden="1" x14ac:dyDescent="0.25"/>
    <row r="25647" hidden="1" x14ac:dyDescent="0.25"/>
    <row r="25648" hidden="1" x14ac:dyDescent="0.25"/>
    <row r="25649" hidden="1" x14ac:dyDescent="0.25"/>
    <row r="25650" hidden="1" x14ac:dyDescent="0.25"/>
    <row r="25651" hidden="1" x14ac:dyDescent="0.25"/>
    <row r="25652" hidden="1" x14ac:dyDescent="0.25"/>
    <row r="25653" hidden="1" x14ac:dyDescent="0.25"/>
    <row r="25654" hidden="1" x14ac:dyDescent="0.25"/>
    <row r="25655" hidden="1" x14ac:dyDescent="0.25"/>
    <row r="25656" hidden="1" x14ac:dyDescent="0.25"/>
    <row r="25657" hidden="1" x14ac:dyDescent="0.25"/>
    <row r="25658" hidden="1" x14ac:dyDescent="0.25"/>
    <row r="25659" hidden="1" x14ac:dyDescent="0.25"/>
    <row r="25660" hidden="1" x14ac:dyDescent="0.25"/>
    <row r="25661" hidden="1" x14ac:dyDescent="0.25"/>
    <row r="25662" hidden="1" x14ac:dyDescent="0.25"/>
    <row r="25663" hidden="1" x14ac:dyDescent="0.25"/>
    <row r="25664" hidden="1" x14ac:dyDescent="0.25"/>
    <row r="25665" hidden="1" x14ac:dyDescent="0.25"/>
    <row r="25666" hidden="1" x14ac:dyDescent="0.25"/>
    <row r="25667" hidden="1" x14ac:dyDescent="0.25"/>
    <row r="25668" hidden="1" x14ac:dyDescent="0.25"/>
    <row r="25669" hidden="1" x14ac:dyDescent="0.25"/>
    <row r="25670" hidden="1" x14ac:dyDescent="0.25"/>
    <row r="25671" hidden="1" x14ac:dyDescent="0.25"/>
    <row r="25672" hidden="1" x14ac:dyDescent="0.25"/>
    <row r="25673" hidden="1" x14ac:dyDescent="0.25"/>
    <row r="25674" hidden="1" x14ac:dyDescent="0.25"/>
    <row r="25675" hidden="1" x14ac:dyDescent="0.25"/>
    <row r="25676" hidden="1" x14ac:dyDescent="0.25"/>
    <row r="25677" hidden="1" x14ac:dyDescent="0.25"/>
    <row r="25678" hidden="1" x14ac:dyDescent="0.25"/>
    <row r="25679" hidden="1" x14ac:dyDescent="0.25"/>
    <row r="25680" hidden="1" x14ac:dyDescent="0.25"/>
    <row r="25681" hidden="1" x14ac:dyDescent="0.25"/>
    <row r="25682" hidden="1" x14ac:dyDescent="0.25"/>
    <row r="25683" hidden="1" x14ac:dyDescent="0.25"/>
    <row r="25684" hidden="1" x14ac:dyDescent="0.25"/>
    <row r="25685" hidden="1" x14ac:dyDescent="0.25"/>
    <row r="25686" hidden="1" x14ac:dyDescent="0.25"/>
    <row r="25687" hidden="1" x14ac:dyDescent="0.25"/>
    <row r="25688" hidden="1" x14ac:dyDescent="0.25"/>
    <row r="25689" hidden="1" x14ac:dyDescent="0.25"/>
    <row r="25690" hidden="1" x14ac:dyDescent="0.25"/>
    <row r="25691" hidden="1" x14ac:dyDescent="0.25"/>
    <row r="25692" hidden="1" x14ac:dyDescent="0.25"/>
    <row r="25693" hidden="1" x14ac:dyDescent="0.25"/>
    <row r="25694" hidden="1" x14ac:dyDescent="0.25"/>
    <row r="25695" hidden="1" x14ac:dyDescent="0.25"/>
    <row r="25696" hidden="1" x14ac:dyDescent="0.25"/>
    <row r="25697" hidden="1" x14ac:dyDescent="0.25"/>
    <row r="25698" hidden="1" x14ac:dyDescent="0.25"/>
    <row r="25699" hidden="1" x14ac:dyDescent="0.25"/>
    <row r="25700" hidden="1" x14ac:dyDescent="0.25"/>
    <row r="25701" hidden="1" x14ac:dyDescent="0.25"/>
    <row r="25702" hidden="1" x14ac:dyDescent="0.25"/>
    <row r="25703" hidden="1" x14ac:dyDescent="0.25"/>
    <row r="25704" hidden="1" x14ac:dyDescent="0.25"/>
    <row r="25705" hidden="1" x14ac:dyDescent="0.25"/>
    <row r="25706" hidden="1" x14ac:dyDescent="0.25"/>
    <row r="25707" hidden="1" x14ac:dyDescent="0.25"/>
    <row r="25708" hidden="1" x14ac:dyDescent="0.25"/>
    <row r="25709" hidden="1" x14ac:dyDescent="0.25"/>
    <row r="25710" hidden="1" x14ac:dyDescent="0.25"/>
    <row r="25711" hidden="1" x14ac:dyDescent="0.25"/>
    <row r="25712" hidden="1" x14ac:dyDescent="0.25"/>
    <row r="25713" hidden="1" x14ac:dyDescent="0.25"/>
    <row r="25714" hidden="1" x14ac:dyDescent="0.25"/>
    <row r="25715" hidden="1" x14ac:dyDescent="0.25"/>
    <row r="25716" hidden="1" x14ac:dyDescent="0.25"/>
    <row r="25717" hidden="1" x14ac:dyDescent="0.25"/>
    <row r="25718" hidden="1" x14ac:dyDescent="0.25"/>
    <row r="25719" hidden="1" x14ac:dyDescent="0.25"/>
    <row r="25720" hidden="1" x14ac:dyDescent="0.25"/>
    <row r="25721" hidden="1" x14ac:dyDescent="0.25"/>
    <row r="25722" hidden="1" x14ac:dyDescent="0.25"/>
    <row r="25723" hidden="1" x14ac:dyDescent="0.25"/>
    <row r="25724" hidden="1" x14ac:dyDescent="0.25"/>
    <row r="25725" hidden="1" x14ac:dyDescent="0.25"/>
    <row r="25726" hidden="1" x14ac:dyDescent="0.25"/>
    <row r="25727" hidden="1" x14ac:dyDescent="0.25"/>
    <row r="25728" hidden="1" x14ac:dyDescent="0.25"/>
    <row r="25729" hidden="1" x14ac:dyDescent="0.25"/>
    <row r="25730" hidden="1" x14ac:dyDescent="0.25"/>
    <row r="25731" hidden="1" x14ac:dyDescent="0.25"/>
    <row r="25732" hidden="1" x14ac:dyDescent="0.25"/>
    <row r="25733" hidden="1" x14ac:dyDescent="0.25"/>
    <row r="25734" hidden="1" x14ac:dyDescent="0.25"/>
    <row r="25735" hidden="1" x14ac:dyDescent="0.25"/>
    <row r="25736" hidden="1" x14ac:dyDescent="0.25"/>
    <row r="25737" hidden="1" x14ac:dyDescent="0.25"/>
    <row r="25738" hidden="1" x14ac:dyDescent="0.25"/>
    <row r="25739" hidden="1" x14ac:dyDescent="0.25"/>
    <row r="25740" hidden="1" x14ac:dyDescent="0.25"/>
    <row r="25741" hidden="1" x14ac:dyDescent="0.25"/>
    <row r="25742" hidden="1" x14ac:dyDescent="0.25"/>
    <row r="25743" hidden="1" x14ac:dyDescent="0.25"/>
    <row r="25744" hidden="1" x14ac:dyDescent="0.25"/>
    <row r="25745" hidden="1" x14ac:dyDescent="0.25"/>
    <row r="25746" hidden="1" x14ac:dyDescent="0.25"/>
    <row r="25747" hidden="1" x14ac:dyDescent="0.25"/>
    <row r="25748" hidden="1" x14ac:dyDescent="0.25"/>
    <row r="25749" hidden="1" x14ac:dyDescent="0.25"/>
    <row r="25750" hidden="1" x14ac:dyDescent="0.25"/>
    <row r="25751" hidden="1" x14ac:dyDescent="0.25"/>
    <row r="25752" hidden="1" x14ac:dyDescent="0.25"/>
    <row r="25753" hidden="1" x14ac:dyDescent="0.25"/>
    <row r="25754" hidden="1" x14ac:dyDescent="0.25"/>
    <row r="25755" hidden="1" x14ac:dyDescent="0.25"/>
    <row r="25756" hidden="1" x14ac:dyDescent="0.25"/>
    <row r="25757" hidden="1" x14ac:dyDescent="0.25"/>
    <row r="25758" hidden="1" x14ac:dyDescent="0.25"/>
    <row r="25759" ht="30" hidden="1" customHeight="1" x14ac:dyDescent="0.25"/>
    <row r="25760" hidden="1" x14ac:dyDescent="0.25"/>
    <row r="25761" hidden="1" x14ac:dyDescent="0.25"/>
    <row r="25762" hidden="1" x14ac:dyDescent="0.25"/>
    <row r="25763" hidden="1" x14ac:dyDescent="0.25"/>
    <row r="25764" hidden="1" x14ac:dyDescent="0.25"/>
    <row r="25765" hidden="1" x14ac:dyDescent="0.25"/>
    <row r="25766" hidden="1" x14ac:dyDescent="0.25"/>
    <row r="25767" hidden="1" x14ac:dyDescent="0.25"/>
    <row r="25768" hidden="1" x14ac:dyDescent="0.25"/>
    <row r="25769" hidden="1" x14ac:dyDescent="0.25"/>
    <row r="25770" hidden="1" x14ac:dyDescent="0.25"/>
    <row r="25771" hidden="1" x14ac:dyDescent="0.25"/>
    <row r="25772" hidden="1" x14ac:dyDescent="0.25"/>
    <row r="25773" hidden="1" x14ac:dyDescent="0.25"/>
    <row r="25774" hidden="1" x14ac:dyDescent="0.25"/>
    <row r="25775" hidden="1" x14ac:dyDescent="0.25"/>
    <row r="25776" hidden="1" x14ac:dyDescent="0.25"/>
    <row r="25777" hidden="1" x14ac:dyDescent="0.25"/>
    <row r="25778" hidden="1" x14ac:dyDescent="0.25"/>
    <row r="25779" hidden="1" x14ac:dyDescent="0.25"/>
    <row r="25780" hidden="1" x14ac:dyDescent="0.25"/>
    <row r="25781" hidden="1" x14ac:dyDescent="0.25"/>
    <row r="25782" hidden="1" x14ac:dyDescent="0.25"/>
    <row r="25783" hidden="1" x14ac:dyDescent="0.25"/>
    <row r="25784" hidden="1" x14ac:dyDescent="0.25"/>
    <row r="25785" hidden="1" x14ac:dyDescent="0.25"/>
    <row r="25786" hidden="1" x14ac:dyDescent="0.25"/>
    <row r="25787" hidden="1" x14ac:dyDescent="0.25"/>
    <row r="25788" hidden="1" x14ac:dyDescent="0.25"/>
    <row r="25789" hidden="1" x14ac:dyDescent="0.25"/>
    <row r="25790" hidden="1" x14ac:dyDescent="0.25"/>
    <row r="25791" hidden="1" x14ac:dyDescent="0.25"/>
    <row r="25792" hidden="1" x14ac:dyDescent="0.25"/>
    <row r="25793" hidden="1" x14ac:dyDescent="0.25"/>
    <row r="25794" hidden="1" x14ac:dyDescent="0.25"/>
    <row r="25795" hidden="1" x14ac:dyDescent="0.25"/>
    <row r="25796" hidden="1" x14ac:dyDescent="0.25"/>
    <row r="25797" hidden="1" x14ac:dyDescent="0.25"/>
    <row r="25798" hidden="1" x14ac:dyDescent="0.25"/>
    <row r="25799" hidden="1" x14ac:dyDescent="0.25"/>
    <row r="25800" hidden="1" x14ac:dyDescent="0.25"/>
    <row r="25801" hidden="1" x14ac:dyDescent="0.25"/>
    <row r="25802" hidden="1" x14ac:dyDescent="0.25"/>
    <row r="25803" hidden="1" x14ac:dyDescent="0.25"/>
    <row r="25804" hidden="1" x14ac:dyDescent="0.25"/>
    <row r="25805" hidden="1" x14ac:dyDescent="0.25"/>
    <row r="25806" hidden="1" x14ac:dyDescent="0.25"/>
    <row r="25807" hidden="1" x14ac:dyDescent="0.25"/>
    <row r="25808" hidden="1" x14ac:dyDescent="0.25"/>
    <row r="25809" hidden="1" x14ac:dyDescent="0.25"/>
    <row r="25810" hidden="1" x14ac:dyDescent="0.25"/>
    <row r="25811" hidden="1" x14ac:dyDescent="0.25"/>
    <row r="25812" hidden="1" x14ac:dyDescent="0.25"/>
    <row r="25813" hidden="1" x14ac:dyDescent="0.25"/>
    <row r="25814" hidden="1" x14ac:dyDescent="0.25"/>
    <row r="25815" hidden="1" x14ac:dyDescent="0.25"/>
    <row r="25816" hidden="1" x14ac:dyDescent="0.25"/>
    <row r="25817" hidden="1" x14ac:dyDescent="0.25"/>
    <row r="25818" hidden="1" x14ac:dyDescent="0.25"/>
    <row r="25819" hidden="1" x14ac:dyDescent="0.25"/>
    <row r="25820" hidden="1" x14ac:dyDescent="0.25"/>
    <row r="25821" hidden="1" x14ac:dyDescent="0.25"/>
    <row r="25822" hidden="1" x14ac:dyDescent="0.25"/>
    <row r="25823" hidden="1" x14ac:dyDescent="0.25"/>
    <row r="25824" hidden="1" x14ac:dyDescent="0.25"/>
    <row r="25825" hidden="1" x14ac:dyDescent="0.25"/>
    <row r="25826" hidden="1" x14ac:dyDescent="0.25"/>
    <row r="25827" hidden="1" x14ac:dyDescent="0.25"/>
    <row r="25828" hidden="1" x14ac:dyDescent="0.25"/>
    <row r="25829" hidden="1" x14ac:dyDescent="0.25"/>
    <row r="25830" hidden="1" x14ac:dyDescent="0.25"/>
    <row r="25831" hidden="1" x14ac:dyDescent="0.25"/>
    <row r="25832" hidden="1" x14ac:dyDescent="0.25"/>
    <row r="25833" hidden="1" x14ac:dyDescent="0.25"/>
    <row r="25834" hidden="1" x14ac:dyDescent="0.25"/>
    <row r="25835" hidden="1" x14ac:dyDescent="0.25"/>
    <row r="25836" hidden="1" x14ac:dyDescent="0.25"/>
    <row r="25837" hidden="1" x14ac:dyDescent="0.25"/>
    <row r="25838" hidden="1" x14ac:dyDescent="0.25"/>
    <row r="25839" hidden="1" x14ac:dyDescent="0.25"/>
    <row r="25840" hidden="1" x14ac:dyDescent="0.25"/>
    <row r="25841" hidden="1" x14ac:dyDescent="0.25"/>
    <row r="25842" hidden="1" x14ac:dyDescent="0.25"/>
    <row r="25843" hidden="1" x14ac:dyDescent="0.25"/>
    <row r="25844" hidden="1" x14ac:dyDescent="0.25"/>
    <row r="25845" hidden="1" x14ac:dyDescent="0.25"/>
    <row r="25846" hidden="1" x14ac:dyDescent="0.25"/>
    <row r="25847" hidden="1" x14ac:dyDescent="0.25"/>
    <row r="25848" hidden="1" x14ac:dyDescent="0.25"/>
    <row r="25849" hidden="1" x14ac:dyDescent="0.25"/>
    <row r="25850" hidden="1" x14ac:dyDescent="0.25"/>
    <row r="25851" hidden="1" x14ac:dyDescent="0.25"/>
    <row r="25852" hidden="1" x14ac:dyDescent="0.25"/>
    <row r="25853" hidden="1" x14ac:dyDescent="0.25"/>
    <row r="25854" hidden="1" x14ac:dyDescent="0.25"/>
    <row r="25855" hidden="1" x14ac:dyDescent="0.25"/>
    <row r="25856" hidden="1" x14ac:dyDescent="0.25"/>
    <row r="25857" hidden="1" x14ac:dyDescent="0.25"/>
    <row r="25858" hidden="1" x14ac:dyDescent="0.25"/>
    <row r="25859" hidden="1" x14ac:dyDescent="0.25"/>
    <row r="25860" hidden="1" x14ac:dyDescent="0.25"/>
    <row r="25861" hidden="1" x14ac:dyDescent="0.25"/>
    <row r="25862" hidden="1" x14ac:dyDescent="0.25"/>
    <row r="25863" hidden="1" x14ac:dyDescent="0.25"/>
    <row r="25864" hidden="1" x14ac:dyDescent="0.25"/>
    <row r="25865" hidden="1" x14ac:dyDescent="0.25"/>
    <row r="25866" hidden="1" x14ac:dyDescent="0.25"/>
    <row r="25867" hidden="1" x14ac:dyDescent="0.25"/>
    <row r="25868" hidden="1" x14ac:dyDescent="0.25"/>
    <row r="25869" hidden="1" x14ac:dyDescent="0.25"/>
    <row r="25870" hidden="1" x14ac:dyDescent="0.25"/>
    <row r="25871" hidden="1" x14ac:dyDescent="0.25"/>
    <row r="25872" hidden="1" x14ac:dyDescent="0.25"/>
    <row r="25873" hidden="1" x14ac:dyDescent="0.25"/>
    <row r="25874" hidden="1" x14ac:dyDescent="0.25"/>
    <row r="25875" hidden="1" x14ac:dyDescent="0.25"/>
    <row r="25876" hidden="1" x14ac:dyDescent="0.25"/>
    <row r="25877" hidden="1" x14ac:dyDescent="0.25"/>
    <row r="25878" hidden="1" x14ac:dyDescent="0.25"/>
    <row r="25879" hidden="1" x14ac:dyDescent="0.25"/>
    <row r="25880" hidden="1" x14ac:dyDescent="0.25"/>
    <row r="25881" hidden="1" x14ac:dyDescent="0.25"/>
    <row r="25882" hidden="1" x14ac:dyDescent="0.25"/>
    <row r="25883" hidden="1" x14ac:dyDescent="0.25"/>
    <row r="25884" hidden="1" x14ac:dyDescent="0.25"/>
    <row r="25885" hidden="1" x14ac:dyDescent="0.25"/>
    <row r="25886" hidden="1" x14ac:dyDescent="0.25"/>
    <row r="25887" hidden="1" x14ac:dyDescent="0.25"/>
    <row r="25888" hidden="1" x14ac:dyDescent="0.25"/>
    <row r="25889" hidden="1" x14ac:dyDescent="0.25"/>
    <row r="25890" hidden="1" x14ac:dyDescent="0.25"/>
    <row r="25891" hidden="1" x14ac:dyDescent="0.25"/>
    <row r="25892" hidden="1" x14ac:dyDescent="0.25"/>
    <row r="25893" hidden="1" x14ac:dyDescent="0.25"/>
    <row r="25894" hidden="1" x14ac:dyDescent="0.25"/>
    <row r="25895" hidden="1" x14ac:dyDescent="0.25"/>
    <row r="25896" hidden="1" x14ac:dyDescent="0.25"/>
    <row r="25897" hidden="1" x14ac:dyDescent="0.25"/>
    <row r="25898" hidden="1" x14ac:dyDescent="0.25"/>
    <row r="25899" hidden="1" x14ac:dyDescent="0.25"/>
    <row r="25900" hidden="1" x14ac:dyDescent="0.25"/>
    <row r="25901" hidden="1" x14ac:dyDescent="0.25"/>
    <row r="25902" hidden="1" x14ac:dyDescent="0.25"/>
    <row r="25903" hidden="1" x14ac:dyDescent="0.25"/>
    <row r="25904" hidden="1" x14ac:dyDescent="0.25"/>
    <row r="25905" hidden="1" x14ac:dyDescent="0.25"/>
    <row r="25906" hidden="1" x14ac:dyDescent="0.25"/>
    <row r="25907" hidden="1" x14ac:dyDescent="0.25"/>
    <row r="25908" hidden="1" x14ac:dyDescent="0.25"/>
    <row r="25909" hidden="1" x14ac:dyDescent="0.25"/>
    <row r="25910" hidden="1" x14ac:dyDescent="0.25"/>
    <row r="25911" hidden="1" x14ac:dyDescent="0.25"/>
    <row r="25912" hidden="1" x14ac:dyDescent="0.25"/>
    <row r="25913" hidden="1" x14ac:dyDescent="0.25"/>
    <row r="25914" hidden="1" x14ac:dyDescent="0.25"/>
    <row r="25915" hidden="1" x14ac:dyDescent="0.25"/>
    <row r="25916" hidden="1" x14ac:dyDescent="0.25"/>
    <row r="25917" hidden="1" x14ac:dyDescent="0.25"/>
    <row r="25918" hidden="1" x14ac:dyDescent="0.25"/>
    <row r="25919" hidden="1" x14ac:dyDescent="0.25"/>
    <row r="25920" hidden="1" x14ac:dyDescent="0.25"/>
    <row r="25921" hidden="1" x14ac:dyDescent="0.25"/>
    <row r="25922" hidden="1" x14ac:dyDescent="0.25"/>
    <row r="25923" hidden="1" x14ac:dyDescent="0.25"/>
    <row r="25924" hidden="1" x14ac:dyDescent="0.25"/>
    <row r="25925" hidden="1" x14ac:dyDescent="0.25"/>
    <row r="25926" hidden="1" x14ac:dyDescent="0.25"/>
    <row r="25927" hidden="1" x14ac:dyDescent="0.25"/>
    <row r="25928" hidden="1" x14ac:dyDescent="0.25"/>
    <row r="25929" hidden="1" x14ac:dyDescent="0.25"/>
    <row r="25930" hidden="1" x14ac:dyDescent="0.25"/>
    <row r="25931" hidden="1" x14ac:dyDescent="0.25"/>
    <row r="25932" hidden="1" x14ac:dyDescent="0.25"/>
    <row r="25933" hidden="1" x14ac:dyDescent="0.25"/>
    <row r="25934" hidden="1" x14ac:dyDescent="0.25"/>
    <row r="25935" hidden="1" x14ac:dyDescent="0.25"/>
    <row r="25936" hidden="1" x14ac:dyDescent="0.25"/>
    <row r="25937" hidden="1" x14ac:dyDescent="0.25"/>
    <row r="25938" hidden="1" x14ac:dyDescent="0.25"/>
    <row r="25939" hidden="1" x14ac:dyDescent="0.25"/>
    <row r="25940" hidden="1" x14ac:dyDescent="0.25"/>
    <row r="25941" hidden="1" x14ac:dyDescent="0.25"/>
    <row r="25942" hidden="1" x14ac:dyDescent="0.25"/>
    <row r="25943" hidden="1" x14ac:dyDescent="0.25"/>
    <row r="25944" hidden="1" x14ac:dyDescent="0.25"/>
    <row r="25945" hidden="1" x14ac:dyDescent="0.25"/>
    <row r="25946" hidden="1" x14ac:dyDescent="0.25"/>
    <row r="25947" hidden="1" x14ac:dyDescent="0.25"/>
    <row r="25948" hidden="1" x14ac:dyDescent="0.25"/>
    <row r="25949" hidden="1" x14ac:dyDescent="0.25"/>
    <row r="25950" hidden="1" x14ac:dyDescent="0.25"/>
    <row r="25951" hidden="1" x14ac:dyDescent="0.25"/>
    <row r="25952" hidden="1" x14ac:dyDescent="0.25"/>
    <row r="25953" hidden="1" x14ac:dyDescent="0.25"/>
    <row r="25954" hidden="1" x14ac:dyDescent="0.25"/>
    <row r="25955" hidden="1" x14ac:dyDescent="0.25"/>
    <row r="25956" hidden="1" x14ac:dyDescent="0.25"/>
    <row r="25957" hidden="1" x14ac:dyDescent="0.25"/>
    <row r="25958" hidden="1" x14ac:dyDescent="0.25"/>
    <row r="25959" hidden="1" x14ac:dyDescent="0.25"/>
    <row r="25960" hidden="1" x14ac:dyDescent="0.25"/>
    <row r="25961" hidden="1" x14ac:dyDescent="0.25"/>
    <row r="25962" hidden="1" x14ac:dyDescent="0.25"/>
    <row r="25963" hidden="1" x14ac:dyDescent="0.25"/>
    <row r="25964" hidden="1" x14ac:dyDescent="0.25"/>
    <row r="25965" hidden="1" x14ac:dyDescent="0.25"/>
    <row r="25966" hidden="1" x14ac:dyDescent="0.25"/>
    <row r="25967" hidden="1" x14ac:dyDescent="0.25"/>
    <row r="25968" hidden="1" x14ac:dyDescent="0.25"/>
    <row r="25969" hidden="1" x14ac:dyDescent="0.25"/>
    <row r="25970" hidden="1" x14ac:dyDescent="0.25"/>
    <row r="25971" hidden="1" x14ac:dyDescent="0.25"/>
    <row r="25972" hidden="1" x14ac:dyDescent="0.25"/>
    <row r="25973" hidden="1" x14ac:dyDescent="0.25"/>
    <row r="25974" hidden="1" x14ac:dyDescent="0.25"/>
    <row r="25975" hidden="1" x14ac:dyDescent="0.25"/>
    <row r="25976" hidden="1" x14ac:dyDescent="0.25"/>
    <row r="25977" hidden="1" x14ac:dyDescent="0.25"/>
    <row r="25978" hidden="1" x14ac:dyDescent="0.25"/>
    <row r="25979" hidden="1" x14ac:dyDescent="0.25"/>
    <row r="25980" hidden="1" x14ac:dyDescent="0.25"/>
    <row r="25981" hidden="1" x14ac:dyDescent="0.25"/>
    <row r="25982" hidden="1" x14ac:dyDescent="0.25"/>
    <row r="25983" hidden="1" x14ac:dyDescent="0.25"/>
    <row r="25984" hidden="1" x14ac:dyDescent="0.25"/>
    <row r="25985" hidden="1" x14ac:dyDescent="0.25"/>
    <row r="25986" hidden="1" x14ac:dyDescent="0.25"/>
    <row r="25987" hidden="1" x14ac:dyDescent="0.25"/>
    <row r="25988" hidden="1" x14ac:dyDescent="0.25"/>
    <row r="25989" hidden="1" x14ac:dyDescent="0.25"/>
    <row r="25990" hidden="1" x14ac:dyDescent="0.25"/>
    <row r="25991" hidden="1" x14ac:dyDescent="0.25"/>
    <row r="25992" hidden="1" x14ac:dyDescent="0.25"/>
    <row r="25993" hidden="1" x14ac:dyDescent="0.25"/>
    <row r="25994" hidden="1" x14ac:dyDescent="0.25"/>
    <row r="25995" hidden="1" x14ac:dyDescent="0.25"/>
    <row r="25996" hidden="1" x14ac:dyDescent="0.25"/>
    <row r="25997" hidden="1" x14ac:dyDescent="0.25"/>
    <row r="25998" hidden="1" x14ac:dyDescent="0.25"/>
    <row r="25999" hidden="1" x14ac:dyDescent="0.25"/>
    <row r="26000" hidden="1" x14ac:dyDescent="0.25"/>
    <row r="26001" hidden="1" x14ac:dyDescent="0.25"/>
    <row r="26002" hidden="1" x14ac:dyDescent="0.25"/>
    <row r="26003" hidden="1" x14ac:dyDescent="0.25"/>
    <row r="26004" hidden="1" x14ac:dyDescent="0.25"/>
    <row r="26005" hidden="1" x14ac:dyDescent="0.25"/>
    <row r="26006" hidden="1" x14ac:dyDescent="0.25"/>
    <row r="26007" hidden="1" x14ac:dyDescent="0.25"/>
    <row r="26008" hidden="1" x14ac:dyDescent="0.25"/>
    <row r="26009" hidden="1" x14ac:dyDescent="0.25"/>
    <row r="26010" hidden="1" x14ac:dyDescent="0.25"/>
    <row r="26011" hidden="1" x14ac:dyDescent="0.25"/>
    <row r="26012" hidden="1" x14ac:dyDescent="0.25"/>
    <row r="26013" hidden="1" x14ac:dyDescent="0.25"/>
    <row r="26014" hidden="1" x14ac:dyDescent="0.25"/>
    <row r="26015" hidden="1" x14ac:dyDescent="0.25"/>
    <row r="26016" hidden="1" x14ac:dyDescent="0.25"/>
    <row r="26017" hidden="1" x14ac:dyDescent="0.25"/>
    <row r="26018" hidden="1" x14ac:dyDescent="0.25"/>
    <row r="26019" hidden="1" x14ac:dyDescent="0.25"/>
    <row r="26020" hidden="1" x14ac:dyDescent="0.25"/>
    <row r="26021" hidden="1" x14ac:dyDescent="0.25"/>
    <row r="26022" hidden="1" x14ac:dyDescent="0.25"/>
    <row r="26023" hidden="1" x14ac:dyDescent="0.25"/>
    <row r="26024" hidden="1" x14ac:dyDescent="0.25"/>
    <row r="26025" hidden="1" x14ac:dyDescent="0.25"/>
    <row r="26026" hidden="1" x14ac:dyDescent="0.25"/>
    <row r="26027" hidden="1" x14ac:dyDescent="0.25"/>
    <row r="26028" hidden="1" x14ac:dyDescent="0.25"/>
    <row r="26029" hidden="1" x14ac:dyDescent="0.25"/>
    <row r="26030" hidden="1" x14ac:dyDescent="0.25"/>
    <row r="26031" hidden="1" x14ac:dyDescent="0.25"/>
    <row r="26032" hidden="1" x14ac:dyDescent="0.25"/>
    <row r="26033" hidden="1" x14ac:dyDescent="0.25"/>
    <row r="26034" hidden="1" x14ac:dyDescent="0.25"/>
    <row r="26035" hidden="1" x14ac:dyDescent="0.25"/>
    <row r="26036" hidden="1" x14ac:dyDescent="0.25"/>
    <row r="26037" hidden="1" x14ac:dyDescent="0.25"/>
    <row r="26038" hidden="1" x14ac:dyDescent="0.25"/>
    <row r="26039" hidden="1" x14ac:dyDescent="0.25"/>
    <row r="26040" hidden="1" x14ac:dyDescent="0.25"/>
    <row r="26041" hidden="1" x14ac:dyDescent="0.25"/>
    <row r="26042" hidden="1" x14ac:dyDescent="0.25"/>
    <row r="26043" hidden="1" x14ac:dyDescent="0.25"/>
    <row r="26044" hidden="1" x14ac:dyDescent="0.25"/>
    <row r="26045" hidden="1" x14ac:dyDescent="0.25"/>
    <row r="26046" hidden="1" x14ac:dyDescent="0.25"/>
    <row r="26047" hidden="1" x14ac:dyDescent="0.25"/>
    <row r="26048" hidden="1" x14ac:dyDescent="0.25"/>
    <row r="26049" hidden="1" x14ac:dyDescent="0.25"/>
    <row r="26050" hidden="1" x14ac:dyDescent="0.25"/>
    <row r="26051" hidden="1" x14ac:dyDescent="0.25"/>
    <row r="26052" hidden="1" x14ac:dyDescent="0.25"/>
    <row r="26053" hidden="1" x14ac:dyDescent="0.25"/>
    <row r="26054" hidden="1" x14ac:dyDescent="0.25"/>
    <row r="26055" hidden="1" x14ac:dyDescent="0.25"/>
    <row r="26056" hidden="1" x14ac:dyDescent="0.25"/>
    <row r="26057" hidden="1" x14ac:dyDescent="0.25"/>
    <row r="26058" hidden="1" x14ac:dyDescent="0.25"/>
    <row r="26059" hidden="1" x14ac:dyDescent="0.25"/>
    <row r="26060" hidden="1" x14ac:dyDescent="0.25"/>
    <row r="26061" hidden="1" x14ac:dyDescent="0.25"/>
    <row r="26062" hidden="1" x14ac:dyDescent="0.25"/>
    <row r="26063" hidden="1" x14ac:dyDescent="0.25"/>
    <row r="26064" hidden="1" x14ac:dyDescent="0.25"/>
    <row r="26065" hidden="1" x14ac:dyDescent="0.25"/>
    <row r="26066" hidden="1" x14ac:dyDescent="0.25"/>
    <row r="26067" hidden="1" x14ac:dyDescent="0.25"/>
    <row r="26068" hidden="1" x14ac:dyDescent="0.25"/>
    <row r="26069" hidden="1" x14ac:dyDescent="0.25"/>
    <row r="26070" hidden="1" x14ac:dyDescent="0.25"/>
    <row r="26071" hidden="1" x14ac:dyDescent="0.25"/>
    <row r="26072" hidden="1" x14ac:dyDescent="0.25"/>
    <row r="26073" hidden="1" x14ac:dyDescent="0.25"/>
    <row r="26074" hidden="1" x14ac:dyDescent="0.25"/>
    <row r="26075" hidden="1" x14ac:dyDescent="0.25"/>
    <row r="26076" hidden="1" x14ac:dyDescent="0.25"/>
    <row r="26077" hidden="1" x14ac:dyDescent="0.25"/>
    <row r="26078" hidden="1" x14ac:dyDescent="0.25"/>
    <row r="26079" hidden="1" x14ac:dyDescent="0.25"/>
    <row r="26080" hidden="1" x14ac:dyDescent="0.25"/>
    <row r="26081" hidden="1" x14ac:dyDescent="0.25"/>
    <row r="26082" hidden="1" x14ac:dyDescent="0.25"/>
    <row r="26083" hidden="1" x14ac:dyDescent="0.25"/>
    <row r="26084" hidden="1" x14ac:dyDescent="0.25"/>
    <row r="26085" hidden="1" x14ac:dyDescent="0.25"/>
    <row r="26086" hidden="1" x14ac:dyDescent="0.25"/>
    <row r="26087" hidden="1" x14ac:dyDescent="0.25"/>
    <row r="26088" hidden="1" x14ac:dyDescent="0.25"/>
    <row r="26089" hidden="1" x14ac:dyDescent="0.25"/>
    <row r="26090" hidden="1" x14ac:dyDescent="0.25"/>
    <row r="26091" hidden="1" x14ac:dyDescent="0.25"/>
    <row r="26092" hidden="1" x14ac:dyDescent="0.25"/>
    <row r="26093" hidden="1" x14ac:dyDescent="0.25"/>
    <row r="26094" hidden="1" x14ac:dyDescent="0.25"/>
    <row r="26095" hidden="1" x14ac:dyDescent="0.25"/>
    <row r="26096" hidden="1" x14ac:dyDescent="0.25"/>
    <row r="26097" hidden="1" x14ac:dyDescent="0.25"/>
    <row r="26098" hidden="1" x14ac:dyDescent="0.25"/>
    <row r="26099" hidden="1" x14ac:dyDescent="0.25"/>
    <row r="26100" hidden="1" x14ac:dyDescent="0.25"/>
    <row r="26101" hidden="1" x14ac:dyDescent="0.25"/>
    <row r="26102" hidden="1" x14ac:dyDescent="0.25"/>
    <row r="26103" hidden="1" x14ac:dyDescent="0.25"/>
    <row r="26104" hidden="1" x14ac:dyDescent="0.25"/>
    <row r="26105" hidden="1" x14ac:dyDescent="0.25"/>
    <row r="26106" hidden="1" x14ac:dyDescent="0.25"/>
    <row r="26107" hidden="1" x14ac:dyDescent="0.25"/>
    <row r="26108" hidden="1" x14ac:dyDescent="0.25"/>
    <row r="26109" hidden="1" x14ac:dyDescent="0.25"/>
    <row r="26110" hidden="1" x14ac:dyDescent="0.25"/>
    <row r="26111" hidden="1" x14ac:dyDescent="0.25"/>
    <row r="26112" hidden="1" x14ac:dyDescent="0.25"/>
    <row r="26113" hidden="1" x14ac:dyDescent="0.25"/>
    <row r="26114" hidden="1" x14ac:dyDescent="0.25"/>
    <row r="26115" hidden="1" x14ac:dyDescent="0.25"/>
    <row r="26116" hidden="1" x14ac:dyDescent="0.25"/>
    <row r="26117" hidden="1" x14ac:dyDescent="0.25"/>
    <row r="26118" hidden="1" x14ac:dyDescent="0.25"/>
    <row r="26119" hidden="1" x14ac:dyDescent="0.25"/>
    <row r="26120" hidden="1" x14ac:dyDescent="0.25"/>
    <row r="26121" hidden="1" x14ac:dyDescent="0.25"/>
    <row r="26122" hidden="1" x14ac:dyDescent="0.25"/>
    <row r="26123" hidden="1" x14ac:dyDescent="0.25"/>
    <row r="26124" hidden="1" x14ac:dyDescent="0.25"/>
    <row r="26125" hidden="1" x14ac:dyDescent="0.25"/>
    <row r="26126" hidden="1" x14ac:dyDescent="0.25"/>
    <row r="26127" hidden="1" x14ac:dyDescent="0.25"/>
    <row r="26128" hidden="1" x14ac:dyDescent="0.25"/>
    <row r="26129" hidden="1" x14ac:dyDescent="0.25"/>
    <row r="26130" hidden="1" x14ac:dyDescent="0.25"/>
    <row r="26131" hidden="1" x14ac:dyDescent="0.25"/>
    <row r="26132" hidden="1" x14ac:dyDescent="0.25"/>
    <row r="26133" hidden="1" x14ac:dyDescent="0.25"/>
    <row r="26134" hidden="1" x14ac:dyDescent="0.25"/>
    <row r="26135" hidden="1" x14ac:dyDescent="0.25"/>
    <row r="26136" hidden="1" x14ac:dyDescent="0.25"/>
    <row r="26137" hidden="1" x14ac:dyDescent="0.25"/>
    <row r="26138" hidden="1" x14ac:dyDescent="0.25"/>
    <row r="26139" hidden="1" x14ac:dyDescent="0.25"/>
    <row r="26140" hidden="1" x14ac:dyDescent="0.25"/>
    <row r="26141" hidden="1" x14ac:dyDescent="0.25"/>
    <row r="26142" hidden="1" x14ac:dyDescent="0.25"/>
    <row r="26143" hidden="1" x14ac:dyDescent="0.25"/>
    <row r="26144" hidden="1" x14ac:dyDescent="0.25"/>
    <row r="26145" hidden="1" x14ac:dyDescent="0.25"/>
    <row r="26146" hidden="1" x14ac:dyDescent="0.25"/>
    <row r="26147" hidden="1" x14ac:dyDescent="0.25"/>
    <row r="26148" hidden="1" x14ac:dyDescent="0.25"/>
    <row r="26149" hidden="1" x14ac:dyDescent="0.25"/>
    <row r="26150" hidden="1" x14ac:dyDescent="0.25"/>
    <row r="26151" hidden="1" x14ac:dyDescent="0.25"/>
    <row r="26152" hidden="1" x14ac:dyDescent="0.25"/>
    <row r="26153" hidden="1" x14ac:dyDescent="0.25"/>
    <row r="26154" hidden="1" x14ac:dyDescent="0.25"/>
    <row r="26155" hidden="1" x14ac:dyDescent="0.25"/>
    <row r="26156" hidden="1" x14ac:dyDescent="0.25"/>
    <row r="26157" hidden="1" x14ac:dyDescent="0.25"/>
    <row r="26158" hidden="1" x14ac:dyDescent="0.25"/>
    <row r="26159" hidden="1" x14ac:dyDescent="0.25"/>
    <row r="26160" hidden="1" x14ac:dyDescent="0.25"/>
    <row r="26161" hidden="1" x14ac:dyDescent="0.25"/>
    <row r="26162" hidden="1" x14ac:dyDescent="0.25"/>
    <row r="26163" hidden="1" x14ac:dyDescent="0.25"/>
    <row r="26164" hidden="1" x14ac:dyDescent="0.25"/>
    <row r="26165" hidden="1" x14ac:dyDescent="0.25"/>
    <row r="26166" hidden="1" x14ac:dyDescent="0.25"/>
    <row r="26167" hidden="1" x14ac:dyDescent="0.25"/>
    <row r="26168" hidden="1" x14ac:dyDescent="0.25"/>
    <row r="26169" hidden="1" x14ac:dyDescent="0.25"/>
    <row r="26170" hidden="1" x14ac:dyDescent="0.25"/>
    <row r="26171" hidden="1" x14ac:dyDescent="0.25"/>
    <row r="26172" hidden="1" x14ac:dyDescent="0.25"/>
    <row r="26173" hidden="1" x14ac:dyDescent="0.25"/>
    <row r="26174" hidden="1" x14ac:dyDescent="0.25"/>
    <row r="26175" hidden="1" x14ac:dyDescent="0.25"/>
    <row r="26176" hidden="1" x14ac:dyDescent="0.25"/>
    <row r="26177" ht="30" hidden="1" customHeight="1" x14ac:dyDescent="0.25"/>
    <row r="26178" hidden="1" x14ac:dyDescent="0.25"/>
    <row r="26179" hidden="1" x14ac:dyDescent="0.25"/>
    <row r="26180" hidden="1" x14ac:dyDescent="0.25"/>
    <row r="26181" hidden="1" x14ac:dyDescent="0.25"/>
    <row r="26182" hidden="1" x14ac:dyDescent="0.25"/>
    <row r="26183" hidden="1" x14ac:dyDescent="0.25"/>
    <row r="26184" hidden="1" x14ac:dyDescent="0.25"/>
    <row r="26185" hidden="1" x14ac:dyDescent="0.25"/>
    <row r="26186" hidden="1" x14ac:dyDescent="0.25"/>
    <row r="26187" hidden="1" x14ac:dyDescent="0.25"/>
    <row r="26188" hidden="1" x14ac:dyDescent="0.25"/>
    <row r="26189" hidden="1" x14ac:dyDescent="0.25"/>
    <row r="26190" hidden="1" x14ac:dyDescent="0.25"/>
    <row r="26191" hidden="1" x14ac:dyDescent="0.25"/>
    <row r="26192" hidden="1" x14ac:dyDescent="0.25"/>
    <row r="26193" hidden="1" x14ac:dyDescent="0.25"/>
    <row r="26194" hidden="1" x14ac:dyDescent="0.25"/>
    <row r="26195" hidden="1" x14ac:dyDescent="0.25"/>
    <row r="26196" hidden="1" x14ac:dyDescent="0.25"/>
    <row r="26197" hidden="1" x14ac:dyDescent="0.25"/>
    <row r="26198" hidden="1" x14ac:dyDescent="0.25"/>
    <row r="26199" hidden="1" x14ac:dyDescent="0.25"/>
    <row r="26200" hidden="1" x14ac:dyDescent="0.25"/>
    <row r="26201" hidden="1" x14ac:dyDescent="0.25"/>
    <row r="26202" hidden="1" x14ac:dyDescent="0.25"/>
    <row r="26203" hidden="1" x14ac:dyDescent="0.25"/>
    <row r="26204" hidden="1" x14ac:dyDescent="0.25"/>
    <row r="26205" hidden="1" x14ac:dyDescent="0.25"/>
    <row r="26206" hidden="1" x14ac:dyDescent="0.25"/>
    <row r="26207" hidden="1" x14ac:dyDescent="0.25"/>
    <row r="26208" hidden="1" x14ac:dyDescent="0.25"/>
    <row r="26209" hidden="1" x14ac:dyDescent="0.25"/>
    <row r="26210" hidden="1" x14ac:dyDescent="0.25"/>
    <row r="26211" hidden="1" x14ac:dyDescent="0.25"/>
    <row r="26212" hidden="1" x14ac:dyDescent="0.25"/>
    <row r="26213" hidden="1" x14ac:dyDescent="0.25"/>
    <row r="26214" hidden="1" x14ac:dyDescent="0.25"/>
    <row r="26215" hidden="1" x14ac:dyDescent="0.25"/>
    <row r="26216" hidden="1" x14ac:dyDescent="0.25"/>
    <row r="26217" hidden="1" x14ac:dyDescent="0.25"/>
    <row r="26218" hidden="1" x14ac:dyDescent="0.25"/>
    <row r="26219" hidden="1" x14ac:dyDescent="0.25"/>
    <row r="26220" hidden="1" x14ac:dyDescent="0.25"/>
    <row r="26221" hidden="1" x14ac:dyDescent="0.25"/>
    <row r="26222" hidden="1" x14ac:dyDescent="0.25"/>
    <row r="26223" hidden="1" x14ac:dyDescent="0.25"/>
    <row r="26224" hidden="1" x14ac:dyDescent="0.25"/>
    <row r="26225" hidden="1" x14ac:dyDescent="0.25"/>
    <row r="26226" hidden="1" x14ac:dyDescent="0.25"/>
    <row r="26227" hidden="1" x14ac:dyDescent="0.25"/>
    <row r="26228" hidden="1" x14ac:dyDescent="0.25"/>
    <row r="26229" hidden="1" x14ac:dyDescent="0.25"/>
    <row r="26230" hidden="1" x14ac:dyDescent="0.25"/>
    <row r="26231" hidden="1" x14ac:dyDescent="0.25"/>
    <row r="26232" hidden="1" x14ac:dyDescent="0.25"/>
    <row r="26233" hidden="1" x14ac:dyDescent="0.25"/>
    <row r="26234" hidden="1" x14ac:dyDescent="0.25"/>
    <row r="26235" hidden="1" x14ac:dyDescent="0.25"/>
    <row r="26236" hidden="1" x14ac:dyDescent="0.25"/>
    <row r="26237" hidden="1" x14ac:dyDescent="0.25"/>
    <row r="26238" hidden="1" x14ac:dyDescent="0.25"/>
    <row r="26239" hidden="1" x14ac:dyDescent="0.25"/>
    <row r="26240" hidden="1" x14ac:dyDescent="0.25"/>
    <row r="26241" hidden="1" x14ac:dyDescent="0.25"/>
    <row r="26242" hidden="1" x14ac:dyDescent="0.25"/>
    <row r="26243" hidden="1" x14ac:dyDescent="0.25"/>
    <row r="26244" hidden="1" x14ac:dyDescent="0.25"/>
    <row r="26245" hidden="1" x14ac:dyDescent="0.25"/>
    <row r="26246" hidden="1" x14ac:dyDescent="0.25"/>
    <row r="26247" hidden="1" x14ac:dyDescent="0.25"/>
    <row r="26248" hidden="1" x14ac:dyDescent="0.25"/>
    <row r="26249" hidden="1" x14ac:dyDescent="0.25"/>
    <row r="26250" hidden="1" x14ac:dyDescent="0.25"/>
    <row r="26251" hidden="1" x14ac:dyDescent="0.25"/>
    <row r="26252" hidden="1" x14ac:dyDescent="0.25"/>
    <row r="26253" hidden="1" x14ac:dyDescent="0.25"/>
    <row r="26254" hidden="1" x14ac:dyDescent="0.25"/>
    <row r="26255" hidden="1" x14ac:dyDescent="0.25"/>
    <row r="26256" hidden="1" x14ac:dyDescent="0.25"/>
    <row r="26257" hidden="1" x14ac:dyDescent="0.25"/>
    <row r="26258" hidden="1" x14ac:dyDescent="0.25"/>
    <row r="26259" hidden="1" x14ac:dyDescent="0.25"/>
    <row r="26260" hidden="1" x14ac:dyDescent="0.25"/>
    <row r="26261" hidden="1" x14ac:dyDescent="0.25"/>
    <row r="26262" hidden="1" x14ac:dyDescent="0.25"/>
    <row r="26263" hidden="1" x14ac:dyDescent="0.25"/>
    <row r="26264" hidden="1" x14ac:dyDescent="0.25"/>
    <row r="26265" hidden="1" x14ac:dyDescent="0.25"/>
    <row r="26266" hidden="1" x14ac:dyDescent="0.25"/>
    <row r="26267" hidden="1" x14ac:dyDescent="0.25"/>
    <row r="26268" hidden="1" x14ac:dyDescent="0.25"/>
    <row r="26269" hidden="1" x14ac:dyDescent="0.25"/>
    <row r="26270" hidden="1" x14ac:dyDescent="0.25"/>
    <row r="26271" hidden="1" x14ac:dyDescent="0.25"/>
    <row r="26272" hidden="1" x14ac:dyDescent="0.25"/>
    <row r="26273" hidden="1" x14ac:dyDescent="0.25"/>
    <row r="26274" hidden="1" x14ac:dyDescent="0.25"/>
    <row r="26275" hidden="1" x14ac:dyDescent="0.25"/>
    <row r="26276" hidden="1" x14ac:dyDescent="0.25"/>
    <row r="26277" hidden="1" x14ac:dyDescent="0.25"/>
    <row r="26278" hidden="1" x14ac:dyDescent="0.25"/>
    <row r="26279" hidden="1" x14ac:dyDescent="0.25"/>
    <row r="26280" hidden="1" x14ac:dyDescent="0.25"/>
    <row r="26281" hidden="1" x14ac:dyDescent="0.25"/>
    <row r="26282" hidden="1" x14ac:dyDescent="0.25"/>
    <row r="26283" hidden="1" x14ac:dyDescent="0.25"/>
    <row r="26284" hidden="1" x14ac:dyDescent="0.25"/>
    <row r="26285" hidden="1" x14ac:dyDescent="0.25"/>
    <row r="26286" hidden="1" x14ac:dyDescent="0.25"/>
    <row r="26287" hidden="1" x14ac:dyDescent="0.25"/>
    <row r="26288" hidden="1" x14ac:dyDescent="0.25"/>
    <row r="26289" hidden="1" x14ac:dyDescent="0.25"/>
    <row r="26290" hidden="1" x14ac:dyDescent="0.25"/>
    <row r="26291" hidden="1" x14ac:dyDescent="0.25"/>
    <row r="26292" hidden="1" x14ac:dyDescent="0.25"/>
    <row r="26293" hidden="1" x14ac:dyDescent="0.25"/>
    <row r="26294" hidden="1" x14ac:dyDescent="0.25"/>
    <row r="26295" hidden="1" x14ac:dyDescent="0.25"/>
    <row r="26296" hidden="1" x14ac:dyDescent="0.25"/>
    <row r="26297" hidden="1" x14ac:dyDescent="0.25"/>
    <row r="26298" hidden="1" x14ac:dyDescent="0.25"/>
    <row r="26299" hidden="1" x14ac:dyDescent="0.25"/>
    <row r="26300" hidden="1" x14ac:dyDescent="0.25"/>
    <row r="26301" hidden="1" x14ac:dyDescent="0.25"/>
    <row r="26302" hidden="1" x14ac:dyDescent="0.25"/>
    <row r="26303" hidden="1" x14ac:dyDescent="0.25"/>
    <row r="26304" hidden="1" x14ac:dyDescent="0.25"/>
    <row r="26305" hidden="1" x14ac:dyDescent="0.25"/>
    <row r="26306" hidden="1" x14ac:dyDescent="0.25"/>
    <row r="26307" hidden="1" x14ac:dyDescent="0.25"/>
    <row r="26308" hidden="1" x14ac:dyDescent="0.25"/>
    <row r="26309" hidden="1" x14ac:dyDescent="0.25"/>
    <row r="26310" hidden="1" x14ac:dyDescent="0.25"/>
    <row r="26311" hidden="1" x14ac:dyDescent="0.25"/>
    <row r="26312" hidden="1" x14ac:dyDescent="0.25"/>
    <row r="26313" hidden="1" x14ac:dyDescent="0.25"/>
    <row r="26314" hidden="1" x14ac:dyDescent="0.25"/>
    <row r="26315" hidden="1" x14ac:dyDescent="0.25"/>
    <row r="26316" hidden="1" x14ac:dyDescent="0.25"/>
    <row r="26317" hidden="1" x14ac:dyDescent="0.25"/>
    <row r="26318" hidden="1" x14ac:dyDescent="0.25"/>
    <row r="26319" hidden="1" x14ac:dyDescent="0.25"/>
    <row r="26320" hidden="1" x14ac:dyDescent="0.25"/>
    <row r="26321" hidden="1" x14ac:dyDescent="0.25"/>
    <row r="26322" hidden="1" x14ac:dyDescent="0.25"/>
    <row r="26323" hidden="1" x14ac:dyDescent="0.25"/>
    <row r="26324" hidden="1" x14ac:dyDescent="0.25"/>
    <row r="26325" hidden="1" x14ac:dyDescent="0.25"/>
    <row r="26326" hidden="1" x14ac:dyDescent="0.25"/>
    <row r="26327" hidden="1" x14ac:dyDescent="0.25"/>
    <row r="26328" hidden="1" x14ac:dyDescent="0.25"/>
    <row r="26329" hidden="1" x14ac:dyDescent="0.25"/>
    <row r="26330" hidden="1" x14ac:dyDescent="0.25"/>
    <row r="26331" hidden="1" x14ac:dyDescent="0.25"/>
    <row r="26332" hidden="1" x14ac:dyDescent="0.25"/>
    <row r="26333" hidden="1" x14ac:dyDescent="0.25"/>
    <row r="26334" hidden="1" x14ac:dyDescent="0.25"/>
    <row r="26335" hidden="1" x14ac:dyDescent="0.25"/>
    <row r="26336" hidden="1" x14ac:dyDescent="0.25"/>
    <row r="26337" hidden="1" x14ac:dyDescent="0.25"/>
    <row r="26338" hidden="1" x14ac:dyDescent="0.25"/>
    <row r="26339" hidden="1" x14ac:dyDescent="0.25"/>
    <row r="26340" hidden="1" x14ac:dyDescent="0.25"/>
    <row r="26341" hidden="1" x14ac:dyDescent="0.25"/>
    <row r="26342" hidden="1" x14ac:dyDescent="0.25"/>
    <row r="26343" hidden="1" x14ac:dyDescent="0.25"/>
    <row r="26344" hidden="1" x14ac:dyDescent="0.25"/>
    <row r="26345" hidden="1" x14ac:dyDescent="0.25"/>
    <row r="26346" hidden="1" x14ac:dyDescent="0.25"/>
    <row r="26347" hidden="1" x14ac:dyDescent="0.25"/>
    <row r="26348" hidden="1" x14ac:dyDescent="0.25"/>
    <row r="26349" hidden="1" x14ac:dyDescent="0.25"/>
    <row r="26350" hidden="1" x14ac:dyDescent="0.25"/>
    <row r="26351" hidden="1" x14ac:dyDescent="0.25"/>
    <row r="26352" hidden="1" x14ac:dyDescent="0.25"/>
    <row r="26353" hidden="1" x14ac:dyDescent="0.25"/>
    <row r="26354" hidden="1" x14ac:dyDescent="0.25"/>
    <row r="26355" hidden="1" x14ac:dyDescent="0.25"/>
    <row r="26356" hidden="1" x14ac:dyDescent="0.25"/>
    <row r="26357" hidden="1" x14ac:dyDescent="0.25"/>
    <row r="26358" hidden="1" x14ac:dyDescent="0.25"/>
    <row r="26359" hidden="1" x14ac:dyDescent="0.25"/>
    <row r="26360" hidden="1" x14ac:dyDescent="0.25"/>
    <row r="26361" hidden="1" x14ac:dyDescent="0.25"/>
    <row r="26362" hidden="1" x14ac:dyDescent="0.25"/>
    <row r="26363" hidden="1" x14ac:dyDescent="0.25"/>
    <row r="26364" hidden="1" x14ac:dyDescent="0.25"/>
    <row r="26365" hidden="1" x14ac:dyDescent="0.25"/>
    <row r="26366" hidden="1" x14ac:dyDescent="0.25"/>
    <row r="26367" hidden="1" x14ac:dyDescent="0.25"/>
    <row r="26368" hidden="1" x14ac:dyDescent="0.25"/>
    <row r="26369" hidden="1" x14ac:dyDescent="0.25"/>
    <row r="26370" hidden="1" x14ac:dyDescent="0.25"/>
    <row r="26371" hidden="1" x14ac:dyDescent="0.25"/>
    <row r="26372" hidden="1" x14ac:dyDescent="0.25"/>
    <row r="26373" hidden="1" x14ac:dyDescent="0.25"/>
    <row r="26374" hidden="1" x14ac:dyDescent="0.25"/>
    <row r="26375" hidden="1" x14ac:dyDescent="0.25"/>
    <row r="26376" hidden="1" x14ac:dyDescent="0.25"/>
    <row r="26377" hidden="1" x14ac:dyDescent="0.25"/>
    <row r="26378" hidden="1" x14ac:dyDescent="0.25"/>
    <row r="26379" hidden="1" x14ac:dyDescent="0.25"/>
    <row r="26380" hidden="1" x14ac:dyDescent="0.25"/>
    <row r="26381" hidden="1" x14ac:dyDescent="0.25"/>
    <row r="26382" hidden="1" x14ac:dyDescent="0.25"/>
    <row r="26383" hidden="1" x14ac:dyDescent="0.25"/>
    <row r="26384" hidden="1" x14ac:dyDescent="0.25"/>
    <row r="26385" hidden="1" x14ac:dyDescent="0.25"/>
    <row r="26386" hidden="1" x14ac:dyDescent="0.25"/>
    <row r="26387" hidden="1" x14ac:dyDescent="0.25"/>
    <row r="26388" hidden="1" x14ac:dyDescent="0.25"/>
    <row r="26389" hidden="1" x14ac:dyDescent="0.25"/>
    <row r="26390" hidden="1" x14ac:dyDescent="0.25"/>
    <row r="26391" hidden="1" x14ac:dyDescent="0.25"/>
    <row r="26392" hidden="1" x14ac:dyDescent="0.25"/>
    <row r="26393" hidden="1" x14ac:dyDescent="0.25"/>
    <row r="26394" hidden="1" x14ac:dyDescent="0.25"/>
    <row r="26395" hidden="1" x14ac:dyDescent="0.25"/>
    <row r="26396" hidden="1" x14ac:dyDescent="0.25"/>
    <row r="26397" hidden="1" x14ac:dyDescent="0.25"/>
    <row r="26398" hidden="1" x14ac:dyDescent="0.25"/>
    <row r="26399" hidden="1" x14ac:dyDescent="0.25"/>
    <row r="26400" hidden="1" x14ac:dyDescent="0.25"/>
    <row r="26401" hidden="1" x14ac:dyDescent="0.25"/>
    <row r="26402" hidden="1" x14ac:dyDescent="0.25"/>
    <row r="26403" hidden="1" x14ac:dyDescent="0.25"/>
    <row r="26404" hidden="1" x14ac:dyDescent="0.25"/>
    <row r="26405" hidden="1" x14ac:dyDescent="0.25"/>
    <row r="26406" hidden="1" x14ac:dyDescent="0.25"/>
    <row r="26407" hidden="1" x14ac:dyDescent="0.25"/>
    <row r="26408" hidden="1" x14ac:dyDescent="0.25"/>
    <row r="26409" hidden="1" x14ac:dyDescent="0.25"/>
    <row r="26410" hidden="1" x14ac:dyDescent="0.25"/>
    <row r="26411" hidden="1" x14ac:dyDescent="0.25"/>
    <row r="26412" hidden="1" x14ac:dyDescent="0.25"/>
    <row r="26413" hidden="1" x14ac:dyDescent="0.25"/>
    <row r="26414" hidden="1" x14ac:dyDescent="0.25"/>
    <row r="26415" hidden="1" x14ac:dyDescent="0.25"/>
    <row r="26416" hidden="1" x14ac:dyDescent="0.25"/>
    <row r="26417" hidden="1" x14ac:dyDescent="0.25"/>
    <row r="26418" hidden="1" x14ac:dyDescent="0.25"/>
    <row r="26419" hidden="1" x14ac:dyDescent="0.25"/>
    <row r="26420" hidden="1" x14ac:dyDescent="0.25"/>
    <row r="26421" hidden="1" x14ac:dyDescent="0.25"/>
    <row r="26422" hidden="1" x14ac:dyDescent="0.25"/>
    <row r="26423" hidden="1" x14ac:dyDescent="0.25"/>
    <row r="26424" hidden="1" x14ac:dyDescent="0.25"/>
    <row r="26425" hidden="1" x14ac:dyDescent="0.25"/>
    <row r="26426" hidden="1" x14ac:dyDescent="0.25"/>
    <row r="26427" hidden="1" x14ac:dyDescent="0.25"/>
    <row r="26428" hidden="1" x14ac:dyDescent="0.25"/>
    <row r="26429" hidden="1" x14ac:dyDescent="0.25"/>
    <row r="26430" hidden="1" x14ac:dyDescent="0.25"/>
    <row r="26431" hidden="1" x14ac:dyDescent="0.25"/>
    <row r="26432" hidden="1" x14ac:dyDescent="0.25"/>
    <row r="26433" hidden="1" x14ac:dyDescent="0.25"/>
    <row r="26434" hidden="1" x14ac:dyDescent="0.25"/>
    <row r="26435" hidden="1" x14ac:dyDescent="0.25"/>
    <row r="26436" hidden="1" x14ac:dyDescent="0.25"/>
    <row r="26437" hidden="1" x14ac:dyDescent="0.25"/>
    <row r="26438" hidden="1" x14ac:dyDescent="0.25"/>
    <row r="26439" hidden="1" x14ac:dyDescent="0.25"/>
    <row r="26440" hidden="1" x14ac:dyDescent="0.25"/>
    <row r="26441" hidden="1" x14ac:dyDescent="0.25"/>
    <row r="26442" hidden="1" x14ac:dyDescent="0.25"/>
    <row r="26443" hidden="1" x14ac:dyDescent="0.25"/>
    <row r="26444" hidden="1" x14ac:dyDescent="0.25"/>
    <row r="26445" hidden="1" x14ac:dyDescent="0.25"/>
    <row r="26446" hidden="1" x14ac:dyDescent="0.25"/>
    <row r="26447" hidden="1" x14ac:dyDescent="0.25"/>
    <row r="26448" hidden="1" x14ac:dyDescent="0.25"/>
    <row r="26449" hidden="1" x14ac:dyDescent="0.25"/>
    <row r="26450" hidden="1" x14ac:dyDescent="0.25"/>
    <row r="26451" hidden="1" x14ac:dyDescent="0.25"/>
    <row r="26452" hidden="1" x14ac:dyDescent="0.25"/>
    <row r="26453" hidden="1" x14ac:dyDescent="0.25"/>
    <row r="26454" hidden="1" x14ac:dyDescent="0.25"/>
    <row r="26455" hidden="1" x14ac:dyDescent="0.25"/>
    <row r="26456" hidden="1" x14ac:dyDescent="0.25"/>
    <row r="26457" hidden="1" x14ac:dyDescent="0.25"/>
    <row r="26458" hidden="1" x14ac:dyDescent="0.25"/>
    <row r="26459" hidden="1" x14ac:dyDescent="0.25"/>
    <row r="26460" hidden="1" x14ac:dyDescent="0.25"/>
    <row r="26461" hidden="1" x14ac:dyDescent="0.25"/>
    <row r="26462" hidden="1" x14ac:dyDescent="0.25"/>
    <row r="26463" hidden="1" x14ac:dyDescent="0.25"/>
    <row r="26464" hidden="1" x14ac:dyDescent="0.25"/>
    <row r="26465" hidden="1" x14ac:dyDescent="0.25"/>
    <row r="26466" hidden="1" x14ac:dyDescent="0.25"/>
    <row r="26467" hidden="1" x14ac:dyDescent="0.25"/>
    <row r="26468" hidden="1" x14ac:dyDescent="0.25"/>
    <row r="26469" hidden="1" x14ac:dyDescent="0.25"/>
    <row r="26470" hidden="1" x14ac:dyDescent="0.25"/>
    <row r="26471" hidden="1" x14ac:dyDescent="0.25"/>
    <row r="26472" hidden="1" x14ac:dyDescent="0.25"/>
    <row r="26473" hidden="1" x14ac:dyDescent="0.25"/>
    <row r="26474" hidden="1" x14ac:dyDescent="0.25"/>
    <row r="26475" hidden="1" x14ac:dyDescent="0.25"/>
    <row r="26476" hidden="1" x14ac:dyDescent="0.25"/>
    <row r="26477" hidden="1" x14ac:dyDescent="0.25"/>
    <row r="26478" hidden="1" x14ac:dyDescent="0.25"/>
    <row r="26479" hidden="1" x14ac:dyDescent="0.25"/>
    <row r="26480" hidden="1" x14ac:dyDescent="0.25"/>
    <row r="26481" hidden="1" x14ac:dyDescent="0.25"/>
    <row r="26482" hidden="1" x14ac:dyDescent="0.25"/>
    <row r="26483" hidden="1" x14ac:dyDescent="0.25"/>
    <row r="26484" hidden="1" x14ac:dyDescent="0.25"/>
    <row r="26485" hidden="1" x14ac:dyDescent="0.25"/>
    <row r="26486" hidden="1" x14ac:dyDescent="0.25"/>
    <row r="26487" hidden="1" x14ac:dyDescent="0.25"/>
    <row r="26488" hidden="1" x14ac:dyDescent="0.25"/>
    <row r="26489" hidden="1" x14ac:dyDescent="0.25"/>
    <row r="26490" hidden="1" x14ac:dyDescent="0.25"/>
    <row r="26491" hidden="1" x14ac:dyDescent="0.25"/>
    <row r="26492" hidden="1" x14ac:dyDescent="0.25"/>
    <row r="26493" hidden="1" x14ac:dyDescent="0.25"/>
    <row r="26494" hidden="1" x14ac:dyDescent="0.25"/>
    <row r="26495" hidden="1" x14ac:dyDescent="0.25"/>
    <row r="26496" hidden="1" x14ac:dyDescent="0.25"/>
    <row r="26497" ht="30" hidden="1" customHeight="1" x14ac:dyDescent="0.25"/>
    <row r="26498" hidden="1" x14ac:dyDescent="0.25"/>
    <row r="26499" hidden="1" x14ac:dyDescent="0.25"/>
    <row r="26500" hidden="1" x14ac:dyDescent="0.25"/>
    <row r="26501" hidden="1" x14ac:dyDescent="0.25"/>
    <row r="26502" hidden="1" x14ac:dyDescent="0.25"/>
    <row r="26503" hidden="1" x14ac:dyDescent="0.25"/>
    <row r="26504" hidden="1" x14ac:dyDescent="0.25"/>
    <row r="26505" hidden="1" x14ac:dyDescent="0.25"/>
    <row r="26506" hidden="1" x14ac:dyDescent="0.25"/>
    <row r="26507" hidden="1" x14ac:dyDescent="0.25"/>
    <row r="26508" hidden="1" x14ac:dyDescent="0.25"/>
    <row r="26509" hidden="1" x14ac:dyDescent="0.25"/>
    <row r="26510" hidden="1" x14ac:dyDescent="0.25"/>
    <row r="26511" hidden="1" x14ac:dyDescent="0.25"/>
    <row r="26512" hidden="1" x14ac:dyDescent="0.25"/>
    <row r="26513" hidden="1" x14ac:dyDescent="0.25"/>
    <row r="26514" hidden="1" x14ac:dyDescent="0.25"/>
    <row r="26515" hidden="1" x14ac:dyDescent="0.25"/>
    <row r="26516" hidden="1" x14ac:dyDescent="0.25"/>
    <row r="26517" hidden="1" x14ac:dyDescent="0.25"/>
    <row r="26518" hidden="1" x14ac:dyDescent="0.25"/>
    <row r="26519" hidden="1" x14ac:dyDescent="0.25"/>
    <row r="26520" hidden="1" x14ac:dyDescent="0.25"/>
    <row r="26521" hidden="1" x14ac:dyDescent="0.25"/>
    <row r="26522" hidden="1" x14ac:dyDescent="0.25"/>
    <row r="26523" hidden="1" x14ac:dyDescent="0.25"/>
    <row r="26524" hidden="1" x14ac:dyDescent="0.25"/>
    <row r="26525" hidden="1" x14ac:dyDescent="0.25"/>
    <row r="26526" hidden="1" x14ac:dyDescent="0.25"/>
    <row r="26527" hidden="1" x14ac:dyDescent="0.25"/>
    <row r="26528" hidden="1" x14ac:dyDescent="0.25"/>
    <row r="26529" hidden="1" x14ac:dyDescent="0.25"/>
    <row r="26530" hidden="1" x14ac:dyDescent="0.25"/>
    <row r="26531" hidden="1" x14ac:dyDescent="0.25"/>
    <row r="26532" hidden="1" x14ac:dyDescent="0.25"/>
    <row r="26533" hidden="1" x14ac:dyDescent="0.25"/>
    <row r="26534" hidden="1" x14ac:dyDescent="0.25"/>
    <row r="26535" hidden="1" x14ac:dyDescent="0.25"/>
    <row r="26536" hidden="1" x14ac:dyDescent="0.25"/>
    <row r="26537" hidden="1" x14ac:dyDescent="0.25"/>
    <row r="26538" hidden="1" x14ac:dyDescent="0.25"/>
    <row r="26539" hidden="1" x14ac:dyDescent="0.25"/>
    <row r="26540" hidden="1" x14ac:dyDescent="0.25"/>
    <row r="26541" hidden="1" x14ac:dyDescent="0.25"/>
    <row r="26542" hidden="1" x14ac:dyDescent="0.25"/>
    <row r="26543" hidden="1" x14ac:dyDescent="0.25"/>
    <row r="26544" hidden="1" x14ac:dyDescent="0.25"/>
    <row r="26545" hidden="1" x14ac:dyDescent="0.25"/>
    <row r="26546" hidden="1" x14ac:dyDescent="0.25"/>
    <row r="26547" hidden="1" x14ac:dyDescent="0.25"/>
    <row r="26548" hidden="1" x14ac:dyDescent="0.25"/>
    <row r="26549" hidden="1" x14ac:dyDescent="0.25"/>
    <row r="26550" hidden="1" x14ac:dyDescent="0.25"/>
    <row r="26551" hidden="1" x14ac:dyDescent="0.25"/>
    <row r="26552" hidden="1" x14ac:dyDescent="0.25"/>
    <row r="26553" hidden="1" x14ac:dyDescent="0.25"/>
    <row r="26554" hidden="1" x14ac:dyDescent="0.25"/>
    <row r="26555" hidden="1" x14ac:dyDescent="0.25"/>
    <row r="26556" hidden="1" x14ac:dyDescent="0.25"/>
    <row r="26557" hidden="1" x14ac:dyDescent="0.25"/>
    <row r="26558" hidden="1" x14ac:dyDescent="0.25"/>
    <row r="26559" hidden="1" x14ac:dyDescent="0.25"/>
    <row r="26560" hidden="1" x14ac:dyDescent="0.25"/>
    <row r="26561" hidden="1" x14ac:dyDescent="0.25"/>
    <row r="26562" hidden="1" x14ac:dyDescent="0.25"/>
    <row r="26563" hidden="1" x14ac:dyDescent="0.25"/>
    <row r="26564" hidden="1" x14ac:dyDescent="0.25"/>
    <row r="26565" hidden="1" x14ac:dyDescent="0.25"/>
    <row r="26566" hidden="1" x14ac:dyDescent="0.25"/>
    <row r="26567" hidden="1" x14ac:dyDescent="0.25"/>
    <row r="26568" hidden="1" x14ac:dyDescent="0.25"/>
    <row r="26569" hidden="1" x14ac:dyDescent="0.25"/>
    <row r="26570" hidden="1" x14ac:dyDescent="0.25"/>
    <row r="26571" hidden="1" x14ac:dyDescent="0.25"/>
    <row r="26572" hidden="1" x14ac:dyDescent="0.25"/>
    <row r="26573" hidden="1" x14ac:dyDescent="0.25"/>
    <row r="26574" hidden="1" x14ac:dyDescent="0.25"/>
    <row r="26575" hidden="1" x14ac:dyDescent="0.25"/>
    <row r="26576" hidden="1" x14ac:dyDescent="0.25"/>
    <row r="26577" hidden="1" x14ac:dyDescent="0.25"/>
    <row r="26578" hidden="1" x14ac:dyDescent="0.25"/>
    <row r="26579" hidden="1" x14ac:dyDescent="0.25"/>
    <row r="26580" hidden="1" x14ac:dyDescent="0.25"/>
    <row r="26581" hidden="1" x14ac:dyDescent="0.25"/>
    <row r="26582" hidden="1" x14ac:dyDescent="0.25"/>
    <row r="26583" hidden="1" x14ac:dyDescent="0.25"/>
    <row r="26584" hidden="1" x14ac:dyDescent="0.25"/>
    <row r="26585" hidden="1" x14ac:dyDescent="0.25"/>
    <row r="26586" hidden="1" x14ac:dyDescent="0.25"/>
    <row r="26587" hidden="1" x14ac:dyDescent="0.25"/>
    <row r="26588" hidden="1" x14ac:dyDescent="0.25"/>
    <row r="26589" hidden="1" x14ac:dyDescent="0.25"/>
    <row r="26590" hidden="1" x14ac:dyDescent="0.25"/>
    <row r="26591" hidden="1" x14ac:dyDescent="0.25"/>
    <row r="26592" hidden="1" x14ac:dyDescent="0.25"/>
    <row r="26593" hidden="1" x14ac:dyDescent="0.25"/>
    <row r="26594" hidden="1" x14ac:dyDescent="0.25"/>
    <row r="26595" hidden="1" x14ac:dyDescent="0.25"/>
    <row r="26596" hidden="1" x14ac:dyDescent="0.25"/>
    <row r="26597" hidden="1" x14ac:dyDescent="0.25"/>
    <row r="26598" hidden="1" x14ac:dyDescent="0.25"/>
    <row r="26599" hidden="1" x14ac:dyDescent="0.25"/>
    <row r="26600" hidden="1" x14ac:dyDescent="0.25"/>
    <row r="26601" hidden="1" x14ac:dyDescent="0.25"/>
    <row r="26602" hidden="1" x14ac:dyDescent="0.25"/>
    <row r="26603" hidden="1" x14ac:dyDescent="0.25"/>
    <row r="26604" hidden="1" x14ac:dyDescent="0.25"/>
    <row r="26605" hidden="1" x14ac:dyDescent="0.25"/>
    <row r="26606" hidden="1" x14ac:dyDescent="0.25"/>
    <row r="26607" hidden="1" x14ac:dyDescent="0.25"/>
    <row r="26608" hidden="1" x14ac:dyDescent="0.25"/>
    <row r="26609" hidden="1" x14ac:dyDescent="0.25"/>
    <row r="26610" hidden="1" x14ac:dyDescent="0.25"/>
    <row r="26611" hidden="1" x14ac:dyDescent="0.25"/>
    <row r="26612" hidden="1" x14ac:dyDescent="0.25"/>
    <row r="26613" hidden="1" x14ac:dyDescent="0.25"/>
    <row r="26614" hidden="1" x14ac:dyDescent="0.25"/>
    <row r="26615" hidden="1" x14ac:dyDescent="0.25"/>
    <row r="26616" hidden="1" x14ac:dyDescent="0.25"/>
    <row r="26617" hidden="1" x14ac:dyDescent="0.25"/>
    <row r="26618" hidden="1" x14ac:dyDescent="0.25"/>
    <row r="26619" hidden="1" x14ac:dyDescent="0.25"/>
    <row r="26620" hidden="1" x14ac:dyDescent="0.25"/>
    <row r="26621" hidden="1" x14ac:dyDescent="0.25"/>
    <row r="26622" hidden="1" x14ac:dyDescent="0.25"/>
    <row r="26623" hidden="1" x14ac:dyDescent="0.25"/>
    <row r="26624" hidden="1" x14ac:dyDescent="0.25"/>
    <row r="26625" hidden="1" x14ac:dyDescent="0.25"/>
    <row r="26626" hidden="1" x14ac:dyDescent="0.25"/>
    <row r="26627" hidden="1" x14ac:dyDescent="0.25"/>
    <row r="26628" hidden="1" x14ac:dyDescent="0.25"/>
    <row r="26629" hidden="1" x14ac:dyDescent="0.25"/>
    <row r="26630" hidden="1" x14ac:dyDescent="0.25"/>
    <row r="26631" hidden="1" x14ac:dyDescent="0.25"/>
    <row r="26632" hidden="1" x14ac:dyDescent="0.25"/>
    <row r="26633" hidden="1" x14ac:dyDescent="0.25"/>
    <row r="26634" hidden="1" x14ac:dyDescent="0.25"/>
    <row r="26635" hidden="1" x14ac:dyDescent="0.25"/>
    <row r="26636" hidden="1" x14ac:dyDescent="0.25"/>
    <row r="26637" hidden="1" x14ac:dyDescent="0.25"/>
    <row r="26638" hidden="1" x14ac:dyDescent="0.25"/>
    <row r="26639" hidden="1" x14ac:dyDescent="0.25"/>
    <row r="26640" hidden="1" x14ac:dyDescent="0.25"/>
    <row r="26641" hidden="1" x14ac:dyDescent="0.25"/>
    <row r="26642" hidden="1" x14ac:dyDescent="0.25"/>
    <row r="26643" hidden="1" x14ac:dyDescent="0.25"/>
    <row r="26644" hidden="1" x14ac:dyDescent="0.25"/>
    <row r="26645" hidden="1" x14ac:dyDescent="0.25"/>
    <row r="26646" hidden="1" x14ac:dyDescent="0.25"/>
    <row r="26647" hidden="1" x14ac:dyDescent="0.25"/>
    <row r="26648" hidden="1" x14ac:dyDescent="0.25"/>
    <row r="26649" hidden="1" x14ac:dyDescent="0.25"/>
    <row r="26650" hidden="1" x14ac:dyDescent="0.25"/>
    <row r="26651" hidden="1" x14ac:dyDescent="0.25"/>
    <row r="26652" hidden="1" x14ac:dyDescent="0.25"/>
    <row r="26653" hidden="1" x14ac:dyDescent="0.25"/>
    <row r="26654" hidden="1" x14ac:dyDescent="0.25"/>
    <row r="26655" hidden="1" x14ac:dyDescent="0.25"/>
    <row r="26656" hidden="1" x14ac:dyDescent="0.25"/>
    <row r="26657" hidden="1" x14ac:dyDescent="0.25"/>
    <row r="26658" hidden="1" x14ac:dyDescent="0.25"/>
    <row r="26659" hidden="1" x14ac:dyDescent="0.25"/>
    <row r="26660" hidden="1" x14ac:dyDescent="0.25"/>
    <row r="26661" hidden="1" x14ac:dyDescent="0.25"/>
    <row r="26662" hidden="1" x14ac:dyDescent="0.25"/>
    <row r="26663" hidden="1" x14ac:dyDescent="0.25"/>
    <row r="26664" hidden="1" x14ac:dyDescent="0.25"/>
    <row r="26665" hidden="1" x14ac:dyDescent="0.25"/>
    <row r="26666" hidden="1" x14ac:dyDescent="0.25"/>
    <row r="26667" hidden="1" x14ac:dyDescent="0.25"/>
    <row r="26668" hidden="1" x14ac:dyDescent="0.25"/>
    <row r="26669" hidden="1" x14ac:dyDescent="0.25"/>
    <row r="26670" hidden="1" x14ac:dyDescent="0.25"/>
    <row r="26671" hidden="1" x14ac:dyDescent="0.25"/>
    <row r="26672" hidden="1" x14ac:dyDescent="0.25"/>
    <row r="26673" hidden="1" x14ac:dyDescent="0.25"/>
    <row r="26674" hidden="1" x14ac:dyDescent="0.25"/>
    <row r="26675" hidden="1" x14ac:dyDescent="0.25"/>
    <row r="26676" hidden="1" x14ac:dyDescent="0.25"/>
    <row r="26677" hidden="1" x14ac:dyDescent="0.25"/>
    <row r="26678" hidden="1" x14ac:dyDescent="0.25"/>
    <row r="26679" hidden="1" x14ac:dyDescent="0.25"/>
    <row r="26680" hidden="1" x14ac:dyDescent="0.25"/>
    <row r="26681" hidden="1" x14ac:dyDescent="0.25"/>
    <row r="26682" hidden="1" x14ac:dyDescent="0.25"/>
    <row r="26683" hidden="1" x14ac:dyDescent="0.25"/>
    <row r="26684" hidden="1" x14ac:dyDescent="0.25"/>
    <row r="26685" hidden="1" x14ac:dyDescent="0.25"/>
    <row r="26686" hidden="1" x14ac:dyDescent="0.25"/>
    <row r="26687" hidden="1" x14ac:dyDescent="0.25"/>
    <row r="26688" hidden="1" x14ac:dyDescent="0.25"/>
    <row r="26689" hidden="1" x14ac:dyDescent="0.25"/>
    <row r="26690" hidden="1" x14ac:dyDescent="0.25"/>
    <row r="26691" hidden="1" x14ac:dyDescent="0.25"/>
    <row r="26692" hidden="1" x14ac:dyDescent="0.25"/>
    <row r="26693" hidden="1" x14ac:dyDescent="0.25"/>
    <row r="26694" hidden="1" x14ac:dyDescent="0.25"/>
    <row r="26695" hidden="1" x14ac:dyDescent="0.25"/>
    <row r="26696" hidden="1" x14ac:dyDescent="0.25"/>
    <row r="26697" hidden="1" x14ac:dyDescent="0.25"/>
    <row r="26698" hidden="1" x14ac:dyDescent="0.25"/>
    <row r="26699" hidden="1" x14ac:dyDescent="0.25"/>
    <row r="26700" hidden="1" x14ac:dyDescent="0.25"/>
    <row r="26701" hidden="1" x14ac:dyDescent="0.25"/>
    <row r="26702" hidden="1" x14ac:dyDescent="0.25"/>
    <row r="26703" hidden="1" x14ac:dyDescent="0.25"/>
    <row r="26704" hidden="1" x14ac:dyDescent="0.25"/>
    <row r="26705" hidden="1" x14ac:dyDescent="0.25"/>
    <row r="26706" hidden="1" x14ac:dyDescent="0.25"/>
    <row r="26707" hidden="1" x14ac:dyDescent="0.25"/>
    <row r="26708" hidden="1" x14ac:dyDescent="0.25"/>
    <row r="26709" hidden="1" x14ac:dyDescent="0.25"/>
    <row r="26710" hidden="1" x14ac:dyDescent="0.25"/>
    <row r="26711" hidden="1" x14ac:dyDescent="0.25"/>
    <row r="26712" hidden="1" x14ac:dyDescent="0.25"/>
    <row r="26713" hidden="1" x14ac:dyDescent="0.25"/>
    <row r="26714" hidden="1" x14ac:dyDescent="0.25"/>
    <row r="26715" hidden="1" x14ac:dyDescent="0.25"/>
    <row r="26716" hidden="1" x14ac:dyDescent="0.25"/>
    <row r="26717" hidden="1" x14ac:dyDescent="0.25"/>
    <row r="26718" hidden="1" x14ac:dyDescent="0.25"/>
    <row r="26719" hidden="1" x14ac:dyDescent="0.25"/>
    <row r="26720" hidden="1" x14ac:dyDescent="0.25"/>
    <row r="26721" hidden="1" x14ac:dyDescent="0.25"/>
    <row r="26722" hidden="1" x14ac:dyDescent="0.25"/>
    <row r="26723" hidden="1" x14ac:dyDescent="0.25"/>
    <row r="26724" hidden="1" x14ac:dyDescent="0.25"/>
    <row r="26725" hidden="1" x14ac:dyDescent="0.25"/>
    <row r="26726" hidden="1" x14ac:dyDescent="0.25"/>
    <row r="26727" hidden="1" x14ac:dyDescent="0.25"/>
    <row r="26728" hidden="1" x14ac:dyDescent="0.25"/>
    <row r="26729" hidden="1" x14ac:dyDescent="0.25"/>
    <row r="26730" hidden="1" x14ac:dyDescent="0.25"/>
    <row r="26731" hidden="1" x14ac:dyDescent="0.25"/>
    <row r="26732" hidden="1" x14ac:dyDescent="0.25"/>
    <row r="26733" hidden="1" x14ac:dyDescent="0.25"/>
    <row r="26734" hidden="1" x14ac:dyDescent="0.25"/>
    <row r="26735" hidden="1" x14ac:dyDescent="0.25"/>
    <row r="26736" hidden="1" x14ac:dyDescent="0.25"/>
    <row r="26737" hidden="1" x14ac:dyDescent="0.25"/>
    <row r="26738" hidden="1" x14ac:dyDescent="0.25"/>
    <row r="26739" hidden="1" x14ac:dyDescent="0.25"/>
    <row r="26740" hidden="1" x14ac:dyDescent="0.25"/>
    <row r="26741" hidden="1" x14ac:dyDescent="0.25"/>
    <row r="26742" hidden="1" x14ac:dyDescent="0.25"/>
    <row r="26743" hidden="1" x14ac:dyDescent="0.25"/>
    <row r="26744" hidden="1" x14ac:dyDescent="0.25"/>
    <row r="26745" hidden="1" x14ac:dyDescent="0.25"/>
    <row r="26746" hidden="1" x14ac:dyDescent="0.25"/>
    <row r="26747" hidden="1" x14ac:dyDescent="0.25"/>
    <row r="26748" hidden="1" x14ac:dyDescent="0.25"/>
    <row r="26749" hidden="1" x14ac:dyDescent="0.25"/>
    <row r="26750" hidden="1" x14ac:dyDescent="0.25"/>
    <row r="26751" hidden="1" x14ac:dyDescent="0.25"/>
    <row r="26752" hidden="1" x14ac:dyDescent="0.25"/>
    <row r="26753" hidden="1" x14ac:dyDescent="0.25"/>
    <row r="26754" hidden="1" x14ac:dyDescent="0.25"/>
    <row r="26755" hidden="1" x14ac:dyDescent="0.25"/>
    <row r="26756" hidden="1" x14ac:dyDescent="0.25"/>
    <row r="26757" hidden="1" x14ac:dyDescent="0.25"/>
    <row r="26758" hidden="1" x14ac:dyDescent="0.25"/>
    <row r="26759" hidden="1" x14ac:dyDescent="0.25"/>
    <row r="26760" hidden="1" x14ac:dyDescent="0.25"/>
    <row r="26761" hidden="1" x14ac:dyDescent="0.25"/>
    <row r="26762" hidden="1" x14ac:dyDescent="0.25"/>
    <row r="26763" hidden="1" x14ac:dyDescent="0.25"/>
    <row r="26764" hidden="1" x14ac:dyDescent="0.25"/>
    <row r="26765" hidden="1" x14ac:dyDescent="0.25"/>
    <row r="26766" hidden="1" x14ac:dyDescent="0.25"/>
    <row r="26767" hidden="1" x14ac:dyDescent="0.25"/>
    <row r="26768" hidden="1" x14ac:dyDescent="0.25"/>
    <row r="26769" ht="30" hidden="1" customHeight="1" x14ac:dyDescent="0.25"/>
    <row r="26770" hidden="1" x14ac:dyDescent="0.25"/>
    <row r="26771" hidden="1" x14ac:dyDescent="0.25"/>
    <row r="26772" hidden="1" x14ac:dyDescent="0.25"/>
    <row r="26773" hidden="1" x14ac:dyDescent="0.25"/>
    <row r="26774" hidden="1" x14ac:dyDescent="0.25"/>
    <row r="26775" hidden="1" x14ac:dyDescent="0.25"/>
    <row r="26776" hidden="1" x14ac:dyDescent="0.25"/>
    <row r="26777" hidden="1" x14ac:dyDescent="0.25"/>
    <row r="26778" hidden="1" x14ac:dyDescent="0.25"/>
    <row r="26779" hidden="1" x14ac:dyDescent="0.25"/>
    <row r="26780" hidden="1" x14ac:dyDescent="0.25"/>
    <row r="26781" hidden="1" x14ac:dyDescent="0.25"/>
    <row r="26782" hidden="1" x14ac:dyDescent="0.25"/>
    <row r="26783" hidden="1" x14ac:dyDescent="0.25"/>
    <row r="26784" hidden="1" x14ac:dyDescent="0.25"/>
    <row r="26785" hidden="1" x14ac:dyDescent="0.25"/>
    <row r="26786" hidden="1" x14ac:dyDescent="0.25"/>
    <row r="26787" hidden="1" x14ac:dyDescent="0.25"/>
    <row r="26788" hidden="1" x14ac:dyDescent="0.25"/>
    <row r="26789" hidden="1" x14ac:dyDescent="0.25"/>
    <row r="26790" hidden="1" x14ac:dyDescent="0.25"/>
    <row r="26791" hidden="1" x14ac:dyDescent="0.25"/>
    <row r="26792" hidden="1" x14ac:dyDescent="0.25"/>
    <row r="26793" hidden="1" x14ac:dyDescent="0.25"/>
    <row r="26794" hidden="1" x14ac:dyDescent="0.25"/>
    <row r="26795" hidden="1" x14ac:dyDescent="0.25"/>
    <row r="26796" hidden="1" x14ac:dyDescent="0.25"/>
    <row r="26797" hidden="1" x14ac:dyDescent="0.25"/>
    <row r="26798" hidden="1" x14ac:dyDescent="0.25"/>
    <row r="26799" hidden="1" x14ac:dyDescent="0.25"/>
    <row r="26800" hidden="1" x14ac:dyDescent="0.25"/>
    <row r="26801" hidden="1" x14ac:dyDescent="0.25"/>
    <row r="26802" hidden="1" x14ac:dyDescent="0.25"/>
    <row r="26803" hidden="1" x14ac:dyDescent="0.25"/>
    <row r="26804" hidden="1" x14ac:dyDescent="0.25"/>
    <row r="26805" hidden="1" x14ac:dyDescent="0.25"/>
    <row r="26806" hidden="1" x14ac:dyDescent="0.25"/>
    <row r="26807" hidden="1" x14ac:dyDescent="0.25"/>
    <row r="26808" hidden="1" x14ac:dyDescent="0.25"/>
    <row r="26809" hidden="1" x14ac:dyDescent="0.25"/>
    <row r="26810" hidden="1" x14ac:dyDescent="0.25"/>
    <row r="26811" hidden="1" x14ac:dyDescent="0.25"/>
    <row r="26812" hidden="1" x14ac:dyDescent="0.25"/>
    <row r="26813" hidden="1" x14ac:dyDescent="0.25"/>
    <row r="26814" hidden="1" x14ac:dyDescent="0.25"/>
    <row r="26815" hidden="1" x14ac:dyDescent="0.25"/>
    <row r="26816" hidden="1" x14ac:dyDescent="0.25"/>
    <row r="26817" hidden="1" x14ac:dyDescent="0.25"/>
    <row r="26818" hidden="1" x14ac:dyDescent="0.25"/>
    <row r="26819" hidden="1" x14ac:dyDescent="0.25"/>
    <row r="26820" hidden="1" x14ac:dyDescent="0.25"/>
    <row r="26821" hidden="1" x14ac:dyDescent="0.25"/>
    <row r="26822" hidden="1" x14ac:dyDescent="0.25"/>
    <row r="26823" hidden="1" x14ac:dyDescent="0.25"/>
    <row r="26824" hidden="1" x14ac:dyDescent="0.25"/>
    <row r="26825" hidden="1" x14ac:dyDescent="0.25"/>
    <row r="26826" hidden="1" x14ac:dyDescent="0.25"/>
    <row r="26827" hidden="1" x14ac:dyDescent="0.25"/>
    <row r="26828" hidden="1" x14ac:dyDescent="0.25"/>
    <row r="26829" hidden="1" x14ac:dyDescent="0.25"/>
    <row r="26830" hidden="1" x14ac:dyDescent="0.25"/>
    <row r="26831" hidden="1" x14ac:dyDescent="0.25"/>
    <row r="26832" hidden="1" x14ac:dyDescent="0.25"/>
    <row r="26833" hidden="1" x14ac:dyDescent="0.25"/>
    <row r="26834" hidden="1" x14ac:dyDescent="0.25"/>
    <row r="26835" hidden="1" x14ac:dyDescent="0.25"/>
    <row r="26836" hidden="1" x14ac:dyDescent="0.25"/>
    <row r="26837" hidden="1" x14ac:dyDescent="0.25"/>
    <row r="26838" hidden="1" x14ac:dyDescent="0.25"/>
    <row r="26839" hidden="1" x14ac:dyDescent="0.25"/>
    <row r="26840" hidden="1" x14ac:dyDescent="0.25"/>
    <row r="26841" hidden="1" x14ac:dyDescent="0.25"/>
    <row r="26842" hidden="1" x14ac:dyDescent="0.25"/>
    <row r="26843" hidden="1" x14ac:dyDescent="0.25"/>
    <row r="26844" hidden="1" x14ac:dyDescent="0.25"/>
    <row r="26845" hidden="1" x14ac:dyDescent="0.25"/>
    <row r="26846" hidden="1" x14ac:dyDescent="0.25"/>
    <row r="26847" hidden="1" x14ac:dyDescent="0.25"/>
    <row r="26848" hidden="1" x14ac:dyDescent="0.25"/>
    <row r="26849" hidden="1" x14ac:dyDescent="0.25"/>
    <row r="26850" hidden="1" x14ac:dyDescent="0.25"/>
    <row r="26851" hidden="1" x14ac:dyDescent="0.25"/>
    <row r="26852" hidden="1" x14ac:dyDescent="0.25"/>
    <row r="26853" hidden="1" x14ac:dyDescent="0.25"/>
    <row r="26854" hidden="1" x14ac:dyDescent="0.25"/>
    <row r="26855" hidden="1" x14ac:dyDescent="0.25"/>
    <row r="26856" hidden="1" x14ac:dyDescent="0.25"/>
    <row r="26857" hidden="1" x14ac:dyDescent="0.25"/>
    <row r="26858" hidden="1" x14ac:dyDescent="0.25"/>
    <row r="26859" hidden="1" x14ac:dyDescent="0.25"/>
    <row r="26860" hidden="1" x14ac:dyDescent="0.25"/>
    <row r="26861" hidden="1" x14ac:dyDescent="0.25"/>
    <row r="26862" hidden="1" x14ac:dyDescent="0.25"/>
    <row r="26863" hidden="1" x14ac:dyDescent="0.25"/>
    <row r="26864" hidden="1" x14ac:dyDescent="0.25"/>
    <row r="26865" hidden="1" x14ac:dyDescent="0.25"/>
    <row r="26866" hidden="1" x14ac:dyDescent="0.25"/>
    <row r="26867" hidden="1" x14ac:dyDescent="0.25"/>
    <row r="26868" hidden="1" x14ac:dyDescent="0.25"/>
    <row r="26869" hidden="1" x14ac:dyDescent="0.25"/>
    <row r="26870" hidden="1" x14ac:dyDescent="0.25"/>
    <row r="26871" hidden="1" x14ac:dyDescent="0.25"/>
    <row r="26872" hidden="1" x14ac:dyDescent="0.25"/>
    <row r="26873" hidden="1" x14ac:dyDescent="0.25"/>
    <row r="26874" hidden="1" x14ac:dyDescent="0.25"/>
    <row r="26875" hidden="1" x14ac:dyDescent="0.25"/>
    <row r="26876" hidden="1" x14ac:dyDescent="0.25"/>
    <row r="26877" hidden="1" x14ac:dyDescent="0.25"/>
    <row r="26878" hidden="1" x14ac:dyDescent="0.25"/>
    <row r="26879" hidden="1" x14ac:dyDescent="0.25"/>
    <row r="26880" hidden="1" x14ac:dyDescent="0.25"/>
    <row r="26881" hidden="1" x14ac:dyDescent="0.25"/>
    <row r="26882" hidden="1" x14ac:dyDescent="0.25"/>
    <row r="26883" hidden="1" x14ac:dyDescent="0.25"/>
    <row r="26884" hidden="1" x14ac:dyDescent="0.25"/>
    <row r="26885" hidden="1" x14ac:dyDescent="0.25"/>
    <row r="26886" hidden="1" x14ac:dyDescent="0.25"/>
    <row r="26887" hidden="1" x14ac:dyDescent="0.25"/>
    <row r="26888" hidden="1" x14ac:dyDescent="0.25"/>
    <row r="26889" hidden="1" x14ac:dyDescent="0.25"/>
    <row r="26890" hidden="1" x14ac:dyDescent="0.25"/>
    <row r="26891" hidden="1" x14ac:dyDescent="0.25"/>
    <row r="26892" hidden="1" x14ac:dyDescent="0.25"/>
    <row r="26893" hidden="1" x14ac:dyDescent="0.25"/>
    <row r="26894" hidden="1" x14ac:dyDescent="0.25"/>
    <row r="26895" hidden="1" x14ac:dyDescent="0.25"/>
    <row r="26896" hidden="1" x14ac:dyDescent="0.25"/>
    <row r="26897" hidden="1" x14ac:dyDescent="0.25"/>
    <row r="26898" hidden="1" x14ac:dyDescent="0.25"/>
    <row r="26899" hidden="1" x14ac:dyDescent="0.25"/>
    <row r="26900" hidden="1" x14ac:dyDescent="0.25"/>
    <row r="26901" hidden="1" x14ac:dyDescent="0.25"/>
    <row r="26902" hidden="1" x14ac:dyDescent="0.25"/>
    <row r="26903" hidden="1" x14ac:dyDescent="0.25"/>
    <row r="26904" hidden="1" x14ac:dyDescent="0.25"/>
    <row r="26905" hidden="1" x14ac:dyDescent="0.25"/>
    <row r="26906" hidden="1" x14ac:dyDescent="0.25"/>
    <row r="26907" hidden="1" x14ac:dyDescent="0.25"/>
    <row r="26908" hidden="1" x14ac:dyDescent="0.25"/>
    <row r="26909" hidden="1" x14ac:dyDescent="0.25"/>
    <row r="26910" hidden="1" x14ac:dyDescent="0.25"/>
    <row r="26911" hidden="1" x14ac:dyDescent="0.25"/>
    <row r="26912" hidden="1" x14ac:dyDescent="0.25"/>
    <row r="26913" hidden="1" x14ac:dyDescent="0.25"/>
    <row r="26914" hidden="1" x14ac:dyDescent="0.25"/>
    <row r="26915" hidden="1" x14ac:dyDescent="0.25"/>
    <row r="26916" hidden="1" x14ac:dyDescent="0.25"/>
    <row r="26917" hidden="1" x14ac:dyDescent="0.25"/>
    <row r="26918" hidden="1" x14ac:dyDescent="0.25"/>
    <row r="26919" hidden="1" x14ac:dyDescent="0.25"/>
    <row r="26920" hidden="1" x14ac:dyDescent="0.25"/>
    <row r="26921" hidden="1" x14ac:dyDescent="0.25"/>
    <row r="26922" hidden="1" x14ac:dyDescent="0.25"/>
    <row r="26923" hidden="1" x14ac:dyDescent="0.25"/>
    <row r="26924" hidden="1" x14ac:dyDescent="0.25"/>
    <row r="26925" hidden="1" x14ac:dyDescent="0.25"/>
    <row r="26926" hidden="1" x14ac:dyDescent="0.25"/>
    <row r="26927" hidden="1" x14ac:dyDescent="0.25"/>
    <row r="26928" hidden="1" x14ac:dyDescent="0.25"/>
    <row r="26929" hidden="1" x14ac:dyDescent="0.25"/>
    <row r="26930" hidden="1" x14ac:dyDescent="0.25"/>
    <row r="26931" hidden="1" x14ac:dyDescent="0.25"/>
    <row r="26932" hidden="1" x14ac:dyDescent="0.25"/>
    <row r="26933" hidden="1" x14ac:dyDescent="0.25"/>
    <row r="26934" hidden="1" x14ac:dyDescent="0.25"/>
    <row r="26935" hidden="1" x14ac:dyDescent="0.25"/>
    <row r="26936" hidden="1" x14ac:dyDescent="0.25"/>
    <row r="26937" hidden="1" x14ac:dyDescent="0.25"/>
    <row r="26938" hidden="1" x14ac:dyDescent="0.25"/>
    <row r="26939" hidden="1" x14ac:dyDescent="0.25"/>
    <row r="26940" hidden="1" x14ac:dyDescent="0.25"/>
    <row r="26941" hidden="1" x14ac:dyDescent="0.25"/>
    <row r="26942" hidden="1" x14ac:dyDescent="0.25"/>
    <row r="26943" hidden="1" x14ac:dyDescent="0.25"/>
    <row r="26944" hidden="1" x14ac:dyDescent="0.25"/>
    <row r="26945" hidden="1" x14ac:dyDescent="0.25"/>
    <row r="26946" hidden="1" x14ac:dyDescent="0.25"/>
    <row r="26947" hidden="1" x14ac:dyDescent="0.25"/>
    <row r="26948" hidden="1" x14ac:dyDescent="0.25"/>
    <row r="26949" hidden="1" x14ac:dyDescent="0.25"/>
    <row r="26950" hidden="1" x14ac:dyDescent="0.25"/>
    <row r="26951" hidden="1" x14ac:dyDescent="0.25"/>
    <row r="26952" hidden="1" x14ac:dyDescent="0.25"/>
    <row r="26953" hidden="1" x14ac:dyDescent="0.25"/>
    <row r="26954" hidden="1" x14ac:dyDescent="0.25"/>
    <row r="26955" hidden="1" x14ac:dyDescent="0.25"/>
    <row r="26956" hidden="1" x14ac:dyDescent="0.25"/>
    <row r="26957" hidden="1" x14ac:dyDescent="0.25"/>
    <row r="26958" hidden="1" x14ac:dyDescent="0.25"/>
    <row r="26959" hidden="1" x14ac:dyDescent="0.25"/>
    <row r="26960" hidden="1" x14ac:dyDescent="0.25"/>
    <row r="26961" hidden="1" x14ac:dyDescent="0.25"/>
    <row r="26962" hidden="1" x14ac:dyDescent="0.25"/>
    <row r="26963" hidden="1" x14ac:dyDescent="0.25"/>
    <row r="26964" hidden="1" x14ac:dyDescent="0.25"/>
    <row r="26965" hidden="1" x14ac:dyDescent="0.25"/>
    <row r="26966" hidden="1" x14ac:dyDescent="0.25"/>
    <row r="26967" hidden="1" x14ac:dyDescent="0.25"/>
    <row r="26968" hidden="1" x14ac:dyDescent="0.25"/>
    <row r="26969" hidden="1" x14ac:dyDescent="0.25"/>
    <row r="26970" hidden="1" x14ac:dyDescent="0.25"/>
    <row r="26971" hidden="1" x14ac:dyDescent="0.25"/>
    <row r="26972" hidden="1" x14ac:dyDescent="0.25"/>
    <row r="26973" hidden="1" x14ac:dyDescent="0.25"/>
    <row r="26974" hidden="1" x14ac:dyDescent="0.25"/>
    <row r="26975" hidden="1" x14ac:dyDescent="0.25"/>
    <row r="26976" hidden="1" x14ac:dyDescent="0.25"/>
    <row r="26977" hidden="1" x14ac:dyDescent="0.25"/>
    <row r="26978" hidden="1" x14ac:dyDescent="0.25"/>
    <row r="26979" hidden="1" x14ac:dyDescent="0.25"/>
    <row r="26980" hidden="1" x14ac:dyDescent="0.25"/>
    <row r="26981" hidden="1" x14ac:dyDescent="0.25"/>
    <row r="26982" hidden="1" x14ac:dyDescent="0.25"/>
    <row r="26983" hidden="1" x14ac:dyDescent="0.25"/>
    <row r="26984" hidden="1" x14ac:dyDescent="0.25"/>
    <row r="26985" hidden="1" x14ac:dyDescent="0.25"/>
    <row r="26986" hidden="1" x14ac:dyDescent="0.25"/>
    <row r="26987" hidden="1" x14ac:dyDescent="0.25"/>
    <row r="26988" hidden="1" x14ac:dyDescent="0.25"/>
    <row r="26989" hidden="1" x14ac:dyDescent="0.25"/>
    <row r="26990" hidden="1" x14ac:dyDescent="0.25"/>
    <row r="26991" hidden="1" x14ac:dyDescent="0.25"/>
    <row r="26992" hidden="1" x14ac:dyDescent="0.25"/>
    <row r="26993" hidden="1" x14ac:dyDescent="0.25"/>
    <row r="26994" hidden="1" x14ac:dyDescent="0.25"/>
    <row r="26995" hidden="1" x14ac:dyDescent="0.25"/>
    <row r="26996" hidden="1" x14ac:dyDescent="0.25"/>
    <row r="26997" hidden="1" x14ac:dyDescent="0.25"/>
    <row r="26998" hidden="1" x14ac:dyDescent="0.25"/>
    <row r="26999" hidden="1" x14ac:dyDescent="0.25"/>
    <row r="27000" hidden="1" x14ac:dyDescent="0.25"/>
    <row r="27001" hidden="1" x14ac:dyDescent="0.25"/>
    <row r="27002" hidden="1" x14ac:dyDescent="0.25"/>
    <row r="27003" hidden="1" x14ac:dyDescent="0.25"/>
    <row r="27004" hidden="1" x14ac:dyDescent="0.25"/>
    <row r="27005" hidden="1" x14ac:dyDescent="0.25"/>
    <row r="27006" hidden="1" x14ac:dyDescent="0.25"/>
    <row r="27007" hidden="1" x14ac:dyDescent="0.25"/>
    <row r="27008" hidden="1" x14ac:dyDescent="0.25"/>
    <row r="27009" hidden="1" x14ac:dyDescent="0.25"/>
    <row r="27010" hidden="1" x14ac:dyDescent="0.25"/>
    <row r="27011" hidden="1" x14ac:dyDescent="0.25"/>
    <row r="27012" hidden="1" x14ac:dyDescent="0.25"/>
    <row r="27013" hidden="1" x14ac:dyDescent="0.25"/>
    <row r="27014" hidden="1" x14ac:dyDescent="0.25"/>
    <row r="27015" hidden="1" x14ac:dyDescent="0.25"/>
    <row r="27016" hidden="1" x14ac:dyDescent="0.25"/>
    <row r="27017" hidden="1" x14ac:dyDescent="0.25"/>
    <row r="27018" hidden="1" x14ac:dyDescent="0.25"/>
    <row r="27019" hidden="1" x14ac:dyDescent="0.25"/>
    <row r="27020" hidden="1" x14ac:dyDescent="0.25"/>
    <row r="27021" hidden="1" x14ac:dyDescent="0.25"/>
    <row r="27022" hidden="1" x14ac:dyDescent="0.25"/>
    <row r="27023" hidden="1" x14ac:dyDescent="0.25"/>
    <row r="27024" hidden="1" x14ac:dyDescent="0.25"/>
    <row r="27025" hidden="1" x14ac:dyDescent="0.25"/>
    <row r="27026" hidden="1" x14ac:dyDescent="0.25"/>
    <row r="27027" hidden="1" x14ac:dyDescent="0.25"/>
    <row r="27028" hidden="1" x14ac:dyDescent="0.25"/>
    <row r="27029" hidden="1" x14ac:dyDescent="0.25"/>
    <row r="27030" hidden="1" x14ac:dyDescent="0.25"/>
    <row r="27031" hidden="1" x14ac:dyDescent="0.25"/>
    <row r="27032" hidden="1" x14ac:dyDescent="0.25"/>
    <row r="27033" hidden="1" x14ac:dyDescent="0.25"/>
    <row r="27034" hidden="1" x14ac:dyDescent="0.25"/>
    <row r="27035" hidden="1" x14ac:dyDescent="0.25"/>
    <row r="27036" hidden="1" x14ac:dyDescent="0.25"/>
    <row r="27037" hidden="1" x14ac:dyDescent="0.25"/>
    <row r="27038" hidden="1" x14ac:dyDescent="0.25"/>
    <row r="27039" hidden="1" x14ac:dyDescent="0.25"/>
    <row r="27040" hidden="1" x14ac:dyDescent="0.25"/>
    <row r="27041" ht="30" hidden="1" customHeight="1" x14ac:dyDescent="0.25"/>
    <row r="27042" hidden="1" x14ac:dyDescent="0.25"/>
    <row r="27043" hidden="1" x14ac:dyDescent="0.25"/>
    <row r="27044" hidden="1" x14ac:dyDescent="0.25"/>
    <row r="27045" hidden="1" x14ac:dyDescent="0.25"/>
    <row r="27046" hidden="1" x14ac:dyDescent="0.25"/>
    <row r="27047" hidden="1" x14ac:dyDescent="0.25"/>
    <row r="27048" hidden="1" x14ac:dyDescent="0.25"/>
    <row r="27049" hidden="1" x14ac:dyDescent="0.25"/>
    <row r="27050" hidden="1" x14ac:dyDescent="0.25"/>
    <row r="27051" hidden="1" x14ac:dyDescent="0.25"/>
    <row r="27052" hidden="1" x14ac:dyDescent="0.25"/>
    <row r="27053" hidden="1" x14ac:dyDescent="0.25"/>
    <row r="27054" hidden="1" x14ac:dyDescent="0.25"/>
    <row r="27055" hidden="1" x14ac:dyDescent="0.25"/>
    <row r="27056" hidden="1" x14ac:dyDescent="0.25"/>
    <row r="27057" hidden="1" x14ac:dyDescent="0.25"/>
    <row r="27058" hidden="1" x14ac:dyDescent="0.25"/>
    <row r="27059" hidden="1" x14ac:dyDescent="0.25"/>
    <row r="27060" hidden="1" x14ac:dyDescent="0.25"/>
    <row r="27061" hidden="1" x14ac:dyDescent="0.25"/>
    <row r="27062" hidden="1" x14ac:dyDescent="0.25"/>
    <row r="27063" hidden="1" x14ac:dyDescent="0.25"/>
    <row r="27064" hidden="1" x14ac:dyDescent="0.25"/>
    <row r="27065" hidden="1" x14ac:dyDescent="0.25"/>
    <row r="27066" hidden="1" x14ac:dyDescent="0.25"/>
    <row r="27067" hidden="1" x14ac:dyDescent="0.25"/>
    <row r="27068" hidden="1" x14ac:dyDescent="0.25"/>
    <row r="27069" hidden="1" x14ac:dyDescent="0.25"/>
    <row r="27070" hidden="1" x14ac:dyDescent="0.25"/>
    <row r="27071" hidden="1" x14ac:dyDescent="0.25"/>
    <row r="27072" hidden="1" x14ac:dyDescent="0.25"/>
    <row r="27073" hidden="1" x14ac:dyDescent="0.25"/>
    <row r="27074" hidden="1" x14ac:dyDescent="0.25"/>
    <row r="27075" hidden="1" x14ac:dyDescent="0.25"/>
    <row r="27076" hidden="1" x14ac:dyDescent="0.25"/>
    <row r="27077" hidden="1" x14ac:dyDescent="0.25"/>
    <row r="27078" hidden="1" x14ac:dyDescent="0.25"/>
    <row r="27079" hidden="1" x14ac:dyDescent="0.25"/>
    <row r="27080" hidden="1" x14ac:dyDescent="0.25"/>
    <row r="27081" hidden="1" x14ac:dyDescent="0.25"/>
    <row r="27082" hidden="1" x14ac:dyDescent="0.25"/>
    <row r="27083" hidden="1" x14ac:dyDescent="0.25"/>
    <row r="27084" hidden="1" x14ac:dyDescent="0.25"/>
    <row r="27085" hidden="1" x14ac:dyDescent="0.25"/>
    <row r="27086" hidden="1" x14ac:dyDescent="0.25"/>
    <row r="27087" hidden="1" x14ac:dyDescent="0.25"/>
    <row r="27088" hidden="1" x14ac:dyDescent="0.25"/>
    <row r="27089" hidden="1" x14ac:dyDescent="0.25"/>
    <row r="27090" hidden="1" x14ac:dyDescent="0.25"/>
    <row r="27091" hidden="1" x14ac:dyDescent="0.25"/>
    <row r="27092" hidden="1" x14ac:dyDescent="0.25"/>
    <row r="27093" hidden="1" x14ac:dyDescent="0.25"/>
    <row r="27094" hidden="1" x14ac:dyDescent="0.25"/>
    <row r="27095" hidden="1" x14ac:dyDescent="0.25"/>
    <row r="27096" hidden="1" x14ac:dyDescent="0.25"/>
    <row r="27097" hidden="1" x14ac:dyDescent="0.25"/>
    <row r="27098" hidden="1" x14ac:dyDescent="0.25"/>
    <row r="27099" hidden="1" x14ac:dyDescent="0.25"/>
    <row r="27100" hidden="1" x14ac:dyDescent="0.25"/>
    <row r="27101" hidden="1" x14ac:dyDescent="0.25"/>
    <row r="27102" hidden="1" x14ac:dyDescent="0.25"/>
    <row r="27103" hidden="1" x14ac:dyDescent="0.25"/>
    <row r="27104" hidden="1" x14ac:dyDescent="0.25"/>
    <row r="27105" hidden="1" x14ac:dyDescent="0.25"/>
    <row r="27106" hidden="1" x14ac:dyDescent="0.25"/>
    <row r="27107" hidden="1" x14ac:dyDescent="0.25"/>
    <row r="27108" hidden="1" x14ac:dyDescent="0.25"/>
    <row r="27109" hidden="1" x14ac:dyDescent="0.25"/>
    <row r="27110" hidden="1" x14ac:dyDescent="0.25"/>
    <row r="27111" hidden="1" x14ac:dyDescent="0.25"/>
    <row r="27112" hidden="1" x14ac:dyDescent="0.25"/>
    <row r="27113" hidden="1" x14ac:dyDescent="0.25"/>
    <row r="27114" hidden="1" x14ac:dyDescent="0.25"/>
    <row r="27115" hidden="1" x14ac:dyDescent="0.25"/>
    <row r="27116" hidden="1" x14ac:dyDescent="0.25"/>
    <row r="27117" hidden="1" x14ac:dyDescent="0.25"/>
    <row r="27118" hidden="1" x14ac:dyDescent="0.25"/>
    <row r="27119" hidden="1" x14ac:dyDescent="0.25"/>
    <row r="27120" hidden="1" x14ac:dyDescent="0.25"/>
    <row r="27121" hidden="1" x14ac:dyDescent="0.25"/>
    <row r="27122" hidden="1" x14ac:dyDescent="0.25"/>
    <row r="27123" hidden="1" x14ac:dyDescent="0.25"/>
    <row r="27124" hidden="1" x14ac:dyDescent="0.25"/>
    <row r="27125" hidden="1" x14ac:dyDescent="0.25"/>
    <row r="27126" hidden="1" x14ac:dyDescent="0.25"/>
    <row r="27127" hidden="1" x14ac:dyDescent="0.25"/>
    <row r="27128" hidden="1" x14ac:dyDescent="0.25"/>
    <row r="27129" hidden="1" x14ac:dyDescent="0.25"/>
    <row r="27130" hidden="1" x14ac:dyDescent="0.25"/>
    <row r="27131" hidden="1" x14ac:dyDescent="0.25"/>
    <row r="27132" hidden="1" x14ac:dyDescent="0.25"/>
    <row r="27133" hidden="1" x14ac:dyDescent="0.25"/>
    <row r="27134" hidden="1" x14ac:dyDescent="0.25"/>
    <row r="27135" hidden="1" x14ac:dyDescent="0.25"/>
    <row r="27136" hidden="1" x14ac:dyDescent="0.25"/>
    <row r="27137" hidden="1" x14ac:dyDescent="0.25"/>
    <row r="27138" hidden="1" x14ac:dyDescent="0.25"/>
    <row r="27139" hidden="1" x14ac:dyDescent="0.25"/>
    <row r="27140" hidden="1" x14ac:dyDescent="0.25"/>
    <row r="27141" hidden="1" x14ac:dyDescent="0.25"/>
    <row r="27142" hidden="1" x14ac:dyDescent="0.25"/>
    <row r="27143" hidden="1" x14ac:dyDescent="0.25"/>
    <row r="27144" hidden="1" x14ac:dyDescent="0.25"/>
    <row r="27145" hidden="1" x14ac:dyDescent="0.25"/>
    <row r="27146" hidden="1" x14ac:dyDescent="0.25"/>
    <row r="27147" hidden="1" x14ac:dyDescent="0.25"/>
    <row r="27148" hidden="1" x14ac:dyDescent="0.25"/>
    <row r="27149" hidden="1" x14ac:dyDescent="0.25"/>
    <row r="27150" hidden="1" x14ac:dyDescent="0.25"/>
    <row r="27151" hidden="1" x14ac:dyDescent="0.25"/>
    <row r="27152" hidden="1" x14ac:dyDescent="0.25"/>
    <row r="27153" hidden="1" x14ac:dyDescent="0.25"/>
    <row r="27154" hidden="1" x14ac:dyDescent="0.25"/>
    <row r="27155" hidden="1" x14ac:dyDescent="0.25"/>
    <row r="27156" hidden="1" x14ac:dyDescent="0.25"/>
    <row r="27157" hidden="1" x14ac:dyDescent="0.25"/>
    <row r="27158" hidden="1" x14ac:dyDescent="0.25"/>
    <row r="27159" hidden="1" x14ac:dyDescent="0.25"/>
    <row r="27160" hidden="1" x14ac:dyDescent="0.25"/>
    <row r="27161" hidden="1" x14ac:dyDescent="0.25"/>
    <row r="27162" hidden="1" x14ac:dyDescent="0.25"/>
    <row r="27163" hidden="1" x14ac:dyDescent="0.25"/>
    <row r="27164" hidden="1" x14ac:dyDescent="0.25"/>
    <row r="27165" hidden="1" x14ac:dyDescent="0.25"/>
    <row r="27166" hidden="1" x14ac:dyDescent="0.25"/>
    <row r="27167" hidden="1" x14ac:dyDescent="0.25"/>
    <row r="27168" hidden="1" x14ac:dyDescent="0.25"/>
    <row r="27169" hidden="1" x14ac:dyDescent="0.25"/>
    <row r="27170" hidden="1" x14ac:dyDescent="0.25"/>
    <row r="27171" hidden="1" x14ac:dyDescent="0.25"/>
    <row r="27172" hidden="1" x14ac:dyDescent="0.25"/>
    <row r="27173" hidden="1" x14ac:dyDescent="0.25"/>
    <row r="27174" hidden="1" x14ac:dyDescent="0.25"/>
    <row r="27175" hidden="1" x14ac:dyDescent="0.25"/>
    <row r="27176" hidden="1" x14ac:dyDescent="0.25"/>
    <row r="27177" hidden="1" x14ac:dyDescent="0.25"/>
    <row r="27178" hidden="1" x14ac:dyDescent="0.25"/>
    <row r="27179" hidden="1" x14ac:dyDescent="0.25"/>
    <row r="27180" hidden="1" x14ac:dyDescent="0.25"/>
    <row r="27181" hidden="1" x14ac:dyDescent="0.25"/>
    <row r="27182" hidden="1" x14ac:dyDescent="0.25"/>
    <row r="27183" hidden="1" x14ac:dyDescent="0.25"/>
    <row r="27184" hidden="1" x14ac:dyDescent="0.25"/>
    <row r="27185" hidden="1" x14ac:dyDescent="0.25"/>
    <row r="27186" hidden="1" x14ac:dyDescent="0.25"/>
    <row r="27187" hidden="1" x14ac:dyDescent="0.25"/>
    <row r="27188" hidden="1" x14ac:dyDescent="0.25"/>
    <row r="27189" hidden="1" x14ac:dyDescent="0.25"/>
    <row r="27190" hidden="1" x14ac:dyDescent="0.25"/>
    <row r="27191" hidden="1" x14ac:dyDescent="0.25"/>
    <row r="27192" hidden="1" x14ac:dyDescent="0.25"/>
    <row r="27193" hidden="1" x14ac:dyDescent="0.25"/>
    <row r="27194" hidden="1" x14ac:dyDescent="0.25"/>
    <row r="27195" hidden="1" x14ac:dyDescent="0.25"/>
    <row r="27196" hidden="1" x14ac:dyDescent="0.25"/>
    <row r="27197" hidden="1" x14ac:dyDescent="0.25"/>
    <row r="27198" hidden="1" x14ac:dyDescent="0.25"/>
    <row r="27199" hidden="1" x14ac:dyDescent="0.25"/>
    <row r="27200" hidden="1" x14ac:dyDescent="0.25"/>
    <row r="27201" hidden="1" x14ac:dyDescent="0.25"/>
    <row r="27202" hidden="1" x14ac:dyDescent="0.25"/>
    <row r="27203" hidden="1" x14ac:dyDescent="0.25"/>
    <row r="27204" hidden="1" x14ac:dyDescent="0.25"/>
    <row r="27205" hidden="1" x14ac:dyDescent="0.25"/>
    <row r="27206" hidden="1" x14ac:dyDescent="0.25"/>
    <row r="27207" hidden="1" x14ac:dyDescent="0.25"/>
    <row r="27208" hidden="1" x14ac:dyDescent="0.25"/>
    <row r="27209" hidden="1" x14ac:dyDescent="0.25"/>
    <row r="27210" hidden="1" x14ac:dyDescent="0.25"/>
    <row r="27211" hidden="1" x14ac:dyDescent="0.25"/>
    <row r="27212" hidden="1" x14ac:dyDescent="0.25"/>
    <row r="27213" hidden="1" x14ac:dyDescent="0.25"/>
    <row r="27214" hidden="1" x14ac:dyDescent="0.25"/>
    <row r="27215" hidden="1" x14ac:dyDescent="0.25"/>
    <row r="27216" hidden="1" x14ac:dyDescent="0.25"/>
    <row r="27217" hidden="1" x14ac:dyDescent="0.25"/>
    <row r="27218" hidden="1" x14ac:dyDescent="0.25"/>
    <row r="27219" hidden="1" x14ac:dyDescent="0.25"/>
    <row r="27220" hidden="1" x14ac:dyDescent="0.25"/>
    <row r="27221" hidden="1" x14ac:dyDescent="0.25"/>
    <row r="27222" hidden="1" x14ac:dyDescent="0.25"/>
    <row r="27223" hidden="1" x14ac:dyDescent="0.25"/>
    <row r="27224" hidden="1" x14ac:dyDescent="0.25"/>
    <row r="27225" hidden="1" x14ac:dyDescent="0.25"/>
    <row r="27226" hidden="1" x14ac:dyDescent="0.25"/>
    <row r="27227" hidden="1" x14ac:dyDescent="0.25"/>
    <row r="27228" hidden="1" x14ac:dyDescent="0.25"/>
    <row r="27229" hidden="1" x14ac:dyDescent="0.25"/>
    <row r="27230" hidden="1" x14ac:dyDescent="0.25"/>
    <row r="27231" hidden="1" x14ac:dyDescent="0.25"/>
    <row r="27232" hidden="1" x14ac:dyDescent="0.25"/>
    <row r="27233" hidden="1" x14ac:dyDescent="0.25"/>
    <row r="27234" hidden="1" x14ac:dyDescent="0.25"/>
    <row r="27235" hidden="1" x14ac:dyDescent="0.25"/>
    <row r="27236" hidden="1" x14ac:dyDescent="0.25"/>
    <row r="27237" hidden="1" x14ac:dyDescent="0.25"/>
    <row r="27238" hidden="1" x14ac:dyDescent="0.25"/>
    <row r="27239" hidden="1" x14ac:dyDescent="0.25"/>
    <row r="27240" hidden="1" x14ac:dyDescent="0.25"/>
    <row r="27241" hidden="1" x14ac:dyDescent="0.25"/>
    <row r="27242" hidden="1" x14ac:dyDescent="0.25"/>
    <row r="27243" hidden="1" x14ac:dyDescent="0.25"/>
    <row r="27244" hidden="1" x14ac:dyDescent="0.25"/>
    <row r="27245" hidden="1" x14ac:dyDescent="0.25"/>
    <row r="27246" hidden="1" x14ac:dyDescent="0.25"/>
    <row r="27247" hidden="1" x14ac:dyDescent="0.25"/>
    <row r="27248" hidden="1" x14ac:dyDescent="0.25"/>
    <row r="27249" hidden="1" x14ac:dyDescent="0.25"/>
    <row r="27250" hidden="1" x14ac:dyDescent="0.25"/>
    <row r="27251" hidden="1" x14ac:dyDescent="0.25"/>
    <row r="27252" hidden="1" x14ac:dyDescent="0.25"/>
    <row r="27253" hidden="1" x14ac:dyDescent="0.25"/>
    <row r="27254" hidden="1" x14ac:dyDescent="0.25"/>
    <row r="27255" hidden="1" x14ac:dyDescent="0.25"/>
    <row r="27256" hidden="1" x14ac:dyDescent="0.25"/>
    <row r="27257" hidden="1" x14ac:dyDescent="0.25"/>
    <row r="27258" hidden="1" x14ac:dyDescent="0.25"/>
    <row r="27259" hidden="1" x14ac:dyDescent="0.25"/>
    <row r="27260" hidden="1" x14ac:dyDescent="0.25"/>
    <row r="27261" hidden="1" x14ac:dyDescent="0.25"/>
    <row r="27262" hidden="1" x14ac:dyDescent="0.25"/>
    <row r="27263" hidden="1" x14ac:dyDescent="0.25"/>
    <row r="27264" hidden="1" x14ac:dyDescent="0.25"/>
    <row r="27265" hidden="1" x14ac:dyDescent="0.25"/>
    <row r="27266" hidden="1" x14ac:dyDescent="0.25"/>
    <row r="27267" hidden="1" x14ac:dyDescent="0.25"/>
    <row r="27268" hidden="1" x14ac:dyDescent="0.25"/>
    <row r="27269" hidden="1" x14ac:dyDescent="0.25"/>
    <row r="27270" hidden="1" x14ac:dyDescent="0.25"/>
    <row r="27271" hidden="1" x14ac:dyDescent="0.25"/>
    <row r="27272" hidden="1" x14ac:dyDescent="0.25"/>
    <row r="27273" hidden="1" x14ac:dyDescent="0.25"/>
    <row r="27274" hidden="1" x14ac:dyDescent="0.25"/>
    <row r="27275" hidden="1" x14ac:dyDescent="0.25"/>
    <row r="27276" hidden="1" x14ac:dyDescent="0.25"/>
    <row r="27277" hidden="1" x14ac:dyDescent="0.25"/>
    <row r="27278" hidden="1" x14ac:dyDescent="0.25"/>
    <row r="27279" hidden="1" x14ac:dyDescent="0.25"/>
    <row r="27280" hidden="1" x14ac:dyDescent="0.25"/>
    <row r="27281" hidden="1" x14ac:dyDescent="0.25"/>
    <row r="27282" hidden="1" x14ac:dyDescent="0.25"/>
    <row r="27283" hidden="1" x14ac:dyDescent="0.25"/>
    <row r="27284" hidden="1" x14ac:dyDescent="0.25"/>
    <row r="27285" hidden="1" x14ac:dyDescent="0.25"/>
    <row r="27286" hidden="1" x14ac:dyDescent="0.25"/>
    <row r="27287" hidden="1" x14ac:dyDescent="0.25"/>
    <row r="27288" hidden="1" x14ac:dyDescent="0.25"/>
    <row r="27289" hidden="1" x14ac:dyDescent="0.25"/>
    <row r="27290" hidden="1" x14ac:dyDescent="0.25"/>
    <row r="27291" hidden="1" x14ac:dyDescent="0.25"/>
    <row r="27292" hidden="1" x14ac:dyDescent="0.25"/>
    <row r="27293" hidden="1" x14ac:dyDescent="0.25"/>
    <row r="27294" hidden="1" x14ac:dyDescent="0.25"/>
    <row r="27295" hidden="1" x14ac:dyDescent="0.25"/>
    <row r="27296" hidden="1" x14ac:dyDescent="0.25"/>
    <row r="27297" hidden="1" x14ac:dyDescent="0.25"/>
    <row r="27298" hidden="1" x14ac:dyDescent="0.25"/>
    <row r="27299" hidden="1" x14ac:dyDescent="0.25"/>
    <row r="27300" hidden="1" x14ac:dyDescent="0.25"/>
    <row r="27301" hidden="1" x14ac:dyDescent="0.25"/>
    <row r="27302" hidden="1" x14ac:dyDescent="0.25"/>
    <row r="27303" hidden="1" x14ac:dyDescent="0.25"/>
    <row r="27304" hidden="1" x14ac:dyDescent="0.25"/>
    <row r="27305" hidden="1" x14ac:dyDescent="0.25"/>
    <row r="27306" hidden="1" x14ac:dyDescent="0.25"/>
    <row r="27307" hidden="1" x14ac:dyDescent="0.25"/>
    <row r="27308" hidden="1" x14ac:dyDescent="0.25"/>
    <row r="27309" hidden="1" x14ac:dyDescent="0.25"/>
    <row r="27310" hidden="1" x14ac:dyDescent="0.25"/>
    <row r="27311" hidden="1" x14ac:dyDescent="0.25"/>
    <row r="27312" hidden="1" x14ac:dyDescent="0.25"/>
    <row r="27313" hidden="1" x14ac:dyDescent="0.25"/>
    <row r="27314" hidden="1" x14ac:dyDescent="0.25"/>
    <row r="27315" hidden="1" x14ac:dyDescent="0.25"/>
    <row r="27316" hidden="1" x14ac:dyDescent="0.25"/>
    <row r="27317" hidden="1" x14ac:dyDescent="0.25"/>
    <row r="27318" hidden="1" x14ac:dyDescent="0.25"/>
    <row r="27319" hidden="1" x14ac:dyDescent="0.25"/>
    <row r="27320" hidden="1" x14ac:dyDescent="0.25"/>
    <row r="27321" hidden="1" x14ac:dyDescent="0.25"/>
    <row r="27322" hidden="1" x14ac:dyDescent="0.25"/>
    <row r="27323" hidden="1" x14ac:dyDescent="0.25"/>
    <row r="27324" hidden="1" x14ac:dyDescent="0.25"/>
    <row r="27325" hidden="1" x14ac:dyDescent="0.25"/>
    <row r="27326" hidden="1" x14ac:dyDescent="0.25"/>
    <row r="27327" hidden="1" x14ac:dyDescent="0.25"/>
    <row r="27328" hidden="1" x14ac:dyDescent="0.25"/>
    <row r="27329" hidden="1" x14ac:dyDescent="0.25"/>
    <row r="27330" hidden="1" x14ac:dyDescent="0.25"/>
    <row r="27331" hidden="1" x14ac:dyDescent="0.25"/>
    <row r="27332" hidden="1" x14ac:dyDescent="0.25"/>
    <row r="27333" hidden="1" x14ac:dyDescent="0.25"/>
    <row r="27334" hidden="1" x14ac:dyDescent="0.25"/>
    <row r="27335" hidden="1" x14ac:dyDescent="0.25"/>
    <row r="27336" hidden="1" x14ac:dyDescent="0.25"/>
    <row r="27337" hidden="1" x14ac:dyDescent="0.25"/>
    <row r="27338" hidden="1" x14ac:dyDescent="0.25"/>
    <row r="27339" hidden="1" x14ac:dyDescent="0.25"/>
    <row r="27340" hidden="1" x14ac:dyDescent="0.25"/>
    <row r="27341" hidden="1" x14ac:dyDescent="0.25"/>
    <row r="27342" hidden="1" x14ac:dyDescent="0.25"/>
    <row r="27343" hidden="1" x14ac:dyDescent="0.25"/>
    <row r="27344" hidden="1" x14ac:dyDescent="0.25"/>
    <row r="27345" hidden="1" x14ac:dyDescent="0.25"/>
    <row r="27346" hidden="1" x14ac:dyDescent="0.25"/>
    <row r="27347" hidden="1" x14ac:dyDescent="0.25"/>
    <row r="27348" hidden="1" x14ac:dyDescent="0.25"/>
    <row r="27349" hidden="1" x14ac:dyDescent="0.25"/>
    <row r="27350" hidden="1" x14ac:dyDescent="0.25"/>
    <row r="27351" hidden="1" x14ac:dyDescent="0.25"/>
    <row r="27352" hidden="1" x14ac:dyDescent="0.25"/>
    <row r="27353" hidden="1" x14ac:dyDescent="0.25"/>
    <row r="27354" hidden="1" x14ac:dyDescent="0.25"/>
    <row r="27355" hidden="1" x14ac:dyDescent="0.25"/>
    <row r="27356" hidden="1" x14ac:dyDescent="0.25"/>
    <row r="27357" hidden="1" x14ac:dyDescent="0.25"/>
    <row r="27358" hidden="1" x14ac:dyDescent="0.25"/>
    <row r="27359" hidden="1" x14ac:dyDescent="0.25"/>
    <row r="27360" hidden="1" x14ac:dyDescent="0.25"/>
    <row r="27361" hidden="1" x14ac:dyDescent="0.25"/>
    <row r="27362" hidden="1" x14ac:dyDescent="0.25"/>
    <row r="27363" hidden="1" x14ac:dyDescent="0.25"/>
    <row r="27364" hidden="1" x14ac:dyDescent="0.25"/>
    <row r="27365" hidden="1" x14ac:dyDescent="0.25"/>
    <row r="27366" hidden="1" x14ac:dyDescent="0.25"/>
    <row r="27367" hidden="1" x14ac:dyDescent="0.25"/>
    <row r="27368" hidden="1" x14ac:dyDescent="0.25"/>
    <row r="27369" hidden="1" x14ac:dyDescent="0.25"/>
    <row r="27370" hidden="1" x14ac:dyDescent="0.25"/>
    <row r="27371" hidden="1" x14ac:dyDescent="0.25"/>
    <row r="27372" hidden="1" x14ac:dyDescent="0.25"/>
    <row r="27373" hidden="1" x14ac:dyDescent="0.25"/>
    <row r="27374" hidden="1" x14ac:dyDescent="0.25"/>
    <row r="27375" hidden="1" x14ac:dyDescent="0.25"/>
    <row r="27376" hidden="1" x14ac:dyDescent="0.25"/>
    <row r="27377" hidden="1" x14ac:dyDescent="0.25"/>
    <row r="27378" hidden="1" x14ac:dyDescent="0.25"/>
    <row r="27379" hidden="1" x14ac:dyDescent="0.25"/>
    <row r="27380" hidden="1" x14ac:dyDescent="0.25"/>
    <row r="27381" hidden="1" x14ac:dyDescent="0.25"/>
    <row r="27382" hidden="1" x14ac:dyDescent="0.25"/>
    <row r="27383" hidden="1" x14ac:dyDescent="0.25"/>
    <row r="27384" hidden="1" x14ac:dyDescent="0.25"/>
    <row r="27385" hidden="1" x14ac:dyDescent="0.25"/>
    <row r="27386" hidden="1" x14ac:dyDescent="0.25"/>
    <row r="27387" hidden="1" x14ac:dyDescent="0.25"/>
    <row r="27388" hidden="1" x14ac:dyDescent="0.25"/>
    <row r="27389" hidden="1" x14ac:dyDescent="0.25"/>
    <row r="27390" hidden="1" x14ac:dyDescent="0.25"/>
    <row r="27391" hidden="1" x14ac:dyDescent="0.25"/>
    <row r="27392" hidden="1" x14ac:dyDescent="0.25"/>
    <row r="27393" hidden="1" x14ac:dyDescent="0.25"/>
    <row r="27394" hidden="1" x14ac:dyDescent="0.25"/>
    <row r="27395" hidden="1" x14ac:dyDescent="0.25"/>
    <row r="27396" hidden="1" x14ac:dyDescent="0.25"/>
    <row r="27397" hidden="1" x14ac:dyDescent="0.25"/>
    <row r="27398" hidden="1" x14ac:dyDescent="0.25"/>
    <row r="27399" hidden="1" x14ac:dyDescent="0.25"/>
    <row r="27400" hidden="1" x14ac:dyDescent="0.25"/>
    <row r="27401" hidden="1" x14ac:dyDescent="0.25"/>
    <row r="27402" hidden="1" x14ac:dyDescent="0.25"/>
    <row r="27403" hidden="1" x14ac:dyDescent="0.25"/>
    <row r="27404" hidden="1" x14ac:dyDescent="0.25"/>
    <row r="27405" hidden="1" x14ac:dyDescent="0.25"/>
    <row r="27406" hidden="1" x14ac:dyDescent="0.25"/>
    <row r="27407" hidden="1" x14ac:dyDescent="0.25"/>
    <row r="27408" hidden="1" x14ac:dyDescent="0.25"/>
    <row r="27409" hidden="1" x14ac:dyDescent="0.25"/>
    <row r="27410" ht="30" hidden="1" customHeight="1" x14ac:dyDescent="0.25"/>
    <row r="27411" hidden="1" x14ac:dyDescent="0.25"/>
    <row r="27412" hidden="1" x14ac:dyDescent="0.25"/>
    <row r="27413" hidden="1" x14ac:dyDescent="0.25"/>
    <row r="27414" hidden="1" x14ac:dyDescent="0.25"/>
    <row r="27415" hidden="1" x14ac:dyDescent="0.25"/>
    <row r="27416" hidden="1" x14ac:dyDescent="0.25"/>
    <row r="27417" hidden="1" x14ac:dyDescent="0.25"/>
    <row r="27418" hidden="1" x14ac:dyDescent="0.25"/>
    <row r="27419" hidden="1" x14ac:dyDescent="0.25"/>
    <row r="27420" hidden="1" x14ac:dyDescent="0.25"/>
    <row r="27421" hidden="1" x14ac:dyDescent="0.25"/>
    <row r="27422" hidden="1" x14ac:dyDescent="0.25"/>
    <row r="27423" hidden="1" x14ac:dyDescent="0.25"/>
    <row r="27424" hidden="1" x14ac:dyDescent="0.25"/>
    <row r="27425" hidden="1" x14ac:dyDescent="0.25"/>
    <row r="27426" hidden="1" x14ac:dyDescent="0.25"/>
    <row r="27427" hidden="1" x14ac:dyDescent="0.25"/>
    <row r="27428" hidden="1" x14ac:dyDescent="0.25"/>
    <row r="27429" hidden="1" x14ac:dyDescent="0.25"/>
    <row r="27430" hidden="1" x14ac:dyDescent="0.25"/>
    <row r="27431" hidden="1" x14ac:dyDescent="0.25"/>
    <row r="27432" hidden="1" x14ac:dyDescent="0.25"/>
    <row r="27433" hidden="1" x14ac:dyDescent="0.25"/>
    <row r="27434" hidden="1" x14ac:dyDescent="0.25"/>
    <row r="27435" hidden="1" x14ac:dyDescent="0.25"/>
    <row r="27436" hidden="1" x14ac:dyDescent="0.25"/>
    <row r="27437" hidden="1" x14ac:dyDescent="0.25"/>
    <row r="27438" hidden="1" x14ac:dyDescent="0.25"/>
    <row r="27439" hidden="1" x14ac:dyDescent="0.25"/>
    <row r="27440" hidden="1" x14ac:dyDescent="0.25"/>
    <row r="27441" hidden="1" x14ac:dyDescent="0.25"/>
    <row r="27442" hidden="1" x14ac:dyDescent="0.25"/>
    <row r="27443" hidden="1" x14ac:dyDescent="0.25"/>
    <row r="27444" hidden="1" x14ac:dyDescent="0.25"/>
    <row r="27445" hidden="1" x14ac:dyDescent="0.25"/>
    <row r="27446" hidden="1" x14ac:dyDescent="0.25"/>
    <row r="27447" hidden="1" x14ac:dyDescent="0.25"/>
    <row r="27448" hidden="1" x14ac:dyDescent="0.25"/>
    <row r="27449" hidden="1" x14ac:dyDescent="0.25"/>
    <row r="27450" hidden="1" x14ac:dyDescent="0.25"/>
    <row r="27451" hidden="1" x14ac:dyDescent="0.25"/>
    <row r="27452" hidden="1" x14ac:dyDescent="0.25"/>
    <row r="27453" hidden="1" x14ac:dyDescent="0.25"/>
    <row r="27454" hidden="1" x14ac:dyDescent="0.25"/>
    <row r="27455" hidden="1" x14ac:dyDescent="0.25"/>
    <row r="27456" hidden="1" x14ac:dyDescent="0.25"/>
    <row r="27457" hidden="1" x14ac:dyDescent="0.25"/>
    <row r="27458" hidden="1" x14ac:dyDescent="0.25"/>
    <row r="27459" hidden="1" x14ac:dyDescent="0.25"/>
    <row r="27460" hidden="1" x14ac:dyDescent="0.25"/>
    <row r="27461" hidden="1" x14ac:dyDescent="0.25"/>
    <row r="27462" hidden="1" x14ac:dyDescent="0.25"/>
    <row r="27463" hidden="1" x14ac:dyDescent="0.25"/>
    <row r="27464" hidden="1" x14ac:dyDescent="0.25"/>
    <row r="27465" hidden="1" x14ac:dyDescent="0.25"/>
    <row r="27466" hidden="1" x14ac:dyDescent="0.25"/>
    <row r="27467" hidden="1" x14ac:dyDescent="0.25"/>
    <row r="27468" hidden="1" x14ac:dyDescent="0.25"/>
    <row r="27469" hidden="1" x14ac:dyDescent="0.25"/>
    <row r="27470" hidden="1" x14ac:dyDescent="0.25"/>
    <row r="27471" hidden="1" x14ac:dyDescent="0.25"/>
    <row r="27472" hidden="1" x14ac:dyDescent="0.25"/>
    <row r="27473" hidden="1" x14ac:dyDescent="0.25"/>
    <row r="27474" hidden="1" x14ac:dyDescent="0.25"/>
    <row r="27475" hidden="1" x14ac:dyDescent="0.25"/>
    <row r="27476" hidden="1" x14ac:dyDescent="0.25"/>
    <row r="27477" hidden="1" x14ac:dyDescent="0.25"/>
    <row r="27478" hidden="1" x14ac:dyDescent="0.25"/>
    <row r="27479" hidden="1" x14ac:dyDescent="0.25"/>
    <row r="27480" hidden="1" x14ac:dyDescent="0.25"/>
    <row r="27481" hidden="1" x14ac:dyDescent="0.25"/>
    <row r="27482" hidden="1" x14ac:dyDescent="0.25"/>
    <row r="27483" hidden="1" x14ac:dyDescent="0.25"/>
    <row r="27484" hidden="1" x14ac:dyDescent="0.25"/>
    <row r="27485" hidden="1" x14ac:dyDescent="0.25"/>
    <row r="27486" hidden="1" x14ac:dyDescent="0.25"/>
    <row r="27487" hidden="1" x14ac:dyDescent="0.25"/>
    <row r="27488" hidden="1" x14ac:dyDescent="0.25"/>
    <row r="27489" hidden="1" x14ac:dyDescent="0.25"/>
    <row r="27490" hidden="1" x14ac:dyDescent="0.25"/>
    <row r="27491" hidden="1" x14ac:dyDescent="0.25"/>
    <row r="27492" hidden="1" x14ac:dyDescent="0.25"/>
    <row r="27493" hidden="1" x14ac:dyDescent="0.25"/>
    <row r="27494" hidden="1" x14ac:dyDescent="0.25"/>
    <row r="27495" hidden="1" x14ac:dyDescent="0.25"/>
    <row r="27496" hidden="1" x14ac:dyDescent="0.25"/>
    <row r="27497" hidden="1" x14ac:dyDescent="0.25"/>
    <row r="27498" hidden="1" x14ac:dyDescent="0.25"/>
    <row r="27499" hidden="1" x14ac:dyDescent="0.25"/>
    <row r="27500" hidden="1" x14ac:dyDescent="0.25"/>
    <row r="27501" hidden="1" x14ac:dyDescent="0.25"/>
    <row r="27502" hidden="1" x14ac:dyDescent="0.25"/>
    <row r="27503" hidden="1" x14ac:dyDescent="0.25"/>
    <row r="27504" hidden="1" x14ac:dyDescent="0.25"/>
    <row r="27505" hidden="1" x14ac:dyDescent="0.25"/>
    <row r="27506" hidden="1" x14ac:dyDescent="0.25"/>
    <row r="27507" hidden="1" x14ac:dyDescent="0.25"/>
    <row r="27508" hidden="1" x14ac:dyDescent="0.25"/>
    <row r="27509" hidden="1" x14ac:dyDescent="0.25"/>
    <row r="27510" hidden="1" x14ac:dyDescent="0.25"/>
    <row r="27511" hidden="1" x14ac:dyDescent="0.25"/>
    <row r="27512" hidden="1" x14ac:dyDescent="0.25"/>
    <row r="27513" hidden="1" x14ac:dyDescent="0.25"/>
    <row r="27514" hidden="1" x14ac:dyDescent="0.25"/>
    <row r="27515" hidden="1" x14ac:dyDescent="0.25"/>
    <row r="27516" hidden="1" x14ac:dyDescent="0.25"/>
    <row r="27517" hidden="1" x14ac:dyDescent="0.25"/>
    <row r="27518" hidden="1" x14ac:dyDescent="0.25"/>
    <row r="27519" hidden="1" x14ac:dyDescent="0.25"/>
    <row r="27520" hidden="1" x14ac:dyDescent="0.25"/>
    <row r="27521" hidden="1" x14ac:dyDescent="0.25"/>
    <row r="27522" hidden="1" x14ac:dyDescent="0.25"/>
    <row r="27523" hidden="1" x14ac:dyDescent="0.25"/>
    <row r="27524" hidden="1" x14ac:dyDescent="0.25"/>
    <row r="27525" hidden="1" x14ac:dyDescent="0.25"/>
    <row r="27526" hidden="1" x14ac:dyDescent="0.25"/>
    <row r="27527" hidden="1" x14ac:dyDescent="0.25"/>
    <row r="27528" hidden="1" x14ac:dyDescent="0.25"/>
    <row r="27529" hidden="1" x14ac:dyDescent="0.25"/>
    <row r="27530" hidden="1" x14ac:dyDescent="0.25"/>
    <row r="27531" hidden="1" x14ac:dyDescent="0.25"/>
    <row r="27532" hidden="1" x14ac:dyDescent="0.25"/>
    <row r="27533" hidden="1" x14ac:dyDescent="0.25"/>
    <row r="27534" hidden="1" x14ac:dyDescent="0.25"/>
    <row r="27535" hidden="1" x14ac:dyDescent="0.25"/>
    <row r="27536" hidden="1" x14ac:dyDescent="0.25"/>
    <row r="27537" hidden="1" x14ac:dyDescent="0.25"/>
    <row r="27538" hidden="1" x14ac:dyDescent="0.25"/>
    <row r="27539" hidden="1" x14ac:dyDescent="0.25"/>
    <row r="27540" hidden="1" x14ac:dyDescent="0.25"/>
    <row r="27541" hidden="1" x14ac:dyDescent="0.25"/>
    <row r="27542" hidden="1" x14ac:dyDescent="0.25"/>
    <row r="27543" hidden="1" x14ac:dyDescent="0.25"/>
    <row r="27544" hidden="1" x14ac:dyDescent="0.25"/>
    <row r="27545" hidden="1" x14ac:dyDescent="0.25"/>
    <row r="27546" hidden="1" x14ac:dyDescent="0.25"/>
    <row r="27547" hidden="1" x14ac:dyDescent="0.25"/>
    <row r="27548" hidden="1" x14ac:dyDescent="0.25"/>
    <row r="27549" hidden="1" x14ac:dyDescent="0.25"/>
    <row r="27550" hidden="1" x14ac:dyDescent="0.25"/>
    <row r="27551" hidden="1" x14ac:dyDescent="0.25"/>
    <row r="27552" hidden="1" x14ac:dyDescent="0.25"/>
    <row r="27553" hidden="1" x14ac:dyDescent="0.25"/>
    <row r="27554" hidden="1" x14ac:dyDescent="0.25"/>
    <row r="27555" hidden="1" x14ac:dyDescent="0.25"/>
    <row r="27556" hidden="1" x14ac:dyDescent="0.25"/>
    <row r="27557" hidden="1" x14ac:dyDescent="0.25"/>
    <row r="27558" hidden="1" x14ac:dyDescent="0.25"/>
    <row r="27559" hidden="1" x14ac:dyDescent="0.25"/>
    <row r="27560" hidden="1" x14ac:dyDescent="0.25"/>
    <row r="27561" hidden="1" x14ac:dyDescent="0.25"/>
    <row r="27562" hidden="1" x14ac:dyDescent="0.25"/>
    <row r="27563" hidden="1" x14ac:dyDescent="0.25"/>
    <row r="27564" hidden="1" x14ac:dyDescent="0.25"/>
    <row r="27565" hidden="1" x14ac:dyDescent="0.25"/>
    <row r="27566" hidden="1" x14ac:dyDescent="0.25"/>
    <row r="27567" hidden="1" x14ac:dyDescent="0.25"/>
    <row r="27568" hidden="1" x14ac:dyDescent="0.25"/>
    <row r="27569" hidden="1" x14ac:dyDescent="0.25"/>
    <row r="27570" hidden="1" x14ac:dyDescent="0.25"/>
    <row r="27571" hidden="1" x14ac:dyDescent="0.25"/>
    <row r="27572" hidden="1" x14ac:dyDescent="0.25"/>
    <row r="27573" hidden="1" x14ac:dyDescent="0.25"/>
    <row r="27574" hidden="1" x14ac:dyDescent="0.25"/>
    <row r="27575" hidden="1" x14ac:dyDescent="0.25"/>
    <row r="27576" hidden="1" x14ac:dyDescent="0.25"/>
    <row r="27577" hidden="1" x14ac:dyDescent="0.25"/>
    <row r="27578" hidden="1" x14ac:dyDescent="0.25"/>
    <row r="27579" hidden="1" x14ac:dyDescent="0.25"/>
    <row r="27580" hidden="1" x14ac:dyDescent="0.25"/>
    <row r="27581" hidden="1" x14ac:dyDescent="0.25"/>
    <row r="27582" hidden="1" x14ac:dyDescent="0.25"/>
    <row r="27583" hidden="1" x14ac:dyDescent="0.25"/>
    <row r="27584" hidden="1" x14ac:dyDescent="0.25"/>
    <row r="27585" hidden="1" x14ac:dyDescent="0.25"/>
    <row r="27586" hidden="1" x14ac:dyDescent="0.25"/>
    <row r="27587" hidden="1" x14ac:dyDescent="0.25"/>
    <row r="27588" hidden="1" x14ac:dyDescent="0.25"/>
    <row r="27589" hidden="1" x14ac:dyDescent="0.25"/>
    <row r="27590" hidden="1" x14ac:dyDescent="0.25"/>
    <row r="27591" hidden="1" x14ac:dyDescent="0.25"/>
    <row r="27592" hidden="1" x14ac:dyDescent="0.25"/>
    <row r="27593" hidden="1" x14ac:dyDescent="0.25"/>
    <row r="27594" hidden="1" x14ac:dyDescent="0.25"/>
    <row r="27595" hidden="1" x14ac:dyDescent="0.25"/>
    <row r="27596" hidden="1" x14ac:dyDescent="0.25"/>
    <row r="27597" hidden="1" x14ac:dyDescent="0.25"/>
    <row r="27598" hidden="1" x14ac:dyDescent="0.25"/>
    <row r="27599" hidden="1" x14ac:dyDescent="0.25"/>
    <row r="27600" hidden="1" x14ac:dyDescent="0.25"/>
    <row r="27601" hidden="1" x14ac:dyDescent="0.25"/>
    <row r="27602" hidden="1" x14ac:dyDescent="0.25"/>
    <row r="27603" hidden="1" x14ac:dyDescent="0.25"/>
    <row r="27604" hidden="1" x14ac:dyDescent="0.25"/>
    <row r="27605" hidden="1" x14ac:dyDescent="0.25"/>
    <row r="27606" hidden="1" x14ac:dyDescent="0.25"/>
    <row r="27607" hidden="1" x14ac:dyDescent="0.25"/>
    <row r="27608" hidden="1" x14ac:dyDescent="0.25"/>
    <row r="27609" hidden="1" x14ac:dyDescent="0.25"/>
    <row r="27610" hidden="1" x14ac:dyDescent="0.25"/>
    <row r="27611" hidden="1" x14ac:dyDescent="0.25"/>
    <row r="27612" hidden="1" x14ac:dyDescent="0.25"/>
    <row r="27613" hidden="1" x14ac:dyDescent="0.25"/>
    <row r="27614" hidden="1" x14ac:dyDescent="0.25"/>
    <row r="27615" hidden="1" x14ac:dyDescent="0.25"/>
    <row r="27616" hidden="1" x14ac:dyDescent="0.25"/>
    <row r="27617" hidden="1" x14ac:dyDescent="0.25"/>
    <row r="27618" hidden="1" x14ac:dyDescent="0.25"/>
    <row r="27619" hidden="1" x14ac:dyDescent="0.25"/>
    <row r="27620" hidden="1" x14ac:dyDescent="0.25"/>
    <row r="27621" hidden="1" x14ac:dyDescent="0.25"/>
    <row r="27622" hidden="1" x14ac:dyDescent="0.25"/>
    <row r="27623" hidden="1" x14ac:dyDescent="0.25"/>
    <row r="27624" hidden="1" x14ac:dyDescent="0.25"/>
    <row r="27625" hidden="1" x14ac:dyDescent="0.25"/>
    <row r="27626" hidden="1" x14ac:dyDescent="0.25"/>
    <row r="27627" hidden="1" x14ac:dyDescent="0.25"/>
    <row r="27628" hidden="1" x14ac:dyDescent="0.25"/>
    <row r="27629" hidden="1" x14ac:dyDescent="0.25"/>
    <row r="27630" hidden="1" x14ac:dyDescent="0.25"/>
    <row r="27631" hidden="1" x14ac:dyDescent="0.25"/>
    <row r="27632" hidden="1" x14ac:dyDescent="0.25"/>
    <row r="27633" hidden="1" x14ac:dyDescent="0.25"/>
    <row r="27634" hidden="1" x14ac:dyDescent="0.25"/>
    <row r="27635" hidden="1" x14ac:dyDescent="0.25"/>
    <row r="27636" hidden="1" x14ac:dyDescent="0.25"/>
    <row r="27637" hidden="1" x14ac:dyDescent="0.25"/>
    <row r="27638" hidden="1" x14ac:dyDescent="0.25"/>
    <row r="27639" hidden="1" x14ac:dyDescent="0.25"/>
    <row r="27640" hidden="1" x14ac:dyDescent="0.25"/>
    <row r="27641" hidden="1" x14ac:dyDescent="0.25"/>
    <row r="27642" hidden="1" x14ac:dyDescent="0.25"/>
    <row r="27643" hidden="1" x14ac:dyDescent="0.25"/>
    <row r="27644" hidden="1" x14ac:dyDescent="0.25"/>
    <row r="27645" hidden="1" x14ac:dyDescent="0.25"/>
    <row r="27646" hidden="1" x14ac:dyDescent="0.25"/>
    <row r="27647" hidden="1" x14ac:dyDescent="0.25"/>
    <row r="27648" hidden="1" x14ac:dyDescent="0.25"/>
    <row r="27649" hidden="1" x14ac:dyDescent="0.25"/>
    <row r="27650" hidden="1" x14ac:dyDescent="0.25"/>
    <row r="27651" hidden="1" x14ac:dyDescent="0.25"/>
    <row r="27652" hidden="1" x14ac:dyDescent="0.25"/>
    <row r="27653" hidden="1" x14ac:dyDescent="0.25"/>
    <row r="27654" hidden="1" x14ac:dyDescent="0.25"/>
    <row r="27655" hidden="1" x14ac:dyDescent="0.25"/>
    <row r="27656" hidden="1" x14ac:dyDescent="0.25"/>
    <row r="27657" hidden="1" x14ac:dyDescent="0.25"/>
    <row r="27658" hidden="1" x14ac:dyDescent="0.25"/>
    <row r="27659" hidden="1" x14ac:dyDescent="0.25"/>
    <row r="27660" hidden="1" x14ac:dyDescent="0.25"/>
    <row r="27661" hidden="1" x14ac:dyDescent="0.25"/>
    <row r="27662" hidden="1" x14ac:dyDescent="0.25"/>
    <row r="27663" hidden="1" x14ac:dyDescent="0.25"/>
    <row r="27664" hidden="1" x14ac:dyDescent="0.25"/>
    <row r="27665" hidden="1" x14ac:dyDescent="0.25"/>
    <row r="27666" hidden="1" x14ac:dyDescent="0.25"/>
    <row r="27667" hidden="1" x14ac:dyDescent="0.25"/>
    <row r="27668" hidden="1" x14ac:dyDescent="0.25"/>
    <row r="27669" hidden="1" x14ac:dyDescent="0.25"/>
    <row r="27670" hidden="1" x14ac:dyDescent="0.25"/>
    <row r="27671" hidden="1" x14ac:dyDescent="0.25"/>
    <row r="27672" hidden="1" x14ac:dyDescent="0.25"/>
    <row r="27673" hidden="1" x14ac:dyDescent="0.25"/>
    <row r="27674" hidden="1" x14ac:dyDescent="0.25"/>
    <row r="27675" hidden="1" x14ac:dyDescent="0.25"/>
    <row r="27676" hidden="1" x14ac:dyDescent="0.25"/>
    <row r="27677" hidden="1" x14ac:dyDescent="0.25"/>
    <row r="27678" hidden="1" x14ac:dyDescent="0.25"/>
    <row r="27679" hidden="1" x14ac:dyDescent="0.25"/>
    <row r="27680" hidden="1" x14ac:dyDescent="0.25"/>
    <row r="27681" hidden="1" x14ac:dyDescent="0.25"/>
    <row r="27682" hidden="1" x14ac:dyDescent="0.25"/>
    <row r="27683" hidden="1" x14ac:dyDescent="0.25"/>
    <row r="27684" hidden="1" x14ac:dyDescent="0.25"/>
    <row r="27685" hidden="1" x14ac:dyDescent="0.25"/>
    <row r="27686" hidden="1" x14ac:dyDescent="0.25"/>
    <row r="27687" hidden="1" x14ac:dyDescent="0.25"/>
    <row r="27688" hidden="1" x14ac:dyDescent="0.25"/>
    <row r="27689" hidden="1" x14ac:dyDescent="0.25"/>
    <row r="27690" hidden="1" x14ac:dyDescent="0.25"/>
    <row r="27691" hidden="1" x14ac:dyDescent="0.25"/>
    <row r="27692" hidden="1" x14ac:dyDescent="0.25"/>
    <row r="27693" hidden="1" x14ac:dyDescent="0.25"/>
    <row r="27694" hidden="1" x14ac:dyDescent="0.25"/>
    <row r="27695" hidden="1" x14ac:dyDescent="0.25"/>
    <row r="27696" hidden="1" x14ac:dyDescent="0.25"/>
    <row r="27697" hidden="1" x14ac:dyDescent="0.25"/>
    <row r="27698" hidden="1" x14ac:dyDescent="0.25"/>
    <row r="27699" hidden="1" x14ac:dyDescent="0.25"/>
    <row r="27700" hidden="1" x14ac:dyDescent="0.25"/>
    <row r="27701" hidden="1" x14ac:dyDescent="0.25"/>
    <row r="27702" hidden="1" x14ac:dyDescent="0.25"/>
    <row r="27703" hidden="1" x14ac:dyDescent="0.25"/>
    <row r="27704" hidden="1" x14ac:dyDescent="0.25"/>
    <row r="27705" hidden="1" x14ac:dyDescent="0.25"/>
    <row r="27706" hidden="1" x14ac:dyDescent="0.25"/>
    <row r="27707" hidden="1" x14ac:dyDescent="0.25"/>
    <row r="27708" hidden="1" x14ac:dyDescent="0.25"/>
    <row r="27709" hidden="1" x14ac:dyDescent="0.25"/>
    <row r="27710" hidden="1" x14ac:dyDescent="0.25"/>
    <row r="27711" hidden="1" x14ac:dyDescent="0.25"/>
    <row r="27712" hidden="1" x14ac:dyDescent="0.25"/>
    <row r="27713" hidden="1" x14ac:dyDescent="0.25"/>
    <row r="27714" hidden="1" x14ac:dyDescent="0.25"/>
    <row r="27715" hidden="1" x14ac:dyDescent="0.25"/>
    <row r="27716" hidden="1" x14ac:dyDescent="0.25"/>
    <row r="27717" hidden="1" x14ac:dyDescent="0.25"/>
    <row r="27718" hidden="1" x14ac:dyDescent="0.25"/>
    <row r="27719" hidden="1" x14ac:dyDescent="0.25"/>
    <row r="27720" hidden="1" x14ac:dyDescent="0.25"/>
    <row r="27721" hidden="1" x14ac:dyDescent="0.25"/>
    <row r="27722" hidden="1" x14ac:dyDescent="0.25"/>
    <row r="27723" hidden="1" x14ac:dyDescent="0.25"/>
    <row r="27724" hidden="1" x14ac:dyDescent="0.25"/>
    <row r="27725" hidden="1" x14ac:dyDescent="0.25"/>
    <row r="27726" hidden="1" x14ac:dyDescent="0.25"/>
    <row r="27727" hidden="1" x14ac:dyDescent="0.25"/>
    <row r="27728" hidden="1" x14ac:dyDescent="0.25"/>
    <row r="27729" hidden="1" x14ac:dyDescent="0.25"/>
    <row r="27730" hidden="1" x14ac:dyDescent="0.25"/>
    <row r="27731" hidden="1" x14ac:dyDescent="0.25"/>
    <row r="27732" hidden="1" x14ac:dyDescent="0.25"/>
    <row r="27733" hidden="1" x14ac:dyDescent="0.25"/>
    <row r="27734" hidden="1" x14ac:dyDescent="0.25"/>
    <row r="27735" hidden="1" x14ac:dyDescent="0.25"/>
    <row r="27736" hidden="1" x14ac:dyDescent="0.25"/>
    <row r="27737" hidden="1" x14ac:dyDescent="0.25"/>
    <row r="27738" hidden="1" x14ac:dyDescent="0.25"/>
    <row r="27739" hidden="1" x14ac:dyDescent="0.25"/>
    <row r="27740" hidden="1" x14ac:dyDescent="0.25"/>
    <row r="27741" hidden="1" x14ac:dyDescent="0.25"/>
    <row r="27742" hidden="1" x14ac:dyDescent="0.25"/>
    <row r="27743" hidden="1" x14ac:dyDescent="0.25"/>
    <row r="27744" hidden="1" x14ac:dyDescent="0.25"/>
    <row r="27745" hidden="1" x14ac:dyDescent="0.25"/>
    <row r="27746" hidden="1" x14ac:dyDescent="0.25"/>
    <row r="27747" hidden="1" x14ac:dyDescent="0.25"/>
    <row r="27748" hidden="1" x14ac:dyDescent="0.25"/>
    <row r="27749" hidden="1" x14ac:dyDescent="0.25"/>
    <row r="27750" hidden="1" x14ac:dyDescent="0.25"/>
    <row r="27751" hidden="1" x14ac:dyDescent="0.25"/>
    <row r="27752" hidden="1" x14ac:dyDescent="0.25"/>
    <row r="27753" hidden="1" x14ac:dyDescent="0.25"/>
    <row r="27754" hidden="1" x14ac:dyDescent="0.25"/>
    <row r="27755" hidden="1" x14ac:dyDescent="0.25"/>
    <row r="27756" hidden="1" x14ac:dyDescent="0.25"/>
    <row r="27757" hidden="1" x14ac:dyDescent="0.25"/>
    <row r="27758" hidden="1" x14ac:dyDescent="0.25"/>
    <row r="27759" hidden="1" x14ac:dyDescent="0.25"/>
    <row r="27760" hidden="1" x14ac:dyDescent="0.25"/>
    <row r="27761" hidden="1" x14ac:dyDescent="0.25"/>
    <row r="27762" ht="30" hidden="1" customHeight="1" x14ac:dyDescent="0.25"/>
    <row r="27763" hidden="1" x14ac:dyDescent="0.25"/>
    <row r="27764" hidden="1" x14ac:dyDescent="0.25"/>
    <row r="27765" hidden="1" x14ac:dyDescent="0.25"/>
    <row r="27766" hidden="1" x14ac:dyDescent="0.25"/>
    <row r="27767" hidden="1" x14ac:dyDescent="0.25"/>
    <row r="27768" hidden="1" x14ac:dyDescent="0.25"/>
    <row r="27769" hidden="1" x14ac:dyDescent="0.25"/>
    <row r="27770" hidden="1" x14ac:dyDescent="0.25"/>
    <row r="27771" hidden="1" x14ac:dyDescent="0.25"/>
    <row r="27772" hidden="1" x14ac:dyDescent="0.25"/>
    <row r="27773" hidden="1" x14ac:dyDescent="0.25"/>
    <row r="27774" hidden="1" x14ac:dyDescent="0.25"/>
    <row r="27775" hidden="1" x14ac:dyDescent="0.25"/>
    <row r="27776" hidden="1" x14ac:dyDescent="0.25"/>
    <row r="27777" hidden="1" x14ac:dyDescent="0.25"/>
    <row r="27778" hidden="1" x14ac:dyDescent="0.25"/>
    <row r="27779" hidden="1" x14ac:dyDescent="0.25"/>
    <row r="27780" hidden="1" x14ac:dyDescent="0.25"/>
    <row r="27781" hidden="1" x14ac:dyDescent="0.25"/>
    <row r="27782" hidden="1" x14ac:dyDescent="0.25"/>
    <row r="27783" hidden="1" x14ac:dyDescent="0.25"/>
    <row r="27784" hidden="1" x14ac:dyDescent="0.25"/>
    <row r="27785" hidden="1" x14ac:dyDescent="0.25"/>
    <row r="27786" hidden="1" x14ac:dyDescent="0.25"/>
    <row r="27787" hidden="1" x14ac:dyDescent="0.25"/>
    <row r="27788" hidden="1" x14ac:dyDescent="0.25"/>
    <row r="27789" hidden="1" x14ac:dyDescent="0.25"/>
    <row r="27790" hidden="1" x14ac:dyDescent="0.25"/>
    <row r="27791" hidden="1" x14ac:dyDescent="0.25"/>
    <row r="27792" hidden="1" x14ac:dyDescent="0.25"/>
    <row r="27793" hidden="1" x14ac:dyDescent="0.25"/>
    <row r="27794" hidden="1" x14ac:dyDescent="0.25"/>
    <row r="27795" hidden="1" x14ac:dyDescent="0.25"/>
    <row r="27796" hidden="1" x14ac:dyDescent="0.25"/>
    <row r="27797" hidden="1" x14ac:dyDescent="0.25"/>
    <row r="27798" hidden="1" x14ac:dyDescent="0.25"/>
    <row r="27799" hidden="1" x14ac:dyDescent="0.25"/>
    <row r="27800" hidden="1" x14ac:dyDescent="0.25"/>
    <row r="27801" hidden="1" x14ac:dyDescent="0.25"/>
    <row r="27802" hidden="1" x14ac:dyDescent="0.25"/>
    <row r="27803" hidden="1" x14ac:dyDescent="0.25"/>
    <row r="27804" hidden="1" x14ac:dyDescent="0.25"/>
    <row r="27805" hidden="1" x14ac:dyDescent="0.25"/>
    <row r="27806" hidden="1" x14ac:dyDescent="0.25"/>
    <row r="27807" hidden="1" x14ac:dyDescent="0.25"/>
    <row r="27808" hidden="1" x14ac:dyDescent="0.25"/>
    <row r="27809" hidden="1" x14ac:dyDescent="0.25"/>
    <row r="27810" hidden="1" x14ac:dyDescent="0.25"/>
    <row r="27811" hidden="1" x14ac:dyDescent="0.25"/>
    <row r="27812" hidden="1" x14ac:dyDescent="0.25"/>
    <row r="27813" hidden="1" x14ac:dyDescent="0.25"/>
    <row r="27814" hidden="1" x14ac:dyDescent="0.25"/>
    <row r="27815" hidden="1" x14ac:dyDescent="0.25"/>
    <row r="27816" hidden="1" x14ac:dyDescent="0.25"/>
    <row r="27817" hidden="1" x14ac:dyDescent="0.25"/>
    <row r="27818" hidden="1" x14ac:dyDescent="0.25"/>
    <row r="27819" hidden="1" x14ac:dyDescent="0.25"/>
    <row r="27820" hidden="1" x14ac:dyDescent="0.25"/>
    <row r="27821" hidden="1" x14ac:dyDescent="0.25"/>
    <row r="27822" hidden="1" x14ac:dyDescent="0.25"/>
    <row r="27823" hidden="1" x14ac:dyDescent="0.25"/>
    <row r="27824" hidden="1" x14ac:dyDescent="0.25"/>
    <row r="27825" hidden="1" x14ac:dyDescent="0.25"/>
    <row r="27826" hidden="1" x14ac:dyDescent="0.25"/>
    <row r="27827" hidden="1" x14ac:dyDescent="0.25"/>
    <row r="27828" hidden="1" x14ac:dyDescent="0.25"/>
    <row r="27829" hidden="1" x14ac:dyDescent="0.25"/>
    <row r="27830" hidden="1" x14ac:dyDescent="0.25"/>
    <row r="27831" hidden="1" x14ac:dyDescent="0.25"/>
    <row r="27832" hidden="1" x14ac:dyDescent="0.25"/>
    <row r="27833" hidden="1" x14ac:dyDescent="0.25"/>
    <row r="27834" hidden="1" x14ac:dyDescent="0.25"/>
    <row r="27835" hidden="1" x14ac:dyDescent="0.25"/>
    <row r="27836" hidden="1" x14ac:dyDescent="0.25"/>
    <row r="27837" hidden="1" x14ac:dyDescent="0.25"/>
    <row r="27838" hidden="1" x14ac:dyDescent="0.25"/>
    <row r="27839" hidden="1" x14ac:dyDescent="0.25"/>
    <row r="27840" hidden="1" x14ac:dyDescent="0.25"/>
    <row r="27841" hidden="1" x14ac:dyDescent="0.25"/>
    <row r="27842" hidden="1" x14ac:dyDescent="0.25"/>
    <row r="27843" hidden="1" x14ac:dyDescent="0.25"/>
    <row r="27844" hidden="1" x14ac:dyDescent="0.25"/>
    <row r="27845" hidden="1" x14ac:dyDescent="0.25"/>
    <row r="27846" hidden="1" x14ac:dyDescent="0.25"/>
    <row r="27847" hidden="1" x14ac:dyDescent="0.25"/>
    <row r="27848" hidden="1" x14ac:dyDescent="0.25"/>
    <row r="27849" hidden="1" x14ac:dyDescent="0.25"/>
    <row r="27850" hidden="1" x14ac:dyDescent="0.25"/>
    <row r="27851" hidden="1" x14ac:dyDescent="0.25"/>
    <row r="27852" hidden="1" x14ac:dyDescent="0.25"/>
    <row r="27853" hidden="1" x14ac:dyDescent="0.25"/>
    <row r="27854" hidden="1" x14ac:dyDescent="0.25"/>
    <row r="27855" hidden="1" x14ac:dyDescent="0.25"/>
    <row r="27856" hidden="1" x14ac:dyDescent="0.25"/>
    <row r="27857" hidden="1" x14ac:dyDescent="0.25"/>
    <row r="27858" hidden="1" x14ac:dyDescent="0.25"/>
    <row r="27859" hidden="1" x14ac:dyDescent="0.25"/>
    <row r="27860" hidden="1" x14ac:dyDescent="0.25"/>
    <row r="27861" hidden="1" x14ac:dyDescent="0.25"/>
    <row r="27862" hidden="1" x14ac:dyDescent="0.25"/>
    <row r="27863" hidden="1" x14ac:dyDescent="0.25"/>
    <row r="27864" hidden="1" x14ac:dyDescent="0.25"/>
    <row r="27865" hidden="1" x14ac:dyDescent="0.25"/>
    <row r="27866" hidden="1" x14ac:dyDescent="0.25"/>
    <row r="27867" hidden="1" x14ac:dyDescent="0.25"/>
    <row r="27868" hidden="1" x14ac:dyDescent="0.25"/>
    <row r="27869" hidden="1" x14ac:dyDescent="0.25"/>
    <row r="27870" hidden="1" x14ac:dyDescent="0.25"/>
    <row r="27871" hidden="1" x14ac:dyDescent="0.25"/>
    <row r="27872" hidden="1" x14ac:dyDescent="0.25"/>
    <row r="27873" hidden="1" x14ac:dyDescent="0.25"/>
    <row r="27874" hidden="1" x14ac:dyDescent="0.25"/>
    <row r="27875" hidden="1" x14ac:dyDescent="0.25"/>
    <row r="27876" hidden="1" x14ac:dyDescent="0.25"/>
    <row r="27877" hidden="1" x14ac:dyDescent="0.25"/>
    <row r="27878" hidden="1" x14ac:dyDescent="0.25"/>
    <row r="27879" hidden="1" x14ac:dyDescent="0.25"/>
    <row r="27880" hidden="1" x14ac:dyDescent="0.25"/>
    <row r="27881" hidden="1" x14ac:dyDescent="0.25"/>
    <row r="27882" hidden="1" x14ac:dyDescent="0.25"/>
    <row r="27883" hidden="1" x14ac:dyDescent="0.25"/>
    <row r="27884" hidden="1" x14ac:dyDescent="0.25"/>
    <row r="27885" hidden="1" x14ac:dyDescent="0.25"/>
    <row r="27886" hidden="1" x14ac:dyDescent="0.25"/>
    <row r="27887" hidden="1" x14ac:dyDescent="0.25"/>
    <row r="27888" hidden="1" x14ac:dyDescent="0.25"/>
    <row r="27889" hidden="1" x14ac:dyDescent="0.25"/>
    <row r="27890" hidden="1" x14ac:dyDescent="0.25"/>
    <row r="27891" hidden="1" x14ac:dyDescent="0.25"/>
    <row r="27892" hidden="1" x14ac:dyDescent="0.25"/>
    <row r="27893" hidden="1" x14ac:dyDescent="0.25"/>
    <row r="27894" hidden="1" x14ac:dyDescent="0.25"/>
    <row r="27895" hidden="1" x14ac:dyDescent="0.25"/>
    <row r="27896" hidden="1" x14ac:dyDescent="0.25"/>
    <row r="27897" hidden="1" x14ac:dyDescent="0.25"/>
    <row r="27898" hidden="1" x14ac:dyDescent="0.25"/>
    <row r="27899" hidden="1" x14ac:dyDescent="0.25"/>
    <row r="27900" hidden="1" x14ac:dyDescent="0.25"/>
    <row r="27901" hidden="1" x14ac:dyDescent="0.25"/>
    <row r="27902" hidden="1" x14ac:dyDescent="0.25"/>
    <row r="27903" hidden="1" x14ac:dyDescent="0.25"/>
    <row r="27904" hidden="1" x14ac:dyDescent="0.25"/>
    <row r="27905" hidden="1" x14ac:dyDescent="0.25"/>
    <row r="27906" hidden="1" x14ac:dyDescent="0.25"/>
    <row r="27907" hidden="1" x14ac:dyDescent="0.25"/>
    <row r="27908" hidden="1" x14ac:dyDescent="0.25"/>
    <row r="27909" hidden="1" x14ac:dyDescent="0.25"/>
    <row r="27910" hidden="1" x14ac:dyDescent="0.25"/>
    <row r="27911" hidden="1" x14ac:dyDescent="0.25"/>
    <row r="27912" hidden="1" x14ac:dyDescent="0.25"/>
    <row r="27913" hidden="1" x14ac:dyDescent="0.25"/>
    <row r="27914" hidden="1" x14ac:dyDescent="0.25"/>
    <row r="27915" hidden="1" x14ac:dyDescent="0.25"/>
    <row r="27916" hidden="1" x14ac:dyDescent="0.25"/>
    <row r="27917" hidden="1" x14ac:dyDescent="0.25"/>
    <row r="27918" hidden="1" x14ac:dyDescent="0.25"/>
    <row r="27919" hidden="1" x14ac:dyDescent="0.25"/>
    <row r="27920" hidden="1" x14ac:dyDescent="0.25"/>
    <row r="27921" hidden="1" x14ac:dyDescent="0.25"/>
    <row r="27922" hidden="1" x14ac:dyDescent="0.25"/>
    <row r="27923" hidden="1" x14ac:dyDescent="0.25"/>
    <row r="27924" hidden="1" x14ac:dyDescent="0.25"/>
    <row r="27925" hidden="1" x14ac:dyDescent="0.25"/>
    <row r="27926" hidden="1" x14ac:dyDescent="0.25"/>
    <row r="27927" hidden="1" x14ac:dyDescent="0.25"/>
    <row r="27928" hidden="1" x14ac:dyDescent="0.25"/>
    <row r="27929" hidden="1" x14ac:dyDescent="0.25"/>
    <row r="27930" hidden="1" x14ac:dyDescent="0.25"/>
    <row r="27931" hidden="1" x14ac:dyDescent="0.25"/>
    <row r="27932" hidden="1" x14ac:dyDescent="0.25"/>
    <row r="27933" hidden="1" x14ac:dyDescent="0.25"/>
    <row r="27934" hidden="1" x14ac:dyDescent="0.25"/>
    <row r="27935" hidden="1" x14ac:dyDescent="0.25"/>
    <row r="27936" hidden="1" x14ac:dyDescent="0.25"/>
    <row r="27937" hidden="1" x14ac:dyDescent="0.25"/>
    <row r="27938" hidden="1" x14ac:dyDescent="0.25"/>
    <row r="27939" hidden="1" x14ac:dyDescent="0.25"/>
    <row r="27940" hidden="1" x14ac:dyDescent="0.25"/>
    <row r="27941" hidden="1" x14ac:dyDescent="0.25"/>
    <row r="27942" hidden="1" x14ac:dyDescent="0.25"/>
    <row r="27943" hidden="1" x14ac:dyDescent="0.25"/>
    <row r="27944" hidden="1" x14ac:dyDescent="0.25"/>
    <row r="27945" hidden="1" x14ac:dyDescent="0.25"/>
    <row r="27946" hidden="1" x14ac:dyDescent="0.25"/>
    <row r="27947" hidden="1" x14ac:dyDescent="0.25"/>
    <row r="27948" hidden="1" x14ac:dyDescent="0.25"/>
    <row r="27949" hidden="1" x14ac:dyDescent="0.25"/>
    <row r="27950" hidden="1" x14ac:dyDescent="0.25"/>
    <row r="27951" hidden="1" x14ac:dyDescent="0.25"/>
    <row r="27952" hidden="1" x14ac:dyDescent="0.25"/>
    <row r="27953" hidden="1" x14ac:dyDescent="0.25"/>
    <row r="27954" hidden="1" x14ac:dyDescent="0.25"/>
    <row r="27955" hidden="1" x14ac:dyDescent="0.25"/>
    <row r="27956" hidden="1" x14ac:dyDescent="0.25"/>
    <row r="27957" hidden="1" x14ac:dyDescent="0.25"/>
    <row r="27958" hidden="1" x14ac:dyDescent="0.25"/>
    <row r="27959" hidden="1" x14ac:dyDescent="0.25"/>
    <row r="27960" hidden="1" x14ac:dyDescent="0.25"/>
    <row r="27961" hidden="1" x14ac:dyDescent="0.25"/>
    <row r="27962" hidden="1" x14ac:dyDescent="0.25"/>
    <row r="27963" hidden="1" x14ac:dyDescent="0.25"/>
    <row r="27964" hidden="1" x14ac:dyDescent="0.25"/>
    <row r="27965" hidden="1" x14ac:dyDescent="0.25"/>
    <row r="27966" hidden="1" x14ac:dyDescent="0.25"/>
    <row r="27967" hidden="1" x14ac:dyDescent="0.25"/>
    <row r="27968" hidden="1" x14ac:dyDescent="0.25"/>
    <row r="27969" hidden="1" x14ac:dyDescent="0.25"/>
    <row r="27970" hidden="1" x14ac:dyDescent="0.25"/>
    <row r="27971" hidden="1" x14ac:dyDescent="0.25"/>
    <row r="27972" hidden="1" x14ac:dyDescent="0.25"/>
    <row r="27973" hidden="1" x14ac:dyDescent="0.25"/>
    <row r="27974" hidden="1" x14ac:dyDescent="0.25"/>
    <row r="27975" hidden="1" x14ac:dyDescent="0.25"/>
    <row r="27976" hidden="1" x14ac:dyDescent="0.25"/>
    <row r="27977" hidden="1" x14ac:dyDescent="0.25"/>
    <row r="27978" hidden="1" x14ac:dyDescent="0.25"/>
    <row r="27979" hidden="1" x14ac:dyDescent="0.25"/>
    <row r="27980" hidden="1" x14ac:dyDescent="0.25"/>
    <row r="27981" hidden="1" x14ac:dyDescent="0.25"/>
    <row r="27982" hidden="1" x14ac:dyDescent="0.25"/>
    <row r="27983" hidden="1" x14ac:dyDescent="0.25"/>
    <row r="27984" hidden="1" x14ac:dyDescent="0.25"/>
    <row r="27985" hidden="1" x14ac:dyDescent="0.25"/>
    <row r="27986" hidden="1" x14ac:dyDescent="0.25"/>
    <row r="27987" hidden="1" x14ac:dyDescent="0.25"/>
    <row r="27988" hidden="1" x14ac:dyDescent="0.25"/>
    <row r="27989" hidden="1" x14ac:dyDescent="0.25"/>
    <row r="27990" hidden="1" x14ac:dyDescent="0.25"/>
    <row r="27991" hidden="1" x14ac:dyDescent="0.25"/>
    <row r="27992" hidden="1" x14ac:dyDescent="0.25"/>
    <row r="27993" hidden="1" x14ac:dyDescent="0.25"/>
    <row r="27994" hidden="1" x14ac:dyDescent="0.25"/>
    <row r="27995" hidden="1" x14ac:dyDescent="0.25"/>
    <row r="27996" hidden="1" x14ac:dyDescent="0.25"/>
    <row r="27997" hidden="1" x14ac:dyDescent="0.25"/>
    <row r="27998" hidden="1" x14ac:dyDescent="0.25"/>
    <row r="27999" hidden="1" x14ac:dyDescent="0.25"/>
    <row r="28000" hidden="1" x14ac:dyDescent="0.25"/>
    <row r="28001" hidden="1" x14ac:dyDescent="0.25"/>
    <row r="28002" hidden="1" x14ac:dyDescent="0.25"/>
    <row r="28003" hidden="1" x14ac:dyDescent="0.25"/>
    <row r="28004" hidden="1" x14ac:dyDescent="0.25"/>
    <row r="28005" hidden="1" x14ac:dyDescent="0.25"/>
    <row r="28006" hidden="1" x14ac:dyDescent="0.25"/>
    <row r="28007" hidden="1" x14ac:dyDescent="0.25"/>
    <row r="28008" hidden="1" x14ac:dyDescent="0.25"/>
    <row r="28009" hidden="1" x14ac:dyDescent="0.25"/>
    <row r="28010" hidden="1" x14ac:dyDescent="0.25"/>
    <row r="28011" hidden="1" x14ac:dyDescent="0.25"/>
    <row r="28012" hidden="1" x14ac:dyDescent="0.25"/>
    <row r="28013" hidden="1" x14ac:dyDescent="0.25"/>
    <row r="28014" hidden="1" x14ac:dyDescent="0.25"/>
    <row r="28015" hidden="1" x14ac:dyDescent="0.25"/>
    <row r="28016" hidden="1" x14ac:dyDescent="0.25"/>
    <row r="28017" hidden="1" x14ac:dyDescent="0.25"/>
    <row r="28018" hidden="1" x14ac:dyDescent="0.25"/>
    <row r="28019" hidden="1" x14ac:dyDescent="0.25"/>
    <row r="28020" hidden="1" x14ac:dyDescent="0.25"/>
    <row r="28021" hidden="1" x14ac:dyDescent="0.25"/>
    <row r="28022" hidden="1" x14ac:dyDescent="0.25"/>
    <row r="28023" hidden="1" x14ac:dyDescent="0.25"/>
    <row r="28024" hidden="1" x14ac:dyDescent="0.25"/>
    <row r="28025" hidden="1" x14ac:dyDescent="0.25"/>
    <row r="28026" hidden="1" x14ac:dyDescent="0.25"/>
    <row r="28027" hidden="1" x14ac:dyDescent="0.25"/>
    <row r="28028" hidden="1" x14ac:dyDescent="0.25"/>
    <row r="28029" hidden="1" x14ac:dyDescent="0.25"/>
    <row r="28030" hidden="1" x14ac:dyDescent="0.25"/>
    <row r="28031" hidden="1" x14ac:dyDescent="0.25"/>
    <row r="28032" hidden="1" x14ac:dyDescent="0.25"/>
    <row r="28033" hidden="1" x14ac:dyDescent="0.25"/>
    <row r="28034" hidden="1" x14ac:dyDescent="0.25"/>
    <row r="28035" hidden="1" x14ac:dyDescent="0.25"/>
    <row r="28036" hidden="1" x14ac:dyDescent="0.25"/>
    <row r="28037" hidden="1" x14ac:dyDescent="0.25"/>
    <row r="28038" hidden="1" x14ac:dyDescent="0.25"/>
    <row r="28039" hidden="1" x14ac:dyDescent="0.25"/>
    <row r="28040" hidden="1" x14ac:dyDescent="0.25"/>
    <row r="28041" hidden="1" x14ac:dyDescent="0.25"/>
    <row r="28042" hidden="1" x14ac:dyDescent="0.25"/>
    <row r="28043" hidden="1" x14ac:dyDescent="0.25"/>
    <row r="28044" hidden="1" x14ac:dyDescent="0.25"/>
    <row r="28045" hidden="1" x14ac:dyDescent="0.25"/>
    <row r="28046" hidden="1" x14ac:dyDescent="0.25"/>
    <row r="28047" hidden="1" x14ac:dyDescent="0.25"/>
    <row r="28048" hidden="1" x14ac:dyDescent="0.25"/>
    <row r="28049" hidden="1" x14ac:dyDescent="0.25"/>
    <row r="28050" hidden="1" x14ac:dyDescent="0.25"/>
    <row r="28051" hidden="1" x14ac:dyDescent="0.25"/>
    <row r="28052" hidden="1" x14ac:dyDescent="0.25"/>
    <row r="28053" hidden="1" x14ac:dyDescent="0.25"/>
    <row r="28054" hidden="1" x14ac:dyDescent="0.25"/>
    <row r="28055" hidden="1" x14ac:dyDescent="0.25"/>
    <row r="28056" hidden="1" x14ac:dyDescent="0.25"/>
    <row r="28057" hidden="1" x14ac:dyDescent="0.25"/>
    <row r="28058" hidden="1" x14ac:dyDescent="0.25"/>
    <row r="28059" hidden="1" x14ac:dyDescent="0.25"/>
    <row r="28060" hidden="1" x14ac:dyDescent="0.25"/>
    <row r="28061" hidden="1" x14ac:dyDescent="0.25"/>
    <row r="28062" hidden="1" x14ac:dyDescent="0.25"/>
    <row r="28063" hidden="1" x14ac:dyDescent="0.25"/>
    <row r="28064" hidden="1" x14ac:dyDescent="0.25"/>
    <row r="28065" hidden="1" x14ac:dyDescent="0.25"/>
    <row r="28066" hidden="1" x14ac:dyDescent="0.25"/>
    <row r="28067" hidden="1" x14ac:dyDescent="0.25"/>
    <row r="28068" hidden="1" x14ac:dyDescent="0.25"/>
    <row r="28069" hidden="1" x14ac:dyDescent="0.25"/>
    <row r="28070" hidden="1" x14ac:dyDescent="0.25"/>
    <row r="28071" hidden="1" x14ac:dyDescent="0.25"/>
    <row r="28072" hidden="1" x14ac:dyDescent="0.25"/>
    <row r="28073" hidden="1" x14ac:dyDescent="0.25"/>
    <row r="28074" hidden="1" x14ac:dyDescent="0.25"/>
    <row r="28075" hidden="1" x14ac:dyDescent="0.25"/>
    <row r="28076" hidden="1" x14ac:dyDescent="0.25"/>
    <row r="28077" hidden="1" x14ac:dyDescent="0.25"/>
    <row r="28078" hidden="1" x14ac:dyDescent="0.25"/>
    <row r="28079" hidden="1" x14ac:dyDescent="0.25"/>
    <row r="28080" hidden="1" x14ac:dyDescent="0.25"/>
    <row r="28081" hidden="1" x14ac:dyDescent="0.25"/>
    <row r="28082" hidden="1" x14ac:dyDescent="0.25"/>
    <row r="28083" hidden="1" x14ac:dyDescent="0.25"/>
    <row r="28084" hidden="1" x14ac:dyDescent="0.25"/>
    <row r="28085" hidden="1" x14ac:dyDescent="0.25"/>
    <row r="28086" hidden="1" x14ac:dyDescent="0.25"/>
    <row r="28087" hidden="1" x14ac:dyDescent="0.25"/>
    <row r="28088" hidden="1" x14ac:dyDescent="0.25"/>
    <row r="28089" hidden="1" x14ac:dyDescent="0.25"/>
    <row r="28090" hidden="1" x14ac:dyDescent="0.25"/>
    <row r="28091" hidden="1" x14ac:dyDescent="0.25"/>
    <row r="28092" hidden="1" x14ac:dyDescent="0.25"/>
    <row r="28093" hidden="1" x14ac:dyDescent="0.25"/>
    <row r="28094" hidden="1" x14ac:dyDescent="0.25"/>
    <row r="28095" hidden="1" x14ac:dyDescent="0.25"/>
    <row r="28096" hidden="1" x14ac:dyDescent="0.25"/>
    <row r="28097" hidden="1" x14ac:dyDescent="0.25"/>
    <row r="28098" hidden="1" x14ac:dyDescent="0.25"/>
    <row r="28099" hidden="1" x14ac:dyDescent="0.25"/>
    <row r="28100" hidden="1" x14ac:dyDescent="0.25"/>
    <row r="28101" hidden="1" x14ac:dyDescent="0.25"/>
    <row r="28102" hidden="1" x14ac:dyDescent="0.25"/>
    <row r="28103" hidden="1" x14ac:dyDescent="0.25"/>
    <row r="28104" hidden="1" x14ac:dyDescent="0.25"/>
    <row r="28105" hidden="1" x14ac:dyDescent="0.25"/>
    <row r="28106" hidden="1" x14ac:dyDescent="0.25"/>
    <row r="28107" hidden="1" x14ac:dyDescent="0.25"/>
    <row r="28108" hidden="1" x14ac:dyDescent="0.25"/>
    <row r="28109" hidden="1" x14ac:dyDescent="0.25"/>
    <row r="28110" hidden="1" x14ac:dyDescent="0.25"/>
    <row r="28111" hidden="1" x14ac:dyDescent="0.25"/>
    <row r="28112" hidden="1" x14ac:dyDescent="0.25"/>
    <row r="28113" hidden="1" x14ac:dyDescent="0.25"/>
    <row r="28114" hidden="1" x14ac:dyDescent="0.25"/>
    <row r="28115" hidden="1" x14ac:dyDescent="0.25"/>
    <row r="28116" hidden="1" x14ac:dyDescent="0.25"/>
    <row r="28117" hidden="1" x14ac:dyDescent="0.25"/>
    <row r="28118" hidden="1" x14ac:dyDescent="0.25"/>
    <row r="28119" hidden="1" x14ac:dyDescent="0.25"/>
    <row r="28120" hidden="1" x14ac:dyDescent="0.25"/>
    <row r="28121" hidden="1" x14ac:dyDescent="0.25"/>
    <row r="28122" hidden="1" x14ac:dyDescent="0.25"/>
    <row r="28123" hidden="1" x14ac:dyDescent="0.25"/>
    <row r="28124" hidden="1" x14ac:dyDescent="0.25"/>
    <row r="28125" hidden="1" x14ac:dyDescent="0.25"/>
    <row r="28126" hidden="1" x14ac:dyDescent="0.25"/>
    <row r="28127" hidden="1" x14ac:dyDescent="0.25"/>
    <row r="28128" hidden="1" x14ac:dyDescent="0.25"/>
    <row r="28129" hidden="1" x14ac:dyDescent="0.25"/>
    <row r="28130" hidden="1" x14ac:dyDescent="0.25"/>
    <row r="28131" hidden="1" x14ac:dyDescent="0.25"/>
    <row r="28132" hidden="1" x14ac:dyDescent="0.25"/>
    <row r="28133" hidden="1" x14ac:dyDescent="0.25"/>
    <row r="28134" hidden="1" x14ac:dyDescent="0.25"/>
    <row r="28135" hidden="1" x14ac:dyDescent="0.25"/>
    <row r="28136" hidden="1" x14ac:dyDescent="0.25"/>
    <row r="28137" hidden="1" x14ac:dyDescent="0.25"/>
    <row r="28138" hidden="1" x14ac:dyDescent="0.25"/>
    <row r="28139" hidden="1" x14ac:dyDescent="0.25"/>
    <row r="28140" hidden="1" x14ac:dyDescent="0.25"/>
    <row r="28141" hidden="1" x14ac:dyDescent="0.25"/>
    <row r="28142" hidden="1" x14ac:dyDescent="0.25"/>
    <row r="28143" hidden="1" x14ac:dyDescent="0.25"/>
    <row r="28144" hidden="1" x14ac:dyDescent="0.25"/>
    <row r="28145" hidden="1" x14ac:dyDescent="0.25"/>
    <row r="28146" hidden="1" x14ac:dyDescent="0.25"/>
    <row r="28147" hidden="1" x14ac:dyDescent="0.25"/>
    <row r="28148" hidden="1" x14ac:dyDescent="0.25"/>
    <row r="28149" hidden="1" x14ac:dyDescent="0.25"/>
    <row r="28150" hidden="1" x14ac:dyDescent="0.25"/>
    <row r="28151" hidden="1" x14ac:dyDescent="0.25"/>
    <row r="28152" hidden="1" x14ac:dyDescent="0.25"/>
    <row r="28153" hidden="1" x14ac:dyDescent="0.25"/>
    <row r="28154" hidden="1" x14ac:dyDescent="0.25"/>
    <row r="28155" hidden="1" x14ac:dyDescent="0.25"/>
    <row r="28156" hidden="1" x14ac:dyDescent="0.25"/>
    <row r="28157" hidden="1" x14ac:dyDescent="0.25"/>
    <row r="28158" hidden="1" x14ac:dyDescent="0.25"/>
    <row r="28159" hidden="1" x14ac:dyDescent="0.25"/>
    <row r="28160" hidden="1" x14ac:dyDescent="0.25"/>
    <row r="28161" hidden="1" x14ac:dyDescent="0.25"/>
    <row r="28162" hidden="1" x14ac:dyDescent="0.25"/>
    <row r="28163" hidden="1" x14ac:dyDescent="0.25"/>
    <row r="28164" hidden="1" x14ac:dyDescent="0.25"/>
    <row r="28165" hidden="1" x14ac:dyDescent="0.25"/>
    <row r="28166" hidden="1" x14ac:dyDescent="0.25"/>
    <row r="28167" hidden="1" x14ac:dyDescent="0.25"/>
    <row r="28168" hidden="1" x14ac:dyDescent="0.25"/>
    <row r="28169" hidden="1" x14ac:dyDescent="0.25"/>
    <row r="28170" hidden="1" x14ac:dyDescent="0.25"/>
    <row r="28171" hidden="1" x14ac:dyDescent="0.25"/>
    <row r="28172" hidden="1" x14ac:dyDescent="0.25"/>
    <row r="28173" hidden="1" x14ac:dyDescent="0.25"/>
    <row r="28174" hidden="1" x14ac:dyDescent="0.25"/>
    <row r="28175" hidden="1" x14ac:dyDescent="0.25"/>
    <row r="28176" hidden="1" x14ac:dyDescent="0.25"/>
    <row r="28177" hidden="1" x14ac:dyDescent="0.25"/>
    <row r="28178" ht="30" hidden="1" customHeight="1" x14ac:dyDescent="0.25"/>
    <row r="28179" hidden="1" x14ac:dyDescent="0.25"/>
    <row r="28180" hidden="1" x14ac:dyDescent="0.25"/>
    <row r="28181" hidden="1" x14ac:dyDescent="0.25"/>
    <row r="28182" hidden="1" x14ac:dyDescent="0.25"/>
    <row r="28183" hidden="1" x14ac:dyDescent="0.25"/>
    <row r="28184" hidden="1" x14ac:dyDescent="0.25"/>
    <row r="28185" hidden="1" x14ac:dyDescent="0.25"/>
    <row r="28186" hidden="1" x14ac:dyDescent="0.25"/>
    <row r="28187" hidden="1" x14ac:dyDescent="0.25"/>
    <row r="28188" hidden="1" x14ac:dyDescent="0.25"/>
    <row r="28189" hidden="1" x14ac:dyDescent="0.25"/>
    <row r="28190" hidden="1" x14ac:dyDescent="0.25"/>
    <row r="28191" hidden="1" x14ac:dyDescent="0.25"/>
    <row r="28192" hidden="1" x14ac:dyDescent="0.25"/>
    <row r="28193" hidden="1" x14ac:dyDescent="0.25"/>
    <row r="28194" hidden="1" x14ac:dyDescent="0.25"/>
    <row r="28195" hidden="1" x14ac:dyDescent="0.25"/>
    <row r="28196" hidden="1" x14ac:dyDescent="0.25"/>
    <row r="28197" hidden="1" x14ac:dyDescent="0.25"/>
    <row r="28198" hidden="1" x14ac:dyDescent="0.25"/>
    <row r="28199" hidden="1" x14ac:dyDescent="0.25"/>
    <row r="28200" hidden="1" x14ac:dyDescent="0.25"/>
    <row r="28201" hidden="1" x14ac:dyDescent="0.25"/>
    <row r="28202" hidden="1" x14ac:dyDescent="0.25"/>
    <row r="28203" hidden="1" x14ac:dyDescent="0.25"/>
    <row r="28204" hidden="1" x14ac:dyDescent="0.25"/>
    <row r="28205" hidden="1" x14ac:dyDescent="0.25"/>
    <row r="28206" hidden="1" x14ac:dyDescent="0.25"/>
    <row r="28207" hidden="1" x14ac:dyDescent="0.25"/>
    <row r="28208" hidden="1" x14ac:dyDescent="0.25"/>
    <row r="28209" hidden="1" x14ac:dyDescent="0.25"/>
    <row r="28210" hidden="1" x14ac:dyDescent="0.25"/>
    <row r="28211" hidden="1" x14ac:dyDescent="0.25"/>
    <row r="28212" hidden="1" x14ac:dyDescent="0.25"/>
    <row r="28213" hidden="1" x14ac:dyDescent="0.25"/>
    <row r="28214" hidden="1" x14ac:dyDescent="0.25"/>
    <row r="28215" hidden="1" x14ac:dyDescent="0.25"/>
    <row r="28216" hidden="1" x14ac:dyDescent="0.25"/>
    <row r="28217" hidden="1" x14ac:dyDescent="0.25"/>
    <row r="28218" hidden="1" x14ac:dyDescent="0.25"/>
    <row r="28219" hidden="1" x14ac:dyDescent="0.25"/>
    <row r="28220" hidden="1" x14ac:dyDescent="0.25"/>
    <row r="28221" hidden="1" x14ac:dyDescent="0.25"/>
    <row r="28222" hidden="1" x14ac:dyDescent="0.25"/>
    <row r="28223" hidden="1" x14ac:dyDescent="0.25"/>
    <row r="28224" hidden="1" x14ac:dyDescent="0.25"/>
    <row r="28225" hidden="1" x14ac:dyDescent="0.25"/>
    <row r="28226" hidden="1" x14ac:dyDescent="0.25"/>
    <row r="28227" hidden="1" x14ac:dyDescent="0.25"/>
    <row r="28228" hidden="1" x14ac:dyDescent="0.25"/>
    <row r="28229" hidden="1" x14ac:dyDescent="0.25"/>
    <row r="28230" hidden="1" x14ac:dyDescent="0.25"/>
    <row r="28231" hidden="1" x14ac:dyDescent="0.25"/>
    <row r="28232" hidden="1" x14ac:dyDescent="0.25"/>
    <row r="28233" hidden="1" x14ac:dyDescent="0.25"/>
    <row r="28234" hidden="1" x14ac:dyDescent="0.25"/>
    <row r="28235" hidden="1" x14ac:dyDescent="0.25"/>
    <row r="28236" hidden="1" x14ac:dyDescent="0.25"/>
    <row r="28237" hidden="1" x14ac:dyDescent="0.25"/>
    <row r="28238" hidden="1" x14ac:dyDescent="0.25"/>
    <row r="28239" hidden="1" x14ac:dyDescent="0.25"/>
    <row r="28240" hidden="1" x14ac:dyDescent="0.25"/>
    <row r="28241" hidden="1" x14ac:dyDescent="0.25"/>
    <row r="28242" hidden="1" x14ac:dyDescent="0.25"/>
    <row r="28243" hidden="1" x14ac:dyDescent="0.25"/>
    <row r="28244" hidden="1" x14ac:dyDescent="0.25"/>
    <row r="28245" hidden="1" x14ac:dyDescent="0.25"/>
    <row r="28246" hidden="1" x14ac:dyDescent="0.25"/>
    <row r="28247" hidden="1" x14ac:dyDescent="0.25"/>
    <row r="28248" hidden="1" x14ac:dyDescent="0.25"/>
    <row r="28249" hidden="1" x14ac:dyDescent="0.25"/>
    <row r="28250" hidden="1" x14ac:dyDescent="0.25"/>
    <row r="28251" hidden="1" x14ac:dyDescent="0.25"/>
    <row r="28252" hidden="1" x14ac:dyDescent="0.25"/>
    <row r="28253" hidden="1" x14ac:dyDescent="0.25"/>
    <row r="28254" hidden="1" x14ac:dyDescent="0.25"/>
    <row r="28255" hidden="1" x14ac:dyDescent="0.25"/>
    <row r="28256" hidden="1" x14ac:dyDescent="0.25"/>
    <row r="28257" hidden="1" x14ac:dyDescent="0.25"/>
    <row r="28258" hidden="1" x14ac:dyDescent="0.25"/>
    <row r="28259" hidden="1" x14ac:dyDescent="0.25"/>
    <row r="28260" hidden="1" x14ac:dyDescent="0.25"/>
    <row r="28261" hidden="1" x14ac:dyDescent="0.25"/>
    <row r="28262" hidden="1" x14ac:dyDescent="0.25"/>
    <row r="28263" hidden="1" x14ac:dyDescent="0.25"/>
    <row r="28264" hidden="1" x14ac:dyDescent="0.25"/>
    <row r="28265" hidden="1" x14ac:dyDescent="0.25"/>
    <row r="28266" hidden="1" x14ac:dyDescent="0.25"/>
    <row r="28267" hidden="1" x14ac:dyDescent="0.25"/>
    <row r="28268" hidden="1" x14ac:dyDescent="0.25"/>
    <row r="28269" hidden="1" x14ac:dyDescent="0.25"/>
    <row r="28270" hidden="1" x14ac:dyDescent="0.25"/>
    <row r="28271" hidden="1" x14ac:dyDescent="0.25"/>
    <row r="28272" hidden="1" x14ac:dyDescent="0.25"/>
    <row r="28273" hidden="1" x14ac:dyDescent="0.25"/>
    <row r="28274" hidden="1" x14ac:dyDescent="0.25"/>
    <row r="28275" hidden="1" x14ac:dyDescent="0.25"/>
    <row r="28276" hidden="1" x14ac:dyDescent="0.25"/>
    <row r="28277" hidden="1" x14ac:dyDescent="0.25"/>
    <row r="28278" hidden="1" x14ac:dyDescent="0.25"/>
    <row r="28279" hidden="1" x14ac:dyDescent="0.25"/>
    <row r="28280" hidden="1" x14ac:dyDescent="0.25"/>
    <row r="28281" hidden="1" x14ac:dyDescent="0.25"/>
    <row r="28282" hidden="1" x14ac:dyDescent="0.25"/>
    <row r="28283" hidden="1" x14ac:dyDescent="0.25"/>
    <row r="28284" hidden="1" x14ac:dyDescent="0.25"/>
    <row r="28285" hidden="1" x14ac:dyDescent="0.25"/>
    <row r="28286" hidden="1" x14ac:dyDescent="0.25"/>
    <row r="28287" hidden="1" x14ac:dyDescent="0.25"/>
    <row r="28288" hidden="1" x14ac:dyDescent="0.25"/>
    <row r="28289" hidden="1" x14ac:dyDescent="0.25"/>
    <row r="28290" hidden="1" x14ac:dyDescent="0.25"/>
    <row r="28291" hidden="1" x14ac:dyDescent="0.25"/>
    <row r="28292" hidden="1" x14ac:dyDescent="0.25"/>
    <row r="28293" hidden="1" x14ac:dyDescent="0.25"/>
    <row r="28294" hidden="1" x14ac:dyDescent="0.25"/>
    <row r="28295" hidden="1" x14ac:dyDescent="0.25"/>
    <row r="28296" hidden="1" x14ac:dyDescent="0.25"/>
    <row r="28297" hidden="1" x14ac:dyDescent="0.25"/>
    <row r="28298" hidden="1" x14ac:dyDescent="0.25"/>
    <row r="28299" hidden="1" x14ac:dyDescent="0.25"/>
    <row r="28300" hidden="1" x14ac:dyDescent="0.25"/>
    <row r="28301" hidden="1" x14ac:dyDescent="0.25"/>
    <row r="28302" hidden="1" x14ac:dyDescent="0.25"/>
    <row r="28303" hidden="1" x14ac:dyDescent="0.25"/>
    <row r="28304" hidden="1" x14ac:dyDescent="0.25"/>
    <row r="28305" hidden="1" x14ac:dyDescent="0.25"/>
    <row r="28306" hidden="1" x14ac:dyDescent="0.25"/>
    <row r="28307" hidden="1" x14ac:dyDescent="0.25"/>
    <row r="28308" hidden="1" x14ac:dyDescent="0.25"/>
    <row r="28309" hidden="1" x14ac:dyDescent="0.25"/>
    <row r="28310" hidden="1" x14ac:dyDescent="0.25"/>
    <row r="28311" hidden="1" x14ac:dyDescent="0.25"/>
    <row r="28312" hidden="1" x14ac:dyDescent="0.25"/>
    <row r="28313" hidden="1" x14ac:dyDescent="0.25"/>
    <row r="28314" hidden="1" x14ac:dyDescent="0.25"/>
    <row r="28315" hidden="1" x14ac:dyDescent="0.25"/>
    <row r="28316" hidden="1" x14ac:dyDescent="0.25"/>
    <row r="28317" hidden="1" x14ac:dyDescent="0.25"/>
    <row r="28318" hidden="1" x14ac:dyDescent="0.25"/>
    <row r="28319" hidden="1" x14ac:dyDescent="0.25"/>
    <row r="28320" hidden="1" x14ac:dyDescent="0.25"/>
    <row r="28321" hidden="1" x14ac:dyDescent="0.25"/>
    <row r="28322" hidden="1" x14ac:dyDescent="0.25"/>
    <row r="28323" hidden="1" x14ac:dyDescent="0.25"/>
    <row r="28324" hidden="1" x14ac:dyDescent="0.25"/>
    <row r="28325" hidden="1" x14ac:dyDescent="0.25"/>
    <row r="28326" hidden="1" x14ac:dyDescent="0.25"/>
    <row r="28327" hidden="1" x14ac:dyDescent="0.25"/>
    <row r="28328" hidden="1" x14ac:dyDescent="0.25"/>
    <row r="28329" hidden="1" x14ac:dyDescent="0.25"/>
    <row r="28330" hidden="1" x14ac:dyDescent="0.25"/>
    <row r="28331" hidden="1" x14ac:dyDescent="0.25"/>
    <row r="28332" hidden="1" x14ac:dyDescent="0.25"/>
    <row r="28333" hidden="1" x14ac:dyDescent="0.25"/>
    <row r="28334" hidden="1" x14ac:dyDescent="0.25"/>
    <row r="28335" hidden="1" x14ac:dyDescent="0.25"/>
    <row r="28336" hidden="1" x14ac:dyDescent="0.25"/>
    <row r="28337" hidden="1" x14ac:dyDescent="0.25"/>
    <row r="28338" hidden="1" x14ac:dyDescent="0.25"/>
    <row r="28339" hidden="1" x14ac:dyDescent="0.25"/>
    <row r="28340" hidden="1" x14ac:dyDescent="0.25"/>
    <row r="28341" hidden="1" x14ac:dyDescent="0.25"/>
    <row r="28342" hidden="1" x14ac:dyDescent="0.25"/>
    <row r="28343" hidden="1" x14ac:dyDescent="0.25"/>
    <row r="28344" hidden="1" x14ac:dyDescent="0.25"/>
    <row r="28345" hidden="1" x14ac:dyDescent="0.25"/>
    <row r="28346" hidden="1" x14ac:dyDescent="0.25"/>
    <row r="28347" hidden="1" x14ac:dyDescent="0.25"/>
    <row r="28348" hidden="1" x14ac:dyDescent="0.25"/>
    <row r="28349" hidden="1" x14ac:dyDescent="0.25"/>
    <row r="28350" hidden="1" x14ac:dyDescent="0.25"/>
    <row r="28351" hidden="1" x14ac:dyDescent="0.25"/>
    <row r="28352" hidden="1" x14ac:dyDescent="0.25"/>
    <row r="28353" hidden="1" x14ac:dyDescent="0.25"/>
    <row r="28354" hidden="1" x14ac:dyDescent="0.25"/>
    <row r="28355" hidden="1" x14ac:dyDescent="0.25"/>
    <row r="28356" hidden="1" x14ac:dyDescent="0.25"/>
    <row r="28357" hidden="1" x14ac:dyDescent="0.25"/>
    <row r="28358" hidden="1" x14ac:dyDescent="0.25"/>
    <row r="28359" hidden="1" x14ac:dyDescent="0.25"/>
    <row r="28360" hidden="1" x14ac:dyDescent="0.25"/>
    <row r="28361" hidden="1" x14ac:dyDescent="0.25"/>
    <row r="28362" hidden="1" x14ac:dyDescent="0.25"/>
    <row r="28363" hidden="1" x14ac:dyDescent="0.25"/>
    <row r="28364" hidden="1" x14ac:dyDescent="0.25"/>
    <row r="28365" hidden="1" x14ac:dyDescent="0.25"/>
    <row r="28366" hidden="1" x14ac:dyDescent="0.25"/>
    <row r="28367" hidden="1" x14ac:dyDescent="0.25"/>
    <row r="28368" hidden="1" x14ac:dyDescent="0.25"/>
    <row r="28369" hidden="1" x14ac:dyDescent="0.25"/>
    <row r="28370" hidden="1" x14ac:dyDescent="0.25"/>
    <row r="28371" hidden="1" x14ac:dyDescent="0.25"/>
    <row r="28372" hidden="1" x14ac:dyDescent="0.25"/>
    <row r="28373" hidden="1" x14ac:dyDescent="0.25"/>
    <row r="28374" hidden="1" x14ac:dyDescent="0.25"/>
    <row r="28375" hidden="1" x14ac:dyDescent="0.25"/>
    <row r="28376" hidden="1" x14ac:dyDescent="0.25"/>
    <row r="28377" hidden="1" x14ac:dyDescent="0.25"/>
    <row r="28378" hidden="1" x14ac:dyDescent="0.25"/>
    <row r="28379" hidden="1" x14ac:dyDescent="0.25"/>
    <row r="28380" hidden="1" x14ac:dyDescent="0.25"/>
    <row r="28381" hidden="1" x14ac:dyDescent="0.25"/>
    <row r="28382" hidden="1" x14ac:dyDescent="0.25"/>
    <row r="28383" hidden="1" x14ac:dyDescent="0.25"/>
    <row r="28384" hidden="1" x14ac:dyDescent="0.25"/>
    <row r="28385" hidden="1" x14ac:dyDescent="0.25"/>
    <row r="28386" hidden="1" x14ac:dyDescent="0.25"/>
    <row r="28387" hidden="1" x14ac:dyDescent="0.25"/>
    <row r="28388" hidden="1" x14ac:dyDescent="0.25"/>
    <row r="28389" hidden="1" x14ac:dyDescent="0.25"/>
    <row r="28390" hidden="1" x14ac:dyDescent="0.25"/>
    <row r="28391" hidden="1" x14ac:dyDescent="0.25"/>
    <row r="28392" hidden="1" x14ac:dyDescent="0.25"/>
    <row r="28393" hidden="1" x14ac:dyDescent="0.25"/>
    <row r="28394" hidden="1" x14ac:dyDescent="0.25"/>
    <row r="28395" hidden="1" x14ac:dyDescent="0.25"/>
    <row r="28396" hidden="1" x14ac:dyDescent="0.25"/>
    <row r="28397" hidden="1" x14ac:dyDescent="0.25"/>
    <row r="28398" hidden="1" x14ac:dyDescent="0.25"/>
    <row r="28399" hidden="1" x14ac:dyDescent="0.25"/>
    <row r="28400" hidden="1" x14ac:dyDescent="0.25"/>
    <row r="28401" hidden="1" x14ac:dyDescent="0.25"/>
    <row r="28402" hidden="1" x14ac:dyDescent="0.25"/>
    <row r="28403" hidden="1" x14ac:dyDescent="0.25"/>
    <row r="28404" hidden="1" x14ac:dyDescent="0.25"/>
    <row r="28405" hidden="1" x14ac:dyDescent="0.25"/>
    <row r="28406" hidden="1" x14ac:dyDescent="0.25"/>
    <row r="28407" hidden="1" x14ac:dyDescent="0.25"/>
    <row r="28408" hidden="1" x14ac:dyDescent="0.25"/>
    <row r="28409" hidden="1" x14ac:dyDescent="0.25"/>
    <row r="28410" hidden="1" x14ac:dyDescent="0.25"/>
    <row r="28411" hidden="1" x14ac:dyDescent="0.25"/>
    <row r="28412" hidden="1" x14ac:dyDescent="0.25"/>
    <row r="28413" hidden="1" x14ac:dyDescent="0.25"/>
    <row r="28414" hidden="1" x14ac:dyDescent="0.25"/>
    <row r="28415" hidden="1" x14ac:dyDescent="0.25"/>
    <row r="28416" hidden="1" x14ac:dyDescent="0.25"/>
    <row r="28417" hidden="1" x14ac:dyDescent="0.25"/>
    <row r="28418" hidden="1" x14ac:dyDescent="0.25"/>
    <row r="28419" hidden="1" x14ac:dyDescent="0.25"/>
    <row r="28420" hidden="1" x14ac:dyDescent="0.25"/>
    <row r="28421" hidden="1" x14ac:dyDescent="0.25"/>
    <row r="28422" hidden="1" x14ac:dyDescent="0.25"/>
    <row r="28423" hidden="1" x14ac:dyDescent="0.25"/>
    <row r="28424" hidden="1" x14ac:dyDescent="0.25"/>
    <row r="28425" hidden="1" x14ac:dyDescent="0.25"/>
    <row r="28426" hidden="1" x14ac:dyDescent="0.25"/>
    <row r="28427" hidden="1" x14ac:dyDescent="0.25"/>
    <row r="28428" hidden="1" x14ac:dyDescent="0.25"/>
    <row r="28429" hidden="1" x14ac:dyDescent="0.25"/>
    <row r="28430" hidden="1" x14ac:dyDescent="0.25"/>
    <row r="28431" hidden="1" x14ac:dyDescent="0.25"/>
    <row r="28432" hidden="1" x14ac:dyDescent="0.25"/>
    <row r="28433" hidden="1" x14ac:dyDescent="0.25"/>
    <row r="28434" hidden="1" x14ac:dyDescent="0.25"/>
    <row r="28435" hidden="1" x14ac:dyDescent="0.25"/>
    <row r="28436" hidden="1" x14ac:dyDescent="0.25"/>
    <row r="28437" hidden="1" x14ac:dyDescent="0.25"/>
    <row r="28438" hidden="1" x14ac:dyDescent="0.25"/>
    <row r="28439" hidden="1" x14ac:dyDescent="0.25"/>
    <row r="28440" hidden="1" x14ac:dyDescent="0.25"/>
    <row r="28441" hidden="1" x14ac:dyDescent="0.25"/>
    <row r="28442" hidden="1" x14ac:dyDescent="0.25"/>
    <row r="28443" hidden="1" x14ac:dyDescent="0.25"/>
    <row r="28444" hidden="1" x14ac:dyDescent="0.25"/>
    <row r="28445" hidden="1" x14ac:dyDescent="0.25"/>
    <row r="28446" hidden="1" x14ac:dyDescent="0.25"/>
    <row r="28447" hidden="1" x14ac:dyDescent="0.25"/>
    <row r="28448" hidden="1" x14ac:dyDescent="0.25"/>
    <row r="28449" hidden="1" x14ac:dyDescent="0.25"/>
    <row r="28450" hidden="1" x14ac:dyDescent="0.25"/>
    <row r="28451" hidden="1" x14ac:dyDescent="0.25"/>
    <row r="28452" hidden="1" x14ac:dyDescent="0.25"/>
    <row r="28453" hidden="1" x14ac:dyDescent="0.25"/>
    <row r="28454" hidden="1" x14ac:dyDescent="0.25"/>
    <row r="28455" hidden="1" x14ac:dyDescent="0.25"/>
    <row r="28456" hidden="1" x14ac:dyDescent="0.25"/>
    <row r="28457" hidden="1" x14ac:dyDescent="0.25"/>
    <row r="28458" hidden="1" x14ac:dyDescent="0.25"/>
    <row r="28459" hidden="1" x14ac:dyDescent="0.25"/>
    <row r="28460" hidden="1" x14ac:dyDescent="0.25"/>
    <row r="28461" hidden="1" x14ac:dyDescent="0.25"/>
    <row r="28462" hidden="1" x14ac:dyDescent="0.25"/>
    <row r="28463" hidden="1" x14ac:dyDescent="0.25"/>
    <row r="28464" hidden="1" x14ac:dyDescent="0.25"/>
    <row r="28465" hidden="1" x14ac:dyDescent="0.25"/>
    <row r="28466" hidden="1" x14ac:dyDescent="0.25"/>
    <row r="28467" hidden="1" x14ac:dyDescent="0.25"/>
    <row r="28468" hidden="1" x14ac:dyDescent="0.25"/>
    <row r="28469" hidden="1" x14ac:dyDescent="0.25"/>
    <row r="28470" hidden="1" x14ac:dyDescent="0.25"/>
    <row r="28471" hidden="1" x14ac:dyDescent="0.25"/>
    <row r="28472" hidden="1" x14ac:dyDescent="0.25"/>
    <row r="28473" hidden="1" x14ac:dyDescent="0.25"/>
    <row r="28474" hidden="1" x14ac:dyDescent="0.25"/>
    <row r="28475" hidden="1" x14ac:dyDescent="0.25"/>
    <row r="28476" hidden="1" x14ac:dyDescent="0.25"/>
    <row r="28477" hidden="1" x14ac:dyDescent="0.25"/>
    <row r="28478" hidden="1" x14ac:dyDescent="0.25"/>
    <row r="28479" hidden="1" x14ac:dyDescent="0.25"/>
    <row r="28480" hidden="1" x14ac:dyDescent="0.25"/>
    <row r="28481" hidden="1" x14ac:dyDescent="0.25"/>
    <row r="28482" hidden="1" x14ac:dyDescent="0.25"/>
    <row r="28483" hidden="1" x14ac:dyDescent="0.25"/>
    <row r="28484" hidden="1" x14ac:dyDescent="0.25"/>
    <row r="28485" hidden="1" x14ac:dyDescent="0.25"/>
    <row r="28486" hidden="1" x14ac:dyDescent="0.25"/>
    <row r="28487" hidden="1" x14ac:dyDescent="0.25"/>
    <row r="28488" hidden="1" x14ac:dyDescent="0.25"/>
    <row r="28489" hidden="1" x14ac:dyDescent="0.25"/>
    <row r="28490" hidden="1" x14ac:dyDescent="0.25"/>
    <row r="28491" hidden="1" x14ac:dyDescent="0.25"/>
    <row r="28492" hidden="1" x14ac:dyDescent="0.25"/>
    <row r="28493" hidden="1" x14ac:dyDescent="0.25"/>
    <row r="28494" hidden="1" x14ac:dyDescent="0.25"/>
    <row r="28495" hidden="1" x14ac:dyDescent="0.25"/>
    <row r="28496" hidden="1" x14ac:dyDescent="0.25"/>
    <row r="28497" hidden="1" x14ac:dyDescent="0.25"/>
    <row r="28498" hidden="1" x14ac:dyDescent="0.25"/>
    <row r="28499" hidden="1" x14ac:dyDescent="0.25"/>
    <row r="28500" hidden="1" x14ac:dyDescent="0.25"/>
    <row r="28501" hidden="1" x14ac:dyDescent="0.25"/>
    <row r="28502" hidden="1" x14ac:dyDescent="0.25"/>
    <row r="28503" hidden="1" x14ac:dyDescent="0.25"/>
    <row r="28504" hidden="1" x14ac:dyDescent="0.25"/>
    <row r="28505" hidden="1" x14ac:dyDescent="0.25"/>
    <row r="28506" hidden="1" x14ac:dyDescent="0.25"/>
    <row r="28507" ht="38.25" hidden="1" customHeight="1" x14ac:dyDescent="0.25"/>
    <row r="28508" hidden="1" x14ac:dyDescent="0.25"/>
    <row r="28509" hidden="1" x14ac:dyDescent="0.25"/>
    <row r="28510" hidden="1" x14ac:dyDescent="0.25"/>
    <row r="28511" hidden="1" x14ac:dyDescent="0.25"/>
    <row r="28512" hidden="1" x14ac:dyDescent="0.25"/>
    <row r="28513" hidden="1" x14ac:dyDescent="0.25"/>
    <row r="28514" hidden="1" x14ac:dyDescent="0.25"/>
    <row r="28515" hidden="1" x14ac:dyDescent="0.25"/>
    <row r="28516" hidden="1" x14ac:dyDescent="0.25"/>
    <row r="28517" hidden="1" x14ac:dyDescent="0.25"/>
    <row r="28518" hidden="1" x14ac:dyDescent="0.25"/>
    <row r="28519" hidden="1" x14ac:dyDescent="0.25"/>
    <row r="28520" hidden="1" x14ac:dyDescent="0.25"/>
    <row r="28521" hidden="1" x14ac:dyDescent="0.25"/>
    <row r="28522" hidden="1" x14ac:dyDescent="0.25"/>
    <row r="28523" hidden="1" x14ac:dyDescent="0.25"/>
    <row r="28524" hidden="1" x14ac:dyDescent="0.25"/>
    <row r="28525" hidden="1" x14ac:dyDescent="0.25"/>
    <row r="28526" hidden="1" x14ac:dyDescent="0.25"/>
    <row r="28527" hidden="1" x14ac:dyDescent="0.25"/>
    <row r="28528" hidden="1" x14ac:dyDescent="0.25"/>
    <row r="28529" hidden="1" x14ac:dyDescent="0.25"/>
    <row r="28530" hidden="1" x14ac:dyDescent="0.25"/>
    <row r="28531" hidden="1" x14ac:dyDescent="0.25"/>
    <row r="28532" hidden="1" x14ac:dyDescent="0.25"/>
    <row r="28533" hidden="1" x14ac:dyDescent="0.25"/>
    <row r="28534" hidden="1" x14ac:dyDescent="0.25"/>
    <row r="28535" hidden="1" x14ac:dyDescent="0.25"/>
    <row r="28536" hidden="1" x14ac:dyDescent="0.25"/>
    <row r="28537" hidden="1" x14ac:dyDescent="0.25"/>
    <row r="28538" hidden="1" x14ac:dyDescent="0.25"/>
    <row r="28539" hidden="1" x14ac:dyDescent="0.25"/>
    <row r="28540" hidden="1" x14ac:dyDescent="0.25"/>
    <row r="28541" hidden="1" x14ac:dyDescent="0.25"/>
    <row r="28542" hidden="1" x14ac:dyDescent="0.25"/>
    <row r="28543" hidden="1" x14ac:dyDescent="0.25"/>
    <row r="28544" hidden="1" x14ac:dyDescent="0.25"/>
    <row r="28545" hidden="1" x14ac:dyDescent="0.25"/>
    <row r="28546" hidden="1" x14ac:dyDescent="0.25"/>
    <row r="28547" hidden="1" x14ac:dyDescent="0.25"/>
    <row r="28548" hidden="1" x14ac:dyDescent="0.25"/>
    <row r="28549" hidden="1" x14ac:dyDescent="0.25"/>
    <row r="28550" hidden="1" x14ac:dyDescent="0.25"/>
    <row r="28551" hidden="1" x14ac:dyDescent="0.25"/>
    <row r="28552" hidden="1" x14ac:dyDescent="0.25"/>
    <row r="28553" hidden="1" x14ac:dyDescent="0.25"/>
    <row r="28554" hidden="1" x14ac:dyDescent="0.25"/>
    <row r="28555" hidden="1" x14ac:dyDescent="0.25"/>
    <row r="28556" hidden="1" x14ac:dyDescent="0.25"/>
    <row r="28557" hidden="1" x14ac:dyDescent="0.25"/>
    <row r="28558" hidden="1" x14ac:dyDescent="0.25"/>
    <row r="28559" hidden="1" x14ac:dyDescent="0.25"/>
    <row r="28560" hidden="1" x14ac:dyDescent="0.25"/>
    <row r="28561" hidden="1" x14ac:dyDescent="0.25"/>
    <row r="28562" hidden="1" x14ac:dyDescent="0.25"/>
    <row r="28563" hidden="1" x14ac:dyDescent="0.25"/>
    <row r="28564" hidden="1" x14ac:dyDescent="0.25"/>
    <row r="28565" hidden="1" x14ac:dyDescent="0.25"/>
    <row r="28566" hidden="1" x14ac:dyDescent="0.25"/>
    <row r="28567" hidden="1" x14ac:dyDescent="0.25"/>
    <row r="28568" hidden="1" x14ac:dyDescent="0.25"/>
    <row r="28569" hidden="1" x14ac:dyDescent="0.25"/>
    <row r="28570" hidden="1" x14ac:dyDescent="0.25"/>
    <row r="28571" hidden="1" x14ac:dyDescent="0.25"/>
    <row r="28572" hidden="1" x14ac:dyDescent="0.25"/>
    <row r="28573" hidden="1" x14ac:dyDescent="0.25"/>
    <row r="28574" hidden="1" x14ac:dyDescent="0.25"/>
    <row r="28575" hidden="1" x14ac:dyDescent="0.25"/>
    <row r="28576" hidden="1" x14ac:dyDescent="0.25"/>
    <row r="28577" hidden="1" x14ac:dyDescent="0.25"/>
    <row r="28578" hidden="1" x14ac:dyDescent="0.25"/>
    <row r="28579" hidden="1" x14ac:dyDescent="0.25"/>
    <row r="28580" hidden="1" x14ac:dyDescent="0.25"/>
    <row r="28581" hidden="1" x14ac:dyDescent="0.25"/>
    <row r="28582" hidden="1" x14ac:dyDescent="0.25"/>
    <row r="28583" hidden="1" x14ac:dyDescent="0.25"/>
    <row r="28584" hidden="1" x14ac:dyDescent="0.25"/>
    <row r="28585" hidden="1" x14ac:dyDescent="0.25"/>
    <row r="28586" hidden="1" x14ac:dyDescent="0.25"/>
    <row r="28587" hidden="1" x14ac:dyDescent="0.25"/>
    <row r="28588" hidden="1" x14ac:dyDescent="0.25"/>
    <row r="28589" hidden="1" x14ac:dyDescent="0.25"/>
    <row r="28590" hidden="1" x14ac:dyDescent="0.25"/>
    <row r="28591" hidden="1" x14ac:dyDescent="0.25"/>
    <row r="28592" hidden="1" x14ac:dyDescent="0.25"/>
    <row r="28593" hidden="1" x14ac:dyDescent="0.25"/>
    <row r="28594" hidden="1" x14ac:dyDescent="0.25"/>
    <row r="28595" hidden="1" x14ac:dyDescent="0.25"/>
    <row r="28596" hidden="1" x14ac:dyDescent="0.25"/>
    <row r="28597" ht="30" hidden="1" customHeight="1" x14ac:dyDescent="0.25"/>
    <row r="28598" hidden="1" x14ac:dyDescent="0.25"/>
    <row r="28599" hidden="1" x14ac:dyDescent="0.25"/>
    <row r="28600" hidden="1" x14ac:dyDescent="0.25"/>
    <row r="28601" hidden="1" x14ac:dyDescent="0.25"/>
    <row r="28602" hidden="1" x14ac:dyDescent="0.25"/>
    <row r="28603" hidden="1" x14ac:dyDescent="0.25"/>
    <row r="28604" hidden="1" x14ac:dyDescent="0.25"/>
    <row r="28605" hidden="1" x14ac:dyDescent="0.25"/>
    <row r="28606" hidden="1" x14ac:dyDescent="0.25"/>
    <row r="28607" hidden="1" x14ac:dyDescent="0.25"/>
    <row r="28608" hidden="1" x14ac:dyDescent="0.25"/>
    <row r="28609" hidden="1" x14ac:dyDescent="0.25"/>
    <row r="28610" hidden="1" x14ac:dyDescent="0.25"/>
    <row r="28611" hidden="1" x14ac:dyDescent="0.25"/>
    <row r="28612" hidden="1" x14ac:dyDescent="0.25"/>
    <row r="28613" hidden="1" x14ac:dyDescent="0.25"/>
    <row r="28614" hidden="1" x14ac:dyDescent="0.25"/>
    <row r="28615" hidden="1" x14ac:dyDescent="0.25"/>
    <row r="28616" hidden="1" x14ac:dyDescent="0.25"/>
    <row r="28617" hidden="1" x14ac:dyDescent="0.25"/>
    <row r="28618" hidden="1" x14ac:dyDescent="0.25"/>
    <row r="28619" hidden="1" x14ac:dyDescent="0.25"/>
    <row r="28620" hidden="1" x14ac:dyDescent="0.25"/>
    <row r="28621" hidden="1" x14ac:dyDescent="0.25"/>
    <row r="28622" hidden="1" x14ac:dyDescent="0.25"/>
    <row r="28623" hidden="1" x14ac:dyDescent="0.25"/>
    <row r="28624" hidden="1" x14ac:dyDescent="0.25"/>
    <row r="28625" hidden="1" x14ac:dyDescent="0.25"/>
    <row r="28626" hidden="1" x14ac:dyDescent="0.25"/>
    <row r="28627" hidden="1" x14ac:dyDescent="0.25"/>
    <row r="28628" hidden="1" x14ac:dyDescent="0.25"/>
    <row r="28629" hidden="1" x14ac:dyDescent="0.25"/>
    <row r="28630" hidden="1" x14ac:dyDescent="0.25"/>
    <row r="28631" hidden="1" x14ac:dyDescent="0.25"/>
    <row r="28632" hidden="1" x14ac:dyDescent="0.25"/>
    <row r="28633" hidden="1" x14ac:dyDescent="0.25"/>
    <row r="28634" hidden="1" x14ac:dyDescent="0.25"/>
    <row r="28635" hidden="1" x14ac:dyDescent="0.25"/>
    <row r="28636" hidden="1" x14ac:dyDescent="0.25"/>
    <row r="28637" hidden="1" x14ac:dyDescent="0.25"/>
    <row r="28638" hidden="1" x14ac:dyDescent="0.25"/>
    <row r="28639" hidden="1" x14ac:dyDescent="0.25"/>
    <row r="28640" hidden="1" x14ac:dyDescent="0.25"/>
    <row r="28641" hidden="1" x14ac:dyDescent="0.25"/>
    <row r="28642" hidden="1" x14ac:dyDescent="0.25"/>
    <row r="28643" hidden="1" x14ac:dyDescent="0.25"/>
    <row r="28644" hidden="1" x14ac:dyDescent="0.25"/>
    <row r="28645" hidden="1" x14ac:dyDescent="0.25"/>
    <row r="28646" hidden="1" x14ac:dyDescent="0.25"/>
    <row r="28647" hidden="1" x14ac:dyDescent="0.25"/>
    <row r="28648" hidden="1" x14ac:dyDescent="0.25"/>
    <row r="28649" hidden="1" x14ac:dyDescent="0.25"/>
    <row r="28650" hidden="1" x14ac:dyDescent="0.25"/>
    <row r="28651" hidden="1" x14ac:dyDescent="0.25"/>
    <row r="28652" hidden="1" x14ac:dyDescent="0.25"/>
    <row r="28653" hidden="1" x14ac:dyDescent="0.25"/>
    <row r="28654" hidden="1" x14ac:dyDescent="0.25"/>
    <row r="28655" hidden="1" x14ac:dyDescent="0.25"/>
    <row r="28656" hidden="1" x14ac:dyDescent="0.25"/>
    <row r="28657" hidden="1" x14ac:dyDescent="0.25"/>
    <row r="28658" hidden="1" x14ac:dyDescent="0.25"/>
    <row r="28659" hidden="1" x14ac:dyDescent="0.25"/>
    <row r="28660" hidden="1" x14ac:dyDescent="0.25"/>
    <row r="28661" hidden="1" x14ac:dyDescent="0.25"/>
    <row r="28662" hidden="1" x14ac:dyDescent="0.25"/>
    <row r="28663" hidden="1" x14ac:dyDescent="0.25"/>
    <row r="28664" hidden="1" x14ac:dyDescent="0.25"/>
    <row r="28665" hidden="1" x14ac:dyDescent="0.25"/>
    <row r="28666" hidden="1" x14ac:dyDescent="0.25"/>
    <row r="28667" hidden="1" x14ac:dyDescent="0.25"/>
    <row r="28668" hidden="1" x14ac:dyDescent="0.25"/>
    <row r="28669" hidden="1" x14ac:dyDescent="0.25"/>
    <row r="28670" hidden="1" x14ac:dyDescent="0.25"/>
    <row r="28671" hidden="1" x14ac:dyDescent="0.25"/>
    <row r="28672" hidden="1" x14ac:dyDescent="0.25"/>
    <row r="28673" hidden="1" x14ac:dyDescent="0.25"/>
    <row r="28674" hidden="1" x14ac:dyDescent="0.25"/>
    <row r="28675" hidden="1" x14ac:dyDescent="0.25"/>
    <row r="28676" hidden="1" x14ac:dyDescent="0.25"/>
    <row r="28677" hidden="1" x14ac:dyDescent="0.25"/>
    <row r="28678" hidden="1" x14ac:dyDescent="0.25"/>
    <row r="28679" hidden="1" x14ac:dyDescent="0.25"/>
    <row r="28680" hidden="1" x14ac:dyDescent="0.25"/>
    <row r="28681" hidden="1" x14ac:dyDescent="0.25"/>
    <row r="28682" hidden="1" x14ac:dyDescent="0.25"/>
    <row r="28683" hidden="1" x14ac:dyDescent="0.25"/>
    <row r="28684" hidden="1" x14ac:dyDescent="0.25"/>
    <row r="28685" hidden="1" x14ac:dyDescent="0.25"/>
    <row r="28686" hidden="1" x14ac:dyDescent="0.25"/>
    <row r="28687" hidden="1" x14ac:dyDescent="0.25"/>
    <row r="28688" hidden="1" x14ac:dyDescent="0.25"/>
    <row r="28689" hidden="1" x14ac:dyDescent="0.25"/>
    <row r="28690" hidden="1" x14ac:dyDescent="0.25"/>
    <row r="28691" hidden="1" x14ac:dyDescent="0.25"/>
    <row r="28692" hidden="1" x14ac:dyDescent="0.25"/>
    <row r="28693" hidden="1" x14ac:dyDescent="0.25"/>
    <row r="28694" hidden="1" x14ac:dyDescent="0.25"/>
    <row r="28695" hidden="1" x14ac:dyDescent="0.25"/>
    <row r="28696" hidden="1" x14ac:dyDescent="0.25"/>
    <row r="28697" hidden="1" x14ac:dyDescent="0.25"/>
    <row r="28698" hidden="1" x14ac:dyDescent="0.25"/>
    <row r="28699" hidden="1" x14ac:dyDescent="0.25"/>
    <row r="28700" hidden="1" x14ac:dyDescent="0.25"/>
    <row r="28701" hidden="1" x14ac:dyDescent="0.25"/>
    <row r="28702" hidden="1" x14ac:dyDescent="0.25"/>
    <row r="28703" hidden="1" x14ac:dyDescent="0.25"/>
    <row r="28704" hidden="1" x14ac:dyDescent="0.25"/>
    <row r="28705" hidden="1" x14ac:dyDescent="0.25"/>
    <row r="28706" hidden="1" x14ac:dyDescent="0.25"/>
    <row r="28707" hidden="1" x14ac:dyDescent="0.25"/>
    <row r="28708" hidden="1" x14ac:dyDescent="0.25"/>
    <row r="28709" hidden="1" x14ac:dyDescent="0.25"/>
    <row r="28710" hidden="1" x14ac:dyDescent="0.25"/>
    <row r="28711" hidden="1" x14ac:dyDescent="0.25"/>
    <row r="28712" hidden="1" x14ac:dyDescent="0.25"/>
    <row r="28713" hidden="1" x14ac:dyDescent="0.25"/>
    <row r="28714" hidden="1" x14ac:dyDescent="0.25"/>
    <row r="28715" hidden="1" x14ac:dyDescent="0.25"/>
    <row r="28716" hidden="1" x14ac:dyDescent="0.25"/>
    <row r="28717" hidden="1" x14ac:dyDescent="0.25"/>
    <row r="28718" hidden="1" x14ac:dyDescent="0.25"/>
    <row r="28719" hidden="1" x14ac:dyDescent="0.25"/>
    <row r="28720" hidden="1" x14ac:dyDescent="0.25"/>
    <row r="28721" hidden="1" x14ac:dyDescent="0.25"/>
    <row r="28722" hidden="1" x14ac:dyDescent="0.25"/>
    <row r="28723" hidden="1" x14ac:dyDescent="0.25"/>
    <row r="28724" hidden="1" x14ac:dyDescent="0.25"/>
    <row r="28725" hidden="1" x14ac:dyDescent="0.25"/>
    <row r="28726" hidden="1" x14ac:dyDescent="0.25"/>
    <row r="28727" hidden="1" x14ac:dyDescent="0.25"/>
    <row r="28728" hidden="1" x14ac:dyDescent="0.25"/>
    <row r="28729" hidden="1" x14ac:dyDescent="0.25"/>
    <row r="28730" hidden="1" x14ac:dyDescent="0.25"/>
    <row r="28731" hidden="1" x14ac:dyDescent="0.25"/>
    <row r="28732" hidden="1" x14ac:dyDescent="0.25"/>
    <row r="28733" hidden="1" x14ac:dyDescent="0.25"/>
    <row r="28734" hidden="1" x14ac:dyDescent="0.25"/>
    <row r="28735" hidden="1" x14ac:dyDescent="0.25"/>
    <row r="28736" hidden="1" x14ac:dyDescent="0.25"/>
    <row r="28737" hidden="1" x14ac:dyDescent="0.25"/>
    <row r="28738" hidden="1" x14ac:dyDescent="0.25"/>
    <row r="28739" hidden="1" x14ac:dyDescent="0.25"/>
    <row r="28740" hidden="1" x14ac:dyDescent="0.25"/>
    <row r="28741" hidden="1" x14ac:dyDescent="0.25"/>
    <row r="28742" hidden="1" x14ac:dyDescent="0.25"/>
    <row r="28743" hidden="1" x14ac:dyDescent="0.25"/>
    <row r="28744" hidden="1" x14ac:dyDescent="0.25"/>
    <row r="28745" hidden="1" x14ac:dyDescent="0.25"/>
    <row r="28746" hidden="1" x14ac:dyDescent="0.25"/>
    <row r="28747" hidden="1" x14ac:dyDescent="0.25"/>
    <row r="28748" hidden="1" x14ac:dyDescent="0.25"/>
    <row r="28749" hidden="1" x14ac:dyDescent="0.25"/>
    <row r="28750" hidden="1" x14ac:dyDescent="0.25"/>
    <row r="28751" hidden="1" x14ac:dyDescent="0.25"/>
    <row r="28752" hidden="1" x14ac:dyDescent="0.25"/>
    <row r="28753" hidden="1" x14ac:dyDescent="0.25"/>
    <row r="28754" hidden="1" x14ac:dyDescent="0.25"/>
    <row r="28755" hidden="1" x14ac:dyDescent="0.25"/>
    <row r="28756" hidden="1" x14ac:dyDescent="0.25"/>
    <row r="28757" hidden="1" x14ac:dyDescent="0.25"/>
    <row r="28758" hidden="1" x14ac:dyDescent="0.25"/>
    <row r="28759" hidden="1" x14ac:dyDescent="0.25"/>
    <row r="28760" hidden="1" x14ac:dyDescent="0.25"/>
    <row r="28761" hidden="1" x14ac:dyDescent="0.25"/>
    <row r="28762" hidden="1" x14ac:dyDescent="0.25"/>
    <row r="28763" hidden="1" x14ac:dyDescent="0.25"/>
    <row r="28764" hidden="1" x14ac:dyDescent="0.25"/>
    <row r="28765" hidden="1" x14ac:dyDescent="0.25"/>
    <row r="28766" hidden="1" x14ac:dyDescent="0.25"/>
    <row r="28767" hidden="1" x14ac:dyDescent="0.25"/>
    <row r="28768" hidden="1" x14ac:dyDescent="0.25"/>
    <row r="28769" hidden="1" x14ac:dyDescent="0.25"/>
    <row r="28770" hidden="1" x14ac:dyDescent="0.25"/>
    <row r="28771" hidden="1" x14ac:dyDescent="0.25"/>
    <row r="28772" hidden="1" x14ac:dyDescent="0.25"/>
    <row r="28773" hidden="1" x14ac:dyDescent="0.25"/>
    <row r="28774" hidden="1" x14ac:dyDescent="0.25"/>
    <row r="28775" hidden="1" x14ac:dyDescent="0.25"/>
    <row r="28776" hidden="1" x14ac:dyDescent="0.25"/>
    <row r="28777" hidden="1" x14ac:dyDescent="0.25"/>
    <row r="28778" hidden="1" x14ac:dyDescent="0.25"/>
    <row r="28779" hidden="1" x14ac:dyDescent="0.25"/>
    <row r="28780" hidden="1" x14ac:dyDescent="0.25"/>
    <row r="28781" hidden="1" x14ac:dyDescent="0.25"/>
    <row r="28782" hidden="1" x14ac:dyDescent="0.25"/>
    <row r="28783" hidden="1" x14ac:dyDescent="0.25"/>
    <row r="28784" hidden="1" x14ac:dyDescent="0.25"/>
    <row r="28785" hidden="1" x14ac:dyDescent="0.25"/>
    <row r="28786" hidden="1" x14ac:dyDescent="0.25"/>
    <row r="28787" hidden="1" x14ac:dyDescent="0.25"/>
    <row r="28788" hidden="1" x14ac:dyDescent="0.25"/>
    <row r="28789" hidden="1" x14ac:dyDescent="0.25"/>
    <row r="28790" hidden="1" x14ac:dyDescent="0.25"/>
    <row r="28791" hidden="1" x14ac:dyDescent="0.25"/>
    <row r="28792" hidden="1" x14ac:dyDescent="0.25"/>
    <row r="28793" hidden="1" x14ac:dyDescent="0.25"/>
    <row r="28794" hidden="1" x14ac:dyDescent="0.25"/>
    <row r="28795" hidden="1" x14ac:dyDescent="0.25"/>
    <row r="28796" hidden="1" x14ac:dyDescent="0.25"/>
    <row r="28797" hidden="1" x14ac:dyDescent="0.25"/>
    <row r="28798" hidden="1" x14ac:dyDescent="0.25"/>
    <row r="28799" hidden="1" x14ac:dyDescent="0.25"/>
    <row r="28800" hidden="1" x14ac:dyDescent="0.25"/>
    <row r="28801" hidden="1" x14ac:dyDescent="0.25"/>
    <row r="28802" hidden="1" x14ac:dyDescent="0.25"/>
    <row r="28803" hidden="1" x14ac:dyDescent="0.25"/>
    <row r="28804" hidden="1" x14ac:dyDescent="0.25"/>
    <row r="28805" hidden="1" x14ac:dyDescent="0.25"/>
    <row r="28806" hidden="1" x14ac:dyDescent="0.25"/>
    <row r="28807" hidden="1" x14ac:dyDescent="0.25"/>
    <row r="28808" hidden="1" x14ac:dyDescent="0.25"/>
    <row r="28809" hidden="1" x14ac:dyDescent="0.25"/>
    <row r="28810" hidden="1" x14ac:dyDescent="0.25"/>
    <row r="28811" hidden="1" x14ac:dyDescent="0.25"/>
    <row r="28812" hidden="1" x14ac:dyDescent="0.25"/>
    <row r="28813" hidden="1" x14ac:dyDescent="0.25"/>
    <row r="28814" hidden="1" x14ac:dyDescent="0.25"/>
    <row r="28815" hidden="1" x14ac:dyDescent="0.25"/>
    <row r="28816" hidden="1" x14ac:dyDescent="0.25"/>
    <row r="28817" hidden="1" x14ac:dyDescent="0.25"/>
    <row r="28818" hidden="1" x14ac:dyDescent="0.25"/>
    <row r="28819" hidden="1" x14ac:dyDescent="0.25"/>
    <row r="28820" hidden="1" x14ac:dyDescent="0.25"/>
    <row r="28821" hidden="1" x14ac:dyDescent="0.25"/>
    <row r="28822" hidden="1" x14ac:dyDescent="0.25"/>
    <row r="28823" hidden="1" x14ac:dyDescent="0.25"/>
    <row r="28824" hidden="1" x14ac:dyDescent="0.25"/>
    <row r="28825" hidden="1" x14ac:dyDescent="0.25"/>
    <row r="28826" hidden="1" x14ac:dyDescent="0.25"/>
    <row r="28827" hidden="1" x14ac:dyDescent="0.25"/>
    <row r="28828" hidden="1" x14ac:dyDescent="0.25"/>
    <row r="28829" hidden="1" x14ac:dyDescent="0.25"/>
    <row r="28830" hidden="1" x14ac:dyDescent="0.25"/>
    <row r="28831" hidden="1" x14ac:dyDescent="0.25"/>
    <row r="28832" hidden="1" x14ac:dyDescent="0.25"/>
    <row r="28833" hidden="1" x14ac:dyDescent="0.25"/>
    <row r="28834" hidden="1" x14ac:dyDescent="0.25"/>
    <row r="28835" hidden="1" x14ac:dyDescent="0.25"/>
    <row r="28836" hidden="1" x14ac:dyDescent="0.25"/>
    <row r="28837" hidden="1" x14ac:dyDescent="0.25"/>
    <row r="28838" hidden="1" x14ac:dyDescent="0.25"/>
    <row r="28839" hidden="1" x14ac:dyDescent="0.25"/>
    <row r="28840" hidden="1" x14ac:dyDescent="0.25"/>
    <row r="28841" hidden="1" x14ac:dyDescent="0.25"/>
    <row r="28842" hidden="1" x14ac:dyDescent="0.25"/>
    <row r="28843" hidden="1" x14ac:dyDescent="0.25"/>
    <row r="28844" hidden="1" x14ac:dyDescent="0.25"/>
    <row r="28845" hidden="1" x14ac:dyDescent="0.25"/>
    <row r="28846" hidden="1" x14ac:dyDescent="0.25"/>
    <row r="28847" hidden="1" x14ac:dyDescent="0.25"/>
    <row r="28848" hidden="1" x14ac:dyDescent="0.25"/>
    <row r="28849" hidden="1" x14ac:dyDescent="0.25"/>
    <row r="28850" hidden="1" x14ac:dyDescent="0.25"/>
    <row r="28851" hidden="1" x14ac:dyDescent="0.25"/>
    <row r="28852" hidden="1" x14ac:dyDescent="0.25"/>
    <row r="28853" hidden="1" x14ac:dyDescent="0.25"/>
    <row r="28854" hidden="1" x14ac:dyDescent="0.25"/>
    <row r="28855" hidden="1" x14ac:dyDescent="0.25"/>
    <row r="28856" hidden="1" x14ac:dyDescent="0.25"/>
    <row r="28857" hidden="1" x14ac:dyDescent="0.25"/>
    <row r="28858" hidden="1" x14ac:dyDescent="0.25"/>
    <row r="28859" hidden="1" x14ac:dyDescent="0.25"/>
    <row r="28860" hidden="1" x14ac:dyDescent="0.25"/>
    <row r="28861" hidden="1" x14ac:dyDescent="0.25"/>
    <row r="28862" hidden="1" x14ac:dyDescent="0.25"/>
    <row r="28863" hidden="1" x14ac:dyDescent="0.25"/>
    <row r="28864" hidden="1" x14ac:dyDescent="0.25"/>
    <row r="28865" hidden="1" x14ac:dyDescent="0.25"/>
    <row r="28866" hidden="1" x14ac:dyDescent="0.25"/>
    <row r="28867" hidden="1" x14ac:dyDescent="0.25"/>
    <row r="28868" hidden="1" x14ac:dyDescent="0.25"/>
    <row r="28869" hidden="1" x14ac:dyDescent="0.25"/>
    <row r="28870" hidden="1" x14ac:dyDescent="0.25"/>
    <row r="28871" hidden="1" x14ac:dyDescent="0.25"/>
    <row r="28872" hidden="1" x14ac:dyDescent="0.25"/>
    <row r="28873" hidden="1" x14ac:dyDescent="0.25"/>
    <row r="28874" hidden="1" x14ac:dyDescent="0.25"/>
    <row r="28875" hidden="1" x14ac:dyDescent="0.25"/>
    <row r="28876" hidden="1" x14ac:dyDescent="0.25"/>
    <row r="28877" hidden="1" x14ac:dyDescent="0.25"/>
    <row r="28878" hidden="1" x14ac:dyDescent="0.25"/>
    <row r="28879" hidden="1" x14ac:dyDescent="0.25"/>
    <row r="28880" hidden="1" x14ac:dyDescent="0.25"/>
    <row r="28881" hidden="1" x14ac:dyDescent="0.25"/>
    <row r="28882" hidden="1" x14ac:dyDescent="0.25"/>
    <row r="28883" hidden="1" x14ac:dyDescent="0.25"/>
    <row r="28884" hidden="1" x14ac:dyDescent="0.25"/>
    <row r="28885" hidden="1" x14ac:dyDescent="0.25"/>
    <row r="28886" hidden="1" x14ac:dyDescent="0.25"/>
    <row r="28887" hidden="1" x14ac:dyDescent="0.25"/>
    <row r="28888" hidden="1" x14ac:dyDescent="0.25"/>
    <row r="28889" hidden="1" x14ac:dyDescent="0.25"/>
    <row r="28890" hidden="1" x14ac:dyDescent="0.25"/>
    <row r="28891" hidden="1" x14ac:dyDescent="0.25"/>
    <row r="28892" hidden="1" x14ac:dyDescent="0.25"/>
    <row r="28893" hidden="1" x14ac:dyDescent="0.25"/>
    <row r="28894" hidden="1" x14ac:dyDescent="0.25"/>
    <row r="28895" hidden="1" x14ac:dyDescent="0.25"/>
    <row r="28896" hidden="1" x14ac:dyDescent="0.25"/>
    <row r="28897" hidden="1" x14ac:dyDescent="0.25"/>
    <row r="28898" hidden="1" x14ac:dyDescent="0.25"/>
    <row r="28899" hidden="1" x14ac:dyDescent="0.25"/>
    <row r="28900" hidden="1" x14ac:dyDescent="0.25"/>
    <row r="28901" hidden="1" x14ac:dyDescent="0.25"/>
    <row r="28902" hidden="1" x14ac:dyDescent="0.25"/>
    <row r="28903" hidden="1" x14ac:dyDescent="0.25"/>
    <row r="28904" hidden="1" x14ac:dyDescent="0.25"/>
    <row r="28905" hidden="1" x14ac:dyDescent="0.25"/>
    <row r="28906" hidden="1" x14ac:dyDescent="0.25"/>
    <row r="28907" hidden="1" x14ac:dyDescent="0.25"/>
    <row r="28908" hidden="1" x14ac:dyDescent="0.25"/>
    <row r="28909" hidden="1" x14ac:dyDescent="0.25"/>
    <row r="28910" hidden="1" x14ac:dyDescent="0.25"/>
    <row r="28911" hidden="1" x14ac:dyDescent="0.25"/>
    <row r="28912" hidden="1" x14ac:dyDescent="0.25"/>
    <row r="28913" hidden="1" x14ac:dyDescent="0.25"/>
    <row r="28914" hidden="1" x14ac:dyDescent="0.25"/>
    <row r="28915" hidden="1" x14ac:dyDescent="0.25"/>
    <row r="28916" hidden="1" x14ac:dyDescent="0.25"/>
    <row r="28917" ht="30" hidden="1" customHeight="1" x14ac:dyDescent="0.25"/>
    <row r="28918" hidden="1" x14ac:dyDescent="0.25"/>
    <row r="28919" hidden="1" x14ac:dyDescent="0.25"/>
    <row r="28920" hidden="1" x14ac:dyDescent="0.25"/>
    <row r="28921" hidden="1" x14ac:dyDescent="0.25"/>
    <row r="28922" hidden="1" x14ac:dyDescent="0.25"/>
    <row r="28923" hidden="1" x14ac:dyDescent="0.25"/>
    <row r="28924" hidden="1" x14ac:dyDescent="0.25"/>
    <row r="28925" hidden="1" x14ac:dyDescent="0.25"/>
    <row r="28926" hidden="1" x14ac:dyDescent="0.25"/>
    <row r="28927" hidden="1" x14ac:dyDescent="0.25"/>
    <row r="28928" hidden="1" x14ac:dyDescent="0.25"/>
    <row r="28929" hidden="1" x14ac:dyDescent="0.25"/>
    <row r="28930" hidden="1" x14ac:dyDescent="0.25"/>
    <row r="28931" hidden="1" x14ac:dyDescent="0.25"/>
    <row r="28932" hidden="1" x14ac:dyDescent="0.25"/>
    <row r="28933" hidden="1" x14ac:dyDescent="0.25"/>
    <row r="28934" hidden="1" x14ac:dyDescent="0.25"/>
    <row r="28935" hidden="1" x14ac:dyDescent="0.25"/>
    <row r="28936" hidden="1" x14ac:dyDescent="0.25"/>
    <row r="28937" hidden="1" x14ac:dyDescent="0.25"/>
    <row r="28938" hidden="1" x14ac:dyDescent="0.25"/>
    <row r="28939" hidden="1" x14ac:dyDescent="0.25"/>
    <row r="28940" hidden="1" x14ac:dyDescent="0.25"/>
    <row r="28941" hidden="1" x14ac:dyDescent="0.25"/>
    <row r="28942" hidden="1" x14ac:dyDescent="0.25"/>
    <row r="28943" hidden="1" x14ac:dyDescent="0.25"/>
    <row r="28944" hidden="1" x14ac:dyDescent="0.25"/>
    <row r="28945" hidden="1" x14ac:dyDescent="0.25"/>
    <row r="28946" hidden="1" x14ac:dyDescent="0.25"/>
    <row r="28947" hidden="1" x14ac:dyDescent="0.25"/>
    <row r="28948" hidden="1" x14ac:dyDescent="0.25"/>
    <row r="28949" hidden="1" x14ac:dyDescent="0.25"/>
    <row r="28950" hidden="1" x14ac:dyDescent="0.25"/>
    <row r="28951" hidden="1" x14ac:dyDescent="0.25"/>
    <row r="28952" hidden="1" x14ac:dyDescent="0.25"/>
    <row r="28953" hidden="1" x14ac:dyDescent="0.25"/>
    <row r="28954" hidden="1" x14ac:dyDescent="0.25"/>
    <row r="28955" hidden="1" x14ac:dyDescent="0.25"/>
    <row r="28956" hidden="1" x14ac:dyDescent="0.25"/>
    <row r="28957" hidden="1" x14ac:dyDescent="0.25"/>
    <row r="28958" hidden="1" x14ac:dyDescent="0.25"/>
    <row r="28959" hidden="1" x14ac:dyDescent="0.25"/>
    <row r="28960" hidden="1" x14ac:dyDescent="0.25"/>
    <row r="28961" hidden="1" x14ac:dyDescent="0.25"/>
    <row r="28962" hidden="1" x14ac:dyDescent="0.25"/>
    <row r="28963" hidden="1" x14ac:dyDescent="0.25"/>
    <row r="28964" hidden="1" x14ac:dyDescent="0.25"/>
    <row r="28965" hidden="1" x14ac:dyDescent="0.25"/>
    <row r="28966" hidden="1" x14ac:dyDescent="0.25"/>
    <row r="28967" hidden="1" x14ac:dyDescent="0.25"/>
    <row r="28968" hidden="1" x14ac:dyDescent="0.25"/>
    <row r="28969" hidden="1" x14ac:dyDescent="0.25"/>
    <row r="28970" hidden="1" x14ac:dyDescent="0.25"/>
    <row r="28971" hidden="1" x14ac:dyDescent="0.25"/>
    <row r="28972" hidden="1" x14ac:dyDescent="0.25"/>
    <row r="28973" hidden="1" x14ac:dyDescent="0.25"/>
    <row r="28974" hidden="1" x14ac:dyDescent="0.25"/>
    <row r="28975" hidden="1" x14ac:dyDescent="0.25"/>
    <row r="28976" hidden="1" x14ac:dyDescent="0.25"/>
    <row r="28977" hidden="1" x14ac:dyDescent="0.25"/>
    <row r="28978" hidden="1" x14ac:dyDescent="0.25"/>
    <row r="28979" hidden="1" x14ac:dyDescent="0.25"/>
    <row r="28980" hidden="1" x14ac:dyDescent="0.25"/>
    <row r="28981" hidden="1" x14ac:dyDescent="0.25"/>
    <row r="28982" hidden="1" x14ac:dyDescent="0.25"/>
    <row r="28983" hidden="1" x14ac:dyDescent="0.25"/>
    <row r="28984" hidden="1" x14ac:dyDescent="0.25"/>
    <row r="28985" hidden="1" x14ac:dyDescent="0.25"/>
    <row r="28986" hidden="1" x14ac:dyDescent="0.25"/>
    <row r="28987" hidden="1" x14ac:dyDescent="0.25"/>
    <row r="28988" hidden="1" x14ac:dyDescent="0.25"/>
    <row r="28989" hidden="1" x14ac:dyDescent="0.25"/>
    <row r="28990" hidden="1" x14ac:dyDescent="0.25"/>
    <row r="28991" hidden="1" x14ac:dyDescent="0.25"/>
    <row r="28992" hidden="1" x14ac:dyDescent="0.25"/>
    <row r="28993" hidden="1" x14ac:dyDescent="0.25"/>
    <row r="28994" hidden="1" x14ac:dyDescent="0.25"/>
    <row r="28995" hidden="1" x14ac:dyDescent="0.25"/>
    <row r="28996" hidden="1" x14ac:dyDescent="0.25"/>
    <row r="28997" hidden="1" x14ac:dyDescent="0.25"/>
    <row r="28998" hidden="1" x14ac:dyDescent="0.25"/>
    <row r="28999" hidden="1" x14ac:dyDescent="0.25"/>
    <row r="29000" hidden="1" x14ac:dyDescent="0.25"/>
    <row r="29001" hidden="1" x14ac:dyDescent="0.25"/>
    <row r="29002" hidden="1" x14ac:dyDescent="0.25"/>
    <row r="29003" hidden="1" x14ac:dyDescent="0.25"/>
    <row r="29004" hidden="1" x14ac:dyDescent="0.25"/>
    <row r="29005" hidden="1" x14ac:dyDescent="0.25"/>
    <row r="29006" hidden="1" x14ac:dyDescent="0.25"/>
    <row r="29007" hidden="1" x14ac:dyDescent="0.25"/>
    <row r="29008" hidden="1" x14ac:dyDescent="0.25"/>
    <row r="29009" hidden="1" x14ac:dyDescent="0.25"/>
    <row r="29010" hidden="1" x14ac:dyDescent="0.25"/>
    <row r="29011" hidden="1" x14ac:dyDescent="0.25"/>
    <row r="29012" hidden="1" x14ac:dyDescent="0.25"/>
    <row r="29013" hidden="1" x14ac:dyDescent="0.25"/>
    <row r="29014" hidden="1" x14ac:dyDescent="0.25"/>
    <row r="29015" hidden="1" x14ac:dyDescent="0.25"/>
    <row r="29016" hidden="1" x14ac:dyDescent="0.25"/>
    <row r="29017" hidden="1" x14ac:dyDescent="0.25"/>
    <row r="29018" hidden="1" x14ac:dyDescent="0.25"/>
    <row r="29019" hidden="1" x14ac:dyDescent="0.25"/>
    <row r="29020" hidden="1" x14ac:dyDescent="0.25"/>
    <row r="29021" hidden="1" x14ac:dyDescent="0.25"/>
    <row r="29022" hidden="1" x14ac:dyDescent="0.25"/>
    <row r="29023" hidden="1" x14ac:dyDescent="0.25"/>
    <row r="29024" hidden="1" x14ac:dyDescent="0.25"/>
    <row r="29025" hidden="1" x14ac:dyDescent="0.25"/>
    <row r="29026" hidden="1" x14ac:dyDescent="0.25"/>
    <row r="29027" hidden="1" x14ac:dyDescent="0.25"/>
    <row r="29028" hidden="1" x14ac:dyDescent="0.25"/>
    <row r="29029" hidden="1" x14ac:dyDescent="0.25"/>
    <row r="29030" hidden="1" x14ac:dyDescent="0.25"/>
    <row r="29031" hidden="1" x14ac:dyDescent="0.25"/>
    <row r="29032" hidden="1" x14ac:dyDescent="0.25"/>
    <row r="29033" hidden="1" x14ac:dyDescent="0.25"/>
    <row r="29034" hidden="1" x14ac:dyDescent="0.25"/>
    <row r="29035" hidden="1" x14ac:dyDescent="0.25"/>
    <row r="29036" hidden="1" x14ac:dyDescent="0.25"/>
    <row r="29037" hidden="1" x14ac:dyDescent="0.25"/>
    <row r="29038" hidden="1" x14ac:dyDescent="0.25"/>
    <row r="29039" hidden="1" x14ac:dyDescent="0.25"/>
    <row r="29040" hidden="1" x14ac:dyDescent="0.25"/>
    <row r="29041" hidden="1" x14ac:dyDescent="0.25"/>
    <row r="29042" hidden="1" x14ac:dyDescent="0.25"/>
    <row r="29043" hidden="1" x14ac:dyDescent="0.25"/>
    <row r="29044" hidden="1" x14ac:dyDescent="0.25"/>
    <row r="29045" hidden="1" x14ac:dyDescent="0.25"/>
    <row r="29046" hidden="1" x14ac:dyDescent="0.25"/>
    <row r="29047" hidden="1" x14ac:dyDescent="0.25"/>
    <row r="29048" hidden="1" x14ac:dyDescent="0.25"/>
    <row r="29049" hidden="1" x14ac:dyDescent="0.25"/>
    <row r="29050" hidden="1" x14ac:dyDescent="0.25"/>
    <row r="29051" hidden="1" x14ac:dyDescent="0.25"/>
    <row r="29052" hidden="1" x14ac:dyDescent="0.25"/>
    <row r="29053" hidden="1" x14ac:dyDescent="0.25"/>
    <row r="29054" hidden="1" x14ac:dyDescent="0.25"/>
    <row r="29055" hidden="1" x14ac:dyDescent="0.25"/>
    <row r="29056" hidden="1" x14ac:dyDescent="0.25"/>
    <row r="29057" hidden="1" x14ac:dyDescent="0.25"/>
    <row r="29058" hidden="1" x14ac:dyDescent="0.25"/>
    <row r="29059" hidden="1" x14ac:dyDescent="0.25"/>
    <row r="29060" hidden="1" x14ac:dyDescent="0.25"/>
    <row r="29061" hidden="1" x14ac:dyDescent="0.25"/>
    <row r="29062" hidden="1" x14ac:dyDescent="0.25"/>
    <row r="29063" hidden="1" x14ac:dyDescent="0.25"/>
    <row r="29064" hidden="1" x14ac:dyDescent="0.25"/>
    <row r="29065" hidden="1" x14ac:dyDescent="0.25"/>
    <row r="29066" hidden="1" x14ac:dyDescent="0.25"/>
    <row r="29067" hidden="1" x14ac:dyDescent="0.25"/>
    <row r="29068" hidden="1" x14ac:dyDescent="0.25"/>
    <row r="29069" hidden="1" x14ac:dyDescent="0.25"/>
    <row r="29070" hidden="1" x14ac:dyDescent="0.25"/>
    <row r="29071" hidden="1" x14ac:dyDescent="0.25"/>
    <row r="29072" hidden="1" x14ac:dyDescent="0.25"/>
    <row r="29073" hidden="1" x14ac:dyDescent="0.25"/>
    <row r="29074" hidden="1" x14ac:dyDescent="0.25"/>
    <row r="29075" hidden="1" x14ac:dyDescent="0.25"/>
    <row r="29076" hidden="1" x14ac:dyDescent="0.25"/>
    <row r="29077" hidden="1" x14ac:dyDescent="0.25"/>
    <row r="29078" hidden="1" x14ac:dyDescent="0.25"/>
    <row r="29079" hidden="1" x14ac:dyDescent="0.25"/>
    <row r="29080" hidden="1" x14ac:dyDescent="0.25"/>
    <row r="29081" hidden="1" x14ac:dyDescent="0.25"/>
    <row r="29082" hidden="1" x14ac:dyDescent="0.25"/>
    <row r="29083" hidden="1" x14ac:dyDescent="0.25"/>
    <row r="29084" hidden="1" x14ac:dyDescent="0.25"/>
    <row r="29085" hidden="1" x14ac:dyDescent="0.25"/>
    <row r="29086" hidden="1" x14ac:dyDescent="0.25"/>
    <row r="29087" hidden="1" x14ac:dyDescent="0.25"/>
    <row r="29088" hidden="1" x14ac:dyDescent="0.25"/>
    <row r="29089" hidden="1" x14ac:dyDescent="0.25"/>
    <row r="29090" hidden="1" x14ac:dyDescent="0.25"/>
    <row r="29091" hidden="1" x14ac:dyDescent="0.25"/>
    <row r="29092" hidden="1" x14ac:dyDescent="0.25"/>
    <row r="29093" hidden="1" x14ac:dyDescent="0.25"/>
    <row r="29094" hidden="1" x14ac:dyDescent="0.25"/>
    <row r="29095" hidden="1" x14ac:dyDescent="0.25"/>
    <row r="29096" hidden="1" x14ac:dyDescent="0.25"/>
    <row r="29097" hidden="1" x14ac:dyDescent="0.25"/>
    <row r="29098" hidden="1" x14ac:dyDescent="0.25"/>
    <row r="29099" hidden="1" x14ac:dyDescent="0.25"/>
    <row r="29100" hidden="1" x14ac:dyDescent="0.25"/>
    <row r="29101" hidden="1" x14ac:dyDescent="0.25"/>
    <row r="29102" hidden="1" x14ac:dyDescent="0.25"/>
    <row r="29103" hidden="1" x14ac:dyDescent="0.25"/>
    <row r="29104" hidden="1" x14ac:dyDescent="0.25"/>
    <row r="29105" hidden="1" x14ac:dyDescent="0.25"/>
    <row r="29106" hidden="1" x14ac:dyDescent="0.25"/>
    <row r="29107" hidden="1" x14ac:dyDescent="0.25"/>
    <row r="29108" hidden="1" x14ac:dyDescent="0.25"/>
    <row r="29109" hidden="1" x14ac:dyDescent="0.25"/>
    <row r="29110" hidden="1" x14ac:dyDescent="0.25"/>
    <row r="29111" hidden="1" x14ac:dyDescent="0.25"/>
    <row r="29112" hidden="1" x14ac:dyDescent="0.25"/>
    <row r="29113" hidden="1" x14ac:dyDescent="0.25"/>
    <row r="29114" hidden="1" x14ac:dyDescent="0.25"/>
    <row r="29115" hidden="1" x14ac:dyDescent="0.25"/>
    <row r="29116" hidden="1" x14ac:dyDescent="0.25"/>
    <row r="29117" hidden="1" x14ac:dyDescent="0.25"/>
    <row r="29118" hidden="1" x14ac:dyDescent="0.25"/>
    <row r="29119" hidden="1" x14ac:dyDescent="0.25"/>
    <row r="29120" hidden="1" x14ac:dyDescent="0.25"/>
    <row r="29121" hidden="1" x14ac:dyDescent="0.25"/>
    <row r="29122" hidden="1" x14ac:dyDescent="0.25"/>
    <row r="29123" hidden="1" x14ac:dyDescent="0.25"/>
    <row r="29124" hidden="1" x14ac:dyDescent="0.25"/>
    <row r="29125" hidden="1" x14ac:dyDescent="0.25"/>
    <row r="29126" hidden="1" x14ac:dyDescent="0.25"/>
    <row r="29127" hidden="1" x14ac:dyDescent="0.25"/>
    <row r="29128" hidden="1" x14ac:dyDescent="0.25"/>
    <row r="29129" hidden="1" x14ac:dyDescent="0.25"/>
    <row r="29130" hidden="1" x14ac:dyDescent="0.25"/>
    <row r="29131" hidden="1" x14ac:dyDescent="0.25"/>
    <row r="29132" hidden="1" x14ac:dyDescent="0.25"/>
    <row r="29133" hidden="1" x14ac:dyDescent="0.25"/>
    <row r="29134" hidden="1" x14ac:dyDescent="0.25"/>
    <row r="29135" hidden="1" x14ac:dyDescent="0.25"/>
    <row r="29136" hidden="1" x14ac:dyDescent="0.25"/>
    <row r="29137" hidden="1" x14ac:dyDescent="0.25"/>
    <row r="29138" hidden="1" x14ac:dyDescent="0.25"/>
    <row r="29139" hidden="1" x14ac:dyDescent="0.25"/>
    <row r="29140" hidden="1" x14ac:dyDescent="0.25"/>
    <row r="29141" hidden="1" x14ac:dyDescent="0.25"/>
    <row r="29142" hidden="1" x14ac:dyDescent="0.25"/>
    <row r="29143" hidden="1" x14ac:dyDescent="0.25"/>
    <row r="29144" hidden="1" x14ac:dyDescent="0.25"/>
    <row r="29145" hidden="1" x14ac:dyDescent="0.25"/>
    <row r="29146" hidden="1" x14ac:dyDescent="0.25"/>
    <row r="29147" hidden="1" x14ac:dyDescent="0.25"/>
    <row r="29148" hidden="1" x14ac:dyDescent="0.25"/>
    <row r="29149" hidden="1" x14ac:dyDescent="0.25"/>
    <row r="29150" hidden="1" x14ac:dyDescent="0.25"/>
    <row r="29151" hidden="1" x14ac:dyDescent="0.25"/>
    <row r="29152" hidden="1" x14ac:dyDescent="0.25"/>
    <row r="29153" hidden="1" x14ac:dyDescent="0.25"/>
    <row r="29154" hidden="1" x14ac:dyDescent="0.25"/>
    <row r="29155" hidden="1" x14ac:dyDescent="0.25"/>
    <row r="29156" hidden="1" x14ac:dyDescent="0.25"/>
    <row r="29157" hidden="1" x14ac:dyDescent="0.25"/>
    <row r="29158" hidden="1" x14ac:dyDescent="0.25"/>
    <row r="29159" hidden="1" x14ac:dyDescent="0.25"/>
    <row r="29160" hidden="1" x14ac:dyDescent="0.25"/>
    <row r="29161" hidden="1" x14ac:dyDescent="0.25"/>
    <row r="29162" hidden="1" x14ac:dyDescent="0.25"/>
    <row r="29163" hidden="1" x14ac:dyDescent="0.25"/>
    <row r="29164" hidden="1" x14ac:dyDescent="0.25"/>
    <row r="29165" hidden="1" x14ac:dyDescent="0.25"/>
    <row r="29166" hidden="1" x14ac:dyDescent="0.25"/>
    <row r="29167" hidden="1" x14ac:dyDescent="0.25"/>
    <row r="29168" hidden="1" x14ac:dyDescent="0.25"/>
    <row r="29169" hidden="1" x14ac:dyDescent="0.25"/>
    <row r="29170" hidden="1" x14ac:dyDescent="0.25"/>
    <row r="29171" hidden="1" x14ac:dyDescent="0.25"/>
    <row r="29172" hidden="1" x14ac:dyDescent="0.25"/>
    <row r="29173" hidden="1" x14ac:dyDescent="0.25"/>
    <row r="29174" hidden="1" x14ac:dyDescent="0.25"/>
    <row r="29175" hidden="1" x14ac:dyDescent="0.25"/>
    <row r="29176" hidden="1" x14ac:dyDescent="0.25"/>
    <row r="29177" hidden="1" x14ac:dyDescent="0.25"/>
    <row r="29178" hidden="1" x14ac:dyDescent="0.25"/>
    <row r="29179" hidden="1" x14ac:dyDescent="0.25"/>
    <row r="29180" hidden="1" x14ac:dyDescent="0.25"/>
    <row r="29181" hidden="1" x14ac:dyDescent="0.25"/>
    <row r="29182" hidden="1" x14ac:dyDescent="0.25"/>
    <row r="29183" hidden="1" x14ac:dyDescent="0.25"/>
    <row r="29184" hidden="1" x14ac:dyDescent="0.25"/>
    <row r="29185" hidden="1" x14ac:dyDescent="0.25"/>
    <row r="29186" hidden="1" x14ac:dyDescent="0.25"/>
    <row r="29187" hidden="1" x14ac:dyDescent="0.25"/>
    <row r="29188" hidden="1" x14ac:dyDescent="0.25"/>
    <row r="29189" ht="30" hidden="1" customHeight="1" x14ac:dyDescent="0.25"/>
    <row r="29190" hidden="1" x14ac:dyDescent="0.25"/>
    <row r="29191" hidden="1" x14ac:dyDescent="0.25"/>
    <row r="29192" hidden="1" x14ac:dyDescent="0.25"/>
    <row r="29193" hidden="1" x14ac:dyDescent="0.25"/>
    <row r="29194" hidden="1" x14ac:dyDescent="0.25"/>
    <row r="29195" hidden="1" x14ac:dyDescent="0.25"/>
    <row r="29196" hidden="1" x14ac:dyDescent="0.25"/>
    <row r="29197" hidden="1" x14ac:dyDescent="0.25"/>
    <row r="29198" hidden="1" x14ac:dyDescent="0.25"/>
    <row r="29199" hidden="1" x14ac:dyDescent="0.25"/>
    <row r="29200" hidden="1" x14ac:dyDescent="0.25"/>
    <row r="29201" hidden="1" x14ac:dyDescent="0.25"/>
    <row r="29202" hidden="1" x14ac:dyDescent="0.25"/>
    <row r="29203" hidden="1" x14ac:dyDescent="0.25"/>
    <row r="29204" hidden="1" x14ac:dyDescent="0.25"/>
    <row r="29205" hidden="1" x14ac:dyDescent="0.25"/>
    <row r="29206" hidden="1" x14ac:dyDescent="0.25"/>
    <row r="29207" hidden="1" x14ac:dyDescent="0.25"/>
    <row r="29208" hidden="1" x14ac:dyDescent="0.25"/>
    <row r="29209" hidden="1" x14ac:dyDescent="0.25"/>
    <row r="29210" hidden="1" x14ac:dyDescent="0.25"/>
    <row r="29211" hidden="1" x14ac:dyDescent="0.25"/>
    <row r="29212" hidden="1" x14ac:dyDescent="0.25"/>
    <row r="29213" hidden="1" x14ac:dyDescent="0.25"/>
    <row r="29214" hidden="1" x14ac:dyDescent="0.25"/>
    <row r="29215" hidden="1" x14ac:dyDescent="0.25"/>
    <row r="29216" hidden="1" x14ac:dyDescent="0.25"/>
    <row r="29217" hidden="1" x14ac:dyDescent="0.25"/>
    <row r="29218" hidden="1" x14ac:dyDescent="0.25"/>
    <row r="29219" hidden="1" x14ac:dyDescent="0.25"/>
    <row r="29220" hidden="1" x14ac:dyDescent="0.25"/>
    <row r="29221" hidden="1" x14ac:dyDescent="0.25"/>
    <row r="29222" hidden="1" x14ac:dyDescent="0.25"/>
    <row r="29223" hidden="1" x14ac:dyDescent="0.25"/>
    <row r="29224" hidden="1" x14ac:dyDescent="0.25"/>
    <row r="29225" hidden="1" x14ac:dyDescent="0.25"/>
    <row r="29226" hidden="1" x14ac:dyDescent="0.25"/>
    <row r="29227" hidden="1" x14ac:dyDescent="0.25"/>
    <row r="29228" hidden="1" x14ac:dyDescent="0.25"/>
    <row r="29229" hidden="1" x14ac:dyDescent="0.25"/>
    <row r="29230" hidden="1" x14ac:dyDescent="0.25"/>
    <row r="29231" hidden="1" x14ac:dyDescent="0.25"/>
    <row r="29232" hidden="1" x14ac:dyDescent="0.25"/>
    <row r="29233" hidden="1" x14ac:dyDescent="0.25"/>
    <row r="29234" hidden="1" x14ac:dyDescent="0.25"/>
    <row r="29235" hidden="1" x14ac:dyDescent="0.25"/>
    <row r="29236" hidden="1" x14ac:dyDescent="0.25"/>
    <row r="29237" hidden="1" x14ac:dyDescent="0.25"/>
    <row r="29238" hidden="1" x14ac:dyDescent="0.25"/>
    <row r="29239" hidden="1" x14ac:dyDescent="0.25"/>
    <row r="29240" hidden="1" x14ac:dyDescent="0.25"/>
    <row r="29241" hidden="1" x14ac:dyDescent="0.25"/>
    <row r="29242" hidden="1" x14ac:dyDescent="0.25"/>
    <row r="29243" hidden="1" x14ac:dyDescent="0.25"/>
    <row r="29244" hidden="1" x14ac:dyDescent="0.25"/>
    <row r="29245" hidden="1" x14ac:dyDescent="0.25"/>
    <row r="29246" hidden="1" x14ac:dyDescent="0.25"/>
    <row r="29247" hidden="1" x14ac:dyDescent="0.25"/>
    <row r="29248" hidden="1" x14ac:dyDescent="0.25"/>
    <row r="29249" hidden="1" x14ac:dyDescent="0.25"/>
    <row r="29250" hidden="1" x14ac:dyDescent="0.25"/>
    <row r="29251" hidden="1" x14ac:dyDescent="0.25"/>
    <row r="29252" hidden="1" x14ac:dyDescent="0.25"/>
    <row r="29253" hidden="1" x14ac:dyDescent="0.25"/>
    <row r="29254" hidden="1" x14ac:dyDescent="0.25"/>
    <row r="29255" hidden="1" x14ac:dyDescent="0.25"/>
    <row r="29256" hidden="1" x14ac:dyDescent="0.25"/>
    <row r="29257" hidden="1" x14ac:dyDescent="0.25"/>
    <row r="29258" hidden="1" x14ac:dyDescent="0.25"/>
    <row r="29259" hidden="1" x14ac:dyDescent="0.25"/>
    <row r="29260" hidden="1" x14ac:dyDescent="0.25"/>
    <row r="29261" hidden="1" x14ac:dyDescent="0.25"/>
    <row r="29262" hidden="1" x14ac:dyDescent="0.25"/>
    <row r="29263" hidden="1" x14ac:dyDescent="0.25"/>
    <row r="29264" hidden="1" x14ac:dyDescent="0.25"/>
    <row r="29265" hidden="1" x14ac:dyDescent="0.25"/>
    <row r="29266" hidden="1" x14ac:dyDescent="0.25"/>
    <row r="29267" hidden="1" x14ac:dyDescent="0.25"/>
    <row r="29268" hidden="1" x14ac:dyDescent="0.25"/>
    <row r="29269" hidden="1" x14ac:dyDescent="0.25"/>
    <row r="29270" hidden="1" x14ac:dyDescent="0.25"/>
    <row r="29271" hidden="1" x14ac:dyDescent="0.25"/>
    <row r="29272" hidden="1" x14ac:dyDescent="0.25"/>
    <row r="29273" hidden="1" x14ac:dyDescent="0.25"/>
    <row r="29274" hidden="1" x14ac:dyDescent="0.25"/>
    <row r="29275" hidden="1" x14ac:dyDescent="0.25"/>
    <row r="29276" hidden="1" x14ac:dyDescent="0.25"/>
    <row r="29277" hidden="1" x14ac:dyDescent="0.25"/>
    <row r="29278" hidden="1" x14ac:dyDescent="0.25"/>
    <row r="29279" hidden="1" x14ac:dyDescent="0.25"/>
    <row r="29280" hidden="1" x14ac:dyDescent="0.25"/>
    <row r="29281" hidden="1" x14ac:dyDescent="0.25"/>
    <row r="29282" hidden="1" x14ac:dyDescent="0.25"/>
    <row r="29283" hidden="1" x14ac:dyDescent="0.25"/>
    <row r="29284" hidden="1" x14ac:dyDescent="0.25"/>
    <row r="29285" hidden="1" x14ac:dyDescent="0.25"/>
    <row r="29286" hidden="1" x14ac:dyDescent="0.25"/>
    <row r="29287" hidden="1" x14ac:dyDescent="0.25"/>
    <row r="29288" hidden="1" x14ac:dyDescent="0.25"/>
    <row r="29289" hidden="1" x14ac:dyDescent="0.25"/>
    <row r="29290" hidden="1" x14ac:dyDescent="0.25"/>
    <row r="29291" hidden="1" x14ac:dyDescent="0.25"/>
    <row r="29292" hidden="1" x14ac:dyDescent="0.25"/>
    <row r="29293" hidden="1" x14ac:dyDescent="0.25"/>
    <row r="29294" hidden="1" x14ac:dyDescent="0.25"/>
    <row r="29295" hidden="1" x14ac:dyDescent="0.25"/>
    <row r="29296" hidden="1" x14ac:dyDescent="0.25"/>
    <row r="29297" hidden="1" x14ac:dyDescent="0.25"/>
    <row r="29298" hidden="1" x14ac:dyDescent="0.25"/>
    <row r="29299" hidden="1" x14ac:dyDescent="0.25"/>
    <row r="29300" hidden="1" x14ac:dyDescent="0.25"/>
    <row r="29301" hidden="1" x14ac:dyDescent="0.25"/>
    <row r="29302" hidden="1" x14ac:dyDescent="0.25"/>
    <row r="29303" hidden="1" x14ac:dyDescent="0.25"/>
    <row r="29304" hidden="1" x14ac:dyDescent="0.25"/>
    <row r="29305" hidden="1" x14ac:dyDescent="0.25"/>
    <row r="29306" hidden="1" x14ac:dyDescent="0.25"/>
    <row r="29307" hidden="1" x14ac:dyDescent="0.25"/>
    <row r="29308" hidden="1" x14ac:dyDescent="0.25"/>
    <row r="29309" hidden="1" x14ac:dyDescent="0.25"/>
    <row r="29310" hidden="1" x14ac:dyDescent="0.25"/>
    <row r="29311" hidden="1" x14ac:dyDescent="0.25"/>
    <row r="29312" hidden="1" x14ac:dyDescent="0.25"/>
    <row r="29313" hidden="1" x14ac:dyDescent="0.25"/>
    <row r="29314" hidden="1" x14ac:dyDescent="0.25"/>
    <row r="29315" hidden="1" x14ac:dyDescent="0.25"/>
    <row r="29316" hidden="1" x14ac:dyDescent="0.25"/>
    <row r="29317" hidden="1" x14ac:dyDescent="0.25"/>
    <row r="29318" hidden="1" x14ac:dyDescent="0.25"/>
    <row r="29319" hidden="1" x14ac:dyDescent="0.25"/>
    <row r="29320" hidden="1" x14ac:dyDescent="0.25"/>
    <row r="29321" hidden="1" x14ac:dyDescent="0.25"/>
    <row r="29322" hidden="1" x14ac:dyDescent="0.25"/>
    <row r="29323" hidden="1" x14ac:dyDescent="0.25"/>
    <row r="29324" hidden="1" x14ac:dyDescent="0.25"/>
    <row r="29325" hidden="1" x14ac:dyDescent="0.25"/>
    <row r="29326" hidden="1" x14ac:dyDescent="0.25"/>
    <row r="29327" hidden="1" x14ac:dyDescent="0.25"/>
    <row r="29328" hidden="1" x14ac:dyDescent="0.25"/>
    <row r="29329" hidden="1" x14ac:dyDescent="0.25"/>
    <row r="29330" hidden="1" x14ac:dyDescent="0.25"/>
    <row r="29331" hidden="1" x14ac:dyDescent="0.25"/>
    <row r="29332" hidden="1" x14ac:dyDescent="0.25"/>
    <row r="29333" hidden="1" x14ac:dyDescent="0.25"/>
    <row r="29334" hidden="1" x14ac:dyDescent="0.25"/>
    <row r="29335" hidden="1" x14ac:dyDescent="0.25"/>
    <row r="29336" hidden="1" x14ac:dyDescent="0.25"/>
    <row r="29337" hidden="1" x14ac:dyDescent="0.25"/>
    <row r="29338" hidden="1" x14ac:dyDescent="0.25"/>
    <row r="29339" hidden="1" x14ac:dyDescent="0.25"/>
    <row r="29340" hidden="1" x14ac:dyDescent="0.25"/>
    <row r="29341" hidden="1" x14ac:dyDescent="0.25"/>
    <row r="29342" hidden="1" x14ac:dyDescent="0.25"/>
    <row r="29343" hidden="1" x14ac:dyDescent="0.25"/>
    <row r="29344" hidden="1" x14ac:dyDescent="0.25"/>
    <row r="29345" hidden="1" x14ac:dyDescent="0.25"/>
    <row r="29346" hidden="1" x14ac:dyDescent="0.25"/>
    <row r="29347" hidden="1" x14ac:dyDescent="0.25"/>
    <row r="29348" hidden="1" x14ac:dyDescent="0.25"/>
    <row r="29349" hidden="1" x14ac:dyDescent="0.25"/>
    <row r="29350" hidden="1" x14ac:dyDescent="0.25"/>
    <row r="29351" hidden="1" x14ac:dyDescent="0.25"/>
    <row r="29352" hidden="1" x14ac:dyDescent="0.25"/>
    <row r="29353" hidden="1" x14ac:dyDescent="0.25"/>
    <row r="29354" hidden="1" x14ac:dyDescent="0.25"/>
    <row r="29355" hidden="1" x14ac:dyDescent="0.25"/>
    <row r="29356" hidden="1" x14ac:dyDescent="0.25"/>
    <row r="29357" hidden="1" x14ac:dyDescent="0.25"/>
    <row r="29358" hidden="1" x14ac:dyDescent="0.25"/>
    <row r="29359" hidden="1" x14ac:dyDescent="0.25"/>
    <row r="29360" hidden="1" x14ac:dyDescent="0.25"/>
    <row r="29361" hidden="1" x14ac:dyDescent="0.25"/>
    <row r="29362" hidden="1" x14ac:dyDescent="0.25"/>
    <row r="29363" hidden="1" x14ac:dyDescent="0.25"/>
    <row r="29364" hidden="1" x14ac:dyDescent="0.25"/>
    <row r="29365" hidden="1" x14ac:dyDescent="0.25"/>
    <row r="29366" hidden="1" x14ac:dyDescent="0.25"/>
    <row r="29367" hidden="1" x14ac:dyDescent="0.25"/>
    <row r="29368" hidden="1" x14ac:dyDescent="0.25"/>
    <row r="29369" hidden="1" x14ac:dyDescent="0.25"/>
    <row r="29370" hidden="1" x14ac:dyDescent="0.25"/>
    <row r="29371" hidden="1" x14ac:dyDescent="0.25"/>
    <row r="29372" hidden="1" x14ac:dyDescent="0.25"/>
    <row r="29373" hidden="1" x14ac:dyDescent="0.25"/>
    <row r="29374" hidden="1" x14ac:dyDescent="0.25"/>
    <row r="29375" hidden="1" x14ac:dyDescent="0.25"/>
    <row r="29376" hidden="1" x14ac:dyDescent="0.25"/>
    <row r="29377" hidden="1" x14ac:dyDescent="0.25"/>
    <row r="29378" hidden="1" x14ac:dyDescent="0.25"/>
    <row r="29379" hidden="1" x14ac:dyDescent="0.25"/>
    <row r="29380" hidden="1" x14ac:dyDescent="0.25"/>
    <row r="29381" hidden="1" x14ac:dyDescent="0.25"/>
    <row r="29382" hidden="1" x14ac:dyDescent="0.25"/>
    <row r="29383" hidden="1" x14ac:dyDescent="0.25"/>
    <row r="29384" hidden="1" x14ac:dyDescent="0.25"/>
    <row r="29385" hidden="1" x14ac:dyDescent="0.25"/>
    <row r="29386" hidden="1" x14ac:dyDescent="0.25"/>
    <row r="29387" hidden="1" x14ac:dyDescent="0.25"/>
    <row r="29388" hidden="1" x14ac:dyDescent="0.25"/>
    <row r="29389" hidden="1" x14ac:dyDescent="0.25"/>
    <row r="29390" hidden="1" x14ac:dyDescent="0.25"/>
    <row r="29391" hidden="1" x14ac:dyDescent="0.25"/>
    <row r="29392" hidden="1" x14ac:dyDescent="0.25"/>
    <row r="29393" hidden="1" x14ac:dyDescent="0.25"/>
    <row r="29394" hidden="1" x14ac:dyDescent="0.25"/>
    <row r="29395" hidden="1" x14ac:dyDescent="0.25"/>
    <row r="29396" hidden="1" x14ac:dyDescent="0.25"/>
    <row r="29397" hidden="1" x14ac:dyDescent="0.25"/>
    <row r="29398" hidden="1" x14ac:dyDescent="0.25"/>
    <row r="29399" hidden="1" x14ac:dyDescent="0.25"/>
    <row r="29400" hidden="1" x14ac:dyDescent="0.25"/>
    <row r="29401" hidden="1" x14ac:dyDescent="0.25"/>
    <row r="29402" hidden="1" x14ac:dyDescent="0.25"/>
    <row r="29403" hidden="1" x14ac:dyDescent="0.25"/>
    <row r="29404" hidden="1" x14ac:dyDescent="0.25"/>
    <row r="29405" hidden="1" x14ac:dyDescent="0.25"/>
    <row r="29406" hidden="1" x14ac:dyDescent="0.25"/>
    <row r="29407" hidden="1" x14ac:dyDescent="0.25"/>
    <row r="29408" hidden="1" x14ac:dyDescent="0.25"/>
    <row r="29409" hidden="1" x14ac:dyDescent="0.25"/>
    <row r="29410" hidden="1" x14ac:dyDescent="0.25"/>
    <row r="29411" hidden="1" x14ac:dyDescent="0.25"/>
    <row r="29412" hidden="1" x14ac:dyDescent="0.25"/>
    <row r="29413" hidden="1" x14ac:dyDescent="0.25"/>
    <row r="29414" hidden="1" x14ac:dyDescent="0.25"/>
    <row r="29415" hidden="1" x14ac:dyDescent="0.25"/>
    <row r="29416" hidden="1" x14ac:dyDescent="0.25"/>
    <row r="29417" hidden="1" x14ac:dyDescent="0.25"/>
    <row r="29418" hidden="1" x14ac:dyDescent="0.25"/>
    <row r="29419" hidden="1" x14ac:dyDescent="0.25"/>
    <row r="29420" hidden="1" x14ac:dyDescent="0.25"/>
    <row r="29421" hidden="1" x14ac:dyDescent="0.25"/>
    <row r="29422" hidden="1" x14ac:dyDescent="0.25"/>
    <row r="29423" hidden="1" x14ac:dyDescent="0.25"/>
    <row r="29424" hidden="1" x14ac:dyDescent="0.25"/>
    <row r="29425" hidden="1" x14ac:dyDescent="0.25"/>
    <row r="29426" hidden="1" x14ac:dyDescent="0.25"/>
    <row r="29427" hidden="1" x14ac:dyDescent="0.25"/>
    <row r="29428" hidden="1" x14ac:dyDescent="0.25"/>
    <row r="29429" hidden="1" x14ac:dyDescent="0.25"/>
    <row r="29430" hidden="1" x14ac:dyDescent="0.25"/>
    <row r="29431" hidden="1" x14ac:dyDescent="0.25"/>
    <row r="29432" hidden="1" x14ac:dyDescent="0.25"/>
    <row r="29433" hidden="1" x14ac:dyDescent="0.25"/>
    <row r="29434" hidden="1" x14ac:dyDescent="0.25"/>
    <row r="29435" hidden="1" x14ac:dyDescent="0.25"/>
    <row r="29436" hidden="1" x14ac:dyDescent="0.25"/>
    <row r="29437" hidden="1" x14ac:dyDescent="0.25"/>
    <row r="29438" hidden="1" x14ac:dyDescent="0.25"/>
    <row r="29439" hidden="1" x14ac:dyDescent="0.25"/>
    <row r="29440" hidden="1" x14ac:dyDescent="0.25"/>
    <row r="29441" hidden="1" x14ac:dyDescent="0.25"/>
    <row r="29442" hidden="1" x14ac:dyDescent="0.25"/>
    <row r="29443" hidden="1" x14ac:dyDescent="0.25"/>
    <row r="29444" hidden="1" x14ac:dyDescent="0.25"/>
    <row r="29445" hidden="1" x14ac:dyDescent="0.25"/>
    <row r="29446" hidden="1" x14ac:dyDescent="0.25"/>
    <row r="29447" hidden="1" x14ac:dyDescent="0.25"/>
    <row r="29448" hidden="1" x14ac:dyDescent="0.25"/>
    <row r="29449" hidden="1" x14ac:dyDescent="0.25"/>
    <row r="29450" hidden="1" x14ac:dyDescent="0.25"/>
    <row r="29451" hidden="1" x14ac:dyDescent="0.25"/>
    <row r="29452" hidden="1" x14ac:dyDescent="0.25"/>
    <row r="29453" hidden="1" x14ac:dyDescent="0.25"/>
    <row r="29454" hidden="1" x14ac:dyDescent="0.25"/>
    <row r="29455" hidden="1" x14ac:dyDescent="0.25"/>
    <row r="29456" hidden="1" x14ac:dyDescent="0.25"/>
    <row r="29457" hidden="1" x14ac:dyDescent="0.25"/>
    <row r="29458" hidden="1" x14ac:dyDescent="0.25"/>
    <row r="29459" hidden="1" x14ac:dyDescent="0.25"/>
    <row r="29460" hidden="1" x14ac:dyDescent="0.25"/>
    <row r="29461" ht="30" hidden="1" customHeight="1" x14ac:dyDescent="0.25"/>
    <row r="29462" hidden="1" x14ac:dyDescent="0.25"/>
    <row r="29463" hidden="1" x14ac:dyDescent="0.25"/>
    <row r="29464" hidden="1" x14ac:dyDescent="0.25"/>
    <row r="29465" hidden="1" x14ac:dyDescent="0.25"/>
    <row r="29466" hidden="1" x14ac:dyDescent="0.25"/>
    <row r="29467" hidden="1" x14ac:dyDescent="0.25"/>
    <row r="29468" hidden="1" x14ac:dyDescent="0.25"/>
    <row r="29469" hidden="1" x14ac:dyDescent="0.25"/>
    <row r="29470" hidden="1" x14ac:dyDescent="0.25"/>
    <row r="29471" hidden="1" x14ac:dyDescent="0.25"/>
    <row r="29472" hidden="1" x14ac:dyDescent="0.25"/>
    <row r="29473" hidden="1" x14ac:dyDescent="0.25"/>
    <row r="29474" hidden="1" x14ac:dyDescent="0.25"/>
    <row r="29475" hidden="1" x14ac:dyDescent="0.25"/>
    <row r="29476" hidden="1" x14ac:dyDescent="0.25"/>
    <row r="29477" hidden="1" x14ac:dyDescent="0.25"/>
    <row r="29478" hidden="1" x14ac:dyDescent="0.25"/>
    <row r="29479" hidden="1" x14ac:dyDescent="0.25"/>
    <row r="29480" hidden="1" x14ac:dyDescent="0.25"/>
    <row r="29481" hidden="1" x14ac:dyDescent="0.25"/>
    <row r="29482" hidden="1" x14ac:dyDescent="0.25"/>
    <row r="29483" hidden="1" x14ac:dyDescent="0.25"/>
    <row r="29484" hidden="1" x14ac:dyDescent="0.25"/>
    <row r="29485" hidden="1" x14ac:dyDescent="0.25"/>
    <row r="29486" hidden="1" x14ac:dyDescent="0.25"/>
    <row r="29487" hidden="1" x14ac:dyDescent="0.25"/>
    <row r="29488" hidden="1" x14ac:dyDescent="0.25"/>
    <row r="29489" hidden="1" x14ac:dyDescent="0.25"/>
    <row r="29490" hidden="1" x14ac:dyDescent="0.25"/>
    <row r="29491" hidden="1" x14ac:dyDescent="0.25"/>
    <row r="29492" hidden="1" x14ac:dyDescent="0.25"/>
    <row r="29493" hidden="1" x14ac:dyDescent="0.25"/>
    <row r="29494" hidden="1" x14ac:dyDescent="0.25"/>
    <row r="29495" hidden="1" x14ac:dyDescent="0.25"/>
    <row r="29496" hidden="1" x14ac:dyDescent="0.25"/>
    <row r="29497" hidden="1" x14ac:dyDescent="0.25"/>
    <row r="29498" hidden="1" x14ac:dyDescent="0.25"/>
    <row r="29499" hidden="1" x14ac:dyDescent="0.25"/>
    <row r="29500" hidden="1" x14ac:dyDescent="0.25"/>
    <row r="29501" hidden="1" x14ac:dyDescent="0.25"/>
    <row r="29502" hidden="1" x14ac:dyDescent="0.25"/>
    <row r="29503" hidden="1" x14ac:dyDescent="0.25"/>
    <row r="29504" hidden="1" x14ac:dyDescent="0.25"/>
    <row r="29505" hidden="1" x14ac:dyDescent="0.25"/>
    <row r="29506" hidden="1" x14ac:dyDescent="0.25"/>
    <row r="29507" hidden="1" x14ac:dyDescent="0.25"/>
    <row r="29508" hidden="1" x14ac:dyDescent="0.25"/>
    <row r="29509" hidden="1" x14ac:dyDescent="0.25"/>
    <row r="29510" hidden="1" x14ac:dyDescent="0.25"/>
    <row r="29511" hidden="1" x14ac:dyDescent="0.25"/>
    <row r="29512" hidden="1" x14ac:dyDescent="0.25"/>
    <row r="29513" hidden="1" x14ac:dyDescent="0.25"/>
    <row r="29514" hidden="1" x14ac:dyDescent="0.25"/>
    <row r="29515" hidden="1" x14ac:dyDescent="0.25"/>
    <row r="29516" hidden="1" x14ac:dyDescent="0.25"/>
    <row r="29517" hidden="1" x14ac:dyDescent="0.25"/>
    <row r="29518" hidden="1" x14ac:dyDescent="0.25"/>
    <row r="29519" hidden="1" x14ac:dyDescent="0.25"/>
    <row r="29520" hidden="1" x14ac:dyDescent="0.25"/>
    <row r="29521" hidden="1" x14ac:dyDescent="0.25"/>
    <row r="29522" hidden="1" x14ac:dyDescent="0.25"/>
    <row r="29523" hidden="1" x14ac:dyDescent="0.25"/>
    <row r="29524" hidden="1" x14ac:dyDescent="0.25"/>
    <row r="29525" hidden="1" x14ac:dyDescent="0.25"/>
    <row r="29526" hidden="1" x14ac:dyDescent="0.25"/>
    <row r="29527" hidden="1" x14ac:dyDescent="0.25"/>
    <row r="29528" hidden="1" x14ac:dyDescent="0.25"/>
    <row r="29529" hidden="1" x14ac:dyDescent="0.25"/>
    <row r="29530" hidden="1" x14ac:dyDescent="0.25"/>
    <row r="29531" hidden="1" x14ac:dyDescent="0.25"/>
    <row r="29532" hidden="1" x14ac:dyDescent="0.25"/>
    <row r="29533" hidden="1" x14ac:dyDescent="0.25"/>
    <row r="29534" hidden="1" x14ac:dyDescent="0.25"/>
    <row r="29535" hidden="1" x14ac:dyDescent="0.25"/>
    <row r="29536" hidden="1" x14ac:dyDescent="0.25"/>
    <row r="29537" hidden="1" x14ac:dyDescent="0.25"/>
    <row r="29538" hidden="1" x14ac:dyDescent="0.25"/>
    <row r="29539" hidden="1" x14ac:dyDescent="0.25"/>
    <row r="29540" hidden="1" x14ac:dyDescent="0.25"/>
    <row r="29541" hidden="1" x14ac:dyDescent="0.25"/>
    <row r="29542" hidden="1" x14ac:dyDescent="0.25"/>
    <row r="29543" hidden="1" x14ac:dyDescent="0.25"/>
    <row r="29544" hidden="1" x14ac:dyDescent="0.25"/>
    <row r="29545" hidden="1" x14ac:dyDescent="0.25"/>
    <row r="29546" hidden="1" x14ac:dyDescent="0.25"/>
    <row r="29547" hidden="1" x14ac:dyDescent="0.25"/>
    <row r="29548" hidden="1" x14ac:dyDescent="0.25"/>
    <row r="29549" hidden="1" x14ac:dyDescent="0.25"/>
    <row r="29550" hidden="1" x14ac:dyDescent="0.25"/>
    <row r="29551" hidden="1" x14ac:dyDescent="0.25"/>
    <row r="29552" hidden="1" x14ac:dyDescent="0.25"/>
    <row r="29553" hidden="1" x14ac:dyDescent="0.25"/>
    <row r="29554" hidden="1" x14ac:dyDescent="0.25"/>
    <row r="29555" hidden="1" x14ac:dyDescent="0.25"/>
    <row r="29556" hidden="1" x14ac:dyDescent="0.25"/>
    <row r="29557" hidden="1" x14ac:dyDescent="0.25"/>
    <row r="29558" hidden="1" x14ac:dyDescent="0.25"/>
    <row r="29559" hidden="1" x14ac:dyDescent="0.25"/>
    <row r="29560" hidden="1" x14ac:dyDescent="0.25"/>
    <row r="29561" hidden="1" x14ac:dyDescent="0.25"/>
    <row r="29562" hidden="1" x14ac:dyDescent="0.25"/>
    <row r="29563" hidden="1" x14ac:dyDescent="0.25"/>
    <row r="29564" hidden="1" x14ac:dyDescent="0.25"/>
    <row r="29565" hidden="1" x14ac:dyDescent="0.25"/>
    <row r="29566" hidden="1" x14ac:dyDescent="0.25"/>
    <row r="29567" hidden="1" x14ac:dyDescent="0.25"/>
    <row r="29568" hidden="1" x14ac:dyDescent="0.25"/>
    <row r="29569" hidden="1" x14ac:dyDescent="0.25"/>
    <row r="29570" hidden="1" x14ac:dyDescent="0.25"/>
    <row r="29571" hidden="1" x14ac:dyDescent="0.25"/>
    <row r="29572" hidden="1" x14ac:dyDescent="0.25"/>
    <row r="29573" hidden="1" x14ac:dyDescent="0.25"/>
    <row r="29574" hidden="1" x14ac:dyDescent="0.25"/>
    <row r="29575" hidden="1" x14ac:dyDescent="0.25"/>
    <row r="29576" hidden="1" x14ac:dyDescent="0.25"/>
    <row r="29577" hidden="1" x14ac:dyDescent="0.25"/>
    <row r="29578" hidden="1" x14ac:dyDescent="0.25"/>
    <row r="29579" hidden="1" x14ac:dyDescent="0.25"/>
    <row r="29580" hidden="1" x14ac:dyDescent="0.25"/>
    <row r="29581" hidden="1" x14ac:dyDescent="0.25"/>
    <row r="29582" hidden="1" x14ac:dyDescent="0.25"/>
    <row r="29583" hidden="1" x14ac:dyDescent="0.25"/>
    <row r="29584" hidden="1" x14ac:dyDescent="0.25"/>
    <row r="29585" hidden="1" x14ac:dyDescent="0.25"/>
    <row r="29586" hidden="1" x14ac:dyDescent="0.25"/>
    <row r="29587" hidden="1" x14ac:dyDescent="0.25"/>
    <row r="29588" hidden="1" x14ac:dyDescent="0.25"/>
    <row r="29589" hidden="1" x14ac:dyDescent="0.25"/>
    <row r="29590" hidden="1" x14ac:dyDescent="0.25"/>
    <row r="29591" hidden="1" x14ac:dyDescent="0.25"/>
    <row r="29592" hidden="1" x14ac:dyDescent="0.25"/>
    <row r="29593" hidden="1" x14ac:dyDescent="0.25"/>
    <row r="29594" hidden="1" x14ac:dyDescent="0.25"/>
    <row r="29595" hidden="1" x14ac:dyDescent="0.25"/>
    <row r="29596" hidden="1" x14ac:dyDescent="0.25"/>
    <row r="29597" hidden="1" x14ac:dyDescent="0.25"/>
    <row r="29598" hidden="1" x14ac:dyDescent="0.25"/>
    <row r="29599" hidden="1" x14ac:dyDescent="0.25"/>
    <row r="29600" hidden="1" x14ac:dyDescent="0.25"/>
    <row r="29601" hidden="1" x14ac:dyDescent="0.25"/>
    <row r="29602" hidden="1" x14ac:dyDescent="0.25"/>
    <row r="29603" hidden="1" x14ac:dyDescent="0.25"/>
    <row r="29604" hidden="1" x14ac:dyDescent="0.25"/>
    <row r="29605" hidden="1" x14ac:dyDescent="0.25"/>
    <row r="29606" hidden="1" x14ac:dyDescent="0.25"/>
    <row r="29607" hidden="1" x14ac:dyDescent="0.25"/>
    <row r="29608" hidden="1" x14ac:dyDescent="0.25"/>
    <row r="29609" hidden="1" x14ac:dyDescent="0.25"/>
    <row r="29610" hidden="1" x14ac:dyDescent="0.25"/>
    <row r="29611" hidden="1" x14ac:dyDescent="0.25"/>
    <row r="29612" hidden="1" x14ac:dyDescent="0.25"/>
    <row r="29613" hidden="1" x14ac:dyDescent="0.25"/>
    <row r="29614" hidden="1" x14ac:dyDescent="0.25"/>
    <row r="29615" hidden="1" x14ac:dyDescent="0.25"/>
    <row r="29616" hidden="1" x14ac:dyDescent="0.25"/>
    <row r="29617" hidden="1" x14ac:dyDescent="0.25"/>
    <row r="29618" hidden="1" x14ac:dyDescent="0.25"/>
    <row r="29619" hidden="1" x14ac:dyDescent="0.25"/>
    <row r="29620" hidden="1" x14ac:dyDescent="0.25"/>
    <row r="29621" hidden="1" x14ac:dyDescent="0.25"/>
    <row r="29622" hidden="1" x14ac:dyDescent="0.25"/>
    <row r="29623" hidden="1" x14ac:dyDescent="0.25"/>
    <row r="29624" hidden="1" x14ac:dyDescent="0.25"/>
    <row r="29625" hidden="1" x14ac:dyDescent="0.25"/>
    <row r="29626" hidden="1" x14ac:dyDescent="0.25"/>
    <row r="29627" hidden="1" x14ac:dyDescent="0.25"/>
    <row r="29628" hidden="1" x14ac:dyDescent="0.25"/>
    <row r="29629" hidden="1" x14ac:dyDescent="0.25"/>
    <row r="29630" hidden="1" x14ac:dyDescent="0.25"/>
    <row r="29631" hidden="1" x14ac:dyDescent="0.25"/>
    <row r="29632" hidden="1" x14ac:dyDescent="0.25"/>
    <row r="29633" hidden="1" x14ac:dyDescent="0.25"/>
    <row r="29634" hidden="1" x14ac:dyDescent="0.25"/>
    <row r="29635" hidden="1" x14ac:dyDescent="0.25"/>
    <row r="29636" hidden="1" x14ac:dyDescent="0.25"/>
    <row r="29637" hidden="1" x14ac:dyDescent="0.25"/>
    <row r="29638" hidden="1" x14ac:dyDescent="0.25"/>
    <row r="29639" hidden="1" x14ac:dyDescent="0.25"/>
    <row r="29640" hidden="1" x14ac:dyDescent="0.25"/>
    <row r="29641" hidden="1" x14ac:dyDescent="0.25"/>
    <row r="29642" hidden="1" x14ac:dyDescent="0.25"/>
    <row r="29643" hidden="1" x14ac:dyDescent="0.25"/>
    <row r="29644" hidden="1" x14ac:dyDescent="0.25"/>
    <row r="29645" hidden="1" x14ac:dyDescent="0.25"/>
    <row r="29646" hidden="1" x14ac:dyDescent="0.25"/>
    <row r="29647" hidden="1" x14ac:dyDescent="0.25"/>
    <row r="29648" hidden="1" x14ac:dyDescent="0.25"/>
    <row r="29649" hidden="1" x14ac:dyDescent="0.25"/>
    <row r="29650" hidden="1" x14ac:dyDescent="0.25"/>
    <row r="29651" hidden="1" x14ac:dyDescent="0.25"/>
    <row r="29652" hidden="1" x14ac:dyDescent="0.25"/>
    <row r="29653" hidden="1" x14ac:dyDescent="0.25"/>
    <row r="29654" hidden="1" x14ac:dyDescent="0.25"/>
    <row r="29655" hidden="1" x14ac:dyDescent="0.25"/>
    <row r="29656" hidden="1" x14ac:dyDescent="0.25"/>
    <row r="29657" hidden="1" x14ac:dyDescent="0.25"/>
    <row r="29658" hidden="1" x14ac:dyDescent="0.25"/>
    <row r="29659" hidden="1" x14ac:dyDescent="0.25"/>
    <row r="29660" hidden="1" x14ac:dyDescent="0.25"/>
    <row r="29661" hidden="1" x14ac:dyDescent="0.25"/>
    <row r="29662" hidden="1" x14ac:dyDescent="0.25"/>
    <row r="29663" hidden="1" x14ac:dyDescent="0.25"/>
    <row r="29664" hidden="1" x14ac:dyDescent="0.25"/>
    <row r="29665" hidden="1" x14ac:dyDescent="0.25"/>
    <row r="29666" hidden="1" x14ac:dyDescent="0.25"/>
    <row r="29667" hidden="1" x14ac:dyDescent="0.25"/>
    <row r="29668" hidden="1" x14ac:dyDescent="0.25"/>
    <row r="29669" hidden="1" x14ac:dyDescent="0.25"/>
    <row r="29670" hidden="1" x14ac:dyDescent="0.25"/>
    <row r="29671" hidden="1" x14ac:dyDescent="0.25"/>
    <row r="29672" hidden="1" x14ac:dyDescent="0.25"/>
    <row r="29673" hidden="1" x14ac:dyDescent="0.25"/>
    <row r="29674" hidden="1" x14ac:dyDescent="0.25"/>
    <row r="29675" hidden="1" x14ac:dyDescent="0.25"/>
    <row r="29676" hidden="1" x14ac:dyDescent="0.25"/>
    <row r="29677" hidden="1" x14ac:dyDescent="0.25"/>
    <row r="29678" hidden="1" x14ac:dyDescent="0.25"/>
    <row r="29679" hidden="1" x14ac:dyDescent="0.25"/>
    <row r="29680" hidden="1" x14ac:dyDescent="0.25"/>
    <row r="29681" hidden="1" x14ac:dyDescent="0.25"/>
    <row r="29682" hidden="1" x14ac:dyDescent="0.25"/>
    <row r="29683" hidden="1" x14ac:dyDescent="0.25"/>
    <row r="29684" hidden="1" x14ac:dyDescent="0.25"/>
    <row r="29685" hidden="1" x14ac:dyDescent="0.25"/>
    <row r="29686" hidden="1" x14ac:dyDescent="0.25"/>
    <row r="29687" hidden="1" x14ac:dyDescent="0.25"/>
    <row r="29688" hidden="1" x14ac:dyDescent="0.25"/>
    <row r="29689" hidden="1" x14ac:dyDescent="0.25"/>
    <row r="29690" hidden="1" x14ac:dyDescent="0.25"/>
    <row r="29691" hidden="1" x14ac:dyDescent="0.25"/>
    <row r="29692" hidden="1" x14ac:dyDescent="0.25"/>
    <row r="29693" hidden="1" x14ac:dyDescent="0.25"/>
    <row r="29694" hidden="1" x14ac:dyDescent="0.25"/>
    <row r="29695" hidden="1" x14ac:dyDescent="0.25"/>
    <row r="29696" hidden="1" x14ac:dyDescent="0.25"/>
    <row r="29697" hidden="1" x14ac:dyDescent="0.25"/>
    <row r="29698" hidden="1" x14ac:dyDescent="0.25"/>
    <row r="29699" hidden="1" x14ac:dyDescent="0.25"/>
    <row r="29700" hidden="1" x14ac:dyDescent="0.25"/>
    <row r="29701" hidden="1" x14ac:dyDescent="0.25"/>
    <row r="29702" hidden="1" x14ac:dyDescent="0.25"/>
    <row r="29703" hidden="1" x14ac:dyDescent="0.25"/>
    <row r="29704" hidden="1" x14ac:dyDescent="0.25"/>
    <row r="29705" hidden="1" x14ac:dyDescent="0.25"/>
    <row r="29706" hidden="1" x14ac:dyDescent="0.25"/>
    <row r="29707" hidden="1" x14ac:dyDescent="0.25"/>
    <row r="29708" hidden="1" x14ac:dyDescent="0.25"/>
    <row r="29709" hidden="1" x14ac:dyDescent="0.25"/>
    <row r="29710" hidden="1" x14ac:dyDescent="0.25"/>
    <row r="29711" hidden="1" x14ac:dyDescent="0.25"/>
    <row r="29712" hidden="1" x14ac:dyDescent="0.25"/>
    <row r="29713" hidden="1" x14ac:dyDescent="0.25"/>
    <row r="29714" hidden="1" x14ac:dyDescent="0.25"/>
    <row r="29715" hidden="1" x14ac:dyDescent="0.25"/>
    <row r="29716" hidden="1" x14ac:dyDescent="0.25"/>
    <row r="29717" hidden="1" x14ac:dyDescent="0.25"/>
    <row r="29718" hidden="1" x14ac:dyDescent="0.25"/>
    <row r="29719" hidden="1" x14ac:dyDescent="0.25"/>
    <row r="29720" hidden="1" x14ac:dyDescent="0.25"/>
    <row r="29721" hidden="1" x14ac:dyDescent="0.25"/>
    <row r="29722" hidden="1" x14ac:dyDescent="0.25"/>
    <row r="29723" hidden="1" x14ac:dyDescent="0.25"/>
    <row r="29724" hidden="1" x14ac:dyDescent="0.25"/>
    <row r="29725" hidden="1" x14ac:dyDescent="0.25"/>
    <row r="29726" hidden="1" x14ac:dyDescent="0.25"/>
    <row r="29727" hidden="1" x14ac:dyDescent="0.25"/>
    <row r="29728" hidden="1" x14ac:dyDescent="0.25"/>
    <row r="29729" hidden="1" x14ac:dyDescent="0.25"/>
    <row r="29730" hidden="1" x14ac:dyDescent="0.25"/>
    <row r="29731" hidden="1" x14ac:dyDescent="0.25"/>
    <row r="29732" hidden="1" x14ac:dyDescent="0.25"/>
    <row r="29733" hidden="1" x14ac:dyDescent="0.25"/>
    <row r="29734" hidden="1" x14ac:dyDescent="0.25"/>
    <row r="29735" hidden="1" x14ac:dyDescent="0.25"/>
    <row r="29736" hidden="1" x14ac:dyDescent="0.25"/>
    <row r="29737" hidden="1" x14ac:dyDescent="0.25"/>
    <row r="29738" hidden="1" x14ac:dyDescent="0.25"/>
    <row r="29739" hidden="1" x14ac:dyDescent="0.25"/>
    <row r="29740" hidden="1" x14ac:dyDescent="0.25"/>
    <row r="29741" hidden="1" x14ac:dyDescent="0.25"/>
    <row r="29742" hidden="1" x14ac:dyDescent="0.25"/>
    <row r="29743" hidden="1" x14ac:dyDescent="0.25"/>
    <row r="29744" hidden="1" x14ac:dyDescent="0.25"/>
    <row r="29745" hidden="1" x14ac:dyDescent="0.25"/>
    <row r="29746" hidden="1" x14ac:dyDescent="0.25"/>
    <row r="29747" hidden="1" x14ac:dyDescent="0.25"/>
    <row r="29748" hidden="1" x14ac:dyDescent="0.25"/>
    <row r="29749" hidden="1" x14ac:dyDescent="0.25"/>
    <row r="29750" hidden="1" x14ac:dyDescent="0.25"/>
    <row r="29751" hidden="1" x14ac:dyDescent="0.25"/>
    <row r="29752" hidden="1" x14ac:dyDescent="0.25"/>
    <row r="29753" hidden="1" x14ac:dyDescent="0.25"/>
    <row r="29754" hidden="1" x14ac:dyDescent="0.25"/>
    <row r="29755" hidden="1" x14ac:dyDescent="0.25"/>
    <row r="29756" hidden="1" x14ac:dyDescent="0.25"/>
    <row r="29757" hidden="1" x14ac:dyDescent="0.25"/>
    <row r="29758" hidden="1" x14ac:dyDescent="0.25"/>
    <row r="29759" hidden="1" x14ac:dyDescent="0.25"/>
    <row r="29760" hidden="1" x14ac:dyDescent="0.25"/>
    <row r="29761" hidden="1" x14ac:dyDescent="0.25"/>
    <row r="29762" hidden="1" x14ac:dyDescent="0.25"/>
    <row r="29763" hidden="1" x14ac:dyDescent="0.25"/>
    <row r="29764" hidden="1" x14ac:dyDescent="0.25"/>
    <row r="29765" hidden="1" x14ac:dyDescent="0.25"/>
    <row r="29766" hidden="1" x14ac:dyDescent="0.25"/>
    <row r="29767" hidden="1" x14ac:dyDescent="0.25"/>
    <row r="29768" hidden="1" x14ac:dyDescent="0.25"/>
    <row r="29769" hidden="1" x14ac:dyDescent="0.25"/>
    <row r="29770" hidden="1" x14ac:dyDescent="0.25"/>
    <row r="29771" hidden="1" x14ac:dyDescent="0.25"/>
    <row r="29772" hidden="1" x14ac:dyDescent="0.25"/>
    <row r="29773" hidden="1" x14ac:dyDescent="0.25"/>
    <row r="29774" hidden="1" x14ac:dyDescent="0.25"/>
    <row r="29775" hidden="1" x14ac:dyDescent="0.25"/>
    <row r="29776" hidden="1" x14ac:dyDescent="0.25"/>
    <row r="29777" hidden="1" x14ac:dyDescent="0.25"/>
    <row r="29778" hidden="1" x14ac:dyDescent="0.25"/>
    <row r="29779" hidden="1" x14ac:dyDescent="0.25"/>
    <row r="29780" hidden="1" x14ac:dyDescent="0.25"/>
    <row r="29781" hidden="1" x14ac:dyDescent="0.25"/>
    <row r="29782" hidden="1" x14ac:dyDescent="0.25"/>
    <row r="29783" hidden="1" x14ac:dyDescent="0.25"/>
    <row r="29784" hidden="1" x14ac:dyDescent="0.25"/>
    <row r="29785" hidden="1" x14ac:dyDescent="0.25"/>
    <row r="29786" hidden="1" x14ac:dyDescent="0.25"/>
    <row r="29787" hidden="1" x14ac:dyDescent="0.25"/>
    <row r="29788" hidden="1" x14ac:dyDescent="0.25"/>
    <row r="29789" hidden="1" x14ac:dyDescent="0.25"/>
    <row r="29790" hidden="1" x14ac:dyDescent="0.25"/>
    <row r="29791" hidden="1" x14ac:dyDescent="0.25"/>
    <row r="29792" hidden="1" x14ac:dyDescent="0.25"/>
    <row r="29793" hidden="1" x14ac:dyDescent="0.25"/>
    <row r="29794" hidden="1" x14ac:dyDescent="0.25"/>
    <row r="29795" hidden="1" x14ac:dyDescent="0.25"/>
    <row r="29796" hidden="1" x14ac:dyDescent="0.25"/>
    <row r="29797" hidden="1" x14ac:dyDescent="0.25"/>
    <row r="29798" hidden="1" x14ac:dyDescent="0.25"/>
    <row r="29799" hidden="1" x14ac:dyDescent="0.25"/>
    <row r="29800" hidden="1" x14ac:dyDescent="0.25"/>
    <row r="29801" hidden="1" x14ac:dyDescent="0.25"/>
    <row r="29802" hidden="1" x14ac:dyDescent="0.25"/>
    <row r="29803" hidden="1" x14ac:dyDescent="0.25"/>
    <row r="29804" hidden="1" x14ac:dyDescent="0.25"/>
    <row r="29805" hidden="1" x14ac:dyDescent="0.25"/>
    <row r="29806" hidden="1" x14ac:dyDescent="0.25"/>
    <row r="29807" hidden="1" x14ac:dyDescent="0.25"/>
    <row r="29808" hidden="1" x14ac:dyDescent="0.25"/>
    <row r="29809" hidden="1" x14ac:dyDescent="0.25"/>
    <row r="29810" hidden="1" x14ac:dyDescent="0.25"/>
    <row r="29811" hidden="1" x14ac:dyDescent="0.25"/>
    <row r="29812" hidden="1" x14ac:dyDescent="0.25"/>
    <row r="29813" hidden="1" x14ac:dyDescent="0.25"/>
    <row r="29814" hidden="1" x14ac:dyDescent="0.25"/>
    <row r="29815" hidden="1" x14ac:dyDescent="0.25"/>
    <row r="29816" hidden="1" x14ac:dyDescent="0.25"/>
    <row r="29817" hidden="1" x14ac:dyDescent="0.25"/>
    <row r="29818" hidden="1" x14ac:dyDescent="0.25"/>
    <row r="29819" hidden="1" x14ac:dyDescent="0.25"/>
    <row r="29820" hidden="1" x14ac:dyDescent="0.25"/>
    <row r="29821" hidden="1" x14ac:dyDescent="0.25"/>
    <row r="29822" hidden="1" x14ac:dyDescent="0.25"/>
    <row r="29823" hidden="1" x14ac:dyDescent="0.25"/>
    <row r="29824" hidden="1" x14ac:dyDescent="0.25"/>
    <row r="29825" hidden="1" x14ac:dyDescent="0.25"/>
    <row r="29826" hidden="1" x14ac:dyDescent="0.25"/>
    <row r="29827" hidden="1" x14ac:dyDescent="0.25"/>
    <row r="29828" hidden="1" x14ac:dyDescent="0.25"/>
    <row r="29829" hidden="1" x14ac:dyDescent="0.25"/>
    <row r="29830" ht="30" hidden="1" customHeight="1" x14ac:dyDescent="0.25"/>
    <row r="29831" hidden="1" x14ac:dyDescent="0.25"/>
    <row r="29832" hidden="1" x14ac:dyDescent="0.25"/>
    <row r="29833" hidden="1" x14ac:dyDescent="0.25"/>
    <row r="29834" hidden="1" x14ac:dyDescent="0.25"/>
    <row r="29835" hidden="1" x14ac:dyDescent="0.25"/>
    <row r="29836" hidden="1" x14ac:dyDescent="0.25"/>
    <row r="29837" hidden="1" x14ac:dyDescent="0.25"/>
    <row r="29838" hidden="1" x14ac:dyDescent="0.25"/>
    <row r="29839" hidden="1" x14ac:dyDescent="0.25"/>
    <row r="29840" hidden="1" x14ac:dyDescent="0.25"/>
    <row r="29841" hidden="1" x14ac:dyDescent="0.25"/>
    <row r="29842" hidden="1" x14ac:dyDescent="0.25"/>
    <row r="29843" hidden="1" x14ac:dyDescent="0.25"/>
    <row r="29844" hidden="1" x14ac:dyDescent="0.25"/>
    <row r="29845" hidden="1" x14ac:dyDescent="0.25"/>
    <row r="29846" hidden="1" x14ac:dyDescent="0.25"/>
    <row r="29847" hidden="1" x14ac:dyDescent="0.25"/>
    <row r="29848" hidden="1" x14ac:dyDescent="0.25"/>
    <row r="29849" hidden="1" x14ac:dyDescent="0.25"/>
    <row r="29850" hidden="1" x14ac:dyDescent="0.25"/>
    <row r="29851" hidden="1" x14ac:dyDescent="0.25"/>
    <row r="29852" hidden="1" x14ac:dyDescent="0.25"/>
    <row r="29853" hidden="1" x14ac:dyDescent="0.25"/>
    <row r="29854" hidden="1" x14ac:dyDescent="0.25"/>
    <row r="29855" hidden="1" x14ac:dyDescent="0.25"/>
    <row r="29856" hidden="1" x14ac:dyDescent="0.25"/>
    <row r="29857" hidden="1" x14ac:dyDescent="0.25"/>
    <row r="29858" hidden="1" x14ac:dyDescent="0.25"/>
    <row r="29859" hidden="1" x14ac:dyDescent="0.25"/>
    <row r="29860" hidden="1" x14ac:dyDescent="0.25"/>
    <row r="29861" hidden="1" x14ac:dyDescent="0.25"/>
    <row r="29862" hidden="1" x14ac:dyDescent="0.25"/>
    <row r="29863" hidden="1" x14ac:dyDescent="0.25"/>
    <row r="29864" hidden="1" x14ac:dyDescent="0.25"/>
    <row r="29865" hidden="1" x14ac:dyDescent="0.25"/>
    <row r="29866" hidden="1" x14ac:dyDescent="0.25"/>
    <row r="29867" hidden="1" x14ac:dyDescent="0.25"/>
    <row r="29868" hidden="1" x14ac:dyDescent="0.25"/>
    <row r="29869" hidden="1" x14ac:dyDescent="0.25"/>
    <row r="29870" hidden="1" x14ac:dyDescent="0.25"/>
    <row r="29871" hidden="1" x14ac:dyDescent="0.25"/>
    <row r="29872" hidden="1" x14ac:dyDescent="0.25"/>
    <row r="29873" hidden="1" x14ac:dyDescent="0.25"/>
    <row r="29874" hidden="1" x14ac:dyDescent="0.25"/>
    <row r="29875" hidden="1" x14ac:dyDescent="0.25"/>
    <row r="29876" hidden="1" x14ac:dyDescent="0.25"/>
    <row r="29877" hidden="1" x14ac:dyDescent="0.25"/>
    <row r="29878" hidden="1" x14ac:dyDescent="0.25"/>
    <row r="29879" hidden="1" x14ac:dyDescent="0.25"/>
    <row r="29880" hidden="1" x14ac:dyDescent="0.25"/>
    <row r="29881" hidden="1" x14ac:dyDescent="0.25"/>
    <row r="29882" hidden="1" x14ac:dyDescent="0.25"/>
    <row r="29883" hidden="1" x14ac:dyDescent="0.25"/>
    <row r="29884" hidden="1" x14ac:dyDescent="0.25"/>
    <row r="29885" hidden="1" x14ac:dyDescent="0.25"/>
    <row r="29886" hidden="1" x14ac:dyDescent="0.25"/>
    <row r="29887" hidden="1" x14ac:dyDescent="0.25"/>
    <row r="29888" hidden="1" x14ac:dyDescent="0.25"/>
    <row r="29889" hidden="1" x14ac:dyDescent="0.25"/>
    <row r="29890" hidden="1" x14ac:dyDescent="0.25"/>
    <row r="29891" hidden="1" x14ac:dyDescent="0.25"/>
    <row r="29892" hidden="1" x14ac:dyDescent="0.25"/>
    <row r="29893" hidden="1" x14ac:dyDescent="0.25"/>
    <row r="29894" hidden="1" x14ac:dyDescent="0.25"/>
    <row r="29895" hidden="1" x14ac:dyDescent="0.25"/>
    <row r="29896" hidden="1" x14ac:dyDescent="0.25"/>
    <row r="29897" hidden="1" x14ac:dyDescent="0.25"/>
    <row r="29898" hidden="1" x14ac:dyDescent="0.25"/>
    <row r="29899" hidden="1" x14ac:dyDescent="0.25"/>
    <row r="29900" hidden="1" x14ac:dyDescent="0.25"/>
    <row r="29901" hidden="1" x14ac:dyDescent="0.25"/>
    <row r="29902" hidden="1" x14ac:dyDescent="0.25"/>
    <row r="29903" hidden="1" x14ac:dyDescent="0.25"/>
    <row r="29904" hidden="1" x14ac:dyDescent="0.25"/>
    <row r="29905" hidden="1" x14ac:dyDescent="0.25"/>
    <row r="29906" hidden="1" x14ac:dyDescent="0.25"/>
    <row r="29907" hidden="1" x14ac:dyDescent="0.25"/>
    <row r="29908" hidden="1" x14ac:dyDescent="0.25"/>
    <row r="29909" hidden="1" x14ac:dyDescent="0.25"/>
    <row r="29910" hidden="1" x14ac:dyDescent="0.25"/>
    <row r="29911" hidden="1" x14ac:dyDescent="0.25"/>
    <row r="29912" hidden="1" x14ac:dyDescent="0.25"/>
    <row r="29913" hidden="1" x14ac:dyDescent="0.25"/>
    <row r="29914" hidden="1" x14ac:dyDescent="0.25"/>
    <row r="29915" hidden="1" x14ac:dyDescent="0.25"/>
    <row r="29916" hidden="1" x14ac:dyDescent="0.25"/>
    <row r="29917" hidden="1" x14ac:dyDescent="0.25"/>
    <row r="29918" hidden="1" x14ac:dyDescent="0.25"/>
    <row r="29919" hidden="1" x14ac:dyDescent="0.25"/>
    <row r="29920" hidden="1" x14ac:dyDescent="0.25"/>
    <row r="29921" hidden="1" x14ac:dyDescent="0.25"/>
    <row r="29922" hidden="1" x14ac:dyDescent="0.25"/>
    <row r="29923" hidden="1" x14ac:dyDescent="0.25"/>
    <row r="29924" hidden="1" x14ac:dyDescent="0.25"/>
    <row r="29925" hidden="1" x14ac:dyDescent="0.25"/>
    <row r="29926" hidden="1" x14ac:dyDescent="0.25"/>
    <row r="29927" hidden="1" x14ac:dyDescent="0.25"/>
    <row r="29928" hidden="1" x14ac:dyDescent="0.25"/>
    <row r="29929" hidden="1" x14ac:dyDescent="0.25"/>
    <row r="29930" hidden="1" x14ac:dyDescent="0.25"/>
    <row r="29931" hidden="1" x14ac:dyDescent="0.25"/>
    <row r="29932" hidden="1" x14ac:dyDescent="0.25"/>
    <row r="29933" hidden="1" x14ac:dyDescent="0.25"/>
    <row r="29934" hidden="1" x14ac:dyDescent="0.25"/>
    <row r="29935" hidden="1" x14ac:dyDescent="0.25"/>
    <row r="29936" hidden="1" x14ac:dyDescent="0.25"/>
    <row r="29937" hidden="1" x14ac:dyDescent="0.25"/>
    <row r="29938" hidden="1" x14ac:dyDescent="0.25"/>
    <row r="29939" hidden="1" x14ac:dyDescent="0.25"/>
    <row r="29940" hidden="1" x14ac:dyDescent="0.25"/>
    <row r="29941" hidden="1" x14ac:dyDescent="0.25"/>
    <row r="29942" hidden="1" x14ac:dyDescent="0.25"/>
    <row r="29943" hidden="1" x14ac:dyDescent="0.25"/>
    <row r="29944" hidden="1" x14ac:dyDescent="0.25"/>
    <row r="29945" hidden="1" x14ac:dyDescent="0.25"/>
    <row r="29946" hidden="1" x14ac:dyDescent="0.25"/>
    <row r="29947" hidden="1" x14ac:dyDescent="0.25"/>
    <row r="29948" hidden="1" x14ac:dyDescent="0.25"/>
    <row r="29949" hidden="1" x14ac:dyDescent="0.25"/>
    <row r="29950" hidden="1" x14ac:dyDescent="0.25"/>
    <row r="29951" hidden="1" x14ac:dyDescent="0.25"/>
    <row r="29952" hidden="1" x14ac:dyDescent="0.25"/>
    <row r="29953" hidden="1" x14ac:dyDescent="0.25"/>
    <row r="29954" hidden="1" x14ac:dyDescent="0.25"/>
    <row r="29955" hidden="1" x14ac:dyDescent="0.25"/>
    <row r="29956" hidden="1" x14ac:dyDescent="0.25"/>
    <row r="29957" hidden="1" x14ac:dyDescent="0.25"/>
    <row r="29958" hidden="1" x14ac:dyDescent="0.25"/>
    <row r="29959" hidden="1" x14ac:dyDescent="0.25"/>
    <row r="29960" hidden="1" x14ac:dyDescent="0.25"/>
    <row r="29961" hidden="1" x14ac:dyDescent="0.25"/>
    <row r="29962" hidden="1" x14ac:dyDescent="0.25"/>
    <row r="29963" hidden="1" x14ac:dyDescent="0.25"/>
    <row r="29964" hidden="1" x14ac:dyDescent="0.25"/>
    <row r="29965" hidden="1" x14ac:dyDescent="0.25"/>
    <row r="29966" hidden="1" x14ac:dyDescent="0.25"/>
    <row r="29967" hidden="1" x14ac:dyDescent="0.25"/>
    <row r="29968" hidden="1" x14ac:dyDescent="0.25"/>
    <row r="29969" hidden="1" x14ac:dyDescent="0.25"/>
    <row r="29970" hidden="1" x14ac:dyDescent="0.25"/>
    <row r="29971" hidden="1" x14ac:dyDescent="0.25"/>
    <row r="29972" hidden="1" x14ac:dyDescent="0.25"/>
    <row r="29973" hidden="1" x14ac:dyDescent="0.25"/>
    <row r="29974" hidden="1" x14ac:dyDescent="0.25"/>
    <row r="29975" hidden="1" x14ac:dyDescent="0.25"/>
    <row r="29976" hidden="1" x14ac:dyDescent="0.25"/>
    <row r="29977" hidden="1" x14ac:dyDescent="0.25"/>
    <row r="29978" hidden="1" x14ac:dyDescent="0.25"/>
    <row r="29979" hidden="1" x14ac:dyDescent="0.25"/>
    <row r="29980" hidden="1" x14ac:dyDescent="0.25"/>
    <row r="29981" hidden="1" x14ac:dyDescent="0.25"/>
    <row r="29982" hidden="1" x14ac:dyDescent="0.25"/>
    <row r="29983" hidden="1" x14ac:dyDescent="0.25"/>
    <row r="29984" hidden="1" x14ac:dyDescent="0.25"/>
    <row r="29985" hidden="1" x14ac:dyDescent="0.25"/>
    <row r="29986" hidden="1" x14ac:dyDescent="0.25"/>
    <row r="29987" hidden="1" x14ac:dyDescent="0.25"/>
    <row r="29988" hidden="1" x14ac:dyDescent="0.25"/>
    <row r="29989" hidden="1" x14ac:dyDescent="0.25"/>
    <row r="29990" hidden="1" x14ac:dyDescent="0.25"/>
    <row r="29991" hidden="1" x14ac:dyDescent="0.25"/>
    <row r="29992" hidden="1" x14ac:dyDescent="0.25"/>
    <row r="29993" hidden="1" x14ac:dyDescent="0.25"/>
    <row r="29994" hidden="1" x14ac:dyDescent="0.25"/>
    <row r="29995" hidden="1" x14ac:dyDescent="0.25"/>
    <row r="29996" hidden="1" x14ac:dyDescent="0.25"/>
    <row r="29997" hidden="1" x14ac:dyDescent="0.25"/>
    <row r="29998" hidden="1" x14ac:dyDescent="0.25"/>
    <row r="29999" hidden="1" x14ac:dyDescent="0.25"/>
    <row r="30000" hidden="1" x14ac:dyDescent="0.25"/>
    <row r="30001" hidden="1" x14ac:dyDescent="0.25"/>
    <row r="30002" hidden="1" x14ac:dyDescent="0.25"/>
    <row r="30003" hidden="1" x14ac:dyDescent="0.25"/>
    <row r="30004" hidden="1" x14ac:dyDescent="0.25"/>
    <row r="30005" hidden="1" x14ac:dyDescent="0.25"/>
    <row r="30006" hidden="1" x14ac:dyDescent="0.25"/>
    <row r="30007" hidden="1" x14ac:dyDescent="0.25"/>
    <row r="30008" hidden="1" x14ac:dyDescent="0.25"/>
    <row r="30009" hidden="1" x14ac:dyDescent="0.25"/>
    <row r="30010" hidden="1" x14ac:dyDescent="0.25"/>
    <row r="30011" hidden="1" x14ac:dyDescent="0.25"/>
    <row r="30012" hidden="1" x14ac:dyDescent="0.25"/>
    <row r="30013" hidden="1" x14ac:dyDescent="0.25"/>
    <row r="30014" hidden="1" x14ac:dyDescent="0.25"/>
    <row r="30015" hidden="1" x14ac:dyDescent="0.25"/>
    <row r="30016" hidden="1" x14ac:dyDescent="0.25"/>
    <row r="30017" hidden="1" x14ac:dyDescent="0.25"/>
    <row r="30018" hidden="1" x14ac:dyDescent="0.25"/>
    <row r="30019" hidden="1" x14ac:dyDescent="0.25"/>
    <row r="30020" hidden="1" x14ac:dyDescent="0.25"/>
    <row r="30021" hidden="1" x14ac:dyDescent="0.25"/>
    <row r="30022" hidden="1" x14ac:dyDescent="0.25"/>
    <row r="30023" hidden="1" x14ac:dyDescent="0.25"/>
    <row r="30024" hidden="1" x14ac:dyDescent="0.25"/>
    <row r="30025" hidden="1" x14ac:dyDescent="0.25"/>
    <row r="30026" hidden="1" x14ac:dyDescent="0.25"/>
    <row r="30027" hidden="1" x14ac:dyDescent="0.25"/>
    <row r="30028" hidden="1" x14ac:dyDescent="0.25"/>
    <row r="30029" hidden="1" x14ac:dyDescent="0.25"/>
    <row r="30030" hidden="1" x14ac:dyDescent="0.25"/>
    <row r="30031" hidden="1" x14ac:dyDescent="0.25"/>
    <row r="30032" hidden="1" x14ac:dyDescent="0.25"/>
    <row r="30033" hidden="1" x14ac:dyDescent="0.25"/>
    <row r="30034" hidden="1" x14ac:dyDescent="0.25"/>
    <row r="30035" hidden="1" x14ac:dyDescent="0.25"/>
    <row r="30036" hidden="1" x14ac:dyDescent="0.25"/>
    <row r="30037" hidden="1" x14ac:dyDescent="0.25"/>
    <row r="30038" hidden="1" x14ac:dyDescent="0.25"/>
    <row r="30039" hidden="1" x14ac:dyDescent="0.25"/>
    <row r="30040" hidden="1" x14ac:dyDescent="0.25"/>
    <row r="30041" hidden="1" x14ac:dyDescent="0.25"/>
    <row r="30042" hidden="1" x14ac:dyDescent="0.25"/>
    <row r="30043" hidden="1" x14ac:dyDescent="0.25"/>
    <row r="30044" hidden="1" x14ac:dyDescent="0.25"/>
    <row r="30045" hidden="1" x14ac:dyDescent="0.25"/>
    <row r="30046" hidden="1" x14ac:dyDescent="0.25"/>
    <row r="30047" hidden="1" x14ac:dyDescent="0.25"/>
    <row r="30048" hidden="1" x14ac:dyDescent="0.25"/>
    <row r="30049" hidden="1" x14ac:dyDescent="0.25"/>
    <row r="30050" hidden="1" x14ac:dyDescent="0.25"/>
    <row r="30051" hidden="1" x14ac:dyDescent="0.25"/>
    <row r="30052" hidden="1" x14ac:dyDescent="0.25"/>
    <row r="30053" hidden="1" x14ac:dyDescent="0.25"/>
    <row r="30054" hidden="1" x14ac:dyDescent="0.25"/>
    <row r="30055" hidden="1" x14ac:dyDescent="0.25"/>
    <row r="30056" hidden="1" x14ac:dyDescent="0.25"/>
    <row r="30057" hidden="1" x14ac:dyDescent="0.25"/>
    <row r="30058" hidden="1" x14ac:dyDescent="0.25"/>
    <row r="30059" hidden="1" x14ac:dyDescent="0.25"/>
    <row r="30060" hidden="1" x14ac:dyDescent="0.25"/>
    <row r="30061" hidden="1" x14ac:dyDescent="0.25"/>
    <row r="30062" hidden="1" x14ac:dyDescent="0.25"/>
    <row r="30063" hidden="1" x14ac:dyDescent="0.25"/>
    <row r="30064" hidden="1" x14ac:dyDescent="0.25"/>
    <row r="30065" hidden="1" x14ac:dyDescent="0.25"/>
    <row r="30066" hidden="1" x14ac:dyDescent="0.25"/>
    <row r="30067" hidden="1" x14ac:dyDescent="0.25"/>
    <row r="30068" hidden="1" x14ac:dyDescent="0.25"/>
    <row r="30069" hidden="1" x14ac:dyDescent="0.25"/>
    <row r="30070" hidden="1" x14ac:dyDescent="0.25"/>
    <row r="30071" hidden="1" x14ac:dyDescent="0.25"/>
    <row r="30072" hidden="1" x14ac:dyDescent="0.25"/>
    <row r="30073" hidden="1" x14ac:dyDescent="0.25"/>
    <row r="30074" hidden="1" x14ac:dyDescent="0.25"/>
    <row r="30075" hidden="1" x14ac:dyDescent="0.25"/>
    <row r="30076" hidden="1" x14ac:dyDescent="0.25"/>
    <row r="30077" hidden="1" x14ac:dyDescent="0.25"/>
    <row r="30078" hidden="1" x14ac:dyDescent="0.25"/>
    <row r="30079" hidden="1" x14ac:dyDescent="0.25"/>
    <row r="30080" hidden="1" x14ac:dyDescent="0.25"/>
    <row r="30081" hidden="1" x14ac:dyDescent="0.25"/>
    <row r="30082" hidden="1" x14ac:dyDescent="0.25"/>
    <row r="30083" hidden="1" x14ac:dyDescent="0.25"/>
    <row r="30084" hidden="1" x14ac:dyDescent="0.25"/>
    <row r="30085" hidden="1" x14ac:dyDescent="0.25"/>
    <row r="30086" hidden="1" x14ac:dyDescent="0.25"/>
    <row r="30087" hidden="1" x14ac:dyDescent="0.25"/>
    <row r="30088" hidden="1" x14ac:dyDescent="0.25"/>
    <row r="30089" hidden="1" x14ac:dyDescent="0.25"/>
    <row r="30090" hidden="1" x14ac:dyDescent="0.25"/>
    <row r="30091" hidden="1" x14ac:dyDescent="0.25"/>
    <row r="30092" hidden="1" x14ac:dyDescent="0.25"/>
    <row r="30093" hidden="1" x14ac:dyDescent="0.25"/>
    <row r="30094" hidden="1" x14ac:dyDescent="0.25"/>
    <row r="30095" hidden="1" x14ac:dyDescent="0.25"/>
    <row r="30096" hidden="1" x14ac:dyDescent="0.25"/>
    <row r="30097" hidden="1" x14ac:dyDescent="0.25"/>
    <row r="30098" hidden="1" x14ac:dyDescent="0.25"/>
    <row r="30099" hidden="1" x14ac:dyDescent="0.25"/>
    <row r="30100" hidden="1" x14ac:dyDescent="0.25"/>
    <row r="30101" hidden="1" x14ac:dyDescent="0.25"/>
    <row r="30102" hidden="1" x14ac:dyDescent="0.25"/>
    <row r="30103" hidden="1" x14ac:dyDescent="0.25"/>
    <row r="30104" hidden="1" x14ac:dyDescent="0.25"/>
    <row r="30105" hidden="1" x14ac:dyDescent="0.25"/>
    <row r="30106" hidden="1" x14ac:dyDescent="0.25"/>
    <row r="30107" hidden="1" x14ac:dyDescent="0.25"/>
    <row r="30108" hidden="1" x14ac:dyDescent="0.25"/>
    <row r="30109" hidden="1" x14ac:dyDescent="0.25"/>
    <row r="30110" hidden="1" x14ac:dyDescent="0.25"/>
    <row r="30111" hidden="1" x14ac:dyDescent="0.25"/>
    <row r="30112" hidden="1" x14ac:dyDescent="0.25"/>
    <row r="30113" hidden="1" x14ac:dyDescent="0.25"/>
    <row r="30114" hidden="1" x14ac:dyDescent="0.25"/>
    <row r="30115" hidden="1" x14ac:dyDescent="0.25"/>
    <row r="30116" hidden="1" x14ac:dyDescent="0.25"/>
    <row r="30117" hidden="1" x14ac:dyDescent="0.25"/>
    <row r="30118" hidden="1" x14ac:dyDescent="0.25"/>
    <row r="30119" hidden="1" x14ac:dyDescent="0.25"/>
    <row r="30120" hidden="1" x14ac:dyDescent="0.25"/>
    <row r="30121" hidden="1" x14ac:dyDescent="0.25"/>
    <row r="30122" hidden="1" x14ac:dyDescent="0.25"/>
    <row r="30123" hidden="1" x14ac:dyDescent="0.25"/>
    <row r="30124" hidden="1" x14ac:dyDescent="0.25"/>
    <row r="30125" hidden="1" x14ac:dyDescent="0.25"/>
    <row r="30126" hidden="1" x14ac:dyDescent="0.25"/>
    <row r="30127" hidden="1" x14ac:dyDescent="0.25"/>
    <row r="30128" hidden="1" x14ac:dyDescent="0.25"/>
    <row r="30129" hidden="1" x14ac:dyDescent="0.25"/>
    <row r="30130" hidden="1" x14ac:dyDescent="0.25"/>
    <row r="30131" hidden="1" x14ac:dyDescent="0.25"/>
    <row r="30132" hidden="1" x14ac:dyDescent="0.25"/>
    <row r="30133" hidden="1" x14ac:dyDescent="0.25"/>
    <row r="30134" hidden="1" x14ac:dyDescent="0.25"/>
    <row r="30135" hidden="1" x14ac:dyDescent="0.25"/>
    <row r="30136" hidden="1" x14ac:dyDescent="0.25"/>
    <row r="30137" hidden="1" x14ac:dyDescent="0.25"/>
    <row r="30138" hidden="1" x14ac:dyDescent="0.25"/>
    <row r="30139" hidden="1" x14ac:dyDescent="0.25"/>
    <row r="30140" hidden="1" x14ac:dyDescent="0.25"/>
    <row r="30141" hidden="1" x14ac:dyDescent="0.25"/>
    <row r="30142" hidden="1" x14ac:dyDescent="0.25"/>
    <row r="30143" hidden="1" x14ac:dyDescent="0.25"/>
    <row r="30144" hidden="1" x14ac:dyDescent="0.25"/>
    <row r="30145" hidden="1" x14ac:dyDescent="0.25"/>
    <row r="30146" hidden="1" x14ac:dyDescent="0.25"/>
    <row r="30147" hidden="1" x14ac:dyDescent="0.25"/>
    <row r="30148" hidden="1" x14ac:dyDescent="0.25"/>
    <row r="30149" hidden="1" x14ac:dyDescent="0.25"/>
    <row r="30150" hidden="1" x14ac:dyDescent="0.25"/>
    <row r="30151" hidden="1" x14ac:dyDescent="0.25"/>
    <row r="30152" hidden="1" x14ac:dyDescent="0.25"/>
    <row r="30153" hidden="1" x14ac:dyDescent="0.25"/>
    <row r="30154" hidden="1" x14ac:dyDescent="0.25"/>
    <row r="30155" hidden="1" x14ac:dyDescent="0.25"/>
    <row r="30156" hidden="1" x14ac:dyDescent="0.25"/>
    <row r="30157" hidden="1" x14ac:dyDescent="0.25"/>
    <row r="30158" hidden="1" x14ac:dyDescent="0.25"/>
    <row r="30159" hidden="1" x14ac:dyDescent="0.25"/>
    <row r="30160" hidden="1" x14ac:dyDescent="0.25"/>
    <row r="30161" hidden="1" x14ac:dyDescent="0.25"/>
    <row r="30162" hidden="1" x14ac:dyDescent="0.25"/>
    <row r="30163" hidden="1" x14ac:dyDescent="0.25"/>
    <row r="30164" hidden="1" x14ac:dyDescent="0.25"/>
    <row r="30165" hidden="1" x14ac:dyDescent="0.25"/>
    <row r="30166" hidden="1" x14ac:dyDescent="0.25"/>
    <row r="30167" hidden="1" x14ac:dyDescent="0.25"/>
    <row r="30168" hidden="1" x14ac:dyDescent="0.25"/>
    <row r="30169" hidden="1" x14ac:dyDescent="0.25"/>
    <row r="30170" hidden="1" x14ac:dyDescent="0.25"/>
    <row r="30171" hidden="1" x14ac:dyDescent="0.25"/>
    <row r="30172" hidden="1" x14ac:dyDescent="0.25"/>
    <row r="30173" hidden="1" x14ac:dyDescent="0.25"/>
    <row r="30174" hidden="1" x14ac:dyDescent="0.25"/>
    <row r="30175" hidden="1" x14ac:dyDescent="0.25"/>
    <row r="30176" hidden="1" x14ac:dyDescent="0.25"/>
    <row r="30177" hidden="1" x14ac:dyDescent="0.25"/>
    <row r="30178" hidden="1" x14ac:dyDescent="0.25"/>
    <row r="30179" hidden="1" x14ac:dyDescent="0.25"/>
    <row r="30180" hidden="1" x14ac:dyDescent="0.25"/>
    <row r="30181" hidden="1" x14ac:dyDescent="0.25"/>
    <row r="30182" ht="30" hidden="1" customHeight="1" x14ac:dyDescent="0.25"/>
    <row r="30183" hidden="1" x14ac:dyDescent="0.25"/>
    <row r="30184" hidden="1" x14ac:dyDescent="0.25"/>
    <row r="30185" hidden="1" x14ac:dyDescent="0.25"/>
    <row r="30186" hidden="1" x14ac:dyDescent="0.25"/>
    <row r="30187" hidden="1" x14ac:dyDescent="0.25"/>
    <row r="30188" hidden="1" x14ac:dyDescent="0.25"/>
    <row r="30189" hidden="1" x14ac:dyDescent="0.25"/>
    <row r="30190" hidden="1" x14ac:dyDescent="0.25"/>
    <row r="30191" hidden="1" x14ac:dyDescent="0.25"/>
    <row r="30192" hidden="1" x14ac:dyDescent="0.25"/>
    <row r="30193" hidden="1" x14ac:dyDescent="0.25"/>
    <row r="30194" hidden="1" x14ac:dyDescent="0.25"/>
    <row r="30195" hidden="1" x14ac:dyDescent="0.25"/>
    <row r="30196" hidden="1" x14ac:dyDescent="0.25"/>
    <row r="30197" hidden="1" x14ac:dyDescent="0.25"/>
    <row r="30198" hidden="1" x14ac:dyDescent="0.25"/>
    <row r="30199" hidden="1" x14ac:dyDescent="0.25"/>
    <row r="30200" hidden="1" x14ac:dyDescent="0.25"/>
    <row r="30201" hidden="1" x14ac:dyDescent="0.25"/>
    <row r="30202" hidden="1" x14ac:dyDescent="0.25"/>
    <row r="30203" hidden="1" x14ac:dyDescent="0.25"/>
    <row r="30204" hidden="1" x14ac:dyDescent="0.25"/>
    <row r="30205" hidden="1" x14ac:dyDescent="0.25"/>
    <row r="30206" hidden="1" x14ac:dyDescent="0.25"/>
    <row r="30207" hidden="1" x14ac:dyDescent="0.25"/>
    <row r="30208" hidden="1" x14ac:dyDescent="0.25"/>
    <row r="30209" hidden="1" x14ac:dyDescent="0.25"/>
    <row r="30210" hidden="1" x14ac:dyDescent="0.25"/>
    <row r="30211" hidden="1" x14ac:dyDescent="0.25"/>
    <row r="30212" hidden="1" x14ac:dyDescent="0.25"/>
    <row r="30213" hidden="1" x14ac:dyDescent="0.25"/>
    <row r="30214" hidden="1" x14ac:dyDescent="0.25"/>
    <row r="30215" hidden="1" x14ac:dyDescent="0.25"/>
    <row r="30216" hidden="1" x14ac:dyDescent="0.25"/>
    <row r="30217" hidden="1" x14ac:dyDescent="0.25"/>
    <row r="30218" hidden="1" x14ac:dyDescent="0.25"/>
    <row r="30219" hidden="1" x14ac:dyDescent="0.25"/>
    <row r="30220" hidden="1" x14ac:dyDescent="0.25"/>
    <row r="30221" hidden="1" x14ac:dyDescent="0.25"/>
    <row r="30222" hidden="1" x14ac:dyDescent="0.25"/>
    <row r="30223" hidden="1" x14ac:dyDescent="0.25"/>
    <row r="30224" hidden="1" x14ac:dyDescent="0.25"/>
    <row r="30225" hidden="1" x14ac:dyDescent="0.25"/>
    <row r="30226" hidden="1" x14ac:dyDescent="0.25"/>
    <row r="30227" hidden="1" x14ac:dyDescent="0.25"/>
    <row r="30228" hidden="1" x14ac:dyDescent="0.25"/>
    <row r="30229" hidden="1" x14ac:dyDescent="0.25"/>
    <row r="30230" hidden="1" x14ac:dyDescent="0.25"/>
    <row r="30231" hidden="1" x14ac:dyDescent="0.25"/>
    <row r="30232" hidden="1" x14ac:dyDescent="0.25"/>
    <row r="30233" hidden="1" x14ac:dyDescent="0.25"/>
    <row r="30234" hidden="1" x14ac:dyDescent="0.25"/>
    <row r="30235" hidden="1" x14ac:dyDescent="0.25"/>
    <row r="30236" hidden="1" x14ac:dyDescent="0.25"/>
    <row r="30237" hidden="1" x14ac:dyDescent="0.25"/>
    <row r="30238" hidden="1" x14ac:dyDescent="0.25"/>
    <row r="30239" hidden="1" x14ac:dyDescent="0.25"/>
    <row r="30240" hidden="1" x14ac:dyDescent="0.25"/>
    <row r="30241" hidden="1" x14ac:dyDescent="0.25"/>
    <row r="30242" hidden="1" x14ac:dyDescent="0.25"/>
    <row r="30243" hidden="1" x14ac:dyDescent="0.25"/>
    <row r="30244" hidden="1" x14ac:dyDescent="0.25"/>
    <row r="30245" hidden="1" x14ac:dyDescent="0.25"/>
    <row r="30246" hidden="1" x14ac:dyDescent="0.25"/>
    <row r="30247" hidden="1" x14ac:dyDescent="0.25"/>
    <row r="30248" hidden="1" x14ac:dyDescent="0.25"/>
    <row r="30249" hidden="1" x14ac:dyDescent="0.25"/>
    <row r="30250" hidden="1" x14ac:dyDescent="0.25"/>
    <row r="30251" hidden="1" x14ac:dyDescent="0.25"/>
    <row r="30252" hidden="1" x14ac:dyDescent="0.25"/>
    <row r="30253" hidden="1" x14ac:dyDescent="0.25"/>
    <row r="30254" hidden="1" x14ac:dyDescent="0.25"/>
    <row r="30255" hidden="1" x14ac:dyDescent="0.25"/>
    <row r="30256" hidden="1" x14ac:dyDescent="0.25"/>
    <row r="30257" hidden="1" x14ac:dyDescent="0.25"/>
    <row r="30258" hidden="1" x14ac:dyDescent="0.25"/>
    <row r="30259" hidden="1" x14ac:dyDescent="0.25"/>
    <row r="30260" hidden="1" x14ac:dyDescent="0.25"/>
    <row r="30261" hidden="1" x14ac:dyDescent="0.25"/>
    <row r="30262" hidden="1" x14ac:dyDescent="0.25"/>
    <row r="30263" hidden="1" x14ac:dyDescent="0.25"/>
    <row r="30264" hidden="1" x14ac:dyDescent="0.25"/>
    <row r="30265" hidden="1" x14ac:dyDescent="0.25"/>
    <row r="30266" hidden="1" x14ac:dyDescent="0.25"/>
    <row r="30267" hidden="1" x14ac:dyDescent="0.25"/>
    <row r="30268" hidden="1" x14ac:dyDescent="0.25"/>
    <row r="30269" hidden="1" x14ac:dyDescent="0.25"/>
    <row r="30270" hidden="1" x14ac:dyDescent="0.25"/>
    <row r="30271" hidden="1" x14ac:dyDescent="0.25"/>
    <row r="30272" hidden="1" x14ac:dyDescent="0.25"/>
    <row r="30273" hidden="1" x14ac:dyDescent="0.25"/>
    <row r="30274" hidden="1" x14ac:dyDescent="0.25"/>
    <row r="30275" hidden="1" x14ac:dyDescent="0.25"/>
    <row r="30276" hidden="1" x14ac:dyDescent="0.25"/>
    <row r="30277" hidden="1" x14ac:dyDescent="0.25"/>
    <row r="30278" hidden="1" x14ac:dyDescent="0.25"/>
    <row r="30279" hidden="1" x14ac:dyDescent="0.25"/>
    <row r="30280" hidden="1" x14ac:dyDescent="0.25"/>
    <row r="30281" hidden="1" x14ac:dyDescent="0.25"/>
    <row r="30282" hidden="1" x14ac:dyDescent="0.25"/>
    <row r="30283" hidden="1" x14ac:dyDescent="0.25"/>
    <row r="30284" hidden="1" x14ac:dyDescent="0.25"/>
    <row r="30285" hidden="1" x14ac:dyDescent="0.25"/>
    <row r="30286" hidden="1" x14ac:dyDescent="0.25"/>
    <row r="30287" hidden="1" x14ac:dyDescent="0.25"/>
    <row r="30288" hidden="1" x14ac:dyDescent="0.25"/>
    <row r="30289" hidden="1" x14ac:dyDescent="0.25"/>
    <row r="30290" hidden="1" x14ac:dyDescent="0.25"/>
    <row r="30291" hidden="1" x14ac:dyDescent="0.25"/>
    <row r="30292" hidden="1" x14ac:dyDescent="0.25"/>
    <row r="30293" hidden="1" x14ac:dyDescent="0.25"/>
    <row r="30294" hidden="1" x14ac:dyDescent="0.25"/>
    <row r="30295" hidden="1" x14ac:dyDescent="0.25"/>
    <row r="30296" hidden="1" x14ac:dyDescent="0.25"/>
    <row r="30297" hidden="1" x14ac:dyDescent="0.25"/>
    <row r="30298" hidden="1" x14ac:dyDescent="0.25"/>
    <row r="30299" hidden="1" x14ac:dyDescent="0.25"/>
    <row r="30300" hidden="1" x14ac:dyDescent="0.25"/>
    <row r="30301" hidden="1" x14ac:dyDescent="0.25"/>
    <row r="30302" hidden="1" x14ac:dyDescent="0.25"/>
    <row r="30303" hidden="1" x14ac:dyDescent="0.25"/>
    <row r="30304" hidden="1" x14ac:dyDescent="0.25"/>
    <row r="30305" hidden="1" x14ac:dyDescent="0.25"/>
    <row r="30306" hidden="1" x14ac:dyDescent="0.25"/>
    <row r="30307" hidden="1" x14ac:dyDescent="0.25"/>
    <row r="30308" hidden="1" x14ac:dyDescent="0.25"/>
    <row r="30309" hidden="1" x14ac:dyDescent="0.25"/>
    <row r="30310" hidden="1" x14ac:dyDescent="0.25"/>
    <row r="30311" hidden="1" x14ac:dyDescent="0.25"/>
    <row r="30312" hidden="1" x14ac:dyDescent="0.25"/>
    <row r="30313" hidden="1" x14ac:dyDescent="0.25"/>
    <row r="30314" hidden="1" x14ac:dyDescent="0.25"/>
    <row r="30315" hidden="1" x14ac:dyDescent="0.25"/>
    <row r="30316" hidden="1" x14ac:dyDescent="0.25"/>
    <row r="30317" hidden="1" x14ac:dyDescent="0.25"/>
    <row r="30318" hidden="1" x14ac:dyDescent="0.25"/>
    <row r="30319" hidden="1" x14ac:dyDescent="0.25"/>
    <row r="30320" hidden="1" x14ac:dyDescent="0.25"/>
    <row r="30321" hidden="1" x14ac:dyDescent="0.25"/>
    <row r="30322" hidden="1" x14ac:dyDescent="0.25"/>
    <row r="30323" hidden="1" x14ac:dyDescent="0.25"/>
    <row r="30324" hidden="1" x14ac:dyDescent="0.25"/>
    <row r="30325" hidden="1" x14ac:dyDescent="0.25"/>
    <row r="30326" hidden="1" x14ac:dyDescent="0.25"/>
    <row r="30327" hidden="1" x14ac:dyDescent="0.25"/>
    <row r="30328" hidden="1" x14ac:dyDescent="0.25"/>
    <row r="30329" hidden="1" x14ac:dyDescent="0.25"/>
    <row r="30330" hidden="1" x14ac:dyDescent="0.25"/>
    <row r="30331" hidden="1" x14ac:dyDescent="0.25"/>
    <row r="30332" hidden="1" x14ac:dyDescent="0.25"/>
    <row r="30333" hidden="1" x14ac:dyDescent="0.25"/>
    <row r="30334" hidden="1" x14ac:dyDescent="0.25"/>
    <row r="30335" hidden="1" x14ac:dyDescent="0.25"/>
    <row r="30336" hidden="1" x14ac:dyDescent="0.25"/>
    <row r="30337" hidden="1" x14ac:dyDescent="0.25"/>
    <row r="30338" hidden="1" x14ac:dyDescent="0.25"/>
    <row r="30339" hidden="1" x14ac:dyDescent="0.25"/>
    <row r="30340" hidden="1" x14ac:dyDescent="0.25"/>
    <row r="30341" hidden="1" x14ac:dyDescent="0.25"/>
    <row r="30342" hidden="1" x14ac:dyDescent="0.25"/>
    <row r="30343" hidden="1" x14ac:dyDescent="0.25"/>
    <row r="30344" hidden="1" x14ac:dyDescent="0.25"/>
    <row r="30345" hidden="1" x14ac:dyDescent="0.25"/>
    <row r="30346" hidden="1" x14ac:dyDescent="0.25"/>
    <row r="30347" hidden="1" x14ac:dyDescent="0.25"/>
    <row r="30348" hidden="1" x14ac:dyDescent="0.25"/>
    <row r="30349" hidden="1" x14ac:dyDescent="0.25"/>
    <row r="30350" hidden="1" x14ac:dyDescent="0.25"/>
    <row r="30351" hidden="1" x14ac:dyDescent="0.25"/>
    <row r="30352" hidden="1" x14ac:dyDescent="0.25"/>
    <row r="30353" hidden="1" x14ac:dyDescent="0.25"/>
    <row r="30354" hidden="1" x14ac:dyDescent="0.25"/>
    <row r="30355" hidden="1" x14ac:dyDescent="0.25"/>
    <row r="30356" hidden="1" x14ac:dyDescent="0.25"/>
    <row r="30357" hidden="1" x14ac:dyDescent="0.25"/>
    <row r="30358" hidden="1" x14ac:dyDescent="0.25"/>
    <row r="30359" hidden="1" x14ac:dyDescent="0.25"/>
    <row r="30360" hidden="1" x14ac:dyDescent="0.25"/>
    <row r="30361" hidden="1" x14ac:dyDescent="0.25"/>
    <row r="30362" hidden="1" x14ac:dyDescent="0.25"/>
    <row r="30363" hidden="1" x14ac:dyDescent="0.25"/>
    <row r="30364" hidden="1" x14ac:dyDescent="0.25"/>
    <row r="30365" hidden="1" x14ac:dyDescent="0.25"/>
    <row r="30366" hidden="1" x14ac:dyDescent="0.25"/>
    <row r="30367" hidden="1" x14ac:dyDescent="0.25"/>
    <row r="30368" hidden="1" x14ac:dyDescent="0.25"/>
    <row r="30369" hidden="1" x14ac:dyDescent="0.25"/>
    <row r="30370" hidden="1" x14ac:dyDescent="0.25"/>
    <row r="30371" hidden="1" x14ac:dyDescent="0.25"/>
    <row r="30372" hidden="1" x14ac:dyDescent="0.25"/>
    <row r="30373" hidden="1" x14ac:dyDescent="0.25"/>
    <row r="30374" hidden="1" x14ac:dyDescent="0.25"/>
    <row r="30375" hidden="1" x14ac:dyDescent="0.25"/>
    <row r="30376" hidden="1" x14ac:dyDescent="0.25"/>
    <row r="30377" hidden="1" x14ac:dyDescent="0.25"/>
    <row r="30378" hidden="1" x14ac:dyDescent="0.25"/>
    <row r="30379" hidden="1" x14ac:dyDescent="0.25"/>
    <row r="30380" hidden="1" x14ac:dyDescent="0.25"/>
    <row r="30381" hidden="1" x14ac:dyDescent="0.25"/>
    <row r="30382" hidden="1" x14ac:dyDescent="0.25"/>
    <row r="30383" hidden="1" x14ac:dyDescent="0.25"/>
    <row r="30384" hidden="1" x14ac:dyDescent="0.25"/>
    <row r="30385" hidden="1" x14ac:dyDescent="0.25"/>
    <row r="30386" hidden="1" x14ac:dyDescent="0.25"/>
    <row r="30387" hidden="1" x14ac:dyDescent="0.25"/>
    <row r="30388" hidden="1" x14ac:dyDescent="0.25"/>
    <row r="30389" hidden="1" x14ac:dyDescent="0.25"/>
    <row r="30390" hidden="1" x14ac:dyDescent="0.25"/>
    <row r="30391" hidden="1" x14ac:dyDescent="0.25"/>
    <row r="30392" hidden="1" x14ac:dyDescent="0.25"/>
    <row r="30393" hidden="1" x14ac:dyDescent="0.25"/>
    <row r="30394" hidden="1" x14ac:dyDescent="0.25"/>
    <row r="30395" hidden="1" x14ac:dyDescent="0.25"/>
    <row r="30396" hidden="1" x14ac:dyDescent="0.25"/>
    <row r="30397" hidden="1" x14ac:dyDescent="0.25"/>
    <row r="30398" hidden="1" x14ac:dyDescent="0.25"/>
    <row r="30399" hidden="1" x14ac:dyDescent="0.25"/>
    <row r="30400" hidden="1" x14ac:dyDescent="0.25"/>
    <row r="30401" hidden="1" x14ac:dyDescent="0.25"/>
    <row r="30402" hidden="1" x14ac:dyDescent="0.25"/>
    <row r="30403" hidden="1" x14ac:dyDescent="0.25"/>
    <row r="30404" hidden="1" x14ac:dyDescent="0.25"/>
    <row r="30405" hidden="1" x14ac:dyDescent="0.25"/>
    <row r="30406" hidden="1" x14ac:dyDescent="0.25"/>
    <row r="30407" hidden="1" x14ac:dyDescent="0.25"/>
    <row r="30408" hidden="1" x14ac:dyDescent="0.25"/>
    <row r="30409" hidden="1" x14ac:dyDescent="0.25"/>
    <row r="30410" hidden="1" x14ac:dyDescent="0.25"/>
    <row r="30411" hidden="1" x14ac:dyDescent="0.25"/>
    <row r="30412" hidden="1" x14ac:dyDescent="0.25"/>
    <row r="30413" hidden="1" x14ac:dyDescent="0.25"/>
    <row r="30414" hidden="1" x14ac:dyDescent="0.25"/>
    <row r="30415" hidden="1" x14ac:dyDescent="0.25"/>
    <row r="30416" hidden="1" x14ac:dyDescent="0.25"/>
    <row r="30417" hidden="1" x14ac:dyDescent="0.25"/>
    <row r="30418" hidden="1" x14ac:dyDescent="0.25"/>
    <row r="30419" hidden="1" x14ac:dyDescent="0.25"/>
    <row r="30420" hidden="1" x14ac:dyDescent="0.25"/>
    <row r="30421" hidden="1" x14ac:dyDescent="0.25"/>
    <row r="30422" hidden="1" x14ac:dyDescent="0.25"/>
    <row r="30423" hidden="1" x14ac:dyDescent="0.25"/>
    <row r="30424" hidden="1" x14ac:dyDescent="0.25"/>
    <row r="30425" hidden="1" x14ac:dyDescent="0.25"/>
    <row r="30426" hidden="1" x14ac:dyDescent="0.25"/>
    <row r="30427" hidden="1" x14ac:dyDescent="0.25"/>
    <row r="30428" hidden="1" x14ac:dyDescent="0.25"/>
    <row r="30429" hidden="1" x14ac:dyDescent="0.25"/>
    <row r="30430" hidden="1" x14ac:dyDescent="0.25"/>
    <row r="30431" hidden="1" x14ac:dyDescent="0.25"/>
    <row r="30432" hidden="1" x14ac:dyDescent="0.25"/>
    <row r="30433" hidden="1" x14ac:dyDescent="0.25"/>
    <row r="30434" hidden="1" x14ac:dyDescent="0.25"/>
    <row r="30435" hidden="1" x14ac:dyDescent="0.25"/>
    <row r="30436" hidden="1" x14ac:dyDescent="0.25"/>
    <row r="30437" hidden="1" x14ac:dyDescent="0.25"/>
    <row r="30438" hidden="1" x14ac:dyDescent="0.25"/>
    <row r="30439" hidden="1" x14ac:dyDescent="0.25"/>
    <row r="30440" hidden="1" x14ac:dyDescent="0.25"/>
    <row r="30441" hidden="1" x14ac:dyDescent="0.25"/>
    <row r="30442" hidden="1" x14ac:dyDescent="0.25"/>
    <row r="30443" hidden="1" x14ac:dyDescent="0.25"/>
    <row r="30444" hidden="1" x14ac:dyDescent="0.25"/>
    <row r="30445" hidden="1" x14ac:dyDescent="0.25"/>
    <row r="30446" hidden="1" x14ac:dyDescent="0.25"/>
    <row r="30447" hidden="1" x14ac:dyDescent="0.25"/>
    <row r="30448" hidden="1" x14ac:dyDescent="0.25"/>
    <row r="30449" hidden="1" x14ac:dyDescent="0.25"/>
    <row r="30450" hidden="1" x14ac:dyDescent="0.25"/>
    <row r="30451" hidden="1" x14ac:dyDescent="0.25"/>
    <row r="30452" hidden="1" x14ac:dyDescent="0.25"/>
    <row r="30453" hidden="1" x14ac:dyDescent="0.25"/>
    <row r="30454" hidden="1" x14ac:dyDescent="0.25"/>
    <row r="30455" hidden="1" x14ac:dyDescent="0.25"/>
    <row r="30456" hidden="1" x14ac:dyDescent="0.25"/>
    <row r="30457" hidden="1" x14ac:dyDescent="0.25"/>
    <row r="30458" hidden="1" x14ac:dyDescent="0.25"/>
    <row r="30459" hidden="1" x14ac:dyDescent="0.25"/>
    <row r="30460" hidden="1" x14ac:dyDescent="0.25"/>
    <row r="30461" hidden="1" x14ac:dyDescent="0.25"/>
    <row r="30462" hidden="1" x14ac:dyDescent="0.25"/>
    <row r="30463" hidden="1" x14ac:dyDescent="0.25"/>
    <row r="30464" hidden="1" x14ac:dyDescent="0.25"/>
    <row r="30465" hidden="1" x14ac:dyDescent="0.25"/>
    <row r="30466" hidden="1" x14ac:dyDescent="0.25"/>
    <row r="30467" hidden="1" x14ac:dyDescent="0.25"/>
    <row r="30468" hidden="1" x14ac:dyDescent="0.25"/>
    <row r="30469" hidden="1" x14ac:dyDescent="0.25"/>
    <row r="30470" hidden="1" x14ac:dyDescent="0.25"/>
    <row r="30471" hidden="1" x14ac:dyDescent="0.25"/>
    <row r="30472" hidden="1" x14ac:dyDescent="0.25"/>
    <row r="30473" hidden="1" x14ac:dyDescent="0.25"/>
    <row r="30474" hidden="1" x14ac:dyDescent="0.25"/>
    <row r="30475" hidden="1" x14ac:dyDescent="0.25"/>
    <row r="30476" hidden="1" x14ac:dyDescent="0.25"/>
    <row r="30477" hidden="1" x14ac:dyDescent="0.25"/>
    <row r="30478" hidden="1" x14ac:dyDescent="0.25"/>
    <row r="30479" hidden="1" x14ac:dyDescent="0.25"/>
    <row r="30480" hidden="1" x14ac:dyDescent="0.25"/>
    <row r="30481" hidden="1" x14ac:dyDescent="0.25"/>
    <row r="30482" hidden="1" x14ac:dyDescent="0.25"/>
    <row r="30483" hidden="1" x14ac:dyDescent="0.25"/>
    <row r="30484" hidden="1" x14ac:dyDescent="0.25"/>
    <row r="30485" hidden="1" x14ac:dyDescent="0.25"/>
    <row r="30486" hidden="1" x14ac:dyDescent="0.25"/>
    <row r="30487" hidden="1" x14ac:dyDescent="0.25"/>
    <row r="30488" hidden="1" x14ac:dyDescent="0.25"/>
    <row r="30489" hidden="1" x14ac:dyDescent="0.25"/>
    <row r="30490" hidden="1" x14ac:dyDescent="0.25"/>
    <row r="30491" hidden="1" x14ac:dyDescent="0.25"/>
    <row r="30492" hidden="1" x14ac:dyDescent="0.25"/>
    <row r="30493" hidden="1" x14ac:dyDescent="0.25"/>
    <row r="30494" hidden="1" x14ac:dyDescent="0.25"/>
    <row r="30495" hidden="1" x14ac:dyDescent="0.25"/>
    <row r="30496" hidden="1" x14ac:dyDescent="0.25"/>
    <row r="30497" hidden="1" x14ac:dyDescent="0.25"/>
    <row r="30498" hidden="1" x14ac:dyDescent="0.25"/>
    <row r="30499" hidden="1" x14ac:dyDescent="0.25"/>
    <row r="30500" hidden="1" x14ac:dyDescent="0.25"/>
    <row r="30501" hidden="1" x14ac:dyDescent="0.25"/>
    <row r="30502" hidden="1" x14ac:dyDescent="0.25"/>
    <row r="30503" hidden="1" x14ac:dyDescent="0.25"/>
    <row r="30504" hidden="1" x14ac:dyDescent="0.25"/>
    <row r="30505" hidden="1" x14ac:dyDescent="0.25"/>
    <row r="30506" hidden="1" x14ac:dyDescent="0.25"/>
    <row r="30507" hidden="1" x14ac:dyDescent="0.25"/>
    <row r="30508" hidden="1" x14ac:dyDescent="0.25"/>
    <row r="30509" hidden="1" x14ac:dyDescent="0.25"/>
    <row r="30510" hidden="1" x14ac:dyDescent="0.25"/>
    <row r="30511" hidden="1" x14ac:dyDescent="0.25"/>
    <row r="30512" hidden="1" x14ac:dyDescent="0.25"/>
    <row r="30513" hidden="1" x14ac:dyDescent="0.25"/>
    <row r="30514" hidden="1" x14ac:dyDescent="0.25"/>
    <row r="30515" hidden="1" x14ac:dyDescent="0.25"/>
    <row r="30516" hidden="1" x14ac:dyDescent="0.25"/>
    <row r="30517" hidden="1" x14ac:dyDescent="0.25"/>
    <row r="30518" hidden="1" x14ac:dyDescent="0.25"/>
    <row r="30519" hidden="1" x14ac:dyDescent="0.25"/>
    <row r="30520" hidden="1" x14ac:dyDescent="0.25"/>
    <row r="30521" hidden="1" x14ac:dyDescent="0.25"/>
    <row r="30522" hidden="1" x14ac:dyDescent="0.25"/>
    <row r="30523" hidden="1" x14ac:dyDescent="0.25"/>
    <row r="30524" hidden="1" x14ac:dyDescent="0.25"/>
    <row r="30525" hidden="1" x14ac:dyDescent="0.25"/>
    <row r="30526" hidden="1" x14ac:dyDescent="0.25"/>
    <row r="30527" hidden="1" x14ac:dyDescent="0.25"/>
    <row r="30528" hidden="1" x14ac:dyDescent="0.25"/>
    <row r="30529" hidden="1" x14ac:dyDescent="0.25"/>
    <row r="30530" hidden="1" x14ac:dyDescent="0.25"/>
    <row r="30531" hidden="1" x14ac:dyDescent="0.25"/>
    <row r="30532" hidden="1" x14ac:dyDescent="0.25"/>
    <row r="30533" hidden="1" x14ac:dyDescent="0.25"/>
    <row r="30534" hidden="1" x14ac:dyDescent="0.25"/>
    <row r="30535" hidden="1" x14ac:dyDescent="0.25"/>
    <row r="30536" hidden="1" x14ac:dyDescent="0.25"/>
    <row r="30537" hidden="1" x14ac:dyDescent="0.25"/>
    <row r="30538" hidden="1" x14ac:dyDescent="0.25"/>
    <row r="30539" hidden="1" x14ac:dyDescent="0.25"/>
    <row r="30540" hidden="1" x14ac:dyDescent="0.25"/>
    <row r="30541" hidden="1" x14ac:dyDescent="0.25"/>
    <row r="30542" hidden="1" x14ac:dyDescent="0.25"/>
    <row r="30543" hidden="1" x14ac:dyDescent="0.25"/>
    <row r="30544" hidden="1" x14ac:dyDescent="0.25"/>
    <row r="30545" hidden="1" x14ac:dyDescent="0.25"/>
    <row r="30546" hidden="1" x14ac:dyDescent="0.25"/>
    <row r="30547" hidden="1" x14ac:dyDescent="0.25"/>
    <row r="30548" hidden="1" x14ac:dyDescent="0.25"/>
    <row r="30549" hidden="1" x14ac:dyDescent="0.25"/>
    <row r="30550" hidden="1" x14ac:dyDescent="0.25"/>
    <row r="30551" hidden="1" x14ac:dyDescent="0.25"/>
    <row r="30552" hidden="1" x14ac:dyDescent="0.25"/>
    <row r="30553" hidden="1" x14ac:dyDescent="0.25"/>
    <row r="30554" hidden="1" x14ac:dyDescent="0.25"/>
    <row r="30555" hidden="1" x14ac:dyDescent="0.25"/>
    <row r="30556" hidden="1" x14ac:dyDescent="0.25"/>
    <row r="30557" hidden="1" x14ac:dyDescent="0.25"/>
    <row r="30558" hidden="1" x14ac:dyDescent="0.25"/>
    <row r="30559" hidden="1" x14ac:dyDescent="0.25"/>
    <row r="30560" hidden="1" x14ac:dyDescent="0.25"/>
    <row r="30561" hidden="1" x14ac:dyDescent="0.25"/>
    <row r="30562" hidden="1" x14ac:dyDescent="0.25"/>
    <row r="30563" hidden="1" x14ac:dyDescent="0.25"/>
    <row r="30564" hidden="1" x14ac:dyDescent="0.25"/>
    <row r="30565" hidden="1" x14ac:dyDescent="0.25"/>
    <row r="30566" hidden="1" x14ac:dyDescent="0.25"/>
    <row r="30567" hidden="1" x14ac:dyDescent="0.25"/>
    <row r="30568" hidden="1" x14ac:dyDescent="0.25"/>
    <row r="30569" hidden="1" x14ac:dyDescent="0.25"/>
    <row r="30570" hidden="1" x14ac:dyDescent="0.25"/>
    <row r="30571" hidden="1" x14ac:dyDescent="0.25"/>
    <row r="30572" hidden="1" x14ac:dyDescent="0.25"/>
    <row r="30573" hidden="1" x14ac:dyDescent="0.25"/>
    <row r="30574" hidden="1" x14ac:dyDescent="0.25"/>
    <row r="30575" hidden="1" x14ac:dyDescent="0.25"/>
    <row r="30576" hidden="1" x14ac:dyDescent="0.25"/>
    <row r="30577" hidden="1" x14ac:dyDescent="0.25"/>
    <row r="30578" hidden="1" x14ac:dyDescent="0.25"/>
    <row r="30579" hidden="1" x14ac:dyDescent="0.25"/>
    <row r="30580" hidden="1" x14ac:dyDescent="0.25"/>
    <row r="30581" hidden="1" x14ac:dyDescent="0.25"/>
    <row r="30582" hidden="1" x14ac:dyDescent="0.25"/>
    <row r="30583" hidden="1" x14ac:dyDescent="0.25"/>
    <row r="30584" hidden="1" x14ac:dyDescent="0.25"/>
    <row r="30585" hidden="1" x14ac:dyDescent="0.25"/>
    <row r="30586" hidden="1" x14ac:dyDescent="0.25"/>
    <row r="30587" hidden="1" x14ac:dyDescent="0.25"/>
    <row r="30588" hidden="1" x14ac:dyDescent="0.25"/>
    <row r="30589" hidden="1" x14ac:dyDescent="0.25"/>
    <row r="30590" hidden="1" x14ac:dyDescent="0.25"/>
    <row r="30591" hidden="1" x14ac:dyDescent="0.25"/>
    <row r="30592" hidden="1" x14ac:dyDescent="0.25"/>
    <row r="30593" hidden="1" x14ac:dyDescent="0.25"/>
    <row r="30594" hidden="1" x14ac:dyDescent="0.25"/>
    <row r="30595" hidden="1" x14ac:dyDescent="0.25"/>
    <row r="30596" hidden="1" x14ac:dyDescent="0.25"/>
    <row r="30597" hidden="1" x14ac:dyDescent="0.25"/>
    <row r="30598" ht="30" hidden="1" customHeight="1" x14ac:dyDescent="0.25"/>
    <row r="30599" hidden="1" x14ac:dyDescent="0.25"/>
    <row r="30600" hidden="1" x14ac:dyDescent="0.25"/>
    <row r="30601" hidden="1" x14ac:dyDescent="0.25"/>
    <row r="30602" hidden="1" x14ac:dyDescent="0.25"/>
    <row r="30603" hidden="1" x14ac:dyDescent="0.25"/>
    <row r="30604" hidden="1" x14ac:dyDescent="0.25"/>
    <row r="30605" hidden="1" x14ac:dyDescent="0.25"/>
    <row r="30606" hidden="1" x14ac:dyDescent="0.25"/>
    <row r="30607" hidden="1" x14ac:dyDescent="0.25"/>
    <row r="30608" hidden="1" x14ac:dyDescent="0.25"/>
    <row r="30609" hidden="1" x14ac:dyDescent="0.25"/>
    <row r="30610" hidden="1" x14ac:dyDescent="0.25"/>
    <row r="30611" hidden="1" x14ac:dyDescent="0.25"/>
    <row r="30612" hidden="1" x14ac:dyDescent="0.25"/>
    <row r="30613" hidden="1" x14ac:dyDescent="0.25"/>
    <row r="30614" hidden="1" x14ac:dyDescent="0.25"/>
    <row r="30615" hidden="1" x14ac:dyDescent="0.25"/>
    <row r="30616" hidden="1" x14ac:dyDescent="0.25"/>
    <row r="30617" hidden="1" x14ac:dyDescent="0.25"/>
    <row r="30618" hidden="1" x14ac:dyDescent="0.25"/>
    <row r="30619" hidden="1" x14ac:dyDescent="0.25"/>
    <row r="30620" hidden="1" x14ac:dyDescent="0.25"/>
    <row r="30621" hidden="1" x14ac:dyDescent="0.25"/>
    <row r="30622" hidden="1" x14ac:dyDescent="0.25"/>
    <row r="30623" hidden="1" x14ac:dyDescent="0.25"/>
    <row r="30624" hidden="1" x14ac:dyDescent="0.25"/>
    <row r="30625" hidden="1" x14ac:dyDescent="0.25"/>
    <row r="30626" hidden="1" x14ac:dyDescent="0.25"/>
    <row r="30627" hidden="1" x14ac:dyDescent="0.25"/>
    <row r="30628" hidden="1" x14ac:dyDescent="0.25"/>
    <row r="30629" hidden="1" x14ac:dyDescent="0.25"/>
    <row r="30630" hidden="1" x14ac:dyDescent="0.25"/>
    <row r="30631" hidden="1" x14ac:dyDescent="0.25"/>
    <row r="30632" hidden="1" x14ac:dyDescent="0.25"/>
    <row r="30633" hidden="1" x14ac:dyDescent="0.25"/>
    <row r="30634" hidden="1" x14ac:dyDescent="0.25"/>
    <row r="30635" hidden="1" x14ac:dyDescent="0.25"/>
    <row r="30636" hidden="1" x14ac:dyDescent="0.25"/>
    <row r="30637" hidden="1" x14ac:dyDescent="0.25"/>
    <row r="30638" hidden="1" x14ac:dyDescent="0.25"/>
    <row r="30639" hidden="1" x14ac:dyDescent="0.25"/>
    <row r="30640" hidden="1" x14ac:dyDescent="0.25"/>
    <row r="30641" hidden="1" x14ac:dyDescent="0.25"/>
    <row r="30642" hidden="1" x14ac:dyDescent="0.25"/>
    <row r="30643" hidden="1" x14ac:dyDescent="0.25"/>
    <row r="30644" hidden="1" x14ac:dyDescent="0.25"/>
    <row r="30645" hidden="1" x14ac:dyDescent="0.25"/>
    <row r="30646" hidden="1" x14ac:dyDescent="0.25"/>
    <row r="30647" hidden="1" x14ac:dyDescent="0.25"/>
    <row r="30648" hidden="1" x14ac:dyDescent="0.25"/>
    <row r="30649" hidden="1" x14ac:dyDescent="0.25"/>
    <row r="30650" hidden="1" x14ac:dyDescent="0.25"/>
    <row r="30651" hidden="1" x14ac:dyDescent="0.25"/>
    <row r="30652" hidden="1" x14ac:dyDescent="0.25"/>
    <row r="30653" hidden="1" x14ac:dyDescent="0.25"/>
    <row r="30654" hidden="1" x14ac:dyDescent="0.25"/>
    <row r="30655" hidden="1" x14ac:dyDescent="0.25"/>
    <row r="30656" hidden="1" x14ac:dyDescent="0.25"/>
    <row r="30657" hidden="1" x14ac:dyDescent="0.25"/>
    <row r="30658" hidden="1" x14ac:dyDescent="0.25"/>
    <row r="30659" hidden="1" x14ac:dyDescent="0.25"/>
    <row r="30660" hidden="1" x14ac:dyDescent="0.25"/>
    <row r="30661" hidden="1" x14ac:dyDescent="0.25"/>
    <row r="30662" hidden="1" x14ac:dyDescent="0.25"/>
    <row r="30663" hidden="1" x14ac:dyDescent="0.25"/>
    <row r="30664" hidden="1" x14ac:dyDescent="0.25"/>
    <row r="30665" hidden="1" x14ac:dyDescent="0.25"/>
    <row r="30666" hidden="1" x14ac:dyDescent="0.25"/>
    <row r="30667" hidden="1" x14ac:dyDescent="0.25"/>
    <row r="30668" hidden="1" x14ac:dyDescent="0.25"/>
    <row r="30669" hidden="1" x14ac:dyDescent="0.25"/>
    <row r="30670" hidden="1" x14ac:dyDescent="0.25"/>
    <row r="30671" hidden="1" x14ac:dyDescent="0.25"/>
    <row r="30672" hidden="1" x14ac:dyDescent="0.25"/>
    <row r="30673" hidden="1" x14ac:dyDescent="0.25"/>
    <row r="30674" hidden="1" x14ac:dyDescent="0.25"/>
    <row r="30675" hidden="1" x14ac:dyDescent="0.25"/>
    <row r="30676" hidden="1" x14ac:dyDescent="0.25"/>
    <row r="30677" hidden="1" x14ac:dyDescent="0.25"/>
    <row r="30678" hidden="1" x14ac:dyDescent="0.25"/>
    <row r="30679" hidden="1" x14ac:dyDescent="0.25"/>
    <row r="30680" hidden="1" x14ac:dyDescent="0.25"/>
    <row r="30681" hidden="1" x14ac:dyDescent="0.25"/>
    <row r="30682" hidden="1" x14ac:dyDescent="0.25"/>
    <row r="30683" hidden="1" x14ac:dyDescent="0.25"/>
    <row r="30684" hidden="1" x14ac:dyDescent="0.25"/>
    <row r="30685" hidden="1" x14ac:dyDescent="0.25"/>
    <row r="30686" hidden="1" x14ac:dyDescent="0.25"/>
    <row r="30687" hidden="1" x14ac:dyDescent="0.25"/>
    <row r="30688" hidden="1" x14ac:dyDescent="0.25"/>
    <row r="30689" hidden="1" x14ac:dyDescent="0.25"/>
    <row r="30690" hidden="1" x14ac:dyDescent="0.25"/>
    <row r="30691" hidden="1" x14ac:dyDescent="0.25"/>
    <row r="30692" hidden="1" x14ac:dyDescent="0.25"/>
    <row r="30693" hidden="1" x14ac:dyDescent="0.25"/>
    <row r="30694" hidden="1" x14ac:dyDescent="0.25"/>
    <row r="30695" hidden="1" x14ac:dyDescent="0.25"/>
    <row r="30696" hidden="1" x14ac:dyDescent="0.25"/>
    <row r="30697" hidden="1" x14ac:dyDescent="0.25"/>
    <row r="30698" hidden="1" x14ac:dyDescent="0.25"/>
    <row r="30699" hidden="1" x14ac:dyDescent="0.25"/>
    <row r="30700" hidden="1" x14ac:dyDescent="0.25"/>
    <row r="30701" hidden="1" x14ac:dyDescent="0.25"/>
    <row r="30702" hidden="1" x14ac:dyDescent="0.25"/>
    <row r="30703" hidden="1" x14ac:dyDescent="0.25"/>
    <row r="30704" hidden="1" x14ac:dyDescent="0.25"/>
    <row r="30705" hidden="1" x14ac:dyDescent="0.25"/>
    <row r="30706" hidden="1" x14ac:dyDescent="0.25"/>
    <row r="30707" hidden="1" x14ac:dyDescent="0.25"/>
    <row r="30708" hidden="1" x14ac:dyDescent="0.25"/>
    <row r="30709" hidden="1" x14ac:dyDescent="0.25"/>
    <row r="30710" hidden="1" x14ac:dyDescent="0.25"/>
    <row r="30711" hidden="1" x14ac:dyDescent="0.25"/>
    <row r="30712" hidden="1" x14ac:dyDescent="0.25"/>
    <row r="30713" hidden="1" x14ac:dyDescent="0.25"/>
    <row r="30714" hidden="1" x14ac:dyDescent="0.25"/>
    <row r="30715" hidden="1" x14ac:dyDescent="0.25"/>
    <row r="30716" hidden="1" x14ac:dyDescent="0.25"/>
    <row r="30717" hidden="1" x14ac:dyDescent="0.25"/>
    <row r="30718" hidden="1" x14ac:dyDescent="0.25"/>
    <row r="30719" hidden="1" x14ac:dyDescent="0.25"/>
    <row r="30720" hidden="1" x14ac:dyDescent="0.25"/>
    <row r="30721" hidden="1" x14ac:dyDescent="0.25"/>
    <row r="30722" hidden="1" x14ac:dyDescent="0.25"/>
    <row r="30723" hidden="1" x14ac:dyDescent="0.25"/>
    <row r="30724" hidden="1" x14ac:dyDescent="0.25"/>
    <row r="30725" hidden="1" x14ac:dyDescent="0.25"/>
    <row r="30726" hidden="1" x14ac:dyDescent="0.25"/>
    <row r="30727" hidden="1" x14ac:dyDescent="0.25"/>
    <row r="30728" hidden="1" x14ac:dyDescent="0.25"/>
    <row r="30729" hidden="1" x14ac:dyDescent="0.25"/>
    <row r="30730" hidden="1" x14ac:dyDescent="0.25"/>
    <row r="30731" hidden="1" x14ac:dyDescent="0.25"/>
    <row r="30732" hidden="1" x14ac:dyDescent="0.25"/>
    <row r="30733" hidden="1" x14ac:dyDescent="0.25"/>
    <row r="30734" hidden="1" x14ac:dyDescent="0.25"/>
    <row r="30735" hidden="1" x14ac:dyDescent="0.25"/>
    <row r="30736" hidden="1" x14ac:dyDescent="0.25"/>
    <row r="30737" hidden="1" x14ac:dyDescent="0.25"/>
    <row r="30738" hidden="1" x14ac:dyDescent="0.25"/>
    <row r="30739" hidden="1" x14ac:dyDescent="0.25"/>
    <row r="30740" hidden="1" x14ac:dyDescent="0.25"/>
    <row r="30741" hidden="1" x14ac:dyDescent="0.25"/>
    <row r="30742" hidden="1" x14ac:dyDescent="0.25"/>
    <row r="30743" hidden="1" x14ac:dyDescent="0.25"/>
    <row r="30744" hidden="1" x14ac:dyDescent="0.25"/>
    <row r="30745" hidden="1" x14ac:dyDescent="0.25"/>
    <row r="30746" hidden="1" x14ac:dyDescent="0.25"/>
    <row r="30747" hidden="1" x14ac:dyDescent="0.25"/>
    <row r="30748" hidden="1" x14ac:dyDescent="0.25"/>
    <row r="30749" hidden="1" x14ac:dyDescent="0.25"/>
    <row r="30750" hidden="1" x14ac:dyDescent="0.25"/>
    <row r="30751" hidden="1" x14ac:dyDescent="0.25"/>
    <row r="30752" hidden="1" x14ac:dyDescent="0.25"/>
    <row r="30753" hidden="1" x14ac:dyDescent="0.25"/>
    <row r="30754" hidden="1" x14ac:dyDescent="0.25"/>
    <row r="30755" hidden="1" x14ac:dyDescent="0.25"/>
    <row r="30756" hidden="1" x14ac:dyDescent="0.25"/>
    <row r="30757" hidden="1" x14ac:dyDescent="0.25"/>
    <row r="30758" hidden="1" x14ac:dyDescent="0.25"/>
    <row r="30759" hidden="1" x14ac:dyDescent="0.25"/>
    <row r="30760" hidden="1" x14ac:dyDescent="0.25"/>
    <row r="30761" hidden="1" x14ac:dyDescent="0.25"/>
    <row r="30762" hidden="1" x14ac:dyDescent="0.25"/>
    <row r="30763" hidden="1" x14ac:dyDescent="0.25"/>
    <row r="30764" hidden="1" x14ac:dyDescent="0.25"/>
    <row r="30765" hidden="1" x14ac:dyDescent="0.25"/>
    <row r="30766" hidden="1" x14ac:dyDescent="0.25"/>
    <row r="30767" hidden="1" x14ac:dyDescent="0.25"/>
    <row r="30768" hidden="1" x14ac:dyDescent="0.25"/>
    <row r="30769" hidden="1" x14ac:dyDescent="0.25"/>
    <row r="30770" hidden="1" x14ac:dyDescent="0.25"/>
    <row r="30771" hidden="1" x14ac:dyDescent="0.25"/>
    <row r="30772" hidden="1" x14ac:dyDescent="0.25"/>
    <row r="30773" hidden="1" x14ac:dyDescent="0.25"/>
    <row r="30774" hidden="1" x14ac:dyDescent="0.25"/>
    <row r="30775" hidden="1" x14ac:dyDescent="0.25"/>
    <row r="30776" hidden="1" x14ac:dyDescent="0.25"/>
    <row r="30777" hidden="1" x14ac:dyDescent="0.25"/>
    <row r="30778" hidden="1" x14ac:dyDescent="0.25"/>
    <row r="30779" hidden="1" x14ac:dyDescent="0.25"/>
    <row r="30780" hidden="1" x14ac:dyDescent="0.25"/>
    <row r="30781" hidden="1" x14ac:dyDescent="0.25"/>
    <row r="30782" hidden="1" x14ac:dyDescent="0.25"/>
    <row r="30783" hidden="1" x14ac:dyDescent="0.25"/>
    <row r="30784" hidden="1" x14ac:dyDescent="0.25"/>
    <row r="30785" hidden="1" x14ac:dyDescent="0.25"/>
    <row r="30786" hidden="1" x14ac:dyDescent="0.25"/>
    <row r="30787" hidden="1" x14ac:dyDescent="0.25"/>
    <row r="30788" hidden="1" x14ac:dyDescent="0.25"/>
    <row r="30789" hidden="1" x14ac:dyDescent="0.25"/>
    <row r="30790" hidden="1" x14ac:dyDescent="0.25"/>
    <row r="30791" hidden="1" x14ac:dyDescent="0.25"/>
    <row r="30792" hidden="1" x14ac:dyDescent="0.25"/>
    <row r="30793" hidden="1" x14ac:dyDescent="0.25"/>
    <row r="30794" hidden="1" x14ac:dyDescent="0.25"/>
    <row r="30795" hidden="1" x14ac:dyDescent="0.25"/>
    <row r="30796" hidden="1" x14ac:dyDescent="0.25"/>
    <row r="30797" hidden="1" x14ac:dyDescent="0.25"/>
    <row r="30798" hidden="1" x14ac:dyDescent="0.25"/>
    <row r="30799" hidden="1" x14ac:dyDescent="0.25"/>
    <row r="30800" hidden="1" x14ac:dyDescent="0.25"/>
    <row r="30801" hidden="1" x14ac:dyDescent="0.25"/>
    <row r="30802" hidden="1" x14ac:dyDescent="0.25"/>
    <row r="30803" hidden="1" x14ac:dyDescent="0.25"/>
    <row r="30804" hidden="1" x14ac:dyDescent="0.25"/>
    <row r="30805" hidden="1" x14ac:dyDescent="0.25"/>
    <row r="30806" hidden="1" x14ac:dyDescent="0.25"/>
    <row r="30807" hidden="1" x14ac:dyDescent="0.25"/>
    <row r="30808" hidden="1" x14ac:dyDescent="0.25"/>
    <row r="30809" hidden="1" x14ac:dyDescent="0.25"/>
    <row r="30810" hidden="1" x14ac:dyDescent="0.25"/>
    <row r="30811" hidden="1" x14ac:dyDescent="0.25"/>
    <row r="30812" hidden="1" x14ac:dyDescent="0.25"/>
    <row r="30813" hidden="1" x14ac:dyDescent="0.25"/>
    <row r="30814" hidden="1" x14ac:dyDescent="0.25"/>
    <row r="30815" hidden="1" x14ac:dyDescent="0.25"/>
    <row r="30816" hidden="1" x14ac:dyDescent="0.25"/>
    <row r="30817" hidden="1" x14ac:dyDescent="0.25"/>
    <row r="30818" hidden="1" x14ac:dyDescent="0.25"/>
    <row r="30819" hidden="1" x14ac:dyDescent="0.25"/>
    <row r="30820" hidden="1" x14ac:dyDescent="0.25"/>
    <row r="30821" hidden="1" x14ac:dyDescent="0.25"/>
    <row r="30822" hidden="1" x14ac:dyDescent="0.25"/>
    <row r="30823" hidden="1" x14ac:dyDescent="0.25"/>
    <row r="30824" hidden="1" x14ac:dyDescent="0.25"/>
    <row r="30825" hidden="1" x14ac:dyDescent="0.25"/>
    <row r="30826" hidden="1" x14ac:dyDescent="0.25"/>
    <row r="30827" hidden="1" x14ac:dyDescent="0.25"/>
    <row r="30828" hidden="1" x14ac:dyDescent="0.25"/>
    <row r="30829" hidden="1" x14ac:dyDescent="0.25"/>
    <row r="30830" hidden="1" x14ac:dyDescent="0.25"/>
    <row r="30831" hidden="1" x14ac:dyDescent="0.25"/>
    <row r="30832" hidden="1" x14ac:dyDescent="0.25"/>
    <row r="30833" hidden="1" x14ac:dyDescent="0.25"/>
    <row r="30834" hidden="1" x14ac:dyDescent="0.25"/>
    <row r="30835" hidden="1" x14ac:dyDescent="0.25"/>
    <row r="30836" hidden="1" x14ac:dyDescent="0.25"/>
    <row r="30837" hidden="1" x14ac:dyDescent="0.25"/>
    <row r="30838" hidden="1" x14ac:dyDescent="0.25"/>
    <row r="30839" hidden="1" x14ac:dyDescent="0.25"/>
    <row r="30840" hidden="1" x14ac:dyDescent="0.25"/>
    <row r="30841" hidden="1" x14ac:dyDescent="0.25"/>
    <row r="30842" hidden="1" x14ac:dyDescent="0.25"/>
    <row r="30843" hidden="1" x14ac:dyDescent="0.25"/>
    <row r="30844" hidden="1" x14ac:dyDescent="0.25"/>
    <row r="30845" hidden="1" x14ac:dyDescent="0.25"/>
    <row r="30846" hidden="1" x14ac:dyDescent="0.25"/>
    <row r="30847" hidden="1" x14ac:dyDescent="0.25"/>
    <row r="30848" hidden="1" x14ac:dyDescent="0.25"/>
    <row r="30849" hidden="1" x14ac:dyDescent="0.25"/>
    <row r="30850" hidden="1" x14ac:dyDescent="0.25"/>
    <row r="30851" hidden="1" x14ac:dyDescent="0.25"/>
    <row r="30852" hidden="1" x14ac:dyDescent="0.25"/>
    <row r="30853" hidden="1" x14ac:dyDescent="0.25"/>
    <row r="30854" hidden="1" x14ac:dyDescent="0.25"/>
    <row r="30855" hidden="1" x14ac:dyDescent="0.25"/>
    <row r="30856" hidden="1" x14ac:dyDescent="0.25"/>
    <row r="30857" hidden="1" x14ac:dyDescent="0.25"/>
    <row r="30858" hidden="1" x14ac:dyDescent="0.25"/>
    <row r="30859" hidden="1" x14ac:dyDescent="0.25"/>
    <row r="30860" hidden="1" x14ac:dyDescent="0.25"/>
    <row r="30861" hidden="1" x14ac:dyDescent="0.25"/>
    <row r="30862" hidden="1" x14ac:dyDescent="0.25"/>
    <row r="30863" hidden="1" x14ac:dyDescent="0.25"/>
    <row r="30864" hidden="1" x14ac:dyDescent="0.25"/>
    <row r="30865" hidden="1" x14ac:dyDescent="0.25"/>
    <row r="30866" hidden="1" x14ac:dyDescent="0.25"/>
    <row r="30867" hidden="1" x14ac:dyDescent="0.25"/>
    <row r="30868" hidden="1" x14ac:dyDescent="0.25"/>
    <row r="30869" hidden="1" x14ac:dyDescent="0.25"/>
    <row r="30870" hidden="1" x14ac:dyDescent="0.25"/>
    <row r="30871" hidden="1" x14ac:dyDescent="0.25"/>
    <row r="30872" hidden="1" x14ac:dyDescent="0.25"/>
    <row r="30873" hidden="1" x14ac:dyDescent="0.25"/>
    <row r="30874" hidden="1" x14ac:dyDescent="0.25"/>
    <row r="30875" hidden="1" x14ac:dyDescent="0.25"/>
    <row r="30876" hidden="1" x14ac:dyDescent="0.25"/>
    <row r="30877" hidden="1" x14ac:dyDescent="0.25"/>
    <row r="30878" hidden="1" x14ac:dyDescent="0.25"/>
    <row r="30879" hidden="1" x14ac:dyDescent="0.25"/>
    <row r="30880" hidden="1" x14ac:dyDescent="0.25"/>
    <row r="30881" hidden="1" x14ac:dyDescent="0.25"/>
    <row r="30882" hidden="1" x14ac:dyDescent="0.25"/>
    <row r="30883" hidden="1" x14ac:dyDescent="0.25"/>
    <row r="30884" hidden="1" x14ac:dyDescent="0.25"/>
    <row r="30885" hidden="1" x14ac:dyDescent="0.25"/>
    <row r="30886" hidden="1" x14ac:dyDescent="0.25"/>
    <row r="30887" hidden="1" x14ac:dyDescent="0.25"/>
    <row r="30888" hidden="1" x14ac:dyDescent="0.25"/>
    <row r="30889" hidden="1" x14ac:dyDescent="0.25"/>
    <row r="30890" hidden="1" x14ac:dyDescent="0.25"/>
    <row r="30891" hidden="1" x14ac:dyDescent="0.25"/>
    <row r="30892" hidden="1" x14ac:dyDescent="0.25"/>
    <row r="30893" hidden="1" x14ac:dyDescent="0.25"/>
    <row r="30894" hidden="1" x14ac:dyDescent="0.25"/>
    <row r="30895" hidden="1" x14ac:dyDescent="0.25"/>
    <row r="30896" hidden="1" x14ac:dyDescent="0.25"/>
    <row r="30897" hidden="1" x14ac:dyDescent="0.25"/>
    <row r="30898" hidden="1" x14ac:dyDescent="0.25"/>
    <row r="30899" hidden="1" x14ac:dyDescent="0.25"/>
    <row r="30900" hidden="1" x14ac:dyDescent="0.25"/>
    <row r="30901" hidden="1" x14ac:dyDescent="0.25"/>
    <row r="30902" hidden="1" x14ac:dyDescent="0.25"/>
    <row r="30903" hidden="1" x14ac:dyDescent="0.25"/>
    <row r="30904" hidden="1" x14ac:dyDescent="0.25"/>
    <row r="30905" hidden="1" x14ac:dyDescent="0.25"/>
    <row r="30906" hidden="1" x14ac:dyDescent="0.25"/>
    <row r="30907" hidden="1" x14ac:dyDescent="0.25"/>
    <row r="30908" hidden="1" x14ac:dyDescent="0.25"/>
    <row r="30909" hidden="1" x14ac:dyDescent="0.25"/>
    <row r="30910" hidden="1" x14ac:dyDescent="0.25"/>
    <row r="30911" hidden="1" x14ac:dyDescent="0.25"/>
    <row r="30912" hidden="1" x14ac:dyDescent="0.25"/>
    <row r="30913" hidden="1" x14ac:dyDescent="0.25"/>
    <row r="30914" hidden="1" x14ac:dyDescent="0.25"/>
    <row r="30915" hidden="1" x14ac:dyDescent="0.25"/>
    <row r="30916" hidden="1" x14ac:dyDescent="0.25"/>
    <row r="30917" hidden="1" x14ac:dyDescent="0.25"/>
    <row r="30918" hidden="1" x14ac:dyDescent="0.25"/>
    <row r="30919" hidden="1" x14ac:dyDescent="0.25"/>
    <row r="30920" hidden="1" x14ac:dyDescent="0.25"/>
    <row r="30921" hidden="1" x14ac:dyDescent="0.25"/>
    <row r="30922" hidden="1" x14ac:dyDescent="0.25"/>
    <row r="30923" hidden="1" x14ac:dyDescent="0.25"/>
    <row r="30924" hidden="1" x14ac:dyDescent="0.25"/>
    <row r="30925" hidden="1" x14ac:dyDescent="0.25"/>
    <row r="30926" hidden="1" x14ac:dyDescent="0.25"/>
    <row r="30927" hidden="1" x14ac:dyDescent="0.25"/>
    <row r="30928" hidden="1" x14ac:dyDescent="0.25"/>
    <row r="30929" hidden="1" x14ac:dyDescent="0.25"/>
    <row r="30930" hidden="1" x14ac:dyDescent="0.25"/>
    <row r="30931" hidden="1" x14ac:dyDescent="0.25"/>
    <row r="30932" hidden="1" x14ac:dyDescent="0.25"/>
    <row r="30933" hidden="1" x14ac:dyDescent="0.25"/>
    <row r="30934" hidden="1" x14ac:dyDescent="0.25"/>
    <row r="30935" hidden="1" x14ac:dyDescent="0.25"/>
    <row r="30936" hidden="1" x14ac:dyDescent="0.25"/>
    <row r="30937" hidden="1" x14ac:dyDescent="0.25"/>
    <row r="30938" hidden="1" x14ac:dyDescent="0.25"/>
    <row r="30939" hidden="1" x14ac:dyDescent="0.25"/>
    <row r="30940" hidden="1" x14ac:dyDescent="0.25"/>
    <row r="30941" hidden="1" x14ac:dyDescent="0.25"/>
    <row r="30942" hidden="1" x14ac:dyDescent="0.25"/>
    <row r="30943" hidden="1" x14ac:dyDescent="0.25"/>
    <row r="30944" hidden="1" x14ac:dyDescent="0.25"/>
    <row r="30945" hidden="1" x14ac:dyDescent="0.25"/>
    <row r="30946" hidden="1" x14ac:dyDescent="0.25"/>
    <row r="30947" hidden="1" x14ac:dyDescent="0.25"/>
    <row r="30948" hidden="1" x14ac:dyDescent="0.25"/>
    <row r="30949" hidden="1" x14ac:dyDescent="0.25"/>
    <row r="30950" hidden="1" x14ac:dyDescent="0.25"/>
    <row r="30951" hidden="1" x14ac:dyDescent="0.25"/>
    <row r="30952" hidden="1" x14ac:dyDescent="0.25"/>
    <row r="30953" hidden="1" x14ac:dyDescent="0.25"/>
    <row r="30954" hidden="1" x14ac:dyDescent="0.25"/>
    <row r="30955" hidden="1" x14ac:dyDescent="0.25"/>
    <row r="30956" hidden="1" x14ac:dyDescent="0.25"/>
    <row r="30957" hidden="1" x14ac:dyDescent="0.25"/>
    <row r="30958" hidden="1" x14ac:dyDescent="0.25"/>
    <row r="30959" hidden="1" x14ac:dyDescent="0.25"/>
    <row r="30960" hidden="1" x14ac:dyDescent="0.25"/>
    <row r="30961" hidden="1" x14ac:dyDescent="0.25"/>
    <row r="30962" hidden="1" x14ac:dyDescent="0.25"/>
    <row r="30963" hidden="1" x14ac:dyDescent="0.25"/>
    <row r="30964" hidden="1" x14ac:dyDescent="0.25"/>
    <row r="30965" hidden="1" x14ac:dyDescent="0.25"/>
    <row r="30966" hidden="1" x14ac:dyDescent="0.25"/>
    <row r="30967" hidden="1" x14ac:dyDescent="0.25"/>
    <row r="30968" hidden="1" x14ac:dyDescent="0.25"/>
    <row r="30969" hidden="1" x14ac:dyDescent="0.25"/>
    <row r="30970" hidden="1" x14ac:dyDescent="0.25"/>
    <row r="30971" hidden="1" x14ac:dyDescent="0.25"/>
    <row r="30972" hidden="1" x14ac:dyDescent="0.25"/>
    <row r="30973" hidden="1" x14ac:dyDescent="0.25"/>
    <row r="30974" hidden="1" x14ac:dyDescent="0.25"/>
    <row r="30975" hidden="1" x14ac:dyDescent="0.25"/>
    <row r="30976" hidden="1" x14ac:dyDescent="0.25"/>
    <row r="30977" hidden="1" x14ac:dyDescent="0.25"/>
    <row r="30978" hidden="1" x14ac:dyDescent="0.25"/>
    <row r="30979" hidden="1" x14ac:dyDescent="0.25"/>
    <row r="30980" hidden="1" x14ac:dyDescent="0.25"/>
    <row r="30981" hidden="1" x14ac:dyDescent="0.25"/>
    <row r="30982" hidden="1" x14ac:dyDescent="0.25"/>
    <row r="30983" hidden="1" x14ac:dyDescent="0.25"/>
    <row r="30984" hidden="1" x14ac:dyDescent="0.25"/>
    <row r="30985" hidden="1" x14ac:dyDescent="0.25"/>
    <row r="30986" hidden="1" x14ac:dyDescent="0.25"/>
    <row r="30987" hidden="1" x14ac:dyDescent="0.25"/>
    <row r="30988" hidden="1" x14ac:dyDescent="0.25"/>
    <row r="30989" hidden="1" x14ac:dyDescent="0.25"/>
    <row r="30990" hidden="1" x14ac:dyDescent="0.25"/>
    <row r="30991" hidden="1" x14ac:dyDescent="0.25"/>
    <row r="30992" hidden="1" x14ac:dyDescent="0.25"/>
    <row r="30993" hidden="1" x14ac:dyDescent="0.25"/>
    <row r="30994" hidden="1" x14ac:dyDescent="0.25"/>
    <row r="30995" hidden="1" x14ac:dyDescent="0.25"/>
    <row r="30996" hidden="1" x14ac:dyDescent="0.25"/>
    <row r="30997" hidden="1" x14ac:dyDescent="0.25"/>
    <row r="30998" hidden="1" x14ac:dyDescent="0.25"/>
    <row r="30999" hidden="1" x14ac:dyDescent="0.25"/>
    <row r="31000" hidden="1" x14ac:dyDescent="0.25"/>
    <row r="31001" hidden="1" x14ac:dyDescent="0.25"/>
    <row r="31002" hidden="1" x14ac:dyDescent="0.25"/>
    <row r="31003" hidden="1" x14ac:dyDescent="0.25"/>
    <row r="31004" hidden="1" x14ac:dyDescent="0.25"/>
    <row r="31005" hidden="1" x14ac:dyDescent="0.25"/>
    <row r="31006" ht="30" hidden="1" customHeight="1" x14ac:dyDescent="0.25"/>
    <row r="31007" hidden="1" x14ac:dyDescent="0.25"/>
    <row r="31008" hidden="1" x14ac:dyDescent="0.25"/>
    <row r="31009" hidden="1" x14ac:dyDescent="0.25"/>
    <row r="31010" hidden="1" x14ac:dyDescent="0.25"/>
    <row r="31011" hidden="1" x14ac:dyDescent="0.25"/>
    <row r="31012" hidden="1" x14ac:dyDescent="0.25"/>
    <row r="31013" hidden="1" x14ac:dyDescent="0.25"/>
    <row r="31014" hidden="1" x14ac:dyDescent="0.25"/>
    <row r="31015" hidden="1" x14ac:dyDescent="0.25"/>
    <row r="31016" hidden="1" x14ac:dyDescent="0.25"/>
    <row r="31017" hidden="1" x14ac:dyDescent="0.25"/>
    <row r="31018" hidden="1" x14ac:dyDescent="0.25"/>
    <row r="31019" hidden="1" x14ac:dyDescent="0.25"/>
    <row r="31020" hidden="1" x14ac:dyDescent="0.25"/>
    <row r="31021" hidden="1" x14ac:dyDescent="0.25"/>
    <row r="31022" hidden="1" x14ac:dyDescent="0.25"/>
    <row r="31023" hidden="1" x14ac:dyDescent="0.25"/>
    <row r="31024" hidden="1" x14ac:dyDescent="0.25"/>
    <row r="31025" hidden="1" x14ac:dyDescent="0.25"/>
    <row r="31026" hidden="1" x14ac:dyDescent="0.25"/>
    <row r="31027" hidden="1" x14ac:dyDescent="0.25"/>
    <row r="31028" hidden="1" x14ac:dyDescent="0.25"/>
    <row r="31029" hidden="1" x14ac:dyDescent="0.25"/>
    <row r="31030" hidden="1" x14ac:dyDescent="0.25"/>
    <row r="31031" hidden="1" x14ac:dyDescent="0.25"/>
    <row r="31032" hidden="1" x14ac:dyDescent="0.25"/>
    <row r="31033" hidden="1" x14ac:dyDescent="0.25"/>
    <row r="31034" hidden="1" x14ac:dyDescent="0.25"/>
    <row r="31035" hidden="1" x14ac:dyDescent="0.25"/>
    <row r="31036" hidden="1" x14ac:dyDescent="0.25"/>
    <row r="31037" hidden="1" x14ac:dyDescent="0.25"/>
    <row r="31038" hidden="1" x14ac:dyDescent="0.25"/>
    <row r="31039" hidden="1" x14ac:dyDescent="0.25"/>
    <row r="31040" hidden="1" x14ac:dyDescent="0.25"/>
    <row r="31041" hidden="1" x14ac:dyDescent="0.25"/>
    <row r="31042" hidden="1" x14ac:dyDescent="0.25"/>
    <row r="31043" hidden="1" x14ac:dyDescent="0.25"/>
    <row r="31044" hidden="1" x14ac:dyDescent="0.25"/>
    <row r="31045" hidden="1" x14ac:dyDescent="0.25"/>
    <row r="31046" hidden="1" x14ac:dyDescent="0.25"/>
    <row r="31047" hidden="1" x14ac:dyDescent="0.25"/>
    <row r="31048" hidden="1" x14ac:dyDescent="0.25"/>
    <row r="31049" hidden="1" x14ac:dyDescent="0.25"/>
    <row r="31050" hidden="1" x14ac:dyDescent="0.25"/>
    <row r="31051" hidden="1" x14ac:dyDescent="0.25"/>
    <row r="31052" hidden="1" x14ac:dyDescent="0.25"/>
    <row r="31053" hidden="1" x14ac:dyDescent="0.25"/>
    <row r="31054" hidden="1" x14ac:dyDescent="0.25"/>
    <row r="31055" hidden="1" x14ac:dyDescent="0.25"/>
    <row r="31056" hidden="1" x14ac:dyDescent="0.25"/>
    <row r="31057" hidden="1" x14ac:dyDescent="0.25"/>
    <row r="31058" hidden="1" x14ac:dyDescent="0.25"/>
    <row r="31059" hidden="1" x14ac:dyDescent="0.25"/>
    <row r="31060" hidden="1" x14ac:dyDescent="0.25"/>
    <row r="31061" hidden="1" x14ac:dyDescent="0.25"/>
    <row r="31062" hidden="1" x14ac:dyDescent="0.25"/>
    <row r="31063" hidden="1" x14ac:dyDescent="0.25"/>
    <row r="31064" hidden="1" x14ac:dyDescent="0.25"/>
    <row r="31065" hidden="1" x14ac:dyDescent="0.25"/>
    <row r="31066" hidden="1" x14ac:dyDescent="0.25"/>
    <row r="31067" hidden="1" x14ac:dyDescent="0.25"/>
    <row r="31068" hidden="1" x14ac:dyDescent="0.25"/>
    <row r="31069" hidden="1" x14ac:dyDescent="0.25"/>
    <row r="31070" hidden="1" x14ac:dyDescent="0.25"/>
    <row r="31071" hidden="1" x14ac:dyDescent="0.25"/>
    <row r="31072" hidden="1" x14ac:dyDescent="0.25"/>
    <row r="31073" hidden="1" x14ac:dyDescent="0.25"/>
    <row r="31074" hidden="1" x14ac:dyDescent="0.25"/>
    <row r="31075" hidden="1" x14ac:dyDescent="0.25"/>
    <row r="31076" hidden="1" x14ac:dyDescent="0.25"/>
    <row r="31077" hidden="1" x14ac:dyDescent="0.25"/>
    <row r="31078" hidden="1" x14ac:dyDescent="0.25"/>
    <row r="31079" hidden="1" x14ac:dyDescent="0.25"/>
    <row r="31080" hidden="1" x14ac:dyDescent="0.25"/>
    <row r="31081" hidden="1" x14ac:dyDescent="0.25"/>
    <row r="31082" hidden="1" x14ac:dyDescent="0.25"/>
    <row r="31083" hidden="1" x14ac:dyDescent="0.25"/>
    <row r="31084" hidden="1" x14ac:dyDescent="0.25"/>
    <row r="31085" hidden="1" x14ac:dyDescent="0.25"/>
    <row r="31086" hidden="1" x14ac:dyDescent="0.25"/>
    <row r="31087" hidden="1" x14ac:dyDescent="0.25"/>
    <row r="31088" hidden="1" x14ac:dyDescent="0.25"/>
    <row r="31089" hidden="1" x14ac:dyDescent="0.25"/>
    <row r="31090" hidden="1" x14ac:dyDescent="0.25"/>
    <row r="31091" hidden="1" x14ac:dyDescent="0.25"/>
    <row r="31092" hidden="1" x14ac:dyDescent="0.25"/>
    <row r="31093" hidden="1" x14ac:dyDescent="0.25"/>
    <row r="31094" hidden="1" x14ac:dyDescent="0.25"/>
    <row r="31095" hidden="1" x14ac:dyDescent="0.25"/>
    <row r="31096" hidden="1" x14ac:dyDescent="0.25"/>
    <row r="31097" hidden="1" x14ac:dyDescent="0.25"/>
    <row r="31098" hidden="1" x14ac:dyDescent="0.25"/>
    <row r="31099" hidden="1" x14ac:dyDescent="0.25"/>
    <row r="31100" hidden="1" x14ac:dyDescent="0.25"/>
    <row r="31101" hidden="1" x14ac:dyDescent="0.25"/>
    <row r="31102" hidden="1" x14ac:dyDescent="0.25"/>
    <row r="31103" hidden="1" x14ac:dyDescent="0.25"/>
    <row r="31104" hidden="1" x14ac:dyDescent="0.25"/>
    <row r="31105" hidden="1" x14ac:dyDescent="0.25"/>
    <row r="31106" hidden="1" x14ac:dyDescent="0.25"/>
    <row r="31107" hidden="1" x14ac:dyDescent="0.25"/>
    <row r="31108" hidden="1" x14ac:dyDescent="0.25"/>
    <row r="31109" hidden="1" x14ac:dyDescent="0.25"/>
    <row r="31110" hidden="1" x14ac:dyDescent="0.25"/>
    <row r="31111" hidden="1" x14ac:dyDescent="0.25"/>
    <row r="31112" hidden="1" x14ac:dyDescent="0.25"/>
    <row r="31113" hidden="1" x14ac:dyDescent="0.25"/>
    <row r="31114" hidden="1" x14ac:dyDescent="0.25"/>
    <row r="31115" hidden="1" x14ac:dyDescent="0.25"/>
    <row r="31116" hidden="1" x14ac:dyDescent="0.25"/>
    <row r="31117" hidden="1" x14ac:dyDescent="0.25"/>
    <row r="31118" hidden="1" x14ac:dyDescent="0.25"/>
    <row r="31119" hidden="1" x14ac:dyDescent="0.25"/>
    <row r="31120" hidden="1" x14ac:dyDescent="0.25"/>
    <row r="31121" hidden="1" x14ac:dyDescent="0.25"/>
    <row r="31122" hidden="1" x14ac:dyDescent="0.25"/>
    <row r="31123" hidden="1" x14ac:dyDescent="0.25"/>
    <row r="31124" hidden="1" x14ac:dyDescent="0.25"/>
    <row r="31125" hidden="1" x14ac:dyDescent="0.25"/>
    <row r="31126" hidden="1" x14ac:dyDescent="0.25"/>
    <row r="31127" hidden="1" x14ac:dyDescent="0.25"/>
    <row r="31128" hidden="1" x14ac:dyDescent="0.25"/>
    <row r="31129" hidden="1" x14ac:dyDescent="0.25"/>
    <row r="31130" hidden="1" x14ac:dyDescent="0.25"/>
    <row r="31131" hidden="1" x14ac:dyDescent="0.25"/>
    <row r="31132" hidden="1" x14ac:dyDescent="0.25"/>
    <row r="31133" hidden="1" x14ac:dyDescent="0.25"/>
    <row r="31134" hidden="1" x14ac:dyDescent="0.25"/>
    <row r="31135" hidden="1" x14ac:dyDescent="0.25"/>
    <row r="31136" hidden="1" x14ac:dyDescent="0.25"/>
    <row r="31137" hidden="1" x14ac:dyDescent="0.25"/>
    <row r="31138" hidden="1" x14ac:dyDescent="0.25"/>
    <row r="31139" hidden="1" x14ac:dyDescent="0.25"/>
    <row r="31140" hidden="1" x14ac:dyDescent="0.25"/>
    <row r="31141" hidden="1" x14ac:dyDescent="0.25"/>
    <row r="31142" hidden="1" x14ac:dyDescent="0.25"/>
    <row r="31143" hidden="1" x14ac:dyDescent="0.25"/>
    <row r="31144" hidden="1" x14ac:dyDescent="0.25"/>
    <row r="31145" hidden="1" x14ac:dyDescent="0.25"/>
    <row r="31146" hidden="1" x14ac:dyDescent="0.25"/>
    <row r="31147" hidden="1" x14ac:dyDescent="0.25"/>
    <row r="31148" hidden="1" x14ac:dyDescent="0.25"/>
    <row r="31149" hidden="1" x14ac:dyDescent="0.25"/>
    <row r="31150" hidden="1" x14ac:dyDescent="0.25"/>
    <row r="31151" hidden="1" x14ac:dyDescent="0.25"/>
    <row r="31152" hidden="1" x14ac:dyDescent="0.25"/>
    <row r="31153" hidden="1" x14ac:dyDescent="0.25"/>
    <row r="31154" hidden="1" x14ac:dyDescent="0.25"/>
    <row r="31155" hidden="1" x14ac:dyDescent="0.25"/>
    <row r="31156" hidden="1" x14ac:dyDescent="0.25"/>
    <row r="31157" hidden="1" x14ac:dyDescent="0.25"/>
    <row r="31158" hidden="1" x14ac:dyDescent="0.25"/>
    <row r="31159" hidden="1" x14ac:dyDescent="0.25"/>
    <row r="31160" hidden="1" x14ac:dyDescent="0.25"/>
    <row r="31161" hidden="1" x14ac:dyDescent="0.25"/>
    <row r="31162" hidden="1" x14ac:dyDescent="0.25"/>
    <row r="31163" hidden="1" x14ac:dyDescent="0.25"/>
    <row r="31164" hidden="1" x14ac:dyDescent="0.25"/>
    <row r="31165" hidden="1" x14ac:dyDescent="0.25"/>
    <row r="31166" hidden="1" x14ac:dyDescent="0.25"/>
    <row r="31167" hidden="1" x14ac:dyDescent="0.25"/>
    <row r="31168" hidden="1" x14ac:dyDescent="0.25"/>
    <row r="31169" hidden="1" x14ac:dyDescent="0.25"/>
    <row r="31170" hidden="1" x14ac:dyDescent="0.25"/>
    <row r="31171" hidden="1" x14ac:dyDescent="0.25"/>
    <row r="31172" hidden="1" x14ac:dyDescent="0.25"/>
    <row r="31173" hidden="1" x14ac:dyDescent="0.25"/>
    <row r="31174" hidden="1" x14ac:dyDescent="0.25"/>
    <row r="31175" hidden="1" x14ac:dyDescent="0.25"/>
    <row r="31176" hidden="1" x14ac:dyDescent="0.25"/>
    <row r="31177" hidden="1" x14ac:dyDescent="0.25"/>
    <row r="31178" hidden="1" x14ac:dyDescent="0.25"/>
    <row r="31179" hidden="1" x14ac:dyDescent="0.25"/>
    <row r="31180" hidden="1" x14ac:dyDescent="0.25"/>
    <row r="31181" hidden="1" x14ac:dyDescent="0.25"/>
    <row r="31182" hidden="1" x14ac:dyDescent="0.25"/>
    <row r="31183" hidden="1" x14ac:dyDescent="0.25"/>
    <row r="31184" hidden="1" x14ac:dyDescent="0.25"/>
    <row r="31185" hidden="1" x14ac:dyDescent="0.25"/>
    <row r="31186" hidden="1" x14ac:dyDescent="0.25"/>
    <row r="31187" hidden="1" x14ac:dyDescent="0.25"/>
    <row r="31188" hidden="1" x14ac:dyDescent="0.25"/>
    <row r="31189" hidden="1" x14ac:dyDescent="0.25"/>
    <row r="31190" hidden="1" x14ac:dyDescent="0.25"/>
    <row r="31191" hidden="1" x14ac:dyDescent="0.25"/>
    <row r="31192" hidden="1" x14ac:dyDescent="0.25"/>
    <row r="31193" hidden="1" x14ac:dyDescent="0.25"/>
    <row r="31194" hidden="1" x14ac:dyDescent="0.25"/>
    <row r="31195" hidden="1" x14ac:dyDescent="0.25"/>
    <row r="31196" hidden="1" x14ac:dyDescent="0.25"/>
    <row r="31197" hidden="1" x14ac:dyDescent="0.25"/>
    <row r="31198" hidden="1" x14ac:dyDescent="0.25"/>
    <row r="31199" hidden="1" x14ac:dyDescent="0.25"/>
    <row r="31200" hidden="1" x14ac:dyDescent="0.25"/>
    <row r="31201" hidden="1" x14ac:dyDescent="0.25"/>
    <row r="31202" hidden="1" x14ac:dyDescent="0.25"/>
    <row r="31203" hidden="1" x14ac:dyDescent="0.25"/>
    <row r="31204" hidden="1" x14ac:dyDescent="0.25"/>
    <row r="31205" hidden="1" x14ac:dyDescent="0.25"/>
    <row r="31206" hidden="1" x14ac:dyDescent="0.25"/>
    <row r="31207" hidden="1" x14ac:dyDescent="0.25"/>
    <row r="31208" hidden="1" x14ac:dyDescent="0.25"/>
    <row r="31209" hidden="1" x14ac:dyDescent="0.25"/>
    <row r="31210" hidden="1" x14ac:dyDescent="0.25"/>
    <row r="31211" hidden="1" x14ac:dyDescent="0.25"/>
    <row r="31212" hidden="1" x14ac:dyDescent="0.25"/>
    <row r="31213" hidden="1" x14ac:dyDescent="0.25"/>
    <row r="31214" hidden="1" x14ac:dyDescent="0.25"/>
    <row r="31215" hidden="1" x14ac:dyDescent="0.25"/>
    <row r="31216" hidden="1" x14ac:dyDescent="0.25"/>
    <row r="31217" hidden="1" x14ac:dyDescent="0.25"/>
    <row r="31218" hidden="1" x14ac:dyDescent="0.25"/>
    <row r="31219" hidden="1" x14ac:dyDescent="0.25"/>
    <row r="31220" hidden="1" x14ac:dyDescent="0.25"/>
    <row r="31221" hidden="1" x14ac:dyDescent="0.25"/>
    <row r="31222" hidden="1" x14ac:dyDescent="0.25"/>
    <row r="31223" hidden="1" x14ac:dyDescent="0.25"/>
    <row r="31224" hidden="1" x14ac:dyDescent="0.25"/>
    <row r="31225" hidden="1" x14ac:dyDescent="0.25"/>
    <row r="31226" hidden="1" x14ac:dyDescent="0.25"/>
    <row r="31227" hidden="1" x14ac:dyDescent="0.25"/>
    <row r="31228" hidden="1" x14ac:dyDescent="0.25"/>
    <row r="31229" hidden="1" x14ac:dyDescent="0.25"/>
    <row r="31230" hidden="1" x14ac:dyDescent="0.25"/>
    <row r="31231" hidden="1" x14ac:dyDescent="0.25"/>
    <row r="31232" hidden="1" x14ac:dyDescent="0.25"/>
    <row r="31233" hidden="1" x14ac:dyDescent="0.25"/>
    <row r="31234" hidden="1" x14ac:dyDescent="0.25"/>
    <row r="31235" hidden="1" x14ac:dyDescent="0.25"/>
    <row r="31236" hidden="1" x14ac:dyDescent="0.25"/>
    <row r="31237" hidden="1" x14ac:dyDescent="0.25"/>
    <row r="31238" hidden="1" x14ac:dyDescent="0.25"/>
    <row r="31239" hidden="1" x14ac:dyDescent="0.25"/>
    <row r="31240" hidden="1" x14ac:dyDescent="0.25"/>
    <row r="31241" hidden="1" x14ac:dyDescent="0.25"/>
    <row r="31242" hidden="1" x14ac:dyDescent="0.25"/>
    <row r="31243" hidden="1" x14ac:dyDescent="0.25"/>
    <row r="31244" hidden="1" x14ac:dyDescent="0.25"/>
    <row r="31245" hidden="1" x14ac:dyDescent="0.25"/>
    <row r="31246" hidden="1" x14ac:dyDescent="0.25"/>
    <row r="31247" hidden="1" x14ac:dyDescent="0.25"/>
    <row r="31248" hidden="1" x14ac:dyDescent="0.25"/>
    <row r="31249" hidden="1" x14ac:dyDescent="0.25"/>
    <row r="31250" hidden="1" x14ac:dyDescent="0.25"/>
    <row r="31251" hidden="1" x14ac:dyDescent="0.25"/>
    <row r="31252" hidden="1" x14ac:dyDescent="0.25"/>
    <row r="31253" hidden="1" x14ac:dyDescent="0.25"/>
    <row r="31254" hidden="1" x14ac:dyDescent="0.25"/>
    <row r="31255" hidden="1" x14ac:dyDescent="0.25"/>
    <row r="31256" hidden="1" x14ac:dyDescent="0.25"/>
    <row r="31257" hidden="1" x14ac:dyDescent="0.25"/>
    <row r="31258" hidden="1" x14ac:dyDescent="0.25"/>
    <row r="31259" hidden="1" x14ac:dyDescent="0.25"/>
    <row r="31260" hidden="1" x14ac:dyDescent="0.25"/>
    <row r="31261" hidden="1" x14ac:dyDescent="0.25"/>
    <row r="31262" hidden="1" x14ac:dyDescent="0.25"/>
    <row r="31263" hidden="1" x14ac:dyDescent="0.25"/>
    <row r="31264" hidden="1" x14ac:dyDescent="0.25"/>
    <row r="31265" hidden="1" x14ac:dyDescent="0.25"/>
    <row r="31266" hidden="1" x14ac:dyDescent="0.25"/>
    <row r="31267" hidden="1" x14ac:dyDescent="0.25"/>
    <row r="31268" hidden="1" x14ac:dyDescent="0.25"/>
    <row r="31269" hidden="1" x14ac:dyDescent="0.25"/>
    <row r="31270" hidden="1" x14ac:dyDescent="0.25"/>
    <row r="31271" hidden="1" x14ac:dyDescent="0.25"/>
    <row r="31272" hidden="1" x14ac:dyDescent="0.25"/>
    <row r="31273" hidden="1" x14ac:dyDescent="0.25"/>
    <row r="31274" hidden="1" x14ac:dyDescent="0.25"/>
    <row r="31275" hidden="1" x14ac:dyDescent="0.25"/>
    <row r="31276" hidden="1" x14ac:dyDescent="0.25"/>
    <row r="31277" hidden="1" x14ac:dyDescent="0.25"/>
    <row r="31278" hidden="1" x14ac:dyDescent="0.25"/>
    <row r="31279" hidden="1" x14ac:dyDescent="0.25"/>
    <row r="31280" hidden="1" x14ac:dyDescent="0.25"/>
    <row r="31281" hidden="1" x14ac:dyDescent="0.25"/>
    <row r="31282" hidden="1" x14ac:dyDescent="0.25"/>
    <row r="31283" hidden="1" x14ac:dyDescent="0.25"/>
    <row r="31284" hidden="1" x14ac:dyDescent="0.25"/>
    <row r="31285" hidden="1" x14ac:dyDescent="0.25"/>
    <row r="31286" hidden="1" x14ac:dyDescent="0.25"/>
    <row r="31287" hidden="1" x14ac:dyDescent="0.25"/>
    <row r="31288" hidden="1" x14ac:dyDescent="0.25"/>
    <row r="31289" hidden="1" x14ac:dyDescent="0.25"/>
    <row r="31290" hidden="1" x14ac:dyDescent="0.25"/>
    <row r="31291" hidden="1" x14ac:dyDescent="0.25"/>
    <row r="31292" hidden="1" x14ac:dyDescent="0.25"/>
    <row r="31293" hidden="1" x14ac:dyDescent="0.25"/>
    <row r="31294" hidden="1" x14ac:dyDescent="0.25"/>
    <row r="31295" hidden="1" x14ac:dyDescent="0.25"/>
    <row r="31296" hidden="1" x14ac:dyDescent="0.25"/>
    <row r="31297" hidden="1" x14ac:dyDescent="0.25"/>
    <row r="31298" hidden="1" x14ac:dyDescent="0.25"/>
    <row r="31299" hidden="1" x14ac:dyDescent="0.25"/>
    <row r="31300" hidden="1" x14ac:dyDescent="0.25"/>
    <row r="31301" hidden="1" x14ac:dyDescent="0.25"/>
    <row r="31302" hidden="1" x14ac:dyDescent="0.25"/>
    <row r="31303" hidden="1" x14ac:dyDescent="0.25"/>
    <row r="31304" hidden="1" x14ac:dyDescent="0.25"/>
    <row r="31305" hidden="1" x14ac:dyDescent="0.25"/>
    <row r="31306" hidden="1" x14ac:dyDescent="0.25"/>
    <row r="31307" hidden="1" x14ac:dyDescent="0.25"/>
    <row r="31308" hidden="1" x14ac:dyDescent="0.25"/>
    <row r="31309" hidden="1" x14ac:dyDescent="0.25"/>
    <row r="31310" hidden="1" x14ac:dyDescent="0.25"/>
    <row r="31311" hidden="1" x14ac:dyDescent="0.25"/>
    <row r="31312" hidden="1" x14ac:dyDescent="0.25"/>
    <row r="31313" hidden="1" x14ac:dyDescent="0.25"/>
    <row r="31314" hidden="1" x14ac:dyDescent="0.25"/>
    <row r="31315" hidden="1" x14ac:dyDescent="0.25"/>
    <row r="31316" hidden="1" x14ac:dyDescent="0.25"/>
    <row r="31317" hidden="1" x14ac:dyDescent="0.25"/>
    <row r="31318" hidden="1" x14ac:dyDescent="0.25"/>
    <row r="31319" hidden="1" x14ac:dyDescent="0.25"/>
    <row r="31320" hidden="1" x14ac:dyDescent="0.25"/>
    <row r="31321" hidden="1" x14ac:dyDescent="0.25"/>
    <row r="31322" hidden="1" x14ac:dyDescent="0.25"/>
    <row r="31323" hidden="1" x14ac:dyDescent="0.25"/>
    <row r="31324" hidden="1" x14ac:dyDescent="0.25"/>
    <row r="31325" hidden="1" x14ac:dyDescent="0.25"/>
    <row r="31326" ht="30" hidden="1" customHeight="1" x14ac:dyDescent="0.25"/>
    <row r="31327" hidden="1" x14ac:dyDescent="0.25"/>
    <row r="31328" hidden="1" x14ac:dyDescent="0.25"/>
    <row r="31329" hidden="1" x14ac:dyDescent="0.25"/>
    <row r="31330" hidden="1" x14ac:dyDescent="0.25"/>
    <row r="31331" hidden="1" x14ac:dyDescent="0.25"/>
    <row r="31332" hidden="1" x14ac:dyDescent="0.25"/>
    <row r="31333" hidden="1" x14ac:dyDescent="0.25"/>
    <row r="31334" hidden="1" x14ac:dyDescent="0.25"/>
    <row r="31335" hidden="1" x14ac:dyDescent="0.25"/>
    <row r="31336" hidden="1" x14ac:dyDescent="0.25"/>
    <row r="31337" hidden="1" x14ac:dyDescent="0.25"/>
    <row r="31338" hidden="1" x14ac:dyDescent="0.25"/>
    <row r="31339" hidden="1" x14ac:dyDescent="0.25"/>
    <row r="31340" hidden="1" x14ac:dyDescent="0.25"/>
    <row r="31341" hidden="1" x14ac:dyDescent="0.25"/>
    <row r="31342" hidden="1" x14ac:dyDescent="0.25"/>
    <row r="31343" hidden="1" x14ac:dyDescent="0.25"/>
    <row r="31344" hidden="1" x14ac:dyDescent="0.25"/>
    <row r="31345" hidden="1" x14ac:dyDescent="0.25"/>
    <row r="31346" hidden="1" x14ac:dyDescent="0.25"/>
    <row r="31347" hidden="1" x14ac:dyDescent="0.25"/>
    <row r="31348" hidden="1" x14ac:dyDescent="0.25"/>
    <row r="31349" hidden="1" x14ac:dyDescent="0.25"/>
    <row r="31350" hidden="1" x14ac:dyDescent="0.25"/>
    <row r="31351" hidden="1" x14ac:dyDescent="0.25"/>
    <row r="31352" hidden="1" x14ac:dyDescent="0.25"/>
    <row r="31353" hidden="1" x14ac:dyDescent="0.25"/>
    <row r="31354" hidden="1" x14ac:dyDescent="0.25"/>
    <row r="31355" hidden="1" x14ac:dyDescent="0.25"/>
    <row r="31356" hidden="1" x14ac:dyDescent="0.25"/>
    <row r="31357" hidden="1" x14ac:dyDescent="0.25"/>
    <row r="31358" hidden="1" x14ac:dyDescent="0.25"/>
    <row r="31359" hidden="1" x14ac:dyDescent="0.25"/>
    <row r="31360" hidden="1" x14ac:dyDescent="0.25"/>
    <row r="31361" hidden="1" x14ac:dyDescent="0.25"/>
    <row r="31362" hidden="1" x14ac:dyDescent="0.25"/>
    <row r="31363" hidden="1" x14ac:dyDescent="0.25"/>
    <row r="31364" hidden="1" x14ac:dyDescent="0.25"/>
    <row r="31365" hidden="1" x14ac:dyDescent="0.25"/>
    <row r="31366" hidden="1" x14ac:dyDescent="0.25"/>
    <row r="31367" hidden="1" x14ac:dyDescent="0.25"/>
    <row r="31368" hidden="1" x14ac:dyDescent="0.25"/>
    <row r="31369" hidden="1" x14ac:dyDescent="0.25"/>
    <row r="31370" hidden="1" x14ac:dyDescent="0.25"/>
    <row r="31371" hidden="1" x14ac:dyDescent="0.25"/>
    <row r="31372" hidden="1" x14ac:dyDescent="0.25"/>
    <row r="31373" hidden="1" x14ac:dyDescent="0.25"/>
    <row r="31374" hidden="1" x14ac:dyDescent="0.25"/>
    <row r="31375" hidden="1" x14ac:dyDescent="0.25"/>
    <row r="31376" hidden="1" x14ac:dyDescent="0.25"/>
    <row r="31377" hidden="1" x14ac:dyDescent="0.25"/>
    <row r="31378" hidden="1" x14ac:dyDescent="0.25"/>
    <row r="31379" hidden="1" x14ac:dyDescent="0.25"/>
    <row r="31380" hidden="1" x14ac:dyDescent="0.25"/>
    <row r="31381" hidden="1" x14ac:dyDescent="0.25"/>
    <row r="31382" hidden="1" x14ac:dyDescent="0.25"/>
    <row r="31383" hidden="1" x14ac:dyDescent="0.25"/>
    <row r="31384" hidden="1" x14ac:dyDescent="0.25"/>
    <row r="31385" hidden="1" x14ac:dyDescent="0.25"/>
    <row r="31386" hidden="1" x14ac:dyDescent="0.25"/>
    <row r="31387" hidden="1" x14ac:dyDescent="0.25"/>
    <row r="31388" hidden="1" x14ac:dyDescent="0.25"/>
    <row r="31389" hidden="1" x14ac:dyDescent="0.25"/>
    <row r="31390" hidden="1" x14ac:dyDescent="0.25"/>
    <row r="31391" hidden="1" x14ac:dyDescent="0.25"/>
    <row r="31392" hidden="1" x14ac:dyDescent="0.25"/>
    <row r="31393" hidden="1" x14ac:dyDescent="0.25"/>
    <row r="31394" hidden="1" x14ac:dyDescent="0.25"/>
    <row r="31395" hidden="1" x14ac:dyDescent="0.25"/>
    <row r="31396" hidden="1" x14ac:dyDescent="0.25"/>
    <row r="31397" hidden="1" x14ac:dyDescent="0.25"/>
    <row r="31398" hidden="1" x14ac:dyDescent="0.25"/>
    <row r="31399" hidden="1" x14ac:dyDescent="0.25"/>
    <row r="31400" hidden="1" x14ac:dyDescent="0.25"/>
    <row r="31401" hidden="1" x14ac:dyDescent="0.25"/>
    <row r="31402" hidden="1" x14ac:dyDescent="0.25"/>
    <row r="31403" hidden="1" x14ac:dyDescent="0.25"/>
    <row r="31404" hidden="1" x14ac:dyDescent="0.25"/>
    <row r="31405" hidden="1" x14ac:dyDescent="0.25"/>
    <row r="31406" hidden="1" x14ac:dyDescent="0.25"/>
    <row r="31407" hidden="1" x14ac:dyDescent="0.25"/>
    <row r="31408" hidden="1" x14ac:dyDescent="0.25"/>
    <row r="31409" hidden="1" x14ac:dyDescent="0.25"/>
    <row r="31410" hidden="1" x14ac:dyDescent="0.25"/>
    <row r="31411" hidden="1" x14ac:dyDescent="0.25"/>
    <row r="31412" hidden="1" x14ac:dyDescent="0.25"/>
    <row r="31413" hidden="1" x14ac:dyDescent="0.25"/>
    <row r="31414" hidden="1" x14ac:dyDescent="0.25"/>
    <row r="31415" hidden="1" x14ac:dyDescent="0.25"/>
    <row r="31416" hidden="1" x14ac:dyDescent="0.25"/>
    <row r="31417" hidden="1" x14ac:dyDescent="0.25"/>
    <row r="31418" hidden="1" x14ac:dyDescent="0.25"/>
    <row r="31419" hidden="1" x14ac:dyDescent="0.25"/>
    <row r="31420" hidden="1" x14ac:dyDescent="0.25"/>
    <row r="31421" hidden="1" x14ac:dyDescent="0.25"/>
    <row r="31422" hidden="1" x14ac:dyDescent="0.25"/>
    <row r="31423" hidden="1" x14ac:dyDescent="0.25"/>
    <row r="31424" hidden="1" x14ac:dyDescent="0.25"/>
    <row r="31425" hidden="1" x14ac:dyDescent="0.25"/>
    <row r="31426" hidden="1" x14ac:dyDescent="0.25"/>
    <row r="31427" hidden="1" x14ac:dyDescent="0.25"/>
    <row r="31428" hidden="1" x14ac:dyDescent="0.25"/>
    <row r="31429" hidden="1" x14ac:dyDescent="0.25"/>
    <row r="31430" hidden="1" x14ac:dyDescent="0.25"/>
    <row r="31431" hidden="1" x14ac:dyDescent="0.25"/>
    <row r="31432" hidden="1" x14ac:dyDescent="0.25"/>
    <row r="31433" hidden="1" x14ac:dyDescent="0.25"/>
    <row r="31434" hidden="1" x14ac:dyDescent="0.25"/>
    <row r="31435" hidden="1" x14ac:dyDescent="0.25"/>
    <row r="31436" hidden="1" x14ac:dyDescent="0.25"/>
    <row r="31437" hidden="1" x14ac:dyDescent="0.25"/>
    <row r="31438" hidden="1" x14ac:dyDescent="0.25"/>
    <row r="31439" hidden="1" x14ac:dyDescent="0.25"/>
    <row r="31440" hidden="1" x14ac:dyDescent="0.25"/>
    <row r="31441" hidden="1" x14ac:dyDescent="0.25"/>
    <row r="31442" hidden="1" x14ac:dyDescent="0.25"/>
    <row r="31443" hidden="1" x14ac:dyDescent="0.25"/>
    <row r="31444" hidden="1" x14ac:dyDescent="0.25"/>
    <row r="31445" hidden="1" x14ac:dyDescent="0.25"/>
    <row r="31446" hidden="1" x14ac:dyDescent="0.25"/>
    <row r="31447" hidden="1" x14ac:dyDescent="0.25"/>
    <row r="31448" hidden="1" x14ac:dyDescent="0.25"/>
    <row r="31449" hidden="1" x14ac:dyDescent="0.25"/>
    <row r="31450" hidden="1" x14ac:dyDescent="0.25"/>
    <row r="31451" hidden="1" x14ac:dyDescent="0.25"/>
    <row r="31452" hidden="1" x14ac:dyDescent="0.25"/>
    <row r="31453" hidden="1" x14ac:dyDescent="0.25"/>
    <row r="31454" hidden="1" x14ac:dyDescent="0.25"/>
    <row r="31455" hidden="1" x14ac:dyDescent="0.25"/>
    <row r="31456" hidden="1" x14ac:dyDescent="0.25"/>
    <row r="31457" hidden="1" x14ac:dyDescent="0.25"/>
    <row r="31458" hidden="1" x14ac:dyDescent="0.25"/>
    <row r="31459" hidden="1" x14ac:dyDescent="0.25"/>
    <row r="31460" hidden="1" x14ac:dyDescent="0.25"/>
    <row r="31461" hidden="1" x14ac:dyDescent="0.25"/>
    <row r="31462" hidden="1" x14ac:dyDescent="0.25"/>
    <row r="31463" hidden="1" x14ac:dyDescent="0.25"/>
    <row r="31464" hidden="1" x14ac:dyDescent="0.25"/>
    <row r="31465" hidden="1" x14ac:dyDescent="0.25"/>
    <row r="31466" hidden="1" x14ac:dyDescent="0.25"/>
    <row r="31467" hidden="1" x14ac:dyDescent="0.25"/>
    <row r="31468" hidden="1" x14ac:dyDescent="0.25"/>
    <row r="31469" hidden="1" x14ac:dyDescent="0.25"/>
    <row r="31470" hidden="1" x14ac:dyDescent="0.25"/>
    <row r="31471" hidden="1" x14ac:dyDescent="0.25"/>
    <row r="31472" hidden="1" x14ac:dyDescent="0.25"/>
    <row r="31473" hidden="1" x14ac:dyDescent="0.25"/>
    <row r="31474" hidden="1" x14ac:dyDescent="0.25"/>
    <row r="31475" hidden="1" x14ac:dyDescent="0.25"/>
    <row r="31476" hidden="1" x14ac:dyDescent="0.25"/>
    <row r="31477" hidden="1" x14ac:dyDescent="0.25"/>
    <row r="31478" hidden="1" x14ac:dyDescent="0.25"/>
    <row r="31479" hidden="1" x14ac:dyDescent="0.25"/>
    <row r="31480" hidden="1" x14ac:dyDescent="0.25"/>
    <row r="31481" hidden="1" x14ac:dyDescent="0.25"/>
    <row r="31482" hidden="1" x14ac:dyDescent="0.25"/>
    <row r="31483" hidden="1" x14ac:dyDescent="0.25"/>
    <row r="31484" hidden="1" x14ac:dyDescent="0.25"/>
    <row r="31485" hidden="1" x14ac:dyDescent="0.25"/>
    <row r="31486" hidden="1" x14ac:dyDescent="0.25"/>
    <row r="31487" hidden="1" x14ac:dyDescent="0.25"/>
    <row r="31488" hidden="1" x14ac:dyDescent="0.25"/>
    <row r="31489" hidden="1" x14ac:dyDescent="0.25"/>
    <row r="31490" hidden="1" x14ac:dyDescent="0.25"/>
    <row r="31491" hidden="1" x14ac:dyDescent="0.25"/>
    <row r="31492" hidden="1" x14ac:dyDescent="0.25"/>
    <row r="31493" hidden="1" x14ac:dyDescent="0.25"/>
    <row r="31494" hidden="1" x14ac:dyDescent="0.25"/>
    <row r="31495" hidden="1" x14ac:dyDescent="0.25"/>
    <row r="31496" hidden="1" x14ac:dyDescent="0.25"/>
    <row r="31497" hidden="1" x14ac:dyDescent="0.25"/>
    <row r="31498" hidden="1" x14ac:dyDescent="0.25"/>
    <row r="31499" hidden="1" x14ac:dyDescent="0.25"/>
    <row r="31500" hidden="1" x14ac:dyDescent="0.25"/>
    <row r="31501" hidden="1" x14ac:dyDescent="0.25"/>
    <row r="31502" hidden="1" x14ac:dyDescent="0.25"/>
    <row r="31503" hidden="1" x14ac:dyDescent="0.25"/>
    <row r="31504" hidden="1" x14ac:dyDescent="0.25"/>
    <row r="31505" hidden="1" x14ac:dyDescent="0.25"/>
    <row r="31506" hidden="1" x14ac:dyDescent="0.25"/>
    <row r="31507" hidden="1" x14ac:dyDescent="0.25"/>
    <row r="31508" hidden="1" x14ac:dyDescent="0.25"/>
    <row r="31509" hidden="1" x14ac:dyDescent="0.25"/>
    <row r="31510" hidden="1" x14ac:dyDescent="0.25"/>
    <row r="31511" hidden="1" x14ac:dyDescent="0.25"/>
    <row r="31512" hidden="1" x14ac:dyDescent="0.25"/>
    <row r="31513" hidden="1" x14ac:dyDescent="0.25"/>
    <row r="31514" hidden="1" x14ac:dyDescent="0.25"/>
    <row r="31515" hidden="1" x14ac:dyDescent="0.25"/>
    <row r="31516" hidden="1" x14ac:dyDescent="0.25"/>
    <row r="31517" hidden="1" x14ac:dyDescent="0.25"/>
    <row r="31518" hidden="1" x14ac:dyDescent="0.25"/>
    <row r="31519" hidden="1" x14ac:dyDescent="0.25"/>
    <row r="31520" hidden="1" x14ac:dyDescent="0.25"/>
    <row r="31521" hidden="1" x14ac:dyDescent="0.25"/>
    <row r="31522" hidden="1" x14ac:dyDescent="0.25"/>
    <row r="31523" hidden="1" x14ac:dyDescent="0.25"/>
    <row r="31524" hidden="1" x14ac:dyDescent="0.25"/>
    <row r="31525" hidden="1" x14ac:dyDescent="0.25"/>
    <row r="31526" hidden="1" x14ac:dyDescent="0.25"/>
    <row r="31527" hidden="1" x14ac:dyDescent="0.25"/>
    <row r="31528" hidden="1" x14ac:dyDescent="0.25"/>
    <row r="31529" hidden="1" x14ac:dyDescent="0.25"/>
    <row r="31530" hidden="1" x14ac:dyDescent="0.25"/>
    <row r="31531" hidden="1" x14ac:dyDescent="0.25"/>
    <row r="31532" hidden="1" x14ac:dyDescent="0.25"/>
    <row r="31533" hidden="1" x14ac:dyDescent="0.25"/>
    <row r="31534" hidden="1" x14ac:dyDescent="0.25"/>
    <row r="31535" hidden="1" x14ac:dyDescent="0.25"/>
    <row r="31536" hidden="1" x14ac:dyDescent="0.25"/>
    <row r="31537" hidden="1" x14ac:dyDescent="0.25"/>
    <row r="31538" hidden="1" x14ac:dyDescent="0.25"/>
    <row r="31539" hidden="1" x14ac:dyDescent="0.25"/>
    <row r="31540" hidden="1" x14ac:dyDescent="0.25"/>
    <row r="31541" hidden="1" x14ac:dyDescent="0.25"/>
    <row r="31542" hidden="1" x14ac:dyDescent="0.25"/>
    <row r="31543" hidden="1" x14ac:dyDescent="0.25"/>
    <row r="31544" hidden="1" x14ac:dyDescent="0.25"/>
    <row r="31545" hidden="1" x14ac:dyDescent="0.25"/>
    <row r="31546" hidden="1" x14ac:dyDescent="0.25"/>
    <row r="31547" hidden="1" x14ac:dyDescent="0.25"/>
    <row r="31548" hidden="1" x14ac:dyDescent="0.25"/>
    <row r="31549" hidden="1" x14ac:dyDescent="0.25"/>
    <row r="31550" hidden="1" x14ac:dyDescent="0.25"/>
    <row r="31551" hidden="1" x14ac:dyDescent="0.25"/>
    <row r="31552" hidden="1" x14ac:dyDescent="0.25"/>
    <row r="31553" hidden="1" x14ac:dyDescent="0.25"/>
    <row r="31554" hidden="1" x14ac:dyDescent="0.25"/>
    <row r="31555" hidden="1" x14ac:dyDescent="0.25"/>
    <row r="31556" hidden="1" x14ac:dyDescent="0.25"/>
    <row r="31557" hidden="1" x14ac:dyDescent="0.25"/>
    <row r="31558" hidden="1" x14ac:dyDescent="0.25"/>
    <row r="31559" hidden="1" x14ac:dyDescent="0.25"/>
    <row r="31560" hidden="1" x14ac:dyDescent="0.25"/>
    <row r="31561" hidden="1" x14ac:dyDescent="0.25"/>
    <row r="31562" hidden="1" x14ac:dyDescent="0.25"/>
    <row r="31563" hidden="1" x14ac:dyDescent="0.25"/>
    <row r="31564" hidden="1" x14ac:dyDescent="0.25"/>
    <row r="31565" hidden="1" x14ac:dyDescent="0.25"/>
    <row r="31566" hidden="1" x14ac:dyDescent="0.25"/>
    <row r="31567" hidden="1" x14ac:dyDescent="0.25"/>
    <row r="31568" hidden="1" x14ac:dyDescent="0.25"/>
    <row r="31569" hidden="1" x14ac:dyDescent="0.25"/>
    <row r="31570" hidden="1" x14ac:dyDescent="0.25"/>
    <row r="31571" hidden="1" x14ac:dyDescent="0.25"/>
    <row r="31572" hidden="1" x14ac:dyDescent="0.25"/>
    <row r="31573" hidden="1" x14ac:dyDescent="0.25"/>
    <row r="31574" hidden="1" x14ac:dyDescent="0.25"/>
    <row r="31575" hidden="1" x14ac:dyDescent="0.25"/>
    <row r="31576" hidden="1" x14ac:dyDescent="0.25"/>
    <row r="31577" hidden="1" x14ac:dyDescent="0.25"/>
    <row r="31578" hidden="1" x14ac:dyDescent="0.25"/>
    <row r="31579" hidden="1" x14ac:dyDescent="0.25"/>
    <row r="31580" hidden="1" x14ac:dyDescent="0.25"/>
    <row r="31581" hidden="1" x14ac:dyDescent="0.25"/>
    <row r="31582" hidden="1" x14ac:dyDescent="0.25"/>
    <row r="31583" hidden="1" x14ac:dyDescent="0.25"/>
    <row r="31584" hidden="1" x14ac:dyDescent="0.25"/>
    <row r="31585" hidden="1" x14ac:dyDescent="0.25"/>
    <row r="31586" hidden="1" x14ac:dyDescent="0.25"/>
    <row r="31587" hidden="1" x14ac:dyDescent="0.25"/>
    <row r="31588" hidden="1" x14ac:dyDescent="0.25"/>
    <row r="31589" hidden="1" x14ac:dyDescent="0.25"/>
    <row r="31590" hidden="1" x14ac:dyDescent="0.25"/>
    <row r="31591" hidden="1" x14ac:dyDescent="0.25"/>
    <row r="31592" hidden="1" x14ac:dyDescent="0.25"/>
    <row r="31593" hidden="1" x14ac:dyDescent="0.25"/>
    <row r="31594" hidden="1" x14ac:dyDescent="0.25"/>
    <row r="31595" hidden="1" x14ac:dyDescent="0.25"/>
    <row r="31596" hidden="1" x14ac:dyDescent="0.25"/>
    <row r="31597" hidden="1" x14ac:dyDescent="0.25"/>
    <row r="31598" ht="30" hidden="1" customHeight="1" x14ac:dyDescent="0.25"/>
    <row r="31599" hidden="1" x14ac:dyDescent="0.25"/>
    <row r="31600" hidden="1" x14ac:dyDescent="0.25"/>
    <row r="31601" hidden="1" x14ac:dyDescent="0.25"/>
    <row r="31602" hidden="1" x14ac:dyDescent="0.25"/>
    <row r="31603" hidden="1" x14ac:dyDescent="0.25"/>
    <row r="31604" hidden="1" x14ac:dyDescent="0.25"/>
    <row r="31605" hidden="1" x14ac:dyDescent="0.25"/>
    <row r="31606" hidden="1" x14ac:dyDescent="0.25"/>
    <row r="31607" hidden="1" x14ac:dyDescent="0.25"/>
    <row r="31608" hidden="1" x14ac:dyDescent="0.25"/>
    <row r="31609" hidden="1" x14ac:dyDescent="0.25"/>
    <row r="31610" hidden="1" x14ac:dyDescent="0.25"/>
    <row r="31611" hidden="1" x14ac:dyDescent="0.25"/>
    <row r="31612" hidden="1" x14ac:dyDescent="0.25"/>
    <row r="31613" hidden="1" x14ac:dyDescent="0.25"/>
    <row r="31614" hidden="1" x14ac:dyDescent="0.25"/>
    <row r="31615" hidden="1" x14ac:dyDescent="0.25"/>
    <row r="31616" hidden="1" x14ac:dyDescent="0.25"/>
    <row r="31617" hidden="1" x14ac:dyDescent="0.25"/>
    <row r="31618" hidden="1" x14ac:dyDescent="0.25"/>
    <row r="31619" hidden="1" x14ac:dyDescent="0.25"/>
    <row r="31620" hidden="1" x14ac:dyDescent="0.25"/>
    <row r="31621" hidden="1" x14ac:dyDescent="0.25"/>
    <row r="31622" hidden="1" x14ac:dyDescent="0.25"/>
    <row r="31623" hidden="1" x14ac:dyDescent="0.25"/>
    <row r="31624" hidden="1" x14ac:dyDescent="0.25"/>
    <row r="31625" hidden="1" x14ac:dyDescent="0.25"/>
    <row r="31626" hidden="1" x14ac:dyDescent="0.25"/>
    <row r="31627" hidden="1" x14ac:dyDescent="0.25"/>
    <row r="31628" hidden="1" x14ac:dyDescent="0.25"/>
    <row r="31629" hidden="1" x14ac:dyDescent="0.25"/>
    <row r="31630" hidden="1" x14ac:dyDescent="0.25"/>
    <row r="31631" hidden="1" x14ac:dyDescent="0.25"/>
    <row r="31632" hidden="1" x14ac:dyDescent="0.25"/>
    <row r="31633" hidden="1" x14ac:dyDescent="0.25"/>
    <row r="31634" hidden="1" x14ac:dyDescent="0.25"/>
    <row r="31635" hidden="1" x14ac:dyDescent="0.25"/>
    <row r="31636" hidden="1" x14ac:dyDescent="0.25"/>
    <row r="31637" hidden="1" x14ac:dyDescent="0.25"/>
    <row r="31638" hidden="1" x14ac:dyDescent="0.25"/>
    <row r="31639" hidden="1" x14ac:dyDescent="0.25"/>
    <row r="31640" hidden="1" x14ac:dyDescent="0.25"/>
    <row r="31641" hidden="1" x14ac:dyDescent="0.25"/>
    <row r="31642" hidden="1" x14ac:dyDescent="0.25"/>
    <row r="31643" hidden="1" x14ac:dyDescent="0.25"/>
    <row r="31644" hidden="1" x14ac:dyDescent="0.25"/>
    <row r="31645" hidden="1" x14ac:dyDescent="0.25"/>
    <row r="31646" hidden="1" x14ac:dyDescent="0.25"/>
    <row r="31647" hidden="1" x14ac:dyDescent="0.25"/>
    <row r="31648" hidden="1" x14ac:dyDescent="0.25"/>
    <row r="31649" hidden="1" x14ac:dyDescent="0.25"/>
    <row r="31650" hidden="1" x14ac:dyDescent="0.25"/>
    <row r="31651" hidden="1" x14ac:dyDescent="0.25"/>
    <row r="31652" hidden="1" x14ac:dyDescent="0.25"/>
    <row r="31653" hidden="1" x14ac:dyDescent="0.25"/>
    <row r="31654" hidden="1" x14ac:dyDescent="0.25"/>
    <row r="31655" hidden="1" x14ac:dyDescent="0.25"/>
    <row r="31656" hidden="1" x14ac:dyDescent="0.25"/>
    <row r="31657" hidden="1" x14ac:dyDescent="0.25"/>
    <row r="31658" hidden="1" x14ac:dyDescent="0.25"/>
    <row r="31659" hidden="1" x14ac:dyDescent="0.25"/>
    <row r="31660" hidden="1" x14ac:dyDescent="0.25"/>
    <row r="31661" hidden="1" x14ac:dyDescent="0.25"/>
    <row r="31662" hidden="1" x14ac:dyDescent="0.25"/>
    <row r="31663" hidden="1" x14ac:dyDescent="0.25"/>
    <row r="31664" hidden="1" x14ac:dyDescent="0.25"/>
    <row r="31665" hidden="1" x14ac:dyDescent="0.25"/>
    <row r="31666" hidden="1" x14ac:dyDescent="0.25"/>
    <row r="31667" hidden="1" x14ac:dyDescent="0.25"/>
    <row r="31668" hidden="1" x14ac:dyDescent="0.25"/>
    <row r="31669" hidden="1" x14ac:dyDescent="0.25"/>
    <row r="31670" hidden="1" x14ac:dyDescent="0.25"/>
    <row r="31671" hidden="1" x14ac:dyDescent="0.25"/>
    <row r="31672" hidden="1" x14ac:dyDescent="0.25"/>
    <row r="31673" hidden="1" x14ac:dyDescent="0.25"/>
    <row r="31674" hidden="1" x14ac:dyDescent="0.25"/>
    <row r="31675" hidden="1" x14ac:dyDescent="0.25"/>
    <row r="31676" hidden="1" x14ac:dyDescent="0.25"/>
    <row r="31677" hidden="1" x14ac:dyDescent="0.25"/>
    <row r="31678" hidden="1" x14ac:dyDescent="0.25"/>
    <row r="31679" hidden="1" x14ac:dyDescent="0.25"/>
    <row r="31680" hidden="1" x14ac:dyDescent="0.25"/>
    <row r="31681" hidden="1" x14ac:dyDescent="0.25"/>
    <row r="31682" hidden="1" x14ac:dyDescent="0.25"/>
    <row r="31683" hidden="1" x14ac:dyDescent="0.25"/>
    <row r="31684" hidden="1" x14ac:dyDescent="0.25"/>
    <row r="31685" hidden="1" x14ac:dyDescent="0.25"/>
    <row r="31686" hidden="1" x14ac:dyDescent="0.25"/>
    <row r="31687" hidden="1" x14ac:dyDescent="0.25"/>
    <row r="31688" hidden="1" x14ac:dyDescent="0.25"/>
    <row r="31689" hidden="1" x14ac:dyDescent="0.25"/>
    <row r="31690" hidden="1" x14ac:dyDescent="0.25"/>
    <row r="31691" hidden="1" x14ac:dyDescent="0.25"/>
    <row r="31692" hidden="1" x14ac:dyDescent="0.25"/>
    <row r="31693" hidden="1" x14ac:dyDescent="0.25"/>
    <row r="31694" hidden="1" x14ac:dyDescent="0.25"/>
    <row r="31695" hidden="1" x14ac:dyDescent="0.25"/>
    <row r="31696" hidden="1" x14ac:dyDescent="0.25"/>
    <row r="31697" hidden="1" x14ac:dyDescent="0.25"/>
    <row r="31698" hidden="1" x14ac:dyDescent="0.25"/>
    <row r="31699" hidden="1" x14ac:dyDescent="0.25"/>
    <row r="31700" hidden="1" x14ac:dyDescent="0.25"/>
    <row r="31701" hidden="1" x14ac:dyDescent="0.25"/>
    <row r="31702" hidden="1" x14ac:dyDescent="0.25"/>
    <row r="31703" hidden="1" x14ac:dyDescent="0.25"/>
    <row r="31704" hidden="1" x14ac:dyDescent="0.25"/>
    <row r="31705" hidden="1" x14ac:dyDescent="0.25"/>
    <row r="31706" hidden="1" x14ac:dyDescent="0.25"/>
    <row r="31707" hidden="1" x14ac:dyDescent="0.25"/>
    <row r="31708" hidden="1" x14ac:dyDescent="0.25"/>
    <row r="31709" hidden="1" x14ac:dyDescent="0.25"/>
    <row r="31710" hidden="1" x14ac:dyDescent="0.25"/>
    <row r="31711" hidden="1" x14ac:dyDescent="0.25"/>
    <row r="31712" hidden="1" x14ac:dyDescent="0.25"/>
    <row r="31713" hidden="1" x14ac:dyDescent="0.25"/>
    <row r="31714" hidden="1" x14ac:dyDescent="0.25"/>
    <row r="31715" hidden="1" x14ac:dyDescent="0.25"/>
    <row r="31716" hidden="1" x14ac:dyDescent="0.25"/>
    <row r="31717" hidden="1" x14ac:dyDescent="0.25"/>
    <row r="31718" hidden="1" x14ac:dyDescent="0.25"/>
    <row r="31719" hidden="1" x14ac:dyDescent="0.25"/>
    <row r="31720" hidden="1" x14ac:dyDescent="0.25"/>
    <row r="31721" hidden="1" x14ac:dyDescent="0.25"/>
    <row r="31722" hidden="1" x14ac:dyDescent="0.25"/>
    <row r="31723" hidden="1" x14ac:dyDescent="0.25"/>
    <row r="31724" hidden="1" x14ac:dyDescent="0.25"/>
    <row r="31725" hidden="1" x14ac:dyDescent="0.25"/>
    <row r="31726" hidden="1" x14ac:dyDescent="0.25"/>
    <row r="31727" hidden="1" x14ac:dyDescent="0.25"/>
    <row r="31728" hidden="1" x14ac:dyDescent="0.25"/>
    <row r="31729" hidden="1" x14ac:dyDescent="0.25"/>
    <row r="31730" hidden="1" x14ac:dyDescent="0.25"/>
    <row r="31731" hidden="1" x14ac:dyDescent="0.25"/>
    <row r="31732" hidden="1" x14ac:dyDescent="0.25"/>
    <row r="31733" hidden="1" x14ac:dyDescent="0.25"/>
    <row r="31734" hidden="1" x14ac:dyDescent="0.25"/>
    <row r="31735" hidden="1" x14ac:dyDescent="0.25"/>
    <row r="31736" hidden="1" x14ac:dyDescent="0.25"/>
    <row r="31737" hidden="1" x14ac:dyDescent="0.25"/>
    <row r="31738" hidden="1" x14ac:dyDescent="0.25"/>
    <row r="31739" hidden="1" x14ac:dyDescent="0.25"/>
    <row r="31740" hidden="1" x14ac:dyDescent="0.25"/>
    <row r="31741" hidden="1" x14ac:dyDescent="0.25"/>
    <row r="31742" hidden="1" x14ac:dyDescent="0.25"/>
    <row r="31743" hidden="1" x14ac:dyDescent="0.25"/>
    <row r="31744" hidden="1" x14ac:dyDescent="0.25"/>
    <row r="31745" hidden="1" x14ac:dyDescent="0.25"/>
    <row r="31746" hidden="1" x14ac:dyDescent="0.25"/>
    <row r="31747" hidden="1" x14ac:dyDescent="0.25"/>
    <row r="31748" hidden="1" x14ac:dyDescent="0.25"/>
    <row r="31749" hidden="1" x14ac:dyDescent="0.25"/>
    <row r="31750" hidden="1" x14ac:dyDescent="0.25"/>
    <row r="31751" hidden="1" x14ac:dyDescent="0.25"/>
    <row r="31752" hidden="1" x14ac:dyDescent="0.25"/>
    <row r="31753" hidden="1" x14ac:dyDescent="0.25"/>
    <row r="31754" hidden="1" x14ac:dyDescent="0.25"/>
    <row r="31755" hidden="1" x14ac:dyDescent="0.25"/>
    <row r="31756" hidden="1" x14ac:dyDescent="0.25"/>
    <row r="31757" hidden="1" x14ac:dyDescent="0.25"/>
    <row r="31758" hidden="1" x14ac:dyDescent="0.25"/>
    <row r="31759" hidden="1" x14ac:dyDescent="0.25"/>
    <row r="31760" hidden="1" x14ac:dyDescent="0.25"/>
    <row r="31761" hidden="1" x14ac:dyDescent="0.25"/>
    <row r="31762" hidden="1" x14ac:dyDescent="0.25"/>
    <row r="31763" hidden="1" x14ac:dyDescent="0.25"/>
    <row r="31764" hidden="1" x14ac:dyDescent="0.25"/>
    <row r="31765" hidden="1" x14ac:dyDescent="0.25"/>
    <row r="31766" hidden="1" x14ac:dyDescent="0.25"/>
    <row r="31767" hidden="1" x14ac:dyDescent="0.25"/>
    <row r="31768" hidden="1" x14ac:dyDescent="0.25"/>
    <row r="31769" hidden="1" x14ac:dyDescent="0.25"/>
    <row r="31770" hidden="1" x14ac:dyDescent="0.25"/>
    <row r="31771" hidden="1" x14ac:dyDescent="0.25"/>
    <row r="31772" hidden="1" x14ac:dyDescent="0.25"/>
    <row r="31773" hidden="1" x14ac:dyDescent="0.25"/>
    <row r="31774" hidden="1" x14ac:dyDescent="0.25"/>
    <row r="31775" hidden="1" x14ac:dyDescent="0.25"/>
    <row r="31776" hidden="1" x14ac:dyDescent="0.25"/>
    <row r="31777" hidden="1" x14ac:dyDescent="0.25"/>
    <row r="31778" hidden="1" x14ac:dyDescent="0.25"/>
    <row r="31779" hidden="1" x14ac:dyDescent="0.25"/>
    <row r="31780" hidden="1" x14ac:dyDescent="0.25"/>
    <row r="31781" hidden="1" x14ac:dyDescent="0.25"/>
    <row r="31782" hidden="1" x14ac:dyDescent="0.25"/>
    <row r="31783" hidden="1" x14ac:dyDescent="0.25"/>
    <row r="31784" hidden="1" x14ac:dyDescent="0.25"/>
    <row r="31785" hidden="1" x14ac:dyDescent="0.25"/>
    <row r="31786" hidden="1" x14ac:dyDescent="0.25"/>
    <row r="31787" hidden="1" x14ac:dyDescent="0.25"/>
    <row r="31788" hidden="1" x14ac:dyDescent="0.25"/>
    <row r="31789" hidden="1" x14ac:dyDescent="0.25"/>
    <row r="31790" hidden="1" x14ac:dyDescent="0.25"/>
    <row r="31791" hidden="1" x14ac:dyDescent="0.25"/>
    <row r="31792" hidden="1" x14ac:dyDescent="0.25"/>
    <row r="31793" hidden="1" x14ac:dyDescent="0.25"/>
    <row r="31794" hidden="1" x14ac:dyDescent="0.25"/>
    <row r="31795" hidden="1" x14ac:dyDescent="0.25"/>
    <row r="31796" hidden="1" x14ac:dyDescent="0.25"/>
    <row r="31797" hidden="1" x14ac:dyDescent="0.25"/>
    <row r="31798" hidden="1" x14ac:dyDescent="0.25"/>
    <row r="31799" hidden="1" x14ac:dyDescent="0.25"/>
    <row r="31800" hidden="1" x14ac:dyDescent="0.25"/>
    <row r="31801" hidden="1" x14ac:dyDescent="0.25"/>
    <row r="31802" hidden="1" x14ac:dyDescent="0.25"/>
    <row r="31803" hidden="1" x14ac:dyDescent="0.25"/>
    <row r="31804" hidden="1" x14ac:dyDescent="0.25"/>
    <row r="31805" hidden="1" x14ac:dyDescent="0.25"/>
    <row r="31806" hidden="1" x14ac:dyDescent="0.25"/>
    <row r="31807" hidden="1" x14ac:dyDescent="0.25"/>
    <row r="31808" hidden="1" x14ac:dyDescent="0.25"/>
    <row r="31809" hidden="1" x14ac:dyDescent="0.25"/>
    <row r="31810" hidden="1" x14ac:dyDescent="0.25"/>
    <row r="31811" hidden="1" x14ac:dyDescent="0.25"/>
    <row r="31812" hidden="1" x14ac:dyDescent="0.25"/>
    <row r="31813" hidden="1" x14ac:dyDescent="0.25"/>
    <row r="31814" hidden="1" x14ac:dyDescent="0.25"/>
    <row r="31815" hidden="1" x14ac:dyDescent="0.25"/>
    <row r="31816" hidden="1" x14ac:dyDescent="0.25"/>
    <row r="31817" hidden="1" x14ac:dyDescent="0.25"/>
    <row r="31818" hidden="1" x14ac:dyDescent="0.25"/>
    <row r="31819" hidden="1" x14ac:dyDescent="0.25"/>
    <row r="31820" hidden="1" x14ac:dyDescent="0.25"/>
    <row r="31821" hidden="1" x14ac:dyDescent="0.25"/>
    <row r="31822" hidden="1" x14ac:dyDescent="0.25"/>
    <row r="31823" hidden="1" x14ac:dyDescent="0.25"/>
    <row r="31824" hidden="1" x14ac:dyDescent="0.25"/>
    <row r="31825" hidden="1" x14ac:dyDescent="0.25"/>
    <row r="31826" hidden="1" x14ac:dyDescent="0.25"/>
    <row r="31827" hidden="1" x14ac:dyDescent="0.25"/>
    <row r="31828" hidden="1" x14ac:dyDescent="0.25"/>
    <row r="31829" hidden="1" x14ac:dyDescent="0.25"/>
    <row r="31830" hidden="1" x14ac:dyDescent="0.25"/>
    <row r="31831" hidden="1" x14ac:dyDescent="0.25"/>
    <row r="31832" hidden="1" x14ac:dyDescent="0.25"/>
    <row r="31833" hidden="1" x14ac:dyDescent="0.25"/>
    <row r="31834" hidden="1" x14ac:dyDescent="0.25"/>
    <row r="31835" hidden="1" x14ac:dyDescent="0.25"/>
    <row r="31836" hidden="1" x14ac:dyDescent="0.25"/>
    <row r="31837" hidden="1" x14ac:dyDescent="0.25"/>
    <row r="31838" hidden="1" x14ac:dyDescent="0.25"/>
    <row r="31839" hidden="1" x14ac:dyDescent="0.25"/>
    <row r="31840" hidden="1" x14ac:dyDescent="0.25"/>
    <row r="31841" hidden="1" x14ac:dyDescent="0.25"/>
    <row r="31842" hidden="1" x14ac:dyDescent="0.25"/>
    <row r="31843" hidden="1" x14ac:dyDescent="0.25"/>
    <row r="31844" hidden="1" x14ac:dyDescent="0.25"/>
    <row r="31845" hidden="1" x14ac:dyDescent="0.25"/>
    <row r="31846" hidden="1" x14ac:dyDescent="0.25"/>
    <row r="31847" hidden="1" x14ac:dyDescent="0.25"/>
    <row r="31848" hidden="1" x14ac:dyDescent="0.25"/>
    <row r="31849" hidden="1" x14ac:dyDescent="0.25"/>
    <row r="31850" hidden="1" x14ac:dyDescent="0.25"/>
    <row r="31851" hidden="1" x14ac:dyDescent="0.25"/>
    <row r="31852" hidden="1" x14ac:dyDescent="0.25"/>
    <row r="31853" hidden="1" x14ac:dyDescent="0.25"/>
    <row r="31854" hidden="1" x14ac:dyDescent="0.25"/>
    <row r="31855" hidden="1" x14ac:dyDescent="0.25"/>
    <row r="31856" hidden="1" x14ac:dyDescent="0.25"/>
    <row r="31857" hidden="1" x14ac:dyDescent="0.25"/>
    <row r="31858" hidden="1" x14ac:dyDescent="0.25"/>
    <row r="31859" hidden="1" x14ac:dyDescent="0.25"/>
    <row r="31860" hidden="1" x14ac:dyDescent="0.25"/>
    <row r="31861" hidden="1" x14ac:dyDescent="0.25"/>
    <row r="31862" hidden="1" x14ac:dyDescent="0.25"/>
    <row r="31863" hidden="1" x14ac:dyDescent="0.25"/>
    <row r="31864" hidden="1" x14ac:dyDescent="0.25"/>
    <row r="31865" hidden="1" x14ac:dyDescent="0.25"/>
    <row r="31866" hidden="1" x14ac:dyDescent="0.25"/>
    <row r="31867" hidden="1" x14ac:dyDescent="0.25"/>
    <row r="31868" hidden="1" x14ac:dyDescent="0.25"/>
    <row r="31869" hidden="1" x14ac:dyDescent="0.25"/>
    <row r="31870" ht="30" hidden="1" customHeight="1" x14ac:dyDescent="0.25"/>
    <row r="31871" hidden="1" x14ac:dyDescent="0.25"/>
    <row r="31872" hidden="1" x14ac:dyDescent="0.25"/>
    <row r="31873" hidden="1" x14ac:dyDescent="0.25"/>
    <row r="31874" hidden="1" x14ac:dyDescent="0.25"/>
    <row r="31875" hidden="1" x14ac:dyDescent="0.25"/>
    <row r="31876" hidden="1" x14ac:dyDescent="0.25"/>
    <row r="31877" hidden="1" x14ac:dyDescent="0.25"/>
    <row r="31878" hidden="1" x14ac:dyDescent="0.25"/>
    <row r="31879" hidden="1" x14ac:dyDescent="0.25"/>
    <row r="31880" hidden="1" x14ac:dyDescent="0.25"/>
    <row r="31881" hidden="1" x14ac:dyDescent="0.25"/>
    <row r="31882" hidden="1" x14ac:dyDescent="0.25"/>
    <row r="31883" hidden="1" x14ac:dyDescent="0.25"/>
    <row r="31884" hidden="1" x14ac:dyDescent="0.25"/>
    <row r="31885" hidden="1" x14ac:dyDescent="0.25"/>
    <row r="31886" hidden="1" x14ac:dyDescent="0.25"/>
    <row r="31887" hidden="1" x14ac:dyDescent="0.25"/>
    <row r="31888" hidden="1" x14ac:dyDescent="0.25"/>
    <row r="31889" hidden="1" x14ac:dyDescent="0.25"/>
    <row r="31890" hidden="1" x14ac:dyDescent="0.25"/>
    <row r="31891" hidden="1" x14ac:dyDescent="0.25"/>
    <row r="31892" hidden="1" x14ac:dyDescent="0.25"/>
    <row r="31893" hidden="1" x14ac:dyDescent="0.25"/>
    <row r="31894" hidden="1" x14ac:dyDescent="0.25"/>
    <row r="31895" hidden="1" x14ac:dyDescent="0.25"/>
    <row r="31896" hidden="1" x14ac:dyDescent="0.25"/>
    <row r="31897" hidden="1" x14ac:dyDescent="0.25"/>
    <row r="31898" hidden="1" x14ac:dyDescent="0.25"/>
    <row r="31899" hidden="1" x14ac:dyDescent="0.25"/>
    <row r="31900" hidden="1" x14ac:dyDescent="0.25"/>
    <row r="31901" hidden="1" x14ac:dyDescent="0.25"/>
    <row r="31902" hidden="1" x14ac:dyDescent="0.25"/>
    <row r="31903" hidden="1" x14ac:dyDescent="0.25"/>
    <row r="31904" hidden="1" x14ac:dyDescent="0.25"/>
    <row r="31905" hidden="1" x14ac:dyDescent="0.25"/>
    <row r="31906" hidden="1" x14ac:dyDescent="0.25"/>
    <row r="31907" hidden="1" x14ac:dyDescent="0.25"/>
    <row r="31908" hidden="1" x14ac:dyDescent="0.25"/>
    <row r="31909" hidden="1" x14ac:dyDescent="0.25"/>
    <row r="31910" hidden="1" x14ac:dyDescent="0.25"/>
    <row r="31911" hidden="1" x14ac:dyDescent="0.25"/>
    <row r="31912" hidden="1" x14ac:dyDescent="0.25"/>
    <row r="31913" hidden="1" x14ac:dyDescent="0.25"/>
    <row r="31914" hidden="1" x14ac:dyDescent="0.25"/>
    <row r="31915" hidden="1" x14ac:dyDescent="0.25"/>
    <row r="31916" hidden="1" x14ac:dyDescent="0.25"/>
    <row r="31917" hidden="1" x14ac:dyDescent="0.25"/>
    <row r="31918" hidden="1" x14ac:dyDescent="0.25"/>
    <row r="31919" hidden="1" x14ac:dyDescent="0.25"/>
    <row r="31920" hidden="1" x14ac:dyDescent="0.25"/>
    <row r="31921" hidden="1" x14ac:dyDescent="0.25"/>
    <row r="31922" hidden="1" x14ac:dyDescent="0.25"/>
    <row r="31923" hidden="1" x14ac:dyDescent="0.25"/>
    <row r="31924" hidden="1" x14ac:dyDescent="0.25"/>
    <row r="31925" hidden="1" x14ac:dyDescent="0.25"/>
    <row r="31926" hidden="1" x14ac:dyDescent="0.25"/>
    <row r="31927" hidden="1" x14ac:dyDescent="0.25"/>
    <row r="31928" hidden="1" x14ac:dyDescent="0.25"/>
    <row r="31929" hidden="1" x14ac:dyDescent="0.25"/>
    <row r="31930" hidden="1" x14ac:dyDescent="0.25"/>
    <row r="31931" hidden="1" x14ac:dyDescent="0.25"/>
    <row r="31932" hidden="1" x14ac:dyDescent="0.25"/>
    <row r="31933" hidden="1" x14ac:dyDescent="0.25"/>
    <row r="31934" hidden="1" x14ac:dyDescent="0.25"/>
    <row r="31935" hidden="1" x14ac:dyDescent="0.25"/>
    <row r="31936" hidden="1" x14ac:dyDescent="0.25"/>
    <row r="31937" hidden="1" x14ac:dyDescent="0.25"/>
    <row r="31938" hidden="1" x14ac:dyDescent="0.25"/>
    <row r="31939" hidden="1" x14ac:dyDescent="0.25"/>
    <row r="31940" hidden="1" x14ac:dyDescent="0.25"/>
    <row r="31941" hidden="1" x14ac:dyDescent="0.25"/>
    <row r="31942" hidden="1" x14ac:dyDescent="0.25"/>
    <row r="31943" hidden="1" x14ac:dyDescent="0.25"/>
    <row r="31944" hidden="1" x14ac:dyDescent="0.25"/>
    <row r="31945" hidden="1" x14ac:dyDescent="0.25"/>
    <row r="31946" hidden="1" x14ac:dyDescent="0.25"/>
    <row r="31947" hidden="1" x14ac:dyDescent="0.25"/>
    <row r="31948" hidden="1" x14ac:dyDescent="0.25"/>
    <row r="31949" hidden="1" x14ac:dyDescent="0.25"/>
    <row r="31950" hidden="1" x14ac:dyDescent="0.25"/>
    <row r="31951" hidden="1" x14ac:dyDescent="0.25"/>
    <row r="31952" hidden="1" x14ac:dyDescent="0.25"/>
    <row r="31953" hidden="1" x14ac:dyDescent="0.25"/>
    <row r="31954" hidden="1" x14ac:dyDescent="0.25"/>
    <row r="31955" hidden="1" x14ac:dyDescent="0.25"/>
    <row r="31956" hidden="1" x14ac:dyDescent="0.25"/>
    <row r="31957" hidden="1" x14ac:dyDescent="0.25"/>
    <row r="31958" hidden="1" x14ac:dyDescent="0.25"/>
    <row r="31959" hidden="1" x14ac:dyDescent="0.25"/>
    <row r="31960" hidden="1" x14ac:dyDescent="0.25"/>
    <row r="31961" hidden="1" x14ac:dyDescent="0.25"/>
    <row r="31962" hidden="1" x14ac:dyDescent="0.25"/>
    <row r="31963" hidden="1" x14ac:dyDescent="0.25"/>
    <row r="31964" hidden="1" x14ac:dyDescent="0.25"/>
    <row r="31965" hidden="1" x14ac:dyDescent="0.25"/>
    <row r="31966" hidden="1" x14ac:dyDescent="0.25"/>
    <row r="31967" hidden="1" x14ac:dyDescent="0.25"/>
    <row r="31968" hidden="1" x14ac:dyDescent="0.25"/>
    <row r="31969" hidden="1" x14ac:dyDescent="0.25"/>
    <row r="31970" hidden="1" x14ac:dyDescent="0.25"/>
    <row r="31971" hidden="1" x14ac:dyDescent="0.25"/>
    <row r="31972" hidden="1" x14ac:dyDescent="0.25"/>
    <row r="31973" hidden="1" x14ac:dyDescent="0.25"/>
    <row r="31974" hidden="1" x14ac:dyDescent="0.25"/>
    <row r="31975" hidden="1" x14ac:dyDescent="0.25"/>
    <row r="31976" hidden="1" x14ac:dyDescent="0.25"/>
    <row r="31977" hidden="1" x14ac:dyDescent="0.25"/>
    <row r="31978" hidden="1" x14ac:dyDescent="0.25"/>
    <row r="31979" hidden="1" x14ac:dyDescent="0.25"/>
    <row r="31980" hidden="1" x14ac:dyDescent="0.25"/>
    <row r="31981" hidden="1" x14ac:dyDescent="0.25"/>
    <row r="31982" hidden="1" x14ac:dyDescent="0.25"/>
    <row r="31983" hidden="1" x14ac:dyDescent="0.25"/>
    <row r="31984" hidden="1" x14ac:dyDescent="0.25"/>
    <row r="31985" hidden="1" x14ac:dyDescent="0.25"/>
    <row r="31986" hidden="1" x14ac:dyDescent="0.25"/>
    <row r="31987" hidden="1" x14ac:dyDescent="0.25"/>
    <row r="31988" hidden="1" x14ac:dyDescent="0.25"/>
    <row r="31989" hidden="1" x14ac:dyDescent="0.25"/>
    <row r="31990" hidden="1" x14ac:dyDescent="0.25"/>
    <row r="31991" hidden="1" x14ac:dyDescent="0.25"/>
    <row r="31992" hidden="1" x14ac:dyDescent="0.25"/>
    <row r="31993" hidden="1" x14ac:dyDescent="0.25"/>
    <row r="31994" hidden="1" x14ac:dyDescent="0.25"/>
    <row r="31995" hidden="1" x14ac:dyDescent="0.25"/>
    <row r="31996" hidden="1" x14ac:dyDescent="0.25"/>
    <row r="31997" hidden="1" x14ac:dyDescent="0.25"/>
    <row r="31998" hidden="1" x14ac:dyDescent="0.25"/>
    <row r="31999" hidden="1" x14ac:dyDescent="0.25"/>
    <row r="32000" hidden="1" x14ac:dyDescent="0.25"/>
    <row r="32001" hidden="1" x14ac:dyDescent="0.25"/>
    <row r="32002" hidden="1" x14ac:dyDescent="0.25"/>
    <row r="32003" hidden="1" x14ac:dyDescent="0.25"/>
    <row r="32004" hidden="1" x14ac:dyDescent="0.25"/>
    <row r="32005" hidden="1" x14ac:dyDescent="0.25"/>
    <row r="32006" hidden="1" x14ac:dyDescent="0.25"/>
    <row r="32007" hidden="1" x14ac:dyDescent="0.25"/>
    <row r="32008" hidden="1" x14ac:dyDescent="0.25"/>
    <row r="32009" hidden="1" x14ac:dyDescent="0.25"/>
    <row r="32010" hidden="1" x14ac:dyDescent="0.25"/>
    <row r="32011" hidden="1" x14ac:dyDescent="0.25"/>
    <row r="32012" hidden="1" x14ac:dyDescent="0.25"/>
    <row r="32013" hidden="1" x14ac:dyDescent="0.25"/>
    <row r="32014" hidden="1" x14ac:dyDescent="0.25"/>
    <row r="32015" hidden="1" x14ac:dyDescent="0.25"/>
    <row r="32016" hidden="1" x14ac:dyDescent="0.25"/>
    <row r="32017" hidden="1" x14ac:dyDescent="0.25"/>
    <row r="32018" hidden="1" x14ac:dyDescent="0.25"/>
    <row r="32019" hidden="1" x14ac:dyDescent="0.25"/>
    <row r="32020" hidden="1" x14ac:dyDescent="0.25"/>
    <row r="32021" hidden="1" x14ac:dyDescent="0.25"/>
    <row r="32022" hidden="1" x14ac:dyDescent="0.25"/>
    <row r="32023" hidden="1" x14ac:dyDescent="0.25"/>
    <row r="32024" hidden="1" x14ac:dyDescent="0.25"/>
    <row r="32025" hidden="1" x14ac:dyDescent="0.25"/>
    <row r="32026" hidden="1" x14ac:dyDescent="0.25"/>
    <row r="32027" hidden="1" x14ac:dyDescent="0.25"/>
    <row r="32028" hidden="1" x14ac:dyDescent="0.25"/>
    <row r="32029" hidden="1" x14ac:dyDescent="0.25"/>
    <row r="32030" hidden="1" x14ac:dyDescent="0.25"/>
    <row r="32031" hidden="1" x14ac:dyDescent="0.25"/>
    <row r="32032" hidden="1" x14ac:dyDescent="0.25"/>
    <row r="32033" hidden="1" x14ac:dyDescent="0.25"/>
    <row r="32034" hidden="1" x14ac:dyDescent="0.25"/>
    <row r="32035" hidden="1" x14ac:dyDescent="0.25"/>
    <row r="32036" hidden="1" x14ac:dyDescent="0.25"/>
    <row r="32037" hidden="1" x14ac:dyDescent="0.25"/>
    <row r="32038" hidden="1" x14ac:dyDescent="0.25"/>
    <row r="32039" hidden="1" x14ac:dyDescent="0.25"/>
    <row r="32040" hidden="1" x14ac:dyDescent="0.25"/>
    <row r="32041" hidden="1" x14ac:dyDescent="0.25"/>
    <row r="32042" hidden="1" x14ac:dyDescent="0.25"/>
    <row r="32043" hidden="1" x14ac:dyDescent="0.25"/>
    <row r="32044" hidden="1" x14ac:dyDescent="0.25"/>
    <row r="32045" hidden="1" x14ac:dyDescent="0.25"/>
    <row r="32046" hidden="1" x14ac:dyDescent="0.25"/>
    <row r="32047" hidden="1" x14ac:dyDescent="0.25"/>
    <row r="32048" hidden="1" x14ac:dyDescent="0.25"/>
    <row r="32049" hidden="1" x14ac:dyDescent="0.25"/>
    <row r="32050" hidden="1" x14ac:dyDescent="0.25"/>
    <row r="32051" hidden="1" x14ac:dyDescent="0.25"/>
    <row r="32052" hidden="1" x14ac:dyDescent="0.25"/>
    <row r="32053" hidden="1" x14ac:dyDescent="0.25"/>
    <row r="32054" hidden="1" x14ac:dyDescent="0.25"/>
    <row r="32055" hidden="1" x14ac:dyDescent="0.25"/>
    <row r="32056" hidden="1" x14ac:dyDescent="0.25"/>
    <row r="32057" hidden="1" x14ac:dyDescent="0.25"/>
    <row r="32058" hidden="1" x14ac:dyDescent="0.25"/>
    <row r="32059" hidden="1" x14ac:dyDescent="0.25"/>
    <row r="32060" hidden="1" x14ac:dyDescent="0.25"/>
    <row r="32061" hidden="1" x14ac:dyDescent="0.25"/>
    <row r="32062" hidden="1" x14ac:dyDescent="0.25"/>
    <row r="32063" hidden="1" x14ac:dyDescent="0.25"/>
    <row r="32064" hidden="1" x14ac:dyDescent="0.25"/>
    <row r="32065" hidden="1" x14ac:dyDescent="0.25"/>
    <row r="32066" hidden="1" x14ac:dyDescent="0.25"/>
    <row r="32067" hidden="1" x14ac:dyDescent="0.25"/>
    <row r="32068" hidden="1" x14ac:dyDescent="0.25"/>
    <row r="32069" hidden="1" x14ac:dyDescent="0.25"/>
    <row r="32070" hidden="1" x14ac:dyDescent="0.25"/>
    <row r="32071" hidden="1" x14ac:dyDescent="0.25"/>
    <row r="32072" hidden="1" x14ac:dyDescent="0.25"/>
    <row r="32073" hidden="1" x14ac:dyDescent="0.25"/>
    <row r="32074" hidden="1" x14ac:dyDescent="0.25"/>
    <row r="32075" hidden="1" x14ac:dyDescent="0.25"/>
    <row r="32076" hidden="1" x14ac:dyDescent="0.25"/>
    <row r="32077" hidden="1" x14ac:dyDescent="0.25"/>
    <row r="32078" hidden="1" x14ac:dyDescent="0.25"/>
    <row r="32079" hidden="1" x14ac:dyDescent="0.25"/>
    <row r="32080" hidden="1" x14ac:dyDescent="0.25"/>
    <row r="32081" hidden="1" x14ac:dyDescent="0.25"/>
    <row r="32082" hidden="1" x14ac:dyDescent="0.25"/>
    <row r="32083" hidden="1" x14ac:dyDescent="0.25"/>
    <row r="32084" hidden="1" x14ac:dyDescent="0.25"/>
    <row r="32085" hidden="1" x14ac:dyDescent="0.25"/>
    <row r="32086" hidden="1" x14ac:dyDescent="0.25"/>
    <row r="32087" hidden="1" x14ac:dyDescent="0.25"/>
    <row r="32088" hidden="1" x14ac:dyDescent="0.25"/>
    <row r="32089" hidden="1" x14ac:dyDescent="0.25"/>
    <row r="32090" hidden="1" x14ac:dyDescent="0.25"/>
    <row r="32091" hidden="1" x14ac:dyDescent="0.25"/>
    <row r="32092" hidden="1" x14ac:dyDescent="0.25"/>
    <row r="32093" hidden="1" x14ac:dyDescent="0.25"/>
    <row r="32094" hidden="1" x14ac:dyDescent="0.25"/>
    <row r="32095" hidden="1" x14ac:dyDescent="0.25"/>
    <row r="32096" hidden="1" x14ac:dyDescent="0.25"/>
    <row r="32097" hidden="1" x14ac:dyDescent="0.25"/>
    <row r="32098" hidden="1" x14ac:dyDescent="0.25"/>
    <row r="32099" hidden="1" x14ac:dyDescent="0.25"/>
    <row r="32100" hidden="1" x14ac:dyDescent="0.25"/>
    <row r="32101" hidden="1" x14ac:dyDescent="0.25"/>
    <row r="32102" hidden="1" x14ac:dyDescent="0.25"/>
    <row r="32103" hidden="1" x14ac:dyDescent="0.25"/>
    <row r="32104" hidden="1" x14ac:dyDescent="0.25"/>
    <row r="32105" hidden="1" x14ac:dyDescent="0.25"/>
    <row r="32106" hidden="1" x14ac:dyDescent="0.25"/>
    <row r="32107" hidden="1" x14ac:dyDescent="0.25"/>
    <row r="32108" hidden="1" x14ac:dyDescent="0.25"/>
    <row r="32109" hidden="1" x14ac:dyDescent="0.25"/>
    <row r="32110" hidden="1" x14ac:dyDescent="0.25"/>
    <row r="32111" hidden="1" x14ac:dyDescent="0.25"/>
    <row r="32112" hidden="1" x14ac:dyDescent="0.25"/>
    <row r="32113" hidden="1" x14ac:dyDescent="0.25"/>
    <row r="32114" hidden="1" x14ac:dyDescent="0.25"/>
    <row r="32115" hidden="1" x14ac:dyDescent="0.25"/>
    <row r="32116" hidden="1" x14ac:dyDescent="0.25"/>
    <row r="32117" hidden="1" x14ac:dyDescent="0.25"/>
    <row r="32118" hidden="1" x14ac:dyDescent="0.25"/>
    <row r="32119" hidden="1" x14ac:dyDescent="0.25"/>
    <row r="32120" hidden="1" x14ac:dyDescent="0.25"/>
    <row r="32121" hidden="1" x14ac:dyDescent="0.25"/>
    <row r="32122" hidden="1" x14ac:dyDescent="0.25"/>
    <row r="32123" hidden="1" x14ac:dyDescent="0.25"/>
    <row r="32124" hidden="1" x14ac:dyDescent="0.25"/>
    <row r="32125" hidden="1" x14ac:dyDescent="0.25"/>
    <row r="32126" hidden="1" x14ac:dyDescent="0.25"/>
    <row r="32127" hidden="1" x14ac:dyDescent="0.25"/>
    <row r="32128" hidden="1" x14ac:dyDescent="0.25"/>
    <row r="32129" hidden="1" x14ac:dyDescent="0.25"/>
    <row r="32130" hidden="1" x14ac:dyDescent="0.25"/>
    <row r="32131" hidden="1" x14ac:dyDescent="0.25"/>
    <row r="32132" hidden="1" x14ac:dyDescent="0.25"/>
    <row r="32133" hidden="1" x14ac:dyDescent="0.25"/>
    <row r="32134" hidden="1" x14ac:dyDescent="0.25"/>
    <row r="32135" hidden="1" x14ac:dyDescent="0.25"/>
    <row r="32136" hidden="1" x14ac:dyDescent="0.25"/>
    <row r="32137" hidden="1" x14ac:dyDescent="0.25"/>
    <row r="32138" hidden="1" x14ac:dyDescent="0.25"/>
    <row r="32139" hidden="1" x14ac:dyDescent="0.25"/>
    <row r="32140" hidden="1" x14ac:dyDescent="0.25"/>
    <row r="32141" hidden="1" x14ac:dyDescent="0.25"/>
    <row r="32142" hidden="1" x14ac:dyDescent="0.25"/>
    <row r="32143" hidden="1" x14ac:dyDescent="0.25"/>
    <row r="32144" hidden="1" x14ac:dyDescent="0.25"/>
    <row r="32145" hidden="1" x14ac:dyDescent="0.25"/>
    <row r="32146" hidden="1" x14ac:dyDescent="0.25"/>
    <row r="32147" hidden="1" x14ac:dyDescent="0.25"/>
    <row r="32148" hidden="1" x14ac:dyDescent="0.25"/>
    <row r="32149" hidden="1" x14ac:dyDescent="0.25"/>
    <row r="32150" hidden="1" x14ac:dyDescent="0.25"/>
    <row r="32151" hidden="1" x14ac:dyDescent="0.25"/>
    <row r="32152" hidden="1" x14ac:dyDescent="0.25"/>
    <row r="32153" hidden="1" x14ac:dyDescent="0.25"/>
    <row r="32154" hidden="1" x14ac:dyDescent="0.25"/>
    <row r="32155" hidden="1" x14ac:dyDescent="0.25"/>
    <row r="32156" hidden="1" x14ac:dyDescent="0.25"/>
    <row r="32157" hidden="1" x14ac:dyDescent="0.25"/>
    <row r="32158" hidden="1" x14ac:dyDescent="0.25"/>
    <row r="32159" hidden="1" x14ac:dyDescent="0.25"/>
    <row r="32160" hidden="1" x14ac:dyDescent="0.25"/>
    <row r="32161" hidden="1" x14ac:dyDescent="0.25"/>
    <row r="32162" hidden="1" x14ac:dyDescent="0.25"/>
    <row r="32163" hidden="1" x14ac:dyDescent="0.25"/>
    <row r="32164" hidden="1" x14ac:dyDescent="0.25"/>
    <row r="32165" hidden="1" x14ac:dyDescent="0.25"/>
    <row r="32166" hidden="1" x14ac:dyDescent="0.25"/>
    <row r="32167" hidden="1" x14ac:dyDescent="0.25"/>
    <row r="32168" hidden="1" x14ac:dyDescent="0.25"/>
    <row r="32169" hidden="1" x14ac:dyDescent="0.25"/>
    <row r="32170" hidden="1" x14ac:dyDescent="0.25"/>
    <row r="32171" hidden="1" x14ac:dyDescent="0.25"/>
    <row r="32172" hidden="1" x14ac:dyDescent="0.25"/>
    <row r="32173" hidden="1" x14ac:dyDescent="0.25"/>
    <row r="32174" hidden="1" x14ac:dyDescent="0.25"/>
    <row r="32175" hidden="1" x14ac:dyDescent="0.25"/>
    <row r="32176" hidden="1" x14ac:dyDescent="0.25"/>
    <row r="32177" hidden="1" x14ac:dyDescent="0.25"/>
    <row r="32178" hidden="1" x14ac:dyDescent="0.25"/>
    <row r="32179" hidden="1" x14ac:dyDescent="0.25"/>
    <row r="32180" hidden="1" x14ac:dyDescent="0.25"/>
    <row r="32181" hidden="1" x14ac:dyDescent="0.25"/>
    <row r="32182" hidden="1" x14ac:dyDescent="0.25"/>
    <row r="32183" hidden="1" x14ac:dyDescent="0.25"/>
    <row r="32184" hidden="1" x14ac:dyDescent="0.25"/>
    <row r="32185" hidden="1" x14ac:dyDescent="0.25"/>
    <row r="32186" hidden="1" x14ac:dyDescent="0.25"/>
    <row r="32187" hidden="1" x14ac:dyDescent="0.25"/>
    <row r="32188" hidden="1" x14ac:dyDescent="0.25"/>
    <row r="32189" hidden="1" x14ac:dyDescent="0.25"/>
    <row r="32190" hidden="1" x14ac:dyDescent="0.25"/>
    <row r="32191" hidden="1" x14ac:dyDescent="0.25"/>
    <row r="32192" hidden="1" x14ac:dyDescent="0.25"/>
    <row r="32193" hidden="1" x14ac:dyDescent="0.25"/>
    <row r="32194" hidden="1" x14ac:dyDescent="0.25"/>
    <row r="32195" hidden="1" x14ac:dyDescent="0.25"/>
    <row r="32196" hidden="1" x14ac:dyDescent="0.25"/>
    <row r="32197" hidden="1" x14ac:dyDescent="0.25"/>
    <row r="32198" hidden="1" x14ac:dyDescent="0.25"/>
    <row r="32199" hidden="1" x14ac:dyDescent="0.25"/>
    <row r="32200" hidden="1" x14ac:dyDescent="0.25"/>
    <row r="32201" hidden="1" x14ac:dyDescent="0.25"/>
    <row r="32202" hidden="1" x14ac:dyDescent="0.25"/>
    <row r="32203" hidden="1" x14ac:dyDescent="0.25"/>
    <row r="32204" hidden="1" x14ac:dyDescent="0.25"/>
    <row r="32205" hidden="1" x14ac:dyDescent="0.25"/>
    <row r="32206" hidden="1" x14ac:dyDescent="0.25"/>
    <row r="32207" hidden="1" x14ac:dyDescent="0.25"/>
    <row r="32208" hidden="1" x14ac:dyDescent="0.25"/>
    <row r="32209" hidden="1" x14ac:dyDescent="0.25"/>
    <row r="32210" hidden="1" x14ac:dyDescent="0.25"/>
    <row r="32211" hidden="1" x14ac:dyDescent="0.25"/>
    <row r="32212" hidden="1" x14ac:dyDescent="0.25"/>
    <row r="32213" hidden="1" x14ac:dyDescent="0.25"/>
    <row r="32214" hidden="1" x14ac:dyDescent="0.25"/>
    <row r="32215" hidden="1" x14ac:dyDescent="0.25"/>
    <row r="32216" hidden="1" x14ac:dyDescent="0.25"/>
    <row r="32217" hidden="1" x14ac:dyDescent="0.25"/>
    <row r="32218" hidden="1" x14ac:dyDescent="0.25"/>
    <row r="32219" hidden="1" x14ac:dyDescent="0.25"/>
    <row r="32220" hidden="1" x14ac:dyDescent="0.25"/>
    <row r="32221" hidden="1" x14ac:dyDescent="0.25"/>
    <row r="32222" hidden="1" x14ac:dyDescent="0.25"/>
    <row r="32223" hidden="1" x14ac:dyDescent="0.25"/>
    <row r="32224" hidden="1" x14ac:dyDescent="0.25"/>
    <row r="32225" hidden="1" x14ac:dyDescent="0.25"/>
    <row r="32226" hidden="1" x14ac:dyDescent="0.25"/>
    <row r="32227" hidden="1" x14ac:dyDescent="0.25"/>
    <row r="32228" hidden="1" x14ac:dyDescent="0.25"/>
    <row r="32229" hidden="1" x14ac:dyDescent="0.25"/>
    <row r="32230" hidden="1" x14ac:dyDescent="0.25"/>
    <row r="32231" hidden="1" x14ac:dyDescent="0.25"/>
    <row r="32232" hidden="1" x14ac:dyDescent="0.25"/>
    <row r="32233" hidden="1" x14ac:dyDescent="0.25"/>
    <row r="32234" hidden="1" x14ac:dyDescent="0.25"/>
    <row r="32235" hidden="1" x14ac:dyDescent="0.25"/>
    <row r="32236" hidden="1" x14ac:dyDescent="0.25"/>
    <row r="32237" hidden="1" x14ac:dyDescent="0.25"/>
    <row r="32238" hidden="1" x14ac:dyDescent="0.25"/>
    <row r="32239" ht="30" hidden="1" customHeight="1" x14ac:dyDescent="0.25"/>
    <row r="32240" hidden="1" x14ac:dyDescent="0.25"/>
    <row r="32241" hidden="1" x14ac:dyDescent="0.25"/>
    <row r="32242" hidden="1" x14ac:dyDescent="0.25"/>
    <row r="32243" hidden="1" x14ac:dyDescent="0.25"/>
    <row r="32244" hidden="1" x14ac:dyDescent="0.25"/>
    <row r="32245" hidden="1" x14ac:dyDescent="0.25"/>
    <row r="32246" hidden="1" x14ac:dyDescent="0.25"/>
    <row r="32247" hidden="1" x14ac:dyDescent="0.25"/>
    <row r="32248" hidden="1" x14ac:dyDescent="0.25"/>
    <row r="32249" hidden="1" x14ac:dyDescent="0.25"/>
    <row r="32250" hidden="1" x14ac:dyDescent="0.25"/>
    <row r="32251" hidden="1" x14ac:dyDescent="0.25"/>
    <row r="32252" hidden="1" x14ac:dyDescent="0.25"/>
    <row r="32253" hidden="1" x14ac:dyDescent="0.25"/>
    <row r="32254" hidden="1" x14ac:dyDescent="0.25"/>
    <row r="32255" hidden="1" x14ac:dyDescent="0.25"/>
    <row r="32256" hidden="1" x14ac:dyDescent="0.25"/>
    <row r="32257" hidden="1" x14ac:dyDescent="0.25"/>
    <row r="32258" hidden="1" x14ac:dyDescent="0.25"/>
    <row r="32259" hidden="1" x14ac:dyDescent="0.25"/>
    <row r="32260" hidden="1" x14ac:dyDescent="0.25"/>
    <row r="32261" hidden="1" x14ac:dyDescent="0.25"/>
    <row r="32262" hidden="1" x14ac:dyDescent="0.25"/>
    <row r="32263" hidden="1" x14ac:dyDescent="0.25"/>
    <row r="32264" hidden="1" x14ac:dyDescent="0.25"/>
    <row r="32265" hidden="1" x14ac:dyDescent="0.25"/>
    <row r="32266" hidden="1" x14ac:dyDescent="0.25"/>
    <row r="32267" hidden="1" x14ac:dyDescent="0.25"/>
    <row r="32268" hidden="1" x14ac:dyDescent="0.25"/>
    <row r="32269" hidden="1" x14ac:dyDescent="0.25"/>
    <row r="32270" hidden="1" x14ac:dyDescent="0.25"/>
    <row r="32271" hidden="1" x14ac:dyDescent="0.25"/>
    <row r="32272" hidden="1" x14ac:dyDescent="0.25"/>
    <row r="32273" hidden="1" x14ac:dyDescent="0.25"/>
    <row r="32274" hidden="1" x14ac:dyDescent="0.25"/>
    <row r="32275" hidden="1" x14ac:dyDescent="0.25"/>
    <row r="32276" hidden="1" x14ac:dyDescent="0.25"/>
    <row r="32277" hidden="1" x14ac:dyDescent="0.25"/>
    <row r="32278" hidden="1" x14ac:dyDescent="0.25"/>
    <row r="32279" hidden="1" x14ac:dyDescent="0.25"/>
    <row r="32280" hidden="1" x14ac:dyDescent="0.25"/>
    <row r="32281" hidden="1" x14ac:dyDescent="0.25"/>
    <row r="32282" hidden="1" x14ac:dyDescent="0.25"/>
    <row r="32283" hidden="1" x14ac:dyDescent="0.25"/>
    <row r="32284" hidden="1" x14ac:dyDescent="0.25"/>
    <row r="32285" hidden="1" x14ac:dyDescent="0.25"/>
    <row r="32286" hidden="1" x14ac:dyDescent="0.25"/>
    <row r="32287" hidden="1" x14ac:dyDescent="0.25"/>
    <row r="32288" hidden="1" x14ac:dyDescent="0.25"/>
    <row r="32289" hidden="1" x14ac:dyDescent="0.25"/>
    <row r="32290" hidden="1" x14ac:dyDescent="0.25"/>
    <row r="32291" hidden="1" x14ac:dyDescent="0.25"/>
    <row r="32292" hidden="1" x14ac:dyDescent="0.25"/>
    <row r="32293" hidden="1" x14ac:dyDescent="0.25"/>
    <row r="32294" hidden="1" x14ac:dyDescent="0.25"/>
    <row r="32295" hidden="1" x14ac:dyDescent="0.25"/>
    <row r="32296" hidden="1" x14ac:dyDescent="0.25"/>
    <row r="32297" hidden="1" x14ac:dyDescent="0.25"/>
    <row r="32298" hidden="1" x14ac:dyDescent="0.25"/>
    <row r="32299" hidden="1" x14ac:dyDescent="0.25"/>
    <row r="32300" hidden="1" x14ac:dyDescent="0.25"/>
    <row r="32301" hidden="1" x14ac:dyDescent="0.25"/>
    <row r="32302" hidden="1" x14ac:dyDescent="0.25"/>
    <row r="32303" hidden="1" x14ac:dyDescent="0.25"/>
    <row r="32304" hidden="1" x14ac:dyDescent="0.25"/>
    <row r="32305" hidden="1" x14ac:dyDescent="0.25"/>
    <row r="32306" hidden="1" x14ac:dyDescent="0.25"/>
    <row r="32307" hidden="1" x14ac:dyDescent="0.25"/>
    <row r="32308" hidden="1" x14ac:dyDescent="0.25"/>
    <row r="32309" hidden="1" x14ac:dyDescent="0.25"/>
    <row r="32310" hidden="1" x14ac:dyDescent="0.25"/>
    <row r="32311" hidden="1" x14ac:dyDescent="0.25"/>
    <row r="32312" hidden="1" x14ac:dyDescent="0.25"/>
    <row r="32313" hidden="1" x14ac:dyDescent="0.25"/>
    <row r="32314" hidden="1" x14ac:dyDescent="0.25"/>
    <row r="32315" hidden="1" x14ac:dyDescent="0.25"/>
    <row r="32316" hidden="1" x14ac:dyDescent="0.25"/>
    <row r="32317" hidden="1" x14ac:dyDescent="0.25"/>
    <row r="32318" hidden="1" x14ac:dyDescent="0.25"/>
    <row r="32319" hidden="1" x14ac:dyDescent="0.25"/>
    <row r="32320" hidden="1" x14ac:dyDescent="0.25"/>
    <row r="32321" hidden="1" x14ac:dyDescent="0.25"/>
    <row r="32322" hidden="1" x14ac:dyDescent="0.25"/>
    <row r="32323" hidden="1" x14ac:dyDescent="0.25"/>
    <row r="32324" hidden="1" x14ac:dyDescent="0.25"/>
    <row r="32325" hidden="1" x14ac:dyDescent="0.25"/>
    <row r="32326" hidden="1" x14ac:dyDescent="0.25"/>
    <row r="32327" hidden="1" x14ac:dyDescent="0.25"/>
    <row r="32328" hidden="1" x14ac:dyDescent="0.25"/>
    <row r="32329" hidden="1" x14ac:dyDescent="0.25"/>
    <row r="32330" hidden="1" x14ac:dyDescent="0.25"/>
    <row r="32331" hidden="1" x14ac:dyDescent="0.25"/>
    <row r="32332" hidden="1" x14ac:dyDescent="0.25"/>
    <row r="32333" hidden="1" x14ac:dyDescent="0.25"/>
    <row r="32334" hidden="1" x14ac:dyDescent="0.25"/>
    <row r="32335" hidden="1" x14ac:dyDescent="0.25"/>
    <row r="32336" hidden="1" x14ac:dyDescent="0.25"/>
    <row r="32337" hidden="1" x14ac:dyDescent="0.25"/>
    <row r="32338" hidden="1" x14ac:dyDescent="0.25"/>
    <row r="32339" hidden="1" x14ac:dyDescent="0.25"/>
    <row r="32340" hidden="1" x14ac:dyDescent="0.25"/>
    <row r="32341" hidden="1" x14ac:dyDescent="0.25"/>
    <row r="32342" hidden="1" x14ac:dyDescent="0.25"/>
    <row r="32343" hidden="1" x14ac:dyDescent="0.25"/>
    <row r="32344" hidden="1" x14ac:dyDescent="0.25"/>
    <row r="32345" hidden="1" x14ac:dyDescent="0.25"/>
    <row r="32346" hidden="1" x14ac:dyDescent="0.25"/>
    <row r="32347" hidden="1" x14ac:dyDescent="0.25"/>
    <row r="32348" hidden="1" x14ac:dyDescent="0.25"/>
    <row r="32349" hidden="1" x14ac:dyDescent="0.25"/>
    <row r="32350" hidden="1" x14ac:dyDescent="0.25"/>
    <row r="32351" hidden="1" x14ac:dyDescent="0.25"/>
    <row r="32352" hidden="1" x14ac:dyDescent="0.25"/>
    <row r="32353" hidden="1" x14ac:dyDescent="0.25"/>
    <row r="32354" hidden="1" x14ac:dyDescent="0.25"/>
    <row r="32355" hidden="1" x14ac:dyDescent="0.25"/>
    <row r="32356" hidden="1" x14ac:dyDescent="0.25"/>
    <row r="32357" hidden="1" x14ac:dyDescent="0.25"/>
    <row r="32358" hidden="1" x14ac:dyDescent="0.25"/>
    <row r="32359" hidden="1" x14ac:dyDescent="0.25"/>
    <row r="32360" hidden="1" x14ac:dyDescent="0.25"/>
    <row r="32361" hidden="1" x14ac:dyDescent="0.25"/>
    <row r="32362" hidden="1" x14ac:dyDescent="0.25"/>
    <row r="32363" hidden="1" x14ac:dyDescent="0.25"/>
    <row r="32364" hidden="1" x14ac:dyDescent="0.25"/>
    <row r="32365" hidden="1" x14ac:dyDescent="0.25"/>
    <row r="32366" hidden="1" x14ac:dyDescent="0.25"/>
    <row r="32367" hidden="1" x14ac:dyDescent="0.25"/>
    <row r="32368" hidden="1" x14ac:dyDescent="0.25"/>
    <row r="32369" hidden="1" x14ac:dyDescent="0.25"/>
    <row r="32370" hidden="1" x14ac:dyDescent="0.25"/>
    <row r="32371" hidden="1" x14ac:dyDescent="0.25"/>
    <row r="32372" hidden="1" x14ac:dyDescent="0.25"/>
    <row r="32373" hidden="1" x14ac:dyDescent="0.25"/>
    <row r="32374" hidden="1" x14ac:dyDescent="0.25"/>
    <row r="32375" hidden="1" x14ac:dyDescent="0.25"/>
    <row r="32376" hidden="1" x14ac:dyDescent="0.25"/>
    <row r="32377" hidden="1" x14ac:dyDescent="0.25"/>
    <row r="32378" hidden="1" x14ac:dyDescent="0.25"/>
    <row r="32379" hidden="1" x14ac:dyDescent="0.25"/>
    <row r="32380" hidden="1" x14ac:dyDescent="0.25"/>
    <row r="32381" hidden="1" x14ac:dyDescent="0.25"/>
    <row r="32382" hidden="1" x14ac:dyDescent="0.25"/>
    <row r="32383" hidden="1" x14ac:dyDescent="0.25"/>
    <row r="32384" hidden="1" x14ac:dyDescent="0.25"/>
    <row r="32385" hidden="1" x14ac:dyDescent="0.25"/>
    <row r="32386" hidden="1" x14ac:dyDescent="0.25"/>
    <row r="32387" hidden="1" x14ac:dyDescent="0.25"/>
    <row r="32388" hidden="1" x14ac:dyDescent="0.25"/>
    <row r="32389" hidden="1" x14ac:dyDescent="0.25"/>
    <row r="32390" hidden="1" x14ac:dyDescent="0.25"/>
    <row r="32391" hidden="1" x14ac:dyDescent="0.25"/>
    <row r="32392" hidden="1" x14ac:dyDescent="0.25"/>
    <row r="32393" hidden="1" x14ac:dyDescent="0.25"/>
    <row r="32394" hidden="1" x14ac:dyDescent="0.25"/>
    <row r="32395" hidden="1" x14ac:dyDescent="0.25"/>
    <row r="32396" hidden="1" x14ac:dyDescent="0.25"/>
    <row r="32397" hidden="1" x14ac:dyDescent="0.25"/>
    <row r="32398" hidden="1" x14ac:dyDescent="0.25"/>
    <row r="32399" hidden="1" x14ac:dyDescent="0.25"/>
    <row r="32400" hidden="1" x14ac:dyDescent="0.25"/>
    <row r="32401" hidden="1" x14ac:dyDescent="0.25"/>
    <row r="32402" hidden="1" x14ac:dyDescent="0.25"/>
    <row r="32403" hidden="1" x14ac:dyDescent="0.25"/>
    <row r="32404" hidden="1" x14ac:dyDescent="0.25"/>
    <row r="32405" hidden="1" x14ac:dyDescent="0.25"/>
    <row r="32406" hidden="1" x14ac:dyDescent="0.25"/>
    <row r="32407" hidden="1" x14ac:dyDescent="0.25"/>
    <row r="32408" hidden="1" x14ac:dyDescent="0.25"/>
    <row r="32409" hidden="1" x14ac:dyDescent="0.25"/>
    <row r="32410" hidden="1" x14ac:dyDescent="0.25"/>
    <row r="32411" hidden="1" x14ac:dyDescent="0.25"/>
    <row r="32412" hidden="1" x14ac:dyDescent="0.25"/>
    <row r="32413" hidden="1" x14ac:dyDescent="0.25"/>
    <row r="32414" hidden="1" x14ac:dyDescent="0.25"/>
    <row r="32415" hidden="1" x14ac:dyDescent="0.25"/>
    <row r="32416" hidden="1" x14ac:dyDescent="0.25"/>
    <row r="32417" hidden="1" x14ac:dyDescent="0.25"/>
    <row r="32418" hidden="1" x14ac:dyDescent="0.25"/>
    <row r="32419" hidden="1" x14ac:dyDescent="0.25"/>
    <row r="32420" hidden="1" x14ac:dyDescent="0.25"/>
    <row r="32421" hidden="1" x14ac:dyDescent="0.25"/>
    <row r="32422" hidden="1" x14ac:dyDescent="0.25"/>
    <row r="32423" hidden="1" x14ac:dyDescent="0.25"/>
    <row r="32424" hidden="1" x14ac:dyDescent="0.25"/>
    <row r="32425" hidden="1" x14ac:dyDescent="0.25"/>
    <row r="32426" hidden="1" x14ac:dyDescent="0.25"/>
    <row r="32427" hidden="1" x14ac:dyDescent="0.25"/>
    <row r="32428" hidden="1" x14ac:dyDescent="0.25"/>
    <row r="32429" hidden="1" x14ac:dyDescent="0.25"/>
    <row r="32430" hidden="1" x14ac:dyDescent="0.25"/>
    <row r="32431" hidden="1" x14ac:dyDescent="0.25"/>
    <row r="32432" hidden="1" x14ac:dyDescent="0.25"/>
    <row r="32433" hidden="1" x14ac:dyDescent="0.25"/>
    <row r="32434" hidden="1" x14ac:dyDescent="0.25"/>
    <row r="32435" hidden="1" x14ac:dyDescent="0.25"/>
    <row r="32436" hidden="1" x14ac:dyDescent="0.25"/>
    <row r="32437" hidden="1" x14ac:dyDescent="0.25"/>
    <row r="32438" hidden="1" x14ac:dyDescent="0.25"/>
    <row r="32439" hidden="1" x14ac:dyDescent="0.25"/>
    <row r="32440" hidden="1" x14ac:dyDescent="0.25"/>
    <row r="32441" hidden="1" x14ac:dyDescent="0.25"/>
    <row r="32442" hidden="1" x14ac:dyDescent="0.25"/>
    <row r="32443" hidden="1" x14ac:dyDescent="0.25"/>
    <row r="32444" hidden="1" x14ac:dyDescent="0.25"/>
    <row r="32445" hidden="1" x14ac:dyDescent="0.25"/>
    <row r="32446" hidden="1" x14ac:dyDescent="0.25"/>
    <row r="32447" hidden="1" x14ac:dyDescent="0.25"/>
    <row r="32448" hidden="1" x14ac:dyDescent="0.25"/>
    <row r="32449" hidden="1" x14ac:dyDescent="0.25"/>
    <row r="32450" hidden="1" x14ac:dyDescent="0.25"/>
    <row r="32451" hidden="1" x14ac:dyDescent="0.25"/>
    <row r="32452" hidden="1" x14ac:dyDescent="0.25"/>
    <row r="32453" hidden="1" x14ac:dyDescent="0.25"/>
    <row r="32454" hidden="1" x14ac:dyDescent="0.25"/>
    <row r="32455" hidden="1" x14ac:dyDescent="0.25"/>
    <row r="32456" hidden="1" x14ac:dyDescent="0.25"/>
    <row r="32457" hidden="1" x14ac:dyDescent="0.25"/>
    <row r="32458" hidden="1" x14ac:dyDescent="0.25"/>
    <row r="32459" hidden="1" x14ac:dyDescent="0.25"/>
    <row r="32460" hidden="1" x14ac:dyDescent="0.25"/>
    <row r="32461" hidden="1" x14ac:dyDescent="0.25"/>
    <row r="32462" hidden="1" x14ac:dyDescent="0.25"/>
    <row r="32463" hidden="1" x14ac:dyDescent="0.25"/>
    <row r="32464" hidden="1" x14ac:dyDescent="0.25"/>
    <row r="32465" hidden="1" x14ac:dyDescent="0.25"/>
    <row r="32466" hidden="1" x14ac:dyDescent="0.25"/>
    <row r="32467" hidden="1" x14ac:dyDescent="0.25"/>
    <row r="32468" hidden="1" x14ac:dyDescent="0.25"/>
    <row r="32469" hidden="1" x14ac:dyDescent="0.25"/>
    <row r="32470" hidden="1" x14ac:dyDescent="0.25"/>
    <row r="32471" hidden="1" x14ac:dyDescent="0.25"/>
    <row r="32472" hidden="1" x14ac:dyDescent="0.25"/>
    <row r="32473" hidden="1" x14ac:dyDescent="0.25"/>
    <row r="32474" hidden="1" x14ac:dyDescent="0.25"/>
    <row r="32475" hidden="1" x14ac:dyDescent="0.25"/>
    <row r="32476" hidden="1" x14ac:dyDescent="0.25"/>
    <row r="32477" hidden="1" x14ac:dyDescent="0.25"/>
    <row r="32478" hidden="1" x14ac:dyDescent="0.25"/>
    <row r="32479" hidden="1" x14ac:dyDescent="0.25"/>
    <row r="32480" hidden="1" x14ac:dyDescent="0.25"/>
    <row r="32481" hidden="1" x14ac:dyDescent="0.25"/>
    <row r="32482" hidden="1" x14ac:dyDescent="0.25"/>
    <row r="32483" hidden="1" x14ac:dyDescent="0.25"/>
    <row r="32484" hidden="1" x14ac:dyDescent="0.25"/>
    <row r="32485" hidden="1" x14ac:dyDescent="0.25"/>
    <row r="32486" hidden="1" x14ac:dyDescent="0.25"/>
    <row r="32487" hidden="1" x14ac:dyDescent="0.25"/>
    <row r="32488" hidden="1" x14ac:dyDescent="0.25"/>
    <row r="32489" hidden="1" x14ac:dyDescent="0.25"/>
    <row r="32490" hidden="1" x14ac:dyDescent="0.25"/>
    <row r="32491" hidden="1" x14ac:dyDescent="0.25"/>
    <row r="32492" hidden="1" x14ac:dyDescent="0.25"/>
    <row r="32493" hidden="1" x14ac:dyDescent="0.25"/>
    <row r="32494" hidden="1" x14ac:dyDescent="0.25"/>
    <row r="32495" hidden="1" x14ac:dyDescent="0.25"/>
    <row r="32496" hidden="1" x14ac:dyDescent="0.25"/>
    <row r="32497" hidden="1" x14ac:dyDescent="0.25"/>
    <row r="32498" hidden="1" x14ac:dyDescent="0.25"/>
    <row r="32499" hidden="1" x14ac:dyDescent="0.25"/>
    <row r="32500" hidden="1" x14ac:dyDescent="0.25"/>
    <row r="32501" hidden="1" x14ac:dyDescent="0.25"/>
    <row r="32502" hidden="1" x14ac:dyDescent="0.25"/>
    <row r="32503" hidden="1" x14ac:dyDescent="0.25"/>
    <row r="32504" hidden="1" x14ac:dyDescent="0.25"/>
    <row r="32505" hidden="1" x14ac:dyDescent="0.25"/>
    <row r="32506" hidden="1" x14ac:dyDescent="0.25"/>
    <row r="32507" hidden="1" x14ac:dyDescent="0.25"/>
    <row r="32508" hidden="1" x14ac:dyDescent="0.25"/>
    <row r="32509" hidden="1" x14ac:dyDescent="0.25"/>
    <row r="32510" hidden="1" x14ac:dyDescent="0.25"/>
    <row r="32511" hidden="1" x14ac:dyDescent="0.25"/>
    <row r="32512" hidden="1" x14ac:dyDescent="0.25"/>
    <row r="32513" hidden="1" x14ac:dyDescent="0.25"/>
    <row r="32514" hidden="1" x14ac:dyDescent="0.25"/>
    <row r="32515" hidden="1" x14ac:dyDescent="0.25"/>
    <row r="32516" hidden="1" x14ac:dyDescent="0.25"/>
    <row r="32517" hidden="1" x14ac:dyDescent="0.25"/>
    <row r="32518" hidden="1" x14ac:dyDescent="0.25"/>
    <row r="32519" hidden="1" x14ac:dyDescent="0.25"/>
    <row r="32520" hidden="1" x14ac:dyDescent="0.25"/>
    <row r="32521" hidden="1" x14ac:dyDescent="0.25"/>
    <row r="32522" hidden="1" x14ac:dyDescent="0.25"/>
    <row r="32523" hidden="1" x14ac:dyDescent="0.25"/>
    <row r="32524" hidden="1" x14ac:dyDescent="0.25"/>
    <row r="32525" hidden="1" x14ac:dyDescent="0.25"/>
    <row r="32526" hidden="1" x14ac:dyDescent="0.25"/>
    <row r="32527" hidden="1" x14ac:dyDescent="0.25"/>
    <row r="32528" hidden="1" x14ac:dyDescent="0.25"/>
    <row r="32529" hidden="1" x14ac:dyDescent="0.25"/>
    <row r="32530" hidden="1" x14ac:dyDescent="0.25"/>
    <row r="32531" hidden="1" x14ac:dyDescent="0.25"/>
    <row r="32532" hidden="1" x14ac:dyDescent="0.25"/>
    <row r="32533" hidden="1" x14ac:dyDescent="0.25"/>
    <row r="32534" hidden="1" x14ac:dyDescent="0.25"/>
    <row r="32535" hidden="1" x14ac:dyDescent="0.25"/>
    <row r="32536" hidden="1" x14ac:dyDescent="0.25"/>
    <row r="32537" hidden="1" x14ac:dyDescent="0.25"/>
    <row r="32538" hidden="1" x14ac:dyDescent="0.25"/>
    <row r="32539" hidden="1" x14ac:dyDescent="0.25"/>
    <row r="32540" hidden="1" x14ac:dyDescent="0.25"/>
    <row r="32541" hidden="1" x14ac:dyDescent="0.25"/>
    <row r="32542" hidden="1" x14ac:dyDescent="0.25"/>
    <row r="32543" hidden="1" x14ac:dyDescent="0.25"/>
    <row r="32544" hidden="1" x14ac:dyDescent="0.25"/>
    <row r="32545" hidden="1" x14ac:dyDescent="0.25"/>
    <row r="32546" hidden="1" x14ac:dyDescent="0.25"/>
    <row r="32547" hidden="1" x14ac:dyDescent="0.25"/>
    <row r="32548" hidden="1" x14ac:dyDescent="0.25"/>
    <row r="32549" hidden="1" x14ac:dyDescent="0.25"/>
    <row r="32550" hidden="1" x14ac:dyDescent="0.25"/>
    <row r="32551" hidden="1" x14ac:dyDescent="0.25"/>
    <row r="32552" hidden="1" x14ac:dyDescent="0.25"/>
    <row r="32553" hidden="1" x14ac:dyDescent="0.25"/>
    <row r="32554" hidden="1" x14ac:dyDescent="0.25"/>
    <row r="32555" hidden="1" x14ac:dyDescent="0.25"/>
    <row r="32556" hidden="1" x14ac:dyDescent="0.25"/>
    <row r="32557" hidden="1" x14ac:dyDescent="0.25"/>
    <row r="32558" hidden="1" x14ac:dyDescent="0.25"/>
    <row r="32559" hidden="1" x14ac:dyDescent="0.25"/>
    <row r="32560" hidden="1" x14ac:dyDescent="0.25"/>
    <row r="32561" hidden="1" x14ac:dyDescent="0.25"/>
    <row r="32562" hidden="1" x14ac:dyDescent="0.25"/>
    <row r="32563" hidden="1" x14ac:dyDescent="0.25"/>
    <row r="32564" hidden="1" x14ac:dyDescent="0.25"/>
    <row r="32565" hidden="1" x14ac:dyDescent="0.25"/>
    <row r="32566" hidden="1" x14ac:dyDescent="0.25"/>
    <row r="32567" hidden="1" x14ac:dyDescent="0.25"/>
    <row r="32568" hidden="1" x14ac:dyDescent="0.25"/>
    <row r="32569" hidden="1" x14ac:dyDescent="0.25"/>
    <row r="32570" hidden="1" x14ac:dyDescent="0.25"/>
    <row r="32571" hidden="1" x14ac:dyDescent="0.25"/>
    <row r="32572" hidden="1" x14ac:dyDescent="0.25"/>
    <row r="32573" hidden="1" x14ac:dyDescent="0.25"/>
    <row r="32574" hidden="1" x14ac:dyDescent="0.25"/>
    <row r="32575" hidden="1" x14ac:dyDescent="0.25"/>
    <row r="32576" hidden="1" x14ac:dyDescent="0.25"/>
    <row r="32577" hidden="1" x14ac:dyDescent="0.25"/>
    <row r="32578" hidden="1" x14ac:dyDescent="0.25"/>
    <row r="32579" hidden="1" x14ac:dyDescent="0.25"/>
    <row r="32580" hidden="1" x14ac:dyDescent="0.25"/>
    <row r="32581" hidden="1" x14ac:dyDescent="0.25"/>
    <row r="32582" hidden="1" x14ac:dyDescent="0.25"/>
    <row r="32583" hidden="1" x14ac:dyDescent="0.25"/>
    <row r="32584" hidden="1" x14ac:dyDescent="0.25"/>
    <row r="32585" hidden="1" x14ac:dyDescent="0.25"/>
    <row r="32586" hidden="1" x14ac:dyDescent="0.25"/>
    <row r="32587" hidden="1" x14ac:dyDescent="0.25"/>
    <row r="32588" hidden="1" x14ac:dyDescent="0.25"/>
    <row r="32589" hidden="1" x14ac:dyDescent="0.25"/>
    <row r="32590" hidden="1" x14ac:dyDescent="0.25"/>
    <row r="32591" ht="30" hidden="1" customHeight="1" x14ac:dyDescent="0.25"/>
    <row r="32592" hidden="1" x14ac:dyDescent="0.25"/>
    <row r="32593" hidden="1" x14ac:dyDescent="0.25"/>
    <row r="32594" hidden="1" x14ac:dyDescent="0.25"/>
    <row r="32595" hidden="1" x14ac:dyDescent="0.25"/>
    <row r="32596" hidden="1" x14ac:dyDescent="0.25"/>
    <row r="32597" hidden="1" x14ac:dyDescent="0.25"/>
    <row r="32598" hidden="1" x14ac:dyDescent="0.25"/>
    <row r="32599" hidden="1" x14ac:dyDescent="0.25"/>
    <row r="32600" hidden="1" x14ac:dyDescent="0.25"/>
    <row r="32601" hidden="1" x14ac:dyDescent="0.25"/>
    <row r="32602" hidden="1" x14ac:dyDescent="0.25"/>
    <row r="32603" hidden="1" x14ac:dyDescent="0.25"/>
    <row r="32604" hidden="1" x14ac:dyDescent="0.25"/>
    <row r="32605" hidden="1" x14ac:dyDescent="0.25"/>
    <row r="32606" hidden="1" x14ac:dyDescent="0.25"/>
    <row r="32607" hidden="1" x14ac:dyDescent="0.25"/>
    <row r="32608" hidden="1" x14ac:dyDescent="0.25"/>
    <row r="32609" hidden="1" x14ac:dyDescent="0.25"/>
    <row r="32610" hidden="1" x14ac:dyDescent="0.25"/>
    <row r="32611" hidden="1" x14ac:dyDescent="0.25"/>
    <row r="32612" hidden="1" x14ac:dyDescent="0.25"/>
    <row r="32613" hidden="1" x14ac:dyDescent="0.25"/>
    <row r="32614" hidden="1" x14ac:dyDescent="0.25"/>
    <row r="32615" hidden="1" x14ac:dyDescent="0.25"/>
    <row r="32616" hidden="1" x14ac:dyDescent="0.25"/>
    <row r="32617" hidden="1" x14ac:dyDescent="0.25"/>
    <row r="32618" hidden="1" x14ac:dyDescent="0.25"/>
    <row r="32619" hidden="1" x14ac:dyDescent="0.25"/>
    <row r="32620" hidden="1" x14ac:dyDescent="0.25"/>
    <row r="32621" hidden="1" x14ac:dyDescent="0.25"/>
    <row r="32622" hidden="1" x14ac:dyDescent="0.25"/>
    <row r="32623" hidden="1" x14ac:dyDescent="0.25"/>
    <row r="32624" hidden="1" x14ac:dyDescent="0.25"/>
    <row r="32625" hidden="1" x14ac:dyDescent="0.25"/>
    <row r="32626" hidden="1" x14ac:dyDescent="0.25"/>
    <row r="32627" hidden="1" x14ac:dyDescent="0.25"/>
    <row r="32628" hidden="1" x14ac:dyDescent="0.25"/>
    <row r="32629" hidden="1" x14ac:dyDescent="0.25"/>
    <row r="32630" hidden="1" x14ac:dyDescent="0.25"/>
    <row r="32631" hidden="1" x14ac:dyDescent="0.25"/>
    <row r="32632" hidden="1" x14ac:dyDescent="0.25"/>
    <row r="32633" hidden="1" x14ac:dyDescent="0.25"/>
    <row r="32634" hidden="1" x14ac:dyDescent="0.25"/>
    <row r="32635" hidden="1" x14ac:dyDescent="0.25"/>
    <row r="32636" hidden="1" x14ac:dyDescent="0.25"/>
    <row r="32637" hidden="1" x14ac:dyDescent="0.25"/>
    <row r="32638" hidden="1" x14ac:dyDescent="0.25"/>
    <row r="32639" hidden="1" x14ac:dyDescent="0.25"/>
    <row r="32640" hidden="1" x14ac:dyDescent="0.25"/>
    <row r="32641" hidden="1" x14ac:dyDescent="0.25"/>
    <row r="32642" hidden="1" x14ac:dyDescent="0.25"/>
    <row r="32643" hidden="1" x14ac:dyDescent="0.25"/>
    <row r="32644" hidden="1" x14ac:dyDescent="0.25"/>
    <row r="32645" hidden="1" x14ac:dyDescent="0.25"/>
    <row r="32646" hidden="1" x14ac:dyDescent="0.25"/>
    <row r="32647" hidden="1" x14ac:dyDescent="0.25"/>
    <row r="32648" hidden="1" x14ac:dyDescent="0.25"/>
    <row r="32649" hidden="1" x14ac:dyDescent="0.25"/>
    <row r="32650" hidden="1" x14ac:dyDescent="0.25"/>
    <row r="32651" hidden="1" x14ac:dyDescent="0.25"/>
    <row r="32652" hidden="1" x14ac:dyDescent="0.25"/>
    <row r="32653" hidden="1" x14ac:dyDescent="0.25"/>
    <row r="32654" hidden="1" x14ac:dyDescent="0.25"/>
    <row r="32655" hidden="1" x14ac:dyDescent="0.25"/>
    <row r="32656" hidden="1" x14ac:dyDescent="0.25"/>
    <row r="32657" hidden="1" x14ac:dyDescent="0.25"/>
    <row r="32658" hidden="1" x14ac:dyDescent="0.25"/>
    <row r="32659" hidden="1" x14ac:dyDescent="0.25"/>
    <row r="32660" hidden="1" x14ac:dyDescent="0.25"/>
    <row r="32661" hidden="1" x14ac:dyDescent="0.25"/>
    <row r="32662" hidden="1" x14ac:dyDescent="0.25"/>
    <row r="32663" hidden="1" x14ac:dyDescent="0.25"/>
    <row r="32664" hidden="1" x14ac:dyDescent="0.25"/>
    <row r="32665" hidden="1" x14ac:dyDescent="0.25"/>
    <row r="32666" hidden="1" x14ac:dyDescent="0.25"/>
    <row r="32667" hidden="1" x14ac:dyDescent="0.25"/>
    <row r="32668" hidden="1" x14ac:dyDescent="0.25"/>
    <row r="32669" hidden="1" x14ac:dyDescent="0.25"/>
    <row r="32670" hidden="1" x14ac:dyDescent="0.25"/>
    <row r="32671" hidden="1" x14ac:dyDescent="0.25"/>
    <row r="32672" hidden="1" x14ac:dyDescent="0.25"/>
    <row r="32673" hidden="1" x14ac:dyDescent="0.25"/>
    <row r="32674" hidden="1" x14ac:dyDescent="0.25"/>
    <row r="32675" hidden="1" x14ac:dyDescent="0.25"/>
    <row r="32676" hidden="1" x14ac:dyDescent="0.25"/>
    <row r="32677" hidden="1" x14ac:dyDescent="0.25"/>
    <row r="32678" hidden="1" x14ac:dyDescent="0.25"/>
    <row r="32679" hidden="1" x14ac:dyDescent="0.25"/>
    <row r="32680" hidden="1" x14ac:dyDescent="0.25"/>
    <row r="32681" hidden="1" x14ac:dyDescent="0.25"/>
    <row r="32682" hidden="1" x14ac:dyDescent="0.25"/>
    <row r="32683" hidden="1" x14ac:dyDescent="0.25"/>
    <row r="32684" hidden="1" x14ac:dyDescent="0.25"/>
    <row r="32685" hidden="1" x14ac:dyDescent="0.25"/>
    <row r="32686" hidden="1" x14ac:dyDescent="0.25"/>
    <row r="32687" hidden="1" x14ac:dyDescent="0.25"/>
    <row r="32688" hidden="1" x14ac:dyDescent="0.25"/>
    <row r="32689" hidden="1" x14ac:dyDescent="0.25"/>
    <row r="32690" hidden="1" x14ac:dyDescent="0.25"/>
    <row r="32691" hidden="1" x14ac:dyDescent="0.25"/>
    <row r="32692" hidden="1" x14ac:dyDescent="0.25"/>
    <row r="32693" hidden="1" x14ac:dyDescent="0.25"/>
    <row r="32694" hidden="1" x14ac:dyDescent="0.25"/>
    <row r="32695" hidden="1" x14ac:dyDescent="0.25"/>
    <row r="32696" hidden="1" x14ac:dyDescent="0.25"/>
    <row r="32697" hidden="1" x14ac:dyDescent="0.25"/>
    <row r="32698" hidden="1" x14ac:dyDescent="0.25"/>
    <row r="32699" hidden="1" x14ac:dyDescent="0.25"/>
    <row r="32700" hidden="1" x14ac:dyDescent="0.25"/>
    <row r="32701" hidden="1" x14ac:dyDescent="0.25"/>
    <row r="32702" hidden="1" x14ac:dyDescent="0.25"/>
    <row r="32703" hidden="1" x14ac:dyDescent="0.25"/>
    <row r="32704" hidden="1" x14ac:dyDescent="0.25"/>
    <row r="32705" hidden="1" x14ac:dyDescent="0.25"/>
    <row r="32706" hidden="1" x14ac:dyDescent="0.25"/>
    <row r="32707" hidden="1" x14ac:dyDescent="0.25"/>
    <row r="32708" hidden="1" x14ac:dyDescent="0.25"/>
    <row r="32709" hidden="1" x14ac:dyDescent="0.25"/>
    <row r="32710" hidden="1" x14ac:dyDescent="0.25"/>
    <row r="32711" hidden="1" x14ac:dyDescent="0.25"/>
    <row r="32712" hidden="1" x14ac:dyDescent="0.25"/>
    <row r="32713" hidden="1" x14ac:dyDescent="0.25"/>
    <row r="32714" hidden="1" x14ac:dyDescent="0.25"/>
    <row r="32715" hidden="1" x14ac:dyDescent="0.25"/>
    <row r="32716" hidden="1" x14ac:dyDescent="0.25"/>
    <row r="32717" hidden="1" x14ac:dyDescent="0.25"/>
    <row r="32718" hidden="1" x14ac:dyDescent="0.25"/>
    <row r="32719" hidden="1" x14ac:dyDescent="0.25"/>
    <row r="32720" hidden="1" x14ac:dyDescent="0.25"/>
    <row r="32721" hidden="1" x14ac:dyDescent="0.25"/>
    <row r="32722" hidden="1" x14ac:dyDescent="0.25"/>
    <row r="32723" hidden="1" x14ac:dyDescent="0.25"/>
    <row r="32724" hidden="1" x14ac:dyDescent="0.25"/>
    <row r="32725" hidden="1" x14ac:dyDescent="0.25"/>
    <row r="32726" hidden="1" x14ac:dyDescent="0.25"/>
    <row r="32727" hidden="1" x14ac:dyDescent="0.25"/>
    <row r="32728" hidden="1" x14ac:dyDescent="0.25"/>
    <row r="32729" hidden="1" x14ac:dyDescent="0.25"/>
    <row r="32730" hidden="1" x14ac:dyDescent="0.25"/>
    <row r="32731" hidden="1" x14ac:dyDescent="0.25"/>
    <row r="32732" hidden="1" x14ac:dyDescent="0.25"/>
    <row r="32733" hidden="1" x14ac:dyDescent="0.25"/>
    <row r="32734" hidden="1" x14ac:dyDescent="0.25"/>
    <row r="32735" hidden="1" x14ac:dyDescent="0.25"/>
    <row r="32736" hidden="1" x14ac:dyDescent="0.25"/>
    <row r="32737" hidden="1" x14ac:dyDescent="0.25"/>
    <row r="32738" hidden="1" x14ac:dyDescent="0.25"/>
    <row r="32739" hidden="1" x14ac:dyDescent="0.25"/>
    <row r="32740" hidden="1" x14ac:dyDescent="0.25"/>
    <row r="32741" hidden="1" x14ac:dyDescent="0.25"/>
    <row r="32742" hidden="1" x14ac:dyDescent="0.25"/>
    <row r="32743" hidden="1" x14ac:dyDescent="0.25"/>
    <row r="32744" hidden="1" x14ac:dyDescent="0.25"/>
    <row r="32745" hidden="1" x14ac:dyDescent="0.25"/>
    <row r="32746" hidden="1" x14ac:dyDescent="0.25"/>
    <row r="32747" hidden="1" x14ac:dyDescent="0.25"/>
    <row r="32748" hidden="1" x14ac:dyDescent="0.25"/>
    <row r="32749" hidden="1" x14ac:dyDescent="0.25"/>
    <row r="32750" hidden="1" x14ac:dyDescent="0.25"/>
    <row r="32751" hidden="1" x14ac:dyDescent="0.25"/>
    <row r="32752" hidden="1" x14ac:dyDescent="0.25"/>
    <row r="32753" hidden="1" x14ac:dyDescent="0.25"/>
    <row r="32754" hidden="1" x14ac:dyDescent="0.25"/>
    <row r="32755" hidden="1" x14ac:dyDescent="0.25"/>
    <row r="32756" hidden="1" x14ac:dyDescent="0.25"/>
    <row r="32757" hidden="1" x14ac:dyDescent="0.25"/>
    <row r="32758" hidden="1" x14ac:dyDescent="0.25"/>
    <row r="32759" hidden="1" x14ac:dyDescent="0.25"/>
    <row r="32760" hidden="1" x14ac:dyDescent="0.25"/>
    <row r="32761" hidden="1" x14ac:dyDescent="0.25"/>
    <row r="32762" hidden="1" x14ac:dyDescent="0.25"/>
    <row r="32763" hidden="1" x14ac:dyDescent="0.25"/>
    <row r="32764" hidden="1" x14ac:dyDescent="0.25"/>
    <row r="32765" hidden="1" x14ac:dyDescent="0.25"/>
    <row r="32766" hidden="1" x14ac:dyDescent="0.25"/>
    <row r="32767" hidden="1" x14ac:dyDescent="0.25"/>
    <row r="32768" hidden="1" x14ac:dyDescent="0.25"/>
    <row r="32769" hidden="1" x14ac:dyDescent="0.25"/>
    <row r="32770" hidden="1" x14ac:dyDescent="0.25"/>
    <row r="32771" hidden="1" x14ac:dyDescent="0.25"/>
    <row r="32772" hidden="1" x14ac:dyDescent="0.25"/>
    <row r="32773" hidden="1" x14ac:dyDescent="0.25"/>
    <row r="32774" hidden="1" x14ac:dyDescent="0.25"/>
    <row r="32775" hidden="1" x14ac:dyDescent="0.25"/>
    <row r="32776" hidden="1" x14ac:dyDescent="0.25"/>
    <row r="32777" hidden="1" x14ac:dyDescent="0.25"/>
    <row r="32778" hidden="1" x14ac:dyDescent="0.25"/>
    <row r="32779" hidden="1" x14ac:dyDescent="0.25"/>
    <row r="32780" hidden="1" x14ac:dyDescent="0.25"/>
    <row r="32781" hidden="1" x14ac:dyDescent="0.25"/>
    <row r="32782" hidden="1" x14ac:dyDescent="0.25"/>
    <row r="32783" hidden="1" x14ac:dyDescent="0.25"/>
    <row r="32784" hidden="1" x14ac:dyDescent="0.25"/>
    <row r="32785" hidden="1" x14ac:dyDescent="0.25"/>
    <row r="32786" hidden="1" x14ac:dyDescent="0.25"/>
    <row r="32787" hidden="1" x14ac:dyDescent="0.25"/>
    <row r="32788" hidden="1" x14ac:dyDescent="0.25"/>
    <row r="32789" hidden="1" x14ac:dyDescent="0.25"/>
    <row r="32790" hidden="1" x14ac:dyDescent="0.25"/>
    <row r="32791" hidden="1" x14ac:dyDescent="0.25"/>
    <row r="32792" hidden="1" x14ac:dyDescent="0.25"/>
    <row r="32793" hidden="1" x14ac:dyDescent="0.25"/>
    <row r="32794" hidden="1" x14ac:dyDescent="0.25"/>
    <row r="32795" hidden="1" x14ac:dyDescent="0.25"/>
    <row r="32796" hidden="1" x14ac:dyDescent="0.25"/>
    <row r="32797" hidden="1" x14ac:dyDescent="0.25"/>
    <row r="32798" hidden="1" x14ac:dyDescent="0.25"/>
    <row r="32799" hidden="1" x14ac:dyDescent="0.25"/>
    <row r="32800" hidden="1" x14ac:dyDescent="0.25"/>
    <row r="32801" hidden="1" x14ac:dyDescent="0.25"/>
    <row r="32802" hidden="1" x14ac:dyDescent="0.25"/>
    <row r="32803" hidden="1" x14ac:dyDescent="0.25"/>
    <row r="32804" hidden="1" x14ac:dyDescent="0.25"/>
    <row r="32805" hidden="1" x14ac:dyDescent="0.25"/>
    <row r="32806" hidden="1" x14ac:dyDescent="0.25"/>
    <row r="32807" hidden="1" x14ac:dyDescent="0.25"/>
    <row r="32808" hidden="1" x14ac:dyDescent="0.25"/>
    <row r="32809" hidden="1" x14ac:dyDescent="0.25"/>
    <row r="32810" hidden="1" x14ac:dyDescent="0.25"/>
    <row r="32811" hidden="1" x14ac:dyDescent="0.25"/>
    <row r="32812" hidden="1" x14ac:dyDescent="0.25"/>
    <row r="32813" hidden="1" x14ac:dyDescent="0.25"/>
    <row r="32814" hidden="1" x14ac:dyDescent="0.25"/>
    <row r="32815" hidden="1" x14ac:dyDescent="0.25"/>
    <row r="32816" hidden="1" x14ac:dyDescent="0.25"/>
    <row r="32817" hidden="1" x14ac:dyDescent="0.25"/>
    <row r="32818" hidden="1" x14ac:dyDescent="0.25"/>
    <row r="32819" hidden="1" x14ac:dyDescent="0.25"/>
    <row r="32820" hidden="1" x14ac:dyDescent="0.25"/>
    <row r="32821" hidden="1" x14ac:dyDescent="0.25"/>
    <row r="32822" hidden="1" x14ac:dyDescent="0.25"/>
    <row r="32823" hidden="1" x14ac:dyDescent="0.25"/>
    <row r="32824" hidden="1" x14ac:dyDescent="0.25"/>
    <row r="32825" hidden="1" x14ac:dyDescent="0.25"/>
    <row r="32826" hidden="1" x14ac:dyDescent="0.25"/>
    <row r="32827" hidden="1" x14ac:dyDescent="0.25"/>
    <row r="32828" hidden="1" x14ac:dyDescent="0.25"/>
    <row r="32829" hidden="1" x14ac:dyDescent="0.25"/>
    <row r="32830" hidden="1" x14ac:dyDescent="0.25"/>
    <row r="32831" hidden="1" x14ac:dyDescent="0.25"/>
    <row r="32832" hidden="1" x14ac:dyDescent="0.25"/>
    <row r="32833" hidden="1" x14ac:dyDescent="0.25"/>
    <row r="32834" hidden="1" x14ac:dyDescent="0.25"/>
    <row r="32835" hidden="1" x14ac:dyDescent="0.25"/>
    <row r="32836" hidden="1" x14ac:dyDescent="0.25"/>
    <row r="32837" hidden="1" x14ac:dyDescent="0.25"/>
    <row r="32838" hidden="1" x14ac:dyDescent="0.25"/>
    <row r="32839" hidden="1" x14ac:dyDescent="0.25"/>
    <row r="32840" hidden="1" x14ac:dyDescent="0.25"/>
    <row r="32841" hidden="1" x14ac:dyDescent="0.25"/>
    <row r="32842" hidden="1" x14ac:dyDescent="0.25"/>
    <row r="32843" hidden="1" x14ac:dyDescent="0.25"/>
    <row r="32844" hidden="1" x14ac:dyDescent="0.25"/>
    <row r="32845" hidden="1" x14ac:dyDescent="0.25"/>
    <row r="32846" hidden="1" x14ac:dyDescent="0.25"/>
    <row r="32847" hidden="1" x14ac:dyDescent="0.25"/>
    <row r="32848" hidden="1" x14ac:dyDescent="0.25"/>
    <row r="32849" hidden="1" x14ac:dyDescent="0.25"/>
    <row r="32850" hidden="1" x14ac:dyDescent="0.25"/>
    <row r="32851" hidden="1" x14ac:dyDescent="0.25"/>
    <row r="32852" hidden="1" x14ac:dyDescent="0.25"/>
    <row r="32853" hidden="1" x14ac:dyDescent="0.25"/>
    <row r="32854" hidden="1" x14ac:dyDescent="0.25"/>
    <row r="32855" hidden="1" x14ac:dyDescent="0.25"/>
    <row r="32856" hidden="1" x14ac:dyDescent="0.25"/>
    <row r="32857" hidden="1" x14ac:dyDescent="0.25"/>
    <row r="32858" hidden="1" x14ac:dyDescent="0.25"/>
    <row r="32859" hidden="1" x14ac:dyDescent="0.25"/>
    <row r="32860" hidden="1" x14ac:dyDescent="0.25"/>
    <row r="32861" hidden="1" x14ac:dyDescent="0.25"/>
    <row r="32862" hidden="1" x14ac:dyDescent="0.25"/>
    <row r="32863" hidden="1" x14ac:dyDescent="0.25"/>
    <row r="32864" hidden="1" x14ac:dyDescent="0.25"/>
    <row r="32865" hidden="1" x14ac:dyDescent="0.25"/>
    <row r="32866" hidden="1" x14ac:dyDescent="0.25"/>
    <row r="32867" hidden="1" x14ac:dyDescent="0.25"/>
    <row r="32868" hidden="1" x14ac:dyDescent="0.25"/>
    <row r="32869" hidden="1" x14ac:dyDescent="0.25"/>
    <row r="32870" hidden="1" x14ac:dyDescent="0.25"/>
    <row r="32871" hidden="1" x14ac:dyDescent="0.25"/>
    <row r="32872" hidden="1" x14ac:dyDescent="0.25"/>
    <row r="32873" hidden="1" x14ac:dyDescent="0.25"/>
    <row r="32874" hidden="1" x14ac:dyDescent="0.25"/>
    <row r="32875" hidden="1" x14ac:dyDescent="0.25"/>
    <row r="32876" hidden="1" x14ac:dyDescent="0.25"/>
    <row r="32877" hidden="1" x14ac:dyDescent="0.25"/>
    <row r="32878" hidden="1" x14ac:dyDescent="0.25"/>
    <row r="32879" hidden="1" x14ac:dyDescent="0.25"/>
    <row r="32880" hidden="1" x14ac:dyDescent="0.25"/>
    <row r="32881" hidden="1" x14ac:dyDescent="0.25"/>
    <row r="32882" hidden="1" x14ac:dyDescent="0.25"/>
    <row r="32883" hidden="1" x14ac:dyDescent="0.25"/>
    <row r="32884" hidden="1" x14ac:dyDescent="0.25"/>
    <row r="32885" hidden="1" x14ac:dyDescent="0.25"/>
    <row r="32886" hidden="1" x14ac:dyDescent="0.25"/>
    <row r="32887" hidden="1" x14ac:dyDescent="0.25"/>
    <row r="32888" hidden="1" x14ac:dyDescent="0.25"/>
    <row r="32889" hidden="1" x14ac:dyDescent="0.25"/>
    <row r="32890" hidden="1" x14ac:dyDescent="0.25"/>
    <row r="32891" hidden="1" x14ac:dyDescent="0.25"/>
    <row r="32892" hidden="1" x14ac:dyDescent="0.25"/>
    <row r="32893" hidden="1" x14ac:dyDescent="0.25"/>
    <row r="32894" hidden="1" x14ac:dyDescent="0.25"/>
    <row r="32895" hidden="1" x14ac:dyDescent="0.25"/>
    <row r="32896" hidden="1" x14ac:dyDescent="0.25"/>
    <row r="32897" hidden="1" x14ac:dyDescent="0.25"/>
    <row r="32898" hidden="1" x14ac:dyDescent="0.25"/>
    <row r="32899" hidden="1" x14ac:dyDescent="0.25"/>
    <row r="32900" hidden="1" x14ac:dyDescent="0.25"/>
    <row r="32901" hidden="1" x14ac:dyDescent="0.25"/>
    <row r="32902" hidden="1" x14ac:dyDescent="0.25"/>
    <row r="32903" hidden="1" x14ac:dyDescent="0.25"/>
    <row r="32904" hidden="1" x14ac:dyDescent="0.25"/>
    <row r="32905" hidden="1" x14ac:dyDescent="0.25"/>
    <row r="32906" hidden="1" x14ac:dyDescent="0.25"/>
    <row r="32907" hidden="1" x14ac:dyDescent="0.25"/>
    <row r="32908" hidden="1" x14ac:dyDescent="0.25"/>
    <row r="32909" hidden="1" x14ac:dyDescent="0.25"/>
    <row r="32910" hidden="1" x14ac:dyDescent="0.25"/>
    <row r="32911" hidden="1" x14ac:dyDescent="0.25"/>
    <row r="32912" hidden="1" x14ac:dyDescent="0.25"/>
    <row r="32913" hidden="1" x14ac:dyDescent="0.25"/>
    <row r="32914" hidden="1" x14ac:dyDescent="0.25"/>
    <row r="32915" hidden="1" x14ac:dyDescent="0.25"/>
    <row r="32916" hidden="1" x14ac:dyDescent="0.25"/>
    <row r="32917" hidden="1" x14ac:dyDescent="0.25"/>
    <row r="32918" hidden="1" x14ac:dyDescent="0.25"/>
    <row r="32919" hidden="1" x14ac:dyDescent="0.25"/>
    <row r="32920" hidden="1" x14ac:dyDescent="0.25"/>
    <row r="32921" hidden="1" x14ac:dyDescent="0.25"/>
    <row r="32922" hidden="1" x14ac:dyDescent="0.25"/>
    <row r="32923" hidden="1" x14ac:dyDescent="0.25"/>
    <row r="32924" hidden="1" x14ac:dyDescent="0.25"/>
    <row r="32925" hidden="1" x14ac:dyDescent="0.25"/>
    <row r="32926" hidden="1" x14ac:dyDescent="0.25"/>
    <row r="32927" hidden="1" x14ac:dyDescent="0.25"/>
    <row r="32928" hidden="1" x14ac:dyDescent="0.25"/>
    <row r="32929" hidden="1" x14ac:dyDescent="0.25"/>
    <row r="32930" hidden="1" x14ac:dyDescent="0.25"/>
    <row r="32931" hidden="1" x14ac:dyDescent="0.25"/>
    <row r="32932" hidden="1" x14ac:dyDescent="0.25"/>
    <row r="32933" hidden="1" x14ac:dyDescent="0.25"/>
    <row r="32934" hidden="1" x14ac:dyDescent="0.25"/>
    <row r="32935" hidden="1" x14ac:dyDescent="0.25"/>
    <row r="32936" hidden="1" x14ac:dyDescent="0.25"/>
    <row r="32937" hidden="1" x14ac:dyDescent="0.25"/>
    <row r="32938" hidden="1" x14ac:dyDescent="0.25"/>
    <row r="32939" hidden="1" x14ac:dyDescent="0.25"/>
    <row r="32940" hidden="1" x14ac:dyDescent="0.25"/>
    <row r="32941" hidden="1" x14ac:dyDescent="0.25"/>
    <row r="32942" hidden="1" x14ac:dyDescent="0.25"/>
    <row r="32943" hidden="1" x14ac:dyDescent="0.25"/>
    <row r="32944" hidden="1" x14ac:dyDescent="0.25"/>
    <row r="32945" hidden="1" x14ac:dyDescent="0.25"/>
    <row r="32946" hidden="1" x14ac:dyDescent="0.25"/>
    <row r="32947" hidden="1" x14ac:dyDescent="0.25"/>
    <row r="32948" hidden="1" x14ac:dyDescent="0.25"/>
    <row r="32949" hidden="1" x14ac:dyDescent="0.25"/>
    <row r="32950" hidden="1" x14ac:dyDescent="0.25"/>
    <row r="32951" hidden="1" x14ac:dyDescent="0.25"/>
    <row r="32952" hidden="1" x14ac:dyDescent="0.25"/>
    <row r="32953" hidden="1" x14ac:dyDescent="0.25"/>
    <row r="32954" hidden="1" x14ac:dyDescent="0.25"/>
    <row r="32955" hidden="1" x14ac:dyDescent="0.25"/>
    <row r="32956" hidden="1" x14ac:dyDescent="0.25"/>
    <row r="32957" hidden="1" x14ac:dyDescent="0.25"/>
    <row r="32958" hidden="1" x14ac:dyDescent="0.25"/>
    <row r="32959" hidden="1" x14ac:dyDescent="0.25"/>
    <row r="32960" hidden="1" x14ac:dyDescent="0.25"/>
    <row r="32961" hidden="1" x14ac:dyDescent="0.25"/>
    <row r="32962" hidden="1" x14ac:dyDescent="0.25"/>
    <row r="32963" hidden="1" x14ac:dyDescent="0.25"/>
    <row r="32964" hidden="1" x14ac:dyDescent="0.25"/>
    <row r="32965" hidden="1" x14ac:dyDescent="0.25"/>
    <row r="32966" hidden="1" x14ac:dyDescent="0.25"/>
    <row r="32967" hidden="1" x14ac:dyDescent="0.25"/>
    <row r="32968" hidden="1" x14ac:dyDescent="0.25"/>
    <row r="32969" hidden="1" x14ac:dyDescent="0.25"/>
    <row r="32970" hidden="1" x14ac:dyDescent="0.25"/>
    <row r="32971" hidden="1" x14ac:dyDescent="0.25"/>
    <row r="32972" hidden="1" x14ac:dyDescent="0.25"/>
    <row r="32973" hidden="1" x14ac:dyDescent="0.25"/>
    <row r="32974" hidden="1" x14ac:dyDescent="0.25"/>
    <row r="32975" hidden="1" x14ac:dyDescent="0.25"/>
    <row r="32976" hidden="1" x14ac:dyDescent="0.25"/>
    <row r="32977" hidden="1" x14ac:dyDescent="0.25"/>
    <row r="32978" hidden="1" x14ac:dyDescent="0.25"/>
    <row r="32979" hidden="1" x14ac:dyDescent="0.25"/>
    <row r="32980" hidden="1" x14ac:dyDescent="0.25"/>
    <row r="32981" hidden="1" x14ac:dyDescent="0.25"/>
    <row r="32982" hidden="1" x14ac:dyDescent="0.25"/>
    <row r="32983" hidden="1" x14ac:dyDescent="0.25"/>
    <row r="32984" hidden="1" x14ac:dyDescent="0.25"/>
    <row r="32985" hidden="1" x14ac:dyDescent="0.25"/>
    <row r="32986" hidden="1" x14ac:dyDescent="0.25"/>
    <row r="32987" hidden="1" x14ac:dyDescent="0.25"/>
    <row r="32988" hidden="1" x14ac:dyDescent="0.25"/>
    <row r="32989" hidden="1" x14ac:dyDescent="0.25"/>
    <row r="32990" hidden="1" x14ac:dyDescent="0.25"/>
    <row r="32991" hidden="1" x14ac:dyDescent="0.25"/>
    <row r="32992" hidden="1" x14ac:dyDescent="0.25"/>
    <row r="32993" hidden="1" x14ac:dyDescent="0.25"/>
    <row r="32994" hidden="1" x14ac:dyDescent="0.25"/>
    <row r="32995" hidden="1" x14ac:dyDescent="0.25"/>
    <row r="32996" hidden="1" x14ac:dyDescent="0.25"/>
    <row r="32997" hidden="1" x14ac:dyDescent="0.25"/>
    <row r="32998" hidden="1" x14ac:dyDescent="0.25"/>
    <row r="32999" hidden="1" x14ac:dyDescent="0.25"/>
    <row r="33000" hidden="1" x14ac:dyDescent="0.25"/>
    <row r="33001" hidden="1" x14ac:dyDescent="0.25"/>
    <row r="33002" hidden="1" x14ac:dyDescent="0.25"/>
    <row r="33003" hidden="1" x14ac:dyDescent="0.25"/>
    <row r="33004" hidden="1" x14ac:dyDescent="0.25"/>
    <row r="33005" hidden="1" x14ac:dyDescent="0.25"/>
    <row r="33006" hidden="1" x14ac:dyDescent="0.25"/>
    <row r="33007" ht="30" hidden="1" customHeight="1" x14ac:dyDescent="0.25"/>
    <row r="33008" hidden="1" x14ac:dyDescent="0.25"/>
    <row r="33009" hidden="1" x14ac:dyDescent="0.25"/>
    <row r="33010" hidden="1" x14ac:dyDescent="0.25"/>
    <row r="33011" hidden="1" x14ac:dyDescent="0.25"/>
    <row r="33012" hidden="1" x14ac:dyDescent="0.25"/>
    <row r="33013" hidden="1" x14ac:dyDescent="0.25"/>
    <row r="33014" hidden="1" x14ac:dyDescent="0.25"/>
    <row r="33015" hidden="1" x14ac:dyDescent="0.25"/>
    <row r="33016" hidden="1" x14ac:dyDescent="0.25"/>
    <row r="33017" hidden="1" x14ac:dyDescent="0.25"/>
    <row r="33018" hidden="1" x14ac:dyDescent="0.25"/>
    <row r="33019" hidden="1" x14ac:dyDescent="0.25"/>
    <row r="33020" hidden="1" x14ac:dyDescent="0.25"/>
    <row r="33021" hidden="1" x14ac:dyDescent="0.25"/>
    <row r="33022" hidden="1" x14ac:dyDescent="0.25"/>
    <row r="33023" hidden="1" x14ac:dyDescent="0.25"/>
    <row r="33024" hidden="1" x14ac:dyDescent="0.25"/>
    <row r="33025" hidden="1" x14ac:dyDescent="0.25"/>
    <row r="33026" hidden="1" x14ac:dyDescent="0.25"/>
    <row r="33027" hidden="1" x14ac:dyDescent="0.25"/>
    <row r="33028" hidden="1" x14ac:dyDescent="0.25"/>
    <row r="33029" hidden="1" x14ac:dyDescent="0.25"/>
    <row r="33030" hidden="1" x14ac:dyDescent="0.25"/>
    <row r="33031" hidden="1" x14ac:dyDescent="0.25"/>
    <row r="33032" hidden="1" x14ac:dyDescent="0.25"/>
    <row r="33033" hidden="1" x14ac:dyDescent="0.25"/>
    <row r="33034" hidden="1" x14ac:dyDescent="0.25"/>
    <row r="33035" hidden="1" x14ac:dyDescent="0.25"/>
    <row r="33036" hidden="1" x14ac:dyDescent="0.25"/>
    <row r="33037" hidden="1" x14ac:dyDescent="0.25"/>
    <row r="33038" hidden="1" x14ac:dyDescent="0.25"/>
    <row r="33039" hidden="1" x14ac:dyDescent="0.25"/>
    <row r="33040" hidden="1" x14ac:dyDescent="0.25"/>
    <row r="33041" hidden="1" x14ac:dyDescent="0.25"/>
    <row r="33042" hidden="1" x14ac:dyDescent="0.25"/>
    <row r="33043" hidden="1" x14ac:dyDescent="0.25"/>
    <row r="33044" hidden="1" x14ac:dyDescent="0.25"/>
    <row r="33045" hidden="1" x14ac:dyDescent="0.25"/>
    <row r="33046" hidden="1" x14ac:dyDescent="0.25"/>
    <row r="33047" hidden="1" x14ac:dyDescent="0.25"/>
    <row r="33048" hidden="1" x14ac:dyDescent="0.25"/>
    <row r="33049" hidden="1" x14ac:dyDescent="0.25"/>
    <row r="33050" hidden="1" x14ac:dyDescent="0.25"/>
    <row r="33051" hidden="1" x14ac:dyDescent="0.25"/>
    <row r="33052" hidden="1" x14ac:dyDescent="0.25"/>
    <row r="33053" hidden="1" x14ac:dyDescent="0.25"/>
    <row r="33054" hidden="1" x14ac:dyDescent="0.25"/>
    <row r="33055" hidden="1" x14ac:dyDescent="0.25"/>
    <row r="33056" hidden="1" x14ac:dyDescent="0.25"/>
    <row r="33057" hidden="1" x14ac:dyDescent="0.25"/>
    <row r="33058" hidden="1" x14ac:dyDescent="0.25"/>
    <row r="33059" hidden="1" x14ac:dyDescent="0.25"/>
    <row r="33060" hidden="1" x14ac:dyDescent="0.25"/>
    <row r="33061" hidden="1" x14ac:dyDescent="0.25"/>
    <row r="33062" hidden="1" x14ac:dyDescent="0.25"/>
    <row r="33063" hidden="1" x14ac:dyDescent="0.25"/>
    <row r="33064" hidden="1" x14ac:dyDescent="0.25"/>
    <row r="33065" hidden="1" x14ac:dyDescent="0.25"/>
    <row r="33066" hidden="1" x14ac:dyDescent="0.25"/>
    <row r="33067" hidden="1" x14ac:dyDescent="0.25"/>
    <row r="33068" hidden="1" x14ac:dyDescent="0.25"/>
    <row r="33069" hidden="1" x14ac:dyDescent="0.25"/>
    <row r="33070" hidden="1" x14ac:dyDescent="0.25"/>
    <row r="33071" hidden="1" x14ac:dyDescent="0.25"/>
    <row r="33072" hidden="1" x14ac:dyDescent="0.25"/>
    <row r="33073" hidden="1" x14ac:dyDescent="0.25"/>
    <row r="33074" hidden="1" x14ac:dyDescent="0.25"/>
    <row r="33075" hidden="1" x14ac:dyDescent="0.25"/>
    <row r="33076" hidden="1" x14ac:dyDescent="0.25"/>
    <row r="33077" hidden="1" x14ac:dyDescent="0.25"/>
    <row r="33078" hidden="1" x14ac:dyDescent="0.25"/>
    <row r="33079" hidden="1" x14ac:dyDescent="0.25"/>
    <row r="33080" hidden="1" x14ac:dyDescent="0.25"/>
    <row r="33081" hidden="1" x14ac:dyDescent="0.25"/>
    <row r="33082" hidden="1" x14ac:dyDescent="0.25"/>
    <row r="33083" hidden="1" x14ac:dyDescent="0.25"/>
    <row r="33084" hidden="1" x14ac:dyDescent="0.25"/>
    <row r="33085" hidden="1" x14ac:dyDescent="0.25"/>
    <row r="33086" hidden="1" x14ac:dyDescent="0.25"/>
    <row r="33087" hidden="1" x14ac:dyDescent="0.25"/>
    <row r="33088" hidden="1" x14ac:dyDescent="0.25"/>
    <row r="33089" hidden="1" x14ac:dyDescent="0.25"/>
    <row r="33090" hidden="1" x14ac:dyDescent="0.25"/>
    <row r="33091" hidden="1" x14ac:dyDescent="0.25"/>
    <row r="33092" hidden="1" x14ac:dyDescent="0.25"/>
    <row r="33093" hidden="1" x14ac:dyDescent="0.25"/>
    <row r="33094" hidden="1" x14ac:dyDescent="0.25"/>
    <row r="33095" hidden="1" x14ac:dyDescent="0.25"/>
    <row r="33096" hidden="1" x14ac:dyDescent="0.25"/>
    <row r="33097" hidden="1" x14ac:dyDescent="0.25"/>
    <row r="33098" hidden="1" x14ac:dyDescent="0.25"/>
    <row r="33099" hidden="1" x14ac:dyDescent="0.25"/>
    <row r="33100" hidden="1" x14ac:dyDescent="0.25"/>
    <row r="33101" hidden="1" x14ac:dyDescent="0.25"/>
    <row r="33102" hidden="1" x14ac:dyDescent="0.25"/>
    <row r="33103" hidden="1" x14ac:dyDescent="0.25"/>
    <row r="33104" hidden="1" x14ac:dyDescent="0.25"/>
    <row r="33105" hidden="1" x14ac:dyDescent="0.25"/>
    <row r="33106" hidden="1" x14ac:dyDescent="0.25"/>
    <row r="33107" hidden="1" x14ac:dyDescent="0.25"/>
    <row r="33108" hidden="1" x14ac:dyDescent="0.25"/>
    <row r="33109" hidden="1" x14ac:dyDescent="0.25"/>
    <row r="33110" hidden="1" x14ac:dyDescent="0.25"/>
    <row r="33111" hidden="1" x14ac:dyDescent="0.25"/>
    <row r="33112" hidden="1" x14ac:dyDescent="0.25"/>
    <row r="33113" hidden="1" x14ac:dyDescent="0.25"/>
    <row r="33114" hidden="1" x14ac:dyDescent="0.25"/>
    <row r="33115" hidden="1" x14ac:dyDescent="0.25"/>
    <row r="33116" hidden="1" x14ac:dyDescent="0.25"/>
    <row r="33117" hidden="1" x14ac:dyDescent="0.25"/>
    <row r="33118" hidden="1" x14ac:dyDescent="0.25"/>
    <row r="33119" hidden="1" x14ac:dyDescent="0.25"/>
    <row r="33120" hidden="1" x14ac:dyDescent="0.25"/>
    <row r="33121" hidden="1" x14ac:dyDescent="0.25"/>
    <row r="33122" hidden="1" x14ac:dyDescent="0.25"/>
    <row r="33123" hidden="1" x14ac:dyDescent="0.25"/>
    <row r="33124" hidden="1" x14ac:dyDescent="0.25"/>
    <row r="33125" hidden="1" x14ac:dyDescent="0.25"/>
    <row r="33126" hidden="1" x14ac:dyDescent="0.25"/>
    <row r="33127" hidden="1" x14ac:dyDescent="0.25"/>
    <row r="33128" hidden="1" x14ac:dyDescent="0.25"/>
    <row r="33129" hidden="1" x14ac:dyDescent="0.25"/>
    <row r="33130" hidden="1" x14ac:dyDescent="0.25"/>
    <row r="33131" hidden="1" x14ac:dyDescent="0.25"/>
    <row r="33132" hidden="1" x14ac:dyDescent="0.25"/>
    <row r="33133" hidden="1" x14ac:dyDescent="0.25"/>
    <row r="33134" hidden="1" x14ac:dyDescent="0.25"/>
    <row r="33135" hidden="1" x14ac:dyDescent="0.25"/>
    <row r="33136" hidden="1" x14ac:dyDescent="0.25"/>
    <row r="33137" hidden="1" x14ac:dyDescent="0.25"/>
    <row r="33138" hidden="1" x14ac:dyDescent="0.25"/>
    <row r="33139" hidden="1" x14ac:dyDescent="0.25"/>
    <row r="33140" hidden="1" x14ac:dyDescent="0.25"/>
    <row r="33141" hidden="1" x14ac:dyDescent="0.25"/>
    <row r="33142" hidden="1" x14ac:dyDescent="0.25"/>
    <row r="33143" hidden="1" x14ac:dyDescent="0.25"/>
    <row r="33144" hidden="1" x14ac:dyDescent="0.25"/>
    <row r="33145" hidden="1" x14ac:dyDescent="0.25"/>
    <row r="33146" hidden="1" x14ac:dyDescent="0.25"/>
    <row r="33147" hidden="1" x14ac:dyDescent="0.25"/>
    <row r="33148" hidden="1" x14ac:dyDescent="0.25"/>
    <row r="33149" hidden="1" x14ac:dyDescent="0.25"/>
    <row r="33150" hidden="1" x14ac:dyDescent="0.25"/>
    <row r="33151" hidden="1" x14ac:dyDescent="0.25"/>
    <row r="33152" hidden="1" x14ac:dyDescent="0.25"/>
    <row r="33153" hidden="1" x14ac:dyDescent="0.25"/>
    <row r="33154" hidden="1" x14ac:dyDescent="0.25"/>
    <row r="33155" hidden="1" x14ac:dyDescent="0.25"/>
    <row r="33156" hidden="1" x14ac:dyDescent="0.25"/>
    <row r="33157" hidden="1" x14ac:dyDescent="0.25"/>
    <row r="33158" hidden="1" x14ac:dyDescent="0.25"/>
    <row r="33159" hidden="1" x14ac:dyDescent="0.25"/>
    <row r="33160" hidden="1" x14ac:dyDescent="0.25"/>
    <row r="33161" hidden="1" x14ac:dyDescent="0.25"/>
    <row r="33162" hidden="1" x14ac:dyDescent="0.25"/>
    <row r="33163" hidden="1" x14ac:dyDescent="0.25"/>
    <row r="33164" hidden="1" x14ac:dyDescent="0.25"/>
    <row r="33165" hidden="1" x14ac:dyDescent="0.25"/>
    <row r="33166" hidden="1" x14ac:dyDescent="0.25"/>
    <row r="33167" hidden="1" x14ac:dyDescent="0.25"/>
    <row r="33168" hidden="1" x14ac:dyDescent="0.25"/>
    <row r="33169" hidden="1" x14ac:dyDescent="0.25"/>
    <row r="33170" hidden="1" x14ac:dyDescent="0.25"/>
    <row r="33171" hidden="1" x14ac:dyDescent="0.25"/>
    <row r="33172" hidden="1" x14ac:dyDescent="0.25"/>
    <row r="33173" hidden="1" x14ac:dyDescent="0.25"/>
    <row r="33174" hidden="1" x14ac:dyDescent="0.25"/>
    <row r="33175" hidden="1" x14ac:dyDescent="0.25"/>
    <row r="33176" hidden="1" x14ac:dyDescent="0.25"/>
    <row r="33177" hidden="1" x14ac:dyDescent="0.25"/>
    <row r="33178" hidden="1" x14ac:dyDescent="0.25"/>
    <row r="33179" hidden="1" x14ac:dyDescent="0.25"/>
    <row r="33180" hidden="1" x14ac:dyDescent="0.25"/>
    <row r="33181" hidden="1" x14ac:dyDescent="0.25"/>
    <row r="33182" hidden="1" x14ac:dyDescent="0.25"/>
    <row r="33183" hidden="1" x14ac:dyDescent="0.25"/>
    <row r="33184" hidden="1" x14ac:dyDescent="0.25"/>
    <row r="33185" hidden="1" x14ac:dyDescent="0.25"/>
    <row r="33186" hidden="1" x14ac:dyDescent="0.25"/>
    <row r="33187" hidden="1" x14ac:dyDescent="0.25"/>
    <row r="33188" hidden="1" x14ac:dyDescent="0.25"/>
    <row r="33189" hidden="1" x14ac:dyDescent="0.25"/>
    <row r="33190" hidden="1" x14ac:dyDescent="0.25"/>
    <row r="33191" hidden="1" x14ac:dyDescent="0.25"/>
    <row r="33192" hidden="1" x14ac:dyDescent="0.25"/>
    <row r="33193" hidden="1" x14ac:dyDescent="0.25"/>
    <row r="33194" hidden="1" x14ac:dyDescent="0.25"/>
    <row r="33195" hidden="1" x14ac:dyDescent="0.25"/>
    <row r="33196" hidden="1" x14ac:dyDescent="0.25"/>
    <row r="33197" hidden="1" x14ac:dyDescent="0.25"/>
    <row r="33198" hidden="1" x14ac:dyDescent="0.25"/>
    <row r="33199" hidden="1" x14ac:dyDescent="0.25"/>
    <row r="33200" hidden="1" x14ac:dyDescent="0.25"/>
    <row r="33201" hidden="1" x14ac:dyDescent="0.25"/>
    <row r="33202" hidden="1" x14ac:dyDescent="0.25"/>
    <row r="33203" hidden="1" x14ac:dyDescent="0.25"/>
    <row r="33204" hidden="1" x14ac:dyDescent="0.25"/>
    <row r="33205" hidden="1" x14ac:dyDescent="0.25"/>
    <row r="33206" hidden="1" x14ac:dyDescent="0.25"/>
    <row r="33207" hidden="1" x14ac:dyDescent="0.25"/>
    <row r="33208" hidden="1" x14ac:dyDescent="0.25"/>
    <row r="33209" hidden="1" x14ac:dyDescent="0.25"/>
    <row r="33210" hidden="1" x14ac:dyDescent="0.25"/>
    <row r="33211" hidden="1" x14ac:dyDescent="0.25"/>
    <row r="33212" hidden="1" x14ac:dyDescent="0.25"/>
    <row r="33213" hidden="1" x14ac:dyDescent="0.25"/>
    <row r="33214" hidden="1" x14ac:dyDescent="0.25"/>
    <row r="33215" hidden="1" x14ac:dyDescent="0.25"/>
    <row r="33216" hidden="1" x14ac:dyDescent="0.25"/>
    <row r="33217" hidden="1" x14ac:dyDescent="0.25"/>
    <row r="33218" hidden="1" x14ac:dyDescent="0.25"/>
    <row r="33219" hidden="1" x14ac:dyDescent="0.25"/>
    <row r="33220" hidden="1" x14ac:dyDescent="0.25"/>
    <row r="33221" hidden="1" x14ac:dyDescent="0.25"/>
    <row r="33222" hidden="1" x14ac:dyDescent="0.25"/>
    <row r="33223" hidden="1" x14ac:dyDescent="0.25"/>
    <row r="33224" hidden="1" x14ac:dyDescent="0.25"/>
    <row r="33225" hidden="1" x14ac:dyDescent="0.25"/>
    <row r="33226" hidden="1" x14ac:dyDescent="0.25"/>
    <row r="33227" hidden="1" x14ac:dyDescent="0.25"/>
    <row r="33228" hidden="1" x14ac:dyDescent="0.25"/>
    <row r="33229" hidden="1" x14ac:dyDescent="0.25"/>
    <row r="33230" hidden="1" x14ac:dyDescent="0.25"/>
    <row r="33231" hidden="1" x14ac:dyDescent="0.25"/>
    <row r="33232" hidden="1" x14ac:dyDescent="0.25"/>
    <row r="33233" hidden="1" x14ac:dyDescent="0.25"/>
    <row r="33234" hidden="1" x14ac:dyDescent="0.25"/>
    <row r="33235" hidden="1" x14ac:dyDescent="0.25"/>
    <row r="33236" hidden="1" x14ac:dyDescent="0.25"/>
    <row r="33237" hidden="1" x14ac:dyDescent="0.25"/>
    <row r="33238" hidden="1" x14ac:dyDescent="0.25"/>
    <row r="33239" hidden="1" x14ac:dyDescent="0.25"/>
    <row r="33240" hidden="1" x14ac:dyDescent="0.25"/>
    <row r="33241" hidden="1" x14ac:dyDescent="0.25"/>
    <row r="33242" hidden="1" x14ac:dyDescent="0.25"/>
    <row r="33243" hidden="1" x14ac:dyDescent="0.25"/>
    <row r="33244" hidden="1" x14ac:dyDescent="0.25"/>
    <row r="33245" hidden="1" x14ac:dyDescent="0.25"/>
    <row r="33246" hidden="1" x14ac:dyDescent="0.25"/>
    <row r="33247" hidden="1" x14ac:dyDescent="0.25"/>
    <row r="33248" hidden="1" x14ac:dyDescent="0.25"/>
    <row r="33249" hidden="1" x14ac:dyDescent="0.25"/>
    <row r="33250" hidden="1" x14ac:dyDescent="0.25"/>
    <row r="33251" hidden="1" x14ac:dyDescent="0.25"/>
    <row r="33252" hidden="1" x14ac:dyDescent="0.25"/>
    <row r="33253" hidden="1" x14ac:dyDescent="0.25"/>
    <row r="33254" hidden="1" x14ac:dyDescent="0.25"/>
    <row r="33255" hidden="1" x14ac:dyDescent="0.25"/>
    <row r="33256" hidden="1" x14ac:dyDescent="0.25"/>
    <row r="33257" hidden="1" x14ac:dyDescent="0.25"/>
    <row r="33258" hidden="1" x14ac:dyDescent="0.25"/>
    <row r="33259" hidden="1" x14ac:dyDescent="0.25"/>
    <row r="33260" hidden="1" x14ac:dyDescent="0.25"/>
    <row r="33261" hidden="1" x14ac:dyDescent="0.25"/>
    <row r="33262" hidden="1" x14ac:dyDescent="0.25"/>
    <row r="33263" hidden="1" x14ac:dyDescent="0.25"/>
    <row r="33264" hidden="1" x14ac:dyDescent="0.25"/>
    <row r="33265" hidden="1" x14ac:dyDescent="0.25"/>
    <row r="33266" hidden="1" x14ac:dyDescent="0.25"/>
    <row r="33267" hidden="1" x14ac:dyDescent="0.25"/>
    <row r="33268" hidden="1" x14ac:dyDescent="0.25"/>
    <row r="33269" hidden="1" x14ac:dyDescent="0.25"/>
    <row r="33270" hidden="1" x14ac:dyDescent="0.25"/>
    <row r="33271" hidden="1" x14ac:dyDescent="0.25"/>
    <row r="33272" hidden="1" x14ac:dyDescent="0.25"/>
    <row r="33273" hidden="1" x14ac:dyDescent="0.25"/>
    <row r="33274" hidden="1" x14ac:dyDescent="0.25"/>
    <row r="33275" hidden="1" x14ac:dyDescent="0.25"/>
    <row r="33276" hidden="1" x14ac:dyDescent="0.25"/>
    <row r="33277" hidden="1" x14ac:dyDescent="0.25"/>
    <row r="33278" hidden="1" x14ac:dyDescent="0.25"/>
    <row r="33279" hidden="1" x14ac:dyDescent="0.25"/>
    <row r="33280" hidden="1" x14ac:dyDescent="0.25"/>
    <row r="33281" hidden="1" x14ac:dyDescent="0.25"/>
    <row r="33282" hidden="1" x14ac:dyDescent="0.25"/>
    <row r="33283" hidden="1" x14ac:dyDescent="0.25"/>
    <row r="33284" hidden="1" x14ac:dyDescent="0.25"/>
    <row r="33285" hidden="1" x14ac:dyDescent="0.25"/>
    <row r="33286" hidden="1" x14ac:dyDescent="0.25"/>
    <row r="33287" hidden="1" x14ac:dyDescent="0.25"/>
    <row r="33288" hidden="1" x14ac:dyDescent="0.25"/>
    <row r="33289" hidden="1" x14ac:dyDescent="0.25"/>
    <row r="33290" hidden="1" x14ac:dyDescent="0.25"/>
    <row r="33291" hidden="1" x14ac:dyDescent="0.25"/>
    <row r="33292" hidden="1" x14ac:dyDescent="0.25"/>
    <row r="33293" hidden="1" x14ac:dyDescent="0.25"/>
    <row r="33294" hidden="1" x14ac:dyDescent="0.25"/>
    <row r="33295" hidden="1" x14ac:dyDescent="0.25"/>
    <row r="33296" hidden="1" x14ac:dyDescent="0.25"/>
    <row r="33297" hidden="1" x14ac:dyDescent="0.25"/>
    <row r="33298" hidden="1" x14ac:dyDescent="0.25"/>
    <row r="33299" hidden="1" x14ac:dyDescent="0.25"/>
    <row r="33300" hidden="1" x14ac:dyDescent="0.25"/>
    <row r="33301" hidden="1" x14ac:dyDescent="0.25"/>
    <row r="33302" hidden="1" x14ac:dyDescent="0.25"/>
    <row r="33303" hidden="1" x14ac:dyDescent="0.25"/>
    <row r="33304" hidden="1" x14ac:dyDescent="0.25"/>
    <row r="33305" hidden="1" x14ac:dyDescent="0.25"/>
    <row r="33306" hidden="1" x14ac:dyDescent="0.25"/>
    <row r="33307" hidden="1" x14ac:dyDescent="0.25"/>
    <row r="33308" hidden="1" x14ac:dyDescent="0.25"/>
    <row r="33309" hidden="1" x14ac:dyDescent="0.25"/>
    <row r="33310" hidden="1" x14ac:dyDescent="0.25"/>
    <row r="33311" hidden="1" x14ac:dyDescent="0.25"/>
    <row r="33312" hidden="1" x14ac:dyDescent="0.25"/>
    <row r="33313" hidden="1" x14ac:dyDescent="0.25"/>
    <row r="33314" hidden="1" x14ac:dyDescent="0.25"/>
    <row r="33315" hidden="1" x14ac:dyDescent="0.25"/>
    <row r="33316" hidden="1" x14ac:dyDescent="0.25"/>
    <row r="33317" hidden="1" x14ac:dyDescent="0.25"/>
    <row r="33318" hidden="1" x14ac:dyDescent="0.25"/>
    <row r="33319" hidden="1" x14ac:dyDescent="0.25"/>
    <row r="33320" hidden="1" x14ac:dyDescent="0.25"/>
    <row r="33321" hidden="1" x14ac:dyDescent="0.25"/>
    <row r="33322" hidden="1" x14ac:dyDescent="0.25"/>
    <row r="33323" hidden="1" x14ac:dyDescent="0.25"/>
    <row r="33324" hidden="1" x14ac:dyDescent="0.25"/>
    <row r="33325" hidden="1" x14ac:dyDescent="0.25"/>
    <row r="33326" hidden="1" x14ac:dyDescent="0.25"/>
    <row r="33327" hidden="1" x14ac:dyDescent="0.25"/>
    <row r="33328" hidden="1" x14ac:dyDescent="0.25"/>
    <row r="33329" hidden="1" x14ac:dyDescent="0.25"/>
    <row r="33330" hidden="1" x14ac:dyDescent="0.25"/>
    <row r="33331" hidden="1" x14ac:dyDescent="0.25"/>
    <row r="33332" hidden="1" x14ac:dyDescent="0.25"/>
    <row r="33333" hidden="1" x14ac:dyDescent="0.25"/>
    <row r="33334" hidden="1" x14ac:dyDescent="0.25"/>
    <row r="33335" hidden="1" x14ac:dyDescent="0.25"/>
    <row r="33336" hidden="1" x14ac:dyDescent="0.25"/>
    <row r="33337" hidden="1" x14ac:dyDescent="0.25"/>
    <row r="33338" hidden="1" x14ac:dyDescent="0.25"/>
    <row r="33339" hidden="1" x14ac:dyDescent="0.25"/>
    <row r="33340" hidden="1" x14ac:dyDescent="0.25"/>
    <row r="33341" hidden="1" x14ac:dyDescent="0.25"/>
    <row r="33342" hidden="1" x14ac:dyDescent="0.25"/>
    <row r="33343" ht="38.25" hidden="1" customHeight="1" x14ac:dyDescent="0.25"/>
    <row r="33344" hidden="1" x14ac:dyDescent="0.25"/>
    <row r="33345" hidden="1" x14ac:dyDescent="0.25"/>
    <row r="33346" hidden="1" x14ac:dyDescent="0.25"/>
    <row r="33347" hidden="1" x14ac:dyDescent="0.25"/>
    <row r="33348" hidden="1" x14ac:dyDescent="0.25"/>
    <row r="33349" hidden="1" x14ac:dyDescent="0.25"/>
    <row r="33350" hidden="1" x14ac:dyDescent="0.25"/>
    <row r="33351" hidden="1" x14ac:dyDescent="0.25"/>
    <row r="33352" hidden="1" x14ac:dyDescent="0.25"/>
    <row r="33353" hidden="1" x14ac:dyDescent="0.25"/>
    <row r="33354" hidden="1" x14ac:dyDescent="0.25"/>
    <row r="33355" hidden="1" x14ac:dyDescent="0.25"/>
    <row r="33356" hidden="1" x14ac:dyDescent="0.25"/>
    <row r="33357" hidden="1" x14ac:dyDescent="0.25"/>
    <row r="33358" hidden="1" x14ac:dyDescent="0.25"/>
    <row r="33359" hidden="1" x14ac:dyDescent="0.25"/>
    <row r="33360" hidden="1" x14ac:dyDescent="0.25"/>
    <row r="33361" hidden="1" x14ac:dyDescent="0.25"/>
    <row r="33362" hidden="1" x14ac:dyDescent="0.25"/>
    <row r="33363" hidden="1" x14ac:dyDescent="0.25"/>
    <row r="33364" hidden="1" x14ac:dyDescent="0.25"/>
    <row r="33365" hidden="1" x14ac:dyDescent="0.25"/>
    <row r="33366" hidden="1" x14ac:dyDescent="0.25"/>
    <row r="33367" hidden="1" x14ac:dyDescent="0.25"/>
    <row r="33368" hidden="1" x14ac:dyDescent="0.25"/>
    <row r="33369" hidden="1" x14ac:dyDescent="0.25"/>
    <row r="33370" hidden="1" x14ac:dyDescent="0.25"/>
    <row r="33371" hidden="1" x14ac:dyDescent="0.25"/>
    <row r="33372" hidden="1" x14ac:dyDescent="0.25"/>
    <row r="33373" hidden="1" x14ac:dyDescent="0.25"/>
    <row r="33374" hidden="1" x14ac:dyDescent="0.25"/>
    <row r="33375" hidden="1" x14ac:dyDescent="0.25"/>
    <row r="33376" hidden="1" x14ac:dyDescent="0.25"/>
    <row r="33377" hidden="1" x14ac:dyDescent="0.25"/>
    <row r="33378" hidden="1" x14ac:dyDescent="0.25"/>
    <row r="33379" hidden="1" x14ac:dyDescent="0.25"/>
    <row r="33380" hidden="1" x14ac:dyDescent="0.25"/>
    <row r="33381" hidden="1" x14ac:dyDescent="0.25"/>
    <row r="33382" hidden="1" x14ac:dyDescent="0.25"/>
    <row r="33383" hidden="1" x14ac:dyDescent="0.25"/>
    <row r="33384" hidden="1" x14ac:dyDescent="0.25"/>
    <row r="33385" hidden="1" x14ac:dyDescent="0.25"/>
    <row r="33386" hidden="1" x14ac:dyDescent="0.25"/>
    <row r="33387" hidden="1" x14ac:dyDescent="0.25"/>
    <row r="33388" hidden="1" x14ac:dyDescent="0.25"/>
    <row r="33389" hidden="1" x14ac:dyDescent="0.25"/>
    <row r="33390" hidden="1" x14ac:dyDescent="0.25"/>
    <row r="33391" hidden="1" x14ac:dyDescent="0.25"/>
    <row r="33392" hidden="1" x14ac:dyDescent="0.25"/>
    <row r="33393" hidden="1" x14ac:dyDescent="0.25"/>
    <row r="33394" hidden="1" x14ac:dyDescent="0.25"/>
    <row r="33395" hidden="1" x14ac:dyDescent="0.25"/>
    <row r="33396" hidden="1" x14ac:dyDescent="0.25"/>
    <row r="33397" hidden="1" x14ac:dyDescent="0.25"/>
    <row r="33398" hidden="1" x14ac:dyDescent="0.25"/>
    <row r="33399" hidden="1" x14ac:dyDescent="0.25"/>
    <row r="33400" hidden="1" x14ac:dyDescent="0.25"/>
    <row r="33401" hidden="1" x14ac:dyDescent="0.25"/>
    <row r="33402" hidden="1" x14ac:dyDescent="0.25"/>
    <row r="33403" hidden="1" x14ac:dyDescent="0.25"/>
    <row r="33404" hidden="1" x14ac:dyDescent="0.25"/>
    <row r="33405" hidden="1" x14ac:dyDescent="0.25"/>
    <row r="33406" hidden="1" x14ac:dyDescent="0.25"/>
    <row r="33407" hidden="1" x14ac:dyDescent="0.25"/>
    <row r="33408" hidden="1" x14ac:dyDescent="0.25"/>
    <row r="33409" hidden="1" x14ac:dyDescent="0.25"/>
    <row r="33410" hidden="1" x14ac:dyDescent="0.25"/>
    <row r="33411" hidden="1" x14ac:dyDescent="0.25"/>
    <row r="33412" hidden="1" x14ac:dyDescent="0.25"/>
    <row r="33413" hidden="1" x14ac:dyDescent="0.25"/>
    <row r="33414" hidden="1" x14ac:dyDescent="0.25"/>
    <row r="33415" hidden="1" x14ac:dyDescent="0.25"/>
    <row r="33416" hidden="1" x14ac:dyDescent="0.25"/>
    <row r="33417" hidden="1" x14ac:dyDescent="0.25"/>
    <row r="33418" hidden="1" x14ac:dyDescent="0.25"/>
    <row r="33419" hidden="1" x14ac:dyDescent="0.25"/>
    <row r="33420" hidden="1" x14ac:dyDescent="0.25"/>
    <row r="33421" hidden="1" x14ac:dyDescent="0.25"/>
    <row r="33422" hidden="1" x14ac:dyDescent="0.25"/>
    <row r="33423" hidden="1" x14ac:dyDescent="0.25"/>
    <row r="33424" hidden="1" x14ac:dyDescent="0.25"/>
    <row r="33425" hidden="1" x14ac:dyDescent="0.25"/>
    <row r="33426" hidden="1" x14ac:dyDescent="0.25"/>
    <row r="33427" hidden="1" x14ac:dyDescent="0.25"/>
    <row r="33428" hidden="1" x14ac:dyDescent="0.25"/>
    <row r="33429" hidden="1" x14ac:dyDescent="0.25"/>
    <row r="33430" hidden="1" x14ac:dyDescent="0.25"/>
    <row r="33431" hidden="1" x14ac:dyDescent="0.25"/>
    <row r="33432" hidden="1" x14ac:dyDescent="0.25"/>
    <row r="33433" ht="30" hidden="1" customHeight="1" x14ac:dyDescent="0.25"/>
    <row r="33434" hidden="1" x14ac:dyDescent="0.25"/>
    <row r="33435" hidden="1" x14ac:dyDescent="0.25"/>
    <row r="33436" hidden="1" x14ac:dyDescent="0.25"/>
    <row r="33437" hidden="1" x14ac:dyDescent="0.25"/>
    <row r="33438" hidden="1" x14ac:dyDescent="0.25"/>
    <row r="33439" hidden="1" x14ac:dyDescent="0.25"/>
    <row r="33440" hidden="1" x14ac:dyDescent="0.25"/>
    <row r="33441" hidden="1" x14ac:dyDescent="0.25"/>
    <row r="33442" hidden="1" x14ac:dyDescent="0.25"/>
    <row r="33443" hidden="1" x14ac:dyDescent="0.25"/>
    <row r="33444" hidden="1" x14ac:dyDescent="0.25"/>
    <row r="33445" hidden="1" x14ac:dyDescent="0.25"/>
    <row r="33446" hidden="1" x14ac:dyDescent="0.25"/>
    <row r="33447" hidden="1" x14ac:dyDescent="0.25"/>
    <row r="33448" hidden="1" x14ac:dyDescent="0.25"/>
    <row r="33449" hidden="1" x14ac:dyDescent="0.25"/>
    <row r="33450" hidden="1" x14ac:dyDescent="0.25"/>
    <row r="33451" hidden="1" x14ac:dyDescent="0.25"/>
    <row r="33452" hidden="1" x14ac:dyDescent="0.25"/>
    <row r="33453" hidden="1" x14ac:dyDescent="0.25"/>
    <row r="33454" hidden="1" x14ac:dyDescent="0.25"/>
    <row r="33455" hidden="1" x14ac:dyDescent="0.25"/>
    <row r="33456" hidden="1" x14ac:dyDescent="0.25"/>
    <row r="33457" hidden="1" x14ac:dyDescent="0.25"/>
    <row r="33458" hidden="1" x14ac:dyDescent="0.25"/>
    <row r="33459" hidden="1" x14ac:dyDescent="0.25"/>
    <row r="33460" hidden="1" x14ac:dyDescent="0.25"/>
    <row r="33461" hidden="1" x14ac:dyDescent="0.25"/>
    <row r="33462" hidden="1" x14ac:dyDescent="0.25"/>
    <row r="33463" hidden="1" x14ac:dyDescent="0.25"/>
    <row r="33464" hidden="1" x14ac:dyDescent="0.25"/>
    <row r="33465" hidden="1" x14ac:dyDescent="0.25"/>
    <row r="33466" hidden="1" x14ac:dyDescent="0.25"/>
    <row r="33467" hidden="1" x14ac:dyDescent="0.25"/>
    <row r="33468" hidden="1" x14ac:dyDescent="0.25"/>
    <row r="33469" hidden="1" x14ac:dyDescent="0.25"/>
    <row r="33470" hidden="1" x14ac:dyDescent="0.25"/>
    <row r="33471" hidden="1" x14ac:dyDescent="0.25"/>
    <row r="33472" hidden="1" x14ac:dyDescent="0.25"/>
    <row r="33473" hidden="1" x14ac:dyDescent="0.25"/>
    <row r="33474" hidden="1" x14ac:dyDescent="0.25"/>
    <row r="33475" hidden="1" x14ac:dyDescent="0.25"/>
    <row r="33476" hidden="1" x14ac:dyDescent="0.25"/>
    <row r="33477" hidden="1" x14ac:dyDescent="0.25"/>
    <row r="33478" hidden="1" x14ac:dyDescent="0.25"/>
    <row r="33479" hidden="1" x14ac:dyDescent="0.25"/>
    <row r="33480" hidden="1" x14ac:dyDescent="0.25"/>
    <row r="33481" hidden="1" x14ac:dyDescent="0.25"/>
    <row r="33482" hidden="1" x14ac:dyDescent="0.25"/>
    <row r="33483" hidden="1" x14ac:dyDescent="0.25"/>
    <row r="33484" hidden="1" x14ac:dyDescent="0.25"/>
    <row r="33485" hidden="1" x14ac:dyDescent="0.25"/>
    <row r="33486" hidden="1" x14ac:dyDescent="0.25"/>
    <row r="33487" hidden="1" x14ac:dyDescent="0.25"/>
    <row r="33488" hidden="1" x14ac:dyDescent="0.25"/>
    <row r="33489" hidden="1" x14ac:dyDescent="0.25"/>
    <row r="33490" hidden="1" x14ac:dyDescent="0.25"/>
    <row r="33491" hidden="1" x14ac:dyDescent="0.25"/>
    <row r="33492" hidden="1" x14ac:dyDescent="0.25"/>
    <row r="33493" hidden="1" x14ac:dyDescent="0.25"/>
    <row r="33494" hidden="1" x14ac:dyDescent="0.25"/>
    <row r="33495" hidden="1" x14ac:dyDescent="0.25"/>
    <row r="33496" hidden="1" x14ac:dyDescent="0.25"/>
    <row r="33497" hidden="1" x14ac:dyDescent="0.25"/>
    <row r="33498" hidden="1" x14ac:dyDescent="0.25"/>
    <row r="33499" hidden="1" x14ac:dyDescent="0.25"/>
    <row r="33500" hidden="1" x14ac:dyDescent="0.25"/>
    <row r="33501" hidden="1" x14ac:dyDescent="0.25"/>
    <row r="33502" hidden="1" x14ac:dyDescent="0.25"/>
    <row r="33503" hidden="1" x14ac:dyDescent="0.25"/>
    <row r="33504" hidden="1" x14ac:dyDescent="0.25"/>
    <row r="33505" hidden="1" x14ac:dyDescent="0.25"/>
    <row r="33506" hidden="1" x14ac:dyDescent="0.25"/>
    <row r="33507" hidden="1" x14ac:dyDescent="0.25"/>
    <row r="33508" hidden="1" x14ac:dyDescent="0.25"/>
    <row r="33509" hidden="1" x14ac:dyDescent="0.25"/>
    <row r="33510" hidden="1" x14ac:dyDescent="0.25"/>
    <row r="33511" hidden="1" x14ac:dyDescent="0.25"/>
    <row r="33512" hidden="1" x14ac:dyDescent="0.25"/>
    <row r="33513" hidden="1" x14ac:dyDescent="0.25"/>
    <row r="33514" hidden="1" x14ac:dyDescent="0.25"/>
    <row r="33515" hidden="1" x14ac:dyDescent="0.25"/>
    <row r="33516" hidden="1" x14ac:dyDescent="0.25"/>
    <row r="33517" hidden="1" x14ac:dyDescent="0.25"/>
    <row r="33518" hidden="1" x14ac:dyDescent="0.25"/>
    <row r="33519" hidden="1" x14ac:dyDescent="0.25"/>
    <row r="33520" hidden="1" x14ac:dyDescent="0.25"/>
    <row r="33521" hidden="1" x14ac:dyDescent="0.25"/>
    <row r="33522" hidden="1" x14ac:dyDescent="0.25"/>
    <row r="33523" hidden="1" x14ac:dyDescent="0.25"/>
    <row r="33524" hidden="1" x14ac:dyDescent="0.25"/>
    <row r="33525" hidden="1" x14ac:dyDescent="0.25"/>
    <row r="33526" hidden="1" x14ac:dyDescent="0.25"/>
    <row r="33527" hidden="1" x14ac:dyDescent="0.25"/>
    <row r="33528" hidden="1" x14ac:dyDescent="0.25"/>
    <row r="33529" hidden="1" x14ac:dyDescent="0.25"/>
    <row r="33530" hidden="1" x14ac:dyDescent="0.25"/>
    <row r="33531" hidden="1" x14ac:dyDescent="0.25"/>
    <row r="33532" hidden="1" x14ac:dyDescent="0.25"/>
    <row r="33533" hidden="1" x14ac:dyDescent="0.25"/>
    <row r="33534" hidden="1" x14ac:dyDescent="0.25"/>
    <row r="33535" hidden="1" x14ac:dyDescent="0.25"/>
    <row r="33536" hidden="1" x14ac:dyDescent="0.25"/>
    <row r="33537" hidden="1" x14ac:dyDescent="0.25"/>
    <row r="33538" hidden="1" x14ac:dyDescent="0.25"/>
    <row r="33539" hidden="1" x14ac:dyDescent="0.25"/>
    <row r="33540" hidden="1" x14ac:dyDescent="0.25"/>
    <row r="33541" hidden="1" x14ac:dyDescent="0.25"/>
    <row r="33542" hidden="1" x14ac:dyDescent="0.25"/>
    <row r="33543" hidden="1" x14ac:dyDescent="0.25"/>
    <row r="33544" hidden="1" x14ac:dyDescent="0.25"/>
    <row r="33545" hidden="1" x14ac:dyDescent="0.25"/>
    <row r="33546" hidden="1" x14ac:dyDescent="0.25"/>
    <row r="33547" hidden="1" x14ac:dyDescent="0.25"/>
    <row r="33548" hidden="1" x14ac:dyDescent="0.25"/>
    <row r="33549" hidden="1" x14ac:dyDescent="0.25"/>
    <row r="33550" hidden="1" x14ac:dyDescent="0.25"/>
    <row r="33551" hidden="1" x14ac:dyDescent="0.25"/>
    <row r="33552" hidden="1" x14ac:dyDescent="0.25"/>
    <row r="33553" hidden="1" x14ac:dyDescent="0.25"/>
    <row r="33554" hidden="1" x14ac:dyDescent="0.25"/>
    <row r="33555" hidden="1" x14ac:dyDescent="0.25"/>
    <row r="33556" hidden="1" x14ac:dyDescent="0.25"/>
    <row r="33557" hidden="1" x14ac:dyDescent="0.25"/>
    <row r="33558" hidden="1" x14ac:dyDescent="0.25"/>
    <row r="33559" hidden="1" x14ac:dyDescent="0.25"/>
    <row r="33560" hidden="1" x14ac:dyDescent="0.25"/>
    <row r="33561" hidden="1" x14ac:dyDescent="0.25"/>
    <row r="33562" hidden="1" x14ac:dyDescent="0.25"/>
    <row r="33563" hidden="1" x14ac:dyDescent="0.25"/>
    <row r="33564" hidden="1" x14ac:dyDescent="0.25"/>
    <row r="33565" hidden="1" x14ac:dyDescent="0.25"/>
    <row r="33566" hidden="1" x14ac:dyDescent="0.25"/>
    <row r="33567" hidden="1" x14ac:dyDescent="0.25"/>
    <row r="33568" hidden="1" x14ac:dyDescent="0.25"/>
    <row r="33569" hidden="1" x14ac:dyDescent="0.25"/>
    <row r="33570" hidden="1" x14ac:dyDescent="0.25"/>
    <row r="33571" hidden="1" x14ac:dyDescent="0.25"/>
    <row r="33572" hidden="1" x14ac:dyDescent="0.25"/>
    <row r="33573" hidden="1" x14ac:dyDescent="0.25"/>
    <row r="33574" hidden="1" x14ac:dyDescent="0.25"/>
    <row r="33575" hidden="1" x14ac:dyDescent="0.25"/>
    <row r="33576" hidden="1" x14ac:dyDescent="0.25"/>
    <row r="33577" hidden="1" x14ac:dyDescent="0.25"/>
    <row r="33578" hidden="1" x14ac:dyDescent="0.25"/>
    <row r="33579" hidden="1" x14ac:dyDescent="0.25"/>
    <row r="33580" hidden="1" x14ac:dyDescent="0.25"/>
    <row r="33581" hidden="1" x14ac:dyDescent="0.25"/>
    <row r="33582" hidden="1" x14ac:dyDescent="0.25"/>
    <row r="33583" hidden="1" x14ac:dyDescent="0.25"/>
    <row r="33584" hidden="1" x14ac:dyDescent="0.25"/>
    <row r="33585" hidden="1" x14ac:dyDescent="0.25"/>
    <row r="33586" hidden="1" x14ac:dyDescent="0.25"/>
    <row r="33587" hidden="1" x14ac:dyDescent="0.25"/>
    <row r="33588" hidden="1" x14ac:dyDescent="0.25"/>
    <row r="33589" hidden="1" x14ac:dyDescent="0.25"/>
    <row r="33590" hidden="1" x14ac:dyDescent="0.25"/>
    <row r="33591" hidden="1" x14ac:dyDescent="0.25"/>
    <row r="33592" hidden="1" x14ac:dyDescent="0.25"/>
    <row r="33593" hidden="1" x14ac:dyDescent="0.25"/>
    <row r="33594" hidden="1" x14ac:dyDescent="0.25"/>
    <row r="33595" hidden="1" x14ac:dyDescent="0.25"/>
    <row r="33596" hidden="1" x14ac:dyDescent="0.25"/>
    <row r="33597" hidden="1" x14ac:dyDescent="0.25"/>
    <row r="33598" hidden="1" x14ac:dyDescent="0.25"/>
    <row r="33599" hidden="1" x14ac:dyDescent="0.25"/>
    <row r="33600" hidden="1" x14ac:dyDescent="0.25"/>
    <row r="33601" hidden="1" x14ac:dyDescent="0.25"/>
    <row r="33602" hidden="1" x14ac:dyDescent="0.25"/>
    <row r="33603" hidden="1" x14ac:dyDescent="0.25"/>
    <row r="33604" hidden="1" x14ac:dyDescent="0.25"/>
    <row r="33605" hidden="1" x14ac:dyDescent="0.25"/>
    <row r="33606" hidden="1" x14ac:dyDescent="0.25"/>
    <row r="33607" hidden="1" x14ac:dyDescent="0.25"/>
    <row r="33608" hidden="1" x14ac:dyDescent="0.25"/>
    <row r="33609" hidden="1" x14ac:dyDescent="0.25"/>
    <row r="33610" hidden="1" x14ac:dyDescent="0.25"/>
    <row r="33611" hidden="1" x14ac:dyDescent="0.25"/>
    <row r="33612" hidden="1" x14ac:dyDescent="0.25"/>
    <row r="33613" hidden="1" x14ac:dyDescent="0.25"/>
    <row r="33614" hidden="1" x14ac:dyDescent="0.25"/>
    <row r="33615" hidden="1" x14ac:dyDescent="0.25"/>
    <row r="33616" hidden="1" x14ac:dyDescent="0.25"/>
    <row r="33617" hidden="1" x14ac:dyDescent="0.25"/>
    <row r="33618" hidden="1" x14ac:dyDescent="0.25"/>
    <row r="33619" hidden="1" x14ac:dyDescent="0.25"/>
    <row r="33620" hidden="1" x14ac:dyDescent="0.25"/>
    <row r="33621" hidden="1" x14ac:dyDescent="0.25"/>
    <row r="33622" hidden="1" x14ac:dyDescent="0.25"/>
    <row r="33623" hidden="1" x14ac:dyDescent="0.25"/>
    <row r="33624" hidden="1" x14ac:dyDescent="0.25"/>
    <row r="33625" hidden="1" x14ac:dyDescent="0.25"/>
    <row r="33626" hidden="1" x14ac:dyDescent="0.25"/>
    <row r="33627" hidden="1" x14ac:dyDescent="0.25"/>
    <row r="33628" hidden="1" x14ac:dyDescent="0.25"/>
    <row r="33629" hidden="1" x14ac:dyDescent="0.25"/>
    <row r="33630" hidden="1" x14ac:dyDescent="0.25"/>
    <row r="33631" hidden="1" x14ac:dyDescent="0.25"/>
    <row r="33632" hidden="1" x14ac:dyDescent="0.25"/>
    <row r="33633" hidden="1" x14ac:dyDescent="0.25"/>
    <row r="33634" hidden="1" x14ac:dyDescent="0.25"/>
    <row r="33635" hidden="1" x14ac:dyDescent="0.25"/>
    <row r="33636" hidden="1" x14ac:dyDescent="0.25"/>
    <row r="33637" hidden="1" x14ac:dyDescent="0.25"/>
    <row r="33638" hidden="1" x14ac:dyDescent="0.25"/>
    <row r="33639" hidden="1" x14ac:dyDescent="0.25"/>
    <row r="33640" hidden="1" x14ac:dyDescent="0.25"/>
    <row r="33641" hidden="1" x14ac:dyDescent="0.25"/>
    <row r="33642" hidden="1" x14ac:dyDescent="0.25"/>
    <row r="33643" hidden="1" x14ac:dyDescent="0.25"/>
    <row r="33644" hidden="1" x14ac:dyDescent="0.25"/>
    <row r="33645" hidden="1" x14ac:dyDescent="0.25"/>
    <row r="33646" hidden="1" x14ac:dyDescent="0.25"/>
    <row r="33647" hidden="1" x14ac:dyDescent="0.25"/>
    <row r="33648" hidden="1" x14ac:dyDescent="0.25"/>
    <row r="33649" hidden="1" x14ac:dyDescent="0.25"/>
    <row r="33650" hidden="1" x14ac:dyDescent="0.25"/>
    <row r="33651" hidden="1" x14ac:dyDescent="0.25"/>
    <row r="33652" hidden="1" x14ac:dyDescent="0.25"/>
    <row r="33653" hidden="1" x14ac:dyDescent="0.25"/>
    <row r="33654" hidden="1" x14ac:dyDescent="0.25"/>
    <row r="33655" hidden="1" x14ac:dyDescent="0.25"/>
    <row r="33656" hidden="1" x14ac:dyDescent="0.25"/>
    <row r="33657" hidden="1" x14ac:dyDescent="0.25"/>
    <row r="33658" hidden="1" x14ac:dyDescent="0.25"/>
    <row r="33659" hidden="1" x14ac:dyDescent="0.25"/>
    <row r="33660" hidden="1" x14ac:dyDescent="0.25"/>
    <row r="33661" hidden="1" x14ac:dyDescent="0.25"/>
    <row r="33662" hidden="1" x14ac:dyDescent="0.25"/>
    <row r="33663" hidden="1" x14ac:dyDescent="0.25"/>
    <row r="33664" hidden="1" x14ac:dyDescent="0.25"/>
    <row r="33665" hidden="1" x14ac:dyDescent="0.25"/>
    <row r="33666" hidden="1" x14ac:dyDescent="0.25"/>
    <row r="33667" hidden="1" x14ac:dyDescent="0.25"/>
    <row r="33668" hidden="1" x14ac:dyDescent="0.25"/>
    <row r="33669" hidden="1" x14ac:dyDescent="0.25"/>
    <row r="33670" hidden="1" x14ac:dyDescent="0.25"/>
    <row r="33671" hidden="1" x14ac:dyDescent="0.25"/>
    <row r="33672" hidden="1" x14ac:dyDescent="0.25"/>
    <row r="33673" hidden="1" x14ac:dyDescent="0.25"/>
    <row r="33674" hidden="1" x14ac:dyDescent="0.25"/>
    <row r="33675" hidden="1" x14ac:dyDescent="0.25"/>
    <row r="33676" hidden="1" x14ac:dyDescent="0.25"/>
    <row r="33677" hidden="1" x14ac:dyDescent="0.25"/>
    <row r="33678" hidden="1" x14ac:dyDescent="0.25"/>
    <row r="33679" hidden="1" x14ac:dyDescent="0.25"/>
    <row r="33680" hidden="1" x14ac:dyDescent="0.25"/>
    <row r="33681" hidden="1" x14ac:dyDescent="0.25"/>
    <row r="33682" hidden="1" x14ac:dyDescent="0.25"/>
    <row r="33683" hidden="1" x14ac:dyDescent="0.25"/>
    <row r="33684" hidden="1" x14ac:dyDescent="0.25"/>
    <row r="33685" hidden="1" x14ac:dyDescent="0.25"/>
    <row r="33686" hidden="1" x14ac:dyDescent="0.25"/>
    <row r="33687" hidden="1" x14ac:dyDescent="0.25"/>
    <row r="33688" hidden="1" x14ac:dyDescent="0.25"/>
    <row r="33689" hidden="1" x14ac:dyDescent="0.25"/>
    <row r="33690" hidden="1" x14ac:dyDescent="0.25"/>
    <row r="33691" hidden="1" x14ac:dyDescent="0.25"/>
    <row r="33692" hidden="1" x14ac:dyDescent="0.25"/>
    <row r="33693" hidden="1" x14ac:dyDescent="0.25"/>
    <row r="33694" hidden="1" x14ac:dyDescent="0.25"/>
    <row r="33695" hidden="1" x14ac:dyDescent="0.25"/>
    <row r="33696" hidden="1" x14ac:dyDescent="0.25"/>
    <row r="33697" hidden="1" x14ac:dyDescent="0.25"/>
    <row r="33698" hidden="1" x14ac:dyDescent="0.25"/>
    <row r="33699" hidden="1" x14ac:dyDescent="0.25"/>
    <row r="33700" hidden="1" x14ac:dyDescent="0.25"/>
    <row r="33701" hidden="1" x14ac:dyDescent="0.25"/>
    <row r="33702" hidden="1" x14ac:dyDescent="0.25"/>
    <row r="33703" hidden="1" x14ac:dyDescent="0.25"/>
    <row r="33704" hidden="1" x14ac:dyDescent="0.25"/>
    <row r="33705" hidden="1" x14ac:dyDescent="0.25"/>
    <row r="33706" hidden="1" x14ac:dyDescent="0.25"/>
    <row r="33707" hidden="1" x14ac:dyDescent="0.25"/>
    <row r="33708" hidden="1" x14ac:dyDescent="0.25"/>
    <row r="33709" hidden="1" x14ac:dyDescent="0.25"/>
    <row r="33710" hidden="1" x14ac:dyDescent="0.25"/>
    <row r="33711" hidden="1" x14ac:dyDescent="0.25"/>
    <row r="33712" hidden="1" x14ac:dyDescent="0.25"/>
    <row r="33713" hidden="1" x14ac:dyDescent="0.25"/>
    <row r="33714" hidden="1" x14ac:dyDescent="0.25"/>
    <row r="33715" hidden="1" x14ac:dyDescent="0.25"/>
    <row r="33716" hidden="1" x14ac:dyDescent="0.25"/>
    <row r="33717" hidden="1" x14ac:dyDescent="0.25"/>
    <row r="33718" hidden="1" x14ac:dyDescent="0.25"/>
    <row r="33719" hidden="1" x14ac:dyDescent="0.25"/>
    <row r="33720" hidden="1" x14ac:dyDescent="0.25"/>
    <row r="33721" hidden="1" x14ac:dyDescent="0.25"/>
    <row r="33722" hidden="1" x14ac:dyDescent="0.25"/>
    <row r="33723" hidden="1" x14ac:dyDescent="0.25"/>
    <row r="33724" hidden="1" x14ac:dyDescent="0.25"/>
    <row r="33725" hidden="1" x14ac:dyDescent="0.25"/>
    <row r="33726" hidden="1" x14ac:dyDescent="0.25"/>
    <row r="33727" hidden="1" x14ac:dyDescent="0.25"/>
    <row r="33728" hidden="1" x14ac:dyDescent="0.25"/>
    <row r="33729" hidden="1" x14ac:dyDescent="0.25"/>
    <row r="33730" hidden="1" x14ac:dyDescent="0.25"/>
    <row r="33731" hidden="1" x14ac:dyDescent="0.25"/>
    <row r="33732" hidden="1" x14ac:dyDescent="0.25"/>
    <row r="33733" hidden="1" x14ac:dyDescent="0.25"/>
    <row r="33734" hidden="1" x14ac:dyDescent="0.25"/>
    <row r="33735" hidden="1" x14ac:dyDescent="0.25"/>
    <row r="33736" hidden="1" x14ac:dyDescent="0.25"/>
    <row r="33737" hidden="1" x14ac:dyDescent="0.25"/>
    <row r="33738" hidden="1" x14ac:dyDescent="0.25"/>
    <row r="33739" hidden="1" x14ac:dyDescent="0.25"/>
    <row r="33740" hidden="1" x14ac:dyDescent="0.25"/>
    <row r="33741" hidden="1" x14ac:dyDescent="0.25"/>
    <row r="33742" hidden="1" x14ac:dyDescent="0.25"/>
    <row r="33743" hidden="1" x14ac:dyDescent="0.25"/>
    <row r="33744" hidden="1" x14ac:dyDescent="0.25"/>
    <row r="33745" hidden="1" x14ac:dyDescent="0.25"/>
    <row r="33746" hidden="1" x14ac:dyDescent="0.25"/>
    <row r="33747" hidden="1" x14ac:dyDescent="0.25"/>
    <row r="33748" hidden="1" x14ac:dyDescent="0.25"/>
    <row r="33749" hidden="1" x14ac:dyDescent="0.25"/>
    <row r="33750" hidden="1" x14ac:dyDescent="0.25"/>
    <row r="33751" hidden="1" x14ac:dyDescent="0.25"/>
    <row r="33752" hidden="1" x14ac:dyDescent="0.25"/>
    <row r="33753" ht="30" hidden="1" customHeight="1" x14ac:dyDescent="0.25"/>
    <row r="33754" hidden="1" x14ac:dyDescent="0.25"/>
    <row r="33755" hidden="1" x14ac:dyDescent="0.25"/>
    <row r="33756" hidden="1" x14ac:dyDescent="0.25"/>
    <row r="33757" hidden="1" x14ac:dyDescent="0.25"/>
    <row r="33758" hidden="1" x14ac:dyDescent="0.25"/>
    <row r="33759" hidden="1" x14ac:dyDescent="0.25"/>
    <row r="33760" hidden="1" x14ac:dyDescent="0.25"/>
    <row r="33761" hidden="1" x14ac:dyDescent="0.25"/>
    <row r="33762" hidden="1" x14ac:dyDescent="0.25"/>
    <row r="33763" hidden="1" x14ac:dyDescent="0.25"/>
    <row r="33764" hidden="1" x14ac:dyDescent="0.25"/>
    <row r="33765" hidden="1" x14ac:dyDescent="0.25"/>
    <row r="33766" hidden="1" x14ac:dyDescent="0.25"/>
    <row r="33767" hidden="1" x14ac:dyDescent="0.25"/>
    <row r="33768" hidden="1" x14ac:dyDescent="0.25"/>
    <row r="33769" hidden="1" x14ac:dyDescent="0.25"/>
    <row r="33770" hidden="1" x14ac:dyDescent="0.25"/>
    <row r="33771" hidden="1" x14ac:dyDescent="0.25"/>
    <row r="33772" hidden="1" x14ac:dyDescent="0.25"/>
    <row r="33773" hidden="1" x14ac:dyDescent="0.25"/>
    <row r="33774" hidden="1" x14ac:dyDescent="0.25"/>
    <row r="33775" hidden="1" x14ac:dyDescent="0.25"/>
    <row r="33776" hidden="1" x14ac:dyDescent="0.25"/>
    <row r="33777" hidden="1" x14ac:dyDescent="0.25"/>
    <row r="33778" hidden="1" x14ac:dyDescent="0.25"/>
    <row r="33779" hidden="1" x14ac:dyDescent="0.25"/>
    <row r="33780" hidden="1" x14ac:dyDescent="0.25"/>
    <row r="33781" hidden="1" x14ac:dyDescent="0.25"/>
    <row r="33782" hidden="1" x14ac:dyDescent="0.25"/>
    <row r="33783" hidden="1" x14ac:dyDescent="0.25"/>
    <row r="33784" hidden="1" x14ac:dyDescent="0.25"/>
    <row r="33785" hidden="1" x14ac:dyDescent="0.25"/>
    <row r="33786" hidden="1" x14ac:dyDescent="0.25"/>
    <row r="33787" hidden="1" x14ac:dyDescent="0.25"/>
    <row r="33788" hidden="1" x14ac:dyDescent="0.25"/>
    <row r="33789" hidden="1" x14ac:dyDescent="0.25"/>
    <row r="33790" hidden="1" x14ac:dyDescent="0.25"/>
    <row r="33791" hidden="1" x14ac:dyDescent="0.25"/>
    <row r="33792" hidden="1" x14ac:dyDescent="0.25"/>
    <row r="33793" hidden="1" x14ac:dyDescent="0.25"/>
    <row r="33794" hidden="1" x14ac:dyDescent="0.25"/>
    <row r="33795" hidden="1" x14ac:dyDescent="0.25"/>
    <row r="33796" hidden="1" x14ac:dyDescent="0.25"/>
    <row r="33797" hidden="1" x14ac:dyDescent="0.25"/>
    <row r="33798" hidden="1" x14ac:dyDescent="0.25"/>
    <row r="33799" hidden="1" x14ac:dyDescent="0.25"/>
    <row r="33800" hidden="1" x14ac:dyDescent="0.25"/>
    <row r="33801" hidden="1" x14ac:dyDescent="0.25"/>
    <row r="33802" hidden="1" x14ac:dyDescent="0.25"/>
    <row r="33803" hidden="1" x14ac:dyDescent="0.25"/>
    <row r="33804" hidden="1" x14ac:dyDescent="0.25"/>
    <row r="33805" hidden="1" x14ac:dyDescent="0.25"/>
    <row r="33806" hidden="1" x14ac:dyDescent="0.25"/>
    <row r="33807" hidden="1" x14ac:dyDescent="0.25"/>
    <row r="33808" hidden="1" x14ac:dyDescent="0.25"/>
    <row r="33809" hidden="1" x14ac:dyDescent="0.25"/>
    <row r="33810" hidden="1" x14ac:dyDescent="0.25"/>
    <row r="33811" hidden="1" x14ac:dyDescent="0.25"/>
    <row r="33812" hidden="1" x14ac:dyDescent="0.25"/>
    <row r="33813" hidden="1" x14ac:dyDescent="0.25"/>
    <row r="33814" hidden="1" x14ac:dyDescent="0.25"/>
    <row r="33815" hidden="1" x14ac:dyDescent="0.25"/>
    <row r="33816" hidden="1" x14ac:dyDescent="0.25"/>
    <row r="33817" hidden="1" x14ac:dyDescent="0.25"/>
    <row r="33818" hidden="1" x14ac:dyDescent="0.25"/>
    <row r="33819" hidden="1" x14ac:dyDescent="0.25"/>
    <row r="33820" hidden="1" x14ac:dyDescent="0.25"/>
    <row r="33821" hidden="1" x14ac:dyDescent="0.25"/>
    <row r="33822" hidden="1" x14ac:dyDescent="0.25"/>
    <row r="33823" hidden="1" x14ac:dyDescent="0.25"/>
    <row r="33824" hidden="1" x14ac:dyDescent="0.25"/>
    <row r="33825" hidden="1" x14ac:dyDescent="0.25"/>
    <row r="33826" hidden="1" x14ac:dyDescent="0.25"/>
    <row r="33827" hidden="1" x14ac:dyDescent="0.25"/>
    <row r="33828" hidden="1" x14ac:dyDescent="0.25"/>
    <row r="33829" hidden="1" x14ac:dyDescent="0.25"/>
    <row r="33830" hidden="1" x14ac:dyDescent="0.25"/>
    <row r="33831" hidden="1" x14ac:dyDescent="0.25"/>
    <row r="33832" hidden="1" x14ac:dyDescent="0.25"/>
    <row r="33833" hidden="1" x14ac:dyDescent="0.25"/>
    <row r="33834" hidden="1" x14ac:dyDescent="0.25"/>
    <row r="33835" hidden="1" x14ac:dyDescent="0.25"/>
    <row r="33836" hidden="1" x14ac:dyDescent="0.25"/>
    <row r="33837" hidden="1" x14ac:dyDescent="0.25"/>
    <row r="33838" hidden="1" x14ac:dyDescent="0.25"/>
    <row r="33839" hidden="1" x14ac:dyDescent="0.25"/>
    <row r="33840" hidden="1" x14ac:dyDescent="0.25"/>
    <row r="33841" hidden="1" x14ac:dyDescent="0.25"/>
    <row r="33842" hidden="1" x14ac:dyDescent="0.25"/>
    <row r="33843" hidden="1" x14ac:dyDescent="0.25"/>
    <row r="33844" hidden="1" x14ac:dyDescent="0.25"/>
    <row r="33845" hidden="1" x14ac:dyDescent="0.25"/>
    <row r="33846" hidden="1" x14ac:dyDescent="0.25"/>
    <row r="33847" hidden="1" x14ac:dyDescent="0.25"/>
    <row r="33848" hidden="1" x14ac:dyDescent="0.25"/>
    <row r="33849" hidden="1" x14ac:dyDescent="0.25"/>
    <row r="33850" hidden="1" x14ac:dyDescent="0.25"/>
    <row r="33851" hidden="1" x14ac:dyDescent="0.25"/>
    <row r="33852" hidden="1" x14ac:dyDescent="0.25"/>
    <row r="33853" hidden="1" x14ac:dyDescent="0.25"/>
    <row r="33854" hidden="1" x14ac:dyDescent="0.25"/>
    <row r="33855" hidden="1" x14ac:dyDescent="0.25"/>
    <row r="33856" hidden="1" x14ac:dyDescent="0.25"/>
    <row r="33857" hidden="1" x14ac:dyDescent="0.25"/>
    <row r="33858" hidden="1" x14ac:dyDescent="0.25"/>
    <row r="33859" hidden="1" x14ac:dyDescent="0.25"/>
    <row r="33860" hidden="1" x14ac:dyDescent="0.25"/>
    <row r="33861" hidden="1" x14ac:dyDescent="0.25"/>
    <row r="33862" hidden="1" x14ac:dyDescent="0.25"/>
    <row r="33863" hidden="1" x14ac:dyDescent="0.25"/>
    <row r="33864" hidden="1" x14ac:dyDescent="0.25"/>
    <row r="33865" hidden="1" x14ac:dyDescent="0.25"/>
    <row r="33866" hidden="1" x14ac:dyDescent="0.25"/>
    <row r="33867" hidden="1" x14ac:dyDescent="0.25"/>
    <row r="33868" hidden="1" x14ac:dyDescent="0.25"/>
    <row r="33869" hidden="1" x14ac:dyDescent="0.25"/>
    <row r="33870" hidden="1" x14ac:dyDescent="0.25"/>
    <row r="33871" hidden="1" x14ac:dyDescent="0.25"/>
    <row r="33872" hidden="1" x14ac:dyDescent="0.25"/>
    <row r="33873" hidden="1" x14ac:dyDescent="0.25"/>
    <row r="33874" hidden="1" x14ac:dyDescent="0.25"/>
    <row r="33875" hidden="1" x14ac:dyDescent="0.25"/>
    <row r="33876" hidden="1" x14ac:dyDescent="0.25"/>
    <row r="33877" hidden="1" x14ac:dyDescent="0.25"/>
    <row r="33878" hidden="1" x14ac:dyDescent="0.25"/>
    <row r="33879" hidden="1" x14ac:dyDescent="0.25"/>
    <row r="33880" hidden="1" x14ac:dyDescent="0.25"/>
    <row r="33881" hidden="1" x14ac:dyDescent="0.25"/>
    <row r="33882" hidden="1" x14ac:dyDescent="0.25"/>
    <row r="33883" hidden="1" x14ac:dyDescent="0.25"/>
    <row r="33884" hidden="1" x14ac:dyDescent="0.25"/>
    <row r="33885" hidden="1" x14ac:dyDescent="0.25"/>
    <row r="33886" hidden="1" x14ac:dyDescent="0.25"/>
    <row r="33887" hidden="1" x14ac:dyDescent="0.25"/>
    <row r="33888" hidden="1" x14ac:dyDescent="0.25"/>
    <row r="33889" hidden="1" x14ac:dyDescent="0.25"/>
    <row r="33890" hidden="1" x14ac:dyDescent="0.25"/>
    <row r="33891" hidden="1" x14ac:dyDescent="0.25"/>
    <row r="33892" hidden="1" x14ac:dyDescent="0.25"/>
    <row r="33893" hidden="1" x14ac:dyDescent="0.25"/>
    <row r="33894" hidden="1" x14ac:dyDescent="0.25"/>
    <row r="33895" hidden="1" x14ac:dyDescent="0.25"/>
    <row r="33896" hidden="1" x14ac:dyDescent="0.25"/>
    <row r="33897" hidden="1" x14ac:dyDescent="0.25"/>
    <row r="33898" hidden="1" x14ac:dyDescent="0.25"/>
    <row r="33899" hidden="1" x14ac:dyDescent="0.25"/>
    <row r="33900" hidden="1" x14ac:dyDescent="0.25"/>
    <row r="33901" hidden="1" x14ac:dyDescent="0.25"/>
    <row r="33902" hidden="1" x14ac:dyDescent="0.25"/>
    <row r="33903" hidden="1" x14ac:dyDescent="0.25"/>
    <row r="33904" hidden="1" x14ac:dyDescent="0.25"/>
    <row r="33905" hidden="1" x14ac:dyDescent="0.25"/>
    <row r="33906" hidden="1" x14ac:dyDescent="0.25"/>
    <row r="33907" hidden="1" x14ac:dyDescent="0.25"/>
    <row r="33908" hidden="1" x14ac:dyDescent="0.25"/>
    <row r="33909" hidden="1" x14ac:dyDescent="0.25"/>
    <row r="33910" hidden="1" x14ac:dyDescent="0.25"/>
    <row r="33911" hidden="1" x14ac:dyDescent="0.25"/>
    <row r="33912" hidden="1" x14ac:dyDescent="0.25"/>
    <row r="33913" hidden="1" x14ac:dyDescent="0.25"/>
    <row r="33914" hidden="1" x14ac:dyDescent="0.25"/>
    <row r="33915" hidden="1" x14ac:dyDescent="0.25"/>
    <row r="33916" hidden="1" x14ac:dyDescent="0.25"/>
    <row r="33917" hidden="1" x14ac:dyDescent="0.25"/>
    <row r="33918" hidden="1" x14ac:dyDescent="0.25"/>
    <row r="33919" hidden="1" x14ac:dyDescent="0.25"/>
    <row r="33920" hidden="1" x14ac:dyDescent="0.25"/>
    <row r="33921" hidden="1" x14ac:dyDescent="0.25"/>
    <row r="33922" hidden="1" x14ac:dyDescent="0.25"/>
    <row r="33923" hidden="1" x14ac:dyDescent="0.25"/>
    <row r="33924" hidden="1" x14ac:dyDescent="0.25"/>
    <row r="33925" hidden="1" x14ac:dyDescent="0.25"/>
    <row r="33926" hidden="1" x14ac:dyDescent="0.25"/>
    <row r="33927" hidden="1" x14ac:dyDescent="0.25"/>
    <row r="33928" hidden="1" x14ac:dyDescent="0.25"/>
    <row r="33929" hidden="1" x14ac:dyDescent="0.25"/>
    <row r="33930" hidden="1" x14ac:dyDescent="0.25"/>
    <row r="33931" hidden="1" x14ac:dyDescent="0.25"/>
    <row r="33932" hidden="1" x14ac:dyDescent="0.25"/>
    <row r="33933" hidden="1" x14ac:dyDescent="0.25"/>
    <row r="33934" hidden="1" x14ac:dyDescent="0.25"/>
    <row r="33935" hidden="1" x14ac:dyDescent="0.25"/>
    <row r="33936" hidden="1" x14ac:dyDescent="0.25"/>
    <row r="33937" hidden="1" x14ac:dyDescent="0.25"/>
    <row r="33938" hidden="1" x14ac:dyDescent="0.25"/>
    <row r="33939" hidden="1" x14ac:dyDescent="0.25"/>
    <row r="33940" hidden="1" x14ac:dyDescent="0.25"/>
    <row r="33941" hidden="1" x14ac:dyDescent="0.25"/>
    <row r="33942" hidden="1" x14ac:dyDescent="0.25"/>
    <row r="33943" hidden="1" x14ac:dyDescent="0.25"/>
    <row r="33944" hidden="1" x14ac:dyDescent="0.25"/>
    <row r="33945" hidden="1" x14ac:dyDescent="0.25"/>
    <row r="33946" hidden="1" x14ac:dyDescent="0.25"/>
    <row r="33947" hidden="1" x14ac:dyDescent="0.25"/>
    <row r="33948" hidden="1" x14ac:dyDescent="0.25"/>
    <row r="33949" hidden="1" x14ac:dyDescent="0.25"/>
    <row r="33950" hidden="1" x14ac:dyDescent="0.25"/>
    <row r="33951" hidden="1" x14ac:dyDescent="0.25"/>
    <row r="33952" hidden="1" x14ac:dyDescent="0.25"/>
    <row r="33953" hidden="1" x14ac:dyDescent="0.25"/>
    <row r="33954" hidden="1" x14ac:dyDescent="0.25"/>
    <row r="33955" hidden="1" x14ac:dyDescent="0.25"/>
    <row r="33956" hidden="1" x14ac:dyDescent="0.25"/>
    <row r="33957" hidden="1" x14ac:dyDescent="0.25"/>
    <row r="33958" hidden="1" x14ac:dyDescent="0.25"/>
    <row r="33959" hidden="1" x14ac:dyDescent="0.25"/>
    <row r="33960" hidden="1" x14ac:dyDescent="0.25"/>
    <row r="33961" hidden="1" x14ac:dyDescent="0.25"/>
    <row r="33962" hidden="1" x14ac:dyDescent="0.25"/>
    <row r="33963" hidden="1" x14ac:dyDescent="0.25"/>
    <row r="33964" hidden="1" x14ac:dyDescent="0.25"/>
    <row r="33965" hidden="1" x14ac:dyDescent="0.25"/>
    <row r="33966" hidden="1" x14ac:dyDescent="0.25"/>
    <row r="33967" hidden="1" x14ac:dyDescent="0.25"/>
    <row r="33968" hidden="1" x14ac:dyDescent="0.25"/>
    <row r="33969" hidden="1" x14ac:dyDescent="0.25"/>
    <row r="33970" hidden="1" x14ac:dyDescent="0.25"/>
    <row r="33971" hidden="1" x14ac:dyDescent="0.25"/>
    <row r="33972" hidden="1" x14ac:dyDescent="0.25"/>
    <row r="33973" hidden="1" x14ac:dyDescent="0.25"/>
    <row r="33974" hidden="1" x14ac:dyDescent="0.25"/>
    <row r="33975" hidden="1" x14ac:dyDescent="0.25"/>
    <row r="33976" hidden="1" x14ac:dyDescent="0.25"/>
    <row r="33977" hidden="1" x14ac:dyDescent="0.25"/>
    <row r="33978" hidden="1" x14ac:dyDescent="0.25"/>
    <row r="33979" hidden="1" x14ac:dyDescent="0.25"/>
    <row r="33980" hidden="1" x14ac:dyDescent="0.25"/>
    <row r="33981" hidden="1" x14ac:dyDescent="0.25"/>
    <row r="33982" hidden="1" x14ac:dyDescent="0.25"/>
    <row r="33983" hidden="1" x14ac:dyDescent="0.25"/>
    <row r="33984" hidden="1" x14ac:dyDescent="0.25"/>
    <row r="33985" hidden="1" x14ac:dyDescent="0.25"/>
    <row r="33986" hidden="1" x14ac:dyDescent="0.25"/>
    <row r="33987" hidden="1" x14ac:dyDescent="0.25"/>
    <row r="33988" hidden="1" x14ac:dyDescent="0.25"/>
    <row r="33989" hidden="1" x14ac:dyDescent="0.25"/>
    <row r="33990" hidden="1" x14ac:dyDescent="0.25"/>
    <row r="33991" hidden="1" x14ac:dyDescent="0.25"/>
    <row r="33992" hidden="1" x14ac:dyDescent="0.25"/>
    <row r="33993" hidden="1" x14ac:dyDescent="0.25"/>
    <row r="33994" hidden="1" x14ac:dyDescent="0.25"/>
    <row r="33995" hidden="1" x14ac:dyDescent="0.25"/>
    <row r="33996" hidden="1" x14ac:dyDescent="0.25"/>
    <row r="33997" hidden="1" x14ac:dyDescent="0.25"/>
    <row r="33998" hidden="1" x14ac:dyDescent="0.25"/>
    <row r="33999" hidden="1" x14ac:dyDescent="0.25"/>
    <row r="34000" hidden="1" x14ac:dyDescent="0.25"/>
    <row r="34001" hidden="1" x14ac:dyDescent="0.25"/>
    <row r="34002" hidden="1" x14ac:dyDescent="0.25"/>
    <row r="34003" hidden="1" x14ac:dyDescent="0.25"/>
    <row r="34004" hidden="1" x14ac:dyDescent="0.25"/>
    <row r="34005" hidden="1" x14ac:dyDescent="0.25"/>
    <row r="34006" hidden="1" x14ac:dyDescent="0.25"/>
    <row r="34007" hidden="1" x14ac:dyDescent="0.25"/>
    <row r="34008" hidden="1" x14ac:dyDescent="0.25"/>
    <row r="34009" hidden="1" x14ac:dyDescent="0.25"/>
    <row r="34010" hidden="1" x14ac:dyDescent="0.25"/>
    <row r="34011" hidden="1" x14ac:dyDescent="0.25"/>
    <row r="34012" hidden="1" x14ac:dyDescent="0.25"/>
    <row r="34013" hidden="1" x14ac:dyDescent="0.25"/>
    <row r="34014" hidden="1" x14ac:dyDescent="0.25"/>
    <row r="34015" hidden="1" x14ac:dyDescent="0.25"/>
    <row r="34016" hidden="1" x14ac:dyDescent="0.25"/>
    <row r="34017" hidden="1" x14ac:dyDescent="0.25"/>
    <row r="34018" hidden="1" x14ac:dyDescent="0.25"/>
    <row r="34019" hidden="1" x14ac:dyDescent="0.25"/>
    <row r="34020" hidden="1" x14ac:dyDescent="0.25"/>
    <row r="34021" hidden="1" x14ac:dyDescent="0.25"/>
    <row r="34022" hidden="1" x14ac:dyDescent="0.25"/>
    <row r="34023" hidden="1" x14ac:dyDescent="0.25"/>
    <row r="34024" hidden="1" x14ac:dyDescent="0.25"/>
    <row r="34025" ht="30" hidden="1" customHeight="1" x14ac:dyDescent="0.25"/>
    <row r="34026" hidden="1" x14ac:dyDescent="0.25"/>
    <row r="34027" hidden="1" x14ac:dyDescent="0.25"/>
    <row r="34028" hidden="1" x14ac:dyDescent="0.25"/>
    <row r="34029" hidden="1" x14ac:dyDescent="0.25"/>
    <row r="34030" hidden="1" x14ac:dyDescent="0.25"/>
    <row r="34031" hidden="1" x14ac:dyDescent="0.25"/>
    <row r="34032" hidden="1" x14ac:dyDescent="0.25"/>
    <row r="34033" hidden="1" x14ac:dyDescent="0.25"/>
    <row r="34034" hidden="1" x14ac:dyDescent="0.25"/>
    <row r="34035" hidden="1" x14ac:dyDescent="0.25"/>
    <row r="34036" hidden="1" x14ac:dyDescent="0.25"/>
    <row r="34037" hidden="1" x14ac:dyDescent="0.25"/>
    <row r="34038" hidden="1" x14ac:dyDescent="0.25"/>
    <row r="34039" hidden="1" x14ac:dyDescent="0.25"/>
    <row r="34040" hidden="1" x14ac:dyDescent="0.25"/>
    <row r="34041" hidden="1" x14ac:dyDescent="0.25"/>
    <row r="34042" hidden="1" x14ac:dyDescent="0.25"/>
    <row r="34043" hidden="1" x14ac:dyDescent="0.25"/>
    <row r="34044" hidden="1" x14ac:dyDescent="0.25"/>
    <row r="34045" hidden="1" x14ac:dyDescent="0.25"/>
    <row r="34046" hidden="1" x14ac:dyDescent="0.25"/>
    <row r="34047" hidden="1" x14ac:dyDescent="0.25"/>
    <row r="34048" hidden="1" x14ac:dyDescent="0.25"/>
    <row r="34049" hidden="1" x14ac:dyDescent="0.25"/>
    <row r="34050" hidden="1" x14ac:dyDescent="0.25"/>
    <row r="34051" hidden="1" x14ac:dyDescent="0.25"/>
    <row r="34052" hidden="1" x14ac:dyDescent="0.25"/>
    <row r="34053" hidden="1" x14ac:dyDescent="0.25"/>
    <row r="34054" hidden="1" x14ac:dyDescent="0.25"/>
    <row r="34055" hidden="1" x14ac:dyDescent="0.25"/>
    <row r="34056" hidden="1" x14ac:dyDescent="0.25"/>
    <row r="34057" hidden="1" x14ac:dyDescent="0.25"/>
    <row r="34058" hidden="1" x14ac:dyDescent="0.25"/>
    <row r="34059" hidden="1" x14ac:dyDescent="0.25"/>
    <row r="34060" hidden="1" x14ac:dyDescent="0.25"/>
    <row r="34061" hidden="1" x14ac:dyDescent="0.25"/>
    <row r="34062" hidden="1" x14ac:dyDescent="0.25"/>
    <row r="34063" hidden="1" x14ac:dyDescent="0.25"/>
    <row r="34064" hidden="1" x14ac:dyDescent="0.25"/>
    <row r="34065" hidden="1" x14ac:dyDescent="0.25"/>
    <row r="34066" hidden="1" x14ac:dyDescent="0.25"/>
    <row r="34067" hidden="1" x14ac:dyDescent="0.25"/>
    <row r="34068" hidden="1" x14ac:dyDescent="0.25"/>
    <row r="34069" hidden="1" x14ac:dyDescent="0.25"/>
    <row r="34070" hidden="1" x14ac:dyDescent="0.25"/>
    <row r="34071" hidden="1" x14ac:dyDescent="0.25"/>
    <row r="34072" hidden="1" x14ac:dyDescent="0.25"/>
    <row r="34073" hidden="1" x14ac:dyDescent="0.25"/>
    <row r="34074" hidden="1" x14ac:dyDescent="0.25"/>
    <row r="34075" hidden="1" x14ac:dyDescent="0.25"/>
    <row r="34076" hidden="1" x14ac:dyDescent="0.25"/>
    <row r="34077" hidden="1" x14ac:dyDescent="0.25"/>
    <row r="34078" hidden="1" x14ac:dyDescent="0.25"/>
    <row r="34079" hidden="1" x14ac:dyDescent="0.25"/>
    <row r="34080" hidden="1" x14ac:dyDescent="0.25"/>
    <row r="34081" hidden="1" x14ac:dyDescent="0.25"/>
    <row r="34082" hidden="1" x14ac:dyDescent="0.25"/>
    <row r="34083" hidden="1" x14ac:dyDescent="0.25"/>
    <row r="34084" hidden="1" x14ac:dyDescent="0.25"/>
    <row r="34085" hidden="1" x14ac:dyDescent="0.25"/>
    <row r="34086" hidden="1" x14ac:dyDescent="0.25"/>
    <row r="34087" hidden="1" x14ac:dyDescent="0.25"/>
    <row r="34088" hidden="1" x14ac:dyDescent="0.25"/>
    <row r="34089" hidden="1" x14ac:dyDescent="0.25"/>
    <row r="34090" hidden="1" x14ac:dyDescent="0.25"/>
    <row r="34091" hidden="1" x14ac:dyDescent="0.25"/>
    <row r="34092" hidden="1" x14ac:dyDescent="0.25"/>
    <row r="34093" hidden="1" x14ac:dyDescent="0.25"/>
    <row r="34094" hidden="1" x14ac:dyDescent="0.25"/>
    <row r="34095" hidden="1" x14ac:dyDescent="0.25"/>
    <row r="34096" hidden="1" x14ac:dyDescent="0.25"/>
    <row r="34097" hidden="1" x14ac:dyDescent="0.25"/>
    <row r="34098" hidden="1" x14ac:dyDescent="0.25"/>
    <row r="34099" hidden="1" x14ac:dyDescent="0.25"/>
    <row r="34100" hidden="1" x14ac:dyDescent="0.25"/>
    <row r="34101" hidden="1" x14ac:dyDescent="0.25"/>
    <row r="34102" hidden="1" x14ac:dyDescent="0.25"/>
    <row r="34103" hidden="1" x14ac:dyDescent="0.25"/>
    <row r="34104" hidden="1" x14ac:dyDescent="0.25"/>
    <row r="34105" hidden="1" x14ac:dyDescent="0.25"/>
    <row r="34106" hidden="1" x14ac:dyDescent="0.25"/>
    <row r="34107" hidden="1" x14ac:dyDescent="0.25"/>
    <row r="34108" hidden="1" x14ac:dyDescent="0.25"/>
    <row r="34109" hidden="1" x14ac:dyDescent="0.25"/>
    <row r="34110" hidden="1" x14ac:dyDescent="0.25"/>
    <row r="34111" hidden="1" x14ac:dyDescent="0.25"/>
    <row r="34112" hidden="1" x14ac:dyDescent="0.25"/>
    <row r="34113" hidden="1" x14ac:dyDescent="0.25"/>
    <row r="34114" hidden="1" x14ac:dyDescent="0.25"/>
    <row r="34115" hidden="1" x14ac:dyDescent="0.25"/>
    <row r="34116" hidden="1" x14ac:dyDescent="0.25"/>
    <row r="34117" hidden="1" x14ac:dyDescent="0.25"/>
    <row r="34118" hidden="1" x14ac:dyDescent="0.25"/>
    <row r="34119" hidden="1" x14ac:dyDescent="0.25"/>
    <row r="34120" hidden="1" x14ac:dyDescent="0.25"/>
    <row r="34121" hidden="1" x14ac:dyDescent="0.25"/>
    <row r="34122" hidden="1" x14ac:dyDescent="0.25"/>
    <row r="34123" hidden="1" x14ac:dyDescent="0.25"/>
    <row r="34124" hidden="1" x14ac:dyDescent="0.25"/>
    <row r="34125" hidden="1" x14ac:dyDescent="0.25"/>
    <row r="34126" hidden="1" x14ac:dyDescent="0.25"/>
    <row r="34127" hidden="1" x14ac:dyDescent="0.25"/>
    <row r="34128" hidden="1" x14ac:dyDescent="0.25"/>
    <row r="34129" hidden="1" x14ac:dyDescent="0.25"/>
    <row r="34130" hidden="1" x14ac:dyDescent="0.25"/>
    <row r="34131" hidden="1" x14ac:dyDescent="0.25"/>
    <row r="34132" hidden="1" x14ac:dyDescent="0.25"/>
    <row r="34133" hidden="1" x14ac:dyDescent="0.25"/>
    <row r="34134" hidden="1" x14ac:dyDescent="0.25"/>
    <row r="34135" hidden="1" x14ac:dyDescent="0.25"/>
    <row r="34136" hidden="1" x14ac:dyDescent="0.25"/>
    <row r="34137" hidden="1" x14ac:dyDescent="0.25"/>
    <row r="34138" hidden="1" x14ac:dyDescent="0.25"/>
    <row r="34139" hidden="1" x14ac:dyDescent="0.25"/>
    <row r="34140" hidden="1" x14ac:dyDescent="0.25"/>
    <row r="34141" hidden="1" x14ac:dyDescent="0.25"/>
    <row r="34142" hidden="1" x14ac:dyDescent="0.25"/>
    <row r="34143" hidden="1" x14ac:dyDescent="0.25"/>
    <row r="34144" hidden="1" x14ac:dyDescent="0.25"/>
    <row r="34145" hidden="1" x14ac:dyDescent="0.25"/>
    <row r="34146" hidden="1" x14ac:dyDescent="0.25"/>
    <row r="34147" hidden="1" x14ac:dyDescent="0.25"/>
    <row r="34148" hidden="1" x14ac:dyDescent="0.25"/>
    <row r="34149" hidden="1" x14ac:dyDescent="0.25"/>
    <row r="34150" hidden="1" x14ac:dyDescent="0.25"/>
    <row r="34151" hidden="1" x14ac:dyDescent="0.25"/>
    <row r="34152" hidden="1" x14ac:dyDescent="0.25"/>
    <row r="34153" hidden="1" x14ac:dyDescent="0.25"/>
    <row r="34154" hidden="1" x14ac:dyDescent="0.25"/>
    <row r="34155" hidden="1" x14ac:dyDescent="0.25"/>
    <row r="34156" hidden="1" x14ac:dyDescent="0.25"/>
    <row r="34157" hidden="1" x14ac:dyDescent="0.25"/>
    <row r="34158" hidden="1" x14ac:dyDescent="0.25"/>
    <row r="34159" hidden="1" x14ac:dyDescent="0.25"/>
    <row r="34160" hidden="1" x14ac:dyDescent="0.25"/>
    <row r="34161" hidden="1" x14ac:dyDescent="0.25"/>
    <row r="34162" hidden="1" x14ac:dyDescent="0.25"/>
    <row r="34163" hidden="1" x14ac:dyDescent="0.25"/>
    <row r="34164" hidden="1" x14ac:dyDescent="0.25"/>
    <row r="34165" hidden="1" x14ac:dyDescent="0.25"/>
    <row r="34166" hidden="1" x14ac:dyDescent="0.25"/>
    <row r="34167" hidden="1" x14ac:dyDescent="0.25"/>
    <row r="34168" hidden="1" x14ac:dyDescent="0.25"/>
    <row r="34169" hidden="1" x14ac:dyDescent="0.25"/>
    <row r="34170" hidden="1" x14ac:dyDescent="0.25"/>
    <row r="34171" hidden="1" x14ac:dyDescent="0.25"/>
    <row r="34172" hidden="1" x14ac:dyDescent="0.25"/>
    <row r="34173" hidden="1" x14ac:dyDescent="0.25"/>
    <row r="34174" hidden="1" x14ac:dyDescent="0.25"/>
    <row r="34175" hidden="1" x14ac:dyDescent="0.25"/>
    <row r="34176" hidden="1" x14ac:dyDescent="0.25"/>
    <row r="34177" hidden="1" x14ac:dyDescent="0.25"/>
    <row r="34178" hidden="1" x14ac:dyDescent="0.25"/>
    <row r="34179" hidden="1" x14ac:dyDescent="0.25"/>
    <row r="34180" hidden="1" x14ac:dyDescent="0.25"/>
    <row r="34181" hidden="1" x14ac:dyDescent="0.25"/>
    <row r="34182" hidden="1" x14ac:dyDescent="0.25"/>
    <row r="34183" hidden="1" x14ac:dyDescent="0.25"/>
    <row r="34184" hidden="1" x14ac:dyDescent="0.25"/>
    <row r="34185" hidden="1" x14ac:dyDescent="0.25"/>
    <row r="34186" hidden="1" x14ac:dyDescent="0.25"/>
    <row r="34187" hidden="1" x14ac:dyDescent="0.25"/>
    <row r="34188" hidden="1" x14ac:dyDescent="0.25"/>
    <row r="34189" hidden="1" x14ac:dyDescent="0.25"/>
    <row r="34190" hidden="1" x14ac:dyDescent="0.25"/>
    <row r="34191" hidden="1" x14ac:dyDescent="0.25"/>
    <row r="34192" hidden="1" x14ac:dyDescent="0.25"/>
    <row r="34193" hidden="1" x14ac:dyDescent="0.25"/>
    <row r="34194" hidden="1" x14ac:dyDescent="0.25"/>
    <row r="34195" hidden="1" x14ac:dyDescent="0.25"/>
    <row r="34196" hidden="1" x14ac:dyDescent="0.25"/>
    <row r="34197" hidden="1" x14ac:dyDescent="0.25"/>
    <row r="34198" hidden="1" x14ac:dyDescent="0.25"/>
    <row r="34199" hidden="1" x14ac:dyDescent="0.25"/>
    <row r="34200" hidden="1" x14ac:dyDescent="0.25"/>
    <row r="34201" hidden="1" x14ac:dyDescent="0.25"/>
    <row r="34202" hidden="1" x14ac:dyDescent="0.25"/>
    <row r="34203" hidden="1" x14ac:dyDescent="0.25"/>
    <row r="34204" hidden="1" x14ac:dyDescent="0.25"/>
    <row r="34205" hidden="1" x14ac:dyDescent="0.25"/>
    <row r="34206" hidden="1" x14ac:dyDescent="0.25"/>
    <row r="34207" hidden="1" x14ac:dyDescent="0.25"/>
    <row r="34208" hidden="1" x14ac:dyDescent="0.25"/>
    <row r="34209" hidden="1" x14ac:dyDescent="0.25"/>
    <row r="34210" hidden="1" x14ac:dyDescent="0.25"/>
    <row r="34211" hidden="1" x14ac:dyDescent="0.25"/>
    <row r="34212" hidden="1" x14ac:dyDescent="0.25"/>
    <row r="34213" hidden="1" x14ac:dyDescent="0.25"/>
    <row r="34214" hidden="1" x14ac:dyDescent="0.25"/>
    <row r="34215" hidden="1" x14ac:dyDescent="0.25"/>
    <row r="34216" hidden="1" x14ac:dyDescent="0.25"/>
    <row r="34217" hidden="1" x14ac:dyDescent="0.25"/>
    <row r="34218" hidden="1" x14ac:dyDescent="0.25"/>
    <row r="34219" hidden="1" x14ac:dyDescent="0.25"/>
    <row r="34220" hidden="1" x14ac:dyDescent="0.25"/>
    <row r="34221" hidden="1" x14ac:dyDescent="0.25"/>
    <row r="34222" hidden="1" x14ac:dyDescent="0.25"/>
    <row r="34223" hidden="1" x14ac:dyDescent="0.25"/>
    <row r="34224" hidden="1" x14ac:dyDescent="0.25"/>
    <row r="34225" hidden="1" x14ac:dyDescent="0.25"/>
    <row r="34226" hidden="1" x14ac:dyDescent="0.25"/>
    <row r="34227" hidden="1" x14ac:dyDescent="0.25"/>
    <row r="34228" hidden="1" x14ac:dyDescent="0.25"/>
    <row r="34229" hidden="1" x14ac:dyDescent="0.25"/>
    <row r="34230" hidden="1" x14ac:dyDescent="0.25"/>
    <row r="34231" hidden="1" x14ac:dyDescent="0.25"/>
    <row r="34232" hidden="1" x14ac:dyDescent="0.25"/>
    <row r="34233" hidden="1" x14ac:dyDescent="0.25"/>
    <row r="34234" hidden="1" x14ac:dyDescent="0.25"/>
    <row r="34235" hidden="1" x14ac:dyDescent="0.25"/>
    <row r="34236" hidden="1" x14ac:dyDescent="0.25"/>
    <row r="34237" hidden="1" x14ac:dyDescent="0.25"/>
    <row r="34238" hidden="1" x14ac:dyDescent="0.25"/>
    <row r="34239" hidden="1" x14ac:dyDescent="0.25"/>
    <row r="34240" hidden="1" x14ac:dyDescent="0.25"/>
    <row r="34241" hidden="1" x14ac:dyDescent="0.25"/>
    <row r="34242" hidden="1" x14ac:dyDescent="0.25"/>
    <row r="34243" hidden="1" x14ac:dyDescent="0.25"/>
    <row r="34244" hidden="1" x14ac:dyDescent="0.25"/>
    <row r="34245" hidden="1" x14ac:dyDescent="0.25"/>
    <row r="34246" hidden="1" x14ac:dyDescent="0.25"/>
    <row r="34247" hidden="1" x14ac:dyDescent="0.25"/>
    <row r="34248" hidden="1" x14ac:dyDescent="0.25"/>
    <row r="34249" hidden="1" x14ac:dyDescent="0.25"/>
    <row r="34250" hidden="1" x14ac:dyDescent="0.25"/>
    <row r="34251" hidden="1" x14ac:dyDescent="0.25"/>
    <row r="34252" hidden="1" x14ac:dyDescent="0.25"/>
    <row r="34253" hidden="1" x14ac:dyDescent="0.25"/>
    <row r="34254" hidden="1" x14ac:dyDescent="0.25"/>
    <row r="34255" hidden="1" x14ac:dyDescent="0.25"/>
    <row r="34256" hidden="1" x14ac:dyDescent="0.25"/>
    <row r="34257" hidden="1" x14ac:dyDescent="0.25"/>
    <row r="34258" hidden="1" x14ac:dyDescent="0.25"/>
    <row r="34259" hidden="1" x14ac:dyDescent="0.25"/>
    <row r="34260" hidden="1" x14ac:dyDescent="0.25"/>
    <row r="34261" hidden="1" x14ac:dyDescent="0.25"/>
    <row r="34262" hidden="1" x14ac:dyDescent="0.25"/>
    <row r="34263" hidden="1" x14ac:dyDescent="0.25"/>
    <row r="34264" hidden="1" x14ac:dyDescent="0.25"/>
    <row r="34265" hidden="1" x14ac:dyDescent="0.25"/>
    <row r="34266" hidden="1" x14ac:dyDescent="0.25"/>
    <row r="34267" hidden="1" x14ac:dyDescent="0.25"/>
    <row r="34268" hidden="1" x14ac:dyDescent="0.25"/>
    <row r="34269" hidden="1" x14ac:dyDescent="0.25"/>
    <row r="34270" hidden="1" x14ac:dyDescent="0.25"/>
    <row r="34271" hidden="1" x14ac:dyDescent="0.25"/>
    <row r="34272" hidden="1" x14ac:dyDescent="0.25"/>
    <row r="34273" hidden="1" x14ac:dyDescent="0.25"/>
    <row r="34274" hidden="1" x14ac:dyDescent="0.25"/>
    <row r="34275" hidden="1" x14ac:dyDescent="0.25"/>
    <row r="34276" hidden="1" x14ac:dyDescent="0.25"/>
    <row r="34277" hidden="1" x14ac:dyDescent="0.25"/>
    <row r="34278" hidden="1" x14ac:dyDescent="0.25"/>
    <row r="34279" hidden="1" x14ac:dyDescent="0.25"/>
    <row r="34280" hidden="1" x14ac:dyDescent="0.25"/>
    <row r="34281" hidden="1" x14ac:dyDescent="0.25"/>
    <row r="34282" hidden="1" x14ac:dyDescent="0.25"/>
    <row r="34283" hidden="1" x14ac:dyDescent="0.25"/>
    <row r="34284" hidden="1" x14ac:dyDescent="0.25"/>
    <row r="34285" hidden="1" x14ac:dyDescent="0.25"/>
    <row r="34286" hidden="1" x14ac:dyDescent="0.25"/>
    <row r="34287" hidden="1" x14ac:dyDescent="0.25"/>
    <row r="34288" hidden="1" x14ac:dyDescent="0.25"/>
    <row r="34289" hidden="1" x14ac:dyDescent="0.25"/>
    <row r="34290" hidden="1" x14ac:dyDescent="0.25"/>
    <row r="34291" hidden="1" x14ac:dyDescent="0.25"/>
    <row r="34292" hidden="1" x14ac:dyDescent="0.25"/>
    <row r="34293" hidden="1" x14ac:dyDescent="0.25"/>
    <row r="34294" hidden="1" x14ac:dyDescent="0.25"/>
    <row r="34295" hidden="1" x14ac:dyDescent="0.25"/>
    <row r="34296" hidden="1" x14ac:dyDescent="0.25"/>
    <row r="34297" ht="30" hidden="1" customHeight="1" x14ac:dyDescent="0.25"/>
    <row r="34298" hidden="1" x14ac:dyDescent="0.25"/>
    <row r="34299" hidden="1" x14ac:dyDescent="0.25"/>
    <row r="34300" hidden="1" x14ac:dyDescent="0.25"/>
    <row r="34301" hidden="1" x14ac:dyDescent="0.25"/>
    <row r="34302" hidden="1" x14ac:dyDescent="0.25"/>
    <row r="34303" hidden="1" x14ac:dyDescent="0.25"/>
    <row r="34304" hidden="1" x14ac:dyDescent="0.25"/>
    <row r="34305" hidden="1" x14ac:dyDescent="0.25"/>
    <row r="34306" hidden="1" x14ac:dyDescent="0.25"/>
    <row r="34307" hidden="1" x14ac:dyDescent="0.25"/>
    <row r="34308" hidden="1" x14ac:dyDescent="0.25"/>
    <row r="34309" hidden="1" x14ac:dyDescent="0.25"/>
    <row r="34310" hidden="1" x14ac:dyDescent="0.25"/>
    <row r="34311" hidden="1" x14ac:dyDescent="0.25"/>
    <row r="34312" hidden="1" x14ac:dyDescent="0.25"/>
    <row r="34313" hidden="1" x14ac:dyDescent="0.25"/>
    <row r="34314" hidden="1" x14ac:dyDescent="0.25"/>
    <row r="34315" hidden="1" x14ac:dyDescent="0.25"/>
    <row r="34316" hidden="1" x14ac:dyDescent="0.25"/>
    <row r="34317" hidden="1" x14ac:dyDescent="0.25"/>
    <row r="34318" hidden="1" x14ac:dyDescent="0.25"/>
    <row r="34319" hidden="1" x14ac:dyDescent="0.25"/>
    <row r="34320" hidden="1" x14ac:dyDescent="0.25"/>
    <row r="34321" hidden="1" x14ac:dyDescent="0.25"/>
    <row r="34322" hidden="1" x14ac:dyDescent="0.25"/>
    <row r="34323" hidden="1" x14ac:dyDescent="0.25"/>
    <row r="34324" hidden="1" x14ac:dyDescent="0.25"/>
    <row r="34325" hidden="1" x14ac:dyDescent="0.25"/>
    <row r="34326" hidden="1" x14ac:dyDescent="0.25"/>
    <row r="34327" hidden="1" x14ac:dyDescent="0.25"/>
    <row r="34328" hidden="1" x14ac:dyDescent="0.25"/>
    <row r="34329" hidden="1" x14ac:dyDescent="0.25"/>
    <row r="34330" hidden="1" x14ac:dyDescent="0.25"/>
    <row r="34331" hidden="1" x14ac:dyDescent="0.25"/>
    <row r="34332" hidden="1" x14ac:dyDescent="0.25"/>
    <row r="34333" hidden="1" x14ac:dyDescent="0.25"/>
    <row r="34334" hidden="1" x14ac:dyDescent="0.25"/>
    <row r="34335" hidden="1" x14ac:dyDescent="0.25"/>
    <row r="34336" hidden="1" x14ac:dyDescent="0.25"/>
    <row r="34337" hidden="1" x14ac:dyDescent="0.25"/>
    <row r="34338" hidden="1" x14ac:dyDescent="0.25"/>
    <row r="34339" hidden="1" x14ac:dyDescent="0.25"/>
    <row r="34340" hidden="1" x14ac:dyDescent="0.25"/>
    <row r="34341" hidden="1" x14ac:dyDescent="0.25"/>
    <row r="34342" hidden="1" x14ac:dyDescent="0.25"/>
    <row r="34343" hidden="1" x14ac:dyDescent="0.25"/>
    <row r="34344" hidden="1" x14ac:dyDescent="0.25"/>
    <row r="34345" hidden="1" x14ac:dyDescent="0.25"/>
    <row r="34346" hidden="1" x14ac:dyDescent="0.25"/>
    <row r="34347" hidden="1" x14ac:dyDescent="0.25"/>
    <row r="34348" hidden="1" x14ac:dyDescent="0.25"/>
    <row r="34349" hidden="1" x14ac:dyDescent="0.25"/>
    <row r="34350" hidden="1" x14ac:dyDescent="0.25"/>
    <row r="34351" hidden="1" x14ac:dyDescent="0.25"/>
    <row r="34352" hidden="1" x14ac:dyDescent="0.25"/>
    <row r="34353" hidden="1" x14ac:dyDescent="0.25"/>
    <row r="34354" hidden="1" x14ac:dyDescent="0.25"/>
    <row r="34355" hidden="1" x14ac:dyDescent="0.25"/>
    <row r="34356" hidden="1" x14ac:dyDescent="0.25"/>
    <row r="34357" hidden="1" x14ac:dyDescent="0.25"/>
    <row r="34358" hidden="1" x14ac:dyDescent="0.25"/>
    <row r="34359" hidden="1" x14ac:dyDescent="0.25"/>
    <row r="34360" hidden="1" x14ac:dyDescent="0.25"/>
    <row r="34361" hidden="1" x14ac:dyDescent="0.25"/>
    <row r="34362" hidden="1" x14ac:dyDescent="0.25"/>
    <row r="34363" hidden="1" x14ac:dyDescent="0.25"/>
    <row r="34364" hidden="1" x14ac:dyDescent="0.25"/>
    <row r="34365" hidden="1" x14ac:dyDescent="0.25"/>
    <row r="34366" hidden="1" x14ac:dyDescent="0.25"/>
    <row r="34367" hidden="1" x14ac:dyDescent="0.25"/>
    <row r="34368" hidden="1" x14ac:dyDescent="0.25"/>
    <row r="34369" hidden="1" x14ac:dyDescent="0.25"/>
    <row r="34370" hidden="1" x14ac:dyDescent="0.25"/>
    <row r="34371" hidden="1" x14ac:dyDescent="0.25"/>
    <row r="34372" hidden="1" x14ac:dyDescent="0.25"/>
    <row r="34373" hidden="1" x14ac:dyDescent="0.25"/>
    <row r="34374" hidden="1" x14ac:dyDescent="0.25"/>
    <row r="34375" hidden="1" x14ac:dyDescent="0.25"/>
    <row r="34376" hidden="1" x14ac:dyDescent="0.25"/>
    <row r="34377" hidden="1" x14ac:dyDescent="0.25"/>
    <row r="34378" hidden="1" x14ac:dyDescent="0.25"/>
    <row r="34379" hidden="1" x14ac:dyDescent="0.25"/>
    <row r="34380" hidden="1" x14ac:dyDescent="0.25"/>
    <row r="34381" hidden="1" x14ac:dyDescent="0.25"/>
    <row r="34382" hidden="1" x14ac:dyDescent="0.25"/>
    <row r="34383" hidden="1" x14ac:dyDescent="0.25"/>
    <row r="34384" hidden="1" x14ac:dyDescent="0.25"/>
    <row r="34385" hidden="1" x14ac:dyDescent="0.25"/>
    <row r="34386" hidden="1" x14ac:dyDescent="0.25"/>
    <row r="34387" hidden="1" x14ac:dyDescent="0.25"/>
    <row r="34388" hidden="1" x14ac:dyDescent="0.25"/>
    <row r="34389" hidden="1" x14ac:dyDescent="0.25"/>
    <row r="34390" hidden="1" x14ac:dyDescent="0.25"/>
    <row r="34391" hidden="1" x14ac:dyDescent="0.25"/>
    <row r="34392" hidden="1" x14ac:dyDescent="0.25"/>
    <row r="34393" hidden="1" x14ac:dyDescent="0.25"/>
    <row r="34394" hidden="1" x14ac:dyDescent="0.25"/>
    <row r="34395" hidden="1" x14ac:dyDescent="0.25"/>
    <row r="34396" hidden="1" x14ac:dyDescent="0.25"/>
    <row r="34397" hidden="1" x14ac:dyDescent="0.25"/>
    <row r="34398" hidden="1" x14ac:dyDescent="0.25"/>
    <row r="34399" hidden="1" x14ac:dyDescent="0.25"/>
    <row r="34400" hidden="1" x14ac:dyDescent="0.25"/>
    <row r="34401" hidden="1" x14ac:dyDescent="0.25"/>
    <row r="34402" hidden="1" x14ac:dyDescent="0.25"/>
    <row r="34403" hidden="1" x14ac:dyDescent="0.25"/>
    <row r="34404" hidden="1" x14ac:dyDescent="0.25"/>
    <row r="34405" hidden="1" x14ac:dyDescent="0.25"/>
    <row r="34406" hidden="1" x14ac:dyDescent="0.25"/>
    <row r="34407" hidden="1" x14ac:dyDescent="0.25"/>
    <row r="34408" hidden="1" x14ac:dyDescent="0.25"/>
    <row r="34409" hidden="1" x14ac:dyDescent="0.25"/>
    <row r="34410" hidden="1" x14ac:dyDescent="0.25"/>
    <row r="34411" hidden="1" x14ac:dyDescent="0.25"/>
    <row r="34412" hidden="1" x14ac:dyDescent="0.25"/>
    <row r="34413" hidden="1" x14ac:dyDescent="0.25"/>
    <row r="34414" hidden="1" x14ac:dyDescent="0.25"/>
    <row r="34415" hidden="1" x14ac:dyDescent="0.25"/>
    <row r="34416" hidden="1" x14ac:dyDescent="0.25"/>
    <row r="34417" hidden="1" x14ac:dyDescent="0.25"/>
    <row r="34418" hidden="1" x14ac:dyDescent="0.25"/>
    <row r="34419" hidden="1" x14ac:dyDescent="0.25"/>
    <row r="34420" hidden="1" x14ac:dyDescent="0.25"/>
    <row r="34421" hidden="1" x14ac:dyDescent="0.25"/>
    <row r="34422" hidden="1" x14ac:dyDescent="0.25"/>
    <row r="34423" hidden="1" x14ac:dyDescent="0.25"/>
    <row r="34424" hidden="1" x14ac:dyDescent="0.25"/>
    <row r="34425" hidden="1" x14ac:dyDescent="0.25"/>
    <row r="34426" hidden="1" x14ac:dyDescent="0.25"/>
    <row r="34427" hidden="1" x14ac:dyDescent="0.25"/>
    <row r="34428" hidden="1" x14ac:dyDescent="0.25"/>
    <row r="34429" hidden="1" x14ac:dyDescent="0.25"/>
    <row r="34430" hidden="1" x14ac:dyDescent="0.25"/>
    <row r="34431" hidden="1" x14ac:dyDescent="0.25"/>
    <row r="34432" hidden="1" x14ac:dyDescent="0.25"/>
    <row r="34433" hidden="1" x14ac:dyDescent="0.25"/>
    <row r="34434" hidden="1" x14ac:dyDescent="0.25"/>
    <row r="34435" hidden="1" x14ac:dyDescent="0.25"/>
    <row r="34436" hidden="1" x14ac:dyDescent="0.25"/>
    <row r="34437" hidden="1" x14ac:dyDescent="0.25"/>
    <row r="34438" hidden="1" x14ac:dyDescent="0.25"/>
    <row r="34439" hidden="1" x14ac:dyDescent="0.25"/>
    <row r="34440" hidden="1" x14ac:dyDescent="0.25"/>
    <row r="34441" hidden="1" x14ac:dyDescent="0.25"/>
    <row r="34442" hidden="1" x14ac:dyDescent="0.25"/>
    <row r="34443" hidden="1" x14ac:dyDescent="0.25"/>
    <row r="34444" hidden="1" x14ac:dyDescent="0.25"/>
    <row r="34445" hidden="1" x14ac:dyDescent="0.25"/>
    <row r="34446" hidden="1" x14ac:dyDescent="0.25"/>
    <row r="34447" hidden="1" x14ac:dyDescent="0.25"/>
    <row r="34448" hidden="1" x14ac:dyDescent="0.25"/>
    <row r="34449" hidden="1" x14ac:dyDescent="0.25"/>
    <row r="34450" hidden="1" x14ac:dyDescent="0.25"/>
    <row r="34451" hidden="1" x14ac:dyDescent="0.25"/>
    <row r="34452" hidden="1" x14ac:dyDescent="0.25"/>
    <row r="34453" hidden="1" x14ac:dyDescent="0.25"/>
    <row r="34454" hidden="1" x14ac:dyDescent="0.25"/>
    <row r="34455" hidden="1" x14ac:dyDescent="0.25"/>
    <row r="34456" hidden="1" x14ac:dyDescent="0.25"/>
    <row r="34457" hidden="1" x14ac:dyDescent="0.25"/>
    <row r="34458" hidden="1" x14ac:dyDescent="0.25"/>
    <row r="34459" hidden="1" x14ac:dyDescent="0.25"/>
    <row r="34460" hidden="1" x14ac:dyDescent="0.25"/>
    <row r="34461" hidden="1" x14ac:dyDescent="0.25"/>
    <row r="34462" hidden="1" x14ac:dyDescent="0.25"/>
    <row r="34463" hidden="1" x14ac:dyDescent="0.25"/>
    <row r="34464" hidden="1" x14ac:dyDescent="0.25"/>
    <row r="34465" hidden="1" x14ac:dyDescent="0.25"/>
    <row r="34466" hidden="1" x14ac:dyDescent="0.25"/>
    <row r="34467" hidden="1" x14ac:dyDescent="0.25"/>
    <row r="34468" hidden="1" x14ac:dyDescent="0.25"/>
    <row r="34469" hidden="1" x14ac:dyDescent="0.25"/>
    <row r="34470" hidden="1" x14ac:dyDescent="0.25"/>
    <row r="34471" hidden="1" x14ac:dyDescent="0.25"/>
    <row r="34472" hidden="1" x14ac:dyDescent="0.25"/>
    <row r="34473" hidden="1" x14ac:dyDescent="0.25"/>
    <row r="34474" hidden="1" x14ac:dyDescent="0.25"/>
    <row r="34475" hidden="1" x14ac:dyDescent="0.25"/>
    <row r="34476" hidden="1" x14ac:dyDescent="0.25"/>
    <row r="34477" hidden="1" x14ac:dyDescent="0.25"/>
    <row r="34478" hidden="1" x14ac:dyDescent="0.25"/>
    <row r="34479" hidden="1" x14ac:dyDescent="0.25"/>
    <row r="34480" hidden="1" x14ac:dyDescent="0.25"/>
    <row r="34481" hidden="1" x14ac:dyDescent="0.25"/>
    <row r="34482" hidden="1" x14ac:dyDescent="0.25"/>
    <row r="34483" hidden="1" x14ac:dyDescent="0.25"/>
    <row r="34484" hidden="1" x14ac:dyDescent="0.25"/>
    <row r="34485" hidden="1" x14ac:dyDescent="0.25"/>
    <row r="34486" hidden="1" x14ac:dyDescent="0.25"/>
    <row r="34487" hidden="1" x14ac:dyDescent="0.25"/>
    <row r="34488" hidden="1" x14ac:dyDescent="0.25"/>
    <row r="34489" hidden="1" x14ac:dyDescent="0.25"/>
    <row r="34490" hidden="1" x14ac:dyDescent="0.25"/>
    <row r="34491" hidden="1" x14ac:dyDescent="0.25"/>
    <row r="34492" hidden="1" x14ac:dyDescent="0.25"/>
    <row r="34493" hidden="1" x14ac:dyDescent="0.25"/>
    <row r="34494" hidden="1" x14ac:dyDescent="0.25"/>
    <row r="34495" hidden="1" x14ac:dyDescent="0.25"/>
    <row r="34496" hidden="1" x14ac:dyDescent="0.25"/>
    <row r="34497" hidden="1" x14ac:dyDescent="0.25"/>
    <row r="34498" hidden="1" x14ac:dyDescent="0.25"/>
    <row r="34499" hidden="1" x14ac:dyDescent="0.25"/>
    <row r="34500" hidden="1" x14ac:dyDescent="0.25"/>
    <row r="34501" hidden="1" x14ac:dyDescent="0.25"/>
    <row r="34502" hidden="1" x14ac:dyDescent="0.25"/>
    <row r="34503" hidden="1" x14ac:dyDescent="0.25"/>
    <row r="34504" hidden="1" x14ac:dyDescent="0.25"/>
    <row r="34505" hidden="1" x14ac:dyDescent="0.25"/>
    <row r="34506" hidden="1" x14ac:dyDescent="0.25"/>
    <row r="34507" hidden="1" x14ac:dyDescent="0.25"/>
    <row r="34508" hidden="1" x14ac:dyDescent="0.25"/>
    <row r="34509" hidden="1" x14ac:dyDescent="0.25"/>
    <row r="34510" hidden="1" x14ac:dyDescent="0.25"/>
    <row r="34511" hidden="1" x14ac:dyDescent="0.25"/>
    <row r="34512" hidden="1" x14ac:dyDescent="0.25"/>
    <row r="34513" hidden="1" x14ac:dyDescent="0.25"/>
    <row r="34514" hidden="1" x14ac:dyDescent="0.25"/>
    <row r="34515" hidden="1" x14ac:dyDescent="0.25"/>
    <row r="34516" hidden="1" x14ac:dyDescent="0.25"/>
    <row r="34517" hidden="1" x14ac:dyDescent="0.25"/>
    <row r="34518" hidden="1" x14ac:dyDescent="0.25"/>
    <row r="34519" hidden="1" x14ac:dyDescent="0.25"/>
    <row r="34520" hidden="1" x14ac:dyDescent="0.25"/>
    <row r="34521" hidden="1" x14ac:dyDescent="0.25"/>
    <row r="34522" hidden="1" x14ac:dyDescent="0.25"/>
    <row r="34523" hidden="1" x14ac:dyDescent="0.25"/>
    <row r="34524" hidden="1" x14ac:dyDescent="0.25"/>
    <row r="34525" hidden="1" x14ac:dyDescent="0.25"/>
    <row r="34526" hidden="1" x14ac:dyDescent="0.25"/>
    <row r="34527" hidden="1" x14ac:dyDescent="0.25"/>
    <row r="34528" hidden="1" x14ac:dyDescent="0.25"/>
    <row r="34529" hidden="1" x14ac:dyDescent="0.25"/>
    <row r="34530" hidden="1" x14ac:dyDescent="0.25"/>
    <row r="34531" hidden="1" x14ac:dyDescent="0.25"/>
    <row r="34532" hidden="1" x14ac:dyDescent="0.25"/>
    <row r="34533" hidden="1" x14ac:dyDescent="0.25"/>
    <row r="34534" hidden="1" x14ac:dyDescent="0.25"/>
    <row r="34535" hidden="1" x14ac:dyDescent="0.25"/>
    <row r="34536" hidden="1" x14ac:dyDescent="0.25"/>
    <row r="34537" hidden="1" x14ac:dyDescent="0.25"/>
    <row r="34538" hidden="1" x14ac:dyDescent="0.25"/>
    <row r="34539" hidden="1" x14ac:dyDescent="0.25"/>
    <row r="34540" hidden="1" x14ac:dyDescent="0.25"/>
    <row r="34541" hidden="1" x14ac:dyDescent="0.25"/>
    <row r="34542" hidden="1" x14ac:dyDescent="0.25"/>
    <row r="34543" hidden="1" x14ac:dyDescent="0.25"/>
    <row r="34544" hidden="1" x14ac:dyDescent="0.25"/>
    <row r="34545" hidden="1" x14ac:dyDescent="0.25"/>
    <row r="34546" hidden="1" x14ac:dyDescent="0.25"/>
    <row r="34547" hidden="1" x14ac:dyDescent="0.25"/>
    <row r="34548" hidden="1" x14ac:dyDescent="0.25"/>
    <row r="34549" hidden="1" x14ac:dyDescent="0.25"/>
    <row r="34550" hidden="1" x14ac:dyDescent="0.25"/>
    <row r="34551" hidden="1" x14ac:dyDescent="0.25"/>
    <row r="34552" hidden="1" x14ac:dyDescent="0.25"/>
    <row r="34553" hidden="1" x14ac:dyDescent="0.25"/>
    <row r="34554" hidden="1" x14ac:dyDescent="0.25"/>
    <row r="34555" hidden="1" x14ac:dyDescent="0.25"/>
    <row r="34556" hidden="1" x14ac:dyDescent="0.25"/>
    <row r="34557" hidden="1" x14ac:dyDescent="0.25"/>
    <row r="34558" hidden="1" x14ac:dyDescent="0.25"/>
    <row r="34559" hidden="1" x14ac:dyDescent="0.25"/>
    <row r="34560" hidden="1" x14ac:dyDescent="0.25"/>
    <row r="34561" hidden="1" x14ac:dyDescent="0.25"/>
    <row r="34562" hidden="1" x14ac:dyDescent="0.25"/>
    <row r="34563" hidden="1" x14ac:dyDescent="0.25"/>
    <row r="34564" hidden="1" x14ac:dyDescent="0.25"/>
    <row r="34565" hidden="1" x14ac:dyDescent="0.25"/>
    <row r="34566" hidden="1" x14ac:dyDescent="0.25"/>
    <row r="34567" hidden="1" x14ac:dyDescent="0.25"/>
    <row r="34568" hidden="1" x14ac:dyDescent="0.25"/>
    <row r="34569" hidden="1" x14ac:dyDescent="0.25"/>
    <row r="34570" hidden="1" x14ac:dyDescent="0.25"/>
    <row r="34571" hidden="1" x14ac:dyDescent="0.25"/>
    <row r="34572" hidden="1" x14ac:dyDescent="0.25"/>
    <row r="34573" hidden="1" x14ac:dyDescent="0.25"/>
    <row r="34574" hidden="1" x14ac:dyDescent="0.25"/>
    <row r="34575" hidden="1" x14ac:dyDescent="0.25"/>
    <row r="34576" hidden="1" x14ac:dyDescent="0.25"/>
    <row r="34577" hidden="1" x14ac:dyDescent="0.25"/>
    <row r="34578" hidden="1" x14ac:dyDescent="0.25"/>
    <row r="34579" hidden="1" x14ac:dyDescent="0.25"/>
    <row r="34580" hidden="1" x14ac:dyDescent="0.25"/>
    <row r="34581" hidden="1" x14ac:dyDescent="0.25"/>
    <row r="34582" hidden="1" x14ac:dyDescent="0.25"/>
    <row r="34583" hidden="1" x14ac:dyDescent="0.25"/>
    <row r="34584" hidden="1" x14ac:dyDescent="0.25"/>
    <row r="34585" hidden="1" x14ac:dyDescent="0.25"/>
    <row r="34586" hidden="1" x14ac:dyDescent="0.25"/>
    <row r="34587" hidden="1" x14ac:dyDescent="0.25"/>
    <row r="34588" hidden="1" x14ac:dyDescent="0.25"/>
    <row r="34589" hidden="1" x14ac:dyDescent="0.25"/>
    <row r="34590" hidden="1" x14ac:dyDescent="0.25"/>
    <row r="34591" hidden="1" x14ac:dyDescent="0.25"/>
    <row r="34592" hidden="1" x14ac:dyDescent="0.25"/>
    <row r="34593" hidden="1" x14ac:dyDescent="0.25"/>
    <row r="34594" hidden="1" x14ac:dyDescent="0.25"/>
    <row r="34595" hidden="1" x14ac:dyDescent="0.25"/>
    <row r="34596" hidden="1" x14ac:dyDescent="0.25"/>
    <row r="34597" hidden="1" x14ac:dyDescent="0.25"/>
    <row r="34598" hidden="1" x14ac:dyDescent="0.25"/>
    <row r="34599" hidden="1" x14ac:dyDescent="0.25"/>
    <row r="34600" hidden="1" x14ac:dyDescent="0.25"/>
    <row r="34601" hidden="1" x14ac:dyDescent="0.25"/>
    <row r="34602" hidden="1" x14ac:dyDescent="0.25"/>
    <row r="34603" hidden="1" x14ac:dyDescent="0.25"/>
    <row r="34604" hidden="1" x14ac:dyDescent="0.25"/>
    <row r="34605" hidden="1" x14ac:dyDescent="0.25"/>
    <row r="34606" hidden="1" x14ac:dyDescent="0.25"/>
    <row r="34607" hidden="1" x14ac:dyDescent="0.25"/>
    <row r="34608" hidden="1" x14ac:dyDescent="0.25"/>
    <row r="34609" hidden="1" x14ac:dyDescent="0.25"/>
    <row r="34610" hidden="1" x14ac:dyDescent="0.25"/>
    <row r="34611" hidden="1" x14ac:dyDescent="0.25"/>
    <row r="34612" hidden="1" x14ac:dyDescent="0.25"/>
    <row r="34613" hidden="1" x14ac:dyDescent="0.25"/>
    <row r="34614" hidden="1" x14ac:dyDescent="0.25"/>
    <row r="34615" hidden="1" x14ac:dyDescent="0.25"/>
    <row r="34616" hidden="1" x14ac:dyDescent="0.25"/>
    <row r="34617" hidden="1" x14ac:dyDescent="0.25"/>
    <row r="34618" hidden="1" x14ac:dyDescent="0.25"/>
    <row r="34619" hidden="1" x14ac:dyDescent="0.25"/>
    <row r="34620" hidden="1" x14ac:dyDescent="0.25"/>
    <row r="34621" hidden="1" x14ac:dyDescent="0.25"/>
    <row r="34622" hidden="1" x14ac:dyDescent="0.25"/>
    <row r="34623" hidden="1" x14ac:dyDescent="0.25"/>
    <row r="34624" hidden="1" x14ac:dyDescent="0.25"/>
    <row r="34625" hidden="1" x14ac:dyDescent="0.25"/>
    <row r="34626" hidden="1" x14ac:dyDescent="0.25"/>
    <row r="34627" hidden="1" x14ac:dyDescent="0.25"/>
    <row r="34628" hidden="1" x14ac:dyDescent="0.25"/>
    <row r="34629" hidden="1" x14ac:dyDescent="0.25"/>
    <row r="34630" hidden="1" x14ac:dyDescent="0.25"/>
    <row r="34631" hidden="1" x14ac:dyDescent="0.25"/>
    <row r="34632" hidden="1" x14ac:dyDescent="0.25"/>
    <row r="34633" hidden="1" x14ac:dyDescent="0.25"/>
    <row r="34634" hidden="1" x14ac:dyDescent="0.25"/>
    <row r="34635" hidden="1" x14ac:dyDescent="0.25"/>
    <row r="34636" hidden="1" x14ac:dyDescent="0.25"/>
    <row r="34637" hidden="1" x14ac:dyDescent="0.25"/>
    <row r="34638" hidden="1" x14ac:dyDescent="0.25"/>
    <row r="34639" hidden="1" x14ac:dyDescent="0.25"/>
    <row r="34640" hidden="1" x14ac:dyDescent="0.25"/>
    <row r="34641" hidden="1" x14ac:dyDescent="0.25"/>
    <row r="34642" hidden="1" x14ac:dyDescent="0.25"/>
    <row r="34643" hidden="1" x14ac:dyDescent="0.25"/>
    <row r="34644" hidden="1" x14ac:dyDescent="0.25"/>
    <row r="34645" hidden="1" x14ac:dyDescent="0.25"/>
    <row r="34646" hidden="1" x14ac:dyDescent="0.25"/>
    <row r="34647" hidden="1" x14ac:dyDescent="0.25"/>
    <row r="34648" hidden="1" x14ac:dyDescent="0.25"/>
    <row r="34649" hidden="1" x14ac:dyDescent="0.25"/>
    <row r="34650" hidden="1" x14ac:dyDescent="0.25"/>
    <row r="34651" hidden="1" x14ac:dyDescent="0.25"/>
    <row r="34652" hidden="1" x14ac:dyDescent="0.25"/>
    <row r="34653" hidden="1" x14ac:dyDescent="0.25"/>
    <row r="34654" hidden="1" x14ac:dyDescent="0.25"/>
    <row r="34655" hidden="1" x14ac:dyDescent="0.25"/>
    <row r="34656" hidden="1" x14ac:dyDescent="0.25"/>
    <row r="34657" hidden="1" x14ac:dyDescent="0.25"/>
    <row r="34658" hidden="1" x14ac:dyDescent="0.25"/>
    <row r="34659" hidden="1" x14ac:dyDescent="0.25"/>
    <row r="34660" hidden="1" x14ac:dyDescent="0.25"/>
    <row r="34661" hidden="1" x14ac:dyDescent="0.25"/>
    <row r="34662" hidden="1" x14ac:dyDescent="0.25"/>
    <row r="34663" hidden="1" x14ac:dyDescent="0.25"/>
    <row r="34664" hidden="1" x14ac:dyDescent="0.25"/>
    <row r="34665" hidden="1" x14ac:dyDescent="0.25"/>
    <row r="34666" ht="30" hidden="1" customHeight="1" x14ac:dyDescent="0.25"/>
    <row r="34667" hidden="1" x14ac:dyDescent="0.25"/>
    <row r="34668" hidden="1" x14ac:dyDescent="0.25"/>
    <row r="34669" hidden="1" x14ac:dyDescent="0.25"/>
    <row r="34670" hidden="1" x14ac:dyDescent="0.25"/>
    <row r="34671" hidden="1" x14ac:dyDescent="0.25"/>
    <row r="34672" hidden="1" x14ac:dyDescent="0.25"/>
    <row r="34673" hidden="1" x14ac:dyDescent="0.25"/>
    <row r="34674" hidden="1" x14ac:dyDescent="0.25"/>
    <row r="34675" hidden="1" x14ac:dyDescent="0.25"/>
    <row r="34676" hidden="1" x14ac:dyDescent="0.25"/>
    <row r="34677" hidden="1" x14ac:dyDescent="0.25"/>
    <row r="34678" hidden="1" x14ac:dyDescent="0.25"/>
    <row r="34679" hidden="1" x14ac:dyDescent="0.25"/>
    <row r="34680" hidden="1" x14ac:dyDescent="0.25"/>
    <row r="34681" hidden="1" x14ac:dyDescent="0.25"/>
    <row r="34682" hidden="1" x14ac:dyDescent="0.25"/>
    <row r="34683" hidden="1" x14ac:dyDescent="0.25"/>
    <row r="34684" hidden="1" x14ac:dyDescent="0.25"/>
    <row r="34685" hidden="1" x14ac:dyDescent="0.25"/>
    <row r="34686" hidden="1" x14ac:dyDescent="0.25"/>
    <row r="34687" hidden="1" x14ac:dyDescent="0.25"/>
    <row r="34688" hidden="1" x14ac:dyDescent="0.25"/>
    <row r="34689" hidden="1" x14ac:dyDescent="0.25"/>
    <row r="34690" hidden="1" x14ac:dyDescent="0.25"/>
    <row r="34691" hidden="1" x14ac:dyDescent="0.25"/>
    <row r="34692" hidden="1" x14ac:dyDescent="0.25"/>
    <row r="34693" hidden="1" x14ac:dyDescent="0.25"/>
    <row r="34694" hidden="1" x14ac:dyDescent="0.25"/>
    <row r="34695" hidden="1" x14ac:dyDescent="0.25"/>
    <row r="34696" hidden="1" x14ac:dyDescent="0.25"/>
    <row r="34697" hidden="1" x14ac:dyDescent="0.25"/>
    <row r="34698" hidden="1" x14ac:dyDescent="0.25"/>
    <row r="34699" hidden="1" x14ac:dyDescent="0.25"/>
    <row r="34700" hidden="1" x14ac:dyDescent="0.25"/>
    <row r="34701" hidden="1" x14ac:dyDescent="0.25"/>
    <row r="34702" hidden="1" x14ac:dyDescent="0.25"/>
    <row r="34703" hidden="1" x14ac:dyDescent="0.25"/>
    <row r="34704" hidden="1" x14ac:dyDescent="0.25"/>
    <row r="34705" hidden="1" x14ac:dyDescent="0.25"/>
    <row r="34706" hidden="1" x14ac:dyDescent="0.25"/>
    <row r="34707" hidden="1" x14ac:dyDescent="0.25"/>
    <row r="34708" hidden="1" x14ac:dyDescent="0.25"/>
    <row r="34709" hidden="1" x14ac:dyDescent="0.25"/>
    <row r="34710" hidden="1" x14ac:dyDescent="0.25"/>
    <row r="34711" hidden="1" x14ac:dyDescent="0.25"/>
    <row r="34712" hidden="1" x14ac:dyDescent="0.25"/>
    <row r="34713" hidden="1" x14ac:dyDescent="0.25"/>
    <row r="34714" hidden="1" x14ac:dyDescent="0.25"/>
    <row r="34715" hidden="1" x14ac:dyDescent="0.25"/>
    <row r="34716" hidden="1" x14ac:dyDescent="0.25"/>
    <row r="34717" hidden="1" x14ac:dyDescent="0.25"/>
    <row r="34718" hidden="1" x14ac:dyDescent="0.25"/>
    <row r="34719" hidden="1" x14ac:dyDescent="0.25"/>
    <row r="34720" hidden="1" x14ac:dyDescent="0.25"/>
    <row r="34721" hidden="1" x14ac:dyDescent="0.25"/>
    <row r="34722" hidden="1" x14ac:dyDescent="0.25"/>
    <row r="34723" hidden="1" x14ac:dyDescent="0.25"/>
    <row r="34724" hidden="1" x14ac:dyDescent="0.25"/>
    <row r="34725" hidden="1" x14ac:dyDescent="0.25"/>
    <row r="34726" hidden="1" x14ac:dyDescent="0.25"/>
    <row r="34727" hidden="1" x14ac:dyDescent="0.25"/>
    <row r="34728" hidden="1" x14ac:dyDescent="0.25"/>
    <row r="34729" hidden="1" x14ac:dyDescent="0.25"/>
    <row r="34730" hidden="1" x14ac:dyDescent="0.25"/>
    <row r="34731" hidden="1" x14ac:dyDescent="0.25"/>
    <row r="34732" hidden="1" x14ac:dyDescent="0.25"/>
    <row r="34733" hidden="1" x14ac:dyDescent="0.25"/>
    <row r="34734" hidden="1" x14ac:dyDescent="0.25"/>
    <row r="34735" hidden="1" x14ac:dyDescent="0.25"/>
    <row r="34736" hidden="1" x14ac:dyDescent="0.25"/>
    <row r="34737" hidden="1" x14ac:dyDescent="0.25"/>
    <row r="34738" hidden="1" x14ac:dyDescent="0.25"/>
    <row r="34739" hidden="1" x14ac:dyDescent="0.25"/>
    <row r="34740" hidden="1" x14ac:dyDescent="0.25"/>
    <row r="34741" hidden="1" x14ac:dyDescent="0.25"/>
    <row r="34742" hidden="1" x14ac:dyDescent="0.25"/>
    <row r="34743" hidden="1" x14ac:dyDescent="0.25"/>
    <row r="34744" hidden="1" x14ac:dyDescent="0.25"/>
    <row r="34745" hidden="1" x14ac:dyDescent="0.25"/>
    <row r="34746" hidden="1" x14ac:dyDescent="0.25"/>
    <row r="34747" hidden="1" x14ac:dyDescent="0.25"/>
    <row r="34748" hidden="1" x14ac:dyDescent="0.25"/>
    <row r="34749" hidden="1" x14ac:dyDescent="0.25"/>
    <row r="34750" hidden="1" x14ac:dyDescent="0.25"/>
    <row r="34751" hidden="1" x14ac:dyDescent="0.25"/>
    <row r="34752" hidden="1" x14ac:dyDescent="0.25"/>
    <row r="34753" hidden="1" x14ac:dyDescent="0.25"/>
    <row r="34754" hidden="1" x14ac:dyDescent="0.25"/>
    <row r="34755" hidden="1" x14ac:dyDescent="0.25"/>
    <row r="34756" hidden="1" x14ac:dyDescent="0.25"/>
    <row r="34757" hidden="1" x14ac:dyDescent="0.25"/>
    <row r="34758" hidden="1" x14ac:dyDescent="0.25"/>
    <row r="34759" hidden="1" x14ac:dyDescent="0.25"/>
    <row r="34760" hidden="1" x14ac:dyDescent="0.25"/>
    <row r="34761" hidden="1" x14ac:dyDescent="0.25"/>
    <row r="34762" hidden="1" x14ac:dyDescent="0.25"/>
    <row r="34763" hidden="1" x14ac:dyDescent="0.25"/>
    <row r="34764" hidden="1" x14ac:dyDescent="0.25"/>
    <row r="34765" hidden="1" x14ac:dyDescent="0.25"/>
    <row r="34766" hidden="1" x14ac:dyDescent="0.25"/>
    <row r="34767" hidden="1" x14ac:dyDescent="0.25"/>
    <row r="34768" hidden="1" x14ac:dyDescent="0.25"/>
    <row r="34769" hidden="1" x14ac:dyDescent="0.25"/>
    <row r="34770" hidden="1" x14ac:dyDescent="0.25"/>
    <row r="34771" hidden="1" x14ac:dyDescent="0.25"/>
    <row r="34772" hidden="1" x14ac:dyDescent="0.25"/>
    <row r="34773" hidden="1" x14ac:dyDescent="0.25"/>
    <row r="34774" hidden="1" x14ac:dyDescent="0.25"/>
    <row r="34775" hidden="1" x14ac:dyDescent="0.25"/>
    <row r="34776" hidden="1" x14ac:dyDescent="0.25"/>
    <row r="34777" hidden="1" x14ac:dyDescent="0.25"/>
    <row r="34778" hidden="1" x14ac:dyDescent="0.25"/>
    <row r="34779" hidden="1" x14ac:dyDescent="0.25"/>
    <row r="34780" hidden="1" x14ac:dyDescent="0.25"/>
    <row r="34781" hidden="1" x14ac:dyDescent="0.25"/>
    <row r="34782" hidden="1" x14ac:dyDescent="0.25"/>
    <row r="34783" hidden="1" x14ac:dyDescent="0.25"/>
    <row r="34784" hidden="1" x14ac:dyDescent="0.25"/>
    <row r="34785" hidden="1" x14ac:dyDescent="0.25"/>
    <row r="34786" hidden="1" x14ac:dyDescent="0.25"/>
    <row r="34787" hidden="1" x14ac:dyDescent="0.25"/>
    <row r="34788" hidden="1" x14ac:dyDescent="0.25"/>
    <row r="34789" hidden="1" x14ac:dyDescent="0.25"/>
    <row r="34790" hidden="1" x14ac:dyDescent="0.25"/>
    <row r="34791" hidden="1" x14ac:dyDescent="0.25"/>
    <row r="34792" hidden="1" x14ac:dyDescent="0.25"/>
    <row r="34793" hidden="1" x14ac:dyDescent="0.25"/>
    <row r="34794" hidden="1" x14ac:dyDescent="0.25"/>
    <row r="34795" hidden="1" x14ac:dyDescent="0.25"/>
    <row r="34796" hidden="1" x14ac:dyDescent="0.25"/>
    <row r="34797" hidden="1" x14ac:dyDescent="0.25"/>
    <row r="34798" hidden="1" x14ac:dyDescent="0.25"/>
    <row r="34799" hidden="1" x14ac:dyDescent="0.25"/>
    <row r="34800" hidden="1" x14ac:dyDescent="0.25"/>
    <row r="34801" hidden="1" x14ac:dyDescent="0.25"/>
    <row r="34802" hidden="1" x14ac:dyDescent="0.25"/>
    <row r="34803" hidden="1" x14ac:dyDescent="0.25"/>
    <row r="34804" hidden="1" x14ac:dyDescent="0.25"/>
    <row r="34805" hidden="1" x14ac:dyDescent="0.25"/>
    <row r="34806" hidden="1" x14ac:dyDescent="0.25"/>
    <row r="34807" hidden="1" x14ac:dyDescent="0.25"/>
    <row r="34808" hidden="1" x14ac:dyDescent="0.25"/>
    <row r="34809" hidden="1" x14ac:dyDescent="0.25"/>
    <row r="34810" hidden="1" x14ac:dyDescent="0.25"/>
    <row r="34811" hidden="1" x14ac:dyDescent="0.25"/>
    <row r="34812" hidden="1" x14ac:dyDescent="0.25"/>
    <row r="34813" hidden="1" x14ac:dyDescent="0.25"/>
    <row r="34814" hidden="1" x14ac:dyDescent="0.25"/>
    <row r="34815" hidden="1" x14ac:dyDescent="0.25"/>
    <row r="34816" hidden="1" x14ac:dyDescent="0.25"/>
    <row r="34817" hidden="1" x14ac:dyDescent="0.25"/>
    <row r="34818" hidden="1" x14ac:dyDescent="0.25"/>
    <row r="34819" hidden="1" x14ac:dyDescent="0.25"/>
    <row r="34820" hidden="1" x14ac:dyDescent="0.25"/>
    <row r="34821" hidden="1" x14ac:dyDescent="0.25"/>
    <row r="34822" hidden="1" x14ac:dyDescent="0.25"/>
    <row r="34823" hidden="1" x14ac:dyDescent="0.25"/>
    <row r="34824" hidden="1" x14ac:dyDescent="0.25"/>
    <row r="34825" hidden="1" x14ac:dyDescent="0.25"/>
    <row r="34826" hidden="1" x14ac:dyDescent="0.25"/>
    <row r="34827" hidden="1" x14ac:dyDescent="0.25"/>
    <row r="34828" hidden="1" x14ac:dyDescent="0.25"/>
    <row r="34829" hidden="1" x14ac:dyDescent="0.25"/>
    <row r="34830" hidden="1" x14ac:dyDescent="0.25"/>
    <row r="34831" hidden="1" x14ac:dyDescent="0.25"/>
    <row r="34832" hidden="1" x14ac:dyDescent="0.25"/>
    <row r="34833" hidden="1" x14ac:dyDescent="0.25"/>
    <row r="34834" hidden="1" x14ac:dyDescent="0.25"/>
    <row r="34835" hidden="1" x14ac:dyDescent="0.25"/>
    <row r="34836" hidden="1" x14ac:dyDescent="0.25"/>
    <row r="34837" hidden="1" x14ac:dyDescent="0.25"/>
    <row r="34838" hidden="1" x14ac:dyDescent="0.25"/>
    <row r="34839" hidden="1" x14ac:dyDescent="0.25"/>
    <row r="34840" hidden="1" x14ac:dyDescent="0.25"/>
    <row r="34841" hidden="1" x14ac:dyDescent="0.25"/>
    <row r="34842" hidden="1" x14ac:dyDescent="0.25"/>
    <row r="34843" hidden="1" x14ac:dyDescent="0.25"/>
    <row r="34844" hidden="1" x14ac:dyDescent="0.25"/>
    <row r="34845" hidden="1" x14ac:dyDescent="0.25"/>
    <row r="34846" hidden="1" x14ac:dyDescent="0.25"/>
    <row r="34847" hidden="1" x14ac:dyDescent="0.25"/>
    <row r="34848" hidden="1" x14ac:dyDescent="0.25"/>
    <row r="34849" hidden="1" x14ac:dyDescent="0.25"/>
    <row r="34850" hidden="1" x14ac:dyDescent="0.25"/>
    <row r="34851" hidden="1" x14ac:dyDescent="0.25"/>
    <row r="34852" hidden="1" x14ac:dyDescent="0.25"/>
    <row r="34853" hidden="1" x14ac:dyDescent="0.25"/>
    <row r="34854" hidden="1" x14ac:dyDescent="0.25"/>
    <row r="34855" hidden="1" x14ac:dyDescent="0.25"/>
    <row r="34856" hidden="1" x14ac:dyDescent="0.25"/>
    <row r="34857" hidden="1" x14ac:dyDescent="0.25"/>
    <row r="34858" hidden="1" x14ac:dyDescent="0.25"/>
    <row r="34859" hidden="1" x14ac:dyDescent="0.25"/>
    <row r="34860" hidden="1" x14ac:dyDescent="0.25"/>
    <row r="34861" hidden="1" x14ac:dyDescent="0.25"/>
    <row r="34862" hidden="1" x14ac:dyDescent="0.25"/>
    <row r="34863" hidden="1" x14ac:dyDescent="0.25"/>
    <row r="34864" hidden="1" x14ac:dyDescent="0.25"/>
    <row r="34865" hidden="1" x14ac:dyDescent="0.25"/>
    <row r="34866" hidden="1" x14ac:dyDescent="0.25"/>
    <row r="34867" hidden="1" x14ac:dyDescent="0.25"/>
    <row r="34868" hidden="1" x14ac:dyDescent="0.25"/>
    <row r="34869" hidden="1" x14ac:dyDescent="0.25"/>
    <row r="34870" hidden="1" x14ac:dyDescent="0.25"/>
    <row r="34871" hidden="1" x14ac:dyDescent="0.25"/>
    <row r="34872" hidden="1" x14ac:dyDescent="0.25"/>
    <row r="34873" hidden="1" x14ac:dyDescent="0.25"/>
    <row r="34874" hidden="1" x14ac:dyDescent="0.25"/>
    <row r="34875" hidden="1" x14ac:dyDescent="0.25"/>
    <row r="34876" hidden="1" x14ac:dyDescent="0.25"/>
    <row r="34877" hidden="1" x14ac:dyDescent="0.25"/>
    <row r="34878" hidden="1" x14ac:dyDescent="0.25"/>
    <row r="34879" hidden="1" x14ac:dyDescent="0.25"/>
    <row r="34880" hidden="1" x14ac:dyDescent="0.25"/>
    <row r="34881" hidden="1" x14ac:dyDescent="0.25"/>
    <row r="34882" hidden="1" x14ac:dyDescent="0.25"/>
    <row r="34883" hidden="1" x14ac:dyDescent="0.25"/>
    <row r="34884" hidden="1" x14ac:dyDescent="0.25"/>
    <row r="34885" hidden="1" x14ac:dyDescent="0.25"/>
    <row r="34886" hidden="1" x14ac:dyDescent="0.25"/>
    <row r="34887" hidden="1" x14ac:dyDescent="0.25"/>
    <row r="34888" hidden="1" x14ac:dyDescent="0.25"/>
    <row r="34889" hidden="1" x14ac:dyDescent="0.25"/>
    <row r="34890" hidden="1" x14ac:dyDescent="0.25"/>
    <row r="34891" hidden="1" x14ac:dyDescent="0.25"/>
    <row r="34892" hidden="1" x14ac:dyDescent="0.25"/>
    <row r="34893" hidden="1" x14ac:dyDescent="0.25"/>
    <row r="34894" hidden="1" x14ac:dyDescent="0.25"/>
    <row r="34895" hidden="1" x14ac:dyDescent="0.25"/>
    <row r="34896" hidden="1" x14ac:dyDescent="0.25"/>
    <row r="34897" hidden="1" x14ac:dyDescent="0.25"/>
    <row r="34898" hidden="1" x14ac:dyDescent="0.25"/>
    <row r="34899" hidden="1" x14ac:dyDescent="0.25"/>
    <row r="34900" hidden="1" x14ac:dyDescent="0.25"/>
    <row r="34901" hidden="1" x14ac:dyDescent="0.25"/>
    <row r="34902" hidden="1" x14ac:dyDescent="0.25"/>
    <row r="34903" hidden="1" x14ac:dyDescent="0.25"/>
    <row r="34904" hidden="1" x14ac:dyDescent="0.25"/>
    <row r="34905" hidden="1" x14ac:dyDescent="0.25"/>
    <row r="34906" hidden="1" x14ac:dyDescent="0.25"/>
    <row r="34907" hidden="1" x14ac:dyDescent="0.25"/>
    <row r="34908" hidden="1" x14ac:dyDescent="0.25"/>
    <row r="34909" hidden="1" x14ac:dyDescent="0.25"/>
    <row r="34910" hidden="1" x14ac:dyDescent="0.25"/>
    <row r="34911" hidden="1" x14ac:dyDescent="0.25"/>
    <row r="34912" hidden="1" x14ac:dyDescent="0.25"/>
    <row r="34913" hidden="1" x14ac:dyDescent="0.25"/>
    <row r="34914" hidden="1" x14ac:dyDescent="0.25"/>
    <row r="34915" hidden="1" x14ac:dyDescent="0.25"/>
    <row r="34916" hidden="1" x14ac:dyDescent="0.25"/>
    <row r="34917" hidden="1" x14ac:dyDescent="0.25"/>
    <row r="34918" hidden="1" x14ac:dyDescent="0.25"/>
    <row r="34919" hidden="1" x14ac:dyDescent="0.25"/>
    <row r="34920" hidden="1" x14ac:dyDescent="0.25"/>
    <row r="34921" hidden="1" x14ac:dyDescent="0.25"/>
    <row r="34922" hidden="1" x14ac:dyDescent="0.25"/>
    <row r="34923" hidden="1" x14ac:dyDescent="0.25"/>
    <row r="34924" hidden="1" x14ac:dyDescent="0.25"/>
    <row r="34925" hidden="1" x14ac:dyDescent="0.25"/>
    <row r="34926" hidden="1" x14ac:dyDescent="0.25"/>
    <row r="34927" hidden="1" x14ac:dyDescent="0.25"/>
    <row r="34928" hidden="1" x14ac:dyDescent="0.25"/>
    <row r="34929" hidden="1" x14ac:dyDescent="0.25"/>
    <row r="34930" hidden="1" x14ac:dyDescent="0.25"/>
    <row r="34931" hidden="1" x14ac:dyDescent="0.25"/>
    <row r="34932" hidden="1" x14ac:dyDescent="0.25"/>
    <row r="34933" hidden="1" x14ac:dyDescent="0.25"/>
    <row r="34934" hidden="1" x14ac:dyDescent="0.25"/>
    <row r="34935" hidden="1" x14ac:dyDescent="0.25"/>
    <row r="34936" hidden="1" x14ac:dyDescent="0.25"/>
    <row r="34937" hidden="1" x14ac:dyDescent="0.25"/>
    <row r="34938" hidden="1" x14ac:dyDescent="0.25"/>
    <row r="34939" hidden="1" x14ac:dyDescent="0.25"/>
    <row r="34940" hidden="1" x14ac:dyDescent="0.25"/>
    <row r="34941" hidden="1" x14ac:dyDescent="0.25"/>
    <row r="34942" hidden="1" x14ac:dyDescent="0.25"/>
    <row r="34943" hidden="1" x14ac:dyDescent="0.25"/>
    <row r="34944" hidden="1" x14ac:dyDescent="0.25"/>
    <row r="34945" hidden="1" x14ac:dyDescent="0.25"/>
    <row r="34946" hidden="1" x14ac:dyDescent="0.25"/>
    <row r="34947" hidden="1" x14ac:dyDescent="0.25"/>
    <row r="34948" hidden="1" x14ac:dyDescent="0.25"/>
    <row r="34949" hidden="1" x14ac:dyDescent="0.25"/>
    <row r="34950" hidden="1" x14ac:dyDescent="0.25"/>
    <row r="34951" hidden="1" x14ac:dyDescent="0.25"/>
    <row r="34952" hidden="1" x14ac:dyDescent="0.25"/>
    <row r="34953" hidden="1" x14ac:dyDescent="0.25"/>
    <row r="34954" hidden="1" x14ac:dyDescent="0.25"/>
    <row r="34955" hidden="1" x14ac:dyDescent="0.25"/>
    <row r="34956" hidden="1" x14ac:dyDescent="0.25"/>
    <row r="34957" hidden="1" x14ac:dyDescent="0.25"/>
    <row r="34958" hidden="1" x14ac:dyDescent="0.25"/>
    <row r="34959" hidden="1" x14ac:dyDescent="0.25"/>
    <row r="34960" hidden="1" x14ac:dyDescent="0.25"/>
    <row r="34961" hidden="1" x14ac:dyDescent="0.25"/>
    <row r="34962" hidden="1" x14ac:dyDescent="0.25"/>
    <row r="34963" hidden="1" x14ac:dyDescent="0.25"/>
    <row r="34964" hidden="1" x14ac:dyDescent="0.25"/>
    <row r="34965" hidden="1" x14ac:dyDescent="0.25"/>
    <row r="34966" hidden="1" x14ac:dyDescent="0.25"/>
    <row r="34967" hidden="1" x14ac:dyDescent="0.25"/>
    <row r="34968" hidden="1" x14ac:dyDescent="0.25"/>
    <row r="34969" hidden="1" x14ac:dyDescent="0.25"/>
    <row r="34970" hidden="1" x14ac:dyDescent="0.25"/>
    <row r="34971" hidden="1" x14ac:dyDescent="0.25"/>
    <row r="34972" hidden="1" x14ac:dyDescent="0.25"/>
    <row r="34973" hidden="1" x14ac:dyDescent="0.25"/>
    <row r="34974" hidden="1" x14ac:dyDescent="0.25"/>
    <row r="34975" hidden="1" x14ac:dyDescent="0.25"/>
    <row r="34976" hidden="1" x14ac:dyDescent="0.25"/>
    <row r="34977" hidden="1" x14ac:dyDescent="0.25"/>
    <row r="34978" hidden="1" x14ac:dyDescent="0.25"/>
    <row r="34979" hidden="1" x14ac:dyDescent="0.25"/>
    <row r="34980" hidden="1" x14ac:dyDescent="0.25"/>
    <row r="34981" hidden="1" x14ac:dyDescent="0.25"/>
    <row r="34982" hidden="1" x14ac:dyDescent="0.25"/>
    <row r="34983" hidden="1" x14ac:dyDescent="0.25"/>
    <row r="34984" hidden="1" x14ac:dyDescent="0.25"/>
    <row r="34985" hidden="1" x14ac:dyDescent="0.25"/>
    <row r="34986" hidden="1" x14ac:dyDescent="0.25"/>
    <row r="34987" hidden="1" x14ac:dyDescent="0.25"/>
    <row r="34988" hidden="1" x14ac:dyDescent="0.25"/>
    <row r="34989" hidden="1" x14ac:dyDescent="0.25"/>
    <row r="34990" hidden="1" x14ac:dyDescent="0.25"/>
    <row r="34991" hidden="1" x14ac:dyDescent="0.25"/>
    <row r="34992" hidden="1" x14ac:dyDescent="0.25"/>
    <row r="34993" hidden="1" x14ac:dyDescent="0.25"/>
    <row r="34994" hidden="1" x14ac:dyDescent="0.25"/>
    <row r="34995" hidden="1" x14ac:dyDescent="0.25"/>
    <row r="34996" hidden="1" x14ac:dyDescent="0.25"/>
    <row r="34997" hidden="1" x14ac:dyDescent="0.25"/>
    <row r="34998" hidden="1" x14ac:dyDescent="0.25"/>
    <row r="34999" hidden="1" x14ac:dyDescent="0.25"/>
    <row r="35000" hidden="1" x14ac:dyDescent="0.25"/>
    <row r="35001" hidden="1" x14ac:dyDescent="0.25"/>
    <row r="35002" hidden="1" x14ac:dyDescent="0.25"/>
    <row r="35003" hidden="1" x14ac:dyDescent="0.25"/>
    <row r="35004" hidden="1" x14ac:dyDescent="0.25"/>
    <row r="35005" hidden="1" x14ac:dyDescent="0.25"/>
    <row r="35006" hidden="1" x14ac:dyDescent="0.25"/>
    <row r="35007" hidden="1" x14ac:dyDescent="0.25"/>
    <row r="35008" hidden="1" x14ac:dyDescent="0.25"/>
    <row r="35009" hidden="1" x14ac:dyDescent="0.25"/>
    <row r="35010" hidden="1" x14ac:dyDescent="0.25"/>
    <row r="35011" hidden="1" x14ac:dyDescent="0.25"/>
    <row r="35012" hidden="1" x14ac:dyDescent="0.25"/>
    <row r="35013" hidden="1" x14ac:dyDescent="0.25"/>
    <row r="35014" hidden="1" x14ac:dyDescent="0.25"/>
    <row r="35015" hidden="1" x14ac:dyDescent="0.25"/>
    <row r="35016" hidden="1" x14ac:dyDescent="0.25"/>
    <row r="35017" hidden="1" x14ac:dyDescent="0.25"/>
    <row r="35018" ht="30" hidden="1" customHeight="1" x14ac:dyDescent="0.25"/>
    <row r="35019" hidden="1" x14ac:dyDescent="0.25"/>
    <row r="35020" hidden="1" x14ac:dyDescent="0.25"/>
    <row r="35021" hidden="1" x14ac:dyDescent="0.25"/>
    <row r="35022" hidden="1" x14ac:dyDescent="0.25"/>
    <row r="35023" hidden="1" x14ac:dyDescent="0.25"/>
    <row r="35024" hidden="1" x14ac:dyDescent="0.25"/>
    <row r="35025" hidden="1" x14ac:dyDescent="0.25"/>
    <row r="35026" hidden="1" x14ac:dyDescent="0.25"/>
    <row r="35027" hidden="1" x14ac:dyDescent="0.25"/>
    <row r="35028" hidden="1" x14ac:dyDescent="0.25"/>
    <row r="35029" hidden="1" x14ac:dyDescent="0.25"/>
    <row r="35030" hidden="1" x14ac:dyDescent="0.25"/>
    <row r="35031" hidden="1" x14ac:dyDescent="0.25"/>
    <row r="35032" hidden="1" x14ac:dyDescent="0.25"/>
    <row r="35033" hidden="1" x14ac:dyDescent="0.25"/>
    <row r="35034" hidden="1" x14ac:dyDescent="0.25"/>
    <row r="35035" hidden="1" x14ac:dyDescent="0.25"/>
    <row r="35036" hidden="1" x14ac:dyDescent="0.25"/>
    <row r="35037" hidden="1" x14ac:dyDescent="0.25"/>
    <row r="35038" hidden="1" x14ac:dyDescent="0.25"/>
    <row r="35039" hidden="1" x14ac:dyDescent="0.25"/>
    <row r="35040" hidden="1" x14ac:dyDescent="0.25"/>
    <row r="35041" hidden="1" x14ac:dyDescent="0.25"/>
    <row r="35042" hidden="1" x14ac:dyDescent="0.25"/>
    <row r="35043" hidden="1" x14ac:dyDescent="0.25"/>
    <row r="35044" hidden="1" x14ac:dyDescent="0.25"/>
    <row r="35045" hidden="1" x14ac:dyDescent="0.25"/>
    <row r="35046" hidden="1" x14ac:dyDescent="0.25"/>
    <row r="35047" hidden="1" x14ac:dyDescent="0.25"/>
    <row r="35048" hidden="1" x14ac:dyDescent="0.25"/>
    <row r="35049" hidden="1" x14ac:dyDescent="0.25"/>
    <row r="35050" hidden="1" x14ac:dyDescent="0.25"/>
    <row r="35051" hidden="1" x14ac:dyDescent="0.25"/>
    <row r="35052" hidden="1" x14ac:dyDescent="0.25"/>
    <row r="35053" hidden="1" x14ac:dyDescent="0.25"/>
    <row r="35054" hidden="1" x14ac:dyDescent="0.25"/>
    <row r="35055" hidden="1" x14ac:dyDescent="0.25"/>
    <row r="35056" hidden="1" x14ac:dyDescent="0.25"/>
    <row r="35057" hidden="1" x14ac:dyDescent="0.25"/>
    <row r="35058" hidden="1" x14ac:dyDescent="0.25"/>
    <row r="35059" hidden="1" x14ac:dyDescent="0.25"/>
    <row r="35060" hidden="1" x14ac:dyDescent="0.25"/>
    <row r="35061" hidden="1" x14ac:dyDescent="0.25"/>
    <row r="35062" hidden="1" x14ac:dyDescent="0.25"/>
    <row r="35063" hidden="1" x14ac:dyDescent="0.25"/>
    <row r="35064" hidden="1" x14ac:dyDescent="0.25"/>
    <row r="35065" hidden="1" x14ac:dyDescent="0.25"/>
    <row r="35066" hidden="1" x14ac:dyDescent="0.25"/>
    <row r="35067" hidden="1" x14ac:dyDescent="0.25"/>
    <row r="35068" hidden="1" x14ac:dyDescent="0.25"/>
    <row r="35069" hidden="1" x14ac:dyDescent="0.25"/>
    <row r="35070" hidden="1" x14ac:dyDescent="0.25"/>
    <row r="35071" hidden="1" x14ac:dyDescent="0.25"/>
    <row r="35072" hidden="1" x14ac:dyDescent="0.25"/>
    <row r="35073" hidden="1" x14ac:dyDescent="0.25"/>
    <row r="35074" hidden="1" x14ac:dyDescent="0.25"/>
    <row r="35075" hidden="1" x14ac:dyDescent="0.25"/>
    <row r="35076" hidden="1" x14ac:dyDescent="0.25"/>
    <row r="35077" hidden="1" x14ac:dyDescent="0.25"/>
    <row r="35078" hidden="1" x14ac:dyDescent="0.25"/>
    <row r="35079" hidden="1" x14ac:dyDescent="0.25"/>
    <row r="35080" hidden="1" x14ac:dyDescent="0.25"/>
    <row r="35081" hidden="1" x14ac:dyDescent="0.25"/>
    <row r="35082" hidden="1" x14ac:dyDescent="0.25"/>
    <row r="35083" hidden="1" x14ac:dyDescent="0.25"/>
    <row r="35084" hidden="1" x14ac:dyDescent="0.25"/>
    <row r="35085" hidden="1" x14ac:dyDescent="0.25"/>
    <row r="35086" hidden="1" x14ac:dyDescent="0.25"/>
    <row r="35087" hidden="1" x14ac:dyDescent="0.25"/>
    <row r="35088" hidden="1" x14ac:dyDescent="0.25"/>
    <row r="35089" hidden="1" x14ac:dyDescent="0.25"/>
    <row r="35090" hidden="1" x14ac:dyDescent="0.25"/>
    <row r="35091" hidden="1" x14ac:dyDescent="0.25"/>
    <row r="35092" hidden="1" x14ac:dyDescent="0.25"/>
    <row r="35093" hidden="1" x14ac:dyDescent="0.25"/>
    <row r="35094" hidden="1" x14ac:dyDescent="0.25"/>
    <row r="35095" hidden="1" x14ac:dyDescent="0.25"/>
    <row r="35096" hidden="1" x14ac:dyDescent="0.25"/>
    <row r="35097" hidden="1" x14ac:dyDescent="0.25"/>
    <row r="35098" hidden="1" x14ac:dyDescent="0.25"/>
    <row r="35099" hidden="1" x14ac:dyDescent="0.25"/>
    <row r="35100" hidden="1" x14ac:dyDescent="0.25"/>
    <row r="35101" hidden="1" x14ac:dyDescent="0.25"/>
    <row r="35102" hidden="1" x14ac:dyDescent="0.25"/>
    <row r="35103" hidden="1" x14ac:dyDescent="0.25"/>
    <row r="35104" hidden="1" x14ac:dyDescent="0.25"/>
    <row r="35105" hidden="1" x14ac:dyDescent="0.25"/>
    <row r="35106" hidden="1" x14ac:dyDescent="0.25"/>
    <row r="35107" hidden="1" x14ac:dyDescent="0.25"/>
    <row r="35108" hidden="1" x14ac:dyDescent="0.25"/>
    <row r="35109" hidden="1" x14ac:dyDescent="0.25"/>
    <row r="35110" hidden="1" x14ac:dyDescent="0.25"/>
    <row r="35111" hidden="1" x14ac:dyDescent="0.25"/>
    <row r="35112" hidden="1" x14ac:dyDescent="0.25"/>
    <row r="35113" hidden="1" x14ac:dyDescent="0.25"/>
    <row r="35114" hidden="1" x14ac:dyDescent="0.25"/>
    <row r="35115" hidden="1" x14ac:dyDescent="0.25"/>
    <row r="35116" hidden="1" x14ac:dyDescent="0.25"/>
    <row r="35117" hidden="1" x14ac:dyDescent="0.25"/>
    <row r="35118" hidden="1" x14ac:dyDescent="0.25"/>
    <row r="35119" hidden="1" x14ac:dyDescent="0.25"/>
    <row r="35120" hidden="1" x14ac:dyDescent="0.25"/>
    <row r="35121" hidden="1" x14ac:dyDescent="0.25"/>
    <row r="35122" hidden="1" x14ac:dyDescent="0.25"/>
    <row r="35123" hidden="1" x14ac:dyDescent="0.25"/>
    <row r="35124" hidden="1" x14ac:dyDescent="0.25"/>
    <row r="35125" hidden="1" x14ac:dyDescent="0.25"/>
    <row r="35126" hidden="1" x14ac:dyDescent="0.25"/>
    <row r="35127" hidden="1" x14ac:dyDescent="0.25"/>
    <row r="35128" hidden="1" x14ac:dyDescent="0.25"/>
    <row r="35129" hidden="1" x14ac:dyDescent="0.25"/>
    <row r="35130" hidden="1" x14ac:dyDescent="0.25"/>
    <row r="35131" hidden="1" x14ac:dyDescent="0.25"/>
    <row r="35132" hidden="1" x14ac:dyDescent="0.25"/>
    <row r="35133" hidden="1" x14ac:dyDescent="0.25"/>
    <row r="35134" hidden="1" x14ac:dyDescent="0.25"/>
    <row r="35135" hidden="1" x14ac:dyDescent="0.25"/>
    <row r="35136" hidden="1" x14ac:dyDescent="0.25"/>
    <row r="35137" hidden="1" x14ac:dyDescent="0.25"/>
    <row r="35138" hidden="1" x14ac:dyDescent="0.25"/>
    <row r="35139" hidden="1" x14ac:dyDescent="0.25"/>
    <row r="35140" hidden="1" x14ac:dyDescent="0.25"/>
    <row r="35141" hidden="1" x14ac:dyDescent="0.25"/>
    <row r="35142" hidden="1" x14ac:dyDescent="0.25"/>
    <row r="35143" hidden="1" x14ac:dyDescent="0.25"/>
    <row r="35144" hidden="1" x14ac:dyDescent="0.25"/>
    <row r="35145" hidden="1" x14ac:dyDescent="0.25"/>
    <row r="35146" hidden="1" x14ac:dyDescent="0.25"/>
    <row r="35147" hidden="1" x14ac:dyDescent="0.25"/>
    <row r="35148" hidden="1" x14ac:dyDescent="0.25"/>
    <row r="35149" hidden="1" x14ac:dyDescent="0.25"/>
    <row r="35150" hidden="1" x14ac:dyDescent="0.25"/>
    <row r="35151" hidden="1" x14ac:dyDescent="0.25"/>
    <row r="35152" hidden="1" x14ac:dyDescent="0.25"/>
    <row r="35153" hidden="1" x14ac:dyDescent="0.25"/>
    <row r="35154" hidden="1" x14ac:dyDescent="0.25"/>
    <row r="35155" hidden="1" x14ac:dyDescent="0.25"/>
    <row r="35156" hidden="1" x14ac:dyDescent="0.25"/>
    <row r="35157" hidden="1" x14ac:dyDescent="0.25"/>
    <row r="35158" hidden="1" x14ac:dyDescent="0.25"/>
    <row r="35159" hidden="1" x14ac:dyDescent="0.25"/>
    <row r="35160" hidden="1" x14ac:dyDescent="0.25"/>
    <row r="35161" hidden="1" x14ac:dyDescent="0.25"/>
    <row r="35162" hidden="1" x14ac:dyDescent="0.25"/>
    <row r="35163" hidden="1" x14ac:dyDescent="0.25"/>
    <row r="35164" hidden="1" x14ac:dyDescent="0.25"/>
    <row r="35165" hidden="1" x14ac:dyDescent="0.25"/>
    <row r="35166" hidden="1" x14ac:dyDescent="0.25"/>
    <row r="35167" hidden="1" x14ac:dyDescent="0.25"/>
    <row r="35168" hidden="1" x14ac:dyDescent="0.25"/>
    <row r="35169" hidden="1" x14ac:dyDescent="0.25"/>
    <row r="35170" hidden="1" x14ac:dyDescent="0.25"/>
    <row r="35171" hidden="1" x14ac:dyDescent="0.25"/>
    <row r="35172" hidden="1" x14ac:dyDescent="0.25"/>
    <row r="35173" hidden="1" x14ac:dyDescent="0.25"/>
    <row r="35174" hidden="1" x14ac:dyDescent="0.25"/>
    <row r="35175" hidden="1" x14ac:dyDescent="0.25"/>
    <row r="35176" hidden="1" x14ac:dyDescent="0.25"/>
    <row r="35177" hidden="1" x14ac:dyDescent="0.25"/>
    <row r="35178" hidden="1" x14ac:dyDescent="0.25"/>
    <row r="35179" hidden="1" x14ac:dyDescent="0.25"/>
    <row r="35180" hidden="1" x14ac:dyDescent="0.25"/>
    <row r="35181" hidden="1" x14ac:dyDescent="0.25"/>
    <row r="35182" hidden="1" x14ac:dyDescent="0.25"/>
    <row r="35183" hidden="1" x14ac:dyDescent="0.25"/>
    <row r="35184" hidden="1" x14ac:dyDescent="0.25"/>
    <row r="35185" hidden="1" x14ac:dyDescent="0.25"/>
    <row r="35186" hidden="1" x14ac:dyDescent="0.25"/>
    <row r="35187" hidden="1" x14ac:dyDescent="0.25"/>
    <row r="35188" hidden="1" x14ac:dyDescent="0.25"/>
    <row r="35189" hidden="1" x14ac:dyDescent="0.25"/>
    <row r="35190" hidden="1" x14ac:dyDescent="0.25"/>
    <row r="35191" hidden="1" x14ac:dyDescent="0.25"/>
    <row r="35192" hidden="1" x14ac:dyDescent="0.25"/>
    <row r="35193" hidden="1" x14ac:dyDescent="0.25"/>
    <row r="35194" hidden="1" x14ac:dyDescent="0.25"/>
    <row r="35195" hidden="1" x14ac:dyDescent="0.25"/>
    <row r="35196" hidden="1" x14ac:dyDescent="0.25"/>
    <row r="35197" hidden="1" x14ac:dyDescent="0.25"/>
    <row r="35198" hidden="1" x14ac:dyDescent="0.25"/>
    <row r="35199" hidden="1" x14ac:dyDescent="0.25"/>
    <row r="35200" hidden="1" x14ac:dyDescent="0.25"/>
    <row r="35201" hidden="1" x14ac:dyDescent="0.25"/>
    <row r="35202" hidden="1" x14ac:dyDescent="0.25"/>
    <row r="35203" hidden="1" x14ac:dyDescent="0.25"/>
    <row r="35204" hidden="1" x14ac:dyDescent="0.25"/>
    <row r="35205" hidden="1" x14ac:dyDescent="0.25"/>
    <row r="35206" hidden="1" x14ac:dyDescent="0.25"/>
    <row r="35207" hidden="1" x14ac:dyDescent="0.25"/>
    <row r="35208" hidden="1" x14ac:dyDescent="0.25"/>
    <row r="35209" hidden="1" x14ac:dyDescent="0.25"/>
    <row r="35210" hidden="1" x14ac:dyDescent="0.25"/>
    <row r="35211" hidden="1" x14ac:dyDescent="0.25"/>
    <row r="35212" hidden="1" x14ac:dyDescent="0.25"/>
    <row r="35213" hidden="1" x14ac:dyDescent="0.25"/>
    <row r="35214" hidden="1" x14ac:dyDescent="0.25"/>
    <row r="35215" hidden="1" x14ac:dyDescent="0.25"/>
    <row r="35216" hidden="1" x14ac:dyDescent="0.25"/>
    <row r="35217" hidden="1" x14ac:dyDescent="0.25"/>
    <row r="35218" hidden="1" x14ac:dyDescent="0.25"/>
    <row r="35219" hidden="1" x14ac:dyDescent="0.25"/>
    <row r="35220" hidden="1" x14ac:dyDescent="0.25"/>
    <row r="35221" hidden="1" x14ac:dyDescent="0.25"/>
    <row r="35222" hidden="1" x14ac:dyDescent="0.25"/>
    <row r="35223" hidden="1" x14ac:dyDescent="0.25"/>
    <row r="35224" hidden="1" x14ac:dyDescent="0.25"/>
    <row r="35225" hidden="1" x14ac:dyDescent="0.25"/>
    <row r="35226" hidden="1" x14ac:dyDescent="0.25"/>
    <row r="35227" hidden="1" x14ac:dyDescent="0.25"/>
    <row r="35228" hidden="1" x14ac:dyDescent="0.25"/>
    <row r="35229" hidden="1" x14ac:dyDescent="0.25"/>
    <row r="35230" hidden="1" x14ac:dyDescent="0.25"/>
    <row r="35231" hidden="1" x14ac:dyDescent="0.25"/>
    <row r="35232" hidden="1" x14ac:dyDescent="0.25"/>
    <row r="35233" hidden="1" x14ac:dyDescent="0.25"/>
    <row r="35234" hidden="1" x14ac:dyDescent="0.25"/>
    <row r="35235" hidden="1" x14ac:dyDescent="0.25"/>
    <row r="35236" hidden="1" x14ac:dyDescent="0.25"/>
    <row r="35237" hidden="1" x14ac:dyDescent="0.25"/>
    <row r="35238" hidden="1" x14ac:dyDescent="0.25"/>
    <row r="35239" hidden="1" x14ac:dyDescent="0.25"/>
    <row r="35240" hidden="1" x14ac:dyDescent="0.25"/>
    <row r="35241" hidden="1" x14ac:dyDescent="0.25"/>
    <row r="35242" hidden="1" x14ac:dyDescent="0.25"/>
    <row r="35243" hidden="1" x14ac:dyDescent="0.25"/>
    <row r="35244" hidden="1" x14ac:dyDescent="0.25"/>
    <row r="35245" hidden="1" x14ac:dyDescent="0.25"/>
    <row r="35246" hidden="1" x14ac:dyDescent="0.25"/>
    <row r="35247" hidden="1" x14ac:dyDescent="0.25"/>
    <row r="35248" hidden="1" x14ac:dyDescent="0.25"/>
    <row r="35249" hidden="1" x14ac:dyDescent="0.25"/>
    <row r="35250" hidden="1" x14ac:dyDescent="0.25"/>
    <row r="35251" hidden="1" x14ac:dyDescent="0.25"/>
    <row r="35252" hidden="1" x14ac:dyDescent="0.25"/>
    <row r="35253" hidden="1" x14ac:dyDescent="0.25"/>
    <row r="35254" hidden="1" x14ac:dyDescent="0.25"/>
    <row r="35255" hidden="1" x14ac:dyDescent="0.25"/>
    <row r="35256" hidden="1" x14ac:dyDescent="0.25"/>
    <row r="35257" hidden="1" x14ac:dyDescent="0.25"/>
    <row r="35258" hidden="1" x14ac:dyDescent="0.25"/>
    <row r="35259" hidden="1" x14ac:dyDescent="0.25"/>
    <row r="35260" hidden="1" x14ac:dyDescent="0.25"/>
    <row r="35261" hidden="1" x14ac:dyDescent="0.25"/>
    <row r="35262" hidden="1" x14ac:dyDescent="0.25"/>
    <row r="35263" hidden="1" x14ac:dyDescent="0.25"/>
    <row r="35264" hidden="1" x14ac:dyDescent="0.25"/>
    <row r="35265" hidden="1" x14ac:dyDescent="0.25"/>
    <row r="35266" hidden="1" x14ac:dyDescent="0.25"/>
    <row r="35267" hidden="1" x14ac:dyDescent="0.25"/>
    <row r="35268" hidden="1" x14ac:dyDescent="0.25"/>
    <row r="35269" hidden="1" x14ac:dyDescent="0.25"/>
    <row r="35270" hidden="1" x14ac:dyDescent="0.25"/>
    <row r="35271" hidden="1" x14ac:dyDescent="0.25"/>
    <row r="35272" hidden="1" x14ac:dyDescent="0.25"/>
    <row r="35273" hidden="1" x14ac:dyDescent="0.25"/>
    <row r="35274" hidden="1" x14ac:dyDescent="0.25"/>
    <row r="35275" hidden="1" x14ac:dyDescent="0.25"/>
    <row r="35276" hidden="1" x14ac:dyDescent="0.25"/>
    <row r="35277" hidden="1" x14ac:dyDescent="0.25"/>
    <row r="35278" hidden="1" x14ac:dyDescent="0.25"/>
    <row r="35279" hidden="1" x14ac:dyDescent="0.25"/>
    <row r="35280" hidden="1" x14ac:dyDescent="0.25"/>
    <row r="35281" hidden="1" x14ac:dyDescent="0.25"/>
    <row r="35282" hidden="1" x14ac:dyDescent="0.25"/>
    <row r="35283" hidden="1" x14ac:dyDescent="0.25"/>
    <row r="35284" hidden="1" x14ac:dyDescent="0.25"/>
    <row r="35285" hidden="1" x14ac:dyDescent="0.25"/>
    <row r="35286" hidden="1" x14ac:dyDescent="0.25"/>
    <row r="35287" hidden="1" x14ac:dyDescent="0.25"/>
    <row r="35288" hidden="1" x14ac:dyDescent="0.25"/>
    <row r="35289" hidden="1" x14ac:dyDescent="0.25"/>
    <row r="35290" hidden="1" x14ac:dyDescent="0.25"/>
    <row r="35291" hidden="1" x14ac:dyDescent="0.25"/>
    <row r="35292" hidden="1" x14ac:dyDescent="0.25"/>
    <row r="35293" hidden="1" x14ac:dyDescent="0.25"/>
    <row r="35294" hidden="1" x14ac:dyDescent="0.25"/>
    <row r="35295" hidden="1" x14ac:dyDescent="0.25"/>
    <row r="35296" hidden="1" x14ac:dyDescent="0.25"/>
    <row r="35297" hidden="1" x14ac:dyDescent="0.25"/>
    <row r="35298" hidden="1" x14ac:dyDescent="0.25"/>
    <row r="35299" hidden="1" x14ac:dyDescent="0.25"/>
    <row r="35300" hidden="1" x14ac:dyDescent="0.25"/>
    <row r="35301" hidden="1" x14ac:dyDescent="0.25"/>
    <row r="35302" hidden="1" x14ac:dyDescent="0.25"/>
    <row r="35303" hidden="1" x14ac:dyDescent="0.25"/>
    <row r="35304" hidden="1" x14ac:dyDescent="0.25"/>
    <row r="35305" hidden="1" x14ac:dyDescent="0.25"/>
    <row r="35306" hidden="1" x14ac:dyDescent="0.25"/>
    <row r="35307" hidden="1" x14ac:dyDescent="0.25"/>
    <row r="35308" hidden="1" x14ac:dyDescent="0.25"/>
    <row r="35309" hidden="1" x14ac:dyDescent="0.25"/>
    <row r="35310" hidden="1" x14ac:dyDescent="0.25"/>
    <row r="35311" hidden="1" x14ac:dyDescent="0.25"/>
    <row r="35312" hidden="1" x14ac:dyDescent="0.25"/>
    <row r="35313" hidden="1" x14ac:dyDescent="0.25"/>
    <row r="35314" hidden="1" x14ac:dyDescent="0.25"/>
    <row r="35315" hidden="1" x14ac:dyDescent="0.25"/>
    <row r="35316" hidden="1" x14ac:dyDescent="0.25"/>
    <row r="35317" hidden="1" x14ac:dyDescent="0.25"/>
    <row r="35318" hidden="1" x14ac:dyDescent="0.25"/>
    <row r="35319" hidden="1" x14ac:dyDescent="0.25"/>
    <row r="35320" hidden="1" x14ac:dyDescent="0.25"/>
    <row r="35321" hidden="1" x14ac:dyDescent="0.25"/>
    <row r="35322" hidden="1" x14ac:dyDescent="0.25"/>
    <row r="35323" hidden="1" x14ac:dyDescent="0.25"/>
    <row r="35324" hidden="1" x14ac:dyDescent="0.25"/>
    <row r="35325" hidden="1" x14ac:dyDescent="0.25"/>
    <row r="35326" hidden="1" x14ac:dyDescent="0.25"/>
    <row r="35327" hidden="1" x14ac:dyDescent="0.25"/>
    <row r="35328" hidden="1" x14ac:dyDescent="0.25"/>
    <row r="35329" hidden="1" x14ac:dyDescent="0.25"/>
    <row r="35330" hidden="1" x14ac:dyDescent="0.25"/>
    <row r="35331" hidden="1" x14ac:dyDescent="0.25"/>
    <row r="35332" hidden="1" x14ac:dyDescent="0.25"/>
    <row r="35333" hidden="1" x14ac:dyDescent="0.25"/>
    <row r="35334" hidden="1" x14ac:dyDescent="0.25"/>
    <row r="35335" hidden="1" x14ac:dyDescent="0.25"/>
    <row r="35336" hidden="1" x14ac:dyDescent="0.25"/>
    <row r="35337" hidden="1" x14ac:dyDescent="0.25"/>
    <row r="35338" hidden="1" x14ac:dyDescent="0.25"/>
    <row r="35339" hidden="1" x14ac:dyDescent="0.25"/>
    <row r="35340" hidden="1" x14ac:dyDescent="0.25"/>
    <row r="35341" hidden="1" x14ac:dyDescent="0.25"/>
    <row r="35342" hidden="1" x14ac:dyDescent="0.25"/>
    <row r="35343" hidden="1" x14ac:dyDescent="0.25"/>
    <row r="35344" hidden="1" x14ac:dyDescent="0.25"/>
    <row r="35345" hidden="1" x14ac:dyDescent="0.25"/>
    <row r="35346" hidden="1" x14ac:dyDescent="0.25"/>
    <row r="35347" hidden="1" x14ac:dyDescent="0.25"/>
    <row r="35348" hidden="1" x14ac:dyDescent="0.25"/>
    <row r="35349" hidden="1" x14ac:dyDescent="0.25"/>
    <row r="35350" hidden="1" x14ac:dyDescent="0.25"/>
    <row r="35351" hidden="1" x14ac:dyDescent="0.25"/>
    <row r="35352" hidden="1" x14ac:dyDescent="0.25"/>
    <row r="35353" hidden="1" x14ac:dyDescent="0.25"/>
    <row r="35354" hidden="1" x14ac:dyDescent="0.25"/>
    <row r="35355" hidden="1" x14ac:dyDescent="0.25"/>
    <row r="35356" hidden="1" x14ac:dyDescent="0.25"/>
    <row r="35357" hidden="1" x14ac:dyDescent="0.25"/>
    <row r="35358" hidden="1" x14ac:dyDescent="0.25"/>
    <row r="35359" hidden="1" x14ac:dyDescent="0.25"/>
    <row r="35360" hidden="1" x14ac:dyDescent="0.25"/>
    <row r="35361" hidden="1" x14ac:dyDescent="0.25"/>
    <row r="35362" hidden="1" x14ac:dyDescent="0.25"/>
    <row r="35363" hidden="1" x14ac:dyDescent="0.25"/>
    <row r="35364" hidden="1" x14ac:dyDescent="0.25"/>
    <row r="35365" hidden="1" x14ac:dyDescent="0.25"/>
    <row r="35366" hidden="1" x14ac:dyDescent="0.25"/>
    <row r="35367" hidden="1" x14ac:dyDescent="0.25"/>
    <row r="35368" hidden="1" x14ac:dyDescent="0.25"/>
    <row r="35369" hidden="1" x14ac:dyDescent="0.25"/>
    <row r="35370" hidden="1" x14ac:dyDescent="0.25"/>
    <row r="35371" hidden="1" x14ac:dyDescent="0.25"/>
    <row r="35372" hidden="1" x14ac:dyDescent="0.25"/>
    <row r="35373" hidden="1" x14ac:dyDescent="0.25"/>
    <row r="35374" hidden="1" x14ac:dyDescent="0.25"/>
    <row r="35375" hidden="1" x14ac:dyDescent="0.25"/>
    <row r="35376" hidden="1" x14ac:dyDescent="0.25"/>
    <row r="35377" hidden="1" x14ac:dyDescent="0.25"/>
    <row r="35378" hidden="1" x14ac:dyDescent="0.25"/>
    <row r="35379" hidden="1" x14ac:dyDescent="0.25"/>
    <row r="35380" hidden="1" x14ac:dyDescent="0.25"/>
    <row r="35381" hidden="1" x14ac:dyDescent="0.25"/>
    <row r="35382" hidden="1" x14ac:dyDescent="0.25"/>
    <row r="35383" hidden="1" x14ac:dyDescent="0.25"/>
    <row r="35384" hidden="1" x14ac:dyDescent="0.25"/>
    <row r="35385" hidden="1" x14ac:dyDescent="0.25"/>
    <row r="35386" hidden="1" x14ac:dyDescent="0.25"/>
    <row r="35387" hidden="1" x14ac:dyDescent="0.25"/>
    <row r="35388" hidden="1" x14ac:dyDescent="0.25"/>
    <row r="35389" hidden="1" x14ac:dyDescent="0.25"/>
    <row r="35390" hidden="1" x14ac:dyDescent="0.25"/>
    <row r="35391" hidden="1" x14ac:dyDescent="0.25"/>
    <row r="35392" hidden="1" x14ac:dyDescent="0.25"/>
    <row r="35393" hidden="1" x14ac:dyDescent="0.25"/>
    <row r="35394" hidden="1" x14ac:dyDescent="0.25"/>
    <row r="35395" hidden="1" x14ac:dyDescent="0.25"/>
    <row r="35396" hidden="1" x14ac:dyDescent="0.25"/>
    <row r="35397" hidden="1" x14ac:dyDescent="0.25"/>
    <row r="35398" hidden="1" x14ac:dyDescent="0.25"/>
    <row r="35399" hidden="1" x14ac:dyDescent="0.25"/>
    <row r="35400" hidden="1" x14ac:dyDescent="0.25"/>
    <row r="35401" hidden="1" x14ac:dyDescent="0.25"/>
    <row r="35402" hidden="1" x14ac:dyDescent="0.25"/>
    <row r="35403" hidden="1" x14ac:dyDescent="0.25"/>
    <row r="35404" hidden="1" x14ac:dyDescent="0.25"/>
    <row r="35405" hidden="1" x14ac:dyDescent="0.25"/>
    <row r="35406" hidden="1" x14ac:dyDescent="0.25"/>
    <row r="35407" hidden="1" x14ac:dyDescent="0.25"/>
    <row r="35408" hidden="1" x14ac:dyDescent="0.25"/>
    <row r="35409" hidden="1" x14ac:dyDescent="0.25"/>
    <row r="35410" hidden="1" x14ac:dyDescent="0.25"/>
    <row r="35411" hidden="1" x14ac:dyDescent="0.25"/>
    <row r="35412" hidden="1" x14ac:dyDescent="0.25"/>
    <row r="35413" hidden="1" x14ac:dyDescent="0.25"/>
    <row r="35414" hidden="1" x14ac:dyDescent="0.25"/>
    <row r="35415" hidden="1" x14ac:dyDescent="0.25"/>
    <row r="35416" hidden="1" x14ac:dyDescent="0.25"/>
    <row r="35417" hidden="1" x14ac:dyDescent="0.25"/>
    <row r="35418" hidden="1" x14ac:dyDescent="0.25"/>
    <row r="35419" hidden="1" x14ac:dyDescent="0.25"/>
    <row r="35420" hidden="1" x14ac:dyDescent="0.25"/>
    <row r="35421" hidden="1" x14ac:dyDescent="0.25"/>
    <row r="35422" hidden="1" x14ac:dyDescent="0.25"/>
    <row r="35423" hidden="1" x14ac:dyDescent="0.25"/>
    <row r="35424" hidden="1" x14ac:dyDescent="0.25"/>
    <row r="35425" hidden="1" x14ac:dyDescent="0.25"/>
    <row r="35426" hidden="1" x14ac:dyDescent="0.25"/>
    <row r="35427" hidden="1" x14ac:dyDescent="0.25"/>
    <row r="35428" hidden="1" x14ac:dyDescent="0.25"/>
    <row r="35429" hidden="1" x14ac:dyDescent="0.25"/>
    <row r="35430" hidden="1" x14ac:dyDescent="0.25"/>
    <row r="35431" hidden="1" x14ac:dyDescent="0.25"/>
    <row r="35432" hidden="1" x14ac:dyDescent="0.25"/>
    <row r="35433" hidden="1" x14ac:dyDescent="0.25"/>
    <row r="35434" ht="30" hidden="1" customHeight="1" x14ac:dyDescent="0.25"/>
    <row r="35435" hidden="1" x14ac:dyDescent="0.25"/>
    <row r="35436" hidden="1" x14ac:dyDescent="0.25"/>
    <row r="35437" hidden="1" x14ac:dyDescent="0.25"/>
    <row r="35438" hidden="1" x14ac:dyDescent="0.25"/>
    <row r="35439" hidden="1" x14ac:dyDescent="0.25"/>
    <row r="35440" hidden="1" x14ac:dyDescent="0.25"/>
    <row r="35441" hidden="1" x14ac:dyDescent="0.25"/>
    <row r="35442" hidden="1" x14ac:dyDescent="0.25"/>
    <row r="35443" hidden="1" x14ac:dyDescent="0.25"/>
    <row r="35444" hidden="1" x14ac:dyDescent="0.25"/>
    <row r="35445" hidden="1" x14ac:dyDescent="0.25"/>
    <row r="35446" hidden="1" x14ac:dyDescent="0.25"/>
    <row r="35447" hidden="1" x14ac:dyDescent="0.25"/>
    <row r="35448" hidden="1" x14ac:dyDescent="0.25"/>
    <row r="35449" hidden="1" x14ac:dyDescent="0.25"/>
    <row r="35450" hidden="1" x14ac:dyDescent="0.25"/>
    <row r="35451" hidden="1" x14ac:dyDescent="0.25"/>
    <row r="35452" hidden="1" x14ac:dyDescent="0.25"/>
    <row r="35453" hidden="1" x14ac:dyDescent="0.25"/>
    <row r="35454" hidden="1" x14ac:dyDescent="0.25"/>
    <row r="35455" hidden="1" x14ac:dyDescent="0.25"/>
    <row r="35456" hidden="1" x14ac:dyDescent="0.25"/>
    <row r="35457" hidden="1" x14ac:dyDescent="0.25"/>
    <row r="35458" hidden="1" x14ac:dyDescent="0.25"/>
    <row r="35459" hidden="1" x14ac:dyDescent="0.25"/>
    <row r="35460" hidden="1" x14ac:dyDescent="0.25"/>
    <row r="35461" hidden="1" x14ac:dyDescent="0.25"/>
    <row r="35462" hidden="1" x14ac:dyDescent="0.25"/>
    <row r="35463" hidden="1" x14ac:dyDescent="0.25"/>
    <row r="35464" hidden="1" x14ac:dyDescent="0.25"/>
    <row r="35465" hidden="1" x14ac:dyDescent="0.25"/>
    <row r="35466" hidden="1" x14ac:dyDescent="0.25"/>
    <row r="35467" hidden="1" x14ac:dyDescent="0.25"/>
    <row r="35468" hidden="1" x14ac:dyDescent="0.25"/>
    <row r="35469" hidden="1" x14ac:dyDescent="0.25"/>
    <row r="35470" hidden="1" x14ac:dyDescent="0.25"/>
    <row r="35471" hidden="1" x14ac:dyDescent="0.25"/>
    <row r="35472" hidden="1" x14ac:dyDescent="0.25"/>
    <row r="35473" hidden="1" x14ac:dyDescent="0.25"/>
    <row r="35474" hidden="1" x14ac:dyDescent="0.25"/>
    <row r="35475" hidden="1" x14ac:dyDescent="0.25"/>
    <row r="35476" hidden="1" x14ac:dyDescent="0.25"/>
    <row r="35477" hidden="1" x14ac:dyDescent="0.25"/>
    <row r="35478" hidden="1" x14ac:dyDescent="0.25"/>
    <row r="35479" hidden="1" x14ac:dyDescent="0.25"/>
    <row r="35480" hidden="1" x14ac:dyDescent="0.25"/>
    <row r="35481" hidden="1" x14ac:dyDescent="0.25"/>
    <row r="35482" hidden="1" x14ac:dyDescent="0.25"/>
    <row r="35483" hidden="1" x14ac:dyDescent="0.25"/>
    <row r="35484" hidden="1" x14ac:dyDescent="0.25"/>
    <row r="35485" hidden="1" x14ac:dyDescent="0.25"/>
    <row r="35486" hidden="1" x14ac:dyDescent="0.25"/>
    <row r="35487" hidden="1" x14ac:dyDescent="0.25"/>
    <row r="35488" hidden="1" x14ac:dyDescent="0.25"/>
    <row r="35489" hidden="1" x14ac:dyDescent="0.25"/>
    <row r="35490" hidden="1" x14ac:dyDescent="0.25"/>
    <row r="35491" hidden="1" x14ac:dyDescent="0.25"/>
    <row r="35492" hidden="1" x14ac:dyDescent="0.25"/>
    <row r="35493" hidden="1" x14ac:dyDescent="0.25"/>
    <row r="35494" hidden="1" x14ac:dyDescent="0.25"/>
    <row r="35495" hidden="1" x14ac:dyDescent="0.25"/>
    <row r="35496" hidden="1" x14ac:dyDescent="0.25"/>
    <row r="35497" hidden="1" x14ac:dyDescent="0.25"/>
    <row r="35498" hidden="1" x14ac:dyDescent="0.25"/>
    <row r="35499" hidden="1" x14ac:dyDescent="0.25"/>
    <row r="35500" hidden="1" x14ac:dyDescent="0.25"/>
    <row r="35501" hidden="1" x14ac:dyDescent="0.25"/>
    <row r="35502" hidden="1" x14ac:dyDescent="0.25"/>
    <row r="35503" hidden="1" x14ac:dyDescent="0.25"/>
    <row r="35504" hidden="1" x14ac:dyDescent="0.25"/>
    <row r="35505" hidden="1" x14ac:dyDescent="0.25"/>
    <row r="35506" hidden="1" x14ac:dyDescent="0.25"/>
    <row r="35507" hidden="1" x14ac:dyDescent="0.25"/>
    <row r="35508" hidden="1" x14ac:dyDescent="0.25"/>
    <row r="35509" hidden="1" x14ac:dyDescent="0.25"/>
    <row r="35510" hidden="1" x14ac:dyDescent="0.25"/>
    <row r="35511" hidden="1" x14ac:dyDescent="0.25"/>
    <row r="35512" hidden="1" x14ac:dyDescent="0.25"/>
    <row r="35513" hidden="1" x14ac:dyDescent="0.25"/>
    <row r="35514" hidden="1" x14ac:dyDescent="0.25"/>
    <row r="35515" hidden="1" x14ac:dyDescent="0.25"/>
    <row r="35516" hidden="1" x14ac:dyDescent="0.25"/>
    <row r="35517" hidden="1" x14ac:dyDescent="0.25"/>
    <row r="35518" hidden="1" x14ac:dyDescent="0.25"/>
    <row r="35519" hidden="1" x14ac:dyDescent="0.25"/>
    <row r="35520" hidden="1" x14ac:dyDescent="0.25"/>
    <row r="35521" hidden="1" x14ac:dyDescent="0.25"/>
    <row r="35522" hidden="1" x14ac:dyDescent="0.25"/>
    <row r="35523" hidden="1" x14ac:dyDescent="0.25"/>
    <row r="35524" hidden="1" x14ac:dyDescent="0.25"/>
    <row r="35525" hidden="1" x14ac:dyDescent="0.25"/>
    <row r="35526" hidden="1" x14ac:dyDescent="0.25"/>
    <row r="35527" hidden="1" x14ac:dyDescent="0.25"/>
    <row r="35528" hidden="1" x14ac:dyDescent="0.25"/>
    <row r="35529" hidden="1" x14ac:dyDescent="0.25"/>
    <row r="35530" hidden="1" x14ac:dyDescent="0.25"/>
    <row r="35531" hidden="1" x14ac:dyDescent="0.25"/>
    <row r="35532" hidden="1" x14ac:dyDescent="0.25"/>
    <row r="35533" hidden="1" x14ac:dyDescent="0.25"/>
    <row r="35534" hidden="1" x14ac:dyDescent="0.25"/>
    <row r="35535" hidden="1" x14ac:dyDescent="0.25"/>
    <row r="35536" hidden="1" x14ac:dyDescent="0.25"/>
    <row r="35537" hidden="1" x14ac:dyDescent="0.25"/>
    <row r="35538" hidden="1" x14ac:dyDescent="0.25"/>
    <row r="35539" hidden="1" x14ac:dyDescent="0.25"/>
    <row r="35540" hidden="1" x14ac:dyDescent="0.25"/>
    <row r="35541" hidden="1" x14ac:dyDescent="0.25"/>
    <row r="35542" hidden="1" x14ac:dyDescent="0.25"/>
    <row r="35543" hidden="1" x14ac:dyDescent="0.25"/>
    <row r="35544" hidden="1" x14ac:dyDescent="0.25"/>
    <row r="35545" hidden="1" x14ac:dyDescent="0.25"/>
    <row r="35546" hidden="1" x14ac:dyDescent="0.25"/>
    <row r="35547" hidden="1" x14ac:dyDescent="0.25"/>
    <row r="35548" hidden="1" x14ac:dyDescent="0.25"/>
    <row r="35549" hidden="1" x14ac:dyDescent="0.25"/>
    <row r="35550" hidden="1" x14ac:dyDescent="0.25"/>
    <row r="35551" hidden="1" x14ac:dyDescent="0.25"/>
    <row r="35552" hidden="1" x14ac:dyDescent="0.25"/>
    <row r="35553" hidden="1" x14ac:dyDescent="0.25"/>
    <row r="35554" hidden="1" x14ac:dyDescent="0.25"/>
    <row r="35555" hidden="1" x14ac:dyDescent="0.25"/>
    <row r="35556" hidden="1" x14ac:dyDescent="0.25"/>
    <row r="35557" hidden="1" x14ac:dyDescent="0.25"/>
    <row r="35558" hidden="1" x14ac:dyDescent="0.25"/>
    <row r="35559" hidden="1" x14ac:dyDescent="0.25"/>
    <row r="35560" hidden="1" x14ac:dyDescent="0.25"/>
    <row r="35561" hidden="1" x14ac:dyDescent="0.25"/>
    <row r="35562" hidden="1" x14ac:dyDescent="0.25"/>
    <row r="35563" hidden="1" x14ac:dyDescent="0.25"/>
    <row r="35564" hidden="1" x14ac:dyDescent="0.25"/>
    <row r="35565" hidden="1" x14ac:dyDescent="0.25"/>
    <row r="35566" hidden="1" x14ac:dyDescent="0.25"/>
    <row r="35567" hidden="1" x14ac:dyDescent="0.25"/>
    <row r="35568" hidden="1" x14ac:dyDescent="0.25"/>
    <row r="35569" hidden="1" x14ac:dyDescent="0.25"/>
    <row r="35570" hidden="1" x14ac:dyDescent="0.25"/>
    <row r="35571" hidden="1" x14ac:dyDescent="0.25"/>
    <row r="35572" hidden="1" x14ac:dyDescent="0.25"/>
    <row r="35573" hidden="1" x14ac:dyDescent="0.25"/>
    <row r="35574" hidden="1" x14ac:dyDescent="0.25"/>
    <row r="35575" hidden="1" x14ac:dyDescent="0.25"/>
    <row r="35576" hidden="1" x14ac:dyDescent="0.25"/>
    <row r="35577" hidden="1" x14ac:dyDescent="0.25"/>
    <row r="35578" hidden="1" x14ac:dyDescent="0.25"/>
    <row r="35579" hidden="1" x14ac:dyDescent="0.25"/>
    <row r="35580" hidden="1" x14ac:dyDescent="0.25"/>
    <row r="35581" hidden="1" x14ac:dyDescent="0.25"/>
    <row r="35582" hidden="1" x14ac:dyDescent="0.25"/>
    <row r="35583" hidden="1" x14ac:dyDescent="0.25"/>
    <row r="35584" hidden="1" x14ac:dyDescent="0.25"/>
    <row r="35585" hidden="1" x14ac:dyDescent="0.25"/>
    <row r="35586" hidden="1" x14ac:dyDescent="0.25"/>
    <row r="35587" hidden="1" x14ac:dyDescent="0.25"/>
    <row r="35588" hidden="1" x14ac:dyDescent="0.25"/>
    <row r="35589" hidden="1" x14ac:dyDescent="0.25"/>
    <row r="35590" hidden="1" x14ac:dyDescent="0.25"/>
    <row r="35591" hidden="1" x14ac:dyDescent="0.25"/>
    <row r="35592" hidden="1" x14ac:dyDescent="0.25"/>
    <row r="35593" hidden="1" x14ac:dyDescent="0.25"/>
    <row r="35594" hidden="1" x14ac:dyDescent="0.25"/>
    <row r="35595" hidden="1" x14ac:dyDescent="0.25"/>
    <row r="35596" hidden="1" x14ac:dyDescent="0.25"/>
    <row r="35597" hidden="1" x14ac:dyDescent="0.25"/>
    <row r="35598" hidden="1" x14ac:dyDescent="0.25"/>
    <row r="35599" hidden="1" x14ac:dyDescent="0.25"/>
    <row r="35600" hidden="1" x14ac:dyDescent="0.25"/>
    <row r="35601" hidden="1" x14ac:dyDescent="0.25"/>
    <row r="35602" hidden="1" x14ac:dyDescent="0.25"/>
    <row r="35603" hidden="1" x14ac:dyDescent="0.25"/>
    <row r="35604" hidden="1" x14ac:dyDescent="0.25"/>
    <row r="35605" hidden="1" x14ac:dyDescent="0.25"/>
    <row r="35606" hidden="1" x14ac:dyDescent="0.25"/>
    <row r="35607" hidden="1" x14ac:dyDescent="0.25"/>
    <row r="35608" hidden="1" x14ac:dyDescent="0.25"/>
    <row r="35609" hidden="1" x14ac:dyDescent="0.25"/>
    <row r="35610" hidden="1" x14ac:dyDescent="0.25"/>
    <row r="35611" hidden="1" x14ac:dyDescent="0.25"/>
    <row r="35612" hidden="1" x14ac:dyDescent="0.25"/>
    <row r="35613" hidden="1" x14ac:dyDescent="0.25"/>
    <row r="35614" hidden="1" x14ac:dyDescent="0.25"/>
    <row r="35615" hidden="1" x14ac:dyDescent="0.25"/>
    <row r="35616" hidden="1" x14ac:dyDescent="0.25"/>
    <row r="35617" hidden="1" x14ac:dyDescent="0.25"/>
    <row r="35618" hidden="1" x14ac:dyDescent="0.25"/>
    <row r="35619" hidden="1" x14ac:dyDescent="0.25"/>
    <row r="35620" hidden="1" x14ac:dyDescent="0.25"/>
    <row r="35621" hidden="1" x14ac:dyDescent="0.25"/>
    <row r="35622" hidden="1" x14ac:dyDescent="0.25"/>
    <row r="35623" hidden="1" x14ac:dyDescent="0.25"/>
    <row r="35624" hidden="1" x14ac:dyDescent="0.25"/>
    <row r="35625" hidden="1" x14ac:dyDescent="0.25"/>
    <row r="35626" hidden="1" x14ac:dyDescent="0.25"/>
    <row r="35627" hidden="1" x14ac:dyDescent="0.25"/>
    <row r="35628" hidden="1" x14ac:dyDescent="0.25"/>
    <row r="35629" hidden="1" x14ac:dyDescent="0.25"/>
    <row r="35630" hidden="1" x14ac:dyDescent="0.25"/>
    <row r="35631" hidden="1" x14ac:dyDescent="0.25"/>
    <row r="35632" hidden="1" x14ac:dyDescent="0.25"/>
    <row r="35633" hidden="1" x14ac:dyDescent="0.25"/>
    <row r="35634" hidden="1" x14ac:dyDescent="0.25"/>
    <row r="35635" hidden="1" x14ac:dyDescent="0.25"/>
    <row r="35636" hidden="1" x14ac:dyDescent="0.25"/>
    <row r="35637" hidden="1" x14ac:dyDescent="0.25"/>
    <row r="35638" hidden="1" x14ac:dyDescent="0.25"/>
    <row r="35639" hidden="1" x14ac:dyDescent="0.25"/>
    <row r="35640" hidden="1" x14ac:dyDescent="0.25"/>
    <row r="35641" hidden="1" x14ac:dyDescent="0.25"/>
    <row r="35642" hidden="1" x14ac:dyDescent="0.25"/>
    <row r="35643" hidden="1" x14ac:dyDescent="0.25"/>
    <row r="35644" hidden="1" x14ac:dyDescent="0.25"/>
    <row r="35645" hidden="1" x14ac:dyDescent="0.25"/>
    <row r="35646" hidden="1" x14ac:dyDescent="0.25"/>
    <row r="35647" hidden="1" x14ac:dyDescent="0.25"/>
    <row r="35648" hidden="1" x14ac:dyDescent="0.25"/>
    <row r="35649" hidden="1" x14ac:dyDescent="0.25"/>
    <row r="35650" hidden="1" x14ac:dyDescent="0.25"/>
    <row r="35651" hidden="1" x14ac:dyDescent="0.25"/>
    <row r="35652" hidden="1" x14ac:dyDescent="0.25"/>
    <row r="35653" hidden="1" x14ac:dyDescent="0.25"/>
    <row r="35654" hidden="1" x14ac:dyDescent="0.25"/>
    <row r="35655" hidden="1" x14ac:dyDescent="0.25"/>
    <row r="35656" hidden="1" x14ac:dyDescent="0.25"/>
    <row r="35657" hidden="1" x14ac:dyDescent="0.25"/>
    <row r="35658" hidden="1" x14ac:dyDescent="0.25"/>
    <row r="35659" hidden="1" x14ac:dyDescent="0.25"/>
    <row r="35660" hidden="1" x14ac:dyDescent="0.25"/>
    <row r="35661" hidden="1" x14ac:dyDescent="0.25"/>
    <row r="35662" hidden="1" x14ac:dyDescent="0.25"/>
    <row r="35663" hidden="1" x14ac:dyDescent="0.25"/>
    <row r="35664" hidden="1" x14ac:dyDescent="0.25"/>
    <row r="35665" hidden="1" x14ac:dyDescent="0.25"/>
    <row r="35666" hidden="1" x14ac:dyDescent="0.25"/>
    <row r="35667" hidden="1" x14ac:dyDescent="0.25"/>
    <row r="35668" hidden="1" x14ac:dyDescent="0.25"/>
    <row r="35669" hidden="1" x14ac:dyDescent="0.25"/>
    <row r="35670" hidden="1" x14ac:dyDescent="0.25"/>
    <row r="35671" hidden="1" x14ac:dyDescent="0.25"/>
    <row r="35672" hidden="1" x14ac:dyDescent="0.25"/>
    <row r="35673" hidden="1" x14ac:dyDescent="0.25"/>
    <row r="35674" hidden="1" x14ac:dyDescent="0.25"/>
    <row r="35675" hidden="1" x14ac:dyDescent="0.25"/>
    <row r="35676" hidden="1" x14ac:dyDescent="0.25"/>
    <row r="35677" hidden="1" x14ac:dyDescent="0.25"/>
    <row r="35678" hidden="1" x14ac:dyDescent="0.25"/>
    <row r="35679" hidden="1" x14ac:dyDescent="0.25"/>
    <row r="35680" hidden="1" x14ac:dyDescent="0.25"/>
    <row r="35681" hidden="1" x14ac:dyDescent="0.25"/>
    <row r="35682" hidden="1" x14ac:dyDescent="0.25"/>
    <row r="35683" hidden="1" x14ac:dyDescent="0.25"/>
    <row r="35684" hidden="1" x14ac:dyDescent="0.25"/>
    <row r="35685" hidden="1" x14ac:dyDescent="0.25"/>
    <row r="35686" hidden="1" x14ac:dyDescent="0.25"/>
    <row r="35687" hidden="1" x14ac:dyDescent="0.25"/>
    <row r="35688" hidden="1" x14ac:dyDescent="0.25"/>
    <row r="35689" hidden="1" x14ac:dyDescent="0.25"/>
    <row r="35690" hidden="1" x14ac:dyDescent="0.25"/>
    <row r="35691" hidden="1" x14ac:dyDescent="0.25"/>
    <row r="35692" hidden="1" x14ac:dyDescent="0.25"/>
    <row r="35693" hidden="1" x14ac:dyDescent="0.25"/>
    <row r="35694" hidden="1" x14ac:dyDescent="0.25"/>
    <row r="35695" hidden="1" x14ac:dyDescent="0.25"/>
    <row r="35696" hidden="1" x14ac:dyDescent="0.25"/>
    <row r="35697" hidden="1" x14ac:dyDescent="0.25"/>
    <row r="35698" hidden="1" x14ac:dyDescent="0.25"/>
    <row r="35699" hidden="1" x14ac:dyDescent="0.25"/>
    <row r="35700" hidden="1" x14ac:dyDescent="0.25"/>
    <row r="35701" hidden="1" x14ac:dyDescent="0.25"/>
    <row r="35702" hidden="1" x14ac:dyDescent="0.25"/>
    <row r="35703" hidden="1" x14ac:dyDescent="0.25"/>
    <row r="35704" hidden="1" x14ac:dyDescent="0.25"/>
    <row r="35705" hidden="1" x14ac:dyDescent="0.25"/>
    <row r="35706" hidden="1" x14ac:dyDescent="0.25"/>
    <row r="35707" hidden="1" x14ac:dyDescent="0.25"/>
    <row r="35708" hidden="1" x14ac:dyDescent="0.25"/>
    <row r="35709" hidden="1" x14ac:dyDescent="0.25"/>
    <row r="35710" hidden="1" x14ac:dyDescent="0.25"/>
    <row r="35711" hidden="1" x14ac:dyDescent="0.25"/>
    <row r="35712" hidden="1" x14ac:dyDescent="0.25"/>
    <row r="35713" hidden="1" x14ac:dyDescent="0.25"/>
    <row r="35714" hidden="1" x14ac:dyDescent="0.25"/>
    <row r="35715" hidden="1" x14ac:dyDescent="0.25"/>
    <row r="35716" hidden="1" x14ac:dyDescent="0.25"/>
    <row r="35717" hidden="1" x14ac:dyDescent="0.25"/>
    <row r="35718" hidden="1" x14ac:dyDescent="0.25"/>
    <row r="35719" hidden="1" x14ac:dyDescent="0.25"/>
    <row r="35720" hidden="1" x14ac:dyDescent="0.25"/>
    <row r="35721" hidden="1" x14ac:dyDescent="0.25"/>
    <row r="35722" hidden="1" x14ac:dyDescent="0.25"/>
    <row r="35723" hidden="1" x14ac:dyDescent="0.25"/>
    <row r="35724" hidden="1" x14ac:dyDescent="0.25"/>
    <row r="35725" hidden="1" x14ac:dyDescent="0.25"/>
    <row r="35726" hidden="1" x14ac:dyDescent="0.25"/>
    <row r="35727" hidden="1" x14ac:dyDescent="0.25"/>
    <row r="35728" hidden="1" x14ac:dyDescent="0.25"/>
    <row r="35729" hidden="1" x14ac:dyDescent="0.25"/>
    <row r="35730" hidden="1" x14ac:dyDescent="0.25"/>
    <row r="35731" hidden="1" x14ac:dyDescent="0.25"/>
    <row r="35732" hidden="1" x14ac:dyDescent="0.25"/>
    <row r="35733" hidden="1" x14ac:dyDescent="0.25"/>
    <row r="35734" hidden="1" x14ac:dyDescent="0.25"/>
    <row r="35735" hidden="1" x14ac:dyDescent="0.25"/>
    <row r="35736" hidden="1" x14ac:dyDescent="0.25"/>
    <row r="35737" hidden="1" x14ac:dyDescent="0.25"/>
    <row r="35738" hidden="1" x14ac:dyDescent="0.25"/>
    <row r="35739" hidden="1" x14ac:dyDescent="0.25"/>
    <row r="35740" hidden="1" x14ac:dyDescent="0.25"/>
    <row r="35741" hidden="1" x14ac:dyDescent="0.25"/>
    <row r="35742" hidden="1" x14ac:dyDescent="0.25"/>
    <row r="35743" hidden="1" x14ac:dyDescent="0.25"/>
    <row r="35744" hidden="1" x14ac:dyDescent="0.25"/>
    <row r="35745" hidden="1" x14ac:dyDescent="0.25"/>
    <row r="35746" hidden="1" x14ac:dyDescent="0.25"/>
    <row r="35747" hidden="1" x14ac:dyDescent="0.25"/>
    <row r="35748" hidden="1" x14ac:dyDescent="0.25"/>
    <row r="35749" hidden="1" x14ac:dyDescent="0.25"/>
    <row r="35750" hidden="1" x14ac:dyDescent="0.25"/>
    <row r="35751" hidden="1" x14ac:dyDescent="0.25"/>
    <row r="35752" hidden="1" x14ac:dyDescent="0.25"/>
    <row r="35753" hidden="1" x14ac:dyDescent="0.25"/>
    <row r="35754" hidden="1" x14ac:dyDescent="0.25"/>
    <row r="35755" hidden="1" x14ac:dyDescent="0.25"/>
    <row r="35756" hidden="1" x14ac:dyDescent="0.25"/>
    <row r="35757" hidden="1" x14ac:dyDescent="0.25"/>
    <row r="35758" hidden="1" x14ac:dyDescent="0.25"/>
    <row r="35759" hidden="1" x14ac:dyDescent="0.25"/>
    <row r="35760" hidden="1" x14ac:dyDescent="0.25"/>
    <row r="35761" hidden="1" x14ac:dyDescent="0.25"/>
    <row r="35762" hidden="1" x14ac:dyDescent="0.25"/>
    <row r="35763" ht="79.5" hidden="1" customHeight="1" x14ac:dyDescent="0.25"/>
    <row r="35764" hidden="1" x14ac:dyDescent="0.25"/>
    <row r="35765" hidden="1" x14ac:dyDescent="0.25"/>
    <row r="35766" hidden="1" x14ac:dyDescent="0.25"/>
    <row r="35767" hidden="1" x14ac:dyDescent="0.25"/>
    <row r="35768" hidden="1" x14ac:dyDescent="0.25"/>
    <row r="35769" hidden="1" x14ac:dyDescent="0.25"/>
    <row r="35770" hidden="1" x14ac:dyDescent="0.25"/>
    <row r="35771" hidden="1" x14ac:dyDescent="0.25"/>
    <row r="35772" hidden="1" x14ac:dyDescent="0.25"/>
    <row r="35773" hidden="1" x14ac:dyDescent="0.25"/>
    <row r="35774" hidden="1" x14ac:dyDescent="0.25"/>
    <row r="35775" hidden="1" x14ac:dyDescent="0.25"/>
    <row r="35776" hidden="1" x14ac:dyDescent="0.25"/>
    <row r="35777" hidden="1" x14ac:dyDescent="0.25"/>
    <row r="35778" hidden="1" x14ac:dyDescent="0.25"/>
    <row r="35779" hidden="1" x14ac:dyDescent="0.25"/>
    <row r="35780" hidden="1" x14ac:dyDescent="0.25"/>
    <row r="35781" hidden="1" x14ac:dyDescent="0.25"/>
    <row r="35782" hidden="1" x14ac:dyDescent="0.25"/>
    <row r="35783" hidden="1" x14ac:dyDescent="0.25"/>
    <row r="35784" hidden="1" x14ac:dyDescent="0.25"/>
    <row r="35785" hidden="1" x14ac:dyDescent="0.25"/>
    <row r="35786" hidden="1" x14ac:dyDescent="0.25"/>
    <row r="35787" hidden="1" x14ac:dyDescent="0.25"/>
    <row r="35788" hidden="1" x14ac:dyDescent="0.25"/>
    <row r="35789" hidden="1" x14ac:dyDescent="0.25"/>
    <row r="35790" hidden="1" x14ac:dyDescent="0.25"/>
    <row r="35791" hidden="1" x14ac:dyDescent="0.25"/>
    <row r="35792" hidden="1" x14ac:dyDescent="0.25"/>
    <row r="35793" hidden="1" x14ac:dyDescent="0.25"/>
    <row r="35794" hidden="1" x14ac:dyDescent="0.25"/>
    <row r="35795" hidden="1" x14ac:dyDescent="0.25"/>
    <row r="35796" hidden="1" x14ac:dyDescent="0.25"/>
    <row r="35797" hidden="1" x14ac:dyDescent="0.25"/>
    <row r="35798" hidden="1" x14ac:dyDescent="0.25"/>
    <row r="35799" hidden="1" x14ac:dyDescent="0.25"/>
    <row r="35800" hidden="1" x14ac:dyDescent="0.25"/>
    <row r="35801" hidden="1" x14ac:dyDescent="0.25"/>
    <row r="35802" hidden="1" x14ac:dyDescent="0.25"/>
    <row r="35803" hidden="1" x14ac:dyDescent="0.25"/>
    <row r="35804" hidden="1" x14ac:dyDescent="0.25"/>
    <row r="35805" hidden="1" x14ac:dyDescent="0.25"/>
    <row r="35806" hidden="1" x14ac:dyDescent="0.25"/>
    <row r="35807" hidden="1" x14ac:dyDescent="0.25"/>
    <row r="35808" hidden="1" x14ac:dyDescent="0.25"/>
    <row r="35809" hidden="1" x14ac:dyDescent="0.25"/>
    <row r="35810" hidden="1" x14ac:dyDescent="0.25"/>
    <row r="35811" hidden="1" x14ac:dyDescent="0.25"/>
    <row r="35812" hidden="1" x14ac:dyDescent="0.25"/>
    <row r="35813" hidden="1" x14ac:dyDescent="0.25"/>
    <row r="35814" hidden="1" x14ac:dyDescent="0.25"/>
    <row r="35815" hidden="1" x14ac:dyDescent="0.25"/>
    <row r="35816" hidden="1" x14ac:dyDescent="0.25"/>
    <row r="35817" hidden="1" x14ac:dyDescent="0.25"/>
    <row r="35818" hidden="1" x14ac:dyDescent="0.25"/>
    <row r="35819" hidden="1" x14ac:dyDescent="0.25"/>
    <row r="35820" hidden="1" x14ac:dyDescent="0.25"/>
    <row r="35821" hidden="1" x14ac:dyDescent="0.25"/>
    <row r="35822" hidden="1" x14ac:dyDescent="0.25"/>
    <row r="35823" hidden="1" x14ac:dyDescent="0.25"/>
    <row r="35824" hidden="1" x14ac:dyDescent="0.25"/>
    <row r="35825" hidden="1" x14ac:dyDescent="0.25"/>
    <row r="35826" hidden="1" x14ac:dyDescent="0.25"/>
    <row r="35827" hidden="1" x14ac:dyDescent="0.25"/>
    <row r="35828" hidden="1" x14ac:dyDescent="0.25"/>
    <row r="35829" hidden="1" x14ac:dyDescent="0.25"/>
    <row r="35830" hidden="1" x14ac:dyDescent="0.25"/>
    <row r="35831" hidden="1" x14ac:dyDescent="0.25"/>
    <row r="35832" hidden="1" x14ac:dyDescent="0.25"/>
    <row r="35833" hidden="1" x14ac:dyDescent="0.25"/>
    <row r="35834" hidden="1" x14ac:dyDescent="0.25"/>
    <row r="35835" hidden="1" x14ac:dyDescent="0.25"/>
    <row r="35836" hidden="1" x14ac:dyDescent="0.25"/>
    <row r="35837" hidden="1" x14ac:dyDescent="0.25"/>
    <row r="35838" hidden="1" x14ac:dyDescent="0.25"/>
    <row r="35839" hidden="1" x14ac:dyDescent="0.25"/>
    <row r="35840" hidden="1" x14ac:dyDescent="0.25"/>
    <row r="35841" hidden="1" x14ac:dyDescent="0.25"/>
    <row r="35842" hidden="1" x14ac:dyDescent="0.25"/>
    <row r="35843" hidden="1" x14ac:dyDescent="0.25"/>
    <row r="35844" hidden="1" x14ac:dyDescent="0.25"/>
    <row r="35845" hidden="1" x14ac:dyDescent="0.25"/>
    <row r="35846" hidden="1" x14ac:dyDescent="0.25"/>
    <row r="35847" hidden="1" x14ac:dyDescent="0.25"/>
    <row r="35848" hidden="1" x14ac:dyDescent="0.25"/>
    <row r="35849" hidden="1" x14ac:dyDescent="0.25"/>
    <row r="35850" hidden="1" x14ac:dyDescent="0.25"/>
    <row r="35851" hidden="1" x14ac:dyDescent="0.25"/>
    <row r="35852" hidden="1" x14ac:dyDescent="0.25"/>
    <row r="35853" ht="30" hidden="1" customHeight="1" x14ac:dyDescent="0.25"/>
    <row r="35854" hidden="1" x14ac:dyDescent="0.25"/>
    <row r="35855" hidden="1" x14ac:dyDescent="0.25"/>
    <row r="35856" hidden="1" x14ac:dyDescent="0.25"/>
    <row r="35857" hidden="1" x14ac:dyDescent="0.25"/>
    <row r="35858" hidden="1" x14ac:dyDescent="0.25"/>
    <row r="35859" hidden="1" x14ac:dyDescent="0.25"/>
    <row r="35860" hidden="1" x14ac:dyDescent="0.25"/>
    <row r="35861" hidden="1" x14ac:dyDescent="0.25"/>
    <row r="35862" hidden="1" x14ac:dyDescent="0.25"/>
    <row r="35863" hidden="1" x14ac:dyDescent="0.25"/>
    <row r="35864" hidden="1" x14ac:dyDescent="0.25"/>
    <row r="35865" hidden="1" x14ac:dyDescent="0.25"/>
    <row r="35866" hidden="1" x14ac:dyDescent="0.25"/>
    <row r="35867" hidden="1" x14ac:dyDescent="0.25"/>
    <row r="35868" hidden="1" x14ac:dyDescent="0.25"/>
    <row r="35869" hidden="1" x14ac:dyDescent="0.25"/>
    <row r="35870" hidden="1" x14ac:dyDescent="0.25"/>
    <row r="35871" hidden="1" x14ac:dyDescent="0.25"/>
    <row r="35872" hidden="1" x14ac:dyDescent="0.25"/>
    <row r="35873" hidden="1" x14ac:dyDescent="0.25"/>
    <row r="35874" hidden="1" x14ac:dyDescent="0.25"/>
    <row r="35875" hidden="1" x14ac:dyDescent="0.25"/>
    <row r="35876" hidden="1" x14ac:dyDescent="0.25"/>
    <row r="35877" hidden="1" x14ac:dyDescent="0.25"/>
    <row r="35878" hidden="1" x14ac:dyDescent="0.25"/>
    <row r="35879" hidden="1" x14ac:dyDescent="0.25"/>
    <row r="35880" hidden="1" x14ac:dyDescent="0.25"/>
    <row r="35881" hidden="1" x14ac:dyDescent="0.25"/>
    <row r="35882" hidden="1" x14ac:dyDescent="0.25"/>
    <row r="35883" hidden="1" x14ac:dyDescent="0.25"/>
    <row r="35884" hidden="1" x14ac:dyDescent="0.25"/>
    <row r="35885" hidden="1" x14ac:dyDescent="0.25"/>
    <row r="35886" hidden="1" x14ac:dyDescent="0.25"/>
    <row r="35887" hidden="1" x14ac:dyDescent="0.25"/>
    <row r="35888" hidden="1" x14ac:dyDescent="0.25"/>
    <row r="35889" hidden="1" x14ac:dyDescent="0.25"/>
    <row r="35890" hidden="1" x14ac:dyDescent="0.25"/>
    <row r="35891" hidden="1" x14ac:dyDescent="0.25"/>
    <row r="35892" hidden="1" x14ac:dyDescent="0.25"/>
    <row r="35893" hidden="1" x14ac:dyDescent="0.25"/>
    <row r="35894" hidden="1" x14ac:dyDescent="0.25"/>
    <row r="35895" hidden="1" x14ac:dyDescent="0.25"/>
    <row r="35896" hidden="1" x14ac:dyDescent="0.25"/>
    <row r="35897" hidden="1" x14ac:dyDescent="0.25"/>
    <row r="35898" hidden="1" x14ac:dyDescent="0.25"/>
    <row r="35899" hidden="1" x14ac:dyDescent="0.25"/>
    <row r="35900" hidden="1" x14ac:dyDescent="0.25"/>
    <row r="35901" hidden="1" x14ac:dyDescent="0.25"/>
    <row r="35902" hidden="1" x14ac:dyDescent="0.25"/>
    <row r="35903" hidden="1" x14ac:dyDescent="0.25"/>
    <row r="35904" hidden="1" x14ac:dyDescent="0.25"/>
    <row r="35905" hidden="1" x14ac:dyDescent="0.25"/>
    <row r="35906" hidden="1" x14ac:dyDescent="0.25"/>
    <row r="35907" hidden="1" x14ac:dyDescent="0.25"/>
    <row r="35908" hidden="1" x14ac:dyDescent="0.25"/>
    <row r="35909" hidden="1" x14ac:dyDescent="0.25"/>
    <row r="35910" hidden="1" x14ac:dyDescent="0.25"/>
    <row r="35911" hidden="1" x14ac:dyDescent="0.25"/>
    <row r="35912" hidden="1" x14ac:dyDescent="0.25"/>
    <row r="35913" hidden="1" x14ac:dyDescent="0.25"/>
    <row r="35914" hidden="1" x14ac:dyDescent="0.25"/>
    <row r="35915" hidden="1" x14ac:dyDescent="0.25"/>
    <row r="35916" hidden="1" x14ac:dyDescent="0.25"/>
    <row r="35917" hidden="1" x14ac:dyDescent="0.25"/>
    <row r="35918" hidden="1" x14ac:dyDescent="0.25"/>
    <row r="35919" hidden="1" x14ac:dyDescent="0.25"/>
    <row r="35920" hidden="1" x14ac:dyDescent="0.25"/>
    <row r="35921" hidden="1" x14ac:dyDescent="0.25"/>
    <row r="35922" hidden="1" x14ac:dyDescent="0.25"/>
    <row r="35923" hidden="1" x14ac:dyDescent="0.25"/>
    <row r="35924" hidden="1" x14ac:dyDescent="0.25"/>
    <row r="35925" hidden="1" x14ac:dyDescent="0.25"/>
    <row r="35926" hidden="1" x14ac:dyDescent="0.25"/>
    <row r="35927" hidden="1" x14ac:dyDescent="0.25"/>
    <row r="35928" hidden="1" x14ac:dyDescent="0.25"/>
    <row r="35929" hidden="1" x14ac:dyDescent="0.25"/>
    <row r="35930" hidden="1" x14ac:dyDescent="0.25"/>
    <row r="35931" hidden="1" x14ac:dyDescent="0.25"/>
    <row r="35932" hidden="1" x14ac:dyDescent="0.25"/>
    <row r="35933" hidden="1" x14ac:dyDescent="0.25"/>
    <row r="35934" hidden="1" x14ac:dyDescent="0.25"/>
    <row r="35935" hidden="1" x14ac:dyDescent="0.25"/>
    <row r="35936" hidden="1" x14ac:dyDescent="0.25"/>
    <row r="35937" hidden="1" x14ac:dyDescent="0.25"/>
    <row r="35938" hidden="1" x14ac:dyDescent="0.25"/>
    <row r="35939" hidden="1" x14ac:dyDescent="0.25"/>
    <row r="35940" hidden="1" x14ac:dyDescent="0.25"/>
    <row r="35941" hidden="1" x14ac:dyDescent="0.25"/>
    <row r="35942" hidden="1" x14ac:dyDescent="0.25"/>
    <row r="35943" hidden="1" x14ac:dyDescent="0.25"/>
    <row r="35944" hidden="1" x14ac:dyDescent="0.25"/>
    <row r="35945" hidden="1" x14ac:dyDescent="0.25"/>
    <row r="35946" hidden="1" x14ac:dyDescent="0.25"/>
    <row r="35947" hidden="1" x14ac:dyDescent="0.25"/>
    <row r="35948" hidden="1" x14ac:dyDescent="0.25"/>
    <row r="35949" hidden="1" x14ac:dyDescent="0.25"/>
    <row r="35950" hidden="1" x14ac:dyDescent="0.25"/>
    <row r="35951" hidden="1" x14ac:dyDescent="0.25"/>
    <row r="35952" hidden="1" x14ac:dyDescent="0.25"/>
    <row r="35953" hidden="1" x14ac:dyDescent="0.25"/>
    <row r="35954" hidden="1" x14ac:dyDescent="0.25"/>
    <row r="35955" hidden="1" x14ac:dyDescent="0.25"/>
    <row r="35956" hidden="1" x14ac:dyDescent="0.25"/>
    <row r="35957" hidden="1" x14ac:dyDescent="0.25"/>
    <row r="35958" hidden="1" x14ac:dyDescent="0.25"/>
    <row r="35959" hidden="1" x14ac:dyDescent="0.25"/>
    <row r="35960" hidden="1" x14ac:dyDescent="0.25"/>
    <row r="35961" hidden="1" x14ac:dyDescent="0.25"/>
    <row r="35962" hidden="1" x14ac:dyDescent="0.25"/>
    <row r="35963" hidden="1" x14ac:dyDescent="0.25"/>
    <row r="35964" hidden="1" x14ac:dyDescent="0.25"/>
    <row r="35965" hidden="1" x14ac:dyDescent="0.25"/>
    <row r="35966" hidden="1" x14ac:dyDescent="0.25"/>
    <row r="35967" hidden="1" x14ac:dyDescent="0.25"/>
    <row r="35968" hidden="1" x14ac:dyDescent="0.25"/>
    <row r="35969" hidden="1" x14ac:dyDescent="0.25"/>
    <row r="35970" hidden="1" x14ac:dyDescent="0.25"/>
    <row r="35971" hidden="1" x14ac:dyDescent="0.25"/>
    <row r="35972" hidden="1" x14ac:dyDescent="0.25"/>
    <row r="35973" hidden="1" x14ac:dyDescent="0.25"/>
    <row r="35974" hidden="1" x14ac:dyDescent="0.25"/>
    <row r="35975" hidden="1" x14ac:dyDescent="0.25"/>
    <row r="35976" hidden="1" x14ac:dyDescent="0.25"/>
    <row r="35977" hidden="1" x14ac:dyDescent="0.25"/>
    <row r="35978" hidden="1" x14ac:dyDescent="0.25"/>
    <row r="35979" hidden="1" x14ac:dyDescent="0.25"/>
    <row r="35980" hidden="1" x14ac:dyDescent="0.25"/>
    <row r="35981" hidden="1" x14ac:dyDescent="0.25"/>
    <row r="35982" hidden="1" x14ac:dyDescent="0.25"/>
    <row r="35983" hidden="1" x14ac:dyDescent="0.25"/>
    <row r="35984" hidden="1" x14ac:dyDescent="0.25"/>
    <row r="35985" hidden="1" x14ac:dyDescent="0.25"/>
    <row r="35986" hidden="1" x14ac:dyDescent="0.25"/>
    <row r="35987" hidden="1" x14ac:dyDescent="0.25"/>
    <row r="35988" hidden="1" x14ac:dyDescent="0.25"/>
    <row r="35989" hidden="1" x14ac:dyDescent="0.25"/>
    <row r="35990" hidden="1" x14ac:dyDescent="0.25"/>
    <row r="35991" hidden="1" x14ac:dyDescent="0.25"/>
    <row r="35992" hidden="1" x14ac:dyDescent="0.25"/>
    <row r="35993" hidden="1" x14ac:dyDescent="0.25"/>
    <row r="35994" hidden="1" x14ac:dyDescent="0.25"/>
    <row r="35995" hidden="1" x14ac:dyDescent="0.25"/>
    <row r="35996" hidden="1" x14ac:dyDescent="0.25"/>
    <row r="35997" hidden="1" x14ac:dyDescent="0.25"/>
    <row r="35998" hidden="1" x14ac:dyDescent="0.25"/>
    <row r="35999" hidden="1" x14ac:dyDescent="0.25"/>
    <row r="36000" hidden="1" x14ac:dyDescent="0.25"/>
    <row r="36001" hidden="1" x14ac:dyDescent="0.25"/>
    <row r="36002" hidden="1" x14ac:dyDescent="0.25"/>
    <row r="36003" hidden="1" x14ac:dyDescent="0.25"/>
    <row r="36004" hidden="1" x14ac:dyDescent="0.25"/>
    <row r="36005" hidden="1" x14ac:dyDescent="0.25"/>
    <row r="36006" hidden="1" x14ac:dyDescent="0.25"/>
    <row r="36007" hidden="1" x14ac:dyDescent="0.25"/>
    <row r="36008" hidden="1" x14ac:dyDescent="0.25"/>
    <row r="36009" hidden="1" x14ac:dyDescent="0.25"/>
    <row r="36010" hidden="1" x14ac:dyDescent="0.25"/>
    <row r="36011" hidden="1" x14ac:dyDescent="0.25"/>
    <row r="36012" hidden="1" x14ac:dyDescent="0.25"/>
    <row r="36013" hidden="1" x14ac:dyDescent="0.25"/>
    <row r="36014" hidden="1" x14ac:dyDescent="0.25"/>
    <row r="36015" hidden="1" x14ac:dyDescent="0.25"/>
    <row r="36016" hidden="1" x14ac:dyDescent="0.25"/>
    <row r="36017" hidden="1" x14ac:dyDescent="0.25"/>
    <row r="36018" hidden="1" x14ac:dyDescent="0.25"/>
    <row r="36019" hidden="1" x14ac:dyDescent="0.25"/>
    <row r="36020" hidden="1" x14ac:dyDescent="0.25"/>
    <row r="36021" hidden="1" x14ac:dyDescent="0.25"/>
    <row r="36022" hidden="1" x14ac:dyDescent="0.25"/>
    <row r="36023" hidden="1" x14ac:dyDescent="0.25"/>
    <row r="36024" hidden="1" x14ac:dyDescent="0.25"/>
    <row r="36025" hidden="1" x14ac:dyDescent="0.25"/>
    <row r="36026" hidden="1" x14ac:dyDescent="0.25"/>
    <row r="36027" hidden="1" x14ac:dyDescent="0.25"/>
    <row r="36028" hidden="1" x14ac:dyDescent="0.25"/>
    <row r="36029" hidden="1" x14ac:dyDescent="0.25"/>
    <row r="36030" hidden="1" x14ac:dyDescent="0.25"/>
    <row r="36031" hidden="1" x14ac:dyDescent="0.25"/>
    <row r="36032" hidden="1" x14ac:dyDescent="0.25"/>
    <row r="36033" hidden="1" x14ac:dyDescent="0.25"/>
    <row r="36034" hidden="1" x14ac:dyDescent="0.25"/>
    <row r="36035" hidden="1" x14ac:dyDescent="0.25"/>
    <row r="36036" hidden="1" x14ac:dyDescent="0.25"/>
    <row r="36037" hidden="1" x14ac:dyDescent="0.25"/>
    <row r="36038" hidden="1" x14ac:dyDescent="0.25"/>
    <row r="36039" hidden="1" x14ac:dyDescent="0.25"/>
    <row r="36040" hidden="1" x14ac:dyDescent="0.25"/>
    <row r="36041" hidden="1" x14ac:dyDescent="0.25"/>
    <row r="36042" hidden="1" x14ac:dyDescent="0.25"/>
    <row r="36043" hidden="1" x14ac:dyDescent="0.25"/>
    <row r="36044" hidden="1" x14ac:dyDescent="0.25"/>
    <row r="36045" hidden="1" x14ac:dyDescent="0.25"/>
    <row r="36046" hidden="1" x14ac:dyDescent="0.25"/>
    <row r="36047" hidden="1" x14ac:dyDescent="0.25"/>
    <row r="36048" hidden="1" x14ac:dyDescent="0.25"/>
    <row r="36049" hidden="1" x14ac:dyDescent="0.25"/>
    <row r="36050" hidden="1" x14ac:dyDescent="0.25"/>
    <row r="36051" hidden="1" x14ac:dyDescent="0.25"/>
    <row r="36052" hidden="1" x14ac:dyDescent="0.25"/>
    <row r="36053" hidden="1" x14ac:dyDescent="0.25"/>
    <row r="36054" hidden="1" x14ac:dyDescent="0.25"/>
    <row r="36055" hidden="1" x14ac:dyDescent="0.25"/>
    <row r="36056" hidden="1" x14ac:dyDescent="0.25"/>
    <row r="36057" hidden="1" x14ac:dyDescent="0.25"/>
    <row r="36058" hidden="1" x14ac:dyDescent="0.25"/>
    <row r="36059" hidden="1" x14ac:dyDescent="0.25"/>
    <row r="36060" hidden="1" x14ac:dyDescent="0.25"/>
    <row r="36061" hidden="1" x14ac:dyDescent="0.25"/>
    <row r="36062" hidden="1" x14ac:dyDescent="0.25"/>
    <row r="36063" hidden="1" x14ac:dyDescent="0.25"/>
    <row r="36064" hidden="1" x14ac:dyDescent="0.25"/>
    <row r="36065" hidden="1" x14ac:dyDescent="0.25"/>
    <row r="36066" hidden="1" x14ac:dyDescent="0.25"/>
    <row r="36067" hidden="1" x14ac:dyDescent="0.25"/>
    <row r="36068" hidden="1" x14ac:dyDescent="0.25"/>
    <row r="36069" hidden="1" x14ac:dyDescent="0.25"/>
    <row r="36070" hidden="1" x14ac:dyDescent="0.25"/>
    <row r="36071" hidden="1" x14ac:dyDescent="0.25"/>
    <row r="36072" hidden="1" x14ac:dyDescent="0.25"/>
    <row r="36073" hidden="1" x14ac:dyDescent="0.25"/>
    <row r="36074" hidden="1" x14ac:dyDescent="0.25"/>
    <row r="36075" hidden="1" x14ac:dyDescent="0.25"/>
    <row r="36076" hidden="1" x14ac:dyDescent="0.25"/>
    <row r="36077" hidden="1" x14ac:dyDescent="0.25"/>
    <row r="36078" hidden="1" x14ac:dyDescent="0.25"/>
    <row r="36079" hidden="1" x14ac:dyDescent="0.25"/>
    <row r="36080" hidden="1" x14ac:dyDescent="0.25"/>
    <row r="36081" hidden="1" x14ac:dyDescent="0.25"/>
    <row r="36082" hidden="1" x14ac:dyDescent="0.25"/>
    <row r="36083" hidden="1" x14ac:dyDescent="0.25"/>
    <row r="36084" hidden="1" x14ac:dyDescent="0.25"/>
    <row r="36085" hidden="1" x14ac:dyDescent="0.25"/>
    <row r="36086" hidden="1" x14ac:dyDescent="0.25"/>
    <row r="36087" hidden="1" x14ac:dyDescent="0.25"/>
    <row r="36088" hidden="1" x14ac:dyDescent="0.25"/>
    <row r="36089" hidden="1" x14ac:dyDescent="0.25"/>
    <row r="36090" hidden="1" x14ac:dyDescent="0.25"/>
    <row r="36091" hidden="1" x14ac:dyDescent="0.25"/>
    <row r="36092" hidden="1" x14ac:dyDescent="0.25"/>
    <row r="36093" hidden="1" x14ac:dyDescent="0.25"/>
    <row r="36094" hidden="1" x14ac:dyDescent="0.25"/>
    <row r="36095" hidden="1" x14ac:dyDescent="0.25"/>
    <row r="36096" hidden="1" x14ac:dyDescent="0.25"/>
    <row r="36097" hidden="1" x14ac:dyDescent="0.25"/>
    <row r="36098" hidden="1" x14ac:dyDescent="0.25"/>
    <row r="36099" hidden="1" x14ac:dyDescent="0.25"/>
    <row r="36100" hidden="1" x14ac:dyDescent="0.25"/>
    <row r="36101" hidden="1" x14ac:dyDescent="0.25"/>
    <row r="36102" hidden="1" x14ac:dyDescent="0.25"/>
    <row r="36103" hidden="1" x14ac:dyDescent="0.25"/>
    <row r="36104" hidden="1" x14ac:dyDescent="0.25"/>
    <row r="36105" hidden="1" x14ac:dyDescent="0.25"/>
    <row r="36106" hidden="1" x14ac:dyDescent="0.25"/>
    <row r="36107" hidden="1" x14ac:dyDescent="0.25"/>
    <row r="36108" hidden="1" x14ac:dyDescent="0.25"/>
    <row r="36109" hidden="1" x14ac:dyDescent="0.25"/>
    <row r="36110" hidden="1" x14ac:dyDescent="0.25"/>
    <row r="36111" hidden="1" x14ac:dyDescent="0.25"/>
    <row r="36112" hidden="1" x14ac:dyDescent="0.25"/>
    <row r="36113" hidden="1" x14ac:dyDescent="0.25"/>
    <row r="36114" hidden="1" x14ac:dyDescent="0.25"/>
    <row r="36115" hidden="1" x14ac:dyDescent="0.25"/>
    <row r="36116" hidden="1" x14ac:dyDescent="0.25"/>
    <row r="36117" hidden="1" x14ac:dyDescent="0.25"/>
    <row r="36118" hidden="1" x14ac:dyDescent="0.25"/>
    <row r="36119" hidden="1" x14ac:dyDescent="0.25"/>
    <row r="36120" hidden="1" x14ac:dyDescent="0.25"/>
    <row r="36121" hidden="1" x14ac:dyDescent="0.25"/>
    <row r="36122" hidden="1" x14ac:dyDescent="0.25"/>
    <row r="36123" hidden="1" x14ac:dyDescent="0.25"/>
    <row r="36124" hidden="1" x14ac:dyDescent="0.25"/>
    <row r="36125" hidden="1" x14ac:dyDescent="0.25"/>
    <row r="36126" hidden="1" x14ac:dyDescent="0.25"/>
    <row r="36127" hidden="1" x14ac:dyDescent="0.25"/>
    <row r="36128" hidden="1" x14ac:dyDescent="0.25"/>
    <row r="36129" hidden="1" x14ac:dyDescent="0.25"/>
    <row r="36130" hidden="1" x14ac:dyDescent="0.25"/>
    <row r="36131" hidden="1" x14ac:dyDescent="0.25"/>
    <row r="36132" hidden="1" x14ac:dyDescent="0.25"/>
    <row r="36133" hidden="1" x14ac:dyDescent="0.25"/>
    <row r="36134" hidden="1" x14ac:dyDescent="0.25"/>
    <row r="36135" hidden="1" x14ac:dyDescent="0.25"/>
    <row r="36136" hidden="1" x14ac:dyDescent="0.25"/>
    <row r="36137" hidden="1" x14ac:dyDescent="0.25"/>
    <row r="36138" hidden="1" x14ac:dyDescent="0.25"/>
    <row r="36139" hidden="1" x14ac:dyDescent="0.25"/>
    <row r="36140" hidden="1" x14ac:dyDescent="0.25"/>
    <row r="36141" hidden="1" x14ac:dyDescent="0.25"/>
    <row r="36142" hidden="1" x14ac:dyDescent="0.25"/>
    <row r="36143" hidden="1" x14ac:dyDescent="0.25"/>
    <row r="36144" hidden="1" x14ac:dyDescent="0.25"/>
    <row r="36145" hidden="1" x14ac:dyDescent="0.25"/>
    <row r="36146" hidden="1" x14ac:dyDescent="0.25"/>
    <row r="36147" hidden="1" x14ac:dyDescent="0.25"/>
    <row r="36148" hidden="1" x14ac:dyDescent="0.25"/>
    <row r="36149" hidden="1" x14ac:dyDescent="0.25"/>
    <row r="36150" hidden="1" x14ac:dyDescent="0.25"/>
    <row r="36151" hidden="1" x14ac:dyDescent="0.25"/>
    <row r="36152" hidden="1" x14ac:dyDescent="0.25"/>
    <row r="36153" hidden="1" x14ac:dyDescent="0.25"/>
    <row r="36154" hidden="1" x14ac:dyDescent="0.25"/>
    <row r="36155" hidden="1" x14ac:dyDescent="0.25"/>
    <row r="36156" hidden="1" x14ac:dyDescent="0.25"/>
    <row r="36157" hidden="1" x14ac:dyDescent="0.25"/>
    <row r="36158" hidden="1" x14ac:dyDescent="0.25"/>
    <row r="36159" hidden="1" x14ac:dyDescent="0.25"/>
    <row r="36160" hidden="1" x14ac:dyDescent="0.25"/>
    <row r="36161" hidden="1" x14ac:dyDescent="0.25"/>
    <row r="36162" hidden="1" x14ac:dyDescent="0.25"/>
    <row r="36163" hidden="1" x14ac:dyDescent="0.25"/>
    <row r="36164" hidden="1" x14ac:dyDescent="0.25"/>
    <row r="36165" hidden="1" x14ac:dyDescent="0.25"/>
    <row r="36166" hidden="1" x14ac:dyDescent="0.25"/>
    <row r="36167" hidden="1" x14ac:dyDescent="0.25"/>
    <row r="36168" hidden="1" x14ac:dyDescent="0.25"/>
    <row r="36169" hidden="1" x14ac:dyDescent="0.25"/>
    <row r="36170" hidden="1" x14ac:dyDescent="0.25"/>
    <row r="36171" hidden="1" x14ac:dyDescent="0.25"/>
    <row r="36172" hidden="1" x14ac:dyDescent="0.25"/>
    <row r="36173" ht="30" hidden="1" customHeight="1" x14ac:dyDescent="0.25"/>
    <row r="36174" hidden="1" x14ac:dyDescent="0.25"/>
    <row r="36175" hidden="1" x14ac:dyDescent="0.25"/>
    <row r="36176" hidden="1" x14ac:dyDescent="0.25"/>
    <row r="36177" hidden="1" x14ac:dyDescent="0.25"/>
    <row r="36178" hidden="1" x14ac:dyDescent="0.25"/>
    <row r="36179" hidden="1" x14ac:dyDescent="0.25"/>
    <row r="36180" hidden="1" x14ac:dyDescent="0.25"/>
    <row r="36181" hidden="1" x14ac:dyDescent="0.25"/>
    <row r="36182" hidden="1" x14ac:dyDescent="0.25"/>
    <row r="36183" hidden="1" x14ac:dyDescent="0.25"/>
    <row r="36184" hidden="1" x14ac:dyDescent="0.25"/>
    <row r="36185" hidden="1" x14ac:dyDescent="0.25"/>
    <row r="36186" hidden="1" x14ac:dyDescent="0.25"/>
    <row r="36187" hidden="1" x14ac:dyDescent="0.25"/>
    <row r="36188" hidden="1" x14ac:dyDescent="0.25"/>
    <row r="36189" hidden="1" x14ac:dyDescent="0.25"/>
    <row r="36190" hidden="1" x14ac:dyDescent="0.25"/>
    <row r="36191" hidden="1" x14ac:dyDescent="0.25"/>
    <row r="36192" hidden="1" x14ac:dyDescent="0.25"/>
    <row r="36193" hidden="1" x14ac:dyDescent="0.25"/>
    <row r="36194" hidden="1" x14ac:dyDescent="0.25"/>
    <row r="36195" hidden="1" x14ac:dyDescent="0.25"/>
    <row r="36196" hidden="1" x14ac:dyDescent="0.25"/>
    <row r="36197" hidden="1" x14ac:dyDescent="0.25"/>
    <row r="36198" hidden="1" x14ac:dyDescent="0.25"/>
    <row r="36199" hidden="1" x14ac:dyDescent="0.25"/>
    <row r="36200" hidden="1" x14ac:dyDescent="0.25"/>
    <row r="36201" hidden="1" x14ac:dyDescent="0.25"/>
    <row r="36202" hidden="1" x14ac:dyDescent="0.25"/>
    <row r="36203" hidden="1" x14ac:dyDescent="0.25"/>
    <row r="36204" hidden="1" x14ac:dyDescent="0.25"/>
    <row r="36205" hidden="1" x14ac:dyDescent="0.25"/>
    <row r="36206" hidden="1" x14ac:dyDescent="0.25"/>
    <row r="36207" hidden="1" x14ac:dyDescent="0.25"/>
    <row r="36208" hidden="1" x14ac:dyDescent="0.25"/>
    <row r="36209" hidden="1" x14ac:dyDescent="0.25"/>
    <row r="36210" hidden="1" x14ac:dyDescent="0.25"/>
    <row r="36211" hidden="1" x14ac:dyDescent="0.25"/>
    <row r="36212" hidden="1" x14ac:dyDescent="0.25"/>
    <row r="36213" hidden="1" x14ac:dyDescent="0.25"/>
    <row r="36214" hidden="1" x14ac:dyDescent="0.25"/>
    <row r="36215" hidden="1" x14ac:dyDescent="0.25"/>
    <row r="36216" hidden="1" x14ac:dyDescent="0.25"/>
    <row r="36217" hidden="1" x14ac:dyDescent="0.25"/>
    <row r="36218" hidden="1" x14ac:dyDescent="0.25"/>
    <row r="36219" hidden="1" x14ac:dyDescent="0.25"/>
    <row r="36220" hidden="1" x14ac:dyDescent="0.25"/>
    <row r="36221" hidden="1" x14ac:dyDescent="0.25"/>
    <row r="36222" hidden="1" x14ac:dyDescent="0.25"/>
    <row r="36223" hidden="1" x14ac:dyDescent="0.25"/>
    <row r="36224" hidden="1" x14ac:dyDescent="0.25"/>
    <row r="36225" hidden="1" x14ac:dyDescent="0.25"/>
    <row r="36226" hidden="1" x14ac:dyDescent="0.25"/>
    <row r="36227" hidden="1" x14ac:dyDescent="0.25"/>
    <row r="36228" hidden="1" x14ac:dyDescent="0.25"/>
    <row r="36229" hidden="1" x14ac:dyDescent="0.25"/>
    <row r="36230" hidden="1" x14ac:dyDescent="0.25"/>
    <row r="36231" hidden="1" x14ac:dyDescent="0.25"/>
    <row r="36232" hidden="1" x14ac:dyDescent="0.25"/>
    <row r="36233" hidden="1" x14ac:dyDescent="0.25"/>
    <row r="36234" hidden="1" x14ac:dyDescent="0.25"/>
    <row r="36235" hidden="1" x14ac:dyDescent="0.25"/>
    <row r="36236" hidden="1" x14ac:dyDescent="0.25"/>
    <row r="36237" hidden="1" x14ac:dyDescent="0.25"/>
    <row r="36238" hidden="1" x14ac:dyDescent="0.25"/>
    <row r="36239" hidden="1" x14ac:dyDescent="0.25"/>
    <row r="36240" hidden="1" x14ac:dyDescent="0.25"/>
    <row r="36241" hidden="1" x14ac:dyDescent="0.25"/>
    <row r="36242" hidden="1" x14ac:dyDescent="0.25"/>
    <row r="36243" hidden="1" x14ac:dyDescent="0.25"/>
    <row r="36244" hidden="1" x14ac:dyDescent="0.25"/>
    <row r="36245" hidden="1" x14ac:dyDescent="0.25"/>
    <row r="36246" hidden="1" x14ac:dyDescent="0.25"/>
    <row r="36247" hidden="1" x14ac:dyDescent="0.25"/>
    <row r="36248" hidden="1" x14ac:dyDescent="0.25"/>
    <row r="36249" hidden="1" x14ac:dyDescent="0.25"/>
    <row r="36250" hidden="1" x14ac:dyDescent="0.25"/>
    <row r="36251" hidden="1" x14ac:dyDescent="0.25"/>
    <row r="36252" hidden="1" x14ac:dyDescent="0.25"/>
    <row r="36253" hidden="1" x14ac:dyDescent="0.25"/>
    <row r="36254" hidden="1" x14ac:dyDescent="0.25"/>
    <row r="36255" hidden="1" x14ac:dyDescent="0.25"/>
    <row r="36256" hidden="1" x14ac:dyDescent="0.25"/>
    <row r="36257" hidden="1" x14ac:dyDescent="0.25"/>
    <row r="36258" hidden="1" x14ac:dyDescent="0.25"/>
    <row r="36259" hidden="1" x14ac:dyDescent="0.25"/>
    <row r="36260" hidden="1" x14ac:dyDescent="0.25"/>
    <row r="36261" hidden="1" x14ac:dyDescent="0.25"/>
    <row r="36262" hidden="1" x14ac:dyDescent="0.25"/>
    <row r="36263" hidden="1" x14ac:dyDescent="0.25"/>
    <row r="36264" hidden="1" x14ac:dyDescent="0.25"/>
    <row r="36265" hidden="1" x14ac:dyDescent="0.25"/>
    <row r="36266" hidden="1" x14ac:dyDescent="0.25"/>
    <row r="36267" hidden="1" x14ac:dyDescent="0.25"/>
    <row r="36268" hidden="1" x14ac:dyDescent="0.25"/>
    <row r="36269" hidden="1" x14ac:dyDescent="0.25"/>
    <row r="36270" hidden="1" x14ac:dyDescent="0.25"/>
    <row r="36271" hidden="1" x14ac:dyDescent="0.25"/>
    <row r="36272" hidden="1" x14ac:dyDescent="0.25"/>
    <row r="36273" hidden="1" x14ac:dyDescent="0.25"/>
    <row r="36274" hidden="1" x14ac:dyDescent="0.25"/>
    <row r="36275" hidden="1" x14ac:dyDescent="0.25"/>
    <row r="36276" hidden="1" x14ac:dyDescent="0.25"/>
    <row r="36277" hidden="1" x14ac:dyDescent="0.25"/>
    <row r="36278" hidden="1" x14ac:dyDescent="0.25"/>
    <row r="36279" hidden="1" x14ac:dyDescent="0.25"/>
    <row r="36280" hidden="1" x14ac:dyDescent="0.25"/>
    <row r="36281" hidden="1" x14ac:dyDescent="0.25"/>
    <row r="36282" hidden="1" x14ac:dyDescent="0.25"/>
    <row r="36283" hidden="1" x14ac:dyDescent="0.25"/>
    <row r="36284" hidden="1" x14ac:dyDescent="0.25"/>
    <row r="36285" hidden="1" x14ac:dyDescent="0.25"/>
    <row r="36286" hidden="1" x14ac:dyDescent="0.25"/>
    <row r="36287" hidden="1" x14ac:dyDescent="0.25"/>
    <row r="36288" hidden="1" x14ac:dyDescent="0.25"/>
    <row r="36289" hidden="1" x14ac:dyDescent="0.25"/>
    <row r="36290" hidden="1" x14ac:dyDescent="0.25"/>
    <row r="36291" hidden="1" x14ac:dyDescent="0.25"/>
    <row r="36292" hidden="1" x14ac:dyDescent="0.25"/>
    <row r="36293" hidden="1" x14ac:dyDescent="0.25"/>
    <row r="36294" hidden="1" x14ac:dyDescent="0.25"/>
    <row r="36295" hidden="1" x14ac:dyDescent="0.25"/>
    <row r="36296" hidden="1" x14ac:dyDescent="0.25"/>
    <row r="36297" hidden="1" x14ac:dyDescent="0.25"/>
    <row r="36298" hidden="1" x14ac:dyDescent="0.25"/>
    <row r="36299" hidden="1" x14ac:dyDescent="0.25"/>
    <row r="36300" hidden="1" x14ac:dyDescent="0.25"/>
    <row r="36301" hidden="1" x14ac:dyDescent="0.25"/>
    <row r="36302" hidden="1" x14ac:dyDescent="0.25"/>
    <row r="36303" hidden="1" x14ac:dyDescent="0.25"/>
    <row r="36304" hidden="1" x14ac:dyDescent="0.25"/>
    <row r="36305" hidden="1" x14ac:dyDescent="0.25"/>
    <row r="36306" hidden="1" x14ac:dyDescent="0.25"/>
    <row r="36307" hidden="1" x14ac:dyDescent="0.25"/>
    <row r="36308" hidden="1" x14ac:dyDescent="0.25"/>
    <row r="36309" hidden="1" x14ac:dyDescent="0.25"/>
    <row r="36310" hidden="1" x14ac:dyDescent="0.25"/>
    <row r="36311" hidden="1" x14ac:dyDescent="0.25"/>
    <row r="36312" hidden="1" x14ac:dyDescent="0.25"/>
    <row r="36313" hidden="1" x14ac:dyDescent="0.25"/>
    <row r="36314" hidden="1" x14ac:dyDescent="0.25"/>
    <row r="36315" hidden="1" x14ac:dyDescent="0.25"/>
    <row r="36316" hidden="1" x14ac:dyDescent="0.25"/>
    <row r="36317" hidden="1" x14ac:dyDescent="0.25"/>
    <row r="36318" hidden="1" x14ac:dyDescent="0.25"/>
    <row r="36319" hidden="1" x14ac:dyDescent="0.25"/>
    <row r="36320" hidden="1" x14ac:dyDescent="0.25"/>
    <row r="36321" hidden="1" x14ac:dyDescent="0.25"/>
    <row r="36322" hidden="1" x14ac:dyDescent="0.25"/>
    <row r="36323" hidden="1" x14ac:dyDescent="0.25"/>
    <row r="36324" hidden="1" x14ac:dyDescent="0.25"/>
    <row r="36325" hidden="1" x14ac:dyDescent="0.25"/>
    <row r="36326" hidden="1" x14ac:dyDescent="0.25"/>
    <row r="36327" hidden="1" x14ac:dyDescent="0.25"/>
    <row r="36328" hidden="1" x14ac:dyDescent="0.25"/>
    <row r="36329" hidden="1" x14ac:dyDescent="0.25"/>
    <row r="36330" hidden="1" x14ac:dyDescent="0.25"/>
    <row r="36331" hidden="1" x14ac:dyDescent="0.25"/>
    <row r="36332" hidden="1" x14ac:dyDescent="0.25"/>
    <row r="36333" hidden="1" x14ac:dyDescent="0.25"/>
    <row r="36334" hidden="1" x14ac:dyDescent="0.25"/>
    <row r="36335" hidden="1" x14ac:dyDescent="0.25"/>
    <row r="36336" hidden="1" x14ac:dyDescent="0.25"/>
    <row r="36337" hidden="1" x14ac:dyDescent="0.25"/>
    <row r="36338" hidden="1" x14ac:dyDescent="0.25"/>
    <row r="36339" hidden="1" x14ac:dyDescent="0.25"/>
    <row r="36340" hidden="1" x14ac:dyDescent="0.25"/>
    <row r="36341" hidden="1" x14ac:dyDescent="0.25"/>
    <row r="36342" hidden="1" x14ac:dyDescent="0.25"/>
    <row r="36343" hidden="1" x14ac:dyDescent="0.25"/>
    <row r="36344" hidden="1" x14ac:dyDescent="0.25"/>
    <row r="36345" hidden="1" x14ac:dyDescent="0.25"/>
    <row r="36346" hidden="1" x14ac:dyDescent="0.25"/>
    <row r="36347" hidden="1" x14ac:dyDescent="0.25"/>
    <row r="36348" hidden="1" x14ac:dyDescent="0.25"/>
    <row r="36349" hidden="1" x14ac:dyDescent="0.25"/>
    <row r="36350" hidden="1" x14ac:dyDescent="0.25"/>
    <row r="36351" hidden="1" x14ac:dyDescent="0.25"/>
    <row r="36352" hidden="1" x14ac:dyDescent="0.25"/>
    <row r="36353" hidden="1" x14ac:dyDescent="0.25"/>
    <row r="36354" hidden="1" x14ac:dyDescent="0.25"/>
    <row r="36355" hidden="1" x14ac:dyDescent="0.25"/>
    <row r="36356" hidden="1" x14ac:dyDescent="0.25"/>
    <row r="36357" hidden="1" x14ac:dyDescent="0.25"/>
    <row r="36358" hidden="1" x14ac:dyDescent="0.25"/>
    <row r="36359" hidden="1" x14ac:dyDescent="0.25"/>
    <row r="36360" hidden="1" x14ac:dyDescent="0.25"/>
    <row r="36361" hidden="1" x14ac:dyDescent="0.25"/>
    <row r="36362" hidden="1" x14ac:dyDescent="0.25"/>
    <row r="36363" hidden="1" x14ac:dyDescent="0.25"/>
    <row r="36364" hidden="1" x14ac:dyDescent="0.25"/>
    <row r="36365" hidden="1" x14ac:dyDescent="0.25"/>
    <row r="36366" hidden="1" x14ac:dyDescent="0.25"/>
    <row r="36367" hidden="1" x14ac:dyDescent="0.25"/>
    <row r="36368" hidden="1" x14ac:dyDescent="0.25"/>
    <row r="36369" hidden="1" x14ac:dyDescent="0.25"/>
    <row r="36370" hidden="1" x14ac:dyDescent="0.25"/>
    <row r="36371" hidden="1" x14ac:dyDescent="0.25"/>
    <row r="36372" hidden="1" x14ac:dyDescent="0.25"/>
    <row r="36373" hidden="1" x14ac:dyDescent="0.25"/>
    <row r="36374" hidden="1" x14ac:dyDescent="0.25"/>
    <row r="36375" hidden="1" x14ac:dyDescent="0.25"/>
    <row r="36376" hidden="1" x14ac:dyDescent="0.25"/>
    <row r="36377" hidden="1" x14ac:dyDescent="0.25"/>
    <row r="36378" hidden="1" x14ac:dyDescent="0.25"/>
    <row r="36379" hidden="1" x14ac:dyDescent="0.25"/>
    <row r="36380" hidden="1" x14ac:dyDescent="0.25"/>
    <row r="36381" hidden="1" x14ac:dyDescent="0.25"/>
    <row r="36382" hidden="1" x14ac:dyDescent="0.25"/>
    <row r="36383" hidden="1" x14ac:dyDescent="0.25"/>
    <row r="36384" hidden="1" x14ac:dyDescent="0.25"/>
    <row r="36385" hidden="1" x14ac:dyDescent="0.25"/>
    <row r="36386" hidden="1" x14ac:dyDescent="0.25"/>
    <row r="36387" hidden="1" x14ac:dyDescent="0.25"/>
    <row r="36388" hidden="1" x14ac:dyDescent="0.25"/>
    <row r="36389" hidden="1" x14ac:dyDescent="0.25"/>
    <row r="36390" hidden="1" x14ac:dyDescent="0.25"/>
    <row r="36391" hidden="1" x14ac:dyDescent="0.25"/>
    <row r="36392" hidden="1" x14ac:dyDescent="0.25"/>
    <row r="36393" hidden="1" x14ac:dyDescent="0.25"/>
    <row r="36394" hidden="1" x14ac:dyDescent="0.25"/>
    <row r="36395" hidden="1" x14ac:dyDescent="0.25"/>
    <row r="36396" hidden="1" x14ac:dyDescent="0.25"/>
    <row r="36397" hidden="1" x14ac:dyDescent="0.25"/>
    <row r="36398" hidden="1" x14ac:dyDescent="0.25"/>
    <row r="36399" hidden="1" x14ac:dyDescent="0.25"/>
    <row r="36400" hidden="1" x14ac:dyDescent="0.25"/>
    <row r="36401" hidden="1" x14ac:dyDescent="0.25"/>
    <row r="36402" hidden="1" x14ac:dyDescent="0.25"/>
    <row r="36403" hidden="1" x14ac:dyDescent="0.25"/>
    <row r="36404" hidden="1" x14ac:dyDescent="0.25"/>
    <row r="36405" hidden="1" x14ac:dyDescent="0.25"/>
    <row r="36406" hidden="1" x14ac:dyDescent="0.25"/>
    <row r="36407" hidden="1" x14ac:dyDescent="0.25"/>
    <row r="36408" hidden="1" x14ac:dyDescent="0.25"/>
    <row r="36409" hidden="1" x14ac:dyDescent="0.25"/>
    <row r="36410" hidden="1" x14ac:dyDescent="0.25"/>
    <row r="36411" hidden="1" x14ac:dyDescent="0.25"/>
    <row r="36412" hidden="1" x14ac:dyDescent="0.25"/>
    <row r="36413" hidden="1" x14ac:dyDescent="0.25"/>
    <row r="36414" hidden="1" x14ac:dyDescent="0.25"/>
    <row r="36415" hidden="1" x14ac:dyDescent="0.25"/>
    <row r="36416" hidden="1" x14ac:dyDescent="0.25"/>
    <row r="36417" hidden="1" x14ac:dyDescent="0.25"/>
    <row r="36418" hidden="1" x14ac:dyDescent="0.25"/>
    <row r="36419" hidden="1" x14ac:dyDescent="0.25"/>
    <row r="36420" hidden="1" x14ac:dyDescent="0.25"/>
    <row r="36421" hidden="1" x14ac:dyDescent="0.25"/>
    <row r="36422" hidden="1" x14ac:dyDescent="0.25"/>
    <row r="36423" hidden="1" x14ac:dyDescent="0.25"/>
    <row r="36424" hidden="1" x14ac:dyDescent="0.25"/>
    <row r="36425" hidden="1" x14ac:dyDescent="0.25"/>
    <row r="36426" hidden="1" x14ac:dyDescent="0.25"/>
    <row r="36427" hidden="1" x14ac:dyDescent="0.25"/>
    <row r="36428" hidden="1" x14ac:dyDescent="0.25"/>
    <row r="36429" hidden="1" x14ac:dyDescent="0.25"/>
    <row r="36430" hidden="1" x14ac:dyDescent="0.25"/>
    <row r="36431" hidden="1" x14ac:dyDescent="0.25"/>
    <row r="36432" hidden="1" x14ac:dyDescent="0.25"/>
    <row r="36433" hidden="1" x14ac:dyDescent="0.25"/>
    <row r="36434" hidden="1" x14ac:dyDescent="0.25"/>
    <row r="36435" hidden="1" x14ac:dyDescent="0.25"/>
    <row r="36436" hidden="1" x14ac:dyDescent="0.25"/>
    <row r="36437" hidden="1" x14ac:dyDescent="0.25"/>
    <row r="36438" hidden="1" x14ac:dyDescent="0.25"/>
    <row r="36439" hidden="1" x14ac:dyDescent="0.25"/>
    <row r="36440" hidden="1" x14ac:dyDescent="0.25"/>
    <row r="36441" hidden="1" x14ac:dyDescent="0.25"/>
    <row r="36442" hidden="1" x14ac:dyDescent="0.25"/>
    <row r="36443" hidden="1" x14ac:dyDescent="0.25"/>
    <row r="36444" hidden="1" x14ac:dyDescent="0.25"/>
    <row r="36445" ht="30" hidden="1" customHeight="1" x14ac:dyDescent="0.25"/>
    <row r="36446" hidden="1" x14ac:dyDescent="0.25"/>
    <row r="36447" hidden="1" x14ac:dyDescent="0.25"/>
    <row r="36448" hidden="1" x14ac:dyDescent="0.25"/>
    <row r="36449" hidden="1" x14ac:dyDescent="0.25"/>
    <row r="36450" hidden="1" x14ac:dyDescent="0.25"/>
    <row r="36451" hidden="1" x14ac:dyDescent="0.25"/>
    <row r="36452" hidden="1" x14ac:dyDescent="0.25"/>
    <row r="36453" hidden="1" x14ac:dyDescent="0.25"/>
    <row r="36454" hidden="1" x14ac:dyDescent="0.25"/>
    <row r="36455" hidden="1" x14ac:dyDescent="0.25"/>
    <row r="36456" hidden="1" x14ac:dyDescent="0.25"/>
    <row r="36457" hidden="1" x14ac:dyDescent="0.25"/>
    <row r="36458" hidden="1" x14ac:dyDescent="0.25"/>
    <row r="36459" hidden="1" x14ac:dyDescent="0.25"/>
    <row r="36460" hidden="1" x14ac:dyDescent="0.25"/>
    <row r="36461" hidden="1" x14ac:dyDescent="0.25"/>
    <row r="36462" hidden="1" x14ac:dyDescent="0.25"/>
    <row r="36463" hidden="1" x14ac:dyDescent="0.25"/>
    <row r="36464" hidden="1" x14ac:dyDescent="0.25"/>
    <row r="36465" hidden="1" x14ac:dyDescent="0.25"/>
    <row r="36466" hidden="1" x14ac:dyDescent="0.25"/>
    <row r="36467" hidden="1" x14ac:dyDescent="0.25"/>
    <row r="36468" hidden="1" x14ac:dyDescent="0.25"/>
    <row r="36469" hidden="1" x14ac:dyDescent="0.25"/>
    <row r="36470" hidden="1" x14ac:dyDescent="0.25"/>
    <row r="36471" hidden="1" x14ac:dyDescent="0.25"/>
    <row r="36472" hidden="1" x14ac:dyDescent="0.25"/>
    <row r="36473" hidden="1" x14ac:dyDescent="0.25"/>
    <row r="36474" hidden="1" x14ac:dyDescent="0.25"/>
    <row r="36475" hidden="1" x14ac:dyDescent="0.25"/>
    <row r="36476" hidden="1" x14ac:dyDescent="0.25"/>
    <row r="36477" hidden="1" x14ac:dyDescent="0.25"/>
    <row r="36478" hidden="1" x14ac:dyDescent="0.25"/>
    <row r="36479" hidden="1" x14ac:dyDescent="0.25"/>
    <row r="36480" hidden="1" x14ac:dyDescent="0.25"/>
    <row r="36481" hidden="1" x14ac:dyDescent="0.25"/>
    <row r="36482" hidden="1" x14ac:dyDescent="0.25"/>
    <row r="36483" hidden="1" x14ac:dyDescent="0.25"/>
    <row r="36484" hidden="1" x14ac:dyDescent="0.25"/>
    <row r="36485" hidden="1" x14ac:dyDescent="0.25"/>
    <row r="36486" hidden="1" x14ac:dyDescent="0.25"/>
    <row r="36487" hidden="1" x14ac:dyDescent="0.25"/>
    <row r="36488" hidden="1" x14ac:dyDescent="0.25"/>
    <row r="36489" hidden="1" x14ac:dyDescent="0.25"/>
    <row r="36490" hidden="1" x14ac:dyDescent="0.25"/>
    <row r="36491" hidden="1" x14ac:dyDescent="0.25"/>
    <row r="36492" hidden="1" x14ac:dyDescent="0.25"/>
    <row r="36493" hidden="1" x14ac:dyDescent="0.25"/>
    <row r="36494" hidden="1" x14ac:dyDescent="0.25"/>
    <row r="36495" hidden="1" x14ac:dyDescent="0.25"/>
    <row r="36496" hidden="1" x14ac:dyDescent="0.25"/>
    <row r="36497" hidden="1" x14ac:dyDescent="0.25"/>
    <row r="36498" hidden="1" x14ac:dyDescent="0.25"/>
    <row r="36499" hidden="1" x14ac:dyDescent="0.25"/>
    <row r="36500" hidden="1" x14ac:dyDescent="0.25"/>
    <row r="36501" hidden="1" x14ac:dyDescent="0.25"/>
    <row r="36502" hidden="1" x14ac:dyDescent="0.25"/>
    <row r="36503" hidden="1" x14ac:dyDescent="0.25"/>
    <row r="36504" hidden="1" x14ac:dyDescent="0.25"/>
    <row r="36505" hidden="1" x14ac:dyDescent="0.25"/>
    <row r="36506" hidden="1" x14ac:dyDescent="0.25"/>
    <row r="36507" hidden="1" x14ac:dyDescent="0.25"/>
    <row r="36508" hidden="1" x14ac:dyDescent="0.25"/>
    <row r="36509" hidden="1" x14ac:dyDescent="0.25"/>
    <row r="36510" hidden="1" x14ac:dyDescent="0.25"/>
    <row r="36511" hidden="1" x14ac:dyDescent="0.25"/>
    <row r="36512" hidden="1" x14ac:dyDescent="0.25"/>
    <row r="36513" hidden="1" x14ac:dyDescent="0.25"/>
    <row r="36514" hidden="1" x14ac:dyDescent="0.25"/>
    <row r="36515" hidden="1" x14ac:dyDescent="0.25"/>
    <row r="36516" hidden="1" x14ac:dyDescent="0.25"/>
    <row r="36517" hidden="1" x14ac:dyDescent="0.25"/>
    <row r="36518" hidden="1" x14ac:dyDescent="0.25"/>
    <row r="36519" hidden="1" x14ac:dyDescent="0.25"/>
    <row r="36520" hidden="1" x14ac:dyDescent="0.25"/>
    <row r="36521" hidden="1" x14ac:dyDescent="0.25"/>
    <row r="36522" hidden="1" x14ac:dyDescent="0.25"/>
    <row r="36523" hidden="1" x14ac:dyDescent="0.25"/>
    <row r="36524" hidden="1" x14ac:dyDescent="0.25"/>
    <row r="36525" hidden="1" x14ac:dyDescent="0.25"/>
    <row r="36526" hidden="1" x14ac:dyDescent="0.25"/>
    <row r="36527" hidden="1" x14ac:dyDescent="0.25"/>
    <row r="36528" hidden="1" x14ac:dyDescent="0.25"/>
    <row r="36529" hidden="1" x14ac:dyDescent="0.25"/>
    <row r="36530" hidden="1" x14ac:dyDescent="0.25"/>
    <row r="36531" hidden="1" x14ac:dyDescent="0.25"/>
    <row r="36532" hidden="1" x14ac:dyDescent="0.25"/>
    <row r="36533" hidden="1" x14ac:dyDescent="0.25"/>
    <row r="36534" hidden="1" x14ac:dyDescent="0.25"/>
    <row r="36535" hidden="1" x14ac:dyDescent="0.25"/>
    <row r="36536" hidden="1" x14ac:dyDescent="0.25"/>
    <row r="36537" hidden="1" x14ac:dyDescent="0.25"/>
    <row r="36538" hidden="1" x14ac:dyDescent="0.25"/>
    <row r="36539" hidden="1" x14ac:dyDescent="0.25"/>
    <row r="36540" hidden="1" x14ac:dyDescent="0.25"/>
    <row r="36541" hidden="1" x14ac:dyDescent="0.25"/>
    <row r="36542" hidden="1" x14ac:dyDescent="0.25"/>
    <row r="36543" hidden="1" x14ac:dyDescent="0.25"/>
    <row r="36544" hidden="1" x14ac:dyDescent="0.25"/>
    <row r="36545" hidden="1" x14ac:dyDescent="0.25"/>
    <row r="36546" hidden="1" x14ac:dyDescent="0.25"/>
    <row r="36547" hidden="1" x14ac:dyDescent="0.25"/>
    <row r="36548" hidden="1" x14ac:dyDescent="0.25"/>
    <row r="36549" hidden="1" x14ac:dyDescent="0.25"/>
    <row r="36550" hidden="1" x14ac:dyDescent="0.25"/>
    <row r="36551" hidden="1" x14ac:dyDescent="0.25"/>
    <row r="36552" hidden="1" x14ac:dyDescent="0.25"/>
    <row r="36553" hidden="1" x14ac:dyDescent="0.25"/>
    <row r="36554" hidden="1" x14ac:dyDescent="0.25"/>
    <row r="36555" hidden="1" x14ac:dyDescent="0.25"/>
    <row r="36556" hidden="1" x14ac:dyDescent="0.25"/>
    <row r="36557" hidden="1" x14ac:dyDescent="0.25"/>
    <row r="36558" hidden="1" x14ac:dyDescent="0.25"/>
    <row r="36559" hidden="1" x14ac:dyDescent="0.25"/>
    <row r="36560" hidden="1" x14ac:dyDescent="0.25"/>
    <row r="36561" hidden="1" x14ac:dyDescent="0.25"/>
    <row r="36562" hidden="1" x14ac:dyDescent="0.25"/>
    <row r="36563" hidden="1" x14ac:dyDescent="0.25"/>
    <row r="36564" hidden="1" x14ac:dyDescent="0.25"/>
    <row r="36565" hidden="1" x14ac:dyDescent="0.25"/>
    <row r="36566" hidden="1" x14ac:dyDescent="0.25"/>
    <row r="36567" hidden="1" x14ac:dyDescent="0.25"/>
    <row r="36568" hidden="1" x14ac:dyDescent="0.25"/>
    <row r="36569" hidden="1" x14ac:dyDescent="0.25"/>
    <row r="36570" hidden="1" x14ac:dyDescent="0.25"/>
    <row r="36571" hidden="1" x14ac:dyDescent="0.25"/>
    <row r="36572" hidden="1" x14ac:dyDescent="0.25"/>
    <row r="36573" hidden="1" x14ac:dyDescent="0.25"/>
    <row r="36574" hidden="1" x14ac:dyDescent="0.25"/>
    <row r="36575" hidden="1" x14ac:dyDescent="0.25"/>
    <row r="36576" hidden="1" x14ac:dyDescent="0.25"/>
    <row r="36577" hidden="1" x14ac:dyDescent="0.25"/>
    <row r="36578" hidden="1" x14ac:dyDescent="0.25"/>
    <row r="36579" hidden="1" x14ac:dyDescent="0.25"/>
    <row r="36580" hidden="1" x14ac:dyDescent="0.25"/>
    <row r="36581" hidden="1" x14ac:dyDescent="0.25"/>
    <row r="36582" hidden="1" x14ac:dyDescent="0.25"/>
    <row r="36583" hidden="1" x14ac:dyDescent="0.25"/>
    <row r="36584" hidden="1" x14ac:dyDescent="0.25"/>
    <row r="36585" hidden="1" x14ac:dyDescent="0.25"/>
    <row r="36586" hidden="1" x14ac:dyDescent="0.25"/>
    <row r="36587" hidden="1" x14ac:dyDescent="0.25"/>
    <row r="36588" hidden="1" x14ac:dyDescent="0.25"/>
    <row r="36589" hidden="1" x14ac:dyDescent="0.25"/>
    <row r="36590" hidden="1" x14ac:dyDescent="0.25"/>
    <row r="36591" hidden="1" x14ac:dyDescent="0.25"/>
    <row r="36592" hidden="1" x14ac:dyDescent="0.25"/>
    <row r="36593" hidden="1" x14ac:dyDescent="0.25"/>
    <row r="36594" hidden="1" x14ac:dyDescent="0.25"/>
    <row r="36595" hidden="1" x14ac:dyDescent="0.25"/>
    <row r="36596" hidden="1" x14ac:dyDescent="0.25"/>
    <row r="36597" hidden="1" x14ac:dyDescent="0.25"/>
    <row r="36598" hidden="1" x14ac:dyDescent="0.25"/>
    <row r="36599" hidden="1" x14ac:dyDescent="0.25"/>
    <row r="36600" hidden="1" x14ac:dyDescent="0.25"/>
    <row r="36601" hidden="1" x14ac:dyDescent="0.25"/>
    <row r="36602" hidden="1" x14ac:dyDescent="0.25"/>
    <row r="36603" hidden="1" x14ac:dyDescent="0.25"/>
    <row r="36604" hidden="1" x14ac:dyDescent="0.25"/>
    <row r="36605" hidden="1" x14ac:dyDescent="0.25"/>
    <row r="36606" hidden="1" x14ac:dyDescent="0.25"/>
    <row r="36607" hidden="1" x14ac:dyDescent="0.25"/>
    <row r="36608" hidden="1" x14ac:dyDescent="0.25"/>
    <row r="36609" hidden="1" x14ac:dyDescent="0.25"/>
    <row r="36610" hidden="1" x14ac:dyDescent="0.25"/>
    <row r="36611" hidden="1" x14ac:dyDescent="0.25"/>
    <row r="36612" hidden="1" x14ac:dyDescent="0.25"/>
    <row r="36613" hidden="1" x14ac:dyDescent="0.25"/>
    <row r="36614" hidden="1" x14ac:dyDescent="0.25"/>
    <row r="36615" hidden="1" x14ac:dyDescent="0.25"/>
    <row r="36616" hidden="1" x14ac:dyDescent="0.25"/>
    <row r="36617" hidden="1" x14ac:dyDescent="0.25"/>
    <row r="36618" hidden="1" x14ac:dyDescent="0.25"/>
    <row r="36619" hidden="1" x14ac:dyDescent="0.25"/>
    <row r="36620" hidden="1" x14ac:dyDescent="0.25"/>
    <row r="36621" hidden="1" x14ac:dyDescent="0.25"/>
    <row r="36622" hidden="1" x14ac:dyDescent="0.25"/>
    <row r="36623" hidden="1" x14ac:dyDescent="0.25"/>
    <row r="36624" hidden="1" x14ac:dyDescent="0.25"/>
    <row r="36625" hidden="1" x14ac:dyDescent="0.25"/>
    <row r="36626" hidden="1" x14ac:dyDescent="0.25"/>
    <row r="36627" hidden="1" x14ac:dyDescent="0.25"/>
    <row r="36628" hidden="1" x14ac:dyDescent="0.25"/>
    <row r="36629" hidden="1" x14ac:dyDescent="0.25"/>
    <row r="36630" hidden="1" x14ac:dyDescent="0.25"/>
    <row r="36631" hidden="1" x14ac:dyDescent="0.25"/>
    <row r="36632" hidden="1" x14ac:dyDescent="0.25"/>
    <row r="36633" hidden="1" x14ac:dyDescent="0.25"/>
    <row r="36634" hidden="1" x14ac:dyDescent="0.25"/>
    <row r="36635" hidden="1" x14ac:dyDescent="0.25"/>
    <row r="36636" hidden="1" x14ac:dyDescent="0.25"/>
    <row r="36637" hidden="1" x14ac:dyDescent="0.25"/>
    <row r="36638" hidden="1" x14ac:dyDescent="0.25"/>
    <row r="36639" hidden="1" x14ac:dyDescent="0.25"/>
    <row r="36640" hidden="1" x14ac:dyDescent="0.25"/>
    <row r="36641" hidden="1" x14ac:dyDescent="0.25"/>
    <row r="36642" hidden="1" x14ac:dyDescent="0.25"/>
    <row r="36643" hidden="1" x14ac:dyDescent="0.25"/>
    <row r="36644" hidden="1" x14ac:dyDescent="0.25"/>
    <row r="36645" hidden="1" x14ac:dyDescent="0.25"/>
    <row r="36646" hidden="1" x14ac:dyDescent="0.25"/>
    <row r="36647" hidden="1" x14ac:dyDescent="0.25"/>
    <row r="36648" hidden="1" x14ac:dyDescent="0.25"/>
    <row r="36649" hidden="1" x14ac:dyDescent="0.25"/>
    <row r="36650" hidden="1" x14ac:dyDescent="0.25"/>
    <row r="36651" hidden="1" x14ac:dyDescent="0.25"/>
    <row r="36652" hidden="1" x14ac:dyDescent="0.25"/>
    <row r="36653" hidden="1" x14ac:dyDescent="0.25"/>
    <row r="36654" hidden="1" x14ac:dyDescent="0.25"/>
    <row r="36655" hidden="1" x14ac:dyDescent="0.25"/>
    <row r="36656" hidden="1" x14ac:dyDescent="0.25"/>
    <row r="36657" hidden="1" x14ac:dyDescent="0.25"/>
    <row r="36658" hidden="1" x14ac:dyDescent="0.25"/>
    <row r="36659" hidden="1" x14ac:dyDescent="0.25"/>
    <row r="36660" hidden="1" x14ac:dyDescent="0.25"/>
    <row r="36661" hidden="1" x14ac:dyDescent="0.25"/>
    <row r="36662" hidden="1" x14ac:dyDescent="0.25"/>
    <row r="36663" hidden="1" x14ac:dyDescent="0.25"/>
    <row r="36664" hidden="1" x14ac:dyDescent="0.25"/>
    <row r="36665" hidden="1" x14ac:dyDescent="0.25"/>
    <row r="36666" hidden="1" x14ac:dyDescent="0.25"/>
    <row r="36667" hidden="1" x14ac:dyDescent="0.25"/>
    <row r="36668" hidden="1" x14ac:dyDescent="0.25"/>
    <row r="36669" hidden="1" x14ac:dyDescent="0.25"/>
    <row r="36670" hidden="1" x14ac:dyDescent="0.25"/>
    <row r="36671" hidden="1" x14ac:dyDescent="0.25"/>
    <row r="36672" hidden="1" x14ac:dyDescent="0.25"/>
    <row r="36673" hidden="1" x14ac:dyDescent="0.25"/>
    <row r="36674" hidden="1" x14ac:dyDescent="0.25"/>
    <row r="36675" hidden="1" x14ac:dyDescent="0.25"/>
    <row r="36676" hidden="1" x14ac:dyDescent="0.25"/>
    <row r="36677" hidden="1" x14ac:dyDescent="0.25"/>
    <row r="36678" hidden="1" x14ac:dyDescent="0.25"/>
    <row r="36679" hidden="1" x14ac:dyDescent="0.25"/>
    <row r="36680" hidden="1" x14ac:dyDescent="0.25"/>
    <row r="36681" hidden="1" x14ac:dyDescent="0.25"/>
    <row r="36682" hidden="1" x14ac:dyDescent="0.25"/>
    <row r="36683" hidden="1" x14ac:dyDescent="0.25"/>
    <row r="36684" hidden="1" x14ac:dyDescent="0.25"/>
    <row r="36685" hidden="1" x14ac:dyDescent="0.25"/>
    <row r="36686" hidden="1" x14ac:dyDescent="0.25"/>
    <row r="36687" hidden="1" x14ac:dyDescent="0.25"/>
    <row r="36688" hidden="1" x14ac:dyDescent="0.25"/>
    <row r="36689" hidden="1" x14ac:dyDescent="0.25"/>
    <row r="36690" hidden="1" x14ac:dyDescent="0.25"/>
    <row r="36691" hidden="1" x14ac:dyDescent="0.25"/>
    <row r="36692" hidden="1" x14ac:dyDescent="0.25"/>
    <row r="36693" hidden="1" x14ac:dyDescent="0.25"/>
    <row r="36694" hidden="1" x14ac:dyDescent="0.25"/>
    <row r="36695" hidden="1" x14ac:dyDescent="0.25"/>
    <row r="36696" hidden="1" x14ac:dyDescent="0.25"/>
    <row r="36697" hidden="1" x14ac:dyDescent="0.25"/>
    <row r="36698" hidden="1" x14ac:dyDescent="0.25"/>
    <row r="36699" hidden="1" x14ac:dyDescent="0.25"/>
    <row r="36700" hidden="1" x14ac:dyDescent="0.25"/>
    <row r="36701" hidden="1" x14ac:dyDescent="0.25"/>
    <row r="36702" hidden="1" x14ac:dyDescent="0.25"/>
    <row r="36703" hidden="1" x14ac:dyDescent="0.25"/>
    <row r="36704" hidden="1" x14ac:dyDescent="0.25"/>
    <row r="36705" hidden="1" x14ac:dyDescent="0.25"/>
    <row r="36706" hidden="1" x14ac:dyDescent="0.25"/>
    <row r="36707" hidden="1" x14ac:dyDescent="0.25"/>
    <row r="36708" hidden="1" x14ac:dyDescent="0.25"/>
    <row r="36709" hidden="1" x14ac:dyDescent="0.25"/>
    <row r="36710" hidden="1" x14ac:dyDescent="0.25"/>
    <row r="36711" hidden="1" x14ac:dyDescent="0.25"/>
    <row r="36712" hidden="1" x14ac:dyDescent="0.25"/>
    <row r="36713" hidden="1" x14ac:dyDescent="0.25"/>
    <row r="36714" hidden="1" x14ac:dyDescent="0.25"/>
    <row r="36715" hidden="1" x14ac:dyDescent="0.25"/>
    <row r="36716" hidden="1" x14ac:dyDescent="0.25"/>
    <row r="36717" ht="30" hidden="1" customHeight="1" x14ac:dyDescent="0.25"/>
    <row r="36718" hidden="1" x14ac:dyDescent="0.25"/>
    <row r="36719" hidden="1" x14ac:dyDescent="0.25"/>
    <row r="36720" hidden="1" x14ac:dyDescent="0.25"/>
    <row r="36721" hidden="1" x14ac:dyDescent="0.25"/>
    <row r="36722" hidden="1" x14ac:dyDescent="0.25"/>
    <row r="36723" hidden="1" x14ac:dyDescent="0.25"/>
    <row r="36724" hidden="1" x14ac:dyDescent="0.25"/>
    <row r="36725" hidden="1" x14ac:dyDescent="0.25"/>
    <row r="36726" hidden="1" x14ac:dyDescent="0.25"/>
    <row r="36727" hidden="1" x14ac:dyDescent="0.25"/>
    <row r="36728" hidden="1" x14ac:dyDescent="0.25"/>
    <row r="36729" hidden="1" x14ac:dyDescent="0.25"/>
    <row r="36730" hidden="1" x14ac:dyDescent="0.25"/>
    <row r="36731" hidden="1" x14ac:dyDescent="0.25"/>
    <row r="36732" hidden="1" x14ac:dyDescent="0.25"/>
    <row r="36733" hidden="1" x14ac:dyDescent="0.25"/>
    <row r="36734" hidden="1" x14ac:dyDescent="0.25"/>
    <row r="36735" hidden="1" x14ac:dyDescent="0.25"/>
    <row r="36736" hidden="1" x14ac:dyDescent="0.25"/>
    <row r="36737" hidden="1" x14ac:dyDescent="0.25"/>
    <row r="36738" hidden="1" x14ac:dyDescent="0.25"/>
    <row r="36739" hidden="1" x14ac:dyDescent="0.25"/>
    <row r="36740" hidden="1" x14ac:dyDescent="0.25"/>
    <row r="36741" hidden="1" x14ac:dyDescent="0.25"/>
    <row r="36742" hidden="1" x14ac:dyDescent="0.25"/>
    <row r="36743" hidden="1" x14ac:dyDescent="0.25"/>
    <row r="36744" hidden="1" x14ac:dyDescent="0.25"/>
    <row r="36745" hidden="1" x14ac:dyDescent="0.25"/>
    <row r="36746" hidden="1" x14ac:dyDescent="0.25"/>
    <row r="36747" hidden="1" x14ac:dyDescent="0.25"/>
    <row r="36748" hidden="1" x14ac:dyDescent="0.25"/>
    <row r="36749" hidden="1" x14ac:dyDescent="0.25"/>
    <row r="36750" hidden="1" x14ac:dyDescent="0.25"/>
    <row r="36751" hidden="1" x14ac:dyDescent="0.25"/>
    <row r="36752" hidden="1" x14ac:dyDescent="0.25"/>
    <row r="36753" hidden="1" x14ac:dyDescent="0.25"/>
    <row r="36754" hidden="1" x14ac:dyDescent="0.25"/>
    <row r="36755" hidden="1" x14ac:dyDescent="0.25"/>
    <row r="36756" hidden="1" x14ac:dyDescent="0.25"/>
    <row r="36757" hidden="1" x14ac:dyDescent="0.25"/>
    <row r="36758" hidden="1" x14ac:dyDescent="0.25"/>
    <row r="36759" hidden="1" x14ac:dyDescent="0.25"/>
    <row r="36760" hidden="1" x14ac:dyDescent="0.25"/>
    <row r="36761" hidden="1" x14ac:dyDescent="0.25"/>
    <row r="36762" hidden="1" x14ac:dyDescent="0.25"/>
    <row r="36763" hidden="1" x14ac:dyDescent="0.25"/>
    <row r="36764" hidden="1" x14ac:dyDescent="0.25"/>
    <row r="36765" hidden="1" x14ac:dyDescent="0.25"/>
    <row r="36766" hidden="1" x14ac:dyDescent="0.25"/>
    <row r="36767" hidden="1" x14ac:dyDescent="0.25"/>
    <row r="36768" hidden="1" x14ac:dyDescent="0.25"/>
    <row r="36769" hidden="1" x14ac:dyDescent="0.25"/>
    <row r="36770" hidden="1" x14ac:dyDescent="0.25"/>
    <row r="36771" hidden="1" x14ac:dyDescent="0.25"/>
    <row r="36772" hidden="1" x14ac:dyDescent="0.25"/>
    <row r="36773" hidden="1" x14ac:dyDescent="0.25"/>
    <row r="36774" hidden="1" x14ac:dyDescent="0.25"/>
    <row r="36775" hidden="1" x14ac:dyDescent="0.25"/>
    <row r="36776" hidden="1" x14ac:dyDescent="0.25"/>
    <row r="36777" hidden="1" x14ac:dyDescent="0.25"/>
    <row r="36778" hidden="1" x14ac:dyDescent="0.25"/>
    <row r="36779" hidden="1" x14ac:dyDescent="0.25"/>
    <row r="36780" hidden="1" x14ac:dyDescent="0.25"/>
    <row r="36781" hidden="1" x14ac:dyDescent="0.25"/>
    <row r="36782" hidden="1" x14ac:dyDescent="0.25"/>
    <row r="36783" hidden="1" x14ac:dyDescent="0.25"/>
    <row r="36784" hidden="1" x14ac:dyDescent="0.25"/>
    <row r="36785" hidden="1" x14ac:dyDescent="0.25"/>
    <row r="36786" hidden="1" x14ac:dyDescent="0.25"/>
    <row r="36787" hidden="1" x14ac:dyDescent="0.25"/>
    <row r="36788" hidden="1" x14ac:dyDescent="0.25"/>
    <row r="36789" hidden="1" x14ac:dyDescent="0.25"/>
    <row r="36790" hidden="1" x14ac:dyDescent="0.25"/>
    <row r="36791" hidden="1" x14ac:dyDescent="0.25"/>
    <row r="36792" hidden="1" x14ac:dyDescent="0.25"/>
    <row r="36793" hidden="1" x14ac:dyDescent="0.25"/>
    <row r="36794" hidden="1" x14ac:dyDescent="0.25"/>
    <row r="36795" hidden="1" x14ac:dyDescent="0.25"/>
    <row r="36796" hidden="1" x14ac:dyDescent="0.25"/>
    <row r="36797" hidden="1" x14ac:dyDescent="0.25"/>
    <row r="36798" hidden="1" x14ac:dyDescent="0.25"/>
    <row r="36799" hidden="1" x14ac:dyDescent="0.25"/>
    <row r="36800" hidden="1" x14ac:dyDescent="0.25"/>
    <row r="36801" hidden="1" x14ac:dyDescent="0.25"/>
    <row r="36802" hidden="1" x14ac:dyDescent="0.25"/>
    <row r="36803" hidden="1" x14ac:dyDescent="0.25"/>
    <row r="36804" hidden="1" x14ac:dyDescent="0.25"/>
    <row r="36805" hidden="1" x14ac:dyDescent="0.25"/>
    <row r="36806" hidden="1" x14ac:dyDescent="0.25"/>
    <row r="36807" hidden="1" x14ac:dyDescent="0.25"/>
    <row r="36808" hidden="1" x14ac:dyDescent="0.25"/>
    <row r="36809" hidden="1" x14ac:dyDescent="0.25"/>
    <row r="36810" hidden="1" x14ac:dyDescent="0.25"/>
    <row r="36811" hidden="1" x14ac:dyDescent="0.25"/>
    <row r="36812" hidden="1" x14ac:dyDescent="0.25"/>
    <row r="36813" hidden="1" x14ac:dyDescent="0.25"/>
    <row r="36814" hidden="1" x14ac:dyDescent="0.25"/>
    <row r="36815" hidden="1" x14ac:dyDescent="0.25"/>
    <row r="36816" hidden="1" x14ac:dyDescent="0.25"/>
    <row r="36817" hidden="1" x14ac:dyDescent="0.25"/>
    <row r="36818" hidden="1" x14ac:dyDescent="0.25"/>
    <row r="36819" hidden="1" x14ac:dyDescent="0.25"/>
    <row r="36820" hidden="1" x14ac:dyDescent="0.25"/>
    <row r="36821" hidden="1" x14ac:dyDescent="0.25"/>
    <row r="36822" hidden="1" x14ac:dyDescent="0.25"/>
    <row r="36823" hidden="1" x14ac:dyDescent="0.25"/>
    <row r="36824" hidden="1" x14ac:dyDescent="0.25"/>
    <row r="36825" hidden="1" x14ac:dyDescent="0.25"/>
    <row r="36826" hidden="1" x14ac:dyDescent="0.25"/>
    <row r="36827" hidden="1" x14ac:dyDescent="0.25"/>
    <row r="36828" hidden="1" x14ac:dyDescent="0.25"/>
    <row r="36829" hidden="1" x14ac:dyDescent="0.25"/>
    <row r="36830" hidden="1" x14ac:dyDescent="0.25"/>
    <row r="36831" hidden="1" x14ac:dyDescent="0.25"/>
    <row r="36832" hidden="1" x14ac:dyDescent="0.25"/>
    <row r="36833" hidden="1" x14ac:dyDescent="0.25"/>
    <row r="36834" hidden="1" x14ac:dyDescent="0.25"/>
    <row r="36835" hidden="1" x14ac:dyDescent="0.25"/>
    <row r="36836" hidden="1" x14ac:dyDescent="0.25"/>
    <row r="36837" hidden="1" x14ac:dyDescent="0.25"/>
    <row r="36838" hidden="1" x14ac:dyDescent="0.25"/>
    <row r="36839" hidden="1" x14ac:dyDescent="0.25"/>
    <row r="36840" hidden="1" x14ac:dyDescent="0.25"/>
    <row r="36841" hidden="1" x14ac:dyDescent="0.25"/>
    <row r="36842" hidden="1" x14ac:dyDescent="0.25"/>
    <row r="36843" hidden="1" x14ac:dyDescent="0.25"/>
    <row r="36844" hidden="1" x14ac:dyDescent="0.25"/>
    <row r="36845" hidden="1" x14ac:dyDescent="0.25"/>
    <row r="36846" hidden="1" x14ac:dyDescent="0.25"/>
    <row r="36847" hidden="1" x14ac:dyDescent="0.25"/>
    <row r="36848" hidden="1" x14ac:dyDescent="0.25"/>
    <row r="36849" hidden="1" x14ac:dyDescent="0.25"/>
    <row r="36850" hidden="1" x14ac:dyDescent="0.25"/>
    <row r="36851" hidden="1" x14ac:dyDescent="0.25"/>
    <row r="36852" hidden="1" x14ac:dyDescent="0.25"/>
    <row r="36853" hidden="1" x14ac:dyDescent="0.25"/>
    <row r="36854" hidden="1" x14ac:dyDescent="0.25"/>
    <row r="36855" hidden="1" x14ac:dyDescent="0.25"/>
    <row r="36856" hidden="1" x14ac:dyDescent="0.25"/>
    <row r="36857" hidden="1" x14ac:dyDescent="0.25"/>
    <row r="36858" hidden="1" x14ac:dyDescent="0.25"/>
    <row r="36859" hidden="1" x14ac:dyDescent="0.25"/>
    <row r="36860" hidden="1" x14ac:dyDescent="0.25"/>
    <row r="36861" hidden="1" x14ac:dyDescent="0.25"/>
    <row r="36862" hidden="1" x14ac:dyDescent="0.25"/>
    <row r="36863" hidden="1" x14ac:dyDescent="0.25"/>
    <row r="36864" hidden="1" x14ac:dyDescent="0.25"/>
    <row r="36865" hidden="1" x14ac:dyDescent="0.25"/>
    <row r="36866" hidden="1" x14ac:dyDescent="0.25"/>
    <row r="36867" hidden="1" x14ac:dyDescent="0.25"/>
    <row r="36868" hidden="1" x14ac:dyDescent="0.25"/>
    <row r="36869" hidden="1" x14ac:dyDescent="0.25"/>
    <row r="36870" hidden="1" x14ac:dyDescent="0.25"/>
    <row r="36871" hidden="1" x14ac:dyDescent="0.25"/>
    <row r="36872" hidden="1" x14ac:dyDescent="0.25"/>
    <row r="36873" hidden="1" x14ac:dyDescent="0.25"/>
    <row r="36874" hidden="1" x14ac:dyDescent="0.25"/>
    <row r="36875" hidden="1" x14ac:dyDescent="0.25"/>
    <row r="36876" hidden="1" x14ac:dyDescent="0.25"/>
    <row r="36877" hidden="1" x14ac:dyDescent="0.25"/>
    <row r="36878" hidden="1" x14ac:dyDescent="0.25"/>
    <row r="36879" hidden="1" x14ac:dyDescent="0.25"/>
    <row r="36880" hidden="1" x14ac:dyDescent="0.25"/>
    <row r="36881" hidden="1" x14ac:dyDescent="0.25"/>
    <row r="36882" hidden="1" x14ac:dyDescent="0.25"/>
    <row r="36883" hidden="1" x14ac:dyDescent="0.25"/>
    <row r="36884" hidden="1" x14ac:dyDescent="0.25"/>
    <row r="36885" hidden="1" x14ac:dyDescent="0.25"/>
    <row r="36886" hidden="1" x14ac:dyDescent="0.25"/>
    <row r="36887" hidden="1" x14ac:dyDescent="0.25"/>
    <row r="36888" hidden="1" x14ac:dyDescent="0.25"/>
    <row r="36889" hidden="1" x14ac:dyDescent="0.25"/>
    <row r="36890" hidden="1" x14ac:dyDescent="0.25"/>
    <row r="36891" hidden="1" x14ac:dyDescent="0.25"/>
    <row r="36892" hidden="1" x14ac:dyDescent="0.25"/>
    <row r="36893" hidden="1" x14ac:dyDescent="0.25"/>
    <row r="36894" hidden="1" x14ac:dyDescent="0.25"/>
    <row r="36895" hidden="1" x14ac:dyDescent="0.25"/>
    <row r="36896" hidden="1" x14ac:dyDescent="0.25"/>
    <row r="36897" hidden="1" x14ac:dyDescent="0.25"/>
    <row r="36898" hidden="1" x14ac:dyDescent="0.25"/>
    <row r="36899" hidden="1" x14ac:dyDescent="0.25"/>
    <row r="36900" hidden="1" x14ac:dyDescent="0.25"/>
    <row r="36901" hidden="1" x14ac:dyDescent="0.25"/>
    <row r="36902" hidden="1" x14ac:dyDescent="0.25"/>
    <row r="36903" hidden="1" x14ac:dyDescent="0.25"/>
    <row r="36904" hidden="1" x14ac:dyDescent="0.25"/>
    <row r="36905" hidden="1" x14ac:dyDescent="0.25"/>
    <row r="36906" hidden="1" x14ac:dyDescent="0.25"/>
    <row r="36907" hidden="1" x14ac:dyDescent="0.25"/>
    <row r="36908" hidden="1" x14ac:dyDescent="0.25"/>
    <row r="36909" hidden="1" x14ac:dyDescent="0.25"/>
    <row r="36910" hidden="1" x14ac:dyDescent="0.25"/>
    <row r="36911" hidden="1" x14ac:dyDescent="0.25"/>
    <row r="36912" hidden="1" x14ac:dyDescent="0.25"/>
    <row r="36913" hidden="1" x14ac:dyDescent="0.25"/>
    <row r="36914" hidden="1" x14ac:dyDescent="0.25"/>
    <row r="36915" hidden="1" x14ac:dyDescent="0.25"/>
    <row r="36916" hidden="1" x14ac:dyDescent="0.25"/>
    <row r="36917" hidden="1" x14ac:dyDescent="0.25"/>
    <row r="36918" hidden="1" x14ac:dyDescent="0.25"/>
    <row r="36919" hidden="1" x14ac:dyDescent="0.25"/>
    <row r="36920" hidden="1" x14ac:dyDescent="0.25"/>
    <row r="36921" hidden="1" x14ac:dyDescent="0.25"/>
    <row r="36922" hidden="1" x14ac:dyDescent="0.25"/>
    <row r="36923" hidden="1" x14ac:dyDescent="0.25"/>
    <row r="36924" hidden="1" x14ac:dyDescent="0.25"/>
    <row r="36925" hidden="1" x14ac:dyDescent="0.25"/>
    <row r="36926" hidden="1" x14ac:dyDescent="0.25"/>
    <row r="36927" hidden="1" x14ac:dyDescent="0.25"/>
    <row r="36928" hidden="1" x14ac:dyDescent="0.25"/>
    <row r="36929" hidden="1" x14ac:dyDescent="0.25"/>
    <row r="36930" hidden="1" x14ac:dyDescent="0.25"/>
    <row r="36931" hidden="1" x14ac:dyDescent="0.25"/>
    <row r="36932" hidden="1" x14ac:dyDescent="0.25"/>
    <row r="36933" hidden="1" x14ac:dyDescent="0.25"/>
    <row r="36934" hidden="1" x14ac:dyDescent="0.25"/>
    <row r="36935" hidden="1" x14ac:dyDescent="0.25"/>
    <row r="36936" hidden="1" x14ac:dyDescent="0.25"/>
    <row r="36937" hidden="1" x14ac:dyDescent="0.25"/>
    <row r="36938" hidden="1" x14ac:dyDescent="0.25"/>
    <row r="36939" hidden="1" x14ac:dyDescent="0.25"/>
    <row r="36940" hidden="1" x14ac:dyDescent="0.25"/>
    <row r="36941" hidden="1" x14ac:dyDescent="0.25"/>
    <row r="36942" hidden="1" x14ac:dyDescent="0.25"/>
    <row r="36943" hidden="1" x14ac:dyDescent="0.25"/>
    <row r="36944" hidden="1" x14ac:dyDescent="0.25"/>
    <row r="36945" hidden="1" x14ac:dyDescent="0.25"/>
    <row r="36946" hidden="1" x14ac:dyDescent="0.25"/>
    <row r="36947" hidden="1" x14ac:dyDescent="0.25"/>
    <row r="36948" hidden="1" x14ac:dyDescent="0.25"/>
    <row r="36949" hidden="1" x14ac:dyDescent="0.25"/>
    <row r="36950" hidden="1" x14ac:dyDescent="0.25"/>
    <row r="36951" hidden="1" x14ac:dyDescent="0.25"/>
    <row r="36952" hidden="1" x14ac:dyDescent="0.25"/>
    <row r="36953" hidden="1" x14ac:dyDescent="0.25"/>
    <row r="36954" hidden="1" x14ac:dyDescent="0.25"/>
    <row r="36955" hidden="1" x14ac:dyDescent="0.25"/>
    <row r="36956" hidden="1" x14ac:dyDescent="0.25"/>
    <row r="36957" hidden="1" x14ac:dyDescent="0.25"/>
    <row r="36958" hidden="1" x14ac:dyDescent="0.25"/>
    <row r="36959" hidden="1" x14ac:dyDescent="0.25"/>
    <row r="36960" hidden="1" x14ac:dyDescent="0.25"/>
    <row r="36961" hidden="1" x14ac:dyDescent="0.25"/>
    <row r="36962" hidden="1" x14ac:dyDescent="0.25"/>
    <row r="36963" hidden="1" x14ac:dyDescent="0.25"/>
    <row r="36964" hidden="1" x14ac:dyDescent="0.25"/>
    <row r="36965" hidden="1" x14ac:dyDescent="0.25"/>
    <row r="36966" hidden="1" x14ac:dyDescent="0.25"/>
    <row r="36967" hidden="1" x14ac:dyDescent="0.25"/>
    <row r="36968" hidden="1" x14ac:dyDescent="0.25"/>
    <row r="36969" hidden="1" x14ac:dyDescent="0.25"/>
    <row r="36970" hidden="1" x14ac:dyDescent="0.25"/>
    <row r="36971" hidden="1" x14ac:dyDescent="0.25"/>
    <row r="36972" hidden="1" x14ac:dyDescent="0.25"/>
    <row r="36973" hidden="1" x14ac:dyDescent="0.25"/>
    <row r="36974" hidden="1" x14ac:dyDescent="0.25"/>
    <row r="36975" hidden="1" x14ac:dyDescent="0.25"/>
    <row r="36976" hidden="1" x14ac:dyDescent="0.25"/>
    <row r="36977" hidden="1" x14ac:dyDescent="0.25"/>
    <row r="36978" hidden="1" x14ac:dyDescent="0.25"/>
    <row r="36979" hidden="1" x14ac:dyDescent="0.25"/>
    <row r="36980" hidden="1" x14ac:dyDescent="0.25"/>
    <row r="36981" hidden="1" x14ac:dyDescent="0.25"/>
    <row r="36982" hidden="1" x14ac:dyDescent="0.25"/>
    <row r="36983" hidden="1" x14ac:dyDescent="0.25"/>
    <row r="36984" hidden="1" x14ac:dyDescent="0.25"/>
    <row r="36985" hidden="1" x14ac:dyDescent="0.25"/>
    <row r="36986" hidden="1" x14ac:dyDescent="0.25"/>
    <row r="36987" hidden="1" x14ac:dyDescent="0.25"/>
    <row r="36988" hidden="1" x14ac:dyDescent="0.25"/>
    <row r="36989" hidden="1" x14ac:dyDescent="0.25"/>
    <row r="36990" hidden="1" x14ac:dyDescent="0.25"/>
    <row r="36991" hidden="1" x14ac:dyDescent="0.25"/>
    <row r="36992" hidden="1" x14ac:dyDescent="0.25"/>
    <row r="36993" hidden="1" x14ac:dyDescent="0.25"/>
    <row r="36994" hidden="1" x14ac:dyDescent="0.25"/>
    <row r="36995" hidden="1" x14ac:dyDescent="0.25"/>
    <row r="36996" hidden="1" x14ac:dyDescent="0.25"/>
    <row r="36997" hidden="1" x14ac:dyDescent="0.25"/>
    <row r="36998" hidden="1" x14ac:dyDescent="0.25"/>
    <row r="36999" hidden="1" x14ac:dyDescent="0.25"/>
    <row r="37000" hidden="1" x14ac:dyDescent="0.25"/>
    <row r="37001" hidden="1" x14ac:dyDescent="0.25"/>
    <row r="37002" hidden="1" x14ac:dyDescent="0.25"/>
    <row r="37003" hidden="1" x14ac:dyDescent="0.25"/>
    <row r="37004" hidden="1" x14ac:dyDescent="0.25"/>
    <row r="37005" hidden="1" x14ac:dyDescent="0.25"/>
    <row r="37006" hidden="1" x14ac:dyDescent="0.25"/>
    <row r="37007" hidden="1" x14ac:dyDescent="0.25"/>
    <row r="37008" hidden="1" x14ac:dyDescent="0.25"/>
    <row r="37009" hidden="1" x14ac:dyDescent="0.25"/>
    <row r="37010" hidden="1" x14ac:dyDescent="0.25"/>
    <row r="37011" hidden="1" x14ac:dyDescent="0.25"/>
    <row r="37012" hidden="1" x14ac:dyDescent="0.25"/>
    <row r="37013" hidden="1" x14ac:dyDescent="0.25"/>
    <row r="37014" hidden="1" x14ac:dyDescent="0.25"/>
    <row r="37015" hidden="1" x14ac:dyDescent="0.25"/>
    <row r="37016" hidden="1" x14ac:dyDescent="0.25"/>
    <row r="37017" hidden="1" x14ac:dyDescent="0.25"/>
    <row r="37018" hidden="1" x14ac:dyDescent="0.25"/>
    <row r="37019" hidden="1" x14ac:dyDescent="0.25"/>
    <row r="37020" hidden="1" x14ac:dyDescent="0.25"/>
    <row r="37021" hidden="1" x14ac:dyDescent="0.25"/>
    <row r="37022" hidden="1" x14ac:dyDescent="0.25"/>
    <row r="37023" hidden="1" x14ac:dyDescent="0.25"/>
    <row r="37024" hidden="1" x14ac:dyDescent="0.25"/>
    <row r="37025" hidden="1" x14ac:dyDescent="0.25"/>
    <row r="37026" hidden="1" x14ac:dyDescent="0.25"/>
    <row r="37027" hidden="1" x14ac:dyDescent="0.25"/>
    <row r="37028" hidden="1" x14ac:dyDescent="0.25"/>
    <row r="37029" hidden="1" x14ac:dyDescent="0.25"/>
    <row r="37030" hidden="1" x14ac:dyDescent="0.25"/>
    <row r="37031" hidden="1" x14ac:dyDescent="0.25"/>
    <row r="37032" hidden="1" x14ac:dyDescent="0.25"/>
    <row r="37033" hidden="1" x14ac:dyDescent="0.25"/>
    <row r="37034" hidden="1" x14ac:dyDescent="0.25"/>
    <row r="37035" hidden="1" x14ac:dyDescent="0.25"/>
    <row r="37036" hidden="1" x14ac:dyDescent="0.25"/>
    <row r="37037" hidden="1" x14ac:dyDescent="0.25"/>
    <row r="37038" hidden="1" x14ac:dyDescent="0.25"/>
    <row r="37039" hidden="1" x14ac:dyDescent="0.25"/>
    <row r="37040" hidden="1" x14ac:dyDescent="0.25"/>
    <row r="37041" hidden="1" x14ac:dyDescent="0.25"/>
    <row r="37042" hidden="1" x14ac:dyDescent="0.25"/>
    <row r="37043" hidden="1" x14ac:dyDescent="0.25"/>
    <row r="37044" hidden="1" x14ac:dyDescent="0.25"/>
    <row r="37045" hidden="1" x14ac:dyDescent="0.25"/>
    <row r="37046" hidden="1" x14ac:dyDescent="0.25"/>
    <row r="37047" hidden="1" x14ac:dyDescent="0.25"/>
    <row r="37048" hidden="1" x14ac:dyDescent="0.25"/>
    <row r="37049" hidden="1" x14ac:dyDescent="0.25"/>
    <row r="37050" hidden="1" x14ac:dyDescent="0.25"/>
    <row r="37051" hidden="1" x14ac:dyDescent="0.25"/>
    <row r="37052" hidden="1" x14ac:dyDescent="0.25"/>
    <row r="37053" hidden="1" x14ac:dyDescent="0.25"/>
    <row r="37054" hidden="1" x14ac:dyDescent="0.25"/>
    <row r="37055" hidden="1" x14ac:dyDescent="0.25"/>
    <row r="37056" hidden="1" x14ac:dyDescent="0.25"/>
    <row r="37057" hidden="1" x14ac:dyDescent="0.25"/>
    <row r="37058" hidden="1" x14ac:dyDescent="0.25"/>
    <row r="37059" hidden="1" x14ac:dyDescent="0.25"/>
    <row r="37060" hidden="1" x14ac:dyDescent="0.25"/>
    <row r="37061" hidden="1" x14ac:dyDescent="0.25"/>
    <row r="37062" hidden="1" x14ac:dyDescent="0.25"/>
    <row r="37063" hidden="1" x14ac:dyDescent="0.25"/>
    <row r="37064" hidden="1" x14ac:dyDescent="0.25"/>
    <row r="37065" hidden="1" x14ac:dyDescent="0.25"/>
    <row r="37066" hidden="1" x14ac:dyDescent="0.25"/>
    <row r="37067" hidden="1" x14ac:dyDescent="0.25"/>
    <row r="37068" hidden="1" x14ac:dyDescent="0.25"/>
    <row r="37069" hidden="1" x14ac:dyDescent="0.25"/>
    <row r="37070" hidden="1" x14ac:dyDescent="0.25"/>
    <row r="37071" hidden="1" x14ac:dyDescent="0.25"/>
    <row r="37072" hidden="1" x14ac:dyDescent="0.25"/>
    <row r="37073" hidden="1" x14ac:dyDescent="0.25"/>
    <row r="37074" hidden="1" x14ac:dyDescent="0.25"/>
    <row r="37075" hidden="1" x14ac:dyDescent="0.25"/>
    <row r="37076" hidden="1" x14ac:dyDescent="0.25"/>
    <row r="37077" hidden="1" x14ac:dyDescent="0.25"/>
    <row r="37078" hidden="1" x14ac:dyDescent="0.25"/>
    <row r="37079" hidden="1" x14ac:dyDescent="0.25"/>
    <row r="37080" hidden="1" x14ac:dyDescent="0.25"/>
    <row r="37081" hidden="1" x14ac:dyDescent="0.25"/>
    <row r="37082" hidden="1" x14ac:dyDescent="0.25"/>
    <row r="37083" hidden="1" x14ac:dyDescent="0.25"/>
    <row r="37084" hidden="1" x14ac:dyDescent="0.25"/>
    <row r="37085" hidden="1" x14ac:dyDescent="0.25"/>
    <row r="37086" ht="30" hidden="1" customHeight="1" x14ac:dyDescent="0.25"/>
    <row r="37087" hidden="1" x14ac:dyDescent="0.25"/>
    <row r="37088" hidden="1" x14ac:dyDescent="0.25"/>
    <row r="37089" hidden="1" x14ac:dyDescent="0.25"/>
    <row r="37090" hidden="1" x14ac:dyDescent="0.25"/>
    <row r="37091" hidden="1" x14ac:dyDescent="0.25"/>
    <row r="37092" hidden="1" x14ac:dyDescent="0.25"/>
    <row r="37093" hidden="1" x14ac:dyDescent="0.25"/>
    <row r="37094" hidden="1" x14ac:dyDescent="0.25"/>
    <row r="37095" hidden="1" x14ac:dyDescent="0.25"/>
    <row r="37096" hidden="1" x14ac:dyDescent="0.25"/>
    <row r="37097" hidden="1" x14ac:dyDescent="0.25"/>
    <row r="37098" hidden="1" x14ac:dyDescent="0.25"/>
    <row r="37099" hidden="1" x14ac:dyDescent="0.25"/>
    <row r="37100" hidden="1" x14ac:dyDescent="0.25"/>
    <row r="37101" hidden="1" x14ac:dyDescent="0.25"/>
    <row r="37102" hidden="1" x14ac:dyDescent="0.25"/>
    <row r="37103" hidden="1" x14ac:dyDescent="0.25"/>
    <row r="37104" hidden="1" x14ac:dyDescent="0.25"/>
    <row r="37105" hidden="1" x14ac:dyDescent="0.25"/>
    <row r="37106" hidden="1" x14ac:dyDescent="0.25"/>
    <row r="37107" hidden="1" x14ac:dyDescent="0.25"/>
    <row r="37108" hidden="1" x14ac:dyDescent="0.25"/>
    <row r="37109" hidden="1" x14ac:dyDescent="0.25"/>
    <row r="37110" hidden="1" x14ac:dyDescent="0.25"/>
    <row r="37111" hidden="1" x14ac:dyDescent="0.25"/>
    <row r="37112" hidden="1" x14ac:dyDescent="0.25"/>
    <row r="37113" hidden="1" x14ac:dyDescent="0.25"/>
    <row r="37114" hidden="1" x14ac:dyDescent="0.25"/>
    <row r="37115" hidden="1" x14ac:dyDescent="0.25"/>
    <row r="37116" hidden="1" x14ac:dyDescent="0.25"/>
    <row r="37117" hidden="1" x14ac:dyDescent="0.25"/>
    <row r="37118" hidden="1" x14ac:dyDescent="0.25"/>
    <row r="37119" hidden="1" x14ac:dyDescent="0.25"/>
    <row r="37120" hidden="1" x14ac:dyDescent="0.25"/>
    <row r="37121" hidden="1" x14ac:dyDescent="0.25"/>
    <row r="37122" hidden="1" x14ac:dyDescent="0.25"/>
    <row r="37123" hidden="1" x14ac:dyDescent="0.25"/>
    <row r="37124" hidden="1" x14ac:dyDescent="0.25"/>
    <row r="37125" hidden="1" x14ac:dyDescent="0.25"/>
    <row r="37126" hidden="1" x14ac:dyDescent="0.25"/>
    <row r="37127" hidden="1" x14ac:dyDescent="0.25"/>
    <row r="37128" hidden="1" x14ac:dyDescent="0.25"/>
    <row r="37129" hidden="1" x14ac:dyDescent="0.25"/>
    <row r="37130" hidden="1" x14ac:dyDescent="0.25"/>
    <row r="37131" hidden="1" x14ac:dyDescent="0.25"/>
    <row r="37132" hidden="1" x14ac:dyDescent="0.25"/>
    <row r="37133" hidden="1" x14ac:dyDescent="0.25"/>
    <row r="37134" hidden="1" x14ac:dyDescent="0.25"/>
    <row r="37135" hidden="1" x14ac:dyDescent="0.25"/>
    <row r="37136" hidden="1" x14ac:dyDescent="0.25"/>
    <row r="37137" hidden="1" x14ac:dyDescent="0.25"/>
    <row r="37138" hidden="1" x14ac:dyDescent="0.25"/>
    <row r="37139" hidden="1" x14ac:dyDescent="0.25"/>
    <row r="37140" hidden="1" x14ac:dyDescent="0.25"/>
    <row r="37141" hidden="1" x14ac:dyDescent="0.25"/>
    <row r="37142" hidden="1" x14ac:dyDescent="0.25"/>
    <row r="37143" hidden="1" x14ac:dyDescent="0.25"/>
    <row r="37144" hidden="1" x14ac:dyDescent="0.25"/>
    <row r="37145" hidden="1" x14ac:dyDescent="0.25"/>
    <row r="37146" hidden="1" x14ac:dyDescent="0.25"/>
    <row r="37147" hidden="1" x14ac:dyDescent="0.25"/>
    <row r="37148" hidden="1" x14ac:dyDescent="0.25"/>
    <row r="37149" hidden="1" x14ac:dyDescent="0.25"/>
    <row r="37150" hidden="1" x14ac:dyDescent="0.25"/>
    <row r="37151" hidden="1" x14ac:dyDescent="0.25"/>
    <row r="37152" hidden="1" x14ac:dyDescent="0.25"/>
    <row r="37153" hidden="1" x14ac:dyDescent="0.25"/>
    <row r="37154" hidden="1" x14ac:dyDescent="0.25"/>
    <row r="37155" hidden="1" x14ac:dyDescent="0.25"/>
    <row r="37156" hidden="1" x14ac:dyDescent="0.25"/>
    <row r="37157" hidden="1" x14ac:dyDescent="0.25"/>
    <row r="37158" hidden="1" x14ac:dyDescent="0.25"/>
    <row r="37159" hidden="1" x14ac:dyDescent="0.25"/>
    <row r="37160" hidden="1" x14ac:dyDescent="0.25"/>
    <row r="37161" hidden="1" x14ac:dyDescent="0.25"/>
    <row r="37162" hidden="1" x14ac:dyDescent="0.25"/>
    <row r="37163" hidden="1" x14ac:dyDescent="0.25"/>
    <row r="37164" hidden="1" x14ac:dyDescent="0.25"/>
    <row r="37165" hidden="1" x14ac:dyDescent="0.25"/>
    <row r="37166" hidden="1" x14ac:dyDescent="0.25"/>
    <row r="37167" hidden="1" x14ac:dyDescent="0.25"/>
    <row r="37168" hidden="1" x14ac:dyDescent="0.25"/>
    <row r="37169" hidden="1" x14ac:dyDescent="0.25"/>
    <row r="37170" hidden="1" x14ac:dyDescent="0.25"/>
    <row r="37171" hidden="1" x14ac:dyDescent="0.25"/>
    <row r="37172" hidden="1" x14ac:dyDescent="0.25"/>
    <row r="37173" hidden="1" x14ac:dyDescent="0.25"/>
    <row r="37174" hidden="1" x14ac:dyDescent="0.25"/>
    <row r="37175" hidden="1" x14ac:dyDescent="0.25"/>
    <row r="37176" hidden="1" x14ac:dyDescent="0.25"/>
    <row r="37177" hidden="1" x14ac:dyDescent="0.25"/>
    <row r="37178" hidden="1" x14ac:dyDescent="0.25"/>
    <row r="37179" hidden="1" x14ac:dyDescent="0.25"/>
    <row r="37180" hidden="1" x14ac:dyDescent="0.25"/>
    <row r="37181" hidden="1" x14ac:dyDescent="0.25"/>
    <row r="37182" hidden="1" x14ac:dyDescent="0.25"/>
    <row r="37183" hidden="1" x14ac:dyDescent="0.25"/>
    <row r="37184" hidden="1" x14ac:dyDescent="0.25"/>
    <row r="37185" hidden="1" x14ac:dyDescent="0.25"/>
    <row r="37186" hidden="1" x14ac:dyDescent="0.25"/>
    <row r="37187" hidden="1" x14ac:dyDescent="0.25"/>
    <row r="37188" hidden="1" x14ac:dyDescent="0.25"/>
    <row r="37189" hidden="1" x14ac:dyDescent="0.25"/>
    <row r="37190" hidden="1" x14ac:dyDescent="0.25"/>
    <row r="37191" hidden="1" x14ac:dyDescent="0.25"/>
    <row r="37192" hidden="1" x14ac:dyDescent="0.25"/>
    <row r="37193" hidden="1" x14ac:dyDescent="0.25"/>
    <row r="37194" hidden="1" x14ac:dyDescent="0.25"/>
    <row r="37195" hidden="1" x14ac:dyDescent="0.25"/>
    <row r="37196" hidden="1" x14ac:dyDescent="0.25"/>
    <row r="37197" hidden="1" x14ac:dyDescent="0.25"/>
    <row r="37198" hidden="1" x14ac:dyDescent="0.25"/>
    <row r="37199" hidden="1" x14ac:dyDescent="0.25"/>
    <row r="37200" hidden="1" x14ac:dyDescent="0.25"/>
    <row r="37201" hidden="1" x14ac:dyDescent="0.25"/>
    <row r="37202" hidden="1" x14ac:dyDescent="0.25"/>
    <row r="37203" hidden="1" x14ac:dyDescent="0.25"/>
    <row r="37204" hidden="1" x14ac:dyDescent="0.25"/>
    <row r="37205" hidden="1" x14ac:dyDescent="0.25"/>
    <row r="37206" hidden="1" x14ac:dyDescent="0.25"/>
    <row r="37207" hidden="1" x14ac:dyDescent="0.25"/>
    <row r="37208" hidden="1" x14ac:dyDescent="0.25"/>
    <row r="37209" hidden="1" x14ac:dyDescent="0.25"/>
    <row r="37210" hidden="1" x14ac:dyDescent="0.25"/>
    <row r="37211" hidden="1" x14ac:dyDescent="0.25"/>
    <row r="37212" hidden="1" x14ac:dyDescent="0.25"/>
    <row r="37213" hidden="1" x14ac:dyDescent="0.25"/>
    <row r="37214" hidden="1" x14ac:dyDescent="0.25"/>
    <row r="37215" hidden="1" x14ac:dyDescent="0.25"/>
    <row r="37216" hidden="1" x14ac:dyDescent="0.25"/>
    <row r="37217" hidden="1" x14ac:dyDescent="0.25"/>
    <row r="37218" hidden="1" x14ac:dyDescent="0.25"/>
    <row r="37219" hidden="1" x14ac:dyDescent="0.25"/>
    <row r="37220" hidden="1" x14ac:dyDescent="0.25"/>
    <row r="37221" hidden="1" x14ac:dyDescent="0.25"/>
    <row r="37222" hidden="1" x14ac:dyDescent="0.25"/>
    <row r="37223" hidden="1" x14ac:dyDescent="0.25"/>
    <row r="37224" hidden="1" x14ac:dyDescent="0.25"/>
    <row r="37225" hidden="1" x14ac:dyDescent="0.25"/>
    <row r="37226" hidden="1" x14ac:dyDescent="0.25"/>
    <row r="37227" hidden="1" x14ac:dyDescent="0.25"/>
    <row r="37228" hidden="1" x14ac:dyDescent="0.25"/>
    <row r="37229" hidden="1" x14ac:dyDescent="0.25"/>
    <row r="37230" hidden="1" x14ac:dyDescent="0.25"/>
    <row r="37231" hidden="1" x14ac:dyDescent="0.25"/>
    <row r="37232" hidden="1" x14ac:dyDescent="0.25"/>
    <row r="37233" hidden="1" x14ac:dyDescent="0.25"/>
    <row r="37234" hidden="1" x14ac:dyDescent="0.25"/>
    <row r="37235" hidden="1" x14ac:dyDescent="0.25"/>
    <row r="37236" hidden="1" x14ac:dyDescent="0.25"/>
    <row r="37237" hidden="1" x14ac:dyDescent="0.25"/>
    <row r="37238" hidden="1" x14ac:dyDescent="0.25"/>
    <row r="37239" hidden="1" x14ac:dyDescent="0.25"/>
    <row r="37240" hidden="1" x14ac:dyDescent="0.25"/>
    <row r="37241" hidden="1" x14ac:dyDescent="0.25"/>
    <row r="37242" hidden="1" x14ac:dyDescent="0.25"/>
    <row r="37243" hidden="1" x14ac:dyDescent="0.25"/>
    <row r="37244" hidden="1" x14ac:dyDescent="0.25"/>
    <row r="37245" hidden="1" x14ac:dyDescent="0.25"/>
    <row r="37246" hidden="1" x14ac:dyDescent="0.25"/>
    <row r="37247" hidden="1" x14ac:dyDescent="0.25"/>
    <row r="37248" hidden="1" x14ac:dyDescent="0.25"/>
    <row r="37249" hidden="1" x14ac:dyDescent="0.25"/>
    <row r="37250" hidden="1" x14ac:dyDescent="0.25"/>
    <row r="37251" hidden="1" x14ac:dyDescent="0.25"/>
    <row r="37252" hidden="1" x14ac:dyDescent="0.25"/>
    <row r="37253" hidden="1" x14ac:dyDescent="0.25"/>
    <row r="37254" hidden="1" x14ac:dyDescent="0.25"/>
    <row r="37255" hidden="1" x14ac:dyDescent="0.25"/>
    <row r="37256" hidden="1" x14ac:dyDescent="0.25"/>
    <row r="37257" hidden="1" x14ac:dyDescent="0.25"/>
    <row r="37258" hidden="1" x14ac:dyDescent="0.25"/>
    <row r="37259" hidden="1" x14ac:dyDescent="0.25"/>
    <row r="37260" hidden="1" x14ac:dyDescent="0.25"/>
    <row r="37261" hidden="1" x14ac:dyDescent="0.25"/>
    <row r="37262" hidden="1" x14ac:dyDescent="0.25"/>
    <row r="37263" hidden="1" x14ac:dyDescent="0.25"/>
    <row r="37264" hidden="1" x14ac:dyDescent="0.25"/>
    <row r="37265" hidden="1" x14ac:dyDescent="0.25"/>
    <row r="37266" hidden="1" x14ac:dyDescent="0.25"/>
    <row r="37267" hidden="1" x14ac:dyDescent="0.25"/>
    <row r="37268" hidden="1" x14ac:dyDescent="0.25"/>
    <row r="37269" hidden="1" x14ac:dyDescent="0.25"/>
    <row r="37270" hidden="1" x14ac:dyDescent="0.25"/>
    <row r="37271" hidden="1" x14ac:dyDescent="0.25"/>
    <row r="37272" hidden="1" x14ac:dyDescent="0.25"/>
    <row r="37273" hidden="1" x14ac:dyDescent="0.25"/>
    <row r="37274" hidden="1" x14ac:dyDescent="0.25"/>
    <row r="37275" hidden="1" x14ac:dyDescent="0.25"/>
    <row r="37276" hidden="1" x14ac:dyDescent="0.25"/>
    <row r="37277" hidden="1" x14ac:dyDescent="0.25"/>
    <row r="37278" hidden="1" x14ac:dyDescent="0.25"/>
    <row r="37279" hidden="1" x14ac:dyDescent="0.25"/>
    <row r="37280" hidden="1" x14ac:dyDescent="0.25"/>
    <row r="37281" hidden="1" x14ac:dyDescent="0.25"/>
    <row r="37282" hidden="1" x14ac:dyDescent="0.25"/>
    <row r="37283" hidden="1" x14ac:dyDescent="0.25"/>
    <row r="37284" hidden="1" x14ac:dyDescent="0.25"/>
    <row r="37285" hidden="1" x14ac:dyDescent="0.25"/>
    <row r="37286" hidden="1" x14ac:dyDescent="0.25"/>
    <row r="37287" hidden="1" x14ac:dyDescent="0.25"/>
    <row r="37288" hidden="1" x14ac:dyDescent="0.25"/>
    <row r="37289" hidden="1" x14ac:dyDescent="0.25"/>
    <row r="37290" hidden="1" x14ac:dyDescent="0.25"/>
    <row r="37291" hidden="1" x14ac:dyDescent="0.25"/>
    <row r="37292" hidden="1" x14ac:dyDescent="0.25"/>
    <row r="37293" hidden="1" x14ac:dyDescent="0.25"/>
    <row r="37294" hidden="1" x14ac:dyDescent="0.25"/>
    <row r="37295" hidden="1" x14ac:dyDescent="0.25"/>
    <row r="37296" hidden="1" x14ac:dyDescent="0.25"/>
    <row r="37297" hidden="1" x14ac:dyDescent="0.25"/>
    <row r="37298" hidden="1" x14ac:dyDescent="0.25"/>
    <row r="37299" hidden="1" x14ac:dyDescent="0.25"/>
    <row r="37300" hidden="1" x14ac:dyDescent="0.25"/>
    <row r="37301" hidden="1" x14ac:dyDescent="0.25"/>
    <row r="37302" hidden="1" x14ac:dyDescent="0.25"/>
    <row r="37303" hidden="1" x14ac:dyDescent="0.25"/>
    <row r="37304" hidden="1" x14ac:dyDescent="0.25"/>
    <row r="37305" hidden="1" x14ac:dyDescent="0.25"/>
    <row r="37306" hidden="1" x14ac:dyDescent="0.25"/>
    <row r="37307" hidden="1" x14ac:dyDescent="0.25"/>
    <row r="37308" hidden="1" x14ac:dyDescent="0.25"/>
    <row r="37309" hidden="1" x14ac:dyDescent="0.25"/>
    <row r="37310" hidden="1" x14ac:dyDescent="0.25"/>
    <row r="37311" hidden="1" x14ac:dyDescent="0.25"/>
    <row r="37312" hidden="1" x14ac:dyDescent="0.25"/>
    <row r="37313" hidden="1" x14ac:dyDescent="0.25"/>
    <row r="37314" hidden="1" x14ac:dyDescent="0.25"/>
    <row r="37315" hidden="1" x14ac:dyDescent="0.25"/>
    <row r="37316" hidden="1" x14ac:dyDescent="0.25"/>
    <row r="37317" hidden="1" x14ac:dyDescent="0.25"/>
    <row r="37318" hidden="1" x14ac:dyDescent="0.25"/>
    <row r="37319" hidden="1" x14ac:dyDescent="0.25"/>
    <row r="37320" hidden="1" x14ac:dyDescent="0.25"/>
    <row r="37321" hidden="1" x14ac:dyDescent="0.25"/>
    <row r="37322" hidden="1" x14ac:dyDescent="0.25"/>
    <row r="37323" hidden="1" x14ac:dyDescent="0.25"/>
    <row r="37324" hidden="1" x14ac:dyDescent="0.25"/>
    <row r="37325" hidden="1" x14ac:dyDescent="0.25"/>
    <row r="37326" hidden="1" x14ac:dyDescent="0.25"/>
    <row r="37327" hidden="1" x14ac:dyDescent="0.25"/>
    <row r="37328" hidden="1" x14ac:dyDescent="0.25"/>
    <row r="37329" hidden="1" x14ac:dyDescent="0.25"/>
    <row r="37330" hidden="1" x14ac:dyDescent="0.25"/>
    <row r="37331" hidden="1" x14ac:dyDescent="0.25"/>
    <row r="37332" hidden="1" x14ac:dyDescent="0.25"/>
    <row r="37333" hidden="1" x14ac:dyDescent="0.25"/>
    <row r="37334" hidden="1" x14ac:dyDescent="0.25"/>
    <row r="37335" hidden="1" x14ac:dyDescent="0.25"/>
    <row r="37336" hidden="1" x14ac:dyDescent="0.25"/>
    <row r="37337" hidden="1" x14ac:dyDescent="0.25"/>
    <row r="37338" hidden="1" x14ac:dyDescent="0.25"/>
    <row r="37339" hidden="1" x14ac:dyDescent="0.25"/>
    <row r="37340" hidden="1" x14ac:dyDescent="0.25"/>
    <row r="37341" hidden="1" x14ac:dyDescent="0.25"/>
    <row r="37342" hidden="1" x14ac:dyDescent="0.25"/>
    <row r="37343" hidden="1" x14ac:dyDescent="0.25"/>
    <row r="37344" hidden="1" x14ac:dyDescent="0.25"/>
    <row r="37345" hidden="1" x14ac:dyDescent="0.25"/>
    <row r="37346" hidden="1" x14ac:dyDescent="0.25"/>
    <row r="37347" hidden="1" x14ac:dyDescent="0.25"/>
    <row r="37348" hidden="1" x14ac:dyDescent="0.25"/>
    <row r="37349" hidden="1" x14ac:dyDescent="0.25"/>
    <row r="37350" hidden="1" x14ac:dyDescent="0.25"/>
    <row r="37351" hidden="1" x14ac:dyDescent="0.25"/>
    <row r="37352" hidden="1" x14ac:dyDescent="0.25"/>
    <row r="37353" hidden="1" x14ac:dyDescent="0.25"/>
    <row r="37354" hidden="1" x14ac:dyDescent="0.25"/>
    <row r="37355" hidden="1" x14ac:dyDescent="0.25"/>
    <row r="37356" hidden="1" x14ac:dyDescent="0.25"/>
    <row r="37357" hidden="1" x14ac:dyDescent="0.25"/>
    <row r="37358" hidden="1" x14ac:dyDescent="0.25"/>
    <row r="37359" hidden="1" x14ac:dyDescent="0.25"/>
    <row r="37360" hidden="1" x14ac:dyDescent="0.25"/>
    <row r="37361" hidden="1" x14ac:dyDescent="0.25"/>
    <row r="37362" hidden="1" x14ac:dyDescent="0.25"/>
    <row r="37363" hidden="1" x14ac:dyDescent="0.25"/>
    <row r="37364" hidden="1" x14ac:dyDescent="0.25"/>
    <row r="37365" hidden="1" x14ac:dyDescent="0.25"/>
    <row r="37366" hidden="1" x14ac:dyDescent="0.25"/>
    <row r="37367" hidden="1" x14ac:dyDescent="0.25"/>
    <row r="37368" hidden="1" x14ac:dyDescent="0.25"/>
    <row r="37369" hidden="1" x14ac:dyDescent="0.25"/>
    <row r="37370" hidden="1" x14ac:dyDescent="0.25"/>
    <row r="37371" hidden="1" x14ac:dyDescent="0.25"/>
    <row r="37372" hidden="1" x14ac:dyDescent="0.25"/>
    <row r="37373" hidden="1" x14ac:dyDescent="0.25"/>
    <row r="37374" hidden="1" x14ac:dyDescent="0.25"/>
    <row r="37375" hidden="1" x14ac:dyDescent="0.25"/>
    <row r="37376" hidden="1" x14ac:dyDescent="0.25"/>
    <row r="37377" hidden="1" x14ac:dyDescent="0.25"/>
    <row r="37378" hidden="1" x14ac:dyDescent="0.25"/>
    <row r="37379" hidden="1" x14ac:dyDescent="0.25"/>
    <row r="37380" hidden="1" x14ac:dyDescent="0.25"/>
    <row r="37381" hidden="1" x14ac:dyDescent="0.25"/>
    <row r="37382" hidden="1" x14ac:dyDescent="0.25"/>
    <row r="37383" hidden="1" x14ac:dyDescent="0.25"/>
    <row r="37384" hidden="1" x14ac:dyDescent="0.25"/>
    <row r="37385" hidden="1" x14ac:dyDescent="0.25"/>
    <row r="37386" hidden="1" x14ac:dyDescent="0.25"/>
    <row r="37387" hidden="1" x14ac:dyDescent="0.25"/>
    <row r="37388" hidden="1" x14ac:dyDescent="0.25"/>
    <row r="37389" hidden="1" x14ac:dyDescent="0.25"/>
    <row r="37390" hidden="1" x14ac:dyDescent="0.25"/>
    <row r="37391" hidden="1" x14ac:dyDescent="0.25"/>
    <row r="37392" hidden="1" x14ac:dyDescent="0.25"/>
    <row r="37393" hidden="1" x14ac:dyDescent="0.25"/>
    <row r="37394" hidden="1" x14ac:dyDescent="0.25"/>
    <row r="37395" hidden="1" x14ac:dyDescent="0.25"/>
    <row r="37396" hidden="1" x14ac:dyDescent="0.25"/>
    <row r="37397" hidden="1" x14ac:dyDescent="0.25"/>
    <row r="37398" hidden="1" x14ac:dyDescent="0.25"/>
    <row r="37399" hidden="1" x14ac:dyDescent="0.25"/>
    <row r="37400" hidden="1" x14ac:dyDescent="0.25"/>
    <row r="37401" hidden="1" x14ac:dyDescent="0.25"/>
    <row r="37402" hidden="1" x14ac:dyDescent="0.25"/>
    <row r="37403" hidden="1" x14ac:dyDescent="0.25"/>
    <row r="37404" hidden="1" x14ac:dyDescent="0.25"/>
    <row r="37405" hidden="1" x14ac:dyDescent="0.25"/>
    <row r="37406" hidden="1" x14ac:dyDescent="0.25"/>
    <row r="37407" hidden="1" x14ac:dyDescent="0.25"/>
    <row r="37408" hidden="1" x14ac:dyDescent="0.25"/>
    <row r="37409" hidden="1" x14ac:dyDescent="0.25"/>
    <row r="37410" hidden="1" x14ac:dyDescent="0.25"/>
    <row r="37411" hidden="1" x14ac:dyDescent="0.25"/>
    <row r="37412" hidden="1" x14ac:dyDescent="0.25"/>
    <row r="37413" hidden="1" x14ac:dyDescent="0.25"/>
    <row r="37414" hidden="1" x14ac:dyDescent="0.25"/>
    <row r="37415" hidden="1" x14ac:dyDescent="0.25"/>
    <row r="37416" hidden="1" x14ac:dyDescent="0.25"/>
    <row r="37417" hidden="1" x14ac:dyDescent="0.25"/>
    <row r="37418" hidden="1" x14ac:dyDescent="0.25"/>
    <row r="37419" hidden="1" x14ac:dyDescent="0.25"/>
    <row r="37420" hidden="1" x14ac:dyDescent="0.25"/>
    <row r="37421" hidden="1" x14ac:dyDescent="0.25"/>
    <row r="37422" hidden="1" x14ac:dyDescent="0.25"/>
    <row r="37423" hidden="1" x14ac:dyDescent="0.25"/>
    <row r="37424" hidden="1" x14ac:dyDescent="0.25"/>
    <row r="37425" hidden="1" x14ac:dyDescent="0.25"/>
    <row r="37426" hidden="1" x14ac:dyDescent="0.25"/>
    <row r="37427" hidden="1" x14ac:dyDescent="0.25"/>
    <row r="37428" hidden="1" x14ac:dyDescent="0.25"/>
    <row r="37429" hidden="1" x14ac:dyDescent="0.25"/>
    <row r="37430" hidden="1" x14ac:dyDescent="0.25"/>
    <row r="37431" hidden="1" x14ac:dyDescent="0.25"/>
    <row r="37432" hidden="1" x14ac:dyDescent="0.25"/>
    <row r="37433" hidden="1" x14ac:dyDescent="0.25"/>
    <row r="37434" hidden="1" x14ac:dyDescent="0.25"/>
    <row r="37435" hidden="1" x14ac:dyDescent="0.25"/>
    <row r="37436" hidden="1" x14ac:dyDescent="0.25"/>
    <row r="37437" hidden="1" x14ac:dyDescent="0.25"/>
    <row r="37438" ht="30" hidden="1" customHeight="1" x14ac:dyDescent="0.25"/>
    <row r="37439" hidden="1" x14ac:dyDescent="0.25"/>
    <row r="37440" hidden="1" x14ac:dyDescent="0.25"/>
    <row r="37441" hidden="1" x14ac:dyDescent="0.25"/>
    <row r="37442" hidden="1" x14ac:dyDescent="0.25"/>
    <row r="37443" hidden="1" x14ac:dyDescent="0.25"/>
    <row r="37444" hidden="1" x14ac:dyDescent="0.25"/>
    <row r="37445" hidden="1" x14ac:dyDescent="0.25"/>
    <row r="37446" hidden="1" x14ac:dyDescent="0.25"/>
    <row r="37447" hidden="1" x14ac:dyDescent="0.25"/>
    <row r="37448" hidden="1" x14ac:dyDescent="0.25"/>
    <row r="37449" hidden="1" x14ac:dyDescent="0.25"/>
    <row r="37450" hidden="1" x14ac:dyDescent="0.25"/>
    <row r="37451" hidden="1" x14ac:dyDescent="0.25"/>
    <row r="37452" hidden="1" x14ac:dyDescent="0.25"/>
    <row r="37453" hidden="1" x14ac:dyDescent="0.25"/>
    <row r="37454" hidden="1" x14ac:dyDescent="0.25"/>
    <row r="37455" hidden="1" x14ac:dyDescent="0.25"/>
    <row r="37456" hidden="1" x14ac:dyDescent="0.25"/>
    <row r="37457" hidden="1" x14ac:dyDescent="0.25"/>
    <row r="37458" hidden="1" x14ac:dyDescent="0.25"/>
    <row r="37459" hidden="1" x14ac:dyDescent="0.25"/>
    <row r="37460" hidden="1" x14ac:dyDescent="0.25"/>
    <row r="37461" hidden="1" x14ac:dyDescent="0.25"/>
    <row r="37462" hidden="1" x14ac:dyDescent="0.25"/>
    <row r="37463" hidden="1" x14ac:dyDescent="0.25"/>
    <row r="37464" hidden="1" x14ac:dyDescent="0.25"/>
    <row r="37465" hidden="1" x14ac:dyDescent="0.25"/>
    <row r="37466" hidden="1" x14ac:dyDescent="0.25"/>
    <row r="37467" hidden="1" x14ac:dyDescent="0.25"/>
    <row r="37468" hidden="1" x14ac:dyDescent="0.25"/>
    <row r="37469" hidden="1" x14ac:dyDescent="0.25"/>
    <row r="37470" hidden="1" x14ac:dyDescent="0.25"/>
    <row r="37471" hidden="1" x14ac:dyDescent="0.25"/>
    <row r="37472" hidden="1" x14ac:dyDescent="0.25"/>
    <row r="37473" hidden="1" x14ac:dyDescent="0.25"/>
    <row r="37474" hidden="1" x14ac:dyDescent="0.25"/>
    <row r="37475" hidden="1" x14ac:dyDescent="0.25"/>
    <row r="37476" hidden="1" x14ac:dyDescent="0.25"/>
    <row r="37477" hidden="1" x14ac:dyDescent="0.25"/>
    <row r="37478" hidden="1" x14ac:dyDescent="0.25"/>
    <row r="37479" hidden="1" x14ac:dyDescent="0.25"/>
    <row r="37480" hidden="1" x14ac:dyDescent="0.25"/>
    <row r="37481" hidden="1" x14ac:dyDescent="0.25"/>
    <row r="37482" hidden="1" x14ac:dyDescent="0.25"/>
    <row r="37483" hidden="1" x14ac:dyDescent="0.25"/>
    <row r="37484" hidden="1" x14ac:dyDescent="0.25"/>
    <row r="37485" hidden="1" x14ac:dyDescent="0.25"/>
    <row r="37486" hidden="1" x14ac:dyDescent="0.25"/>
    <row r="37487" hidden="1" x14ac:dyDescent="0.25"/>
    <row r="37488" hidden="1" x14ac:dyDescent="0.25"/>
    <row r="37489" hidden="1" x14ac:dyDescent="0.25"/>
    <row r="37490" hidden="1" x14ac:dyDescent="0.25"/>
    <row r="37491" hidden="1" x14ac:dyDescent="0.25"/>
    <row r="37492" hidden="1" x14ac:dyDescent="0.25"/>
    <row r="37493" hidden="1" x14ac:dyDescent="0.25"/>
    <row r="37494" hidden="1" x14ac:dyDescent="0.25"/>
    <row r="37495" hidden="1" x14ac:dyDescent="0.25"/>
    <row r="37496" hidden="1" x14ac:dyDescent="0.25"/>
    <row r="37497" hidden="1" x14ac:dyDescent="0.25"/>
    <row r="37498" hidden="1" x14ac:dyDescent="0.25"/>
    <row r="37499" hidden="1" x14ac:dyDescent="0.25"/>
    <row r="37500" hidden="1" x14ac:dyDescent="0.25"/>
    <row r="37501" hidden="1" x14ac:dyDescent="0.25"/>
    <row r="37502" hidden="1" x14ac:dyDescent="0.25"/>
    <row r="37503" hidden="1" x14ac:dyDescent="0.25"/>
    <row r="37504" hidden="1" x14ac:dyDescent="0.25"/>
    <row r="37505" hidden="1" x14ac:dyDescent="0.25"/>
    <row r="37506" hidden="1" x14ac:dyDescent="0.25"/>
    <row r="37507" hidden="1" x14ac:dyDescent="0.25"/>
    <row r="37508" hidden="1" x14ac:dyDescent="0.25"/>
    <row r="37509" hidden="1" x14ac:dyDescent="0.25"/>
    <row r="37510" hidden="1" x14ac:dyDescent="0.25"/>
    <row r="37511" hidden="1" x14ac:dyDescent="0.25"/>
    <row r="37512" hidden="1" x14ac:dyDescent="0.25"/>
    <row r="37513" hidden="1" x14ac:dyDescent="0.25"/>
    <row r="37514" hidden="1" x14ac:dyDescent="0.25"/>
    <row r="37515" hidden="1" x14ac:dyDescent="0.25"/>
    <row r="37516" hidden="1" x14ac:dyDescent="0.25"/>
    <row r="37517" hidden="1" x14ac:dyDescent="0.25"/>
    <row r="37518" hidden="1" x14ac:dyDescent="0.25"/>
    <row r="37519" hidden="1" x14ac:dyDescent="0.25"/>
    <row r="37520" hidden="1" x14ac:dyDescent="0.25"/>
    <row r="37521" hidden="1" x14ac:dyDescent="0.25"/>
    <row r="37522" hidden="1" x14ac:dyDescent="0.25"/>
    <row r="37523" hidden="1" x14ac:dyDescent="0.25"/>
    <row r="37524" hidden="1" x14ac:dyDescent="0.25"/>
    <row r="37525" hidden="1" x14ac:dyDescent="0.25"/>
    <row r="37526" hidden="1" x14ac:dyDescent="0.25"/>
    <row r="37527" hidden="1" x14ac:dyDescent="0.25"/>
    <row r="37528" hidden="1" x14ac:dyDescent="0.25"/>
    <row r="37529" hidden="1" x14ac:dyDescent="0.25"/>
    <row r="37530" hidden="1" x14ac:dyDescent="0.25"/>
    <row r="37531" hidden="1" x14ac:dyDescent="0.25"/>
    <row r="37532" hidden="1" x14ac:dyDescent="0.25"/>
    <row r="37533" hidden="1" x14ac:dyDescent="0.25"/>
    <row r="37534" hidden="1" x14ac:dyDescent="0.25"/>
    <row r="37535" hidden="1" x14ac:dyDescent="0.25"/>
    <row r="37536" hidden="1" x14ac:dyDescent="0.25"/>
    <row r="37537" hidden="1" x14ac:dyDescent="0.25"/>
    <row r="37538" hidden="1" x14ac:dyDescent="0.25"/>
    <row r="37539" hidden="1" x14ac:dyDescent="0.25"/>
    <row r="37540" hidden="1" x14ac:dyDescent="0.25"/>
    <row r="37541" hidden="1" x14ac:dyDescent="0.25"/>
    <row r="37542" hidden="1" x14ac:dyDescent="0.25"/>
    <row r="37543" hidden="1" x14ac:dyDescent="0.25"/>
    <row r="37544" hidden="1" x14ac:dyDescent="0.25"/>
    <row r="37545" hidden="1" x14ac:dyDescent="0.25"/>
    <row r="37546" hidden="1" x14ac:dyDescent="0.25"/>
    <row r="37547" hidden="1" x14ac:dyDescent="0.25"/>
    <row r="37548" hidden="1" x14ac:dyDescent="0.25"/>
    <row r="37549" hidden="1" x14ac:dyDescent="0.25"/>
    <row r="37550" hidden="1" x14ac:dyDescent="0.25"/>
    <row r="37551" hidden="1" x14ac:dyDescent="0.25"/>
    <row r="37552" hidden="1" x14ac:dyDescent="0.25"/>
    <row r="37553" hidden="1" x14ac:dyDescent="0.25"/>
    <row r="37554" hidden="1" x14ac:dyDescent="0.25"/>
    <row r="37555" hidden="1" x14ac:dyDescent="0.25"/>
    <row r="37556" hidden="1" x14ac:dyDescent="0.25"/>
    <row r="37557" hidden="1" x14ac:dyDescent="0.25"/>
    <row r="37558" hidden="1" x14ac:dyDescent="0.25"/>
    <row r="37559" hidden="1" x14ac:dyDescent="0.25"/>
    <row r="37560" hidden="1" x14ac:dyDescent="0.25"/>
    <row r="37561" hidden="1" x14ac:dyDescent="0.25"/>
    <row r="37562" hidden="1" x14ac:dyDescent="0.25"/>
    <row r="37563" hidden="1" x14ac:dyDescent="0.25"/>
    <row r="37564" hidden="1" x14ac:dyDescent="0.25"/>
    <row r="37565" hidden="1" x14ac:dyDescent="0.25"/>
    <row r="37566" hidden="1" x14ac:dyDescent="0.25"/>
    <row r="37567" hidden="1" x14ac:dyDescent="0.25"/>
    <row r="37568" hidden="1" x14ac:dyDescent="0.25"/>
    <row r="37569" hidden="1" x14ac:dyDescent="0.25"/>
    <row r="37570" hidden="1" x14ac:dyDescent="0.25"/>
    <row r="37571" hidden="1" x14ac:dyDescent="0.25"/>
    <row r="37572" hidden="1" x14ac:dyDescent="0.25"/>
    <row r="37573" hidden="1" x14ac:dyDescent="0.25"/>
    <row r="37574" hidden="1" x14ac:dyDescent="0.25"/>
    <row r="37575" hidden="1" x14ac:dyDescent="0.25"/>
    <row r="37576" hidden="1" x14ac:dyDescent="0.25"/>
    <row r="37577" hidden="1" x14ac:dyDescent="0.25"/>
    <row r="37578" hidden="1" x14ac:dyDescent="0.25"/>
    <row r="37579" hidden="1" x14ac:dyDescent="0.25"/>
    <row r="37580" hidden="1" x14ac:dyDescent="0.25"/>
    <row r="37581" hidden="1" x14ac:dyDescent="0.25"/>
    <row r="37582" hidden="1" x14ac:dyDescent="0.25"/>
    <row r="37583" hidden="1" x14ac:dyDescent="0.25"/>
    <row r="37584" hidden="1" x14ac:dyDescent="0.25"/>
    <row r="37585" hidden="1" x14ac:dyDescent="0.25"/>
    <row r="37586" hidden="1" x14ac:dyDescent="0.25"/>
    <row r="37587" hidden="1" x14ac:dyDescent="0.25"/>
    <row r="37588" hidden="1" x14ac:dyDescent="0.25"/>
    <row r="37589" hidden="1" x14ac:dyDescent="0.25"/>
    <row r="37590" hidden="1" x14ac:dyDescent="0.25"/>
    <row r="37591" hidden="1" x14ac:dyDescent="0.25"/>
    <row r="37592" hidden="1" x14ac:dyDescent="0.25"/>
    <row r="37593" hidden="1" x14ac:dyDescent="0.25"/>
    <row r="37594" hidden="1" x14ac:dyDescent="0.25"/>
    <row r="37595" hidden="1" x14ac:dyDescent="0.25"/>
    <row r="37596" hidden="1" x14ac:dyDescent="0.25"/>
    <row r="37597" hidden="1" x14ac:dyDescent="0.25"/>
    <row r="37598" hidden="1" x14ac:dyDescent="0.25"/>
    <row r="37599" hidden="1" x14ac:dyDescent="0.25"/>
    <row r="37600" hidden="1" x14ac:dyDescent="0.25"/>
    <row r="37601" hidden="1" x14ac:dyDescent="0.25"/>
    <row r="37602" hidden="1" x14ac:dyDescent="0.25"/>
    <row r="37603" hidden="1" x14ac:dyDescent="0.25"/>
    <row r="37604" hidden="1" x14ac:dyDescent="0.25"/>
    <row r="37605" hidden="1" x14ac:dyDescent="0.25"/>
    <row r="37606" hidden="1" x14ac:dyDescent="0.25"/>
    <row r="37607" hidden="1" x14ac:dyDescent="0.25"/>
    <row r="37608" hidden="1" x14ac:dyDescent="0.25"/>
    <row r="37609" hidden="1" x14ac:dyDescent="0.25"/>
    <row r="37610" hidden="1" x14ac:dyDescent="0.25"/>
    <row r="37611" hidden="1" x14ac:dyDescent="0.25"/>
    <row r="37612" hidden="1" x14ac:dyDescent="0.25"/>
    <row r="37613" hidden="1" x14ac:dyDescent="0.25"/>
    <row r="37614" hidden="1" x14ac:dyDescent="0.25"/>
    <row r="37615" hidden="1" x14ac:dyDescent="0.25"/>
    <row r="37616" hidden="1" x14ac:dyDescent="0.25"/>
    <row r="37617" hidden="1" x14ac:dyDescent="0.25"/>
    <row r="37618" hidden="1" x14ac:dyDescent="0.25"/>
    <row r="37619" hidden="1" x14ac:dyDescent="0.25"/>
    <row r="37620" hidden="1" x14ac:dyDescent="0.25"/>
    <row r="37621" hidden="1" x14ac:dyDescent="0.25"/>
    <row r="37622" hidden="1" x14ac:dyDescent="0.25"/>
    <row r="37623" hidden="1" x14ac:dyDescent="0.25"/>
    <row r="37624" hidden="1" x14ac:dyDescent="0.25"/>
    <row r="37625" hidden="1" x14ac:dyDescent="0.25"/>
    <row r="37626" hidden="1" x14ac:dyDescent="0.25"/>
    <row r="37627" hidden="1" x14ac:dyDescent="0.25"/>
    <row r="37628" hidden="1" x14ac:dyDescent="0.25"/>
    <row r="37629" hidden="1" x14ac:dyDescent="0.25"/>
    <row r="37630" hidden="1" x14ac:dyDescent="0.25"/>
    <row r="37631" hidden="1" x14ac:dyDescent="0.25"/>
    <row r="37632" hidden="1" x14ac:dyDescent="0.25"/>
    <row r="37633" hidden="1" x14ac:dyDescent="0.25"/>
    <row r="37634" hidden="1" x14ac:dyDescent="0.25"/>
    <row r="37635" hidden="1" x14ac:dyDescent="0.25"/>
    <row r="37636" hidden="1" x14ac:dyDescent="0.25"/>
    <row r="37637" hidden="1" x14ac:dyDescent="0.25"/>
    <row r="37638" hidden="1" x14ac:dyDescent="0.25"/>
    <row r="37639" hidden="1" x14ac:dyDescent="0.25"/>
    <row r="37640" hidden="1" x14ac:dyDescent="0.25"/>
    <row r="37641" hidden="1" x14ac:dyDescent="0.25"/>
    <row r="37642" hidden="1" x14ac:dyDescent="0.25"/>
    <row r="37643" hidden="1" x14ac:dyDescent="0.25"/>
    <row r="37644" hidden="1" x14ac:dyDescent="0.25"/>
    <row r="37645" hidden="1" x14ac:dyDescent="0.25"/>
    <row r="37646" hidden="1" x14ac:dyDescent="0.25"/>
    <row r="37647" hidden="1" x14ac:dyDescent="0.25"/>
    <row r="37648" hidden="1" x14ac:dyDescent="0.25"/>
    <row r="37649" hidden="1" x14ac:dyDescent="0.25"/>
    <row r="37650" hidden="1" x14ac:dyDescent="0.25"/>
    <row r="37651" hidden="1" x14ac:dyDescent="0.25"/>
    <row r="37652" hidden="1" x14ac:dyDescent="0.25"/>
    <row r="37653" hidden="1" x14ac:dyDescent="0.25"/>
    <row r="37654" hidden="1" x14ac:dyDescent="0.25"/>
    <row r="37655" hidden="1" x14ac:dyDescent="0.25"/>
    <row r="37656" hidden="1" x14ac:dyDescent="0.25"/>
    <row r="37657" hidden="1" x14ac:dyDescent="0.25"/>
    <row r="37658" hidden="1" x14ac:dyDescent="0.25"/>
    <row r="37659" hidden="1" x14ac:dyDescent="0.25"/>
    <row r="37660" hidden="1" x14ac:dyDescent="0.25"/>
    <row r="37661" hidden="1" x14ac:dyDescent="0.25"/>
    <row r="37662" hidden="1" x14ac:dyDescent="0.25"/>
    <row r="37663" hidden="1" x14ac:dyDescent="0.25"/>
    <row r="37664" hidden="1" x14ac:dyDescent="0.25"/>
    <row r="37665" hidden="1" x14ac:dyDescent="0.25"/>
    <row r="37666" hidden="1" x14ac:dyDescent="0.25"/>
    <row r="37667" hidden="1" x14ac:dyDescent="0.25"/>
    <row r="37668" hidden="1" x14ac:dyDescent="0.25"/>
    <row r="37669" hidden="1" x14ac:dyDescent="0.25"/>
    <row r="37670" hidden="1" x14ac:dyDescent="0.25"/>
    <row r="37671" hidden="1" x14ac:dyDescent="0.25"/>
    <row r="37672" hidden="1" x14ac:dyDescent="0.25"/>
    <row r="37673" hidden="1" x14ac:dyDescent="0.25"/>
    <row r="37674" hidden="1" x14ac:dyDescent="0.25"/>
    <row r="37675" hidden="1" x14ac:dyDescent="0.25"/>
    <row r="37676" hidden="1" x14ac:dyDescent="0.25"/>
    <row r="37677" hidden="1" x14ac:dyDescent="0.25"/>
    <row r="37678" hidden="1" x14ac:dyDescent="0.25"/>
    <row r="37679" hidden="1" x14ac:dyDescent="0.25"/>
    <row r="37680" hidden="1" x14ac:dyDescent="0.25"/>
    <row r="37681" hidden="1" x14ac:dyDescent="0.25"/>
    <row r="37682" hidden="1" x14ac:dyDescent="0.25"/>
    <row r="37683" hidden="1" x14ac:dyDescent="0.25"/>
    <row r="37684" hidden="1" x14ac:dyDescent="0.25"/>
    <row r="37685" hidden="1" x14ac:dyDescent="0.25"/>
    <row r="37686" hidden="1" x14ac:dyDescent="0.25"/>
    <row r="37687" hidden="1" x14ac:dyDescent="0.25"/>
    <row r="37688" hidden="1" x14ac:dyDescent="0.25"/>
    <row r="37689" hidden="1" x14ac:dyDescent="0.25"/>
    <row r="37690" hidden="1" x14ac:dyDescent="0.25"/>
    <row r="37691" hidden="1" x14ac:dyDescent="0.25"/>
    <row r="37692" hidden="1" x14ac:dyDescent="0.25"/>
    <row r="37693" hidden="1" x14ac:dyDescent="0.25"/>
    <row r="37694" hidden="1" x14ac:dyDescent="0.25"/>
    <row r="37695" hidden="1" x14ac:dyDescent="0.25"/>
    <row r="37696" hidden="1" x14ac:dyDescent="0.25"/>
    <row r="37697" hidden="1" x14ac:dyDescent="0.25"/>
    <row r="37698" hidden="1" x14ac:dyDescent="0.25"/>
    <row r="37699" hidden="1" x14ac:dyDescent="0.25"/>
    <row r="37700" hidden="1" x14ac:dyDescent="0.25"/>
    <row r="37701" hidden="1" x14ac:dyDescent="0.25"/>
    <row r="37702" hidden="1" x14ac:dyDescent="0.25"/>
    <row r="37703" hidden="1" x14ac:dyDescent="0.25"/>
    <row r="37704" hidden="1" x14ac:dyDescent="0.25"/>
    <row r="37705" hidden="1" x14ac:dyDescent="0.25"/>
    <row r="37706" hidden="1" x14ac:dyDescent="0.25"/>
    <row r="37707" hidden="1" x14ac:dyDescent="0.25"/>
    <row r="37708" hidden="1" x14ac:dyDescent="0.25"/>
    <row r="37709" hidden="1" x14ac:dyDescent="0.25"/>
    <row r="37710" hidden="1" x14ac:dyDescent="0.25"/>
    <row r="37711" hidden="1" x14ac:dyDescent="0.25"/>
    <row r="37712" hidden="1" x14ac:dyDescent="0.25"/>
    <row r="37713" hidden="1" x14ac:dyDescent="0.25"/>
    <row r="37714" hidden="1" x14ac:dyDescent="0.25"/>
    <row r="37715" hidden="1" x14ac:dyDescent="0.25"/>
    <row r="37716" hidden="1" x14ac:dyDescent="0.25"/>
    <row r="37717" hidden="1" x14ac:dyDescent="0.25"/>
    <row r="37718" hidden="1" x14ac:dyDescent="0.25"/>
    <row r="37719" hidden="1" x14ac:dyDescent="0.25"/>
    <row r="37720" hidden="1" x14ac:dyDescent="0.25"/>
    <row r="37721" hidden="1" x14ac:dyDescent="0.25"/>
    <row r="37722" hidden="1" x14ac:dyDescent="0.25"/>
    <row r="37723" hidden="1" x14ac:dyDescent="0.25"/>
    <row r="37724" hidden="1" x14ac:dyDescent="0.25"/>
    <row r="37725" hidden="1" x14ac:dyDescent="0.25"/>
    <row r="37726" hidden="1" x14ac:dyDescent="0.25"/>
    <row r="37727" hidden="1" x14ac:dyDescent="0.25"/>
    <row r="37728" hidden="1" x14ac:dyDescent="0.25"/>
    <row r="37729" hidden="1" x14ac:dyDescent="0.25"/>
    <row r="37730" hidden="1" x14ac:dyDescent="0.25"/>
    <row r="37731" hidden="1" x14ac:dyDescent="0.25"/>
    <row r="37732" hidden="1" x14ac:dyDescent="0.25"/>
    <row r="37733" hidden="1" x14ac:dyDescent="0.25"/>
    <row r="37734" hidden="1" x14ac:dyDescent="0.25"/>
    <row r="37735" hidden="1" x14ac:dyDescent="0.25"/>
    <row r="37736" hidden="1" x14ac:dyDescent="0.25"/>
    <row r="37737" hidden="1" x14ac:dyDescent="0.25"/>
    <row r="37738" hidden="1" x14ac:dyDescent="0.25"/>
    <row r="37739" hidden="1" x14ac:dyDescent="0.25"/>
    <row r="37740" hidden="1" x14ac:dyDescent="0.25"/>
    <row r="37741" hidden="1" x14ac:dyDescent="0.25"/>
    <row r="37742" hidden="1" x14ac:dyDescent="0.25"/>
    <row r="37743" hidden="1" x14ac:dyDescent="0.25"/>
    <row r="37744" hidden="1" x14ac:dyDescent="0.25"/>
    <row r="37745" hidden="1" x14ac:dyDescent="0.25"/>
    <row r="37746" hidden="1" x14ac:dyDescent="0.25"/>
    <row r="37747" hidden="1" x14ac:dyDescent="0.25"/>
    <row r="37748" hidden="1" x14ac:dyDescent="0.25"/>
    <row r="37749" hidden="1" x14ac:dyDescent="0.25"/>
    <row r="37750" hidden="1" x14ac:dyDescent="0.25"/>
    <row r="37751" hidden="1" x14ac:dyDescent="0.25"/>
    <row r="37752" hidden="1" x14ac:dyDescent="0.25"/>
    <row r="37753" hidden="1" x14ac:dyDescent="0.25"/>
    <row r="37754" hidden="1" x14ac:dyDescent="0.25"/>
    <row r="37755" hidden="1" x14ac:dyDescent="0.25"/>
    <row r="37756" hidden="1" x14ac:dyDescent="0.25"/>
    <row r="37757" hidden="1" x14ac:dyDescent="0.25"/>
    <row r="37758" hidden="1" x14ac:dyDescent="0.25"/>
    <row r="37759" hidden="1" x14ac:dyDescent="0.25"/>
    <row r="37760" hidden="1" x14ac:dyDescent="0.25"/>
    <row r="37761" hidden="1" x14ac:dyDescent="0.25"/>
    <row r="37762" hidden="1" x14ac:dyDescent="0.25"/>
    <row r="37763" hidden="1" x14ac:dyDescent="0.25"/>
    <row r="37764" hidden="1" x14ac:dyDescent="0.25"/>
    <row r="37765" hidden="1" x14ac:dyDescent="0.25"/>
    <row r="37766" hidden="1" x14ac:dyDescent="0.25"/>
    <row r="37767" hidden="1" x14ac:dyDescent="0.25"/>
    <row r="37768" hidden="1" x14ac:dyDescent="0.25"/>
    <row r="37769" hidden="1" x14ac:dyDescent="0.25"/>
    <row r="37770" hidden="1" x14ac:dyDescent="0.25"/>
    <row r="37771" hidden="1" x14ac:dyDescent="0.25"/>
    <row r="37772" hidden="1" x14ac:dyDescent="0.25"/>
    <row r="37773" hidden="1" x14ac:dyDescent="0.25"/>
    <row r="37774" hidden="1" x14ac:dyDescent="0.25"/>
    <row r="37775" hidden="1" x14ac:dyDescent="0.25"/>
    <row r="37776" hidden="1" x14ac:dyDescent="0.25"/>
    <row r="37777" hidden="1" x14ac:dyDescent="0.25"/>
    <row r="37778" hidden="1" x14ac:dyDescent="0.25"/>
    <row r="37779" hidden="1" x14ac:dyDescent="0.25"/>
    <row r="37780" hidden="1" x14ac:dyDescent="0.25"/>
    <row r="37781" hidden="1" x14ac:dyDescent="0.25"/>
    <row r="37782" hidden="1" x14ac:dyDescent="0.25"/>
    <row r="37783" hidden="1" x14ac:dyDescent="0.25"/>
    <row r="37784" hidden="1" x14ac:dyDescent="0.25"/>
    <row r="37785" hidden="1" x14ac:dyDescent="0.25"/>
    <row r="37786" hidden="1" x14ac:dyDescent="0.25"/>
    <row r="37787" hidden="1" x14ac:dyDescent="0.25"/>
    <row r="37788" hidden="1" x14ac:dyDescent="0.25"/>
    <row r="37789" hidden="1" x14ac:dyDescent="0.25"/>
    <row r="37790" hidden="1" x14ac:dyDescent="0.25"/>
    <row r="37791" hidden="1" x14ac:dyDescent="0.25"/>
    <row r="37792" hidden="1" x14ac:dyDescent="0.25"/>
    <row r="37793" hidden="1" x14ac:dyDescent="0.25"/>
    <row r="37794" hidden="1" x14ac:dyDescent="0.25"/>
    <row r="37795" hidden="1" x14ac:dyDescent="0.25"/>
    <row r="37796" hidden="1" x14ac:dyDescent="0.25"/>
    <row r="37797" hidden="1" x14ac:dyDescent="0.25"/>
    <row r="37798" hidden="1" x14ac:dyDescent="0.25"/>
    <row r="37799" hidden="1" x14ac:dyDescent="0.25"/>
    <row r="37800" hidden="1" x14ac:dyDescent="0.25"/>
    <row r="37801" hidden="1" x14ac:dyDescent="0.25"/>
    <row r="37802" hidden="1" x14ac:dyDescent="0.25"/>
    <row r="37803" hidden="1" x14ac:dyDescent="0.25"/>
    <row r="37804" hidden="1" x14ac:dyDescent="0.25"/>
    <row r="37805" hidden="1" x14ac:dyDescent="0.25"/>
    <row r="37806" hidden="1" x14ac:dyDescent="0.25"/>
    <row r="37807" hidden="1" x14ac:dyDescent="0.25"/>
    <row r="37808" hidden="1" x14ac:dyDescent="0.25"/>
    <row r="37809" hidden="1" x14ac:dyDescent="0.25"/>
    <row r="37810" hidden="1" x14ac:dyDescent="0.25"/>
    <row r="37811" hidden="1" x14ac:dyDescent="0.25"/>
    <row r="37812" hidden="1" x14ac:dyDescent="0.25"/>
    <row r="37813" hidden="1" x14ac:dyDescent="0.25"/>
    <row r="37814" hidden="1" x14ac:dyDescent="0.25"/>
    <row r="37815" hidden="1" x14ac:dyDescent="0.25"/>
    <row r="37816" hidden="1" x14ac:dyDescent="0.25"/>
    <row r="37817" hidden="1" x14ac:dyDescent="0.25"/>
    <row r="37818" hidden="1" x14ac:dyDescent="0.25"/>
    <row r="37819" hidden="1" x14ac:dyDescent="0.25"/>
    <row r="37820" hidden="1" x14ac:dyDescent="0.25"/>
    <row r="37821" hidden="1" x14ac:dyDescent="0.25"/>
    <row r="37822" hidden="1" x14ac:dyDescent="0.25"/>
    <row r="37823" hidden="1" x14ac:dyDescent="0.25"/>
    <row r="37824" hidden="1" x14ac:dyDescent="0.25"/>
    <row r="37825" hidden="1" x14ac:dyDescent="0.25"/>
    <row r="37826" hidden="1" x14ac:dyDescent="0.25"/>
    <row r="37827" hidden="1" x14ac:dyDescent="0.25"/>
    <row r="37828" hidden="1" x14ac:dyDescent="0.25"/>
    <row r="37829" hidden="1" x14ac:dyDescent="0.25"/>
    <row r="37830" hidden="1" x14ac:dyDescent="0.25"/>
    <row r="37831" hidden="1" x14ac:dyDescent="0.25"/>
    <row r="37832" hidden="1" x14ac:dyDescent="0.25"/>
    <row r="37833" hidden="1" x14ac:dyDescent="0.25"/>
    <row r="37834" hidden="1" x14ac:dyDescent="0.25"/>
    <row r="37835" hidden="1" x14ac:dyDescent="0.25"/>
    <row r="37836" hidden="1" x14ac:dyDescent="0.25"/>
    <row r="37837" hidden="1" x14ac:dyDescent="0.25"/>
    <row r="37838" hidden="1" x14ac:dyDescent="0.25"/>
    <row r="37839" hidden="1" x14ac:dyDescent="0.25"/>
    <row r="37840" hidden="1" x14ac:dyDescent="0.25"/>
    <row r="37841" hidden="1" x14ac:dyDescent="0.25"/>
    <row r="37842" hidden="1" x14ac:dyDescent="0.25"/>
    <row r="37843" hidden="1" x14ac:dyDescent="0.25"/>
    <row r="37844" hidden="1" x14ac:dyDescent="0.25"/>
    <row r="37845" hidden="1" x14ac:dyDescent="0.25"/>
    <row r="37846" hidden="1" x14ac:dyDescent="0.25"/>
    <row r="37847" hidden="1" x14ac:dyDescent="0.25"/>
    <row r="37848" hidden="1" x14ac:dyDescent="0.25"/>
    <row r="37849" hidden="1" x14ac:dyDescent="0.25"/>
    <row r="37850" hidden="1" x14ac:dyDescent="0.25"/>
    <row r="37851" hidden="1" x14ac:dyDescent="0.25"/>
    <row r="37852" hidden="1" x14ac:dyDescent="0.25"/>
    <row r="37853" hidden="1" x14ac:dyDescent="0.25"/>
    <row r="37854" ht="30" hidden="1" customHeight="1" x14ac:dyDescent="0.25"/>
    <row r="37855" hidden="1" x14ac:dyDescent="0.25"/>
    <row r="37856" hidden="1" x14ac:dyDescent="0.25"/>
    <row r="37857" hidden="1" x14ac:dyDescent="0.25"/>
    <row r="37858" hidden="1" x14ac:dyDescent="0.25"/>
    <row r="37859" hidden="1" x14ac:dyDescent="0.25"/>
    <row r="37860" hidden="1" x14ac:dyDescent="0.25"/>
    <row r="37861" hidden="1" x14ac:dyDescent="0.25"/>
    <row r="37862" hidden="1" x14ac:dyDescent="0.25"/>
    <row r="37863" hidden="1" x14ac:dyDescent="0.25"/>
    <row r="37864" hidden="1" x14ac:dyDescent="0.25"/>
    <row r="37865" hidden="1" x14ac:dyDescent="0.25"/>
    <row r="37866" hidden="1" x14ac:dyDescent="0.25"/>
    <row r="37867" hidden="1" x14ac:dyDescent="0.25"/>
    <row r="37868" hidden="1" x14ac:dyDescent="0.25"/>
    <row r="37869" hidden="1" x14ac:dyDescent="0.25"/>
    <row r="37870" hidden="1" x14ac:dyDescent="0.25"/>
    <row r="37871" hidden="1" x14ac:dyDescent="0.25"/>
    <row r="37872" hidden="1" x14ac:dyDescent="0.25"/>
    <row r="37873" hidden="1" x14ac:dyDescent="0.25"/>
    <row r="37874" hidden="1" x14ac:dyDescent="0.25"/>
    <row r="37875" hidden="1" x14ac:dyDescent="0.25"/>
    <row r="37876" hidden="1" x14ac:dyDescent="0.25"/>
    <row r="37877" hidden="1" x14ac:dyDescent="0.25"/>
    <row r="37878" hidden="1" x14ac:dyDescent="0.25"/>
    <row r="37879" hidden="1" x14ac:dyDescent="0.25"/>
    <row r="37880" hidden="1" x14ac:dyDescent="0.25"/>
    <row r="37881" hidden="1" x14ac:dyDescent="0.25"/>
    <row r="37882" hidden="1" x14ac:dyDescent="0.25"/>
    <row r="37883" hidden="1" x14ac:dyDescent="0.25"/>
    <row r="37884" hidden="1" x14ac:dyDescent="0.25"/>
    <row r="37885" hidden="1" x14ac:dyDescent="0.25"/>
    <row r="37886" hidden="1" x14ac:dyDescent="0.25"/>
    <row r="37887" hidden="1" x14ac:dyDescent="0.25"/>
    <row r="37888" hidden="1" x14ac:dyDescent="0.25"/>
    <row r="37889" hidden="1" x14ac:dyDescent="0.25"/>
    <row r="37890" hidden="1" x14ac:dyDescent="0.25"/>
    <row r="37891" hidden="1" x14ac:dyDescent="0.25"/>
    <row r="37892" hidden="1" x14ac:dyDescent="0.25"/>
    <row r="37893" hidden="1" x14ac:dyDescent="0.25"/>
    <row r="37894" hidden="1" x14ac:dyDescent="0.25"/>
    <row r="37895" hidden="1" x14ac:dyDescent="0.25"/>
    <row r="37896" hidden="1" x14ac:dyDescent="0.25"/>
    <row r="37897" hidden="1" x14ac:dyDescent="0.25"/>
    <row r="37898" hidden="1" x14ac:dyDescent="0.25"/>
    <row r="37899" hidden="1" x14ac:dyDescent="0.25"/>
    <row r="37900" hidden="1" x14ac:dyDescent="0.25"/>
    <row r="37901" hidden="1" x14ac:dyDescent="0.25"/>
    <row r="37902" hidden="1" x14ac:dyDescent="0.25"/>
    <row r="37903" hidden="1" x14ac:dyDescent="0.25"/>
    <row r="37904" hidden="1" x14ac:dyDescent="0.25"/>
    <row r="37905" hidden="1" x14ac:dyDescent="0.25"/>
    <row r="37906" hidden="1" x14ac:dyDescent="0.25"/>
    <row r="37907" hidden="1" x14ac:dyDescent="0.25"/>
    <row r="37908" hidden="1" x14ac:dyDescent="0.25"/>
    <row r="37909" hidden="1" x14ac:dyDescent="0.25"/>
    <row r="37910" hidden="1" x14ac:dyDescent="0.25"/>
    <row r="37911" hidden="1" x14ac:dyDescent="0.25"/>
    <row r="37912" hidden="1" x14ac:dyDescent="0.25"/>
    <row r="37913" hidden="1" x14ac:dyDescent="0.25"/>
    <row r="37914" hidden="1" x14ac:dyDescent="0.25"/>
    <row r="37915" hidden="1" x14ac:dyDescent="0.25"/>
    <row r="37916" hidden="1" x14ac:dyDescent="0.25"/>
    <row r="37917" hidden="1" x14ac:dyDescent="0.25"/>
    <row r="37918" hidden="1" x14ac:dyDescent="0.25"/>
    <row r="37919" hidden="1" x14ac:dyDescent="0.25"/>
    <row r="37920" hidden="1" x14ac:dyDescent="0.25"/>
    <row r="37921" hidden="1" x14ac:dyDescent="0.25"/>
    <row r="37922" hidden="1" x14ac:dyDescent="0.25"/>
    <row r="37923" hidden="1" x14ac:dyDescent="0.25"/>
    <row r="37924" hidden="1" x14ac:dyDescent="0.25"/>
    <row r="37925" hidden="1" x14ac:dyDescent="0.25"/>
    <row r="37926" hidden="1" x14ac:dyDescent="0.25"/>
    <row r="37927" hidden="1" x14ac:dyDescent="0.25"/>
    <row r="37928" hidden="1" x14ac:dyDescent="0.25"/>
    <row r="37929" hidden="1" x14ac:dyDescent="0.25"/>
    <row r="37930" hidden="1" x14ac:dyDescent="0.25"/>
    <row r="37931" hidden="1" x14ac:dyDescent="0.25"/>
    <row r="37932" hidden="1" x14ac:dyDescent="0.25"/>
    <row r="37933" hidden="1" x14ac:dyDescent="0.25"/>
    <row r="37934" hidden="1" x14ac:dyDescent="0.25"/>
    <row r="37935" hidden="1" x14ac:dyDescent="0.25"/>
    <row r="37936" hidden="1" x14ac:dyDescent="0.25"/>
    <row r="37937" hidden="1" x14ac:dyDescent="0.25"/>
    <row r="37938" hidden="1" x14ac:dyDescent="0.25"/>
    <row r="37939" hidden="1" x14ac:dyDescent="0.25"/>
    <row r="37940" hidden="1" x14ac:dyDescent="0.25"/>
    <row r="37941" hidden="1" x14ac:dyDescent="0.25"/>
    <row r="37942" hidden="1" x14ac:dyDescent="0.25"/>
    <row r="37943" hidden="1" x14ac:dyDescent="0.25"/>
    <row r="37944" hidden="1" x14ac:dyDescent="0.25"/>
    <row r="37945" hidden="1" x14ac:dyDescent="0.25"/>
    <row r="37946" hidden="1" x14ac:dyDescent="0.25"/>
    <row r="37947" hidden="1" x14ac:dyDescent="0.25"/>
    <row r="37948" hidden="1" x14ac:dyDescent="0.25"/>
    <row r="37949" hidden="1" x14ac:dyDescent="0.25"/>
    <row r="37950" hidden="1" x14ac:dyDescent="0.25"/>
    <row r="37951" hidden="1" x14ac:dyDescent="0.25"/>
    <row r="37952" hidden="1" x14ac:dyDescent="0.25"/>
    <row r="37953" hidden="1" x14ac:dyDescent="0.25"/>
    <row r="37954" hidden="1" x14ac:dyDescent="0.25"/>
    <row r="37955" hidden="1" x14ac:dyDescent="0.25"/>
    <row r="37956" hidden="1" x14ac:dyDescent="0.25"/>
    <row r="37957" hidden="1" x14ac:dyDescent="0.25"/>
    <row r="37958" hidden="1" x14ac:dyDescent="0.25"/>
    <row r="37959" hidden="1" x14ac:dyDescent="0.25"/>
    <row r="37960" hidden="1" x14ac:dyDescent="0.25"/>
    <row r="37961" hidden="1" x14ac:dyDescent="0.25"/>
    <row r="37962" hidden="1" x14ac:dyDescent="0.25"/>
    <row r="37963" hidden="1" x14ac:dyDescent="0.25"/>
    <row r="37964" hidden="1" x14ac:dyDescent="0.25"/>
    <row r="37965" hidden="1" x14ac:dyDescent="0.25"/>
    <row r="37966" hidden="1" x14ac:dyDescent="0.25"/>
    <row r="37967" hidden="1" x14ac:dyDescent="0.25"/>
    <row r="37968" hidden="1" x14ac:dyDescent="0.25"/>
    <row r="37969" hidden="1" x14ac:dyDescent="0.25"/>
    <row r="37970" hidden="1" x14ac:dyDescent="0.25"/>
    <row r="37971" hidden="1" x14ac:dyDescent="0.25"/>
    <row r="37972" hidden="1" x14ac:dyDescent="0.25"/>
    <row r="37973" hidden="1" x14ac:dyDescent="0.25"/>
    <row r="37974" hidden="1" x14ac:dyDescent="0.25"/>
    <row r="37975" hidden="1" x14ac:dyDescent="0.25"/>
    <row r="37976" hidden="1" x14ac:dyDescent="0.25"/>
    <row r="37977" hidden="1" x14ac:dyDescent="0.25"/>
    <row r="37978" hidden="1" x14ac:dyDescent="0.25"/>
    <row r="37979" hidden="1" x14ac:dyDescent="0.25"/>
    <row r="37980" hidden="1" x14ac:dyDescent="0.25"/>
    <row r="37981" hidden="1" x14ac:dyDescent="0.25"/>
    <row r="37982" hidden="1" x14ac:dyDescent="0.25"/>
    <row r="37983" hidden="1" x14ac:dyDescent="0.25"/>
    <row r="37984" hidden="1" x14ac:dyDescent="0.25"/>
    <row r="37985" hidden="1" x14ac:dyDescent="0.25"/>
    <row r="37986" hidden="1" x14ac:dyDescent="0.25"/>
    <row r="37987" hidden="1" x14ac:dyDescent="0.25"/>
    <row r="37988" hidden="1" x14ac:dyDescent="0.25"/>
    <row r="37989" hidden="1" x14ac:dyDescent="0.25"/>
    <row r="37990" hidden="1" x14ac:dyDescent="0.25"/>
    <row r="37991" hidden="1" x14ac:dyDescent="0.25"/>
    <row r="37992" hidden="1" x14ac:dyDescent="0.25"/>
    <row r="37993" hidden="1" x14ac:dyDescent="0.25"/>
    <row r="37994" hidden="1" x14ac:dyDescent="0.25"/>
    <row r="37995" hidden="1" x14ac:dyDescent="0.25"/>
    <row r="37996" hidden="1" x14ac:dyDescent="0.25"/>
    <row r="37997" hidden="1" x14ac:dyDescent="0.25"/>
    <row r="37998" hidden="1" x14ac:dyDescent="0.25"/>
    <row r="37999" hidden="1" x14ac:dyDescent="0.25"/>
    <row r="38000" hidden="1" x14ac:dyDescent="0.25"/>
    <row r="38001" hidden="1" x14ac:dyDescent="0.25"/>
    <row r="38002" hidden="1" x14ac:dyDescent="0.25"/>
    <row r="38003" hidden="1" x14ac:dyDescent="0.25"/>
    <row r="38004" hidden="1" x14ac:dyDescent="0.25"/>
    <row r="38005" hidden="1" x14ac:dyDescent="0.25"/>
    <row r="38006" hidden="1" x14ac:dyDescent="0.25"/>
    <row r="38007" hidden="1" x14ac:dyDescent="0.25"/>
    <row r="38008" hidden="1" x14ac:dyDescent="0.25"/>
    <row r="38009" hidden="1" x14ac:dyDescent="0.25"/>
    <row r="38010" hidden="1" x14ac:dyDescent="0.25"/>
    <row r="38011" hidden="1" x14ac:dyDescent="0.25"/>
    <row r="38012" hidden="1" x14ac:dyDescent="0.25"/>
    <row r="38013" hidden="1" x14ac:dyDescent="0.25"/>
    <row r="38014" hidden="1" x14ac:dyDescent="0.25"/>
    <row r="38015" hidden="1" x14ac:dyDescent="0.25"/>
    <row r="38016" hidden="1" x14ac:dyDescent="0.25"/>
    <row r="38017" hidden="1" x14ac:dyDescent="0.25"/>
    <row r="38018" hidden="1" x14ac:dyDescent="0.25"/>
    <row r="38019" hidden="1" x14ac:dyDescent="0.25"/>
    <row r="38020" hidden="1" x14ac:dyDescent="0.25"/>
    <row r="38021" hidden="1" x14ac:dyDescent="0.25"/>
    <row r="38022" hidden="1" x14ac:dyDescent="0.25"/>
    <row r="38023" hidden="1" x14ac:dyDescent="0.25"/>
    <row r="38024" hidden="1" x14ac:dyDescent="0.25"/>
    <row r="38025" hidden="1" x14ac:dyDescent="0.25"/>
    <row r="38026" hidden="1" x14ac:dyDescent="0.25"/>
    <row r="38027" hidden="1" x14ac:dyDescent="0.25"/>
    <row r="38028" hidden="1" x14ac:dyDescent="0.25"/>
    <row r="38029" hidden="1" x14ac:dyDescent="0.25"/>
    <row r="38030" hidden="1" x14ac:dyDescent="0.25"/>
    <row r="38031" hidden="1" x14ac:dyDescent="0.25"/>
    <row r="38032" hidden="1" x14ac:dyDescent="0.25"/>
    <row r="38033" hidden="1" x14ac:dyDescent="0.25"/>
    <row r="38034" hidden="1" x14ac:dyDescent="0.25"/>
    <row r="38035" hidden="1" x14ac:dyDescent="0.25"/>
    <row r="38036" hidden="1" x14ac:dyDescent="0.25"/>
    <row r="38037" hidden="1" x14ac:dyDescent="0.25"/>
    <row r="38038" hidden="1" x14ac:dyDescent="0.25"/>
    <row r="38039" hidden="1" x14ac:dyDescent="0.25"/>
    <row r="38040" hidden="1" x14ac:dyDescent="0.25"/>
    <row r="38041" hidden="1" x14ac:dyDescent="0.25"/>
    <row r="38042" hidden="1" x14ac:dyDescent="0.25"/>
    <row r="38043" hidden="1" x14ac:dyDescent="0.25"/>
    <row r="38044" hidden="1" x14ac:dyDescent="0.25"/>
    <row r="38045" hidden="1" x14ac:dyDescent="0.25"/>
    <row r="38046" hidden="1" x14ac:dyDescent="0.25"/>
    <row r="38047" hidden="1" x14ac:dyDescent="0.25"/>
    <row r="38048" hidden="1" x14ac:dyDescent="0.25"/>
    <row r="38049" hidden="1" x14ac:dyDescent="0.25"/>
    <row r="38050" hidden="1" x14ac:dyDescent="0.25"/>
    <row r="38051" hidden="1" x14ac:dyDescent="0.25"/>
    <row r="38052" hidden="1" x14ac:dyDescent="0.25"/>
    <row r="38053" hidden="1" x14ac:dyDescent="0.25"/>
    <row r="38054" hidden="1" x14ac:dyDescent="0.25"/>
    <row r="38055" hidden="1" x14ac:dyDescent="0.25"/>
    <row r="38056" hidden="1" x14ac:dyDescent="0.25"/>
    <row r="38057" hidden="1" x14ac:dyDescent="0.25"/>
    <row r="38058" hidden="1" x14ac:dyDescent="0.25"/>
    <row r="38059" hidden="1" x14ac:dyDescent="0.25"/>
    <row r="38060" hidden="1" x14ac:dyDescent="0.25"/>
    <row r="38061" hidden="1" x14ac:dyDescent="0.25"/>
    <row r="38062" hidden="1" x14ac:dyDescent="0.25"/>
    <row r="38063" hidden="1" x14ac:dyDescent="0.25"/>
    <row r="38064" hidden="1" x14ac:dyDescent="0.25"/>
    <row r="38065" hidden="1" x14ac:dyDescent="0.25"/>
    <row r="38066" hidden="1" x14ac:dyDescent="0.25"/>
    <row r="38067" hidden="1" x14ac:dyDescent="0.25"/>
    <row r="38068" hidden="1" x14ac:dyDescent="0.25"/>
    <row r="38069" hidden="1" x14ac:dyDescent="0.25"/>
    <row r="38070" hidden="1" x14ac:dyDescent="0.25"/>
    <row r="38071" hidden="1" x14ac:dyDescent="0.25"/>
    <row r="38072" hidden="1" x14ac:dyDescent="0.25"/>
    <row r="38073" hidden="1" x14ac:dyDescent="0.25"/>
    <row r="38074" hidden="1" x14ac:dyDescent="0.25"/>
    <row r="38075" hidden="1" x14ac:dyDescent="0.25"/>
    <row r="38076" hidden="1" x14ac:dyDescent="0.25"/>
    <row r="38077" hidden="1" x14ac:dyDescent="0.25"/>
    <row r="38078" hidden="1" x14ac:dyDescent="0.25"/>
    <row r="38079" hidden="1" x14ac:dyDescent="0.25"/>
    <row r="38080" hidden="1" x14ac:dyDescent="0.25"/>
    <row r="38081" hidden="1" x14ac:dyDescent="0.25"/>
    <row r="38082" hidden="1" x14ac:dyDescent="0.25"/>
    <row r="38083" hidden="1" x14ac:dyDescent="0.25"/>
    <row r="38084" hidden="1" x14ac:dyDescent="0.25"/>
    <row r="38085" hidden="1" x14ac:dyDescent="0.25"/>
    <row r="38086" hidden="1" x14ac:dyDescent="0.25"/>
    <row r="38087" hidden="1" x14ac:dyDescent="0.25"/>
    <row r="38088" hidden="1" x14ac:dyDescent="0.25"/>
    <row r="38089" hidden="1" x14ac:dyDescent="0.25"/>
    <row r="38090" hidden="1" x14ac:dyDescent="0.25"/>
    <row r="38091" hidden="1" x14ac:dyDescent="0.25"/>
    <row r="38092" hidden="1" x14ac:dyDescent="0.25"/>
    <row r="38093" hidden="1" x14ac:dyDescent="0.25"/>
    <row r="38094" hidden="1" x14ac:dyDescent="0.25"/>
    <row r="38095" hidden="1" x14ac:dyDescent="0.25"/>
    <row r="38096" hidden="1" x14ac:dyDescent="0.25"/>
    <row r="38097" hidden="1" x14ac:dyDescent="0.25"/>
    <row r="38098" hidden="1" x14ac:dyDescent="0.25"/>
    <row r="38099" hidden="1" x14ac:dyDescent="0.25"/>
    <row r="38100" hidden="1" x14ac:dyDescent="0.25"/>
    <row r="38101" hidden="1" x14ac:dyDescent="0.25"/>
    <row r="38102" hidden="1" x14ac:dyDescent="0.25"/>
    <row r="38103" hidden="1" x14ac:dyDescent="0.25"/>
    <row r="38104" hidden="1" x14ac:dyDescent="0.25"/>
    <row r="38105" hidden="1" x14ac:dyDescent="0.25"/>
    <row r="38106" hidden="1" x14ac:dyDescent="0.25"/>
    <row r="38107" hidden="1" x14ac:dyDescent="0.25"/>
    <row r="38108" hidden="1" x14ac:dyDescent="0.25"/>
    <row r="38109" hidden="1" x14ac:dyDescent="0.25"/>
    <row r="38110" hidden="1" x14ac:dyDescent="0.25"/>
    <row r="38111" hidden="1" x14ac:dyDescent="0.25"/>
    <row r="38112" hidden="1" x14ac:dyDescent="0.25"/>
    <row r="38113" hidden="1" x14ac:dyDescent="0.25"/>
    <row r="38114" hidden="1" x14ac:dyDescent="0.25"/>
    <row r="38115" hidden="1" x14ac:dyDescent="0.25"/>
    <row r="38116" hidden="1" x14ac:dyDescent="0.25"/>
    <row r="38117" hidden="1" x14ac:dyDescent="0.25"/>
    <row r="38118" hidden="1" x14ac:dyDescent="0.25"/>
    <row r="38119" hidden="1" x14ac:dyDescent="0.25"/>
    <row r="38120" hidden="1" x14ac:dyDescent="0.25"/>
    <row r="38121" hidden="1" x14ac:dyDescent="0.25"/>
    <row r="38122" hidden="1" x14ac:dyDescent="0.25"/>
    <row r="38123" hidden="1" x14ac:dyDescent="0.25"/>
    <row r="38124" hidden="1" x14ac:dyDescent="0.25"/>
    <row r="38125" hidden="1" x14ac:dyDescent="0.25"/>
    <row r="38126" hidden="1" x14ac:dyDescent="0.25"/>
    <row r="38127" hidden="1" x14ac:dyDescent="0.25"/>
    <row r="38128" hidden="1" x14ac:dyDescent="0.25"/>
    <row r="38129" hidden="1" x14ac:dyDescent="0.25"/>
    <row r="38130" hidden="1" x14ac:dyDescent="0.25"/>
    <row r="38131" hidden="1" x14ac:dyDescent="0.25"/>
    <row r="38132" hidden="1" x14ac:dyDescent="0.25"/>
    <row r="38133" hidden="1" x14ac:dyDescent="0.25"/>
    <row r="38134" hidden="1" x14ac:dyDescent="0.25"/>
    <row r="38135" hidden="1" x14ac:dyDescent="0.25"/>
    <row r="38136" hidden="1" x14ac:dyDescent="0.25"/>
    <row r="38137" hidden="1" x14ac:dyDescent="0.25"/>
    <row r="38138" hidden="1" x14ac:dyDescent="0.25"/>
    <row r="38139" hidden="1" x14ac:dyDescent="0.25"/>
    <row r="38140" hidden="1" x14ac:dyDescent="0.25"/>
    <row r="38141" hidden="1" x14ac:dyDescent="0.25"/>
    <row r="38142" hidden="1" x14ac:dyDescent="0.25"/>
    <row r="38143" hidden="1" x14ac:dyDescent="0.25"/>
    <row r="38144" hidden="1" x14ac:dyDescent="0.25"/>
    <row r="38145" hidden="1" x14ac:dyDescent="0.25"/>
    <row r="38146" hidden="1" x14ac:dyDescent="0.25"/>
    <row r="38147" hidden="1" x14ac:dyDescent="0.25"/>
    <row r="38148" hidden="1" x14ac:dyDescent="0.25"/>
    <row r="38149" hidden="1" x14ac:dyDescent="0.25"/>
    <row r="38150" hidden="1" x14ac:dyDescent="0.25"/>
    <row r="38151" hidden="1" x14ac:dyDescent="0.25"/>
    <row r="38152" hidden="1" x14ac:dyDescent="0.25"/>
    <row r="38153" hidden="1" x14ac:dyDescent="0.25"/>
    <row r="38154" hidden="1" x14ac:dyDescent="0.25"/>
    <row r="38155" hidden="1" x14ac:dyDescent="0.25"/>
    <row r="38156" hidden="1" x14ac:dyDescent="0.25"/>
    <row r="38157" hidden="1" x14ac:dyDescent="0.25"/>
    <row r="38158" hidden="1" x14ac:dyDescent="0.25"/>
    <row r="38159" hidden="1" x14ac:dyDescent="0.25"/>
    <row r="38160" hidden="1" x14ac:dyDescent="0.25"/>
    <row r="38161" hidden="1" x14ac:dyDescent="0.25"/>
    <row r="38162" hidden="1" x14ac:dyDescent="0.25"/>
    <row r="38163" hidden="1" x14ac:dyDescent="0.25"/>
    <row r="38164" hidden="1" x14ac:dyDescent="0.25"/>
    <row r="38165" hidden="1" x14ac:dyDescent="0.25"/>
    <row r="38166" hidden="1" x14ac:dyDescent="0.25"/>
    <row r="38167" hidden="1" x14ac:dyDescent="0.25"/>
    <row r="38168" hidden="1" x14ac:dyDescent="0.25"/>
    <row r="38169" hidden="1" x14ac:dyDescent="0.25"/>
    <row r="38170" hidden="1" x14ac:dyDescent="0.25"/>
    <row r="38171" hidden="1" x14ac:dyDescent="0.25"/>
    <row r="38172" hidden="1" x14ac:dyDescent="0.25"/>
    <row r="38173" hidden="1" x14ac:dyDescent="0.25"/>
    <row r="38174" hidden="1" x14ac:dyDescent="0.25"/>
    <row r="38175" hidden="1" x14ac:dyDescent="0.25"/>
    <row r="38176" hidden="1" x14ac:dyDescent="0.25"/>
    <row r="38177" hidden="1" x14ac:dyDescent="0.25"/>
    <row r="38178" hidden="1" x14ac:dyDescent="0.25"/>
    <row r="38179" hidden="1" x14ac:dyDescent="0.25"/>
    <row r="38180" ht="38.25" hidden="1" customHeight="1" x14ac:dyDescent="0.25"/>
    <row r="38181" hidden="1" x14ac:dyDescent="0.25"/>
    <row r="38182" hidden="1" x14ac:dyDescent="0.25"/>
    <row r="38183" hidden="1" x14ac:dyDescent="0.25"/>
    <row r="38184" hidden="1" x14ac:dyDescent="0.25"/>
    <row r="38185" hidden="1" x14ac:dyDescent="0.25"/>
    <row r="38186" hidden="1" x14ac:dyDescent="0.25"/>
    <row r="38187" hidden="1" x14ac:dyDescent="0.25"/>
    <row r="38188" hidden="1" x14ac:dyDescent="0.25"/>
    <row r="38189" hidden="1" x14ac:dyDescent="0.25"/>
    <row r="38190" hidden="1" x14ac:dyDescent="0.25"/>
    <row r="38191" hidden="1" x14ac:dyDescent="0.25"/>
    <row r="38192" hidden="1" x14ac:dyDescent="0.25"/>
    <row r="38193" hidden="1" x14ac:dyDescent="0.25"/>
    <row r="38194" hidden="1" x14ac:dyDescent="0.25"/>
    <row r="38195" hidden="1" x14ac:dyDescent="0.25"/>
    <row r="38196" hidden="1" x14ac:dyDescent="0.25"/>
    <row r="38197" hidden="1" x14ac:dyDescent="0.25"/>
    <row r="38198" hidden="1" x14ac:dyDescent="0.25"/>
    <row r="38199" hidden="1" x14ac:dyDescent="0.25"/>
    <row r="38200" hidden="1" x14ac:dyDescent="0.25"/>
    <row r="38201" hidden="1" x14ac:dyDescent="0.25"/>
    <row r="38202" hidden="1" x14ac:dyDescent="0.25"/>
    <row r="38203" hidden="1" x14ac:dyDescent="0.25"/>
    <row r="38204" hidden="1" x14ac:dyDescent="0.25"/>
    <row r="38205" hidden="1" x14ac:dyDescent="0.25"/>
    <row r="38206" hidden="1" x14ac:dyDescent="0.25"/>
    <row r="38207" hidden="1" x14ac:dyDescent="0.25"/>
    <row r="38208" hidden="1" x14ac:dyDescent="0.25"/>
    <row r="38209" hidden="1" x14ac:dyDescent="0.25"/>
    <row r="38210" hidden="1" x14ac:dyDescent="0.25"/>
    <row r="38211" hidden="1" x14ac:dyDescent="0.25"/>
    <row r="38212" hidden="1" x14ac:dyDescent="0.25"/>
    <row r="38213" hidden="1" x14ac:dyDescent="0.25"/>
    <row r="38214" hidden="1" x14ac:dyDescent="0.25"/>
    <row r="38215" hidden="1" x14ac:dyDescent="0.25"/>
    <row r="38216" hidden="1" x14ac:dyDescent="0.25"/>
    <row r="38217" hidden="1" x14ac:dyDescent="0.25"/>
    <row r="38218" hidden="1" x14ac:dyDescent="0.25"/>
    <row r="38219" hidden="1" x14ac:dyDescent="0.25"/>
    <row r="38220" hidden="1" x14ac:dyDescent="0.25"/>
    <row r="38221" hidden="1" x14ac:dyDescent="0.25"/>
    <row r="38222" hidden="1" x14ac:dyDescent="0.25"/>
    <row r="38223" hidden="1" x14ac:dyDescent="0.25"/>
    <row r="38224" hidden="1" x14ac:dyDescent="0.25"/>
    <row r="38225" hidden="1" x14ac:dyDescent="0.25"/>
    <row r="38226" hidden="1" x14ac:dyDescent="0.25"/>
    <row r="38227" hidden="1" x14ac:dyDescent="0.25"/>
    <row r="38228" hidden="1" x14ac:dyDescent="0.25"/>
    <row r="38229" hidden="1" x14ac:dyDescent="0.25"/>
    <row r="38230" hidden="1" x14ac:dyDescent="0.25"/>
    <row r="38231" hidden="1" x14ac:dyDescent="0.25"/>
    <row r="38232" hidden="1" x14ac:dyDescent="0.25"/>
    <row r="38233" hidden="1" x14ac:dyDescent="0.25"/>
    <row r="38234" hidden="1" x14ac:dyDescent="0.25"/>
    <row r="38235" hidden="1" x14ac:dyDescent="0.25"/>
    <row r="38236" hidden="1" x14ac:dyDescent="0.25"/>
    <row r="38237" hidden="1" x14ac:dyDescent="0.25"/>
    <row r="38238" hidden="1" x14ac:dyDescent="0.25"/>
    <row r="38239" hidden="1" x14ac:dyDescent="0.25"/>
    <row r="38240" hidden="1" x14ac:dyDescent="0.25"/>
    <row r="38241" hidden="1" x14ac:dyDescent="0.25"/>
    <row r="38242" hidden="1" x14ac:dyDescent="0.25"/>
    <row r="38243" hidden="1" x14ac:dyDescent="0.25"/>
    <row r="38244" hidden="1" x14ac:dyDescent="0.25"/>
    <row r="38245" hidden="1" x14ac:dyDescent="0.25"/>
    <row r="38246" hidden="1" x14ac:dyDescent="0.25"/>
    <row r="38247" hidden="1" x14ac:dyDescent="0.25"/>
    <row r="38248" hidden="1" x14ac:dyDescent="0.25"/>
    <row r="38249" hidden="1" x14ac:dyDescent="0.25"/>
    <row r="38250" hidden="1" x14ac:dyDescent="0.25"/>
    <row r="38251" hidden="1" x14ac:dyDescent="0.25"/>
    <row r="38252" hidden="1" x14ac:dyDescent="0.25"/>
    <row r="38253" hidden="1" x14ac:dyDescent="0.25"/>
    <row r="38254" hidden="1" x14ac:dyDescent="0.25"/>
    <row r="38255" hidden="1" x14ac:dyDescent="0.25"/>
    <row r="38256" hidden="1" x14ac:dyDescent="0.25"/>
    <row r="38257" hidden="1" x14ac:dyDescent="0.25"/>
    <row r="38258" hidden="1" x14ac:dyDescent="0.25"/>
    <row r="38259" hidden="1" x14ac:dyDescent="0.25"/>
    <row r="38260" hidden="1" x14ac:dyDescent="0.25"/>
    <row r="38261" hidden="1" x14ac:dyDescent="0.25"/>
    <row r="38262" hidden="1" x14ac:dyDescent="0.25"/>
    <row r="38263" hidden="1" x14ac:dyDescent="0.25"/>
    <row r="38264" hidden="1" x14ac:dyDescent="0.25"/>
    <row r="38265" hidden="1" x14ac:dyDescent="0.25"/>
    <row r="38266" hidden="1" x14ac:dyDescent="0.25"/>
    <row r="38267" hidden="1" x14ac:dyDescent="0.25"/>
    <row r="38268" hidden="1" x14ac:dyDescent="0.25"/>
    <row r="38269" hidden="1" x14ac:dyDescent="0.25"/>
    <row r="38270" ht="30" hidden="1" customHeight="1" x14ac:dyDescent="0.25"/>
    <row r="38271" hidden="1" x14ac:dyDescent="0.25"/>
    <row r="38272" hidden="1" x14ac:dyDescent="0.25"/>
    <row r="38273" hidden="1" x14ac:dyDescent="0.25"/>
    <row r="38274" hidden="1" x14ac:dyDescent="0.25"/>
    <row r="38275" hidden="1" x14ac:dyDescent="0.25"/>
    <row r="38276" hidden="1" x14ac:dyDescent="0.25"/>
    <row r="38277" hidden="1" x14ac:dyDescent="0.25"/>
    <row r="38278" hidden="1" x14ac:dyDescent="0.25"/>
    <row r="38279" hidden="1" x14ac:dyDescent="0.25"/>
    <row r="38280" hidden="1" x14ac:dyDescent="0.25"/>
    <row r="38281" hidden="1" x14ac:dyDescent="0.25"/>
    <row r="38282" hidden="1" x14ac:dyDescent="0.25"/>
    <row r="38283" hidden="1" x14ac:dyDescent="0.25"/>
    <row r="38284" hidden="1" x14ac:dyDescent="0.25"/>
    <row r="38285" hidden="1" x14ac:dyDescent="0.25"/>
    <row r="38286" hidden="1" x14ac:dyDescent="0.25"/>
    <row r="38287" hidden="1" x14ac:dyDescent="0.25"/>
    <row r="38288" hidden="1" x14ac:dyDescent="0.25"/>
    <row r="38289" hidden="1" x14ac:dyDescent="0.25"/>
    <row r="38290" hidden="1" x14ac:dyDescent="0.25"/>
    <row r="38291" hidden="1" x14ac:dyDescent="0.25"/>
    <row r="38292" hidden="1" x14ac:dyDescent="0.25"/>
    <row r="38293" hidden="1" x14ac:dyDescent="0.25"/>
    <row r="38294" hidden="1" x14ac:dyDescent="0.25"/>
    <row r="38295" hidden="1" x14ac:dyDescent="0.25"/>
    <row r="38296" hidden="1" x14ac:dyDescent="0.25"/>
    <row r="38297" hidden="1" x14ac:dyDescent="0.25"/>
    <row r="38298" hidden="1" x14ac:dyDescent="0.25"/>
    <row r="38299" hidden="1" x14ac:dyDescent="0.25"/>
    <row r="38300" hidden="1" x14ac:dyDescent="0.25"/>
    <row r="38301" hidden="1" x14ac:dyDescent="0.25"/>
    <row r="38302" hidden="1" x14ac:dyDescent="0.25"/>
    <row r="38303" hidden="1" x14ac:dyDescent="0.25"/>
    <row r="38304" hidden="1" x14ac:dyDescent="0.25"/>
    <row r="38305" hidden="1" x14ac:dyDescent="0.25"/>
    <row r="38306" hidden="1" x14ac:dyDescent="0.25"/>
    <row r="38307" hidden="1" x14ac:dyDescent="0.25"/>
    <row r="38308" hidden="1" x14ac:dyDescent="0.25"/>
    <row r="38309" hidden="1" x14ac:dyDescent="0.25"/>
    <row r="38310" hidden="1" x14ac:dyDescent="0.25"/>
    <row r="38311" hidden="1" x14ac:dyDescent="0.25"/>
    <row r="38312" hidden="1" x14ac:dyDescent="0.25"/>
    <row r="38313" hidden="1" x14ac:dyDescent="0.25"/>
    <row r="38314" hidden="1" x14ac:dyDescent="0.25"/>
    <row r="38315" hidden="1" x14ac:dyDescent="0.25"/>
    <row r="38316" hidden="1" x14ac:dyDescent="0.25"/>
    <row r="38317" hidden="1" x14ac:dyDescent="0.25"/>
    <row r="38318" hidden="1" x14ac:dyDescent="0.25"/>
    <row r="38319" hidden="1" x14ac:dyDescent="0.25"/>
    <row r="38320" hidden="1" x14ac:dyDescent="0.25"/>
    <row r="38321" hidden="1" x14ac:dyDescent="0.25"/>
    <row r="38322" hidden="1" x14ac:dyDescent="0.25"/>
    <row r="38323" hidden="1" x14ac:dyDescent="0.25"/>
    <row r="38324" hidden="1" x14ac:dyDescent="0.25"/>
    <row r="38325" hidden="1" x14ac:dyDescent="0.25"/>
    <row r="38326" hidden="1" x14ac:dyDescent="0.25"/>
    <row r="38327" hidden="1" x14ac:dyDescent="0.25"/>
    <row r="38328" hidden="1" x14ac:dyDescent="0.25"/>
    <row r="38329" hidden="1" x14ac:dyDescent="0.25"/>
    <row r="38330" hidden="1" x14ac:dyDescent="0.25"/>
    <row r="38331" hidden="1" x14ac:dyDescent="0.25"/>
    <row r="38332" hidden="1" x14ac:dyDescent="0.25"/>
    <row r="38333" hidden="1" x14ac:dyDescent="0.25"/>
    <row r="38334" hidden="1" x14ac:dyDescent="0.25"/>
    <row r="38335" hidden="1" x14ac:dyDescent="0.25"/>
    <row r="38336" hidden="1" x14ac:dyDescent="0.25"/>
    <row r="38337" hidden="1" x14ac:dyDescent="0.25"/>
    <row r="38338" hidden="1" x14ac:dyDescent="0.25"/>
    <row r="38339" hidden="1" x14ac:dyDescent="0.25"/>
    <row r="38340" hidden="1" x14ac:dyDescent="0.25"/>
    <row r="38341" hidden="1" x14ac:dyDescent="0.25"/>
    <row r="38342" hidden="1" x14ac:dyDescent="0.25"/>
    <row r="38343" hidden="1" x14ac:dyDescent="0.25"/>
    <row r="38344" hidden="1" x14ac:dyDescent="0.25"/>
    <row r="38345" hidden="1" x14ac:dyDescent="0.25"/>
    <row r="38346" hidden="1" x14ac:dyDescent="0.25"/>
    <row r="38347" hidden="1" x14ac:dyDescent="0.25"/>
    <row r="38348" hidden="1" x14ac:dyDescent="0.25"/>
    <row r="38349" hidden="1" x14ac:dyDescent="0.25"/>
    <row r="38350" hidden="1" x14ac:dyDescent="0.25"/>
    <row r="38351" hidden="1" x14ac:dyDescent="0.25"/>
    <row r="38352" hidden="1" x14ac:dyDescent="0.25"/>
    <row r="38353" hidden="1" x14ac:dyDescent="0.25"/>
    <row r="38354" hidden="1" x14ac:dyDescent="0.25"/>
    <row r="38355" hidden="1" x14ac:dyDescent="0.25"/>
    <row r="38356" hidden="1" x14ac:dyDescent="0.25"/>
    <row r="38357" hidden="1" x14ac:dyDescent="0.25"/>
    <row r="38358" hidden="1" x14ac:dyDescent="0.25"/>
    <row r="38359" hidden="1" x14ac:dyDescent="0.25"/>
    <row r="38360" hidden="1" x14ac:dyDescent="0.25"/>
    <row r="38361" hidden="1" x14ac:dyDescent="0.25"/>
    <row r="38362" hidden="1" x14ac:dyDescent="0.25"/>
    <row r="38363" hidden="1" x14ac:dyDescent="0.25"/>
    <row r="38364" hidden="1" x14ac:dyDescent="0.25"/>
    <row r="38365" hidden="1" x14ac:dyDescent="0.25"/>
    <row r="38366" hidden="1" x14ac:dyDescent="0.25"/>
    <row r="38367" hidden="1" x14ac:dyDescent="0.25"/>
    <row r="38368" hidden="1" x14ac:dyDescent="0.25"/>
    <row r="38369" hidden="1" x14ac:dyDescent="0.25"/>
    <row r="38370" hidden="1" x14ac:dyDescent="0.25"/>
    <row r="38371" hidden="1" x14ac:dyDescent="0.25"/>
    <row r="38372" hidden="1" x14ac:dyDescent="0.25"/>
    <row r="38373" hidden="1" x14ac:dyDescent="0.25"/>
    <row r="38374" hidden="1" x14ac:dyDescent="0.25"/>
    <row r="38375" hidden="1" x14ac:dyDescent="0.25"/>
    <row r="38376" hidden="1" x14ac:dyDescent="0.25"/>
    <row r="38377" hidden="1" x14ac:dyDescent="0.25"/>
    <row r="38378" hidden="1" x14ac:dyDescent="0.25"/>
    <row r="38379" hidden="1" x14ac:dyDescent="0.25"/>
    <row r="38380" hidden="1" x14ac:dyDescent="0.25"/>
    <row r="38381" hidden="1" x14ac:dyDescent="0.25"/>
    <row r="38382" hidden="1" x14ac:dyDescent="0.25"/>
    <row r="38383" hidden="1" x14ac:dyDescent="0.25"/>
    <row r="38384" hidden="1" x14ac:dyDescent="0.25"/>
    <row r="38385" hidden="1" x14ac:dyDescent="0.25"/>
    <row r="38386" hidden="1" x14ac:dyDescent="0.25"/>
    <row r="38387" hidden="1" x14ac:dyDescent="0.25"/>
    <row r="38388" hidden="1" x14ac:dyDescent="0.25"/>
    <row r="38389" hidden="1" x14ac:dyDescent="0.25"/>
    <row r="38390" hidden="1" x14ac:dyDescent="0.25"/>
    <row r="38391" hidden="1" x14ac:dyDescent="0.25"/>
    <row r="38392" hidden="1" x14ac:dyDescent="0.25"/>
    <row r="38393" hidden="1" x14ac:dyDescent="0.25"/>
    <row r="38394" hidden="1" x14ac:dyDescent="0.25"/>
    <row r="38395" hidden="1" x14ac:dyDescent="0.25"/>
    <row r="38396" hidden="1" x14ac:dyDescent="0.25"/>
    <row r="38397" hidden="1" x14ac:dyDescent="0.25"/>
    <row r="38398" hidden="1" x14ac:dyDescent="0.25"/>
    <row r="38399" hidden="1" x14ac:dyDescent="0.25"/>
    <row r="38400" hidden="1" x14ac:dyDescent="0.25"/>
    <row r="38401" hidden="1" x14ac:dyDescent="0.25"/>
    <row r="38402" hidden="1" x14ac:dyDescent="0.25"/>
    <row r="38403" hidden="1" x14ac:dyDescent="0.25"/>
    <row r="38404" hidden="1" x14ac:dyDescent="0.25"/>
    <row r="38405" hidden="1" x14ac:dyDescent="0.25"/>
    <row r="38406" hidden="1" x14ac:dyDescent="0.25"/>
    <row r="38407" hidden="1" x14ac:dyDescent="0.25"/>
    <row r="38408" hidden="1" x14ac:dyDescent="0.25"/>
    <row r="38409" hidden="1" x14ac:dyDescent="0.25"/>
    <row r="38410" hidden="1" x14ac:dyDescent="0.25"/>
    <row r="38411" hidden="1" x14ac:dyDescent="0.25"/>
    <row r="38412" hidden="1" x14ac:dyDescent="0.25"/>
    <row r="38413" hidden="1" x14ac:dyDescent="0.25"/>
    <row r="38414" hidden="1" x14ac:dyDescent="0.25"/>
    <row r="38415" hidden="1" x14ac:dyDescent="0.25"/>
    <row r="38416" hidden="1" x14ac:dyDescent="0.25"/>
    <row r="38417" hidden="1" x14ac:dyDescent="0.25"/>
    <row r="38418" hidden="1" x14ac:dyDescent="0.25"/>
    <row r="38419" hidden="1" x14ac:dyDescent="0.25"/>
    <row r="38420" hidden="1" x14ac:dyDescent="0.25"/>
    <row r="38421" hidden="1" x14ac:dyDescent="0.25"/>
    <row r="38422" hidden="1" x14ac:dyDescent="0.25"/>
    <row r="38423" hidden="1" x14ac:dyDescent="0.25"/>
    <row r="38424" hidden="1" x14ac:dyDescent="0.25"/>
    <row r="38425" hidden="1" x14ac:dyDescent="0.25"/>
    <row r="38426" hidden="1" x14ac:dyDescent="0.25"/>
    <row r="38427" hidden="1" x14ac:dyDescent="0.25"/>
    <row r="38428" hidden="1" x14ac:dyDescent="0.25"/>
    <row r="38429" hidden="1" x14ac:dyDescent="0.25"/>
    <row r="38430" hidden="1" x14ac:dyDescent="0.25"/>
    <row r="38431" hidden="1" x14ac:dyDescent="0.25"/>
    <row r="38432" hidden="1" x14ac:dyDescent="0.25"/>
    <row r="38433" hidden="1" x14ac:dyDescent="0.25"/>
    <row r="38434" hidden="1" x14ac:dyDescent="0.25"/>
    <row r="38435" hidden="1" x14ac:dyDescent="0.25"/>
    <row r="38436" hidden="1" x14ac:dyDescent="0.25"/>
    <row r="38437" hidden="1" x14ac:dyDescent="0.25"/>
    <row r="38438" hidden="1" x14ac:dyDescent="0.25"/>
    <row r="38439" hidden="1" x14ac:dyDescent="0.25"/>
    <row r="38440" hidden="1" x14ac:dyDescent="0.25"/>
    <row r="38441" hidden="1" x14ac:dyDescent="0.25"/>
    <row r="38442" hidden="1" x14ac:dyDescent="0.25"/>
    <row r="38443" hidden="1" x14ac:dyDescent="0.25"/>
    <row r="38444" hidden="1" x14ac:dyDescent="0.25"/>
    <row r="38445" hidden="1" x14ac:dyDescent="0.25"/>
    <row r="38446" hidden="1" x14ac:dyDescent="0.25"/>
    <row r="38447" hidden="1" x14ac:dyDescent="0.25"/>
    <row r="38448" hidden="1" x14ac:dyDescent="0.25"/>
    <row r="38449" hidden="1" x14ac:dyDescent="0.25"/>
    <row r="38450" hidden="1" x14ac:dyDescent="0.25"/>
    <row r="38451" hidden="1" x14ac:dyDescent="0.25"/>
    <row r="38452" hidden="1" x14ac:dyDescent="0.25"/>
    <row r="38453" hidden="1" x14ac:dyDescent="0.25"/>
    <row r="38454" hidden="1" x14ac:dyDescent="0.25"/>
    <row r="38455" hidden="1" x14ac:dyDescent="0.25"/>
    <row r="38456" hidden="1" x14ac:dyDescent="0.25"/>
    <row r="38457" hidden="1" x14ac:dyDescent="0.25"/>
    <row r="38458" hidden="1" x14ac:dyDescent="0.25"/>
    <row r="38459" hidden="1" x14ac:dyDescent="0.25"/>
    <row r="38460" hidden="1" x14ac:dyDescent="0.25"/>
    <row r="38461" hidden="1" x14ac:dyDescent="0.25"/>
    <row r="38462" hidden="1" x14ac:dyDescent="0.25"/>
    <row r="38463" hidden="1" x14ac:dyDescent="0.25"/>
    <row r="38464" hidden="1" x14ac:dyDescent="0.25"/>
    <row r="38465" hidden="1" x14ac:dyDescent="0.25"/>
    <row r="38466" hidden="1" x14ac:dyDescent="0.25"/>
    <row r="38467" hidden="1" x14ac:dyDescent="0.25"/>
    <row r="38468" hidden="1" x14ac:dyDescent="0.25"/>
    <row r="38469" hidden="1" x14ac:dyDescent="0.25"/>
    <row r="38470" hidden="1" x14ac:dyDescent="0.25"/>
    <row r="38471" hidden="1" x14ac:dyDescent="0.25"/>
    <row r="38472" hidden="1" x14ac:dyDescent="0.25"/>
    <row r="38473" hidden="1" x14ac:dyDescent="0.25"/>
    <row r="38474" hidden="1" x14ac:dyDescent="0.25"/>
    <row r="38475" hidden="1" x14ac:dyDescent="0.25"/>
    <row r="38476" hidden="1" x14ac:dyDescent="0.25"/>
    <row r="38477" hidden="1" x14ac:dyDescent="0.25"/>
    <row r="38478" hidden="1" x14ac:dyDescent="0.25"/>
    <row r="38479" hidden="1" x14ac:dyDescent="0.25"/>
    <row r="38480" hidden="1" x14ac:dyDescent="0.25"/>
    <row r="38481" hidden="1" x14ac:dyDescent="0.25"/>
    <row r="38482" hidden="1" x14ac:dyDescent="0.25"/>
    <row r="38483" hidden="1" x14ac:dyDescent="0.25"/>
    <row r="38484" hidden="1" x14ac:dyDescent="0.25"/>
    <row r="38485" hidden="1" x14ac:dyDescent="0.25"/>
    <row r="38486" hidden="1" x14ac:dyDescent="0.25"/>
    <row r="38487" hidden="1" x14ac:dyDescent="0.25"/>
    <row r="38488" hidden="1" x14ac:dyDescent="0.25"/>
    <row r="38489" hidden="1" x14ac:dyDescent="0.25"/>
    <row r="38490" hidden="1" x14ac:dyDescent="0.25"/>
    <row r="38491" hidden="1" x14ac:dyDescent="0.25"/>
    <row r="38492" hidden="1" x14ac:dyDescent="0.25"/>
    <row r="38493" hidden="1" x14ac:dyDescent="0.25"/>
    <row r="38494" hidden="1" x14ac:dyDescent="0.25"/>
    <row r="38495" hidden="1" x14ac:dyDescent="0.25"/>
    <row r="38496" hidden="1" x14ac:dyDescent="0.25"/>
    <row r="38497" hidden="1" x14ac:dyDescent="0.25"/>
    <row r="38498" hidden="1" x14ac:dyDescent="0.25"/>
    <row r="38499" hidden="1" x14ac:dyDescent="0.25"/>
    <row r="38500" hidden="1" x14ac:dyDescent="0.25"/>
    <row r="38501" hidden="1" x14ac:dyDescent="0.25"/>
    <row r="38502" hidden="1" x14ac:dyDescent="0.25"/>
    <row r="38503" hidden="1" x14ac:dyDescent="0.25"/>
    <row r="38504" hidden="1" x14ac:dyDescent="0.25"/>
    <row r="38505" hidden="1" x14ac:dyDescent="0.25"/>
    <row r="38506" hidden="1" x14ac:dyDescent="0.25"/>
    <row r="38507" hidden="1" x14ac:dyDescent="0.25"/>
    <row r="38508" hidden="1" x14ac:dyDescent="0.25"/>
    <row r="38509" hidden="1" x14ac:dyDescent="0.25"/>
    <row r="38510" hidden="1" x14ac:dyDescent="0.25"/>
    <row r="38511" hidden="1" x14ac:dyDescent="0.25"/>
    <row r="38512" hidden="1" x14ac:dyDescent="0.25"/>
    <row r="38513" hidden="1" x14ac:dyDescent="0.25"/>
    <row r="38514" hidden="1" x14ac:dyDescent="0.25"/>
    <row r="38515" hidden="1" x14ac:dyDescent="0.25"/>
    <row r="38516" hidden="1" x14ac:dyDescent="0.25"/>
    <row r="38517" hidden="1" x14ac:dyDescent="0.25"/>
    <row r="38518" hidden="1" x14ac:dyDescent="0.25"/>
    <row r="38519" hidden="1" x14ac:dyDescent="0.25"/>
    <row r="38520" hidden="1" x14ac:dyDescent="0.25"/>
    <row r="38521" hidden="1" x14ac:dyDescent="0.25"/>
    <row r="38522" hidden="1" x14ac:dyDescent="0.25"/>
    <row r="38523" hidden="1" x14ac:dyDescent="0.25"/>
    <row r="38524" hidden="1" x14ac:dyDescent="0.25"/>
    <row r="38525" hidden="1" x14ac:dyDescent="0.25"/>
    <row r="38526" hidden="1" x14ac:dyDescent="0.25"/>
    <row r="38527" hidden="1" x14ac:dyDescent="0.25"/>
    <row r="38528" hidden="1" x14ac:dyDescent="0.25"/>
    <row r="38529" hidden="1" x14ac:dyDescent="0.25"/>
    <row r="38530" hidden="1" x14ac:dyDescent="0.25"/>
    <row r="38531" hidden="1" x14ac:dyDescent="0.25"/>
    <row r="38532" hidden="1" x14ac:dyDescent="0.25"/>
    <row r="38533" hidden="1" x14ac:dyDescent="0.25"/>
    <row r="38534" hidden="1" x14ac:dyDescent="0.25"/>
    <row r="38535" hidden="1" x14ac:dyDescent="0.25"/>
    <row r="38536" hidden="1" x14ac:dyDescent="0.25"/>
    <row r="38537" hidden="1" x14ac:dyDescent="0.25"/>
    <row r="38538" hidden="1" x14ac:dyDescent="0.25"/>
    <row r="38539" hidden="1" x14ac:dyDescent="0.25"/>
    <row r="38540" hidden="1" x14ac:dyDescent="0.25"/>
    <row r="38541" hidden="1" x14ac:dyDescent="0.25"/>
    <row r="38542" hidden="1" x14ac:dyDescent="0.25"/>
    <row r="38543" hidden="1" x14ac:dyDescent="0.25"/>
    <row r="38544" hidden="1" x14ac:dyDescent="0.25"/>
    <row r="38545" hidden="1" x14ac:dyDescent="0.25"/>
    <row r="38546" hidden="1" x14ac:dyDescent="0.25"/>
    <row r="38547" hidden="1" x14ac:dyDescent="0.25"/>
    <row r="38548" hidden="1" x14ac:dyDescent="0.25"/>
    <row r="38549" hidden="1" x14ac:dyDescent="0.25"/>
    <row r="38550" hidden="1" x14ac:dyDescent="0.25"/>
    <row r="38551" hidden="1" x14ac:dyDescent="0.25"/>
    <row r="38552" hidden="1" x14ac:dyDescent="0.25"/>
    <row r="38553" hidden="1" x14ac:dyDescent="0.25"/>
    <row r="38554" hidden="1" x14ac:dyDescent="0.25"/>
    <row r="38555" hidden="1" x14ac:dyDescent="0.25"/>
    <row r="38556" hidden="1" x14ac:dyDescent="0.25"/>
    <row r="38557" hidden="1" x14ac:dyDescent="0.25"/>
    <row r="38558" hidden="1" x14ac:dyDescent="0.25"/>
    <row r="38559" hidden="1" x14ac:dyDescent="0.25"/>
    <row r="38560" hidden="1" x14ac:dyDescent="0.25"/>
    <row r="38561" hidden="1" x14ac:dyDescent="0.25"/>
    <row r="38562" hidden="1" x14ac:dyDescent="0.25"/>
    <row r="38563" hidden="1" x14ac:dyDescent="0.25"/>
    <row r="38564" hidden="1" x14ac:dyDescent="0.25"/>
    <row r="38565" hidden="1" x14ac:dyDescent="0.25"/>
    <row r="38566" hidden="1" x14ac:dyDescent="0.25"/>
    <row r="38567" hidden="1" x14ac:dyDescent="0.25"/>
    <row r="38568" hidden="1" x14ac:dyDescent="0.25"/>
    <row r="38569" hidden="1" x14ac:dyDescent="0.25"/>
    <row r="38570" hidden="1" x14ac:dyDescent="0.25"/>
    <row r="38571" hidden="1" x14ac:dyDescent="0.25"/>
    <row r="38572" hidden="1" x14ac:dyDescent="0.25"/>
    <row r="38573" hidden="1" x14ac:dyDescent="0.25"/>
    <row r="38574" hidden="1" x14ac:dyDescent="0.25"/>
    <row r="38575" hidden="1" x14ac:dyDescent="0.25"/>
    <row r="38576" hidden="1" x14ac:dyDescent="0.25"/>
    <row r="38577" hidden="1" x14ac:dyDescent="0.25"/>
    <row r="38578" hidden="1" x14ac:dyDescent="0.25"/>
    <row r="38579" hidden="1" x14ac:dyDescent="0.25"/>
    <row r="38580" hidden="1" x14ac:dyDescent="0.25"/>
    <row r="38581" hidden="1" x14ac:dyDescent="0.25"/>
    <row r="38582" hidden="1" x14ac:dyDescent="0.25"/>
    <row r="38583" hidden="1" x14ac:dyDescent="0.25"/>
    <row r="38584" hidden="1" x14ac:dyDescent="0.25"/>
    <row r="38585" hidden="1" x14ac:dyDescent="0.25"/>
    <row r="38586" hidden="1" x14ac:dyDescent="0.25"/>
    <row r="38587" hidden="1" x14ac:dyDescent="0.25"/>
    <row r="38588" hidden="1" x14ac:dyDescent="0.25"/>
    <row r="38589" hidden="1" x14ac:dyDescent="0.25"/>
    <row r="38590" ht="30" hidden="1" customHeight="1" x14ac:dyDescent="0.25"/>
    <row r="38591" hidden="1" x14ac:dyDescent="0.25"/>
    <row r="38592" hidden="1" x14ac:dyDescent="0.25"/>
    <row r="38593" hidden="1" x14ac:dyDescent="0.25"/>
    <row r="38594" hidden="1" x14ac:dyDescent="0.25"/>
    <row r="38595" hidden="1" x14ac:dyDescent="0.25"/>
    <row r="38596" hidden="1" x14ac:dyDescent="0.25"/>
    <row r="38597" hidden="1" x14ac:dyDescent="0.25"/>
    <row r="38598" hidden="1" x14ac:dyDescent="0.25"/>
    <row r="38599" hidden="1" x14ac:dyDescent="0.25"/>
    <row r="38600" hidden="1" x14ac:dyDescent="0.25"/>
    <row r="38601" hidden="1" x14ac:dyDescent="0.25"/>
    <row r="38602" hidden="1" x14ac:dyDescent="0.25"/>
    <row r="38603" hidden="1" x14ac:dyDescent="0.25"/>
    <row r="38604" hidden="1" x14ac:dyDescent="0.25"/>
    <row r="38605" hidden="1" x14ac:dyDescent="0.25"/>
    <row r="38606" hidden="1" x14ac:dyDescent="0.25"/>
    <row r="38607" hidden="1" x14ac:dyDescent="0.25"/>
    <row r="38608" hidden="1" x14ac:dyDescent="0.25"/>
    <row r="38609" hidden="1" x14ac:dyDescent="0.25"/>
    <row r="38610" hidden="1" x14ac:dyDescent="0.25"/>
    <row r="38611" hidden="1" x14ac:dyDescent="0.25"/>
    <row r="38612" hidden="1" x14ac:dyDescent="0.25"/>
    <row r="38613" hidden="1" x14ac:dyDescent="0.25"/>
    <row r="38614" hidden="1" x14ac:dyDescent="0.25"/>
    <row r="38615" hidden="1" x14ac:dyDescent="0.25"/>
    <row r="38616" hidden="1" x14ac:dyDescent="0.25"/>
    <row r="38617" hidden="1" x14ac:dyDescent="0.25"/>
    <row r="38618" hidden="1" x14ac:dyDescent="0.25"/>
    <row r="38619" hidden="1" x14ac:dyDescent="0.25"/>
    <row r="38620" hidden="1" x14ac:dyDescent="0.25"/>
    <row r="38621" hidden="1" x14ac:dyDescent="0.25"/>
    <row r="38622" hidden="1" x14ac:dyDescent="0.25"/>
    <row r="38623" hidden="1" x14ac:dyDescent="0.25"/>
    <row r="38624" hidden="1" x14ac:dyDescent="0.25"/>
    <row r="38625" hidden="1" x14ac:dyDescent="0.25"/>
    <row r="38626" hidden="1" x14ac:dyDescent="0.25"/>
    <row r="38627" hidden="1" x14ac:dyDescent="0.25"/>
    <row r="38628" hidden="1" x14ac:dyDescent="0.25"/>
    <row r="38629" hidden="1" x14ac:dyDescent="0.25"/>
    <row r="38630" hidden="1" x14ac:dyDescent="0.25"/>
    <row r="38631" hidden="1" x14ac:dyDescent="0.25"/>
    <row r="38632" hidden="1" x14ac:dyDescent="0.25"/>
    <row r="38633" hidden="1" x14ac:dyDescent="0.25"/>
    <row r="38634" hidden="1" x14ac:dyDescent="0.25"/>
    <row r="38635" hidden="1" x14ac:dyDescent="0.25"/>
    <row r="38636" hidden="1" x14ac:dyDescent="0.25"/>
    <row r="38637" hidden="1" x14ac:dyDescent="0.25"/>
    <row r="38638" hidden="1" x14ac:dyDescent="0.25"/>
    <row r="38639" hidden="1" x14ac:dyDescent="0.25"/>
    <row r="38640" hidden="1" x14ac:dyDescent="0.25"/>
    <row r="38641" hidden="1" x14ac:dyDescent="0.25"/>
    <row r="38642" hidden="1" x14ac:dyDescent="0.25"/>
    <row r="38643" hidden="1" x14ac:dyDescent="0.25"/>
    <row r="38644" hidden="1" x14ac:dyDescent="0.25"/>
    <row r="38645" hidden="1" x14ac:dyDescent="0.25"/>
    <row r="38646" hidden="1" x14ac:dyDescent="0.25"/>
    <row r="38647" hidden="1" x14ac:dyDescent="0.25"/>
    <row r="38648" hidden="1" x14ac:dyDescent="0.25"/>
    <row r="38649" hidden="1" x14ac:dyDescent="0.25"/>
    <row r="38650" hidden="1" x14ac:dyDescent="0.25"/>
    <row r="38651" hidden="1" x14ac:dyDescent="0.25"/>
    <row r="38652" hidden="1" x14ac:dyDescent="0.25"/>
    <row r="38653" hidden="1" x14ac:dyDescent="0.25"/>
    <row r="38654" hidden="1" x14ac:dyDescent="0.25"/>
    <row r="38655" hidden="1" x14ac:dyDescent="0.25"/>
    <row r="38656" hidden="1" x14ac:dyDescent="0.25"/>
    <row r="38657" hidden="1" x14ac:dyDescent="0.25"/>
    <row r="38658" hidden="1" x14ac:dyDescent="0.25"/>
    <row r="38659" hidden="1" x14ac:dyDescent="0.25"/>
    <row r="38660" hidden="1" x14ac:dyDescent="0.25"/>
    <row r="38661" hidden="1" x14ac:dyDescent="0.25"/>
    <row r="38662" hidden="1" x14ac:dyDescent="0.25"/>
    <row r="38663" hidden="1" x14ac:dyDescent="0.25"/>
    <row r="38664" hidden="1" x14ac:dyDescent="0.25"/>
    <row r="38665" hidden="1" x14ac:dyDescent="0.25"/>
    <row r="38666" hidden="1" x14ac:dyDescent="0.25"/>
    <row r="38667" hidden="1" x14ac:dyDescent="0.25"/>
    <row r="38668" hidden="1" x14ac:dyDescent="0.25"/>
    <row r="38669" hidden="1" x14ac:dyDescent="0.25"/>
    <row r="38670" hidden="1" x14ac:dyDescent="0.25"/>
    <row r="38671" hidden="1" x14ac:dyDescent="0.25"/>
    <row r="38672" hidden="1" x14ac:dyDescent="0.25"/>
    <row r="38673" hidden="1" x14ac:dyDescent="0.25"/>
    <row r="38674" hidden="1" x14ac:dyDescent="0.25"/>
    <row r="38675" hidden="1" x14ac:dyDescent="0.25"/>
    <row r="38676" hidden="1" x14ac:dyDescent="0.25"/>
    <row r="38677" hidden="1" x14ac:dyDescent="0.25"/>
    <row r="38678" hidden="1" x14ac:dyDescent="0.25"/>
    <row r="38679" hidden="1" x14ac:dyDescent="0.25"/>
    <row r="38680" hidden="1" x14ac:dyDescent="0.25"/>
    <row r="38681" hidden="1" x14ac:dyDescent="0.25"/>
    <row r="38682" hidden="1" x14ac:dyDescent="0.25"/>
    <row r="38683" hidden="1" x14ac:dyDescent="0.25"/>
    <row r="38684" hidden="1" x14ac:dyDescent="0.25"/>
    <row r="38685" hidden="1" x14ac:dyDescent="0.25"/>
    <row r="38686" hidden="1" x14ac:dyDescent="0.25"/>
    <row r="38687" hidden="1" x14ac:dyDescent="0.25"/>
    <row r="38688" hidden="1" x14ac:dyDescent="0.25"/>
    <row r="38689" hidden="1" x14ac:dyDescent="0.25"/>
    <row r="38690" hidden="1" x14ac:dyDescent="0.25"/>
    <row r="38691" hidden="1" x14ac:dyDescent="0.25"/>
    <row r="38692" hidden="1" x14ac:dyDescent="0.25"/>
    <row r="38693" hidden="1" x14ac:dyDescent="0.25"/>
    <row r="38694" hidden="1" x14ac:dyDescent="0.25"/>
    <row r="38695" hidden="1" x14ac:dyDescent="0.25"/>
    <row r="38696" hidden="1" x14ac:dyDescent="0.25"/>
    <row r="38697" hidden="1" x14ac:dyDescent="0.25"/>
    <row r="38698" hidden="1" x14ac:dyDescent="0.25"/>
    <row r="38699" hidden="1" x14ac:dyDescent="0.25"/>
    <row r="38700" hidden="1" x14ac:dyDescent="0.25"/>
    <row r="38701" hidden="1" x14ac:dyDescent="0.25"/>
    <row r="38702" hidden="1" x14ac:dyDescent="0.25"/>
    <row r="38703" hidden="1" x14ac:dyDescent="0.25"/>
    <row r="38704" hidden="1" x14ac:dyDescent="0.25"/>
    <row r="38705" hidden="1" x14ac:dyDescent="0.25"/>
    <row r="38706" hidden="1" x14ac:dyDescent="0.25"/>
    <row r="38707" hidden="1" x14ac:dyDescent="0.25"/>
    <row r="38708" hidden="1" x14ac:dyDescent="0.25"/>
    <row r="38709" hidden="1" x14ac:dyDescent="0.25"/>
    <row r="38710" hidden="1" x14ac:dyDescent="0.25"/>
    <row r="38711" hidden="1" x14ac:dyDescent="0.25"/>
    <row r="38712" hidden="1" x14ac:dyDescent="0.25"/>
    <row r="38713" hidden="1" x14ac:dyDescent="0.25"/>
    <row r="38714" hidden="1" x14ac:dyDescent="0.25"/>
    <row r="38715" hidden="1" x14ac:dyDescent="0.25"/>
    <row r="38716" hidden="1" x14ac:dyDescent="0.25"/>
    <row r="38717" hidden="1" x14ac:dyDescent="0.25"/>
    <row r="38718" hidden="1" x14ac:dyDescent="0.25"/>
    <row r="38719" hidden="1" x14ac:dyDescent="0.25"/>
    <row r="38720" hidden="1" x14ac:dyDescent="0.25"/>
    <row r="38721" hidden="1" x14ac:dyDescent="0.25"/>
    <row r="38722" hidden="1" x14ac:dyDescent="0.25"/>
    <row r="38723" hidden="1" x14ac:dyDescent="0.25"/>
    <row r="38724" hidden="1" x14ac:dyDescent="0.25"/>
    <row r="38725" hidden="1" x14ac:dyDescent="0.25"/>
    <row r="38726" hidden="1" x14ac:dyDescent="0.25"/>
    <row r="38727" hidden="1" x14ac:dyDescent="0.25"/>
    <row r="38728" hidden="1" x14ac:dyDescent="0.25"/>
    <row r="38729" hidden="1" x14ac:dyDescent="0.25"/>
    <row r="38730" hidden="1" x14ac:dyDescent="0.25"/>
    <row r="38731" hidden="1" x14ac:dyDescent="0.25"/>
    <row r="38732" hidden="1" x14ac:dyDescent="0.25"/>
    <row r="38733" hidden="1" x14ac:dyDescent="0.25"/>
    <row r="38734" hidden="1" x14ac:dyDescent="0.25"/>
    <row r="38735" hidden="1" x14ac:dyDescent="0.25"/>
    <row r="38736" hidden="1" x14ac:dyDescent="0.25"/>
    <row r="38737" hidden="1" x14ac:dyDescent="0.25"/>
    <row r="38738" hidden="1" x14ac:dyDescent="0.25"/>
    <row r="38739" hidden="1" x14ac:dyDescent="0.25"/>
    <row r="38740" hidden="1" x14ac:dyDescent="0.25"/>
    <row r="38741" hidden="1" x14ac:dyDescent="0.25"/>
    <row r="38742" hidden="1" x14ac:dyDescent="0.25"/>
    <row r="38743" hidden="1" x14ac:dyDescent="0.25"/>
    <row r="38744" hidden="1" x14ac:dyDescent="0.25"/>
    <row r="38745" hidden="1" x14ac:dyDescent="0.25"/>
    <row r="38746" hidden="1" x14ac:dyDescent="0.25"/>
    <row r="38747" hidden="1" x14ac:dyDescent="0.25"/>
    <row r="38748" hidden="1" x14ac:dyDescent="0.25"/>
    <row r="38749" hidden="1" x14ac:dyDescent="0.25"/>
    <row r="38750" hidden="1" x14ac:dyDescent="0.25"/>
    <row r="38751" hidden="1" x14ac:dyDescent="0.25"/>
    <row r="38752" hidden="1" x14ac:dyDescent="0.25"/>
    <row r="38753" hidden="1" x14ac:dyDescent="0.25"/>
    <row r="38754" hidden="1" x14ac:dyDescent="0.25"/>
    <row r="38755" hidden="1" x14ac:dyDescent="0.25"/>
    <row r="38756" hidden="1" x14ac:dyDescent="0.25"/>
    <row r="38757" hidden="1" x14ac:dyDescent="0.25"/>
    <row r="38758" hidden="1" x14ac:dyDescent="0.25"/>
    <row r="38759" hidden="1" x14ac:dyDescent="0.25"/>
    <row r="38760" hidden="1" x14ac:dyDescent="0.25"/>
    <row r="38761" hidden="1" x14ac:dyDescent="0.25"/>
    <row r="38762" hidden="1" x14ac:dyDescent="0.25"/>
    <row r="38763" hidden="1" x14ac:dyDescent="0.25"/>
    <row r="38764" hidden="1" x14ac:dyDescent="0.25"/>
    <row r="38765" hidden="1" x14ac:dyDescent="0.25"/>
    <row r="38766" hidden="1" x14ac:dyDescent="0.25"/>
    <row r="38767" hidden="1" x14ac:dyDescent="0.25"/>
    <row r="38768" hidden="1" x14ac:dyDescent="0.25"/>
    <row r="38769" hidden="1" x14ac:dyDescent="0.25"/>
    <row r="38770" hidden="1" x14ac:dyDescent="0.25"/>
    <row r="38771" hidden="1" x14ac:dyDescent="0.25"/>
    <row r="38772" hidden="1" x14ac:dyDescent="0.25"/>
    <row r="38773" hidden="1" x14ac:dyDescent="0.25"/>
    <row r="38774" hidden="1" x14ac:dyDescent="0.25"/>
    <row r="38775" hidden="1" x14ac:dyDescent="0.25"/>
    <row r="38776" hidden="1" x14ac:dyDescent="0.25"/>
    <row r="38777" hidden="1" x14ac:dyDescent="0.25"/>
    <row r="38778" hidden="1" x14ac:dyDescent="0.25"/>
    <row r="38779" hidden="1" x14ac:dyDescent="0.25"/>
    <row r="38780" hidden="1" x14ac:dyDescent="0.25"/>
    <row r="38781" hidden="1" x14ac:dyDescent="0.25"/>
    <row r="38782" hidden="1" x14ac:dyDescent="0.25"/>
    <row r="38783" hidden="1" x14ac:dyDescent="0.25"/>
    <row r="38784" hidden="1" x14ac:dyDescent="0.25"/>
    <row r="38785" hidden="1" x14ac:dyDescent="0.25"/>
    <row r="38786" hidden="1" x14ac:dyDescent="0.25"/>
    <row r="38787" hidden="1" x14ac:dyDescent="0.25"/>
    <row r="38788" hidden="1" x14ac:dyDescent="0.25"/>
    <row r="38789" hidden="1" x14ac:dyDescent="0.25"/>
    <row r="38790" hidden="1" x14ac:dyDescent="0.25"/>
    <row r="38791" hidden="1" x14ac:dyDescent="0.25"/>
    <row r="38792" hidden="1" x14ac:dyDescent="0.25"/>
    <row r="38793" hidden="1" x14ac:dyDescent="0.25"/>
    <row r="38794" hidden="1" x14ac:dyDescent="0.25"/>
    <row r="38795" hidden="1" x14ac:dyDescent="0.25"/>
    <row r="38796" hidden="1" x14ac:dyDescent="0.25"/>
    <row r="38797" hidden="1" x14ac:dyDescent="0.25"/>
    <row r="38798" hidden="1" x14ac:dyDescent="0.25"/>
    <row r="38799" hidden="1" x14ac:dyDescent="0.25"/>
    <row r="38800" hidden="1" x14ac:dyDescent="0.25"/>
    <row r="38801" hidden="1" x14ac:dyDescent="0.25"/>
    <row r="38802" hidden="1" x14ac:dyDescent="0.25"/>
    <row r="38803" hidden="1" x14ac:dyDescent="0.25"/>
    <row r="38804" hidden="1" x14ac:dyDescent="0.25"/>
    <row r="38805" hidden="1" x14ac:dyDescent="0.25"/>
    <row r="38806" hidden="1" x14ac:dyDescent="0.25"/>
    <row r="38807" hidden="1" x14ac:dyDescent="0.25"/>
    <row r="38808" hidden="1" x14ac:dyDescent="0.25"/>
    <row r="38809" hidden="1" x14ac:dyDescent="0.25"/>
    <row r="38810" hidden="1" x14ac:dyDescent="0.25"/>
    <row r="38811" hidden="1" x14ac:dyDescent="0.25"/>
    <row r="38812" hidden="1" x14ac:dyDescent="0.25"/>
    <row r="38813" hidden="1" x14ac:dyDescent="0.25"/>
    <row r="38814" hidden="1" x14ac:dyDescent="0.25"/>
    <row r="38815" hidden="1" x14ac:dyDescent="0.25"/>
    <row r="38816" hidden="1" x14ac:dyDescent="0.25"/>
    <row r="38817" hidden="1" x14ac:dyDescent="0.25"/>
    <row r="38818" hidden="1" x14ac:dyDescent="0.25"/>
    <row r="38819" hidden="1" x14ac:dyDescent="0.25"/>
    <row r="38820" hidden="1" x14ac:dyDescent="0.25"/>
    <row r="38821" hidden="1" x14ac:dyDescent="0.25"/>
    <row r="38822" hidden="1" x14ac:dyDescent="0.25"/>
    <row r="38823" hidden="1" x14ac:dyDescent="0.25"/>
    <row r="38824" hidden="1" x14ac:dyDescent="0.25"/>
    <row r="38825" hidden="1" x14ac:dyDescent="0.25"/>
    <row r="38826" hidden="1" x14ac:dyDescent="0.25"/>
    <row r="38827" hidden="1" x14ac:dyDescent="0.25"/>
    <row r="38828" hidden="1" x14ac:dyDescent="0.25"/>
    <row r="38829" hidden="1" x14ac:dyDescent="0.25"/>
    <row r="38830" hidden="1" x14ac:dyDescent="0.25"/>
    <row r="38831" hidden="1" x14ac:dyDescent="0.25"/>
    <row r="38832" hidden="1" x14ac:dyDescent="0.25"/>
    <row r="38833" hidden="1" x14ac:dyDescent="0.25"/>
    <row r="38834" hidden="1" x14ac:dyDescent="0.25"/>
    <row r="38835" hidden="1" x14ac:dyDescent="0.25"/>
    <row r="38836" hidden="1" x14ac:dyDescent="0.25"/>
    <row r="38837" hidden="1" x14ac:dyDescent="0.25"/>
    <row r="38838" hidden="1" x14ac:dyDescent="0.25"/>
    <row r="38839" hidden="1" x14ac:dyDescent="0.25"/>
    <row r="38840" hidden="1" x14ac:dyDescent="0.25"/>
    <row r="38841" hidden="1" x14ac:dyDescent="0.25"/>
    <row r="38842" hidden="1" x14ac:dyDescent="0.25"/>
    <row r="38843" hidden="1" x14ac:dyDescent="0.25"/>
    <row r="38844" hidden="1" x14ac:dyDescent="0.25"/>
    <row r="38845" hidden="1" x14ac:dyDescent="0.25"/>
    <row r="38846" hidden="1" x14ac:dyDescent="0.25"/>
    <row r="38847" hidden="1" x14ac:dyDescent="0.25"/>
    <row r="38848" hidden="1" x14ac:dyDescent="0.25"/>
    <row r="38849" hidden="1" x14ac:dyDescent="0.25"/>
    <row r="38850" hidden="1" x14ac:dyDescent="0.25"/>
    <row r="38851" hidden="1" x14ac:dyDescent="0.25"/>
    <row r="38852" hidden="1" x14ac:dyDescent="0.25"/>
    <row r="38853" hidden="1" x14ac:dyDescent="0.25"/>
    <row r="38854" hidden="1" x14ac:dyDescent="0.25"/>
    <row r="38855" hidden="1" x14ac:dyDescent="0.25"/>
    <row r="38856" hidden="1" x14ac:dyDescent="0.25"/>
    <row r="38857" hidden="1" x14ac:dyDescent="0.25"/>
    <row r="38858" hidden="1" x14ac:dyDescent="0.25"/>
    <row r="38859" hidden="1" x14ac:dyDescent="0.25"/>
    <row r="38860" hidden="1" x14ac:dyDescent="0.25"/>
    <row r="38861" hidden="1" x14ac:dyDescent="0.25"/>
    <row r="38862" ht="30" hidden="1" customHeight="1" x14ac:dyDescent="0.25"/>
    <row r="38863" hidden="1" x14ac:dyDescent="0.25"/>
    <row r="38864" hidden="1" x14ac:dyDescent="0.25"/>
    <row r="38865" hidden="1" x14ac:dyDescent="0.25"/>
    <row r="38866" hidden="1" x14ac:dyDescent="0.25"/>
    <row r="38867" hidden="1" x14ac:dyDescent="0.25"/>
    <row r="38868" hidden="1" x14ac:dyDescent="0.25"/>
    <row r="38869" hidden="1" x14ac:dyDescent="0.25"/>
    <row r="38870" hidden="1" x14ac:dyDescent="0.25"/>
    <row r="38871" hidden="1" x14ac:dyDescent="0.25"/>
    <row r="38872" hidden="1" x14ac:dyDescent="0.25"/>
    <row r="38873" hidden="1" x14ac:dyDescent="0.25"/>
    <row r="38874" hidden="1" x14ac:dyDescent="0.25"/>
    <row r="38875" hidden="1" x14ac:dyDescent="0.25"/>
    <row r="38876" hidden="1" x14ac:dyDescent="0.25"/>
    <row r="38877" hidden="1" x14ac:dyDescent="0.25"/>
    <row r="38878" hidden="1" x14ac:dyDescent="0.25"/>
    <row r="38879" hidden="1" x14ac:dyDescent="0.25"/>
    <row r="38880" hidden="1" x14ac:dyDescent="0.25"/>
    <row r="38881" hidden="1" x14ac:dyDescent="0.25"/>
    <row r="38882" hidden="1" x14ac:dyDescent="0.25"/>
    <row r="38883" hidden="1" x14ac:dyDescent="0.25"/>
    <row r="38884" hidden="1" x14ac:dyDescent="0.25"/>
    <row r="38885" hidden="1" x14ac:dyDescent="0.25"/>
    <row r="38886" hidden="1" x14ac:dyDescent="0.25"/>
    <row r="38887" hidden="1" x14ac:dyDescent="0.25"/>
    <row r="38888" hidden="1" x14ac:dyDescent="0.25"/>
    <row r="38889" hidden="1" x14ac:dyDescent="0.25"/>
    <row r="38890" hidden="1" x14ac:dyDescent="0.25"/>
    <row r="38891" hidden="1" x14ac:dyDescent="0.25"/>
    <row r="38892" hidden="1" x14ac:dyDescent="0.25"/>
    <row r="38893" hidden="1" x14ac:dyDescent="0.25"/>
    <row r="38894" hidden="1" x14ac:dyDescent="0.25"/>
    <row r="38895" hidden="1" x14ac:dyDescent="0.25"/>
    <row r="38896" hidden="1" x14ac:dyDescent="0.25"/>
    <row r="38897" hidden="1" x14ac:dyDescent="0.25"/>
    <row r="38898" hidden="1" x14ac:dyDescent="0.25"/>
    <row r="38899" hidden="1" x14ac:dyDescent="0.25"/>
    <row r="38900" hidden="1" x14ac:dyDescent="0.25"/>
    <row r="38901" hidden="1" x14ac:dyDescent="0.25"/>
    <row r="38902" hidden="1" x14ac:dyDescent="0.25"/>
    <row r="38903" hidden="1" x14ac:dyDescent="0.25"/>
    <row r="38904" hidden="1" x14ac:dyDescent="0.25"/>
    <row r="38905" hidden="1" x14ac:dyDescent="0.25"/>
    <row r="38906" hidden="1" x14ac:dyDescent="0.25"/>
    <row r="38907" hidden="1" x14ac:dyDescent="0.25"/>
    <row r="38908" hidden="1" x14ac:dyDescent="0.25"/>
    <row r="38909" hidden="1" x14ac:dyDescent="0.25"/>
    <row r="38910" hidden="1" x14ac:dyDescent="0.25"/>
    <row r="38911" hidden="1" x14ac:dyDescent="0.25"/>
    <row r="38912" hidden="1" x14ac:dyDescent="0.25"/>
    <row r="38913" hidden="1" x14ac:dyDescent="0.25"/>
    <row r="38914" hidden="1" x14ac:dyDescent="0.25"/>
    <row r="38915" hidden="1" x14ac:dyDescent="0.25"/>
    <row r="38916" hidden="1" x14ac:dyDescent="0.25"/>
    <row r="38917" hidden="1" x14ac:dyDescent="0.25"/>
    <row r="38918" hidden="1" x14ac:dyDescent="0.25"/>
    <row r="38919" hidden="1" x14ac:dyDescent="0.25"/>
    <row r="38920" hidden="1" x14ac:dyDescent="0.25"/>
    <row r="38921" hidden="1" x14ac:dyDescent="0.25"/>
    <row r="38922" hidden="1" x14ac:dyDescent="0.25"/>
    <row r="38923" hidden="1" x14ac:dyDescent="0.25"/>
    <row r="38924" hidden="1" x14ac:dyDescent="0.25"/>
    <row r="38925" hidden="1" x14ac:dyDescent="0.25"/>
    <row r="38926" hidden="1" x14ac:dyDescent="0.25"/>
    <row r="38927" hidden="1" x14ac:dyDescent="0.25"/>
    <row r="38928" hidden="1" x14ac:dyDescent="0.25"/>
    <row r="38929" hidden="1" x14ac:dyDescent="0.25"/>
    <row r="38930" hidden="1" x14ac:dyDescent="0.25"/>
    <row r="38931" hidden="1" x14ac:dyDescent="0.25"/>
    <row r="38932" hidden="1" x14ac:dyDescent="0.25"/>
    <row r="38933" hidden="1" x14ac:dyDescent="0.25"/>
    <row r="38934" hidden="1" x14ac:dyDescent="0.25"/>
    <row r="38935" hidden="1" x14ac:dyDescent="0.25"/>
    <row r="38936" hidden="1" x14ac:dyDescent="0.25"/>
    <row r="38937" hidden="1" x14ac:dyDescent="0.25"/>
    <row r="38938" hidden="1" x14ac:dyDescent="0.25"/>
    <row r="38939" hidden="1" x14ac:dyDescent="0.25"/>
    <row r="38940" hidden="1" x14ac:dyDescent="0.25"/>
    <row r="38941" hidden="1" x14ac:dyDescent="0.25"/>
    <row r="38942" hidden="1" x14ac:dyDescent="0.25"/>
    <row r="38943" hidden="1" x14ac:dyDescent="0.25"/>
    <row r="38944" hidden="1" x14ac:dyDescent="0.25"/>
    <row r="38945" hidden="1" x14ac:dyDescent="0.25"/>
    <row r="38946" hidden="1" x14ac:dyDescent="0.25"/>
    <row r="38947" hidden="1" x14ac:dyDescent="0.25"/>
    <row r="38948" hidden="1" x14ac:dyDescent="0.25"/>
    <row r="38949" hidden="1" x14ac:dyDescent="0.25"/>
    <row r="38950" hidden="1" x14ac:dyDescent="0.25"/>
    <row r="38951" hidden="1" x14ac:dyDescent="0.25"/>
    <row r="38952" hidden="1" x14ac:dyDescent="0.25"/>
    <row r="38953" hidden="1" x14ac:dyDescent="0.25"/>
    <row r="38954" hidden="1" x14ac:dyDescent="0.25"/>
    <row r="38955" hidden="1" x14ac:dyDescent="0.25"/>
    <row r="38956" hidden="1" x14ac:dyDescent="0.25"/>
    <row r="38957" hidden="1" x14ac:dyDescent="0.25"/>
    <row r="38958" hidden="1" x14ac:dyDescent="0.25"/>
    <row r="38959" hidden="1" x14ac:dyDescent="0.25"/>
    <row r="38960" hidden="1" x14ac:dyDescent="0.25"/>
    <row r="38961" hidden="1" x14ac:dyDescent="0.25"/>
    <row r="38962" hidden="1" x14ac:dyDescent="0.25"/>
    <row r="38963" hidden="1" x14ac:dyDescent="0.25"/>
    <row r="38964" hidden="1" x14ac:dyDescent="0.25"/>
    <row r="38965" hidden="1" x14ac:dyDescent="0.25"/>
    <row r="38966" hidden="1" x14ac:dyDescent="0.25"/>
    <row r="38967" hidden="1" x14ac:dyDescent="0.25"/>
    <row r="38968" hidden="1" x14ac:dyDescent="0.25"/>
    <row r="38969" hidden="1" x14ac:dyDescent="0.25"/>
    <row r="38970" hidden="1" x14ac:dyDescent="0.25"/>
    <row r="38971" hidden="1" x14ac:dyDescent="0.25"/>
    <row r="38972" hidden="1" x14ac:dyDescent="0.25"/>
    <row r="38973" hidden="1" x14ac:dyDescent="0.25"/>
    <row r="38974" hidden="1" x14ac:dyDescent="0.25"/>
    <row r="38975" hidden="1" x14ac:dyDescent="0.25"/>
    <row r="38976" hidden="1" x14ac:dyDescent="0.25"/>
    <row r="38977" hidden="1" x14ac:dyDescent="0.25"/>
    <row r="38978" hidden="1" x14ac:dyDescent="0.25"/>
    <row r="38979" hidden="1" x14ac:dyDescent="0.25"/>
    <row r="38980" hidden="1" x14ac:dyDescent="0.25"/>
    <row r="38981" hidden="1" x14ac:dyDescent="0.25"/>
    <row r="38982" hidden="1" x14ac:dyDescent="0.25"/>
    <row r="38983" hidden="1" x14ac:dyDescent="0.25"/>
    <row r="38984" hidden="1" x14ac:dyDescent="0.25"/>
    <row r="38985" hidden="1" x14ac:dyDescent="0.25"/>
    <row r="38986" hidden="1" x14ac:dyDescent="0.25"/>
    <row r="38987" hidden="1" x14ac:dyDescent="0.25"/>
    <row r="38988" hidden="1" x14ac:dyDescent="0.25"/>
    <row r="38989" hidden="1" x14ac:dyDescent="0.25"/>
    <row r="38990" hidden="1" x14ac:dyDescent="0.25"/>
    <row r="38991" hidden="1" x14ac:dyDescent="0.25"/>
    <row r="38992" hidden="1" x14ac:dyDescent="0.25"/>
    <row r="38993" hidden="1" x14ac:dyDescent="0.25"/>
    <row r="38994" hidden="1" x14ac:dyDescent="0.25"/>
    <row r="38995" hidden="1" x14ac:dyDescent="0.25"/>
    <row r="38996" hidden="1" x14ac:dyDescent="0.25"/>
    <row r="38997" hidden="1" x14ac:dyDescent="0.25"/>
    <row r="38998" hidden="1" x14ac:dyDescent="0.25"/>
    <row r="38999" hidden="1" x14ac:dyDescent="0.25"/>
    <row r="39000" hidden="1" x14ac:dyDescent="0.25"/>
    <row r="39001" hidden="1" x14ac:dyDescent="0.25"/>
    <row r="39002" hidden="1" x14ac:dyDescent="0.25"/>
    <row r="39003" hidden="1" x14ac:dyDescent="0.25"/>
    <row r="39004" hidden="1" x14ac:dyDescent="0.25"/>
    <row r="39005" hidden="1" x14ac:dyDescent="0.25"/>
    <row r="39006" hidden="1" x14ac:dyDescent="0.25"/>
    <row r="39007" hidden="1" x14ac:dyDescent="0.25"/>
    <row r="39008" hidden="1" x14ac:dyDescent="0.25"/>
    <row r="39009" hidden="1" x14ac:dyDescent="0.25"/>
    <row r="39010" hidden="1" x14ac:dyDescent="0.25"/>
    <row r="39011" hidden="1" x14ac:dyDescent="0.25"/>
    <row r="39012" hidden="1" x14ac:dyDescent="0.25"/>
    <row r="39013" hidden="1" x14ac:dyDescent="0.25"/>
    <row r="39014" hidden="1" x14ac:dyDescent="0.25"/>
    <row r="39015" hidden="1" x14ac:dyDescent="0.25"/>
    <row r="39016" hidden="1" x14ac:dyDescent="0.25"/>
    <row r="39017" hidden="1" x14ac:dyDescent="0.25"/>
    <row r="39018" hidden="1" x14ac:dyDescent="0.25"/>
    <row r="39019" hidden="1" x14ac:dyDescent="0.25"/>
    <row r="39020" hidden="1" x14ac:dyDescent="0.25"/>
    <row r="39021" hidden="1" x14ac:dyDescent="0.25"/>
    <row r="39022" hidden="1" x14ac:dyDescent="0.25"/>
    <row r="39023" hidden="1" x14ac:dyDescent="0.25"/>
    <row r="39024" hidden="1" x14ac:dyDescent="0.25"/>
    <row r="39025" hidden="1" x14ac:dyDescent="0.25"/>
    <row r="39026" hidden="1" x14ac:dyDescent="0.25"/>
    <row r="39027" hidden="1" x14ac:dyDescent="0.25"/>
    <row r="39028" hidden="1" x14ac:dyDescent="0.25"/>
    <row r="39029" hidden="1" x14ac:dyDescent="0.25"/>
    <row r="39030" hidden="1" x14ac:dyDescent="0.25"/>
    <row r="39031" hidden="1" x14ac:dyDescent="0.25"/>
    <row r="39032" hidden="1" x14ac:dyDescent="0.25"/>
    <row r="39033" hidden="1" x14ac:dyDescent="0.25"/>
    <row r="39034" hidden="1" x14ac:dyDescent="0.25"/>
    <row r="39035" hidden="1" x14ac:dyDescent="0.25"/>
    <row r="39036" hidden="1" x14ac:dyDescent="0.25"/>
    <row r="39037" hidden="1" x14ac:dyDescent="0.25"/>
    <row r="39038" hidden="1" x14ac:dyDescent="0.25"/>
    <row r="39039" hidden="1" x14ac:dyDescent="0.25"/>
    <row r="39040" hidden="1" x14ac:dyDescent="0.25"/>
    <row r="39041" hidden="1" x14ac:dyDescent="0.25"/>
    <row r="39042" hidden="1" x14ac:dyDescent="0.25"/>
    <row r="39043" hidden="1" x14ac:dyDescent="0.25"/>
    <row r="39044" hidden="1" x14ac:dyDescent="0.25"/>
    <row r="39045" hidden="1" x14ac:dyDescent="0.25"/>
    <row r="39046" hidden="1" x14ac:dyDescent="0.25"/>
    <row r="39047" hidden="1" x14ac:dyDescent="0.25"/>
    <row r="39048" hidden="1" x14ac:dyDescent="0.25"/>
    <row r="39049" hidden="1" x14ac:dyDescent="0.25"/>
    <row r="39050" hidden="1" x14ac:dyDescent="0.25"/>
    <row r="39051" hidden="1" x14ac:dyDescent="0.25"/>
    <row r="39052" hidden="1" x14ac:dyDescent="0.25"/>
    <row r="39053" hidden="1" x14ac:dyDescent="0.25"/>
    <row r="39054" hidden="1" x14ac:dyDescent="0.25"/>
    <row r="39055" hidden="1" x14ac:dyDescent="0.25"/>
    <row r="39056" hidden="1" x14ac:dyDescent="0.25"/>
    <row r="39057" hidden="1" x14ac:dyDescent="0.25"/>
    <row r="39058" hidden="1" x14ac:dyDescent="0.25"/>
    <row r="39059" hidden="1" x14ac:dyDescent="0.25"/>
    <row r="39060" hidden="1" x14ac:dyDescent="0.25"/>
    <row r="39061" hidden="1" x14ac:dyDescent="0.25"/>
    <row r="39062" hidden="1" x14ac:dyDescent="0.25"/>
    <row r="39063" hidden="1" x14ac:dyDescent="0.25"/>
    <row r="39064" hidden="1" x14ac:dyDescent="0.25"/>
    <row r="39065" hidden="1" x14ac:dyDescent="0.25"/>
    <row r="39066" hidden="1" x14ac:dyDescent="0.25"/>
    <row r="39067" hidden="1" x14ac:dyDescent="0.25"/>
    <row r="39068" hidden="1" x14ac:dyDescent="0.25"/>
    <row r="39069" hidden="1" x14ac:dyDescent="0.25"/>
    <row r="39070" hidden="1" x14ac:dyDescent="0.25"/>
    <row r="39071" hidden="1" x14ac:dyDescent="0.25"/>
    <row r="39072" hidden="1" x14ac:dyDescent="0.25"/>
    <row r="39073" hidden="1" x14ac:dyDescent="0.25"/>
    <row r="39074" hidden="1" x14ac:dyDescent="0.25"/>
    <row r="39075" hidden="1" x14ac:dyDescent="0.25"/>
    <row r="39076" hidden="1" x14ac:dyDescent="0.25"/>
    <row r="39077" hidden="1" x14ac:dyDescent="0.25"/>
    <row r="39078" hidden="1" x14ac:dyDescent="0.25"/>
    <row r="39079" hidden="1" x14ac:dyDescent="0.25"/>
    <row r="39080" hidden="1" x14ac:dyDescent="0.25"/>
    <row r="39081" hidden="1" x14ac:dyDescent="0.25"/>
    <row r="39082" hidden="1" x14ac:dyDescent="0.25"/>
    <row r="39083" hidden="1" x14ac:dyDescent="0.25"/>
    <row r="39084" hidden="1" x14ac:dyDescent="0.25"/>
    <row r="39085" hidden="1" x14ac:dyDescent="0.25"/>
    <row r="39086" hidden="1" x14ac:dyDescent="0.25"/>
    <row r="39087" hidden="1" x14ac:dyDescent="0.25"/>
    <row r="39088" hidden="1" x14ac:dyDescent="0.25"/>
    <row r="39089" hidden="1" x14ac:dyDescent="0.25"/>
    <row r="39090" hidden="1" x14ac:dyDescent="0.25"/>
    <row r="39091" hidden="1" x14ac:dyDescent="0.25"/>
    <row r="39092" hidden="1" x14ac:dyDescent="0.25"/>
    <row r="39093" hidden="1" x14ac:dyDescent="0.25"/>
    <row r="39094" hidden="1" x14ac:dyDescent="0.25"/>
    <row r="39095" hidden="1" x14ac:dyDescent="0.25"/>
    <row r="39096" hidden="1" x14ac:dyDescent="0.25"/>
    <row r="39097" hidden="1" x14ac:dyDescent="0.25"/>
    <row r="39098" hidden="1" x14ac:dyDescent="0.25"/>
    <row r="39099" hidden="1" x14ac:dyDescent="0.25"/>
    <row r="39100" hidden="1" x14ac:dyDescent="0.25"/>
    <row r="39101" hidden="1" x14ac:dyDescent="0.25"/>
    <row r="39102" hidden="1" x14ac:dyDescent="0.25"/>
    <row r="39103" hidden="1" x14ac:dyDescent="0.25"/>
    <row r="39104" hidden="1" x14ac:dyDescent="0.25"/>
    <row r="39105" hidden="1" x14ac:dyDescent="0.25"/>
    <row r="39106" hidden="1" x14ac:dyDescent="0.25"/>
    <row r="39107" hidden="1" x14ac:dyDescent="0.25"/>
    <row r="39108" hidden="1" x14ac:dyDescent="0.25"/>
    <row r="39109" hidden="1" x14ac:dyDescent="0.25"/>
    <row r="39110" hidden="1" x14ac:dyDescent="0.25"/>
    <row r="39111" hidden="1" x14ac:dyDescent="0.25"/>
    <row r="39112" hidden="1" x14ac:dyDescent="0.25"/>
    <row r="39113" hidden="1" x14ac:dyDescent="0.25"/>
    <row r="39114" hidden="1" x14ac:dyDescent="0.25"/>
    <row r="39115" hidden="1" x14ac:dyDescent="0.25"/>
    <row r="39116" hidden="1" x14ac:dyDescent="0.25"/>
    <row r="39117" hidden="1" x14ac:dyDescent="0.25"/>
    <row r="39118" hidden="1" x14ac:dyDescent="0.25"/>
    <row r="39119" hidden="1" x14ac:dyDescent="0.25"/>
    <row r="39120" hidden="1" x14ac:dyDescent="0.25"/>
    <row r="39121" hidden="1" x14ac:dyDescent="0.25"/>
    <row r="39122" hidden="1" x14ac:dyDescent="0.25"/>
    <row r="39123" hidden="1" x14ac:dyDescent="0.25"/>
    <row r="39124" hidden="1" x14ac:dyDescent="0.25"/>
    <row r="39125" hidden="1" x14ac:dyDescent="0.25"/>
    <row r="39126" hidden="1" x14ac:dyDescent="0.25"/>
    <row r="39127" hidden="1" x14ac:dyDescent="0.25"/>
    <row r="39128" hidden="1" x14ac:dyDescent="0.25"/>
    <row r="39129" hidden="1" x14ac:dyDescent="0.25"/>
    <row r="39130" hidden="1" x14ac:dyDescent="0.25"/>
    <row r="39131" hidden="1" x14ac:dyDescent="0.25"/>
    <row r="39132" hidden="1" x14ac:dyDescent="0.25"/>
    <row r="39133" hidden="1" x14ac:dyDescent="0.25"/>
    <row r="39134" ht="30" hidden="1" customHeight="1" x14ac:dyDescent="0.25"/>
    <row r="39135" hidden="1" x14ac:dyDescent="0.25"/>
    <row r="39136" hidden="1" x14ac:dyDescent="0.25"/>
    <row r="39137" hidden="1" x14ac:dyDescent="0.25"/>
    <row r="39138" hidden="1" x14ac:dyDescent="0.25"/>
    <row r="39139" hidden="1" x14ac:dyDescent="0.25"/>
    <row r="39140" hidden="1" x14ac:dyDescent="0.25"/>
    <row r="39141" hidden="1" x14ac:dyDescent="0.25"/>
    <row r="39142" hidden="1" x14ac:dyDescent="0.25"/>
    <row r="39143" hidden="1" x14ac:dyDescent="0.25"/>
    <row r="39144" hidden="1" x14ac:dyDescent="0.25"/>
    <row r="39145" hidden="1" x14ac:dyDescent="0.25"/>
    <row r="39146" hidden="1" x14ac:dyDescent="0.25"/>
    <row r="39147" hidden="1" x14ac:dyDescent="0.25"/>
    <row r="39148" hidden="1" x14ac:dyDescent="0.25"/>
    <row r="39149" hidden="1" x14ac:dyDescent="0.25"/>
    <row r="39150" hidden="1" x14ac:dyDescent="0.25"/>
    <row r="39151" hidden="1" x14ac:dyDescent="0.25"/>
    <row r="39152" hidden="1" x14ac:dyDescent="0.25"/>
    <row r="39153" hidden="1" x14ac:dyDescent="0.25"/>
    <row r="39154" hidden="1" x14ac:dyDescent="0.25"/>
    <row r="39155" hidden="1" x14ac:dyDescent="0.25"/>
    <row r="39156" hidden="1" x14ac:dyDescent="0.25"/>
    <row r="39157" hidden="1" x14ac:dyDescent="0.25"/>
    <row r="39158" hidden="1" x14ac:dyDescent="0.25"/>
    <row r="39159" hidden="1" x14ac:dyDescent="0.25"/>
    <row r="39160" hidden="1" x14ac:dyDescent="0.25"/>
    <row r="39161" hidden="1" x14ac:dyDescent="0.25"/>
    <row r="39162" hidden="1" x14ac:dyDescent="0.25"/>
    <row r="39163" hidden="1" x14ac:dyDescent="0.25"/>
    <row r="39164" hidden="1" x14ac:dyDescent="0.25"/>
    <row r="39165" hidden="1" x14ac:dyDescent="0.25"/>
    <row r="39166" hidden="1" x14ac:dyDescent="0.25"/>
    <row r="39167" hidden="1" x14ac:dyDescent="0.25"/>
    <row r="39168" hidden="1" x14ac:dyDescent="0.25"/>
    <row r="39169" hidden="1" x14ac:dyDescent="0.25"/>
    <row r="39170" hidden="1" x14ac:dyDescent="0.25"/>
    <row r="39171" hidden="1" x14ac:dyDescent="0.25"/>
    <row r="39172" hidden="1" x14ac:dyDescent="0.25"/>
    <row r="39173" hidden="1" x14ac:dyDescent="0.25"/>
    <row r="39174" hidden="1" x14ac:dyDescent="0.25"/>
    <row r="39175" hidden="1" x14ac:dyDescent="0.25"/>
    <row r="39176" hidden="1" x14ac:dyDescent="0.25"/>
    <row r="39177" hidden="1" x14ac:dyDescent="0.25"/>
    <row r="39178" hidden="1" x14ac:dyDescent="0.25"/>
    <row r="39179" hidden="1" x14ac:dyDescent="0.25"/>
    <row r="39180" hidden="1" x14ac:dyDescent="0.25"/>
    <row r="39181" hidden="1" x14ac:dyDescent="0.25"/>
    <row r="39182" hidden="1" x14ac:dyDescent="0.25"/>
    <row r="39183" hidden="1" x14ac:dyDescent="0.25"/>
    <row r="39184" hidden="1" x14ac:dyDescent="0.25"/>
    <row r="39185" hidden="1" x14ac:dyDescent="0.25"/>
    <row r="39186" hidden="1" x14ac:dyDescent="0.25"/>
    <row r="39187" hidden="1" x14ac:dyDescent="0.25"/>
    <row r="39188" hidden="1" x14ac:dyDescent="0.25"/>
    <row r="39189" hidden="1" x14ac:dyDescent="0.25"/>
    <row r="39190" hidden="1" x14ac:dyDescent="0.25"/>
    <row r="39191" hidden="1" x14ac:dyDescent="0.25"/>
    <row r="39192" hidden="1" x14ac:dyDescent="0.25"/>
    <row r="39193" hidden="1" x14ac:dyDescent="0.25"/>
    <row r="39194" hidden="1" x14ac:dyDescent="0.25"/>
    <row r="39195" hidden="1" x14ac:dyDescent="0.25"/>
    <row r="39196" hidden="1" x14ac:dyDescent="0.25"/>
    <row r="39197" hidden="1" x14ac:dyDescent="0.25"/>
    <row r="39198" hidden="1" x14ac:dyDescent="0.25"/>
    <row r="39199" hidden="1" x14ac:dyDescent="0.25"/>
    <row r="39200" hidden="1" x14ac:dyDescent="0.25"/>
    <row r="39201" hidden="1" x14ac:dyDescent="0.25"/>
    <row r="39202" hidden="1" x14ac:dyDescent="0.25"/>
    <row r="39203" hidden="1" x14ac:dyDescent="0.25"/>
    <row r="39204" hidden="1" x14ac:dyDescent="0.25"/>
    <row r="39205" hidden="1" x14ac:dyDescent="0.25"/>
    <row r="39206" hidden="1" x14ac:dyDescent="0.25"/>
    <row r="39207" hidden="1" x14ac:dyDescent="0.25"/>
    <row r="39208" hidden="1" x14ac:dyDescent="0.25"/>
    <row r="39209" hidden="1" x14ac:dyDescent="0.25"/>
    <row r="39210" hidden="1" x14ac:dyDescent="0.25"/>
    <row r="39211" hidden="1" x14ac:dyDescent="0.25"/>
    <row r="39212" hidden="1" x14ac:dyDescent="0.25"/>
    <row r="39213" hidden="1" x14ac:dyDescent="0.25"/>
    <row r="39214" hidden="1" x14ac:dyDescent="0.25"/>
    <row r="39215" hidden="1" x14ac:dyDescent="0.25"/>
    <row r="39216" hidden="1" x14ac:dyDescent="0.25"/>
    <row r="39217" hidden="1" x14ac:dyDescent="0.25"/>
    <row r="39218" hidden="1" x14ac:dyDescent="0.25"/>
    <row r="39219" hidden="1" x14ac:dyDescent="0.25"/>
    <row r="39220" hidden="1" x14ac:dyDescent="0.25"/>
    <row r="39221" hidden="1" x14ac:dyDescent="0.25"/>
    <row r="39222" hidden="1" x14ac:dyDescent="0.25"/>
    <row r="39223" hidden="1" x14ac:dyDescent="0.25"/>
    <row r="39224" hidden="1" x14ac:dyDescent="0.25"/>
    <row r="39225" hidden="1" x14ac:dyDescent="0.25"/>
    <row r="39226" hidden="1" x14ac:dyDescent="0.25"/>
    <row r="39227" hidden="1" x14ac:dyDescent="0.25"/>
    <row r="39228" hidden="1" x14ac:dyDescent="0.25"/>
    <row r="39229" hidden="1" x14ac:dyDescent="0.25"/>
    <row r="39230" hidden="1" x14ac:dyDescent="0.25"/>
    <row r="39231" hidden="1" x14ac:dyDescent="0.25"/>
    <row r="39232" hidden="1" x14ac:dyDescent="0.25"/>
    <row r="39233" hidden="1" x14ac:dyDescent="0.25"/>
    <row r="39234" hidden="1" x14ac:dyDescent="0.25"/>
    <row r="39235" hidden="1" x14ac:dyDescent="0.25"/>
    <row r="39236" hidden="1" x14ac:dyDescent="0.25"/>
    <row r="39237" hidden="1" x14ac:dyDescent="0.25"/>
    <row r="39238" hidden="1" x14ac:dyDescent="0.25"/>
    <row r="39239" hidden="1" x14ac:dyDescent="0.25"/>
    <row r="39240" hidden="1" x14ac:dyDescent="0.25"/>
    <row r="39241" hidden="1" x14ac:dyDescent="0.25"/>
    <row r="39242" hidden="1" x14ac:dyDescent="0.25"/>
    <row r="39243" hidden="1" x14ac:dyDescent="0.25"/>
    <row r="39244" hidden="1" x14ac:dyDescent="0.25"/>
    <row r="39245" hidden="1" x14ac:dyDescent="0.25"/>
    <row r="39246" hidden="1" x14ac:dyDescent="0.25"/>
    <row r="39247" hidden="1" x14ac:dyDescent="0.25"/>
    <row r="39248" hidden="1" x14ac:dyDescent="0.25"/>
    <row r="39249" hidden="1" x14ac:dyDescent="0.25"/>
    <row r="39250" hidden="1" x14ac:dyDescent="0.25"/>
    <row r="39251" hidden="1" x14ac:dyDescent="0.25"/>
    <row r="39252" hidden="1" x14ac:dyDescent="0.25"/>
    <row r="39253" hidden="1" x14ac:dyDescent="0.25"/>
    <row r="39254" hidden="1" x14ac:dyDescent="0.25"/>
    <row r="39255" hidden="1" x14ac:dyDescent="0.25"/>
    <row r="39256" hidden="1" x14ac:dyDescent="0.25"/>
    <row r="39257" hidden="1" x14ac:dyDescent="0.25"/>
    <row r="39258" hidden="1" x14ac:dyDescent="0.25"/>
    <row r="39259" hidden="1" x14ac:dyDescent="0.25"/>
    <row r="39260" hidden="1" x14ac:dyDescent="0.25"/>
    <row r="39261" hidden="1" x14ac:dyDescent="0.25"/>
    <row r="39262" hidden="1" x14ac:dyDescent="0.25"/>
    <row r="39263" hidden="1" x14ac:dyDescent="0.25"/>
    <row r="39264" hidden="1" x14ac:dyDescent="0.25"/>
    <row r="39265" hidden="1" x14ac:dyDescent="0.25"/>
    <row r="39266" hidden="1" x14ac:dyDescent="0.25"/>
    <row r="39267" hidden="1" x14ac:dyDescent="0.25"/>
    <row r="39268" hidden="1" x14ac:dyDescent="0.25"/>
    <row r="39269" hidden="1" x14ac:dyDescent="0.25"/>
    <row r="39270" hidden="1" x14ac:dyDescent="0.25"/>
    <row r="39271" hidden="1" x14ac:dyDescent="0.25"/>
    <row r="39272" hidden="1" x14ac:dyDescent="0.25"/>
    <row r="39273" hidden="1" x14ac:dyDescent="0.25"/>
    <row r="39274" hidden="1" x14ac:dyDescent="0.25"/>
    <row r="39275" hidden="1" x14ac:dyDescent="0.25"/>
    <row r="39276" hidden="1" x14ac:dyDescent="0.25"/>
    <row r="39277" hidden="1" x14ac:dyDescent="0.25"/>
    <row r="39278" hidden="1" x14ac:dyDescent="0.25"/>
    <row r="39279" hidden="1" x14ac:dyDescent="0.25"/>
    <row r="39280" hidden="1" x14ac:dyDescent="0.25"/>
    <row r="39281" hidden="1" x14ac:dyDescent="0.25"/>
    <row r="39282" hidden="1" x14ac:dyDescent="0.25"/>
    <row r="39283" hidden="1" x14ac:dyDescent="0.25"/>
    <row r="39284" hidden="1" x14ac:dyDescent="0.25"/>
    <row r="39285" hidden="1" x14ac:dyDescent="0.25"/>
    <row r="39286" hidden="1" x14ac:dyDescent="0.25"/>
    <row r="39287" hidden="1" x14ac:dyDescent="0.25"/>
    <row r="39288" hidden="1" x14ac:dyDescent="0.25"/>
    <row r="39289" hidden="1" x14ac:dyDescent="0.25"/>
    <row r="39290" hidden="1" x14ac:dyDescent="0.25"/>
    <row r="39291" hidden="1" x14ac:dyDescent="0.25"/>
    <row r="39292" hidden="1" x14ac:dyDescent="0.25"/>
    <row r="39293" hidden="1" x14ac:dyDescent="0.25"/>
    <row r="39294" hidden="1" x14ac:dyDescent="0.25"/>
    <row r="39295" hidden="1" x14ac:dyDescent="0.25"/>
    <row r="39296" hidden="1" x14ac:dyDescent="0.25"/>
    <row r="39297" hidden="1" x14ac:dyDescent="0.25"/>
    <row r="39298" hidden="1" x14ac:dyDescent="0.25"/>
    <row r="39299" hidden="1" x14ac:dyDescent="0.25"/>
    <row r="39300" hidden="1" x14ac:dyDescent="0.25"/>
    <row r="39301" hidden="1" x14ac:dyDescent="0.25"/>
    <row r="39302" hidden="1" x14ac:dyDescent="0.25"/>
    <row r="39303" hidden="1" x14ac:dyDescent="0.25"/>
    <row r="39304" hidden="1" x14ac:dyDescent="0.25"/>
    <row r="39305" hidden="1" x14ac:dyDescent="0.25"/>
    <row r="39306" hidden="1" x14ac:dyDescent="0.25"/>
    <row r="39307" hidden="1" x14ac:dyDescent="0.25"/>
    <row r="39308" hidden="1" x14ac:dyDescent="0.25"/>
    <row r="39309" hidden="1" x14ac:dyDescent="0.25"/>
    <row r="39310" hidden="1" x14ac:dyDescent="0.25"/>
    <row r="39311" hidden="1" x14ac:dyDescent="0.25"/>
    <row r="39312" hidden="1" x14ac:dyDescent="0.25"/>
    <row r="39313" hidden="1" x14ac:dyDescent="0.25"/>
    <row r="39314" hidden="1" x14ac:dyDescent="0.25"/>
    <row r="39315" hidden="1" x14ac:dyDescent="0.25"/>
    <row r="39316" hidden="1" x14ac:dyDescent="0.25"/>
    <row r="39317" hidden="1" x14ac:dyDescent="0.25"/>
    <row r="39318" hidden="1" x14ac:dyDescent="0.25"/>
    <row r="39319" hidden="1" x14ac:dyDescent="0.25"/>
    <row r="39320" hidden="1" x14ac:dyDescent="0.25"/>
    <row r="39321" hidden="1" x14ac:dyDescent="0.25"/>
    <row r="39322" hidden="1" x14ac:dyDescent="0.25"/>
    <row r="39323" hidden="1" x14ac:dyDescent="0.25"/>
    <row r="39324" hidden="1" x14ac:dyDescent="0.25"/>
    <row r="39325" hidden="1" x14ac:dyDescent="0.25"/>
    <row r="39326" hidden="1" x14ac:dyDescent="0.25"/>
    <row r="39327" hidden="1" x14ac:dyDescent="0.25"/>
    <row r="39328" hidden="1" x14ac:dyDescent="0.25"/>
    <row r="39329" hidden="1" x14ac:dyDescent="0.25"/>
    <row r="39330" hidden="1" x14ac:dyDescent="0.25"/>
    <row r="39331" hidden="1" x14ac:dyDescent="0.25"/>
    <row r="39332" hidden="1" x14ac:dyDescent="0.25"/>
    <row r="39333" hidden="1" x14ac:dyDescent="0.25"/>
    <row r="39334" hidden="1" x14ac:dyDescent="0.25"/>
    <row r="39335" hidden="1" x14ac:dyDescent="0.25"/>
    <row r="39336" hidden="1" x14ac:dyDescent="0.25"/>
    <row r="39337" hidden="1" x14ac:dyDescent="0.25"/>
    <row r="39338" hidden="1" x14ac:dyDescent="0.25"/>
    <row r="39339" hidden="1" x14ac:dyDescent="0.25"/>
    <row r="39340" hidden="1" x14ac:dyDescent="0.25"/>
    <row r="39341" hidden="1" x14ac:dyDescent="0.25"/>
    <row r="39342" hidden="1" x14ac:dyDescent="0.25"/>
    <row r="39343" hidden="1" x14ac:dyDescent="0.25"/>
    <row r="39344" hidden="1" x14ac:dyDescent="0.25"/>
    <row r="39345" hidden="1" x14ac:dyDescent="0.25"/>
    <row r="39346" hidden="1" x14ac:dyDescent="0.25"/>
    <row r="39347" hidden="1" x14ac:dyDescent="0.25"/>
    <row r="39348" hidden="1" x14ac:dyDescent="0.25"/>
    <row r="39349" hidden="1" x14ac:dyDescent="0.25"/>
    <row r="39350" hidden="1" x14ac:dyDescent="0.25"/>
    <row r="39351" hidden="1" x14ac:dyDescent="0.25"/>
    <row r="39352" hidden="1" x14ac:dyDescent="0.25"/>
    <row r="39353" hidden="1" x14ac:dyDescent="0.25"/>
    <row r="39354" hidden="1" x14ac:dyDescent="0.25"/>
    <row r="39355" hidden="1" x14ac:dyDescent="0.25"/>
    <row r="39356" hidden="1" x14ac:dyDescent="0.25"/>
    <row r="39357" hidden="1" x14ac:dyDescent="0.25"/>
    <row r="39358" hidden="1" x14ac:dyDescent="0.25"/>
    <row r="39359" hidden="1" x14ac:dyDescent="0.25"/>
    <row r="39360" hidden="1" x14ac:dyDescent="0.25"/>
    <row r="39361" hidden="1" x14ac:dyDescent="0.25"/>
    <row r="39362" hidden="1" x14ac:dyDescent="0.25"/>
    <row r="39363" hidden="1" x14ac:dyDescent="0.25"/>
    <row r="39364" hidden="1" x14ac:dyDescent="0.25"/>
    <row r="39365" hidden="1" x14ac:dyDescent="0.25"/>
    <row r="39366" hidden="1" x14ac:dyDescent="0.25"/>
    <row r="39367" hidden="1" x14ac:dyDescent="0.25"/>
    <row r="39368" hidden="1" x14ac:dyDescent="0.25"/>
    <row r="39369" hidden="1" x14ac:dyDescent="0.25"/>
    <row r="39370" hidden="1" x14ac:dyDescent="0.25"/>
    <row r="39371" hidden="1" x14ac:dyDescent="0.25"/>
    <row r="39372" hidden="1" x14ac:dyDescent="0.25"/>
    <row r="39373" hidden="1" x14ac:dyDescent="0.25"/>
    <row r="39374" hidden="1" x14ac:dyDescent="0.25"/>
    <row r="39375" hidden="1" x14ac:dyDescent="0.25"/>
    <row r="39376" hidden="1" x14ac:dyDescent="0.25"/>
    <row r="39377" hidden="1" x14ac:dyDescent="0.25"/>
    <row r="39378" hidden="1" x14ac:dyDescent="0.25"/>
    <row r="39379" hidden="1" x14ac:dyDescent="0.25"/>
    <row r="39380" hidden="1" x14ac:dyDescent="0.25"/>
    <row r="39381" hidden="1" x14ac:dyDescent="0.25"/>
    <row r="39382" hidden="1" x14ac:dyDescent="0.25"/>
    <row r="39383" hidden="1" x14ac:dyDescent="0.25"/>
    <row r="39384" hidden="1" x14ac:dyDescent="0.25"/>
    <row r="39385" hidden="1" x14ac:dyDescent="0.25"/>
    <row r="39386" hidden="1" x14ac:dyDescent="0.25"/>
    <row r="39387" hidden="1" x14ac:dyDescent="0.25"/>
    <row r="39388" hidden="1" x14ac:dyDescent="0.25"/>
    <row r="39389" hidden="1" x14ac:dyDescent="0.25"/>
    <row r="39390" hidden="1" x14ac:dyDescent="0.25"/>
    <row r="39391" hidden="1" x14ac:dyDescent="0.25"/>
    <row r="39392" hidden="1" x14ac:dyDescent="0.25"/>
    <row r="39393" hidden="1" x14ac:dyDescent="0.25"/>
    <row r="39394" hidden="1" x14ac:dyDescent="0.25"/>
    <row r="39395" hidden="1" x14ac:dyDescent="0.25"/>
    <row r="39396" hidden="1" x14ac:dyDescent="0.25"/>
    <row r="39397" hidden="1" x14ac:dyDescent="0.25"/>
    <row r="39398" hidden="1" x14ac:dyDescent="0.25"/>
    <row r="39399" hidden="1" x14ac:dyDescent="0.25"/>
    <row r="39400" hidden="1" x14ac:dyDescent="0.25"/>
    <row r="39401" hidden="1" x14ac:dyDescent="0.25"/>
    <row r="39402" hidden="1" x14ac:dyDescent="0.25"/>
    <row r="39403" hidden="1" x14ac:dyDescent="0.25"/>
    <row r="39404" hidden="1" x14ac:dyDescent="0.25"/>
    <row r="39405" hidden="1" x14ac:dyDescent="0.25"/>
    <row r="39406" hidden="1" x14ac:dyDescent="0.25"/>
    <row r="39407" hidden="1" x14ac:dyDescent="0.25"/>
    <row r="39408" hidden="1" x14ac:dyDescent="0.25"/>
    <row r="39409" hidden="1" x14ac:dyDescent="0.25"/>
    <row r="39410" hidden="1" x14ac:dyDescent="0.25"/>
    <row r="39411" hidden="1" x14ac:dyDescent="0.25"/>
    <row r="39412" hidden="1" x14ac:dyDescent="0.25"/>
    <row r="39413" hidden="1" x14ac:dyDescent="0.25"/>
    <row r="39414" hidden="1" x14ac:dyDescent="0.25"/>
    <row r="39415" hidden="1" x14ac:dyDescent="0.25"/>
    <row r="39416" hidden="1" x14ac:dyDescent="0.25"/>
    <row r="39417" hidden="1" x14ac:dyDescent="0.25"/>
    <row r="39418" hidden="1" x14ac:dyDescent="0.25"/>
    <row r="39419" hidden="1" x14ac:dyDescent="0.25"/>
    <row r="39420" hidden="1" x14ac:dyDescent="0.25"/>
    <row r="39421" hidden="1" x14ac:dyDescent="0.25"/>
    <row r="39422" hidden="1" x14ac:dyDescent="0.25"/>
    <row r="39423" hidden="1" x14ac:dyDescent="0.25"/>
    <row r="39424" hidden="1" x14ac:dyDescent="0.25"/>
    <row r="39425" hidden="1" x14ac:dyDescent="0.25"/>
    <row r="39426" hidden="1" x14ac:dyDescent="0.25"/>
    <row r="39427" hidden="1" x14ac:dyDescent="0.25"/>
    <row r="39428" hidden="1" x14ac:dyDescent="0.25"/>
    <row r="39429" hidden="1" x14ac:dyDescent="0.25"/>
    <row r="39430" hidden="1" x14ac:dyDescent="0.25"/>
    <row r="39431" hidden="1" x14ac:dyDescent="0.25"/>
    <row r="39432" hidden="1" x14ac:dyDescent="0.25"/>
    <row r="39433" hidden="1" x14ac:dyDescent="0.25"/>
    <row r="39434" hidden="1" x14ac:dyDescent="0.25"/>
    <row r="39435" hidden="1" x14ac:dyDescent="0.25"/>
    <row r="39436" hidden="1" x14ac:dyDescent="0.25"/>
    <row r="39437" hidden="1" x14ac:dyDescent="0.25"/>
    <row r="39438" hidden="1" x14ac:dyDescent="0.25"/>
    <row r="39439" hidden="1" x14ac:dyDescent="0.25"/>
    <row r="39440" hidden="1" x14ac:dyDescent="0.25"/>
    <row r="39441" hidden="1" x14ac:dyDescent="0.25"/>
    <row r="39442" hidden="1" x14ac:dyDescent="0.25"/>
    <row r="39443" hidden="1" x14ac:dyDescent="0.25"/>
    <row r="39444" hidden="1" x14ac:dyDescent="0.25"/>
    <row r="39445" hidden="1" x14ac:dyDescent="0.25"/>
    <row r="39446" hidden="1" x14ac:dyDescent="0.25"/>
    <row r="39447" hidden="1" x14ac:dyDescent="0.25"/>
    <row r="39448" hidden="1" x14ac:dyDescent="0.25"/>
    <row r="39449" hidden="1" x14ac:dyDescent="0.25"/>
    <row r="39450" hidden="1" x14ac:dyDescent="0.25"/>
    <row r="39451" hidden="1" x14ac:dyDescent="0.25"/>
    <row r="39452" hidden="1" x14ac:dyDescent="0.25"/>
    <row r="39453" hidden="1" x14ac:dyDescent="0.25"/>
    <row r="39454" hidden="1" x14ac:dyDescent="0.25"/>
    <row r="39455" hidden="1" x14ac:dyDescent="0.25"/>
    <row r="39456" hidden="1" x14ac:dyDescent="0.25"/>
    <row r="39457" hidden="1" x14ac:dyDescent="0.25"/>
    <row r="39458" hidden="1" x14ac:dyDescent="0.25"/>
    <row r="39459" hidden="1" x14ac:dyDescent="0.25"/>
    <row r="39460" hidden="1" x14ac:dyDescent="0.25"/>
    <row r="39461" hidden="1" x14ac:dyDescent="0.25"/>
    <row r="39462" hidden="1" x14ac:dyDescent="0.25"/>
    <row r="39463" hidden="1" x14ac:dyDescent="0.25"/>
    <row r="39464" hidden="1" x14ac:dyDescent="0.25"/>
    <row r="39465" hidden="1" x14ac:dyDescent="0.25"/>
    <row r="39466" hidden="1" x14ac:dyDescent="0.25"/>
    <row r="39467" hidden="1" x14ac:dyDescent="0.25"/>
    <row r="39468" hidden="1" x14ac:dyDescent="0.25"/>
    <row r="39469" hidden="1" x14ac:dyDescent="0.25"/>
    <row r="39470" hidden="1" x14ac:dyDescent="0.25"/>
    <row r="39471" hidden="1" x14ac:dyDescent="0.25"/>
    <row r="39472" hidden="1" x14ac:dyDescent="0.25"/>
    <row r="39473" hidden="1" x14ac:dyDescent="0.25"/>
    <row r="39474" hidden="1" x14ac:dyDescent="0.25"/>
    <row r="39475" hidden="1" x14ac:dyDescent="0.25"/>
    <row r="39476" hidden="1" x14ac:dyDescent="0.25"/>
    <row r="39477" hidden="1" x14ac:dyDescent="0.25"/>
    <row r="39478" hidden="1" x14ac:dyDescent="0.25"/>
    <row r="39479" hidden="1" x14ac:dyDescent="0.25"/>
    <row r="39480" hidden="1" x14ac:dyDescent="0.25"/>
    <row r="39481" hidden="1" x14ac:dyDescent="0.25"/>
    <row r="39482" hidden="1" x14ac:dyDescent="0.25"/>
    <row r="39483" hidden="1" x14ac:dyDescent="0.25"/>
    <row r="39484" hidden="1" x14ac:dyDescent="0.25"/>
    <row r="39485" hidden="1" x14ac:dyDescent="0.25"/>
    <row r="39486" hidden="1" x14ac:dyDescent="0.25"/>
    <row r="39487" hidden="1" x14ac:dyDescent="0.25"/>
    <row r="39488" hidden="1" x14ac:dyDescent="0.25"/>
    <row r="39489" hidden="1" x14ac:dyDescent="0.25"/>
    <row r="39490" hidden="1" x14ac:dyDescent="0.25"/>
    <row r="39491" hidden="1" x14ac:dyDescent="0.25"/>
    <row r="39492" hidden="1" x14ac:dyDescent="0.25"/>
    <row r="39493" hidden="1" x14ac:dyDescent="0.25"/>
    <row r="39494" hidden="1" x14ac:dyDescent="0.25"/>
    <row r="39495" hidden="1" x14ac:dyDescent="0.25"/>
    <row r="39496" hidden="1" x14ac:dyDescent="0.25"/>
    <row r="39497" hidden="1" x14ac:dyDescent="0.25"/>
    <row r="39498" hidden="1" x14ac:dyDescent="0.25"/>
    <row r="39499" hidden="1" x14ac:dyDescent="0.25"/>
    <row r="39500" hidden="1" x14ac:dyDescent="0.25"/>
    <row r="39501" hidden="1" x14ac:dyDescent="0.25"/>
    <row r="39502" hidden="1" x14ac:dyDescent="0.25"/>
    <row r="39503" ht="30" hidden="1" customHeight="1" x14ac:dyDescent="0.25"/>
    <row r="39504" hidden="1" x14ac:dyDescent="0.25"/>
    <row r="39505" hidden="1" x14ac:dyDescent="0.25"/>
    <row r="39506" hidden="1" x14ac:dyDescent="0.25"/>
    <row r="39507" hidden="1" x14ac:dyDescent="0.25"/>
    <row r="39508" hidden="1" x14ac:dyDescent="0.25"/>
    <row r="39509" hidden="1" x14ac:dyDescent="0.25"/>
    <row r="39510" hidden="1" x14ac:dyDescent="0.25"/>
    <row r="39511" hidden="1" x14ac:dyDescent="0.25"/>
    <row r="39512" hidden="1" x14ac:dyDescent="0.25"/>
    <row r="39513" hidden="1" x14ac:dyDescent="0.25"/>
    <row r="39514" hidden="1" x14ac:dyDescent="0.25"/>
    <row r="39515" hidden="1" x14ac:dyDescent="0.25"/>
    <row r="39516" hidden="1" x14ac:dyDescent="0.25"/>
    <row r="39517" hidden="1" x14ac:dyDescent="0.25"/>
    <row r="39518" hidden="1" x14ac:dyDescent="0.25"/>
    <row r="39519" hidden="1" x14ac:dyDescent="0.25"/>
    <row r="39520" hidden="1" x14ac:dyDescent="0.25"/>
    <row r="39521" hidden="1" x14ac:dyDescent="0.25"/>
    <row r="39522" hidden="1" x14ac:dyDescent="0.25"/>
    <row r="39523" hidden="1" x14ac:dyDescent="0.25"/>
    <row r="39524" hidden="1" x14ac:dyDescent="0.25"/>
    <row r="39525" hidden="1" x14ac:dyDescent="0.25"/>
    <row r="39526" hidden="1" x14ac:dyDescent="0.25"/>
    <row r="39527" hidden="1" x14ac:dyDescent="0.25"/>
    <row r="39528" hidden="1" x14ac:dyDescent="0.25"/>
    <row r="39529" hidden="1" x14ac:dyDescent="0.25"/>
    <row r="39530" hidden="1" x14ac:dyDescent="0.25"/>
    <row r="39531" hidden="1" x14ac:dyDescent="0.25"/>
    <row r="39532" hidden="1" x14ac:dyDescent="0.25"/>
    <row r="39533" hidden="1" x14ac:dyDescent="0.25"/>
    <row r="39534" hidden="1" x14ac:dyDescent="0.25"/>
    <row r="39535" hidden="1" x14ac:dyDescent="0.25"/>
    <row r="39536" hidden="1" x14ac:dyDescent="0.25"/>
    <row r="39537" hidden="1" x14ac:dyDescent="0.25"/>
    <row r="39538" hidden="1" x14ac:dyDescent="0.25"/>
    <row r="39539" hidden="1" x14ac:dyDescent="0.25"/>
    <row r="39540" hidden="1" x14ac:dyDescent="0.25"/>
    <row r="39541" hidden="1" x14ac:dyDescent="0.25"/>
    <row r="39542" hidden="1" x14ac:dyDescent="0.25"/>
    <row r="39543" hidden="1" x14ac:dyDescent="0.25"/>
    <row r="39544" hidden="1" x14ac:dyDescent="0.25"/>
    <row r="39545" hidden="1" x14ac:dyDescent="0.25"/>
    <row r="39546" hidden="1" x14ac:dyDescent="0.25"/>
    <row r="39547" hidden="1" x14ac:dyDescent="0.25"/>
    <row r="39548" hidden="1" x14ac:dyDescent="0.25"/>
    <row r="39549" hidden="1" x14ac:dyDescent="0.25"/>
    <row r="39550" hidden="1" x14ac:dyDescent="0.25"/>
    <row r="39551" hidden="1" x14ac:dyDescent="0.25"/>
    <row r="39552" hidden="1" x14ac:dyDescent="0.25"/>
    <row r="39553" hidden="1" x14ac:dyDescent="0.25"/>
    <row r="39554" hidden="1" x14ac:dyDescent="0.25"/>
    <row r="39555" hidden="1" x14ac:dyDescent="0.25"/>
    <row r="39556" hidden="1" x14ac:dyDescent="0.25"/>
    <row r="39557" hidden="1" x14ac:dyDescent="0.25"/>
    <row r="39558" hidden="1" x14ac:dyDescent="0.25"/>
    <row r="39559" hidden="1" x14ac:dyDescent="0.25"/>
    <row r="39560" hidden="1" x14ac:dyDescent="0.25"/>
    <row r="39561" hidden="1" x14ac:dyDescent="0.25"/>
    <row r="39562" hidden="1" x14ac:dyDescent="0.25"/>
    <row r="39563" hidden="1" x14ac:dyDescent="0.25"/>
    <row r="39564" hidden="1" x14ac:dyDescent="0.25"/>
    <row r="39565" hidden="1" x14ac:dyDescent="0.25"/>
    <row r="39566" hidden="1" x14ac:dyDescent="0.25"/>
    <row r="39567" hidden="1" x14ac:dyDescent="0.25"/>
    <row r="39568" hidden="1" x14ac:dyDescent="0.25"/>
    <row r="39569" hidden="1" x14ac:dyDescent="0.25"/>
    <row r="39570" hidden="1" x14ac:dyDescent="0.25"/>
    <row r="39571" hidden="1" x14ac:dyDescent="0.25"/>
    <row r="39572" hidden="1" x14ac:dyDescent="0.25"/>
    <row r="39573" hidden="1" x14ac:dyDescent="0.25"/>
    <row r="39574" hidden="1" x14ac:dyDescent="0.25"/>
    <row r="39575" hidden="1" x14ac:dyDescent="0.25"/>
    <row r="39576" hidden="1" x14ac:dyDescent="0.25"/>
    <row r="39577" hidden="1" x14ac:dyDescent="0.25"/>
    <row r="39578" hidden="1" x14ac:dyDescent="0.25"/>
    <row r="39579" hidden="1" x14ac:dyDescent="0.25"/>
    <row r="39580" hidden="1" x14ac:dyDescent="0.25"/>
    <row r="39581" hidden="1" x14ac:dyDescent="0.25"/>
    <row r="39582" hidden="1" x14ac:dyDescent="0.25"/>
    <row r="39583" hidden="1" x14ac:dyDescent="0.25"/>
    <row r="39584" hidden="1" x14ac:dyDescent="0.25"/>
    <row r="39585" hidden="1" x14ac:dyDescent="0.25"/>
    <row r="39586" hidden="1" x14ac:dyDescent="0.25"/>
    <row r="39587" hidden="1" x14ac:dyDescent="0.25"/>
    <row r="39588" hidden="1" x14ac:dyDescent="0.25"/>
    <row r="39589" hidden="1" x14ac:dyDescent="0.25"/>
    <row r="39590" hidden="1" x14ac:dyDescent="0.25"/>
    <row r="39591" hidden="1" x14ac:dyDescent="0.25"/>
    <row r="39592" hidden="1" x14ac:dyDescent="0.25"/>
    <row r="39593" hidden="1" x14ac:dyDescent="0.25"/>
    <row r="39594" hidden="1" x14ac:dyDescent="0.25"/>
    <row r="39595" hidden="1" x14ac:dyDescent="0.25"/>
    <row r="39596" hidden="1" x14ac:dyDescent="0.25"/>
    <row r="39597" hidden="1" x14ac:dyDescent="0.25"/>
    <row r="39598" hidden="1" x14ac:dyDescent="0.25"/>
    <row r="39599" hidden="1" x14ac:dyDescent="0.25"/>
    <row r="39600" hidden="1" x14ac:dyDescent="0.25"/>
    <row r="39601" hidden="1" x14ac:dyDescent="0.25"/>
    <row r="39602" hidden="1" x14ac:dyDescent="0.25"/>
    <row r="39603" hidden="1" x14ac:dyDescent="0.25"/>
    <row r="39604" hidden="1" x14ac:dyDescent="0.25"/>
    <row r="39605" hidden="1" x14ac:dyDescent="0.25"/>
    <row r="39606" hidden="1" x14ac:dyDescent="0.25"/>
    <row r="39607" hidden="1" x14ac:dyDescent="0.25"/>
    <row r="39608" hidden="1" x14ac:dyDescent="0.25"/>
    <row r="39609" hidden="1" x14ac:dyDescent="0.25"/>
    <row r="39610" hidden="1" x14ac:dyDescent="0.25"/>
    <row r="39611" hidden="1" x14ac:dyDescent="0.25"/>
    <row r="39612" hidden="1" x14ac:dyDescent="0.25"/>
    <row r="39613" hidden="1" x14ac:dyDescent="0.25"/>
    <row r="39614" hidden="1" x14ac:dyDescent="0.25"/>
    <row r="39615" hidden="1" x14ac:dyDescent="0.25"/>
    <row r="39616" hidden="1" x14ac:dyDescent="0.25"/>
    <row r="39617" hidden="1" x14ac:dyDescent="0.25"/>
    <row r="39618" hidden="1" x14ac:dyDescent="0.25"/>
    <row r="39619" hidden="1" x14ac:dyDescent="0.25"/>
    <row r="39620" hidden="1" x14ac:dyDescent="0.25"/>
    <row r="39621" hidden="1" x14ac:dyDescent="0.25"/>
    <row r="39622" hidden="1" x14ac:dyDescent="0.25"/>
    <row r="39623" hidden="1" x14ac:dyDescent="0.25"/>
    <row r="39624" hidden="1" x14ac:dyDescent="0.25"/>
    <row r="39625" hidden="1" x14ac:dyDescent="0.25"/>
    <row r="39626" hidden="1" x14ac:dyDescent="0.25"/>
    <row r="39627" hidden="1" x14ac:dyDescent="0.25"/>
    <row r="39628" hidden="1" x14ac:dyDescent="0.25"/>
    <row r="39629" hidden="1" x14ac:dyDescent="0.25"/>
    <row r="39630" hidden="1" x14ac:dyDescent="0.25"/>
    <row r="39631" hidden="1" x14ac:dyDescent="0.25"/>
    <row r="39632" hidden="1" x14ac:dyDescent="0.25"/>
    <row r="39633" hidden="1" x14ac:dyDescent="0.25"/>
    <row r="39634" hidden="1" x14ac:dyDescent="0.25"/>
    <row r="39635" hidden="1" x14ac:dyDescent="0.25"/>
    <row r="39636" hidden="1" x14ac:dyDescent="0.25"/>
    <row r="39637" hidden="1" x14ac:dyDescent="0.25"/>
    <row r="39638" hidden="1" x14ac:dyDescent="0.25"/>
    <row r="39639" hidden="1" x14ac:dyDescent="0.25"/>
    <row r="39640" hidden="1" x14ac:dyDescent="0.25"/>
    <row r="39641" hidden="1" x14ac:dyDescent="0.25"/>
    <row r="39642" hidden="1" x14ac:dyDescent="0.25"/>
    <row r="39643" hidden="1" x14ac:dyDescent="0.25"/>
    <row r="39644" hidden="1" x14ac:dyDescent="0.25"/>
    <row r="39645" hidden="1" x14ac:dyDescent="0.25"/>
    <row r="39646" hidden="1" x14ac:dyDescent="0.25"/>
    <row r="39647" hidden="1" x14ac:dyDescent="0.25"/>
    <row r="39648" hidden="1" x14ac:dyDescent="0.25"/>
    <row r="39649" hidden="1" x14ac:dyDescent="0.25"/>
    <row r="39650" hidden="1" x14ac:dyDescent="0.25"/>
    <row r="39651" hidden="1" x14ac:dyDescent="0.25"/>
    <row r="39652" hidden="1" x14ac:dyDescent="0.25"/>
    <row r="39653" hidden="1" x14ac:dyDescent="0.25"/>
    <row r="39654" hidden="1" x14ac:dyDescent="0.25"/>
    <row r="39655" hidden="1" x14ac:dyDescent="0.25"/>
    <row r="39656" hidden="1" x14ac:dyDescent="0.25"/>
    <row r="39657" hidden="1" x14ac:dyDescent="0.25"/>
    <row r="39658" hidden="1" x14ac:dyDescent="0.25"/>
    <row r="39659" hidden="1" x14ac:dyDescent="0.25"/>
    <row r="39660" hidden="1" x14ac:dyDescent="0.25"/>
    <row r="39661" hidden="1" x14ac:dyDescent="0.25"/>
    <row r="39662" hidden="1" x14ac:dyDescent="0.25"/>
    <row r="39663" hidden="1" x14ac:dyDescent="0.25"/>
    <row r="39664" hidden="1" x14ac:dyDescent="0.25"/>
    <row r="39665" hidden="1" x14ac:dyDescent="0.25"/>
    <row r="39666" hidden="1" x14ac:dyDescent="0.25"/>
    <row r="39667" hidden="1" x14ac:dyDescent="0.25"/>
    <row r="39668" hidden="1" x14ac:dyDescent="0.25"/>
    <row r="39669" hidden="1" x14ac:dyDescent="0.25"/>
    <row r="39670" hidden="1" x14ac:dyDescent="0.25"/>
    <row r="39671" hidden="1" x14ac:dyDescent="0.25"/>
    <row r="39672" hidden="1" x14ac:dyDescent="0.25"/>
    <row r="39673" hidden="1" x14ac:dyDescent="0.25"/>
    <row r="39674" hidden="1" x14ac:dyDescent="0.25"/>
    <row r="39675" hidden="1" x14ac:dyDescent="0.25"/>
    <row r="39676" hidden="1" x14ac:dyDescent="0.25"/>
    <row r="39677" hidden="1" x14ac:dyDescent="0.25"/>
    <row r="39678" hidden="1" x14ac:dyDescent="0.25"/>
    <row r="39679" hidden="1" x14ac:dyDescent="0.25"/>
    <row r="39680" hidden="1" x14ac:dyDescent="0.25"/>
    <row r="39681" hidden="1" x14ac:dyDescent="0.25"/>
    <row r="39682" hidden="1" x14ac:dyDescent="0.25"/>
    <row r="39683" hidden="1" x14ac:dyDescent="0.25"/>
    <row r="39684" hidden="1" x14ac:dyDescent="0.25"/>
    <row r="39685" hidden="1" x14ac:dyDescent="0.25"/>
    <row r="39686" hidden="1" x14ac:dyDescent="0.25"/>
    <row r="39687" hidden="1" x14ac:dyDescent="0.25"/>
    <row r="39688" hidden="1" x14ac:dyDescent="0.25"/>
    <row r="39689" hidden="1" x14ac:dyDescent="0.25"/>
    <row r="39690" hidden="1" x14ac:dyDescent="0.25"/>
    <row r="39691" hidden="1" x14ac:dyDescent="0.25"/>
    <row r="39692" hidden="1" x14ac:dyDescent="0.25"/>
    <row r="39693" hidden="1" x14ac:dyDescent="0.25"/>
    <row r="39694" hidden="1" x14ac:dyDescent="0.25"/>
    <row r="39695" hidden="1" x14ac:dyDescent="0.25"/>
    <row r="39696" hidden="1" x14ac:dyDescent="0.25"/>
    <row r="39697" hidden="1" x14ac:dyDescent="0.25"/>
    <row r="39698" hidden="1" x14ac:dyDescent="0.25"/>
    <row r="39699" hidden="1" x14ac:dyDescent="0.25"/>
    <row r="39700" hidden="1" x14ac:dyDescent="0.25"/>
    <row r="39701" hidden="1" x14ac:dyDescent="0.25"/>
    <row r="39702" hidden="1" x14ac:dyDescent="0.25"/>
    <row r="39703" hidden="1" x14ac:dyDescent="0.25"/>
    <row r="39704" hidden="1" x14ac:dyDescent="0.25"/>
    <row r="39705" hidden="1" x14ac:dyDescent="0.25"/>
    <row r="39706" hidden="1" x14ac:dyDescent="0.25"/>
    <row r="39707" hidden="1" x14ac:dyDescent="0.25"/>
    <row r="39708" hidden="1" x14ac:dyDescent="0.25"/>
    <row r="39709" hidden="1" x14ac:dyDescent="0.25"/>
    <row r="39710" hidden="1" x14ac:dyDescent="0.25"/>
    <row r="39711" hidden="1" x14ac:dyDescent="0.25"/>
    <row r="39712" hidden="1" x14ac:dyDescent="0.25"/>
    <row r="39713" hidden="1" x14ac:dyDescent="0.25"/>
    <row r="39714" hidden="1" x14ac:dyDescent="0.25"/>
    <row r="39715" hidden="1" x14ac:dyDescent="0.25"/>
    <row r="39716" hidden="1" x14ac:dyDescent="0.25"/>
    <row r="39717" hidden="1" x14ac:dyDescent="0.25"/>
    <row r="39718" hidden="1" x14ac:dyDescent="0.25"/>
    <row r="39719" hidden="1" x14ac:dyDescent="0.25"/>
    <row r="39720" hidden="1" x14ac:dyDescent="0.25"/>
    <row r="39721" hidden="1" x14ac:dyDescent="0.25"/>
    <row r="39722" hidden="1" x14ac:dyDescent="0.25"/>
    <row r="39723" hidden="1" x14ac:dyDescent="0.25"/>
    <row r="39724" hidden="1" x14ac:dyDescent="0.25"/>
    <row r="39725" hidden="1" x14ac:dyDescent="0.25"/>
    <row r="39726" hidden="1" x14ac:dyDescent="0.25"/>
    <row r="39727" hidden="1" x14ac:dyDescent="0.25"/>
    <row r="39728" hidden="1" x14ac:dyDescent="0.25"/>
    <row r="39729" hidden="1" x14ac:dyDescent="0.25"/>
    <row r="39730" hidden="1" x14ac:dyDescent="0.25"/>
    <row r="39731" hidden="1" x14ac:dyDescent="0.25"/>
    <row r="39732" hidden="1" x14ac:dyDescent="0.25"/>
    <row r="39733" hidden="1" x14ac:dyDescent="0.25"/>
    <row r="39734" hidden="1" x14ac:dyDescent="0.25"/>
    <row r="39735" hidden="1" x14ac:dyDescent="0.25"/>
    <row r="39736" hidden="1" x14ac:dyDescent="0.25"/>
    <row r="39737" hidden="1" x14ac:dyDescent="0.25"/>
    <row r="39738" hidden="1" x14ac:dyDescent="0.25"/>
    <row r="39739" hidden="1" x14ac:dyDescent="0.25"/>
    <row r="39740" hidden="1" x14ac:dyDescent="0.25"/>
    <row r="39741" hidden="1" x14ac:dyDescent="0.25"/>
    <row r="39742" hidden="1" x14ac:dyDescent="0.25"/>
    <row r="39743" hidden="1" x14ac:dyDescent="0.25"/>
    <row r="39744" hidden="1" x14ac:dyDescent="0.25"/>
    <row r="39745" hidden="1" x14ac:dyDescent="0.25"/>
    <row r="39746" hidden="1" x14ac:dyDescent="0.25"/>
    <row r="39747" hidden="1" x14ac:dyDescent="0.25"/>
    <row r="39748" hidden="1" x14ac:dyDescent="0.25"/>
    <row r="39749" hidden="1" x14ac:dyDescent="0.25"/>
    <row r="39750" hidden="1" x14ac:dyDescent="0.25"/>
    <row r="39751" hidden="1" x14ac:dyDescent="0.25"/>
    <row r="39752" hidden="1" x14ac:dyDescent="0.25"/>
    <row r="39753" hidden="1" x14ac:dyDescent="0.25"/>
    <row r="39754" hidden="1" x14ac:dyDescent="0.25"/>
    <row r="39755" hidden="1" x14ac:dyDescent="0.25"/>
    <row r="39756" hidden="1" x14ac:dyDescent="0.25"/>
    <row r="39757" hidden="1" x14ac:dyDescent="0.25"/>
    <row r="39758" hidden="1" x14ac:dyDescent="0.25"/>
    <row r="39759" hidden="1" x14ac:dyDescent="0.25"/>
    <row r="39760" hidden="1" x14ac:dyDescent="0.25"/>
    <row r="39761" hidden="1" x14ac:dyDescent="0.25"/>
    <row r="39762" hidden="1" x14ac:dyDescent="0.25"/>
    <row r="39763" hidden="1" x14ac:dyDescent="0.25"/>
    <row r="39764" hidden="1" x14ac:dyDescent="0.25"/>
    <row r="39765" hidden="1" x14ac:dyDescent="0.25"/>
    <row r="39766" hidden="1" x14ac:dyDescent="0.25"/>
    <row r="39767" hidden="1" x14ac:dyDescent="0.25"/>
    <row r="39768" hidden="1" x14ac:dyDescent="0.25"/>
    <row r="39769" hidden="1" x14ac:dyDescent="0.25"/>
    <row r="39770" hidden="1" x14ac:dyDescent="0.25"/>
    <row r="39771" hidden="1" x14ac:dyDescent="0.25"/>
    <row r="39772" hidden="1" x14ac:dyDescent="0.25"/>
    <row r="39773" hidden="1" x14ac:dyDescent="0.25"/>
    <row r="39774" hidden="1" x14ac:dyDescent="0.25"/>
    <row r="39775" hidden="1" x14ac:dyDescent="0.25"/>
    <row r="39776" hidden="1" x14ac:dyDescent="0.25"/>
    <row r="39777" hidden="1" x14ac:dyDescent="0.25"/>
    <row r="39778" hidden="1" x14ac:dyDescent="0.25"/>
    <row r="39779" hidden="1" x14ac:dyDescent="0.25"/>
    <row r="39780" hidden="1" x14ac:dyDescent="0.25"/>
    <row r="39781" hidden="1" x14ac:dyDescent="0.25"/>
    <row r="39782" hidden="1" x14ac:dyDescent="0.25"/>
    <row r="39783" hidden="1" x14ac:dyDescent="0.25"/>
    <row r="39784" hidden="1" x14ac:dyDescent="0.25"/>
    <row r="39785" hidden="1" x14ac:dyDescent="0.25"/>
    <row r="39786" hidden="1" x14ac:dyDescent="0.25"/>
    <row r="39787" hidden="1" x14ac:dyDescent="0.25"/>
    <row r="39788" hidden="1" x14ac:dyDescent="0.25"/>
    <row r="39789" hidden="1" x14ac:dyDescent="0.25"/>
    <row r="39790" hidden="1" x14ac:dyDescent="0.25"/>
    <row r="39791" hidden="1" x14ac:dyDescent="0.25"/>
    <row r="39792" hidden="1" x14ac:dyDescent="0.25"/>
    <row r="39793" hidden="1" x14ac:dyDescent="0.25"/>
    <row r="39794" hidden="1" x14ac:dyDescent="0.25"/>
    <row r="39795" hidden="1" x14ac:dyDescent="0.25"/>
    <row r="39796" hidden="1" x14ac:dyDescent="0.25"/>
    <row r="39797" hidden="1" x14ac:dyDescent="0.25"/>
    <row r="39798" hidden="1" x14ac:dyDescent="0.25"/>
    <row r="39799" hidden="1" x14ac:dyDescent="0.25"/>
    <row r="39800" hidden="1" x14ac:dyDescent="0.25"/>
    <row r="39801" hidden="1" x14ac:dyDescent="0.25"/>
    <row r="39802" hidden="1" x14ac:dyDescent="0.25"/>
    <row r="39803" hidden="1" x14ac:dyDescent="0.25"/>
    <row r="39804" hidden="1" x14ac:dyDescent="0.25"/>
    <row r="39805" hidden="1" x14ac:dyDescent="0.25"/>
    <row r="39806" hidden="1" x14ac:dyDescent="0.25"/>
    <row r="39807" hidden="1" x14ac:dyDescent="0.25"/>
    <row r="39808" hidden="1" x14ac:dyDescent="0.25"/>
    <row r="39809" hidden="1" x14ac:dyDescent="0.25"/>
    <row r="39810" hidden="1" x14ac:dyDescent="0.25"/>
    <row r="39811" hidden="1" x14ac:dyDescent="0.25"/>
    <row r="39812" hidden="1" x14ac:dyDescent="0.25"/>
    <row r="39813" hidden="1" x14ac:dyDescent="0.25"/>
    <row r="39814" hidden="1" x14ac:dyDescent="0.25"/>
    <row r="39815" hidden="1" x14ac:dyDescent="0.25"/>
    <row r="39816" hidden="1" x14ac:dyDescent="0.25"/>
    <row r="39817" hidden="1" x14ac:dyDescent="0.25"/>
    <row r="39818" hidden="1" x14ac:dyDescent="0.25"/>
    <row r="39819" hidden="1" x14ac:dyDescent="0.25"/>
    <row r="39820" hidden="1" x14ac:dyDescent="0.25"/>
    <row r="39821" hidden="1" x14ac:dyDescent="0.25"/>
    <row r="39822" hidden="1" x14ac:dyDescent="0.25"/>
    <row r="39823" hidden="1" x14ac:dyDescent="0.25"/>
    <row r="39824" hidden="1" x14ac:dyDescent="0.25"/>
    <row r="39825" hidden="1" x14ac:dyDescent="0.25"/>
    <row r="39826" hidden="1" x14ac:dyDescent="0.25"/>
    <row r="39827" hidden="1" x14ac:dyDescent="0.25"/>
    <row r="39828" hidden="1" x14ac:dyDescent="0.25"/>
    <row r="39829" hidden="1" x14ac:dyDescent="0.25"/>
    <row r="39830" hidden="1" x14ac:dyDescent="0.25"/>
    <row r="39831" hidden="1" x14ac:dyDescent="0.25"/>
    <row r="39832" hidden="1" x14ac:dyDescent="0.25"/>
    <row r="39833" hidden="1" x14ac:dyDescent="0.25"/>
    <row r="39834" hidden="1" x14ac:dyDescent="0.25"/>
    <row r="39835" hidden="1" x14ac:dyDescent="0.25"/>
    <row r="39836" hidden="1" x14ac:dyDescent="0.25"/>
    <row r="39837" hidden="1" x14ac:dyDescent="0.25"/>
    <row r="39838" hidden="1" x14ac:dyDescent="0.25"/>
    <row r="39839" hidden="1" x14ac:dyDescent="0.25"/>
    <row r="39840" hidden="1" x14ac:dyDescent="0.25"/>
    <row r="39841" hidden="1" x14ac:dyDescent="0.25"/>
    <row r="39842" hidden="1" x14ac:dyDescent="0.25"/>
    <row r="39843" hidden="1" x14ac:dyDescent="0.25"/>
    <row r="39844" hidden="1" x14ac:dyDescent="0.25"/>
    <row r="39845" hidden="1" x14ac:dyDescent="0.25"/>
    <row r="39846" hidden="1" x14ac:dyDescent="0.25"/>
    <row r="39847" hidden="1" x14ac:dyDescent="0.25"/>
    <row r="39848" hidden="1" x14ac:dyDescent="0.25"/>
    <row r="39849" hidden="1" x14ac:dyDescent="0.25"/>
    <row r="39850" hidden="1" x14ac:dyDescent="0.25"/>
    <row r="39851" hidden="1" x14ac:dyDescent="0.25"/>
    <row r="39852" hidden="1" x14ac:dyDescent="0.25"/>
    <row r="39853" hidden="1" x14ac:dyDescent="0.25"/>
    <row r="39854" hidden="1" x14ac:dyDescent="0.25"/>
    <row r="39855" ht="30" hidden="1" customHeight="1" x14ac:dyDescent="0.25"/>
    <row r="39856" hidden="1" x14ac:dyDescent="0.25"/>
    <row r="39857" hidden="1" x14ac:dyDescent="0.25"/>
    <row r="39858" hidden="1" x14ac:dyDescent="0.25"/>
    <row r="39859" hidden="1" x14ac:dyDescent="0.25"/>
    <row r="39860" hidden="1" x14ac:dyDescent="0.25"/>
    <row r="39861" hidden="1" x14ac:dyDescent="0.25"/>
    <row r="39862" hidden="1" x14ac:dyDescent="0.25"/>
    <row r="39863" hidden="1" x14ac:dyDescent="0.25"/>
    <row r="39864" hidden="1" x14ac:dyDescent="0.25"/>
    <row r="39865" hidden="1" x14ac:dyDescent="0.25"/>
    <row r="39866" hidden="1" x14ac:dyDescent="0.25"/>
    <row r="39867" hidden="1" x14ac:dyDescent="0.25"/>
    <row r="39868" hidden="1" x14ac:dyDescent="0.25"/>
    <row r="39869" hidden="1" x14ac:dyDescent="0.25"/>
    <row r="39870" hidden="1" x14ac:dyDescent="0.25"/>
    <row r="39871" hidden="1" x14ac:dyDescent="0.25"/>
    <row r="39872" hidden="1" x14ac:dyDescent="0.25"/>
    <row r="39873" hidden="1" x14ac:dyDescent="0.25"/>
    <row r="39874" hidden="1" x14ac:dyDescent="0.25"/>
    <row r="39875" hidden="1" x14ac:dyDescent="0.25"/>
    <row r="39876" hidden="1" x14ac:dyDescent="0.25"/>
    <row r="39877" hidden="1" x14ac:dyDescent="0.25"/>
    <row r="39878" hidden="1" x14ac:dyDescent="0.25"/>
    <row r="39879" hidden="1" x14ac:dyDescent="0.25"/>
    <row r="39880" hidden="1" x14ac:dyDescent="0.25"/>
    <row r="39881" hidden="1" x14ac:dyDescent="0.25"/>
    <row r="39882" hidden="1" x14ac:dyDescent="0.25"/>
    <row r="39883" hidden="1" x14ac:dyDescent="0.25"/>
    <row r="39884" hidden="1" x14ac:dyDescent="0.25"/>
    <row r="39885" hidden="1" x14ac:dyDescent="0.25"/>
    <row r="39886" hidden="1" x14ac:dyDescent="0.25"/>
    <row r="39887" hidden="1" x14ac:dyDescent="0.25"/>
    <row r="39888" hidden="1" x14ac:dyDescent="0.25"/>
    <row r="39889" hidden="1" x14ac:dyDescent="0.25"/>
    <row r="39890" hidden="1" x14ac:dyDescent="0.25"/>
    <row r="39891" hidden="1" x14ac:dyDescent="0.25"/>
    <row r="39892" hidden="1" x14ac:dyDescent="0.25"/>
    <row r="39893" hidden="1" x14ac:dyDescent="0.25"/>
    <row r="39894" hidden="1" x14ac:dyDescent="0.25"/>
    <row r="39895" hidden="1" x14ac:dyDescent="0.25"/>
    <row r="39896" hidden="1" x14ac:dyDescent="0.25"/>
    <row r="39897" hidden="1" x14ac:dyDescent="0.25"/>
    <row r="39898" hidden="1" x14ac:dyDescent="0.25"/>
    <row r="39899" hidden="1" x14ac:dyDescent="0.25"/>
    <row r="39900" hidden="1" x14ac:dyDescent="0.25"/>
    <row r="39901" hidden="1" x14ac:dyDescent="0.25"/>
    <row r="39902" hidden="1" x14ac:dyDescent="0.25"/>
    <row r="39903" hidden="1" x14ac:dyDescent="0.25"/>
    <row r="39904" hidden="1" x14ac:dyDescent="0.25"/>
    <row r="39905" hidden="1" x14ac:dyDescent="0.25"/>
    <row r="39906" hidden="1" x14ac:dyDescent="0.25"/>
    <row r="39907" hidden="1" x14ac:dyDescent="0.25"/>
    <row r="39908" hidden="1" x14ac:dyDescent="0.25"/>
    <row r="39909" hidden="1" x14ac:dyDescent="0.25"/>
    <row r="39910" hidden="1" x14ac:dyDescent="0.25"/>
    <row r="39911" hidden="1" x14ac:dyDescent="0.25"/>
    <row r="39912" hidden="1" x14ac:dyDescent="0.25"/>
    <row r="39913" hidden="1" x14ac:dyDescent="0.25"/>
    <row r="39914" hidden="1" x14ac:dyDescent="0.25"/>
    <row r="39915" hidden="1" x14ac:dyDescent="0.25"/>
    <row r="39916" hidden="1" x14ac:dyDescent="0.25"/>
    <row r="39917" hidden="1" x14ac:dyDescent="0.25"/>
    <row r="39918" hidden="1" x14ac:dyDescent="0.25"/>
    <row r="39919" hidden="1" x14ac:dyDescent="0.25"/>
    <row r="39920" hidden="1" x14ac:dyDescent="0.25"/>
    <row r="39921" hidden="1" x14ac:dyDescent="0.25"/>
    <row r="39922" hidden="1" x14ac:dyDescent="0.25"/>
    <row r="39923" hidden="1" x14ac:dyDescent="0.25"/>
    <row r="39924" hidden="1" x14ac:dyDescent="0.25"/>
    <row r="39925" hidden="1" x14ac:dyDescent="0.25"/>
    <row r="39926" hidden="1" x14ac:dyDescent="0.25"/>
    <row r="39927" hidden="1" x14ac:dyDescent="0.25"/>
    <row r="39928" hidden="1" x14ac:dyDescent="0.25"/>
    <row r="39929" hidden="1" x14ac:dyDescent="0.25"/>
    <row r="39930" hidden="1" x14ac:dyDescent="0.25"/>
    <row r="39931" hidden="1" x14ac:dyDescent="0.25"/>
    <row r="39932" hidden="1" x14ac:dyDescent="0.25"/>
    <row r="39933" hidden="1" x14ac:dyDescent="0.25"/>
    <row r="39934" hidden="1" x14ac:dyDescent="0.25"/>
    <row r="39935" hidden="1" x14ac:dyDescent="0.25"/>
    <row r="39936" hidden="1" x14ac:dyDescent="0.25"/>
    <row r="39937" hidden="1" x14ac:dyDescent="0.25"/>
    <row r="39938" hidden="1" x14ac:dyDescent="0.25"/>
    <row r="39939" hidden="1" x14ac:dyDescent="0.25"/>
    <row r="39940" hidden="1" x14ac:dyDescent="0.25"/>
    <row r="39941" hidden="1" x14ac:dyDescent="0.25"/>
    <row r="39942" hidden="1" x14ac:dyDescent="0.25"/>
    <row r="39943" hidden="1" x14ac:dyDescent="0.25"/>
    <row r="39944" hidden="1" x14ac:dyDescent="0.25"/>
    <row r="39945" hidden="1" x14ac:dyDescent="0.25"/>
    <row r="39946" hidden="1" x14ac:dyDescent="0.25"/>
    <row r="39947" hidden="1" x14ac:dyDescent="0.25"/>
    <row r="39948" hidden="1" x14ac:dyDescent="0.25"/>
    <row r="39949" hidden="1" x14ac:dyDescent="0.25"/>
    <row r="39950" hidden="1" x14ac:dyDescent="0.25"/>
    <row r="39951" hidden="1" x14ac:dyDescent="0.25"/>
    <row r="39952" hidden="1" x14ac:dyDescent="0.25"/>
    <row r="39953" hidden="1" x14ac:dyDescent="0.25"/>
    <row r="39954" hidden="1" x14ac:dyDescent="0.25"/>
    <row r="39955" hidden="1" x14ac:dyDescent="0.25"/>
    <row r="39956" hidden="1" x14ac:dyDescent="0.25"/>
    <row r="39957" hidden="1" x14ac:dyDescent="0.25"/>
    <row r="39958" hidden="1" x14ac:dyDescent="0.25"/>
    <row r="39959" hidden="1" x14ac:dyDescent="0.25"/>
    <row r="39960" hidden="1" x14ac:dyDescent="0.25"/>
    <row r="39961" hidden="1" x14ac:dyDescent="0.25"/>
    <row r="39962" hidden="1" x14ac:dyDescent="0.25"/>
    <row r="39963" hidden="1" x14ac:dyDescent="0.25"/>
    <row r="39964" hidden="1" x14ac:dyDescent="0.25"/>
    <row r="39965" hidden="1" x14ac:dyDescent="0.25"/>
    <row r="39966" hidden="1" x14ac:dyDescent="0.25"/>
    <row r="39967" hidden="1" x14ac:dyDescent="0.25"/>
    <row r="39968" hidden="1" x14ac:dyDescent="0.25"/>
    <row r="39969" hidden="1" x14ac:dyDescent="0.25"/>
    <row r="39970" hidden="1" x14ac:dyDescent="0.25"/>
    <row r="39971" hidden="1" x14ac:dyDescent="0.25"/>
    <row r="39972" hidden="1" x14ac:dyDescent="0.25"/>
    <row r="39973" hidden="1" x14ac:dyDescent="0.25"/>
    <row r="39974" hidden="1" x14ac:dyDescent="0.25"/>
    <row r="39975" hidden="1" x14ac:dyDescent="0.25"/>
    <row r="39976" hidden="1" x14ac:dyDescent="0.25"/>
    <row r="39977" hidden="1" x14ac:dyDescent="0.25"/>
    <row r="39978" hidden="1" x14ac:dyDescent="0.25"/>
    <row r="39979" hidden="1" x14ac:dyDescent="0.25"/>
    <row r="39980" hidden="1" x14ac:dyDescent="0.25"/>
    <row r="39981" hidden="1" x14ac:dyDescent="0.25"/>
    <row r="39982" hidden="1" x14ac:dyDescent="0.25"/>
    <row r="39983" hidden="1" x14ac:dyDescent="0.25"/>
    <row r="39984" hidden="1" x14ac:dyDescent="0.25"/>
    <row r="39985" hidden="1" x14ac:dyDescent="0.25"/>
    <row r="39986" hidden="1" x14ac:dyDescent="0.25"/>
    <row r="39987" hidden="1" x14ac:dyDescent="0.25"/>
    <row r="39988" hidden="1" x14ac:dyDescent="0.25"/>
    <row r="39989" hidden="1" x14ac:dyDescent="0.25"/>
    <row r="39990" hidden="1" x14ac:dyDescent="0.25"/>
    <row r="39991" hidden="1" x14ac:dyDescent="0.25"/>
    <row r="39992" hidden="1" x14ac:dyDescent="0.25"/>
    <row r="39993" hidden="1" x14ac:dyDescent="0.25"/>
    <row r="39994" hidden="1" x14ac:dyDescent="0.25"/>
    <row r="39995" hidden="1" x14ac:dyDescent="0.25"/>
    <row r="39996" hidden="1" x14ac:dyDescent="0.25"/>
    <row r="39997" hidden="1" x14ac:dyDescent="0.25"/>
    <row r="39998" hidden="1" x14ac:dyDescent="0.25"/>
    <row r="39999" hidden="1" x14ac:dyDescent="0.25"/>
    <row r="40000" hidden="1" x14ac:dyDescent="0.25"/>
    <row r="40001" hidden="1" x14ac:dyDescent="0.25"/>
    <row r="40002" hidden="1" x14ac:dyDescent="0.25"/>
    <row r="40003" hidden="1" x14ac:dyDescent="0.25"/>
    <row r="40004" hidden="1" x14ac:dyDescent="0.25"/>
    <row r="40005" hidden="1" x14ac:dyDescent="0.25"/>
    <row r="40006" hidden="1" x14ac:dyDescent="0.25"/>
    <row r="40007" hidden="1" x14ac:dyDescent="0.25"/>
    <row r="40008" hidden="1" x14ac:dyDescent="0.25"/>
    <row r="40009" hidden="1" x14ac:dyDescent="0.25"/>
    <row r="40010" hidden="1" x14ac:dyDescent="0.25"/>
    <row r="40011" hidden="1" x14ac:dyDescent="0.25"/>
    <row r="40012" hidden="1" x14ac:dyDescent="0.25"/>
    <row r="40013" hidden="1" x14ac:dyDescent="0.25"/>
    <row r="40014" hidden="1" x14ac:dyDescent="0.25"/>
    <row r="40015" hidden="1" x14ac:dyDescent="0.25"/>
    <row r="40016" hidden="1" x14ac:dyDescent="0.25"/>
    <row r="40017" hidden="1" x14ac:dyDescent="0.25"/>
    <row r="40018" hidden="1" x14ac:dyDescent="0.25"/>
    <row r="40019" hidden="1" x14ac:dyDescent="0.25"/>
    <row r="40020" hidden="1" x14ac:dyDescent="0.25"/>
    <row r="40021" hidden="1" x14ac:dyDescent="0.25"/>
    <row r="40022" hidden="1" x14ac:dyDescent="0.25"/>
    <row r="40023" hidden="1" x14ac:dyDescent="0.25"/>
    <row r="40024" hidden="1" x14ac:dyDescent="0.25"/>
    <row r="40025" hidden="1" x14ac:dyDescent="0.25"/>
    <row r="40026" hidden="1" x14ac:dyDescent="0.25"/>
    <row r="40027" hidden="1" x14ac:dyDescent="0.25"/>
    <row r="40028" hidden="1" x14ac:dyDescent="0.25"/>
    <row r="40029" hidden="1" x14ac:dyDescent="0.25"/>
    <row r="40030" hidden="1" x14ac:dyDescent="0.25"/>
    <row r="40031" hidden="1" x14ac:dyDescent="0.25"/>
    <row r="40032" hidden="1" x14ac:dyDescent="0.25"/>
    <row r="40033" hidden="1" x14ac:dyDescent="0.25"/>
    <row r="40034" hidden="1" x14ac:dyDescent="0.25"/>
    <row r="40035" hidden="1" x14ac:dyDescent="0.25"/>
    <row r="40036" hidden="1" x14ac:dyDescent="0.25"/>
    <row r="40037" hidden="1" x14ac:dyDescent="0.25"/>
    <row r="40038" hidden="1" x14ac:dyDescent="0.25"/>
    <row r="40039" hidden="1" x14ac:dyDescent="0.25"/>
    <row r="40040" hidden="1" x14ac:dyDescent="0.25"/>
    <row r="40041" hidden="1" x14ac:dyDescent="0.25"/>
    <row r="40042" hidden="1" x14ac:dyDescent="0.25"/>
    <row r="40043" hidden="1" x14ac:dyDescent="0.25"/>
    <row r="40044" hidden="1" x14ac:dyDescent="0.25"/>
    <row r="40045" hidden="1" x14ac:dyDescent="0.25"/>
    <row r="40046" hidden="1" x14ac:dyDescent="0.25"/>
    <row r="40047" hidden="1" x14ac:dyDescent="0.25"/>
    <row r="40048" hidden="1" x14ac:dyDescent="0.25"/>
    <row r="40049" hidden="1" x14ac:dyDescent="0.25"/>
    <row r="40050" hidden="1" x14ac:dyDescent="0.25"/>
    <row r="40051" hidden="1" x14ac:dyDescent="0.25"/>
    <row r="40052" hidden="1" x14ac:dyDescent="0.25"/>
    <row r="40053" hidden="1" x14ac:dyDescent="0.25"/>
    <row r="40054" hidden="1" x14ac:dyDescent="0.25"/>
    <row r="40055" hidden="1" x14ac:dyDescent="0.25"/>
    <row r="40056" hidden="1" x14ac:dyDescent="0.25"/>
    <row r="40057" hidden="1" x14ac:dyDescent="0.25"/>
    <row r="40058" hidden="1" x14ac:dyDescent="0.25"/>
    <row r="40059" hidden="1" x14ac:dyDescent="0.25"/>
    <row r="40060" hidden="1" x14ac:dyDescent="0.25"/>
    <row r="40061" hidden="1" x14ac:dyDescent="0.25"/>
    <row r="40062" hidden="1" x14ac:dyDescent="0.25"/>
    <row r="40063" hidden="1" x14ac:dyDescent="0.25"/>
    <row r="40064" hidden="1" x14ac:dyDescent="0.25"/>
    <row r="40065" hidden="1" x14ac:dyDescent="0.25"/>
    <row r="40066" hidden="1" x14ac:dyDescent="0.25"/>
    <row r="40067" hidden="1" x14ac:dyDescent="0.25"/>
    <row r="40068" hidden="1" x14ac:dyDescent="0.25"/>
    <row r="40069" hidden="1" x14ac:dyDescent="0.25"/>
    <row r="40070" hidden="1" x14ac:dyDescent="0.25"/>
    <row r="40071" hidden="1" x14ac:dyDescent="0.25"/>
    <row r="40072" hidden="1" x14ac:dyDescent="0.25"/>
    <row r="40073" hidden="1" x14ac:dyDescent="0.25"/>
    <row r="40074" hidden="1" x14ac:dyDescent="0.25"/>
    <row r="40075" hidden="1" x14ac:dyDescent="0.25"/>
    <row r="40076" hidden="1" x14ac:dyDescent="0.25"/>
    <row r="40077" hidden="1" x14ac:dyDescent="0.25"/>
    <row r="40078" hidden="1" x14ac:dyDescent="0.25"/>
    <row r="40079" hidden="1" x14ac:dyDescent="0.25"/>
    <row r="40080" hidden="1" x14ac:dyDescent="0.25"/>
    <row r="40081" hidden="1" x14ac:dyDescent="0.25"/>
    <row r="40082" hidden="1" x14ac:dyDescent="0.25"/>
    <row r="40083" hidden="1" x14ac:dyDescent="0.25"/>
    <row r="40084" hidden="1" x14ac:dyDescent="0.25"/>
    <row r="40085" hidden="1" x14ac:dyDescent="0.25"/>
    <row r="40086" hidden="1" x14ac:dyDescent="0.25"/>
    <row r="40087" hidden="1" x14ac:dyDescent="0.25"/>
    <row r="40088" hidden="1" x14ac:dyDescent="0.25"/>
    <row r="40089" hidden="1" x14ac:dyDescent="0.25"/>
    <row r="40090" hidden="1" x14ac:dyDescent="0.25"/>
    <row r="40091" hidden="1" x14ac:dyDescent="0.25"/>
    <row r="40092" hidden="1" x14ac:dyDescent="0.25"/>
    <row r="40093" hidden="1" x14ac:dyDescent="0.25"/>
    <row r="40094" hidden="1" x14ac:dyDescent="0.25"/>
    <row r="40095" hidden="1" x14ac:dyDescent="0.25"/>
    <row r="40096" hidden="1" x14ac:dyDescent="0.25"/>
    <row r="40097" hidden="1" x14ac:dyDescent="0.25"/>
    <row r="40098" hidden="1" x14ac:dyDescent="0.25"/>
    <row r="40099" hidden="1" x14ac:dyDescent="0.25"/>
    <row r="40100" hidden="1" x14ac:dyDescent="0.25"/>
    <row r="40101" hidden="1" x14ac:dyDescent="0.25"/>
    <row r="40102" hidden="1" x14ac:dyDescent="0.25"/>
    <row r="40103" hidden="1" x14ac:dyDescent="0.25"/>
    <row r="40104" hidden="1" x14ac:dyDescent="0.25"/>
    <row r="40105" hidden="1" x14ac:dyDescent="0.25"/>
    <row r="40106" hidden="1" x14ac:dyDescent="0.25"/>
    <row r="40107" hidden="1" x14ac:dyDescent="0.25"/>
    <row r="40108" hidden="1" x14ac:dyDescent="0.25"/>
    <row r="40109" hidden="1" x14ac:dyDescent="0.25"/>
    <row r="40110" hidden="1" x14ac:dyDescent="0.25"/>
    <row r="40111" hidden="1" x14ac:dyDescent="0.25"/>
    <row r="40112" hidden="1" x14ac:dyDescent="0.25"/>
    <row r="40113" hidden="1" x14ac:dyDescent="0.25"/>
    <row r="40114" hidden="1" x14ac:dyDescent="0.25"/>
    <row r="40115" hidden="1" x14ac:dyDescent="0.25"/>
    <row r="40116" hidden="1" x14ac:dyDescent="0.25"/>
    <row r="40117" hidden="1" x14ac:dyDescent="0.25"/>
    <row r="40118" hidden="1" x14ac:dyDescent="0.25"/>
    <row r="40119" hidden="1" x14ac:dyDescent="0.25"/>
    <row r="40120" hidden="1" x14ac:dyDescent="0.25"/>
    <row r="40121" hidden="1" x14ac:dyDescent="0.25"/>
    <row r="40122" hidden="1" x14ac:dyDescent="0.25"/>
    <row r="40123" hidden="1" x14ac:dyDescent="0.25"/>
    <row r="40124" hidden="1" x14ac:dyDescent="0.25"/>
    <row r="40125" hidden="1" x14ac:dyDescent="0.25"/>
    <row r="40126" hidden="1" x14ac:dyDescent="0.25"/>
    <row r="40127" hidden="1" x14ac:dyDescent="0.25"/>
    <row r="40128" hidden="1" x14ac:dyDescent="0.25"/>
    <row r="40129" hidden="1" x14ac:dyDescent="0.25"/>
    <row r="40130" hidden="1" x14ac:dyDescent="0.25"/>
    <row r="40131" hidden="1" x14ac:dyDescent="0.25"/>
    <row r="40132" hidden="1" x14ac:dyDescent="0.25"/>
    <row r="40133" hidden="1" x14ac:dyDescent="0.25"/>
    <row r="40134" hidden="1" x14ac:dyDescent="0.25"/>
    <row r="40135" hidden="1" x14ac:dyDescent="0.25"/>
    <row r="40136" hidden="1" x14ac:dyDescent="0.25"/>
    <row r="40137" hidden="1" x14ac:dyDescent="0.25"/>
    <row r="40138" hidden="1" x14ac:dyDescent="0.25"/>
    <row r="40139" hidden="1" x14ac:dyDescent="0.25"/>
    <row r="40140" hidden="1" x14ac:dyDescent="0.25"/>
    <row r="40141" hidden="1" x14ac:dyDescent="0.25"/>
    <row r="40142" hidden="1" x14ac:dyDescent="0.25"/>
    <row r="40143" hidden="1" x14ac:dyDescent="0.25"/>
    <row r="40144" hidden="1" x14ac:dyDescent="0.25"/>
    <row r="40145" hidden="1" x14ac:dyDescent="0.25"/>
    <row r="40146" hidden="1" x14ac:dyDescent="0.25"/>
    <row r="40147" hidden="1" x14ac:dyDescent="0.25"/>
    <row r="40148" hidden="1" x14ac:dyDescent="0.25"/>
    <row r="40149" hidden="1" x14ac:dyDescent="0.25"/>
    <row r="40150" hidden="1" x14ac:dyDescent="0.25"/>
    <row r="40151" hidden="1" x14ac:dyDescent="0.25"/>
    <row r="40152" hidden="1" x14ac:dyDescent="0.25"/>
    <row r="40153" hidden="1" x14ac:dyDescent="0.25"/>
    <row r="40154" hidden="1" x14ac:dyDescent="0.25"/>
    <row r="40155" hidden="1" x14ac:dyDescent="0.25"/>
    <row r="40156" hidden="1" x14ac:dyDescent="0.25"/>
    <row r="40157" hidden="1" x14ac:dyDescent="0.25"/>
    <row r="40158" hidden="1" x14ac:dyDescent="0.25"/>
    <row r="40159" hidden="1" x14ac:dyDescent="0.25"/>
    <row r="40160" hidden="1" x14ac:dyDescent="0.25"/>
    <row r="40161" hidden="1" x14ac:dyDescent="0.25"/>
    <row r="40162" hidden="1" x14ac:dyDescent="0.25"/>
    <row r="40163" hidden="1" x14ac:dyDescent="0.25"/>
    <row r="40164" hidden="1" x14ac:dyDescent="0.25"/>
    <row r="40165" hidden="1" x14ac:dyDescent="0.25"/>
    <row r="40166" hidden="1" x14ac:dyDescent="0.25"/>
    <row r="40167" hidden="1" x14ac:dyDescent="0.25"/>
    <row r="40168" hidden="1" x14ac:dyDescent="0.25"/>
    <row r="40169" hidden="1" x14ac:dyDescent="0.25"/>
    <row r="40170" hidden="1" x14ac:dyDescent="0.25"/>
    <row r="40171" hidden="1" x14ac:dyDescent="0.25"/>
    <row r="40172" hidden="1" x14ac:dyDescent="0.25"/>
    <row r="40173" hidden="1" x14ac:dyDescent="0.25"/>
    <row r="40174" hidden="1" x14ac:dyDescent="0.25"/>
    <row r="40175" hidden="1" x14ac:dyDescent="0.25"/>
    <row r="40176" hidden="1" x14ac:dyDescent="0.25"/>
    <row r="40177" hidden="1" x14ac:dyDescent="0.25"/>
    <row r="40178" hidden="1" x14ac:dyDescent="0.25"/>
    <row r="40179" hidden="1" x14ac:dyDescent="0.25"/>
    <row r="40180" hidden="1" x14ac:dyDescent="0.25"/>
    <row r="40181" hidden="1" x14ac:dyDescent="0.25"/>
    <row r="40182" hidden="1" x14ac:dyDescent="0.25"/>
    <row r="40183" hidden="1" x14ac:dyDescent="0.25"/>
    <row r="40184" hidden="1" x14ac:dyDescent="0.25"/>
    <row r="40185" hidden="1" x14ac:dyDescent="0.25"/>
    <row r="40186" hidden="1" x14ac:dyDescent="0.25"/>
    <row r="40187" hidden="1" x14ac:dyDescent="0.25"/>
    <row r="40188" hidden="1" x14ac:dyDescent="0.25"/>
    <row r="40189" hidden="1" x14ac:dyDescent="0.25"/>
    <row r="40190" hidden="1" x14ac:dyDescent="0.25"/>
    <row r="40191" hidden="1" x14ac:dyDescent="0.25"/>
    <row r="40192" hidden="1" x14ac:dyDescent="0.25"/>
    <row r="40193" hidden="1" x14ac:dyDescent="0.25"/>
    <row r="40194" hidden="1" x14ac:dyDescent="0.25"/>
    <row r="40195" hidden="1" x14ac:dyDescent="0.25"/>
    <row r="40196" hidden="1" x14ac:dyDescent="0.25"/>
    <row r="40197" hidden="1" x14ac:dyDescent="0.25"/>
    <row r="40198" hidden="1" x14ac:dyDescent="0.25"/>
    <row r="40199" hidden="1" x14ac:dyDescent="0.25"/>
    <row r="40200" hidden="1" x14ac:dyDescent="0.25"/>
    <row r="40201" hidden="1" x14ac:dyDescent="0.25"/>
    <row r="40202" hidden="1" x14ac:dyDescent="0.25"/>
    <row r="40203" hidden="1" x14ac:dyDescent="0.25"/>
    <row r="40204" hidden="1" x14ac:dyDescent="0.25"/>
    <row r="40205" hidden="1" x14ac:dyDescent="0.25"/>
    <row r="40206" hidden="1" x14ac:dyDescent="0.25"/>
    <row r="40207" hidden="1" x14ac:dyDescent="0.25"/>
    <row r="40208" hidden="1" x14ac:dyDescent="0.25"/>
    <row r="40209" hidden="1" x14ac:dyDescent="0.25"/>
    <row r="40210" hidden="1" x14ac:dyDescent="0.25"/>
    <row r="40211" hidden="1" x14ac:dyDescent="0.25"/>
    <row r="40212" hidden="1" x14ac:dyDescent="0.25"/>
    <row r="40213" hidden="1" x14ac:dyDescent="0.25"/>
    <row r="40214" hidden="1" x14ac:dyDescent="0.25"/>
    <row r="40215" hidden="1" x14ac:dyDescent="0.25"/>
    <row r="40216" hidden="1" x14ac:dyDescent="0.25"/>
    <row r="40217" hidden="1" x14ac:dyDescent="0.25"/>
    <row r="40218" hidden="1" x14ac:dyDescent="0.25"/>
    <row r="40219" hidden="1" x14ac:dyDescent="0.25"/>
    <row r="40220" hidden="1" x14ac:dyDescent="0.25"/>
    <row r="40221" hidden="1" x14ac:dyDescent="0.25"/>
    <row r="40222" hidden="1" x14ac:dyDescent="0.25"/>
    <row r="40223" hidden="1" x14ac:dyDescent="0.25"/>
    <row r="40224" hidden="1" x14ac:dyDescent="0.25"/>
    <row r="40225" hidden="1" x14ac:dyDescent="0.25"/>
    <row r="40226" hidden="1" x14ac:dyDescent="0.25"/>
    <row r="40227" hidden="1" x14ac:dyDescent="0.25"/>
    <row r="40228" hidden="1" x14ac:dyDescent="0.25"/>
    <row r="40229" hidden="1" x14ac:dyDescent="0.25"/>
    <row r="40230" hidden="1" x14ac:dyDescent="0.25"/>
    <row r="40231" hidden="1" x14ac:dyDescent="0.25"/>
    <row r="40232" hidden="1" x14ac:dyDescent="0.25"/>
    <row r="40233" hidden="1" x14ac:dyDescent="0.25"/>
    <row r="40234" hidden="1" x14ac:dyDescent="0.25"/>
    <row r="40235" hidden="1" x14ac:dyDescent="0.25"/>
    <row r="40236" hidden="1" x14ac:dyDescent="0.25"/>
    <row r="40237" hidden="1" x14ac:dyDescent="0.25"/>
    <row r="40238" hidden="1" x14ac:dyDescent="0.25"/>
    <row r="40239" hidden="1" x14ac:dyDescent="0.25"/>
    <row r="40240" hidden="1" x14ac:dyDescent="0.25"/>
    <row r="40241" hidden="1" x14ac:dyDescent="0.25"/>
    <row r="40242" hidden="1" x14ac:dyDescent="0.25"/>
    <row r="40243" hidden="1" x14ac:dyDescent="0.25"/>
    <row r="40244" hidden="1" x14ac:dyDescent="0.25"/>
    <row r="40245" hidden="1" x14ac:dyDescent="0.25"/>
    <row r="40246" hidden="1" x14ac:dyDescent="0.25"/>
    <row r="40247" hidden="1" x14ac:dyDescent="0.25"/>
    <row r="40248" hidden="1" x14ac:dyDescent="0.25"/>
    <row r="40249" hidden="1" x14ac:dyDescent="0.25"/>
    <row r="40250" hidden="1" x14ac:dyDescent="0.25"/>
    <row r="40251" hidden="1" x14ac:dyDescent="0.25"/>
    <row r="40252" hidden="1" x14ac:dyDescent="0.25"/>
    <row r="40253" hidden="1" x14ac:dyDescent="0.25"/>
    <row r="40254" hidden="1" x14ac:dyDescent="0.25"/>
    <row r="40255" hidden="1" x14ac:dyDescent="0.25"/>
    <row r="40256" hidden="1" x14ac:dyDescent="0.25"/>
    <row r="40257" hidden="1" x14ac:dyDescent="0.25"/>
    <row r="40258" hidden="1" x14ac:dyDescent="0.25"/>
    <row r="40259" hidden="1" x14ac:dyDescent="0.25"/>
    <row r="40260" hidden="1" x14ac:dyDescent="0.25"/>
    <row r="40261" hidden="1" x14ac:dyDescent="0.25"/>
    <row r="40262" hidden="1" x14ac:dyDescent="0.25"/>
    <row r="40263" hidden="1" x14ac:dyDescent="0.25"/>
    <row r="40264" hidden="1" x14ac:dyDescent="0.25"/>
    <row r="40265" hidden="1" x14ac:dyDescent="0.25"/>
    <row r="40266" hidden="1" x14ac:dyDescent="0.25"/>
    <row r="40267" hidden="1" x14ac:dyDescent="0.25"/>
    <row r="40268" hidden="1" x14ac:dyDescent="0.25"/>
    <row r="40269" hidden="1" x14ac:dyDescent="0.25"/>
    <row r="40270" hidden="1" x14ac:dyDescent="0.25"/>
    <row r="40271" ht="30" hidden="1" customHeight="1" x14ac:dyDescent="0.25"/>
    <row r="40272" hidden="1" x14ac:dyDescent="0.25"/>
    <row r="40273" hidden="1" x14ac:dyDescent="0.25"/>
    <row r="40274" hidden="1" x14ac:dyDescent="0.25"/>
    <row r="40275" hidden="1" x14ac:dyDescent="0.25"/>
    <row r="40276" hidden="1" x14ac:dyDescent="0.25"/>
    <row r="40277" hidden="1" x14ac:dyDescent="0.25"/>
    <row r="40278" hidden="1" x14ac:dyDescent="0.25"/>
    <row r="40279" hidden="1" x14ac:dyDescent="0.25"/>
    <row r="40280" hidden="1" x14ac:dyDescent="0.25"/>
    <row r="40281" hidden="1" x14ac:dyDescent="0.25"/>
    <row r="40282" hidden="1" x14ac:dyDescent="0.25"/>
    <row r="40283" hidden="1" x14ac:dyDescent="0.25"/>
    <row r="40284" hidden="1" x14ac:dyDescent="0.25"/>
    <row r="40285" hidden="1" x14ac:dyDescent="0.25"/>
    <row r="40286" hidden="1" x14ac:dyDescent="0.25"/>
    <row r="40287" hidden="1" x14ac:dyDescent="0.25"/>
    <row r="40288" hidden="1" x14ac:dyDescent="0.25"/>
    <row r="40289" hidden="1" x14ac:dyDescent="0.25"/>
    <row r="40290" hidden="1" x14ac:dyDescent="0.25"/>
    <row r="40291" hidden="1" x14ac:dyDescent="0.25"/>
    <row r="40292" hidden="1" x14ac:dyDescent="0.25"/>
    <row r="40293" hidden="1" x14ac:dyDescent="0.25"/>
    <row r="40294" hidden="1" x14ac:dyDescent="0.25"/>
    <row r="40295" hidden="1" x14ac:dyDescent="0.25"/>
    <row r="40296" hidden="1" x14ac:dyDescent="0.25"/>
    <row r="40297" hidden="1" x14ac:dyDescent="0.25"/>
    <row r="40298" hidden="1" x14ac:dyDescent="0.25"/>
    <row r="40299" hidden="1" x14ac:dyDescent="0.25"/>
    <row r="40300" hidden="1" x14ac:dyDescent="0.25"/>
    <row r="40301" hidden="1" x14ac:dyDescent="0.25"/>
    <row r="40302" hidden="1" x14ac:dyDescent="0.25"/>
    <row r="40303" hidden="1" x14ac:dyDescent="0.25"/>
    <row r="40304" hidden="1" x14ac:dyDescent="0.25"/>
    <row r="40305" hidden="1" x14ac:dyDescent="0.25"/>
    <row r="40306" hidden="1" x14ac:dyDescent="0.25"/>
    <row r="40307" hidden="1" x14ac:dyDescent="0.25"/>
    <row r="40308" hidden="1" x14ac:dyDescent="0.25"/>
    <row r="40309" hidden="1" x14ac:dyDescent="0.25"/>
    <row r="40310" hidden="1" x14ac:dyDescent="0.25"/>
    <row r="40311" hidden="1" x14ac:dyDescent="0.25"/>
    <row r="40312" hidden="1" x14ac:dyDescent="0.25"/>
    <row r="40313" hidden="1" x14ac:dyDescent="0.25"/>
    <row r="40314" hidden="1" x14ac:dyDescent="0.25"/>
    <row r="40315" hidden="1" x14ac:dyDescent="0.25"/>
    <row r="40316" hidden="1" x14ac:dyDescent="0.25"/>
    <row r="40317" hidden="1" x14ac:dyDescent="0.25"/>
    <row r="40318" hidden="1" x14ac:dyDescent="0.25"/>
    <row r="40319" hidden="1" x14ac:dyDescent="0.25"/>
    <row r="40320" hidden="1" x14ac:dyDescent="0.25"/>
    <row r="40321" hidden="1" x14ac:dyDescent="0.25"/>
    <row r="40322" hidden="1" x14ac:dyDescent="0.25"/>
    <row r="40323" hidden="1" x14ac:dyDescent="0.25"/>
    <row r="40324" hidden="1" x14ac:dyDescent="0.25"/>
    <row r="40325" hidden="1" x14ac:dyDescent="0.25"/>
    <row r="40326" hidden="1" x14ac:dyDescent="0.25"/>
    <row r="40327" hidden="1" x14ac:dyDescent="0.25"/>
    <row r="40328" hidden="1" x14ac:dyDescent="0.25"/>
    <row r="40329" hidden="1" x14ac:dyDescent="0.25"/>
    <row r="40330" hidden="1" x14ac:dyDescent="0.25"/>
    <row r="40331" hidden="1" x14ac:dyDescent="0.25"/>
    <row r="40332" hidden="1" x14ac:dyDescent="0.25"/>
    <row r="40333" hidden="1" x14ac:dyDescent="0.25"/>
    <row r="40334" hidden="1" x14ac:dyDescent="0.25"/>
    <row r="40335" hidden="1" x14ac:dyDescent="0.25"/>
    <row r="40336" hidden="1" x14ac:dyDescent="0.25"/>
    <row r="40337" hidden="1" x14ac:dyDescent="0.25"/>
    <row r="40338" hidden="1" x14ac:dyDescent="0.25"/>
    <row r="40339" hidden="1" x14ac:dyDescent="0.25"/>
    <row r="40340" hidden="1" x14ac:dyDescent="0.25"/>
    <row r="40341" hidden="1" x14ac:dyDescent="0.25"/>
    <row r="40342" hidden="1" x14ac:dyDescent="0.25"/>
    <row r="40343" hidden="1" x14ac:dyDescent="0.25"/>
    <row r="40344" hidden="1" x14ac:dyDescent="0.25"/>
    <row r="40345" hidden="1" x14ac:dyDescent="0.25"/>
    <row r="40346" hidden="1" x14ac:dyDescent="0.25"/>
    <row r="40347" hidden="1" x14ac:dyDescent="0.25"/>
    <row r="40348" hidden="1" x14ac:dyDescent="0.25"/>
    <row r="40349" hidden="1" x14ac:dyDescent="0.25"/>
    <row r="40350" hidden="1" x14ac:dyDescent="0.25"/>
    <row r="40351" hidden="1" x14ac:dyDescent="0.25"/>
    <row r="40352" hidden="1" x14ac:dyDescent="0.25"/>
    <row r="40353" hidden="1" x14ac:dyDescent="0.25"/>
    <row r="40354" hidden="1" x14ac:dyDescent="0.25"/>
    <row r="40355" hidden="1" x14ac:dyDescent="0.25"/>
    <row r="40356" hidden="1" x14ac:dyDescent="0.25"/>
    <row r="40357" hidden="1" x14ac:dyDescent="0.25"/>
    <row r="40358" hidden="1" x14ac:dyDescent="0.25"/>
    <row r="40359" hidden="1" x14ac:dyDescent="0.25"/>
    <row r="40360" hidden="1" x14ac:dyDescent="0.25"/>
    <row r="40361" hidden="1" x14ac:dyDescent="0.25"/>
    <row r="40362" hidden="1" x14ac:dyDescent="0.25"/>
    <row r="40363" hidden="1" x14ac:dyDescent="0.25"/>
    <row r="40364" hidden="1" x14ac:dyDescent="0.25"/>
    <row r="40365" hidden="1" x14ac:dyDescent="0.25"/>
    <row r="40366" hidden="1" x14ac:dyDescent="0.25"/>
    <row r="40367" hidden="1" x14ac:dyDescent="0.25"/>
    <row r="40368" hidden="1" x14ac:dyDescent="0.25"/>
    <row r="40369" hidden="1" x14ac:dyDescent="0.25"/>
    <row r="40370" hidden="1" x14ac:dyDescent="0.25"/>
    <row r="40371" hidden="1" x14ac:dyDescent="0.25"/>
    <row r="40372" hidden="1" x14ac:dyDescent="0.25"/>
    <row r="40373" hidden="1" x14ac:dyDescent="0.25"/>
    <row r="40374" hidden="1" x14ac:dyDescent="0.25"/>
    <row r="40375" hidden="1" x14ac:dyDescent="0.25"/>
    <row r="40376" hidden="1" x14ac:dyDescent="0.25"/>
    <row r="40377" hidden="1" x14ac:dyDescent="0.25"/>
    <row r="40378" hidden="1" x14ac:dyDescent="0.25"/>
    <row r="40379" hidden="1" x14ac:dyDescent="0.25"/>
    <row r="40380" hidden="1" x14ac:dyDescent="0.25"/>
    <row r="40381" hidden="1" x14ac:dyDescent="0.25"/>
    <row r="40382" hidden="1" x14ac:dyDescent="0.25"/>
    <row r="40383" hidden="1" x14ac:dyDescent="0.25"/>
    <row r="40384" hidden="1" x14ac:dyDescent="0.25"/>
    <row r="40385" hidden="1" x14ac:dyDescent="0.25"/>
    <row r="40386" hidden="1" x14ac:dyDescent="0.25"/>
    <row r="40387" hidden="1" x14ac:dyDescent="0.25"/>
    <row r="40388" hidden="1" x14ac:dyDescent="0.25"/>
    <row r="40389" hidden="1" x14ac:dyDescent="0.25"/>
    <row r="40390" hidden="1" x14ac:dyDescent="0.25"/>
    <row r="40391" hidden="1" x14ac:dyDescent="0.25"/>
    <row r="40392" hidden="1" x14ac:dyDescent="0.25"/>
    <row r="40393" hidden="1" x14ac:dyDescent="0.25"/>
    <row r="40394" hidden="1" x14ac:dyDescent="0.25"/>
    <row r="40395" hidden="1" x14ac:dyDescent="0.25"/>
    <row r="40396" hidden="1" x14ac:dyDescent="0.25"/>
    <row r="40397" hidden="1" x14ac:dyDescent="0.25"/>
    <row r="40398" hidden="1" x14ac:dyDescent="0.25"/>
    <row r="40399" hidden="1" x14ac:dyDescent="0.25"/>
    <row r="40400" hidden="1" x14ac:dyDescent="0.25"/>
    <row r="40401" hidden="1" x14ac:dyDescent="0.25"/>
    <row r="40402" hidden="1" x14ac:dyDescent="0.25"/>
    <row r="40403" hidden="1" x14ac:dyDescent="0.25"/>
    <row r="40404" hidden="1" x14ac:dyDescent="0.25"/>
    <row r="40405" hidden="1" x14ac:dyDescent="0.25"/>
    <row r="40406" hidden="1" x14ac:dyDescent="0.25"/>
    <row r="40407" hidden="1" x14ac:dyDescent="0.25"/>
    <row r="40408" hidden="1" x14ac:dyDescent="0.25"/>
    <row r="40409" hidden="1" x14ac:dyDescent="0.25"/>
    <row r="40410" hidden="1" x14ac:dyDescent="0.25"/>
    <row r="40411" hidden="1" x14ac:dyDescent="0.25"/>
    <row r="40412" hidden="1" x14ac:dyDescent="0.25"/>
    <row r="40413" hidden="1" x14ac:dyDescent="0.25"/>
    <row r="40414" hidden="1" x14ac:dyDescent="0.25"/>
    <row r="40415" hidden="1" x14ac:dyDescent="0.25"/>
    <row r="40416" hidden="1" x14ac:dyDescent="0.25"/>
    <row r="40417" hidden="1" x14ac:dyDescent="0.25"/>
    <row r="40418" hidden="1" x14ac:dyDescent="0.25"/>
    <row r="40419" hidden="1" x14ac:dyDescent="0.25"/>
    <row r="40420" hidden="1" x14ac:dyDescent="0.25"/>
    <row r="40421" hidden="1" x14ac:dyDescent="0.25"/>
    <row r="40422" hidden="1" x14ac:dyDescent="0.25"/>
    <row r="40423" hidden="1" x14ac:dyDescent="0.25"/>
    <row r="40424" hidden="1" x14ac:dyDescent="0.25"/>
    <row r="40425" hidden="1" x14ac:dyDescent="0.25"/>
    <row r="40426" hidden="1" x14ac:dyDescent="0.25"/>
    <row r="40427" hidden="1" x14ac:dyDescent="0.25"/>
    <row r="40428" hidden="1" x14ac:dyDescent="0.25"/>
    <row r="40429" hidden="1" x14ac:dyDescent="0.25"/>
    <row r="40430" hidden="1" x14ac:dyDescent="0.25"/>
    <row r="40431" hidden="1" x14ac:dyDescent="0.25"/>
    <row r="40432" hidden="1" x14ac:dyDescent="0.25"/>
    <row r="40433" hidden="1" x14ac:dyDescent="0.25"/>
    <row r="40434" hidden="1" x14ac:dyDescent="0.25"/>
    <row r="40435" hidden="1" x14ac:dyDescent="0.25"/>
    <row r="40436" hidden="1" x14ac:dyDescent="0.25"/>
    <row r="40437" hidden="1" x14ac:dyDescent="0.25"/>
    <row r="40438" hidden="1" x14ac:dyDescent="0.25"/>
    <row r="40439" hidden="1" x14ac:dyDescent="0.25"/>
    <row r="40440" hidden="1" x14ac:dyDescent="0.25"/>
    <row r="40441" hidden="1" x14ac:dyDescent="0.25"/>
    <row r="40442" hidden="1" x14ac:dyDescent="0.25"/>
    <row r="40443" hidden="1" x14ac:dyDescent="0.25"/>
    <row r="40444" hidden="1" x14ac:dyDescent="0.25"/>
    <row r="40445" hidden="1" x14ac:dyDescent="0.25"/>
    <row r="40446" hidden="1" x14ac:dyDescent="0.25"/>
    <row r="40447" hidden="1" x14ac:dyDescent="0.25"/>
    <row r="40448" hidden="1" x14ac:dyDescent="0.25"/>
    <row r="40449" hidden="1" x14ac:dyDescent="0.25"/>
    <row r="40450" hidden="1" x14ac:dyDescent="0.25"/>
    <row r="40451" hidden="1" x14ac:dyDescent="0.25"/>
    <row r="40452" hidden="1" x14ac:dyDescent="0.25"/>
    <row r="40453" hidden="1" x14ac:dyDescent="0.25"/>
    <row r="40454" hidden="1" x14ac:dyDescent="0.25"/>
    <row r="40455" hidden="1" x14ac:dyDescent="0.25"/>
    <row r="40456" hidden="1" x14ac:dyDescent="0.25"/>
    <row r="40457" hidden="1" x14ac:dyDescent="0.25"/>
    <row r="40458" hidden="1" x14ac:dyDescent="0.25"/>
    <row r="40459" hidden="1" x14ac:dyDescent="0.25"/>
    <row r="40460" hidden="1" x14ac:dyDescent="0.25"/>
    <row r="40461" hidden="1" x14ac:dyDescent="0.25"/>
    <row r="40462" hidden="1" x14ac:dyDescent="0.25"/>
    <row r="40463" hidden="1" x14ac:dyDescent="0.25"/>
    <row r="40464" hidden="1" x14ac:dyDescent="0.25"/>
    <row r="40465" hidden="1" x14ac:dyDescent="0.25"/>
    <row r="40466" hidden="1" x14ac:dyDescent="0.25"/>
    <row r="40467" hidden="1" x14ac:dyDescent="0.25"/>
    <row r="40468" hidden="1" x14ac:dyDescent="0.25"/>
    <row r="40469" hidden="1" x14ac:dyDescent="0.25"/>
    <row r="40470" hidden="1" x14ac:dyDescent="0.25"/>
    <row r="40471" hidden="1" x14ac:dyDescent="0.25"/>
    <row r="40472" hidden="1" x14ac:dyDescent="0.25"/>
    <row r="40473" hidden="1" x14ac:dyDescent="0.25"/>
    <row r="40474" hidden="1" x14ac:dyDescent="0.25"/>
    <row r="40475" hidden="1" x14ac:dyDescent="0.25"/>
    <row r="40476" hidden="1" x14ac:dyDescent="0.25"/>
    <row r="40477" hidden="1" x14ac:dyDescent="0.25"/>
    <row r="40478" hidden="1" x14ac:dyDescent="0.25"/>
    <row r="40479" hidden="1" x14ac:dyDescent="0.25"/>
    <row r="40480" hidden="1" x14ac:dyDescent="0.25"/>
    <row r="40481" hidden="1" x14ac:dyDescent="0.25"/>
    <row r="40482" hidden="1" x14ac:dyDescent="0.25"/>
    <row r="40483" hidden="1" x14ac:dyDescent="0.25"/>
    <row r="40484" hidden="1" x14ac:dyDescent="0.25"/>
    <row r="40485" hidden="1" x14ac:dyDescent="0.25"/>
    <row r="40486" hidden="1" x14ac:dyDescent="0.25"/>
    <row r="40487" hidden="1" x14ac:dyDescent="0.25"/>
    <row r="40488" hidden="1" x14ac:dyDescent="0.25"/>
    <row r="40489" hidden="1" x14ac:dyDescent="0.25"/>
    <row r="40490" hidden="1" x14ac:dyDescent="0.25"/>
    <row r="40491" hidden="1" x14ac:dyDescent="0.25"/>
    <row r="40492" hidden="1" x14ac:dyDescent="0.25"/>
    <row r="40493" hidden="1" x14ac:dyDescent="0.25"/>
    <row r="40494" hidden="1" x14ac:dyDescent="0.25"/>
    <row r="40495" hidden="1" x14ac:dyDescent="0.25"/>
    <row r="40496" hidden="1" x14ac:dyDescent="0.25"/>
    <row r="40497" hidden="1" x14ac:dyDescent="0.25"/>
    <row r="40498" hidden="1" x14ac:dyDescent="0.25"/>
    <row r="40499" hidden="1" x14ac:dyDescent="0.25"/>
    <row r="40500" hidden="1" x14ac:dyDescent="0.25"/>
    <row r="40501" hidden="1" x14ac:dyDescent="0.25"/>
    <row r="40502" hidden="1" x14ac:dyDescent="0.25"/>
    <row r="40503" hidden="1" x14ac:dyDescent="0.25"/>
    <row r="40504" hidden="1" x14ac:dyDescent="0.25"/>
    <row r="40505" hidden="1" x14ac:dyDescent="0.25"/>
    <row r="40506" hidden="1" x14ac:dyDescent="0.25"/>
    <row r="40507" hidden="1" x14ac:dyDescent="0.25"/>
    <row r="40508" hidden="1" x14ac:dyDescent="0.25"/>
    <row r="40509" hidden="1" x14ac:dyDescent="0.25"/>
    <row r="40510" hidden="1" x14ac:dyDescent="0.25"/>
    <row r="40511" hidden="1" x14ac:dyDescent="0.25"/>
    <row r="40512" hidden="1" x14ac:dyDescent="0.25"/>
    <row r="40513" hidden="1" x14ac:dyDescent="0.25"/>
    <row r="40514" hidden="1" x14ac:dyDescent="0.25"/>
    <row r="40515" hidden="1" x14ac:dyDescent="0.25"/>
    <row r="40516" hidden="1" x14ac:dyDescent="0.25"/>
    <row r="40517" hidden="1" x14ac:dyDescent="0.25"/>
    <row r="40518" hidden="1" x14ac:dyDescent="0.25"/>
    <row r="40519" hidden="1" x14ac:dyDescent="0.25"/>
    <row r="40520" hidden="1" x14ac:dyDescent="0.25"/>
    <row r="40521" hidden="1" x14ac:dyDescent="0.25"/>
    <row r="40522" hidden="1" x14ac:dyDescent="0.25"/>
    <row r="40523" hidden="1" x14ac:dyDescent="0.25"/>
    <row r="40524" hidden="1" x14ac:dyDescent="0.25"/>
    <row r="40525" hidden="1" x14ac:dyDescent="0.25"/>
    <row r="40526" hidden="1" x14ac:dyDescent="0.25"/>
    <row r="40527" hidden="1" x14ac:dyDescent="0.25"/>
    <row r="40528" hidden="1" x14ac:dyDescent="0.25"/>
    <row r="40529" hidden="1" x14ac:dyDescent="0.25"/>
    <row r="40530" hidden="1" x14ac:dyDescent="0.25"/>
    <row r="40531" hidden="1" x14ac:dyDescent="0.25"/>
    <row r="40532" hidden="1" x14ac:dyDescent="0.25"/>
    <row r="40533" hidden="1" x14ac:dyDescent="0.25"/>
    <row r="40534" hidden="1" x14ac:dyDescent="0.25"/>
    <row r="40535" hidden="1" x14ac:dyDescent="0.25"/>
    <row r="40536" hidden="1" x14ac:dyDescent="0.25"/>
    <row r="40537" hidden="1" x14ac:dyDescent="0.25"/>
    <row r="40538" hidden="1" x14ac:dyDescent="0.25"/>
    <row r="40539" hidden="1" x14ac:dyDescent="0.25"/>
    <row r="40540" hidden="1" x14ac:dyDescent="0.25"/>
    <row r="40541" hidden="1" x14ac:dyDescent="0.25"/>
    <row r="40542" hidden="1" x14ac:dyDescent="0.25"/>
    <row r="40543" hidden="1" x14ac:dyDescent="0.25"/>
    <row r="40544" hidden="1" x14ac:dyDescent="0.25"/>
    <row r="40545" hidden="1" x14ac:dyDescent="0.25"/>
    <row r="40546" hidden="1" x14ac:dyDescent="0.25"/>
    <row r="40547" hidden="1" x14ac:dyDescent="0.25"/>
    <row r="40548" hidden="1" x14ac:dyDescent="0.25"/>
    <row r="40549" hidden="1" x14ac:dyDescent="0.25"/>
    <row r="40550" hidden="1" x14ac:dyDescent="0.25"/>
    <row r="40551" hidden="1" x14ac:dyDescent="0.25"/>
    <row r="40552" hidden="1" x14ac:dyDescent="0.25"/>
    <row r="40553" hidden="1" x14ac:dyDescent="0.25"/>
    <row r="40554" hidden="1" x14ac:dyDescent="0.25"/>
    <row r="40555" hidden="1" x14ac:dyDescent="0.25"/>
    <row r="40556" hidden="1" x14ac:dyDescent="0.25"/>
    <row r="40557" hidden="1" x14ac:dyDescent="0.25"/>
    <row r="40558" hidden="1" x14ac:dyDescent="0.25"/>
    <row r="40559" hidden="1" x14ac:dyDescent="0.25"/>
    <row r="40560" hidden="1" x14ac:dyDescent="0.25"/>
    <row r="40561" hidden="1" x14ac:dyDescent="0.25"/>
    <row r="40562" hidden="1" x14ac:dyDescent="0.25"/>
    <row r="40563" hidden="1" x14ac:dyDescent="0.25"/>
    <row r="40564" hidden="1" x14ac:dyDescent="0.25"/>
    <row r="40565" hidden="1" x14ac:dyDescent="0.25"/>
    <row r="40566" hidden="1" x14ac:dyDescent="0.25"/>
    <row r="40567" hidden="1" x14ac:dyDescent="0.25"/>
    <row r="40568" hidden="1" x14ac:dyDescent="0.25"/>
    <row r="40569" hidden="1" x14ac:dyDescent="0.25"/>
    <row r="40570" hidden="1" x14ac:dyDescent="0.25"/>
    <row r="40571" hidden="1" x14ac:dyDescent="0.25"/>
    <row r="40572" hidden="1" x14ac:dyDescent="0.25"/>
    <row r="40573" hidden="1" x14ac:dyDescent="0.25"/>
    <row r="40574" hidden="1" x14ac:dyDescent="0.25"/>
    <row r="40575" hidden="1" x14ac:dyDescent="0.25"/>
    <row r="40576" hidden="1" x14ac:dyDescent="0.25"/>
    <row r="40577" hidden="1" x14ac:dyDescent="0.25"/>
    <row r="40578" hidden="1" x14ac:dyDescent="0.25"/>
    <row r="40579" hidden="1" x14ac:dyDescent="0.25"/>
    <row r="40580" hidden="1" x14ac:dyDescent="0.25"/>
    <row r="40581" hidden="1" x14ac:dyDescent="0.25"/>
    <row r="40582" hidden="1" x14ac:dyDescent="0.25"/>
    <row r="40583" hidden="1" x14ac:dyDescent="0.25"/>
    <row r="40584" hidden="1" x14ac:dyDescent="0.25"/>
    <row r="40585" hidden="1" x14ac:dyDescent="0.25"/>
    <row r="40586" hidden="1" x14ac:dyDescent="0.25"/>
    <row r="40587" hidden="1" x14ac:dyDescent="0.25"/>
    <row r="40588" hidden="1" x14ac:dyDescent="0.25"/>
    <row r="40589" hidden="1" x14ac:dyDescent="0.25"/>
    <row r="40590" hidden="1" x14ac:dyDescent="0.25"/>
    <row r="40591" hidden="1" x14ac:dyDescent="0.25"/>
    <row r="40592" hidden="1" x14ac:dyDescent="0.25"/>
    <row r="40593" hidden="1" x14ac:dyDescent="0.25"/>
    <row r="40594" hidden="1" x14ac:dyDescent="0.25"/>
    <row r="40595" hidden="1" x14ac:dyDescent="0.25"/>
    <row r="40596" hidden="1" x14ac:dyDescent="0.25"/>
    <row r="40597" hidden="1" x14ac:dyDescent="0.25"/>
    <row r="40598" hidden="1" x14ac:dyDescent="0.25"/>
    <row r="40599" hidden="1" x14ac:dyDescent="0.25"/>
    <row r="40600" hidden="1" x14ac:dyDescent="0.25"/>
    <row r="40601" hidden="1" x14ac:dyDescent="0.25"/>
    <row r="40602" hidden="1" x14ac:dyDescent="0.25"/>
    <row r="40603" hidden="1" x14ac:dyDescent="0.25"/>
    <row r="40604" hidden="1" x14ac:dyDescent="0.25"/>
    <row r="40605" hidden="1" x14ac:dyDescent="0.25"/>
    <row r="40606" hidden="1" x14ac:dyDescent="0.25"/>
    <row r="40607" hidden="1" x14ac:dyDescent="0.25"/>
    <row r="40608" hidden="1" x14ac:dyDescent="0.25"/>
    <row r="40609" hidden="1" x14ac:dyDescent="0.25"/>
    <row r="40610" hidden="1" x14ac:dyDescent="0.25"/>
    <row r="40611" hidden="1" x14ac:dyDescent="0.25"/>
    <row r="40612" hidden="1" x14ac:dyDescent="0.25"/>
    <row r="40613" hidden="1" x14ac:dyDescent="0.25"/>
    <row r="40614" hidden="1" x14ac:dyDescent="0.25"/>
    <row r="40615" hidden="1" x14ac:dyDescent="0.25"/>
    <row r="40616" hidden="1" x14ac:dyDescent="0.25"/>
    <row r="40617" hidden="1" x14ac:dyDescent="0.25"/>
    <row r="40618" hidden="1" x14ac:dyDescent="0.25"/>
    <row r="40619" hidden="1" x14ac:dyDescent="0.25"/>
    <row r="40620" hidden="1" x14ac:dyDescent="0.25"/>
    <row r="40621" hidden="1" x14ac:dyDescent="0.25"/>
    <row r="40622" hidden="1" x14ac:dyDescent="0.25"/>
    <row r="40623" hidden="1" x14ac:dyDescent="0.25"/>
    <row r="40624" hidden="1" x14ac:dyDescent="0.25"/>
    <row r="40625" hidden="1" x14ac:dyDescent="0.25"/>
    <row r="40626" hidden="1" x14ac:dyDescent="0.25"/>
    <row r="40627" hidden="1" x14ac:dyDescent="0.25"/>
    <row r="40628" hidden="1" x14ac:dyDescent="0.25"/>
    <row r="40629" hidden="1" x14ac:dyDescent="0.25"/>
    <row r="40630" hidden="1" x14ac:dyDescent="0.25"/>
    <row r="40631" hidden="1" x14ac:dyDescent="0.25"/>
    <row r="40632" hidden="1" x14ac:dyDescent="0.25"/>
    <row r="40633" hidden="1" x14ac:dyDescent="0.25"/>
    <row r="40634" hidden="1" x14ac:dyDescent="0.25"/>
    <row r="40635" hidden="1" x14ac:dyDescent="0.25"/>
    <row r="40636" hidden="1" x14ac:dyDescent="0.25"/>
    <row r="40637" hidden="1" x14ac:dyDescent="0.25"/>
    <row r="40638" hidden="1" x14ac:dyDescent="0.25"/>
    <row r="40639" hidden="1" x14ac:dyDescent="0.25"/>
    <row r="40640" hidden="1" x14ac:dyDescent="0.25"/>
    <row r="40641" hidden="1" x14ac:dyDescent="0.25"/>
    <row r="40642" hidden="1" x14ac:dyDescent="0.25"/>
    <row r="40643" hidden="1" x14ac:dyDescent="0.25"/>
    <row r="40644" hidden="1" x14ac:dyDescent="0.25"/>
    <row r="40645" hidden="1" x14ac:dyDescent="0.25"/>
    <row r="40646" hidden="1" x14ac:dyDescent="0.25"/>
    <row r="40647" hidden="1" x14ac:dyDescent="0.25"/>
    <row r="40648" hidden="1" x14ac:dyDescent="0.25"/>
    <row r="40649" hidden="1" x14ac:dyDescent="0.25"/>
    <row r="40650" hidden="1" x14ac:dyDescent="0.25"/>
    <row r="40651" hidden="1" x14ac:dyDescent="0.25"/>
    <row r="40652" hidden="1" x14ac:dyDescent="0.25"/>
    <row r="40653" hidden="1" x14ac:dyDescent="0.25"/>
    <row r="40654" hidden="1" x14ac:dyDescent="0.25"/>
    <row r="40655" hidden="1" x14ac:dyDescent="0.25"/>
    <row r="40656" hidden="1" x14ac:dyDescent="0.25"/>
    <row r="40657" hidden="1" x14ac:dyDescent="0.25"/>
    <row r="40658" hidden="1" x14ac:dyDescent="0.25"/>
    <row r="40659" hidden="1" x14ac:dyDescent="0.25"/>
    <row r="40660" hidden="1" x14ac:dyDescent="0.25"/>
    <row r="40661" hidden="1" x14ac:dyDescent="0.25"/>
    <row r="40662" hidden="1" x14ac:dyDescent="0.25"/>
    <row r="40663" hidden="1" x14ac:dyDescent="0.25"/>
    <row r="40664" hidden="1" x14ac:dyDescent="0.25"/>
    <row r="40665" hidden="1" x14ac:dyDescent="0.25"/>
    <row r="40666" hidden="1" x14ac:dyDescent="0.25"/>
    <row r="40667" hidden="1" x14ac:dyDescent="0.25"/>
    <row r="40668" hidden="1" x14ac:dyDescent="0.25"/>
    <row r="40669" hidden="1" x14ac:dyDescent="0.25"/>
    <row r="40670" hidden="1" x14ac:dyDescent="0.25"/>
    <row r="40671" hidden="1" x14ac:dyDescent="0.25"/>
    <row r="40672" hidden="1" x14ac:dyDescent="0.25"/>
    <row r="40673" hidden="1" x14ac:dyDescent="0.25"/>
    <row r="40674" hidden="1" x14ac:dyDescent="0.25"/>
    <row r="40675" hidden="1" x14ac:dyDescent="0.25"/>
    <row r="40676" hidden="1" x14ac:dyDescent="0.25"/>
    <row r="40677" hidden="1" x14ac:dyDescent="0.25"/>
    <row r="40678" hidden="1" x14ac:dyDescent="0.25"/>
    <row r="40679" hidden="1" x14ac:dyDescent="0.25"/>
    <row r="40680" hidden="1" x14ac:dyDescent="0.25"/>
    <row r="40681" hidden="1" x14ac:dyDescent="0.25"/>
    <row r="40682" hidden="1" x14ac:dyDescent="0.25"/>
    <row r="40683" ht="30" hidden="1" customHeight="1" x14ac:dyDescent="0.25"/>
    <row r="40684" hidden="1" x14ac:dyDescent="0.25"/>
    <row r="40685" hidden="1" x14ac:dyDescent="0.25"/>
    <row r="40686" hidden="1" x14ac:dyDescent="0.25"/>
    <row r="40687" hidden="1" x14ac:dyDescent="0.25"/>
    <row r="40688" hidden="1" x14ac:dyDescent="0.25"/>
    <row r="40689" hidden="1" x14ac:dyDescent="0.25"/>
    <row r="40690" hidden="1" x14ac:dyDescent="0.25"/>
    <row r="40691" hidden="1" x14ac:dyDescent="0.25"/>
    <row r="40692" hidden="1" x14ac:dyDescent="0.25"/>
    <row r="40693" hidden="1" x14ac:dyDescent="0.25"/>
    <row r="40694" hidden="1" x14ac:dyDescent="0.25"/>
    <row r="40695" hidden="1" x14ac:dyDescent="0.25"/>
    <row r="40696" hidden="1" x14ac:dyDescent="0.25"/>
    <row r="40697" hidden="1" x14ac:dyDescent="0.25"/>
    <row r="40698" hidden="1" x14ac:dyDescent="0.25"/>
    <row r="40699" hidden="1" x14ac:dyDescent="0.25"/>
    <row r="40700" hidden="1" x14ac:dyDescent="0.25"/>
    <row r="40701" hidden="1" x14ac:dyDescent="0.25"/>
    <row r="40702" hidden="1" x14ac:dyDescent="0.25"/>
    <row r="40703" hidden="1" x14ac:dyDescent="0.25"/>
    <row r="40704" hidden="1" x14ac:dyDescent="0.25"/>
    <row r="40705" hidden="1" x14ac:dyDescent="0.25"/>
    <row r="40706" hidden="1" x14ac:dyDescent="0.25"/>
    <row r="40707" hidden="1" x14ac:dyDescent="0.25"/>
    <row r="40708" hidden="1" x14ac:dyDescent="0.25"/>
    <row r="40709" hidden="1" x14ac:dyDescent="0.25"/>
    <row r="40710" hidden="1" x14ac:dyDescent="0.25"/>
    <row r="40711" hidden="1" x14ac:dyDescent="0.25"/>
    <row r="40712" hidden="1" x14ac:dyDescent="0.25"/>
    <row r="40713" hidden="1" x14ac:dyDescent="0.25"/>
    <row r="40714" hidden="1" x14ac:dyDescent="0.25"/>
    <row r="40715" hidden="1" x14ac:dyDescent="0.25"/>
    <row r="40716" hidden="1" x14ac:dyDescent="0.25"/>
    <row r="40717" hidden="1" x14ac:dyDescent="0.25"/>
    <row r="40718" hidden="1" x14ac:dyDescent="0.25"/>
    <row r="40719" hidden="1" x14ac:dyDescent="0.25"/>
    <row r="40720" hidden="1" x14ac:dyDescent="0.25"/>
    <row r="40721" hidden="1" x14ac:dyDescent="0.25"/>
    <row r="40722" hidden="1" x14ac:dyDescent="0.25"/>
    <row r="40723" hidden="1" x14ac:dyDescent="0.25"/>
    <row r="40724" hidden="1" x14ac:dyDescent="0.25"/>
    <row r="40725" hidden="1" x14ac:dyDescent="0.25"/>
    <row r="40726" hidden="1" x14ac:dyDescent="0.25"/>
    <row r="40727" hidden="1" x14ac:dyDescent="0.25"/>
    <row r="40728" hidden="1" x14ac:dyDescent="0.25"/>
    <row r="40729" hidden="1" x14ac:dyDescent="0.25"/>
    <row r="40730" hidden="1" x14ac:dyDescent="0.25"/>
    <row r="40731" hidden="1" x14ac:dyDescent="0.25"/>
    <row r="40732" hidden="1" x14ac:dyDescent="0.25"/>
    <row r="40733" hidden="1" x14ac:dyDescent="0.25"/>
    <row r="40734" hidden="1" x14ac:dyDescent="0.25"/>
    <row r="40735" hidden="1" x14ac:dyDescent="0.25"/>
    <row r="40736" hidden="1" x14ac:dyDescent="0.25"/>
    <row r="40737" hidden="1" x14ac:dyDescent="0.25"/>
    <row r="40738" hidden="1" x14ac:dyDescent="0.25"/>
    <row r="40739" hidden="1" x14ac:dyDescent="0.25"/>
    <row r="40740" hidden="1" x14ac:dyDescent="0.25"/>
    <row r="40741" hidden="1" x14ac:dyDescent="0.25"/>
    <row r="40742" hidden="1" x14ac:dyDescent="0.25"/>
    <row r="40743" hidden="1" x14ac:dyDescent="0.25"/>
    <row r="40744" hidden="1" x14ac:dyDescent="0.25"/>
    <row r="40745" hidden="1" x14ac:dyDescent="0.25"/>
    <row r="40746" hidden="1" x14ac:dyDescent="0.25"/>
    <row r="40747" hidden="1" x14ac:dyDescent="0.25"/>
    <row r="40748" hidden="1" x14ac:dyDescent="0.25"/>
    <row r="40749" hidden="1" x14ac:dyDescent="0.25"/>
    <row r="40750" hidden="1" x14ac:dyDescent="0.25"/>
    <row r="40751" hidden="1" x14ac:dyDescent="0.25"/>
    <row r="40752" hidden="1" x14ac:dyDescent="0.25"/>
    <row r="40753" hidden="1" x14ac:dyDescent="0.25"/>
    <row r="40754" hidden="1" x14ac:dyDescent="0.25"/>
    <row r="40755" hidden="1" x14ac:dyDescent="0.25"/>
    <row r="40756" hidden="1" x14ac:dyDescent="0.25"/>
    <row r="40757" hidden="1" x14ac:dyDescent="0.25"/>
    <row r="40758" hidden="1" x14ac:dyDescent="0.25"/>
    <row r="40759" hidden="1" x14ac:dyDescent="0.25"/>
    <row r="40760" hidden="1" x14ac:dyDescent="0.25"/>
    <row r="40761" hidden="1" x14ac:dyDescent="0.25"/>
    <row r="40762" hidden="1" x14ac:dyDescent="0.25"/>
    <row r="40763" hidden="1" x14ac:dyDescent="0.25"/>
    <row r="40764" hidden="1" x14ac:dyDescent="0.25"/>
    <row r="40765" hidden="1" x14ac:dyDescent="0.25"/>
    <row r="40766" hidden="1" x14ac:dyDescent="0.25"/>
    <row r="40767" hidden="1" x14ac:dyDescent="0.25"/>
    <row r="40768" hidden="1" x14ac:dyDescent="0.25"/>
    <row r="40769" hidden="1" x14ac:dyDescent="0.25"/>
    <row r="40770" hidden="1" x14ac:dyDescent="0.25"/>
    <row r="40771" hidden="1" x14ac:dyDescent="0.25"/>
    <row r="40772" hidden="1" x14ac:dyDescent="0.25"/>
    <row r="40773" hidden="1" x14ac:dyDescent="0.25"/>
    <row r="40774" hidden="1" x14ac:dyDescent="0.25"/>
    <row r="40775" hidden="1" x14ac:dyDescent="0.25"/>
    <row r="40776" hidden="1" x14ac:dyDescent="0.25"/>
    <row r="40777" hidden="1" x14ac:dyDescent="0.25"/>
    <row r="40778" hidden="1" x14ac:dyDescent="0.25"/>
    <row r="40779" hidden="1" x14ac:dyDescent="0.25"/>
    <row r="40780" hidden="1" x14ac:dyDescent="0.25"/>
    <row r="40781" hidden="1" x14ac:dyDescent="0.25"/>
    <row r="40782" hidden="1" x14ac:dyDescent="0.25"/>
    <row r="40783" hidden="1" x14ac:dyDescent="0.25"/>
    <row r="40784" hidden="1" x14ac:dyDescent="0.25"/>
    <row r="40785" hidden="1" x14ac:dyDescent="0.25"/>
    <row r="40786" hidden="1" x14ac:dyDescent="0.25"/>
    <row r="40787" hidden="1" x14ac:dyDescent="0.25"/>
    <row r="40788" hidden="1" x14ac:dyDescent="0.25"/>
    <row r="40789" hidden="1" x14ac:dyDescent="0.25"/>
    <row r="40790" hidden="1" x14ac:dyDescent="0.25"/>
    <row r="40791" hidden="1" x14ac:dyDescent="0.25"/>
    <row r="40792" hidden="1" x14ac:dyDescent="0.25"/>
    <row r="40793" hidden="1" x14ac:dyDescent="0.25"/>
    <row r="40794" hidden="1" x14ac:dyDescent="0.25"/>
    <row r="40795" hidden="1" x14ac:dyDescent="0.25"/>
    <row r="40796" hidden="1" x14ac:dyDescent="0.25"/>
    <row r="40797" hidden="1" x14ac:dyDescent="0.25"/>
    <row r="40798" hidden="1" x14ac:dyDescent="0.25"/>
    <row r="40799" hidden="1" x14ac:dyDescent="0.25"/>
    <row r="40800" hidden="1" x14ac:dyDescent="0.25"/>
    <row r="40801" hidden="1" x14ac:dyDescent="0.25"/>
    <row r="40802" hidden="1" x14ac:dyDescent="0.25"/>
    <row r="40803" hidden="1" x14ac:dyDescent="0.25"/>
    <row r="40804" hidden="1" x14ac:dyDescent="0.25"/>
    <row r="40805" hidden="1" x14ac:dyDescent="0.25"/>
    <row r="40806" hidden="1" x14ac:dyDescent="0.25"/>
    <row r="40807" hidden="1" x14ac:dyDescent="0.25"/>
    <row r="40808" hidden="1" x14ac:dyDescent="0.25"/>
    <row r="40809" hidden="1" x14ac:dyDescent="0.25"/>
    <row r="40810" hidden="1" x14ac:dyDescent="0.25"/>
    <row r="40811" hidden="1" x14ac:dyDescent="0.25"/>
    <row r="40812" hidden="1" x14ac:dyDescent="0.25"/>
    <row r="40813" hidden="1" x14ac:dyDescent="0.25"/>
    <row r="40814" hidden="1" x14ac:dyDescent="0.25"/>
    <row r="40815" hidden="1" x14ac:dyDescent="0.25"/>
    <row r="40816" hidden="1" x14ac:dyDescent="0.25"/>
    <row r="40817" hidden="1" x14ac:dyDescent="0.25"/>
    <row r="40818" hidden="1" x14ac:dyDescent="0.25"/>
    <row r="40819" hidden="1" x14ac:dyDescent="0.25"/>
    <row r="40820" hidden="1" x14ac:dyDescent="0.25"/>
    <row r="40821" hidden="1" x14ac:dyDescent="0.25"/>
    <row r="40822" hidden="1" x14ac:dyDescent="0.25"/>
    <row r="40823" hidden="1" x14ac:dyDescent="0.25"/>
    <row r="40824" hidden="1" x14ac:dyDescent="0.25"/>
    <row r="40825" hidden="1" x14ac:dyDescent="0.25"/>
    <row r="40826" hidden="1" x14ac:dyDescent="0.25"/>
    <row r="40827" hidden="1" x14ac:dyDescent="0.25"/>
    <row r="40828" hidden="1" x14ac:dyDescent="0.25"/>
    <row r="40829" hidden="1" x14ac:dyDescent="0.25"/>
    <row r="40830" hidden="1" x14ac:dyDescent="0.25"/>
    <row r="40831" hidden="1" x14ac:dyDescent="0.25"/>
    <row r="40832" hidden="1" x14ac:dyDescent="0.25"/>
    <row r="40833" hidden="1" x14ac:dyDescent="0.25"/>
    <row r="40834" hidden="1" x14ac:dyDescent="0.25"/>
    <row r="40835" hidden="1" x14ac:dyDescent="0.25"/>
    <row r="40836" hidden="1" x14ac:dyDescent="0.25"/>
    <row r="40837" hidden="1" x14ac:dyDescent="0.25"/>
    <row r="40838" hidden="1" x14ac:dyDescent="0.25"/>
    <row r="40839" hidden="1" x14ac:dyDescent="0.25"/>
    <row r="40840" hidden="1" x14ac:dyDescent="0.25"/>
    <row r="40841" hidden="1" x14ac:dyDescent="0.25"/>
    <row r="40842" hidden="1" x14ac:dyDescent="0.25"/>
    <row r="40843" hidden="1" x14ac:dyDescent="0.25"/>
    <row r="40844" hidden="1" x14ac:dyDescent="0.25"/>
    <row r="40845" hidden="1" x14ac:dyDescent="0.25"/>
    <row r="40846" hidden="1" x14ac:dyDescent="0.25"/>
    <row r="40847" hidden="1" x14ac:dyDescent="0.25"/>
    <row r="40848" hidden="1" x14ac:dyDescent="0.25"/>
    <row r="40849" hidden="1" x14ac:dyDescent="0.25"/>
    <row r="40850" hidden="1" x14ac:dyDescent="0.25"/>
    <row r="40851" hidden="1" x14ac:dyDescent="0.25"/>
    <row r="40852" hidden="1" x14ac:dyDescent="0.25"/>
    <row r="40853" hidden="1" x14ac:dyDescent="0.25"/>
    <row r="40854" hidden="1" x14ac:dyDescent="0.25"/>
    <row r="40855" hidden="1" x14ac:dyDescent="0.25"/>
    <row r="40856" hidden="1" x14ac:dyDescent="0.25"/>
    <row r="40857" hidden="1" x14ac:dyDescent="0.25"/>
    <row r="40858" hidden="1" x14ac:dyDescent="0.25"/>
    <row r="40859" hidden="1" x14ac:dyDescent="0.25"/>
    <row r="40860" hidden="1" x14ac:dyDescent="0.25"/>
    <row r="40861" hidden="1" x14ac:dyDescent="0.25"/>
    <row r="40862" hidden="1" x14ac:dyDescent="0.25"/>
    <row r="40863" hidden="1" x14ac:dyDescent="0.25"/>
    <row r="40864" hidden="1" x14ac:dyDescent="0.25"/>
    <row r="40865" hidden="1" x14ac:dyDescent="0.25"/>
    <row r="40866" hidden="1" x14ac:dyDescent="0.25"/>
    <row r="40867" hidden="1" x14ac:dyDescent="0.25"/>
    <row r="40868" hidden="1" x14ac:dyDescent="0.25"/>
    <row r="40869" hidden="1" x14ac:dyDescent="0.25"/>
    <row r="40870" hidden="1" x14ac:dyDescent="0.25"/>
    <row r="40871" hidden="1" x14ac:dyDescent="0.25"/>
    <row r="40872" hidden="1" x14ac:dyDescent="0.25"/>
    <row r="40873" hidden="1" x14ac:dyDescent="0.25"/>
    <row r="40874" hidden="1" x14ac:dyDescent="0.25"/>
    <row r="40875" hidden="1" x14ac:dyDescent="0.25"/>
    <row r="40876" hidden="1" x14ac:dyDescent="0.25"/>
    <row r="40877" hidden="1" x14ac:dyDescent="0.25"/>
    <row r="40878" hidden="1" x14ac:dyDescent="0.25"/>
    <row r="40879" hidden="1" x14ac:dyDescent="0.25"/>
    <row r="40880" hidden="1" x14ac:dyDescent="0.25"/>
    <row r="40881" hidden="1" x14ac:dyDescent="0.25"/>
    <row r="40882" hidden="1" x14ac:dyDescent="0.25"/>
    <row r="40883" hidden="1" x14ac:dyDescent="0.25"/>
    <row r="40884" hidden="1" x14ac:dyDescent="0.25"/>
    <row r="40885" hidden="1" x14ac:dyDescent="0.25"/>
    <row r="40886" hidden="1" x14ac:dyDescent="0.25"/>
    <row r="40887" hidden="1" x14ac:dyDescent="0.25"/>
    <row r="40888" hidden="1" x14ac:dyDescent="0.25"/>
    <row r="40889" hidden="1" x14ac:dyDescent="0.25"/>
    <row r="40890" hidden="1" x14ac:dyDescent="0.25"/>
    <row r="40891" hidden="1" x14ac:dyDescent="0.25"/>
    <row r="40892" hidden="1" x14ac:dyDescent="0.25"/>
    <row r="40893" hidden="1" x14ac:dyDescent="0.25"/>
    <row r="40894" hidden="1" x14ac:dyDescent="0.25"/>
    <row r="40895" hidden="1" x14ac:dyDescent="0.25"/>
    <row r="40896" hidden="1" x14ac:dyDescent="0.25"/>
    <row r="40897" hidden="1" x14ac:dyDescent="0.25"/>
    <row r="40898" hidden="1" x14ac:dyDescent="0.25"/>
    <row r="40899" hidden="1" x14ac:dyDescent="0.25"/>
    <row r="40900" hidden="1" x14ac:dyDescent="0.25"/>
    <row r="40901" hidden="1" x14ac:dyDescent="0.25"/>
    <row r="40902" hidden="1" x14ac:dyDescent="0.25"/>
    <row r="40903" hidden="1" x14ac:dyDescent="0.25"/>
    <row r="40904" hidden="1" x14ac:dyDescent="0.25"/>
    <row r="40905" hidden="1" x14ac:dyDescent="0.25"/>
    <row r="40906" hidden="1" x14ac:dyDescent="0.25"/>
    <row r="40907" hidden="1" x14ac:dyDescent="0.25"/>
    <row r="40908" hidden="1" x14ac:dyDescent="0.25"/>
    <row r="40909" hidden="1" x14ac:dyDescent="0.25"/>
    <row r="40910" hidden="1" x14ac:dyDescent="0.25"/>
    <row r="40911" hidden="1" x14ac:dyDescent="0.25"/>
    <row r="40912" hidden="1" x14ac:dyDescent="0.25"/>
    <row r="40913" hidden="1" x14ac:dyDescent="0.25"/>
    <row r="40914" hidden="1" x14ac:dyDescent="0.25"/>
    <row r="40915" hidden="1" x14ac:dyDescent="0.25"/>
    <row r="40916" hidden="1" x14ac:dyDescent="0.25"/>
    <row r="40917" hidden="1" x14ac:dyDescent="0.25"/>
    <row r="40918" hidden="1" x14ac:dyDescent="0.25"/>
    <row r="40919" hidden="1" x14ac:dyDescent="0.25"/>
    <row r="40920" hidden="1" x14ac:dyDescent="0.25"/>
    <row r="40921" hidden="1" x14ac:dyDescent="0.25"/>
    <row r="40922" hidden="1" x14ac:dyDescent="0.25"/>
    <row r="40923" hidden="1" x14ac:dyDescent="0.25"/>
    <row r="40924" hidden="1" x14ac:dyDescent="0.25"/>
    <row r="40925" hidden="1" x14ac:dyDescent="0.25"/>
    <row r="40926" hidden="1" x14ac:dyDescent="0.25"/>
    <row r="40927" hidden="1" x14ac:dyDescent="0.25"/>
    <row r="40928" hidden="1" x14ac:dyDescent="0.25"/>
    <row r="40929" hidden="1" x14ac:dyDescent="0.25"/>
    <row r="40930" hidden="1" x14ac:dyDescent="0.25"/>
    <row r="40931" hidden="1" x14ac:dyDescent="0.25"/>
    <row r="40932" hidden="1" x14ac:dyDescent="0.25"/>
    <row r="40933" hidden="1" x14ac:dyDescent="0.25"/>
    <row r="40934" hidden="1" x14ac:dyDescent="0.25"/>
    <row r="40935" hidden="1" x14ac:dyDescent="0.25"/>
    <row r="40936" hidden="1" x14ac:dyDescent="0.25"/>
    <row r="40937" hidden="1" x14ac:dyDescent="0.25"/>
    <row r="40938" hidden="1" x14ac:dyDescent="0.25"/>
    <row r="40939" hidden="1" x14ac:dyDescent="0.25"/>
    <row r="40940" hidden="1" x14ac:dyDescent="0.25"/>
    <row r="40941" hidden="1" x14ac:dyDescent="0.25"/>
    <row r="40942" hidden="1" x14ac:dyDescent="0.25"/>
    <row r="40943" hidden="1" x14ac:dyDescent="0.25"/>
    <row r="40944" hidden="1" x14ac:dyDescent="0.25"/>
    <row r="40945" hidden="1" x14ac:dyDescent="0.25"/>
    <row r="40946" hidden="1" x14ac:dyDescent="0.25"/>
    <row r="40947" hidden="1" x14ac:dyDescent="0.25"/>
    <row r="40948" hidden="1" x14ac:dyDescent="0.25"/>
    <row r="40949" hidden="1" x14ac:dyDescent="0.25"/>
    <row r="40950" hidden="1" x14ac:dyDescent="0.25"/>
    <row r="40951" hidden="1" x14ac:dyDescent="0.25"/>
    <row r="40952" hidden="1" x14ac:dyDescent="0.25"/>
    <row r="40953" hidden="1" x14ac:dyDescent="0.25"/>
    <row r="40954" hidden="1" x14ac:dyDescent="0.25"/>
    <row r="40955" hidden="1" x14ac:dyDescent="0.25"/>
    <row r="40956" hidden="1" x14ac:dyDescent="0.25"/>
    <row r="40957" hidden="1" x14ac:dyDescent="0.25"/>
    <row r="40958" hidden="1" x14ac:dyDescent="0.25"/>
    <row r="40959" hidden="1" x14ac:dyDescent="0.25"/>
    <row r="40960" hidden="1" x14ac:dyDescent="0.25"/>
    <row r="40961" hidden="1" x14ac:dyDescent="0.25"/>
    <row r="40962" hidden="1" x14ac:dyDescent="0.25"/>
    <row r="40963" hidden="1" x14ac:dyDescent="0.25"/>
    <row r="40964" hidden="1" x14ac:dyDescent="0.25"/>
    <row r="40965" hidden="1" x14ac:dyDescent="0.25"/>
    <row r="40966" hidden="1" x14ac:dyDescent="0.25"/>
    <row r="40967" hidden="1" x14ac:dyDescent="0.25"/>
    <row r="40968" hidden="1" x14ac:dyDescent="0.25"/>
    <row r="40969" hidden="1" x14ac:dyDescent="0.25"/>
    <row r="40970" hidden="1" x14ac:dyDescent="0.25"/>
    <row r="40971" hidden="1" x14ac:dyDescent="0.25"/>
    <row r="40972" hidden="1" x14ac:dyDescent="0.25"/>
    <row r="40973" hidden="1" x14ac:dyDescent="0.25"/>
    <row r="40974" hidden="1" x14ac:dyDescent="0.25"/>
    <row r="40975" hidden="1" x14ac:dyDescent="0.25"/>
    <row r="40976" hidden="1" x14ac:dyDescent="0.25"/>
    <row r="40977" hidden="1" x14ac:dyDescent="0.25"/>
    <row r="40978" hidden="1" x14ac:dyDescent="0.25"/>
    <row r="40979" hidden="1" x14ac:dyDescent="0.25"/>
    <row r="40980" hidden="1" x14ac:dyDescent="0.25"/>
    <row r="40981" hidden="1" x14ac:dyDescent="0.25"/>
    <row r="40982" hidden="1" x14ac:dyDescent="0.25"/>
    <row r="40983" hidden="1" x14ac:dyDescent="0.25"/>
    <row r="40984" hidden="1" x14ac:dyDescent="0.25"/>
    <row r="40985" hidden="1" x14ac:dyDescent="0.25"/>
    <row r="40986" hidden="1" x14ac:dyDescent="0.25"/>
    <row r="40987" hidden="1" x14ac:dyDescent="0.25"/>
    <row r="40988" hidden="1" x14ac:dyDescent="0.25"/>
    <row r="40989" hidden="1" x14ac:dyDescent="0.25"/>
    <row r="40990" hidden="1" x14ac:dyDescent="0.25"/>
    <row r="40991" hidden="1" x14ac:dyDescent="0.25"/>
    <row r="40992" hidden="1" x14ac:dyDescent="0.25"/>
    <row r="40993" hidden="1" x14ac:dyDescent="0.25"/>
    <row r="40994" hidden="1" x14ac:dyDescent="0.25"/>
    <row r="40995" hidden="1" x14ac:dyDescent="0.25"/>
    <row r="40996" hidden="1" x14ac:dyDescent="0.25"/>
    <row r="40997" hidden="1" x14ac:dyDescent="0.25"/>
    <row r="40998" hidden="1" x14ac:dyDescent="0.25"/>
    <row r="40999" hidden="1" x14ac:dyDescent="0.25"/>
    <row r="41000" hidden="1" x14ac:dyDescent="0.25"/>
    <row r="41001" hidden="1" x14ac:dyDescent="0.25"/>
    <row r="41002" hidden="1" x14ac:dyDescent="0.25"/>
    <row r="41003" ht="30" hidden="1" customHeight="1" x14ac:dyDescent="0.25"/>
    <row r="41004" hidden="1" x14ac:dyDescent="0.25"/>
    <row r="41005" hidden="1" x14ac:dyDescent="0.25"/>
    <row r="41006" hidden="1" x14ac:dyDescent="0.25"/>
    <row r="41007" hidden="1" x14ac:dyDescent="0.25"/>
    <row r="41008" hidden="1" x14ac:dyDescent="0.25"/>
    <row r="41009" hidden="1" x14ac:dyDescent="0.25"/>
    <row r="41010" hidden="1" x14ac:dyDescent="0.25"/>
    <row r="41011" hidden="1" x14ac:dyDescent="0.25"/>
    <row r="41012" hidden="1" x14ac:dyDescent="0.25"/>
    <row r="41013" hidden="1" x14ac:dyDescent="0.25"/>
    <row r="41014" hidden="1" x14ac:dyDescent="0.25"/>
    <row r="41015" hidden="1" x14ac:dyDescent="0.25"/>
    <row r="41016" hidden="1" x14ac:dyDescent="0.25"/>
    <row r="41017" hidden="1" x14ac:dyDescent="0.25"/>
    <row r="41018" hidden="1" x14ac:dyDescent="0.25"/>
    <row r="41019" hidden="1" x14ac:dyDescent="0.25"/>
    <row r="41020" hidden="1" x14ac:dyDescent="0.25"/>
    <row r="41021" hidden="1" x14ac:dyDescent="0.25"/>
    <row r="41022" hidden="1" x14ac:dyDescent="0.25"/>
    <row r="41023" hidden="1" x14ac:dyDescent="0.25"/>
    <row r="41024" hidden="1" x14ac:dyDescent="0.25"/>
    <row r="41025" hidden="1" x14ac:dyDescent="0.25"/>
    <row r="41026" hidden="1" x14ac:dyDescent="0.25"/>
    <row r="41027" hidden="1" x14ac:dyDescent="0.25"/>
    <row r="41028" hidden="1" x14ac:dyDescent="0.25"/>
    <row r="41029" hidden="1" x14ac:dyDescent="0.25"/>
    <row r="41030" hidden="1" x14ac:dyDescent="0.25"/>
    <row r="41031" hidden="1" x14ac:dyDescent="0.25"/>
    <row r="41032" hidden="1" x14ac:dyDescent="0.25"/>
    <row r="41033" hidden="1" x14ac:dyDescent="0.25"/>
    <row r="41034" hidden="1" x14ac:dyDescent="0.25"/>
    <row r="41035" hidden="1" x14ac:dyDescent="0.25"/>
    <row r="41036" hidden="1" x14ac:dyDescent="0.25"/>
    <row r="41037" hidden="1" x14ac:dyDescent="0.25"/>
    <row r="41038" hidden="1" x14ac:dyDescent="0.25"/>
    <row r="41039" hidden="1" x14ac:dyDescent="0.25"/>
    <row r="41040" hidden="1" x14ac:dyDescent="0.25"/>
    <row r="41041" hidden="1" x14ac:dyDescent="0.25"/>
    <row r="41042" hidden="1" x14ac:dyDescent="0.25"/>
    <row r="41043" hidden="1" x14ac:dyDescent="0.25"/>
    <row r="41044" hidden="1" x14ac:dyDescent="0.25"/>
    <row r="41045" hidden="1" x14ac:dyDescent="0.25"/>
    <row r="41046" hidden="1" x14ac:dyDescent="0.25"/>
    <row r="41047" hidden="1" x14ac:dyDescent="0.25"/>
    <row r="41048" hidden="1" x14ac:dyDescent="0.25"/>
    <row r="41049" hidden="1" x14ac:dyDescent="0.25"/>
    <row r="41050" hidden="1" x14ac:dyDescent="0.25"/>
    <row r="41051" hidden="1" x14ac:dyDescent="0.25"/>
    <row r="41052" hidden="1" x14ac:dyDescent="0.25"/>
    <row r="41053" hidden="1" x14ac:dyDescent="0.25"/>
    <row r="41054" hidden="1" x14ac:dyDescent="0.25"/>
    <row r="41055" hidden="1" x14ac:dyDescent="0.25"/>
    <row r="41056" hidden="1" x14ac:dyDescent="0.25"/>
    <row r="41057" hidden="1" x14ac:dyDescent="0.25"/>
    <row r="41058" hidden="1" x14ac:dyDescent="0.25"/>
    <row r="41059" hidden="1" x14ac:dyDescent="0.25"/>
    <row r="41060" hidden="1" x14ac:dyDescent="0.25"/>
    <row r="41061" hidden="1" x14ac:dyDescent="0.25"/>
    <row r="41062" hidden="1" x14ac:dyDescent="0.25"/>
    <row r="41063" hidden="1" x14ac:dyDescent="0.25"/>
    <row r="41064" hidden="1" x14ac:dyDescent="0.25"/>
    <row r="41065" hidden="1" x14ac:dyDescent="0.25"/>
    <row r="41066" hidden="1" x14ac:dyDescent="0.25"/>
    <row r="41067" hidden="1" x14ac:dyDescent="0.25"/>
    <row r="41068" hidden="1" x14ac:dyDescent="0.25"/>
    <row r="41069" hidden="1" x14ac:dyDescent="0.25"/>
    <row r="41070" hidden="1" x14ac:dyDescent="0.25"/>
    <row r="41071" hidden="1" x14ac:dyDescent="0.25"/>
    <row r="41072" hidden="1" x14ac:dyDescent="0.25"/>
    <row r="41073" hidden="1" x14ac:dyDescent="0.25"/>
    <row r="41074" hidden="1" x14ac:dyDescent="0.25"/>
    <row r="41075" hidden="1" x14ac:dyDescent="0.25"/>
    <row r="41076" hidden="1" x14ac:dyDescent="0.25"/>
    <row r="41077" hidden="1" x14ac:dyDescent="0.25"/>
    <row r="41078" hidden="1" x14ac:dyDescent="0.25"/>
    <row r="41079" hidden="1" x14ac:dyDescent="0.25"/>
    <row r="41080" hidden="1" x14ac:dyDescent="0.25"/>
    <row r="41081" hidden="1" x14ac:dyDescent="0.25"/>
    <row r="41082" hidden="1" x14ac:dyDescent="0.25"/>
    <row r="41083" hidden="1" x14ac:dyDescent="0.25"/>
    <row r="41084" hidden="1" x14ac:dyDescent="0.25"/>
    <row r="41085" hidden="1" x14ac:dyDescent="0.25"/>
    <row r="41086" hidden="1" x14ac:dyDescent="0.25"/>
    <row r="41087" hidden="1" x14ac:dyDescent="0.25"/>
    <row r="41088" hidden="1" x14ac:dyDescent="0.25"/>
    <row r="41089" hidden="1" x14ac:dyDescent="0.25"/>
    <row r="41090" hidden="1" x14ac:dyDescent="0.25"/>
    <row r="41091" hidden="1" x14ac:dyDescent="0.25"/>
    <row r="41092" hidden="1" x14ac:dyDescent="0.25"/>
    <row r="41093" hidden="1" x14ac:dyDescent="0.25"/>
    <row r="41094" hidden="1" x14ac:dyDescent="0.25"/>
    <row r="41095" hidden="1" x14ac:dyDescent="0.25"/>
    <row r="41096" hidden="1" x14ac:dyDescent="0.25"/>
    <row r="41097" hidden="1" x14ac:dyDescent="0.25"/>
    <row r="41098" hidden="1" x14ac:dyDescent="0.25"/>
    <row r="41099" hidden="1" x14ac:dyDescent="0.25"/>
    <row r="41100" hidden="1" x14ac:dyDescent="0.25"/>
    <row r="41101" hidden="1" x14ac:dyDescent="0.25"/>
    <row r="41102" hidden="1" x14ac:dyDescent="0.25"/>
    <row r="41103" hidden="1" x14ac:dyDescent="0.25"/>
    <row r="41104" hidden="1" x14ac:dyDescent="0.25"/>
    <row r="41105" hidden="1" x14ac:dyDescent="0.25"/>
    <row r="41106" hidden="1" x14ac:dyDescent="0.25"/>
    <row r="41107" hidden="1" x14ac:dyDescent="0.25"/>
    <row r="41108" hidden="1" x14ac:dyDescent="0.25"/>
    <row r="41109" hidden="1" x14ac:dyDescent="0.25"/>
    <row r="41110" hidden="1" x14ac:dyDescent="0.25"/>
    <row r="41111" hidden="1" x14ac:dyDescent="0.25"/>
    <row r="41112" hidden="1" x14ac:dyDescent="0.25"/>
    <row r="41113" hidden="1" x14ac:dyDescent="0.25"/>
    <row r="41114" hidden="1" x14ac:dyDescent="0.25"/>
    <row r="41115" hidden="1" x14ac:dyDescent="0.25"/>
    <row r="41116" hidden="1" x14ac:dyDescent="0.25"/>
    <row r="41117" hidden="1" x14ac:dyDescent="0.25"/>
    <row r="41118" hidden="1" x14ac:dyDescent="0.25"/>
    <row r="41119" hidden="1" x14ac:dyDescent="0.25"/>
    <row r="41120" hidden="1" x14ac:dyDescent="0.25"/>
    <row r="41121" hidden="1" x14ac:dyDescent="0.25"/>
    <row r="41122" hidden="1" x14ac:dyDescent="0.25"/>
    <row r="41123" hidden="1" x14ac:dyDescent="0.25"/>
    <row r="41124" hidden="1" x14ac:dyDescent="0.25"/>
    <row r="41125" hidden="1" x14ac:dyDescent="0.25"/>
    <row r="41126" hidden="1" x14ac:dyDescent="0.25"/>
    <row r="41127" hidden="1" x14ac:dyDescent="0.25"/>
    <row r="41128" hidden="1" x14ac:dyDescent="0.25"/>
    <row r="41129" hidden="1" x14ac:dyDescent="0.25"/>
    <row r="41130" hidden="1" x14ac:dyDescent="0.25"/>
    <row r="41131" hidden="1" x14ac:dyDescent="0.25"/>
    <row r="41132" hidden="1" x14ac:dyDescent="0.25"/>
    <row r="41133" hidden="1" x14ac:dyDescent="0.25"/>
    <row r="41134" hidden="1" x14ac:dyDescent="0.25"/>
    <row r="41135" hidden="1" x14ac:dyDescent="0.25"/>
    <row r="41136" hidden="1" x14ac:dyDescent="0.25"/>
    <row r="41137" hidden="1" x14ac:dyDescent="0.25"/>
    <row r="41138" hidden="1" x14ac:dyDescent="0.25"/>
    <row r="41139" hidden="1" x14ac:dyDescent="0.25"/>
    <row r="41140" hidden="1" x14ac:dyDescent="0.25"/>
    <row r="41141" hidden="1" x14ac:dyDescent="0.25"/>
    <row r="41142" hidden="1" x14ac:dyDescent="0.25"/>
    <row r="41143" hidden="1" x14ac:dyDescent="0.25"/>
    <row r="41144" hidden="1" x14ac:dyDescent="0.25"/>
    <row r="41145" hidden="1" x14ac:dyDescent="0.25"/>
    <row r="41146" hidden="1" x14ac:dyDescent="0.25"/>
    <row r="41147" hidden="1" x14ac:dyDescent="0.25"/>
    <row r="41148" hidden="1" x14ac:dyDescent="0.25"/>
    <row r="41149" hidden="1" x14ac:dyDescent="0.25"/>
    <row r="41150" hidden="1" x14ac:dyDescent="0.25"/>
    <row r="41151" hidden="1" x14ac:dyDescent="0.25"/>
    <row r="41152" hidden="1" x14ac:dyDescent="0.25"/>
    <row r="41153" hidden="1" x14ac:dyDescent="0.25"/>
    <row r="41154" hidden="1" x14ac:dyDescent="0.25"/>
    <row r="41155" hidden="1" x14ac:dyDescent="0.25"/>
    <row r="41156" hidden="1" x14ac:dyDescent="0.25"/>
    <row r="41157" hidden="1" x14ac:dyDescent="0.25"/>
    <row r="41158" hidden="1" x14ac:dyDescent="0.25"/>
    <row r="41159" hidden="1" x14ac:dyDescent="0.25"/>
    <row r="41160" hidden="1" x14ac:dyDescent="0.25"/>
    <row r="41161" hidden="1" x14ac:dyDescent="0.25"/>
    <row r="41162" hidden="1" x14ac:dyDescent="0.25"/>
    <row r="41163" hidden="1" x14ac:dyDescent="0.25"/>
    <row r="41164" hidden="1" x14ac:dyDescent="0.25"/>
    <row r="41165" hidden="1" x14ac:dyDescent="0.25"/>
    <row r="41166" hidden="1" x14ac:dyDescent="0.25"/>
    <row r="41167" hidden="1" x14ac:dyDescent="0.25"/>
    <row r="41168" hidden="1" x14ac:dyDescent="0.25"/>
    <row r="41169" hidden="1" x14ac:dyDescent="0.25"/>
    <row r="41170" hidden="1" x14ac:dyDescent="0.25"/>
    <row r="41171" hidden="1" x14ac:dyDescent="0.25"/>
    <row r="41172" hidden="1" x14ac:dyDescent="0.25"/>
    <row r="41173" hidden="1" x14ac:dyDescent="0.25"/>
    <row r="41174" hidden="1" x14ac:dyDescent="0.25"/>
    <row r="41175" hidden="1" x14ac:dyDescent="0.25"/>
    <row r="41176" hidden="1" x14ac:dyDescent="0.25"/>
    <row r="41177" hidden="1" x14ac:dyDescent="0.25"/>
    <row r="41178" hidden="1" x14ac:dyDescent="0.25"/>
    <row r="41179" hidden="1" x14ac:dyDescent="0.25"/>
    <row r="41180" hidden="1" x14ac:dyDescent="0.25"/>
    <row r="41181" hidden="1" x14ac:dyDescent="0.25"/>
    <row r="41182" hidden="1" x14ac:dyDescent="0.25"/>
    <row r="41183" hidden="1" x14ac:dyDescent="0.25"/>
    <row r="41184" hidden="1" x14ac:dyDescent="0.25"/>
    <row r="41185" hidden="1" x14ac:dyDescent="0.25"/>
    <row r="41186" hidden="1" x14ac:dyDescent="0.25"/>
    <row r="41187" hidden="1" x14ac:dyDescent="0.25"/>
    <row r="41188" hidden="1" x14ac:dyDescent="0.25"/>
    <row r="41189" hidden="1" x14ac:dyDescent="0.25"/>
    <row r="41190" hidden="1" x14ac:dyDescent="0.25"/>
    <row r="41191" hidden="1" x14ac:dyDescent="0.25"/>
    <row r="41192" hidden="1" x14ac:dyDescent="0.25"/>
    <row r="41193" hidden="1" x14ac:dyDescent="0.25"/>
    <row r="41194" hidden="1" x14ac:dyDescent="0.25"/>
    <row r="41195" hidden="1" x14ac:dyDescent="0.25"/>
    <row r="41196" hidden="1" x14ac:dyDescent="0.25"/>
    <row r="41197" hidden="1" x14ac:dyDescent="0.25"/>
    <row r="41198" hidden="1" x14ac:dyDescent="0.25"/>
    <row r="41199" hidden="1" x14ac:dyDescent="0.25"/>
    <row r="41200" hidden="1" x14ac:dyDescent="0.25"/>
    <row r="41201" hidden="1" x14ac:dyDescent="0.25"/>
    <row r="41202" hidden="1" x14ac:dyDescent="0.25"/>
    <row r="41203" hidden="1" x14ac:dyDescent="0.25"/>
    <row r="41204" hidden="1" x14ac:dyDescent="0.25"/>
    <row r="41205" hidden="1" x14ac:dyDescent="0.25"/>
    <row r="41206" hidden="1" x14ac:dyDescent="0.25"/>
    <row r="41207" hidden="1" x14ac:dyDescent="0.25"/>
    <row r="41208" hidden="1" x14ac:dyDescent="0.25"/>
    <row r="41209" hidden="1" x14ac:dyDescent="0.25"/>
    <row r="41210" hidden="1" x14ac:dyDescent="0.25"/>
    <row r="41211" hidden="1" x14ac:dyDescent="0.25"/>
    <row r="41212" hidden="1" x14ac:dyDescent="0.25"/>
    <row r="41213" hidden="1" x14ac:dyDescent="0.25"/>
    <row r="41214" hidden="1" x14ac:dyDescent="0.25"/>
    <row r="41215" hidden="1" x14ac:dyDescent="0.25"/>
    <row r="41216" hidden="1" x14ac:dyDescent="0.25"/>
    <row r="41217" hidden="1" x14ac:dyDescent="0.25"/>
    <row r="41218" hidden="1" x14ac:dyDescent="0.25"/>
    <row r="41219" hidden="1" x14ac:dyDescent="0.25"/>
    <row r="41220" hidden="1" x14ac:dyDescent="0.25"/>
    <row r="41221" hidden="1" x14ac:dyDescent="0.25"/>
    <row r="41222" hidden="1" x14ac:dyDescent="0.25"/>
    <row r="41223" hidden="1" x14ac:dyDescent="0.25"/>
    <row r="41224" hidden="1" x14ac:dyDescent="0.25"/>
    <row r="41225" hidden="1" x14ac:dyDescent="0.25"/>
    <row r="41226" hidden="1" x14ac:dyDescent="0.25"/>
    <row r="41227" hidden="1" x14ac:dyDescent="0.25"/>
    <row r="41228" hidden="1" x14ac:dyDescent="0.25"/>
    <row r="41229" hidden="1" x14ac:dyDescent="0.25"/>
    <row r="41230" hidden="1" x14ac:dyDescent="0.25"/>
    <row r="41231" hidden="1" x14ac:dyDescent="0.25"/>
    <row r="41232" hidden="1" x14ac:dyDescent="0.25"/>
    <row r="41233" hidden="1" x14ac:dyDescent="0.25"/>
    <row r="41234" hidden="1" x14ac:dyDescent="0.25"/>
    <row r="41235" hidden="1" x14ac:dyDescent="0.25"/>
    <row r="41236" hidden="1" x14ac:dyDescent="0.25"/>
    <row r="41237" hidden="1" x14ac:dyDescent="0.25"/>
    <row r="41238" hidden="1" x14ac:dyDescent="0.25"/>
    <row r="41239" hidden="1" x14ac:dyDescent="0.25"/>
    <row r="41240" hidden="1" x14ac:dyDescent="0.25"/>
    <row r="41241" hidden="1" x14ac:dyDescent="0.25"/>
    <row r="41242" hidden="1" x14ac:dyDescent="0.25"/>
    <row r="41243" hidden="1" x14ac:dyDescent="0.25"/>
    <row r="41244" hidden="1" x14ac:dyDescent="0.25"/>
    <row r="41245" hidden="1" x14ac:dyDescent="0.25"/>
    <row r="41246" hidden="1" x14ac:dyDescent="0.25"/>
    <row r="41247" hidden="1" x14ac:dyDescent="0.25"/>
    <row r="41248" hidden="1" x14ac:dyDescent="0.25"/>
    <row r="41249" hidden="1" x14ac:dyDescent="0.25"/>
    <row r="41250" hidden="1" x14ac:dyDescent="0.25"/>
    <row r="41251" hidden="1" x14ac:dyDescent="0.25"/>
    <row r="41252" hidden="1" x14ac:dyDescent="0.25"/>
    <row r="41253" hidden="1" x14ac:dyDescent="0.25"/>
    <row r="41254" hidden="1" x14ac:dyDescent="0.25"/>
    <row r="41255" hidden="1" x14ac:dyDescent="0.25"/>
    <row r="41256" hidden="1" x14ac:dyDescent="0.25"/>
    <row r="41257" hidden="1" x14ac:dyDescent="0.25"/>
    <row r="41258" hidden="1" x14ac:dyDescent="0.25"/>
    <row r="41259" hidden="1" x14ac:dyDescent="0.25"/>
    <row r="41260" hidden="1" x14ac:dyDescent="0.25"/>
    <row r="41261" hidden="1" x14ac:dyDescent="0.25"/>
    <row r="41262" hidden="1" x14ac:dyDescent="0.25"/>
    <row r="41263" hidden="1" x14ac:dyDescent="0.25"/>
    <row r="41264" hidden="1" x14ac:dyDescent="0.25"/>
    <row r="41265" hidden="1" x14ac:dyDescent="0.25"/>
    <row r="41266" hidden="1" x14ac:dyDescent="0.25"/>
    <row r="41267" hidden="1" x14ac:dyDescent="0.25"/>
    <row r="41268" hidden="1" x14ac:dyDescent="0.25"/>
    <row r="41269" hidden="1" x14ac:dyDescent="0.25"/>
    <row r="41270" hidden="1" x14ac:dyDescent="0.25"/>
    <row r="41271" hidden="1" x14ac:dyDescent="0.25"/>
    <row r="41272" hidden="1" x14ac:dyDescent="0.25"/>
    <row r="41273" hidden="1" x14ac:dyDescent="0.25"/>
    <row r="41274" hidden="1" x14ac:dyDescent="0.25"/>
    <row r="41275" ht="30" hidden="1" customHeight="1" x14ac:dyDescent="0.25"/>
    <row r="41276" hidden="1" x14ac:dyDescent="0.25"/>
    <row r="41277" hidden="1" x14ac:dyDescent="0.25"/>
    <row r="41278" hidden="1" x14ac:dyDescent="0.25"/>
    <row r="41279" hidden="1" x14ac:dyDescent="0.25"/>
    <row r="41280" hidden="1" x14ac:dyDescent="0.25"/>
    <row r="41281" hidden="1" x14ac:dyDescent="0.25"/>
    <row r="41282" hidden="1" x14ac:dyDescent="0.25"/>
    <row r="41283" hidden="1" x14ac:dyDescent="0.25"/>
    <row r="41284" hidden="1" x14ac:dyDescent="0.25"/>
    <row r="41285" hidden="1" x14ac:dyDescent="0.25"/>
    <row r="41286" hidden="1" x14ac:dyDescent="0.25"/>
    <row r="41287" hidden="1" x14ac:dyDescent="0.25"/>
    <row r="41288" hidden="1" x14ac:dyDescent="0.25"/>
    <row r="41289" hidden="1" x14ac:dyDescent="0.25"/>
    <row r="41290" hidden="1" x14ac:dyDescent="0.25"/>
    <row r="41291" hidden="1" x14ac:dyDescent="0.25"/>
    <row r="41292" hidden="1" x14ac:dyDescent="0.25"/>
    <row r="41293" hidden="1" x14ac:dyDescent="0.25"/>
    <row r="41294" hidden="1" x14ac:dyDescent="0.25"/>
    <row r="41295" hidden="1" x14ac:dyDescent="0.25"/>
    <row r="41296" hidden="1" x14ac:dyDescent="0.25"/>
    <row r="41297" hidden="1" x14ac:dyDescent="0.25"/>
    <row r="41298" hidden="1" x14ac:dyDescent="0.25"/>
    <row r="41299" hidden="1" x14ac:dyDescent="0.25"/>
    <row r="41300" hidden="1" x14ac:dyDescent="0.25"/>
    <row r="41301" hidden="1" x14ac:dyDescent="0.25"/>
    <row r="41302" hidden="1" x14ac:dyDescent="0.25"/>
    <row r="41303" hidden="1" x14ac:dyDescent="0.25"/>
    <row r="41304" hidden="1" x14ac:dyDescent="0.25"/>
    <row r="41305" hidden="1" x14ac:dyDescent="0.25"/>
    <row r="41306" hidden="1" x14ac:dyDescent="0.25"/>
    <row r="41307" hidden="1" x14ac:dyDescent="0.25"/>
    <row r="41308" hidden="1" x14ac:dyDescent="0.25"/>
    <row r="41309" hidden="1" x14ac:dyDescent="0.25"/>
    <row r="41310" hidden="1" x14ac:dyDescent="0.25"/>
    <row r="41311" hidden="1" x14ac:dyDescent="0.25"/>
    <row r="41312" hidden="1" x14ac:dyDescent="0.25"/>
    <row r="41313" hidden="1" x14ac:dyDescent="0.25"/>
    <row r="41314" hidden="1" x14ac:dyDescent="0.25"/>
    <row r="41315" hidden="1" x14ac:dyDescent="0.25"/>
    <row r="41316" hidden="1" x14ac:dyDescent="0.25"/>
    <row r="41317" hidden="1" x14ac:dyDescent="0.25"/>
    <row r="41318" hidden="1" x14ac:dyDescent="0.25"/>
    <row r="41319" hidden="1" x14ac:dyDescent="0.25"/>
    <row r="41320" hidden="1" x14ac:dyDescent="0.25"/>
    <row r="41321" hidden="1" x14ac:dyDescent="0.25"/>
    <row r="41322" hidden="1" x14ac:dyDescent="0.25"/>
    <row r="41323" hidden="1" x14ac:dyDescent="0.25"/>
    <row r="41324" hidden="1" x14ac:dyDescent="0.25"/>
    <row r="41325" hidden="1" x14ac:dyDescent="0.25"/>
    <row r="41326" hidden="1" x14ac:dyDescent="0.25"/>
    <row r="41327" hidden="1" x14ac:dyDescent="0.25"/>
    <row r="41328" hidden="1" x14ac:dyDescent="0.25"/>
    <row r="41329" hidden="1" x14ac:dyDescent="0.25"/>
    <row r="41330" hidden="1" x14ac:dyDescent="0.25"/>
    <row r="41331" hidden="1" x14ac:dyDescent="0.25"/>
    <row r="41332" hidden="1" x14ac:dyDescent="0.25"/>
    <row r="41333" hidden="1" x14ac:dyDescent="0.25"/>
    <row r="41334" hidden="1" x14ac:dyDescent="0.25"/>
    <row r="41335" hidden="1" x14ac:dyDescent="0.25"/>
    <row r="41336" hidden="1" x14ac:dyDescent="0.25"/>
    <row r="41337" hidden="1" x14ac:dyDescent="0.25"/>
    <row r="41338" hidden="1" x14ac:dyDescent="0.25"/>
    <row r="41339" hidden="1" x14ac:dyDescent="0.25"/>
    <row r="41340" hidden="1" x14ac:dyDescent="0.25"/>
    <row r="41341" hidden="1" x14ac:dyDescent="0.25"/>
    <row r="41342" hidden="1" x14ac:dyDescent="0.25"/>
    <row r="41343" hidden="1" x14ac:dyDescent="0.25"/>
    <row r="41344" hidden="1" x14ac:dyDescent="0.25"/>
    <row r="41345" hidden="1" x14ac:dyDescent="0.25"/>
    <row r="41346" hidden="1" x14ac:dyDescent="0.25"/>
    <row r="41347" hidden="1" x14ac:dyDescent="0.25"/>
    <row r="41348" hidden="1" x14ac:dyDescent="0.25"/>
    <row r="41349" hidden="1" x14ac:dyDescent="0.25"/>
    <row r="41350" hidden="1" x14ac:dyDescent="0.25"/>
    <row r="41351" hidden="1" x14ac:dyDescent="0.25"/>
    <row r="41352" hidden="1" x14ac:dyDescent="0.25"/>
    <row r="41353" hidden="1" x14ac:dyDescent="0.25"/>
    <row r="41354" hidden="1" x14ac:dyDescent="0.25"/>
    <row r="41355" hidden="1" x14ac:dyDescent="0.25"/>
    <row r="41356" hidden="1" x14ac:dyDescent="0.25"/>
    <row r="41357" hidden="1" x14ac:dyDescent="0.25"/>
    <row r="41358" hidden="1" x14ac:dyDescent="0.25"/>
    <row r="41359" hidden="1" x14ac:dyDescent="0.25"/>
    <row r="41360" hidden="1" x14ac:dyDescent="0.25"/>
    <row r="41361" hidden="1" x14ac:dyDescent="0.25"/>
    <row r="41362" hidden="1" x14ac:dyDescent="0.25"/>
    <row r="41363" hidden="1" x14ac:dyDescent="0.25"/>
    <row r="41364" hidden="1" x14ac:dyDescent="0.25"/>
    <row r="41365" hidden="1" x14ac:dyDescent="0.25"/>
    <row r="41366" hidden="1" x14ac:dyDescent="0.25"/>
    <row r="41367" hidden="1" x14ac:dyDescent="0.25"/>
    <row r="41368" hidden="1" x14ac:dyDescent="0.25"/>
    <row r="41369" hidden="1" x14ac:dyDescent="0.25"/>
    <row r="41370" hidden="1" x14ac:dyDescent="0.25"/>
    <row r="41371" hidden="1" x14ac:dyDescent="0.25"/>
    <row r="41372" hidden="1" x14ac:dyDescent="0.25"/>
    <row r="41373" hidden="1" x14ac:dyDescent="0.25"/>
    <row r="41374" hidden="1" x14ac:dyDescent="0.25"/>
    <row r="41375" hidden="1" x14ac:dyDescent="0.25"/>
    <row r="41376" hidden="1" x14ac:dyDescent="0.25"/>
    <row r="41377" hidden="1" x14ac:dyDescent="0.25"/>
    <row r="41378" hidden="1" x14ac:dyDescent="0.25"/>
    <row r="41379" hidden="1" x14ac:dyDescent="0.25"/>
    <row r="41380" hidden="1" x14ac:dyDescent="0.25"/>
    <row r="41381" hidden="1" x14ac:dyDescent="0.25"/>
    <row r="41382" hidden="1" x14ac:dyDescent="0.25"/>
    <row r="41383" hidden="1" x14ac:dyDescent="0.25"/>
    <row r="41384" hidden="1" x14ac:dyDescent="0.25"/>
    <row r="41385" hidden="1" x14ac:dyDescent="0.25"/>
    <row r="41386" hidden="1" x14ac:dyDescent="0.25"/>
    <row r="41387" hidden="1" x14ac:dyDescent="0.25"/>
    <row r="41388" hidden="1" x14ac:dyDescent="0.25"/>
    <row r="41389" hidden="1" x14ac:dyDescent="0.25"/>
    <row r="41390" hidden="1" x14ac:dyDescent="0.25"/>
    <row r="41391" hidden="1" x14ac:dyDescent="0.25"/>
    <row r="41392" hidden="1" x14ac:dyDescent="0.25"/>
    <row r="41393" hidden="1" x14ac:dyDescent="0.25"/>
    <row r="41394" hidden="1" x14ac:dyDescent="0.25"/>
    <row r="41395" hidden="1" x14ac:dyDescent="0.25"/>
    <row r="41396" hidden="1" x14ac:dyDescent="0.25"/>
    <row r="41397" hidden="1" x14ac:dyDescent="0.25"/>
    <row r="41398" hidden="1" x14ac:dyDescent="0.25"/>
    <row r="41399" hidden="1" x14ac:dyDescent="0.25"/>
    <row r="41400" hidden="1" x14ac:dyDescent="0.25"/>
    <row r="41401" hidden="1" x14ac:dyDescent="0.25"/>
    <row r="41402" hidden="1" x14ac:dyDescent="0.25"/>
    <row r="41403" hidden="1" x14ac:dyDescent="0.25"/>
    <row r="41404" hidden="1" x14ac:dyDescent="0.25"/>
    <row r="41405" hidden="1" x14ac:dyDescent="0.25"/>
    <row r="41406" hidden="1" x14ac:dyDescent="0.25"/>
    <row r="41407" hidden="1" x14ac:dyDescent="0.25"/>
    <row r="41408" hidden="1" x14ac:dyDescent="0.25"/>
    <row r="41409" hidden="1" x14ac:dyDescent="0.25"/>
    <row r="41410" hidden="1" x14ac:dyDescent="0.25"/>
    <row r="41411" hidden="1" x14ac:dyDescent="0.25"/>
    <row r="41412" hidden="1" x14ac:dyDescent="0.25"/>
    <row r="41413" hidden="1" x14ac:dyDescent="0.25"/>
    <row r="41414" hidden="1" x14ac:dyDescent="0.25"/>
    <row r="41415" hidden="1" x14ac:dyDescent="0.25"/>
    <row r="41416" hidden="1" x14ac:dyDescent="0.25"/>
    <row r="41417" hidden="1" x14ac:dyDescent="0.25"/>
    <row r="41418" hidden="1" x14ac:dyDescent="0.25"/>
    <row r="41419" hidden="1" x14ac:dyDescent="0.25"/>
    <row r="41420" hidden="1" x14ac:dyDescent="0.25"/>
    <row r="41421" hidden="1" x14ac:dyDescent="0.25"/>
    <row r="41422" hidden="1" x14ac:dyDescent="0.25"/>
    <row r="41423" hidden="1" x14ac:dyDescent="0.25"/>
    <row r="41424" hidden="1" x14ac:dyDescent="0.25"/>
    <row r="41425" hidden="1" x14ac:dyDescent="0.25"/>
    <row r="41426" hidden="1" x14ac:dyDescent="0.25"/>
    <row r="41427" hidden="1" x14ac:dyDescent="0.25"/>
    <row r="41428" hidden="1" x14ac:dyDescent="0.25"/>
    <row r="41429" hidden="1" x14ac:dyDescent="0.25"/>
    <row r="41430" hidden="1" x14ac:dyDescent="0.25"/>
    <row r="41431" hidden="1" x14ac:dyDescent="0.25"/>
    <row r="41432" hidden="1" x14ac:dyDescent="0.25"/>
    <row r="41433" hidden="1" x14ac:dyDescent="0.25"/>
    <row r="41434" hidden="1" x14ac:dyDescent="0.25"/>
    <row r="41435" hidden="1" x14ac:dyDescent="0.25"/>
    <row r="41436" hidden="1" x14ac:dyDescent="0.25"/>
    <row r="41437" hidden="1" x14ac:dyDescent="0.25"/>
    <row r="41438" hidden="1" x14ac:dyDescent="0.25"/>
    <row r="41439" hidden="1" x14ac:dyDescent="0.25"/>
    <row r="41440" hidden="1" x14ac:dyDescent="0.25"/>
    <row r="41441" hidden="1" x14ac:dyDescent="0.25"/>
    <row r="41442" hidden="1" x14ac:dyDescent="0.25"/>
    <row r="41443" hidden="1" x14ac:dyDescent="0.25"/>
    <row r="41444" hidden="1" x14ac:dyDescent="0.25"/>
    <row r="41445" hidden="1" x14ac:dyDescent="0.25"/>
    <row r="41446" hidden="1" x14ac:dyDescent="0.25"/>
    <row r="41447" hidden="1" x14ac:dyDescent="0.25"/>
    <row r="41448" hidden="1" x14ac:dyDescent="0.25"/>
    <row r="41449" hidden="1" x14ac:dyDescent="0.25"/>
    <row r="41450" hidden="1" x14ac:dyDescent="0.25"/>
    <row r="41451" hidden="1" x14ac:dyDescent="0.25"/>
    <row r="41452" hidden="1" x14ac:dyDescent="0.25"/>
    <row r="41453" hidden="1" x14ac:dyDescent="0.25"/>
    <row r="41454" hidden="1" x14ac:dyDescent="0.25"/>
    <row r="41455" hidden="1" x14ac:dyDescent="0.25"/>
    <row r="41456" hidden="1" x14ac:dyDescent="0.25"/>
    <row r="41457" hidden="1" x14ac:dyDescent="0.25"/>
    <row r="41458" hidden="1" x14ac:dyDescent="0.25"/>
    <row r="41459" hidden="1" x14ac:dyDescent="0.25"/>
    <row r="41460" hidden="1" x14ac:dyDescent="0.25"/>
    <row r="41461" hidden="1" x14ac:dyDescent="0.25"/>
    <row r="41462" hidden="1" x14ac:dyDescent="0.25"/>
    <row r="41463" hidden="1" x14ac:dyDescent="0.25"/>
    <row r="41464" hidden="1" x14ac:dyDescent="0.25"/>
    <row r="41465" hidden="1" x14ac:dyDescent="0.25"/>
    <row r="41466" hidden="1" x14ac:dyDescent="0.25"/>
    <row r="41467" hidden="1" x14ac:dyDescent="0.25"/>
    <row r="41468" hidden="1" x14ac:dyDescent="0.25"/>
    <row r="41469" hidden="1" x14ac:dyDescent="0.25"/>
    <row r="41470" hidden="1" x14ac:dyDescent="0.25"/>
    <row r="41471" hidden="1" x14ac:dyDescent="0.25"/>
    <row r="41472" hidden="1" x14ac:dyDescent="0.25"/>
    <row r="41473" hidden="1" x14ac:dyDescent="0.25"/>
    <row r="41474" hidden="1" x14ac:dyDescent="0.25"/>
    <row r="41475" hidden="1" x14ac:dyDescent="0.25"/>
    <row r="41476" hidden="1" x14ac:dyDescent="0.25"/>
    <row r="41477" hidden="1" x14ac:dyDescent="0.25"/>
    <row r="41478" hidden="1" x14ac:dyDescent="0.25"/>
    <row r="41479" hidden="1" x14ac:dyDescent="0.25"/>
    <row r="41480" hidden="1" x14ac:dyDescent="0.25"/>
    <row r="41481" hidden="1" x14ac:dyDescent="0.25"/>
    <row r="41482" hidden="1" x14ac:dyDescent="0.25"/>
    <row r="41483" hidden="1" x14ac:dyDescent="0.25"/>
    <row r="41484" hidden="1" x14ac:dyDescent="0.25"/>
    <row r="41485" hidden="1" x14ac:dyDescent="0.25"/>
    <row r="41486" hidden="1" x14ac:dyDescent="0.25"/>
    <row r="41487" hidden="1" x14ac:dyDescent="0.25"/>
    <row r="41488" hidden="1" x14ac:dyDescent="0.25"/>
    <row r="41489" hidden="1" x14ac:dyDescent="0.25"/>
    <row r="41490" hidden="1" x14ac:dyDescent="0.25"/>
    <row r="41491" hidden="1" x14ac:dyDescent="0.25"/>
    <row r="41492" hidden="1" x14ac:dyDescent="0.25"/>
    <row r="41493" hidden="1" x14ac:dyDescent="0.25"/>
    <row r="41494" hidden="1" x14ac:dyDescent="0.25"/>
    <row r="41495" hidden="1" x14ac:dyDescent="0.25"/>
    <row r="41496" hidden="1" x14ac:dyDescent="0.25"/>
    <row r="41497" hidden="1" x14ac:dyDescent="0.25"/>
    <row r="41498" hidden="1" x14ac:dyDescent="0.25"/>
    <row r="41499" hidden="1" x14ac:dyDescent="0.25"/>
    <row r="41500" hidden="1" x14ac:dyDescent="0.25"/>
    <row r="41501" hidden="1" x14ac:dyDescent="0.25"/>
    <row r="41502" hidden="1" x14ac:dyDescent="0.25"/>
    <row r="41503" hidden="1" x14ac:dyDescent="0.25"/>
    <row r="41504" hidden="1" x14ac:dyDescent="0.25"/>
    <row r="41505" hidden="1" x14ac:dyDescent="0.25"/>
    <row r="41506" hidden="1" x14ac:dyDescent="0.25"/>
    <row r="41507" hidden="1" x14ac:dyDescent="0.25"/>
    <row r="41508" hidden="1" x14ac:dyDescent="0.25"/>
    <row r="41509" hidden="1" x14ac:dyDescent="0.25"/>
    <row r="41510" hidden="1" x14ac:dyDescent="0.25"/>
    <row r="41511" hidden="1" x14ac:dyDescent="0.25"/>
    <row r="41512" hidden="1" x14ac:dyDescent="0.25"/>
    <row r="41513" hidden="1" x14ac:dyDescent="0.25"/>
    <row r="41514" hidden="1" x14ac:dyDescent="0.25"/>
    <row r="41515" hidden="1" x14ac:dyDescent="0.25"/>
    <row r="41516" hidden="1" x14ac:dyDescent="0.25"/>
    <row r="41517" hidden="1" x14ac:dyDescent="0.25"/>
    <row r="41518" hidden="1" x14ac:dyDescent="0.25"/>
    <row r="41519" hidden="1" x14ac:dyDescent="0.25"/>
    <row r="41520" hidden="1" x14ac:dyDescent="0.25"/>
    <row r="41521" hidden="1" x14ac:dyDescent="0.25"/>
    <row r="41522" hidden="1" x14ac:dyDescent="0.25"/>
    <row r="41523" hidden="1" x14ac:dyDescent="0.25"/>
    <row r="41524" hidden="1" x14ac:dyDescent="0.25"/>
    <row r="41525" hidden="1" x14ac:dyDescent="0.25"/>
    <row r="41526" hidden="1" x14ac:dyDescent="0.25"/>
    <row r="41527" hidden="1" x14ac:dyDescent="0.25"/>
    <row r="41528" hidden="1" x14ac:dyDescent="0.25"/>
    <row r="41529" hidden="1" x14ac:dyDescent="0.25"/>
    <row r="41530" hidden="1" x14ac:dyDescent="0.25"/>
    <row r="41531" hidden="1" x14ac:dyDescent="0.25"/>
    <row r="41532" hidden="1" x14ac:dyDescent="0.25"/>
    <row r="41533" hidden="1" x14ac:dyDescent="0.25"/>
    <row r="41534" hidden="1" x14ac:dyDescent="0.25"/>
    <row r="41535" hidden="1" x14ac:dyDescent="0.25"/>
    <row r="41536" hidden="1" x14ac:dyDescent="0.25"/>
    <row r="41537" hidden="1" x14ac:dyDescent="0.25"/>
    <row r="41538" hidden="1" x14ac:dyDescent="0.25"/>
    <row r="41539" hidden="1" x14ac:dyDescent="0.25"/>
    <row r="41540" hidden="1" x14ac:dyDescent="0.25"/>
    <row r="41541" hidden="1" x14ac:dyDescent="0.25"/>
    <row r="41542" hidden="1" x14ac:dyDescent="0.25"/>
    <row r="41543" hidden="1" x14ac:dyDescent="0.25"/>
    <row r="41544" hidden="1" x14ac:dyDescent="0.25"/>
    <row r="41545" hidden="1" x14ac:dyDescent="0.25"/>
    <row r="41546" hidden="1" x14ac:dyDescent="0.25"/>
    <row r="41547" ht="30" hidden="1" customHeight="1" x14ac:dyDescent="0.25"/>
    <row r="41548" hidden="1" x14ac:dyDescent="0.25"/>
    <row r="41549" hidden="1" x14ac:dyDescent="0.25"/>
    <row r="41550" hidden="1" x14ac:dyDescent="0.25"/>
    <row r="41551" hidden="1" x14ac:dyDescent="0.25"/>
    <row r="41552" hidden="1" x14ac:dyDescent="0.25"/>
    <row r="41553" hidden="1" x14ac:dyDescent="0.25"/>
    <row r="41554" hidden="1" x14ac:dyDescent="0.25"/>
    <row r="41555" hidden="1" x14ac:dyDescent="0.25"/>
    <row r="41556" hidden="1" x14ac:dyDescent="0.25"/>
    <row r="41557" hidden="1" x14ac:dyDescent="0.25"/>
    <row r="41558" hidden="1" x14ac:dyDescent="0.25"/>
    <row r="41559" hidden="1" x14ac:dyDescent="0.25"/>
    <row r="41560" hidden="1" x14ac:dyDescent="0.25"/>
    <row r="41561" hidden="1" x14ac:dyDescent="0.25"/>
    <row r="41562" hidden="1" x14ac:dyDescent="0.25"/>
    <row r="41563" hidden="1" x14ac:dyDescent="0.25"/>
    <row r="41564" hidden="1" x14ac:dyDescent="0.25"/>
    <row r="41565" hidden="1" x14ac:dyDescent="0.25"/>
    <row r="41566" hidden="1" x14ac:dyDescent="0.25"/>
    <row r="41567" hidden="1" x14ac:dyDescent="0.25"/>
    <row r="41568" hidden="1" x14ac:dyDescent="0.25"/>
    <row r="41569" hidden="1" x14ac:dyDescent="0.25"/>
    <row r="41570" hidden="1" x14ac:dyDescent="0.25"/>
    <row r="41571" hidden="1" x14ac:dyDescent="0.25"/>
    <row r="41572" hidden="1" x14ac:dyDescent="0.25"/>
    <row r="41573" hidden="1" x14ac:dyDescent="0.25"/>
    <row r="41574" hidden="1" x14ac:dyDescent="0.25"/>
    <row r="41575" hidden="1" x14ac:dyDescent="0.25"/>
    <row r="41576" hidden="1" x14ac:dyDescent="0.25"/>
    <row r="41577" hidden="1" x14ac:dyDescent="0.25"/>
    <row r="41578" hidden="1" x14ac:dyDescent="0.25"/>
    <row r="41579" hidden="1" x14ac:dyDescent="0.25"/>
    <row r="41580" hidden="1" x14ac:dyDescent="0.25"/>
    <row r="41581" hidden="1" x14ac:dyDescent="0.25"/>
    <row r="41582" hidden="1" x14ac:dyDescent="0.25"/>
    <row r="41583" hidden="1" x14ac:dyDescent="0.25"/>
    <row r="41584" hidden="1" x14ac:dyDescent="0.25"/>
    <row r="41585" hidden="1" x14ac:dyDescent="0.25"/>
    <row r="41586" hidden="1" x14ac:dyDescent="0.25"/>
    <row r="41587" hidden="1" x14ac:dyDescent="0.25"/>
    <row r="41588" hidden="1" x14ac:dyDescent="0.25"/>
    <row r="41589" hidden="1" x14ac:dyDescent="0.25"/>
    <row r="41590" hidden="1" x14ac:dyDescent="0.25"/>
    <row r="41591" hidden="1" x14ac:dyDescent="0.25"/>
    <row r="41592" hidden="1" x14ac:dyDescent="0.25"/>
    <row r="41593" hidden="1" x14ac:dyDescent="0.25"/>
    <row r="41594" hidden="1" x14ac:dyDescent="0.25"/>
    <row r="41595" hidden="1" x14ac:dyDescent="0.25"/>
    <row r="41596" hidden="1" x14ac:dyDescent="0.25"/>
    <row r="41597" hidden="1" x14ac:dyDescent="0.25"/>
    <row r="41598" hidden="1" x14ac:dyDescent="0.25"/>
    <row r="41599" hidden="1" x14ac:dyDescent="0.25"/>
    <row r="41600" hidden="1" x14ac:dyDescent="0.25"/>
    <row r="41601" hidden="1" x14ac:dyDescent="0.25"/>
    <row r="41602" hidden="1" x14ac:dyDescent="0.25"/>
    <row r="41603" hidden="1" x14ac:dyDescent="0.25"/>
    <row r="41604" hidden="1" x14ac:dyDescent="0.25"/>
    <row r="41605" hidden="1" x14ac:dyDescent="0.25"/>
    <row r="41606" hidden="1" x14ac:dyDescent="0.25"/>
    <row r="41607" hidden="1" x14ac:dyDescent="0.25"/>
    <row r="41608" hidden="1" x14ac:dyDescent="0.25"/>
    <row r="41609" hidden="1" x14ac:dyDescent="0.25"/>
    <row r="41610" hidden="1" x14ac:dyDescent="0.25"/>
    <row r="41611" hidden="1" x14ac:dyDescent="0.25"/>
    <row r="41612" hidden="1" x14ac:dyDescent="0.25"/>
    <row r="41613" hidden="1" x14ac:dyDescent="0.25"/>
    <row r="41614" hidden="1" x14ac:dyDescent="0.25"/>
    <row r="41615" hidden="1" x14ac:dyDescent="0.25"/>
    <row r="41616" hidden="1" x14ac:dyDescent="0.25"/>
    <row r="41617" hidden="1" x14ac:dyDescent="0.25"/>
    <row r="41618" hidden="1" x14ac:dyDescent="0.25"/>
    <row r="41619" hidden="1" x14ac:dyDescent="0.25"/>
    <row r="41620" hidden="1" x14ac:dyDescent="0.25"/>
    <row r="41621" hidden="1" x14ac:dyDescent="0.25"/>
    <row r="41622" hidden="1" x14ac:dyDescent="0.25"/>
    <row r="41623" hidden="1" x14ac:dyDescent="0.25"/>
    <row r="41624" hidden="1" x14ac:dyDescent="0.25"/>
    <row r="41625" hidden="1" x14ac:dyDescent="0.25"/>
    <row r="41626" hidden="1" x14ac:dyDescent="0.25"/>
    <row r="41627" hidden="1" x14ac:dyDescent="0.25"/>
    <row r="41628" hidden="1" x14ac:dyDescent="0.25"/>
    <row r="41629" hidden="1" x14ac:dyDescent="0.25"/>
    <row r="41630" hidden="1" x14ac:dyDescent="0.25"/>
    <row r="41631" hidden="1" x14ac:dyDescent="0.25"/>
    <row r="41632" hidden="1" x14ac:dyDescent="0.25"/>
    <row r="41633" hidden="1" x14ac:dyDescent="0.25"/>
    <row r="41634" hidden="1" x14ac:dyDescent="0.25"/>
    <row r="41635" hidden="1" x14ac:dyDescent="0.25"/>
    <row r="41636" hidden="1" x14ac:dyDescent="0.25"/>
    <row r="41637" hidden="1" x14ac:dyDescent="0.25"/>
    <row r="41638" hidden="1" x14ac:dyDescent="0.25"/>
    <row r="41639" hidden="1" x14ac:dyDescent="0.25"/>
    <row r="41640" hidden="1" x14ac:dyDescent="0.25"/>
    <row r="41641" hidden="1" x14ac:dyDescent="0.25"/>
    <row r="41642" hidden="1" x14ac:dyDescent="0.25"/>
    <row r="41643" hidden="1" x14ac:dyDescent="0.25"/>
    <row r="41644" hidden="1" x14ac:dyDescent="0.25"/>
    <row r="41645" hidden="1" x14ac:dyDescent="0.25"/>
    <row r="41646" hidden="1" x14ac:dyDescent="0.25"/>
    <row r="41647" hidden="1" x14ac:dyDescent="0.25"/>
    <row r="41648" hidden="1" x14ac:dyDescent="0.25"/>
    <row r="41649" hidden="1" x14ac:dyDescent="0.25"/>
    <row r="41650" hidden="1" x14ac:dyDescent="0.25"/>
    <row r="41651" hidden="1" x14ac:dyDescent="0.25"/>
    <row r="41652" hidden="1" x14ac:dyDescent="0.25"/>
    <row r="41653" hidden="1" x14ac:dyDescent="0.25"/>
    <row r="41654" hidden="1" x14ac:dyDescent="0.25"/>
    <row r="41655" hidden="1" x14ac:dyDescent="0.25"/>
    <row r="41656" hidden="1" x14ac:dyDescent="0.25"/>
    <row r="41657" hidden="1" x14ac:dyDescent="0.25"/>
    <row r="41658" hidden="1" x14ac:dyDescent="0.25"/>
    <row r="41659" hidden="1" x14ac:dyDescent="0.25"/>
    <row r="41660" hidden="1" x14ac:dyDescent="0.25"/>
    <row r="41661" hidden="1" x14ac:dyDescent="0.25"/>
    <row r="41662" hidden="1" x14ac:dyDescent="0.25"/>
    <row r="41663" hidden="1" x14ac:dyDescent="0.25"/>
    <row r="41664" hidden="1" x14ac:dyDescent="0.25"/>
    <row r="41665" hidden="1" x14ac:dyDescent="0.25"/>
    <row r="41666" hidden="1" x14ac:dyDescent="0.25"/>
    <row r="41667" hidden="1" x14ac:dyDescent="0.25"/>
    <row r="41668" hidden="1" x14ac:dyDescent="0.25"/>
    <row r="41669" hidden="1" x14ac:dyDescent="0.25"/>
    <row r="41670" hidden="1" x14ac:dyDescent="0.25"/>
    <row r="41671" hidden="1" x14ac:dyDescent="0.25"/>
    <row r="41672" hidden="1" x14ac:dyDescent="0.25"/>
    <row r="41673" hidden="1" x14ac:dyDescent="0.25"/>
    <row r="41674" hidden="1" x14ac:dyDescent="0.25"/>
    <row r="41675" hidden="1" x14ac:dyDescent="0.25"/>
    <row r="41676" hidden="1" x14ac:dyDescent="0.25"/>
    <row r="41677" hidden="1" x14ac:dyDescent="0.25"/>
    <row r="41678" hidden="1" x14ac:dyDescent="0.25"/>
    <row r="41679" hidden="1" x14ac:dyDescent="0.25"/>
    <row r="41680" hidden="1" x14ac:dyDescent="0.25"/>
    <row r="41681" hidden="1" x14ac:dyDescent="0.25"/>
    <row r="41682" hidden="1" x14ac:dyDescent="0.25"/>
    <row r="41683" hidden="1" x14ac:dyDescent="0.25"/>
    <row r="41684" hidden="1" x14ac:dyDescent="0.25"/>
    <row r="41685" hidden="1" x14ac:dyDescent="0.25"/>
    <row r="41686" hidden="1" x14ac:dyDescent="0.25"/>
    <row r="41687" hidden="1" x14ac:dyDescent="0.25"/>
    <row r="41688" hidden="1" x14ac:dyDescent="0.25"/>
    <row r="41689" hidden="1" x14ac:dyDescent="0.25"/>
    <row r="41690" hidden="1" x14ac:dyDescent="0.25"/>
    <row r="41691" hidden="1" x14ac:dyDescent="0.25"/>
    <row r="41692" hidden="1" x14ac:dyDescent="0.25"/>
    <row r="41693" hidden="1" x14ac:dyDescent="0.25"/>
    <row r="41694" hidden="1" x14ac:dyDescent="0.25"/>
    <row r="41695" hidden="1" x14ac:dyDescent="0.25"/>
    <row r="41696" hidden="1" x14ac:dyDescent="0.25"/>
    <row r="41697" hidden="1" x14ac:dyDescent="0.25"/>
    <row r="41698" hidden="1" x14ac:dyDescent="0.25"/>
    <row r="41699" hidden="1" x14ac:dyDescent="0.25"/>
    <row r="41700" hidden="1" x14ac:dyDescent="0.25"/>
    <row r="41701" hidden="1" x14ac:dyDescent="0.25"/>
    <row r="41702" hidden="1" x14ac:dyDescent="0.25"/>
    <row r="41703" hidden="1" x14ac:dyDescent="0.25"/>
    <row r="41704" hidden="1" x14ac:dyDescent="0.25"/>
    <row r="41705" hidden="1" x14ac:dyDescent="0.25"/>
    <row r="41706" hidden="1" x14ac:dyDescent="0.25"/>
    <row r="41707" hidden="1" x14ac:dyDescent="0.25"/>
    <row r="41708" hidden="1" x14ac:dyDescent="0.25"/>
    <row r="41709" hidden="1" x14ac:dyDescent="0.25"/>
    <row r="41710" hidden="1" x14ac:dyDescent="0.25"/>
    <row r="41711" hidden="1" x14ac:dyDescent="0.25"/>
    <row r="41712" hidden="1" x14ac:dyDescent="0.25"/>
    <row r="41713" hidden="1" x14ac:dyDescent="0.25"/>
    <row r="41714" hidden="1" x14ac:dyDescent="0.25"/>
    <row r="41715" hidden="1" x14ac:dyDescent="0.25"/>
    <row r="41716" hidden="1" x14ac:dyDescent="0.25"/>
    <row r="41717" hidden="1" x14ac:dyDescent="0.25"/>
    <row r="41718" hidden="1" x14ac:dyDescent="0.25"/>
    <row r="41719" hidden="1" x14ac:dyDescent="0.25"/>
    <row r="41720" hidden="1" x14ac:dyDescent="0.25"/>
    <row r="41721" hidden="1" x14ac:dyDescent="0.25"/>
    <row r="41722" hidden="1" x14ac:dyDescent="0.25"/>
    <row r="41723" hidden="1" x14ac:dyDescent="0.25"/>
    <row r="41724" hidden="1" x14ac:dyDescent="0.25"/>
    <row r="41725" hidden="1" x14ac:dyDescent="0.25"/>
    <row r="41726" hidden="1" x14ac:dyDescent="0.25"/>
    <row r="41727" hidden="1" x14ac:dyDescent="0.25"/>
    <row r="41728" hidden="1" x14ac:dyDescent="0.25"/>
    <row r="41729" hidden="1" x14ac:dyDescent="0.25"/>
    <row r="41730" hidden="1" x14ac:dyDescent="0.25"/>
    <row r="41731" hidden="1" x14ac:dyDescent="0.25"/>
    <row r="41732" hidden="1" x14ac:dyDescent="0.25"/>
    <row r="41733" hidden="1" x14ac:dyDescent="0.25"/>
    <row r="41734" hidden="1" x14ac:dyDescent="0.25"/>
    <row r="41735" hidden="1" x14ac:dyDescent="0.25"/>
    <row r="41736" hidden="1" x14ac:dyDescent="0.25"/>
    <row r="41737" hidden="1" x14ac:dyDescent="0.25"/>
    <row r="41738" hidden="1" x14ac:dyDescent="0.25"/>
    <row r="41739" hidden="1" x14ac:dyDescent="0.25"/>
    <row r="41740" hidden="1" x14ac:dyDescent="0.25"/>
    <row r="41741" hidden="1" x14ac:dyDescent="0.25"/>
    <row r="41742" hidden="1" x14ac:dyDescent="0.25"/>
    <row r="41743" hidden="1" x14ac:dyDescent="0.25"/>
    <row r="41744" hidden="1" x14ac:dyDescent="0.25"/>
    <row r="41745" hidden="1" x14ac:dyDescent="0.25"/>
    <row r="41746" hidden="1" x14ac:dyDescent="0.25"/>
    <row r="41747" hidden="1" x14ac:dyDescent="0.25"/>
    <row r="41748" hidden="1" x14ac:dyDescent="0.25"/>
    <row r="41749" hidden="1" x14ac:dyDescent="0.25"/>
    <row r="41750" hidden="1" x14ac:dyDescent="0.25"/>
    <row r="41751" hidden="1" x14ac:dyDescent="0.25"/>
    <row r="41752" hidden="1" x14ac:dyDescent="0.25"/>
    <row r="41753" hidden="1" x14ac:dyDescent="0.25"/>
    <row r="41754" hidden="1" x14ac:dyDescent="0.25"/>
    <row r="41755" hidden="1" x14ac:dyDescent="0.25"/>
    <row r="41756" hidden="1" x14ac:dyDescent="0.25"/>
    <row r="41757" hidden="1" x14ac:dyDescent="0.25"/>
    <row r="41758" hidden="1" x14ac:dyDescent="0.25"/>
    <row r="41759" hidden="1" x14ac:dyDescent="0.25"/>
    <row r="41760" hidden="1" x14ac:dyDescent="0.25"/>
    <row r="41761" hidden="1" x14ac:dyDescent="0.25"/>
    <row r="41762" hidden="1" x14ac:dyDescent="0.25"/>
    <row r="41763" hidden="1" x14ac:dyDescent="0.25"/>
    <row r="41764" hidden="1" x14ac:dyDescent="0.25"/>
    <row r="41765" hidden="1" x14ac:dyDescent="0.25"/>
    <row r="41766" hidden="1" x14ac:dyDescent="0.25"/>
    <row r="41767" hidden="1" x14ac:dyDescent="0.25"/>
    <row r="41768" hidden="1" x14ac:dyDescent="0.25"/>
    <row r="41769" hidden="1" x14ac:dyDescent="0.25"/>
    <row r="41770" hidden="1" x14ac:dyDescent="0.25"/>
    <row r="41771" hidden="1" x14ac:dyDescent="0.25"/>
    <row r="41772" hidden="1" x14ac:dyDescent="0.25"/>
    <row r="41773" hidden="1" x14ac:dyDescent="0.25"/>
    <row r="41774" hidden="1" x14ac:dyDescent="0.25"/>
    <row r="41775" hidden="1" x14ac:dyDescent="0.25"/>
    <row r="41776" hidden="1" x14ac:dyDescent="0.25"/>
    <row r="41777" hidden="1" x14ac:dyDescent="0.25"/>
    <row r="41778" hidden="1" x14ac:dyDescent="0.25"/>
    <row r="41779" hidden="1" x14ac:dyDescent="0.25"/>
    <row r="41780" hidden="1" x14ac:dyDescent="0.25"/>
    <row r="41781" hidden="1" x14ac:dyDescent="0.25"/>
    <row r="41782" hidden="1" x14ac:dyDescent="0.25"/>
    <row r="41783" hidden="1" x14ac:dyDescent="0.25"/>
    <row r="41784" hidden="1" x14ac:dyDescent="0.25"/>
    <row r="41785" hidden="1" x14ac:dyDescent="0.25"/>
    <row r="41786" hidden="1" x14ac:dyDescent="0.25"/>
    <row r="41787" hidden="1" x14ac:dyDescent="0.25"/>
    <row r="41788" hidden="1" x14ac:dyDescent="0.25"/>
    <row r="41789" hidden="1" x14ac:dyDescent="0.25"/>
    <row r="41790" hidden="1" x14ac:dyDescent="0.25"/>
    <row r="41791" hidden="1" x14ac:dyDescent="0.25"/>
    <row r="41792" hidden="1" x14ac:dyDescent="0.25"/>
    <row r="41793" hidden="1" x14ac:dyDescent="0.25"/>
    <row r="41794" hidden="1" x14ac:dyDescent="0.25"/>
    <row r="41795" hidden="1" x14ac:dyDescent="0.25"/>
    <row r="41796" hidden="1" x14ac:dyDescent="0.25"/>
    <row r="41797" hidden="1" x14ac:dyDescent="0.25"/>
    <row r="41798" hidden="1" x14ac:dyDescent="0.25"/>
    <row r="41799" hidden="1" x14ac:dyDescent="0.25"/>
    <row r="41800" hidden="1" x14ac:dyDescent="0.25"/>
    <row r="41801" hidden="1" x14ac:dyDescent="0.25"/>
    <row r="41802" hidden="1" x14ac:dyDescent="0.25"/>
    <row r="41803" hidden="1" x14ac:dyDescent="0.25"/>
    <row r="41804" hidden="1" x14ac:dyDescent="0.25"/>
    <row r="41805" hidden="1" x14ac:dyDescent="0.25"/>
    <row r="41806" hidden="1" x14ac:dyDescent="0.25"/>
    <row r="41807" hidden="1" x14ac:dyDescent="0.25"/>
    <row r="41808" hidden="1" x14ac:dyDescent="0.25"/>
    <row r="41809" hidden="1" x14ac:dyDescent="0.25"/>
    <row r="41810" hidden="1" x14ac:dyDescent="0.25"/>
    <row r="41811" hidden="1" x14ac:dyDescent="0.25"/>
    <row r="41812" hidden="1" x14ac:dyDescent="0.25"/>
    <row r="41813" hidden="1" x14ac:dyDescent="0.25"/>
    <row r="41814" hidden="1" x14ac:dyDescent="0.25"/>
    <row r="41815" hidden="1" x14ac:dyDescent="0.25"/>
    <row r="41816" hidden="1" x14ac:dyDescent="0.25"/>
    <row r="41817" hidden="1" x14ac:dyDescent="0.25"/>
    <row r="41818" hidden="1" x14ac:dyDescent="0.25"/>
    <row r="41819" hidden="1" x14ac:dyDescent="0.25"/>
    <row r="41820" hidden="1" x14ac:dyDescent="0.25"/>
    <row r="41821" hidden="1" x14ac:dyDescent="0.25"/>
    <row r="41822" hidden="1" x14ac:dyDescent="0.25"/>
    <row r="41823" hidden="1" x14ac:dyDescent="0.25"/>
    <row r="41824" hidden="1" x14ac:dyDescent="0.25"/>
    <row r="41825" hidden="1" x14ac:dyDescent="0.25"/>
    <row r="41826" hidden="1" x14ac:dyDescent="0.25"/>
    <row r="41827" hidden="1" x14ac:dyDescent="0.25"/>
    <row r="41828" hidden="1" x14ac:dyDescent="0.25"/>
    <row r="41829" hidden="1" x14ac:dyDescent="0.25"/>
    <row r="41830" hidden="1" x14ac:dyDescent="0.25"/>
    <row r="41831" hidden="1" x14ac:dyDescent="0.25"/>
    <row r="41832" hidden="1" x14ac:dyDescent="0.25"/>
    <row r="41833" hidden="1" x14ac:dyDescent="0.25"/>
    <row r="41834" hidden="1" x14ac:dyDescent="0.25"/>
    <row r="41835" hidden="1" x14ac:dyDescent="0.25"/>
    <row r="41836" hidden="1" x14ac:dyDescent="0.25"/>
    <row r="41837" hidden="1" x14ac:dyDescent="0.25"/>
    <row r="41838" hidden="1" x14ac:dyDescent="0.25"/>
    <row r="41839" hidden="1" x14ac:dyDescent="0.25"/>
    <row r="41840" hidden="1" x14ac:dyDescent="0.25"/>
    <row r="41841" hidden="1" x14ac:dyDescent="0.25"/>
    <row r="41842" hidden="1" x14ac:dyDescent="0.25"/>
    <row r="41843" hidden="1" x14ac:dyDescent="0.25"/>
    <row r="41844" hidden="1" x14ac:dyDescent="0.25"/>
    <row r="41845" hidden="1" x14ac:dyDescent="0.25"/>
    <row r="41846" hidden="1" x14ac:dyDescent="0.25"/>
    <row r="41847" hidden="1" x14ac:dyDescent="0.25"/>
    <row r="41848" hidden="1" x14ac:dyDescent="0.25"/>
    <row r="41849" hidden="1" x14ac:dyDescent="0.25"/>
    <row r="41850" hidden="1" x14ac:dyDescent="0.25"/>
    <row r="41851" hidden="1" x14ac:dyDescent="0.25"/>
    <row r="41852" hidden="1" x14ac:dyDescent="0.25"/>
    <row r="41853" hidden="1" x14ac:dyDescent="0.25"/>
    <row r="41854" hidden="1" x14ac:dyDescent="0.25"/>
    <row r="41855" hidden="1" x14ac:dyDescent="0.25"/>
    <row r="41856" hidden="1" x14ac:dyDescent="0.25"/>
    <row r="41857" hidden="1" x14ac:dyDescent="0.25"/>
    <row r="41858" hidden="1" x14ac:dyDescent="0.25"/>
    <row r="41859" hidden="1" x14ac:dyDescent="0.25"/>
    <row r="41860" hidden="1" x14ac:dyDescent="0.25"/>
    <row r="41861" hidden="1" x14ac:dyDescent="0.25"/>
    <row r="41862" hidden="1" x14ac:dyDescent="0.25"/>
    <row r="41863" hidden="1" x14ac:dyDescent="0.25"/>
    <row r="41864" hidden="1" x14ac:dyDescent="0.25"/>
    <row r="41865" hidden="1" x14ac:dyDescent="0.25"/>
    <row r="41866" hidden="1" x14ac:dyDescent="0.25"/>
    <row r="41867" hidden="1" x14ac:dyDescent="0.25"/>
    <row r="41868" hidden="1" x14ac:dyDescent="0.25"/>
    <row r="41869" hidden="1" x14ac:dyDescent="0.25"/>
    <row r="41870" hidden="1" x14ac:dyDescent="0.25"/>
    <row r="41871" hidden="1" x14ac:dyDescent="0.25"/>
    <row r="41872" hidden="1" x14ac:dyDescent="0.25"/>
    <row r="41873" hidden="1" x14ac:dyDescent="0.25"/>
    <row r="41874" hidden="1" x14ac:dyDescent="0.25"/>
    <row r="41875" hidden="1" x14ac:dyDescent="0.25"/>
    <row r="41876" hidden="1" x14ac:dyDescent="0.25"/>
    <row r="41877" hidden="1" x14ac:dyDescent="0.25"/>
    <row r="41878" hidden="1" x14ac:dyDescent="0.25"/>
    <row r="41879" hidden="1" x14ac:dyDescent="0.25"/>
    <row r="41880" hidden="1" x14ac:dyDescent="0.25"/>
    <row r="41881" hidden="1" x14ac:dyDescent="0.25"/>
    <row r="41882" hidden="1" x14ac:dyDescent="0.25"/>
    <row r="41883" hidden="1" x14ac:dyDescent="0.25"/>
    <row r="41884" hidden="1" x14ac:dyDescent="0.25"/>
    <row r="41885" hidden="1" x14ac:dyDescent="0.25"/>
    <row r="41886" hidden="1" x14ac:dyDescent="0.25"/>
    <row r="41887" hidden="1" x14ac:dyDescent="0.25"/>
    <row r="41888" hidden="1" x14ac:dyDescent="0.25"/>
    <row r="41889" hidden="1" x14ac:dyDescent="0.25"/>
    <row r="41890" hidden="1" x14ac:dyDescent="0.25"/>
    <row r="41891" hidden="1" x14ac:dyDescent="0.25"/>
    <row r="41892" hidden="1" x14ac:dyDescent="0.25"/>
    <row r="41893" hidden="1" x14ac:dyDescent="0.25"/>
    <row r="41894" hidden="1" x14ac:dyDescent="0.25"/>
    <row r="41895" hidden="1" x14ac:dyDescent="0.25"/>
    <row r="41896" hidden="1" x14ac:dyDescent="0.25"/>
    <row r="41897" hidden="1" x14ac:dyDescent="0.25"/>
    <row r="41898" hidden="1" x14ac:dyDescent="0.25"/>
    <row r="41899" hidden="1" x14ac:dyDescent="0.25"/>
    <row r="41900" hidden="1" x14ac:dyDescent="0.25"/>
    <row r="41901" hidden="1" x14ac:dyDescent="0.25"/>
    <row r="41902" hidden="1" x14ac:dyDescent="0.25"/>
    <row r="41903" hidden="1" x14ac:dyDescent="0.25"/>
    <row r="41904" hidden="1" x14ac:dyDescent="0.25"/>
    <row r="41905" hidden="1" x14ac:dyDescent="0.25"/>
    <row r="41906" hidden="1" x14ac:dyDescent="0.25"/>
    <row r="41907" hidden="1" x14ac:dyDescent="0.25"/>
    <row r="41908" hidden="1" x14ac:dyDescent="0.25"/>
    <row r="41909" hidden="1" x14ac:dyDescent="0.25"/>
    <row r="41910" hidden="1" x14ac:dyDescent="0.25"/>
    <row r="41911" hidden="1" x14ac:dyDescent="0.25"/>
    <row r="41912" hidden="1" x14ac:dyDescent="0.25"/>
    <row r="41913" hidden="1" x14ac:dyDescent="0.25"/>
    <row r="41914" hidden="1" x14ac:dyDescent="0.25"/>
    <row r="41915" hidden="1" x14ac:dyDescent="0.25"/>
    <row r="41916" ht="30" hidden="1" customHeight="1" x14ac:dyDescent="0.25"/>
    <row r="41917" hidden="1" x14ac:dyDescent="0.25"/>
    <row r="41918" hidden="1" x14ac:dyDescent="0.25"/>
    <row r="41919" hidden="1" x14ac:dyDescent="0.25"/>
    <row r="41920" hidden="1" x14ac:dyDescent="0.25"/>
    <row r="41921" hidden="1" x14ac:dyDescent="0.25"/>
    <row r="41922" hidden="1" x14ac:dyDescent="0.25"/>
    <row r="41923" hidden="1" x14ac:dyDescent="0.25"/>
    <row r="41924" hidden="1" x14ac:dyDescent="0.25"/>
    <row r="41925" hidden="1" x14ac:dyDescent="0.25"/>
    <row r="41926" hidden="1" x14ac:dyDescent="0.25"/>
    <row r="41927" hidden="1" x14ac:dyDescent="0.25"/>
    <row r="41928" hidden="1" x14ac:dyDescent="0.25"/>
    <row r="41929" hidden="1" x14ac:dyDescent="0.25"/>
    <row r="41930" hidden="1" x14ac:dyDescent="0.25"/>
    <row r="41931" hidden="1" x14ac:dyDescent="0.25"/>
    <row r="41932" hidden="1" x14ac:dyDescent="0.25"/>
    <row r="41933" hidden="1" x14ac:dyDescent="0.25"/>
    <row r="41934" hidden="1" x14ac:dyDescent="0.25"/>
    <row r="41935" hidden="1" x14ac:dyDescent="0.25"/>
    <row r="41936" hidden="1" x14ac:dyDescent="0.25"/>
    <row r="41937" hidden="1" x14ac:dyDescent="0.25"/>
    <row r="41938" hidden="1" x14ac:dyDescent="0.25"/>
    <row r="41939" hidden="1" x14ac:dyDescent="0.25"/>
    <row r="41940" hidden="1" x14ac:dyDescent="0.25"/>
    <row r="41941" hidden="1" x14ac:dyDescent="0.25"/>
    <row r="41942" hidden="1" x14ac:dyDescent="0.25"/>
    <row r="41943" hidden="1" x14ac:dyDescent="0.25"/>
    <row r="41944" hidden="1" x14ac:dyDescent="0.25"/>
    <row r="41945" hidden="1" x14ac:dyDescent="0.25"/>
    <row r="41946" hidden="1" x14ac:dyDescent="0.25"/>
    <row r="41947" hidden="1" x14ac:dyDescent="0.25"/>
    <row r="41948" hidden="1" x14ac:dyDescent="0.25"/>
    <row r="41949" hidden="1" x14ac:dyDescent="0.25"/>
    <row r="41950" hidden="1" x14ac:dyDescent="0.25"/>
    <row r="41951" hidden="1" x14ac:dyDescent="0.25"/>
    <row r="41952" hidden="1" x14ac:dyDescent="0.25"/>
    <row r="41953" hidden="1" x14ac:dyDescent="0.25"/>
    <row r="41954" hidden="1" x14ac:dyDescent="0.25"/>
    <row r="41955" hidden="1" x14ac:dyDescent="0.25"/>
    <row r="41956" hidden="1" x14ac:dyDescent="0.25"/>
    <row r="41957" hidden="1" x14ac:dyDescent="0.25"/>
    <row r="41958" hidden="1" x14ac:dyDescent="0.25"/>
    <row r="41959" hidden="1" x14ac:dyDescent="0.25"/>
    <row r="41960" hidden="1" x14ac:dyDescent="0.25"/>
    <row r="41961" hidden="1" x14ac:dyDescent="0.25"/>
    <row r="41962" hidden="1" x14ac:dyDescent="0.25"/>
    <row r="41963" hidden="1" x14ac:dyDescent="0.25"/>
    <row r="41964" hidden="1" x14ac:dyDescent="0.25"/>
    <row r="41965" hidden="1" x14ac:dyDescent="0.25"/>
    <row r="41966" hidden="1" x14ac:dyDescent="0.25"/>
    <row r="41967" hidden="1" x14ac:dyDescent="0.25"/>
    <row r="41968" hidden="1" x14ac:dyDescent="0.25"/>
    <row r="41969" hidden="1" x14ac:dyDescent="0.25"/>
    <row r="41970" hidden="1" x14ac:dyDescent="0.25"/>
    <row r="41971" hidden="1" x14ac:dyDescent="0.25"/>
    <row r="41972" hidden="1" x14ac:dyDescent="0.25"/>
    <row r="41973" hidden="1" x14ac:dyDescent="0.25"/>
    <row r="41974" hidden="1" x14ac:dyDescent="0.25"/>
    <row r="41975" hidden="1" x14ac:dyDescent="0.25"/>
    <row r="41976" hidden="1" x14ac:dyDescent="0.25"/>
    <row r="41977" hidden="1" x14ac:dyDescent="0.25"/>
    <row r="41978" hidden="1" x14ac:dyDescent="0.25"/>
    <row r="41979" hidden="1" x14ac:dyDescent="0.25"/>
    <row r="41980" hidden="1" x14ac:dyDescent="0.25"/>
    <row r="41981" hidden="1" x14ac:dyDescent="0.25"/>
    <row r="41982" hidden="1" x14ac:dyDescent="0.25"/>
    <row r="41983" hidden="1" x14ac:dyDescent="0.25"/>
    <row r="41984" hidden="1" x14ac:dyDescent="0.25"/>
    <row r="41985" hidden="1" x14ac:dyDescent="0.25"/>
    <row r="41986" hidden="1" x14ac:dyDescent="0.25"/>
    <row r="41987" hidden="1" x14ac:dyDescent="0.25"/>
    <row r="41988" hidden="1" x14ac:dyDescent="0.25"/>
    <row r="41989" hidden="1" x14ac:dyDescent="0.25"/>
    <row r="41990" hidden="1" x14ac:dyDescent="0.25"/>
    <row r="41991" hidden="1" x14ac:dyDescent="0.25"/>
    <row r="41992" hidden="1" x14ac:dyDescent="0.25"/>
    <row r="41993" hidden="1" x14ac:dyDescent="0.25"/>
    <row r="41994" hidden="1" x14ac:dyDescent="0.25"/>
    <row r="41995" hidden="1" x14ac:dyDescent="0.25"/>
    <row r="41996" hidden="1" x14ac:dyDescent="0.25"/>
    <row r="41997" hidden="1" x14ac:dyDescent="0.25"/>
    <row r="41998" hidden="1" x14ac:dyDescent="0.25"/>
    <row r="41999" hidden="1" x14ac:dyDescent="0.25"/>
    <row r="42000" hidden="1" x14ac:dyDescent="0.25"/>
    <row r="42001" hidden="1" x14ac:dyDescent="0.25"/>
    <row r="42002" hidden="1" x14ac:dyDescent="0.25"/>
    <row r="42003" hidden="1" x14ac:dyDescent="0.25"/>
    <row r="42004" hidden="1" x14ac:dyDescent="0.25"/>
    <row r="42005" hidden="1" x14ac:dyDescent="0.25"/>
    <row r="42006" hidden="1" x14ac:dyDescent="0.25"/>
    <row r="42007" hidden="1" x14ac:dyDescent="0.25"/>
    <row r="42008" hidden="1" x14ac:dyDescent="0.25"/>
    <row r="42009" hidden="1" x14ac:dyDescent="0.25"/>
    <row r="42010" hidden="1" x14ac:dyDescent="0.25"/>
    <row r="42011" hidden="1" x14ac:dyDescent="0.25"/>
    <row r="42012" hidden="1" x14ac:dyDescent="0.25"/>
    <row r="42013" hidden="1" x14ac:dyDescent="0.25"/>
    <row r="42014" hidden="1" x14ac:dyDescent="0.25"/>
    <row r="42015" hidden="1" x14ac:dyDescent="0.25"/>
    <row r="42016" hidden="1" x14ac:dyDescent="0.25"/>
    <row r="42017" hidden="1" x14ac:dyDescent="0.25"/>
    <row r="42018" hidden="1" x14ac:dyDescent="0.25"/>
    <row r="42019" hidden="1" x14ac:dyDescent="0.25"/>
    <row r="42020" hidden="1" x14ac:dyDescent="0.25"/>
    <row r="42021" hidden="1" x14ac:dyDescent="0.25"/>
    <row r="42022" hidden="1" x14ac:dyDescent="0.25"/>
    <row r="42023" hidden="1" x14ac:dyDescent="0.25"/>
    <row r="42024" hidden="1" x14ac:dyDescent="0.25"/>
    <row r="42025" hidden="1" x14ac:dyDescent="0.25"/>
    <row r="42026" hidden="1" x14ac:dyDescent="0.25"/>
    <row r="42027" hidden="1" x14ac:dyDescent="0.25"/>
    <row r="42028" hidden="1" x14ac:dyDescent="0.25"/>
    <row r="42029" hidden="1" x14ac:dyDescent="0.25"/>
    <row r="42030" hidden="1" x14ac:dyDescent="0.25"/>
    <row r="42031" hidden="1" x14ac:dyDescent="0.25"/>
    <row r="42032" hidden="1" x14ac:dyDescent="0.25"/>
    <row r="42033" hidden="1" x14ac:dyDescent="0.25"/>
    <row r="42034" hidden="1" x14ac:dyDescent="0.25"/>
    <row r="42035" hidden="1" x14ac:dyDescent="0.25"/>
    <row r="42036" hidden="1" x14ac:dyDescent="0.25"/>
    <row r="42037" hidden="1" x14ac:dyDescent="0.25"/>
    <row r="42038" hidden="1" x14ac:dyDescent="0.25"/>
    <row r="42039" hidden="1" x14ac:dyDescent="0.25"/>
    <row r="42040" hidden="1" x14ac:dyDescent="0.25"/>
    <row r="42041" hidden="1" x14ac:dyDescent="0.25"/>
    <row r="42042" hidden="1" x14ac:dyDescent="0.25"/>
    <row r="42043" hidden="1" x14ac:dyDescent="0.25"/>
    <row r="42044" hidden="1" x14ac:dyDescent="0.25"/>
    <row r="42045" hidden="1" x14ac:dyDescent="0.25"/>
    <row r="42046" hidden="1" x14ac:dyDescent="0.25"/>
    <row r="42047" hidden="1" x14ac:dyDescent="0.25"/>
    <row r="42048" hidden="1" x14ac:dyDescent="0.25"/>
    <row r="42049" hidden="1" x14ac:dyDescent="0.25"/>
    <row r="42050" hidden="1" x14ac:dyDescent="0.25"/>
    <row r="42051" hidden="1" x14ac:dyDescent="0.25"/>
    <row r="42052" hidden="1" x14ac:dyDescent="0.25"/>
    <row r="42053" hidden="1" x14ac:dyDescent="0.25"/>
    <row r="42054" hidden="1" x14ac:dyDescent="0.25"/>
    <row r="42055" hidden="1" x14ac:dyDescent="0.25"/>
    <row r="42056" hidden="1" x14ac:dyDescent="0.25"/>
    <row r="42057" hidden="1" x14ac:dyDescent="0.25"/>
    <row r="42058" hidden="1" x14ac:dyDescent="0.25"/>
    <row r="42059" hidden="1" x14ac:dyDescent="0.25"/>
    <row r="42060" hidden="1" x14ac:dyDescent="0.25"/>
    <row r="42061" hidden="1" x14ac:dyDescent="0.25"/>
    <row r="42062" hidden="1" x14ac:dyDescent="0.25"/>
    <row r="42063" hidden="1" x14ac:dyDescent="0.25"/>
    <row r="42064" hidden="1" x14ac:dyDescent="0.25"/>
    <row r="42065" hidden="1" x14ac:dyDescent="0.25"/>
    <row r="42066" hidden="1" x14ac:dyDescent="0.25"/>
    <row r="42067" hidden="1" x14ac:dyDescent="0.25"/>
    <row r="42068" hidden="1" x14ac:dyDescent="0.25"/>
    <row r="42069" hidden="1" x14ac:dyDescent="0.25"/>
    <row r="42070" hidden="1" x14ac:dyDescent="0.25"/>
    <row r="42071" hidden="1" x14ac:dyDescent="0.25"/>
    <row r="42072" hidden="1" x14ac:dyDescent="0.25"/>
    <row r="42073" hidden="1" x14ac:dyDescent="0.25"/>
    <row r="42074" hidden="1" x14ac:dyDescent="0.25"/>
    <row r="42075" hidden="1" x14ac:dyDescent="0.25"/>
    <row r="42076" hidden="1" x14ac:dyDescent="0.25"/>
    <row r="42077" hidden="1" x14ac:dyDescent="0.25"/>
    <row r="42078" hidden="1" x14ac:dyDescent="0.25"/>
    <row r="42079" hidden="1" x14ac:dyDescent="0.25"/>
    <row r="42080" hidden="1" x14ac:dyDescent="0.25"/>
    <row r="42081" hidden="1" x14ac:dyDescent="0.25"/>
    <row r="42082" hidden="1" x14ac:dyDescent="0.25"/>
    <row r="42083" hidden="1" x14ac:dyDescent="0.25"/>
    <row r="42084" hidden="1" x14ac:dyDescent="0.25"/>
    <row r="42085" hidden="1" x14ac:dyDescent="0.25"/>
    <row r="42086" hidden="1" x14ac:dyDescent="0.25"/>
    <row r="42087" hidden="1" x14ac:dyDescent="0.25"/>
    <row r="42088" hidden="1" x14ac:dyDescent="0.25"/>
    <row r="42089" hidden="1" x14ac:dyDescent="0.25"/>
    <row r="42090" hidden="1" x14ac:dyDescent="0.25"/>
    <row r="42091" hidden="1" x14ac:dyDescent="0.25"/>
    <row r="42092" hidden="1" x14ac:dyDescent="0.25"/>
    <row r="42093" hidden="1" x14ac:dyDescent="0.25"/>
    <row r="42094" hidden="1" x14ac:dyDescent="0.25"/>
    <row r="42095" hidden="1" x14ac:dyDescent="0.25"/>
    <row r="42096" hidden="1" x14ac:dyDescent="0.25"/>
    <row r="42097" hidden="1" x14ac:dyDescent="0.25"/>
    <row r="42098" hidden="1" x14ac:dyDescent="0.25"/>
    <row r="42099" hidden="1" x14ac:dyDescent="0.25"/>
    <row r="42100" hidden="1" x14ac:dyDescent="0.25"/>
    <row r="42101" hidden="1" x14ac:dyDescent="0.25"/>
    <row r="42102" hidden="1" x14ac:dyDescent="0.25"/>
    <row r="42103" hidden="1" x14ac:dyDescent="0.25"/>
    <row r="42104" hidden="1" x14ac:dyDescent="0.25"/>
    <row r="42105" hidden="1" x14ac:dyDescent="0.25"/>
    <row r="42106" hidden="1" x14ac:dyDescent="0.25"/>
    <row r="42107" hidden="1" x14ac:dyDescent="0.25"/>
    <row r="42108" hidden="1" x14ac:dyDescent="0.25"/>
    <row r="42109" hidden="1" x14ac:dyDescent="0.25"/>
    <row r="42110" hidden="1" x14ac:dyDescent="0.25"/>
    <row r="42111" hidden="1" x14ac:dyDescent="0.25"/>
    <row r="42112" hidden="1" x14ac:dyDescent="0.25"/>
    <row r="42113" hidden="1" x14ac:dyDescent="0.25"/>
    <row r="42114" hidden="1" x14ac:dyDescent="0.25"/>
    <row r="42115" hidden="1" x14ac:dyDescent="0.25"/>
    <row r="42116" hidden="1" x14ac:dyDescent="0.25"/>
    <row r="42117" hidden="1" x14ac:dyDescent="0.25"/>
    <row r="42118" hidden="1" x14ac:dyDescent="0.25"/>
    <row r="42119" hidden="1" x14ac:dyDescent="0.25"/>
    <row r="42120" hidden="1" x14ac:dyDescent="0.25"/>
    <row r="42121" hidden="1" x14ac:dyDescent="0.25"/>
    <row r="42122" hidden="1" x14ac:dyDescent="0.25"/>
    <row r="42123" hidden="1" x14ac:dyDescent="0.25"/>
    <row r="42124" hidden="1" x14ac:dyDescent="0.25"/>
    <row r="42125" hidden="1" x14ac:dyDescent="0.25"/>
    <row r="42126" hidden="1" x14ac:dyDescent="0.25"/>
    <row r="42127" hidden="1" x14ac:dyDescent="0.25"/>
    <row r="42128" hidden="1" x14ac:dyDescent="0.25"/>
    <row r="42129" hidden="1" x14ac:dyDescent="0.25"/>
    <row r="42130" hidden="1" x14ac:dyDescent="0.25"/>
    <row r="42131" hidden="1" x14ac:dyDescent="0.25"/>
    <row r="42132" hidden="1" x14ac:dyDescent="0.25"/>
    <row r="42133" hidden="1" x14ac:dyDescent="0.25"/>
    <row r="42134" hidden="1" x14ac:dyDescent="0.25"/>
    <row r="42135" hidden="1" x14ac:dyDescent="0.25"/>
    <row r="42136" hidden="1" x14ac:dyDescent="0.25"/>
    <row r="42137" hidden="1" x14ac:dyDescent="0.25"/>
    <row r="42138" hidden="1" x14ac:dyDescent="0.25"/>
    <row r="42139" hidden="1" x14ac:dyDescent="0.25"/>
    <row r="42140" hidden="1" x14ac:dyDescent="0.25"/>
    <row r="42141" hidden="1" x14ac:dyDescent="0.25"/>
    <row r="42142" hidden="1" x14ac:dyDescent="0.25"/>
    <row r="42143" hidden="1" x14ac:dyDescent="0.25"/>
    <row r="42144" hidden="1" x14ac:dyDescent="0.25"/>
    <row r="42145" hidden="1" x14ac:dyDescent="0.25"/>
    <row r="42146" hidden="1" x14ac:dyDescent="0.25"/>
    <row r="42147" hidden="1" x14ac:dyDescent="0.25"/>
    <row r="42148" hidden="1" x14ac:dyDescent="0.25"/>
    <row r="42149" hidden="1" x14ac:dyDescent="0.25"/>
    <row r="42150" hidden="1" x14ac:dyDescent="0.25"/>
    <row r="42151" hidden="1" x14ac:dyDescent="0.25"/>
    <row r="42152" hidden="1" x14ac:dyDescent="0.25"/>
    <row r="42153" hidden="1" x14ac:dyDescent="0.25"/>
    <row r="42154" hidden="1" x14ac:dyDescent="0.25"/>
    <row r="42155" hidden="1" x14ac:dyDescent="0.25"/>
    <row r="42156" hidden="1" x14ac:dyDescent="0.25"/>
    <row r="42157" hidden="1" x14ac:dyDescent="0.25"/>
    <row r="42158" hidden="1" x14ac:dyDescent="0.25"/>
    <row r="42159" hidden="1" x14ac:dyDescent="0.25"/>
    <row r="42160" hidden="1" x14ac:dyDescent="0.25"/>
    <row r="42161" hidden="1" x14ac:dyDescent="0.25"/>
    <row r="42162" hidden="1" x14ac:dyDescent="0.25"/>
    <row r="42163" hidden="1" x14ac:dyDescent="0.25"/>
    <row r="42164" hidden="1" x14ac:dyDescent="0.25"/>
    <row r="42165" hidden="1" x14ac:dyDescent="0.25"/>
    <row r="42166" hidden="1" x14ac:dyDescent="0.25"/>
    <row r="42167" hidden="1" x14ac:dyDescent="0.25"/>
    <row r="42168" hidden="1" x14ac:dyDescent="0.25"/>
    <row r="42169" hidden="1" x14ac:dyDescent="0.25"/>
    <row r="42170" hidden="1" x14ac:dyDescent="0.25"/>
    <row r="42171" hidden="1" x14ac:dyDescent="0.25"/>
    <row r="42172" hidden="1" x14ac:dyDescent="0.25"/>
    <row r="42173" hidden="1" x14ac:dyDescent="0.25"/>
    <row r="42174" hidden="1" x14ac:dyDescent="0.25"/>
    <row r="42175" hidden="1" x14ac:dyDescent="0.25"/>
    <row r="42176" hidden="1" x14ac:dyDescent="0.25"/>
    <row r="42177" hidden="1" x14ac:dyDescent="0.25"/>
    <row r="42178" hidden="1" x14ac:dyDescent="0.25"/>
    <row r="42179" hidden="1" x14ac:dyDescent="0.25"/>
    <row r="42180" hidden="1" x14ac:dyDescent="0.25"/>
    <row r="42181" hidden="1" x14ac:dyDescent="0.25"/>
    <row r="42182" hidden="1" x14ac:dyDescent="0.25"/>
    <row r="42183" hidden="1" x14ac:dyDescent="0.25"/>
    <row r="42184" hidden="1" x14ac:dyDescent="0.25"/>
    <row r="42185" hidden="1" x14ac:dyDescent="0.25"/>
    <row r="42186" hidden="1" x14ac:dyDescent="0.25"/>
    <row r="42187" hidden="1" x14ac:dyDescent="0.25"/>
    <row r="42188" hidden="1" x14ac:dyDescent="0.25"/>
    <row r="42189" hidden="1" x14ac:dyDescent="0.25"/>
    <row r="42190" hidden="1" x14ac:dyDescent="0.25"/>
    <row r="42191" hidden="1" x14ac:dyDescent="0.25"/>
    <row r="42192" hidden="1" x14ac:dyDescent="0.25"/>
    <row r="42193" hidden="1" x14ac:dyDescent="0.25"/>
    <row r="42194" hidden="1" x14ac:dyDescent="0.25"/>
    <row r="42195" hidden="1" x14ac:dyDescent="0.25"/>
    <row r="42196" hidden="1" x14ac:dyDescent="0.25"/>
    <row r="42197" hidden="1" x14ac:dyDescent="0.25"/>
    <row r="42198" hidden="1" x14ac:dyDescent="0.25"/>
    <row r="42199" hidden="1" x14ac:dyDescent="0.25"/>
    <row r="42200" hidden="1" x14ac:dyDescent="0.25"/>
    <row r="42201" hidden="1" x14ac:dyDescent="0.25"/>
    <row r="42202" hidden="1" x14ac:dyDescent="0.25"/>
    <row r="42203" hidden="1" x14ac:dyDescent="0.25"/>
    <row r="42204" hidden="1" x14ac:dyDescent="0.25"/>
    <row r="42205" hidden="1" x14ac:dyDescent="0.25"/>
    <row r="42206" hidden="1" x14ac:dyDescent="0.25"/>
    <row r="42207" hidden="1" x14ac:dyDescent="0.25"/>
    <row r="42208" hidden="1" x14ac:dyDescent="0.25"/>
    <row r="42209" hidden="1" x14ac:dyDescent="0.25"/>
    <row r="42210" hidden="1" x14ac:dyDescent="0.25"/>
    <row r="42211" hidden="1" x14ac:dyDescent="0.25"/>
    <row r="42212" hidden="1" x14ac:dyDescent="0.25"/>
    <row r="42213" hidden="1" x14ac:dyDescent="0.25"/>
    <row r="42214" hidden="1" x14ac:dyDescent="0.25"/>
    <row r="42215" hidden="1" x14ac:dyDescent="0.25"/>
    <row r="42216" hidden="1" x14ac:dyDescent="0.25"/>
    <row r="42217" hidden="1" x14ac:dyDescent="0.25"/>
    <row r="42218" hidden="1" x14ac:dyDescent="0.25"/>
    <row r="42219" hidden="1" x14ac:dyDescent="0.25"/>
    <row r="42220" hidden="1" x14ac:dyDescent="0.25"/>
    <row r="42221" hidden="1" x14ac:dyDescent="0.25"/>
    <row r="42222" hidden="1" x14ac:dyDescent="0.25"/>
    <row r="42223" hidden="1" x14ac:dyDescent="0.25"/>
    <row r="42224" hidden="1" x14ac:dyDescent="0.25"/>
    <row r="42225" hidden="1" x14ac:dyDescent="0.25"/>
    <row r="42226" hidden="1" x14ac:dyDescent="0.25"/>
    <row r="42227" hidden="1" x14ac:dyDescent="0.25"/>
    <row r="42228" hidden="1" x14ac:dyDescent="0.25"/>
    <row r="42229" hidden="1" x14ac:dyDescent="0.25"/>
    <row r="42230" hidden="1" x14ac:dyDescent="0.25"/>
    <row r="42231" hidden="1" x14ac:dyDescent="0.25"/>
    <row r="42232" hidden="1" x14ac:dyDescent="0.25"/>
    <row r="42233" hidden="1" x14ac:dyDescent="0.25"/>
    <row r="42234" hidden="1" x14ac:dyDescent="0.25"/>
    <row r="42235" hidden="1" x14ac:dyDescent="0.25"/>
    <row r="42236" hidden="1" x14ac:dyDescent="0.25"/>
    <row r="42237" hidden="1" x14ac:dyDescent="0.25"/>
    <row r="42238" hidden="1" x14ac:dyDescent="0.25"/>
    <row r="42239" hidden="1" x14ac:dyDescent="0.25"/>
    <row r="42240" hidden="1" x14ac:dyDescent="0.25"/>
    <row r="42241" hidden="1" x14ac:dyDescent="0.25"/>
    <row r="42242" hidden="1" x14ac:dyDescent="0.25"/>
    <row r="42243" hidden="1" x14ac:dyDescent="0.25"/>
    <row r="42244" hidden="1" x14ac:dyDescent="0.25"/>
    <row r="42245" hidden="1" x14ac:dyDescent="0.25"/>
    <row r="42246" hidden="1" x14ac:dyDescent="0.25"/>
    <row r="42247" hidden="1" x14ac:dyDescent="0.25"/>
    <row r="42248" hidden="1" x14ac:dyDescent="0.25"/>
    <row r="42249" hidden="1" x14ac:dyDescent="0.25"/>
    <row r="42250" hidden="1" x14ac:dyDescent="0.25"/>
    <row r="42251" hidden="1" x14ac:dyDescent="0.25"/>
    <row r="42252" hidden="1" x14ac:dyDescent="0.25"/>
    <row r="42253" hidden="1" x14ac:dyDescent="0.25"/>
    <row r="42254" hidden="1" x14ac:dyDescent="0.25"/>
    <row r="42255" hidden="1" x14ac:dyDescent="0.25"/>
    <row r="42256" hidden="1" x14ac:dyDescent="0.25"/>
    <row r="42257" hidden="1" x14ac:dyDescent="0.25"/>
    <row r="42258" hidden="1" x14ac:dyDescent="0.25"/>
    <row r="42259" hidden="1" x14ac:dyDescent="0.25"/>
    <row r="42260" hidden="1" x14ac:dyDescent="0.25"/>
    <row r="42261" hidden="1" x14ac:dyDescent="0.25"/>
    <row r="42262" hidden="1" x14ac:dyDescent="0.25"/>
    <row r="42263" hidden="1" x14ac:dyDescent="0.25"/>
    <row r="42264" hidden="1" x14ac:dyDescent="0.25"/>
    <row r="42265" hidden="1" x14ac:dyDescent="0.25"/>
    <row r="42266" hidden="1" x14ac:dyDescent="0.25"/>
    <row r="42267" hidden="1" x14ac:dyDescent="0.25"/>
    <row r="42268" hidden="1" x14ac:dyDescent="0.25"/>
    <row r="42269" hidden="1" x14ac:dyDescent="0.25"/>
    <row r="42270" hidden="1" x14ac:dyDescent="0.25"/>
    <row r="42271" hidden="1" x14ac:dyDescent="0.25"/>
    <row r="42272" hidden="1" x14ac:dyDescent="0.25"/>
    <row r="42273" hidden="1" x14ac:dyDescent="0.25"/>
    <row r="42274" hidden="1" x14ac:dyDescent="0.25"/>
    <row r="42275" hidden="1" x14ac:dyDescent="0.25"/>
    <row r="42276" hidden="1" x14ac:dyDescent="0.25"/>
    <row r="42277" hidden="1" x14ac:dyDescent="0.25"/>
    <row r="42278" hidden="1" x14ac:dyDescent="0.25"/>
    <row r="42279" hidden="1" x14ac:dyDescent="0.25"/>
    <row r="42280" hidden="1" x14ac:dyDescent="0.25"/>
    <row r="42281" hidden="1" x14ac:dyDescent="0.25"/>
    <row r="42282" hidden="1" x14ac:dyDescent="0.25"/>
    <row r="42283" hidden="1" x14ac:dyDescent="0.25"/>
    <row r="42284" hidden="1" x14ac:dyDescent="0.25"/>
    <row r="42285" hidden="1" x14ac:dyDescent="0.25"/>
    <row r="42286" hidden="1" x14ac:dyDescent="0.25"/>
    <row r="42287" hidden="1" x14ac:dyDescent="0.25"/>
    <row r="42288" hidden="1" x14ac:dyDescent="0.25"/>
    <row r="42289" hidden="1" x14ac:dyDescent="0.25"/>
    <row r="42290" hidden="1" x14ac:dyDescent="0.25"/>
    <row r="42291" hidden="1" x14ac:dyDescent="0.25"/>
    <row r="42292" hidden="1" x14ac:dyDescent="0.25"/>
    <row r="42293" hidden="1" x14ac:dyDescent="0.25"/>
    <row r="42294" hidden="1" x14ac:dyDescent="0.25"/>
    <row r="42295" hidden="1" x14ac:dyDescent="0.25"/>
    <row r="42296" hidden="1" x14ac:dyDescent="0.25"/>
    <row r="42297" hidden="1" x14ac:dyDescent="0.25"/>
    <row r="42298" hidden="1" x14ac:dyDescent="0.25"/>
    <row r="42299" hidden="1" x14ac:dyDescent="0.25"/>
    <row r="42300" hidden="1" x14ac:dyDescent="0.25"/>
    <row r="42301" hidden="1" x14ac:dyDescent="0.25"/>
    <row r="42302" hidden="1" x14ac:dyDescent="0.25"/>
    <row r="42303" hidden="1" x14ac:dyDescent="0.25"/>
    <row r="42304" hidden="1" x14ac:dyDescent="0.25"/>
    <row r="42305" hidden="1" x14ac:dyDescent="0.25"/>
    <row r="42306" hidden="1" x14ac:dyDescent="0.25"/>
    <row r="42307" hidden="1" x14ac:dyDescent="0.25"/>
    <row r="42308" hidden="1" x14ac:dyDescent="0.25"/>
    <row r="42309" hidden="1" x14ac:dyDescent="0.25"/>
    <row r="42310" hidden="1" x14ac:dyDescent="0.25"/>
    <row r="42311" hidden="1" x14ac:dyDescent="0.25"/>
    <row r="42312" hidden="1" x14ac:dyDescent="0.25"/>
    <row r="42313" hidden="1" x14ac:dyDescent="0.25"/>
    <row r="42314" hidden="1" x14ac:dyDescent="0.25"/>
    <row r="42315" hidden="1" x14ac:dyDescent="0.25"/>
    <row r="42316" hidden="1" x14ac:dyDescent="0.25"/>
    <row r="42317" hidden="1" x14ac:dyDescent="0.25"/>
    <row r="42318" hidden="1" x14ac:dyDescent="0.25"/>
    <row r="42319" hidden="1" x14ac:dyDescent="0.25"/>
    <row r="42320" hidden="1" x14ac:dyDescent="0.25"/>
    <row r="42321" hidden="1" x14ac:dyDescent="0.25"/>
    <row r="42322" hidden="1" x14ac:dyDescent="0.25"/>
    <row r="42323" hidden="1" x14ac:dyDescent="0.25"/>
    <row r="42324" hidden="1" x14ac:dyDescent="0.25"/>
    <row r="42325" hidden="1" x14ac:dyDescent="0.25"/>
    <row r="42326" hidden="1" x14ac:dyDescent="0.25"/>
    <row r="42327" hidden="1" x14ac:dyDescent="0.25"/>
    <row r="42328" hidden="1" x14ac:dyDescent="0.25"/>
    <row r="42329" hidden="1" x14ac:dyDescent="0.25"/>
    <row r="42330" hidden="1" x14ac:dyDescent="0.25"/>
    <row r="42331" hidden="1" x14ac:dyDescent="0.25"/>
    <row r="42332" ht="30" hidden="1" customHeight="1" x14ac:dyDescent="0.25"/>
    <row r="42333" hidden="1" x14ac:dyDescent="0.25"/>
    <row r="42334" hidden="1" x14ac:dyDescent="0.25"/>
    <row r="42335" hidden="1" x14ac:dyDescent="0.25"/>
    <row r="42336" hidden="1" x14ac:dyDescent="0.25"/>
    <row r="42337" hidden="1" x14ac:dyDescent="0.25"/>
    <row r="42338" hidden="1" x14ac:dyDescent="0.25"/>
    <row r="42339" hidden="1" x14ac:dyDescent="0.25"/>
    <row r="42340" hidden="1" x14ac:dyDescent="0.25"/>
    <row r="42341" hidden="1" x14ac:dyDescent="0.25"/>
    <row r="42342" hidden="1" x14ac:dyDescent="0.25"/>
    <row r="42343" hidden="1" x14ac:dyDescent="0.25"/>
    <row r="42344" hidden="1" x14ac:dyDescent="0.25"/>
    <row r="42345" hidden="1" x14ac:dyDescent="0.25"/>
    <row r="42346" hidden="1" x14ac:dyDescent="0.25"/>
    <row r="42347" hidden="1" x14ac:dyDescent="0.25"/>
    <row r="42348" hidden="1" x14ac:dyDescent="0.25"/>
    <row r="42349" hidden="1" x14ac:dyDescent="0.25"/>
    <row r="42350" hidden="1" x14ac:dyDescent="0.25"/>
    <row r="42351" hidden="1" x14ac:dyDescent="0.25"/>
    <row r="42352" hidden="1" x14ac:dyDescent="0.25"/>
    <row r="42353" hidden="1" x14ac:dyDescent="0.25"/>
    <row r="42354" hidden="1" x14ac:dyDescent="0.25"/>
    <row r="42355" hidden="1" x14ac:dyDescent="0.25"/>
    <row r="42356" hidden="1" x14ac:dyDescent="0.25"/>
    <row r="42357" hidden="1" x14ac:dyDescent="0.25"/>
    <row r="42358" hidden="1" x14ac:dyDescent="0.25"/>
    <row r="42359" hidden="1" x14ac:dyDescent="0.25"/>
    <row r="42360" hidden="1" x14ac:dyDescent="0.25"/>
    <row r="42361" hidden="1" x14ac:dyDescent="0.25"/>
    <row r="42362" hidden="1" x14ac:dyDescent="0.25"/>
    <row r="42363" hidden="1" x14ac:dyDescent="0.25"/>
    <row r="42364" hidden="1" x14ac:dyDescent="0.25"/>
    <row r="42365" hidden="1" x14ac:dyDescent="0.25"/>
    <row r="42366" hidden="1" x14ac:dyDescent="0.25"/>
    <row r="42367" hidden="1" x14ac:dyDescent="0.25"/>
    <row r="42368" hidden="1" x14ac:dyDescent="0.25"/>
    <row r="42369" hidden="1" x14ac:dyDescent="0.25"/>
    <row r="42370" hidden="1" x14ac:dyDescent="0.25"/>
    <row r="42371" hidden="1" x14ac:dyDescent="0.25"/>
    <row r="42372" hidden="1" x14ac:dyDescent="0.25"/>
    <row r="42373" hidden="1" x14ac:dyDescent="0.25"/>
    <row r="42374" hidden="1" x14ac:dyDescent="0.25"/>
    <row r="42375" hidden="1" x14ac:dyDescent="0.25"/>
    <row r="42376" hidden="1" x14ac:dyDescent="0.25"/>
    <row r="42377" hidden="1" x14ac:dyDescent="0.25"/>
    <row r="42378" hidden="1" x14ac:dyDescent="0.25"/>
    <row r="42379" hidden="1" x14ac:dyDescent="0.25"/>
    <row r="42380" hidden="1" x14ac:dyDescent="0.25"/>
    <row r="42381" hidden="1" x14ac:dyDescent="0.25"/>
    <row r="42382" hidden="1" x14ac:dyDescent="0.25"/>
    <row r="42383" hidden="1" x14ac:dyDescent="0.25"/>
    <row r="42384" hidden="1" x14ac:dyDescent="0.25"/>
    <row r="42385" hidden="1" x14ac:dyDescent="0.25"/>
    <row r="42386" hidden="1" x14ac:dyDescent="0.25"/>
    <row r="42387" hidden="1" x14ac:dyDescent="0.25"/>
    <row r="42388" hidden="1" x14ac:dyDescent="0.25"/>
    <row r="42389" hidden="1" x14ac:dyDescent="0.25"/>
    <row r="42390" hidden="1" x14ac:dyDescent="0.25"/>
    <row r="42391" hidden="1" x14ac:dyDescent="0.25"/>
    <row r="42392" hidden="1" x14ac:dyDescent="0.25"/>
    <row r="42393" hidden="1" x14ac:dyDescent="0.25"/>
    <row r="42394" hidden="1" x14ac:dyDescent="0.25"/>
    <row r="42395" hidden="1" x14ac:dyDescent="0.25"/>
    <row r="42396" hidden="1" x14ac:dyDescent="0.25"/>
    <row r="42397" hidden="1" x14ac:dyDescent="0.25"/>
    <row r="42398" hidden="1" x14ac:dyDescent="0.25"/>
    <row r="42399" hidden="1" x14ac:dyDescent="0.25"/>
    <row r="42400" hidden="1" x14ac:dyDescent="0.25"/>
    <row r="42401" hidden="1" x14ac:dyDescent="0.25"/>
    <row r="42402" hidden="1" x14ac:dyDescent="0.25"/>
    <row r="42403" hidden="1" x14ac:dyDescent="0.25"/>
    <row r="42404" hidden="1" x14ac:dyDescent="0.25"/>
    <row r="42405" hidden="1" x14ac:dyDescent="0.25"/>
    <row r="42406" hidden="1" x14ac:dyDescent="0.25"/>
    <row r="42407" hidden="1" x14ac:dyDescent="0.25"/>
    <row r="42408" hidden="1" x14ac:dyDescent="0.25"/>
    <row r="42409" hidden="1" x14ac:dyDescent="0.25"/>
    <row r="42410" hidden="1" x14ac:dyDescent="0.25"/>
    <row r="42411" hidden="1" x14ac:dyDescent="0.25"/>
    <row r="42412" hidden="1" x14ac:dyDescent="0.25"/>
    <row r="42413" hidden="1" x14ac:dyDescent="0.25"/>
    <row r="42414" hidden="1" x14ac:dyDescent="0.25"/>
    <row r="42415" hidden="1" x14ac:dyDescent="0.25"/>
    <row r="42416" hidden="1" x14ac:dyDescent="0.25"/>
    <row r="42417" hidden="1" x14ac:dyDescent="0.25"/>
    <row r="42418" hidden="1" x14ac:dyDescent="0.25"/>
    <row r="42419" hidden="1" x14ac:dyDescent="0.25"/>
    <row r="42420" hidden="1" x14ac:dyDescent="0.25"/>
    <row r="42421" hidden="1" x14ac:dyDescent="0.25"/>
    <row r="42422" hidden="1" x14ac:dyDescent="0.25"/>
    <row r="42423" hidden="1" x14ac:dyDescent="0.25"/>
    <row r="42424" hidden="1" x14ac:dyDescent="0.25"/>
    <row r="42425" hidden="1" x14ac:dyDescent="0.25"/>
    <row r="42426" hidden="1" x14ac:dyDescent="0.25"/>
    <row r="42427" hidden="1" x14ac:dyDescent="0.25"/>
    <row r="42428" hidden="1" x14ac:dyDescent="0.25"/>
    <row r="42429" hidden="1" x14ac:dyDescent="0.25"/>
    <row r="42430" hidden="1" x14ac:dyDescent="0.25"/>
    <row r="42431" hidden="1" x14ac:dyDescent="0.25"/>
    <row r="42432" hidden="1" x14ac:dyDescent="0.25"/>
    <row r="42433" hidden="1" x14ac:dyDescent="0.25"/>
    <row r="42434" hidden="1" x14ac:dyDescent="0.25"/>
    <row r="42435" hidden="1" x14ac:dyDescent="0.25"/>
    <row r="42436" hidden="1" x14ac:dyDescent="0.25"/>
    <row r="42437" hidden="1" x14ac:dyDescent="0.25"/>
    <row r="42438" hidden="1" x14ac:dyDescent="0.25"/>
    <row r="42439" hidden="1" x14ac:dyDescent="0.25"/>
    <row r="42440" hidden="1" x14ac:dyDescent="0.25"/>
    <row r="42441" hidden="1" x14ac:dyDescent="0.25"/>
    <row r="42442" hidden="1" x14ac:dyDescent="0.25"/>
    <row r="42443" hidden="1" x14ac:dyDescent="0.25"/>
    <row r="42444" hidden="1" x14ac:dyDescent="0.25"/>
    <row r="42445" hidden="1" x14ac:dyDescent="0.25"/>
    <row r="42446" hidden="1" x14ac:dyDescent="0.25"/>
    <row r="42447" hidden="1" x14ac:dyDescent="0.25"/>
    <row r="42448" hidden="1" x14ac:dyDescent="0.25"/>
    <row r="42449" hidden="1" x14ac:dyDescent="0.25"/>
    <row r="42450" hidden="1" x14ac:dyDescent="0.25"/>
    <row r="42451" hidden="1" x14ac:dyDescent="0.25"/>
    <row r="42452" hidden="1" x14ac:dyDescent="0.25"/>
    <row r="42453" hidden="1" x14ac:dyDescent="0.25"/>
    <row r="42454" hidden="1" x14ac:dyDescent="0.25"/>
    <row r="42455" hidden="1" x14ac:dyDescent="0.25"/>
    <row r="42456" hidden="1" x14ac:dyDescent="0.25"/>
    <row r="42457" hidden="1" x14ac:dyDescent="0.25"/>
    <row r="42458" hidden="1" x14ac:dyDescent="0.25"/>
    <row r="42459" hidden="1" x14ac:dyDescent="0.25"/>
    <row r="42460" hidden="1" x14ac:dyDescent="0.25"/>
    <row r="42461" hidden="1" x14ac:dyDescent="0.25"/>
    <row r="42462" hidden="1" x14ac:dyDescent="0.25"/>
    <row r="42463" hidden="1" x14ac:dyDescent="0.25"/>
    <row r="42464" hidden="1" x14ac:dyDescent="0.25"/>
    <row r="42465" hidden="1" x14ac:dyDescent="0.25"/>
    <row r="42466" hidden="1" x14ac:dyDescent="0.25"/>
    <row r="42467" hidden="1" x14ac:dyDescent="0.25"/>
    <row r="42468" hidden="1" x14ac:dyDescent="0.25"/>
    <row r="42469" hidden="1" x14ac:dyDescent="0.25"/>
    <row r="42470" hidden="1" x14ac:dyDescent="0.25"/>
    <row r="42471" hidden="1" x14ac:dyDescent="0.25"/>
    <row r="42472" hidden="1" x14ac:dyDescent="0.25"/>
    <row r="42473" hidden="1" x14ac:dyDescent="0.25"/>
    <row r="42474" hidden="1" x14ac:dyDescent="0.25"/>
    <row r="42475" hidden="1" x14ac:dyDescent="0.25"/>
    <row r="42476" hidden="1" x14ac:dyDescent="0.25"/>
    <row r="42477" hidden="1" x14ac:dyDescent="0.25"/>
    <row r="42478" hidden="1" x14ac:dyDescent="0.25"/>
    <row r="42479" hidden="1" x14ac:dyDescent="0.25"/>
    <row r="42480" hidden="1" x14ac:dyDescent="0.25"/>
    <row r="42481" hidden="1" x14ac:dyDescent="0.25"/>
    <row r="42482" hidden="1" x14ac:dyDescent="0.25"/>
    <row r="42483" hidden="1" x14ac:dyDescent="0.25"/>
    <row r="42484" hidden="1" x14ac:dyDescent="0.25"/>
    <row r="42485" hidden="1" x14ac:dyDescent="0.25"/>
    <row r="42486" hidden="1" x14ac:dyDescent="0.25"/>
    <row r="42487" hidden="1" x14ac:dyDescent="0.25"/>
    <row r="42488" hidden="1" x14ac:dyDescent="0.25"/>
    <row r="42489" hidden="1" x14ac:dyDescent="0.25"/>
    <row r="42490" hidden="1" x14ac:dyDescent="0.25"/>
    <row r="42491" hidden="1" x14ac:dyDescent="0.25"/>
    <row r="42492" hidden="1" x14ac:dyDescent="0.25"/>
    <row r="42493" hidden="1" x14ac:dyDescent="0.25"/>
    <row r="42494" hidden="1" x14ac:dyDescent="0.25"/>
    <row r="42495" hidden="1" x14ac:dyDescent="0.25"/>
    <row r="42496" hidden="1" x14ac:dyDescent="0.25"/>
    <row r="42497" hidden="1" x14ac:dyDescent="0.25"/>
    <row r="42498" hidden="1" x14ac:dyDescent="0.25"/>
    <row r="42499" hidden="1" x14ac:dyDescent="0.25"/>
    <row r="42500" hidden="1" x14ac:dyDescent="0.25"/>
    <row r="42501" hidden="1" x14ac:dyDescent="0.25"/>
    <row r="42502" hidden="1" x14ac:dyDescent="0.25"/>
    <row r="42503" hidden="1" x14ac:dyDescent="0.25"/>
    <row r="42504" hidden="1" x14ac:dyDescent="0.25"/>
    <row r="42505" hidden="1" x14ac:dyDescent="0.25"/>
    <row r="42506" hidden="1" x14ac:dyDescent="0.25"/>
    <row r="42507" hidden="1" x14ac:dyDescent="0.25"/>
    <row r="42508" hidden="1" x14ac:dyDescent="0.25"/>
    <row r="42509" hidden="1" x14ac:dyDescent="0.25"/>
    <row r="42510" hidden="1" x14ac:dyDescent="0.25"/>
    <row r="42511" hidden="1" x14ac:dyDescent="0.25"/>
    <row r="42512" hidden="1" x14ac:dyDescent="0.25"/>
    <row r="42513" hidden="1" x14ac:dyDescent="0.25"/>
    <row r="42514" hidden="1" x14ac:dyDescent="0.25"/>
    <row r="42515" hidden="1" x14ac:dyDescent="0.25"/>
    <row r="42516" hidden="1" x14ac:dyDescent="0.25"/>
    <row r="42517" hidden="1" x14ac:dyDescent="0.25"/>
    <row r="42518" hidden="1" x14ac:dyDescent="0.25"/>
    <row r="42519" hidden="1" x14ac:dyDescent="0.25"/>
    <row r="42520" hidden="1" x14ac:dyDescent="0.25"/>
    <row r="42521" hidden="1" x14ac:dyDescent="0.25"/>
    <row r="42522" hidden="1" x14ac:dyDescent="0.25"/>
    <row r="42523" hidden="1" x14ac:dyDescent="0.25"/>
    <row r="42524" hidden="1" x14ac:dyDescent="0.25"/>
    <row r="42525" hidden="1" x14ac:dyDescent="0.25"/>
    <row r="42526" hidden="1" x14ac:dyDescent="0.25"/>
    <row r="42527" hidden="1" x14ac:dyDescent="0.25"/>
    <row r="42528" hidden="1" x14ac:dyDescent="0.25"/>
    <row r="42529" hidden="1" x14ac:dyDescent="0.25"/>
    <row r="42530" hidden="1" x14ac:dyDescent="0.25"/>
    <row r="42531" hidden="1" x14ac:dyDescent="0.25"/>
    <row r="42532" hidden="1" x14ac:dyDescent="0.25"/>
    <row r="42533" hidden="1" x14ac:dyDescent="0.25"/>
    <row r="42534" hidden="1" x14ac:dyDescent="0.25"/>
    <row r="42535" hidden="1" x14ac:dyDescent="0.25"/>
    <row r="42536" hidden="1" x14ac:dyDescent="0.25"/>
    <row r="42537" hidden="1" x14ac:dyDescent="0.25"/>
    <row r="42538" hidden="1" x14ac:dyDescent="0.25"/>
    <row r="42539" hidden="1" x14ac:dyDescent="0.25"/>
    <row r="42540" hidden="1" x14ac:dyDescent="0.25"/>
    <row r="42541" hidden="1" x14ac:dyDescent="0.25"/>
    <row r="42542" hidden="1" x14ac:dyDescent="0.25"/>
    <row r="42543" hidden="1" x14ac:dyDescent="0.25"/>
    <row r="42544" hidden="1" x14ac:dyDescent="0.25"/>
    <row r="42545" hidden="1" x14ac:dyDescent="0.25"/>
    <row r="42546" hidden="1" x14ac:dyDescent="0.25"/>
    <row r="42547" hidden="1" x14ac:dyDescent="0.25"/>
    <row r="42548" hidden="1" x14ac:dyDescent="0.25"/>
    <row r="42549" hidden="1" x14ac:dyDescent="0.25"/>
    <row r="42550" hidden="1" x14ac:dyDescent="0.25"/>
    <row r="42551" hidden="1" x14ac:dyDescent="0.25"/>
    <row r="42552" hidden="1" x14ac:dyDescent="0.25"/>
    <row r="42553" hidden="1" x14ac:dyDescent="0.25"/>
    <row r="42554" hidden="1" x14ac:dyDescent="0.25"/>
    <row r="42555" hidden="1" x14ac:dyDescent="0.25"/>
    <row r="42556" hidden="1" x14ac:dyDescent="0.25"/>
    <row r="42557" hidden="1" x14ac:dyDescent="0.25"/>
    <row r="42558" hidden="1" x14ac:dyDescent="0.25"/>
    <row r="42559" hidden="1" x14ac:dyDescent="0.25"/>
    <row r="42560" hidden="1" x14ac:dyDescent="0.25"/>
    <row r="42561" hidden="1" x14ac:dyDescent="0.25"/>
    <row r="42562" hidden="1" x14ac:dyDescent="0.25"/>
    <row r="42563" hidden="1" x14ac:dyDescent="0.25"/>
    <row r="42564" hidden="1" x14ac:dyDescent="0.25"/>
    <row r="42565" hidden="1" x14ac:dyDescent="0.25"/>
    <row r="42566" hidden="1" x14ac:dyDescent="0.25"/>
    <row r="42567" hidden="1" x14ac:dyDescent="0.25"/>
    <row r="42568" hidden="1" x14ac:dyDescent="0.25"/>
    <row r="42569" hidden="1" x14ac:dyDescent="0.25"/>
    <row r="42570" hidden="1" x14ac:dyDescent="0.25"/>
    <row r="42571" hidden="1" x14ac:dyDescent="0.25"/>
    <row r="42572" hidden="1" x14ac:dyDescent="0.25"/>
    <row r="42573" hidden="1" x14ac:dyDescent="0.25"/>
    <row r="42574" hidden="1" x14ac:dyDescent="0.25"/>
    <row r="42575" hidden="1" x14ac:dyDescent="0.25"/>
    <row r="42576" hidden="1" x14ac:dyDescent="0.25"/>
    <row r="42577" hidden="1" x14ac:dyDescent="0.25"/>
    <row r="42578" hidden="1" x14ac:dyDescent="0.25"/>
    <row r="42579" hidden="1" x14ac:dyDescent="0.25"/>
    <row r="42580" hidden="1" x14ac:dyDescent="0.25"/>
    <row r="42581" hidden="1" x14ac:dyDescent="0.25"/>
    <row r="42582" hidden="1" x14ac:dyDescent="0.25"/>
    <row r="42583" hidden="1" x14ac:dyDescent="0.25"/>
    <row r="42584" hidden="1" x14ac:dyDescent="0.25"/>
    <row r="42585" hidden="1" x14ac:dyDescent="0.25"/>
    <row r="42586" hidden="1" x14ac:dyDescent="0.25"/>
    <row r="42587" hidden="1" x14ac:dyDescent="0.25"/>
    <row r="42588" hidden="1" x14ac:dyDescent="0.25"/>
    <row r="42589" hidden="1" x14ac:dyDescent="0.25"/>
    <row r="42590" hidden="1" x14ac:dyDescent="0.25"/>
    <row r="42591" hidden="1" x14ac:dyDescent="0.25"/>
    <row r="42592" hidden="1" x14ac:dyDescent="0.25"/>
    <row r="42593" hidden="1" x14ac:dyDescent="0.25"/>
    <row r="42594" hidden="1" x14ac:dyDescent="0.25"/>
    <row r="42595" hidden="1" x14ac:dyDescent="0.25"/>
    <row r="42596" hidden="1" x14ac:dyDescent="0.25"/>
    <row r="42597" hidden="1" x14ac:dyDescent="0.25"/>
    <row r="42598" hidden="1" x14ac:dyDescent="0.25"/>
    <row r="42599" hidden="1" x14ac:dyDescent="0.25"/>
    <row r="42600" hidden="1" x14ac:dyDescent="0.25"/>
    <row r="42601" hidden="1" x14ac:dyDescent="0.25"/>
    <row r="42602" hidden="1" x14ac:dyDescent="0.25"/>
    <row r="42603" hidden="1" x14ac:dyDescent="0.25"/>
    <row r="42604" hidden="1" x14ac:dyDescent="0.25"/>
    <row r="42605" hidden="1" x14ac:dyDescent="0.25"/>
    <row r="42606" hidden="1" x14ac:dyDescent="0.25"/>
    <row r="42607" hidden="1" x14ac:dyDescent="0.25"/>
    <row r="42608" hidden="1" x14ac:dyDescent="0.25"/>
    <row r="42609" hidden="1" x14ac:dyDescent="0.25"/>
    <row r="42610" hidden="1" x14ac:dyDescent="0.25"/>
    <row r="42611" hidden="1" x14ac:dyDescent="0.25"/>
    <row r="42612" hidden="1" x14ac:dyDescent="0.25"/>
    <row r="42613" hidden="1" x14ac:dyDescent="0.25"/>
    <row r="42614" hidden="1" x14ac:dyDescent="0.25"/>
    <row r="42615" hidden="1" x14ac:dyDescent="0.25"/>
    <row r="42616" hidden="1" x14ac:dyDescent="0.25"/>
    <row r="42617" hidden="1" x14ac:dyDescent="0.25"/>
    <row r="42618" hidden="1" x14ac:dyDescent="0.25"/>
    <row r="42619" hidden="1" x14ac:dyDescent="0.25"/>
    <row r="42620" hidden="1" x14ac:dyDescent="0.25"/>
    <row r="42621" hidden="1" x14ac:dyDescent="0.25"/>
    <row r="42622" hidden="1" x14ac:dyDescent="0.25"/>
    <row r="42623" hidden="1" x14ac:dyDescent="0.25"/>
    <row r="42624" hidden="1" x14ac:dyDescent="0.25"/>
    <row r="42625" hidden="1" x14ac:dyDescent="0.25"/>
    <row r="42626" hidden="1" x14ac:dyDescent="0.25"/>
    <row r="42627" hidden="1" x14ac:dyDescent="0.25"/>
    <row r="42628" hidden="1" x14ac:dyDescent="0.25"/>
    <row r="42629" hidden="1" x14ac:dyDescent="0.25"/>
    <row r="42630" hidden="1" x14ac:dyDescent="0.25"/>
    <row r="42631" hidden="1" x14ac:dyDescent="0.25"/>
    <row r="42632" hidden="1" x14ac:dyDescent="0.25"/>
    <row r="42633" hidden="1" x14ac:dyDescent="0.25"/>
    <row r="42634" hidden="1" x14ac:dyDescent="0.25"/>
    <row r="42635" hidden="1" x14ac:dyDescent="0.25"/>
    <row r="42636" hidden="1" x14ac:dyDescent="0.25"/>
    <row r="42637" hidden="1" x14ac:dyDescent="0.25"/>
    <row r="42638" hidden="1" x14ac:dyDescent="0.25"/>
    <row r="42639" hidden="1" x14ac:dyDescent="0.25"/>
    <row r="42640" hidden="1" x14ac:dyDescent="0.25"/>
    <row r="42641" hidden="1" x14ac:dyDescent="0.25"/>
    <row r="42642" hidden="1" x14ac:dyDescent="0.25"/>
    <row r="42643" hidden="1" x14ac:dyDescent="0.25"/>
    <row r="42644" hidden="1" x14ac:dyDescent="0.25"/>
    <row r="42645" hidden="1" x14ac:dyDescent="0.25"/>
    <row r="42646" hidden="1" x14ac:dyDescent="0.25"/>
    <row r="42647" hidden="1" x14ac:dyDescent="0.25"/>
    <row r="42648" hidden="1" x14ac:dyDescent="0.25"/>
    <row r="42649" hidden="1" x14ac:dyDescent="0.25"/>
    <row r="42650" hidden="1" x14ac:dyDescent="0.25"/>
    <row r="42651" hidden="1" x14ac:dyDescent="0.25"/>
    <row r="42652" hidden="1" x14ac:dyDescent="0.25"/>
    <row r="42653" hidden="1" x14ac:dyDescent="0.25"/>
    <row r="42654" hidden="1" x14ac:dyDescent="0.25"/>
    <row r="42655" hidden="1" x14ac:dyDescent="0.25"/>
    <row r="42656" hidden="1" x14ac:dyDescent="0.25"/>
    <row r="42657" hidden="1" x14ac:dyDescent="0.25"/>
    <row r="42658" hidden="1" x14ac:dyDescent="0.25"/>
    <row r="42659" hidden="1" x14ac:dyDescent="0.25"/>
    <row r="42660" hidden="1" x14ac:dyDescent="0.25"/>
    <row r="42661" hidden="1" x14ac:dyDescent="0.25"/>
    <row r="42662" hidden="1" x14ac:dyDescent="0.25"/>
    <row r="42663" hidden="1" x14ac:dyDescent="0.25"/>
    <row r="42664" hidden="1" x14ac:dyDescent="0.25"/>
    <row r="42665" hidden="1" x14ac:dyDescent="0.25"/>
    <row r="42666" hidden="1" x14ac:dyDescent="0.25"/>
    <row r="42667" hidden="1" x14ac:dyDescent="0.25"/>
    <row r="42668" hidden="1" x14ac:dyDescent="0.25"/>
    <row r="42669" hidden="1" x14ac:dyDescent="0.25"/>
    <row r="42670" hidden="1" x14ac:dyDescent="0.25"/>
    <row r="42671" hidden="1" x14ac:dyDescent="0.25"/>
    <row r="42672" hidden="1" x14ac:dyDescent="0.25"/>
    <row r="42673" hidden="1" x14ac:dyDescent="0.25"/>
    <row r="42674" hidden="1" x14ac:dyDescent="0.25"/>
    <row r="42675" hidden="1" x14ac:dyDescent="0.25"/>
    <row r="42676" hidden="1" x14ac:dyDescent="0.25"/>
    <row r="42677" hidden="1" x14ac:dyDescent="0.25"/>
    <row r="42678" hidden="1" x14ac:dyDescent="0.25"/>
    <row r="42679" hidden="1" x14ac:dyDescent="0.25"/>
    <row r="42680" hidden="1" x14ac:dyDescent="0.25"/>
    <row r="42681" hidden="1" x14ac:dyDescent="0.25"/>
    <row r="42682" hidden="1" x14ac:dyDescent="0.25"/>
    <row r="42683" hidden="1" x14ac:dyDescent="0.25"/>
    <row r="42684" hidden="1" x14ac:dyDescent="0.25"/>
    <row r="42685" hidden="1" x14ac:dyDescent="0.25"/>
    <row r="42686" hidden="1" x14ac:dyDescent="0.25"/>
    <row r="42687" hidden="1" x14ac:dyDescent="0.25"/>
    <row r="42688" hidden="1" x14ac:dyDescent="0.25"/>
    <row r="42689" hidden="1" x14ac:dyDescent="0.25"/>
    <row r="42690" hidden="1" x14ac:dyDescent="0.25"/>
    <row r="42691" hidden="1" x14ac:dyDescent="0.25"/>
    <row r="42692" hidden="1" x14ac:dyDescent="0.25"/>
    <row r="42693" hidden="1" x14ac:dyDescent="0.25"/>
    <row r="42694" hidden="1" x14ac:dyDescent="0.25"/>
    <row r="42695" hidden="1" x14ac:dyDescent="0.25"/>
    <row r="42696" hidden="1" x14ac:dyDescent="0.25"/>
    <row r="42697" hidden="1" x14ac:dyDescent="0.25"/>
    <row r="42698" hidden="1" x14ac:dyDescent="0.25"/>
    <row r="42699" hidden="1" x14ac:dyDescent="0.25"/>
    <row r="42700" hidden="1" x14ac:dyDescent="0.25"/>
    <row r="42701" hidden="1" x14ac:dyDescent="0.25"/>
    <row r="42702" hidden="1" x14ac:dyDescent="0.25"/>
    <row r="42703" hidden="1" x14ac:dyDescent="0.25"/>
    <row r="42704" hidden="1" x14ac:dyDescent="0.25"/>
    <row r="42705" hidden="1" x14ac:dyDescent="0.25"/>
    <row r="42706" hidden="1" x14ac:dyDescent="0.25"/>
    <row r="42707" hidden="1" x14ac:dyDescent="0.25"/>
    <row r="42708" hidden="1" x14ac:dyDescent="0.25"/>
    <row r="42709" hidden="1" x14ac:dyDescent="0.25"/>
    <row r="42710" hidden="1" x14ac:dyDescent="0.25"/>
    <row r="42711" hidden="1" x14ac:dyDescent="0.25"/>
    <row r="42712" hidden="1" x14ac:dyDescent="0.25"/>
    <row r="42713" hidden="1" x14ac:dyDescent="0.25"/>
    <row r="42714" hidden="1" x14ac:dyDescent="0.25"/>
    <row r="42715" hidden="1" x14ac:dyDescent="0.25"/>
    <row r="42716" hidden="1" x14ac:dyDescent="0.25"/>
    <row r="42717" hidden="1" x14ac:dyDescent="0.25"/>
    <row r="42718" hidden="1" x14ac:dyDescent="0.25"/>
    <row r="42719" hidden="1" x14ac:dyDescent="0.25"/>
    <row r="42720" hidden="1" x14ac:dyDescent="0.25"/>
    <row r="42721" hidden="1" x14ac:dyDescent="0.25"/>
    <row r="42722" hidden="1" x14ac:dyDescent="0.25"/>
    <row r="42723" hidden="1" x14ac:dyDescent="0.25"/>
    <row r="42724" hidden="1" x14ac:dyDescent="0.25"/>
    <row r="42725" hidden="1" x14ac:dyDescent="0.25"/>
    <row r="42726" hidden="1" x14ac:dyDescent="0.25"/>
    <row r="42727" hidden="1" x14ac:dyDescent="0.25"/>
    <row r="42728" hidden="1" x14ac:dyDescent="0.25"/>
    <row r="42729" hidden="1" x14ac:dyDescent="0.25"/>
    <row r="42730" hidden="1" x14ac:dyDescent="0.25"/>
    <row r="42731" hidden="1" x14ac:dyDescent="0.25"/>
    <row r="42732" hidden="1" x14ac:dyDescent="0.25"/>
    <row r="42733" hidden="1" x14ac:dyDescent="0.25"/>
    <row r="42734" hidden="1" x14ac:dyDescent="0.25"/>
    <row r="42735" hidden="1" x14ac:dyDescent="0.25"/>
    <row r="42736" hidden="1" x14ac:dyDescent="0.25"/>
    <row r="42737" hidden="1" x14ac:dyDescent="0.25"/>
    <row r="42738" hidden="1" x14ac:dyDescent="0.25"/>
    <row r="42739" hidden="1" x14ac:dyDescent="0.25"/>
    <row r="42740" hidden="1" x14ac:dyDescent="0.25"/>
    <row r="42741" hidden="1" x14ac:dyDescent="0.25"/>
    <row r="42742" hidden="1" x14ac:dyDescent="0.25"/>
    <row r="42743" hidden="1" x14ac:dyDescent="0.25"/>
    <row r="42744" hidden="1" x14ac:dyDescent="0.25"/>
    <row r="42745" hidden="1" x14ac:dyDescent="0.25"/>
    <row r="42746" hidden="1" x14ac:dyDescent="0.25"/>
    <row r="42747" hidden="1" x14ac:dyDescent="0.25"/>
    <row r="42748" hidden="1" x14ac:dyDescent="0.25"/>
    <row r="42749" hidden="1" x14ac:dyDescent="0.25"/>
    <row r="42750" hidden="1" x14ac:dyDescent="0.25"/>
    <row r="42751" hidden="1" x14ac:dyDescent="0.25"/>
    <row r="42752" hidden="1" x14ac:dyDescent="0.25"/>
    <row r="42753" hidden="1" x14ac:dyDescent="0.25"/>
    <row r="42754" hidden="1" x14ac:dyDescent="0.25"/>
    <row r="42755" hidden="1" x14ac:dyDescent="0.25"/>
    <row r="42756" hidden="1" x14ac:dyDescent="0.25"/>
    <row r="42757" hidden="1" x14ac:dyDescent="0.25"/>
    <row r="42758" hidden="1" x14ac:dyDescent="0.25"/>
    <row r="42759" hidden="1" x14ac:dyDescent="0.25"/>
    <row r="42760" hidden="1" x14ac:dyDescent="0.25"/>
    <row r="42761" hidden="1" x14ac:dyDescent="0.25"/>
    <row r="42762" hidden="1" x14ac:dyDescent="0.25"/>
    <row r="42763" hidden="1" x14ac:dyDescent="0.25"/>
    <row r="42764" hidden="1" x14ac:dyDescent="0.25"/>
    <row r="42765" hidden="1" x14ac:dyDescent="0.25"/>
    <row r="42766" hidden="1" x14ac:dyDescent="0.25"/>
    <row r="42767" hidden="1" x14ac:dyDescent="0.25"/>
    <row r="42768" hidden="1" x14ac:dyDescent="0.25"/>
    <row r="42769" hidden="1" x14ac:dyDescent="0.25"/>
    <row r="42770" hidden="1" x14ac:dyDescent="0.25"/>
    <row r="42771" hidden="1" x14ac:dyDescent="0.25"/>
    <row r="42772" hidden="1" x14ac:dyDescent="0.25"/>
    <row r="42773" hidden="1" x14ac:dyDescent="0.25"/>
    <row r="42774" hidden="1" x14ac:dyDescent="0.25"/>
    <row r="42775" hidden="1" x14ac:dyDescent="0.25"/>
    <row r="42776" hidden="1" x14ac:dyDescent="0.25"/>
    <row r="42777" hidden="1" x14ac:dyDescent="0.25"/>
    <row r="42778" hidden="1" x14ac:dyDescent="0.25"/>
    <row r="42779" hidden="1" x14ac:dyDescent="0.25"/>
    <row r="42780" hidden="1" x14ac:dyDescent="0.25"/>
    <row r="42781" hidden="1" x14ac:dyDescent="0.25"/>
    <row r="42782" hidden="1" x14ac:dyDescent="0.25"/>
    <row r="42783" hidden="1" x14ac:dyDescent="0.25"/>
    <row r="42784" hidden="1" x14ac:dyDescent="0.25"/>
    <row r="42785" hidden="1" x14ac:dyDescent="0.25"/>
    <row r="42786" hidden="1" x14ac:dyDescent="0.25"/>
    <row r="42787" hidden="1" x14ac:dyDescent="0.25"/>
    <row r="42788" hidden="1" x14ac:dyDescent="0.25"/>
    <row r="42789" hidden="1" x14ac:dyDescent="0.25"/>
    <row r="42790" hidden="1" x14ac:dyDescent="0.25"/>
    <row r="42791" hidden="1" x14ac:dyDescent="0.25"/>
    <row r="42792" hidden="1" x14ac:dyDescent="0.25"/>
    <row r="42793" hidden="1" x14ac:dyDescent="0.25"/>
    <row r="42794" hidden="1" x14ac:dyDescent="0.25"/>
    <row r="42795" hidden="1" x14ac:dyDescent="0.25"/>
    <row r="42796" hidden="1" x14ac:dyDescent="0.25"/>
    <row r="42797" hidden="1" x14ac:dyDescent="0.25"/>
    <row r="42798" ht="38.25" hidden="1" customHeight="1" x14ac:dyDescent="0.25"/>
    <row r="42799" hidden="1" x14ac:dyDescent="0.25"/>
    <row r="42800" hidden="1" x14ac:dyDescent="0.25"/>
    <row r="42801" hidden="1" x14ac:dyDescent="0.25"/>
    <row r="42802" hidden="1" x14ac:dyDescent="0.25"/>
    <row r="42803" hidden="1" x14ac:dyDescent="0.25"/>
    <row r="42804" hidden="1" x14ac:dyDescent="0.25"/>
    <row r="42805" hidden="1" x14ac:dyDescent="0.25"/>
    <row r="42806" hidden="1" x14ac:dyDescent="0.25"/>
    <row r="42807" hidden="1" x14ac:dyDescent="0.25"/>
    <row r="42808" hidden="1" x14ac:dyDescent="0.25"/>
    <row r="42809" hidden="1" x14ac:dyDescent="0.25"/>
    <row r="42810" hidden="1" x14ac:dyDescent="0.25"/>
    <row r="42811" hidden="1" x14ac:dyDescent="0.25"/>
    <row r="42812" hidden="1" x14ac:dyDescent="0.25"/>
    <row r="42813" hidden="1" x14ac:dyDescent="0.25"/>
    <row r="42814" hidden="1" x14ac:dyDescent="0.25"/>
    <row r="42815" hidden="1" x14ac:dyDescent="0.25"/>
    <row r="42816" hidden="1" x14ac:dyDescent="0.25"/>
    <row r="42817" hidden="1" x14ac:dyDescent="0.25"/>
    <row r="42818" hidden="1" x14ac:dyDescent="0.25"/>
    <row r="42819" hidden="1" x14ac:dyDescent="0.25"/>
    <row r="42820" hidden="1" x14ac:dyDescent="0.25"/>
    <row r="42821" hidden="1" x14ac:dyDescent="0.25"/>
    <row r="42822" hidden="1" x14ac:dyDescent="0.25"/>
    <row r="42823" hidden="1" x14ac:dyDescent="0.25"/>
    <row r="42824" hidden="1" x14ac:dyDescent="0.25"/>
    <row r="42825" hidden="1" x14ac:dyDescent="0.25"/>
    <row r="42826" hidden="1" x14ac:dyDescent="0.25"/>
    <row r="42827" hidden="1" x14ac:dyDescent="0.25"/>
    <row r="42828" hidden="1" x14ac:dyDescent="0.25"/>
    <row r="42829" hidden="1" x14ac:dyDescent="0.25"/>
    <row r="42830" hidden="1" x14ac:dyDescent="0.25"/>
    <row r="42831" hidden="1" x14ac:dyDescent="0.25"/>
    <row r="42832" hidden="1" x14ac:dyDescent="0.25"/>
    <row r="42833" hidden="1" x14ac:dyDescent="0.25"/>
    <row r="42834" hidden="1" x14ac:dyDescent="0.25"/>
    <row r="42835" hidden="1" x14ac:dyDescent="0.25"/>
    <row r="42836" hidden="1" x14ac:dyDescent="0.25"/>
    <row r="42837" hidden="1" x14ac:dyDescent="0.25"/>
    <row r="42838" hidden="1" x14ac:dyDescent="0.25"/>
    <row r="42839" hidden="1" x14ac:dyDescent="0.25"/>
    <row r="42840" hidden="1" x14ac:dyDescent="0.25"/>
    <row r="42841" hidden="1" x14ac:dyDescent="0.25"/>
    <row r="42842" hidden="1" x14ac:dyDescent="0.25"/>
    <row r="42843" hidden="1" x14ac:dyDescent="0.25"/>
    <row r="42844" hidden="1" x14ac:dyDescent="0.25"/>
    <row r="42845" hidden="1" x14ac:dyDescent="0.25"/>
    <row r="42846" hidden="1" x14ac:dyDescent="0.25"/>
    <row r="42847" hidden="1" x14ac:dyDescent="0.25"/>
    <row r="42848" hidden="1" x14ac:dyDescent="0.25"/>
    <row r="42849" hidden="1" x14ac:dyDescent="0.25"/>
    <row r="42850" hidden="1" x14ac:dyDescent="0.25"/>
    <row r="42851" hidden="1" x14ac:dyDescent="0.25"/>
    <row r="42852" hidden="1" x14ac:dyDescent="0.25"/>
    <row r="42853" hidden="1" x14ac:dyDescent="0.25"/>
    <row r="42854" hidden="1" x14ac:dyDescent="0.25"/>
    <row r="42855" hidden="1" x14ac:dyDescent="0.25"/>
    <row r="42856" hidden="1" x14ac:dyDescent="0.25"/>
    <row r="42857" hidden="1" x14ac:dyDescent="0.25"/>
    <row r="42858" hidden="1" x14ac:dyDescent="0.25"/>
    <row r="42859" hidden="1" x14ac:dyDescent="0.25"/>
    <row r="42860" hidden="1" x14ac:dyDescent="0.25"/>
    <row r="42861" hidden="1" x14ac:dyDescent="0.25"/>
    <row r="42862" hidden="1" x14ac:dyDescent="0.25"/>
    <row r="42863" hidden="1" x14ac:dyDescent="0.25"/>
    <row r="42864" hidden="1" x14ac:dyDescent="0.25"/>
    <row r="42865" hidden="1" x14ac:dyDescent="0.25"/>
    <row r="42866" hidden="1" x14ac:dyDescent="0.25"/>
    <row r="42867" hidden="1" x14ac:dyDescent="0.25"/>
    <row r="42868" hidden="1" x14ac:dyDescent="0.25"/>
    <row r="42869" hidden="1" x14ac:dyDescent="0.25"/>
    <row r="42870" hidden="1" x14ac:dyDescent="0.25"/>
    <row r="42871" hidden="1" x14ac:dyDescent="0.25"/>
    <row r="42872" hidden="1" x14ac:dyDescent="0.25"/>
    <row r="42873" hidden="1" x14ac:dyDescent="0.25"/>
    <row r="42874" hidden="1" x14ac:dyDescent="0.25"/>
    <row r="42875" hidden="1" x14ac:dyDescent="0.25"/>
    <row r="42876" hidden="1" x14ac:dyDescent="0.25"/>
    <row r="42877" hidden="1" x14ac:dyDescent="0.25"/>
    <row r="42878" hidden="1" x14ac:dyDescent="0.25"/>
    <row r="42879" hidden="1" x14ac:dyDescent="0.25"/>
    <row r="42880" hidden="1" x14ac:dyDescent="0.25"/>
    <row r="42881" hidden="1" x14ac:dyDescent="0.25"/>
    <row r="42882" hidden="1" x14ac:dyDescent="0.25"/>
    <row r="42883" hidden="1" x14ac:dyDescent="0.25"/>
    <row r="42884" hidden="1" x14ac:dyDescent="0.25"/>
    <row r="42885" hidden="1" x14ac:dyDescent="0.25"/>
    <row r="42886" hidden="1" x14ac:dyDescent="0.25"/>
    <row r="42887" hidden="1" x14ac:dyDescent="0.25"/>
    <row r="42888" ht="30" hidden="1" customHeight="1" x14ac:dyDescent="0.25"/>
    <row r="42889" hidden="1" x14ac:dyDescent="0.25"/>
    <row r="42890" hidden="1" x14ac:dyDescent="0.25"/>
    <row r="42891" hidden="1" x14ac:dyDescent="0.25"/>
    <row r="42892" hidden="1" x14ac:dyDescent="0.25"/>
    <row r="42893" hidden="1" x14ac:dyDescent="0.25"/>
    <row r="42894" hidden="1" x14ac:dyDescent="0.25"/>
    <row r="42895" hidden="1" x14ac:dyDescent="0.25"/>
    <row r="42896" hidden="1" x14ac:dyDescent="0.25"/>
    <row r="42897" hidden="1" x14ac:dyDescent="0.25"/>
    <row r="42898" hidden="1" x14ac:dyDescent="0.25"/>
    <row r="42899" hidden="1" x14ac:dyDescent="0.25"/>
    <row r="42900" hidden="1" x14ac:dyDescent="0.25"/>
    <row r="42901" hidden="1" x14ac:dyDescent="0.25"/>
    <row r="42902" hidden="1" x14ac:dyDescent="0.25"/>
    <row r="42903" hidden="1" x14ac:dyDescent="0.25"/>
    <row r="42904" hidden="1" x14ac:dyDescent="0.25"/>
    <row r="42905" hidden="1" x14ac:dyDescent="0.25"/>
    <row r="42906" hidden="1" x14ac:dyDescent="0.25"/>
    <row r="42907" hidden="1" x14ac:dyDescent="0.25"/>
    <row r="42908" hidden="1" x14ac:dyDescent="0.25"/>
    <row r="42909" hidden="1" x14ac:dyDescent="0.25"/>
    <row r="42910" hidden="1" x14ac:dyDescent="0.25"/>
    <row r="42911" hidden="1" x14ac:dyDescent="0.25"/>
    <row r="42912" hidden="1" x14ac:dyDescent="0.25"/>
    <row r="42913" hidden="1" x14ac:dyDescent="0.25"/>
    <row r="42914" hidden="1" x14ac:dyDescent="0.25"/>
    <row r="42915" hidden="1" x14ac:dyDescent="0.25"/>
    <row r="42916" hidden="1" x14ac:dyDescent="0.25"/>
    <row r="42917" hidden="1" x14ac:dyDescent="0.25"/>
    <row r="42918" hidden="1" x14ac:dyDescent="0.25"/>
    <row r="42919" hidden="1" x14ac:dyDescent="0.25"/>
    <row r="42920" hidden="1" x14ac:dyDescent="0.25"/>
    <row r="42921" hidden="1" x14ac:dyDescent="0.25"/>
    <row r="42922" hidden="1" x14ac:dyDescent="0.25"/>
    <row r="42923" hidden="1" x14ac:dyDescent="0.25"/>
    <row r="42924" hidden="1" x14ac:dyDescent="0.25"/>
    <row r="42925" hidden="1" x14ac:dyDescent="0.25"/>
    <row r="42926" hidden="1" x14ac:dyDescent="0.25"/>
    <row r="42927" hidden="1" x14ac:dyDescent="0.25"/>
    <row r="42928" hidden="1" x14ac:dyDescent="0.25"/>
    <row r="42929" hidden="1" x14ac:dyDescent="0.25"/>
    <row r="42930" hidden="1" x14ac:dyDescent="0.25"/>
    <row r="42931" hidden="1" x14ac:dyDescent="0.25"/>
    <row r="42932" hidden="1" x14ac:dyDescent="0.25"/>
    <row r="42933" hidden="1" x14ac:dyDescent="0.25"/>
    <row r="42934" hidden="1" x14ac:dyDescent="0.25"/>
    <row r="42935" hidden="1" x14ac:dyDescent="0.25"/>
    <row r="42936" hidden="1" x14ac:dyDescent="0.25"/>
    <row r="42937" hidden="1" x14ac:dyDescent="0.25"/>
    <row r="42938" hidden="1" x14ac:dyDescent="0.25"/>
    <row r="42939" hidden="1" x14ac:dyDescent="0.25"/>
    <row r="42940" hidden="1" x14ac:dyDescent="0.25"/>
    <row r="42941" hidden="1" x14ac:dyDescent="0.25"/>
    <row r="42942" hidden="1" x14ac:dyDescent="0.25"/>
    <row r="42943" hidden="1" x14ac:dyDescent="0.25"/>
    <row r="42944" hidden="1" x14ac:dyDescent="0.25"/>
    <row r="42945" hidden="1" x14ac:dyDescent="0.25"/>
    <row r="42946" hidden="1" x14ac:dyDescent="0.25"/>
    <row r="42947" hidden="1" x14ac:dyDescent="0.25"/>
    <row r="42948" hidden="1" x14ac:dyDescent="0.25"/>
    <row r="42949" hidden="1" x14ac:dyDescent="0.25"/>
    <row r="42950" hidden="1" x14ac:dyDescent="0.25"/>
    <row r="42951" hidden="1" x14ac:dyDescent="0.25"/>
    <row r="42952" hidden="1" x14ac:dyDescent="0.25"/>
    <row r="42953" hidden="1" x14ac:dyDescent="0.25"/>
    <row r="42954" hidden="1" x14ac:dyDescent="0.25"/>
    <row r="42955" hidden="1" x14ac:dyDescent="0.25"/>
    <row r="42956" hidden="1" x14ac:dyDescent="0.25"/>
    <row r="42957" hidden="1" x14ac:dyDescent="0.25"/>
    <row r="42958" hidden="1" x14ac:dyDescent="0.25"/>
    <row r="42959" hidden="1" x14ac:dyDescent="0.25"/>
    <row r="42960" hidden="1" x14ac:dyDescent="0.25"/>
    <row r="42961" hidden="1" x14ac:dyDescent="0.25"/>
    <row r="42962" hidden="1" x14ac:dyDescent="0.25"/>
    <row r="42963" hidden="1" x14ac:dyDescent="0.25"/>
    <row r="42964" hidden="1" x14ac:dyDescent="0.25"/>
    <row r="42965" hidden="1" x14ac:dyDescent="0.25"/>
    <row r="42966" hidden="1" x14ac:dyDescent="0.25"/>
    <row r="42967" hidden="1" x14ac:dyDescent="0.25"/>
    <row r="42968" hidden="1" x14ac:dyDescent="0.25"/>
    <row r="42969" hidden="1" x14ac:dyDescent="0.25"/>
    <row r="42970" hidden="1" x14ac:dyDescent="0.25"/>
    <row r="42971" hidden="1" x14ac:dyDescent="0.25"/>
    <row r="42972" hidden="1" x14ac:dyDescent="0.25"/>
    <row r="42973" hidden="1" x14ac:dyDescent="0.25"/>
    <row r="42974" hidden="1" x14ac:dyDescent="0.25"/>
    <row r="42975" hidden="1" x14ac:dyDescent="0.25"/>
    <row r="42976" hidden="1" x14ac:dyDescent="0.25"/>
    <row r="42977" hidden="1" x14ac:dyDescent="0.25"/>
    <row r="42978" hidden="1" x14ac:dyDescent="0.25"/>
    <row r="42979" hidden="1" x14ac:dyDescent="0.25"/>
    <row r="42980" hidden="1" x14ac:dyDescent="0.25"/>
    <row r="42981" hidden="1" x14ac:dyDescent="0.25"/>
    <row r="42982" hidden="1" x14ac:dyDescent="0.25"/>
    <row r="42983" hidden="1" x14ac:dyDescent="0.25"/>
    <row r="42984" hidden="1" x14ac:dyDescent="0.25"/>
    <row r="42985" hidden="1" x14ac:dyDescent="0.25"/>
    <row r="42986" hidden="1" x14ac:dyDescent="0.25"/>
    <row r="42987" hidden="1" x14ac:dyDescent="0.25"/>
    <row r="42988" hidden="1" x14ac:dyDescent="0.25"/>
    <row r="42989" hidden="1" x14ac:dyDescent="0.25"/>
    <row r="42990" hidden="1" x14ac:dyDescent="0.25"/>
    <row r="42991" hidden="1" x14ac:dyDescent="0.25"/>
    <row r="42992" hidden="1" x14ac:dyDescent="0.25"/>
    <row r="42993" hidden="1" x14ac:dyDescent="0.25"/>
    <row r="42994" hidden="1" x14ac:dyDescent="0.25"/>
    <row r="42995" hidden="1" x14ac:dyDescent="0.25"/>
    <row r="42996" hidden="1" x14ac:dyDescent="0.25"/>
    <row r="42997" hidden="1" x14ac:dyDescent="0.25"/>
    <row r="42998" hidden="1" x14ac:dyDescent="0.25"/>
    <row r="42999" hidden="1" x14ac:dyDescent="0.25"/>
    <row r="43000" hidden="1" x14ac:dyDescent="0.25"/>
    <row r="43001" hidden="1" x14ac:dyDescent="0.25"/>
    <row r="43002" hidden="1" x14ac:dyDescent="0.25"/>
    <row r="43003" hidden="1" x14ac:dyDescent="0.25"/>
    <row r="43004" hidden="1" x14ac:dyDescent="0.25"/>
    <row r="43005" hidden="1" x14ac:dyDescent="0.25"/>
    <row r="43006" hidden="1" x14ac:dyDescent="0.25"/>
    <row r="43007" hidden="1" x14ac:dyDescent="0.25"/>
    <row r="43008" hidden="1" x14ac:dyDescent="0.25"/>
    <row r="43009" hidden="1" x14ac:dyDescent="0.25"/>
    <row r="43010" hidden="1" x14ac:dyDescent="0.25"/>
    <row r="43011" hidden="1" x14ac:dyDescent="0.25"/>
    <row r="43012" hidden="1" x14ac:dyDescent="0.25"/>
    <row r="43013" hidden="1" x14ac:dyDescent="0.25"/>
    <row r="43014" hidden="1" x14ac:dyDescent="0.25"/>
    <row r="43015" hidden="1" x14ac:dyDescent="0.25"/>
    <row r="43016" hidden="1" x14ac:dyDescent="0.25"/>
    <row r="43017" hidden="1" x14ac:dyDescent="0.25"/>
    <row r="43018" hidden="1" x14ac:dyDescent="0.25"/>
    <row r="43019" hidden="1" x14ac:dyDescent="0.25"/>
    <row r="43020" hidden="1" x14ac:dyDescent="0.25"/>
    <row r="43021" hidden="1" x14ac:dyDescent="0.25"/>
    <row r="43022" hidden="1" x14ac:dyDescent="0.25"/>
    <row r="43023" hidden="1" x14ac:dyDescent="0.25"/>
    <row r="43024" hidden="1" x14ac:dyDescent="0.25"/>
    <row r="43025" hidden="1" x14ac:dyDescent="0.25"/>
    <row r="43026" hidden="1" x14ac:dyDescent="0.25"/>
    <row r="43027" hidden="1" x14ac:dyDescent="0.25"/>
    <row r="43028" hidden="1" x14ac:dyDescent="0.25"/>
    <row r="43029" hidden="1" x14ac:dyDescent="0.25"/>
    <row r="43030" hidden="1" x14ac:dyDescent="0.25"/>
    <row r="43031" hidden="1" x14ac:dyDescent="0.25"/>
    <row r="43032" hidden="1" x14ac:dyDescent="0.25"/>
    <row r="43033" hidden="1" x14ac:dyDescent="0.25"/>
    <row r="43034" hidden="1" x14ac:dyDescent="0.25"/>
    <row r="43035" hidden="1" x14ac:dyDescent="0.25"/>
    <row r="43036" hidden="1" x14ac:dyDescent="0.25"/>
    <row r="43037" hidden="1" x14ac:dyDescent="0.25"/>
    <row r="43038" hidden="1" x14ac:dyDescent="0.25"/>
    <row r="43039" hidden="1" x14ac:dyDescent="0.25"/>
    <row r="43040" hidden="1" x14ac:dyDescent="0.25"/>
    <row r="43041" hidden="1" x14ac:dyDescent="0.25"/>
    <row r="43042" hidden="1" x14ac:dyDescent="0.25"/>
    <row r="43043" hidden="1" x14ac:dyDescent="0.25"/>
    <row r="43044" hidden="1" x14ac:dyDescent="0.25"/>
    <row r="43045" hidden="1" x14ac:dyDescent="0.25"/>
    <row r="43046" hidden="1" x14ac:dyDescent="0.25"/>
    <row r="43047" hidden="1" x14ac:dyDescent="0.25"/>
    <row r="43048" hidden="1" x14ac:dyDescent="0.25"/>
    <row r="43049" hidden="1" x14ac:dyDescent="0.25"/>
    <row r="43050" hidden="1" x14ac:dyDescent="0.25"/>
    <row r="43051" hidden="1" x14ac:dyDescent="0.25"/>
    <row r="43052" hidden="1" x14ac:dyDescent="0.25"/>
    <row r="43053" hidden="1" x14ac:dyDescent="0.25"/>
    <row r="43054" hidden="1" x14ac:dyDescent="0.25"/>
    <row r="43055" hidden="1" x14ac:dyDescent="0.25"/>
    <row r="43056" hidden="1" x14ac:dyDescent="0.25"/>
    <row r="43057" hidden="1" x14ac:dyDescent="0.25"/>
    <row r="43058" hidden="1" x14ac:dyDescent="0.25"/>
    <row r="43059" hidden="1" x14ac:dyDescent="0.25"/>
    <row r="43060" hidden="1" x14ac:dyDescent="0.25"/>
    <row r="43061" hidden="1" x14ac:dyDescent="0.25"/>
    <row r="43062" hidden="1" x14ac:dyDescent="0.25"/>
    <row r="43063" hidden="1" x14ac:dyDescent="0.25"/>
    <row r="43064" hidden="1" x14ac:dyDescent="0.25"/>
    <row r="43065" hidden="1" x14ac:dyDescent="0.25"/>
    <row r="43066" hidden="1" x14ac:dyDescent="0.25"/>
    <row r="43067" hidden="1" x14ac:dyDescent="0.25"/>
    <row r="43068" hidden="1" x14ac:dyDescent="0.25"/>
    <row r="43069" hidden="1" x14ac:dyDescent="0.25"/>
    <row r="43070" hidden="1" x14ac:dyDescent="0.25"/>
    <row r="43071" hidden="1" x14ac:dyDescent="0.25"/>
    <row r="43072" hidden="1" x14ac:dyDescent="0.25"/>
    <row r="43073" hidden="1" x14ac:dyDescent="0.25"/>
    <row r="43074" hidden="1" x14ac:dyDescent="0.25"/>
    <row r="43075" hidden="1" x14ac:dyDescent="0.25"/>
    <row r="43076" hidden="1" x14ac:dyDescent="0.25"/>
    <row r="43077" hidden="1" x14ac:dyDescent="0.25"/>
    <row r="43078" hidden="1" x14ac:dyDescent="0.25"/>
    <row r="43079" hidden="1" x14ac:dyDescent="0.25"/>
    <row r="43080" hidden="1" x14ac:dyDescent="0.25"/>
    <row r="43081" hidden="1" x14ac:dyDescent="0.25"/>
    <row r="43082" hidden="1" x14ac:dyDescent="0.25"/>
    <row r="43083" hidden="1" x14ac:dyDescent="0.25"/>
    <row r="43084" hidden="1" x14ac:dyDescent="0.25"/>
    <row r="43085" hidden="1" x14ac:dyDescent="0.25"/>
    <row r="43086" ht="30" hidden="1" customHeight="1" x14ac:dyDescent="0.25"/>
    <row r="43087" hidden="1" x14ac:dyDescent="0.25"/>
    <row r="43088" hidden="1" x14ac:dyDescent="0.25"/>
    <row r="43089" hidden="1" x14ac:dyDescent="0.25"/>
    <row r="43090" hidden="1" x14ac:dyDescent="0.25"/>
    <row r="43091" hidden="1" x14ac:dyDescent="0.25"/>
    <row r="43092" hidden="1" x14ac:dyDescent="0.25"/>
    <row r="43093" hidden="1" x14ac:dyDescent="0.25"/>
    <row r="43094" hidden="1" x14ac:dyDescent="0.25"/>
    <row r="43095" hidden="1" x14ac:dyDescent="0.25"/>
    <row r="43096" hidden="1" x14ac:dyDescent="0.25"/>
    <row r="43097" hidden="1" x14ac:dyDescent="0.25"/>
    <row r="43098" hidden="1" x14ac:dyDescent="0.25"/>
    <row r="43099" hidden="1" x14ac:dyDescent="0.25"/>
    <row r="43100" hidden="1" x14ac:dyDescent="0.25"/>
    <row r="43101" hidden="1" x14ac:dyDescent="0.25"/>
    <row r="43102" hidden="1" x14ac:dyDescent="0.25"/>
    <row r="43103" hidden="1" x14ac:dyDescent="0.25"/>
    <row r="43104" hidden="1" x14ac:dyDescent="0.25"/>
    <row r="43105" hidden="1" x14ac:dyDescent="0.25"/>
    <row r="43106" hidden="1" x14ac:dyDescent="0.25"/>
    <row r="43107" hidden="1" x14ac:dyDescent="0.25"/>
    <row r="43108" hidden="1" x14ac:dyDescent="0.25"/>
    <row r="43109" hidden="1" x14ac:dyDescent="0.25"/>
    <row r="43110" hidden="1" x14ac:dyDescent="0.25"/>
    <row r="43111" hidden="1" x14ac:dyDescent="0.25"/>
    <row r="43112" hidden="1" x14ac:dyDescent="0.25"/>
    <row r="43113" hidden="1" x14ac:dyDescent="0.25"/>
    <row r="43114" hidden="1" x14ac:dyDescent="0.25"/>
    <row r="43115" hidden="1" x14ac:dyDescent="0.25"/>
    <row r="43116" hidden="1" x14ac:dyDescent="0.25"/>
    <row r="43117" hidden="1" x14ac:dyDescent="0.25"/>
    <row r="43118" hidden="1" x14ac:dyDescent="0.25"/>
    <row r="43119" hidden="1" x14ac:dyDescent="0.25"/>
    <row r="43120" hidden="1" x14ac:dyDescent="0.25"/>
    <row r="43121" hidden="1" x14ac:dyDescent="0.25"/>
    <row r="43122" hidden="1" x14ac:dyDescent="0.25"/>
    <row r="43123" hidden="1" x14ac:dyDescent="0.25"/>
    <row r="43124" hidden="1" x14ac:dyDescent="0.25"/>
    <row r="43125" hidden="1" x14ac:dyDescent="0.25"/>
    <row r="43126" hidden="1" x14ac:dyDescent="0.25"/>
    <row r="43127" hidden="1" x14ac:dyDescent="0.25"/>
    <row r="43128" hidden="1" x14ac:dyDescent="0.25"/>
    <row r="43129" hidden="1" x14ac:dyDescent="0.25"/>
    <row r="43130" hidden="1" x14ac:dyDescent="0.25"/>
    <row r="43131" hidden="1" x14ac:dyDescent="0.25"/>
    <row r="43132" hidden="1" x14ac:dyDescent="0.25"/>
    <row r="43133" hidden="1" x14ac:dyDescent="0.25"/>
    <row r="43134" hidden="1" x14ac:dyDescent="0.25"/>
    <row r="43135" hidden="1" x14ac:dyDescent="0.25"/>
    <row r="43136" hidden="1" x14ac:dyDescent="0.25"/>
    <row r="43137" hidden="1" x14ac:dyDescent="0.25"/>
    <row r="43138" hidden="1" x14ac:dyDescent="0.25"/>
    <row r="43139" hidden="1" x14ac:dyDescent="0.25"/>
    <row r="43140" hidden="1" x14ac:dyDescent="0.25"/>
    <row r="43141" hidden="1" x14ac:dyDescent="0.25"/>
    <row r="43142" hidden="1" x14ac:dyDescent="0.25"/>
    <row r="43143" hidden="1" x14ac:dyDescent="0.25"/>
    <row r="43144" hidden="1" x14ac:dyDescent="0.25"/>
    <row r="43145" hidden="1" x14ac:dyDescent="0.25"/>
    <row r="43146" hidden="1" x14ac:dyDescent="0.25"/>
    <row r="43147" hidden="1" x14ac:dyDescent="0.25"/>
    <row r="43148" hidden="1" x14ac:dyDescent="0.25"/>
    <row r="43149" hidden="1" x14ac:dyDescent="0.25"/>
    <row r="43150" ht="30" hidden="1" customHeight="1" x14ac:dyDescent="0.25"/>
    <row r="43151" hidden="1" x14ac:dyDescent="0.25"/>
    <row r="43152" hidden="1" x14ac:dyDescent="0.25"/>
    <row r="43153" hidden="1" x14ac:dyDescent="0.25"/>
    <row r="43154" hidden="1" x14ac:dyDescent="0.25"/>
    <row r="43155" hidden="1" x14ac:dyDescent="0.25"/>
    <row r="43156" hidden="1" x14ac:dyDescent="0.25"/>
    <row r="43157" hidden="1" x14ac:dyDescent="0.25"/>
    <row r="43158" hidden="1" x14ac:dyDescent="0.25"/>
    <row r="43159" hidden="1" x14ac:dyDescent="0.25"/>
    <row r="43160" hidden="1" x14ac:dyDescent="0.25"/>
    <row r="43161" hidden="1" x14ac:dyDescent="0.25"/>
    <row r="43162" hidden="1" x14ac:dyDescent="0.25"/>
    <row r="43163" hidden="1" x14ac:dyDescent="0.25"/>
    <row r="43164" hidden="1" x14ac:dyDescent="0.25"/>
    <row r="43165" hidden="1" x14ac:dyDescent="0.25"/>
    <row r="43166" hidden="1" x14ac:dyDescent="0.25"/>
    <row r="43167" hidden="1" x14ac:dyDescent="0.25"/>
    <row r="43168" hidden="1" x14ac:dyDescent="0.25"/>
    <row r="43169" hidden="1" x14ac:dyDescent="0.25"/>
    <row r="43170" hidden="1" x14ac:dyDescent="0.25"/>
    <row r="43171" hidden="1" x14ac:dyDescent="0.25"/>
    <row r="43172" hidden="1" x14ac:dyDescent="0.25"/>
    <row r="43173" hidden="1" x14ac:dyDescent="0.25"/>
    <row r="43174" hidden="1" x14ac:dyDescent="0.25"/>
    <row r="43175" hidden="1" x14ac:dyDescent="0.25"/>
    <row r="43176" hidden="1" x14ac:dyDescent="0.25"/>
    <row r="43177" hidden="1" x14ac:dyDescent="0.25"/>
    <row r="43178" hidden="1" x14ac:dyDescent="0.25"/>
    <row r="43179" hidden="1" x14ac:dyDescent="0.25"/>
    <row r="43180" hidden="1" x14ac:dyDescent="0.25"/>
    <row r="43181" hidden="1" x14ac:dyDescent="0.25"/>
    <row r="43182" hidden="1" x14ac:dyDescent="0.25"/>
    <row r="43183" hidden="1" x14ac:dyDescent="0.25"/>
    <row r="43184" hidden="1" x14ac:dyDescent="0.25"/>
    <row r="43185" hidden="1" x14ac:dyDescent="0.25"/>
    <row r="43186" hidden="1" x14ac:dyDescent="0.25"/>
    <row r="43187" hidden="1" x14ac:dyDescent="0.25"/>
    <row r="43188" hidden="1" x14ac:dyDescent="0.25"/>
    <row r="43189" hidden="1" x14ac:dyDescent="0.25"/>
    <row r="43190" hidden="1" x14ac:dyDescent="0.25"/>
    <row r="43191" hidden="1" x14ac:dyDescent="0.25"/>
    <row r="43192" hidden="1" x14ac:dyDescent="0.25"/>
    <row r="43193" hidden="1" x14ac:dyDescent="0.25"/>
    <row r="43194" hidden="1" x14ac:dyDescent="0.25"/>
    <row r="43195" hidden="1" x14ac:dyDescent="0.25"/>
    <row r="43196" hidden="1" x14ac:dyDescent="0.25"/>
    <row r="43197" hidden="1" x14ac:dyDescent="0.25"/>
    <row r="43198" hidden="1" x14ac:dyDescent="0.25"/>
    <row r="43199" hidden="1" x14ac:dyDescent="0.25"/>
    <row r="43200" hidden="1" x14ac:dyDescent="0.25"/>
    <row r="43201" hidden="1" x14ac:dyDescent="0.25"/>
    <row r="43202" hidden="1" x14ac:dyDescent="0.25"/>
    <row r="43203" hidden="1" x14ac:dyDescent="0.25"/>
    <row r="43204" hidden="1" x14ac:dyDescent="0.25"/>
    <row r="43205" hidden="1" x14ac:dyDescent="0.25"/>
    <row r="43206" hidden="1" x14ac:dyDescent="0.25"/>
    <row r="43207" hidden="1" x14ac:dyDescent="0.25"/>
    <row r="43208" hidden="1" x14ac:dyDescent="0.25"/>
    <row r="43209" hidden="1" x14ac:dyDescent="0.25"/>
    <row r="43210" hidden="1" x14ac:dyDescent="0.25"/>
    <row r="43211" hidden="1" x14ac:dyDescent="0.25"/>
    <row r="43212" hidden="1" x14ac:dyDescent="0.25"/>
    <row r="43213" hidden="1" x14ac:dyDescent="0.25"/>
    <row r="43214" hidden="1" x14ac:dyDescent="0.25"/>
    <row r="43215" hidden="1" x14ac:dyDescent="0.25"/>
    <row r="43216" hidden="1" x14ac:dyDescent="0.25"/>
    <row r="43217" hidden="1" x14ac:dyDescent="0.25"/>
    <row r="43218" hidden="1" x14ac:dyDescent="0.25"/>
    <row r="43219" hidden="1" x14ac:dyDescent="0.25"/>
    <row r="43220" hidden="1" x14ac:dyDescent="0.25"/>
    <row r="43221" hidden="1" x14ac:dyDescent="0.25"/>
    <row r="43222" hidden="1" x14ac:dyDescent="0.25"/>
    <row r="43223" hidden="1" x14ac:dyDescent="0.25"/>
    <row r="43224" hidden="1" x14ac:dyDescent="0.25"/>
    <row r="43225" hidden="1" x14ac:dyDescent="0.25"/>
    <row r="43226" hidden="1" x14ac:dyDescent="0.25"/>
    <row r="43227" hidden="1" x14ac:dyDescent="0.25"/>
    <row r="43228" hidden="1" x14ac:dyDescent="0.25"/>
    <row r="43229" hidden="1" x14ac:dyDescent="0.25"/>
    <row r="43230" hidden="1" x14ac:dyDescent="0.25"/>
    <row r="43231" hidden="1" x14ac:dyDescent="0.25"/>
    <row r="43232" hidden="1" x14ac:dyDescent="0.25"/>
    <row r="43233" hidden="1" x14ac:dyDescent="0.25"/>
    <row r="43234" hidden="1" x14ac:dyDescent="0.25"/>
    <row r="43235" hidden="1" x14ac:dyDescent="0.25"/>
    <row r="43236" hidden="1" x14ac:dyDescent="0.25"/>
    <row r="43237" hidden="1" x14ac:dyDescent="0.25"/>
    <row r="43238" hidden="1" x14ac:dyDescent="0.25"/>
    <row r="43239" hidden="1" x14ac:dyDescent="0.25"/>
    <row r="43240" hidden="1" x14ac:dyDescent="0.25"/>
    <row r="43241" hidden="1" x14ac:dyDescent="0.25"/>
    <row r="43242" hidden="1" x14ac:dyDescent="0.25"/>
    <row r="43243" hidden="1" x14ac:dyDescent="0.25"/>
    <row r="43244" hidden="1" x14ac:dyDescent="0.25"/>
    <row r="43245" hidden="1" x14ac:dyDescent="0.25"/>
    <row r="43246" hidden="1" x14ac:dyDescent="0.25"/>
    <row r="43247" hidden="1" x14ac:dyDescent="0.25"/>
    <row r="43248" hidden="1" x14ac:dyDescent="0.25"/>
    <row r="43249" hidden="1" x14ac:dyDescent="0.25"/>
    <row r="43250" hidden="1" x14ac:dyDescent="0.25"/>
    <row r="43251" hidden="1" x14ac:dyDescent="0.25"/>
    <row r="43252" hidden="1" x14ac:dyDescent="0.25"/>
    <row r="43253" hidden="1" x14ac:dyDescent="0.25"/>
    <row r="43254" hidden="1" x14ac:dyDescent="0.25"/>
    <row r="43255" hidden="1" x14ac:dyDescent="0.25"/>
    <row r="43256" hidden="1" x14ac:dyDescent="0.25"/>
    <row r="43257" hidden="1" x14ac:dyDescent="0.25"/>
    <row r="43258" hidden="1" x14ac:dyDescent="0.25"/>
    <row r="43259" hidden="1" x14ac:dyDescent="0.25"/>
    <row r="43260" hidden="1" x14ac:dyDescent="0.25"/>
    <row r="43261" hidden="1" x14ac:dyDescent="0.25"/>
    <row r="43262" hidden="1" x14ac:dyDescent="0.25"/>
    <row r="43263" hidden="1" x14ac:dyDescent="0.25"/>
    <row r="43264" hidden="1" x14ac:dyDescent="0.25"/>
    <row r="43265" hidden="1" x14ac:dyDescent="0.25"/>
    <row r="43266" hidden="1" x14ac:dyDescent="0.25"/>
    <row r="43267" hidden="1" x14ac:dyDescent="0.25"/>
    <row r="43268" hidden="1" x14ac:dyDescent="0.25"/>
    <row r="43269" hidden="1" x14ac:dyDescent="0.25"/>
    <row r="43270" hidden="1" x14ac:dyDescent="0.25"/>
    <row r="43271" hidden="1" x14ac:dyDescent="0.25"/>
    <row r="43272" hidden="1" x14ac:dyDescent="0.25"/>
    <row r="43273" hidden="1" x14ac:dyDescent="0.25"/>
    <row r="43274" hidden="1" x14ac:dyDescent="0.25"/>
    <row r="43275" hidden="1" x14ac:dyDescent="0.25"/>
    <row r="43276" hidden="1" x14ac:dyDescent="0.25"/>
    <row r="43277" hidden="1" x14ac:dyDescent="0.25"/>
    <row r="43278" hidden="1" x14ac:dyDescent="0.25"/>
    <row r="43279" hidden="1" x14ac:dyDescent="0.25"/>
    <row r="43280" hidden="1" x14ac:dyDescent="0.25"/>
    <row r="43281" hidden="1" x14ac:dyDescent="0.25"/>
    <row r="43282" hidden="1" x14ac:dyDescent="0.25"/>
    <row r="43283" hidden="1" x14ac:dyDescent="0.25"/>
    <row r="43284" hidden="1" x14ac:dyDescent="0.25"/>
    <row r="43285" hidden="1" x14ac:dyDescent="0.25"/>
    <row r="43286" hidden="1" x14ac:dyDescent="0.25"/>
    <row r="43287" hidden="1" x14ac:dyDescent="0.25"/>
    <row r="43288" hidden="1" x14ac:dyDescent="0.25"/>
    <row r="43289" hidden="1" x14ac:dyDescent="0.25"/>
    <row r="43290" hidden="1" x14ac:dyDescent="0.25"/>
    <row r="43291" hidden="1" x14ac:dyDescent="0.25"/>
    <row r="43292" hidden="1" x14ac:dyDescent="0.25"/>
    <row r="43293" hidden="1" x14ac:dyDescent="0.25"/>
    <row r="43294" hidden="1" x14ac:dyDescent="0.25"/>
    <row r="43295" hidden="1" x14ac:dyDescent="0.25"/>
    <row r="43296" hidden="1" x14ac:dyDescent="0.25"/>
    <row r="43297" hidden="1" x14ac:dyDescent="0.25"/>
    <row r="43298" hidden="1" x14ac:dyDescent="0.25"/>
    <row r="43299" hidden="1" x14ac:dyDescent="0.25"/>
    <row r="43300" hidden="1" x14ac:dyDescent="0.25"/>
    <row r="43301" hidden="1" x14ac:dyDescent="0.25"/>
    <row r="43302" hidden="1" x14ac:dyDescent="0.25"/>
    <row r="43303" hidden="1" x14ac:dyDescent="0.25"/>
    <row r="43304" hidden="1" x14ac:dyDescent="0.25"/>
    <row r="43305" hidden="1" x14ac:dyDescent="0.25"/>
    <row r="43306" hidden="1" x14ac:dyDescent="0.25"/>
    <row r="43307" hidden="1" x14ac:dyDescent="0.25"/>
    <row r="43308" hidden="1" x14ac:dyDescent="0.25"/>
    <row r="43309" hidden="1" x14ac:dyDescent="0.25"/>
    <row r="43310" hidden="1" x14ac:dyDescent="0.25"/>
    <row r="43311" hidden="1" x14ac:dyDescent="0.25"/>
    <row r="43312" hidden="1" x14ac:dyDescent="0.25"/>
    <row r="43313" hidden="1" x14ac:dyDescent="0.25"/>
    <row r="43314" hidden="1" x14ac:dyDescent="0.25"/>
    <row r="43315" hidden="1" x14ac:dyDescent="0.25"/>
    <row r="43316" hidden="1" x14ac:dyDescent="0.25"/>
    <row r="43317" hidden="1" x14ac:dyDescent="0.25"/>
    <row r="43318" hidden="1" x14ac:dyDescent="0.25"/>
    <row r="43319" hidden="1" x14ac:dyDescent="0.25"/>
    <row r="43320" hidden="1" x14ac:dyDescent="0.25"/>
    <row r="43321" hidden="1" x14ac:dyDescent="0.25"/>
    <row r="43322" hidden="1" x14ac:dyDescent="0.25"/>
    <row r="43323" hidden="1" x14ac:dyDescent="0.25"/>
    <row r="43324" hidden="1" x14ac:dyDescent="0.25"/>
    <row r="43325" hidden="1" x14ac:dyDescent="0.25"/>
    <row r="43326" hidden="1" x14ac:dyDescent="0.25"/>
    <row r="43327" hidden="1" x14ac:dyDescent="0.25"/>
    <row r="43328" hidden="1" x14ac:dyDescent="0.25"/>
    <row r="43329" hidden="1" x14ac:dyDescent="0.25"/>
    <row r="43330" hidden="1" x14ac:dyDescent="0.25"/>
    <row r="43331" hidden="1" x14ac:dyDescent="0.25"/>
    <row r="43332" hidden="1" x14ac:dyDescent="0.25"/>
    <row r="43333" hidden="1" x14ac:dyDescent="0.25"/>
    <row r="43334" hidden="1" x14ac:dyDescent="0.25"/>
    <row r="43335" hidden="1" x14ac:dyDescent="0.25"/>
    <row r="43336" hidden="1" x14ac:dyDescent="0.25"/>
    <row r="43337" hidden="1" x14ac:dyDescent="0.25"/>
    <row r="43338" hidden="1" x14ac:dyDescent="0.25"/>
    <row r="43339" hidden="1" x14ac:dyDescent="0.25"/>
    <row r="43340" hidden="1" x14ac:dyDescent="0.25"/>
    <row r="43341" hidden="1" x14ac:dyDescent="0.25"/>
    <row r="43342" hidden="1" x14ac:dyDescent="0.25"/>
    <row r="43343" hidden="1" x14ac:dyDescent="0.25"/>
    <row r="43344" hidden="1" x14ac:dyDescent="0.25"/>
    <row r="43345" hidden="1" x14ac:dyDescent="0.25"/>
    <row r="43346" hidden="1" x14ac:dyDescent="0.25"/>
    <row r="43347" hidden="1" x14ac:dyDescent="0.25"/>
    <row r="43348" hidden="1" x14ac:dyDescent="0.25"/>
    <row r="43349" hidden="1" x14ac:dyDescent="0.25"/>
    <row r="43350" hidden="1" x14ac:dyDescent="0.25"/>
    <row r="43351" hidden="1" x14ac:dyDescent="0.25"/>
    <row r="43352" hidden="1" x14ac:dyDescent="0.25"/>
    <row r="43353" hidden="1" x14ac:dyDescent="0.25"/>
    <row r="43354" hidden="1" x14ac:dyDescent="0.25"/>
    <row r="43355" hidden="1" x14ac:dyDescent="0.25"/>
    <row r="43356" hidden="1" x14ac:dyDescent="0.25"/>
    <row r="43357" hidden="1" x14ac:dyDescent="0.25"/>
    <row r="43358" hidden="1" x14ac:dyDescent="0.25"/>
    <row r="43359" hidden="1" x14ac:dyDescent="0.25"/>
    <row r="43360" hidden="1" x14ac:dyDescent="0.25"/>
    <row r="43361" hidden="1" x14ac:dyDescent="0.25"/>
    <row r="43362" hidden="1" x14ac:dyDescent="0.25"/>
    <row r="43363" hidden="1" x14ac:dyDescent="0.25"/>
    <row r="43364" hidden="1" x14ac:dyDescent="0.25"/>
    <row r="43365" hidden="1" x14ac:dyDescent="0.25"/>
    <row r="43366" hidden="1" x14ac:dyDescent="0.25"/>
    <row r="43367" hidden="1" x14ac:dyDescent="0.25"/>
    <row r="43368" hidden="1" x14ac:dyDescent="0.25"/>
    <row r="43369" hidden="1" x14ac:dyDescent="0.25"/>
    <row r="43370" hidden="1" x14ac:dyDescent="0.25"/>
    <row r="43371" hidden="1" x14ac:dyDescent="0.25"/>
    <row r="43372" hidden="1" x14ac:dyDescent="0.25"/>
    <row r="43373" hidden="1" x14ac:dyDescent="0.25"/>
    <row r="43374" hidden="1" x14ac:dyDescent="0.25"/>
    <row r="43375" hidden="1" x14ac:dyDescent="0.25"/>
    <row r="43376" hidden="1" x14ac:dyDescent="0.25"/>
    <row r="43377" hidden="1" x14ac:dyDescent="0.25"/>
    <row r="43378" hidden="1" x14ac:dyDescent="0.25"/>
    <row r="43379" hidden="1" x14ac:dyDescent="0.25"/>
    <row r="43380" hidden="1" x14ac:dyDescent="0.25"/>
    <row r="43381" hidden="1" x14ac:dyDescent="0.25"/>
    <row r="43382" hidden="1" x14ac:dyDescent="0.25"/>
    <row r="43383" hidden="1" x14ac:dyDescent="0.25"/>
    <row r="43384" hidden="1" x14ac:dyDescent="0.25"/>
    <row r="43385" hidden="1" x14ac:dyDescent="0.25"/>
    <row r="43386" hidden="1" x14ac:dyDescent="0.25"/>
    <row r="43387" hidden="1" x14ac:dyDescent="0.25"/>
    <row r="43388" hidden="1" x14ac:dyDescent="0.25"/>
    <row r="43389" hidden="1" x14ac:dyDescent="0.25"/>
    <row r="43390" hidden="1" x14ac:dyDescent="0.25"/>
    <row r="43391" hidden="1" x14ac:dyDescent="0.25"/>
    <row r="43392" hidden="1" x14ac:dyDescent="0.25"/>
    <row r="43393" hidden="1" x14ac:dyDescent="0.25"/>
    <row r="43394" hidden="1" x14ac:dyDescent="0.25"/>
    <row r="43395" hidden="1" x14ac:dyDescent="0.25"/>
    <row r="43396" hidden="1" x14ac:dyDescent="0.25"/>
    <row r="43397" hidden="1" x14ac:dyDescent="0.25"/>
    <row r="43398" hidden="1" x14ac:dyDescent="0.25"/>
    <row r="43399" hidden="1" x14ac:dyDescent="0.25"/>
    <row r="43400" hidden="1" x14ac:dyDescent="0.25"/>
    <row r="43401" hidden="1" x14ac:dyDescent="0.25"/>
    <row r="43402" hidden="1" x14ac:dyDescent="0.25"/>
    <row r="43403" hidden="1" x14ac:dyDescent="0.25"/>
    <row r="43404" hidden="1" x14ac:dyDescent="0.25"/>
    <row r="43405" hidden="1" x14ac:dyDescent="0.25"/>
    <row r="43406" hidden="1" x14ac:dyDescent="0.25"/>
    <row r="43407" hidden="1" x14ac:dyDescent="0.25"/>
    <row r="43408" hidden="1" x14ac:dyDescent="0.25"/>
    <row r="43409" hidden="1" x14ac:dyDescent="0.25"/>
    <row r="43410" hidden="1" x14ac:dyDescent="0.25"/>
    <row r="43411" hidden="1" x14ac:dyDescent="0.25"/>
    <row r="43412" hidden="1" x14ac:dyDescent="0.25"/>
    <row r="43413" hidden="1" x14ac:dyDescent="0.25"/>
    <row r="43414" hidden="1" x14ac:dyDescent="0.25"/>
    <row r="43415" hidden="1" x14ac:dyDescent="0.25"/>
    <row r="43416" hidden="1" x14ac:dyDescent="0.25"/>
    <row r="43417" hidden="1" x14ac:dyDescent="0.25"/>
    <row r="43418" hidden="1" x14ac:dyDescent="0.25"/>
    <row r="43419" hidden="1" x14ac:dyDescent="0.25"/>
    <row r="43420" hidden="1" x14ac:dyDescent="0.25"/>
    <row r="43421" hidden="1" x14ac:dyDescent="0.25"/>
    <row r="43422" hidden="1" x14ac:dyDescent="0.25"/>
    <row r="43423" hidden="1" x14ac:dyDescent="0.25"/>
    <row r="43424" hidden="1" x14ac:dyDescent="0.25"/>
    <row r="43425" hidden="1" x14ac:dyDescent="0.25"/>
    <row r="43426" hidden="1" x14ac:dyDescent="0.25"/>
    <row r="43427" hidden="1" x14ac:dyDescent="0.25"/>
    <row r="43428" hidden="1" x14ac:dyDescent="0.25"/>
    <row r="43429" hidden="1" x14ac:dyDescent="0.25"/>
    <row r="43430" hidden="1" x14ac:dyDescent="0.25"/>
    <row r="43431" hidden="1" x14ac:dyDescent="0.25"/>
    <row r="43432" hidden="1" x14ac:dyDescent="0.25"/>
    <row r="43433" hidden="1" x14ac:dyDescent="0.25"/>
    <row r="43434" hidden="1" x14ac:dyDescent="0.25"/>
    <row r="43435" hidden="1" x14ac:dyDescent="0.25"/>
    <row r="43436" hidden="1" x14ac:dyDescent="0.25"/>
    <row r="43437" hidden="1" x14ac:dyDescent="0.25"/>
    <row r="43438" hidden="1" x14ac:dyDescent="0.25"/>
    <row r="43439" hidden="1" x14ac:dyDescent="0.25"/>
    <row r="43440" hidden="1" x14ac:dyDescent="0.25"/>
    <row r="43441" hidden="1" x14ac:dyDescent="0.25"/>
    <row r="43442" hidden="1" x14ac:dyDescent="0.25"/>
    <row r="43443" hidden="1" x14ac:dyDescent="0.25"/>
    <row r="43444" hidden="1" x14ac:dyDescent="0.25"/>
    <row r="43445" hidden="1" x14ac:dyDescent="0.25"/>
    <row r="43446" hidden="1" x14ac:dyDescent="0.25"/>
    <row r="43447" hidden="1" x14ac:dyDescent="0.25"/>
    <row r="43448" hidden="1" x14ac:dyDescent="0.25"/>
    <row r="43449" hidden="1" x14ac:dyDescent="0.25"/>
    <row r="43450" hidden="1" x14ac:dyDescent="0.25"/>
    <row r="43451" hidden="1" x14ac:dyDescent="0.25"/>
    <row r="43452" hidden="1" x14ac:dyDescent="0.25"/>
    <row r="43453" hidden="1" x14ac:dyDescent="0.25"/>
    <row r="43454" hidden="1" x14ac:dyDescent="0.25"/>
    <row r="43455" hidden="1" x14ac:dyDescent="0.25"/>
    <row r="43456" hidden="1" x14ac:dyDescent="0.25"/>
    <row r="43457" hidden="1" x14ac:dyDescent="0.25"/>
    <row r="43458" hidden="1" x14ac:dyDescent="0.25"/>
    <row r="43459" hidden="1" x14ac:dyDescent="0.25"/>
    <row r="43460" hidden="1" x14ac:dyDescent="0.25"/>
    <row r="43461" hidden="1" x14ac:dyDescent="0.25"/>
    <row r="43462" hidden="1" x14ac:dyDescent="0.25"/>
    <row r="43463" hidden="1" x14ac:dyDescent="0.25"/>
    <row r="43464" hidden="1" x14ac:dyDescent="0.25"/>
    <row r="43465" hidden="1" x14ac:dyDescent="0.25"/>
    <row r="43466" hidden="1" x14ac:dyDescent="0.25"/>
    <row r="43467" hidden="1" x14ac:dyDescent="0.25"/>
    <row r="43468" hidden="1" x14ac:dyDescent="0.25"/>
    <row r="43469" hidden="1" x14ac:dyDescent="0.25"/>
    <row r="43470" hidden="1" x14ac:dyDescent="0.25"/>
    <row r="43471" hidden="1" x14ac:dyDescent="0.25"/>
    <row r="43472" hidden="1" x14ac:dyDescent="0.25"/>
    <row r="43473" hidden="1" x14ac:dyDescent="0.25"/>
    <row r="43474" hidden="1" x14ac:dyDescent="0.25"/>
    <row r="43475" hidden="1" x14ac:dyDescent="0.25"/>
    <row r="43476" hidden="1" x14ac:dyDescent="0.25"/>
    <row r="43477" hidden="1" x14ac:dyDescent="0.25"/>
    <row r="43478" hidden="1" x14ac:dyDescent="0.25"/>
    <row r="43479" hidden="1" x14ac:dyDescent="0.25"/>
    <row r="43480" hidden="1" x14ac:dyDescent="0.25"/>
    <row r="43481" hidden="1" x14ac:dyDescent="0.25"/>
    <row r="43482" hidden="1" x14ac:dyDescent="0.25"/>
    <row r="43483" hidden="1" x14ac:dyDescent="0.25"/>
    <row r="43484" hidden="1" x14ac:dyDescent="0.25"/>
    <row r="43485" hidden="1" x14ac:dyDescent="0.25"/>
    <row r="43486" hidden="1" x14ac:dyDescent="0.25"/>
    <row r="43487" hidden="1" x14ac:dyDescent="0.25"/>
    <row r="43488" hidden="1" x14ac:dyDescent="0.25"/>
    <row r="43489" hidden="1" x14ac:dyDescent="0.25"/>
    <row r="43490" hidden="1" x14ac:dyDescent="0.25"/>
    <row r="43491" hidden="1" x14ac:dyDescent="0.25"/>
    <row r="43492" hidden="1" x14ac:dyDescent="0.25"/>
    <row r="43493" hidden="1" x14ac:dyDescent="0.25"/>
    <row r="43494" hidden="1" x14ac:dyDescent="0.25"/>
    <row r="43495" hidden="1" x14ac:dyDescent="0.25"/>
    <row r="43496" hidden="1" x14ac:dyDescent="0.25"/>
    <row r="43497" hidden="1" x14ac:dyDescent="0.25"/>
    <row r="43498" hidden="1" x14ac:dyDescent="0.25"/>
    <row r="43499" hidden="1" x14ac:dyDescent="0.25"/>
    <row r="43500" hidden="1" x14ac:dyDescent="0.25"/>
    <row r="43501" hidden="1" x14ac:dyDescent="0.25"/>
    <row r="43502" ht="30" hidden="1" customHeight="1" x14ac:dyDescent="0.25"/>
    <row r="43503" hidden="1" x14ac:dyDescent="0.25"/>
    <row r="43504" hidden="1" x14ac:dyDescent="0.25"/>
    <row r="43505" hidden="1" x14ac:dyDescent="0.25"/>
    <row r="43506" hidden="1" x14ac:dyDescent="0.25"/>
    <row r="43507" hidden="1" x14ac:dyDescent="0.25"/>
    <row r="43508" hidden="1" x14ac:dyDescent="0.25"/>
    <row r="43509" hidden="1" x14ac:dyDescent="0.25"/>
    <row r="43510" hidden="1" x14ac:dyDescent="0.25"/>
    <row r="43511" hidden="1" x14ac:dyDescent="0.25"/>
    <row r="43512" hidden="1" x14ac:dyDescent="0.25"/>
    <row r="43513" hidden="1" x14ac:dyDescent="0.25"/>
    <row r="43514" hidden="1" x14ac:dyDescent="0.25"/>
    <row r="43515" hidden="1" x14ac:dyDescent="0.25"/>
    <row r="43516" hidden="1" x14ac:dyDescent="0.25"/>
    <row r="43517" hidden="1" x14ac:dyDescent="0.25"/>
    <row r="43518" hidden="1" x14ac:dyDescent="0.25"/>
    <row r="43519" hidden="1" x14ac:dyDescent="0.25"/>
    <row r="43520" hidden="1" x14ac:dyDescent="0.25"/>
    <row r="43521" hidden="1" x14ac:dyDescent="0.25"/>
    <row r="43522" hidden="1" x14ac:dyDescent="0.25"/>
    <row r="43523" hidden="1" x14ac:dyDescent="0.25"/>
    <row r="43524" hidden="1" x14ac:dyDescent="0.25"/>
    <row r="43525" hidden="1" x14ac:dyDescent="0.25"/>
    <row r="43526" hidden="1" x14ac:dyDescent="0.25"/>
    <row r="43527" hidden="1" x14ac:dyDescent="0.25"/>
    <row r="43528" hidden="1" x14ac:dyDescent="0.25"/>
    <row r="43529" hidden="1" x14ac:dyDescent="0.25"/>
    <row r="43530" hidden="1" x14ac:dyDescent="0.25"/>
    <row r="43531" hidden="1" x14ac:dyDescent="0.25"/>
    <row r="43532" hidden="1" x14ac:dyDescent="0.25"/>
    <row r="43533" hidden="1" x14ac:dyDescent="0.25"/>
    <row r="43534" hidden="1" x14ac:dyDescent="0.25"/>
    <row r="43535" hidden="1" x14ac:dyDescent="0.25"/>
    <row r="43536" hidden="1" x14ac:dyDescent="0.25"/>
    <row r="43537" hidden="1" x14ac:dyDescent="0.25"/>
    <row r="43538" hidden="1" x14ac:dyDescent="0.25"/>
    <row r="43539" hidden="1" x14ac:dyDescent="0.25"/>
    <row r="43540" hidden="1" x14ac:dyDescent="0.25"/>
    <row r="43541" hidden="1" x14ac:dyDescent="0.25"/>
    <row r="43542" hidden="1" x14ac:dyDescent="0.25"/>
    <row r="43543" hidden="1" x14ac:dyDescent="0.25"/>
    <row r="43544" hidden="1" x14ac:dyDescent="0.25"/>
    <row r="43545" hidden="1" x14ac:dyDescent="0.25"/>
    <row r="43546" hidden="1" x14ac:dyDescent="0.25"/>
    <row r="43547" hidden="1" x14ac:dyDescent="0.25"/>
    <row r="43548" hidden="1" x14ac:dyDescent="0.25"/>
    <row r="43549" hidden="1" x14ac:dyDescent="0.25"/>
    <row r="43550" hidden="1" x14ac:dyDescent="0.25"/>
    <row r="43551" hidden="1" x14ac:dyDescent="0.25"/>
    <row r="43552" hidden="1" x14ac:dyDescent="0.25"/>
    <row r="43553" hidden="1" x14ac:dyDescent="0.25"/>
    <row r="43554" hidden="1" x14ac:dyDescent="0.25"/>
    <row r="43555" hidden="1" x14ac:dyDescent="0.25"/>
    <row r="43556" hidden="1" x14ac:dyDescent="0.25"/>
    <row r="43557" hidden="1" x14ac:dyDescent="0.25"/>
    <row r="43558" hidden="1" x14ac:dyDescent="0.25"/>
    <row r="43559" hidden="1" x14ac:dyDescent="0.25"/>
    <row r="43560" hidden="1" x14ac:dyDescent="0.25"/>
    <row r="43561" hidden="1" x14ac:dyDescent="0.25"/>
    <row r="43562" hidden="1" x14ac:dyDescent="0.25"/>
    <row r="43563" hidden="1" x14ac:dyDescent="0.25"/>
    <row r="43564" hidden="1" x14ac:dyDescent="0.25"/>
    <row r="43565" hidden="1" x14ac:dyDescent="0.25"/>
    <row r="43566" ht="30" hidden="1" customHeight="1" x14ac:dyDescent="0.25"/>
    <row r="43567" hidden="1" x14ac:dyDescent="0.25"/>
    <row r="43568" hidden="1" x14ac:dyDescent="0.25"/>
    <row r="43569" hidden="1" x14ac:dyDescent="0.25"/>
    <row r="43570" hidden="1" x14ac:dyDescent="0.25"/>
    <row r="43571" hidden="1" x14ac:dyDescent="0.25"/>
    <row r="43572" hidden="1" x14ac:dyDescent="0.25"/>
    <row r="43573" hidden="1" x14ac:dyDescent="0.25"/>
    <row r="43574" hidden="1" x14ac:dyDescent="0.25"/>
    <row r="43575" hidden="1" x14ac:dyDescent="0.25"/>
    <row r="43576" hidden="1" x14ac:dyDescent="0.25"/>
    <row r="43577" hidden="1" x14ac:dyDescent="0.25"/>
    <row r="43578" hidden="1" x14ac:dyDescent="0.25"/>
    <row r="43579" hidden="1" x14ac:dyDescent="0.25"/>
    <row r="43580" hidden="1" x14ac:dyDescent="0.25"/>
    <row r="43581" hidden="1" x14ac:dyDescent="0.25"/>
    <row r="43582" hidden="1" x14ac:dyDescent="0.25"/>
    <row r="43583" hidden="1" x14ac:dyDescent="0.25"/>
    <row r="43584" hidden="1" x14ac:dyDescent="0.25"/>
    <row r="43585" hidden="1" x14ac:dyDescent="0.25"/>
    <row r="43586" hidden="1" x14ac:dyDescent="0.25"/>
    <row r="43587" hidden="1" x14ac:dyDescent="0.25"/>
    <row r="43588" hidden="1" x14ac:dyDescent="0.25"/>
    <row r="43589" hidden="1" x14ac:dyDescent="0.25"/>
    <row r="43590" hidden="1" x14ac:dyDescent="0.25"/>
    <row r="43591" hidden="1" x14ac:dyDescent="0.25"/>
    <row r="43592" hidden="1" x14ac:dyDescent="0.25"/>
    <row r="43593" hidden="1" x14ac:dyDescent="0.25"/>
    <row r="43594" hidden="1" x14ac:dyDescent="0.25"/>
    <row r="43595" hidden="1" x14ac:dyDescent="0.25"/>
    <row r="43596" hidden="1" x14ac:dyDescent="0.25"/>
    <row r="43597" hidden="1" x14ac:dyDescent="0.25"/>
    <row r="43598" hidden="1" x14ac:dyDescent="0.25"/>
    <row r="43599" hidden="1" x14ac:dyDescent="0.25"/>
    <row r="43600" hidden="1" x14ac:dyDescent="0.25"/>
    <row r="43601" hidden="1" x14ac:dyDescent="0.25"/>
    <row r="43602" hidden="1" x14ac:dyDescent="0.25"/>
    <row r="43603" hidden="1" x14ac:dyDescent="0.25"/>
    <row r="43604" hidden="1" x14ac:dyDescent="0.25"/>
    <row r="43605" hidden="1" x14ac:dyDescent="0.25"/>
    <row r="43606" hidden="1" x14ac:dyDescent="0.25"/>
    <row r="43607" hidden="1" x14ac:dyDescent="0.25"/>
    <row r="43608" hidden="1" x14ac:dyDescent="0.25"/>
    <row r="43609" hidden="1" x14ac:dyDescent="0.25"/>
    <row r="43610" hidden="1" x14ac:dyDescent="0.25"/>
    <row r="43611" hidden="1" x14ac:dyDescent="0.25"/>
    <row r="43612" hidden="1" x14ac:dyDescent="0.25"/>
    <row r="43613" hidden="1" x14ac:dyDescent="0.25"/>
    <row r="43614" hidden="1" x14ac:dyDescent="0.25"/>
    <row r="43615" hidden="1" x14ac:dyDescent="0.25"/>
    <row r="43616" hidden="1" x14ac:dyDescent="0.25"/>
    <row r="43617" hidden="1" x14ac:dyDescent="0.25"/>
    <row r="43618" hidden="1" x14ac:dyDescent="0.25"/>
    <row r="43619" hidden="1" x14ac:dyDescent="0.25"/>
    <row r="43620" hidden="1" x14ac:dyDescent="0.25"/>
    <row r="43621" hidden="1" x14ac:dyDescent="0.25"/>
    <row r="43622" hidden="1" x14ac:dyDescent="0.25"/>
    <row r="43623" hidden="1" x14ac:dyDescent="0.25"/>
    <row r="43624" hidden="1" x14ac:dyDescent="0.25"/>
    <row r="43625" hidden="1" x14ac:dyDescent="0.25"/>
    <row r="43626" hidden="1" x14ac:dyDescent="0.25"/>
    <row r="43627" hidden="1" x14ac:dyDescent="0.25"/>
    <row r="43628" hidden="1" x14ac:dyDescent="0.25"/>
    <row r="43629" hidden="1" x14ac:dyDescent="0.25"/>
    <row r="43630" hidden="1" x14ac:dyDescent="0.25"/>
    <row r="43631" hidden="1" x14ac:dyDescent="0.25"/>
    <row r="43632" hidden="1" x14ac:dyDescent="0.25"/>
    <row r="43633" hidden="1" x14ac:dyDescent="0.25"/>
    <row r="43634" hidden="1" x14ac:dyDescent="0.25"/>
    <row r="43635" hidden="1" x14ac:dyDescent="0.25"/>
    <row r="43636" hidden="1" x14ac:dyDescent="0.25"/>
    <row r="43637" hidden="1" x14ac:dyDescent="0.25"/>
    <row r="43638" hidden="1" x14ac:dyDescent="0.25"/>
    <row r="43639" hidden="1" x14ac:dyDescent="0.25"/>
    <row r="43640" hidden="1" x14ac:dyDescent="0.25"/>
    <row r="43641" hidden="1" x14ac:dyDescent="0.25"/>
    <row r="43642" hidden="1" x14ac:dyDescent="0.25"/>
    <row r="43643" hidden="1" x14ac:dyDescent="0.25"/>
    <row r="43644" hidden="1" x14ac:dyDescent="0.25"/>
    <row r="43645" hidden="1" x14ac:dyDescent="0.25"/>
    <row r="43646" hidden="1" x14ac:dyDescent="0.25"/>
    <row r="43647" hidden="1" x14ac:dyDescent="0.25"/>
    <row r="43648" hidden="1" x14ac:dyDescent="0.25"/>
    <row r="43649" hidden="1" x14ac:dyDescent="0.25"/>
    <row r="43650" hidden="1" x14ac:dyDescent="0.25"/>
    <row r="43651" hidden="1" x14ac:dyDescent="0.25"/>
    <row r="43652" hidden="1" x14ac:dyDescent="0.25"/>
    <row r="43653" hidden="1" x14ac:dyDescent="0.25"/>
    <row r="43654" hidden="1" x14ac:dyDescent="0.25"/>
    <row r="43655" hidden="1" x14ac:dyDescent="0.25"/>
    <row r="43656" hidden="1" x14ac:dyDescent="0.25"/>
    <row r="43657" hidden="1" x14ac:dyDescent="0.25"/>
    <row r="43658" hidden="1" x14ac:dyDescent="0.25"/>
    <row r="43659" hidden="1" x14ac:dyDescent="0.25"/>
    <row r="43660" hidden="1" x14ac:dyDescent="0.25"/>
    <row r="43661" hidden="1" x14ac:dyDescent="0.25"/>
    <row r="43662" hidden="1" x14ac:dyDescent="0.25"/>
    <row r="43663" hidden="1" x14ac:dyDescent="0.25"/>
    <row r="43664" hidden="1" x14ac:dyDescent="0.25"/>
    <row r="43665" hidden="1" x14ac:dyDescent="0.25"/>
    <row r="43666" hidden="1" x14ac:dyDescent="0.25"/>
    <row r="43667" hidden="1" x14ac:dyDescent="0.25"/>
    <row r="43668" hidden="1" x14ac:dyDescent="0.25"/>
    <row r="43669" hidden="1" x14ac:dyDescent="0.25"/>
    <row r="43670" hidden="1" x14ac:dyDescent="0.25"/>
    <row r="43671" hidden="1" x14ac:dyDescent="0.25"/>
    <row r="43672" hidden="1" x14ac:dyDescent="0.25"/>
    <row r="43673" hidden="1" x14ac:dyDescent="0.25"/>
    <row r="43674" hidden="1" x14ac:dyDescent="0.25"/>
    <row r="43675" hidden="1" x14ac:dyDescent="0.25"/>
    <row r="43676" hidden="1" x14ac:dyDescent="0.25"/>
    <row r="43677" hidden="1" x14ac:dyDescent="0.25"/>
    <row r="43678" hidden="1" x14ac:dyDescent="0.25"/>
    <row r="43679" hidden="1" x14ac:dyDescent="0.25"/>
    <row r="43680" hidden="1" x14ac:dyDescent="0.25"/>
    <row r="43681" hidden="1" x14ac:dyDescent="0.25"/>
    <row r="43682" hidden="1" x14ac:dyDescent="0.25"/>
    <row r="43683" hidden="1" x14ac:dyDescent="0.25"/>
    <row r="43684" hidden="1" x14ac:dyDescent="0.25"/>
    <row r="43685" hidden="1" x14ac:dyDescent="0.25"/>
    <row r="43686" hidden="1" x14ac:dyDescent="0.25"/>
    <row r="43687" hidden="1" x14ac:dyDescent="0.25"/>
    <row r="43688" hidden="1" x14ac:dyDescent="0.25"/>
    <row r="43689" hidden="1" x14ac:dyDescent="0.25"/>
    <row r="43690" hidden="1" x14ac:dyDescent="0.25"/>
    <row r="43691" hidden="1" x14ac:dyDescent="0.25"/>
    <row r="43692" hidden="1" x14ac:dyDescent="0.25"/>
    <row r="43693" hidden="1" x14ac:dyDescent="0.25"/>
    <row r="43694" hidden="1" x14ac:dyDescent="0.25"/>
    <row r="43695" hidden="1" x14ac:dyDescent="0.25"/>
    <row r="43696" hidden="1" x14ac:dyDescent="0.25"/>
    <row r="43697" hidden="1" x14ac:dyDescent="0.25"/>
    <row r="43698" hidden="1" x14ac:dyDescent="0.25"/>
    <row r="43699" hidden="1" x14ac:dyDescent="0.25"/>
    <row r="43700" hidden="1" x14ac:dyDescent="0.25"/>
    <row r="43701" hidden="1" x14ac:dyDescent="0.25"/>
    <row r="43702" hidden="1" x14ac:dyDescent="0.25"/>
    <row r="43703" hidden="1" x14ac:dyDescent="0.25"/>
    <row r="43704" hidden="1" x14ac:dyDescent="0.25"/>
    <row r="43705" hidden="1" x14ac:dyDescent="0.25"/>
    <row r="43706" hidden="1" x14ac:dyDescent="0.25"/>
    <row r="43707" hidden="1" x14ac:dyDescent="0.25"/>
    <row r="43708" hidden="1" x14ac:dyDescent="0.25"/>
    <row r="43709" hidden="1" x14ac:dyDescent="0.25"/>
    <row r="43710" hidden="1" x14ac:dyDescent="0.25"/>
    <row r="43711" hidden="1" x14ac:dyDescent="0.25"/>
    <row r="43712" hidden="1" x14ac:dyDescent="0.25"/>
    <row r="43713" hidden="1" x14ac:dyDescent="0.25"/>
    <row r="43714" hidden="1" x14ac:dyDescent="0.25"/>
    <row r="43715" hidden="1" x14ac:dyDescent="0.25"/>
    <row r="43716" hidden="1" x14ac:dyDescent="0.25"/>
    <row r="43717" hidden="1" x14ac:dyDescent="0.25"/>
    <row r="43718" hidden="1" x14ac:dyDescent="0.25"/>
    <row r="43719" hidden="1" x14ac:dyDescent="0.25"/>
    <row r="43720" hidden="1" x14ac:dyDescent="0.25"/>
    <row r="43721" hidden="1" x14ac:dyDescent="0.25"/>
    <row r="43722" hidden="1" x14ac:dyDescent="0.25"/>
    <row r="43723" hidden="1" x14ac:dyDescent="0.25"/>
    <row r="43724" hidden="1" x14ac:dyDescent="0.25"/>
    <row r="43725" hidden="1" x14ac:dyDescent="0.25"/>
    <row r="43726" hidden="1" x14ac:dyDescent="0.25"/>
    <row r="43727" hidden="1" x14ac:dyDescent="0.25"/>
    <row r="43728" hidden="1" x14ac:dyDescent="0.25"/>
    <row r="43729" hidden="1" x14ac:dyDescent="0.25"/>
    <row r="43730" hidden="1" x14ac:dyDescent="0.25"/>
    <row r="43731" hidden="1" x14ac:dyDescent="0.25"/>
    <row r="43732" hidden="1" x14ac:dyDescent="0.25"/>
    <row r="43733" hidden="1" x14ac:dyDescent="0.25"/>
    <row r="43734" hidden="1" x14ac:dyDescent="0.25"/>
    <row r="43735" hidden="1" x14ac:dyDescent="0.25"/>
    <row r="43736" hidden="1" x14ac:dyDescent="0.25"/>
    <row r="43737" hidden="1" x14ac:dyDescent="0.25"/>
    <row r="43738" hidden="1" x14ac:dyDescent="0.25"/>
    <row r="43739" hidden="1" x14ac:dyDescent="0.25"/>
    <row r="43740" hidden="1" x14ac:dyDescent="0.25"/>
    <row r="43741" hidden="1" x14ac:dyDescent="0.25"/>
    <row r="43742" hidden="1" x14ac:dyDescent="0.25"/>
    <row r="43743" hidden="1" x14ac:dyDescent="0.25"/>
    <row r="43744" hidden="1" x14ac:dyDescent="0.25"/>
    <row r="43745" hidden="1" x14ac:dyDescent="0.25"/>
    <row r="43746" hidden="1" x14ac:dyDescent="0.25"/>
    <row r="43747" hidden="1" x14ac:dyDescent="0.25"/>
    <row r="43748" hidden="1" x14ac:dyDescent="0.25"/>
    <row r="43749" hidden="1" x14ac:dyDescent="0.25"/>
    <row r="43750" hidden="1" x14ac:dyDescent="0.25"/>
    <row r="43751" hidden="1" x14ac:dyDescent="0.25"/>
    <row r="43752" hidden="1" x14ac:dyDescent="0.25"/>
    <row r="43753" hidden="1" x14ac:dyDescent="0.25"/>
    <row r="43754" hidden="1" x14ac:dyDescent="0.25"/>
    <row r="43755" hidden="1" x14ac:dyDescent="0.25"/>
    <row r="43756" hidden="1" x14ac:dyDescent="0.25"/>
    <row r="43757" hidden="1" x14ac:dyDescent="0.25"/>
    <row r="43758" hidden="1" x14ac:dyDescent="0.25"/>
    <row r="43759" hidden="1" x14ac:dyDescent="0.25"/>
    <row r="43760" hidden="1" x14ac:dyDescent="0.25"/>
    <row r="43761" hidden="1" x14ac:dyDescent="0.25"/>
    <row r="43762" hidden="1" x14ac:dyDescent="0.25"/>
    <row r="43763" hidden="1" x14ac:dyDescent="0.25"/>
    <row r="43764" hidden="1" x14ac:dyDescent="0.25"/>
    <row r="43765" hidden="1" x14ac:dyDescent="0.25"/>
    <row r="43766" hidden="1" x14ac:dyDescent="0.25"/>
    <row r="43767" hidden="1" x14ac:dyDescent="0.25"/>
    <row r="43768" hidden="1" x14ac:dyDescent="0.25"/>
    <row r="43769" hidden="1" x14ac:dyDescent="0.25"/>
    <row r="43770" hidden="1" x14ac:dyDescent="0.25"/>
    <row r="43771" hidden="1" x14ac:dyDescent="0.25"/>
    <row r="43772" hidden="1" x14ac:dyDescent="0.25"/>
    <row r="43773" hidden="1" x14ac:dyDescent="0.25"/>
    <row r="43774" hidden="1" x14ac:dyDescent="0.25"/>
    <row r="43775" hidden="1" x14ac:dyDescent="0.25"/>
    <row r="43776" hidden="1" x14ac:dyDescent="0.25"/>
    <row r="43777" hidden="1" x14ac:dyDescent="0.25"/>
    <row r="43778" hidden="1" x14ac:dyDescent="0.25"/>
    <row r="43779" hidden="1" x14ac:dyDescent="0.25"/>
    <row r="43780" hidden="1" x14ac:dyDescent="0.25"/>
    <row r="43781" hidden="1" x14ac:dyDescent="0.25"/>
    <row r="43782" hidden="1" x14ac:dyDescent="0.25"/>
    <row r="43783" hidden="1" x14ac:dyDescent="0.25"/>
    <row r="43784" hidden="1" x14ac:dyDescent="0.25"/>
    <row r="43785" hidden="1" x14ac:dyDescent="0.25"/>
    <row r="43786" hidden="1" x14ac:dyDescent="0.25"/>
    <row r="43787" hidden="1" x14ac:dyDescent="0.25"/>
    <row r="43788" hidden="1" x14ac:dyDescent="0.25"/>
    <row r="43789" hidden="1" x14ac:dyDescent="0.25"/>
    <row r="43790" hidden="1" x14ac:dyDescent="0.25"/>
    <row r="43791" hidden="1" x14ac:dyDescent="0.25"/>
    <row r="43792" hidden="1" x14ac:dyDescent="0.25"/>
    <row r="43793" hidden="1" x14ac:dyDescent="0.25"/>
    <row r="43794" hidden="1" x14ac:dyDescent="0.25"/>
    <row r="43795" hidden="1" x14ac:dyDescent="0.25"/>
    <row r="43796" hidden="1" x14ac:dyDescent="0.25"/>
    <row r="43797" hidden="1" x14ac:dyDescent="0.25"/>
    <row r="43798" hidden="1" x14ac:dyDescent="0.25"/>
    <row r="43799" hidden="1" x14ac:dyDescent="0.25"/>
    <row r="43800" hidden="1" x14ac:dyDescent="0.25"/>
    <row r="43801" hidden="1" x14ac:dyDescent="0.25"/>
    <row r="43802" hidden="1" x14ac:dyDescent="0.25"/>
    <row r="43803" hidden="1" x14ac:dyDescent="0.25"/>
    <row r="43804" hidden="1" x14ac:dyDescent="0.25"/>
    <row r="43805" hidden="1" x14ac:dyDescent="0.25"/>
    <row r="43806" hidden="1" x14ac:dyDescent="0.25"/>
    <row r="43807" hidden="1" x14ac:dyDescent="0.25"/>
    <row r="43808" hidden="1" x14ac:dyDescent="0.25"/>
    <row r="43809" hidden="1" x14ac:dyDescent="0.25"/>
    <row r="43810" hidden="1" x14ac:dyDescent="0.25"/>
    <row r="43811" hidden="1" x14ac:dyDescent="0.25"/>
    <row r="43812" hidden="1" x14ac:dyDescent="0.25"/>
    <row r="43813" hidden="1" x14ac:dyDescent="0.25"/>
    <row r="43814" hidden="1" x14ac:dyDescent="0.25"/>
    <row r="43815" hidden="1" x14ac:dyDescent="0.25"/>
    <row r="43816" hidden="1" x14ac:dyDescent="0.25"/>
    <row r="43817" hidden="1" x14ac:dyDescent="0.25"/>
    <row r="43818" hidden="1" x14ac:dyDescent="0.25"/>
    <row r="43819" hidden="1" x14ac:dyDescent="0.25"/>
    <row r="43820" hidden="1" x14ac:dyDescent="0.25"/>
    <row r="43821" hidden="1" x14ac:dyDescent="0.25"/>
    <row r="43822" hidden="1" x14ac:dyDescent="0.25"/>
    <row r="43823" hidden="1" x14ac:dyDescent="0.25"/>
    <row r="43824" hidden="1" x14ac:dyDescent="0.25"/>
    <row r="43825" hidden="1" x14ac:dyDescent="0.25"/>
    <row r="43826" hidden="1" x14ac:dyDescent="0.25"/>
    <row r="43827" hidden="1" x14ac:dyDescent="0.25"/>
    <row r="43828" hidden="1" x14ac:dyDescent="0.25"/>
    <row r="43829" hidden="1" x14ac:dyDescent="0.25"/>
    <row r="43830" hidden="1" x14ac:dyDescent="0.25"/>
    <row r="43831" hidden="1" x14ac:dyDescent="0.25"/>
    <row r="43832" hidden="1" x14ac:dyDescent="0.25"/>
    <row r="43833" hidden="1" x14ac:dyDescent="0.25"/>
    <row r="43834" hidden="1" x14ac:dyDescent="0.25"/>
    <row r="43835" hidden="1" x14ac:dyDescent="0.25"/>
    <row r="43836" hidden="1" x14ac:dyDescent="0.25"/>
    <row r="43837" hidden="1" x14ac:dyDescent="0.25"/>
    <row r="43838" hidden="1" x14ac:dyDescent="0.25"/>
    <row r="43839" hidden="1" x14ac:dyDescent="0.25"/>
    <row r="43840" hidden="1" x14ac:dyDescent="0.25"/>
    <row r="43841" hidden="1" x14ac:dyDescent="0.25"/>
    <row r="43842" hidden="1" x14ac:dyDescent="0.25"/>
    <row r="43843" hidden="1" x14ac:dyDescent="0.25"/>
    <row r="43844" hidden="1" x14ac:dyDescent="0.25"/>
    <row r="43845" hidden="1" x14ac:dyDescent="0.25"/>
    <row r="43846" hidden="1" x14ac:dyDescent="0.25"/>
    <row r="43847" hidden="1" x14ac:dyDescent="0.25"/>
    <row r="43848" hidden="1" x14ac:dyDescent="0.25"/>
    <row r="43849" hidden="1" x14ac:dyDescent="0.25"/>
    <row r="43850" hidden="1" x14ac:dyDescent="0.25"/>
    <row r="43851" hidden="1" x14ac:dyDescent="0.25"/>
    <row r="43852" hidden="1" x14ac:dyDescent="0.25"/>
    <row r="43853" hidden="1" x14ac:dyDescent="0.25"/>
    <row r="43854" hidden="1" x14ac:dyDescent="0.25"/>
    <row r="43855" hidden="1" x14ac:dyDescent="0.25"/>
    <row r="43856" hidden="1" x14ac:dyDescent="0.25"/>
    <row r="43857" hidden="1" x14ac:dyDescent="0.25"/>
    <row r="43858" hidden="1" x14ac:dyDescent="0.25"/>
    <row r="43859" hidden="1" x14ac:dyDescent="0.25"/>
    <row r="43860" hidden="1" x14ac:dyDescent="0.25"/>
    <row r="43861" hidden="1" x14ac:dyDescent="0.25"/>
    <row r="43862" hidden="1" x14ac:dyDescent="0.25"/>
    <row r="43863" hidden="1" x14ac:dyDescent="0.25"/>
    <row r="43864" hidden="1" x14ac:dyDescent="0.25"/>
    <row r="43865" hidden="1" x14ac:dyDescent="0.25"/>
    <row r="43866" hidden="1" x14ac:dyDescent="0.25"/>
    <row r="43867" hidden="1" x14ac:dyDescent="0.25"/>
    <row r="43868" hidden="1" x14ac:dyDescent="0.25"/>
    <row r="43869" hidden="1" x14ac:dyDescent="0.25"/>
    <row r="43870" hidden="1" x14ac:dyDescent="0.25"/>
    <row r="43871" hidden="1" x14ac:dyDescent="0.25"/>
    <row r="43872" hidden="1" x14ac:dyDescent="0.25"/>
    <row r="43873" hidden="1" x14ac:dyDescent="0.25"/>
    <row r="43874" hidden="1" x14ac:dyDescent="0.25"/>
    <row r="43875" hidden="1" x14ac:dyDescent="0.25"/>
    <row r="43876" hidden="1" x14ac:dyDescent="0.25"/>
    <row r="43877" hidden="1" x14ac:dyDescent="0.25"/>
    <row r="43878" hidden="1" x14ac:dyDescent="0.25"/>
    <row r="43879" hidden="1" x14ac:dyDescent="0.25"/>
    <row r="43880" hidden="1" x14ac:dyDescent="0.25"/>
    <row r="43881" hidden="1" x14ac:dyDescent="0.25"/>
    <row r="43882" hidden="1" x14ac:dyDescent="0.25"/>
    <row r="43883" hidden="1" x14ac:dyDescent="0.25"/>
    <row r="43884" hidden="1" x14ac:dyDescent="0.25"/>
    <row r="43885" hidden="1" x14ac:dyDescent="0.25"/>
    <row r="43886" hidden="1" x14ac:dyDescent="0.25"/>
    <row r="43887" hidden="1" x14ac:dyDescent="0.25"/>
    <row r="43888" hidden="1" x14ac:dyDescent="0.25"/>
    <row r="43889" hidden="1" x14ac:dyDescent="0.25"/>
    <row r="43890" hidden="1" x14ac:dyDescent="0.25"/>
    <row r="43891" hidden="1" x14ac:dyDescent="0.25"/>
    <row r="43892" hidden="1" x14ac:dyDescent="0.25"/>
    <row r="43893" hidden="1" x14ac:dyDescent="0.25"/>
    <row r="43894" hidden="1" x14ac:dyDescent="0.25"/>
    <row r="43895" hidden="1" x14ac:dyDescent="0.25"/>
    <row r="43896" hidden="1" x14ac:dyDescent="0.25"/>
    <row r="43897" hidden="1" x14ac:dyDescent="0.25"/>
    <row r="43898" hidden="1" x14ac:dyDescent="0.25"/>
    <row r="43899" hidden="1" x14ac:dyDescent="0.25"/>
    <row r="43900" hidden="1" x14ac:dyDescent="0.25"/>
    <row r="43901" hidden="1" x14ac:dyDescent="0.25"/>
    <row r="43902" hidden="1" x14ac:dyDescent="0.25"/>
    <row r="43903" hidden="1" x14ac:dyDescent="0.25"/>
    <row r="43904" hidden="1" x14ac:dyDescent="0.25"/>
    <row r="43905" hidden="1" x14ac:dyDescent="0.25"/>
    <row r="43906" hidden="1" x14ac:dyDescent="0.25"/>
    <row r="43907" hidden="1" x14ac:dyDescent="0.25"/>
    <row r="43908" hidden="1" x14ac:dyDescent="0.25"/>
    <row r="43909" hidden="1" x14ac:dyDescent="0.25"/>
    <row r="43910" hidden="1" x14ac:dyDescent="0.25"/>
    <row r="43911" hidden="1" x14ac:dyDescent="0.25"/>
    <row r="43912" hidden="1" x14ac:dyDescent="0.25"/>
    <row r="43913" hidden="1" x14ac:dyDescent="0.25"/>
    <row r="43914" hidden="1" x14ac:dyDescent="0.25"/>
    <row r="43915" hidden="1" x14ac:dyDescent="0.25"/>
    <row r="43916" hidden="1" x14ac:dyDescent="0.25"/>
    <row r="43917" hidden="1" x14ac:dyDescent="0.25"/>
    <row r="43918" hidden="1" x14ac:dyDescent="0.25"/>
    <row r="43919" hidden="1" x14ac:dyDescent="0.25"/>
    <row r="43920" hidden="1" x14ac:dyDescent="0.25"/>
    <row r="43921" hidden="1" x14ac:dyDescent="0.25"/>
    <row r="43922" hidden="1" x14ac:dyDescent="0.25"/>
    <row r="43923" hidden="1" x14ac:dyDescent="0.25"/>
    <row r="43924" hidden="1" x14ac:dyDescent="0.25"/>
    <row r="43925" hidden="1" x14ac:dyDescent="0.25"/>
    <row r="43926" hidden="1" x14ac:dyDescent="0.25"/>
    <row r="43927" hidden="1" x14ac:dyDescent="0.25"/>
    <row r="43928" hidden="1" x14ac:dyDescent="0.25"/>
    <row r="43929" hidden="1" x14ac:dyDescent="0.25"/>
    <row r="43930" hidden="1" x14ac:dyDescent="0.25"/>
    <row r="43931" hidden="1" x14ac:dyDescent="0.25"/>
    <row r="43932" hidden="1" x14ac:dyDescent="0.25"/>
    <row r="43933" hidden="1" x14ac:dyDescent="0.25"/>
    <row r="43934" hidden="1" x14ac:dyDescent="0.25"/>
    <row r="43935" hidden="1" x14ac:dyDescent="0.25"/>
    <row r="43936" hidden="1" x14ac:dyDescent="0.25"/>
    <row r="43937" hidden="1" x14ac:dyDescent="0.25"/>
    <row r="43938" hidden="1" x14ac:dyDescent="0.25"/>
    <row r="43939" hidden="1" x14ac:dyDescent="0.25"/>
    <row r="43940" hidden="1" x14ac:dyDescent="0.25"/>
    <row r="43941" hidden="1" x14ac:dyDescent="0.25"/>
    <row r="43942" hidden="1" x14ac:dyDescent="0.25"/>
    <row r="43943" hidden="1" x14ac:dyDescent="0.25"/>
    <row r="43944" hidden="1" x14ac:dyDescent="0.25"/>
    <row r="43945" hidden="1" x14ac:dyDescent="0.25"/>
    <row r="43946" hidden="1" x14ac:dyDescent="0.25"/>
    <row r="43947" hidden="1" x14ac:dyDescent="0.25"/>
    <row r="43948" hidden="1" x14ac:dyDescent="0.25"/>
    <row r="43949" hidden="1" x14ac:dyDescent="0.25"/>
    <row r="43950" hidden="1" x14ac:dyDescent="0.25"/>
    <row r="43951" hidden="1" x14ac:dyDescent="0.25"/>
    <row r="43952" hidden="1" x14ac:dyDescent="0.25"/>
    <row r="43953" hidden="1" x14ac:dyDescent="0.25"/>
    <row r="43954" hidden="1" x14ac:dyDescent="0.25"/>
    <row r="43955" hidden="1" x14ac:dyDescent="0.25"/>
    <row r="43956" hidden="1" x14ac:dyDescent="0.25"/>
    <row r="43957" hidden="1" x14ac:dyDescent="0.25"/>
    <row r="43958" hidden="1" x14ac:dyDescent="0.25"/>
    <row r="43959" hidden="1" x14ac:dyDescent="0.25"/>
    <row r="43960" hidden="1" x14ac:dyDescent="0.25"/>
    <row r="43961" hidden="1" x14ac:dyDescent="0.25"/>
    <row r="43962" hidden="1" x14ac:dyDescent="0.25"/>
    <row r="43963" hidden="1" x14ac:dyDescent="0.25"/>
    <row r="43964" hidden="1" x14ac:dyDescent="0.25"/>
    <row r="43965" hidden="1" x14ac:dyDescent="0.25"/>
    <row r="43966" hidden="1" x14ac:dyDescent="0.25"/>
    <row r="43967" hidden="1" x14ac:dyDescent="0.25"/>
    <row r="43968" hidden="1" x14ac:dyDescent="0.25"/>
    <row r="43969" hidden="1" x14ac:dyDescent="0.25"/>
    <row r="43970" hidden="1" x14ac:dyDescent="0.25"/>
    <row r="43971" hidden="1" x14ac:dyDescent="0.25"/>
    <row r="43972" hidden="1" x14ac:dyDescent="0.25"/>
    <row r="43973" hidden="1" x14ac:dyDescent="0.25"/>
    <row r="43974" hidden="1" x14ac:dyDescent="0.25"/>
    <row r="43975" hidden="1" x14ac:dyDescent="0.25"/>
    <row r="43976" hidden="1" x14ac:dyDescent="0.25"/>
    <row r="43977" hidden="1" x14ac:dyDescent="0.25"/>
    <row r="43978" hidden="1" x14ac:dyDescent="0.25"/>
    <row r="43979" hidden="1" x14ac:dyDescent="0.25"/>
    <row r="43980" hidden="1" x14ac:dyDescent="0.25"/>
    <row r="43981" hidden="1" x14ac:dyDescent="0.25"/>
    <row r="43982" hidden="1" x14ac:dyDescent="0.25"/>
    <row r="43983" hidden="1" x14ac:dyDescent="0.25"/>
    <row r="43984" hidden="1" x14ac:dyDescent="0.25"/>
    <row r="43985" hidden="1" x14ac:dyDescent="0.25"/>
    <row r="43986" hidden="1" x14ac:dyDescent="0.25"/>
    <row r="43987" hidden="1" x14ac:dyDescent="0.25"/>
    <row r="43988" hidden="1" x14ac:dyDescent="0.25"/>
    <row r="43989" hidden="1" x14ac:dyDescent="0.25"/>
    <row r="43990" hidden="1" x14ac:dyDescent="0.25"/>
    <row r="43991" hidden="1" x14ac:dyDescent="0.25"/>
    <row r="43992" hidden="1" x14ac:dyDescent="0.25"/>
    <row r="43993" hidden="1" x14ac:dyDescent="0.25"/>
    <row r="43994" hidden="1" x14ac:dyDescent="0.25"/>
    <row r="43995" hidden="1" x14ac:dyDescent="0.25"/>
    <row r="43996" hidden="1" x14ac:dyDescent="0.25"/>
    <row r="43997" hidden="1" x14ac:dyDescent="0.25"/>
    <row r="43998" hidden="1" x14ac:dyDescent="0.25"/>
    <row r="43999" hidden="1" x14ac:dyDescent="0.25"/>
    <row r="44000" hidden="1" x14ac:dyDescent="0.25"/>
    <row r="44001" hidden="1" x14ac:dyDescent="0.25"/>
    <row r="44002" hidden="1" x14ac:dyDescent="0.25"/>
    <row r="44003" hidden="1" x14ac:dyDescent="0.25"/>
    <row r="44004" hidden="1" x14ac:dyDescent="0.25"/>
    <row r="44005" hidden="1" x14ac:dyDescent="0.25"/>
    <row r="44006" hidden="1" x14ac:dyDescent="0.25"/>
    <row r="44007" hidden="1" x14ac:dyDescent="0.25"/>
    <row r="44008" hidden="1" x14ac:dyDescent="0.25"/>
    <row r="44009" hidden="1" x14ac:dyDescent="0.25"/>
    <row r="44010" hidden="1" x14ac:dyDescent="0.25"/>
    <row r="44011" hidden="1" x14ac:dyDescent="0.25"/>
    <row r="44012" hidden="1" x14ac:dyDescent="0.25"/>
    <row r="44013" hidden="1" x14ac:dyDescent="0.25"/>
    <row r="44014" hidden="1" x14ac:dyDescent="0.25"/>
    <row r="44015" hidden="1" x14ac:dyDescent="0.25"/>
    <row r="44016" hidden="1" x14ac:dyDescent="0.25"/>
    <row r="44017" hidden="1" x14ac:dyDescent="0.25"/>
    <row r="44018" hidden="1" x14ac:dyDescent="0.25"/>
    <row r="44019" hidden="1" x14ac:dyDescent="0.25"/>
    <row r="44020" hidden="1" x14ac:dyDescent="0.25"/>
    <row r="44021" hidden="1" x14ac:dyDescent="0.25"/>
    <row r="44022" hidden="1" x14ac:dyDescent="0.25"/>
    <row r="44023" hidden="1" x14ac:dyDescent="0.25"/>
    <row r="44024" hidden="1" x14ac:dyDescent="0.25"/>
    <row r="44025" hidden="1" x14ac:dyDescent="0.25"/>
    <row r="44026" hidden="1" x14ac:dyDescent="0.25"/>
    <row r="44027" hidden="1" x14ac:dyDescent="0.25"/>
    <row r="44028" hidden="1" x14ac:dyDescent="0.25"/>
    <row r="44029" hidden="1" x14ac:dyDescent="0.25"/>
    <row r="44030" hidden="1" x14ac:dyDescent="0.25"/>
    <row r="44031" hidden="1" x14ac:dyDescent="0.25"/>
    <row r="44032" hidden="1" x14ac:dyDescent="0.25"/>
    <row r="44033" hidden="1" x14ac:dyDescent="0.25"/>
    <row r="44034" hidden="1" x14ac:dyDescent="0.25"/>
    <row r="44035" hidden="1" x14ac:dyDescent="0.25"/>
    <row r="44036" hidden="1" x14ac:dyDescent="0.25"/>
    <row r="44037" hidden="1" x14ac:dyDescent="0.25"/>
    <row r="44038" hidden="1" x14ac:dyDescent="0.25"/>
    <row r="44039" hidden="1" x14ac:dyDescent="0.25"/>
    <row r="44040" hidden="1" x14ac:dyDescent="0.25"/>
    <row r="44041" hidden="1" x14ac:dyDescent="0.25"/>
    <row r="44042" hidden="1" x14ac:dyDescent="0.25"/>
    <row r="44043" hidden="1" x14ac:dyDescent="0.25"/>
    <row r="44044" hidden="1" x14ac:dyDescent="0.25"/>
    <row r="44045" hidden="1" x14ac:dyDescent="0.25"/>
    <row r="44046" hidden="1" x14ac:dyDescent="0.25"/>
    <row r="44047" hidden="1" x14ac:dyDescent="0.25"/>
    <row r="44048" hidden="1" x14ac:dyDescent="0.25"/>
    <row r="44049" hidden="1" x14ac:dyDescent="0.25"/>
    <row r="44050" hidden="1" x14ac:dyDescent="0.25"/>
    <row r="44051" hidden="1" x14ac:dyDescent="0.25"/>
    <row r="44052" hidden="1" x14ac:dyDescent="0.25"/>
    <row r="44053" hidden="1" x14ac:dyDescent="0.25"/>
    <row r="44054" hidden="1" x14ac:dyDescent="0.25"/>
    <row r="44055" hidden="1" x14ac:dyDescent="0.25"/>
    <row r="44056" hidden="1" x14ac:dyDescent="0.25"/>
    <row r="44057" hidden="1" x14ac:dyDescent="0.25"/>
    <row r="44058" hidden="1" x14ac:dyDescent="0.25"/>
    <row r="44059" hidden="1" x14ac:dyDescent="0.25"/>
    <row r="44060" hidden="1" x14ac:dyDescent="0.25"/>
    <row r="44061" hidden="1" x14ac:dyDescent="0.25"/>
    <row r="44062" hidden="1" x14ac:dyDescent="0.25"/>
    <row r="44063" hidden="1" x14ac:dyDescent="0.25"/>
    <row r="44064" hidden="1" x14ac:dyDescent="0.25"/>
    <row r="44065" hidden="1" x14ac:dyDescent="0.25"/>
    <row r="44066" hidden="1" x14ac:dyDescent="0.25"/>
    <row r="44067" hidden="1" x14ac:dyDescent="0.25"/>
    <row r="44068" hidden="1" x14ac:dyDescent="0.25"/>
    <row r="44069" hidden="1" x14ac:dyDescent="0.25"/>
    <row r="44070" hidden="1" x14ac:dyDescent="0.25"/>
    <row r="44071" hidden="1" x14ac:dyDescent="0.25"/>
    <row r="44072" hidden="1" x14ac:dyDescent="0.25"/>
    <row r="44073" hidden="1" x14ac:dyDescent="0.25"/>
    <row r="44074" hidden="1" x14ac:dyDescent="0.25"/>
    <row r="44075" hidden="1" x14ac:dyDescent="0.25"/>
    <row r="44076" hidden="1" x14ac:dyDescent="0.25"/>
    <row r="44077" hidden="1" x14ac:dyDescent="0.25"/>
    <row r="44078" hidden="1" x14ac:dyDescent="0.25"/>
    <row r="44079" hidden="1" x14ac:dyDescent="0.25"/>
    <row r="44080" hidden="1" x14ac:dyDescent="0.25"/>
    <row r="44081" hidden="1" x14ac:dyDescent="0.25"/>
    <row r="44082" hidden="1" x14ac:dyDescent="0.25"/>
    <row r="44083" hidden="1" x14ac:dyDescent="0.25"/>
    <row r="44084" hidden="1" x14ac:dyDescent="0.25"/>
    <row r="44085" hidden="1" x14ac:dyDescent="0.25"/>
    <row r="44086" hidden="1" x14ac:dyDescent="0.25"/>
    <row r="44087" hidden="1" x14ac:dyDescent="0.25"/>
    <row r="44088" hidden="1" x14ac:dyDescent="0.25"/>
    <row r="44089" hidden="1" x14ac:dyDescent="0.25"/>
    <row r="44090" hidden="1" x14ac:dyDescent="0.25"/>
    <row r="44091" hidden="1" x14ac:dyDescent="0.25"/>
    <row r="44092" hidden="1" x14ac:dyDescent="0.25"/>
    <row r="44093" hidden="1" x14ac:dyDescent="0.25"/>
    <row r="44094" hidden="1" x14ac:dyDescent="0.25"/>
    <row r="44095" hidden="1" x14ac:dyDescent="0.25"/>
    <row r="44096" hidden="1" x14ac:dyDescent="0.25"/>
    <row r="44097" hidden="1" x14ac:dyDescent="0.25"/>
    <row r="44098" hidden="1" x14ac:dyDescent="0.25"/>
    <row r="44099" hidden="1" x14ac:dyDescent="0.25"/>
    <row r="44100" hidden="1" x14ac:dyDescent="0.25"/>
    <row r="44101" hidden="1" x14ac:dyDescent="0.25"/>
    <row r="44102" hidden="1" x14ac:dyDescent="0.25"/>
    <row r="44103" hidden="1" x14ac:dyDescent="0.25"/>
    <row r="44104" hidden="1" x14ac:dyDescent="0.25"/>
    <row r="44105" hidden="1" x14ac:dyDescent="0.25"/>
    <row r="44106" hidden="1" x14ac:dyDescent="0.25"/>
    <row r="44107" hidden="1" x14ac:dyDescent="0.25"/>
    <row r="44108" hidden="1" x14ac:dyDescent="0.25"/>
    <row r="44109" hidden="1" x14ac:dyDescent="0.25"/>
    <row r="44110" hidden="1" x14ac:dyDescent="0.25"/>
    <row r="44111" hidden="1" x14ac:dyDescent="0.25"/>
    <row r="44112" hidden="1" x14ac:dyDescent="0.25"/>
    <row r="44113" hidden="1" x14ac:dyDescent="0.25"/>
    <row r="44114" hidden="1" x14ac:dyDescent="0.25"/>
    <row r="44115" hidden="1" x14ac:dyDescent="0.25"/>
    <row r="44116" hidden="1" x14ac:dyDescent="0.25"/>
    <row r="44117" hidden="1" x14ac:dyDescent="0.25"/>
    <row r="44118" hidden="1" x14ac:dyDescent="0.25"/>
    <row r="44119" hidden="1" x14ac:dyDescent="0.25"/>
    <row r="44120" hidden="1" x14ac:dyDescent="0.25"/>
    <row r="44121" hidden="1" x14ac:dyDescent="0.25"/>
    <row r="44122" hidden="1" x14ac:dyDescent="0.25"/>
    <row r="44123" hidden="1" x14ac:dyDescent="0.25"/>
    <row r="44124" hidden="1" x14ac:dyDescent="0.25"/>
    <row r="44125" hidden="1" x14ac:dyDescent="0.25"/>
    <row r="44126" hidden="1" x14ac:dyDescent="0.25"/>
    <row r="44127" hidden="1" x14ac:dyDescent="0.25"/>
    <row r="44128" hidden="1" x14ac:dyDescent="0.25"/>
    <row r="44129" hidden="1" x14ac:dyDescent="0.25"/>
    <row r="44130" hidden="1" x14ac:dyDescent="0.25"/>
    <row r="44131" hidden="1" x14ac:dyDescent="0.25"/>
    <row r="44132" hidden="1" x14ac:dyDescent="0.25"/>
    <row r="44133" hidden="1" x14ac:dyDescent="0.25"/>
    <row r="44134" hidden="1" x14ac:dyDescent="0.25"/>
    <row r="44135" hidden="1" x14ac:dyDescent="0.25"/>
    <row r="44136" hidden="1" x14ac:dyDescent="0.25"/>
    <row r="44137" hidden="1" x14ac:dyDescent="0.25"/>
    <row r="44138" hidden="1" x14ac:dyDescent="0.25"/>
    <row r="44139" hidden="1" x14ac:dyDescent="0.25"/>
    <row r="44140" hidden="1" x14ac:dyDescent="0.25"/>
    <row r="44141" hidden="1" x14ac:dyDescent="0.25"/>
    <row r="44142" hidden="1" x14ac:dyDescent="0.25"/>
    <row r="44143" hidden="1" x14ac:dyDescent="0.25"/>
    <row r="44144" hidden="1" x14ac:dyDescent="0.25"/>
    <row r="44145" hidden="1" x14ac:dyDescent="0.25"/>
    <row r="44146" hidden="1" x14ac:dyDescent="0.25"/>
    <row r="44147" hidden="1" x14ac:dyDescent="0.25"/>
    <row r="44148" hidden="1" x14ac:dyDescent="0.25"/>
    <row r="44149" hidden="1" x14ac:dyDescent="0.25"/>
    <row r="44150" hidden="1" x14ac:dyDescent="0.25"/>
    <row r="44151" hidden="1" x14ac:dyDescent="0.25"/>
    <row r="44152" hidden="1" x14ac:dyDescent="0.25"/>
    <row r="44153" hidden="1" x14ac:dyDescent="0.25"/>
    <row r="44154" hidden="1" x14ac:dyDescent="0.25"/>
    <row r="44155" hidden="1" x14ac:dyDescent="0.25"/>
    <row r="44156" hidden="1" x14ac:dyDescent="0.25"/>
    <row r="44157" hidden="1" x14ac:dyDescent="0.25"/>
    <row r="44158" hidden="1" x14ac:dyDescent="0.25"/>
    <row r="44159" hidden="1" x14ac:dyDescent="0.25"/>
    <row r="44160" hidden="1" x14ac:dyDescent="0.25"/>
    <row r="44161" hidden="1" x14ac:dyDescent="0.25"/>
    <row r="44162" hidden="1" x14ac:dyDescent="0.25"/>
    <row r="44163" hidden="1" x14ac:dyDescent="0.25"/>
    <row r="44164" hidden="1" x14ac:dyDescent="0.25"/>
    <row r="44165" hidden="1" x14ac:dyDescent="0.25"/>
    <row r="44166" hidden="1" x14ac:dyDescent="0.25"/>
    <row r="44167" hidden="1" x14ac:dyDescent="0.25"/>
    <row r="44168" hidden="1" x14ac:dyDescent="0.25"/>
    <row r="44169" hidden="1" x14ac:dyDescent="0.25"/>
    <row r="44170" hidden="1" x14ac:dyDescent="0.25"/>
    <row r="44171" hidden="1" x14ac:dyDescent="0.25"/>
    <row r="44172" hidden="1" x14ac:dyDescent="0.25"/>
    <row r="44173" hidden="1" x14ac:dyDescent="0.25"/>
    <row r="44174" hidden="1" x14ac:dyDescent="0.25"/>
    <row r="44175" hidden="1" x14ac:dyDescent="0.25"/>
    <row r="44176" hidden="1" x14ac:dyDescent="0.25"/>
    <row r="44177" hidden="1" x14ac:dyDescent="0.25"/>
    <row r="44178" hidden="1" x14ac:dyDescent="0.25"/>
    <row r="44179" hidden="1" x14ac:dyDescent="0.25"/>
    <row r="44180" hidden="1" x14ac:dyDescent="0.25"/>
    <row r="44181" hidden="1" x14ac:dyDescent="0.25"/>
    <row r="44182" hidden="1" x14ac:dyDescent="0.25"/>
    <row r="44183" hidden="1" x14ac:dyDescent="0.25"/>
    <row r="44184" hidden="1" x14ac:dyDescent="0.25"/>
    <row r="44185" hidden="1" x14ac:dyDescent="0.25"/>
    <row r="44186" hidden="1" x14ac:dyDescent="0.25"/>
    <row r="44187" hidden="1" x14ac:dyDescent="0.25"/>
    <row r="44188" hidden="1" x14ac:dyDescent="0.25"/>
    <row r="44189" hidden="1" x14ac:dyDescent="0.25"/>
    <row r="44190" hidden="1" x14ac:dyDescent="0.25"/>
    <row r="44191" hidden="1" x14ac:dyDescent="0.25"/>
    <row r="44192" hidden="1" x14ac:dyDescent="0.25"/>
    <row r="44193" hidden="1" x14ac:dyDescent="0.25"/>
    <row r="44194" hidden="1" x14ac:dyDescent="0.25"/>
    <row r="44195" hidden="1" x14ac:dyDescent="0.25"/>
    <row r="44196" hidden="1" x14ac:dyDescent="0.25"/>
    <row r="44197" hidden="1" x14ac:dyDescent="0.25"/>
    <row r="44198" hidden="1" x14ac:dyDescent="0.25"/>
    <row r="44199" hidden="1" x14ac:dyDescent="0.25"/>
    <row r="44200" hidden="1" x14ac:dyDescent="0.25"/>
    <row r="44201" hidden="1" x14ac:dyDescent="0.25"/>
    <row r="44202" hidden="1" x14ac:dyDescent="0.25"/>
    <row r="44203" hidden="1" x14ac:dyDescent="0.25"/>
    <row r="44204" hidden="1" x14ac:dyDescent="0.25"/>
    <row r="44205" hidden="1" x14ac:dyDescent="0.25"/>
    <row r="44206" hidden="1" x14ac:dyDescent="0.25"/>
    <row r="44207" hidden="1" x14ac:dyDescent="0.25"/>
    <row r="44208" hidden="1" x14ac:dyDescent="0.25"/>
    <row r="44209" hidden="1" x14ac:dyDescent="0.25"/>
    <row r="44210" hidden="1" x14ac:dyDescent="0.25"/>
    <row r="44211" hidden="1" x14ac:dyDescent="0.25"/>
    <row r="44212" hidden="1" x14ac:dyDescent="0.25"/>
    <row r="44213" hidden="1" x14ac:dyDescent="0.25"/>
    <row r="44214" hidden="1" x14ac:dyDescent="0.25"/>
    <row r="44215" hidden="1" x14ac:dyDescent="0.25"/>
    <row r="44216" hidden="1" x14ac:dyDescent="0.25"/>
    <row r="44217" hidden="1" x14ac:dyDescent="0.25"/>
    <row r="44218" hidden="1" x14ac:dyDescent="0.25"/>
    <row r="44219" hidden="1" x14ac:dyDescent="0.25"/>
    <row r="44220" hidden="1" x14ac:dyDescent="0.25"/>
    <row r="44221" hidden="1" x14ac:dyDescent="0.25"/>
    <row r="44222" hidden="1" x14ac:dyDescent="0.25"/>
    <row r="44223" hidden="1" x14ac:dyDescent="0.25"/>
    <row r="44224" hidden="1" x14ac:dyDescent="0.25"/>
    <row r="44225" hidden="1" x14ac:dyDescent="0.25"/>
    <row r="44226" hidden="1" x14ac:dyDescent="0.25"/>
    <row r="44227" hidden="1" x14ac:dyDescent="0.25"/>
    <row r="44228" hidden="1" x14ac:dyDescent="0.25"/>
    <row r="44229" hidden="1" x14ac:dyDescent="0.25"/>
    <row r="44230" hidden="1" x14ac:dyDescent="0.25"/>
    <row r="44231" hidden="1" x14ac:dyDescent="0.25"/>
    <row r="44232" hidden="1" x14ac:dyDescent="0.25"/>
    <row r="44233" hidden="1" x14ac:dyDescent="0.25"/>
    <row r="44234" hidden="1" x14ac:dyDescent="0.25"/>
    <row r="44235" hidden="1" x14ac:dyDescent="0.25"/>
    <row r="44236" hidden="1" x14ac:dyDescent="0.25"/>
    <row r="44237" hidden="1" x14ac:dyDescent="0.25"/>
    <row r="44238" hidden="1" x14ac:dyDescent="0.25"/>
    <row r="44239" hidden="1" x14ac:dyDescent="0.25"/>
    <row r="44240" hidden="1" x14ac:dyDescent="0.25"/>
    <row r="44241" hidden="1" x14ac:dyDescent="0.25"/>
    <row r="44242" hidden="1" x14ac:dyDescent="0.25"/>
    <row r="44243" hidden="1" x14ac:dyDescent="0.25"/>
    <row r="44244" hidden="1" x14ac:dyDescent="0.25"/>
    <row r="44245" hidden="1" x14ac:dyDescent="0.25"/>
    <row r="44246" hidden="1" x14ac:dyDescent="0.25"/>
    <row r="44247" hidden="1" x14ac:dyDescent="0.25"/>
    <row r="44248" hidden="1" x14ac:dyDescent="0.25"/>
    <row r="44249" hidden="1" x14ac:dyDescent="0.25"/>
    <row r="44250" hidden="1" x14ac:dyDescent="0.25"/>
    <row r="44251" hidden="1" x14ac:dyDescent="0.25"/>
    <row r="44252" hidden="1" x14ac:dyDescent="0.25"/>
    <row r="44253" hidden="1" x14ac:dyDescent="0.25"/>
    <row r="44254" hidden="1" x14ac:dyDescent="0.25"/>
    <row r="44255" hidden="1" x14ac:dyDescent="0.25"/>
    <row r="44256" hidden="1" x14ac:dyDescent="0.25"/>
    <row r="44257" hidden="1" x14ac:dyDescent="0.25"/>
    <row r="44258" hidden="1" x14ac:dyDescent="0.25"/>
    <row r="44259" hidden="1" x14ac:dyDescent="0.25"/>
    <row r="44260" hidden="1" x14ac:dyDescent="0.25"/>
    <row r="44261" hidden="1" x14ac:dyDescent="0.25"/>
    <row r="44262" hidden="1" x14ac:dyDescent="0.25"/>
    <row r="44263" hidden="1" x14ac:dyDescent="0.25"/>
    <row r="44264" hidden="1" x14ac:dyDescent="0.25"/>
    <row r="44265" hidden="1" x14ac:dyDescent="0.25"/>
    <row r="44266" hidden="1" x14ac:dyDescent="0.25"/>
    <row r="44267" hidden="1" x14ac:dyDescent="0.25"/>
    <row r="44268" hidden="1" x14ac:dyDescent="0.25"/>
    <row r="44269" hidden="1" x14ac:dyDescent="0.25"/>
    <row r="44270" hidden="1" x14ac:dyDescent="0.25"/>
    <row r="44271" hidden="1" x14ac:dyDescent="0.25"/>
    <row r="44272" hidden="1" x14ac:dyDescent="0.25"/>
    <row r="44273" hidden="1" x14ac:dyDescent="0.25"/>
    <row r="44274" hidden="1" x14ac:dyDescent="0.25"/>
    <row r="44275" hidden="1" x14ac:dyDescent="0.25"/>
    <row r="44276" hidden="1" x14ac:dyDescent="0.25"/>
    <row r="44277" hidden="1" x14ac:dyDescent="0.25"/>
    <row r="44278" hidden="1" x14ac:dyDescent="0.25"/>
    <row r="44279" hidden="1" x14ac:dyDescent="0.25"/>
    <row r="44280" hidden="1" x14ac:dyDescent="0.25"/>
    <row r="44281" hidden="1" x14ac:dyDescent="0.25"/>
    <row r="44282" hidden="1" x14ac:dyDescent="0.25"/>
    <row r="44283" hidden="1" x14ac:dyDescent="0.25"/>
    <row r="44284" hidden="1" x14ac:dyDescent="0.25"/>
    <row r="44285" hidden="1" x14ac:dyDescent="0.25"/>
    <row r="44286" hidden="1" x14ac:dyDescent="0.25"/>
    <row r="44287" ht="30" hidden="1" customHeight="1" x14ac:dyDescent="0.25"/>
    <row r="44288" hidden="1" x14ac:dyDescent="0.25"/>
    <row r="44289" hidden="1" x14ac:dyDescent="0.25"/>
    <row r="44290" hidden="1" x14ac:dyDescent="0.25"/>
    <row r="44291" hidden="1" x14ac:dyDescent="0.25"/>
    <row r="44292" hidden="1" x14ac:dyDescent="0.25"/>
    <row r="44293" hidden="1" x14ac:dyDescent="0.25"/>
    <row r="44294" hidden="1" x14ac:dyDescent="0.25"/>
    <row r="44295" hidden="1" x14ac:dyDescent="0.25"/>
    <row r="44296" hidden="1" x14ac:dyDescent="0.25"/>
    <row r="44297" hidden="1" x14ac:dyDescent="0.25"/>
    <row r="44298" hidden="1" x14ac:dyDescent="0.25"/>
    <row r="44299" hidden="1" x14ac:dyDescent="0.25"/>
    <row r="44300" hidden="1" x14ac:dyDescent="0.25"/>
    <row r="44301" hidden="1" x14ac:dyDescent="0.25"/>
    <row r="44302" hidden="1" x14ac:dyDescent="0.25"/>
    <row r="44303" hidden="1" x14ac:dyDescent="0.25"/>
    <row r="44304" hidden="1" x14ac:dyDescent="0.25"/>
    <row r="44305" hidden="1" x14ac:dyDescent="0.25"/>
    <row r="44306" hidden="1" x14ac:dyDescent="0.25"/>
    <row r="44307" hidden="1" x14ac:dyDescent="0.25"/>
    <row r="44308" hidden="1" x14ac:dyDescent="0.25"/>
    <row r="44309" hidden="1" x14ac:dyDescent="0.25"/>
    <row r="44310" hidden="1" x14ac:dyDescent="0.25"/>
    <row r="44311" hidden="1" x14ac:dyDescent="0.25"/>
    <row r="44312" hidden="1" x14ac:dyDescent="0.25"/>
    <row r="44313" hidden="1" x14ac:dyDescent="0.25"/>
    <row r="44314" hidden="1" x14ac:dyDescent="0.25"/>
    <row r="44315" hidden="1" x14ac:dyDescent="0.25"/>
    <row r="44316" hidden="1" x14ac:dyDescent="0.25"/>
    <row r="44317" hidden="1" x14ac:dyDescent="0.25"/>
    <row r="44318" hidden="1" x14ac:dyDescent="0.25"/>
    <row r="44319" hidden="1" x14ac:dyDescent="0.25"/>
    <row r="44320" hidden="1" x14ac:dyDescent="0.25"/>
    <row r="44321" hidden="1" x14ac:dyDescent="0.25"/>
    <row r="44322" hidden="1" x14ac:dyDescent="0.25"/>
    <row r="44323" hidden="1" x14ac:dyDescent="0.25"/>
    <row r="44324" hidden="1" x14ac:dyDescent="0.25"/>
    <row r="44325" hidden="1" x14ac:dyDescent="0.25"/>
    <row r="44326" hidden="1" x14ac:dyDescent="0.25"/>
    <row r="44327" hidden="1" x14ac:dyDescent="0.25"/>
    <row r="44328" hidden="1" x14ac:dyDescent="0.25"/>
    <row r="44329" hidden="1" x14ac:dyDescent="0.25"/>
    <row r="44330" hidden="1" x14ac:dyDescent="0.25"/>
    <row r="44331" hidden="1" x14ac:dyDescent="0.25"/>
    <row r="44332" hidden="1" x14ac:dyDescent="0.25"/>
    <row r="44333" hidden="1" x14ac:dyDescent="0.25"/>
    <row r="44334" hidden="1" x14ac:dyDescent="0.25"/>
    <row r="44335" hidden="1" x14ac:dyDescent="0.25"/>
    <row r="44336" hidden="1" x14ac:dyDescent="0.25"/>
    <row r="44337" hidden="1" x14ac:dyDescent="0.25"/>
    <row r="44338" hidden="1" x14ac:dyDescent="0.25"/>
    <row r="44339" hidden="1" x14ac:dyDescent="0.25"/>
    <row r="44340" hidden="1" x14ac:dyDescent="0.25"/>
    <row r="44341" hidden="1" x14ac:dyDescent="0.25"/>
    <row r="44342" hidden="1" x14ac:dyDescent="0.25"/>
    <row r="44343" hidden="1" x14ac:dyDescent="0.25"/>
    <row r="44344" hidden="1" x14ac:dyDescent="0.25"/>
    <row r="44345" hidden="1" x14ac:dyDescent="0.25"/>
    <row r="44346" hidden="1" x14ac:dyDescent="0.25"/>
    <row r="44347" hidden="1" x14ac:dyDescent="0.25"/>
    <row r="44348" hidden="1" x14ac:dyDescent="0.25"/>
    <row r="44349" hidden="1" x14ac:dyDescent="0.25"/>
    <row r="44350" hidden="1" x14ac:dyDescent="0.25"/>
    <row r="44351" hidden="1" x14ac:dyDescent="0.25"/>
    <row r="44352" hidden="1" x14ac:dyDescent="0.25"/>
    <row r="44353" hidden="1" x14ac:dyDescent="0.25"/>
    <row r="44354" hidden="1" x14ac:dyDescent="0.25"/>
    <row r="44355" hidden="1" x14ac:dyDescent="0.25"/>
    <row r="44356" hidden="1" x14ac:dyDescent="0.25"/>
    <row r="44357" hidden="1" x14ac:dyDescent="0.25"/>
    <row r="44358" hidden="1" x14ac:dyDescent="0.25"/>
    <row r="44359" hidden="1" x14ac:dyDescent="0.25"/>
    <row r="44360" hidden="1" x14ac:dyDescent="0.25"/>
    <row r="44361" hidden="1" x14ac:dyDescent="0.25"/>
    <row r="44362" hidden="1" x14ac:dyDescent="0.25"/>
    <row r="44363" hidden="1" x14ac:dyDescent="0.25"/>
    <row r="44364" hidden="1" x14ac:dyDescent="0.25"/>
    <row r="44365" hidden="1" x14ac:dyDescent="0.25"/>
    <row r="44366" hidden="1" x14ac:dyDescent="0.25"/>
    <row r="44367" hidden="1" x14ac:dyDescent="0.25"/>
    <row r="44368" hidden="1" x14ac:dyDescent="0.25"/>
    <row r="44369" hidden="1" x14ac:dyDescent="0.25"/>
    <row r="44370" hidden="1" x14ac:dyDescent="0.25"/>
    <row r="44371" hidden="1" x14ac:dyDescent="0.25"/>
    <row r="44372" hidden="1" x14ac:dyDescent="0.25"/>
    <row r="44373" hidden="1" x14ac:dyDescent="0.25"/>
    <row r="44374" hidden="1" x14ac:dyDescent="0.25"/>
    <row r="44375" hidden="1" x14ac:dyDescent="0.25"/>
    <row r="44376" hidden="1" x14ac:dyDescent="0.25"/>
    <row r="44377" hidden="1" x14ac:dyDescent="0.25"/>
    <row r="44378" hidden="1" x14ac:dyDescent="0.25"/>
    <row r="44379" hidden="1" x14ac:dyDescent="0.25"/>
    <row r="44380" hidden="1" x14ac:dyDescent="0.25"/>
    <row r="44381" hidden="1" x14ac:dyDescent="0.25"/>
    <row r="44382" hidden="1" x14ac:dyDescent="0.25"/>
    <row r="44383" hidden="1" x14ac:dyDescent="0.25"/>
    <row r="44384" hidden="1" x14ac:dyDescent="0.25"/>
    <row r="44385" hidden="1" x14ac:dyDescent="0.25"/>
    <row r="44386" hidden="1" x14ac:dyDescent="0.25"/>
    <row r="44387" hidden="1" x14ac:dyDescent="0.25"/>
    <row r="44388" hidden="1" x14ac:dyDescent="0.25"/>
    <row r="44389" hidden="1" x14ac:dyDescent="0.25"/>
    <row r="44390" hidden="1" x14ac:dyDescent="0.25"/>
    <row r="44391" hidden="1" x14ac:dyDescent="0.25"/>
    <row r="44392" hidden="1" x14ac:dyDescent="0.25"/>
    <row r="44393" hidden="1" x14ac:dyDescent="0.25"/>
    <row r="44394" hidden="1" x14ac:dyDescent="0.25"/>
    <row r="44395" hidden="1" x14ac:dyDescent="0.25"/>
    <row r="44396" hidden="1" x14ac:dyDescent="0.25"/>
    <row r="44397" hidden="1" x14ac:dyDescent="0.25"/>
    <row r="44398" hidden="1" x14ac:dyDescent="0.25"/>
    <row r="44399" hidden="1" x14ac:dyDescent="0.25"/>
    <row r="44400" hidden="1" x14ac:dyDescent="0.25"/>
    <row r="44401" hidden="1" x14ac:dyDescent="0.25"/>
    <row r="44402" hidden="1" x14ac:dyDescent="0.25"/>
    <row r="44403" hidden="1" x14ac:dyDescent="0.25"/>
    <row r="44404" hidden="1" x14ac:dyDescent="0.25"/>
    <row r="44405" hidden="1" x14ac:dyDescent="0.25"/>
    <row r="44406" hidden="1" x14ac:dyDescent="0.25"/>
    <row r="44407" hidden="1" x14ac:dyDescent="0.25"/>
    <row r="44408" hidden="1" x14ac:dyDescent="0.25"/>
    <row r="44409" hidden="1" x14ac:dyDescent="0.25"/>
    <row r="44410" hidden="1" x14ac:dyDescent="0.25"/>
    <row r="44411" hidden="1" x14ac:dyDescent="0.25"/>
    <row r="44412" hidden="1" x14ac:dyDescent="0.25"/>
    <row r="44413" hidden="1" x14ac:dyDescent="0.25"/>
    <row r="44414" hidden="1" x14ac:dyDescent="0.25"/>
    <row r="44415" hidden="1" x14ac:dyDescent="0.25"/>
    <row r="44416" hidden="1" x14ac:dyDescent="0.25"/>
    <row r="44417" hidden="1" x14ac:dyDescent="0.25"/>
    <row r="44418" hidden="1" x14ac:dyDescent="0.25"/>
    <row r="44419" hidden="1" x14ac:dyDescent="0.25"/>
    <row r="44420" hidden="1" x14ac:dyDescent="0.25"/>
    <row r="44421" hidden="1" x14ac:dyDescent="0.25"/>
    <row r="44422" hidden="1" x14ac:dyDescent="0.25"/>
    <row r="44423" hidden="1" x14ac:dyDescent="0.25"/>
    <row r="44424" hidden="1" x14ac:dyDescent="0.25"/>
    <row r="44425" hidden="1" x14ac:dyDescent="0.25"/>
    <row r="44426" hidden="1" x14ac:dyDescent="0.25"/>
    <row r="44427" hidden="1" x14ac:dyDescent="0.25"/>
    <row r="44428" hidden="1" x14ac:dyDescent="0.25"/>
    <row r="44429" hidden="1" x14ac:dyDescent="0.25"/>
    <row r="44430" hidden="1" x14ac:dyDescent="0.25"/>
    <row r="44431" hidden="1" x14ac:dyDescent="0.25"/>
    <row r="44432" hidden="1" x14ac:dyDescent="0.25"/>
    <row r="44433" hidden="1" x14ac:dyDescent="0.25"/>
    <row r="44434" hidden="1" x14ac:dyDescent="0.25"/>
    <row r="44435" hidden="1" x14ac:dyDescent="0.25"/>
    <row r="44436" hidden="1" x14ac:dyDescent="0.25"/>
    <row r="44437" hidden="1" x14ac:dyDescent="0.25"/>
    <row r="44438" hidden="1" x14ac:dyDescent="0.25"/>
    <row r="44439" hidden="1" x14ac:dyDescent="0.25"/>
    <row r="44440" hidden="1" x14ac:dyDescent="0.25"/>
    <row r="44441" hidden="1" x14ac:dyDescent="0.25"/>
    <row r="44442" hidden="1" x14ac:dyDescent="0.25"/>
    <row r="44443" hidden="1" x14ac:dyDescent="0.25"/>
    <row r="44444" hidden="1" x14ac:dyDescent="0.25"/>
    <row r="44445" hidden="1" x14ac:dyDescent="0.25"/>
    <row r="44446" hidden="1" x14ac:dyDescent="0.25"/>
    <row r="44447" hidden="1" x14ac:dyDescent="0.25"/>
    <row r="44448" hidden="1" x14ac:dyDescent="0.25"/>
    <row r="44449" hidden="1" x14ac:dyDescent="0.25"/>
    <row r="44450" hidden="1" x14ac:dyDescent="0.25"/>
    <row r="44451" hidden="1" x14ac:dyDescent="0.25"/>
    <row r="44452" hidden="1" x14ac:dyDescent="0.25"/>
    <row r="44453" hidden="1" x14ac:dyDescent="0.25"/>
    <row r="44454" hidden="1" x14ac:dyDescent="0.25"/>
    <row r="44455" hidden="1" x14ac:dyDescent="0.25"/>
    <row r="44456" hidden="1" x14ac:dyDescent="0.25"/>
    <row r="44457" hidden="1" x14ac:dyDescent="0.25"/>
    <row r="44458" hidden="1" x14ac:dyDescent="0.25"/>
    <row r="44459" hidden="1" x14ac:dyDescent="0.25"/>
    <row r="44460" hidden="1" x14ac:dyDescent="0.25"/>
    <row r="44461" hidden="1" x14ac:dyDescent="0.25"/>
    <row r="44462" hidden="1" x14ac:dyDescent="0.25"/>
    <row r="44463" hidden="1" x14ac:dyDescent="0.25"/>
    <row r="44464" hidden="1" x14ac:dyDescent="0.25"/>
    <row r="44465" hidden="1" x14ac:dyDescent="0.25"/>
    <row r="44466" hidden="1" x14ac:dyDescent="0.25"/>
    <row r="44467" hidden="1" x14ac:dyDescent="0.25"/>
    <row r="44468" hidden="1" x14ac:dyDescent="0.25"/>
    <row r="44469" hidden="1" x14ac:dyDescent="0.25"/>
    <row r="44470" hidden="1" x14ac:dyDescent="0.25"/>
    <row r="44471" hidden="1" x14ac:dyDescent="0.25"/>
    <row r="44472" hidden="1" x14ac:dyDescent="0.25"/>
    <row r="44473" hidden="1" x14ac:dyDescent="0.25"/>
    <row r="44474" hidden="1" x14ac:dyDescent="0.25"/>
    <row r="44475" hidden="1" x14ac:dyDescent="0.25"/>
    <row r="44476" hidden="1" x14ac:dyDescent="0.25"/>
    <row r="44477" hidden="1" x14ac:dyDescent="0.25"/>
    <row r="44478" hidden="1" x14ac:dyDescent="0.25"/>
    <row r="44479" hidden="1" x14ac:dyDescent="0.25"/>
    <row r="44480" hidden="1" x14ac:dyDescent="0.25"/>
    <row r="44481" hidden="1" x14ac:dyDescent="0.25"/>
    <row r="44482" hidden="1" x14ac:dyDescent="0.25"/>
    <row r="44483" hidden="1" x14ac:dyDescent="0.25"/>
    <row r="44484" hidden="1" x14ac:dyDescent="0.25"/>
    <row r="44485" hidden="1" x14ac:dyDescent="0.25"/>
    <row r="44486" hidden="1" x14ac:dyDescent="0.25"/>
    <row r="44487" hidden="1" x14ac:dyDescent="0.25"/>
    <row r="44488" hidden="1" x14ac:dyDescent="0.25"/>
    <row r="44489" hidden="1" x14ac:dyDescent="0.25"/>
    <row r="44490" hidden="1" x14ac:dyDescent="0.25"/>
    <row r="44491" hidden="1" x14ac:dyDescent="0.25"/>
    <row r="44492" hidden="1" x14ac:dyDescent="0.25"/>
    <row r="44493" hidden="1" x14ac:dyDescent="0.25"/>
    <row r="44494" hidden="1" x14ac:dyDescent="0.25"/>
    <row r="44495" hidden="1" x14ac:dyDescent="0.25"/>
    <row r="44496" hidden="1" x14ac:dyDescent="0.25"/>
    <row r="44497" hidden="1" x14ac:dyDescent="0.25"/>
    <row r="44498" hidden="1" x14ac:dyDescent="0.25"/>
    <row r="44499" hidden="1" x14ac:dyDescent="0.25"/>
    <row r="44500" hidden="1" x14ac:dyDescent="0.25"/>
    <row r="44501" hidden="1" x14ac:dyDescent="0.25"/>
    <row r="44502" hidden="1" x14ac:dyDescent="0.25"/>
    <row r="44503" hidden="1" x14ac:dyDescent="0.25"/>
    <row r="44504" hidden="1" x14ac:dyDescent="0.25"/>
    <row r="44505" hidden="1" x14ac:dyDescent="0.25"/>
    <row r="44506" hidden="1" x14ac:dyDescent="0.25"/>
    <row r="44507" hidden="1" x14ac:dyDescent="0.25"/>
    <row r="44508" hidden="1" x14ac:dyDescent="0.25"/>
    <row r="44509" hidden="1" x14ac:dyDescent="0.25"/>
    <row r="44510" hidden="1" x14ac:dyDescent="0.25"/>
    <row r="44511" hidden="1" x14ac:dyDescent="0.25"/>
    <row r="44512" hidden="1" x14ac:dyDescent="0.25"/>
    <row r="44513" hidden="1" x14ac:dyDescent="0.25"/>
    <row r="44514" hidden="1" x14ac:dyDescent="0.25"/>
    <row r="44515" hidden="1" x14ac:dyDescent="0.25"/>
    <row r="44516" hidden="1" x14ac:dyDescent="0.25"/>
    <row r="44517" hidden="1" x14ac:dyDescent="0.25"/>
    <row r="44518" hidden="1" x14ac:dyDescent="0.25"/>
    <row r="44519" hidden="1" x14ac:dyDescent="0.25"/>
    <row r="44520" hidden="1" x14ac:dyDescent="0.25"/>
    <row r="44521" hidden="1" x14ac:dyDescent="0.25"/>
    <row r="44522" hidden="1" x14ac:dyDescent="0.25"/>
    <row r="44523" hidden="1" x14ac:dyDescent="0.25"/>
    <row r="44524" hidden="1" x14ac:dyDescent="0.25"/>
    <row r="44525" hidden="1" x14ac:dyDescent="0.25"/>
    <row r="44526" hidden="1" x14ac:dyDescent="0.25"/>
    <row r="44527" hidden="1" x14ac:dyDescent="0.25"/>
    <row r="44528" hidden="1" x14ac:dyDescent="0.25"/>
    <row r="44529" hidden="1" x14ac:dyDescent="0.25"/>
    <row r="44530" hidden="1" x14ac:dyDescent="0.25"/>
    <row r="44531" hidden="1" x14ac:dyDescent="0.25"/>
    <row r="44532" hidden="1" x14ac:dyDescent="0.25"/>
    <row r="44533" hidden="1" x14ac:dyDescent="0.25"/>
    <row r="44534" hidden="1" x14ac:dyDescent="0.25"/>
    <row r="44535" hidden="1" x14ac:dyDescent="0.25"/>
    <row r="44536" hidden="1" x14ac:dyDescent="0.25"/>
    <row r="44537" hidden="1" x14ac:dyDescent="0.25"/>
    <row r="44538" hidden="1" x14ac:dyDescent="0.25"/>
    <row r="44539" hidden="1" x14ac:dyDescent="0.25"/>
    <row r="44540" hidden="1" x14ac:dyDescent="0.25"/>
    <row r="44541" hidden="1" x14ac:dyDescent="0.25"/>
    <row r="44542" hidden="1" x14ac:dyDescent="0.25"/>
    <row r="44543" hidden="1" x14ac:dyDescent="0.25"/>
    <row r="44544" hidden="1" x14ac:dyDescent="0.25"/>
    <row r="44545" hidden="1" x14ac:dyDescent="0.25"/>
    <row r="44546" hidden="1" x14ac:dyDescent="0.25"/>
    <row r="44547" hidden="1" x14ac:dyDescent="0.25"/>
    <row r="44548" hidden="1" x14ac:dyDescent="0.25"/>
    <row r="44549" hidden="1" x14ac:dyDescent="0.25"/>
    <row r="44550" hidden="1" x14ac:dyDescent="0.25"/>
    <row r="44551" hidden="1" x14ac:dyDescent="0.25"/>
    <row r="44552" hidden="1" x14ac:dyDescent="0.25"/>
    <row r="44553" hidden="1" x14ac:dyDescent="0.25"/>
    <row r="44554" hidden="1" x14ac:dyDescent="0.25"/>
    <row r="44555" hidden="1" x14ac:dyDescent="0.25"/>
    <row r="44556" hidden="1" x14ac:dyDescent="0.25"/>
    <row r="44557" hidden="1" x14ac:dyDescent="0.25"/>
    <row r="44558" hidden="1" x14ac:dyDescent="0.25"/>
    <row r="44559" hidden="1" x14ac:dyDescent="0.25"/>
    <row r="44560" hidden="1" x14ac:dyDescent="0.25"/>
    <row r="44561" hidden="1" x14ac:dyDescent="0.25"/>
    <row r="44562" hidden="1" x14ac:dyDescent="0.25"/>
    <row r="44563" hidden="1" x14ac:dyDescent="0.25"/>
    <row r="44564" hidden="1" x14ac:dyDescent="0.25"/>
    <row r="44565" hidden="1" x14ac:dyDescent="0.25"/>
    <row r="44566" hidden="1" x14ac:dyDescent="0.25"/>
    <row r="44567" hidden="1" x14ac:dyDescent="0.25"/>
    <row r="44568" hidden="1" x14ac:dyDescent="0.25"/>
    <row r="44569" hidden="1" x14ac:dyDescent="0.25"/>
    <row r="44570" hidden="1" x14ac:dyDescent="0.25"/>
    <row r="44571" hidden="1" x14ac:dyDescent="0.25"/>
    <row r="44572" hidden="1" x14ac:dyDescent="0.25"/>
    <row r="44573" hidden="1" x14ac:dyDescent="0.25"/>
    <row r="44574" hidden="1" x14ac:dyDescent="0.25"/>
    <row r="44575" hidden="1" x14ac:dyDescent="0.25"/>
    <row r="44576" hidden="1" x14ac:dyDescent="0.25"/>
    <row r="44577" hidden="1" x14ac:dyDescent="0.25"/>
    <row r="44578" hidden="1" x14ac:dyDescent="0.25"/>
    <row r="44579" hidden="1" x14ac:dyDescent="0.25"/>
    <row r="44580" hidden="1" x14ac:dyDescent="0.25"/>
    <row r="44581" hidden="1" x14ac:dyDescent="0.25"/>
    <row r="44582" hidden="1" x14ac:dyDescent="0.25"/>
    <row r="44583" hidden="1" x14ac:dyDescent="0.25"/>
    <row r="44584" hidden="1" x14ac:dyDescent="0.25"/>
    <row r="44585" hidden="1" x14ac:dyDescent="0.25"/>
    <row r="44586" hidden="1" x14ac:dyDescent="0.25"/>
    <row r="44587" hidden="1" x14ac:dyDescent="0.25"/>
    <row r="44588" hidden="1" x14ac:dyDescent="0.25"/>
    <row r="44589" hidden="1" x14ac:dyDescent="0.25"/>
    <row r="44590" hidden="1" x14ac:dyDescent="0.25"/>
    <row r="44591" hidden="1" x14ac:dyDescent="0.25"/>
    <row r="44592" hidden="1" x14ac:dyDescent="0.25"/>
    <row r="44593" hidden="1" x14ac:dyDescent="0.25"/>
    <row r="44594" hidden="1" x14ac:dyDescent="0.25"/>
    <row r="44595" hidden="1" x14ac:dyDescent="0.25"/>
    <row r="44596" hidden="1" x14ac:dyDescent="0.25"/>
    <row r="44597" hidden="1" x14ac:dyDescent="0.25"/>
    <row r="44598" hidden="1" x14ac:dyDescent="0.25"/>
    <row r="44599" hidden="1" x14ac:dyDescent="0.25"/>
    <row r="44600" hidden="1" x14ac:dyDescent="0.25"/>
    <row r="44601" hidden="1" x14ac:dyDescent="0.25"/>
    <row r="44602" hidden="1" x14ac:dyDescent="0.25"/>
    <row r="44603" hidden="1" x14ac:dyDescent="0.25"/>
    <row r="44604" hidden="1" x14ac:dyDescent="0.25"/>
    <row r="44605" hidden="1" x14ac:dyDescent="0.25"/>
    <row r="44606" hidden="1" x14ac:dyDescent="0.25"/>
    <row r="44607" hidden="1" x14ac:dyDescent="0.25"/>
    <row r="44608" hidden="1" x14ac:dyDescent="0.25"/>
    <row r="44609" hidden="1" x14ac:dyDescent="0.25"/>
    <row r="44610" hidden="1" x14ac:dyDescent="0.25"/>
    <row r="44611" hidden="1" x14ac:dyDescent="0.25"/>
    <row r="44612" hidden="1" x14ac:dyDescent="0.25"/>
    <row r="44613" hidden="1" x14ac:dyDescent="0.25"/>
    <row r="44614" hidden="1" x14ac:dyDescent="0.25"/>
    <row r="44615" hidden="1" x14ac:dyDescent="0.25"/>
    <row r="44616" hidden="1" x14ac:dyDescent="0.25"/>
    <row r="44617" hidden="1" x14ac:dyDescent="0.25"/>
    <row r="44618" hidden="1" x14ac:dyDescent="0.25"/>
    <row r="44619" hidden="1" x14ac:dyDescent="0.25"/>
    <row r="44620" hidden="1" x14ac:dyDescent="0.25"/>
    <row r="44621" hidden="1" x14ac:dyDescent="0.25"/>
    <row r="44622" hidden="1" x14ac:dyDescent="0.25"/>
    <row r="44623" hidden="1" x14ac:dyDescent="0.25"/>
    <row r="44624" hidden="1" x14ac:dyDescent="0.25"/>
    <row r="44625" hidden="1" x14ac:dyDescent="0.25"/>
    <row r="44626" hidden="1" x14ac:dyDescent="0.25"/>
    <row r="44627" hidden="1" x14ac:dyDescent="0.25"/>
    <row r="44628" hidden="1" x14ac:dyDescent="0.25"/>
    <row r="44629" hidden="1" x14ac:dyDescent="0.25"/>
    <row r="44630" hidden="1" x14ac:dyDescent="0.25"/>
    <row r="44631" hidden="1" x14ac:dyDescent="0.25"/>
    <row r="44632" hidden="1" x14ac:dyDescent="0.25"/>
    <row r="44633" hidden="1" x14ac:dyDescent="0.25"/>
    <row r="44634" hidden="1" x14ac:dyDescent="0.25"/>
    <row r="44635" hidden="1" x14ac:dyDescent="0.25"/>
    <row r="44636" hidden="1" x14ac:dyDescent="0.25"/>
    <row r="44637" hidden="1" x14ac:dyDescent="0.25"/>
    <row r="44638" hidden="1" x14ac:dyDescent="0.25"/>
    <row r="44639" hidden="1" x14ac:dyDescent="0.25"/>
    <row r="44640" hidden="1" x14ac:dyDescent="0.25"/>
    <row r="44641" hidden="1" x14ac:dyDescent="0.25"/>
    <row r="44642" hidden="1" x14ac:dyDescent="0.25"/>
    <row r="44643" hidden="1" x14ac:dyDescent="0.25"/>
    <row r="44644" hidden="1" x14ac:dyDescent="0.25"/>
    <row r="44645" hidden="1" x14ac:dyDescent="0.25"/>
    <row r="44646" hidden="1" x14ac:dyDescent="0.25"/>
    <row r="44647" hidden="1" x14ac:dyDescent="0.25"/>
    <row r="44648" hidden="1" x14ac:dyDescent="0.25"/>
    <row r="44649" hidden="1" x14ac:dyDescent="0.25"/>
    <row r="44650" hidden="1" x14ac:dyDescent="0.25"/>
    <row r="44651" hidden="1" x14ac:dyDescent="0.25"/>
    <row r="44652" hidden="1" x14ac:dyDescent="0.25"/>
    <row r="44653" hidden="1" x14ac:dyDescent="0.25"/>
    <row r="44654" hidden="1" x14ac:dyDescent="0.25"/>
    <row r="44655" hidden="1" x14ac:dyDescent="0.25"/>
    <row r="44656" hidden="1" x14ac:dyDescent="0.25"/>
    <row r="44657" hidden="1" x14ac:dyDescent="0.25"/>
    <row r="44658" hidden="1" x14ac:dyDescent="0.25"/>
    <row r="44659" hidden="1" x14ac:dyDescent="0.25"/>
    <row r="44660" hidden="1" x14ac:dyDescent="0.25"/>
    <row r="44661" hidden="1" x14ac:dyDescent="0.25"/>
    <row r="44662" hidden="1" x14ac:dyDescent="0.25"/>
    <row r="44663" hidden="1" x14ac:dyDescent="0.25"/>
    <row r="44664" hidden="1" x14ac:dyDescent="0.25"/>
    <row r="44665" hidden="1" x14ac:dyDescent="0.25"/>
    <row r="44666" hidden="1" x14ac:dyDescent="0.25"/>
    <row r="44667" hidden="1" x14ac:dyDescent="0.25"/>
    <row r="44668" hidden="1" x14ac:dyDescent="0.25"/>
    <row r="44669" hidden="1" x14ac:dyDescent="0.25"/>
    <row r="44670" hidden="1" x14ac:dyDescent="0.25"/>
    <row r="44671" hidden="1" x14ac:dyDescent="0.25"/>
    <row r="44672" hidden="1" x14ac:dyDescent="0.25"/>
    <row r="44673" hidden="1" x14ac:dyDescent="0.25"/>
    <row r="44674" hidden="1" x14ac:dyDescent="0.25"/>
    <row r="44675" hidden="1" x14ac:dyDescent="0.25"/>
    <row r="44676" hidden="1" x14ac:dyDescent="0.25"/>
    <row r="44677" hidden="1" x14ac:dyDescent="0.25"/>
    <row r="44678" hidden="1" x14ac:dyDescent="0.25"/>
    <row r="44679" hidden="1" x14ac:dyDescent="0.25"/>
    <row r="44680" hidden="1" x14ac:dyDescent="0.25"/>
    <row r="44681" hidden="1" x14ac:dyDescent="0.25"/>
    <row r="44682" hidden="1" x14ac:dyDescent="0.25"/>
    <row r="44683" hidden="1" x14ac:dyDescent="0.25"/>
    <row r="44684" hidden="1" x14ac:dyDescent="0.25"/>
    <row r="44685" hidden="1" x14ac:dyDescent="0.25"/>
    <row r="44686" hidden="1" x14ac:dyDescent="0.25"/>
    <row r="44687" hidden="1" x14ac:dyDescent="0.25"/>
    <row r="44688" hidden="1" x14ac:dyDescent="0.25"/>
    <row r="44689" hidden="1" x14ac:dyDescent="0.25"/>
    <row r="44690" hidden="1" x14ac:dyDescent="0.25"/>
    <row r="44691" hidden="1" x14ac:dyDescent="0.25"/>
    <row r="44692" hidden="1" x14ac:dyDescent="0.25"/>
    <row r="44693" hidden="1" x14ac:dyDescent="0.25"/>
    <row r="44694" hidden="1" x14ac:dyDescent="0.25"/>
    <row r="44695" hidden="1" x14ac:dyDescent="0.25"/>
    <row r="44696" hidden="1" x14ac:dyDescent="0.25"/>
    <row r="44697" hidden="1" x14ac:dyDescent="0.25"/>
    <row r="44698" hidden="1" x14ac:dyDescent="0.25"/>
    <row r="44699" hidden="1" x14ac:dyDescent="0.25"/>
    <row r="44700" hidden="1" x14ac:dyDescent="0.25"/>
    <row r="44701" hidden="1" x14ac:dyDescent="0.25"/>
    <row r="44702" hidden="1" x14ac:dyDescent="0.25"/>
    <row r="44703" hidden="1" x14ac:dyDescent="0.25"/>
    <row r="44704" hidden="1" x14ac:dyDescent="0.25"/>
    <row r="44705" hidden="1" x14ac:dyDescent="0.25"/>
    <row r="44706" hidden="1" x14ac:dyDescent="0.25"/>
    <row r="44707" hidden="1" x14ac:dyDescent="0.25"/>
    <row r="44708" hidden="1" x14ac:dyDescent="0.25"/>
    <row r="44709" hidden="1" x14ac:dyDescent="0.25"/>
    <row r="44710" hidden="1" x14ac:dyDescent="0.25"/>
    <row r="44711" hidden="1" x14ac:dyDescent="0.25"/>
    <row r="44712" hidden="1" x14ac:dyDescent="0.25"/>
    <row r="44713" hidden="1" x14ac:dyDescent="0.25"/>
    <row r="44714" hidden="1" x14ac:dyDescent="0.25"/>
    <row r="44715" hidden="1" x14ac:dyDescent="0.25"/>
    <row r="44716" hidden="1" x14ac:dyDescent="0.25"/>
    <row r="44717" hidden="1" x14ac:dyDescent="0.25"/>
    <row r="44718" hidden="1" x14ac:dyDescent="0.25"/>
    <row r="44719" hidden="1" x14ac:dyDescent="0.25"/>
    <row r="44720" hidden="1" x14ac:dyDescent="0.25"/>
    <row r="44721" hidden="1" x14ac:dyDescent="0.25"/>
    <row r="44722" hidden="1" x14ac:dyDescent="0.25"/>
    <row r="44723" hidden="1" x14ac:dyDescent="0.25"/>
    <row r="44724" hidden="1" x14ac:dyDescent="0.25"/>
    <row r="44725" hidden="1" x14ac:dyDescent="0.25"/>
    <row r="44726" hidden="1" x14ac:dyDescent="0.25"/>
    <row r="44727" hidden="1" x14ac:dyDescent="0.25"/>
    <row r="44728" hidden="1" x14ac:dyDescent="0.25"/>
    <row r="44729" hidden="1" x14ac:dyDescent="0.25"/>
    <row r="44730" hidden="1" x14ac:dyDescent="0.25"/>
    <row r="44731" hidden="1" x14ac:dyDescent="0.25"/>
    <row r="44732" hidden="1" x14ac:dyDescent="0.25"/>
    <row r="44733" hidden="1" x14ac:dyDescent="0.25"/>
    <row r="44734" hidden="1" x14ac:dyDescent="0.25"/>
    <row r="44735" hidden="1" x14ac:dyDescent="0.25"/>
    <row r="44736" hidden="1" x14ac:dyDescent="0.25"/>
    <row r="44737" hidden="1" x14ac:dyDescent="0.25"/>
    <row r="44738" hidden="1" x14ac:dyDescent="0.25"/>
    <row r="44739" hidden="1" x14ac:dyDescent="0.25"/>
    <row r="44740" hidden="1" x14ac:dyDescent="0.25"/>
    <row r="44741" hidden="1" x14ac:dyDescent="0.25"/>
    <row r="44742" hidden="1" x14ac:dyDescent="0.25"/>
    <row r="44743" hidden="1" x14ac:dyDescent="0.25"/>
    <row r="44744" hidden="1" x14ac:dyDescent="0.25"/>
    <row r="44745" hidden="1" x14ac:dyDescent="0.25"/>
    <row r="44746" hidden="1" x14ac:dyDescent="0.25"/>
    <row r="44747" hidden="1" x14ac:dyDescent="0.25"/>
    <row r="44748" hidden="1" x14ac:dyDescent="0.25"/>
    <row r="44749" hidden="1" x14ac:dyDescent="0.25"/>
    <row r="44750" hidden="1" x14ac:dyDescent="0.25"/>
    <row r="44751" hidden="1" x14ac:dyDescent="0.25"/>
    <row r="44752" hidden="1" x14ac:dyDescent="0.25"/>
    <row r="44753" hidden="1" x14ac:dyDescent="0.25"/>
    <row r="44754" hidden="1" x14ac:dyDescent="0.25"/>
    <row r="44755" hidden="1" x14ac:dyDescent="0.25"/>
    <row r="44756" hidden="1" x14ac:dyDescent="0.25"/>
    <row r="44757" hidden="1" x14ac:dyDescent="0.25"/>
    <row r="44758" hidden="1" x14ac:dyDescent="0.25"/>
    <row r="44759" hidden="1" x14ac:dyDescent="0.25"/>
    <row r="44760" hidden="1" x14ac:dyDescent="0.25"/>
    <row r="44761" hidden="1" x14ac:dyDescent="0.25"/>
    <row r="44762" hidden="1" x14ac:dyDescent="0.25"/>
    <row r="44763" hidden="1" x14ac:dyDescent="0.25"/>
    <row r="44764" hidden="1" x14ac:dyDescent="0.25"/>
    <row r="44765" hidden="1" x14ac:dyDescent="0.25"/>
    <row r="44766" hidden="1" x14ac:dyDescent="0.25"/>
    <row r="44767" hidden="1" x14ac:dyDescent="0.25"/>
    <row r="44768" hidden="1" x14ac:dyDescent="0.25"/>
    <row r="44769" hidden="1" x14ac:dyDescent="0.25"/>
    <row r="44770" hidden="1" x14ac:dyDescent="0.25"/>
    <row r="44771" hidden="1" x14ac:dyDescent="0.25"/>
    <row r="44772" hidden="1" x14ac:dyDescent="0.25"/>
    <row r="44773" hidden="1" x14ac:dyDescent="0.25"/>
    <row r="44774" hidden="1" x14ac:dyDescent="0.25"/>
    <row r="44775" hidden="1" x14ac:dyDescent="0.25"/>
    <row r="44776" hidden="1" x14ac:dyDescent="0.25"/>
    <row r="44777" hidden="1" x14ac:dyDescent="0.25"/>
    <row r="44778" hidden="1" x14ac:dyDescent="0.25"/>
    <row r="44779" hidden="1" x14ac:dyDescent="0.25"/>
    <row r="44780" hidden="1" x14ac:dyDescent="0.25"/>
    <row r="44781" hidden="1" x14ac:dyDescent="0.25"/>
    <row r="44782" hidden="1" x14ac:dyDescent="0.25"/>
    <row r="44783" hidden="1" x14ac:dyDescent="0.25"/>
    <row r="44784" hidden="1" x14ac:dyDescent="0.25"/>
    <row r="44785" hidden="1" x14ac:dyDescent="0.25"/>
    <row r="44786" hidden="1" x14ac:dyDescent="0.25"/>
    <row r="44787" hidden="1" x14ac:dyDescent="0.25"/>
    <row r="44788" hidden="1" x14ac:dyDescent="0.25"/>
    <row r="44789" hidden="1" x14ac:dyDescent="0.25"/>
    <row r="44790" hidden="1" x14ac:dyDescent="0.25"/>
    <row r="44791" hidden="1" x14ac:dyDescent="0.25"/>
    <row r="44792" hidden="1" x14ac:dyDescent="0.25"/>
    <row r="44793" hidden="1" x14ac:dyDescent="0.25"/>
    <row r="44794" hidden="1" x14ac:dyDescent="0.25"/>
    <row r="44795" hidden="1" x14ac:dyDescent="0.25"/>
    <row r="44796" hidden="1" x14ac:dyDescent="0.25"/>
    <row r="44797" hidden="1" x14ac:dyDescent="0.25"/>
    <row r="44798" hidden="1" x14ac:dyDescent="0.25"/>
    <row r="44799" hidden="1" x14ac:dyDescent="0.25"/>
    <row r="44800" hidden="1" x14ac:dyDescent="0.25"/>
    <row r="44801" hidden="1" x14ac:dyDescent="0.25"/>
    <row r="44802" hidden="1" x14ac:dyDescent="0.25"/>
    <row r="44803" hidden="1" x14ac:dyDescent="0.25"/>
    <row r="44804" hidden="1" x14ac:dyDescent="0.25"/>
    <row r="44805" hidden="1" x14ac:dyDescent="0.25"/>
    <row r="44806" hidden="1" x14ac:dyDescent="0.25"/>
    <row r="44807" hidden="1" x14ac:dyDescent="0.25"/>
    <row r="44808" hidden="1" x14ac:dyDescent="0.25"/>
    <row r="44809" hidden="1" x14ac:dyDescent="0.25"/>
    <row r="44810" hidden="1" x14ac:dyDescent="0.25"/>
    <row r="44811" hidden="1" x14ac:dyDescent="0.25"/>
    <row r="44812" hidden="1" x14ac:dyDescent="0.25"/>
    <row r="44813" hidden="1" x14ac:dyDescent="0.25"/>
    <row r="44814" hidden="1" x14ac:dyDescent="0.25"/>
    <row r="44815" hidden="1" x14ac:dyDescent="0.25"/>
    <row r="44816" hidden="1" x14ac:dyDescent="0.25"/>
    <row r="44817" hidden="1" x14ac:dyDescent="0.25"/>
    <row r="44818" hidden="1" x14ac:dyDescent="0.25"/>
    <row r="44819" hidden="1" x14ac:dyDescent="0.25"/>
    <row r="44820" hidden="1" x14ac:dyDescent="0.25"/>
    <row r="44821" hidden="1" x14ac:dyDescent="0.25"/>
    <row r="44822" hidden="1" x14ac:dyDescent="0.25"/>
    <row r="44823" hidden="1" x14ac:dyDescent="0.25"/>
    <row r="44824" hidden="1" x14ac:dyDescent="0.25"/>
    <row r="44825" hidden="1" x14ac:dyDescent="0.25"/>
    <row r="44826" hidden="1" x14ac:dyDescent="0.25"/>
    <row r="44827" hidden="1" x14ac:dyDescent="0.25"/>
    <row r="44828" hidden="1" x14ac:dyDescent="0.25"/>
    <row r="44829" hidden="1" x14ac:dyDescent="0.25"/>
    <row r="44830" hidden="1" x14ac:dyDescent="0.25"/>
    <row r="44831" ht="30" hidden="1" customHeight="1" x14ac:dyDescent="0.25"/>
    <row r="44832" hidden="1" x14ac:dyDescent="0.25"/>
    <row r="44833" hidden="1" x14ac:dyDescent="0.25"/>
    <row r="44834" hidden="1" x14ac:dyDescent="0.25"/>
    <row r="44835" hidden="1" x14ac:dyDescent="0.25"/>
    <row r="44836" hidden="1" x14ac:dyDescent="0.25"/>
    <row r="44837" hidden="1" x14ac:dyDescent="0.25"/>
    <row r="44838" hidden="1" x14ac:dyDescent="0.25"/>
    <row r="44839" hidden="1" x14ac:dyDescent="0.25"/>
    <row r="44840" hidden="1" x14ac:dyDescent="0.25"/>
    <row r="44841" hidden="1" x14ac:dyDescent="0.25"/>
    <row r="44842" hidden="1" x14ac:dyDescent="0.25"/>
    <row r="44843" hidden="1" x14ac:dyDescent="0.25"/>
    <row r="44844" hidden="1" x14ac:dyDescent="0.25"/>
    <row r="44845" hidden="1" x14ac:dyDescent="0.25"/>
    <row r="44846" hidden="1" x14ac:dyDescent="0.25"/>
    <row r="44847" hidden="1" x14ac:dyDescent="0.25"/>
    <row r="44848" hidden="1" x14ac:dyDescent="0.25"/>
    <row r="44849" hidden="1" x14ac:dyDescent="0.25"/>
    <row r="44850" hidden="1" x14ac:dyDescent="0.25"/>
    <row r="44851" hidden="1" x14ac:dyDescent="0.25"/>
    <row r="44852" hidden="1" x14ac:dyDescent="0.25"/>
    <row r="44853" hidden="1" x14ac:dyDescent="0.25"/>
    <row r="44854" hidden="1" x14ac:dyDescent="0.25"/>
    <row r="44855" hidden="1" x14ac:dyDescent="0.25"/>
    <row r="44856" hidden="1" x14ac:dyDescent="0.25"/>
    <row r="44857" hidden="1" x14ac:dyDescent="0.25"/>
    <row r="44858" hidden="1" x14ac:dyDescent="0.25"/>
    <row r="44859" hidden="1" x14ac:dyDescent="0.25"/>
    <row r="44860" hidden="1" x14ac:dyDescent="0.25"/>
    <row r="44861" hidden="1" x14ac:dyDescent="0.25"/>
    <row r="44862" hidden="1" x14ac:dyDescent="0.25"/>
    <row r="44863" hidden="1" x14ac:dyDescent="0.25"/>
    <row r="44864" hidden="1" x14ac:dyDescent="0.25"/>
    <row r="44865" hidden="1" x14ac:dyDescent="0.25"/>
    <row r="44866" hidden="1" x14ac:dyDescent="0.25"/>
    <row r="44867" hidden="1" x14ac:dyDescent="0.25"/>
    <row r="44868" hidden="1" x14ac:dyDescent="0.25"/>
    <row r="44869" hidden="1" x14ac:dyDescent="0.25"/>
    <row r="44870" hidden="1" x14ac:dyDescent="0.25"/>
    <row r="44871" hidden="1" x14ac:dyDescent="0.25"/>
    <row r="44872" hidden="1" x14ac:dyDescent="0.25"/>
    <row r="44873" hidden="1" x14ac:dyDescent="0.25"/>
    <row r="44874" hidden="1" x14ac:dyDescent="0.25"/>
    <row r="44875" hidden="1" x14ac:dyDescent="0.25"/>
    <row r="44876" hidden="1" x14ac:dyDescent="0.25"/>
    <row r="44877" hidden="1" x14ac:dyDescent="0.25"/>
    <row r="44878" hidden="1" x14ac:dyDescent="0.25"/>
    <row r="44879" hidden="1" x14ac:dyDescent="0.25"/>
    <row r="44880" hidden="1" x14ac:dyDescent="0.25"/>
    <row r="44881" hidden="1" x14ac:dyDescent="0.25"/>
    <row r="44882" hidden="1" x14ac:dyDescent="0.25"/>
    <row r="44883" hidden="1" x14ac:dyDescent="0.25"/>
    <row r="44884" hidden="1" x14ac:dyDescent="0.25"/>
    <row r="44885" hidden="1" x14ac:dyDescent="0.25"/>
    <row r="44886" hidden="1" x14ac:dyDescent="0.25"/>
    <row r="44887" hidden="1" x14ac:dyDescent="0.25"/>
    <row r="44888" hidden="1" x14ac:dyDescent="0.25"/>
    <row r="44889" hidden="1" x14ac:dyDescent="0.25"/>
    <row r="44890" hidden="1" x14ac:dyDescent="0.25"/>
    <row r="44891" hidden="1" x14ac:dyDescent="0.25"/>
    <row r="44892" hidden="1" x14ac:dyDescent="0.25"/>
    <row r="44893" hidden="1" x14ac:dyDescent="0.25"/>
    <row r="44894" hidden="1" x14ac:dyDescent="0.25"/>
    <row r="44895" hidden="1" x14ac:dyDescent="0.25"/>
    <row r="44896" hidden="1" x14ac:dyDescent="0.25"/>
    <row r="44897" hidden="1" x14ac:dyDescent="0.25"/>
    <row r="44898" hidden="1" x14ac:dyDescent="0.25"/>
    <row r="44899" hidden="1" x14ac:dyDescent="0.25"/>
    <row r="44900" hidden="1" x14ac:dyDescent="0.25"/>
    <row r="44901" hidden="1" x14ac:dyDescent="0.25"/>
    <row r="44902" hidden="1" x14ac:dyDescent="0.25"/>
    <row r="44903" hidden="1" x14ac:dyDescent="0.25"/>
    <row r="44904" hidden="1" x14ac:dyDescent="0.25"/>
    <row r="44905" hidden="1" x14ac:dyDescent="0.25"/>
    <row r="44906" hidden="1" x14ac:dyDescent="0.25"/>
    <row r="44907" hidden="1" x14ac:dyDescent="0.25"/>
    <row r="44908" hidden="1" x14ac:dyDescent="0.25"/>
    <row r="44909" hidden="1" x14ac:dyDescent="0.25"/>
    <row r="44910" hidden="1" x14ac:dyDescent="0.25"/>
    <row r="44911" hidden="1" x14ac:dyDescent="0.25"/>
    <row r="44912" hidden="1" x14ac:dyDescent="0.25"/>
    <row r="44913" hidden="1" x14ac:dyDescent="0.25"/>
    <row r="44914" hidden="1" x14ac:dyDescent="0.25"/>
    <row r="44915" hidden="1" x14ac:dyDescent="0.25"/>
    <row r="44916" hidden="1" x14ac:dyDescent="0.25"/>
    <row r="44917" hidden="1" x14ac:dyDescent="0.25"/>
    <row r="44918" hidden="1" x14ac:dyDescent="0.25"/>
    <row r="44919" hidden="1" x14ac:dyDescent="0.25"/>
    <row r="44920" hidden="1" x14ac:dyDescent="0.25"/>
    <row r="44921" hidden="1" x14ac:dyDescent="0.25"/>
    <row r="44922" hidden="1" x14ac:dyDescent="0.25"/>
    <row r="44923" hidden="1" x14ac:dyDescent="0.25"/>
    <row r="44924" hidden="1" x14ac:dyDescent="0.25"/>
    <row r="44925" hidden="1" x14ac:dyDescent="0.25"/>
    <row r="44926" hidden="1" x14ac:dyDescent="0.25"/>
    <row r="44927" hidden="1" x14ac:dyDescent="0.25"/>
    <row r="44928" hidden="1" x14ac:dyDescent="0.25"/>
    <row r="44929" hidden="1" x14ac:dyDescent="0.25"/>
    <row r="44930" hidden="1" x14ac:dyDescent="0.25"/>
    <row r="44931" hidden="1" x14ac:dyDescent="0.25"/>
    <row r="44932" hidden="1" x14ac:dyDescent="0.25"/>
    <row r="44933" hidden="1" x14ac:dyDescent="0.25"/>
    <row r="44934" hidden="1" x14ac:dyDescent="0.25"/>
    <row r="44935" hidden="1" x14ac:dyDescent="0.25"/>
    <row r="44936" hidden="1" x14ac:dyDescent="0.25"/>
    <row r="44937" hidden="1" x14ac:dyDescent="0.25"/>
    <row r="44938" hidden="1" x14ac:dyDescent="0.25"/>
    <row r="44939" hidden="1" x14ac:dyDescent="0.25"/>
    <row r="44940" hidden="1" x14ac:dyDescent="0.25"/>
    <row r="44941" hidden="1" x14ac:dyDescent="0.25"/>
    <row r="44942" hidden="1" x14ac:dyDescent="0.25"/>
    <row r="44943" hidden="1" x14ac:dyDescent="0.25"/>
    <row r="44944" hidden="1" x14ac:dyDescent="0.25"/>
    <row r="44945" hidden="1" x14ac:dyDescent="0.25"/>
    <row r="44946" hidden="1" x14ac:dyDescent="0.25"/>
    <row r="44947" hidden="1" x14ac:dyDescent="0.25"/>
    <row r="44948" hidden="1" x14ac:dyDescent="0.25"/>
    <row r="44949" hidden="1" x14ac:dyDescent="0.25"/>
    <row r="44950" hidden="1" x14ac:dyDescent="0.25"/>
    <row r="44951" hidden="1" x14ac:dyDescent="0.25"/>
    <row r="44952" hidden="1" x14ac:dyDescent="0.25"/>
    <row r="44953" hidden="1" x14ac:dyDescent="0.25"/>
    <row r="44954" hidden="1" x14ac:dyDescent="0.25"/>
    <row r="44955" hidden="1" x14ac:dyDescent="0.25"/>
    <row r="44956" hidden="1" x14ac:dyDescent="0.25"/>
    <row r="44957" hidden="1" x14ac:dyDescent="0.25"/>
    <row r="44958" hidden="1" x14ac:dyDescent="0.25"/>
    <row r="44959" hidden="1" x14ac:dyDescent="0.25"/>
    <row r="44960" hidden="1" x14ac:dyDescent="0.25"/>
    <row r="44961" hidden="1" x14ac:dyDescent="0.25"/>
    <row r="44962" hidden="1" x14ac:dyDescent="0.25"/>
    <row r="44963" hidden="1" x14ac:dyDescent="0.25"/>
    <row r="44964" hidden="1" x14ac:dyDescent="0.25"/>
    <row r="44965" hidden="1" x14ac:dyDescent="0.25"/>
    <row r="44966" hidden="1" x14ac:dyDescent="0.25"/>
    <row r="44967" hidden="1" x14ac:dyDescent="0.25"/>
    <row r="44968" hidden="1" x14ac:dyDescent="0.25"/>
    <row r="44969" hidden="1" x14ac:dyDescent="0.25"/>
    <row r="44970" hidden="1" x14ac:dyDescent="0.25"/>
    <row r="44971" hidden="1" x14ac:dyDescent="0.25"/>
    <row r="44972" hidden="1" x14ac:dyDescent="0.25"/>
    <row r="44973" hidden="1" x14ac:dyDescent="0.25"/>
    <row r="44974" hidden="1" x14ac:dyDescent="0.25"/>
    <row r="44975" hidden="1" x14ac:dyDescent="0.25"/>
    <row r="44976" hidden="1" x14ac:dyDescent="0.25"/>
    <row r="44977" hidden="1" x14ac:dyDescent="0.25"/>
    <row r="44978" hidden="1" x14ac:dyDescent="0.25"/>
    <row r="44979" hidden="1" x14ac:dyDescent="0.25"/>
    <row r="44980" hidden="1" x14ac:dyDescent="0.25"/>
    <row r="44981" hidden="1" x14ac:dyDescent="0.25"/>
    <row r="44982" hidden="1" x14ac:dyDescent="0.25"/>
    <row r="44983" hidden="1" x14ac:dyDescent="0.25"/>
    <row r="44984" hidden="1" x14ac:dyDescent="0.25"/>
    <row r="44985" hidden="1" x14ac:dyDescent="0.25"/>
    <row r="44986" hidden="1" x14ac:dyDescent="0.25"/>
    <row r="44987" hidden="1" x14ac:dyDescent="0.25"/>
    <row r="44988" hidden="1" x14ac:dyDescent="0.25"/>
    <row r="44989" hidden="1" x14ac:dyDescent="0.25"/>
    <row r="44990" hidden="1" x14ac:dyDescent="0.25"/>
    <row r="44991" hidden="1" x14ac:dyDescent="0.25"/>
    <row r="44992" hidden="1" x14ac:dyDescent="0.25"/>
    <row r="44993" hidden="1" x14ac:dyDescent="0.25"/>
    <row r="44994" hidden="1" x14ac:dyDescent="0.25"/>
    <row r="44995" hidden="1" x14ac:dyDescent="0.25"/>
    <row r="44996" hidden="1" x14ac:dyDescent="0.25"/>
    <row r="44997" hidden="1" x14ac:dyDescent="0.25"/>
    <row r="44998" hidden="1" x14ac:dyDescent="0.25"/>
    <row r="44999" hidden="1" x14ac:dyDescent="0.25"/>
    <row r="45000" hidden="1" x14ac:dyDescent="0.25"/>
    <row r="45001" hidden="1" x14ac:dyDescent="0.25"/>
    <row r="45002" hidden="1" x14ac:dyDescent="0.25"/>
    <row r="45003" hidden="1" x14ac:dyDescent="0.25"/>
    <row r="45004" hidden="1" x14ac:dyDescent="0.25"/>
    <row r="45005" hidden="1" x14ac:dyDescent="0.25"/>
    <row r="45006" hidden="1" x14ac:dyDescent="0.25"/>
    <row r="45007" hidden="1" x14ac:dyDescent="0.25"/>
    <row r="45008" hidden="1" x14ac:dyDescent="0.25"/>
    <row r="45009" hidden="1" x14ac:dyDescent="0.25"/>
    <row r="45010" hidden="1" x14ac:dyDescent="0.25"/>
    <row r="45011" hidden="1" x14ac:dyDescent="0.25"/>
    <row r="45012" hidden="1" x14ac:dyDescent="0.25"/>
    <row r="45013" hidden="1" x14ac:dyDescent="0.25"/>
    <row r="45014" hidden="1" x14ac:dyDescent="0.25"/>
    <row r="45015" hidden="1" x14ac:dyDescent="0.25"/>
    <row r="45016" hidden="1" x14ac:dyDescent="0.25"/>
    <row r="45017" hidden="1" x14ac:dyDescent="0.25"/>
    <row r="45018" hidden="1" x14ac:dyDescent="0.25"/>
    <row r="45019" hidden="1" x14ac:dyDescent="0.25"/>
    <row r="45020" hidden="1" x14ac:dyDescent="0.25"/>
    <row r="45021" hidden="1" x14ac:dyDescent="0.25"/>
    <row r="45022" hidden="1" x14ac:dyDescent="0.25"/>
    <row r="45023" hidden="1" x14ac:dyDescent="0.25"/>
    <row r="45024" hidden="1" x14ac:dyDescent="0.25"/>
    <row r="45025" hidden="1" x14ac:dyDescent="0.25"/>
    <row r="45026" hidden="1" x14ac:dyDescent="0.25"/>
    <row r="45027" hidden="1" x14ac:dyDescent="0.25"/>
    <row r="45028" hidden="1" x14ac:dyDescent="0.25"/>
    <row r="45029" hidden="1" x14ac:dyDescent="0.25"/>
    <row r="45030" hidden="1" x14ac:dyDescent="0.25"/>
    <row r="45031" hidden="1" x14ac:dyDescent="0.25"/>
    <row r="45032" hidden="1" x14ac:dyDescent="0.25"/>
    <row r="45033" hidden="1" x14ac:dyDescent="0.25"/>
    <row r="45034" hidden="1" x14ac:dyDescent="0.25"/>
    <row r="45035" hidden="1" x14ac:dyDescent="0.25"/>
    <row r="45036" hidden="1" x14ac:dyDescent="0.25"/>
    <row r="45037" hidden="1" x14ac:dyDescent="0.25"/>
    <row r="45038" hidden="1" x14ac:dyDescent="0.25"/>
    <row r="45039" hidden="1" x14ac:dyDescent="0.25"/>
    <row r="45040" hidden="1" x14ac:dyDescent="0.25"/>
    <row r="45041" hidden="1" x14ac:dyDescent="0.25"/>
    <row r="45042" hidden="1" x14ac:dyDescent="0.25"/>
    <row r="45043" hidden="1" x14ac:dyDescent="0.25"/>
    <row r="45044" hidden="1" x14ac:dyDescent="0.25"/>
    <row r="45045" hidden="1" x14ac:dyDescent="0.25"/>
    <row r="45046" hidden="1" x14ac:dyDescent="0.25"/>
    <row r="45047" hidden="1" x14ac:dyDescent="0.25"/>
    <row r="45048" hidden="1" x14ac:dyDescent="0.25"/>
    <row r="45049" hidden="1" x14ac:dyDescent="0.25"/>
    <row r="45050" hidden="1" x14ac:dyDescent="0.25"/>
    <row r="45051" hidden="1" x14ac:dyDescent="0.25"/>
    <row r="45052" hidden="1" x14ac:dyDescent="0.25"/>
    <row r="45053" hidden="1" x14ac:dyDescent="0.25"/>
    <row r="45054" hidden="1" x14ac:dyDescent="0.25"/>
    <row r="45055" hidden="1" x14ac:dyDescent="0.25"/>
    <row r="45056" hidden="1" x14ac:dyDescent="0.25"/>
    <row r="45057" hidden="1" x14ac:dyDescent="0.25"/>
    <row r="45058" hidden="1" x14ac:dyDescent="0.25"/>
    <row r="45059" hidden="1" x14ac:dyDescent="0.25"/>
    <row r="45060" hidden="1" x14ac:dyDescent="0.25"/>
    <row r="45061" hidden="1" x14ac:dyDescent="0.25"/>
    <row r="45062" hidden="1" x14ac:dyDescent="0.25"/>
    <row r="45063" hidden="1" x14ac:dyDescent="0.25"/>
    <row r="45064" hidden="1" x14ac:dyDescent="0.25"/>
    <row r="45065" hidden="1" x14ac:dyDescent="0.25"/>
    <row r="45066" hidden="1" x14ac:dyDescent="0.25"/>
    <row r="45067" hidden="1" x14ac:dyDescent="0.25"/>
    <row r="45068" hidden="1" x14ac:dyDescent="0.25"/>
    <row r="45069" hidden="1" x14ac:dyDescent="0.25"/>
    <row r="45070" hidden="1" x14ac:dyDescent="0.25"/>
    <row r="45071" hidden="1" x14ac:dyDescent="0.25"/>
    <row r="45072" hidden="1" x14ac:dyDescent="0.25"/>
    <row r="45073" hidden="1" x14ac:dyDescent="0.25"/>
    <row r="45074" hidden="1" x14ac:dyDescent="0.25"/>
    <row r="45075" hidden="1" x14ac:dyDescent="0.25"/>
    <row r="45076" hidden="1" x14ac:dyDescent="0.25"/>
    <row r="45077" hidden="1" x14ac:dyDescent="0.25"/>
    <row r="45078" hidden="1" x14ac:dyDescent="0.25"/>
    <row r="45079" hidden="1" x14ac:dyDescent="0.25"/>
    <row r="45080" hidden="1" x14ac:dyDescent="0.25"/>
    <row r="45081" hidden="1" x14ac:dyDescent="0.25"/>
    <row r="45082" hidden="1" x14ac:dyDescent="0.25"/>
    <row r="45083" hidden="1" x14ac:dyDescent="0.25"/>
    <row r="45084" hidden="1" x14ac:dyDescent="0.25"/>
    <row r="45085" hidden="1" x14ac:dyDescent="0.25"/>
    <row r="45086" hidden="1" x14ac:dyDescent="0.25"/>
    <row r="45087" hidden="1" x14ac:dyDescent="0.25"/>
    <row r="45088" hidden="1" x14ac:dyDescent="0.25"/>
    <row r="45089" hidden="1" x14ac:dyDescent="0.25"/>
    <row r="45090" hidden="1" x14ac:dyDescent="0.25"/>
    <row r="45091" hidden="1" x14ac:dyDescent="0.25"/>
    <row r="45092" hidden="1" x14ac:dyDescent="0.25"/>
    <row r="45093" hidden="1" x14ac:dyDescent="0.25"/>
    <row r="45094" hidden="1" x14ac:dyDescent="0.25"/>
    <row r="45095" hidden="1" x14ac:dyDescent="0.25"/>
    <row r="45096" hidden="1" x14ac:dyDescent="0.25"/>
    <row r="45097" hidden="1" x14ac:dyDescent="0.25"/>
    <row r="45098" hidden="1" x14ac:dyDescent="0.25"/>
    <row r="45099" hidden="1" x14ac:dyDescent="0.25"/>
    <row r="45100" hidden="1" x14ac:dyDescent="0.25"/>
    <row r="45101" hidden="1" x14ac:dyDescent="0.25"/>
    <row r="45102" hidden="1" x14ac:dyDescent="0.25"/>
    <row r="45103" hidden="1" x14ac:dyDescent="0.25"/>
    <row r="45104" hidden="1" x14ac:dyDescent="0.25"/>
    <row r="45105" hidden="1" x14ac:dyDescent="0.25"/>
    <row r="45106" hidden="1" x14ac:dyDescent="0.25"/>
    <row r="45107" hidden="1" x14ac:dyDescent="0.25"/>
    <row r="45108" hidden="1" x14ac:dyDescent="0.25"/>
    <row r="45109" hidden="1" x14ac:dyDescent="0.25"/>
    <row r="45110" hidden="1" x14ac:dyDescent="0.25"/>
    <row r="45111" hidden="1" x14ac:dyDescent="0.25"/>
    <row r="45112" hidden="1" x14ac:dyDescent="0.25"/>
    <row r="45113" hidden="1" x14ac:dyDescent="0.25"/>
    <row r="45114" hidden="1" x14ac:dyDescent="0.25"/>
    <row r="45115" hidden="1" x14ac:dyDescent="0.25"/>
    <row r="45116" hidden="1" x14ac:dyDescent="0.25"/>
    <row r="45117" hidden="1" x14ac:dyDescent="0.25"/>
    <row r="45118" hidden="1" x14ac:dyDescent="0.25"/>
    <row r="45119" hidden="1" x14ac:dyDescent="0.25"/>
    <row r="45120" hidden="1" x14ac:dyDescent="0.25"/>
    <row r="45121" hidden="1" x14ac:dyDescent="0.25"/>
    <row r="45122" hidden="1" x14ac:dyDescent="0.25"/>
    <row r="45123" hidden="1" x14ac:dyDescent="0.25"/>
    <row r="45124" hidden="1" x14ac:dyDescent="0.25"/>
    <row r="45125" hidden="1" x14ac:dyDescent="0.25"/>
    <row r="45126" hidden="1" x14ac:dyDescent="0.25"/>
    <row r="45127" hidden="1" x14ac:dyDescent="0.25"/>
    <row r="45128" hidden="1" x14ac:dyDescent="0.25"/>
    <row r="45129" hidden="1" x14ac:dyDescent="0.25"/>
    <row r="45130" hidden="1" x14ac:dyDescent="0.25"/>
    <row r="45131" hidden="1" x14ac:dyDescent="0.25"/>
    <row r="45132" hidden="1" x14ac:dyDescent="0.25"/>
    <row r="45133" hidden="1" x14ac:dyDescent="0.25"/>
    <row r="45134" hidden="1" x14ac:dyDescent="0.25"/>
    <row r="45135" hidden="1" x14ac:dyDescent="0.25"/>
    <row r="45136" hidden="1" x14ac:dyDescent="0.25"/>
    <row r="45137" hidden="1" x14ac:dyDescent="0.25"/>
    <row r="45138" hidden="1" x14ac:dyDescent="0.25"/>
    <row r="45139" hidden="1" x14ac:dyDescent="0.25"/>
    <row r="45140" hidden="1" x14ac:dyDescent="0.25"/>
    <row r="45141" hidden="1" x14ac:dyDescent="0.25"/>
    <row r="45142" hidden="1" x14ac:dyDescent="0.25"/>
    <row r="45143" hidden="1" x14ac:dyDescent="0.25"/>
    <row r="45144" hidden="1" x14ac:dyDescent="0.25"/>
    <row r="45145" hidden="1" x14ac:dyDescent="0.25"/>
    <row r="45146" hidden="1" x14ac:dyDescent="0.25"/>
    <row r="45147" hidden="1" x14ac:dyDescent="0.25"/>
    <row r="45148" hidden="1" x14ac:dyDescent="0.25"/>
    <row r="45149" hidden="1" x14ac:dyDescent="0.25"/>
    <row r="45150" hidden="1" x14ac:dyDescent="0.25"/>
    <row r="45151" hidden="1" x14ac:dyDescent="0.25"/>
    <row r="45152" hidden="1" x14ac:dyDescent="0.25"/>
    <row r="45153" hidden="1" x14ac:dyDescent="0.25"/>
    <row r="45154" hidden="1" x14ac:dyDescent="0.25"/>
    <row r="45155" hidden="1" x14ac:dyDescent="0.25"/>
    <row r="45156" hidden="1" x14ac:dyDescent="0.25"/>
    <row r="45157" hidden="1" x14ac:dyDescent="0.25"/>
    <row r="45158" hidden="1" x14ac:dyDescent="0.25"/>
    <row r="45159" hidden="1" x14ac:dyDescent="0.25"/>
    <row r="45160" hidden="1" x14ac:dyDescent="0.25"/>
    <row r="45161" hidden="1" x14ac:dyDescent="0.25"/>
    <row r="45162" hidden="1" x14ac:dyDescent="0.25"/>
    <row r="45163" hidden="1" x14ac:dyDescent="0.25"/>
    <row r="45164" hidden="1" x14ac:dyDescent="0.25"/>
    <row r="45165" hidden="1" x14ac:dyDescent="0.25"/>
    <row r="45166" hidden="1" x14ac:dyDescent="0.25"/>
    <row r="45167" hidden="1" x14ac:dyDescent="0.25"/>
    <row r="45168" hidden="1" x14ac:dyDescent="0.25"/>
    <row r="45169" hidden="1" x14ac:dyDescent="0.25"/>
    <row r="45170" hidden="1" x14ac:dyDescent="0.25"/>
    <row r="45171" hidden="1" x14ac:dyDescent="0.25"/>
    <row r="45172" hidden="1" x14ac:dyDescent="0.25"/>
    <row r="45173" hidden="1" x14ac:dyDescent="0.25"/>
    <row r="45174" hidden="1" x14ac:dyDescent="0.25"/>
    <row r="45175" hidden="1" x14ac:dyDescent="0.25"/>
    <row r="45176" hidden="1" x14ac:dyDescent="0.25"/>
    <row r="45177" hidden="1" x14ac:dyDescent="0.25"/>
    <row r="45178" hidden="1" x14ac:dyDescent="0.25"/>
    <row r="45179" hidden="1" x14ac:dyDescent="0.25"/>
    <row r="45180" hidden="1" x14ac:dyDescent="0.25"/>
    <row r="45181" hidden="1" x14ac:dyDescent="0.25"/>
    <row r="45182" hidden="1" x14ac:dyDescent="0.25"/>
    <row r="45183" hidden="1" x14ac:dyDescent="0.25"/>
    <row r="45184" hidden="1" x14ac:dyDescent="0.25"/>
    <row r="45185" hidden="1" x14ac:dyDescent="0.25"/>
    <row r="45186" hidden="1" x14ac:dyDescent="0.25"/>
    <row r="45187" hidden="1" x14ac:dyDescent="0.25"/>
    <row r="45188" hidden="1" x14ac:dyDescent="0.25"/>
    <row r="45189" hidden="1" x14ac:dyDescent="0.25"/>
    <row r="45190" hidden="1" x14ac:dyDescent="0.25"/>
    <row r="45191" hidden="1" x14ac:dyDescent="0.25"/>
    <row r="45192" hidden="1" x14ac:dyDescent="0.25"/>
    <row r="45193" hidden="1" x14ac:dyDescent="0.25"/>
    <row r="45194" hidden="1" x14ac:dyDescent="0.25"/>
    <row r="45195" hidden="1" x14ac:dyDescent="0.25"/>
    <row r="45196" hidden="1" x14ac:dyDescent="0.25"/>
    <row r="45197" hidden="1" x14ac:dyDescent="0.25"/>
    <row r="45198" hidden="1" x14ac:dyDescent="0.25"/>
    <row r="45199" hidden="1" x14ac:dyDescent="0.25"/>
    <row r="45200" hidden="1" x14ac:dyDescent="0.25"/>
    <row r="45201" hidden="1" x14ac:dyDescent="0.25"/>
    <row r="45202" hidden="1" x14ac:dyDescent="0.25"/>
    <row r="45203" hidden="1" x14ac:dyDescent="0.25"/>
    <row r="45204" hidden="1" x14ac:dyDescent="0.25"/>
    <row r="45205" hidden="1" x14ac:dyDescent="0.25"/>
    <row r="45206" hidden="1" x14ac:dyDescent="0.25"/>
    <row r="45207" hidden="1" x14ac:dyDescent="0.25"/>
    <row r="45208" hidden="1" x14ac:dyDescent="0.25"/>
    <row r="45209" hidden="1" x14ac:dyDescent="0.25"/>
    <row r="45210" hidden="1" x14ac:dyDescent="0.25"/>
    <row r="45211" hidden="1" x14ac:dyDescent="0.25"/>
    <row r="45212" hidden="1" x14ac:dyDescent="0.25"/>
    <row r="45213" hidden="1" x14ac:dyDescent="0.25"/>
    <row r="45214" hidden="1" x14ac:dyDescent="0.25"/>
    <row r="45215" hidden="1" x14ac:dyDescent="0.25"/>
    <row r="45216" hidden="1" x14ac:dyDescent="0.25"/>
    <row r="45217" hidden="1" x14ac:dyDescent="0.25"/>
    <row r="45218" hidden="1" x14ac:dyDescent="0.25"/>
    <row r="45219" hidden="1" x14ac:dyDescent="0.25"/>
    <row r="45220" hidden="1" x14ac:dyDescent="0.25"/>
    <row r="45221" hidden="1" x14ac:dyDescent="0.25"/>
    <row r="45222" hidden="1" x14ac:dyDescent="0.25"/>
    <row r="45223" hidden="1" x14ac:dyDescent="0.25"/>
    <row r="45224" hidden="1" x14ac:dyDescent="0.25"/>
    <row r="45225" hidden="1" x14ac:dyDescent="0.25"/>
    <row r="45226" hidden="1" x14ac:dyDescent="0.25"/>
    <row r="45227" hidden="1" x14ac:dyDescent="0.25"/>
    <row r="45228" hidden="1" x14ac:dyDescent="0.25"/>
    <row r="45229" hidden="1" x14ac:dyDescent="0.25"/>
    <row r="45230" hidden="1" x14ac:dyDescent="0.25"/>
    <row r="45231" hidden="1" x14ac:dyDescent="0.25"/>
    <row r="45232" hidden="1" x14ac:dyDescent="0.25"/>
    <row r="45233" hidden="1" x14ac:dyDescent="0.25"/>
    <row r="45234" hidden="1" x14ac:dyDescent="0.25"/>
    <row r="45235" hidden="1" x14ac:dyDescent="0.25"/>
    <row r="45236" hidden="1" x14ac:dyDescent="0.25"/>
    <row r="45237" hidden="1" x14ac:dyDescent="0.25"/>
    <row r="45238" hidden="1" x14ac:dyDescent="0.25"/>
    <row r="45239" hidden="1" x14ac:dyDescent="0.25"/>
    <row r="45240" hidden="1" x14ac:dyDescent="0.25"/>
    <row r="45241" hidden="1" x14ac:dyDescent="0.25"/>
    <row r="45242" hidden="1" x14ac:dyDescent="0.25"/>
    <row r="45243" hidden="1" x14ac:dyDescent="0.25"/>
    <row r="45244" hidden="1" x14ac:dyDescent="0.25"/>
    <row r="45245" hidden="1" x14ac:dyDescent="0.25"/>
    <row r="45246" hidden="1" x14ac:dyDescent="0.25"/>
    <row r="45247" hidden="1" x14ac:dyDescent="0.25"/>
    <row r="45248" hidden="1" x14ac:dyDescent="0.25"/>
    <row r="45249" hidden="1" x14ac:dyDescent="0.25"/>
    <row r="45250" hidden="1" x14ac:dyDescent="0.25"/>
    <row r="45251" hidden="1" x14ac:dyDescent="0.25"/>
    <row r="45252" hidden="1" x14ac:dyDescent="0.25"/>
    <row r="45253" hidden="1" x14ac:dyDescent="0.25"/>
    <row r="45254" hidden="1" x14ac:dyDescent="0.25"/>
    <row r="45255" hidden="1" x14ac:dyDescent="0.25"/>
    <row r="45256" hidden="1" x14ac:dyDescent="0.25"/>
    <row r="45257" hidden="1" x14ac:dyDescent="0.25"/>
    <row r="45258" hidden="1" x14ac:dyDescent="0.25"/>
    <row r="45259" hidden="1" x14ac:dyDescent="0.25"/>
    <row r="45260" hidden="1" x14ac:dyDescent="0.25"/>
    <row r="45261" hidden="1" x14ac:dyDescent="0.25"/>
    <row r="45262" hidden="1" x14ac:dyDescent="0.25"/>
    <row r="45263" hidden="1" x14ac:dyDescent="0.25"/>
    <row r="45264" hidden="1" x14ac:dyDescent="0.25"/>
    <row r="45265" hidden="1" x14ac:dyDescent="0.25"/>
    <row r="45266" hidden="1" x14ac:dyDescent="0.25"/>
    <row r="45267" hidden="1" x14ac:dyDescent="0.25"/>
    <row r="45268" hidden="1" x14ac:dyDescent="0.25"/>
    <row r="45269" hidden="1" x14ac:dyDescent="0.25"/>
    <row r="45270" hidden="1" x14ac:dyDescent="0.25"/>
    <row r="45271" hidden="1" x14ac:dyDescent="0.25"/>
    <row r="45272" hidden="1" x14ac:dyDescent="0.25"/>
    <row r="45273" hidden="1" x14ac:dyDescent="0.25"/>
    <row r="45274" hidden="1" x14ac:dyDescent="0.25"/>
    <row r="45275" hidden="1" x14ac:dyDescent="0.25"/>
    <row r="45276" hidden="1" x14ac:dyDescent="0.25"/>
    <row r="45277" hidden="1" x14ac:dyDescent="0.25"/>
    <row r="45278" hidden="1" x14ac:dyDescent="0.25"/>
    <row r="45279" hidden="1" x14ac:dyDescent="0.25"/>
    <row r="45280" hidden="1" x14ac:dyDescent="0.25"/>
    <row r="45281" hidden="1" x14ac:dyDescent="0.25"/>
    <row r="45282" hidden="1" x14ac:dyDescent="0.25"/>
    <row r="45283" hidden="1" x14ac:dyDescent="0.25"/>
    <row r="45284" hidden="1" x14ac:dyDescent="0.25"/>
    <row r="45285" hidden="1" x14ac:dyDescent="0.25"/>
    <row r="45286" hidden="1" x14ac:dyDescent="0.25"/>
    <row r="45287" hidden="1" x14ac:dyDescent="0.25"/>
    <row r="45288" hidden="1" x14ac:dyDescent="0.25"/>
    <row r="45289" hidden="1" x14ac:dyDescent="0.25"/>
    <row r="45290" hidden="1" x14ac:dyDescent="0.25"/>
    <row r="45291" hidden="1" x14ac:dyDescent="0.25"/>
    <row r="45292" hidden="1" x14ac:dyDescent="0.25"/>
    <row r="45293" hidden="1" x14ac:dyDescent="0.25"/>
    <row r="45294" hidden="1" x14ac:dyDescent="0.25"/>
    <row r="45295" hidden="1" x14ac:dyDescent="0.25"/>
    <row r="45296" hidden="1" x14ac:dyDescent="0.25"/>
    <row r="45297" hidden="1" x14ac:dyDescent="0.25"/>
    <row r="45298" hidden="1" x14ac:dyDescent="0.25"/>
    <row r="45299" hidden="1" x14ac:dyDescent="0.25"/>
    <row r="45300" ht="30" hidden="1" customHeight="1" x14ac:dyDescent="0.25"/>
    <row r="45301" hidden="1" x14ac:dyDescent="0.25"/>
    <row r="45302" hidden="1" x14ac:dyDescent="0.25"/>
    <row r="45303" hidden="1" x14ac:dyDescent="0.25"/>
    <row r="45304" hidden="1" x14ac:dyDescent="0.25"/>
    <row r="45305" hidden="1" x14ac:dyDescent="0.25"/>
    <row r="45306" hidden="1" x14ac:dyDescent="0.25"/>
    <row r="45307" hidden="1" x14ac:dyDescent="0.25"/>
    <row r="45308" hidden="1" x14ac:dyDescent="0.25"/>
    <row r="45309" hidden="1" x14ac:dyDescent="0.25"/>
    <row r="45310" hidden="1" x14ac:dyDescent="0.25"/>
    <row r="45311" hidden="1" x14ac:dyDescent="0.25"/>
    <row r="45312" hidden="1" x14ac:dyDescent="0.25"/>
    <row r="45313" hidden="1" x14ac:dyDescent="0.25"/>
    <row r="45314" hidden="1" x14ac:dyDescent="0.25"/>
    <row r="45315" hidden="1" x14ac:dyDescent="0.25"/>
    <row r="45316" hidden="1" x14ac:dyDescent="0.25"/>
    <row r="45317" hidden="1" x14ac:dyDescent="0.25"/>
    <row r="45318" hidden="1" x14ac:dyDescent="0.25"/>
    <row r="45319" hidden="1" x14ac:dyDescent="0.25"/>
    <row r="45320" hidden="1" x14ac:dyDescent="0.25"/>
    <row r="45321" hidden="1" x14ac:dyDescent="0.25"/>
    <row r="45322" hidden="1" x14ac:dyDescent="0.25"/>
    <row r="45323" hidden="1" x14ac:dyDescent="0.25"/>
    <row r="45324" hidden="1" x14ac:dyDescent="0.25"/>
    <row r="45325" hidden="1" x14ac:dyDescent="0.25"/>
    <row r="45326" hidden="1" x14ac:dyDescent="0.25"/>
    <row r="45327" hidden="1" x14ac:dyDescent="0.25"/>
    <row r="45328" hidden="1" x14ac:dyDescent="0.25"/>
    <row r="45329" hidden="1" x14ac:dyDescent="0.25"/>
    <row r="45330" hidden="1" x14ac:dyDescent="0.25"/>
    <row r="45331" hidden="1" x14ac:dyDescent="0.25"/>
    <row r="45332" hidden="1" x14ac:dyDescent="0.25"/>
    <row r="45333" hidden="1" x14ac:dyDescent="0.25"/>
    <row r="45334" hidden="1" x14ac:dyDescent="0.25"/>
    <row r="45335" hidden="1" x14ac:dyDescent="0.25"/>
    <row r="45336" hidden="1" x14ac:dyDescent="0.25"/>
    <row r="45337" hidden="1" x14ac:dyDescent="0.25"/>
    <row r="45338" hidden="1" x14ac:dyDescent="0.25"/>
    <row r="45339" hidden="1" x14ac:dyDescent="0.25"/>
    <row r="45340" hidden="1" x14ac:dyDescent="0.25"/>
    <row r="45341" hidden="1" x14ac:dyDescent="0.25"/>
    <row r="45342" hidden="1" x14ac:dyDescent="0.25"/>
    <row r="45343" hidden="1" x14ac:dyDescent="0.25"/>
    <row r="45344" hidden="1" x14ac:dyDescent="0.25"/>
    <row r="45345" hidden="1" x14ac:dyDescent="0.25"/>
    <row r="45346" hidden="1" x14ac:dyDescent="0.25"/>
    <row r="45347" hidden="1" x14ac:dyDescent="0.25"/>
    <row r="45348" hidden="1" x14ac:dyDescent="0.25"/>
    <row r="45349" hidden="1" x14ac:dyDescent="0.25"/>
    <row r="45350" hidden="1" x14ac:dyDescent="0.25"/>
    <row r="45351" hidden="1" x14ac:dyDescent="0.25"/>
    <row r="45352" hidden="1" x14ac:dyDescent="0.25"/>
    <row r="45353" hidden="1" x14ac:dyDescent="0.25"/>
    <row r="45354" hidden="1" x14ac:dyDescent="0.25"/>
    <row r="45355" hidden="1" x14ac:dyDescent="0.25"/>
    <row r="45356" hidden="1" x14ac:dyDescent="0.25"/>
    <row r="45357" hidden="1" x14ac:dyDescent="0.25"/>
    <row r="45358" hidden="1" x14ac:dyDescent="0.25"/>
    <row r="45359" hidden="1" x14ac:dyDescent="0.25"/>
    <row r="45360" hidden="1" x14ac:dyDescent="0.25"/>
    <row r="45361" hidden="1" x14ac:dyDescent="0.25"/>
    <row r="45362" hidden="1" x14ac:dyDescent="0.25"/>
    <row r="45363" hidden="1" x14ac:dyDescent="0.25"/>
    <row r="45364" hidden="1" x14ac:dyDescent="0.25"/>
    <row r="45365" hidden="1" x14ac:dyDescent="0.25"/>
    <row r="45366" hidden="1" x14ac:dyDescent="0.25"/>
    <row r="45367" hidden="1" x14ac:dyDescent="0.25"/>
    <row r="45368" hidden="1" x14ac:dyDescent="0.25"/>
    <row r="45369" hidden="1" x14ac:dyDescent="0.25"/>
    <row r="45370" hidden="1" x14ac:dyDescent="0.25"/>
    <row r="45371" hidden="1" x14ac:dyDescent="0.25"/>
    <row r="45372" hidden="1" x14ac:dyDescent="0.25"/>
    <row r="45373" hidden="1" x14ac:dyDescent="0.25"/>
    <row r="45374" hidden="1" x14ac:dyDescent="0.25"/>
    <row r="45375" hidden="1" x14ac:dyDescent="0.25"/>
    <row r="45376" hidden="1" x14ac:dyDescent="0.25"/>
    <row r="45377" hidden="1" x14ac:dyDescent="0.25"/>
    <row r="45378" hidden="1" x14ac:dyDescent="0.25"/>
    <row r="45379" hidden="1" x14ac:dyDescent="0.25"/>
    <row r="45380" hidden="1" x14ac:dyDescent="0.25"/>
    <row r="45381" hidden="1" x14ac:dyDescent="0.25"/>
    <row r="45382" hidden="1" x14ac:dyDescent="0.25"/>
    <row r="45383" hidden="1" x14ac:dyDescent="0.25"/>
    <row r="45384" hidden="1" x14ac:dyDescent="0.25"/>
    <row r="45385" hidden="1" x14ac:dyDescent="0.25"/>
    <row r="45386" hidden="1" x14ac:dyDescent="0.25"/>
    <row r="45387" hidden="1" x14ac:dyDescent="0.25"/>
    <row r="45388" hidden="1" x14ac:dyDescent="0.25"/>
    <row r="45389" hidden="1" x14ac:dyDescent="0.25"/>
    <row r="45390" hidden="1" x14ac:dyDescent="0.25"/>
    <row r="45391" hidden="1" x14ac:dyDescent="0.25"/>
    <row r="45392" hidden="1" x14ac:dyDescent="0.25"/>
    <row r="45393" hidden="1" x14ac:dyDescent="0.25"/>
    <row r="45394" hidden="1" x14ac:dyDescent="0.25"/>
    <row r="45395" hidden="1" x14ac:dyDescent="0.25"/>
    <row r="45396" hidden="1" x14ac:dyDescent="0.25"/>
    <row r="45397" hidden="1" x14ac:dyDescent="0.25"/>
    <row r="45398" hidden="1" x14ac:dyDescent="0.25"/>
    <row r="45399" hidden="1" x14ac:dyDescent="0.25"/>
    <row r="45400" hidden="1" x14ac:dyDescent="0.25"/>
    <row r="45401" hidden="1" x14ac:dyDescent="0.25"/>
    <row r="45402" hidden="1" x14ac:dyDescent="0.25"/>
    <row r="45403" hidden="1" x14ac:dyDescent="0.25"/>
    <row r="45404" hidden="1" x14ac:dyDescent="0.25"/>
    <row r="45405" hidden="1" x14ac:dyDescent="0.25"/>
    <row r="45406" hidden="1" x14ac:dyDescent="0.25"/>
    <row r="45407" hidden="1" x14ac:dyDescent="0.25"/>
    <row r="45408" hidden="1" x14ac:dyDescent="0.25"/>
    <row r="45409" hidden="1" x14ac:dyDescent="0.25"/>
    <row r="45410" hidden="1" x14ac:dyDescent="0.25"/>
    <row r="45411" hidden="1" x14ac:dyDescent="0.25"/>
    <row r="45412" hidden="1" x14ac:dyDescent="0.25"/>
    <row r="45413" hidden="1" x14ac:dyDescent="0.25"/>
    <row r="45414" hidden="1" x14ac:dyDescent="0.25"/>
    <row r="45415" hidden="1" x14ac:dyDescent="0.25"/>
    <row r="45416" hidden="1" x14ac:dyDescent="0.25"/>
    <row r="45417" hidden="1" x14ac:dyDescent="0.25"/>
    <row r="45418" hidden="1" x14ac:dyDescent="0.25"/>
    <row r="45419" hidden="1" x14ac:dyDescent="0.25"/>
    <row r="45420" hidden="1" x14ac:dyDescent="0.25"/>
    <row r="45421" hidden="1" x14ac:dyDescent="0.25"/>
    <row r="45422" hidden="1" x14ac:dyDescent="0.25"/>
    <row r="45423" hidden="1" x14ac:dyDescent="0.25"/>
    <row r="45424" hidden="1" x14ac:dyDescent="0.25"/>
    <row r="45425" hidden="1" x14ac:dyDescent="0.25"/>
    <row r="45426" hidden="1" x14ac:dyDescent="0.25"/>
    <row r="45427" hidden="1" x14ac:dyDescent="0.25"/>
    <row r="45428" hidden="1" x14ac:dyDescent="0.25"/>
    <row r="45429" hidden="1" x14ac:dyDescent="0.25"/>
    <row r="45430" hidden="1" x14ac:dyDescent="0.25"/>
    <row r="45431" hidden="1" x14ac:dyDescent="0.25"/>
    <row r="45432" hidden="1" x14ac:dyDescent="0.25"/>
    <row r="45433" hidden="1" x14ac:dyDescent="0.25"/>
    <row r="45434" hidden="1" x14ac:dyDescent="0.25"/>
    <row r="45435" hidden="1" x14ac:dyDescent="0.25"/>
    <row r="45436" hidden="1" x14ac:dyDescent="0.25"/>
    <row r="45437" hidden="1" x14ac:dyDescent="0.25"/>
    <row r="45438" hidden="1" x14ac:dyDescent="0.25"/>
    <row r="45439" hidden="1" x14ac:dyDescent="0.25"/>
    <row r="45440" hidden="1" x14ac:dyDescent="0.25"/>
    <row r="45441" hidden="1" x14ac:dyDescent="0.25"/>
    <row r="45442" hidden="1" x14ac:dyDescent="0.25"/>
    <row r="45443" hidden="1" x14ac:dyDescent="0.25"/>
    <row r="45444" hidden="1" x14ac:dyDescent="0.25"/>
    <row r="45445" hidden="1" x14ac:dyDescent="0.25"/>
    <row r="45446" hidden="1" x14ac:dyDescent="0.25"/>
    <row r="45447" hidden="1" x14ac:dyDescent="0.25"/>
    <row r="45448" hidden="1" x14ac:dyDescent="0.25"/>
    <row r="45449" hidden="1" x14ac:dyDescent="0.25"/>
    <row r="45450" hidden="1" x14ac:dyDescent="0.25"/>
    <row r="45451" hidden="1" x14ac:dyDescent="0.25"/>
    <row r="45452" hidden="1" x14ac:dyDescent="0.25"/>
    <row r="45453" hidden="1" x14ac:dyDescent="0.25"/>
    <row r="45454" hidden="1" x14ac:dyDescent="0.25"/>
    <row r="45455" hidden="1" x14ac:dyDescent="0.25"/>
    <row r="45456" hidden="1" x14ac:dyDescent="0.25"/>
    <row r="45457" hidden="1" x14ac:dyDescent="0.25"/>
    <row r="45458" hidden="1" x14ac:dyDescent="0.25"/>
    <row r="45459" hidden="1" x14ac:dyDescent="0.25"/>
    <row r="45460" hidden="1" x14ac:dyDescent="0.25"/>
    <row r="45461" hidden="1" x14ac:dyDescent="0.25"/>
    <row r="45462" hidden="1" x14ac:dyDescent="0.25"/>
    <row r="45463" hidden="1" x14ac:dyDescent="0.25"/>
    <row r="45464" hidden="1" x14ac:dyDescent="0.25"/>
    <row r="45465" hidden="1" x14ac:dyDescent="0.25"/>
    <row r="45466" hidden="1" x14ac:dyDescent="0.25"/>
    <row r="45467" hidden="1" x14ac:dyDescent="0.25"/>
    <row r="45468" hidden="1" x14ac:dyDescent="0.25"/>
    <row r="45469" hidden="1" x14ac:dyDescent="0.25"/>
    <row r="45470" hidden="1" x14ac:dyDescent="0.25"/>
    <row r="45471" hidden="1" x14ac:dyDescent="0.25"/>
    <row r="45472" hidden="1" x14ac:dyDescent="0.25"/>
    <row r="45473" hidden="1" x14ac:dyDescent="0.25"/>
    <row r="45474" hidden="1" x14ac:dyDescent="0.25"/>
    <row r="45475" hidden="1" x14ac:dyDescent="0.25"/>
    <row r="45476" hidden="1" x14ac:dyDescent="0.25"/>
    <row r="45477" hidden="1" x14ac:dyDescent="0.25"/>
    <row r="45478" hidden="1" x14ac:dyDescent="0.25"/>
    <row r="45479" hidden="1" x14ac:dyDescent="0.25"/>
    <row r="45480" hidden="1" x14ac:dyDescent="0.25"/>
    <row r="45481" hidden="1" x14ac:dyDescent="0.25"/>
    <row r="45482" hidden="1" x14ac:dyDescent="0.25"/>
    <row r="45483" hidden="1" x14ac:dyDescent="0.25"/>
    <row r="45484" hidden="1" x14ac:dyDescent="0.25"/>
    <row r="45485" hidden="1" x14ac:dyDescent="0.25"/>
    <row r="45486" hidden="1" x14ac:dyDescent="0.25"/>
    <row r="45487" hidden="1" x14ac:dyDescent="0.25"/>
    <row r="45488" hidden="1" x14ac:dyDescent="0.25"/>
    <row r="45489" hidden="1" x14ac:dyDescent="0.25"/>
    <row r="45490" hidden="1" x14ac:dyDescent="0.25"/>
    <row r="45491" hidden="1" x14ac:dyDescent="0.25"/>
    <row r="45492" hidden="1" x14ac:dyDescent="0.25"/>
    <row r="45493" hidden="1" x14ac:dyDescent="0.25"/>
    <row r="45494" hidden="1" x14ac:dyDescent="0.25"/>
    <row r="45495" hidden="1" x14ac:dyDescent="0.25"/>
    <row r="45496" hidden="1" x14ac:dyDescent="0.25"/>
    <row r="45497" hidden="1" x14ac:dyDescent="0.25"/>
    <row r="45498" hidden="1" x14ac:dyDescent="0.25"/>
    <row r="45499" ht="30" hidden="1" customHeight="1" x14ac:dyDescent="0.25"/>
    <row r="45500" hidden="1" x14ac:dyDescent="0.25"/>
    <row r="45501" hidden="1" x14ac:dyDescent="0.25"/>
    <row r="45502" hidden="1" x14ac:dyDescent="0.25"/>
    <row r="45503" hidden="1" x14ac:dyDescent="0.25"/>
    <row r="45504" hidden="1" x14ac:dyDescent="0.25"/>
    <row r="45505" hidden="1" x14ac:dyDescent="0.25"/>
    <row r="45506" hidden="1" x14ac:dyDescent="0.25"/>
    <row r="45507" hidden="1" x14ac:dyDescent="0.25"/>
    <row r="45508" hidden="1" x14ac:dyDescent="0.25"/>
    <row r="45509" hidden="1" x14ac:dyDescent="0.25"/>
    <row r="45510" hidden="1" x14ac:dyDescent="0.25"/>
    <row r="45511" hidden="1" x14ac:dyDescent="0.25"/>
    <row r="45512" hidden="1" x14ac:dyDescent="0.25"/>
    <row r="45513" hidden="1" x14ac:dyDescent="0.25"/>
    <row r="45514" hidden="1" x14ac:dyDescent="0.25"/>
    <row r="45515" hidden="1" x14ac:dyDescent="0.25"/>
    <row r="45516" hidden="1" x14ac:dyDescent="0.25"/>
    <row r="45517" hidden="1" x14ac:dyDescent="0.25"/>
    <row r="45518" hidden="1" x14ac:dyDescent="0.25"/>
    <row r="45519" hidden="1" x14ac:dyDescent="0.25"/>
    <row r="45520" hidden="1" x14ac:dyDescent="0.25"/>
    <row r="45521" hidden="1" x14ac:dyDescent="0.25"/>
    <row r="45522" hidden="1" x14ac:dyDescent="0.25"/>
    <row r="45523" hidden="1" x14ac:dyDescent="0.25"/>
    <row r="45524" hidden="1" x14ac:dyDescent="0.25"/>
    <row r="45525" hidden="1" x14ac:dyDescent="0.25"/>
    <row r="45526" hidden="1" x14ac:dyDescent="0.25"/>
    <row r="45527" hidden="1" x14ac:dyDescent="0.25"/>
    <row r="45528" hidden="1" x14ac:dyDescent="0.25"/>
    <row r="45529" hidden="1" x14ac:dyDescent="0.25"/>
    <row r="45530" hidden="1" x14ac:dyDescent="0.25"/>
    <row r="45531" hidden="1" x14ac:dyDescent="0.25"/>
    <row r="45532" hidden="1" x14ac:dyDescent="0.25"/>
    <row r="45533" hidden="1" x14ac:dyDescent="0.25"/>
    <row r="45534" hidden="1" x14ac:dyDescent="0.25"/>
    <row r="45535" hidden="1" x14ac:dyDescent="0.25"/>
    <row r="45536" hidden="1" x14ac:dyDescent="0.25"/>
    <row r="45537" hidden="1" x14ac:dyDescent="0.25"/>
    <row r="45538" hidden="1" x14ac:dyDescent="0.25"/>
    <row r="45539" hidden="1" x14ac:dyDescent="0.25"/>
    <row r="45540" hidden="1" x14ac:dyDescent="0.25"/>
    <row r="45541" hidden="1" x14ac:dyDescent="0.25"/>
    <row r="45542" hidden="1" x14ac:dyDescent="0.25"/>
    <row r="45543" hidden="1" x14ac:dyDescent="0.25"/>
    <row r="45544" hidden="1" x14ac:dyDescent="0.25"/>
    <row r="45545" hidden="1" x14ac:dyDescent="0.25"/>
    <row r="45546" hidden="1" x14ac:dyDescent="0.25"/>
    <row r="45547" hidden="1" x14ac:dyDescent="0.25"/>
    <row r="45548" hidden="1" x14ac:dyDescent="0.25"/>
    <row r="45549" hidden="1" x14ac:dyDescent="0.25"/>
    <row r="45550" hidden="1" x14ac:dyDescent="0.25"/>
    <row r="45551" hidden="1" x14ac:dyDescent="0.25"/>
    <row r="45552" hidden="1" x14ac:dyDescent="0.25"/>
    <row r="45553" hidden="1" x14ac:dyDescent="0.25"/>
    <row r="45554" hidden="1" x14ac:dyDescent="0.25"/>
    <row r="45555" hidden="1" x14ac:dyDescent="0.25"/>
    <row r="45556" hidden="1" x14ac:dyDescent="0.25"/>
    <row r="45557" hidden="1" x14ac:dyDescent="0.25"/>
    <row r="45558" hidden="1" x14ac:dyDescent="0.25"/>
    <row r="45559" hidden="1" x14ac:dyDescent="0.25"/>
    <row r="45560" hidden="1" x14ac:dyDescent="0.25"/>
    <row r="45561" hidden="1" x14ac:dyDescent="0.25"/>
    <row r="45562" hidden="1" x14ac:dyDescent="0.25"/>
    <row r="45563" ht="30" hidden="1" customHeight="1" x14ac:dyDescent="0.25"/>
    <row r="45564" hidden="1" x14ac:dyDescent="0.25"/>
    <row r="45565" hidden="1" x14ac:dyDescent="0.25"/>
    <row r="45566" hidden="1" x14ac:dyDescent="0.25"/>
    <row r="45567" hidden="1" x14ac:dyDescent="0.25"/>
    <row r="45568" hidden="1" x14ac:dyDescent="0.25"/>
    <row r="45569" hidden="1" x14ac:dyDescent="0.25"/>
    <row r="45570" hidden="1" x14ac:dyDescent="0.25"/>
    <row r="45571" hidden="1" x14ac:dyDescent="0.25"/>
    <row r="45572" hidden="1" x14ac:dyDescent="0.25"/>
    <row r="45573" hidden="1" x14ac:dyDescent="0.25"/>
    <row r="45574" hidden="1" x14ac:dyDescent="0.25"/>
    <row r="45575" hidden="1" x14ac:dyDescent="0.25"/>
    <row r="45576" hidden="1" x14ac:dyDescent="0.25"/>
    <row r="45577" hidden="1" x14ac:dyDescent="0.25"/>
    <row r="45578" hidden="1" x14ac:dyDescent="0.25"/>
    <row r="45579" hidden="1" x14ac:dyDescent="0.25"/>
    <row r="45580" hidden="1" x14ac:dyDescent="0.25"/>
    <row r="45581" hidden="1" x14ac:dyDescent="0.25"/>
    <row r="45582" hidden="1" x14ac:dyDescent="0.25"/>
    <row r="45583" hidden="1" x14ac:dyDescent="0.25"/>
    <row r="45584" hidden="1" x14ac:dyDescent="0.25"/>
    <row r="45585" hidden="1" x14ac:dyDescent="0.25"/>
    <row r="45586" hidden="1" x14ac:dyDescent="0.25"/>
    <row r="45587" hidden="1" x14ac:dyDescent="0.25"/>
    <row r="45588" hidden="1" x14ac:dyDescent="0.25"/>
    <row r="45589" hidden="1" x14ac:dyDescent="0.25"/>
    <row r="45590" hidden="1" x14ac:dyDescent="0.25"/>
    <row r="45591" hidden="1" x14ac:dyDescent="0.25"/>
    <row r="45592" hidden="1" x14ac:dyDescent="0.25"/>
    <row r="45593" hidden="1" x14ac:dyDescent="0.25"/>
    <row r="45594" hidden="1" x14ac:dyDescent="0.25"/>
    <row r="45595" hidden="1" x14ac:dyDescent="0.25"/>
    <row r="45596" hidden="1" x14ac:dyDescent="0.25"/>
    <row r="45597" hidden="1" x14ac:dyDescent="0.25"/>
    <row r="45598" hidden="1" x14ac:dyDescent="0.25"/>
    <row r="45599" hidden="1" x14ac:dyDescent="0.25"/>
    <row r="45600" hidden="1" x14ac:dyDescent="0.25"/>
    <row r="45601" hidden="1" x14ac:dyDescent="0.25"/>
    <row r="45602" hidden="1" x14ac:dyDescent="0.25"/>
    <row r="45603" hidden="1" x14ac:dyDescent="0.25"/>
    <row r="45604" hidden="1" x14ac:dyDescent="0.25"/>
    <row r="45605" hidden="1" x14ac:dyDescent="0.25"/>
    <row r="45606" hidden="1" x14ac:dyDescent="0.25"/>
    <row r="45607" hidden="1" x14ac:dyDescent="0.25"/>
    <row r="45608" hidden="1" x14ac:dyDescent="0.25"/>
    <row r="45609" hidden="1" x14ac:dyDescent="0.25"/>
    <row r="45610" hidden="1" x14ac:dyDescent="0.25"/>
    <row r="45611" hidden="1" x14ac:dyDescent="0.25"/>
    <row r="45612" hidden="1" x14ac:dyDescent="0.25"/>
    <row r="45613" hidden="1" x14ac:dyDescent="0.25"/>
    <row r="45614" hidden="1" x14ac:dyDescent="0.25"/>
    <row r="45615" hidden="1" x14ac:dyDescent="0.25"/>
    <row r="45616" hidden="1" x14ac:dyDescent="0.25"/>
    <row r="45617" hidden="1" x14ac:dyDescent="0.25"/>
    <row r="45618" hidden="1" x14ac:dyDescent="0.25"/>
    <row r="45619" hidden="1" x14ac:dyDescent="0.25"/>
    <row r="45620" hidden="1" x14ac:dyDescent="0.25"/>
    <row r="45621" hidden="1" x14ac:dyDescent="0.25"/>
    <row r="45622" hidden="1" x14ac:dyDescent="0.25"/>
    <row r="45623" hidden="1" x14ac:dyDescent="0.25"/>
    <row r="45624" hidden="1" x14ac:dyDescent="0.25"/>
    <row r="45625" hidden="1" x14ac:dyDescent="0.25"/>
    <row r="45626" hidden="1" x14ac:dyDescent="0.25"/>
    <row r="45627" hidden="1" x14ac:dyDescent="0.25"/>
    <row r="45628" hidden="1" x14ac:dyDescent="0.25"/>
    <row r="45629" hidden="1" x14ac:dyDescent="0.25"/>
    <row r="45630" hidden="1" x14ac:dyDescent="0.25"/>
    <row r="45631" hidden="1" x14ac:dyDescent="0.25"/>
    <row r="45632" hidden="1" x14ac:dyDescent="0.25"/>
    <row r="45633" hidden="1" x14ac:dyDescent="0.25"/>
    <row r="45634" hidden="1" x14ac:dyDescent="0.25"/>
    <row r="45635" hidden="1" x14ac:dyDescent="0.25"/>
    <row r="45636" hidden="1" x14ac:dyDescent="0.25"/>
    <row r="45637" hidden="1" x14ac:dyDescent="0.25"/>
    <row r="45638" hidden="1" x14ac:dyDescent="0.25"/>
    <row r="45639" hidden="1" x14ac:dyDescent="0.25"/>
    <row r="45640" hidden="1" x14ac:dyDescent="0.25"/>
    <row r="45641" hidden="1" x14ac:dyDescent="0.25"/>
    <row r="45642" hidden="1" x14ac:dyDescent="0.25"/>
    <row r="45643" hidden="1" x14ac:dyDescent="0.25"/>
    <row r="45644" hidden="1" x14ac:dyDescent="0.25"/>
    <row r="45645" hidden="1" x14ac:dyDescent="0.25"/>
    <row r="45646" hidden="1" x14ac:dyDescent="0.25"/>
    <row r="45647" hidden="1" x14ac:dyDescent="0.25"/>
    <row r="45648" hidden="1" x14ac:dyDescent="0.25"/>
    <row r="45649" hidden="1" x14ac:dyDescent="0.25"/>
    <row r="45650" hidden="1" x14ac:dyDescent="0.25"/>
    <row r="45651" hidden="1" x14ac:dyDescent="0.25"/>
    <row r="45652" hidden="1" x14ac:dyDescent="0.25"/>
    <row r="45653" hidden="1" x14ac:dyDescent="0.25"/>
    <row r="45654" hidden="1" x14ac:dyDescent="0.25"/>
    <row r="45655" hidden="1" x14ac:dyDescent="0.25"/>
    <row r="45656" hidden="1" x14ac:dyDescent="0.25"/>
    <row r="45657" hidden="1" x14ac:dyDescent="0.25"/>
    <row r="45658" hidden="1" x14ac:dyDescent="0.25"/>
    <row r="45659" hidden="1" x14ac:dyDescent="0.25"/>
    <row r="45660" hidden="1" x14ac:dyDescent="0.25"/>
    <row r="45661" hidden="1" x14ac:dyDescent="0.25"/>
    <row r="45662" hidden="1" x14ac:dyDescent="0.25"/>
    <row r="45663" hidden="1" x14ac:dyDescent="0.25"/>
    <row r="45664" hidden="1" x14ac:dyDescent="0.25"/>
    <row r="45665" hidden="1" x14ac:dyDescent="0.25"/>
    <row r="45666" hidden="1" x14ac:dyDescent="0.25"/>
    <row r="45667" hidden="1" x14ac:dyDescent="0.25"/>
    <row r="45668" hidden="1" x14ac:dyDescent="0.25"/>
    <row r="45669" hidden="1" x14ac:dyDescent="0.25"/>
    <row r="45670" hidden="1" x14ac:dyDescent="0.25"/>
    <row r="45671" hidden="1" x14ac:dyDescent="0.25"/>
    <row r="45672" hidden="1" x14ac:dyDescent="0.25"/>
    <row r="45673" hidden="1" x14ac:dyDescent="0.25"/>
    <row r="45674" hidden="1" x14ac:dyDescent="0.25"/>
    <row r="45675" hidden="1" x14ac:dyDescent="0.25"/>
    <row r="45676" hidden="1" x14ac:dyDescent="0.25"/>
    <row r="45677" hidden="1" x14ac:dyDescent="0.25"/>
    <row r="45678" hidden="1" x14ac:dyDescent="0.25"/>
    <row r="45679" hidden="1" x14ac:dyDescent="0.25"/>
    <row r="45680" hidden="1" x14ac:dyDescent="0.25"/>
    <row r="45681" hidden="1" x14ac:dyDescent="0.25"/>
    <row r="45682" hidden="1" x14ac:dyDescent="0.25"/>
    <row r="45683" hidden="1" x14ac:dyDescent="0.25"/>
    <row r="45684" hidden="1" x14ac:dyDescent="0.25"/>
    <row r="45685" hidden="1" x14ac:dyDescent="0.25"/>
    <row r="45686" hidden="1" x14ac:dyDescent="0.25"/>
    <row r="45687" hidden="1" x14ac:dyDescent="0.25"/>
    <row r="45688" hidden="1" x14ac:dyDescent="0.25"/>
    <row r="45689" hidden="1" x14ac:dyDescent="0.25"/>
    <row r="45690" hidden="1" x14ac:dyDescent="0.25"/>
    <row r="45691" hidden="1" x14ac:dyDescent="0.25"/>
    <row r="45692" hidden="1" x14ac:dyDescent="0.25"/>
    <row r="45693" hidden="1" x14ac:dyDescent="0.25"/>
    <row r="45694" hidden="1" x14ac:dyDescent="0.25"/>
    <row r="45695" hidden="1" x14ac:dyDescent="0.25"/>
    <row r="45696" hidden="1" x14ac:dyDescent="0.25"/>
    <row r="45697" hidden="1" x14ac:dyDescent="0.25"/>
    <row r="45698" hidden="1" x14ac:dyDescent="0.25"/>
    <row r="45699" hidden="1" x14ac:dyDescent="0.25"/>
    <row r="45700" hidden="1" x14ac:dyDescent="0.25"/>
    <row r="45701" hidden="1" x14ac:dyDescent="0.25"/>
    <row r="45702" hidden="1" x14ac:dyDescent="0.25"/>
    <row r="45703" hidden="1" x14ac:dyDescent="0.25"/>
    <row r="45704" hidden="1" x14ac:dyDescent="0.25"/>
    <row r="45705" hidden="1" x14ac:dyDescent="0.25"/>
    <row r="45706" hidden="1" x14ac:dyDescent="0.25"/>
    <row r="45707" hidden="1" x14ac:dyDescent="0.25"/>
    <row r="45708" hidden="1" x14ac:dyDescent="0.25"/>
    <row r="45709" hidden="1" x14ac:dyDescent="0.25"/>
    <row r="45710" hidden="1" x14ac:dyDescent="0.25"/>
    <row r="45711" hidden="1" x14ac:dyDescent="0.25"/>
    <row r="45712" hidden="1" x14ac:dyDescent="0.25"/>
    <row r="45713" hidden="1" x14ac:dyDescent="0.25"/>
    <row r="45714" hidden="1" x14ac:dyDescent="0.25"/>
    <row r="45715" hidden="1" x14ac:dyDescent="0.25"/>
    <row r="45716" hidden="1" x14ac:dyDescent="0.25"/>
    <row r="45717" hidden="1" x14ac:dyDescent="0.25"/>
    <row r="45718" hidden="1" x14ac:dyDescent="0.25"/>
    <row r="45719" hidden="1" x14ac:dyDescent="0.25"/>
    <row r="45720" hidden="1" x14ac:dyDescent="0.25"/>
    <row r="45721" hidden="1" x14ac:dyDescent="0.25"/>
    <row r="45722" hidden="1" x14ac:dyDescent="0.25"/>
    <row r="45723" hidden="1" x14ac:dyDescent="0.25"/>
    <row r="45724" hidden="1" x14ac:dyDescent="0.25"/>
    <row r="45725" hidden="1" x14ac:dyDescent="0.25"/>
    <row r="45726" hidden="1" x14ac:dyDescent="0.25"/>
    <row r="45727" hidden="1" x14ac:dyDescent="0.25"/>
    <row r="45728" hidden="1" x14ac:dyDescent="0.25"/>
    <row r="45729" hidden="1" x14ac:dyDescent="0.25"/>
    <row r="45730" hidden="1" x14ac:dyDescent="0.25"/>
    <row r="45731" hidden="1" x14ac:dyDescent="0.25"/>
    <row r="45732" hidden="1" x14ac:dyDescent="0.25"/>
    <row r="45733" hidden="1" x14ac:dyDescent="0.25"/>
    <row r="45734" hidden="1" x14ac:dyDescent="0.25"/>
    <row r="45735" hidden="1" x14ac:dyDescent="0.25"/>
    <row r="45736" hidden="1" x14ac:dyDescent="0.25"/>
    <row r="45737" hidden="1" x14ac:dyDescent="0.25"/>
    <row r="45738" hidden="1" x14ac:dyDescent="0.25"/>
    <row r="45739" hidden="1" x14ac:dyDescent="0.25"/>
    <row r="45740" hidden="1" x14ac:dyDescent="0.25"/>
    <row r="45741" hidden="1" x14ac:dyDescent="0.25"/>
    <row r="45742" hidden="1" x14ac:dyDescent="0.25"/>
    <row r="45743" hidden="1" x14ac:dyDescent="0.25"/>
    <row r="45744" hidden="1" x14ac:dyDescent="0.25"/>
    <row r="45745" hidden="1" x14ac:dyDescent="0.25"/>
    <row r="45746" hidden="1" x14ac:dyDescent="0.25"/>
    <row r="45747" hidden="1" x14ac:dyDescent="0.25"/>
    <row r="45748" hidden="1" x14ac:dyDescent="0.25"/>
    <row r="45749" hidden="1" x14ac:dyDescent="0.25"/>
    <row r="45750" hidden="1" x14ac:dyDescent="0.25"/>
    <row r="45751" hidden="1" x14ac:dyDescent="0.25"/>
    <row r="45752" hidden="1" x14ac:dyDescent="0.25"/>
    <row r="45753" hidden="1" x14ac:dyDescent="0.25"/>
    <row r="45754" hidden="1" x14ac:dyDescent="0.25"/>
    <row r="45755" hidden="1" x14ac:dyDescent="0.25"/>
    <row r="45756" hidden="1" x14ac:dyDescent="0.25"/>
    <row r="45757" hidden="1" x14ac:dyDescent="0.25"/>
    <row r="45758" hidden="1" x14ac:dyDescent="0.25"/>
    <row r="45759" hidden="1" x14ac:dyDescent="0.25"/>
    <row r="45760" hidden="1" x14ac:dyDescent="0.25"/>
    <row r="45761" hidden="1" x14ac:dyDescent="0.25"/>
    <row r="45762" hidden="1" x14ac:dyDescent="0.25"/>
    <row r="45763" hidden="1" x14ac:dyDescent="0.25"/>
    <row r="45764" hidden="1" x14ac:dyDescent="0.25"/>
    <row r="45765" hidden="1" x14ac:dyDescent="0.25"/>
    <row r="45766" hidden="1" x14ac:dyDescent="0.25"/>
    <row r="45767" hidden="1" x14ac:dyDescent="0.25"/>
    <row r="45768" hidden="1" x14ac:dyDescent="0.25"/>
    <row r="45769" hidden="1" x14ac:dyDescent="0.25"/>
    <row r="45770" hidden="1" x14ac:dyDescent="0.25"/>
    <row r="45771" hidden="1" x14ac:dyDescent="0.25"/>
    <row r="45772" hidden="1" x14ac:dyDescent="0.25"/>
    <row r="45773" hidden="1" x14ac:dyDescent="0.25"/>
    <row r="45774" hidden="1" x14ac:dyDescent="0.25"/>
    <row r="45775" hidden="1" x14ac:dyDescent="0.25"/>
    <row r="45776" hidden="1" x14ac:dyDescent="0.25"/>
    <row r="45777" hidden="1" x14ac:dyDescent="0.25"/>
    <row r="45778" hidden="1" x14ac:dyDescent="0.25"/>
    <row r="45779" hidden="1" x14ac:dyDescent="0.25"/>
    <row r="45780" hidden="1" x14ac:dyDescent="0.25"/>
    <row r="45781" hidden="1" x14ac:dyDescent="0.25"/>
    <row r="45782" hidden="1" x14ac:dyDescent="0.25"/>
    <row r="45783" hidden="1" x14ac:dyDescent="0.25"/>
    <row r="45784" hidden="1" x14ac:dyDescent="0.25"/>
    <row r="45785" hidden="1" x14ac:dyDescent="0.25"/>
    <row r="45786" hidden="1" x14ac:dyDescent="0.25"/>
    <row r="45787" hidden="1" x14ac:dyDescent="0.25"/>
    <row r="45788" hidden="1" x14ac:dyDescent="0.25"/>
    <row r="45789" hidden="1" x14ac:dyDescent="0.25"/>
    <row r="45790" hidden="1" x14ac:dyDescent="0.25"/>
    <row r="45791" hidden="1" x14ac:dyDescent="0.25"/>
    <row r="45792" hidden="1" x14ac:dyDescent="0.25"/>
    <row r="45793" hidden="1" x14ac:dyDescent="0.25"/>
    <row r="45794" hidden="1" x14ac:dyDescent="0.25"/>
    <row r="45795" hidden="1" x14ac:dyDescent="0.25"/>
    <row r="45796" hidden="1" x14ac:dyDescent="0.25"/>
    <row r="45797" hidden="1" x14ac:dyDescent="0.25"/>
    <row r="45798" hidden="1" x14ac:dyDescent="0.25"/>
    <row r="45799" hidden="1" x14ac:dyDescent="0.25"/>
    <row r="45800" hidden="1" x14ac:dyDescent="0.25"/>
    <row r="45801" hidden="1" x14ac:dyDescent="0.25"/>
    <row r="45802" hidden="1" x14ac:dyDescent="0.25"/>
    <row r="45803" hidden="1" x14ac:dyDescent="0.25"/>
    <row r="45804" hidden="1" x14ac:dyDescent="0.25"/>
    <row r="45805" hidden="1" x14ac:dyDescent="0.25"/>
    <row r="45806" hidden="1" x14ac:dyDescent="0.25"/>
    <row r="45807" hidden="1" x14ac:dyDescent="0.25"/>
    <row r="45808" hidden="1" x14ac:dyDescent="0.25"/>
    <row r="45809" hidden="1" x14ac:dyDescent="0.25"/>
    <row r="45810" hidden="1" x14ac:dyDescent="0.25"/>
    <row r="45811" hidden="1" x14ac:dyDescent="0.25"/>
    <row r="45812" hidden="1" x14ac:dyDescent="0.25"/>
    <row r="45813" hidden="1" x14ac:dyDescent="0.25"/>
    <row r="45814" hidden="1" x14ac:dyDescent="0.25"/>
    <row r="45815" hidden="1" x14ac:dyDescent="0.25"/>
    <row r="45816" hidden="1" x14ac:dyDescent="0.25"/>
    <row r="45817" hidden="1" x14ac:dyDescent="0.25"/>
    <row r="45818" hidden="1" x14ac:dyDescent="0.25"/>
    <row r="45819" hidden="1" x14ac:dyDescent="0.25"/>
    <row r="45820" hidden="1" x14ac:dyDescent="0.25"/>
    <row r="45821" hidden="1" x14ac:dyDescent="0.25"/>
    <row r="45822" hidden="1" x14ac:dyDescent="0.25"/>
    <row r="45823" hidden="1" x14ac:dyDescent="0.25"/>
    <row r="45824" hidden="1" x14ac:dyDescent="0.25"/>
    <row r="45825" hidden="1" x14ac:dyDescent="0.25"/>
    <row r="45826" hidden="1" x14ac:dyDescent="0.25"/>
    <row r="45827" hidden="1" x14ac:dyDescent="0.25"/>
    <row r="45828" hidden="1" x14ac:dyDescent="0.25"/>
    <row r="45829" hidden="1" x14ac:dyDescent="0.25"/>
    <row r="45830" hidden="1" x14ac:dyDescent="0.25"/>
    <row r="45831" hidden="1" x14ac:dyDescent="0.25"/>
    <row r="45832" hidden="1" x14ac:dyDescent="0.25"/>
    <row r="45833" hidden="1" x14ac:dyDescent="0.25"/>
    <row r="45834" hidden="1" x14ac:dyDescent="0.25"/>
    <row r="45835" hidden="1" x14ac:dyDescent="0.25"/>
    <row r="45836" hidden="1" x14ac:dyDescent="0.25"/>
    <row r="45837" hidden="1" x14ac:dyDescent="0.25"/>
    <row r="45838" hidden="1" x14ac:dyDescent="0.25"/>
    <row r="45839" hidden="1" x14ac:dyDescent="0.25"/>
    <row r="45840" hidden="1" x14ac:dyDescent="0.25"/>
    <row r="45841" hidden="1" x14ac:dyDescent="0.25"/>
    <row r="45842" hidden="1" x14ac:dyDescent="0.25"/>
    <row r="45843" hidden="1" x14ac:dyDescent="0.25"/>
    <row r="45844" hidden="1" x14ac:dyDescent="0.25"/>
    <row r="45845" hidden="1" x14ac:dyDescent="0.25"/>
    <row r="45846" hidden="1" x14ac:dyDescent="0.25"/>
    <row r="45847" hidden="1" x14ac:dyDescent="0.25"/>
    <row r="45848" hidden="1" x14ac:dyDescent="0.25"/>
    <row r="45849" hidden="1" x14ac:dyDescent="0.25"/>
    <row r="45850" hidden="1" x14ac:dyDescent="0.25"/>
    <row r="45851" hidden="1" x14ac:dyDescent="0.25"/>
    <row r="45852" hidden="1" x14ac:dyDescent="0.25"/>
    <row r="45853" hidden="1" x14ac:dyDescent="0.25"/>
    <row r="45854" hidden="1" x14ac:dyDescent="0.25"/>
    <row r="45855" hidden="1" x14ac:dyDescent="0.25"/>
    <row r="45856" hidden="1" x14ac:dyDescent="0.25"/>
    <row r="45857" hidden="1" x14ac:dyDescent="0.25"/>
    <row r="45858" hidden="1" x14ac:dyDescent="0.25"/>
    <row r="45859" hidden="1" x14ac:dyDescent="0.25"/>
    <row r="45860" hidden="1" x14ac:dyDescent="0.25"/>
    <row r="45861" hidden="1" x14ac:dyDescent="0.25"/>
    <row r="45862" hidden="1" x14ac:dyDescent="0.25"/>
    <row r="45863" hidden="1" x14ac:dyDescent="0.25"/>
    <row r="45864" hidden="1" x14ac:dyDescent="0.25"/>
    <row r="45865" hidden="1" x14ac:dyDescent="0.25"/>
    <row r="45866" hidden="1" x14ac:dyDescent="0.25"/>
    <row r="45867" hidden="1" x14ac:dyDescent="0.25"/>
    <row r="45868" hidden="1" x14ac:dyDescent="0.25"/>
    <row r="45869" hidden="1" x14ac:dyDescent="0.25"/>
    <row r="45870" hidden="1" x14ac:dyDescent="0.25"/>
    <row r="45871" hidden="1" x14ac:dyDescent="0.25"/>
    <row r="45872" hidden="1" x14ac:dyDescent="0.25"/>
    <row r="45873" hidden="1" x14ac:dyDescent="0.25"/>
    <row r="45874" hidden="1" x14ac:dyDescent="0.25"/>
    <row r="45875" hidden="1" x14ac:dyDescent="0.25"/>
    <row r="45876" hidden="1" x14ac:dyDescent="0.25"/>
    <row r="45877" hidden="1" x14ac:dyDescent="0.25"/>
    <row r="45878" hidden="1" x14ac:dyDescent="0.25"/>
    <row r="45879" hidden="1" x14ac:dyDescent="0.25"/>
    <row r="45880" hidden="1" x14ac:dyDescent="0.25"/>
    <row r="45881" hidden="1" x14ac:dyDescent="0.25"/>
    <row r="45882" hidden="1" x14ac:dyDescent="0.25"/>
    <row r="45883" hidden="1" x14ac:dyDescent="0.25"/>
    <row r="45884" hidden="1" x14ac:dyDescent="0.25"/>
    <row r="45885" hidden="1" x14ac:dyDescent="0.25"/>
    <row r="45886" hidden="1" x14ac:dyDescent="0.25"/>
    <row r="45887" hidden="1" x14ac:dyDescent="0.25"/>
    <row r="45888" hidden="1" x14ac:dyDescent="0.25"/>
    <row r="45889" hidden="1" x14ac:dyDescent="0.25"/>
    <row r="45890" hidden="1" x14ac:dyDescent="0.25"/>
    <row r="45891" hidden="1" x14ac:dyDescent="0.25"/>
    <row r="45892" hidden="1" x14ac:dyDescent="0.25"/>
    <row r="45893" hidden="1" x14ac:dyDescent="0.25"/>
    <row r="45894" hidden="1" x14ac:dyDescent="0.25"/>
    <row r="45895" hidden="1" x14ac:dyDescent="0.25"/>
    <row r="45896" hidden="1" x14ac:dyDescent="0.25"/>
    <row r="45897" hidden="1" x14ac:dyDescent="0.25"/>
    <row r="45898" hidden="1" x14ac:dyDescent="0.25"/>
    <row r="45899" hidden="1" x14ac:dyDescent="0.25"/>
    <row r="45900" hidden="1" x14ac:dyDescent="0.25"/>
    <row r="45901" hidden="1" x14ac:dyDescent="0.25"/>
    <row r="45902" hidden="1" x14ac:dyDescent="0.25"/>
    <row r="45903" hidden="1" x14ac:dyDescent="0.25"/>
    <row r="45904" hidden="1" x14ac:dyDescent="0.25"/>
    <row r="45905" hidden="1" x14ac:dyDescent="0.25"/>
    <row r="45906" hidden="1" x14ac:dyDescent="0.25"/>
    <row r="45907" hidden="1" x14ac:dyDescent="0.25"/>
    <row r="45908" hidden="1" x14ac:dyDescent="0.25"/>
    <row r="45909" hidden="1" x14ac:dyDescent="0.25"/>
    <row r="45910" hidden="1" x14ac:dyDescent="0.25"/>
    <row r="45911" hidden="1" x14ac:dyDescent="0.25"/>
    <row r="45912" hidden="1" x14ac:dyDescent="0.25"/>
    <row r="45913" hidden="1" x14ac:dyDescent="0.25"/>
    <row r="45914" hidden="1" x14ac:dyDescent="0.25"/>
    <row r="45915" ht="30" hidden="1" customHeight="1" x14ac:dyDescent="0.25"/>
    <row r="45916" hidden="1" x14ac:dyDescent="0.25"/>
    <row r="45917" hidden="1" x14ac:dyDescent="0.25"/>
    <row r="45918" hidden="1" x14ac:dyDescent="0.25"/>
    <row r="45919" hidden="1" x14ac:dyDescent="0.25"/>
    <row r="45920" hidden="1" x14ac:dyDescent="0.25"/>
    <row r="45921" hidden="1" x14ac:dyDescent="0.25"/>
    <row r="45922" hidden="1" x14ac:dyDescent="0.25"/>
    <row r="45923" hidden="1" x14ac:dyDescent="0.25"/>
    <row r="45924" hidden="1" x14ac:dyDescent="0.25"/>
    <row r="45925" hidden="1" x14ac:dyDescent="0.25"/>
    <row r="45926" hidden="1" x14ac:dyDescent="0.25"/>
    <row r="45927" hidden="1" x14ac:dyDescent="0.25"/>
    <row r="45928" hidden="1" x14ac:dyDescent="0.25"/>
    <row r="45929" hidden="1" x14ac:dyDescent="0.25"/>
    <row r="45930" hidden="1" x14ac:dyDescent="0.25"/>
    <row r="45931" hidden="1" x14ac:dyDescent="0.25"/>
    <row r="45932" hidden="1" x14ac:dyDescent="0.25"/>
    <row r="45933" hidden="1" x14ac:dyDescent="0.25"/>
    <row r="45934" hidden="1" x14ac:dyDescent="0.25"/>
    <row r="45935" hidden="1" x14ac:dyDescent="0.25"/>
    <row r="45936" hidden="1" x14ac:dyDescent="0.25"/>
    <row r="45937" hidden="1" x14ac:dyDescent="0.25"/>
    <row r="45938" hidden="1" x14ac:dyDescent="0.25"/>
    <row r="45939" hidden="1" x14ac:dyDescent="0.25"/>
    <row r="45940" hidden="1" x14ac:dyDescent="0.25"/>
    <row r="45941" hidden="1" x14ac:dyDescent="0.25"/>
    <row r="45942" hidden="1" x14ac:dyDescent="0.25"/>
    <row r="45943" hidden="1" x14ac:dyDescent="0.25"/>
    <row r="45944" hidden="1" x14ac:dyDescent="0.25"/>
    <row r="45945" hidden="1" x14ac:dyDescent="0.25"/>
    <row r="45946" hidden="1" x14ac:dyDescent="0.25"/>
    <row r="45947" hidden="1" x14ac:dyDescent="0.25"/>
    <row r="45948" hidden="1" x14ac:dyDescent="0.25"/>
    <row r="45949" hidden="1" x14ac:dyDescent="0.25"/>
    <row r="45950" hidden="1" x14ac:dyDescent="0.25"/>
    <row r="45951" hidden="1" x14ac:dyDescent="0.25"/>
    <row r="45952" hidden="1" x14ac:dyDescent="0.25"/>
    <row r="45953" hidden="1" x14ac:dyDescent="0.25"/>
    <row r="45954" hidden="1" x14ac:dyDescent="0.25"/>
    <row r="45955" hidden="1" x14ac:dyDescent="0.25"/>
    <row r="45956" hidden="1" x14ac:dyDescent="0.25"/>
    <row r="45957" hidden="1" x14ac:dyDescent="0.25"/>
    <row r="45958" hidden="1" x14ac:dyDescent="0.25"/>
    <row r="45959" hidden="1" x14ac:dyDescent="0.25"/>
    <row r="45960" hidden="1" x14ac:dyDescent="0.25"/>
    <row r="45961" hidden="1" x14ac:dyDescent="0.25"/>
    <row r="45962" hidden="1" x14ac:dyDescent="0.25"/>
    <row r="45963" hidden="1" x14ac:dyDescent="0.25"/>
    <row r="45964" hidden="1" x14ac:dyDescent="0.25"/>
    <row r="45965" hidden="1" x14ac:dyDescent="0.25"/>
    <row r="45966" hidden="1" x14ac:dyDescent="0.25"/>
    <row r="45967" hidden="1" x14ac:dyDescent="0.25"/>
    <row r="45968" hidden="1" x14ac:dyDescent="0.25"/>
    <row r="45969" hidden="1" x14ac:dyDescent="0.25"/>
    <row r="45970" hidden="1" x14ac:dyDescent="0.25"/>
    <row r="45971" hidden="1" x14ac:dyDescent="0.25"/>
    <row r="45972" hidden="1" x14ac:dyDescent="0.25"/>
    <row r="45973" hidden="1" x14ac:dyDescent="0.25"/>
    <row r="45974" hidden="1" x14ac:dyDescent="0.25"/>
    <row r="45975" hidden="1" x14ac:dyDescent="0.25"/>
    <row r="45976" hidden="1" x14ac:dyDescent="0.25"/>
    <row r="45977" hidden="1" x14ac:dyDescent="0.25"/>
    <row r="45978" hidden="1" x14ac:dyDescent="0.25"/>
    <row r="45979" ht="30" hidden="1" customHeight="1" x14ac:dyDescent="0.25"/>
    <row r="45980" hidden="1" x14ac:dyDescent="0.25"/>
    <row r="45981" hidden="1" x14ac:dyDescent="0.25"/>
    <row r="45982" hidden="1" x14ac:dyDescent="0.25"/>
    <row r="45983" hidden="1" x14ac:dyDescent="0.25"/>
    <row r="45984" hidden="1" x14ac:dyDescent="0.25"/>
    <row r="45985" hidden="1" x14ac:dyDescent="0.25"/>
    <row r="45986" hidden="1" x14ac:dyDescent="0.25"/>
    <row r="45987" hidden="1" x14ac:dyDescent="0.25"/>
    <row r="45988" hidden="1" x14ac:dyDescent="0.25"/>
    <row r="45989" hidden="1" x14ac:dyDescent="0.25"/>
    <row r="45990" hidden="1" x14ac:dyDescent="0.25"/>
    <row r="45991" hidden="1" x14ac:dyDescent="0.25"/>
    <row r="45992" hidden="1" x14ac:dyDescent="0.25"/>
    <row r="45993" hidden="1" x14ac:dyDescent="0.25"/>
    <row r="45994" hidden="1" x14ac:dyDescent="0.25"/>
    <row r="45995" hidden="1" x14ac:dyDescent="0.25"/>
    <row r="45996" hidden="1" x14ac:dyDescent="0.25"/>
    <row r="45997" hidden="1" x14ac:dyDescent="0.25"/>
    <row r="45998" hidden="1" x14ac:dyDescent="0.25"/>
    <row r="45999" hidden="1" x14ac:dyDescent="0.25"/>
    <row r="46000" hidden="1" x14ac:dyDescent="0.25"/>
    <row r="46001" hidden="1" x14ac:dyDescent="0.25"/>
    <row r="46002" hidden="1" x14ac:dyDescent="0.25"/>
    <row r="46003" hidden="1" x14ac:dyDescent="0.25"/>
    <row r="46004" hidden="1" x14ac:dyDescent="0.25"/>
    <row r="46005" hidden="1" x14ac:dyDescent="0.25"/>
    <row r="46006" hidden="1" x14ac:dyDescent="0.25"/>
    <row r="46007" hidden="1" x14ac:dyDescent="0.25"/>
    <row r="46008" hidden="1" x14ac:dyDescent="0.25"/>
    <row r="46009" hidden="1" x14ac:dyDescent="0.25"/>
    <row r="46010" hidden="1" x14ac:dyDescent="0.25"/>
    <row r="46011" hidden="1" x14ac:dyDescent="0.25"/>
    <row r="46012" hidden="1" x14ac:dyDescent="0.25"/>
    <row r="46013" hidden="1" x14ac:dyDescent="0.25"/>
    <row r="46014" hidden="1" x14ac:dyDescent="0.25"/>
    <row r="46015" hidden="1" x14ac:dyDescent="0.25"/>
    <row r="46016" hidden="1" x14ac:dyDescent="0.25"/>
    <row r="46017" hidden="1" x14ac:dyDescent="0.25"/>
    <row r="46018" hidden="1" x14ac:dyDescent="0.25"/>
    <row r="46019" hidden="1" x14ac:dyDescent="0.25"/>
    <row r="46020" hidden="1" x14ac:dyDescent="0.25"/>
    <row r="46021" hidden="1" x14ac:dyDescent="0.25"/>
    <row r="46022" hidden="1" x14ac:dyDescent="0.25"/>
    <row r="46023" hidden="1" x14ac:dyDescent="0.25"/>
    <row r="46024" hidden="1" x14ac:dyDescent="0.25"/>
    <row r="46025" hidden="1" x14ac:dyDescent="0.25"/>
    <row r="46026" hidden="1" x14ac:dyDescent="0.25"/>
    <row r="46027" hidden="1" x14ac:dyDescent="0.25"/>
    <row r="46028" hidden="1" x14ac:dyDescent="0.25"/>
    <row r="46029" hidden="1" x14ac:dyDescent="0.25"/>
    <row r="46030" hidden="1" x14ac:dyDescent="0.25"/>
    <row r="46031" hidden="1" x14ac:dyDescent="0.25"/>
    <row r="46032" hidden="1" x14ac:dyDescent="0.25"/>
    <row r="46033" hidden="1" x14ac:dyDescent="0.25"/>
    <row r="46034" hidden="1" x14ac:dyDescent="0.25"/>
    <row r="46035" hidden="1" x14ac:dyDescent="0.25"/>
    <row r="46036" hidden="1" x14ac:dyDescent="0.25"/>
    <row r="46037" hidden="1" x14ac:dyDescent="0.25"/>
    <row r="46038" hidden="1" x14ac:dyDescent="0.25"/>
    <row r="46039" hidden="1" x14ac:dyDescent="0.25"/>
    <row r="46040" hidden="1" x14ac:dyDescent="0.25"/>
    <row r="46041" hidden="1" x14ac:dyDescent="0.25"/>
    <row r="46042" hidden="1" x14ac:dyDescent="0.25"/>
    <row r="46043" hidden="1" x14ac:dyDescent="0.25"/>
    <row r="46044" hidden="1" x14ac:dyDescent="0.25"/>
    <row r="46045" hidden="1" x14ac:dyDescent="0.25"/>
    <row r="46046" hidden="1" x14ac:dyDescent="0.25"/>
    <row r="46047" hidden="1" x14ac:dyDescent="0.25"/>
    <row r="46048" hidden="1" x14ac:dyDescent="0.25"/>
    <row r="46049" hidden="1" x14ac:dyDescent="0.25"/>
    <row r="46050" hidden="1" x14ac:dyDescent="0.25"/>
    <row r="46051" hidden="1" x14ac:dyDescent="0.25"/>
    <row r="46052" hidden="1" x14ac:dyDescent="0.25"/>
    <row r="46053" hidden="1" x14ac:dyDescent="0.25"/>
    <row r="46054" hidden="1" x14ac:dyDescent="0.25"/>
    <row r="46055" hidden="1" x14ac:dyDescent="0.25"/>
    <row r="46056" hidden="1" x14ac:dyDescent="0.25"/>
    <row r="46057" hidden="1" x14ac:dyDescent="0.25"/>
    <row r="46058" hidden="1" x14ac:dyDescent="0.25"/>
    <row r="46059" hidden="1" x14ac:dyDescent="0.25"/>
    <row r="46060" hidden="1" x14ac:dyDescent="0.25"/>
    <row r="46061" hidden="1" x14ac:dyDescent="0.25"/>
    <row r="46062" hidden="1" x14ac:dyDescent="0.25"/>
    <row r="46063" hidden="1" x14ac:dyDescent="0.25"/>
    <row r="46064" hidden="1" x14ac:dyDescent="0.25"/>
    <row r="46065" hidden="1" x14ac:dyDescent="0.25"/>
    <row r="46066" hidden="1" x14ac:dyDescent="0.25"/>
    <row r="46067" hidden="1" x14ac:dyDescent="0.25"/>
    <row r="46068" hidden="1" x14ac:dyDescent="0.25"/>
    <row r="46069" hidden="1" x14ac:dyDescent="0.25"/>
    <row r="46070" hidden="1" x14ac:dyDescent="0.25"/>
    <row r="46071" hidden="1" x14ac:dyDescent="0.25"/>
    <row r="46072" hidden="1" x14ac:dyDescent="0.25"/>
    <row r="46073" hidden="1" x14ac:dyDescent="0.25"/>
    <row r="46074" hidden="1" x14ac:dyDescent="0.25"/>
    <row r="46075" hidden="1" x14ac:dyDescent="0.25"/>
    <row r="46076" hidden="1" x14ac:dyDescent="0.25"/>
    <row r="46077" hidden="1" x14ac:dyDescent="0.25"/>
    <row r="46078" hidden="1" x14ac:dyDescent="0.25"/>
    <row r="46079" hidden="1" x14ac:dyDescent="0.25"/>
    <row r="46080" hidden="1" x14ac:dyDescent="0.25"/>
    <row r="46081" hidden="1" x14ac:dyDescent="0.25"/>
    <row r="46082" hidden="1" x14ac:dyDescent="0.25"/>
    <row r="46083" hidden="1" x14ac:dyDescent="0.25"/>
    <row r="46084" hidden="1" x14ac:dyDescent="0.25"/>
    <row r="46085" hidden="1" x14ac:dyDescent="0.25"/>
    <row r="46086" hidden="1" x14ac:dyDescent="0.25"/>
    <row r="46087" hidden="1" x14ac:dyDescent="0.25"/>
    <row r="46088" hidden="1" x14ac:dyDescent="0.25"/>
    <row r="46089" hidden="1" x14ac:dyDescent="0.25"/>
    <row r="46090" hidden="1" x14ac:dyDescent="0.25"/>
    <row r="46091" hidden="1" x14ac:dyDescent="0.25"/>
    <row r="46092" hidden="1" x14ac:dyDescent="0.25"/>
    <row r="46093" hidden="1" x14ac:dyDescent="0.25"/>
    <row r="46094" hidden="1" x14ac:dyDescent="0.25"/>
    <row r="46095" hidden="1" x14ac:dyDescent="0.25"/>
    <row r="46096" hidden="1" x14ac:dyDescent="0.25"/>
    <row r="46097" hidden="1" x14ac:dyDescent="0.25"/>
    <row r="46098" hidden="1" x14ac:dyDescent="0.25"/>
    <row r="46099" hidden="1" x14ac:dyDescent="0.25"/>
    <row r="46100" hidden="1" x14ac:dyDescent="0.25"/>
    <row r="46101" hidden="1" x14ac:dyDescent="0.25"/>
    <row r="46102" hidden="1" x14ac:dyDescent="0.25"/>
    <row r="46103" hidden="1" x14ac:dyDescent="0.25"/>
    <row r="46104" hidden="1" x14ac:dyDescent="0.25"/>
    <row r="46105" hidden="1" x14ac:dyDescent="0.25"/>
    <row r="46106" hidden="1" x14ac:dyDescent="0.25"/>
    <row r="46107" hidden="1" x14ac:dyDescent="0.25"/>
    <row r="46108" hidden="1" x14ac:dyDescent="0.25"/>
    <row r="46109" hidden="1" x14ac:dyDescent="0.25"/>
    <row r="46110" hidden="1" x14ac:dyDescent="0.25"/>
    <row r="46111" hidden="1" x14ac:dyDescent="0.25"/>
    <row r="46112" hidden="1" x14ac:dyDescent="0.25"/>
    <row r="46113" hidden="1" x14ac:dyDescent="0.25"/>
    <row r="46114" hidden="1" x14ac:dyDescent="0.25"/>
    <row r="46115" hidden="1" x14ac:dyDescent="0.25"/>
    <row r="46116" hidden="1" x14ac:dyDescent="0.25"/>
    <row r="46117" hidden="1" x14ac:dyDescent="0.25"/>
    <row r="46118" hidden="1" x14ac:dyDescent="0.25"/>
    <row r="46119" hidden="1" x14ac:dyDescent="0.25"/>
    <row r="46120" hidden="1" x14ac:dyDescent="0.25"/>
    <row r="46121" hidden="1" x14ac:dyDescent="0.25"/>
    <row r="46122" hidden="1" x14ac:dyDescent="0.25"/>
    <row r="46123" hidden="1" x14ac:dyDescent="0.25"/>
    <row r="46124" hidden="1" x14ac:dyDescent="0.25"/>
    <row r="46125" hidden="1" x14ac:dyDescent="0.25"/>
    <row r="46126" hidden="1" x14ac:dyDescent="0.25"/>
    <row r="46127" hidden="1" x14ac:dyDescent="0.25"/>
    <row r="46128" hidden="1" x14ac:dyDescent="0.25"/>
    <row r="46129" hidden="1" x14ac:dyDescent="0.25"/>
    <row r="46130" hidden="1" x14ac:dyDescent="0.25"/>
    <row r="46131" hidden="1" x14ac:dyDescent="0.25"/>
    <row r="46132" hidden="1" x14ac:dyDescent="0.25"/>
    <row r="46133" hidden="1" x14ac:dyDescent="0.25"/>
    <row r="46134" hidden="1" x14ac:dyDescent="0.25"/>
    <row r="46135" hidden="1" x14ac:dyDescent="0.25"/>
    <row r="46136" hidden="1" x14ac:dyDescent="0.25"/>
    <row r="46137" hidden="1" x14ac:dyDescent="0.25"/>
    <row r="46138" hidden="1" x14ac:dyDescent="0.25"/>
    <row r="46139" hidden="1" x14ac:dyDescent="0.25"/>
    <row r="46140" hidden="1" x14ac:dyDescent="0.25"/>
    <row r="46141" hidden="1" x14ac:dyDescent="0.25"/>
    <row r="46142" hidden="1" x14ac:dyDescent="0.25"/>
    <row r="46143" hidden="1" x14ac:dyDescent="0.25"/>
    <row r="46144" hidden="1" x14ac:dyDescent="0.25"/>
    <row r="46145" hidden="1" x14ac:dyDescent="0.25"/>
    <row r="46146" hidden="1" x14ac:dyDescent="0.25"/>
    <row r="46147" hidden="1" x14ac:dyDescent="0.25"/>
    <row r="46148" hidden="1" x14ac:dyDescent="0.25"/>
    <row r="46149" hidden="1" x14ac:dyDescent="0.25"/>
    <row r="46150" hidden="1" x14ac:dyDescent="0.25"/>
    <row r="46151" hidden="1" x14ac:dyDescent="0.25"/>
    <row r="46152" hidden="1" x14ac:dyDescent="0.25"/>
    <row r="46153" hidden="1" x14ac:dyDescent="0.25"/>
    <row r="46154" hidden="1" x14ac:dyDescent="0.25"/>
    <row r="46155" hidden="1" x14ac:dyDescent="0.25"/>
    <row r="46156" hidden="1" x14ac:dyDescent="0.25"/>
    <row r="46157" hidden="1" x14ac:dyDescent="0.25"/>
    <row r="46158" hidden="1" x14ac:dyDescent="0.25"/>
    <row r="46159" hidden="1" x14ac:dyDescent="0.25"/>
    <row r="46160" hidden="1" x14ac:dyDescent="0.25"/>
    <row r="46161" hidden="1" x14ac:dyDescent="0.25"/>
    <row r="46162" hidden="1" x14ac:dyDescent="0.25"/>
    <row r="46163" hidden="1" x14ac:dyDescent="0.25"/>
    <row r="46164" hidden="1" x14ac:dyDescent="0.25"/>
    <row r="46165" hidden="1" x14ac:dyDescent="0.25"/>
    <row r="46166" hidden="1" x14ac:dyDescent="0.25"/>
    <row r="46167" hidden="1" x14ac:dyDescent="0.25"/>
    <row r="46168" hidden="1" x14ac:dyDescent="0.25"/>
    <row r="46169" hidden="1" x14ac:dyDescent="0.25"/>
    <row r="46170" hidden="1" x14ac:dyDescent="0.25"/>
    <row r="46171" hidden="1" x14ac:dyDescent="0.25"/>
    <row r="46172" hidden="1" x14ac:dyDescent="0.25"/>
    <row r="46173" hidden="1" x14ac:dyDescent="0.25"/>
    <row r="46174" hidden="1" x14ac:dyDescent="0.25"/>
    <row r="46175" hidden="1" x14ac:dyDescent="0.25"/>
    <row r="46176" hidden="1" x14ac:dyDescent="0.25"/>
    <row r="46177" hidden="1" x14ac:dyDescent="0.25"/>
    <row r="46178" hidden="1" x14ac:dyDescent="0.25"/>
    <row r="46179" hidden="1" x14ac:dyDescent="0.25"/>
    <row r="46180" hidden="1" x14ac:dyDescent="0.25"/>
    <row r="46181" hidden="1" x14ac:dyDescent="0.25"/>
    <row r="46182" hidden="1" x14ac:dyDescent="0.25"/>
    <row r="46183" hidden="1" x14ac:dyDescent="0.25"/>
    <row r="46184" hidden="1" x14ac:dyDescent="0.25"/>
    <row r="46185" hidden="1" x14ac:dyDescent="0.25"/>
    <row r="46186" hidden="1" x14ac:dyDescent="0.25"/>
    <row r="46187" hidden="1" x14ac:dyDescent="0.25"/>
    <row r="46188" hidden="1" x14ac:dyDescent="0.25"/>
    <row r="46189" hidden="1" x14ac:dyDescent="0.25"/>
    <row r="46190" hidden="1" x14ac:dyDescent="0.25"/>
    <row r="46191" hidden="1" x14ac:dyDescent="0.25"/>
    <row r="46192" hidden="1" x14ac:dyDescent="0.25"/>
    <row r="46193" hidden="1" x14ac:dyDescent="0.25"/>
    <row r="46194" hidden="1" x14ac:dyDescent="0.25"/>
    <row r="46195" hidden="1" x14ac:dyDescent="0.25"/>
    <row r="46196" hidden="1" x14ac:dyDescent="0.25"/>
    <row r="46197" hidden="1" x14ac:dyDescent="0.25"/>
    <row r="46198" hidden="1" x14ac:dyDescent="0.25"/>
    <row r="46199" hidden="1" x14ac:dyDescent="0.25"/>
    <row r="46200" hidden="1" x14ac:dyDescent="0.25"/>
    <row r="46201" hidden="1" x14ac:dyDescent="0.25"/>
    <row r="46202" hidden="1" x14ac:dyDescent="0.25"/>
    <row r="46203" hidden="1" x14ac:dyDescent="0.25"/>
    <row r="46204" hidden="1" x14ac:dyDescent="0.25"/>
    <row r="46205" hidden="1" x14ac:dyDescent="0.25"/>
    <row r="46206" hidden="1" x14ac:dyDescent="0.25"/>
    <row r="46207" hidden="1" x14ac:dyDescent="0.25"/>
    <row r="46208" hidden="1" x14ac:dyDescent="0.25"/>
    <row r="46209" hidden="1" x14ac:dyDescent="0.25"/>
    <row r="46210" hidden="1" x14ac:dyDescent="0.25"/>
    <row r="46211" hidden="1" x14ac:dyDescent="0.25"/>
    <row r="46212" hidden="1" x14ac:dyDescent="0.25"/>
    <row r="46213" hidden="1" x14ac:dyDescent="0.25"/>
    <row r="46214" hidden="1" x14ac:dyDescent="0.25"/>
    <row r="46215" hidden="1" x14ac:dyDescent="0.25"/>
    <row r="46216" hidden="1" x14ac:dyDescent="0.25"/>
    <row r="46217" hidden="1" x14ac:dyDescent="0.25"/>
    <row r="46218" hidden="1" x14ac:dyDescent="0.25"/>
    <row r="46219" hidden="1" x14ac:dyDescent="0.25"/>
    <row r="46220" hidden="1" x14ac:dyDescent="0.25"/>
    <row r="46221" hidden="1" x14ac:dyDescent="0.25"/>
    <row r="46222" hidden="1" x14ac:dyDescent="0.25"/>
    <row r="46223" hidden="1" x14ac:dyDescent="0.25"/>
    <row r="46224" hidden="1" x14ac:dyDescent="0.25"/>
    <row r="46225" hidden="1" x14ac:dyDescent="0.25"/>
    <row r="46226" hidden="1" x14ac:dyDescent="0.25"/>
    <row r="46227" hidden="1" x14ac:dyDescent="0.25"/>
    <row r="46228" hidden="1" x14ac:dyDescent="0.25"/>
    <row r="46229" hidden="1" x14ac:dyDescent="0.25"/>
    <row r="46230" hidden="1" x14ac:dyDescent="0.25"/>
    <row r="46231" hidden="1" x14ac:dyDescent="0.25"/>
    <row r="46232" hidden="1" x14ac:dyDescent="0.25"/>
    <row r="46233" hidden="1" x14ac:dyDescent="0.25"/>
    <row r="46234" hidden="1" x14ac:dyDescent="0.25"/>
    <row r="46235" hidden="1" x14ac:dyDescent="0.25"/>
    <row r="46236" hidden="1" x14ac:dyDescent="0.25"/>
    <row r="46237" hidden="1" x14ac:dyDescent="0.25"/>
    <row r="46238" hidden="1" x14ac:dyDescent="0.25"/>
    <row r="46239" hidden="1" x14ac:dyDescent="0.25"/>
    <row r="46240" hidden="1" x14ac:dyDescent="0.25"/>
    <row r="46241" hidden="1" x14ac:dyDescent="0.25"/>
    <row r="46242" hidden="1" x14ac:dyDescent="0.25"/>
    <row r="46243" hidden="1" x14ac:dyDescent="0.25"/>
    <row r="46244" hidden="1" x14ac:dyDescent="0.25"/>
    <row r="46245" hidden="1" x14ac:dyDescent="0.25"/>
    <row r="46246" hidden="1" x14ac:dyDescent="0.25"/>
    <row r="46247" hidden="1" x14ac:dyDescent="0.25"/>
    <row r="46248" hidden="1" x14ac:dyDescent="0.25"/>
    <row r="46249" hidden="1" x14ac:dyDescent="0.25"/>
    <row r="46250" hidden="1" x14ac:dyDescent="0.25"/>
    <row r="46251" hidden="1" x14ac:dyDescent="0.25"/>
    <row r="46252" hidden="1" x14ac:dyDescent="0.25"/>
    <row r="46253" hidden="1" x14ac:dyDescent="0.25"/>
    <row r="46254" hidden="1" x14ac:dyDescent="0.25"/>
    <row r="46255" hidden="1" x14ac:dyDescent="0.25"/>
    <row r="46256" hidden="1" x14ac:dyDescent="0.25"/>
    <row r="46257" hidden="1" x14ac:dyDescent="0.25"/>
    <row r="46258" hidden="1" x14ac:dyDescent="0.25"/>
    <row r="46259" hidden="1" x14ac:dyDescent="0.25"/>
    <row r="46260" hidden="1" x14ac:dyDescent="0.25"/>
    <row r="46261" hidden="1" x14ac:dyDescent="0.25"/>
    <row r="46262" hidden="1" x14ac:dyDescent="0.25"/>
    <row r="46263" hidden="1" x14ac:dyDescent="0.25"/>
    <row r="46264" hidden="1" x14ac:dyDescent="0.25"/>
    <row r="46265" hidden="1" x14ac:dyDescent="0.25"/>
    <row r="46266" hidden="1" x14ac:dyDescent="0.25"/>
    <row r="46267" hidden="1" x14ac:dyDescent="0.25"/>
    <row r="46268" hidden="1" x14ac:dyDescent="0.25"/>
    <row r="46269" hidden="1" x14ac:dyDescent="0.25"/>
    <row r="46270" hidden="1" x14ac:dyDescent="0.25"/>
    <row r="46271" hidden="1" x14ac:dyDescent="0.25"/>
    <row r="46272" hidden="1" x14ac:dyDescent="0.25"/>
    <row r="46273" hidden="1" x14ac:dyDescent="0.25"/>
    <row r="46274" hidden="1" x14ac:dyDescent="0.25"/>
    <row r="46275" hidden="1" x14ac:dyDescent="0.25"/>
    <row r="46276" hidden="1" x14ac:dyDescent="0.25"/>
    <row r="46277" hidden="1" x14ac:dyDescent="0.25"/>
    <row r="46278" hidden="1" x14ac:dyDescent="0.25"/>
    <row r="46279" hidden="1" x14ac:dyDescent="0.25"/>
    <row r="46280" hidden="1" x14ac:dyDescent="0.25"/>
    <row r="46281" hidden="1" x14ac:dyDescent="0.25"/>
    <row r="46282" hidden="1" x14ac:dyDescent="0.25"/>
    <row r="46283" hidden="1" x14ac:dyDescent="0.25"/>
    <row r="46284" hidden="1" x14ac:dyDescent="0.25"/>
    <row r="46285" hidden="1" x14ac:dyDescent="0.25"/>
    <row r="46286" hidden="1" x14ac:dyDescent="0.25"/>
    <row r="46287" hidden="1" x14ac:dyDescent="0.25"/>
    <row r="46288" hidden="1" x14ac:dyDescent="0.25"/>
    <row r="46289" hidden="1" x14ac:dyDescent="0.25"/>
    <row r="46290" hidden="1" x14ac:dyDescent="0.25"/>
    <row r="46291" hidden="1" x14ac:dyDescent="0.25"/>
    <row r="46292" hidden="1" x14ac:dyDescent="0.25"/>
    <row r="46293" hidden="1" x14ac:dyDescent="0.25"/>
    <row r="46294" hidden="1" x14ac:dyDescent="0.25"/>
    <row r="46295" hidden="1" x14ac:dyDescent="0.25"/>
    <row r="46296" hidden="1" x14ac:dyDescent="0.25"/>
    <row r="46297" hidden="1" x14ac:dyDescent="0.25"/>
    <row r="46298" hidden="1" x14ac:dyDescent="0.25"/>
    <row r="46299" hidden="1" x14ac:dyDescent="0.25"/>
    <row r="46300" hidden="1" x14ac:dyDescent="0.25"/>
    <row r="46301" hidden="1" x14ac:dyDescent="0.25"/>
    <row r="46302" hidden="1" x14ac:dyDescent="0.25"/>
    <row r="46303" hidden="1" x14ac:dyDescent="0.25"/>
    <row r="46304" hidden="1" x14ac:dyDescent="0.25"/>
    <row r="46305" hidden="1" x14ac:dyDescent="0.25"/>
    <row r="46306" hidden="1" x14ac:dyDescent="0.25"/>
    <row r="46307" hidden="1" x14ac:dyDescent="0.25"/>
    <row r="46308" hidden="1" x14ac:dyDescent="0.25"/>
    <row r="46309" hidden="1" x14ac:dyDescent="0.25"/>
    <row r="46310" hidden="1" x14ac:dyDescent="0.25"/>
    <row r="46311" hidden="1" x14ac:dyDescent="0.25"/>
    <row r="46312" hidden="1" x14ac:dyDescent="0.25"/>
    <row r="46313" hidden="1" x14ac:dyDescent="0.25"/>
    <row r="46314" hidden="1" x14ac:dyDescent="0.25"/>
    <row r="46315" hidden="1" x14ac:dyDescent="0.25"/>
    <row r="46316" hidden="1" x14ac:dyDescent="0.25"/>
    <row r="46317" hidden="1" x14ac:dyDescent="0.25"/>
    <row r="46318" hidden="1" x14ac:dyDescent="0.25"/>
    <row r="46319" hidden="1" x14ac:dyDescent="0.25"/>
    <row r="46320" hidden="1" x14ac:dyDescent="0.25"/>
    <row r="46321" hidden="1" x14ac:dyDescent="0.25"/>
    <row r="46322" hidden="1" x14ac:dyDescent="0.25"/>
    <row r="46323" hidden="1" x14ac:dyDescent="0.25"/>
    <row r="46324" hidden="1" x14ac:dyDescent="0.25"/>
    <row r="46325" hidden="1" x14ac:dyDescent="0.25"/>
    <row r="46326" hidden="1" x14ac:dyDescent="0.25"/>
    <row r="46327" hidden="1" x14ac:dyDescent="0.25"/>
    <row r="46328" hidden="1" x14ac:dyDescent="0.25"/>
    <row r="46329" hidden="1" x14ac:dyDescent="0.25"/>
    <row r="46330" hidden="1" x14ac:dyDescent="0.25"/>
    <row r="46331" hidden="1" x14ac:dyDescent="0.25"/>
    <row r="46332" hidden="1" x14ac:dyDescent="0.25"/>
    <row r="46333" hidden="1" x14ac:dyDescent="0.25"/>
    <row r="46334" hidden="1" x14ac:dyDescent="0.25"/>
    <row r="46335" hidden="1" x14ac:dyDescent="0.25"/>
    <row r="46336" hidden="1" x14ac:dyDescent="0.25"/>
    <row r="46337" hidden="1" x14ac:dyDescent="0.25"/>
    <row r="46338" hidden="1" x14ac:dyDescent="0.25"/>
    <row r="46339" hidden="1" x14ac:dyDescent="0.25"/>
    <row r="46340" hidden="1" x14ac:dyDescent="0.25"/>
    <row r="46341" hidden="1" x14ac:dyDescent="0.25"/>
    <row r="46342" hidden="1" x14ac:dyDescent="0.25"/>
    <row r="46343" hidden="1" x14ac:dyDescent="0.25"/>
    <row r="46344" hidden="1" x14ac:dyDescent="0.25"/>
    <row r="46345" hidden="1" x14ac:dyDescent="0.25"/>
    <row r="46346" hidden="1" x14ac:dyDescent="0.25"/>
    <row r="46347" hidden="1" x14ac:dyDescent="0.25"/>
    <row r="46348" hidden="1" x14ac:dyDescent="0.25"/>
    <row r="46349" hidden="1" x14ac:dyDescent="0.25"/>
    <row r="46350" hidden="1" x14ac:dyDescent="0.25"/>
    <row r="46351" hidden="1" x14ac:dyDescent="0.25"/>
    <row r="46352" hidden="1" x14ac:dyDescent="0.25"/>
    <row r="46353" hidden="1" x14ac:dyDescent="0.25"/>
    <row r="46354" hidden="1" x14ac:dyDescent="0.25"/>
    <row r="46355" hidden="1" x14ac:dyDescent="0.25"/>
    <row r="46356" hidden="1" x14ac:dyDescent="0.25"/>
    <row r="46357" hidden="1" x14ac:dyDescent="0.25"/>
    <row r="46358" hidden="1" x14ac:dyDescent="0.25"/>
    <row r="46359" hidden="1" x14ac:dyDescent="0.25"/>
    <row r="46360" hidden="1" x14ac:dyDescent="0.25"/>
    <row r="46361" hidden="1" x14ac:dyDescent="0.25"/>
    <row r="46362" hidden="1" x14ac:dyDescent="0.25"/>
    <row r="46363" hidden="1" x14ac:dyDescent="0.25"/>
    <row r="46364" hidden="1" x14ac:dyDescent="0.25"/>
    <row r="46365" hidden="1" x14ac:dyDescent="0.25"/>
    <row r="46366" hidden="1" x14ac:dyDescent="0.25"/>
    <row r="46367" hidden="1" x14ac:dyDescent="0.25"/>
    <row r="46368" hidden="1" x14ac:dyDescent="0.25"/>
    <row r="46369" hidden="1" x14ac:dyDescent="0.25"/>
    <row r="46370" hidden="1" x14ac:dyDescent="0.25"/>
    <row r="46371" hidden="1" x14ac:dyDescent="0.25"/>
    <row r="46372" hidden="1" x14ac:dyDescent="0.25"/>
    <row r="46373" hidden="1" x14ac:dyDescent="0.25"/>
    <row r="46374" hidden="1" x14ac:dyDescent="0.25"/>
    <row r="46375" hidden="1" x14ac:dyDescent="0.25"/>
    <row r="46376" hidden="1" x14ac:dyDescent="0.25"/>
    <row r="46377" hidden="1" x14ac:dyDescent="0.25"/>
    <row r="46378" hidden="1" x14ac:dyDescent="0.25"/>
    <row r="46379" hidden="1" x14ac:dyDescent="0.25"/>
    <row r="46380" hidden="1" x14ac:dyDescent="0.25"/>
    <row r="46381" hidden="1" x14ac:dyDescent="0.25"/>
    <row r="46382" hidden="1" x14ac:dyDescent="0.25"/>
    <row r="46383" hidden="1" x14ac:dyDescent="0.25"/>
    <row r="46384" hidden="1" x14ac:dyDescent="0.25"/>
    <row r="46385" hidden="1" x14ac:dyDescent="0.25"/>
    <row r="46386" hidden="1" x14ac:dyDescent="0.25"/>
    <row r="46387" hidden="1" x14ac:dyDescent="0.25"/>
    <row r="46388" hidden="1" x14ac:dyDescent="0.25"/>
    <row r="46389" hidden="1" x14ac:dyDescent="0.25"/>
    <row r="46390" hidden="1" x14ac:dyDescent="0.25"/>
    <row r="46391" hidden="1" x14ac:dyDescent="0.25"/>
    <row r="46392" hidden="1" x14ac:dyDescent="0.25"/>
    <row r="46393" hidden="1" x14ac:dyDescent="0.25"/>
    <row r="46394" hidden="1" x14ac:dyDescent="0.25"/>
    <row r="46395" hidden="1" x14ac:dyDescent="0.25"/>
    <row r="46396" hidden="1" x14ac:dyDescent="0.25"/>
    <row r="46397" hidden="1" x14ac:dyDescent="0.25"/>
    <row r="46398" hidden="1" x14ac:dyDescent="0.25"/>
    <row r="46399" hidden="1" x14ac:dyDescent="0.25"/>
    <row r="46400" hidden="1" x14ac:dyDescent="0.25"/>
    <row r="46401" hidden="1" x14ac:dyDescent="0.25"/>
    <row r="46402" hidden="1" x14ac:dyDescent="0.25"/>
    <row r="46403" hidden="1" x14ac:dyDescent="0.25"/>
    <row r="46404" hidden="1" x14ac:dyDescent="0.25"/>
    <row r="46405" hidden="1" x14ac:dyDescent="0.25"/>
    <row r="46406" hidden="1" x14ac:dyDescent="0.25"/>
    <row r="46407" hidden="1" x14ac:dyDescent="0.25"/>
    <row r="46408" hidden="1" x14ac:dyDescent="0.25"/>
    <row r="46409" hidden="1" x14ac:dyDescent="0.25"/>
    <row r="46410" hidden="1" x14ac:dyDescent="0.25"/>
    <row r="46411" hidden="1" x14ac:dyDescent="0.25"/>
    <row r="46412" hidden="1" x14ac:dyDescent="0.25"/>
    <row r="46413" hidden="1" x14ac:dyDescent="0.25"/>
    <row r="46414" hidden="1" x14ac:dyDescent="0.25"/>
    <row r="46415" hidden="1" x14ac:dyDescent="0.25"/>
    <row r="46416" hidden="1" x14ac:dyDescent="0.25"/>
    <row r="46417" hidden="1" x14ac:dyDescent="0.25"/>
    <row r="46418" hidden="1" x14ac:dyDescent="0.25"/>
    <row r="46419" hidden="1" x14ac:dyDescent="0.25"/>
    <row r="46420" hidden="1" x14ac:dyDescent="0.25"/>
    <row r="46421" hidden="1" x14ac:dyDescent="0.25"/>
    <row r="46422" hidden="1" x14ac:dyDescent="0.25"/>
    <row r="46423" hidden="1" x14ac:dyDescent="0.25"/>
    <row r="46424" hidden="1" x14ac:dyDescent="0.25"/>
    <row r="46425" hidden="1" x14ac:dyDescent="0.25"/>
    <row r="46426" hidden="1" x14ac:dyDescent="0.25"/>
    <row r="46427" hidden="1" x14ac:dyDescent="0.25"/>
    <row r="46428" hidden="1" x14ac:dyDescent="0.25"/>
    <row r="46429" hidden="1" x14ac:dyDescent="0.25"/>
    <row r="46430" hidden="1" x14ac:dyDescent="0.25"/>
    <row r="46431" hidden="1" x14ac:dyDescent="0.25"/>
    <row r="46432" hidden="1" x14ac:dyDescent="0.25"/>
    <row r="46433" hidden="1" x14ac:dyDescent="0.25"/>
    <row r="46434" hidden="1" x14ac:dyDescent="0.25"/>
    <row r="46435" hidden="1" x14ac:dyDescent="0.25"/>
    <row r="46436" hidden="1" x14ac:dyDescent="0.25"/>
    <row r="46437" hidden="1" x14ac:dyDescent="0.25"/>
    <row r="46438" hidden="1" x14ac:dyDescent="0.25"/>
    <row r="46439" hidden="1" x14ac:dyDescent="0.25"/>
    <row r="46440" hidden="1" x14ac:dyDescent="0.25"/>
    <row r="46441" hidden="1" x14ac:dyDescent="0.25"/>
    <row r="46442" hidden="1" x14ac:dyDescent="0.25"/>
    <row r="46443" hidden="1" x14ac:dyDescent="0.25"/>
    <row r="46444" hidden="1" x14ac:dyDescent="0.25"/>
    <row r="46445" hidden="1" x14ac:dyDescent="0.25"/>
    <row r="46446" hidden="1" x14ac:dyDescent="0.25"/>
    <row r="46447" hidden="1" x14ac:dyDescent="0.25"/>
    <row r="46448" hidden="1" x14ac:dyDescent="0.25"/>
    <row r="46449" hidden="1" x14ac:dyDescent="0.25"/>
    <row r="46450" hidden="1" x14ac:dyDescent="0.25"/>
    <row r="46451" hidden="1" x14ac:dyDescent="0.25"/>
    <row r="46452" hidden="1" x14ac:dyDescent="0.25"/>
    <row r="46453" hidden="1" x14ac:dyDescent="0.25"/>
    <row r="46454" hidden="1" x14ac:dyDescent="0.25"/>
    <row r="46455" hidden="1" x14ac:dyDescent="0.25"/>
    <row r="46456" hidden="1" x14ac:dyDescent="0.25"/>
    <row r="46457" hidden="1" x14ac:dyDescent="0.25"/>
    <row r="46458" hidden="1" x14ac:dyDescent="0.25"/>
    <row r="46459" hidden="1" x14ac:dyDescent="0.25"/>
    <row r="46460" hidden="1" x14ac:dyDescent="0.25"/>
    <row r="46461" hidden="1" x14ac:dyDescent="0.25"/>
    <row r="46462" hidden="1" x14ac:dyDescent="0.25"/>
    <row r="46463" hidden="1" x14ac:dyDescent="0.25"/>
    <row r="46464" hidden="1" x14ac:dyDescent="0.25"/>
    <row r="46465" hidden="1" x14ac:dyDescent="0.25"/>
    <row r="46466" hidden="1" x14ac:dyDescent="0.25"/>
    <row r="46467" hidden="1" x14ac:dyDescent="0.25"/>
    <row r="46468" hidden="1" x14ac:dyDescent="0.25"/>
    <row r="46469" hidden="1" x14ac:dyDescent="0.25"/>
    <row r="46470" hidden="1" x14ac:dyDescent="0.25"/>
    <row r="46471" hidden="1" x14ac:dyDescent="0.25"/>
    <row r="46472" hidden="1" x14ac:dyDescent="0.25"/>
    <row r="46473" hidden="1" x14ac:dyDescent="0.25"/>
    <row r="46474" hidden="1" x14ac:dyDescent="0.25"/>
    <row r="46475" hidden="1" x14ac:dyDescent="0.25"/>
    <row r="46476" hidden="1" x14ac:dyDescent="0.25"/>
    <row r="46477" hidden="1" x14ac:dyDescent="0.25"/>
    <row r="46478" hidden="1" x14ac:dyDescent="0.25"/>
    <row r="46479" hidden="1" x14ac:dyDescent="0.25"/>
    <row r="46480" hidden="1" x14ac:dyDescent="0.25"/>
    <row r="46481" hidden="1" x14ac:dyDescent="0.25"/>
    <row r="46482" hidden="1" x14ac:dyDescent="0.25"/>
    <row r="46483" hidden="1" x14ac:dyDescent="0.25"/>
    <row r="46484" hidden="1" x14ac:dyDescent="0.25"/>
    <row r="46485" hidden="1" x14ac:dyDescent="0.25"/>
    <row r="46486" hidden="1" x14ac:dyDescent="0.25"/>
    <row r="46487" hidden="1" x14ac:dyDescent="0.25"/>
    <row r="46488" hidden="1" x14ac:dyDescent="0.25"/>
    <row r="46489" hidden="1" x14ac:dyDescent="0.25"/>
    <row r="46490" hidden="1" x14ac:dyDescent="0.25"/>
    <row r="46491" hidden="1" x14ac:dyDescent="0.25"/>
    <row r="46492" hidden="1" x14ac:dyDescent="0.25"/>
    <row r="46493" hidden="1" x14ac:dyDescent="0.25"/>
    <row r="46494" hidden="1" x14ac:dyDescent="0.25"/>
    <row r="46495" hidden="1" x14ac:dyDescent="0.25"/>
    <row r="46496" hidden="1" x14ac:dyDescent="0.25"/>
    <row r="46497" hidden="1" x14ac:dyDescent="0.25"/>
    <row r="46498" hidden="1" x14ac:dyDescent="0.25"/>
    <row r="46499" hidden="1" x14ac:dyDescent="0.25"/>
    <row r="46500" hidden="1" x14ac:dyDescent="0.25"/>
    <row r="46501" hidden="1" x14ac:dyDescent="0.25"/>
    <row r="46502" hidden="1" x14ac:dyDescent="0.25"/>
    <row r="46503" hidden="1" x14ac:dyDescent="0.25"/>
    <row r="46504" hidden="1" x14ac:dyDescent="0.25"/>
    <row r="46505" hidden="1" x14ac:dyDescent="0.25"/>
    <row r="46506" hidden="1" x14ac:dyDescent="0.25"/>
    <row r="46507" hidden="1" x14ac:dyDescent="0.25"/>
    <row r="46508" hidden="1" x14ac:dyDescent="0.25"/>
    <row r="46509" hidden="1" x14ac:dyDescent="0.25"/>
    <row r="46510" hidden="1" x14ac:dyDescent="0.25"/>
    <row r="46511" hidden="1" x14ac:dyDescent="0.25"/>
    <row r="46512" hidden="1" x14ac:dyDescent="0.25"/>
    <row r="46513" hidden="1" x14ac:dyDescent="0.25"/>
    <row r="46514" hidden="1" x14ac:dyDescent="0.25"/>
    <row r="46515" hidden="1" x14ac:dyDescent="0.25"/>
    <row r="46516" hidden="1" x14ac:dyDescent="0.25"/>
    <row r="46517" hidden="1" x14ac:dyDescent="0.25"/>
    <row r="46518" hidden="1" x14ac:dyDescent="0.25"/>
    <row r="46519" hidden="1" x14ac:dyDescent="0.25"/>
    <row r="46520" hidden="1" x14ac:dyDescent="0.25"/>
    <row r="46521" hidden="1" x14ac:dyDescent="0.25"/>
    <row r="46522" hidden="1" x14ac:dyDescent="0.25"/>
    <row r="46523" hidden="1" x14ac:dyDescent="0.25"/>
    <row r="46524" hidden="1" x14ac:dyDescent="0.25"/>
    <row r="46525" hidden="1" x14ac:dyDescent="0.25"/>
    <row r="46526" hidden="1" x14ac:dyDescent="0.25"/>
    <row r="46527" hidden="1" x14ac:dyDescent="0.25"/>
    <row r="46528" hidden="1" x14ac:dyDescent="0.25"/>
    <row r="46529" hidden="1" x14ac:dyDescent="0.25"/>
    <row r="46530" hidden="1" x14ac:dyDescent="0.25"/>
    <row r="46531" hidden="1" x14ac:dyDescent="0.25"/>
    <row r="46532" hidden="1" x14ac:dyDescent="0.25"/>
    <row r="46533" hidden="1" x14ac:dyDescent="0.25"/>
    <row r="46534" hidden="1" x14ac:dyDescent="0.25"/>
    <row r="46535" hidden="1" x14ac:dyDescent="0.25"/>
    <row r="46536" hidden="1" x14ac:dyDescent="0.25"/>
    <row r="46537" hidden="1" x14ac:dyDescent="0.25"/>
    <row r="46538" hidden="1" x14ac:dyDescent="0.25"/>
    <row r="46539" hidden="1" x14ac:dyDescent="0.25"/>
    <row r="46540" hidden="1" x14ac:dyDescent="0.25"/>
    <row r="46541" hidden="1" x14ac:dyDescent="0.25"/>
    <row r="46542" hidden="1" x14ac:dyDescent="0.25"/>
    <row r="46543" hidden="1" x14ac:dyDescent="0.25"/>
    <row r="46544" hidden="1" x14ac:dyDescent="0.25"/>
    <row r="46545" hidden="1" x14ac:dyDescent="0.25"/>
    <row r="46546" hidden="1" x14ac:dyDescent="0.25"/>
    <row r="46547" hidden="1" x14ac:dyDescent="0.25"/>
    <row r="46548" hidden="1" x14ac:dyDescent="0.25"/>
    <row r="46549" hidden="1" x14ac:dyDescent="0.25"/>
    <row r="46550" hidden="1" x14ac:dyDescent="0.25"/>
    <row r="46551" hidden="1" x14ac:dyDescent="0.25"/>
    <row r="46552" hidden="1" x14ac:dyDescent="0.25"/>
    <row r="46553" hidden="1" x14ac:dyDescent="0.25"/>
    <row r="46554" hidden="1" x14ac:dyDescent="0.25"/>
    <row r="46555" hidden="1" x14ac:dyDescent="0.25"/>
    <row r="46556" hidden="1" x14ac:dyDescent="0.25"/>
    <row r="46557" hidden="1" x14ac:dyDescent="0.25"/>
    <row r="46558" hidden="1" x14ac:dyDescent="0.25"/>
    <row r="46559" hidden="1" x14ac:dyDescent="0.25"/>
    <row r="46560" hidden="1" x14ac:dyDescent="0.25"/>
    <row r="46561" hidden="1" x14ac:dyDescent="0.25"/>
    <row r="46562" hidden="1" x14ac:dyDescent="0.25"/>
    <row r="46563" hidden="1" x14ac:dyDescent="0.25"/>
    <row r="46564" hidden="1" x14ac:dyDescent="0.25"/>
    <row r="46565" hidden="1" x14ac:dyDescent="0.25"/>
    <row r="46566" hidden="1" x14ac:dyDescent="0.25"/>
    <row r="46567" hidden="1" x14ac:dyDescent="0.25"/>
    <row r="46568" hidden="1" x14ac:dyDescent="0.25"/>
    <row r="46569" hidden="1" x14ac:dyDescent="0.25"/>
    <row r="46570" hidden="1" x14ac:dyDescent="0.25"/>
    <row r="46571" hidden="1" x14ac:dyDescent="0.25"/>
    <row r="46572" hidden="1" x14ac:dyDescent="0.25"/>
    <row r="46573" hidden="1" x14ac:dyDescent="0.25"/>
    <row r="46574" hidden="1" x14ac:dyDescent="0.25"/>
    <row r="46575" hidden="1" x14ac:dyDescent="0.25"/>
    <row r="46576" hidden="1" x14ac:dyDescent="0.25"/>
    <row r="46577" hidden="1" x14ac:dyDescent="0.25"/>
    <row r="46578" hidden="1" x14ac:dyDescent="0.25"/>
    <row r="46579" hidden="1" x14ac:dyDescent="0.25"/>
    <row r="46580" hidden="1" x14ac:dyDescent="0.25"/>
    <row r="46581" hidden="1" x14ac:dyDescent="0.25"/>
    <row r="46582" hidden="1" x14ac:dyDescent="0.25"/>
    <row r="46583" hidden="1" x14ac:dyDescent="0.25"/>
    <row r="46584" hidden="1" x14ac:dyDescent="0.25"/>
    <row r="46585" hidden="1" x14ac:dyDescent="0.25"/>
    <row r="46586" hidden="1" x14ac:dyDescent="0.25"/>
    <row r="46587" hidden="1" x14ac:dyDescent="0.25"/>
    <row r="46588" hidden="1" x14ac:dyDescent="0.25"/>
    <row r="46589" hidden="1" x14ac:dyDescent="0.25"/>
    <row r="46590" hidden="1" x14ac:dyDescent="0.25"/>
    <row r="46591" hidden="1" x14ac:dyDescent="0.25"/>
    <row r="46592" hidden="1" x14ac:dyDescent="0.25"/>
    <row r="46593" hidden="1" x14ac:dyDescent="0.25"/>
    <row r="46594" hidden="1" x14ac:dyDescent="0.25"/>
    <row r="46595" hidden="1" x14ac:dyDescent="0.25"/>
    <row r="46596" hidden="1" x14ac:dyDescent="0.25"/>
    <row r="46597" hidden="1" x14ac:dyDescent="0.25"/>
    <row r="46598" hidden="1" x14ac:dyDescent="0.25"/>
    <row r="46599" hidden="1" x14ac:dyDescent="0.25"/>
    <row r="46600" hidden="1" x14ac:dyDescent="0.25"/>
    <row r="46601" hidden="1" x14ac:dyDescent="0.25"/>
    <row r="46602" hidden="1" x14ac:dyDescent="0.25"/>
    <row r="46603" hidden="1" x14ac:dyDescent="0.25"/>
    <row r="46604" hidden="1" x14ac:dyDescent="0.25"/>
    <row r="46605" hidden="1" x14ac:dyDescent="0.25"/>
    <row r="46606" hidden="1" x14ac:dyDescent="0.25"/>
    <row r="46607" hidden="1" x14ac:dyDescent="0.25"/>
    <row r="46608" hidden="1" x14ac:dyDescent="0.25"/>
    <row r="46609" hidden="1" x14ac:dyDescent="0.25"/>
    <row r="46610" hidden="1" x14ac:dyDescent="0.25"/>
    <row r="46611" hidden="1" x14ac:dyDescent="0.25"/>
    <row r="46612" hidden="1" x14ac:dyDescent="0.25"/>
    <row r="46613" hidden="1" x14ac:dyDescent="0.25"/>
    <row r="46614" hidden="1" x14ac:dyDescent="0.25"/>
    <row r="46615" hidden="1" x14ac:dyDescent="0.25"/>
    <row r="46616" hidden="1" x14ac:dyDescent="0.25"/>
    <row r="46617" hidden="1" x14ac:dyDescent="0.25"/>
    <row r="46618" hidden="1" x14ac:dyDescent="0.25"/>
    <row r="46619" hidden="1" x14ac:dyDescent="0.25"/>
    <row r="46620" hidden="1" x14ac:dyDescent="0.25"/>
    <row r="46621" hidden="1" x14ac:dyDescent="0.25"/>
    <row r="46622" hidden="1" x14ac:dyDescent="0.25"/>
    <row r="46623" hidden="1" x14ac:dyDescent="0.25"/>
    <row r="46624" hidden="1" x14ac:dyDescent="0.25"/>
    <row r="46625" hidden="1" x14ac:dyDescent="0.25"/>
    <row r="46626" hidden="1" x14ac:dyDescent="0.25"/>
    <row r="46627" hidden="1" x14ac:dyDescent="0.25"/>
    <row r="46628" hidden="1" x14ac:dyDescent="0.25"/>
    <row r="46629" hidden="1" x14ac:dyDescent="0.25"/>
    <row r="46630" hidden="1" x14ac:dyDescent="0.25"/>
    <row r="46631" hidden="1" x14ac:dyDescent="0.25"/>
    <row r="46632" hidden="1" x14ac:dyDescent="0.25"/>
    <row r="46633" hidden="1" x14ac:dyDescent="0.25"/>
    <row r="46634" hidden="1" x14ac:dyDescent="0.25"/>
    <row r="46635" hidden="1" x14ac:dyDescent="0.25"/>
    <row r="46636" hidden="1" x14ac:dyDescent="0.25"/>
    <row r="46637" hidden="1" x14ac:dyDescent="0.25"/>
    <row r="46638" hidden="1" x14ac:dyDescent="0.25"/>
    <row r="46639" hidden="1" x14ac:dyDescent="0.25"/>
    <row r="46640" hidden="1" x14ac:dyDescent="0.25"/>
    <row r="46641" hidden="1" x14ac:dyDescent="0.25"/>
    <row r="46642" hidden="1" x14ac:dyDescent="0.25"/>
    <row r="46643" hidden="1" x14ac:dyDescent="0.25"/>
    <row r="46644" hidden="1" x14ac:dyDescent="0.25"/>
    <row r="46645" hidden="1" x14ac:dyDescent="0.25"/>
    <row r="46646" hidden="1" x14ac:dyDescent="0.25"/>
    <row r="46647" hidden="1" x14ac:dyDescent="0.25"/>
    <row r="46648" hidden="1" x14ac:dyDescent="0.25"/>
    <row r="46649" hidden="1" x14ac:dyDescent="0.25"/>
    <row r="46650" hidden="1" x14ac:dyDescent="0.25"/>
    <row r="46651" hidden="1" x14ac:dyDescent="0.25"/>
    <row r="46652" hidden="1" x14ac:dyDescent="0.25"/>
    <row r="46653" hidden="1" x14ac:dyDescent="0.25"/>
    <row r="46654" hidden="1" x14ac:dyDescent="0.25"/>
    <row r="46655" hidden="1" x14ac:dyDescent="0.25"/>
    <row r="46656" hidden="1" x14ac:dyDescent="0.25"/>
    <row r="46657" hidden="1" x14ac:dyDescent="0.25"/>
    <row r="46658" hidden="1" x14ac:dyDescent="0.25"/>
    <row r="46659" hidden="1" x14ac:dyDescent="0.25"/>
    <row r="46660" hidden="1" x14ac:dyDescent="0.25"/>
    <row r="46661" hidden="1" x14ac:dyDescent="0.25"/>
    <row r="46662" hidden="1" x14ac:dyDescent="0.25"/>
    <row r="46663" hidden="1" x14ac:dyDescent="0.25"/>
    <row r="46664" hidden="1" x14ac:dyDescent="0.25"/>
    <row r="46665" hidden="1" x14ac:dyDescent="0.25"/>
    <row r="46666" hidden="1" x14ac:dyDescent="0.25"/>
    <row r="46667" hidden="1" x14ac:dyDescent="0.25"/>
    <row r="46668" hidden="1" x14ac:dyDescent="0.25"/>
    <row r="46669" hidden="1" x14ac:dyDescent="0.25"/>
    <row r="46670" hidden="1" x14ac:dyDescent="0.25"/>
    <row r="46671" hidden="1" x14ac:dyDescent="0.25"/>
    <row r="46672" hidden="1" x14ac:dyDescent="0.25"/>
    <row r="46673" hidden="1" x14ac:dyDescent="0.25"/>
    <row r="46674" hidden="1" x14ac:dyDescent="0.25"/>
    <row r="46675" hidden="1" x14ac:dyDescent="0.25"/>
    <row r="46676" hidden="1" x14ac:dyDescent="0.25"/>
    <row r="46677" hidden="1" x14ac:dyDescent="0.25"/>
    <row r="46678" hidden="1" x14ac:dyDescent="0.25"/>
    <row r="46679" hidden="1" x14ac:dyDescent="0.25"/>
    <row r="46680" hidden="1" x14ac:dyDescent="0.25"/>
    <row r="46681" hidden="1" x14ac:dyDescent="0.25"/>
    <row r="46682" hidden="1" x14ac:dyDescent="0.25"/>
    <row r="46683" hidden="1" x14ac:dyDescent="0.25"/>
    <row r="46684" hidden="1" x14ac:dyDescent="0.25"/>
    <row r="46685" hidden="1" x14ac:dyDescent="0.25"/>
    <row r="46686" hidden="1" x14ac:dyDescent="0.25"/>
    <row r="46687" hidden="1" x14ac:dyDescent="0.25"/>
    <row r="46688" hidden="1" x14ac:dyDescent="0.25"/>
    <row r="46689" hidden="1" x14ac:dyDescent="0.25"/>
    <row r="46690" hidden="1" x14ac:dyDescent="0.25"/>
    <row r="46691" hidden="1" x14ac:dyDescent="0.25"/>
    <row r="46692" hidden="1" x14ac:dyDescent="0.25"/>
    <row r="46693" hidden="1" x14ac:dyDescent="0.25"/>
    <row r="46694" hidden="1" x14ac:dyDescent="0.25"/>
    <row r="46695" hidden="1" x14ac:dyDescent="0.25"/>
    <row r="46696" hidden="1" x14ac:dyDescent="0.25"/>
    <row r="46697" hidden="1" x14ac:dyDescent="0.25"/>
    <row r="46698" hidden="1" x14ac:dyDescent="0.25"/>
    <row r="46699" hidden="1" x14ac:dyDescent="0.25"/>
    <row r="46700" ht="30" hidden="1" customHeight="1" x14ac:dyDescent="0.25"/>
    <row r="46701" hidden="1" x14ac:dyDescent="0.25"/>
    <row r="46702" hidden="1" x14ac:dyDescent="0.25"/>
    <row r="46703" hidden="1" x14ac:dyDescent="0.25"/>
    <row r="46704" hidden="1" x14ac:dyDescent="0.25"/>
    <row r="46705" hidden="1" x14ac:dyDescent="0.25"/>
    <row r="46706" hidden="1" x14ac:dyDescent="0.25"/>
    <row r="46707" hidden="1" x14ac:dyDescent="0.25"/>
    <row r="46708" hidden="1" x14ac:dyDescent="0.25"/>
    <row r="46709" hidden="1" x14ac:dyDescent="0.25"/>
    <row r="46710" hidden="1" x14ac:dyDescent="0.25"/>
    <row r="46711" hidden="1" x14ac:dyDescent="0.25"/>
    <row r="46712" hidden="1" x14ac:dyDescent="0.25"/>
    <row r="46713" hidden="1" x14ac:dyDescent="0.25"/>
    <row r="46714" hidden="1" x14ac:dyDescent="0.25"/>
    <row r="46715" hidden="1" x14ac:dyDescent="0.25"/>
    <row r="46716" hidden="1" x14ac:dyDescent="0.25"/>
    <row r="46717" hidden="1" x14ac:dyDescent="0.25"/>
    <row r="46718" hidden="1" x14ac:dyDescent="0.25"/>
    <row r="46719" hidden="1" x14ac:dyDescent="0.25"/>
    <row r="46720" hidden="1" x14ac:dyDescent="0.25"/>
    <row r="46721" hidden="1" x14ac:dyDescent="0.25"/>
    <row r="46722" hidden="1" x14ac:dyDescent="0.25"/>
    <row r="46723" hidden="1" x14ac:dyDescent="0.25"/>
    <row r="46724" hidden="1" x14ac:dyDescent="0.25"/>
    <row r="46725" hidden="1" x14ac:dyDescent="0.25"/>
    <row r="46726" hidden="1" x14ac:dyDescent="0.25"/>
    <row r="46727" hidden="1" x14ac:dyDescent="0.25"/>
    <row r="46728" hidden="1" x14ac:dyDescent="0.25"/>
    <row r="46729" hidden="1" x14ac:dyDescent="0.25"/>
    <row r="46730" hidden="1" x14ac:dyDescent="0.25"/>
    <row r="46731" hidden="1" x14ac:dyDescent="0.25"/>
    <row r="46732" hidden="1" x14ac:dyDescent="0.25"/>
    <row r="46733" hidden="1" x14ac:dyDescent="0.25"/>
    <row r="46734" hidden="1" x14ac:dyDescent="0.25"/>
    <row r="46735" hidden="1" x14ac:dyDescent="0.25"/>
    <row r="46736" hidden="1" x14ac:dyDescent="0.25"/>
    <row r="46737" hidden="1" x14ac:dyDescent="0.25"/>
    <row r="46738" hidden="1" x14ac:dyDescent="0.25"/>
    <row r="46739" hidden="1" x14ac:dyDescent="0.25"/>
    <row r="46740" hidden="1" x14ac:dyDescent="0.25"/>
    <row r="46741" hidden="1" x14ac:dyDescent="0.25"/>
    <row r="46742" hidden="1" x14ac:dyDescent="0.25"/>
    <row r="46743" hidden="1" x14ac:dyDescent="0.25"/>
    <row r="46744" hidden="1" x14ac:dyDescent="0.25"/>
    <row r="46745" hidden="1" x14ac:dyDescent="0.25"/>
    <row r="46746" hidden="1" x14ac:dyDescent="0.25"/>
    <row r="46747" hidden="1" x14ac:dyDescent="0.25"/>
    <row r="46748" hidden="1" x14ac:dyDescent="0.25"/>
    <row r="46749" hidden="1" x14ac:dyDescent="0.25"/>
    <row r="46750" hidden="1" x14ac:dyDescent="0.25"/>
    <row r="46751" hidden="1" x14ac:dyDescent="0.25"/>
    <row r="46752" hidden="1" x14ac:dyDescent="0.25"/>
    <row r="46753" hidden="1" x14ac:dyDescent="0.25"/>
    <row r="46754" hidden="1" x14ac:dyDescent="0.25"/>
    <row r="46755" hidden="1" x14ac:dyDescent="0.25"/>
    <row r="46756" hidden="1" x14ac:dyDescent="0.25"/>
    <row r="46757" hidden="1" x14ac:dyDescent="0.25"/>
    <row r="46758" hidden="1" x14ac:dyDescent="0.25"/>
    <row r="46759" hidden="1" x14ac:dyDescent="0.25"/>
    <row r="46760" hidden="1" x14ac:dyDescent="0.25"/>
    <row r="46761" hidden="1" x14ac:dyDescent="0.25"/>
    <row r="46762" hidden="1" x14ac:dyDescent="0.25"/>
    <row r="46763" hidden="1" x14ac:dyDescent="0.25"/>
    <row r="46764" hidden="1" x14ac:dyDescent="0.25"/>
    <row r="46765" hidden="1" x14ac:dyDescent="0.25"/>
    <row r="46766" hidden="1" x14ac:dyDescent="0.25"/>
    <row r="46767" hidden="1" x14ac:dyDescent="0.25"/>
    <row r="46768" hidden="1" x14ac:dyDescent="0.25"/>
    <row r="46769" hidden="1" x14ac:dyDescent="0.25"/>
    <row r="46770" hidden="1" x14ac:dyDescent="0.25"/>
    <row r="46771" hidden="1" x14ac:dyDescent="0.25"/>
    <row r="46772" hidden="1" x14ac:dyDescent="0.25"/>
    <row r="46773" hidden="1" x14ac:dyDescent="0.25"/>
    <row r="46774" hidden="1" x14ac:dyDescent="0.25"/>
    <row r="46775" hidden="1" x14ac:dyDescent="0.25"/>
    <row r="46776" hidden="1" x14ac:dyDescent="0.25"/>
    <row r="46777" hidden="1" x14ac:dyDescent="0.25"/>
    <row r="46778" hidden="1" x14ac:dyDescent="0.25"/>
    <row r="46779" hidden="1" x14ac:dyDescent="0.25"/>
    <row r="46780" hidden="1" x14ac:dyDescent="0.25"/>
    <row r="46781" hidden="1" x14ac:dyDescent="0.25"/>
    <row r="46782" hidden="1" x14ac:dyDescent="0.25"/>
    <row r="46783" hidden="1" x14ac:dyDescent="0.25"/>
    <row r="46784" hidden="1" x14ac:dyDescent="0.25"/>
    <row r="46785" hidden="1" x14ac:dyDescent="0.25"/>
    <row r="46786" hidden="1" x14ac:dyDescent="0.25"/>
    <row r="46787" hidden="1" x14ac:dyDescent="0.25"/>
    <row r="46788" hidden="1" x14ac:dyDescent="0.25"/>
    <row r="46789" hidden="1" x14ac:dyDescent="0.25"/>
    <row r="46790" hidden="1" x14ac:dyDescent="0.25"/>
    <row r="46791" hidden="1" x14ac:dyDescent="0.25"/>
    <row r="46792" hidden="1" x14ac:dyDescent="0.25"/>
    <row r="46793" hidden="1" x14ac:dyDescent="0.25"/>
    <row r="46794" hidden="1" x14ac:dyDescent="0.25"/>
    <row r="46795" hidden="1" x14ac:dyDescent="0.25"/>
    <row r="46796" hidden="1" x14ac:dyDescent="0.25"/>
    <row r="46797" hidden="1" x14ac:dyDescent="0.25"/>
    <row r="46798" hidden="1" x14ac:dyDescent="0.25"/>
    <row r="46799" hidden="1" x14ac:dyDescent="0.25"/>
    <row r="46800" hidden="1" x14ac:dyDescent="0.25"/>
    <row r="46801" hidden="1" x14ac:dyDescent="0.25"/>
    <row r="46802" hidden="1" x14ac:dyDescent="0.25"/>
    <row r="46803" hidden="1" x14ac:dyDescent="0.25"/>
    <row r="46804" hidden="1" x14ac:dyDescent="0.25"/>
    <row r="46805" hidden="1" x14ac:dyDescent="0.25"/>
    <row r="46806" hidden="1" x14ac:dyDescent="0.25"/>
    <row r="46807" hidden="1" x14ac:dyDescent="0.25"/>
    <row r="46808" hidden="1" x14ac:dyDescent="0.25"/>
    <row r="46809" hidden="1" x14ac:dyDescent="0.25"/>
    <row r="46810" hidden="1" x14ac:dyDescent="0.25"/>
    <row r="46811" hidden="1" x14ac:dyDescent="0.25"/>
    <row r="46812" hidden="1" x14ac:dyDescent="0.25"/>
    <row r="46813" hidden="1" x14ac:dyDescent="0.25"/>
    <row r="46814" hidden="1" x14ac:dyDescent="0.25"/>
    <row r="46815" hidden="1" x14ac:dyDescent="0.25"/>
    <row r="46816" hidden="1" x14ac:dyDescent="0.25"/>
    <row r="46817" hidden="1" x14ac:dyDescent="0.25"/>
    <row r="46818" hidden="1" x14ac:dyDescent="0.25"/>
    <row r="46819" hidden="1" x14ac:dyDescent="0.25"/>
    <row r="46820" hidden="1" x14ac:dyDescent="0.25"/>
    <row r="46821" hidden="1" x14ac:dyDescent="0.25"/>
    <row r="46822" hidden="1" x14ac:dyDescent="0.25"/>
    <row r="46823" hidden="1" x14ac:dyDescent="0.25"/>
    <row r="46824" hidden="1" x14ac:dyDescent="0.25"/>
    <row r="46825" hidden="1" x14ac:dyDescent="0.25"/>
    <row r="46826" hidden="1" x14ac:dyDescent="0.25"/>
    <row r="46827" hidden="1" x14ac:dyDescent="0.25"/>
    <row r="46828" hidden="1" x14ac:dyDescent="0.25"/>
    <row r="46829" hidden="1" x14ac:dyDescent="0.25"/>
    <row r="46830" hidden="1" x14ac:dyDescent="0.25"/>
    <row r="46831" hidden="1" x14ac:dyDescent="0.25"/>
    <row r="46832" hidden="1" x14ac:dyDescent="0.25"/>
    <row r="46833" hidden="1" x14ac:dyDescent="0.25"/>
    <row r="46834" hidden="1" x14ac:dyDescent="0.25"/>
    <row r="46835" hidden="1" x14ac:dyDescent="0.25"/>
    <row r="46836" hidden="1" x14ac:dyDescent="0.25"/>
    <row r="46837" hidden="1" x14ac:dyDescent="0.25"/>
    <row r="46838" hidden="1" x14ac:dyDescent="0.25"/>
    <row r="46839" hidden="1" x14ac:dyDescent="0.25"/>
    <row r="46840" hidden="1" x14ac:dyDescent="0.25"/>
    <row r="46841" hidden="1" x14ac:dyDescent="0.25"/>
    <row r="46842" hidden="1" x14ac:dyDescent="0.25"/>
    <row r="46843" hidden="1" x14ac:dyDescent="0.25"/>
    <row r="46844" hidden="1" x14ac:dyDescent="0.25"/>
    <row r="46845" hidden="1" x14ac:dyDescent="0.25"/>
    <row r="46846" hidden="1" x14ac:dyDescent="0.25"/>
    <row r="46847" hidden="1" x14ac:dyDescent="0.25"/>
    <row r="46848" hidden="1" x14ac:dyDescent="0.25"/>
    <row r="46849" hidden="1" x14ac:dyDescent="0.25"/>
    <row r="46850" hidden="1" x14ac:dyDescent="0.25"/>
    <row r="46851" hidden="1" x14ac:dyDescent="0.25"/>
    <row r="46852" hidden="1" x14ac:dyDescent="0.25"/>
    <row r="46853" hidden="1" x14ac:dyDescent="0.25"/>
    <row r="46854" hidden="1" x14ac:dyDescent="0.25"/>
    <row r="46855" hidden="1" x14ac:dyDescent="0.25"/>
    <row r="46856" hidden="1" x14ac:dyDescent="0.25"/>
    <row r="46857" hidden="1" x14ac:dyDescent="0.25"/>
    <row r="46858" hidden="1" x14ac:dyDescent="0.25"/>
    <row r="46859" hidden="1" x14ac:dyDescent="0.25"/>
    <row r="46860" hidden="1" x14ac:dyDescent="0.25"/>
    <row r="46861" hidden="1" x14ac:dyDescent="0.25"/>
    <row r="46862" hidden="1" x14ac:dyDescent="0.25"/>
    <row r="46863" hidden="1" x14ac:dyDescent="0.25"/>
    <row r="46864" hidden="1" x14ac:dyDescent="0.25"/>
    <row r="46865" hidden="1" x14ac:dyDescent="0.25"/>
    <row r="46866" hidden="1" x14ac:dyDescent="0.25"/>
    <row r="46867" hidden="1" x14ac:dyDescent="0.25"/>
    <row r="46868" hidden="1" x14ac:dyDescent="0.25"/>
    <row r="46869" hidden="1" x14ac:dyDescent="0.25"/>
    <row r="46870" hidden="1" x14ac:dyDescent="0.25"/>
    <row r="46871" hidden="1" x14ac:dyDescent="0.25"/>
    <row r="46872" hidden="1" x14ac:dyDescent="0.25"/>
    <row r="46873" hidden="1" x14ac:dyDescent="0.25"/>
    <row r="46874" hidden="1" x14ac:dyDescent="0.25"/>
    <row r="46875" hidden="1" x14ac:dyDescent="0.25"/>
    <row r="46876" hidden="1" x14ac:dyDescent="0.25"/>
    <row r="46877" hidden="1" x14ac:dyDescent="0.25"/>
    <row r="46878" hidden="1" x14ac:dyDescent="0.25"/>
    <row r="46879" hidden="1" x14ac:dyDescent="0.25"/>
    <row r="46880" hidden="1" x14ac:dyDescent="0.25"/>
    <row r="46881" hidden="1" x14ac:dyDescent="0.25"/>
    <row r="46882" hidden="1" x14ac:dyDescent="0.25"/>
    <row r="46883" hidden="1" x14ac:dyDescent="0.25"/>
    <row r="46884" hidden="1" x14ac:dyDescent="0.25"/>
    <row r="46885" hidden="1" x14ac:dyDescent="0.25"/>
    <row r="46886" hidden="1" x14ac:dyDescent="0.25"/>
    <row r="46887" hidden="1" x14ac:dyDescent="0.25"/>
    <row r="46888" hidden="1" x14ac:dyDescent="0.25"/>
    <row r="46889" hidden="1" x14ac:dyDescent="0.25"/>
    <row r="46890" hidden="1" x14ac:dyDescent="0.25"/>
    <row r="46891" hidden="1" x14ac:dyDescent="0.25"/>
    <row r="46892" hidden="1" x14ac:dyDescent="0.25"/>
    <row r="46893" hidden="1" x14ac:dyDescent="0.25"/>
    <row r="46894" hidden="1" x14ac:dyDescent="0.25"/>
    <row r="46895" hidden="1" x14ac:dyDescent="0.25"/>
    <row r="46896" hidden="1" x14ac:dyDescent="0.25"/>
    <row r="46897" hidden="1" x14ac:dyDescent="0.25"/>
    <row r="46898" hidden="1" x14ac:dyDescent="0.25"/>
    <row r="46899" hidden="1" x14ac:dyDescent="0.25"/>
    <row r="46900" hidden="1" x14ac:dyDescent="0.25"/>
    <row r="46901" hidden="1" x14ac:dyDescent="0.25"/>
    <row r="46902" hidden="1" x14ac:dyDescent="0.25"/>
    <row r="46903" hidden="1" x14ac:dyDescent="0.25"/>
    <row r="46904" hidden="1" x14ac:dyDescent="0.25"/>
    <row r="46905" hidden="1" x14ac:dyDescent="0.25"/>
    <row r="46906" hidden="1" x14ac:dyDescent="0.25"/>
    <row r="46907" hidden="1" x14ac:dyDescent="0.25"/>
    <row r="46908" hidden="1" x14ac:dyDescent="0.25"/>
    <row r="46909" hidden="1" x14ac:dyDescent="0.25"/>
    <row r="46910" hidden="1" x14ac:dyDescent="0.25"/>
    <row r="46911" hidden="1" x14ac:dyDescent="0.25"/>
    <row r="46912" hidden="1" x14ac:dyDescent="0.25"/>
    <row r="46913" hidden="1" x14ac:dyDescent="0.25"/>
    <row r="46914" hidden="1" x14ac:dyDescent="0.25"/>
    <row r="46915" hidden="1" x14ac:dyDescent="0.25"/>
    <row r="46916" hidden="1" x14ac:dyDescent="0.25"/>
    <row r="46917" hidden="1" x14ac:dyDescent="0.25"/>
    <row r="46918" hidden="1" x14ac:dyDescent="0.25"/>
    <row r="46919" hidden="1" x14ac:dyDescent="0.25"/>
    <row r="46920" hidden="1" x14ac:dyDescent="0.25"/>
    <row r="46921" hidden="1" x14ac:dyDescent="0.25"/>
    <row r="46922" hidden="1" x14ac:dyDescent="0.25"/>
    <row r="46923" hidden="1" x14ac:dyDescent="0.25"/>
    <row r="46924" hidden="1" x14ac:dyDescent="0.25"/>
    <row r="46925" hidden="1" x14ac:dyDescent="0.25"/>
    <row r="46926" hidden="1" x14ac:dyDescent="0.25"/>
    <row r="46927" hidden="1" x14ac:dyDescent="0.25"/>
    <row r="46928" hidden="1" x14ac:dyDescent="0.25"/>
    <row r="46929" hidden="1" x14ac:dyDescent="0.25"/>
    <row r="46930" hidden="1" x14ac:dyDescent="0.25"/>
    <row r="46931" hidden="1" x14ac:dyDescent="0.25"/>
    <row r="46932" hidden="1" x14ac:dyDescent="0.25"/>
    <row r="46933" hidden="1" x14ac:dyDescent="0.25"/>
    <row r="46934" hidden="1" x14ac:dyDescent="0.25"/>
    <row r="46935" hidden="1" x14ac:dyDescent="0.25"/>
    <row r="46936" hidden="1" x14ac:dyDescent="0.25"/>
    <row r="46937" hidden="1" x14ac:dyDescent="0.25"/>
    <row r="46938" hidden="1" x14ac:dyDescent="0.25"/>
    <row r="46939" hidden="1" x14ac:dyDescent="0.25"/>
    <row r="46940" hidden="1" x14ac:dyDescent="0.25"/>
    <row r="46941" hidden="1" x14ac:dyDescent="0.25"/>
    <row r="46942" hidden="1" x14ac:dyDescent="0.25"/>
    <row r="46943" hidden="1" x14ac:dyDescent="0.25"/>
    <row r="46944" hidden="1" x14ac:dyDescent="0.25"/>
    <row r="46945" hidden="1" x14ac:dyDescent="0.25"/>
    <row r="46946" hidden="1" x14ac:dyDescent="0.25"/>
    <row r="46947" hidden="1" x14ac:dyDescent="0.25"/>
    <row r="46948" hidden="1" x14ac:dyDescent="0.25"/>
    <row r="46949" hidden="1" x14ac:dyDescent="0.25"/>
    <row r="46950" hidden="1" x14ac:dyDescent="0.25"/>
    <row r="46951" hidden="1" x14ac:dyDescent="0.25"/>
    <row r="46952" hidden="1" x14ac:dyDescent="0.25"/>
    <row r="46953" hidden="1" x14ac:dyDescent="0.25"/>
    <row r="46954" hidden="1" x14ac:dyDescent="0.25"/>
    <row r="46955" hidden="1" x14ac:dyDescent="0.25"/>
    <row r="46956" hidden="1" x14ac:dyDescent="0.25"/>
    <row r="46957" hidden="1" x14ac:dyDescent="0.25"/>
    <row r="46958" hidden="1" x14ac:dyDescent="0.25"/>
    <row r="46959" hidden="1" x14ac:dyDescent="0.25"/>
    <row r="46960" hidden="1" x14ac:dyDescent="0.25"/>
    <row r="46961" hidden="1" x14ac:dyDescent="0.25"/>
    <row r="46962" hidden="1" x14ac:dyDescent="0.25"/>
    <row r="46963" hidden="1" x14ac:dyDescent="0.25"/>
    <row r="46964" hidden="1" x14ac:dyDescent="0.25"/>
    <row r="46965" hidden="1" x14ac:dyDescent="0.25"/>
    <row r="46966" hidden="1" x14ac:dyDescent="0.25"/>
    <row r="46967" hidden="1" x14ac:dyDescent="0.25"/>
    <row r="46968" hidden="1" x14ac:dyDescent="0.25"/>
    <row r="46969" hidden="1" x14ac:dyDescent="0.25"/>
    <row r="46970" hidden="1" x14ac:dyDescent="0.25"/>
    <row r="46971" hidden="1" x14ac:dyDescent="0.25"/>
    <row r="46972" hidden="1" x14ac:dyDescent="0.25"/>
    <row r="46973" hidden="1" x14ac:dyDescent="0.25"/>
    <row r="46974" hidden="1" x14ac:dyDescent="0.25"/>
    <row r="46975" hidden="1" x14ac:dyDescent="0.25"/>
    <row r="46976" hidden="1" x14ac:dyDescent="0.25"/>
    <row r="46977" hidden="1" x14ac:dyDescent="0.25"/>
    <row r="46978" hidden="1" x14ac:dyDescent="0.25"/>
    <row r="46979" hidden="1" x14ac:dyDescent="0.25"/>
    <row r="46980" hidden="1" x14ac:dyDescent="0.25"/>
    <row r="46981" hidden="1" x14ac:dyDescent="0.25"/>
    <row r="46982" hidden="1" x14ac:dyDescent="0.25"/>
    <row r="46983" hidden="1" x14ac:dyDescent="0.25"/>
    <row r="46984" hidden="1" x14ac:dyDescent="0.25"/>
    <row r="46985" hidden="1" x14ac:dyDescent="0.25"/>
    <row r="46986" hidden="1" x14ac:dyDescent="0.25"/>
    <row r="46987" hidden="1" x14ac:dyDescent="0.25"/>
    <row r="46988" hidden="1" x14ac:dyDescent="0.25"/>
    <row r="46989" hidden="1" x14ac:dyDescent="0.25"/>
    <row r="46990" hidden="1" x14ac:dyDescent="0.25"/>
    <row r="46991" hidden="1" x14ac:dyDescent="0.25"/>
    <row r="46992" hidden="1" x14ac:dyDescent="0.25"/>
    <row r="46993" hidden="1" x14ac:dyDescent="0.25"/>
    <row r="46994" hidden="1" x14ac:dyDescent="0.25"/>
    <row r="46995" hidden="1" x14ac:dyDescent="0.25"/>
    <row r="46996" hidden="1" x14ac:dyDescent="0.25"/>
    <row r="46997" hidden="1" x14ac:dyDescent="0.25"/>
    <row r="46998" hidden="1" x14ac:dyDescent="0.25"/>
    <row r="46999" hidden="1" x14ac:dyDescent="0.25"/>
    <row r="47000" hidden="1" x14ac:dyDescent="0.25"/>
    <row r="47001" hidden="1" x14ac:dyDescent="0.25"/>
    <row r="47002" hidden="1" x14ac:dyDescent="0.25"/>
    <row r="47003" hidden="1" x14ac:dyDescent="0.25"/>
    <row r="47004" hidden="1" x14ac:dyDescent="0.25"/>
    <row r="47005" hidden="1" x14ac:dyDescent="0.25"/>
    <row r="47006" hidden="1" x14ac:dyDescent="0.25"/>
    <row r="47007" hidden="1" x14ac:dyDescent="0.25"/>
    <row r="47008" hidden="1" x14ac:dyDescent="0.25"/>
    <row r="47009" hidden="1" x14ac:dyDescent="0.25"/>
    <row r="47010" hidden="1" x14ac:dyDescent="0.25"/>
    <row r="47011" hidden="1" x14ac:dyDescent="0.25"/>
    <row r="47012" hidden="1" x14ac:dyDescent="0.25"/>
    <row r="47013" hidden="1" x14ac:dyDescent="0.25"/>
    <row r="47014" hidden="1" x14ac:dyDescent="0.25"/>
    <row r="47015" hidden="1" x14ac:dyDescent="0.25"/>
    <row r="47016" hidden="1" x14ac:dyDescent="0.25"/>
    <row r="47017" hidden="1" x14ac:dyDescent="0.25"/>
    <row r="47018" hidden="1" x14ac:dyDescent="0.25"/>
    <row r="47019" hidden="1" x14ac:dyDescent="0.25"/>
    <row r="47020" hidden="1" x14ac:dyDescent="0.25"/>
    <row r="47021" hidden="1" x14ac:dyDescent="0.25"/>
    <row r="47022" hidden="1" x14ac:dyDescent="0.25"/>
    <row r="47023" hidden="1" x14ac:dyDescent="0.25"/>
    <row r="47024" hidden="1" x14ac:dyDescent="0.25"/>
    <row r="47025" hidden="1" x14ac:dyDescent="0.25"/>
    <row r="47026" hidden="1" x14ac:dyDescent="0.25"/>
    <row r="47027" hidden="1" x14ac:dyDescent="0.25"/>
    <row r="47028" hidden="1" x14ac:dyDescent="0.25"/>
    <row r="47029" hidden="1" x14ac:dyDescent="0.25"/>
    <row r="47030" hidden="1" x14ac:dyDescent="0.25"/>
    <row r="47031" hidden="1" x14ac:dyDescent="0.25"/>
    <row r="47032" hidden="1" x14ac:dyDescent="0.25"/>
    <row r="47033" hidden="1" x14ac:dyDescent="0.25"/>
    <row r="47034" hidden="1" x14ac:dyDescent="0.25"/>
    <row r="47035" hidden="1" x14ac:dyDescent="0.25"/>
    <row r="47036" hidden="1" x14ac:dyDescent="0.25"/>
    <row r="47037" hidden="1" x14ac:dyDescent="0.25"/>
    <row r="47038" hidden="1" x14ac:dyDescent="0.25"/>
    <row r="47039" hidden="1" x14ac:dyDescent="0.25"/>
    <row r="47040" hidden="1" x14ac:dyDescent="0.25"/>
    <row r="47041" hidden="1" x14ac:dyDescent="0.25"/>
    <row r="47042" hidden="1" x14ac:dyDescent="0.25"/>
    <row r="47043" hidden="1" x14ac:dyDescent="0.25"/>
    <row r="47044" hidden="1" x14ac:dyDescent="0.25"/>
    <row r="47045" hidden="1" x14ac:dyDescent="0.25"/>
    <row r="47046" hidden="1" x14ac:dyDescent="0.25"/>
    <row r="47047" hidden="1" x14ac:dyDescent="0.25"/>
    <row r="47048" hidden="1" x14ac:dyDescent="0.25"/>
    <row r="47049" hidden="1" x14ac:dyDescent="0.25"/>
    <row r="47050" hidden="1" x14ac:dyDescent="0.25"/>
    <row r="47051" hidden="1" x14ac:dyDescent="0.25"/>
    <row r="47052" hidden="1" x14ac:dyDescent="0.25"/>
    <row r="47053" hidden="1" x14ac:dyDescent="0.25"/>
    <row r="47054" hidden="1" x14ac:dyDescent="0.25"/>
    <row r="47055" hidden="1" x14ac:dyDescent="0.25"/>
    <row r="47056" hidden="1" x14ac:dyDescent="0.25"/>
    <row r="47057" hidden="1" x14ac:dyDescent="0.25"/>
    <row r="47058" hidden="1" x14ac:dyDescent="0.25"/>
    <row r="47059" hidden="1" x14ac:dyDescent="0.25"/>
    <row r="47060" hidden="1" x14ac:dyDescent="0.25"/>
    <row r="47061" hidden="1" x14ac:dyDescent="0.25"/>
    <row r="47062" hidden="1" x14ac:dyDescent="0.25"/>
    <row r="47063" hidden="1" x14ac:dyDescent="0.25"/>
    <row r="47064" hidden="1" x14ac:dyDescent="0.25"/>
    <row r="47065" hidden="1" x14ac:dyDescent="0.25"/>
    <row r="47066" hidden="1" x14ac:dyDescent="0.25"/>
    <row r="47067" hidden="1" x14ac:dyDescent="0.25"/>
    <row r="47068" hidden="1" x14ac:dyDescent="0.25"/>
    <row r="47069" hidden="1" x14ac:dyDescent="0.25"/>
    <row r="47070" hidden="1" x14ac:dyDescent="0.25"/>
    <row r="47071" hidden="1" x14ac:dyDescent="0.25"/>
    <row r="47072" hidden="1" x14ac:dyDescent="0.25"/>
    <row r="47073" hidden="1" x14ac:dyDescent="0.25"/>
    <row r="47074" hidden="1" x14ac:dyDescent="0.25"/>
    <row r="47075" hidden="1" x14ac:dyDescent="0.25"/>
    <row r="47076" hidden="1" x14ac:dyDescent="0.25"/>
    <row r="47077" hidden="1" x14ac:dyDescent="0.25"/>
    <row r="47078" hidden="1" x14ac:dyDescent="0.25"/>
    <row r="47079" hidden="1" x14ac:dyDescent="0.25"/>
    <row r="47080" hidden="1" x14ac:dyDescent="0.25"/>
    <row r="47081" hidden="1" x14ac:dyDescent="0.25"/>
    <row r="47082" hidden="1" x14ac:dyDescent="0.25"/>
    <row r="47083" hidden="1" x14ac:dyDescent="0.25"/>
    <row r="47084" hidden="1" x14ac:dyDescent="0.25"/>
    <row r="47085" hidden="1" x14ac:dyDescent="0.25"/>
    <row r="47086" hidden="1" x14ac:dyDescent="0.25"/>
    <row r="47087" hidden="1" x14ac:dyDescent="0.25"/>
    <row r="47088" hidden="1" x14ac:dyDescent="0.25"/>
    <row r="47089" hidden="1" x14ac:dyDescent="0.25"/>
    <row r="47090" hidden="1" x14ac:dyDescent="0.25"/>
    <row r="47091" hidden="1" x14ac:dyDescent="0.25"/>
    <row r="47092" hidden="1" x14ac:dyDescent="0.25"/>
    <row r="47093" hidden="1" x14ac:dyDescent="0.25"/>
    <row r="47094" hidden="1" x14ac:dyDescent="0.25"/>
    <row r="47095" hidden="1" x14ac:dyDescent="0.25"/>
    <row r="47096" hidden="1" x14ac:dyDescent="0.25"/>
    <row r="47097" hidden="1" x14ac:dyDescent="0.25"/>
    <row r="47098" hidden="1" x14ac:dyDescent="0.25"/>
    <row r="47099" hidden="1" x14ac:dyDescent="0.25"/>
    <row r="47100" hidden="1" x14ac:dyDescent="0.25"/>
    <row r="47101" hidden="1" x14ac:dyDescent="0.25"/>
    <row r="47102" hidden="1" x14ac:dyDescent="0.25"/>
    <row r="47103" hidden="1" x14ac:dyDescent="0.25"/>
    <row r="47104" hidden="1" x14ac:dyDescent="0.25"/>
    <row r="47105" hidden="1" x14ac:dyDescent="0.25"/>
    <row r="47106" hidden="1" x14ac:dyDescent="0.25"/>
    <row r="47107" hidden="1" x14ac:dyDescent="0.25"/>
    <row r="47108" hidden="1" x14ac:dyDescent="0.25"/>
    <row r="47109" hidden="1" x14ac:dyDescent="0.25"/>
    <row r="47110" hidden="1" x14ac:dyDescent="0.25"/>
    <row r="47111" hidden="1" x14ac:dyDescent="0.25"/>
    <row r="47112" hidden="1" x14ac:dyDescent="0.25"/>
    <row r="47113" hidden="1" x14ac:dyDescent="0.25"/>
    <row r="47114" hidden="1" x14ac:dyDescent="0.25"/>
    <row r="47115" hidden="1" x14ac:dyDescent="0.25"/>
    <row r="47116" hidden="1" x14ac:dyDescent="0.25"/>
    <row r="47117" hidden="1" x14ac:dyDescent="0.25"/>
    <row r="47118" hidden="1" x14ac:dyDescent="0.25"/>
    <row r="47119" hidden="1" x14ac:dyDescent="0.25"/>
    <row r="47120" hidden="1" x14ac:dyDescent="0.25"/>
    <row r="47121" hidden="1" x14ac:dyDescent="0.25"/>
    <row r="47122" hidden="1" x14ac:dyDescent="0.25"/>
    <row r="47123" hidden="1" x14ac:dyDescent="0.25"/>
    <row r="47124" hidden="1" x14ac:dyDescent="0.25"/>
    <row r="47125" hidden="1" x14ac:dyDescent="0.25"/>
    <row r="47126" hidden="1" x14ac:dyDescent="0.25"/>
    <row r="47127" hidden="1" x14ac:dyDescent="0.25"/>
    <row r="47128" hidden="1" x14ac:dyDescent="0.25"/>
    <row r="47129" hidden="1" x14ac:dyDescent="0.25"/>
    <row r="47130" hidden="1" x14ac:dyDescent="0.25"/>
    <row r="47131" hidden="1" x14ac:dyDescent="0.25"/>
    <row r="47132" hidden="1" x14ac:dyDescent="0.25"/>
    <row r="47133" hidden="1" x14ac:dyDescent="0.25"/>
    <row r="47134" hidden="1" x14ac:dyDescent="0.25"/>
    <row r="47135" hidden="1" x14ac:dyDescent="0.25"/>
    <row r="47136" hidden="1" x14ac:dyDescent="0.25"/>
    <row r="47137" hidden="1" x14ac:dyDescent="0.25"/>
    <row r="47138" hidden="1" x14ac:dyDescent="0.25"/>
    <row r="47139" hidden="1" x14ac:dyDescent="0.25"/>
    <row r="47140" hidden="1" x14ac:dyDescent="0.25"/>
    <row r="47141" hidden="1" x14ac:dyDescent="0.25"/>
    <row r="47142" hidden="1" x14ac:dyDescent="0.25"/>
    <row r="47143" hidden="1" x14ac:dyDescent="0.25"/>
    <row r="47144" hidden="1" x14ac:dyDescent="0.25"/>
    <row r="47145" hidden="1" x14ac:dyDescent="0.25"/>
    <row r="47146" hidden="1" x14ac:dyDescent="0.25"/>
    <row r="47147" hidden="1" x14ac:dyDescent="0.25"/>
    <row r="47148" hidden="1" x14ac:dyDescent="0.25"/>
    <row r="47149" hidden="1" x14ac:dyDescent="0.25"/>
    <row r="47150" hidden="1" x14ac:dyDescent="0.25"/>
    <row r="47151" hidden="1" x14ac:dyDescent="0.25"/>
    <row r="47152" hidden="1" x14ac:dyDescent="0.25"/>
    <row r="47153" hidden="1" x14ac:dyDescent="0.25"/>
    <row r="47154" hidden="1" x14ac:dyDescent="0.25"/>
    <row r="47155" hidden="1" x14ac:dyDescent="0.25"/>
    <row r="47156" hidden="1" x14ac:dyDescent="0.25"/>
    <row r="47157" hidden="1" x14ac:dyDescent="0.25"/>
    <row r="47158" hidden="1" x14ac:dyDescent="0.25"/>
    <row r="47159" hidden="1" x14ac:dyDescent="0.25"/>
    <row r="47160" hidden="1" x14ac:dyDescent="0.25"/>
    <row r="47161" hidden="1" x14ac:dyDescent="0.25"/>
    <row r="47162" hidden="1" x14ac:dyDescent="0.25"/>
    <row r="47163" hidden="1" x14ac:dyDescent="0.25"/>
    <row r="47164" hidden="1" x14ac:dyDescent="0.25"/>
    <row r="47165" hidden="1" x14ac:dyDescent="0.25"/>
    <row r="47166" hidden="1" x14ac:dyDescent="0.25"/>
    <row r="47167" hidden="1" x14ac:dyDescent="0.25"/>
    <row r="47168" hidden="1" x14ac:dyDescent="0.25"/>
    <row r="47169" hidden="1" x14ac:dyDescent="0.25"/>
    <row r="47170" hidden="1" x14ac:dyDescent="0.25"/>
    <row r="47171" hidden="1" x14ac:dyDescent="0.25"/>
    <row r="47172" hidden="1" x14ac:dyDescent="0.25"/>
    <row r="47173" hidden="1" x14ac:dyDescent="0.25"/>
    <row r="47174" hidden="1" x14ac:dyDescent="0.25"/>
    <row r="47175" hidden="1" x14ac:dyDescent="0.25"/>
    <row r="47176" hidden="1" x14ac:dyDescent="0.25"/>
    <row r="47177" hidden="1" x14ac:dyDescent="0.25"/>
    <row r="47178" hidden="1" x14ac:dyDescent="0.25"/>
    <row r="47179" hidden="1" x14ac:dyDescent="0.25"/>
    <row r="47180" hidden="1" x14ac:dyDescent="0.25"/>
    <row r="47181" hidden="1" x14ac:dyDescent="0.25"/>
    <row r="47182" hidden="1" x14ac:dyDescent="0.25"/>
    <row r="47183" hidden="1" x14ac:dyDescent="0.25"/>
    <row r="47184" hidden="1" x14ac:dyDescent="0.25"/>
    <row r="47185" hidden="1" x14ac:dyDescent="0.25"/>
    <row r="47186" hidden="1" x14ac:dyDescent="0.25"/>
    <row r="47187" hidden="1" x14ac:dyDescent="0.25"/>
    <row r="47188" hidden="1" x14ac:dyDescent="0.25"/>
    <row r="47189" hidden="1" x14ac:dyDescent="0.25"/>
    <row r="47190" hidden="1" x14ac:dyDescent="0.25"/>
    <row r="47191" hidden="1" x14ac:dyDescent="0.25"/>
    <row r="47192" hidden="1" x14ac:dyDescent="0.25"/>
    <row r="47193" hidden="1" x14ac:dyDescent="0.25"/>
    <row r="47194" hidden="1" x14ac:dyDescent="0.25"/>
    <row r="47195" hidden="1" x14ac:dyDescent="0.25"/>
    <row r="47196" hidden="1" x14ac:dyDescent="0.25"/>
    <row r="47197" hidden="1" x14ac:dyDescent="0.25"/>
    <row r="47198" hidden="1" x14ac:dyDescent="0.25"/>
    <row r="47199" hidden="1" x14ac:dyDescent="0.25"/>
    <row r="47200" hidden="1" x14ac:dyDescent="0.25"/>
    <row r="47201" hidden="1" x14ac:dyDescent="0.25"/>
    <row r="47202" hidden="1" x14ac:dyDescent="0.25"/>
    <row r="47203" hidden="1" x14ac:dyDescent="0.25"/>
    <row r="47204" hidden="1" x14ac:dyDescent="0.25"/>
    <row r="47205" hidden="1" x14ac:dyDescent="0.25"/>
    <row r="47206" hidden="1" x14ac:dyDescent="0.25"/>
    <row r="47207" hidden="1" x14ac:dyDescent="0.25"/>
    <row r="47208" hidden="1" x14ac:dyDescent="0.25"/>
    <row r="47209" hidden="1" x14ac:dyDescent="0.25"/>
    <row r="47210" hidden="1" x14ac:dyDescent="0.25"/>
    <row r="47211" hidden="1" x14ac:dyDescent="0.25"/>
    <row r="47212" hidden="1" x14ac:dyDescent="0.25"/>
    <row r="47213" hidden="1" x14ac:dyDescent="0.25"/>
    <row r="47214" hidden="1" x14ac:dyDescent="0.25"/>
    <row r="47215" hidden="1" x14ac:dyDescent="0.25"/>
    <row r="47216" hidden="1" x14ac:dyDescent="0.25"/>
    <row r="47217" hidden="1" x14ac:dyDescent="0.25"/>
    <row r="47218" hidden="1" x14ac:dyDescent="0.25"/>
    <row r="47219" hidden="1" x14ac:dyDescent="0.25"/>
    <row r="47220" hidden="1" x14ac:dyDescent="0.25"/>
    <row r="47221" hidden="1" x14ac:dyDescent="0.25"/>
    <row r="47222" hidden="1" x14ac:dyDescent="0.25"/>
    <row r="47223" hidden="1" x14ac:dyDescent="0.25"/>
    <row r="47224" hidden="1" x14ac:dyDescent="0.25"/>
    <row r="47225" hidden="1" x14ac:dyDescent="0.25"/>
    <row r="47226" hidden="1" x14ac:dyDescent="0.25"/>
    <row r="47227" hidden="1" x14ac:dyDescent="0.25"/>
    <row r="47228" hidden="1" x14ac:dyDescent="0.25"/>
    <row r="47229" hidden="1" x14ac:dyDescent="0.25"/>
    <row r="47230" hidden="1" x14ac:dyDescent="0.25"/>
    <row r="47231" hidden="1" x14ac:dyDescent="0.25"/>
    <row r="47232" hidden="1" x14ac:dyDescent="0.25"/>
    <row r="47233" hidden="1" x14ac:dyDescent="0.25"/>
    <row r="47234" hidden="1" x14ac:dyDescent="0.25"/>
    <row r="47235" hidden="1" x14ac:dyDescent="0.25"/>
    <row r="47236" hidden="1" x14ac:dyDescent="0.25"/>
    <row r="47237" hidden="1" x14ac:dyDescent="0.25"/>
    <row r="47238" hidden="1" x14ac:dyDescent="0.25"/>
    <row r="47239" hidden="1" x14ac:dyDescent="0.25"/>
    <row r="47240" hidden="1" x14ac:dyDescent="0.25"/>
    <row r="47241" hidden="1" x14ac:dyDescent="0.25"/>
    <row r="47242" hidden="1" x14ac:dyDescent="0.25"/>
    <row r="47243" hidden="1" x14ac:dyDescent="0.25"/>
    <row r="47244" hidden="1" x14ac:dyDescent="0.25"/>
    <row r="47245" hidden="1" x14ac:dyDescent="0.25"/>
    <row r="47246" hidden="1" x14ac:dyDescent="0.25"/>
    <row r="47247" hidden="1" x14ac:dyDescent="0.25"/>
    <row r="47248" hidden="1" x14ac:dyDescent="0.25"/>
    <row r="47249" hidden="1" x14ac:dyDescent="0.25"/>
    <row r="47250" hidden="1" x14ac:dyDescent="0.25"/>
    <row r="47251" hidden="1" x14ac:dyDescent="0.25"/>
    <row r="47252" hidden="1" x14ac:dyDescent="0.25"/>
    <row r="47253" hidden="1" x14ac:dyDescent="0.25"/>
    <row r="47254" hidden="1" x14ac:dyDescent="0.25"/>
    <row r="47255" hidden="1" x14ac:dyDescent="0.25"/>
    <row r="47256" hidden="1" x14ac:dyDescent="0.25"/>
    <row r="47257" hidden="1" x14ac:dyDescent="0.25"/>
    <row r="47258" hidden="1" x14ac:dyDescent="0.25"/>
    <row r="47259" hidden="1" x14ac:dyDescent="0.25"/>
    <row r="47260" hidden="1" x14ac:dyDescent="0.25"/>
    <row r="47261" hidden="1" x14ac:dyDescent="0.25"/>
    <row r="47262" hidden="1" x14ac:dyDescent="0.25"/>
    <row r="47263" hidden="1" x14ac:dyDescent="0.25"/>
    <row r="47264" hidden="1" x14ac:dyDescent="0.25"/>
    <row r="47265" hidden="1" x14ac:dyDescent="0.25"/>
    <row r="47266" hidden="1" x14ac:dyDescent="0.25"/>
    <row r="47267" hidden="1" x14ac:dyDescent="0.25"/>
    <row r="47268" hidden="1" x14ac:dyDescent="0.25"/>
    <row r="47269" hidden="1" x14ac:dyDescent="0.25"/>
    <row r="47270" hidden="1" x14ac:dyDescent="0.25"/>
    <row r="47271" hidden="1" x14ac:dyDescent="0.25"/>
    <row r="47272" hidden="1" x14ac:dyDescent="0.25"/>
    <row r="47273" hidden="1" x14ac:dyDescent="0.25"/>
    <row r="47274" hidden="1" x14ac:dyDescent="0.25"/>
    <row r="47275" hidden="1" x14ac:dyDescent="0.25"/>
    <row r="47276" hidden="1" x14ac:dyDescent="0.25"/>
    <row r="47277" hidden="1" x14ac:dyDescent="0.25"/>
    <row r="47278" hidden="1" x14ac:dyDescent="0.25"/>
    <row r="47279" hidden="1" x14ac:dyDescent="0.25"/>
    <row r="47280" hidden="1" x14ac:dyDescent="0.25"/>
    <row r="47281" hidden="1" x14ac:dyDescent="0.25"/>
    <row r="47282" hidden="1" x14ac:dyDescent="0.25"/>
    <row r="47283" hidden="1" x14ac:dyDescent="0.25"/>
    <row r="47284" hidden="1" x14ac:dyDescent="0.25"/>
    <row r="47285" hidden="1" x14ac:dyDescent="0.25"/>
    <row r="47286" hidden="1" x14ac:dyDescent="0.25"/>
    <row r="47287" hidden="1" x14ac:dyDescent="0.25"/>
    <row r="47288" hidden="1" x14ac:dyDescent="0.25"/>
    <row r="47289" hidden="1" x14ac:dyDescent="0.25"/>
    <row r="47290" hidden="1" x14ac:dyDescent="0.25"/>
    <row r="47291" hidden="1" x14ac:dyDescent="0.25"/>
    <row r="47292" hidden="1" x14ac:dyDescent="0.25"/>
    <row r="47293" hidden="1" x14ac:dyDescent="0.25"/>
    <row r="47294" hidden="1" x14ac:dyDescent="0.25"/>
    <row r="47295" hidden="1" x14ac:dyDescent="0.25"/>
    <row r="47296" hidden="1" x14ac:dyDescent="0.25"/>
    <row r="47297" hidden="1" x14ac:dyDescent="0.25"/>
    <row r="47298" hidden="1" x14ac:dyDescent="0.25"/>
    <row r="47299" hidden="1" x14ac:dyDescent="0.25"/>
    <row r="47300" hidden="1" x14ac:dyDescent="0.25"/>
    <row r="47301" hidden="1" x14ac:dyDescent="0.25"/>
    <row r="47302" hidden="1" x14ac:dyDescent="0.25"/>
    <row r="47303" hidden="1" x14ac:dyDescent="0.25"/>
    <row r="47304" hidden="1" x14ac:dyDescent="0.25"/>
    <row r="47305" hidden="1" x14ac:dyDescent="0.25"/>
    <row r="47306" hidden="1" x14ac:dyDescent="0.25"/>
    <row r="47307" hidden="1" x14ac:dyDescent="0.25"/>
    <row r="47308" hidden="1" x14ac:dyDescent="0.25"/>
    <row r="47309" hidden="1" x14ac:dyDescent="0.25"/>
    <row r="47310" hidden="1" x14ac:dyDescent="0.25"/>
    <row r="47311" hidden="1" x14ac:dyDescent="0.25"/>
    <row r="47312" hidden="1" x14ac:dyDescent="0.25"/>
    <row r="47313" hidden="1" x14ac:dyDescent="0.25"/>
    <row r="47314" hidden="1" x14ac:dyDescent="0.25"/>
    <row r="47315" hidden="1" x14ac:dyDescent="0.25"/>
    <row r="47316" hidden="1" x14ac:dyDescent="0.25"/>
    <row r="47317" hidden="1" x14ac:dyDescent="0.25"/>
    <row r="47318" ht="30" hidden="1" customHeight="1" x14ac:dyDescent="0.25"/>
    <row r="47319" hidden="1" x14ac:dyDescent="0.25"/>
    <row r="47320" hidden="1" x14ac:dyDescent="0.25"/>
    <row r="47321" hidden="1" x14ac:dyDescent="0.25"/>
    <row r="47322" hidden="1" x14ac:dyDescent="0.25"/>
    <row r="47323" hidden="1" x14ac:dyDescent="0.25"/>
    <row r="47324" hidden="1" x14ac:dyDescent="0.25"/>
    <row r="47325" hidden="1" x14ac:dyDescent="0.25"/>
    <row r="47326" hidden="1" x14ac:dyDescent="0.25"/>
    <row r="47327" hidden="1" x14ac:dyDescent="0.25"/>
    <row r="47328" hidden="1" x14ac:dyDescent="0.25"/>
    <row r="47329" hidden="1" x14ac:dyDescent="0.25"/>
    <row r="47330" hidden="1" x14ac:dyDescent="0.25"/>
    <row r="47331" hidden="1" x14ac:dyDescent="0.25"/>
    <row r="47332" hidden="1" x14ac:dyDescent="0.25"/>
    <row r="47333" hidden="1" x14ac:dyDescent="0.25"/>
    <row r="47334" hidden="1" x14ac:dyDescent="0.25"/>
    <row r="47335" hidden="1" x14ac:dyDescent="0.25"/>
    <row r="47336" hidden="1" x14ac:dyDescent="0.25"/>
    <row r="47337" hidden="1" x14ac:dyDescent="0.25"/>
    <row r="47338" hidden="1" x14ac:dyDescent="0.25"/>
    <row r="47339" hidden="1" x14ac:dyDescent="0.25"/>
    <row r="47340" hidden="1" x14ac:dyDescent="0.25"/>
    <row r="47341" hidden="1" x14ac:dyDescent="0.25"/>
    <row r="47342" hidden="1" x14ac:dyDescent="0.25"/>
    <row r="47343" hidden="1" x14ac:dyDescent="0.25"/>
    <row r="47344" hidden="1" x14ac:dyDescent="0.25"/>
    <row r="47345" hidden="1" x14ac:dyDescent="0.25"/>
    <row r="47346" hidden="1" x14ac:dyDescent="0.25"/>
    <row r="47347" hidden="1" x14ac:dyDescent="0.25"/>
    <row r="47348" hidden="1" x14ac:dyDescent="0.25"/>
    <row r="47349" hidden="1" x14ac:dyDescent="0.25"/>
    <row r="47350" hidden="1" x14ac:dyDescent="0.25"/>
    <row r="47351" hidden="1" x14ac:dyDescent="0.25"/>
    <row r="47352" hidden="1" x14ac:dyDescent="0.25"/>
    <row r="47353" hidden="1" x14ac:dyDescent="0.25"/>
    <row r="47354" hidden="1" x14ac:dyDescent="0.25"/>
    <row r="47355" hidden="1" x14ac:dyDescent="0.25"/>
    <row r="47356" hidden="1" x14ac:dyDescent="0.25"/>
    <row r="47357" hidden="1" x14ac:dyDescent="0.25"/>
    <row r="47358" hidden="1" x14ac:dyDescent="0.25"/>
    <row r="47359" hidden="1" x14ac:dyDescent="0.25"/>
    <row r="47360" hidden="1" x14ac:dyDescent="0.25"/>
    <row r="47361" hidden="1" x14ac:dyDescent="0.25"/>
    <row r="47362" hidden="1" x14ac:dyDescent="0.25"/>
    <row r="47363" hidden="1" x14ac:dyDescent="0.25"/>
    <row r="47364" hidden="1" x14ac:dyDescent="0.25"/>
    <row r="47365" hidden="1" x14ac:dyDescent="0.25"/>
    <row r="47366" hidden="1" x14ac:dyDescent="0.25"/>
    <row r="47367" hidden="1" x14ac:dyDescent="0.25"/>
    <row r="47368" hidden="1" x14ac:dyDescent="0.25"/>
    <row r="47369" hidden="1" x14ac:dyDescent="0.25"/>
    <row r="47370" hidden="1" x14ac:dyDescent="0.25"/>
    <row r="47371" hidden="1" x14ac:dyDescent="0.25"/>
    <row r="47372" hidden="1" x14ac:dyDescent="0.25"/>
    <row r="47373" hidden="1" x14ac:dyDescent="0.25"/>
    <row r="47374" hidden="1" x14ac:dyDescent="0.25"/>
    <row r="47375" hidden="1" x14ac:dyDescent="0.25"/>
    <row r="47376" hidden="1" x14ac:dyDescent="0.25"/>
    <row r="47377" hidden="1" x14ac:dyDescent="0.25"/>
    <row r="47378" hidden="1" x14ac:dyDescent="0.25"/>
    <row r="47379" hidden="1" x14ac:dyDescent="0.25"/>
    <row r="47380" hidden="1" x14ac:dyDescent="0.25"/>
    <row r="47381" hidden="1" x14ac:dyDescent="0.25"/>
    <row r="47382" hidden="1" x14ac:dyDescent="0.25"/>
    <row r="47383" hidden="1" x14ac:dyDescent="0.25"/>
    <row r="47384" hidden="1" x14ac:dyDescent="0.25"/>
    <row r="47385" hidden="1" x14ac:dyDescent="0.25"/>
    <row r="47386" hidden="1" x14ac:dyDescent="0.25"/>
    <row r="47387" hidden="1" x14ac:dyDescent="0.25"/>
    <row r="47388" hidden="1" x14ac:dyDescent="0.25"/>
    <row r="47389" hidden="1" x14ac:dyDescent="0.25"/>
    <row r="47390" hidden="1" x14ac:dyDescent="0.25"/>
    <row r="47391" hidden="1" x14ac:dyDescent="0.25"/>
    <row r="47392" hidden="1" x14ac:dyDescent="0.25"/>
    <row r="47393" hidden="1" x14ac:dyDescent="0.25"/>
    <row r="47394" hidden="1" x14ac:dyDescent="0.25"/>
    <row r="47395" hidden="1" x14ac:dyDescent="0.25"/>
    <row r="47396" hidden="1" x14ac:dyDescent="0.25"/>
    <row r="47397" hidden="1" x14ac:dyDescent="0.25"/>
    <row r="47398" hidden="1" x14ac:dyDescent="0.25"/>
    <row r="47399" hidden="1" x14ac:dyDescent="0.25"/>
    <row r="47400" hidden="1" x14ac:dyDescent="0.25"/>
    <row r="47401" hidden="1" x14ac:dyDescent="0.25"/>
    <row r="47402" hidden="1" x14ac:dyDescent="0.25"/>
    <row r="47403" hidden="1" x14ac:dyDescent="0.25"/>
    <row r="47404" hidden="1" x14ac:dyDescent="0.25"/>
    <row r="47405" hidden="1" x14ac:dyDescent="0.25"/>
    <row r="47406" hidden="1" x14ac:dyDescent="0.25"/>
    <row r="47407" hidden="1" x14ac:dyDescent="0.25"/>
    <row r="47408" hidden="1" x14ac:dyDescent="0.25"/>
    <row r="47409" hidden="1" x14ac:dyDescent="0.25"/>
    <row r="47410" hidden="1" x14ac:dyDescent="0.25"/>
    <row r="47411" hidden="1" x14ac:dyDescent="0.25"/>
    <row r="47412" hidden="1" x14ac:dyDescent="0.25"/>
    <row r="47413" hidden="1" x14ac:dyDescent="0.25"/>
    <row r="47414" hidden="1" x14ac:dyDescent="0.25"/>
    <row r="47415" hidden="1" x14ac:dyDescent="0.25"/>
    <row r="47416" hidden="1" x14ac:dyDescent="0.25"/>
    <row r="47417" hidden="1" x14ac:dyDescent="0.25"/>
    <row r="47418" hidden="1" x14ac:dyDescent="0.25"/>
    <row r="47419" hidden="1" x14ac:dyDescent="0.25"/>
    <row r="47420" hidden="1" x14ac:dyDescent="0.25"/>
    <row r="47421" hidden="1" x14ac:dyDescent="0.25"/>
    <row r="47422" hidden="1" x14ac:dyDescent="0.25"/>
    <row r="47423" hidden="1" x14ac:dyDescent="0.25"/>
    <row r="47424" hidden="1" x14ac:dyDescent="0.25"/>
    <row r="47425" hidden="1" x14ac:dyDescent="0.25"/>
    <row r="47426" hidden="1" x14ac:dyDescent="0.25"/>
    <row r="47427" hidden="1" x14ac:dyDescent="0.25"/>
    <row r="47428" hidden="1" x14ac:dyDescent="0.25"/>
    <row r="47429" hidden="1" x14ac:dyDescent="0.25"/>
    <row r="47430" hidden="1" x14ac:dyDescent="0.25"/>
    <row r="47431" hidden="1" x14ac:dyDescent="0.25"/>
    <row r="47432" hidden="1" x14ac:dyDescent="0.25"/>
    <row r="47433" hidden="1" x14ac:dyDescent="0.25"/>
    <row r="47434" hidden="1" x14ac:dyDescent="0.25"/>
    <row r="47435" hidden="1" x14ac:dyDescent="0.25"/>
    <row r="47436" hidden="1" x14ac:dyDescent="0.25"/>
    <row r="47437" hidden="1" x14ac:dyDescent="0.25"/>
    <row r="47438" hidden="1" x14ac:dyDescent="0.25"/>
    <row r="47439" hidden="1" x14ac:dyDescent="0.25"/>
    <row r="47440" hidden="1" x14ac:dyDescent="0.25"/>
    <row r="47441" hidden="1" x14ac:dyDescent="0.25"/>
    <row r="47442" hidden="1" x14ac:dyDescent="0.25"/>
    <row r="47443" hidden="1" x14ac:dyDescent="0.25"/>
    <row r="47444" hidden="1" x14ac:dyDescent="0.25"/>
    <row r="47445" hidden="1" x14ac:dyDescent="0.25"/>
    <row r="47446" hidden="1" x14ac:dyDescent="0.25"/>
    <row r="47447" hidden="1" x14ac:dyDescent="0.25"/>
    <row r="47448" hidden="1" x14ac:dyDescent="0.25"/>
    <row r="47449" hidden="1" x14ac:dyDescent="0.25"/>
    <row r="47450" hidden="1" x14ac:dyDescent="0.25"/>
    <row r="47451" hidden="1" x14ac:dyDescent="0.25"/>
    <row r="47452" hidden="1" x14ac:dyDescent="0.25"/>
    <row r="47453" hidden="1" x14ac:dyDescent="0.25"/>
    <row r="47454" hidden="1" x14ac:dyDescent="0.25"/>
    <row r="47455" hidden="1" x14ac:dyDescent="0.25"/>
    <row r="47456" hidden="1" x14ac:dyDescent="0.25"/>
    <row r="47457" hidden="1" x14ac:dyDescent="0.25"/>
    <row r="47458" hidden="1" x14ac:dyDescent="0.25"/>
    <row r="47459" hidden="1" x14ac:dyDescent="0.25"/>
    <row r="47460" hidden="1" x14ac:dyDescent="0.25"/>
    <row r="47461" hidden="1" x14ac:dyDescent="0.25"/>
    <row r="47462" hidden="1" x14ac:dyDescent="0.25"/>
    <row r="47463" hidden="1" x14ac:dyDescent="0.25"/>
    <row r="47464" hidden="1" x14ac:dyDescent="0.25"/>
    <row r="47465" hidden="1" x14ac:dyDescent="0.25"/>
    <row r="47466" hidden="1" x14ac:dyDescent="0.25"/>
    <row r="47467" hidden="1" x14ac:dyDescent="0.25"/>
    <row r="47468" hidden="1" x14ac:dyDescent="0.25"/>
    <row r="47469" hidden="1" x14ac:dyDescent="0.25"/>
    <row r="47470" hidden="1" x14ac:dyDescent="0.25"/>
    <row r="47471" hidden="1" x14ac:dyDescent="0.25"/>
    <row r="47472" hidden="1" x14ac:dyDescent="0.25"/>
    <row r="47473" hidden="1" x14ac:dyDescent="0.25"/>
    <row r="47474" hidden="1" x14ac:dyDescent="0.25"/>
    <row r="47475" hidden="1" x14ac:dyDescent="0.25"/>
    <row r="47476" hidden="1" x14ac:dyDescent="0.25"/>
    <row r="47477" hidden="1" x14ac:dyDescent="0.25"/>
    <row r="47478" hidden="1" x14ac:dyDescent="0.25"/>
    <row r="47479" hidden="1" x14ac:dyDescent="0.25"/>
    <row r="47480" hidden="1" x14ac:dyDescent="0.25"/>
    <row r="47481" hidden="1" x14ac:dyDescent="0.25"/>
    <row r="47482" hidden="1" x14ac:dyDescent="0.25"/>
    <row r="47483" hidden="1" x14ac:dyDescent="0.25"/>
    <row r="47484" hidden="1" x14ac:dyDescent="0.25"/>
    <row r="47485" hidden="1" x14ac:dyDescent="0.25"/>
    <row r="47486" hidden="1" x14ac:dyDescent="0.25"/>
    <row r="47487" hidden="1" x14ac:dyDescent="0.25"/>
    <row r="47488" hidden="1" x14ac:dyDescent="0.25"/>
    <row r="47489" hidden="1" x14ac:dyDescent="0.25"/>
    <row r="47490" hidden="1" x14ac:dyDescent="0.25"/>
    <row r="47491" hidden="1" x14ac:dyDescent="0.25"/>
    <row r="47492" hidden="1" x14ac:dyDescent="0.25"/>
    <row r="47493" hidden="1" x14ac:dyDescent="0.25"/>
    <row r="47494" hidden="1" x14ac:dyDescent="0.25"/>
    <row r="47495" hidden="1" x14ac:dyDescent="0.25"/>
    <row r="47496" hidden="1" x14ac:dyDescent="0.25"/>
    <row r="47497" hidden="1" x14ac:dyDescent="0.25"/>
    <row r="47498" hidden="1" x14ac:dyDescent="0.25"/>
    <row r="47499" hidden="1" x14ac:dyDescent="0.25"/>
    <row r="47500" hidden="1" x14ac:dyDescent="0.25"/>
    <row r="47501" hidden="1" x14ac:dyDescent="0.25"/>
    <row r="47502" hidden="1" x14ac:dyDescent="0.25"/>
    <row r="47503" hidden="1" x14ac:dyDescent="0.25"/>
    <row r="47504" hidden="1" x14ac:dyDescent="0.25"/>
    <row r="47505" hidden="1" x14ac:dyDescent="0.25"/>
    <row r="47506" hidden="1" x14ac:dyDescent="0.25"/>
    <row r="47507" hidden="1" x14ac:dyDescent="0.25"/>
    <row r="47508" hidden="1" x14ac:dyDescent="0.25"/>
    <row r="47509" hidden="1" x14ac:dyDescent="0.25"/>
    <row r="47510" hidden="1" x14ac:dyDescent="0.25"/>
    <row r="47511" hidden="1" x14ac:dyDescent="0.25"/>
    <row r="47512" hidden="1" x14ac:dyDescent="0.25"/>
    <row r="47513" hidden="1" x14ac:dyDescent="0.25"/>
    <row r="47514" hidden="1" x14ac:dyDescent="0.25"/>
    <row r="47515" hidden="1" x14ac:dyDescent="0.25"/>
    <row r="47516" hidden="1" x14ac:dyDescent="0.25"/>
    <row r="47517" hidden="1" x14ac:dyDescent="0.25"/>
    <row r="47518" hidden="1" x14ac:dyDescent="0.25"/>
    <row r="47519" hidden="1" x14ac:dyDescent="0.25"/>
    <row r="47520" hidden="1" x14ac:dyDescent="0.25"/>
    <row r="47521" hidden="1" x14ac:dyDescent="0.25"/>
    <row r="47522" hidden="1" x14ac:dyDescent="0.25"/>
    <row r="47523" hidden="1" x14ac:dyDescent="0.25"/>
    <row r="47524" hidden="1" x14ac:dyDescent="0.25"/>
    <row r="47525" hidden="1" x14ac:dyDescent="0.25"/>
    <row r="47526" hidden="1" x14ac:dyDescent="0.25"/>
    <row r="47527" hidden="1" x14ac:dyDescent="0.25"/>
    <row r="47528" hidden="1" x14ac:dyDescent="0.25"/>
    <row r="47529" hidden="1" x14ac:dyDescent="0.25"/>
    <row r="47530" hidden="1" x14ac:dyDescent="0.25"/>
    <row r="47531" hidden="1" x14ac:dyDescent="0.25"/>
    <row r="47532" hidden="1" x14ac:dyDescent="0.25"/>
    <row r="47533" hidden="1" x14ac:dyDescent="0.25"/>
    <row r="47534" hidden="1" x14ac:dyDescent="0.25"/>
    <row r="47535" hidden="1" x14ac:dyDescent="0.25"/>
    <row r="47536" hidden="1" x14ac:dyDescent="0.25"/>
    <row r="47537" hidden="1" x14ac:dyDescent="0.25"/>
    <row r="47538" hidden="1" x14ac:dyDescent="0.25"/>
    <row r="47539" hidden="1" x14ac:dyDescent="0.25"/>
    <row r="47540" hidden="1" x14ac:dyDescent="0.25"/>
    <row r="47541" hidden="1" x14ac:dyDescent="0.25"/>
    <row r="47542" hidden="1" x14ac:dyDescent="0.25"/>
    <row r="47543" hidden="1" x14ac:dyDescent="0.25"/>
    <row r="47544" hidden="1" x14ac:dyDescent="0.25"/>
    <row r="47545" hidden="1" x14ac:dyDescent="0.25"/>
    <row r="47546" hidden="1" x14ac:dyDescent="0.25"/>
    <row r="47547" hidden="1" x14ac:dyDescent="0.25"/>
    <row r="47548" hidden="1" x14ac:dyDescent="0.25"/>
    <row r="47549" hidden="1" x14ac:dyDescent="0.25"/>
    <row r="47550" hidden="1" x14ac:dyDescent="0.25"/>
    <row r="47551" hidden="1" x14ac:dyDescent="0.25"/>
    <row r="47552" hidden="1" x14ac:dyDescent="0.25"/>
    <row r="47553" hidden="1" x14ac:dyDescent="0.25"/>
    <row r="47554" hidden="1" x14ac:dyDescent="0.25"/>
    <row r="47555" hidden="1" x14ac:dyDescent="0.25"/>
    <row r="47556" hidden="1" x14ac:dyDescent="0.25"/>
    <row r="47557" hidden="1" x14ac:dyDescent="0.25"/>
    <row r="47558" hidden="1" x14ac:dyDescent="0.25"/>
    <row r="47559" hidden="1" x14ac:dyDescent="0.25"/>
    <row r="47560" hidden="1" x14ac:dyDescent="0.25"/>
    <row r="47561" hidden="1" x14ac:dyDescent="0.25"/>
    <row r="47562" hidden="1" x14ac:dyDescent="0.25"/>
    <row r="47563" hidden="1" x14ac:dyDescent="0.25"/>
    <row r="47564" hidden="1" x14ac:dyDescent="0.25"/>
    <row r="47565" hidden="1" x14ac:dyDescent="0.25"/>
    <row r="47566" hidden="1" x14ac:dyDescent="0.25"/>
    <row r="47567" hidden="1" x14ac:dyDescent="0.25"/>
    <row r="47568" hidden="1" x14ac:dyDescent="0.25"/>
    <row r="47569" hidden="1" x14ac:dyDescent="0.25"/>
    <row r="47570" hidden="1" x14ac:dyDescent="0.25"/>
    <row r="47571" hidden="1" x14ac:dyDescent="0.25"/>
    <row r="47572" hidden="1" x14ac:dyDescent="0.25"/>
    <row r="47573" hidden="1" x14ac:dyDescent="0.25"/>
    <row r="47574" hidden="1" x14ac:dyDescent="0.25"/>
    <row r="47575" hidden="1" x14ac:dyDescent="0.25"/>
    <row r="47576" hidden="1" x14ac:dyDescent="0.25"/>
    <row r="47577" hidden="1" x14ac:dyDescent="0.25"/>
    <row r="47578" hidden="1" x14ac:dyDescent="0.25"/>
    <row r="47579" hidden="1" x14ac:dyDescent="0.25"/>
    <row r="47580" hidden="1" x14ac:dyDescent="0.25"/>
    <row r="47581" hidden="1" x14ac:dyDescent="0.25"/>
    <row r="47582" hidden="1" x14ac:dyDescent="0.25"/>
    <row r="47583" hidden="1" x14ac:dyDescent="0.25"/>
    <row r="47584" hidden="1" x14ac:dyDescent="0.25"/>
    <row r="47585" hidden="1" x14ac:dyDescent="0.25"/>
    <row r="47586" hidden="1" x14ac:dyDescent="0.25"/>
    <row r="47587" hidden="1" x14ac:dyDescent="0.25"/>
    <row r="47588" hidden="1" x14ac:dyDescent="0.25"/>
    <row r="47589" hidden="1" x14ac:dyDescent="0.25"/>
    <row r="47590" hidden="1" x14ac:dyDescent="0.25"/>
    <row r="47591" hidden="1" x14ac:dyDescent="0.25"/>
    <row r="47592" hidden="1" x14ac:dyDescent="0.25"/>
    <row r="47593" hidden="1" x14ac:dyDescent="0.25"/>
    <row r="47594" hidden="1" x14ac:dyDescent="0.25"/>
    <row r="47595" hidden="1" x14ac:dyDescent="0.25"/>
    <row r="47596" hidden="1" x14ac:dyDescent="0.25"/>
    <row r="47597" hidden="1" x14ac:dyDescent="0.25"/>
    <row r="47598" hidden="1" x14ac:dyDescent="0.25"/>
    <row r="47599" hidden="1" x14ac:dyDescent="0.25"/>
    <row r="47600" hidden="1" x14ac:dyDescent="0.25"/>
    <row r="47601" hidden="1" x14ac:dyDescent="0.25"/>
    <row r="47602" hidden="1" x14ac:dyDescent="0.25"/>
    <row r="47603" hidden="1" x14ac:dyDescent="0.25"/>
    <row r="47604" hidden="1" x14ac:dyDescent="0.25"/>
    <row r="47605" hidden="1" x14ac:dyDescent="0.25"/>
    <row r="47606" hidden="1" x14ac:dyDescent="0.25"/>
    <row r="47607" hidden="1" x14ac:dyDescent="0.25"/>
    <row r="47608" hidden="1" x14ac:dyDescent="0.25"/>
    <row r="47609" hidden="1" x14ac:dyDescent="0.25"/>
    <row r="47610" hidden="1" x14ac:dyDescent="0.25"/>
    <row r="47611" hidden="1" x14ac:dyDescent="0.25"/>
    <row r="47612" hidden="1" x14ac:dyDescent="0.25"/>
    <row r="47613" hidden="1" x14ac:dyDescent="0.25"/>
    <row r="47614" hidden="1" x14ac:dyDescent="0.25"/>
    <row r="47615" hidden="1" x14ac:dyDescent="0.25"/>
    <row r="47616" hidden="1" x14ac:dyDescent="0.25"/>
    <row r="47617" hidden="1" x14ac:dyDescent="0.25"/>
    <row r="47618" hidden="1" x14ac:dyDescent="0.25"/>
    <row r="47619" hidden="1" x14ac:dyDescent="0.25"/>
    <row r="47620" hidden="1" x14ac:dyDescent="0.25"/>
    <row r="47621" hidden="1" x14ac:dyDescent="0.25"/>
    <row r="47622" hidden="1" x14ac:dyDescent="0.25"/>
    <row r="47623" hidden="1" x14ac:dyDescent="0.25"/>
    <row r="47624" hidden="1" x14ac:dyDescent="0.25"/>
    <row r="47625" hidden="1" x14ac:dyDescent="0.25"/>
    <row r="47626" hidden="1" x14ac:dyDescent="0.25"/>
    <row r="47627" hidden="1" x14ac:dyDescent="0.25"/>
    <row r="47628" hidden="1" x14ac:dyDescent="0.25"/>
    <row r="47629" hidden="1" x14ac:dyDescent="0.25"/>
    <row r="47630" hidden="1" x14ac:dyDescent="0.25"/>
    <row r="47631" hidden="1" x14ac:dyDescent="0.25"/>
    <row r="47632" hidden="1" x14ac:dyDescent="0.25"/>
    <row r="47633" hidden="1" x14ac:dyDescent="0.25"/>
    <row r="47634" hidden="1" x14ac:dyDescent="0.25"/>
    <row r="47635" hidden="1" x14ac:dyDescent="0.25"/>
    <row r="47636" hidden="1" x14ac:dyDescent="0.25"/>
    <row r="47637" hidden="1" x14ac:dyDescent="0.25"/>
    <row r="47638" hidden="1" x14ac:dyDescent="0.25"/>
    <row r="47639" hidden="1" x14ac:dyDescent="0.25"/>
    <row r="47640" hidden="1" x14ac:dyDescent="0.25"/>
    <row r="47641" hidden="1" x14ac:dyDescent="0.25"/>
    <row r="47642" hidden="1" x14ac:dyDescent="0.25"/>
    <row r="47643" hidden="1" x14ac:dyDescent="0.25"/>
    <row r="47644" hidden="1" x14ac:dyDescent="0.25"/>
    <row r="47645" hidden="1" x14ac:dyDescent="0.25"/>
    <row r="47646" hidden="1" x14ac:dyDescent="0.25"/>
    <row r="47647" hidden="1" x14ac:dyDescent="0.25"/>
    <row r="47648" hidden="1" x14ac:dyDescent="0.25"/>
    <row r="47649" hidden="1" x14ac:dyDescent="0.25"/>
    <row r="47650" hidden="1" x14ac:dyDescent="0.25"/>
    <row r="47651" hidden="1" x14ac:dyDescent="0.25"/>
    <row r="47652" hidden="1" x14ac:dyDescent="0.25"/>
    <row r="47653" hidden="1" x14ac:dyDescent="0.25"/>
    <row r="47654" hidden="1" x14ac:dyDescent="0.25"/>
    <row r="47655" hidden="1" x14ac:dyDescent="0.25"/>
    <row r="47656" hidden="1" x14ac:dyDescent="0.25"/>
    <row r="47657" hidden="1" x14ac:dyDescent="0.25"/>
    <row r="47658" hidden="1" x14ac:dyDescent="0.25"/>
    <row r="47659" hidden="1" x14ac:dyDescent="0.25"/>
    <row r="47660" hidden="1" x14ac:dyDescent="0.25"/>
    <row r="47661" hidden="1" x14ac:dyDescent="0.25"/>
    <row r="47662" hidden="1" x14ac:dyDescent="0.25"/>
    <row r="47663" hidden="1" x14ac:dyDescent="0.25"/>
    <row r="47664" hidden="1" x14ac:dyDescent="0.25"/>
    <row r="47665" hidden="1" x14ac:dyDescent="0.25"/>
    <row r="47666" hidden="1" x14ac:dyDescent="0.25"/>
    <row r="47667" hidden="1" x14ac:dyDescent="0.25"/>
    <row r="47668" hidden="1" x14ac:dyDescent="0.25"/>
    <row r="47669" hidden="1" x14ac:dyDescent="0.25"/>
    <row r="47670" hidden="1" x14ac:dyDescent="0.25"/>
    <row r="47671" hidden="1" x14ac:dyDescent="0.25"/>
    <row r="47672" hidden="1" x14ac:dyDescent="0.25"/>
    <row r="47673" hidden="1" x14ac:dyDescent="0.25"/>
    <row r="47674" hidden="1" x14ac:dyDescent="0.25"/>
    <row r="47675" hidden="1" x14ac:dyDescent="0.25"/>
    <row r="47676" hidden="1" x14ac:dyDescent="0.25"/>
    <row r="47677" hidden="1" x14ac:dyDescent="0.25"/>
    <row r="47678" hidden="1" x14ac:dyDescent="0.25"/>
    <row r="47679" hidden="1" x14ac:dyDescent="0.25"/>
    <row r="47680" hidden="1" x14ac:dyDescent="0.25"/>
    <row r="47681" hidden="1" x14ac:dyDescent="0.25"/>
    <row r="47682" hidden="1" x14ac:dyDescent="0.25"/>
    <row r="47683" hidden="1" x14ac:dyDescent="0.25"/>
    <row r="47684" hidden="1" x14ac:dyDescent="0.25"/>
    <row r="47685" hidden="1" x14ac:dyDescent="0.25"/>
    <row r="47686" hidden="1" x14ac:dyDescent="0.25"/>
    <row r="47687" hidden="1" x14ac:dyDescent="0.25"/>
    <row r="47688" hidden="1" x14ac:dyDescent="0.25"/>
    <row r="47689" hidden="1" x14ac:dyDescent="0.25"/>
    <row r="47690" hidden="1" x14ac:dyDescent="0.25"/>
    <row r="47691" hidden="1" x14ac:dyDescent="0.25"/>
    <row r="47692" hidden="1" x14ac:dyDescent="0.25"/>
    <row r="47693" hidden="1" x14ac:dyDescent="0.25"/>
    <row r="47694" hidden="1" x14ac:dyDescent="0.25"/>
    <row r="47695" hidden="1" x14ac:dyDescent="0.25"/>
    <row r="47696" hidden="1" x14ac:dyDescent="0.25"/>
    <row r="47697" hidden="1" x14ac:dyDescent="0.25"/>
    <row r="47698" hidden="1" x14ac:dyDescent="0.25"/>
    <row r="47699" hidden="1" x14ac:dyDescent="0.25"/>
    <row r="47700" hidden="1" x14ac:dyDescent="0.25"/>
    <row r="47701" hidden="1" x14ac:dyDescent="0.25"/>
    <row r="47702" hidden="1" x14ac:dyDescent="0.25"/>
    <row r="47703" hidden="1" x14ac:dyDescent="0.25"/>
    <row r="47704" hidden="1" x14ac:dyDescent="0.25"/>
    <row r="47705" hidden="1" x14ac:dyDescent="0.25"/>
    <row r="47706" hidden="1" x14ac:dyDescent="0.25"/>
    <row r="47707" hidden="1" x14ac:dyDescent="0.25"/>
    <row r="47708" hidden="1" x14ac:dyDescent="0.25"/>
    <row r="47709" hidden="1" x14ac:dyDescent="0.25"/>
    <row r="47710" hidden="1" x14ac:dyDescent="0.25"/>
    <row r="47711" hidden="1" x14ac:dyDescent="0.25"/>
    <row r="47712" hidden="1" x14ac:dyDescent="0.25"/>
    <row r="47713" hidden="1" x14ac:dyDescent="0.25"/>
    <row r="47714" hidden="1" x14ac:dyDescent="0.25"/>
    <row r="47715" hidden="1" x14ac:dyDescent="0.25"/>
    <row r="47716" hidden="1" x14ac:dyDescent="0.25"/>
    <row r="47717" hidden="1" x14ac:dyDescent="0.25"/>
    <row r="47718" hidden="1" x14ac:dyDescent="0.25"/>
    <row r="47719" hidden="1" x14ac:dyDescent="0.25"/>
    <row r="47720" hidden="1" x14ac:dyDescent="0.25"/>
    <row r="47721" hidden="1" x14ac:dyDescent="0.25"/>
    <row r="47722" hidden="1" x14ac:dyDescent="0.25"/>
    <row r="47723" hidden="1" x14ac:dyDescent="0.25"/>
    <row r="47724" hidden="1" x14ac:dyDescent="0.25"/>
    <row r="47725" hidden="1" x14ac:dyDescent="0.25"/>
    <row r="47726" hidden="1" x14ac:dyDescent="0.25"/>
    <row r="47727" hidden="1" x14ac:dyDescent="0.25"/>
    <row r="47728" hidden="1" x14ac:dyDescent="0.25"/>
    <row r="47729" hidden="1" x14ac:dyDescent="0.25"/>
    <row r="47730" hidden="1" x14ac:dyDescent="0.25"/>
    <row r="47731" hidden="1" x14ac:dyDescent="0.25"/>
    <row r="47732" hidden="1" x14ac:dyDescent="0.25"/>
    <row r="47733" hidden="1" x14ac:dyDescent="0.25"/>
    <row r="47734" hidden="1" x14ac:dyDescent="0.25"/>
    <row r="47735" hidden="1" x14ac:dyDescent="0.25"/>
    <row r="47736" hidden="1" x14ac:dyDescent="0.25"/>
    <row r="47737" hidden="1" x14ac:dyDescent="0.25"/>
    <row r="47738" hidden="1" x14ac:dyDescent="0.25"/>
    <row r="47739" hidden="1" x14ac:dyDescent="0.25"/>
    <row r="47740" hidden="1" x14ac:dyDescent="0.25"/>
    <row r="47741" hidden="1" x14ac:dyDescent="0.25"/>
    <row r="47742" hidden="1" x14ac:dyDescent="0.25"/>
    <row r="47743" hidden="1" x14ac:dyDescent="0.25"/>
    <row r="47744" hidden="1" x14ac:dyDescent="0.25"/>
    <row r="47745" hidden="1" x14ac:dyDescent="0.25"/>
    <row r="47746" hidden="1" x14ac:dyDescent="0.25"/>
    <row r="47747" hidden="1" x14ac:dyDescent="0.25"/>
    <row r="47748" hidden="1" x14ac:dyDescent="0.25"/>
    <row r="47749" hidden="1" x14ac:dyDescent="0.25"/>
    <row r="47750" hidden="1" x14ac:dyDescent="0.25"/>
    <row r="47751" hidden="1" x14ac:dyDescent="0.25"/>
    <row r="47752" hidden="1" x14ac:dyDescent="0.25"/>
    <row r="47753" hidden="1" x14ac:dyDescent="0.25"/>
    <row r="47754" hidden="1" x14ac:dyDescent="0.25"/>
    <row r="47755" hidden="1" x14ac:dyDescent="0.25"/>
    <row r="47756" hidden="1" x14ac:dyDescent="0.25"/>
    <row r="47757" hidden="1" x14ac:dyDescent="0.25"/>
    <row r="47758" hidden="1" x14ac:dyDescent="0.25"/>
    <row r="47759" hidden="1" x14ac:dyDescent="0.25"/>
    <row r="47760" hidden="1" x14ac:dyDescent="0.25"/>
    <row r="47761" hidden="1" x14ac:dyDescent="0.25"/>
    <row r="47762" hidden="1" x14ac:dyDescent="0.25"/>
    <row r="47763" hidden="1" x14ac:dyDescent="0.25"/>
    <row r="47764" hidden="1" x14ac:dyDescent="0.25"/>
    <row r="47765" hidden="1" x14ac:dyDescent="0.25"/>
    <row r="47766" hidden="1" x14ac:dyDescent="0.25"/>
    <row r="47767" hidden="1" x14ac:dyDescent="0.25"/>
    <row r="47768" hidden="1" x14ac:dyDescent="0.25"/>
    <row r="47769" hidden="1" x14ac:dyDescent="0.25"/>
    <row r="47770" hidden="1" x14ac:dyDescent="0.25"/>
    <row r="47771" hidden="1" x14ac:dyDescent="0.25"/>
    <row r="47772" hidden="1" x14ac:dyDescent="0.25"/>
    <row r="47773" hidden="1" x14ac:dyDescent="0.25"/>
    <row r="47774" hidden="1" x14ac:dyDescent="0.25"/>
    <row r="47775" hidden="1" x14ac:dyDescent="0.25"/>
    <row r="47776" hidden="1" x14ac:dyDescent="0.25"/>
    <row r="47777" hidden="1" x14ac:dyDescent="0.25"/>
    <row r="47778" hidden="1" x14ac:dyDescent="0.25"/>
    <row r="47779" hidden="1" x14ac:dyDescent="0.25"/>
    <row r="47780" hidden="1" x14ac:dyDescent="0.25"/>
    <row r="47781" hidden="1" x14ac:dyDescent="0.25"/>
    <row r="47782" ht="30" hidden="1" customHeight="1" x14ac:dyDescent="0.25"/>
    <row r="47783" hidden="1" x14ac:dyDescent="0.25"/>
    <row r="47784" hidden="1" x14ac:dyDescent="0.25"/>
    <row r="47785" hidden="1" x14ac:dyDescent="0.25"/>
    <row r="47786" hidden="1" x14ac:dyDescent="0.25"/>
    <row r="47787" hidden="1" x14ac:dyDescent="0.25"/>
    <row r="47788" hidden="1" x14ac:dyDescent="0.25"/>
    <row r="47789" hidden="1" x14ac:dyDescent="0.25"/>
    <row r="47790" hidden="1" x14ac:dyDescent="0.25"/>
    <row r="47791" hidden="1" x14ac:dyDescent="0.25"/>
    <row r="47792" hidden="1" x14ac:dyDescent="0.25"/>
    <row r="47793" hidden="1" x14ac:dyDescent="0.25"/>
    <row r="47794" hidden="1" x14ac:dyDescent="0.25"/>
    <row r="47795" hidden="1" x14ac:dyDescent="0.25"/>
    <row r="47796" hidden="1" x14ac:dyDescent="0.25"/>
    <row r="47797" hidden="1" x14ac:dyDescent="0.25"/>
    <row r="47798" hidden="1" x14ac:dyDescent="0.25"/>
    <row r="47799" hidden="1" x14ac:dyDescent="0.25"/>
    <row r="47800" hidden="1" x14ac:dyDescent="0.25"/>
    <row r="47801" hidden="1" x14ac:dyDescent="0.25"/>
    <row r="47802" hidden="1" x14ac:dyDescent="0.25"/>
    <row r="47803" hidden="1" x14ac:dyDescent="0.25"/>
    <row r="47804" hidden="1" x14ac:dyDescent="0.25"/>
    <row r="47805" hidden="1" x14ac:dyDescent="0.25"/>
    <row r="47806" hidden="1" x14ac:dyDescent="0.25"/>
    <row r="47807" hidden="1" x14ac:dyDescent="0.25"/>
    <row r="47808" hidden="1" x14ac:dyDescent="0.25"/>
    <row r="47809" hidden="1" x14ac:dyDescent="0.25"/>
    <row r="47810" hidden="1" x14ac:dyDescent="0.25"/>
    <row r="47811" hidden="1" x14ac:dyDescent="0.25"/>
    <row r="47812" hidden="1" x14ac:dyDescent="0.25"/>
    <row r="47813" hidden="1" x14ac:dyDescent="0.25"/>
    <row r="47814" hidden="1" x14ac:dyDescent="0.25"/>
    <row r="47815" hidden="1" x14ac:dyDescent="0.25"/>
    <row r="47816" hidden="1" x14ac:dyDescent="0.25"/>
    <row r="47817" hidden="1" x14ac:dyDescent="0.25"/>
    <row r="47818" hidden="1" x14ac:dyDescent="0.25"/>
    <row r="47819" hidden="1" x14ac:dyDescent="0.25"/>
    <row r="47820" hidden="1" x14ac:dyDescent="0.25"/>
    <row r="47821" hidden="1" x14ac:dyDescent="0.25"/>
    <row r="47822" hidden="1" x14ac:dyDescent="0.25"/>
    <row r="47823" hidden="1" x14ac:dyDescent="0.25"/>
    <row r="47824" hidden="1" x14ac:dyDescent="0.25"/>
    <row r="47825" hidden="1" x14ac:dyDescent="0.25"/>
    <row r="47826" hidden="1" x14ac:dyDescent="0.25"/>
    <row r="47827" hidden="1" x14ac:dyDescent="0.25"/>
    <row r="47828" hidden="1" x14ac:dyDescent="0.25"/>
    <row r="47829" hidden="1" x14ac:dyDescent="0.25"/>
    <row r="47830" hidden="1" x14ac:dyDescent="0.25"/>
    <row r="47831" hidden="1" x14ac:dyDescent="0.25"/>
    <row r="47832" hidden="1" x14ac:dyDescent="0.25"/>
    <row r="47833" hidden="1" x14ac:dyDescent="0.25"/>
    <row r="47834" hidden="1" x14ac:dyDescent="0.25"/>
    <row r="47835" hidden="1" x14ac:dyDescent="0.25"/>
    <row r="47836" hidden="1" x14ac:dyDescent="0.25"/>
    <row r="47837" hidden="1" x14ac:dyDescent="0.25"/>
    <row r="47838" hidden="1" x14ac:dyDescent="0.25"/>
    <row r="47839" hidden="1" x14ac:dyDescent="0.25"/>
    <row r="47840" hidden="1" x14ac:dyDescent="0.25"/>
    <row r="47841" hidden="1" x14ac:dyDescent="0.25"/>
    <row r="47842" hidden="1" x14ac:dyDescent="0.25"/>
    <row r="47843" hidden="1" x14ac:dyDescent="0.25"/>
    <row r="47844" hidden="1" x14ac:dyDescent="0.25"/>
    <row r="47845" hidden="1" x14ac:dyDescent="0.25"/>
    <row r="47846" hidden="1" x14ac:dyDescent="0.25"/>
    <row r="47847" hidden="1" x14ac:dyDescent="0.25"/>
    <row r="47848" hidden="1" x14ac:dyDescent="0.25"/>
    <row r="47849" hidden="1" x14ac:dyDescent="0.25"/>
    <row r="47850" hidden="1" x14ac:dyDescent="0.25"/>
    <row r="47851" hidden="1" x14ac:dyDescent="0.25"/>
    <row r="47852" hidden="1" x14ac:dyDescent="0.25"/>
    <row r="47853" hidden="1" x14ac:dyDescent="0.25"/>
    <row r="47854" hidden="1" x14ac:dyDescent="0.25"/>
    <row r="47855" hidden="1" x14ac:dyDescent="0.25"/>
    <row r="47856" hidden="1" x14ac:dyDescent="0.25"/>
    <row r="47857" hidden="1" x14ac:dyDescent="0.25"/>
    <row r="47858" hidden="1" x14ac:dyDescent="0.25"/>
    <row r="47859" hidden="1" x14ac:dyDescent="0.25"/>
    <row r="47860" hidden="1" x14ac:dyDescent="0.25"/>
    <row r="47861" hidden="1" x14ac:dyDescent="0.25"/>
    <row r="47862" hidden="1" x14ac:dyDescent="0.25"/>
    <row r="47863" hidden="1" x14ac:dyDescent="0.25"/>
    <row r="47864" hidden="1" x14ac:dyDescent="0.25"/>
    <row r="47865" hidden="1" x14ac:dyDescent="0.25"/>
    <row r="47866" hidden="1" x14ac:dyDescent="0.25"/>
    <row r="47867" hidden="1" x14ac:dyDescent="0.25"/>
    <row r="47868" hidden="1" x14ac:dyDescent="0.25"/>
    <row r="47869" hidden="1" x14ac:dyDescent="0.25"/>
    <row r="47870" hidden="1" x14ac:dyDescent="0.25"/>
    <row r="47871" hidden="1" x14ac:dyDescent="0.25"/>
    <row r="47872" hidden="1" x14ac:dyDescent="0.25"/>
    <row r="47873" hidden="1" x14ac:dyDescent="0.25"/>
    <row r="47874" hidden="1" x14ac:dyDescent="0.25"/>
    <row r="47875" hidden="1" x14ac:dyDescent="0.25"/>
    <row r="47876" hidden="1" x14ac:dyDescent="0.25"/>
    <row r="47877" hidden="1" x14ac:dyDescent="0.25"/>
    <row r="47878" hidden="1" x14ac:dyDescent="0.25"/>
    <row r="47879" hidden="1" x14ac:dyDescent="0.25"/>
    <row r="47880" hidden="1" x14ac:dyDescent="0.25"/>
    <row r="47881" hidden="1" x14ac:dyDescent="0.25"/>
    <row r="47882" hidden="1" x14ac:dyDescent="0.25"/>
    <row r="47883" hidden="1" x14ac:dyDescent="0.25"/>
    <row r="47884" hidden="1" x14ac:dyDescent="0.25"/>
    <row r="47885" hidden="1" x14ac:dyDescent="0.25"/>
    <row r="47886" hidden="1" x14ac:dyDescent="0.25"/>
    <row r="47887" hidden="1" x14ac:dyDescent="0.25"/>
    <row r="47888" hidden="1" x14ac:dyDescent="0.25"/>
    <row r="47889" hidden="1" x14ac:dyDescent="0.25"/>
    <row r="47890" hidden="1" x14ac:dyDescent="0.25"/>
    <row r="47891" hidden="1" x14ac:dyDescent="0.25"/>
    <row r="47892" hidden="1" x14ac:dyDescent="0.25"/>
    <row r="47893" hidden="1" x14ac:dyDescent="0.25"/>
    <row r="47894" hidden="1" x14ac:dyDescent="0.25"/>
    <row r="47895" hidden="1" x14ac:dyDescent="0.25"/>
    <row r="47896" hidden="1" x14ac:dyDescent="0.25"/>
    <row r="47897" hidden="1" x14ac:dyDescent="0.25"/>
    <row r="47898" hidden="1" x14ac:dyDescent="0.25"/>
    <row r="47899" hidden="1" x14ac:dyDescent="0.25"/>
    <row r="47900" hidden="1" x14ac:dyDescent="0.25"/>
    <row r="47901" hidden="1" x14ac:dyDescent="0.25"/>
    <row r="47902" hidden="1" x14ac:dyDescent="0.25"/>
    <row r="47903" hidden="1" x14ac:dyDescent="0.25"/>
    <row r="47904" hidden="1" x14ac:dyDescent="0.25"/>
    <row r="47905" hidden="1" x14ac:dyDescent="0.25"/>
    <row r="47906" hidden="1" x14ac:dyDescent="0.25"/>
    <row r="47907" hidden="1" x14ac:dyDescent="0.25"/>
    <row r="47908" hidden="1" x14ac:dyDescent="0.25"/>
    <row r="47909" hidden="1" x14ac:dyDescent="0.25"/>
    <row r="47910" hidden="1" x14ac:dyDescent="0.25"/>
    <row r="47911" hidden="1" x14ac:dyDescent="0.25"/>
    <row r="47912" hidden="1" x14ac:dyDescent="0.25"/>
    <row r="47913" hidden="1" x14ac:dyDescent="0.25"/>
    <row r="47914" hidden="1" x14ac:dyDescent="0.25"/>
    <row r="47915" hidden="1" x14ac:dyDescent="0.25"/>
    <row r="47916" hidden="1" x14ac:dyDescent="0.25"/>
    <row r="47917" hidden="1" x14ac:dyDescent="0.25"/>
    <row r="47918" hidden="1" x14ac:dyDescent="0.25"/>
    <row r="47919" hidden="1" x14ac:dyDescent="0.25"/>
    <row r="47920" hidden="1" x14ac:dyDescent="0.25"/>
    <row r="47921" hidden="1" x14ac:dyDescent="0.25"/>
    <row r="47922" hidden="1" x14ac:dyDescent="0.25"/>
    <row r="47923" hidden="1" x14ac:dyDescent="0.25"/>
    <row r="47924" hidden="1" x14ac:dyDescent="0.25"/>
    <row r="47925" hidden="1" x14ac:dyDescent="0.25"/>
    <row r="47926" hidden="1" x14ac:dyDescent="0.25"/>
    <row r="47927" hidden="1" x14ac:dyDescent="0.25"/>
    <row r="47928" hidden="1" x14ac:dyDescent="0.25"/>
    <row r="47929" hidden="1" x14ac:dyDescent="0.25"/>
    <row r="47930" hidden="1" x14ac:dyDescent="0.25"/>
    <row r="47931" hidden="1" x14ac:dyDescent="0.25"/>
    <row r="47932" hidden="1" x14ac:dyDescent="0.25"/>
    <row r="47933" hidden="1" x14ac:dyDescent="0.25"/>
    <row r="47934" hidden="1" x14ac:dyDescent="0.25"/>
    <row r="47935" hidden="1" x14ac:dyDescent="0.25"/>
    <row r="47936" hidden="1" x14ac:dyDescent="0.25"/>
    <row r="47937" hidden="1" x14ac:dyDescent="0.25"/>
    <row r="47938" hidden="1" x14ac:dyDescent="0.25"/>
    <row r="47939" hidden="1" x14ac:dyDescent="0.25"/>
    <row r="47940" hidden="1" x14ac:dyDescent="0.25"/>
    <row r="47941" hidden="1" x14ac:dyDescent="0.25"/>
    <row r="47942" hidden="1" x14ac:dyDescent="0.25"/>
    <row r="47943" hidden="1" x14ac:dyDescent="0.25"/>
    <row r="47944" hidden="1" x14ac:dyDescent="0.25"/>
    <row r="47945" hidden="1" x14ac:dyDescent="0.25"/>
    <row r="47946" hidden="1" x14ac:dyDescent="0.25"/>
    <row r="47947" hidden="1" x14ac:dyDescent="0.25"/>
    <row r="47948" hidden="1" x14ac:dyDescent="0.25"/>
    <row r="47949" hidden="1" x14ac:dyDescent="0.25"/>
    <row r="47950" hidden="1" x14ac:dyDescent="0.25"/>
    <row r="47951" hidden="1" x14ac:dyDescent="0.25"/>
    <row r="47952" hidden="1" x14ac:dyDescent="0.25"/>
    <row r="47953" hidden="1" x14ac:dyDescent="0.25"/>
    <row r="47954" hidden="1" x14ac:dyDescent="0.25"/>
    <row r="47955" hidden="1" x14ac:dyDescent="0.25"/>
    <row r="47956" hidden="1" x14ac:dyDescent="0.25"/>
    <row r="47957" hidden="1" x14ac:dyDescent="0.25"/>
    <row r="47958" hidden="1" x14ac:dyDescent="0.25"/>
    <row r="47959" hidden="1" x14ac:dyDescent="0.25"/>
    <row r="47960" hidden="1" x14ac:dyDescent="0.25"/>
    <row r="47961" hidden="1" x14ac:dyDescent="0.25"/>
    <row r="47962" hidden="1" x14ac:dyDescent="0.25"/>
    <row r="47963" hidden="1" x14ac:dyDescent="0.25"/>
    <row r="47964" hidden="1" x14ac:dyDescent="0.25"/>
    <row r="47965" hidden="1" x14ac:dyDescent="0.25"/>
    <row r="47966" hidden="1" x14ac:dyDescent="0.25"/>
    <row r="47967" hidden="1" x14ac:dyDescent="0.25"/>
    <row r="47968" hidden="1" x14ac:dyDescent="0.25"/>
    <row r="47969" hidden="1" x14ac:dyDescent="0.25"/>
    <row r="47970" hidden="1" x14ac:dyDescent="0.25"/>
    <row r="47971" hidden="1" x14ac:dyDescent="0.25"/>
    <row r="47972" hidden="1" x14ac:dyDescent="0.25"/>
    <row r="47973" hidden="1" x14ac:dyDescent="0.25"/>
    <row r="47974" hidden="1" x14ac:dyDescent="0.25"/>
    <row r="47975" hidden="1" x14ac:dyDescent="0.25"/>
    <row r="47976" hidden="1" x14ac:dyDescent="0.25"/>
    <row r="47977" hidden="1" x14ac:dyDescent="0.25"/>
    <row r="47978" hidden="1" x14ac:dyDescent="0.25"/>
    <row r="47979" hidden="1" x14ac:dyDescent="0.25"/>
    <row r="47980" hidden="1" x14ac:dyDescent="0.25"/>
    <row r="47981" hidden="1" x14ac:dyDescent="0.25"/>
    <row r="47982" hidden="1" x14ac:dyDescent="0.25"/>
    <row r="47983" hidden="1" x14ac:dyDescent="0.25"/>
    <row r="47984" hidden="1" x14ac:dyDescent="0.25"/>
    <row r="47985" hidden="1" x14ac:dyDescent="0.25"/>
    <row r="47986" hidden="1" x14ac:dyDescent="0.25"/>
    <row r="47987" hidden="1" x14ac:dyDescent="0.25"/>
    <row r="47988" hidden="1" x14ac:dyDescent="0.25"/>
    <row r="47989" hidden="1" x14ac:dyDescent="0.25"/>
    <row r="47990" hidden="1" x14ac:dyDescent="0.25"/>
    <row r="47991" hidden="1" x14ac:dyDescent="0.25"/>
    <row r="47992" hidden="1" x14ac:dyDescent="0.25"/>
    <row r="47993" hidden="1" x14ac:dyDescent="0.25"/>
    <row r="47994" hidden="1" x14ac:dyDescent="0.25"/>
    <row r="47995" hidden="1" x14ac:dyDescent="0.25"/>
    <row r="47996" hidden="1" x14ac:dyDescent="0.25"/>
    <row r="47997" hidden="1" x14ac:dyDescent="0.25"/>
    <row r="47998" hidden="1" x14ac:dyDescent="0.25"/>
    <row r="47999" hidden="1" x14ac:dyDescent="0.25"/>
    <row r="48000" hidden="1" x14ac:dyDescent="0.25"/>
    <row r="48001" hidden="1" x14ac:dyDescent="0.25"/>
    <row r="48002" hidden="1" x14ac:dyDescent="0.25"/>
    <row r="48003" hidden="1" x14ac:dyDescent="0.25"/>
    <row r="48004" hidden="1" x14ac:dyDescent="0.25"/>
    <row r="48005" hidden="1" x14ac:dyDescent="0.25"/>
    <row r="48006" hidden="1" x14ac:dyDescent="0.25"/>
    <row r="48007" hidden="1" x14ac:dyDescent="0.25"/>
    <row r="48008" hidden="1" x14ac:dyDescent="0.25"/>
    <row r="48009" hidden="1" x14ac:dyDescent="0.25"/>
    <row r="48010" hidden="1" x14ac:dyDescent="0.25"/>
    <row r="48011" hidden="1" x14ac:dyDescent="0.25"/>
    <row r="48012" hidden="1" x14ac:dyDescent="0.25"/>
    <row r="48013" hidden="1" x14ac:dyDescent="0.25"/>
    <row r="48014" hidden="1" x14ac:dyDescent="0.25"/>
    <row r="48015" hidden="1" x14ac:dyDescent="0.25"/>
    <row r="48016" hidden="1" x14ac:dyDescent="0.25"/>
    <row r="48017" hidden="1" x14ac:dyDescent="0.25"/>
    <row r="48018" hidden="1" x14ac:dyDescent="0.25"/>
    <row r="48019" hidden="1" x14ac:dyDescent="0.25"/>
    <row r="48020" hidden="1" x14ac:dyDescent="0.25"/>
    <row r="48021" hidden="1" x14ac:dyDescent="0.25"/>
    <row r="48022" hidden="1" x14ac:dyDescent="0.25"/>
    <row r="48023" hidden="1" x14ac:dyDescent="0.25"/>
    <row r="48024" hidden="1" x14ac:dyDescent="0.25"/>
    <row r="48025" hidden="1" x14ac:dyDescent="0.25"/>
    <row r="48026" hidden="1" x14ac:dyDescent="0.25"/>
    <row r="48027" hidden="1" x14ac:dyDescent="0.25"/>
    <row r="48028" hidden="1" x14ac:dyDescent="0.25"/>
    <row r="48029" hidden="1" x14ac:dyDescent="0.25"/>
    <row r="48030" hidden="1" x14ac:dyDescent="0.25"/>
    <row r="48031" hidden="1" x14ac:dyDescent="0.25"/>
    <row r="48032" hidden="1" x14ac:dyDescent="0.25"/>
    <row r="48033" hidden="1" x14ac:dyDescent="0.25"/>
    <row r="48034" hidden="1" x14ac:dyDescent="0.25"/>
    <row r="48035" hidden="1" x14ac:dyDescent="0.25"/>
    <row r="48036" hidden="1" x14ac:dyDescent="0.25"/>
    <row r="48037" hidden="1" x14ac:dyDescent="0.25"/>
    <row r="48038" hidden="1" x14ac:dyDescent="0.25"/>
    <row r="48039" hidden="1" x14ac:dyDescent="0.25"/>
    <row r="48040" hidden="1" x14ac:dyDescent="0.25"/>
    <row r="48041" hidden="1" x14ac:dyDescent="0.25"/>
    <row r="48042" hidden="1" x14ac:dyDescent="0.25"/>
    <row r="48043" hidden="1" x14ac:dyDescent="0.25"/>
    <row r="48044" hidden="1" x14ac:dyDescent="0.25"/>
    <row r="48045" hidden="1" x14ac:dyDescent="0.25"/>
    <row r="48046" hidden="1" x14ac:dyDescent="0.25"/>
    <row r="48047" hidden="1" x14ac:dyDescent="0.25"/>
    <row r="48048" hidden="1" x14ac:dyDescent="0.25"/>
    <row r="48049" hidden="1" x14ac:dyDescent="0.25"/>
    <row r="48050" hidden="1" x14ac:dyDescent="0.25"/>
    <row r="48051" hidden="1" x14ac:dyDescent="0.25"/>
    <row r="48052" hidden="1" x14ac:dyDescent="0.25"/>
    <row r="48053" hidden="1" x14ac:dyDescent="0.25"/>
    <row r="48054" hidden="1" x14ac:dyDescent="0.25"/>
    <row r="48055" hidden="1" x14ac:dyDescent="0.25"/>
    <row r="48056" hidden="1" x14ac:dyDescent="0.25"/>
    <row r="48057" hidden="1" x14ac:dyDescent="0.25"/>
    <row r="48058" hidden="1" x14ac:dyDescent="0.25"/>
    <row r="48059" hidden="1" x14ac:dyDescent="0.25"/>
    <row r="48060" hidden="1" x14ac:dyDescent="0.25"/>
    <row r="48061" hidden="1" x14ac:dyDescent="0.25"/>
    <row r="48062" hidden="1" x14ac:dyDescent="0.25"/>
    <row r="48063" hidden="1" x14ac:dyDescent="0.25"/>
    <row r="48064" hidden="1" x14ac:dyDescent="0.25"/>
    <row r="48065" hidden="1" x14ac:dyDescent="0.25"/>
    <row r="48066" hidden="1" x14ac:dyDescent="0.25"/>
    <row r="48067" hidden="1" x14ac:dyDescent="0.25"/>
    <row r="48068" hidden="1" x14ac:dyDescent="0.25"/>
    <row r="48069" hidden="1" x14ac:dyDescent="0.25"/>
    <row r="48070" hidden="1" x14ac:dyDescent="0.25"/>
    <row r="48071" hidden="1" x14ac:dyDescent="0.25"/>
    <row r="48072" hidden="1" x14ac:dyDescent="0.25"/>
    <row r="48073" hidden="1" x14ac:dyDescent="0.25"/>
    <row r="48074" hidden="1" x14ac:dyDescent="0.25"/>
    <row r="48075" hidden="1" x14ac:dyDescent="0.25"/>
    <row r="48076" hidden="1" x14ac:dyDescent="0.25"/>
    <row r="48077" hidden="1" x14ac:dyDescent="0.25"/>
    <row r="48078" hidden="1" x14ac:dyDescent="0.25"/>
    <row r="48079" hidden="1" x14ac:dyDescent="0.25"/>
    <row r="48080" hidden="1" x14ac:dyDescent="0.25"/>
    <row r="48081" hidden="1" x14ac:dyDescent="0.25"/>
    <row r="48082" hidden="1" x14ac:dyDescent="0.25"/>
    <row r="48083" hidden="1" x14ac:dyDescent="0.25"/>
    <row r="48084" hidden="1" x14ac:dyDescent="0.25"/>
    <row r="48085" hidden="1" x14ac:dyDescent="0.25"/>
    <row r="48086" hidden="1" x14ac:dyDescent="0.25"/>
    <row r="48087" hidden="1" x14ac:dyDescent="0.25"/>
    <row r="48088" hidden="1" x14ac:dyDescent="0.25"/>
    <row r="48089" hidden="1" x14ac:dyDescent="0.25"/>
    <row r="48090" hidden="1" x14ac:dyDescent="0.25"/>
    <row r="48091" hidden="1" x14ac:dyDescent="0.25"/>
    <row r="48092" hidden="1" x14ac:dyDescent="0.25"/>
    <row r="48093" hidden="1" x14ac:dyDescent="0.25"/>
    <row r="48094" hidden="1" x14ac:dyDescent="0.25"/>
    <row r="48095" hidden="1" x14ac:dyDescent="0.25"/>
    <row r="48096" hidden="1" x14ac:dyDescent="0.25"/>
    <row r="48097" hidden="1" x14ac:dyDescent="0.25"/>
    <row r="48098" hidden="1" x14ac:dyDescent="0.25"/>
    <row r="48099" hidden="1" x14ac:dyDescent="0.25"/>
    <row r="48100" hidden="1" x14ac:dyDescent="0.25"/>
    <row r="48101" ht="30" hidden="1" customHeight="1" x14ac:dyDescent="0.25"/>
    <row r="48102" hidden="1" x14ac:dyDescent="0.25"/>
    <row r="48103" hidden="1" x14ac:dyDescent="0.25"/>
    <row r="48104" hidden="1" x14ac:dyDescent="0.25"/>
    <row r="48105" hidden="1" x14ac:dyDescent="0.25"/>
    <row r="48106" hidden="1" x14ac:dyDescent="0.25"/>
    <row r="48107" hidden="1" x14ac:dyDescent="0.25"/>
    <row r="48108" hidden="1" x14ac:dyDescent="0.25"/>
    <row r="48109" hidden="1" x14ac:dyDescent="0.25"/>
    <row r="48110" hidden="1" x14ac:dyDescent="0.25"/>
    <row r="48111" hidden="1" x14ac:dyDescent="0.25"/>
    <row r="48112" hidden="1" x14ac:dyDescent="0.25"/>
    <row r="48113" hidden="1" x14ac:dyDescent="0.25"/>
    <row r="48114" hidden="1" x14ac:dyDescent="0.25"/>
    <row r="48115" hidden="1" x14ac:dyDescent="0.25"/>
    <row r="48116" hidden="1" x14ac:dyDescent="0.25"/>
    <row r="48117" hidden="1" x14ac:dyDescent="0.25"/>
    <row r="48118" hidden="1" x14ac:dyDescent="0.25"/>
    <row r="48119" hidden="1" x14ac:dyDescent="0.25"/>
    <row r="48120" hidden="1" x14ac:dyDescent="0.25"/>
    <row r="48121" hidden="1" x14ac:dyDescent="0.25"/>
    <row r="48122" hidden="1" x14ac:dyDescent="0.25"/>
    <row r="48123" hidden="1" x14ac:dyDescent="0.25"/>
    <row r="48124" hidden="1" x14ac:dyDescent="0.25"/>
    <row r="48125" hidden="1" x14ac:dyDescent="0.25"/>
    <row r="48126" hidden="1" x14ac:dyDescent="0.25"/>
    <row r="48127" hidden="1" x14ac:dyDescent="0.25"/>
    <row r="48128" hidden="1" x14ac:dyDescent="0.25"/>
    <row r="48129" hidden="1" x14ac:dyDescent="0.25"/>
    <row r="48130" hidden="1" x14ac:dyDescent="0.25"/>
    <row r="48131" hidden="1" x14ac:dyDescent="0.25"/>
    <row r="48132" hidden="1" x14ac:dyDescent="0.25"/>
    <row r="48133" hidden="1" x14ac:dyDescent="0.25"/>
    <row r="48134" hidden="1" x14ac:dyDescent="0.25"/>
    <row r="48135" hidden="1" x14ac:dyDescent="0.25"/>
    <row r="48136" hidden="1" x14ac:dyDescent="0.25"/>
    <row r="48137" hidden="1" x14ac:dyDescent="0.25"/>
    <row r="48138" hidden="1" x14ac:dyDescent="0.25"/>
    <row r="48139" hidden="1" x14ac:dyDescent="0.25"/>
    <row r="48140" hidden="1" x14ac:dyDescent="0.25"/>
    <row r="48141" hidden="1" x14ac:dyDescent="0.25"/>
    <row r="48142" hidden="1" x14ac:dyDescent="0.25"/>
    <row r="48143" hidden="1" x14ac:dyDescent="0.25"/>
    <row r="48144" hidden="1" x14ac:dyDescent="0.25"/>
    <row r="48145" hidden="1" x14ac:dyDescent="0.25"/>
    <row r="48146" hidden="1" x14ac:dyDescent="0.25"/>
    <row r="48147" hidden="1" x14ac:dyDescent="0.25"/>
    <row r="48148" hidden="1" x14ac:dyDescent="0.25"/>
    <row r="48149" hidden="1" x14ac:dyDescent="0.25"/>
    <row r="48150" hidden="1" x14ac:dyDescent="0.25"/>
    <row r="48151" hidden="1" x14ac:dyDescent="0.25"/>
    <row r="48152" hidden="1" x14ac:dyDescent="0.25"/>
    <row r="48153" hidden="1" x14ac:dyDescent="0.25"/>
    <row r="48154" hidden="1" x14ac:dyDescent="0.25"/>
    <row r="48155" hidden="1" x14ac:dyDescent="0.25"/>
    <row r="48156" hidden="1" x14ac:dyDescent="0.25"/>
    <row r="48157" hidden="1" x14ac:dyDescent="0.25"/>
    <row r="48158" hidden="1" x14ac:dyDescent="0.25"/>
    <row r="48159" hidden="1" x14ac:dyDescent="0.25"/>
    <row r="48160" hidden="1" x14ac:dyDescent="0.25"/>
    <row r="48161" hidden="1" x14ac:dyDescent="0.25"/>
    <row r="48162" hidden="1" x14ac:dyDescent="0.25"/>
    <row r="48163" hidden="1" x14ac:dyDescent="0.25"/>
    <row r="48164" hidden="1" x14ac:dyDescent="0.25"/>
    <row r="48165" hidden="1" x14ac:dyDescent="0.25"/>
    <row r="48166" hidden="1" x14ac:dyDescent="0.25"/>
    <row r="48167" hidden="1" x14ac:dyDescent="0.25"/>
    <row r="48168" hidden="1" x14ac:dyDescent="0.25"/>
    <row r="48169" hidden="1" x14ac:dyDescent="0.25"/>
    <row r="48170" hidden="1" x14ac:dyDescent="0.25"/>
    <row r="48171" hidden="1" x14ac:dyDescent="0.25"/>
    <row r="48172" hidden="1" x14ac:dyDescent="0.25"/>
    <row r="48173" hidden="1" x14ac:dyDescent="0.25"/>
    <row r="48174" hidden="1" x14ac:dyDescent="0.25"/>
    <row r="48175" hidden="1" x14ac:dyDescent="0.25"/>
    <row r="48176" hidden="1" x14ac:dyDescent="0.25"/>
    <row r="48177" hidden="1" x14ac:dyDescent="0.25"/>
    <row r="48178" hidden="1" x14ac:dyDescent="0.25"/>
    <row r="48179" hidden="1" x14ac:dyDescent="0.25"/>
    <row r="48180" hidden="1" x14ac:dyDescent="0.25"/>
    <row r="48181" hidden="1" x14ac:dyDescent="0.25"/>
    <row r="48182" hidden="1" x14ac:dyDescent="0.25"/>
    <row r="48183" hidden="1" x14ac:dyDescent="0.25"/>
    <row r="48184" hidden="1" x14ac:dyDescent="0.25"/>
    <row r="48185" hidden="1" x14ac:dyDescent="0.25"/>
    <row r="48186" hidden="1" x14ac:dyDescent="0.25"/>
    <row r="48187" hidden="1" x14ac:dyDescent="0.25"/>
    <row r="48188" hidden="1" x14ac:dyDescent="0.25"/>
    <row r="48189" hidden="1" x14ac:dyDescent="0.25"/>
    <row r="48190" hidden="1" x14ac:dyDescent="0.25"/>
    <row r="48191" hidden="1" x14ac:dyDescent="0.25"/>
    <row r="48192" hidden="1" x14ac:dyDescent="0.25"/>
    <row r="48193" hidden="1" x14ac:dyDescent="0.25"/>
    <row r="48194" hidden="1" x14ac:dyDescent="0.25"/>
    <row r="48195" hidden="1" x14ac:dyDescent="0.25"/>
    <row r="48196" hidden="1" x14ac:dyDescent="0.25"/>
    <row r="48197" hidden="1" x14ac:dyDescent="0.25"/>
    <row r="48198" hidden="1" x14ac:dyDescent="0.25"/>
    <row r="48199" hidden="1" x14ac:dyDescent="0.25"/>
    <row r="48200" hidden="1" x14ac:dyDescent="0.25"/>
    <row r="48201" hidden="1" x14ac:dyDescent="0.25"/>
    <row r="48202" hidden="1" x14ac:dyDescent="0.25"/>
    <row r="48203" hidden="1" x14ac:dyDescent="0.25"/>
    <row r="48204" hidden="1" x14ac:dyDescent="0.25"/>
    <row r="48205" hidden="1" x14ac:dyDescent="0.25"/>
    <row r="48206" hidden="1" x14ac:dyDescent="0.25"/>
    <row r="48207" hidden="1" x14ac:dyDescent="0.25"/>
    <row r="48208" hidden="1" x14ac:dyDescent="0.25"/>
    <row r="48209" hidden="1" x14ac:dyDescent="0.25"/>
    <row r="48210" hidden="1" x14ac:dyDescent="0.25"/>
    <row r="48211" hidden="1" x14ac:dyDescent="0.25"/>
    <row r="48212" hidden="1" x14ac:dyDescent="0.25"/>
    <row r="48213" hidden="1" x14ac:dyDescent="0.25"/>
    <row r="48214" hidden="1" x14ac:dyDescent="0.25"/>
    <row r="48215" hidden="1" x14ac:dyDescent="0.25"/>
    <row r="48216" hidden="1" x14ac:dyDescent="0.25"/>
    <row r="48217" hidden="1" x14ac:dyDescent="0.25"/>
    <row r="48218" hidden="1" x14ac:dyDescent="0.25"/>
    <row r="48219" hidden="1" x14ac:dyDescent="0.25"/>
    <row r="48220" hidden="1" x14ac:dyDescent="0.25"/>
    <row r="48221" hidden="1" x14ac:dyDescent="0.25"/>
    <row r="48222" hidden="1" x14ac:dyDescent="0.25"/>
    <row r="48223" hidden="1" x14ac:dyDescent="0.25"/>
    <row r="48224" hidden="1" x14ac:dyDescent="0.25"/>
    <row r="48225" hidden="1" x14ac:dyDescent="0.25"/>
    <row r="48226" hidden="1" x14ac:dyDescent="0.25"/>
    <row r="48227" hidden="1" x14ac:dyDescent="0.25"/>
    <row r="48228" hidden="1" x14ac:dyDescent="0.25"/>
    <row r="48229" hidden="1" x14ac:dyDescent="0.25"/>
    <row r="48230" hidden="1" x14ac:dyDescent="0.25"/>
    <row r="48231" hidden="1" x14ac:dyDescent="0.25"/>
    <row r="48232" hidden="1" x14ac:dyDescent="0.25"/>
    <row r="48233" hidden="1" x14ac:dyDescent="0.25"/>
    <row r="48234" hidden="1" x14ac:dyDescent="0.25"/>
    <row r="48235" hidden="1" x14ac:dyDescent="0.25"/>
    <row r="48236" hidden="1" x14ac:dyDescent="0.25"/>
    <row r="48237" hidden="1" x14ac:dyDescent="0.25"/>
    <row r="48238" hidden="1" x14ac:dyDescent="0.25"/>
    <row r="48239" hidden="1" x14ac:dyDescent="0.25"/>
    <row r="48240" hidden="1" x14ac:dyDescent="0.25"/>
    <row r="48241" hidden="1" x14ac:dyDescent="0.25"/>
    <row r="48242" hidden="1" x14ac:dyDescent="0.25"/>
    <row r="48243" hidden="1" x14ac:dyDescent="0.25"/>
    <row r="48244" hidden="1" x14ac:dyDescent="0.25"/>
    <row r="48245" hidden="1" x14ac:dyDescent="0.25"/>
    <row r="48246" hidden="1" x14ac:dyDescent="0.25"/>
    <row r="48247" hidden="1" x14ac:dyDescent="0.25"/>
    <row r="48248" hidden="1" x14ac:dyDescent="0.25"/>
    <row r="48249" hidden="1" x14ac:dyDescent="0.25"/>
    <row r="48250" hidden="1" x14ac:dyDescent="0.25"/>
    <row r="48251" hidden="1" x14ac:dyDescent="0.25"/>
    <row r="48252" hidden="1" x14ac:dyDescent="0.25"/>
    <row r="48253" hidden="1" x14ac:dyDescent="0.25"/>
    <row r="48254" hidden="1" x14ac:dyDescent="0.25"/>
    <row r="48255" hidden="1" x14ac:dyDescent="0.25"/>
    <row r="48256" hidden="1" x14ac:dyDescent="0.25"/>
    <row r="48257" hidden="1" x14ac:dyDescent="0.25"/>
    <row r="48258" hidden="1" x14ac:dyDescent="0.25"/>
    <row r="48259" hidden="1" x14ac:dyDescent="0.25"/>
    <row r="48260" hidden="1" x14ac:dyDescent="0.25"/>
    <row r="48261" hidden="1" x14ac:dyDescent="0.25"/>
    <row r="48262" hidden="1" x14ac:dyDescent="0.25"/>
    <row r="48263" hidden="1" x14ac:dyDescent="0.25"/>
    <row r="48264" hidden="1" x14ac:dyDescent="0.25"/>
    <row r="48265" hidden="1" x14ac:dyDescent="0.25"/>
    <row r="48266" hidden="1" x14ac:dyDescent="0.25"/>
    <row r="48267" hidden="1" x14ac:dyDescent="0.25"/>
    <row r="48268" hidden="1" x14ac:dyDescent="0.25"/>
    <row r="48269" hidden="1" x14ac:dyDescent="0.25"/>
    <row r="48270" hidden="1" x14ac:dyDescent="0.25"/>
    <row r="48271" hidden="1" x14ac:dyDescent="0.25"/>
    <row r="48272" hidden="1" x14ac:dyDescent="0.25"/>
    <row r="48273" hidden="1" x14ac:dyDescent="0.25"/>
    <row r="48274" hidden="1" x14ac:dyDescent="0.25"/>
    <row r="48275" hidden="1" x14ac:dyDescent="0.25"/>
    <row r="48276" hidden="1" x14ac:dyDescent="0.25"/>
    <row r="48277" hidden="1" x14ac:dyDescent="0.25"/>
    <row r="48278" hidden="1" x14ac:dyDescent="0.25"/>
    <row r="48279" hidden="1" x14ac:dyDescent="0.25"/>
    <row r="48280" hidden="1" x14ac:dyDescent="0.25"/>
    <row r="48281" hidden="1" x14ac:dyDescent="0.25"/>
    <row r="48282" hidden="1" x14ac:dyDescent="0.25"/>
    <row r="48283" hidden="1" x14ac:dyDescent="0.25"/>
    <row r="48284" hidden="1" x14ac:dyDescent="0.25"/>
    <row r="48285" hidden="1" x14ac:dyDescent="0.25"/>
    <row r="48286" hidden="1" x14ac:dyDescent="0.25"/>
    <row r="48287" hidden="1" x14ac:dyDescent="0.25"/>
    <row r="48288" hidden="1" x14ac:dyDescent="0.25"/>
    <row r="48289" hidden="1" x14ac:dyDescent="0.25"/>
    <row r="48290" hidden="1" x14ac:dyDescent="0.25"/>
    <row r="48291" hidden="1" x14ac:dyDescent="0.25"/>
    <row r="48292" hidden="1" x14ac:dyDescent="0.25"/>
    <row r="48293" hidden="1" x14ac:dyDescent="0.25"/>
    <row r="48294" hidden="1" x14ac:dyDescent="0.25"/>
    <row r="48295" hidden="1" x14ac:dyDescent="0.25"/>
    <row r="48296" hidden="1" x14ac:dyDescent="0.25"/>
    <row r="48297" hidden="1" x14ac:dyDescent="0.25"/>
    <row r="48298" hidden="1" x14ac:dyDescent="0.25"/>
    <row r="48299" hidden="1" x14ac:dyDescent="0.25"/>
    <row r="48300" hidden="1" x14ac:dyDescent="0.25"/>
    <row r="48301" hidden="1" x14ac:dyDescent="0.25"/>
    <row r="48302" hidden="1" x14ac:dyDescent="0.25"/>
    <row r="48303" hidden="1" x14ac:dyDescent="0.25"/>
    <row r="48304" hidden="1" x14ac:dyDescent="0.25"/>
    <row r="48305" hidden="1" x14ac:dyDescent="0.25"/>
    <row r="48306" hidden="1" x14ac:dyDescent="0.25"/>
    <row r="48307" hidden="1" x14ac:dyDescent="0.25"/>
    <row r="48308" hidden="1" x14ac:dyDescent="0.25"/>
    <row r="48309" hidden="1" x14ac:dyDescent="0.25"/>
    <row r="48310" hidden="1" x14ac:dyDescent="0.25"/>
    <row r="48311" hidden="1" x14ac:dyDescent="0.25"/>
    <row r="48312" hidden="1" x14ac:dyDescent="0.25"/>
    <row r="48313" hidden="1" x14ac:dyDescent="0.25"/>
    <row r="48314" hidden="1" x14ac:dyDescent="0.25"/>
    <row r="48315" hidden="1" x14ac:dyDescent="0.25"/>
    <row r="48316" hidden="1" x14ac:dyDescent="0.25"/>
    <row r="48317" hidden="1" x14ac:dyDescent="0.25"/>
    <row r="48318" hidden="1" x14ac:dyDescent="0.25"/>
    <row r="48319" hidden="1" x14ac:dyDescent="0.25"/>
    <row r="48320" hidden="1" x14ac:dyDescent="0.25"/>
    <row r="48321" hidden="1" x14ac:dyDescent="0.25"/>
    <row r="48322" hidden="1" x14ac:dyDescent="0.25"/>
    <row r="48323" hidden="1" x14ac:dyDescent="0.25"/>
    <row r="48324" hidden="1" x14ac:dyDescent="0.25"/>
    <row r="48325" hidden="1" x14ac:dyDescent="0.25"/>
    <row r="48326" hidden="1" x14ac:dyDescent="0.25"/>
    <row r="48327" hidden="1" x14ac:dyDescent="0.25"/>
    <row r="48328" hidden="1" x14ac:dyDescent="0.25"/>
    <row r="48329" hidden="1" x14ac:dyDescent="0.25"/>
    <row r="48330" hidden="1" x14ac:dyDescent="0.25"/>
    <row r="48331" hidden="1" x14ac:dyDescent="0.25"/>
    <row r="48332" hidden="1" x14ac:dyDescent="0.25"/>
    <row r="48333" hidden="1" x14ac:dyDescent="0.25"/>
    <row r="48334" hidden="1" x14ac:dyDescent="0.25"/>
    <row r="48335" hidden="1" x14ac:dyDescent="0.25"/>
    <row r="48336" hidden="1" x14ac:dyDescent="0.25"/>
    <row r="48337" hidden="1" x14ac:dyDescent="0.25"/>
    <row r="48338" hidden="1" x14ac:dyDescent="0.25"/>
    <row r="48339" hidden="1" x14ac:dyDescent="0.25"/>
    <row r="48340" hidden="1" x14ac:dyDescent="0.25"/>
    <row r="48341" hidden="1" x14ac:dyDescent="0.25"/>
    <row r="48342" hidden="1" x14ac:dyDescent="0.25"/>
    <row r="48343" hidden="1" x14ac:dyDescent="0.25"/>
    <row r="48344" hidden="1" x14ac:dyDescent="0.25"/>
    <row r="48345" hidden="1" x14ac:dyDescent="0.25"/>
    <row r="48346" hidden="1" x14ac:dyDescent="0.25"/>
    <row r="48347" hidden="1" x14ac:dyDescent="0.25"/>
    <row r="48348" hidden="1" x14ac:dyDescent="0.25"/>
    <row r="48349" hidden="1" x14ac:dyDescent="0.25"/>
    <row r="48350" hidden="1" x14ac:dyDescent="0.25"/>
    <row r="48351" hidden="1" x14ac:dyDescent="0.25"/>
    <row r="48352" hidden="1" x14ac:dyDescent="0.25"/>
    <row r="48353" hidden="1" x14ac:dyDescent="0.25"/>
    <row r="48354" hidden="1" x14ac:dyDescent="0.25"/>
    <row r="48355" hidden="1" x14ac:dyDescent="0.25"/>
    <row r="48356" hidden="1" x14ac:dyDescent="0.25"/>
    <row r="48357" hidden="1" x14ac:dyDescent="0.25"/>
    <row r="48358" hidden="1" x14ac:dyDescent="0.25"/>
    <row r="48359" hidden="1" x14ac:dyDescent="0.25"/>
    <row r="48360" hidden="1" x14ac:dyDescent="0.25"/>
    <row r="48361" hidden="1" x14ac:dyDescent="0.25"/>
    <row r="48362" hidden="1" x14ac:dyDescent="0.25"/>
    <row r="48363" hidden="1" x14ac:dyDescent="0.25"/>
    <row r="48364" hidden="1" x14ac:dyDescent="0.25"/>
    <row r="48365" hidden="1" x14ac:dyDescent="0.25"/>
    <row r="48366" hidden="1" x14ac:dyDescent="0.25"/>
    <row r="48367" hidden="1" x14ac:dyDescent="0.25"/>
    <row r="48368" hidden="1" x14ac:dyDescent="0.25"/>
    <row r="48369" hidden="1" x14ac:dyDescent="0.25"/>
    <row r="48370" hidden="1" x14ac:dyDescent="0.25"/>
    <row r="48371" hidden="1" x14ac:dyDescent="0.25"/>
    <row r="48372" hidden="1" x14ac:dyDescent="0.25"/>
    <row r="48373" ht="30" hidden="1" customHeight="1" x14ac:dyDescent="0.25"/>
    <row r="48374" hidden="1" x14ac:dyDescent="0.25"/>
    <row r="48375" hidden="1" x14ac:dyDescent="0.25"/>
    <row r="48376" hidden="1" x14ac:dyDescent="0.25"/>
    <row r="48377" hidden="1" x14ac:dyDescent="0.25"/>
    <row r="48378" hidden="1" x14ac:dyDescent="0.25"/>
    <row r="48379" hidden="1" x14ac:dyDescent="0.25"/>
    <row r="48380" hidden="1" x14ac:dyDescent="0.25"/>
    <row r="48381" hidden="1" x14ac:dyDescent="0.25"/>
    <row r="48382" hidden="1" x14ac:dyDescent="0.25"/>
    <row r="48383" hidden="1" x14ac:dyDescent="0.25"/>
    <row r="48384" hidden="1" x14ac:dyDescent="0.25"/>
    <row r="48385" hidden="1" x14ac:dyDescent="0.25"/>
    <row r="48386" hidden="1" x14ac:dyDescent="0.25"/>
    <row r="48387" hidden="1" x14ac:dyDescent="0.25"/>
    <row r="48388" hidden="1" x14ac:dyDescent="0.25"/>
    <row r="48389" hidden="1" x14ac:dyDescent="0.25"/>
    <row r="48390" hidden="1" x14ac:dyDescent="0.25"/>
    <row r="48391" hidden="1" x14ac:dyDescent="0.25"/>
    <row r="48392" hidden="1" x14ac:dyDescent="0.25"/>
    <row r="48393" hidden="1" x14ac:dyDescent="0.25"/>
    <row r="48394" hidden="1" x14ac:dyDescent="0.25"/>
    <row r="48395" hidden="1" x14ac:dyDescent="0.25"/>
    <row r="48396" hidden="1" x14ac:dyDescent="0.25"/>
    <row r="48397" hidden="1" x14ac:dyDescent="0.25"/>
    <row r="48398" hidden="1" x14ac:dyDescent="0.25"/>
    <row r="48399" hidden="1" x14ac:dyDescent="0.25"/>
    <row r="48400" hidden="1" x14ac:dyDescent="0.25"/>
    <row r="48401" hidden="1" x14ac:dyDescent="0.25"/>
    <row r="48402" hidden="1" x14ac:dyDescent="0.25"/>
    <row r="48403" hidden="1" x14ac:dyDescent="0.25"/>
    <row r="48404" hidden="1" x14ac:dyDescent="0.25"/>
    <row r="48405" hidden="1" x14ac:dyDescent="0.25"/>
    <row r="48406" hidden="1" x14ac:dyDescent="0.25"/>
    <row r="48407" hidden="1" x14ac:dyDescent="0.25"/>
    <row r="48408" hidden="1" x14ac:dyDescent="0.25"/>
    <row r="48409" hidden="1" x14ac:dyDescent="0.25"/>
    <row r="48410" hidden="1" x14ac:dyDescent="0.25"/>
    <row r="48411" hidden="1" x14ac:dyDescent="0.25"/>
    <row r="48412" hidden="1" x14ac:dyDescent="0.25"/>
    <row r="48413" hidden="1" x14ac:dyDescent="0.25"/>
    <row r="48414" hidden="1" x14ac:dyDescent="0.25"/>
    <row r="48415" hidden="1" x14ac:dyDescent="0.25"/>
    <row r="48416" hidden="1" x14ac:dyDescent="0.25"/>
    <row r="48417" hidden="1" x14ac:dyDescent="0.25"/>
    <row r="48418" hidden="1" x14ac:dyDescent="0.25"/>
    <row r="48419" hidden="1" x14ac:dyDescent="0.25"/>
    <row r="48420" hidden="1" x14ac:dyDescent="0.25"/>
    <row r="48421" hidden="1" x14ac:dyDescent="0.25"/>
    <row r="48422" hidden="1" x14ac:dyDescent="0.25"/>
    <row r="48423" hidden="1" x14ac:dyDescent="0.25"/>
    <row r="48424" hidden="1" x14ac:dyDescent="0.25"/>
    <row r="48425" hidden="1" x14ac:dyDescent="0.25"/>
    <row r="48426" hidden="1" x14ac:dyDescent="0.25"/>
    <row r="48427" hidden="1" x14ac:dyDescent="0.25"/>
    <row r="48428" hidden="1" x14ac:dyDescent="0.25"/>
    <row r="48429" hidden="1" x14ac:dyDescent="0.25"/>
    <row r="48430" hidden="1" x14ac:dyDescent="0.25"/>
    <row r="48431" hidden="1" x14ac:dyDescent="0.25"/>
    <row r="48432" hidden="1" x14ac:dyDescent="0.25"/>
    <row r="48433" hidden="1" x14ac:dyDescent="0.25"/>
    <row r="48434" hidden="1" x14ac:dyDescent="0.25"/>
    <row r="48435" hidden="1" x14ac:dyDescent="0.25"/>
    <row r="48436" hidden="1" x14ac:dyDescent="0.25"/>
    <row r="48437" hidden="1" x14ac:dyDescent="0.25"/>
    <row r="48438" hidden="1" x14ac:dyDescent="0.25"/>
    <row r="48439" hidden="1" x14ac:dyDescent="0.25"/>
    <row r="48440" hidden="1" x14ac:dyDescent="0.25"/>
    <row r="48441" hidden="1" x14ac:dyDescent="0.25"/>
    <row r="48442" hidden="1" x14ac:dyDescent="0.25"/>
    <row r="48443" hidden="1" x14ac:dyDescent="0.25"/>
    <row r="48444" hidden="1" x14ac:dyDescent="0.25"/>
    <row r="48445" hidden="1" x14ac:dyDescent="0.25"/>
    <row r="48446" hidden="1" x14ac:dyDescent="0.25"/>
    <row r="48447" hidden="1" x14ac:dyDescent="0.25"/>
    <row r="48448" hidden="1" x14ac:dyDescent="0.25"/>
    <row r="48449" hidden="1" x14ac:dyDescent="0.25"/>
    <row r="48450" hidden="1" x14ac:dyDescent="0.25"/>
    <row r="48451" hidden="1" x14ac:dyDescent="0.25"/>
    <row r="48452" hidden="1" x14ac:dyDescent="0.25"/>
    <row r="48453" hidden="1" x14ac:dyDescent="0.25"/>
    <row r="48454" hidden="1" x14ac:dyDescent="0.25"/>
    <row r="48455" hidden="1" x14ac:dyDescent="0.25"/>
    <row r="48456" hidden="1" x14ac:dyDescent="0.25"/>
    <row r="48457" hidden="1" x14ac:dyDescent="0.25"/>
    <row r="48458" hidden="1" x14ac:dyDescent="0.25"/>
    <row r="48459" hidden="1" x14ac:dyDescent="0.25"/>
    <row r="48460" hidden="1" x14ac:dyDescent="0.25"/>
    <row r="48461" hidden="1" x14ac:dyDescent="0.25"/>
    <row r="48462" hidden="1" x14ac:dyDescent="0.25"/>
    <row r="48463" hidden="1" x14ac:dyDescent="0.25"/>
    <row r="48464" hidden="1" x14ac:dyDescent="0.25"/>
    <row r="48465" hidden="1" x14ac:dyDescent="0.25"/>
    <row r="48466" hidden="1" x14ac:dyDescent="0.25"/>
    <row r="48467" hidden="1" x14ac:dyDescent="0.25"/>
    <row r="48468" hidden="1" x14ac:dyDescent="0.25"/>
    <row r="48469" hidden="1" x14ac:dyDescent="0.25"/>
    <row r="48470" hidden="1" x14ac:dyDescent="0.25"/>
    <row r="48471" hidden="1" x14ac:dyDescent="0.25"/>
    <row r="48472" hidden="1" x14ac:dyDescent="0.25"/>
    <row r="48473" hidden="1" x14ac:dyDescent="0.25"/>
    <row r="48474" hidden="1" x14ac:dyDescent="0.25"/>
    <row r="48475" hidden="1" x14ac:dyDescent="0.25"/>
    <row r="48476" hidden="1" x14ac:dyDescent="0.25"/>
    <row r="48477" hidden="1" x14ac:dyDescent="0.25"/>
    <row r="48478" hidden="1" x14ac:dyDescent="0.25"/>
    <row r="48479" hidden="1" x14ac:dyDescent="0.25"/>
    <row r="48480" hidden="1" x14ac:dyDescent="0.25"/>
    <row r="48481" hidden="1" x14ac:dyDescent="0.25"/>
    <row r="48482" hidden="1" x14ac:dyDescent="0.25"/>
    <row r="48483" hidden="1" x14ac:dyDescent="0.25"/>
    <row r="48484" hidden="1" x14ac:dyDescent="0.25"/>
    <row r="48485" hidden="1" x14ac:dyDescent="0.25"/>
    <row r="48486" hidden="1" x14ac:dyDescent="0.25"/>
    <row r="48487" hidden="1" x14ac:dyDescent="0.25"/>
    <row r="48488" hidden="1" x14ac:dyDescent="0.25"/>
    <row r="48489" hidden="1" x14ac:dyDescent="0.25"/>
    <row r="48490" hidden="1" x14ac:dyDescent="0.25"/>
    <row r="48491" hidden="1" x14ac:dyDescent="0.25"/>
    <row r="48492" hidden="1" x14ac:dyDescent="0.25"/>
    <row r="48493" hidden="1" x14ac:dyDescent="0.25"/>
    <row r="48494" hidden="1" x14ac:dyDescent="0.25"/>
    <row r="48495" hidden="1" x14ac:dyDescent="0.25"/>
    <row r="48496" hidden="1" x14ac:dyDescent="0.25"/>
    <row r="48497" hidden="1" x14ac:dyDescent="0.25"/>
    <row r="48498" hidden="1" x14ac:dyDescent="0.25"/>
    <row r="48499" hidden="1" x14ac:dyDescent="0.25"/>
    <row r="48500" hidden="1" x14ac:dyDescent="0.25"/>
    <row r="48501" hidden="1" x14ac:dyDescent="0.25"/>
    <row r="48502" hidden="1" x14ac:dyDescent="0.25"/>
    <row r="48503" hidden="1" x14ac:dyDescent="0.25"/>
    <row r="48504" hidden="1" x14ac:dyDescent="0.25"/>
    <row r="48505" hidden="1" x14ac:dyDescent="0.25"/>
    <row r="48506" hidden="1" x14ac:dyDescent="0.25"/>
    <row r="48507" hidden="1" x14ac:dyDescent="0.25"/>
    <row r="48508" hidden="1" x14ac:dyDescent="0.25"/>
    <row r="48509" hidden="1" x14ac:dyDescent="0.25"/>
    <row r="48510" hidden="1" x14ac:dyDescent="0.25"/>
    <row r="48511" hidden="1" x14ac:dyDescent="0.25"/>
    <row r="48512" hidden="1" x14ac:dyDescent="0.25"/>
    <row r="48513" hidden="1" x14ac:dyDescent="0.25"/>
    <row r="48514" hidden="1" x14ac:dyDescent="0.25"/>
    <row r="48515" hidden="1" x14ac:dyDescent="0.25"/>
    <row r="48516" hidden="1" x14ac:dyDescent="0.25"/>
    <row r="48517" hidden="1" x14ac:dyDescent="0.25"/>
    <row r="48518" hidden="1" x14ac:dyDescent="0.25"/>
    <row r="48519" hidden="1" x14ac:dyDescent="0.25"/>
    <row r="48520" hidden="1" x14ac:dyDescent="0.25"/>
    <row r="48521" hidden="1" x14ac:dyDescent="0.25"/>
    <row r="48522" hidden="1" x14ac:dyDescent="0.25"/>
    <row r="48523" hidden="1" x14ac:dyDescent="0.25"/>
    <row r="48524" hidden="1" x14ac:dyDescent="0.25"/>
    <row r="48525" hidden="1" x14ac:dyDescent="0.25"/>
    <row r="48526" hidden="1" x14ac:dyDescent="0.25"/>
    <row r="48527" hidden="1" x14ac:dyDescent="0.25"/>
    <row r="48528" hidden="1" x14ac:dyDescent="0.25"/>
    <row r="48529" hidden="1" x14ac:dyDescent="0.25"/>
    <row r="48530" hidden="1" x14ac:dyDescent="0.25"/>
    <row r="48531" hidden="1" x14ac:dyDescent="0.25"/>
    <row r="48532" hidden="1" x14ac:dyDescent="0.25"/>
    <row r="48533" hidden="1" x14ac:dyDescent="0.25"/>
    <row r="48534" hidden="1" x14ac:dyDescent="0.25"/>
    <row r="48535" hidden="1" x14ac:dyDescent="0.25"/>
    <row r="48536" hidden="1" x14ac:dyDescent="0.25"/>
    <row r="48537" hidden="1" x14ac:dyDescent="0.25"/>
    <row r="48538" hidden="1" x14ac:dyDescent="0.25"/>
    <row r="48539" hidden="1" x14ac:dyDescent="0.25"/>
    <row r="48540" hidden="1" x14ac:dyDescent="0.25"/>
    <row r="48541" hidden="1" x14ac:dyDescent="0.25"/>
    <row r="48542" hidden="1" x14ac:dyDescent="0.25"/>
    <row r="48543" hidden="1" x14ac:dyDescent="0.25"/>
    <row r="48544" hidden="1" x14ac:dyDescent="0.25"/>
    <row r="48545" hidden="1" x14ac:dyDescent="0.25"/>
    <row r="48546" hidden="1" x14ac:dyDescent="0.25"/>
    <row r="48547" hidden="1" x14ac:dyDescent="0.25"/>
    <row r="48548" hidden="1" x14ac:dyDescent="0.25"/>
    <row r="48549" hidden="1" x14ac:dyDescent="0.25"/>
    <row r="48550" hidden="1" x14ac:dyDescent="0.25"/>
    <row r="48551" hidden="1" x14ac:dyDescent="0.25"/>
    <row r="48552" hidden="1" x14ac:dyDescent="0.25"/>
    <row r="48553" hidden="1" x14ac:dyDescent="0.25"/>
    <row r="48554" hidden="1" x14ac:dyDescent="0.25"/>
    <row r="48555" hidden="1" x14ac:dyDescent="0.25"/>
    <row r="48556" hidden="1" x14ac:dyDescent="0.25"/>
    <row r="48557" hidden="1" x14ac:dyDescent="0.25"/>
    <row r="48558" hidden="1" x14ac:dyDescent="0.25"/>
    <row r="48559" hidden="1" x14ac:dyDescent="0.25"/>
    <row r="48560" hidden="1" x14ac:dyDescent="0.25"/>
    <row r="48561" hidden="1" x14ac:dyDescent="0.25"/>
    <row r="48562" hidden="1" x14ac:dyDescent="0.25"/>
    <row r="48563" hidden="1" x14ac:dyDescent="0.25"/>
    <row r="48564" hidden="1" x14ac:dyDescent="0.25"/>
    <row r="48565" hidden="1" x14ac:dyDescent="0.25"/>
    <row r="48566" hidden="1" x14ac:dyDescent="0.25"/>
    <row r="48567" hidden="1" x14ac:dyDescent="0.25"/>
    <row r="48568" hidden="1" x14ac:dyDescent="0.25"/>
    <row r="48569" hidden="1" x14ac:dyDescent="0.25"/>
    <row r="48570" hidden="1" x14ac:dyDescent="0.25"/>
    <row r="48571" hidden="1" x14ac:dyDescent="0.25"/>
    <row r="48572" hidden="1" x14ac:dyDescent="0.25"/>
    <row r="48573" hidden="1" x14ac:dyDescent="0.25"/>
    <row r="48574" hidden="1" x14ac:dyDescent="0.25"/>
    <row r="48575" hidden="1" x14ac:dyDescent="0.25"/>
    <row r="48576" hidden="1" x14ac:dyDescent="0.25"/>
    <row r="48577" hidden="1" x14ac:dyDescent="0.25"/>
    <row r="48578" hidden="1" x14ac:dyDescent="0.25"/>
    <row r="48579" hidden="1" x14ac:dyDescent="0.25"/>
    <row r="48580" hidden="1" x14ac:dyDescent="0.25"/>
    <row r="48581" hidden="1" x14ac:dyDescent="0.25"/>
    <row r="48582" hidden="1" x14ac:dyDescent="0.25"/>
    <row r="48583" hidden="1" x14ac:dyDescent="0.25"/>
    <row r="48584" hidden="1" x14ac:dyDescent="0.25"/>
    <row r="48585" hidden="1" x14ac:dyDescent="0.25"/>
    <row r="48586" hidden="1" x14ac:dyDescent="0.25"/>
    <row r="48587" hidden="1" x14ac:dyDescent="0.25"/>
    <row r="48588" hidden="1" x14ac:dyDescent="0.25"/>
    <row r="48589" hidden="1" x14ac:dyDescent="0.25"/>
    <row r="48590" hidden="1" x14ac:dyDescent="0.25"/>
    <row r="48591" hidden="1" x14ac:dyDescent="0.25"/>
    <row r="48592" hidden="1" x14ac:dyDescent="0.25"/>
    <row r="48593" hidden="1" x14ac:dyDescent="0.25"/>
    <row r="48594" hidden="1" x14ac:dyDescent="0.25"/>
    <row r="48595" hidden="1" x14ac:dyDescent="0.25"/>
    <row r="48596" hidden="1" x14ac:dyDescent="0.25"/>
    <row r="48597" hidden="1" x14ac:dyDescent="0.25"/>
    <row r="48598" hidden="1" x14ac:dyDescent="0.25"/>
    <row r="48599" hidden="1" x14ac:dyDescent="0.25"/>
    <row r="48600" hidden="1" x14ac:dyDescent="0.25"/>
    <row r="48601" hidden="1" x14ac:dyDescent="0.25"/>
    <row r="48602" hidden="1" x14ac:dyDescent="0.25"/>
    <row r="48603" hidden="1" x14ac:dyDescent="0.25"/>
    <row r="48604" hidden="1" x14ac:dyDescent="0.25"/>
    <row r="48605" hidden="1" x14ac:dyDescent="0.25"/>
    <row r="48606" hidden="1" x14ac:dyDescent="0.25"/>
    <row r="48607" hidden="1" x14ac:dyDescent="0.25"/>
    <row r="48608" hidden="1" x14ac:dyDescent="0.25"/>
    <row r="48609" hidden="1" x14ac:dyDescent="0.25"/>
    <row r="48610" hidden="1" x14ac:dyDescent="0.25"/>
    <row r="48611" hidden="1" x14ac:dyDescent="0.25"/>
    <row r="48612" hidden="1" x14ac:dyDescent="0.25"/>
    <row r="48613" hidden="1" x14ac:dyDescent="0.25"/>
    <row r="48614" hidden="1" x14ac:dyDescent="0.25"/>
    <row r="48615" hidden="1" x14ac:dyDescent="0.25"/>
    <row r="48616" hidden="1" x14ac:dyDescent="0.25"/>
    <row r="48617" hidden="1" x14ac:dyDescent="0.25"/>
    <row r="48618" hidden="1" x14ac:dyDescent="0.25"/>
    <row r="48619" hidden="1" x14ac:dyDescent="0.25"/>
    <row r="48620" hidden="1" x14ac:dyDescent="0.25"/>
    <row r="48621" hidden="1" x14ac:dyDescent="0.25"/>
    <row r="48622" hidden="1" x14ac:dyDescent="0.25"/>
    <row r="48623" hidden="1" x14ac:dyDescent="0.25"/>
    <row r="48624" hidden="1" x14ac:dyDescent="0.25"/>
    <row r="48625" hidden="1" x14ac:dyDescent="0.25"/>
    <row r="48626" hidden="1" x14ac:dyDescent="0.25"/>
    <row r="48627" hidden="1" x14ac:dyDescent="0.25"/>
    <row r="48628" hidden="1" x14ac:dyDescent="0.25"/>
    <row r="48629" hidden="1" x14ac:dyDescent="0.25"/>
    <row r="48630" hidden="1" x14ac:dyDescent="0.25"/>
    <row r="48631" hidden="1" x14ac:dyDescent="0.25"/>
    <row r="48632" hidden="1" x14ac:dyDescent="0.25"/>
    <row r="48633" hidden="1" x14ac:dyDescent="0.25"/>
    <row r="48634" hidden="1" x14ac:dyDescent="0.25"/>
    <row r="48635" hidden="1" x14ac:dyDescent="0.25"/>
    <row r="48636" hidden="1" x14ac:dyDescent="0.25"/>
    <row r="48637" hidden="1" x14ac:dyDescent="0.25"/>
    <row r="48638" hidden="1" x14ac:dyDescent="0.25"/>
    <row r="48639" hidden="1" x14ac:dyDescent="0.25"/>
    <row r="48640" hidden="1" x14ac:dyDescent="0.25"/>
    <row r="48641" hidden="1" x14ac:dyDescent="0.25"/>
    <row r="48642" hidden="1" x14ac:dyDescent="0.25"/>
    <row r="48643" hidden="1" x14ac:dyDescent="0.25"/>
    <row r="48644" hidden="1" x14ac:dyDescent="0.25"/>
    <row r="48645" ht="30" hidden="1" customHeight="1" x14ac:dyDescent="0.25"/>
    <row r="48646" hidden="1" x14ac:dyDescent="0.25"/>
    <row r="48647" hidden="1" x14ac:dyDescent="0.25"/>
    <row r="48648" hidden="1" x14ac:dyDescent="0.25"/>
    <row r="48649" hidden="1" x14ac:dyDescent="0.25"/>
    <row r="48650" hidden="1" x14ac:dyDescent="0.25"/>
    <row r="48651" hidden="1" x14ac:dyDescent="0.25"/>
    <row r="48652" hidden="1" x14ac:dyDescent="0.25"/>
    <row r="48653" hidden="1" x14ac:dyDescent="0.25"/>
    <row r="48654" hidden="1" x14ac:dyDescent="0.25"/>
    <row r="48655" hidden="1" x14ac:dyDescent="0.25"/>
    <row r="48656" hidden="1" x14ac:dyDescent="0.25"/>
    <row r="48657" hidden="1" x14ac:dyDescent="0.25"/>
    <row r="48658" hidden="1" x14ac:dyDescent="0.25"/>
    <row r="48659" hidden="1" x14ac:dyDescent="0.25"/>
    <row r="48660" hidden="1" x14ac:dyDescent="0.25"/>
    <row r="48661" hidden="1" x14ac:dyDescent="0.25"/>
    <row r="48662" hidden="1" x14ac:dyDescent="0.25"/>
    <row r="48663" hidden="1" x14ac:dyDescent="0.25"/>
    <row r="48664" hidden="1" x14ac:dyDescent="0.25"/>
    <row r="48665" hidden="1" x14ac:dyDescent="0.25"/>
    <row r="48666" hidden="1" x14ac:dyDescent="0.25"/>
    <row r="48667" hidden="1" x14ac:dyDescent="0.25"/>
    <row r="48668" hidden="1" x14ac:dyDescent="0.25"/>
    <row r="48669" hidden="1" x14ac:dyDescent="0.25"/>
    <row r="48670" hidden="1" x14ac:dyDescent="0.25"/>
    <row r="48671" hidden="1" x14ac:dyDescent="0.25"/>
    <row r="48672" hidden="1" x14ac:dyDescent="0.25"/>
    <row r="48673" hidden="1" x14ac:dyDescent="0.25"/>
    <row r="48674" hidden="1" x14ac:dyDescent="0.25"/>
    <row r="48675" hidden="1" x14ac:dyDescent="0.25"/>
    <row r="48676" hidden="1" x14ac:dyDescent="0.25"/>
    <row r="48677" hidden="1" x14ac:dyDescent="0.25"/>
    <row r="48678" hidden="1" x14ac:dyDescent="0.25"/>
    <row r="48679" hidden="1" x14ac:dyDescent="0.25"/>
    <row r="48680" hidden="1" x14ac:dyDescent="0.25"/>
    <row r="48681" hidden="1" x14ac:dyDescent="0.25"/>
    <row r="48682" hidden="1" x14ac:dyDescent="0.25"/>
    <row r="48683" hidden="1" x14ac:dyDescent="0.25"/>
    <row r="48684" hidden="1" x14ac:dyDescent="0.25"/>
    <row r="48685" hidden="1" x14ac:dyDescent="0.25"/>
    <row r="48686" hidden="1" x14ac:dyDescent="0.25"/>
    <row r="48687" hidden="1" x14ac:dyDescent="0.25"/>
    <row r="48688" hidden="1" x14ac:dyDescent="0.25"/>
    <row r="48689" hidden="1" x14ac:dyDescent="0.25"/>
    <row r="48690" hidden="1" x14ac:dyDescent="0.25"/>
    <row r="48691" hidden="1" x14ac:dyDescent="0.25"/>
    <row r="48692" hidden="1" x14ac:dyDescent="0.25"/>
    <row r="48693" hidden="1" x14ac:dyDescent="0.25"/>
    <row r="48694" hidden="1" x14ac:dyDescent="0.25"/>
    <row r="48695" hidden="1" x14ac:dyDescent="0.25"/>
    <row r="48696" hidden="1" x14ac:dyDescent="0.25"/>
    <row r="48697" hidden="1" x14ac:dyDescent="0.25"/>
    <row r="48698" hidden="1" x14ac:dyDescent="0.25"/>
    <row r="48699" hidden="1" x14ac:dyDescent="0.25"/>
    <row r="48700" hidden="1" x14ac:dyDescent="0.25"/>
    <row r="48701" hidden="1" x14ac:dyDescent="0.25"/>
    <row r="48702" hidden="1" x14ac:dyDescent="0.25"/>
    <row r="48703" hidden="1" x14ac:dyDescent="0.25"/>
    <row r="48704" hidden="1" x14ac:dyDescent="0.25"/>
    <row r="48705" hidden="1" x14ac:dyDescent="0.25"/>
    <row r="48706" hidden="1" x14ac:dyDescent="0.25"/>
    <row r="48707" hidden="1" x14ac:dyDescent="0.25"/>
    <row r="48708" hidden="1" x14ac:dyDescent="0.25"/>
    <row r="48709" hidden="1" x14ac:dyDescent="0.25"/>
    <row r="48710" hidden="1" x14ac:dyDescent="0.25"/>
    <row r="48711" hidden="1" x14ac:dyDescent="0.25"/>
    <row r="48712" hidden="1" x14ac:dyDescent="0.25"/>
    <row r="48713" hidden="1" x14ac:dyDescent="0.25"/>
    <row r="48714" hidden="1" x14ac:dyDescent="0.25"/>
    <row r="48715" hidden="1" x14ac:dyDescent="0.25"/>
    <row r="48716" hidden="1" x14ac:dyDescent="0.25"/>
    <row r="48717" hidden="1" x14ac:dyDescent="0.25"/>
    <row r="48718" hidden="1" x14ac:dyDescent="0.25"/>
    <row r="48719" hidden="1" x14ac:dyDescent="0.25"/>
    <row r="48720" hidden="1" x14ac:dyDescent="0.25"/>
    <row r="48721" hidden="1" x14ac:dyDescent="0.25"/>
    <row r="48722" hidden="1" x14ac:dyDescent="0.25"/>
    <row r="48723" hidden="1" x14ac:dyDescent="0.25"/>
    <row r="48724" hidden="1" x14ac:dyDescent="0.25"/>
    <row r="48725" hidden="1" x14ac:dyDescent="0.25"/>
    <row r="48726" hidden="1" x14ac:dyDescent="0.25"/>
    <row r="48727" hidden="1" x14ac:dyDescent="0.25"/>
    <row r="48728" hidden="1" x14ac:dyDescent="0.25"/>
    <row r="48729" hidden="1" x14ac:dyDescent="0.25"/>
    <row r="48730" hidden="1" x14ac:dyDescent="0.25"/>
    <row r="48731" hidden="1" x14ac:dyDescent="0.25"/>
    <row r="48732" hidden="1" x14ac:dyDescent="0.25"/>
    <row r="48733" hidden="1" x14ac:dyDescent="0.25"/>
    <row r="48734" hidden="1" x14ac:dyDescent="0.25"/>
    <row r="48735" hidden="1" x14ac:dyDescent="0.25"/>
    <row r="48736" hidden="1" x14ac:dyDescent="0.25"/>
    <row r="48737" hidden="1" x14ac:dyDescent="0.25"/>
    <row r="48738" hidden="1" x14ac:dyDescent="0.25"/>
    <row r="48739" hidden="1" x14ac:dyDescent="0.25"/>
    <row r="48740" hidden="1" x14ac:dyDescent="0.25"/>
    <row r="48741" hidden="1" x14ac:dyDescent="0.25"/>
    <row r="48742" hidden="1" x14ac:dyDescent="0.25"/>
    <row r="48743" hidden="1" x14ac:dyDescent="0.25"/>
    <row r="48744" hidden="1" x14ac:dyDescent="0.25"/>
    <row r="48745" hidden="1" x14ac:dyDescent="0.25"/>
    <row r="48746" hidden="1" x14ac:dyDescent="0.25"/>
    <row r="48747" hidden="1" x14ac:dyDescent="0.25"/>
    <row r="48748" hidden="1" x14ac:dyDescent="0.25"/>
    <row r="48749" hidden="1" x14ac:dyDescent="0.25"/>
    <row r="48750" hidden="1" x14ac:dyDescent="0.25"/>
    <row r="48751" hidden="1" x14ac:dyDescent="0.25"/>
    <row r="48752" hidden="1" x14ac:dyDescent="0.25"/>
    <row r="48753" hidden="1" x14ac:dyDescent="0.25"/>
    <row r="48754" hidden="1" x14ac:dyDescent="0.25"/>
    <row r="48755" hidden="1" x14ac:dyDescent="0.25"/>
    <row r="48756" hidden="1" x14ac:dyDescent="0.25"/>
    <row r="48757" hidden="1" x14ac:dyDescent="0.25"/>
    <row r="48758" hidden="1" x14ac:dyDescent="0.25"/>
    <row r="48759" hidden="1" x14ac:dyDescent="0.25"/>
    <row r="48760" hidden="1" x14ac:dyDescent="0.25"/>
    <row r="48761" hidden="1" x14ac:dyDescent="0.25"/>
    <row r="48762" hidden="1" x14ac:dyDescent="0.25"/>
    <row r="48763" hidden="1" x14ac:dyDescent="0.25"/>
    <row r="48764" hidden="1" x14ac:dyDescent="0.25"/>
    <row r="48765" hidden="1" x14ac:dyDescent="0.25"/>
    <row r="48766" hidden="1" x14ac:dyDescent="0.25"/>
    <row r="48767" hidden="1" x14ac:dyDescent="0.25"/>
    <row r="48768" hidden="1" x14ac:dyDescent="0.25"/>
    <row r="48769" hidden="1" x14ac:dyDescent="0.25"/>
    <row r="48770" hidden="1" x14ac:dyDescent="0.25"/>
    <row r="48771" hidden="1" x14ac:dyDescent="0.25"/>
    <row r="48772" hidden="1" x14ac:dyDescent="0.25"/>
    <row r="48773" hidden="1" x14ac:dyDescent="0.25"/>
    <row r="48774" hidden="1" x14ac:dyDescent="0.25"/>
    <row r="48775" hidden="1" x14ac:dyDescent="0.25"/>
    <row r="48776" hidden="1" x14ac:dyDescent="0.25"/>
    <row r="48777" hidden="1" x14ac:dyDescent="0.25"/>
    <row r="48778" hidden="1" x14ac:dyDescent="0.25"/>
    <row r="48779" hidden="1" x14ac:dyDescent="0.25"/>
    <row r="48780" hidden="1" x14ac:dyDescent="0.25"/>
    <row r="48781" hidden="1" x14ac:dyDescent="0.25"/>
    <row r="48782" hidden="1" x14ac:dyDescent="0.25"/>
    <row r="48783" hidden="1" x14ac:dyDescent="0.25"/>
    <row r="48784" hidden="1" x14ac:dyDescent="0.25"/>
    <row r="48785" hidden="1" x14ac:dyDescent="0.25"/>
    <row r="48786" hidden="1" x14ac:dyDescent="0.25"/>
    <row r="48787" hidden="1" x14ac:dyDescent="0.25"/>
    <row r="48788" hidden="1" x14ac:dyDescent="0.25"/>
    <row r="48789" hidden="1" x14ac:dyDescent="0.25"/>
    <row r="48790" hidden="1" x14ac:dyDescent="0.25"/>
    <row r="48791" hidden="1" x14ac:dyDescent="0.25"/>
    <row r="48792" hidden="1" x14ac:dyDescent="0.25"/>
    <row r="48793" hidden="1" x14ac:dyDescent="0.25"/>
    <row r="48794" hidden="1" x14ac:dyDescent="0.25"/>
    <row r="48795" hidden="1" x14ac:dyDescent="0.25"/>
    <row r="48796" hidden="1" x14ac:dyDescent="0.25"/>
    <row r="48797" hidden="1" x14ac:dyDescent="0.25"/>
    <row r="48798" hidden="1" x14ac:dyDescent="0.25"/>
    <row r="48799" hidden="1" x14ac:dyDescent="0.25"/>
    <row r="48800" hidden="1" x14ac:dyDescent="0.25"/>
    <row r="48801" hidden="1" x14ac:dyDescent="0.25"/>
    <row r="48802" hidden="1" x14ac:dyDescent="0.25"/>
    <row r="48803" hidden="1" x14ac:dyDescent="0.25"/>
    <row r="48804" hidden="1" x14ac:dyDescent="0.25"/>
    <row r="48805" hidden="1" x14ac:dyDescent="0.25"/>
    <row r="48806" hidden="1" x14ac:dyDescent="0.25"/>
    <row r="48807" hidden="1" x14ac:dyDescent="0.25"/>
    <row r="48808" hidden="1" x14ac:dyDescent="0.25"/>
    <row r="48809" hidden="1" x14ac:dyDescent="0.25"/>
    <row r="48810" hidden="1" x14ac:dyDescent="0.25"/>
    <row r="48811" hidden="1" x14ac:dyDescent="0.25"/>
    <row r="48812" hidden="1" x14ac:dyDescent="0.25"/>
    <row r="48813" hidden="1" x14ac:dyDescent="0.25"/>
    <row r="48814" hidden="1" x14ac:dyDescent="0.25"/>
    <row r="48815" hidden="1" x14ac:dyDescent="0.25"/>
    <row r="48816" hidden="1" x14ac:dyDescent="0.25"/>
    <row r="48817" hidden="1" x14ac:dyDescent="0.25"/>
    <row r="48818" hidden="1" x14ac:dyDescent="0.25"/>
    <row r="48819" hidden="1" x14ac:dyDescent="0.25"/>
    <row r="48820" hidden="1" x14ac:dyDescent="0.25"/>
    <row r="48821" hidden="1" x14ac:dyDescent="0.25"/>
    <row r="48822" hidden="1" x14ac:dyDescent="0.25"/>
    <row r="48823" hidden="1" x14ac:dyDescent="0.25"/>
    <row r="48824" hidden="1" x14ac:dyDescent="0.25"/>
    <row r="48825" hidden="1" x14ac:dyDescent="0.25"/>
    <row r="48826" hidden="1" x14ac:dyDescent="0.25"/>
    <row r="48827" hidden="1" x14ac:dyDescent="0.25"/>
    <row r="48828" hidden="1" x14ac:dyDescent="0.25"/>
    <row r="48829" hidden="1" x14ac:dyDescent="0.25"/>
    <row r="48830" hidden="1" x14ac:dyDescent="0.25"/>
    <row r="48831" hidden="1" x14ac:dyDescent="0.25"/>
    <row r="48832" hidden="1" x14ac:dyDescent="0.25"/>
    <row r="48833" hidden="1" x14ac:dyDescent="0.25"/>
    <row r="48834" hidden="1" x14ac:dyDescent="0.25"/>
    <row r="48835" hidden="1" x14ac:dyDescent="0.25"/>
    <row r="48836" hidden="1" x14ac:dyDescent="0.25"/>
    <row r="48837" hidden="1" x14ac:dyDescent="0.25"/>
    <row r="48838" hidden="1" x14ac:dyDescent="0.25"/>
    <row r="48839" hidden="1" x14ac:dyDescent="0.25"/>
    <row r="48840" hidden="1" x14ac:dyDescent="0.25"/>
    <row r="48841" hidden="1" x14ac:dyDescent="0.25"/>
    <row r="48842" hidden="1" x14ac:dyDescent="0.25"/>
    <row r="48843" hidden="1" x14ac:dyDescent="0.25"/>
    <row r="48844" hidden="1" x14ac:dyDescent="0.25"/>
    <row r="48845" hidden="1" x14ac:dyDescent="0.25"/>
    <row r="48846" hidden="1" x14ac:dyDescent="0.25"/>
    <row r="48847" hidden="1" x14ac:dyDescent="0.25"/>
    <row r="48848" hidden="1" x14ac:dyDescent="0.25"/>
    <row r="48849" hidden="1" x14ac:dyDescent="0.25"/>
    <row r="48850" hidden="1" x14ac:dyDescent="0.25"/>
    <row r="48851" hidden="1" x14ac:dyDescent="0.25"/>
    <row r="48852" hidden="1" x14ac:dyDescent="0.25"/>
    <row r="48853" hidden="1" x14ac:dyDescent="0.25"/>
    <row r="48854" hidden="1" x14ac:dyDescent="0.25"/>
    <row r="48855" hidden="1" x14ac:dyDescent="0.25"/>
    <row r="48856" hidden="1" x14ac:dyDescent="0.25"/>
    <row r="48857" hidden="1" x14ac:dyDescent="0.25"/>
    <row r="48858" hidden="1" x14ac:dyDescent="0.25"/>
    <row r="48859" hidden="1" x14ac:dyDescent="0.25"/>
    <row r="48860" hidden="1" x14ac:dyDescent="0.25"/>
    <row r="48861" hidden="1" x14ac:dyDescent="0.25"/>
    <row r="48862" hidden="1" x14ac:dyDescent="0.25"/>
    <row r="48863" hidden="1" x14ac:dyDescent="0.25"/>
    <row r="48864" hidden="1" x14ac:dyDescent="0.25"/>
    <row r="48865" hidden="1" x14ac:dyDescent="0.25"/>
    <row r="48866" hidden="1" x14ac:dyDescent="0.25"/>
    <row r="48867" hidden="1" x14ac:dyDescent="0.25"/>
    <row r="48868" hidden="1" x14ac:dyDescent="0.25"/>
    <row r="48869" hidden="1" x14ac:dyDescent="0.25"/>
    <row r="48870" hidden="1" x14ac:dyDescent="0.25"/>
    <row r="48871" hidden="1" x14ac:dyDescent="0.25"/>
    <row r="48872" hidden="1" x14ac:dyDescent="0.25"/>
    <row r="48873" hidden="1" x14ac:dyDescent="0.25"/>
    <row r="48874" hidden="1" x14ac:dyDescent="0.25"/>
    <row r="48875" hidden="1" x14ac:dyDescent="0.25"/>
    <row r="48876" hidden="1" x14ac:dyDescent="0.25"/>
    <row r="48877" hidden="1" x14ac:dyDescent="0.25"/>
    <row r="48878" hidden="1" x14ac:dyDescent="0.25"/>
    <row r="48879" hidden="1" x14ac:dyDescent="0.25"/>
    <row r="48880" hidden="1" x14ac:dyDescent="0.25"/>
    <row r="48881" hidden="1" x14ac:dyDescent="0.25"/>
    <row r="48882" hidden="1" x14ac:dyDescent="0.25"/>
    <row r="48883" hidden="1" x14ac:dyDescent="0.25"/>
    <row r="48884" hidden="1" x14ac:dyDescent="0.25"/>
    <row r="48885" hidden="1" x14ac:dyDescent="0.25"/>
    <row r="48886" hidden="1" x14ac:dyDescent="0.25"/>
    <row r="48887" hidden="1" x14ac:dyDescent="0.25"/>
    <row r="48888" hidden="1" x14ac:dyDescent="0.25"/>
    <row r="48889" hidden="1" x14ac:dyDescent="0.25"/>
    <row r="48890" hidden="1" x14ac:dyDescent="0.25"/>
    <row r="48891" hidden="1" x14ac:dyDescent="0.25"/>
    <row r="48892" hidden="1" x14ac:dyDescent="0.25"/>
    <row r="48893" hidden="1" x14ac:dyDescent="0.25"/>
    <row r="48894" hidden="1" x14ac:dyDescent="0.25"/>
    <row r="48895" hidden="1" x14ac:dyDescent="0.25"/>
    <row r="48896" hidden="1" x14ac:dyDescent="0.25"/>
    <row r="48897" hidden="1" x14ac:dyDescent="0.25"/>
    <row r="48898" hidden="1" x14ac:dyDescent="0.25"/>
    <row r="48899" hidden="1" x14ac:dyDescent="0.25"/>
    <row r="48900" hidden="1" x14ac:dyDescent="0.25"/>
    <row r="48901" hidden="1" x14ac:dyDescent="0.25"/>
    <row r="48902" hidden="1" x14ac:dyDescent="0.25"/>
    <row r="48903" hidden="1" x14ac:dyDescent="0.25"/>
    <row r="48904" hidden="1" x14ac:dyDescent="0.25"/>
    <row r="48905" hidden="1" x14ac:dyDescent="0.25"/>
    <row r="48906" hidden="1" x14ac:dyDescent="0.25"/>
    <row r="48907" hidden="1" x14ac:dyDescent="0.25"/>
    <row r="48908" hidden="1" x14ac:dyDescent="0.25"/>
    <row r="48909" hidden="1" x14ac:dyDescent="0.25"/>
    <row r="48910" hidden="1" x14ac:dyDescent="0.25"/>
    <row r="48911" hidden="1" x14ac:dyDescent="0.25"/>
    <row r="48912" hidden="1" x14ac:dyDescent="0.25"/>
    <row r="48913" hidden="1" x14ac:dyDescent="0.25"/>
    <row r="48914" hidden="1" x14ac:dyDescent="0.25"/>
    <row r="48915" hidden="1" x14ac:dyDescent="0.25"/>
    <row r="48916" hidden="1" x14ac:dyDescent="0.25"/>
    <row r="48917" hidden="1" x14ac:dyDescent="0.25"/>
    <row r="48918" hidden="1" x14ac:dyDescent="0.25"/>
    <row r="48919" hidden="1" x14ac:dyDescent="0.25"/>
    <row r="48920" hidden="1" x14ac:dyDescent="0.25"/>
    <row r="48921" hidden="1" x14ac:dyDescent="0.25"/>
    <row r="48922" hidden="1" x14ac:dyDescent="0.25"/>
    <row r="48923" hidden="1" x14ac:dyDescent="0.25"/>
    <row r="48924" hidden="1" x14ac:dyDescent="0.25"/>
    <row r="48925" hidden="1" x14ac:dyDescent="0.25"/>
    <row r="48926" hidden="1" x14ac:dyDescent="0.25"/>
    <row r="48927" hidden="1" x14ac:dyDescent="0.25"/>
    <row r="48928" hidden="1" x14ac:dyDescent="0.25"/>
    <row r="48929" hidden="1" x14ac:dyDescent="0.25"/>
    <row r="48930" hidden="1" x14ac:dyDescent="0.25"/>
    <row r="48931" hidden="1" x14ac:dyDescent="0.25"/>
    <row r="48932" hidden="1" x14ac:dyDescent="0.25"/>
    <row r="48933" hidden="1" x14ac:dyDescent="0.25"/>
    <row r="48934" hidden="1" x14ac:dyDescent="0.25"/>
    <row r="48935" hidden="1" x14ac:dyDescent="0.25"/>
    <row r="48936" hidden="1" x14ac:dyDescent="0.25"/>
    <row r="48937" hidden="1" x14ac:dyDescent="0.25"/>
    <row r="48938" hidden="1" x14ac:dyDescent="0.25"/>
    <row r="48939" hidden="1" x14ac:dyDescent="0.25"/>
    <row r="48940" hidden="1" x14ac:dyDescent="0.25"/>
    <row r="48941" hidden="1" x14ac:dyDescent="0.25"/>
    <row r="48942" hidden="1" x14ac:dyDescent="0.25"/>
    <row r="48943" hidden="1" x14ac:dyDescent="0.25"/>
    <row r="48944" hidden="1" x14ac:dyDescent="0.25"/>
    <row r="48945" hidden="1" x14ac:dyDescent="0.25"/>
    <row r="48946" hidden="1" x14ac:dyDescent="0.25"/>
    <row r="48947" hidden="1" x14ac:dyDescent="0.25"/>
    <row r="48948" hidden="1" x14ac:dyDescent="0.25"/>
    <row r="48949" hidden="1" x14ac:dyDescent="0.25"/>
    <row r="48950" hidden="1" x14ac:dyDescent="0.25"/>
    <row r="48951" hidden="1" x14ac:dyDescent="0.25"/>
    <row r="48952" hidden="1" x14ac:dyDescent="0.25"/>
    <row r="48953" hidden="1" x14ac:dyDescent="0.25"/>
    <row r="48954" hidden="1" x14ac:dyDescent="0.25"/>
    <row r="48955" hidden="1" x14ac:dyDescent="0.25"/>
    <row r="48956" hidden="1" x14ac:dyDescent="0.25"/>
    <row r="48957" hidden="1" x14ac:dyDescent="0.25"/>
    <row r="48958" hidden="1" x14ac:dyDescent="0.25"/>
    <row r="48959" hidden="1" x14ac:dyDescent="0.25"/>
    <row r="48960" hidden="1" x14ac:dyDescent="0.25"/>
    <row r="48961" hidden="1" x14ac:dyDescent="0.25"/>
    <row r="48962" hidden="1" x14ac:dyDescent="0.25"/>
    <row r="48963" hidden="1" x14ac:dyDescent="0.25"/>
    <row r="48964" hidden="1" x14ac:dyDescent="0.25"/>
    <row r="48965" hidden="1" x14ac:dyDescent="0.25"/>
    <row r="48966" hidden="1" x14ac:dyDescent="0.25"/>
    <row r="48967" hidden="1" x14ac:dyDescent="0.25"/>
    <row r="48968" hidden="1" x14ac:dyDescent="0.25"/>
    <row r="48969" hidden="1" x14ac:dyDescent="0.25"/>
    <row r="48970" hidden="1" x14ac:dyDescent="0.25"/>
    <row r="48971" hidden="1" x14ac:dyDescent="0.25"/>
    <row r="48972" hidden="1" x14ac:dyDescent="0.25"/>
    <row r="48973" hidden="1" x14ac:dyDescent="0.25"/>
    <row r="48974" hidden="1" x14ac:dyDescent="0.25"/>
    <row r="48975" hidden="1" x14ac:dyDescent="0.25"/>
    <row r="48976" hidden="1" x14ac:dyDescent="0.25"/>
    <row r="48977" hidden="1" x14ac:dyDescent="0.25"/>
    <row r="48978" hidden="1" x14ac:dyDescent="0.25"/>
    <row r="48979" hidden="1" x14ac:dyDescent="0.25"/>
    <row r="48980" hidden="1" x14ac:dyDescent="0.25"/>
    <row r="48981" hidden="1" x14ac:dyDescent="0.25"/>
    <row r="48982" hidden="1" x14ac:dyDescent="0.25"/>
    <row r="48983" hidden="1" x14ac:dyDescent="0.25"/>
    <row r="48984" hidden="1" x14ac:dyDescent="0.25"/>
    <row r="48985" hidden="1" x14ac:dyDescent="0.25"/>
    <row r="48986" hidden="1" x14ac:dyDescent="0.25"/>
    <row r="48987" hidden="1" x14ac:dyDescent="0.25"/>
    <row r="48988" hidden="1" x14ac:dyDescent="0.25"/>
    <row r="48989" hidden="1" x14ac:dyDescent="0.25"/>
    <row r="48990" hidden="1" x14ac:dyDescent="0.25"/>
    <row r="48991" hidden="1" x14ac:dyDescent="0.25"/>
    <row r="48992" hidden="1" x14ac:dyDescent="0.25"/>
    <row r="48993" hidden="1" x14ac:dyDescent="0.25"/>
    <row r="48994" hidden="1" x14ac:dyDescent="0.25"/>
    <row r="48995" hidden="1" x14ac:dyDescent="0.25"/>
    <row r="48996" hidden="1" x14ac:dyDescent="0.25"/>
    <row r="48997" hidden="1" x14ac:dyDescent="0.25"/>
    <row r="48998" hidden="1" x14ac:dyDescent="0.25"/>
    <row r="48999" hidden="1" x14ac:dyDescent="0.25"/>
    <row r="49000" hidden="1" x14ac:dyDescent="0.25"/>
    <row r="49001" hidden="1" x14ac:dyDescent="0.25"/>
    <row r="49002" hidden="1" x14ac:dyDescent="0.25"/>
    <row r="49003" hidden="1" x14ac:dyDescent="0.25"/>
    <row r="49004" hidden="1" x14ac:dyDescent="0.25"/>
    <row r="49005" hidden="1" x14ac:dyDescent="0.25"/>
    <row r="49006" hidden="1" x14ac:dyDescent="0.25"/>
    <row r="49007" hidden="1" x14ac:dyDescent="0.25"/>
    <row r="49008" hidden="1" x14ac:dyDescent="0.25"/>
    <row r="49009" hidden="1" x14ac:dyDescent="0.25"/>
    <row r="49010" hidden="1" x14ac:dyDescent="0.25"/>
    <row r="49011" hidden="1" x14ac:dyDescent="0.25"/>
    <row r="49012" hidden="1" x14ac:dyDescent="0.25"/>
    <row r="49013" hidden="1" x14ac:dyDescent="0.25"/>
    <row r="49014" ht="30" hidden="1" customHeight="1" x14ac:dyDescent="0.25"/>
    <row r="49015" hidden="1" x14ac:dyDescent="0.25"/>
    <row r="49016" hidden="1" x14ac:dyDescent="0.25"/>
    <row r="49017" hidden="1" x14ac:dyDescent="0.25"/>
    <row r="49018" hidden="1" x14ac:dyDescent="0.25"/>
    <row r="49019" hidden="1" x14ac:dyDescent="0.25"/>
    <row r="49020" hidden="1" x14ac:dyDescent="0.25"/>
    <row r="49021" hidden="1" x14ac:dyDescent="0.25"/>
    <row r="49022" hidden="1" x14ac:dyDescent="0.25"/>
    <row r="49023" hidden="1" x14ac:dyDescent="0.25"/>
    <row r="49024" hidden="1" x14ac:dyDescent="0.25"/>
    <row r="49025" hidden="1" x14ac:dyDescent="0.25"/>
    <row r="49026" hidden="1" x14ac:dyDescent="0.25"/>
    <row r="49027" hidden="1" x14ac:dyDescent="0.25"/>
    <row r="49028" hidden="1" x14ac:dyDescent="0.25"/>
    <row r="49029" hidden="1" x14ac:dyDescent="0.25"/>
    <row r="49030" hidden="1" x14ac:dyDescent="0.25"/>
    <row r="49031" hidden="1" x14ac:dyDescent="0.25"/>
    <row r="49032" hidden="1" x14ac:dyDescent="0.25"/>
    <row r="49033" hidden="1" x14ac:dyDescent="0.25"/>
    <row r="49034" hidden="1" x14ac:dyDescent="0.25"/>
    <row r="49035" hidden="1" x14ac:dyDescent="0.25"/>
    <row r="49036" hidden="1" x14ac:dyDescent="0.25"/>
    <row r="49037" hidden="1" x14ac:dyDescent="0.25"/>
    <row r="49038" hidden="1" x14ac:dyDescent="0.25"/>
    <row r="49039" hidden="1" x14ac:dyDescent="0.25"/>
    <row r="49040" hidden="1" x14ac:dyDescent="0.25"/>
    <row r="49041" hidden="1" x14ac:dyDescent="0.25"/>
    <row r="49042" hidden="1" x14ac:dyDescent="0.25"/>
    <row r="49043" hidden="1" x14ac:dyDescent="0.25"/>
    <row r="49044" hidden="1" x14ac:dyDescent="0.25"/>
    <row r="49045" hidden="1" x14ac:dyDescent="0.25"/>
    <row r="49046" hidden="1" x14ac:dyDescent="0.25"/>
    <row r="49047" hidden="1" x14ac:dyDescent="0.25"/>
    <row r="49048" hidden="1" x14ac:dyDescent="0.25"/>
    <row r="49049" hidden="1" x14ac:dyDescent="0.25"/>
    <row r="49050" hidden="1" x14ac:dyDescent="0.25"/>
    <row r="49051" hidden="1" x14ac:dyDescent="0.25"/>
    <row r="49052" hidden="1" x14ac:dyDescent="0.25"/>
    <row r="49053" hidden="1" x14ac:dyDescent="0.25"/>
    <row r="49054" hidden="1" x14ac:dyDescent="0.25"/>
    <row r="49055" hidden="1" x14ac:dyDescent="0.25"/>
    <row r="49056" hidden="1" x14ac:dyDescent="0.25"/>
    <row r="49057" hidden="1" x14ac:dyDescent="0.25"/>
    <row r="49058" hidden="1" x14ac:dyDescent="0.25"/>
    <row r="49059" hidden="1" x14ac:dyDescent="0.25"/>
    <row r="49060" hidden="1" x14ac:dyDescent="0.25"/>
    <row r="49061" hidden="1" x14ac:dyDescent="0.25"/>
    <row r="49062" hidden="1" x14ac:dyDescent="0.25"/>
    <row r="49063" hidden="1" x14ac:dyDescent="0.25"/>
    <row r="49064" hidden="1" x14ac:dyDescent="0.25"/>
    <row r="49065" hidden="1" x14ac:dyDescent="0.25"/>
    <row r="49066" hidden="1" x14ac:dyDescent="0.25"/>
    <row r="49067" hidden="1" x14ac:dyDescent="0.25"/>
    <row r="49068" hidden="1" x14ac:dyDescent="0.25"/>
    <row r="49069" hidden="1" x14ac:dyDescent="0.25"/>
    <row r="49070" hidden="1" x14ac:dyDescent="0.25"/>
    <row r="49071" hidden="1" x14ac:dyDescent="0.25"/>
    <row r="49072" hidden="1" x14ac:dyDescent="0.25"/>
    <row r="49073" hidden="1" x14ac:dyDescent="0.25"/>
    <row r="49074" hidden="1" x14ac:dyDescent="0.25"/>
    <row r="49075" hidden="1" x14ac:dyDescent="0.25"/>
    <row r="49076" hidden="1" x14ac:dyDescent="0.25"/>
    <row r="49077" hidden="1" x14ac:dyDescent="0.25"/>
    <row r="49078" hidden="1" x14ac:dyDescent="0.25"/>
    <row r="49079" hidden="1" x14ac:dyDescent="0.25"/>
    <row r="49080" hidden="1" x14ac:dyDescent="0.25"/>
    <row r="49081" hidden="1" x14ac:dyDescent="0.25"/>
    <row r="49082" hidden="1" x14ac:dyDescent="0.25"/>
    <row r="49083" hidden="1" x14ac:dyDescent="0.25"/>
    <row r="49084" hidden="1" x14ac:dyDescent="0.25"/>
    <row r="49085" hidden="1" x14ac:dyDescent="0.25"/>
    <row r="49086" hidden="1" x14ac:dyDescent="0.25"/>
    <row r="49087" hidden="1" x14ac:dyDescent="0.25"/>
    <row r="49088" hidden="1" x14ac:dyDescent="0.25"/>
    <row r="49089" hidden="1" x14ac:dyDescent="0.25"/>
    <row r="49090" hidden="1" x14ac:dyDescent="0.25"/>
    <row r="49091" hidden="1" x14ac:dyDescent="0.25"/>
    <row r="49092" hidden="1" x14ac:dyDescent="0.25"/>
    <row r="49093" hidden="1" x14ac:dyDescent="0.25"/>
    <row r="49094" hidden="1" x14ac:dyDescent="0.25"/>
    <row r="49095" hidden="1" x14ac:dyDescent="0.25"/>
    <row r="49096" hidden="1" x14ac:dyDescent="0.25"/>
    <row r="49097" hidden="1" x14ac:dyDescent="0.25"/>
    <row r="49098" hidden="1" x14ac:dyDescent="0.25"/>
    <row r="49099" hidden="1" x14ac:dyDescent="0.25"/>
    <row r="49100" hidden="1" x14ac:dyDescent="0.25"/>
    <row r="49101" hidden="1" x14ac:dyDescent="0.25"/>
    <row r="49102" hidden="1" x14ac:dyDescent="0.25"/>
    <row r="49103" hidden="1" x14ac:dyDescent="0.25"/>
    <row r="49104" hidden="1" x14ac:dyDescent="0.25"/>
    <row r="49105" hidden="1" x14ac:dyDescent="0.25"/>
    <row r="49106" hidden="1" x14ac:dyDescent="0.25"/>
    <row r="49107" hidden="1" x14ac:dyDescent="0.25"/>
    <row r="49108" hidden="1" x14ac:dyDescent="0.25"/>
    <row r="49109" hidden="1" x14ac:dyDescent="0.25"/>
    <row r="49110" hidden="1" x14ac:dyDescent="0.25"/>
    <row r="49111" hidden="1" x14ac:dyDescent="0.25"/>
    <row r="49112" hidden="1" x14ac:dyDescent="0.25"/>
    <row r="49113" hidden="1" x14ac:dyDescent="0.25"/>
    <row r="49114" hidden="1" x14ac:dyDescent="0.25"/>
    <row r="49115" hidden="1" x14ac:dyDescent="0.25"/>
    <row r="49116" hidden="1" x14ac:dyDescent="0.25"/>
    <row r="49117" hidden="1" x14ac:dyDescent="0.25"/>
    <row r="49118" hidden="1" x14ac:dyDescent="0.25"/>
    <row r="49119" hidden="1" x14ac:dyDescent="0.25"/>
    <row r="49120" hidden="1" x14ac:dyDescent="0.25"/>
    <row r="49121" hidden="1" x14ac:dyDescent="0.25"/>
    <row r="49122" hidden="1" x14ac:dyDescent="0.25"/>
    <row r="49123" hidden="1" x14ac:dyDescent="0.25"/>
    <row r="49124" hidden="1" x14ac:dyDescent="0.25"/>
    <row r="49125" hidden="1" x14ac:dyDescent="0.25"/>
    <row r="49126" hidden="1" x14ac:dyDescent="0.25"/>
    <row r="49127" hidden="1" x14ac:dyDescent="0.25"/>
    <row r="49128" hidden="1" x14ac:dyDescent="0.25"/>
    <row r="49129" hidden="1" x14ac:dyDescent="0.25"/>
    <row r="49130" hidden="1" x14ac:dyDescent="0.25"/>
    <row r="49131" hidden="1" x14ac:dyDescent="0.25"/>
    <row r="49132" hidden="1" x14ac:dyDescent="0.25"/>
    <row r="49133" hidden="1" x14ac:dyDescent="0.25"/>
    <row r="49134" hidden="1" x14ac:dyDescent="0.25"/>
    <row r="49135" hidden="1" x14ac:dyDescent="0.25"/>
    <row r="49136" hidden="1" x14ac:dyDescent="0.25"/>
    <row r="49137" hidden="1" x14ac:dyDescent="0.25"/>
    <row r="49138" hidden="1" x14ac:dyDescent="0.25"/>
    <row r="49139" hidden="1" x14ac:dyDescent="0.25"/>
    <row r="49140" hidden="1" x14ac:dyDescent="0.25"/>
    <row r="49141" hidden="1" x14ac:dyDescent="0.25"/>
    <row r="49142" hidden="1" x14ac:dyDescent="0.25"/>
    <row r="49143" hidden="1" x14ac:dyDescent="0.25"/>
    <row r="49144" hidden="1" x14ac:dyDescent="0.25"/>
    <row r="49145" hidden="1" x14ac:dyDescent="0.25"/>
    <row r="49146" hidden="1" x14ac:dyDescent="0.25"/>
    <row r="49147" hidden="1" x14ac:dyDescent="0.25"/>
    <row r="49148" hidden="1" x14ac:dyDescent="0.25"/>
    <row r="49149" hidden="1" x14ac:dyDescent="0.25"/>
    <row r="49150" hidden="1" x14ac:dyDescent="0.25"/>
    <row r="49151" hidden="1" x14ac:dyDescent="0.25"/>
    <row r="49152" hidden="1" x14ac:dyDescent="0.25"/>
    <row r="49153" hidden="1" x14ac:dyDescent="0.25"/>
    <row r="49154" hidden="1" x14ac:dyDescent="0.25"/>
    <row r="49155" hidden="1" x14ac:dyDescent="0.25"/>
    <row r="49156" hidden="1" x14ac:dyDescent="0.25"/>
    <row r="49157" hidden="1" x14ac:dyDescent="0.25"/>
    <row r="49158" hidden="1" x14ac:dyDescent="0.25"/>
    <row r="49159" hidden="1" x14ac:dyDescent="0.25"/>
    <row r="49160" hidden="1" x14ac:dyDescent="0.25"/>
    <row r="49161" hidden="1" x14ac:dyDescent="0.25"/>
    <row r="49162" hidden="1" x14ac:dyDescent="0.25"/>
    <row r="49163" hidden="1" x14ac:dyDescent="0.25"/>
    <row r="49164" hidden="1" x14ac:dyDescent="0.25"/>
    <row r="49165" hidden="1" x14ac:dyDescent="0.25"/>
    <row r="49166" hidden="1" x14ac:dyDescent="0.25"/>
    <row r="49167" hidden="1" x14ac:dyDescent="0.25"/>
    <row r="49168" hidden="1" x14ac:dyDescent="0.25"/>
    <row r="49169" hidden="1" x14ac:dyDescent="0.25"/>
    <row r="49170" hidden="1" x14ac:dyDescent="0.25"/>
    <row r="49171" hidden="1" x14ac:dyDescent="0.25"/>
    <row r="49172" hidden="1" x14ac:dyDescent="0.25"/>
    <row r="49173" hidden="1" x14ac:dyDescent="0.25"/>
    <row r="49174" hidden="1" x14ac:dyDescent="0.25"/>
    <row r="49175" hidden="1" x14ac:dyDescent="0.25"/>
    <row r="49176" hidden="1" x14ac:dyDescent="0.25"/>
    <row r="49177" hidden="1" x14ac:dyDescent="0.25"/>
    <row r="49178" hidden="1" x14ac:dyDescent="0.25"/>
    <row r="49179" hidden="1" x14ac:dyDescent="0.25"/>
    <row r="49180" hidden="1" x14ac:dyDescent="0.25"/>
    <row r="49181" hidden="1" x14ac:dyDescent="0.25"/>
    <row r="49182" hidden="1" x14ac:dyDescent="0.25"/>
    <row r="49183" hidden="1" x14ac:dyDescent="0.25"/>
    <row r="49184" hidden="1" x14ac:dyDescent="0.25"/>
    <row r="49185" hidden="1" x14ac:dyDescent="0.25"/>
    <row r="49186" hidden="1" x14ac:dyDescent="0.25"/>
    <row r="49187" hidden="1" x14ac:dyDescent="0.25"/>
    <row r="49188" hidden="1" x14ac:dyDescent="0.25"/>
    <row r="49189" hidden="1" x14ac:dyDescent="0.25"/>
    <row r="49190" hidden="1" x14ac:dyDescent="0.25"/>
    <row r="49191" hidden="1" x14ac:dyDescent="0.25"/>
    <row r="49192" hidden="1" x14ac:dyDescent="0.25"/>
    <row r="49193" hidden="1" x14ac:dyDescent="0.25"/>
    <row r="49194" hidden="1" x14ac:dyDescent="0.25"/>
    <row r="49195" hidden="1" x14ac:dyDescent="0.25"/>
    <row r="49196" hidden="1" x14ac:dyDescent="0.25"/>
    <row r="49197" hidden="1" x14ac:dyDescent="0.25"/>
    <row r="49198" hidden="1" x14ac:dyDescent="0.25"/>
    <row r="49199" hidden="1" x14ac:dyDescent="0.25"/>
    <row r="49200" hidden="1" x14ac:dyDescent="0.25"/>
    <row r="49201" hidden="1" x14ac:dyDescent="0.25"/>
    <row r="49202" hidden="1" x14ac:dyDescent="0.25"/>
    <row r="49203" hidden="1" x14ac:dyDescent="0.25"/>
    <row r="49204" hidden="1" x14ac:dyDescent="0.25"/>
    <row r="49205" hidden="1" x14ac:dyDescent="0.25"/>
    <row r="49206" hidden="1" x14ac:dyDescent="0.25"/>
    <row r="49207" hidden="1" x14ac:dyDescent="0.25"/>
    <row r="49208" hidden="1" x14ac:dyDescent="0.25"/>
    <row r="49209" hidden="1" x14ac:dyDescent="0.25"/>
    <row r="49210" hidden="1" x14ac:dyDescent="0.25"/>
    <row r="49211" hidden="1" x14ac:dyDescent="0.25"/>
    <row r="49212" hidden="1" x14ac:dyDescent="0.25"/>
    <row r="49213" hidden="1" x14ac:dyDescent="0.25"/>
    <row r="49214" hidden="1" x14ac:dyDescent="0.25"/>
    <row r="49215" hidden="1" x14ac:dyDescent="0.25"/>
    <row r="49216" hidden="1" x14ac:dyDescent="0.25"/>
    <row r="49217" hidden="1" x14ac:dyDescent="0.25"/>
    <row r="49218" hidden="1" x14ac:dyDescent="0.25"/>
    <row r="49219" hidden="1" x14ac:dyDescent="0.25"/>
    <row r="49220" hidden="1" x14ac:dyDescent="0.25"/>
    <row r="49221" hidden="1" x14ac:dyDescent="0.25"/>
    <row r="49222" hidden="1" x14ac:dyDescent="0.25"/>
    <row r="49223" hidden="1" x14ac:dyDescent="0.25"/>
    <row r="49224" hidden="1" x14ac:dyDescent="0.25"/>
    <row r="49225" hidden="1" x14ac:dyDescent="0.25"/>
    <row r="49226" hidden="1" x14ac:dyDescent="0.25"/>
    <row r="49227" hidden="1" x14ac:dyDescent="0.25"/>
    <row r="49228" hidden="1" x14ac:dyDescent="0.25"/>
    <row r="49229" hidden="1" x14ac:dyDescent="0.25"/>
    <row r="49230" hidden="1" x14ac:dyDescent="0.25"/>
    <row r="49231" hidden="1" x14ac:dyDescent="0.25"/>
    <row r="49232" hidden="1" x14ac:dyDescent="0.25"/>
    <row r="49233" hidden="1" x14ac:dyDescent="0.25"/>
    <row r="49234" hidden="1" x14ac:dyDescent="0.25"/>
    <row r="49235" hidden="1" x14ac:dyDescent="0.25"/>
    <row r="49236" hidden="1" x14ac:dyDescent="0.25"/>
    <row r="49237" hidden="1" x14ac:dyDescent="0.25"/>
    <row r="49238" hidden="1" x14ac:dyDescent="0.25"/>
    <row r="49239" hidden="1" x14ac:dyDescent="0.25"/>
    <row r="49240" hidden="1" x14ac:dyDescent="0.25"/>
    <row r="49241" hidden="1" x14ac:dyDescent="0.25"/>
    <row r="49242" hidden="1" x14ac:dyDescent="0.25"/>
    <row r="49243" hidden="1" x14ac:dyDescent="0.25"/>
    <row r="49244" hidden="1" x14ac:dyDescent="0.25"/>
    <row r="49245" hidden="1" x14ac:dyDescent="0.25"/>
    <row r="49246" hidden="1" x14ac:dyDescent="0.25"/>
    <row r="49247" hidden="1" x14ac:dyDescent="0.25"/>
    <row r="49248" hidden="1" x14ac:dyDescent="0.25"/>
    <row r="49249" hidden="1" x14ac:dyDescent="0.25"/>
    <row r="49250" hidden="1" x14ac:dyDescent="0.25"/>
    <row r="49251" hidden="1" x14ac:dyDescent="0.25"/>
    <row r="49252" hidden="1" x14ac:dyDescent="0.25"/>
    <row r="49253" hidden="1" x14ac:dyDescent="0.25"/>
    <row r="49254" hidden="1" x14ac:dyDescent="0.25"/>
    <row r="49255" hidden="1" x14ac:dyDescent="0.25"/>
    <row r="49256" hidden="1" x14ac:dyDescent="0.25"/>
    <row r="49257" hidden="1" x14ac:dyDescent="0.25"/>
    <row r="49258" hidden="1" x14ac:dyDescent="0.25"/>
    <row r="49259" hidden="1" x14ac:dyDescent="0.25"/>
    <row r="49260" hidden="1" x14ac:dyDescent="0.25"/>
    <row r="49261" hidden="1" x14ac:dyDescent="0.25"/>
    <row r="49262" hidden="1" x14ac:dyDescent="0.25"/>
    <row r="49263" hidden="1" x14ac:dyDescent="0.25"/>
    <row r="49264" hidden="1" x14ac:dyDescent="0.25"/>
    <row r="49265" hidden="1" x14ac:dyDescent="0.25"/>
    <row r="49266" hidden="1" x14ac:dyDescent="0.25"/>
    <row r="49267" hidden="1" x14ac:dyDescent="0.25"/>
    <row r="49268" hidden="1" x14ac:dyDescent="0.25"/>
    <row r="49269" hidden="1" x14ac:dyDescent="0.25"/>
    <row r="49270" hidden="1" x14ac:dyDescent="0.25"/>
    <row r="49271" hidden="1" x14ac:dyDescent="0.25"/>
    <row r="49272" hidden="1" x14ac:dyDescent="0.25"/>
    <row r="49273" hidden="1" x14ac:dyDescent="0.25"/>
    <row r="49274" hidden="1" x14ac:dyDescent="0.25"/>
    <row r="49275" hidden="1" x14ac:dyDescent="0.25"/>
    <row r="49276" hidden="1" x14ac:dyDescent="0.25"/>
    <row r="49277" hidden="1" x14ac:dyDescent="0.25"/>
    <row r="49278" hidden="1" x14ac:dyDescent="0.25"/>
    <row r="49279" hidden="1" x14ac:dyDescent="0.25"/>
    <row r="49280" hidden="1" x14ac:dyDescent="0.25"/>
    <row r="49281" hidden="1" x14ac:dyDescent="0.25"/>
    <row r="49282" hidden="1" x14ac:dyDescent="0.25"/>
    <row r="49283" hidden="1" x14ac:dyDescent="0.25"/>
    <row r="49284" hidden="1" x14ac:dyDescent="0.25"/>
    <row r="49285" hidden="1" x14ac:dyDescent="0.25"/>
    <row r="49286" hidden="1" x14ac:dyDescent="0.25"/>
    <row r="49287" hidden="1" x14ac:dyDescent="0.25"/>
    <row r="49288" hidden="1" x14ac:dyDescent="0.25"/>
    <row r="49289" hidden="1" x14ac:dyDescent="0.25"/>
    <row r="49290" hidden="1" x14ac:dyDescent="0.25"/>
    <row r="49291" hidden="1" x14ac:dyDescent="0.25"/>
    <row r="49292" hidden="1" x14ac:dyDescent="0.25"/>
    <row r="49293" hidden="1" x14ac:dyDescent="0.25"/>
    <row r="49294" hidden="1" x14ac:dyDescent="0.25"/>
    <row r="49295" hidden="1" x14ac:dyDescent="0.25"/>
    <row r="49296" hidden="1" x14ac:dyDescent="0.25"/>
    <row r="49297" hidden="1" x14ac:dyDescent="0.25"/>
    <row r="49298" hidden="1" x14ac:dyDescent="0.25"/>
    <row r="49299" hidden="1" x14ac:dyDescent="0.25"/>
    <row r="49300" hidden="1" x14ac:dyDescent="0.25"/>
    <row r="49301" hidden="1" x14ac:dyDescent="0.25"/>
    <row r="49302" hidden="1" x14ac:dyDescent="0.25"/>
    <row r="49303" hidden="1" x14ac:dyDescent="0.25"/>
    <row r="49304" hidden="1" x14ac:dyDescent="0.25"/>
    <row r="49305" hidden="1" x14ac:dyDescent="0.25"/>
    <row r="49306" hidden="1" x14ac:dyDescent="0.25"/>
    <row r="49307" hidden="1" x14ac:dyDescent="0.25"/>
    <row r="49308" hidden="1" x14ac:dyDescent="0.25"/>
    <row r="49309" hidden="1" x14ac:dyDescent="0.25"/>
    <row r="49310" hidden="1" x14ac:dyDescent="0.25"/>
    <row r="49311" hidden="1" x14ac:dyDescent="0.25"/>
    <row r="49312" hidden="1" x14ac:dyDescent="0.25"/>
    <row r="49313" hidden="1" x14ac:dyDescent="0.25"/>
    <row r="49314" hidden="1" x14ac:dyDescent="0.25"/>
    <row r="49315" hidden="1" x14ac:dyDescent="0.25"/>
    <row r="49316" hidden="1" x14ac:dyDescent="0.25"/>
    <row r="49317" hidden="1" x14ac:dyDescent="0.25"/>
    <row r="49318" hidden="1" x14ac:dyDescent="0.25"/>
    <row r="49319" hidden="1" x14ac:dyDescent="0.25"/>
    <row r="49320" hidden="1" x14ac:dyDescent="0.25"/>
    <row r="49321" hidden="1" x14ac:dyDescent="0.25"/>
    <row r="49322" hidden="1" x14ac:dyDescent="0.25"/>
    <row r="49323" hidden="1" x14ac:dyDescent="0.25"/>
    <row r="49324" hidden="1" x14ac:dyDescent="0.25"/>
    <row r="49325" hidden="1" x14ac:dyDescent="0.25"/>
    <row r="49326" hidden="1" x14ac:dyDescent="0.25"/>
    <row r="49327" hidden="1" x14ac:dyDescent="0.25"/>
    <row r="49328" hidden="1" x14ac:dyDescent="0.25"/>
    <row r="49329" hidden="1" x14ac:dyDescent="0.25"/>
    <row r="49330" hidden="1" x14ac:dyDescent="0.25"/>
    <row r="49331" hidden="1" x14ac:dyDescent="0.25"/>
    <row r="49332" hidden="1" x14ac:dyDescent="0.25"/>
    <row r="49333" hidden="1" x14ac:dyDescent="0.25"/>
    <row r="49334" hidden="1" x14ac:dyDescent="0.25"/>
    <row r="49335" hidden="1" x14ac:dyDescent="0.25"/>
    <row r="49336" hidden="1" x14ac:dyDescent="0.25"/>
    <row r="49337" hidden="1" x14ac:dyDescent="0.25"/>
    <row r="49338" hidden="1" x14ac:dyDescent="0.25"/>
    <row r="49339" hidden="1" x14ac:dyDescent="0.25"/>
    <row r="49340" hidden="1" x14ac:dyDescent="0.25"/>
    <row r="49341" hidden="1" x14ac:dyDescent="0.25"/>
    <row r="49342" hidden="1" x14ac:dyDescent="0.25"/>
    <row r="49343" hidden="1" x14ac:dyDescent="0.25"/>
    <row r="49344" hidden="1" x14ac:dyDescent="0.25"/>
    <row r="49345" hidden="1" x14ac:dyDescent="0.25"/>
    <row r="49346" hidden="1" x14ac:dyDescent="0.25"/>
    <row r="49347" hidden="1" x14ac:dyDescent="0.25"/>
    <row r="49348" hidden="1" x14ac:dyDescent="0.25"/>
    <row r="49349" hidden="1" x14ac:dyDescent="0.25"/>
    <row r="49350" hidden="1" x14ac:dyDescent="0.25"/>
    <row r="49351" hidden="1" x14ac:dyDescent="0.25"/>
    <row r="49352" hidden="1" x14ac:dyDescent="0.25"/>
    <row r="49353" hidden="1" x14ac:dyDescent="0.25"/>
    <row r="49354" hidden="1" x14ac:dyDescent="0.25"/>
    <row r="49355" hidden="1" x14ac:dyDescent="0.25"/>
    <row r="49356" hidden="1" x14ac:dyDescent="0.25"/>
    <row r="49357" hidden="1" x14ac:dyDescent="0.25"/>
    <row r="49358" hidden="1" x14ac:dyDescent="0.25"/>
    <row r="49359" hidden="1" x14ac:dyDescent="0.25"/>
    <row r="49360" hidden="1" x14ac:dyDescent="0.25"/>
    <row r="49361" hidden="1" x14ac:dyDescent="0.25"/>
    <row r="49362" hidden="1" x14ac:dyDescent="0.25"/>
    <row r="49363" hidden="1" x14ac:dyDescent="0.25"/>
    <row r="49364" hidden="1" x14ac:dyDescent="0.25"/>
    <row r="49365" hidden="1" x14ac:dyDescent="0.25"/>
    <row r="49366" ht="30" hidden="1" customHeight="1" x14ac:dyDescent="0.25"/>
    <row r="49367" hidden="1" x14ac:dyDescent="0.25"/>
    <row r="49368" hidden="1" x14ac:dyDescent="0.25"/>
    <row r="49369" hidden="1" x14ac:dyDescent="0.25"/>
    <row r="49370" hidden="1" x14ac:dyDescent="0.25"/>
    <row r="49371" hidden="1" x14ac:dyDescent="0.25"/>
    <row r="49372" hidden="1" x14ac:dyDescent="0.25"/>
    <row r="49373" hidden="1" x14ac:dyDescent="0.25"/>
    <row r="49374" hidden="1" x14ac:dyDescent="0.25"/>
    <row r="49375" hidden="1" x14ac:dyDescent="0.25"/>
    <row r="49376" hidden="1" x14ac:dyDescent="0.25"/>
    <row r="49377" hidden="1" x14ac:dyDescent="0.25"/>
    <row r="49378" hidden="1" x14ac:dyDescent="0.25"/>
    <row r="49379" hidden="1" x14ac:dyDescent="0.25"/>
    <row r="49380" hidden="1" x14ac:dyDescent="0.25"/>
    <row r="49381" hidden="1" x14ac:dyDescent="0.25"/>
    <row r="49382" hidden="1" x14ac:dyDescent="0.25"/>
    <row r="49383" hidden="1" x14ac:dyDescent="0.25"/>
    <row r="49384" hidden="1" x14ac:dyDescent="0.25"/>
    <row r="49385" hidden="1" x14ac:dyDescent="0.25"/>
    <row r="49386" hidden="1" x14ac:dyDescent="0.25"/>
    <row r="49387" hidden="1" x14ac:dyDescent="0.25"/>
    <row r="49388" hidden="1" x14ac:dyDescent="0.25"/>
    <row r="49389" hidden="1" x14ac:dyDescent="0.25"/>
    <row r="49390" hidden="1" x14ac:dyDescent="0.25"/>
    <row r="49391" hidden="1" x14ac:dyDescent="0.25"/>
    <row r="49392" hidden="1" x14ac:dyDescent="0.25"/>
    <row r="49393" hidden="1" x14ac:dyDescent="0.25"/>
    <row r="49394" hidden="1" x14ac:dyDescent="0.25"/>
    <row r="49395" hidden="1" x14ac:dyDescent="0.25"/>
    <row r="49396" hidden="1" x14ac:dyDescent="0.25"/>
    <row r="49397" hidden="1" x14ac:dyDescent="0.25"/>
    <row r="49398" hidden="1" x14ac:dyDescent="0.25"/>
    <row r="49399" hidden="1" x14ac:dyDescent="0.25"/>
    <row r="49400" hidden="1" x14ac:dyDescent="0.25"/>
    <row r="49401" hidden="1" x14ac:dyDescent="0.25"/>
    <row r="49402" hidden="1" x14ac:dyDescent="0.25"/>
    <row r="49403" hidden="1" x14ac:dyDescent="0.25"/>
    <row r="49404" hidden="1" x14ac:dyDescent="0.25"/>
    <row r="49405" hidden="1" x14ac:dyDescent="0.25"/>
    <row r="49406" hidden="1" x14ac:dyDescent="0.25"/>
    <row r="49407" hidden="1" x14ac:dyDescent="0.25"/>
    <row r="49408" hidden="1" x14ac:dyDescent="0.25"/>
    <row r="49409" hidden="1" x14ac:dyDescent="0.25"/>
    <row r="49410" hidden="1" x14ac:dyDescent="0.25"/>
    <row r="49411" hidden="1" x14ac:dyDescent="0.25"/>
    <row r="49412" hidden="1" x14ac:dyDescent="0.25"/>
    <row r="49413" hidden="1" x14ac:dyDescent="0.25"/>
    <row r="49414" hidden="1" x14ac:dyDescent="0.25"/>
    <row r="49415" hidden="1" x14ac:dyDescent="0.25"/>
    <row r="49416" hidden="1" x14ac:dyDescent="0.25"/>
    <row r="49417" hidden="1" x14ac:dyDescent="0.25"/>
    <row r="49418" hidden="1" x14ac:dyDescent="0.25"/>
    <row r="49419" hidden="1" x14ac:dyDescent="0.25"/>
    <row r="49420" hidden="1" x14ac:dyDescent="0.25"/>
    <row r="49421" hidden="1" x14ac:dyDescent="0.25"/>
    <row r="49422" hidden="1" x14ac:dyDescent="0.25"/>
    <row r="49423" hidden="1" x14ac:dyDescent="0.25"/>
    <row r="49424" hidden="1" x14ac:dyDescent="0.25"/>
    <row r="49425" hidden="1" x14ac:dyDescent="0.25"/>
    <row r="49426" hidden="1" x14ac:dyDescent="0.25"/>
    <row r="49427" hidden="1" x14ac:dyDescent="0.25"/>
    <row r="49428" hidden="1" x14ac:dyDescent="0.25"/>
    <row r="49429" hidden="1" x14ac:dyDescent="0.25"/>
    <row r="49430" hidden="1" x14ac:dyDescent="0.25"/>
    <row r="49431" hidden="1" x14ac:dyDescent="0.25"/>
    <row r="49432" hidden="1" x14ac:dyDescent="0.25"/>
    <row r="49433" hidden="1" x14ac:dyDescent="0.25"/>
    <row r="49434" hidden="1" x14ac:dyDescent="0.25"/>
    <row r="49435" hidden="1" x14ac:dyDescent="0.25"/>
    <row r="49436" hidden="1" x14ac:dyDescent="0.25"/>
    <row r="49437" hidden="1" x14ac:dyDescent="0.25"/>
    <row r="49438" hidden="1" x14ac:dyDescent="0.25"/>
    <row r="49439" hidden="1" x14ac:dyDescent="0.25"/>
    <row r="49440" hidden="1" x14ac:dyDescent="0.25"/>
    <row r="49441" hidden="1" x14ac:dyDescent="0.25"/>
    <row r="49442" hidden="1" x14ac:dyDescent="0.25"/>
    <row r="49443" hidden="1" x14ac:dyDescent="0.25"/>
    <row r="49444" hidden="1" x14ac:dyDescent="0.25"/>
    <row r="49445" hidden="1" x14ac:dyDescent="0.25"/>
    <row r="49446" hidden="1" x14ac:dyDescent="0.25"/>
    <row r="49447" hidden="1" x14ac:dyDescent="0.25"/>
    <row r="49448" hidden="1" x14ac:dyDescent="0.25"/>
    <row r="49449" hidden="1" x14ac:dyDescent="0.25"/>
    <row r="49450" hidden="1" x14ac:dyDescent="0.25"/>
    <row r="49451" hidden="1" x14ac:dyDescent="0.25"/>
    <row r="49452" hidden="1" x14ac:dyDescent="0.25"/>
    <row r="49453" hidden="1" x14ac:dyDescent="0.25"/>
    <row r="49454" hidden="1" x14ac:dyDescent="0.25"/>
    <row r="49455" hidden="1" x14ac:dyDescent="0.25"/>
    <row r="49456" hidden="1" x14ac:dyDescent="0.25"/>
    <row r="49457" hidden="1" x14ac:dyDescent="0.25"/>
    <row r="49458" hidden="1" x14ac:dyDescent="0.25"/>
    <row r="49459" hidden="1" x14ac:dyDescent="0.25"/>
    <row r="49460" hidden="1" x14ac:dyDescent="0.25"/>
    <row r="49461" hidden="1" x14ac:dyDescent="0.25"/>
    <row r="49462" hidden="1" x14ac:dyDescent="0.25"/>
    <row r="49463" hidden="1" x14ac:dyDescent="0.25"/>
    <row r="49464" hidden="1" x14ac:dyDescent="0.25"/>
    <row r="49465" hidden="1" x14ac:dyDescent="0.25"/>
    <row r="49466" hidden="1" x14ac:dyDescent="0.25"/>
    <row r="49467" hidden="1" x14ac:dyDescent="0.25"/>
    <row r="49468" hidden="1" x14ac:dyDescent="0.25"/>
    <row r="49469" hidden="1" x14ac:dyDescent="0.25"/>
    <row r="49470" hidden="1" x14ac:dyDescent="0.25"/>
    <row r="49471" hidden="1" x14ac:dyDescent="0.25"/>
    <row r="49472" hidden="1" x14ac:dyDescent="0.25"/>
    <row r="49473" hidden="1" x14ac:dyDescent="0.25"/>
    <row r="49474" hidden="1" x14ac:dyDescent="0.25"/>
    <row r="49475" hidden="1" x14ac:dyDescent="0.25"/>
    <row r="49476" hidden="1" x14ac:dyDescent="0.25"/>
    <row r="49477" hidden="1" x14ac:dyDescent="0.25"/>
    <row r="49478" hidden="1" x14ac:dyDescent="0.25"/>
    <row r="49479" hidden="1" x14ac:dyDescent="0.25"/>
    <row r="49480" hidden="1" x14ac:dyDescent="0.25"/>
    <row r="49481" hidden="1" x14ac:dyDescent="0.25"/>
    <row r="49482" hidden="1" x14ac:dyDescent="0.25"/>
    <row r="49483" hidden="1" x14ac:dyDescent="0.25"/>
    <row r="49484" hidden="1" x14ac:dyDescent="0.25"/>
    <row r="49485" hidden="1" x14ac:dyDescent="0.25"/>
    <row r="49486" hidden="1" x14ac:dyDescent="0.25"/>
    <row r="49487" hidden="1" x14ac:dyDescent="0.25"/>
    <row r="49488" hidden="1" x14ac:dyDescent="0.25"/>
    <row r="49489" hidden="1" x14ac:dyDescent="0.25"/>
    <row r="49490" hidden="1" x14ac:dyDescent="0.25"/>
    <row r="49491" hidden="1" x14ac:dyDescent="0.25"/>
    <row r="49492" hidden="1" x14ac:dyDescent="0.25"/>
    <row r="49493" hidden="1" x14ac:dyDescent="0.25"/>
    <row r="49494" hidden="1" x14ac:dyDescent="0.25"/>
    <row r="49495" hidden="1" x14ac:dyDescent="0.25"/>
    <row r="49496" hidden="1" x14ac:dyDescent="0.25"/>
    <row r="49497" hidden="1" x14ac:dyDescent="0.25"/>
    <row r="49498" hidden="1" x14ac:dyDescent="0.25"/>
    <row r="49499" hidden="1" x14ac:dyDescent="0.25"/>
    <row r="49500" hidden="1" x14ac:dyDescent="0.25"/>
    <row r="49501" hidden="1" x14ac:dyDescent="0.25"/>
    <row r="49502" hidden="1" x14ac:dyDescent="0.25"/>
    <row r="49503" hidden="1" x14ac:dyDescent="0.25"/>
    <row r="49504" hidden="1" x14ac:dyDescent="0.25"/>
    <row r="49505" hidden="1" x14ac:dyDescent="0.25"/>
    <row r="49506" hidden="1" x14ac:dyDescent="0.25"/>
    <row r="49507" hidden="1" x14ac:dyDescent="0.25"/>
    <row r="49508" hidden="1" x14ac:dyDescent="0.25"/>
    <row r="49509" hidden="1" x14ac:dyDescent="0.25"/>
    <row r="49510" hidden="1" x14ac:dyDescent="0.25"/>
    <row r="49511" hidden="1" x14ac:dyDescent="0.25"/>
    <row r="49512" hidden="1" x14ac:dyDescent="0.25"/>
    <row r="49513" hidden="1" x14ac:dyDescent="0.25"/>
    <row r="49514" hidden="1" x14ac:dyDescent="0.25"/>
    <row r="49515" hidden="1" x14ac:dyDescent="0.25"/>
    <row r="49516" hidden="1" x14ac:dyDescent="0.25"/>
    <row r="49517" hidden="1" x14ac:dyDescent="0.25"/>
    <row r="49518" hidden="1" x14ac:dyDescent="0.25"/>
    <row r="49519" hidden="1" x14ac:dyDescent="0.25"/>
    <row r="49520" hidden="1" x14ac:dyDescent="0.25"/>
    <row r="49521" hidden="1" x14ac:dyDescent="0.25"/>
    <row r="49522" hidden="1" x14ac:dyDescent="0.25"/>
    <row r="49523" hidden="1" x14ac:dyDescent="0.25"/>
    <row r="49524" hidden="1" x14ac:dyDescent="0.25"/>
    <row r="49525" hidden="1" x14ac:dyDescent="0.25"/>
    <row r="49526" hidden="1" x14ac:dyDescent="0.25"/>
    <row r="49527" hidden="1" x14ac:dyDescent="0.25"/>
    <row r="49528" hidden="1" x14ac:dyDescent="0.25"/>
    <row r="49529" hidden="1" x14ac:dyDescent="0.25"/>
    <row r="49530" hidden="1" x14ac:dyDescent="0.25"/>
    <row r="49531" hidden="1" x14ac:dyDescent="0.25"/>
    <row r="49532" hidden="1" x14ac:dyDescent="0.25"/>
    <row r="49533" hidden="1" x14ac:dyDescent="0.25"/>
    <row r="49534" hidden="1" x14ac:dyDescent="0.25"/>
    <row r="49535" hidden="1" x14ac:dyDescent="0.25"/>
    <row r="49536" hidden="1" x14ac:dyDescent="0.25"/>
    <row r="49537" hidden="1" x14ac:dyDescent="0.25"/>
    <row r="49538" hidden="1" x14ac:dyDescent="0.25"/>
    <row r="49539" hidden="1" x14ac:dyDescent="0.25"/>
    <row r="49540" hidden="1" x14ac:dyDescent="0.25"/>
    <row r="49541" hidden="1" x14ac:dyDescent="0.25"/>
    <row r="49542" hidden="1" x14ac:dyDescent="0.25"/>
    <row r="49543" hidden="1" x14ac:dyDescent="0.25"/>
    <row r="49544" hidden="1" x14ac:dyDescent="0.25"/>
    <row r="49545" hidden="1" x14ac:dyDescent="0.25"/>
    <row r="49546" hidden="1" x14ac:dyDescent="0.25"/>
    <row r="49547" hidden="1" x14ac:dyDescent="0.25"/>
    <row r="49548" hidden="1" x14ac:dyDescent="0.25"/>
    <row r="49549" hidden="1" x14ac:dyDescent="0.25"/>
    <row r="49550" hidden="1" x14ac:dyDescent="0.25"/>
    <row r="49551" hidden="1" x14ac:dyDescent="0.25"/>
    <row r="49552" hidden="1" x14ac:dyDescent="0.25"/>
    <row r="49553" hidden="1" x14ac:dyDescent="0.25"/>
    <row r="49554" hidden="1" x14ac:dyDescent="0.25"/>
    <row r="49555" hidden="1" x14ac:dyDescent="0.25"/>
    <row r="49556" hidden="1" x14ac:dyDescent="0.25"/>
    <row r="49557" hidden="1" x14ac:dyDescent="0.25"/>
    <row r="49558" hidden="1" x14ac:dyDescent="0.25"/>
    <row r="49559" hidden="1" x14ac:dyDescent="0.25"/>
    <row r="49560" hidden="1" x14ac:dyDescent="0.25"/>
    <row r="49561" hidden="1" x14ac:dyDescent="0.25"/>
    <row r="49562" hidden="1" x14ac:dyDescent="0.25"/>
    <row r="49563" hidden="1" x14ac:dyDescent="0.25"/>
    <row r="49564" hidden="1" x14ac:dyDescent="0.25"/>
    <row r="49565" hidden="1" x14ac:dyDescent="0.25"/>
    <row r="49566" hidden="1" x14ac:dyDescent="0.25"/>
    <row r="49567" hidden="1" x14ac:dyDescent="0.25"/>
    <row r="49568" hidden="1" x14ac:dyDescent="0.25"/>
    <row r="49569" hidden="1" x14ac:dyDescent="0.25"/>
    <row r="49570" hidden="1" x14ac:dyDescent="0.25"/>
    <row r="49571" hidden="1" x14ac:dyDescent="0.25"/>
    <row r="49572" hidden="1" x14ac:dyDescent="0.25"/>
    <row r="49573" hidden="1" x14ac:dyDescent="0.25"/>
    <row r="49574" hidden="1" x14ac:dyDescent="0.25"/>
    <row r="49575" hidden="1" x14ac:dyDescent="0.25"/>
    <row r="49576" hidden="1" x14ac:dyDescent="0.25"/>
    <row r="49577" hidden="1" x14ac:dyDescent="0.25"/>
    <row r="49578" hidden="1" x14ac:dyDescent="0.25"/>
    <row r="49579" hidden="1" x14ac:dyDescent="0.25"/>
    <row r="49580" hidden="1" x14ac:dyDescent="0.25"/>
    <row r="49581" hidden="1" x14ac:dyDescent="0.25"/>
    <row r="49582" hidden="1" x14ac:dyDescent="0.25"/>
    <row r="49583" hidden="1" x14ac:dyDescent="0.25"/>
    <row r="49584" hidden="1" x14ac:dyDescent="0.25"/>
    <row r="49585" hidden="1" x14ac:dyDescent="0.25"/>
    <row r="49586" hidden="1" x14ac:dyDescent="0.25"/>
    <row r="49587" hidden="1" x14ac:dyDescent="0.25"/>
    <row r="49588" hidden="1" x14ac:dyDescent="0.25"/>
    <row r="49589" hidden="1" x14ac:dyDescent="0.25"/>
    <row r="49590" hidden="1" x14ac:dyDescent="0.25"/>
    <row r="49591" hidden="1" x14ac:dyDescent="0.25"/>
    <row r="49592" hidden="1" x14ac:dyDescent="0.25"/>
    <row r="49593" hidden="1" x14ac:dyDescent="0.25"/>
    <row r="49594" hidden="1" x14ac:dyDescent="0.25"/>
    <row r="49595" hidden="1" x14ac:dyDescent="0.25"/>
    <row r="49596" hidden="1" x14ac:dyDescent="0.25"/>
    <row r="49597" hidden="1" x14ac:dyDescent="0.25"/>
    <row r="49598" hidden="1" x14ac:dyDescent="0.25"/>
    <row r="49599" hidden="1" x14ac:dyDescent="0.25"/>
    <row r="49600" hidden="1" x14ac:dyDescent="0.25"/>
    <row r="49601" hidden="1" x14ac:dyDescent="0.25"/>
    <row r="49602" hidden="1" x14ac:dyDescent="0.25"/>
    <row r="49603" hidden="1" x14ac:dyDescent="0.25"/>
    <row r="49604" hidden="1" x14ac:dyDescent="0.25"/>
    <row r="49605" hidden="1" x14ac:dyDescent="0.25"/>
    <row r="49606" hidden="1" x14ac:dyDescent="0.25"/>
    <row r="49607" hidden="1" x14ac:dyDescent="0.25"/>
    <row r="49608" hidden="1" x14ac:dyDescent="0.25"/>
    <row r="49609" hidden="1" x14ac:dyDescent="0.25"/>
    <row r="49610" hidden="1" x14ac:dyDescent="0.25"/>
    <row r="49611" hidden="1" x14ac:dyDescent="0.25"/>
    <row r="49612" hidden="1" x14ac:dyDescent="0.25"/>
    <row r="49613" hidden="1" x14ac:dyDescent="0.25"/>
    <row r="49614" hidden="1" x14ac:dyDescent="0.25"/>
    <row r="49615" hidden="1" x14ac:dyDescent="0.25"/>
    <row r="49616" hidden="1" x14ac:dyDescent="0.25"/>
    <row r="49617" hidden="1" x14ac:dyDescent="0.25"/>
    <row r="49618" hidden="1" x14ac:dyDescent="0.25"/>
    <row r="49619" hidden="1" x14ac:dyDescent="0.25"/>
    <row r="49620" hidden="1" x14ac:dyDescent="0.25"/>
    <row r="49621" hidden="1" x14ac:dyDescent="0.25"/>
    <row r="49622" hidden="1" x14ac:dyDescent="0.25"/>
    <row r="49623" hidden="1" x14ac:dyDescent="0.25"/>
    <row r="49624" hidden="1" x14ac:dyDescent="0.25"/>
    <row r="49625" hidden="1" x14ac:dyDescent="0.25"/>
    <row r="49626" hidden="1" x14ac:dyDescent="0.25"/>
    <row r="49627" hidden="1" x14ac:dyDescent="0.25"/>
    <row r="49628" hidden="1" x14ac:dyDescent="0.25"/>
    <row r="49629" hidden="1" x14ac:dyDescent="0.25"/>
    <row r="49630" hidden="1" x14ac:dyDescent="0.25"/>
    <row r="49631" hidden="1" x14ac:dyDescent="0.25"/>
    <row r="49632" hidden="1" x14ac:dyDescent="0.25"/>
    <row r="49633" hidden="1" x14ac:dyDescent="0.25"/>
    <row r="49634" hidden="1" x14ac:dyDescent="0.25"/>
    <row r="49635" hidden="1" x14ac:dyDescent="0.25"/>
    <row r="49636" hidden="1" x14ac:dyDescent="0.25"/>
    <row r="49637" hidden="1" x14ac:dyDescent="0.25"/>
    <row r="49638" hidden="1" x14ac:dyDescent="0.25"/>
    <row r="49639" hidden="1" x14ac:dyDescent="0.25"/>
    <row r="49640" hidden="1" x14ac:dyDescent="0.25"/>
    <row r="49641" hidden="1" x14ac:dyDescent="0.25"/>
    <row r="49642" hidden="1" x14ac:dyDescent="0.25"/>
    <row r="49643" hidden="1" x14ac:dyDescent="0.25"/>
    <row r="49644" hidden="1" x14ac:dyDescent="0.25"/>
    <row r="49645" hidden="1" x14ac:dyDescent="0.25"/>
    <row r="49646" hidden="1" x14ac:dyDescent="0.25"/>
    <row r="49647" hidden="1" x14ac:dyDescent="0.25"/>
    <row r="49648" hidden="1" x14ac:dyDescent="0.25"/>
    <row r="49649" hidden="1" x14ac:dyDescent="0.25"/>
    <row r="49650" hidden="1" x14ac:dyDescent="0.25"/>
    <row r="49651" hidden="1" x14ac:dyDescent="0.25"/>
    <row r="49652" hidden="1" x14ac:dyDescent="0.25"/>
    <row r="49653" hidden="1" x14ac:dyDescent="0.25"/>
    <row r="49654" hidden="1" x14ac:dyDescent="0.25"/>
    <row r="49655" hidden="1" x14ac:dyDescent="0.25"/>
    <row r="49656" hidden="1" x14ac:dyDescent="0.25"/>
    <row r="49657" hidden="1" x14ac:dyDescent="0.25"/>
    <row r="49658" hidden="1" x14ac:dyDescent="0.25"/>
    <row r="49659" hidden="1" x14ac:dyDescent="0.25"/>
    <row r="49660" hidden="1" x14ac:dyDescent="0.25"/>
    <row r="49661" hidden="1" x14ac:dyDescent="0.25"/>
    <row r="49662" hidden="1" x14ac:dyDescent="0.25"/>
    <row r="49663" hidden="1" x14ac:dyDescent="0.25"/>
    <row r="49664" hidden="1" x14ac:dyDescent="0.25"/>
    <row r="49665" hidden="1" x14ac:dyDescent="0.25"/>
    <row r="49666" hidden="1" x14ac:dyDescent="0.25"/>
    <row r="49667" hidden="1" x14ac:dyDescent="0.25"/>
    <row r="49668" hidden="1" x14ac:dyDescent="0.25"/>
    <row r="49669" hidden="1" x14ac:dyDescent="0.25"/>
    <row r="49670" hidden="1" x14ac:dyDescent="0.25"/>
    <row r="49671" hidden="1" x14ac:dyDescent="0.25"/>
    <row r="49672" hidden="1" x14ac:dyDescent="0.25"/>
    <row r="49673" hidden="1" x14ac:dyDescent="0.25"/>
    <row r="49674" hidden="1" x14ac:dyDescent="0.25"/>
    <row r="49675" hidden="1" x14ac:dyDescent="0.25"/>
    <row r="49676" hidden="1" x14ac:dyDescent="0.25"/>
    <row r="49677" hidden="1" x14ac:dyDescent="0.25"/>
    <row r="49678" hidden="1" x14ac:dyDescent="0.25"/>
    <row r="49679" hidden="1" x14ac:dyDescent="0.25"/>
    <row r="49680" hidden="1" x14ac:dyDescent="0.25"/>
    <row r="49681" hidden="1" x14ac:dyDescent="0.25"/>
    <row r="49682" hidden="1" x14ac:dyDescent="0.25"/>
    <row r="49683" hidden="1" x14ac:dyDescent="0.25"/>
    <row r="49684" hidden="1" x14ac:dyDescent="0.25"/>
    <row r="49685" hidden="1" x14ac:dyDescent="0.25"/>
    <row r="49686" hidden="1" x14ac:dyDescent="0.25"/>
    <row r="49687" hidden="1" x14ac:dyDescent="0.25"/>
    <row r="49688" hidden="1" x14ac:dyDescent="0.25"/>
    <row r="49689" hidden="1" x14ac:dyDescent="0.25"/>
    <row r="49690" hidden="1" x14ac:dyDescent="0.25"/>
    <row r="49691" hidden="1" x14ac:dyDescent="0.25"/>
    <row r="49692" hidden="1" x14ac:dyDescent="0.25"/>
    <row r="49693" hidden="1" x14ac:dyDescent="0.25"/>
    <row r="49694" hidden="1" x14ac:dyDescent="0.25"/>
    <row r="49695" hidden="1" x14ac:dyDescent="0.25"/>
    <row r="49696" hidden="1" x14ac:dyDescent="0.25"/>
    <row r="49697" hidden="1" x14ac:dyDescent="0.25"/>
    <row r="49698" hidden="1" x14ac:dyDescent="0.25"/>
    <row r="49699" hidden="1" x14ac:dyDescent="0.25"/>
    <row r="49700" hidden="1" x14ac:dyDescent="0.25"/>
    <row r="49701" hidden="1" x14ac:dyDescent="0.25"/>
    <row r="49702" hidden="1" x14ac:dyDescent="0.25"/>
    <row r="49703" hidden="1" x14ac:dyDescent="0.25"/>
    <row r="49704" hidden="1" x14ac:dyDescent="0.25"/>
    <row r="49705" hidden="1" x14ac:dyDescent="0.25"/>
    <row r="49706" hidden="1" x14ac:dyDescent="0.25"/>
    <row r="49707" hidden="1" x14ac:dyDescent="0.25"/>
    <row r="49708" hidden="1" x14ac:dyDescent="0.25"/>
    <row r="49709" hidden="1" x14ac:dyDescent="0.25"/>
    <row r="49710" hidden="1" x14ac:dyDescent="0.25"/>
    <row r="49711" hidden="1" x14ac:dyDescent="0.25"/>
    <row r="49712" hidden="1" x14ac:dyDescent="0.25"/>
    <row r="49713" hidden="1" x14ac:dyDescent="0.25"/>
    <row r="49714" hidden="1" x14ac:dyDescent="0.25"/>
    <row r="49715" hidden="1" x14ac:dyDescent="0.25"/>
    <row r="49716" hidden="1" x14ac:dyDescent="0.25"/>
    <row r="49717" hidden="1" x14ac:dyDescent="0.25"/>
    <row r="49718" hidden="1" x14ac:dyDescent="0.25"/>
    <row r="49719" hidden="1" x14ac:dyDescent="0.25"/>
    <row r="49720" hidden="1" x14ac:dyDescent="0.25"/>
    <row r="49721" hidden="1" x14ac:dyDescent="0.25"/>
    <row r="49722" hidden="1" x14ac:dyDescent="0.25"/>
    <row r="49723" hidden="1" x14ac:dyDescent="0.25"/>
    <row r="49724" hidden="1" x14ac:dyDescent="0.25"/>
    <row r="49725" hidden="1" x14ac:dyDescent="0.25"/>
    <row r="49726" hidden="1" x14ac:dyDescent="0.25"/>
    <row r="49727" hidden="1" x14ac:dyDescent="0.25"/>
    <row r="49728" hidden="1" x14ac:dyDescent="0.25"/>
    <row r="49729" hidden="1" x14ac:dyDescent="0.25"/>
    <row r="49730" hidden="1" x14ac:dyDescent="0.25"/>
    <row r="49731" hidden="1" x14ac:dyDescent="0.25"/>
    <row r="49732" hidden="1" x14ac:dyDescent="0.25"/>
    <row r="49733" hidden="1" x14ac:dyDescent="0.25"/>
    <row r="49734" hidden="1" x14ac:dyDescent="0.25"/>
    <row r="49735" hidden="1" x14ac:dyDescent="0.25"/>
    <row r="49736" hidden="1" x14ac:dyDescent="0.25"/>
    <row r="49737" hidden="1" x14ac:dyDescent="0.25"/>
    <row r="49738" hidden="1" x14ac:dyDescent="0.25"/>
    <row r="49739" hidden="1" x14ac:dyDescent="0.25"/>
    <row r="49740" hidden="1" x14ac:dyDescent="0.25"/>
    <row r="49741" hidden="1" x14ac:dyDescent="0.25"/>
    <row r="49742" hidden="1" x14ac:dyDescent="0.25"/>
    <row r="49743" hidden="1" x14ac:dyDescent="0.25"/>
    <row r="49744" hidden="1" x14ac:dyDescent="0.25"/>
    <row r="49745" hidden="1" x14ac:dyDescent="0.25"/>
    <row r="49746" hidden="1" x14ac:dyDescent="0.25"/>
    <row r="49747" hidden="1" x14ac:dyDescent="0.25"/>
    <row r="49748" hidden="1" x14ac:dyDescent="0.25"/>
    <row r="49749" hidden="1" x14ac:dyDescent="0.25"/>
    <row r="49750" hidden="1" x14ac:dyDescent="0.25"/>
    <row r="49751" hidden="1" x14ac:dyDescent="0.25"/>
    <row r="49752" hidden="1" x14ac:dyDescent="0.25"/>
    <row r="49753" hidden="1" x14ac:dyDescent="0.25"/>
    <row r="49754" hidden="1" x14ac:dyDescent="0.25"/>
    <row r="49755" hidden="1" x14ac:dyDescent="0.25"/>
    <row r="49756" hidden="1" x14ac:dyDescent="0.25"/>
    <row r="49757" hidden="1" x14ac:dyDescent="0.25"/>
    <row r="49758" hidden="1" x14ac:dyDescent="0.25"/>
    <row r="49759" hidden="1" x14ac:dyDescent="0.25"/>
    <row r="49760" hidden="1" x14ac:dyDescent="0.25"/>
    <row r="49761" hidden="1" x14ac:dyDescent="0.25"/>
    <row r="49762" hidden="1" x14ac:dyDescent="0.25"/>
    <row r="49763" hidden="1" x14ac:dyDescent="0.25"/>
    <row r="49764" hidden="1" x14ac:dyDescent="0.25"/>
    <row r="49765" hidden="1" x14ac:dyDescent="0.25"/>
    <row r="49766" hidden="1" x14ac:dyDescent="0.25"/>
    <row r="49767" hidden="1" x14ac:dyDescent="0.25"/>
    <row r="49768" hidden="1" x14ac:dyDescent="0.25"/>
    <row r="49769" hidden="1" x14ac:dyDescent="0.25"/>
    <row r="49770" hidden="1" x14ac:dyDescent="0.25"/>
    <row r="49771" hidden="1" x14ac:dyDescent="0.25"/>
    <row r="49772" hidden="1" x14ac:dyDescent="0.25"/>
    <row r="49773" hidden="1" x14ac:dyDescent="0.25"/>
    <row r="49774" hidden="1" x14ac:dyDescent="0.25"/>
    <row r="49775" hidden="1" x14ac:dyDescent="0.25"/>
    <row r="49776" hidden="1" x14ac:dyDescent="0.25"/>
    <row r="49777" hidden="1" x14ac:dyDescent="0.25"/>
    <row r="49778" hidden="1" x14ac:dyDescent="0.25"/>
    <row r="49779" hidden="1" x14ac:dyDescent="0.25"/>
    <row r="49780" hidden="1" x14ac:dyDescent="0.25"/>
    <row r="49781" hidden="1" x14ac:dyDescent="0.25"/>
    <row r="49782" ht="30" hidden="1" customHeight="1" x14ac:dyDescent="0.25"/>
    <row r="49783" hidden="1" x14ac:dyDescent="0.25"/>
    <row r="49784" hidden="1" x14ac:dyDescent="0.25"/>
    <row r="49785" hidden="1" x14ac:dyDescent="0.25"/>
    <row r="49786" hidden="1" x14ac:dyDescent="0.25"/>
    <row r="49787" hidden="1" x14ac:dyDescent="0.25"/>
    <row r="49788" hidden="1" x14ac:dyDescent="0.25"/>
    <row r="49789" hidden="1" x14ac:dyDescent="0.25"/>
    <row r="49790" hidden="1" x14ac:dyDescent="0.25"/>
    <row r="49791" hidden="1" x14ac:dyDescent="0.25"/>
    <row r="49792" hidden="1" x14ac:dyDescent="0.25"/>
    <row r="49793" hidden="1" x14ac:dyDescent="0.25"/>
    <row r="49794" hidden="1" x14ac:dyDescent="0.25"/>
    <row r="49795" hidden="1" x14ac:dyDescent="0.25"/>
    <row r="49796" hidden="1" x14ac:dyDescent="0.25"/>
    <row r="49797" hidden="1" x14ac:dyDescent="0.25"/>
    <row r="49798" hidden="1" x14ac:dyDescent="0.25"/>
    <row r="49799" hidden="1" x14ac:dyDescent="0.25"/>
    <row r="49800" hidden="1" x14ac:dyDescent="0.25"/>
    <row r="49801" hidden="1" x14ac:dyDescent="0.25"/>
    <row r="49802" hidden="1" x14ac:dyDescent="0.25"/>
    <row r="49803" hidden="1" x14ac:dyDescent="0.25"/>
    <row r="49804" hidden="1" x14ac:dyDescent="0.25"/>
    <row r="49805" hidden="1" x14ac:dyDescent="0.25"/>
    <row r="49806" hidden="1" x14ac:dyDescent="0.25"/>
    <row r="49807" hidden="1" x14ac:dyDescent="0.25"/>
    <row r="49808" hidden="1" x14ac:dyDescent="0.25"/>
    <row r="49809" hidden="1" x14ac:dyDescent="0.25"/>
    <row r="49810" hidden="1" x14ac:dyDescent="0.25"/>
    <row r="49811" hidden="1" x14ac:dyDescent="0.25"/>
    <row r="49812" hidden="1" x14ac:dyDescent="0.25"/>
    <row r="49813" hidden="1" x14ac:dyDescent="0.25"/>
    <row r="49814" hidden="1" x14ac:dyDescent="0.25"/>
    <row r="49815" hidden="1" x14ac:dyDescent="0.25"/>
    <row r="49816" hidden="1" x14ac:dyDescent="0.25"/>
    <row r="49817" hidden="1" x14ac:dyDescent="0.25"/>
    <row r="49818" hidden="1" x14ac:dyDescent="0.25"/>
    <row r="49819" hidden="1" x14ac:dyDescent="0.25"/>
    <row r="49820" hidden="1" x14ac:dyDescent="0.25"/>
    <row r="49821" hidden="1" x14ac:dyDescent="0.25"/>
    <row r="49822" hidden="1" x14ac:dyDescent="0.25"/>
    <row r="49823" hidden="1" x14ac:dyDescent="0.25"/>
    <row r="49824" hidden="1" x14ac:dyDescent="0.25"/>
    <row r="49825" hidden="1" x14ac:dyDescent="0.25"/>
    <row r="49826" hidden="1" x14ac:dyDescent="0.25"/>
    <row r="49827" hidden="1" x14ac:dyDescent="0.25"/>
    <row r="49828" hidden="1" x14ac:dyDescent="0.25"/>
    <row r="49829" hidden="1" x14ac:dyDescent="0.25"/>
    <row r="49830" hidden="1" x14ac:dyDescent="0.25"/>
    <row r="49831" hidden="1" x14ac:dyDescent="0.25"/>
    <row r="49832" hidden="1" x14ac:dyDescent="0.25"/>
    <row r="49833" hidden="1" x14ac:dyDescent="0.25"/>
    <row r="49834" hidden="1" x14ac:dyDescent="0.25"/>
    <row r="49835" hidden="1" x14ac:dyDescent="0.25"/>
    <row r="49836" hidden="1" x14ac:dyDescent="0.25"/>
    <row r="49837" hidden="1" x14ac:dyDescent="0.25"/>
    <row r="49838" hidden="1" x14ac:dyDescent="0.25"/>
    <row r="49839" hidden="1" x14ac:dyDescent="0.25"/>
    <row r="49840" hidden="1" x14ac:dyDescent="0.25"/>
    <row r="49841" hidden="1" x14ac:dyDescent="0.25"/>
    <row r="49842" hidden="1" x14ac:dyDescent="0.25"/>
    <row r="49843" hidden="1" x14ac:dyDescent="0.25"/>
    <row r="49844" hidden="1" x14ac:dyDescent="0.25"/>
    <row r="49845" hidden="1" x14ac:dyDescent="0.25"/>
    <row r="49846" hidden="1" x14ac:dyDescent="0.25"/>
    <row r="49847" hidden="1" x14ac:dyDescent="0.25"/>
    <row r="49848" hidden="1" x14ac:dyDescent="0.25"/>
    <row r="49849" hidden="1" x14ac:dyDescent="0.25"/>
    <row r="49850" hidden="1" x14ac:dyDescent="0.25"/>
    <row r="49851" hidden="1" x14ac:dyDescent="0.25"/>
    <row r="49852" hidden="1" x14ac:dyDescent="0.25"/>
    <row r="49853" hidden="1" x14ac:dyDescent="0.25"/>
    <row r="49854" hidden="1" x14ac:dyDescent="0.25"/>
    <row r="49855" hidden="1" x14ac:dyDescent="0.25"/>
    <row r="49856" hidden="1" x14ac:dyDescent="0.25"/>
    <row r="49857" hidden="1" x14ac:dyDescent="0.25"/>
    <row r="49858" hidden="1" x14ac:dyDescent="0.25"/>
    <row r="49859" hidden="1" x14ac:dyDescent="0.25"/>
    <row r="49860" hidden="1" x14ac:dyDescent="0.25"/>
    <row r="49861" hidden="1" x14ac:dyDescent="0.25"/>
    <row r="49862" hidden="1" x14ac:dyDescent="0.25"/>
    <row r="49863" hidden="1" x14ac:dyDescent="0.25"/>
    <row r="49864" hidden="1" x14ac:dyDescent="0.25"/>
    <row r="49865" hidden="1" x14ac:dyDescent="0.25"/>
    <row r="49866" hidden="1" x14ac:dyDescent="0.25"/>
    <row r="49867" hidden="1" x14ac:dyDescent="0.25"/>
    <row r="49868" hidden="1" x14ac:dyDescent="0.25"/>
    <row r="49869" hidden="1" x14ac:dyDescent="0.25"/>
    <row r="49870" hidden="1" x14ac:dyDescent="0.25"/>
    <row r="49871" hidden="1" x14ac:dyDescent="0.25"/>
    <row r="49872" hidden="1" x14ac:dyDescent="0.25"/>
    <row r="49873" hidden="1" x14ac:dyDescent="0.25"/>
    <row r="49874" hidden="1" x14ac:dyDescent="0.25"/>
    <row r="49875" hidden="1" x14ac:dyDescent="0.25"/>
    <row r="49876" hidden="1" x14ac:dyDescent="0.25"/>
    <row r="49877" hidden="1" x14ac:dyDescent="0.25"/>
    <row r="49878" hidden="1" x14ac:dyDescent="0.25"/>
    <row r="49879" hidden="1" x14ac:dyDescent="0.25"/>
    <row r="49880" hidden="1" x14ac:dyDescent="0.25"/>
    <row r="49881" hidden="1" x14ac:dyDescent="0.25"/>
    <row r="49882" hidden="1" x14ac:dyDescent="0.25"/>
    <row r="49883" hidden="1" x14ac:dyDescent="0.25"/>
    <row r="49884" hidden="1" x14ac:dyDescent="0.25"/>
    <row r="49885" hidden="1" x14ac:dyDescent="0.25"/>
    <row r="49886" hidden="1" x14ac:dyDescent="0.25"/>
    <row r="49887" hidden="1" x14ac:dyDescent="0.25"/>
    <row r="49888" hidden="1" x14ac:dyDescent="0.25"/>
    <row r="49889" hidden="1" x14ac:dyDescent="0.25"/>
    <row r="49890" hidden="1" x14ac:dyDescent="0.25"/>
    <row r="49891" hidden="1" x14ac:dyDescent="0.25"/>
    <row r="49892" hidden="1" x14ac:dyDescent="0.25"/>
    <row r="49893" hidden="1" x14ac:dyDescent="0.25"/>
    <row r="49894" hidden="1" x14ac:dyDescent="0.25"/>
    <row r="49895" hidden="1" x14ac:dyDescent="0.25"/>
    <row r="49896" hidden="1" x14ac:dyDescent="0.25"/>
    <row r="49897" hidden="1" x14ac:dyDescent="0.25"/>
    <row r="49898" hidden="1" x14ac:dyDescent="0.25"/>
    <row r="49899" hidden="1" x14ac:dyDescent="0.25"/>
    <row r="49900" hidden="1" x14ac:dyDescent="0.25"/>
    <row r="49901" hidden="1" x14ac:dyDescent="0.25"/>
    <row r="49902" hidden="1" x14ac:dyDescent="0.25"/>
    <row r="49903" hidden="1" x14ac:dyDescent="0.25"/>
    <row r="49904" hidden="1" x14ac:dyDescent="0.25"/>
    <row r="49905" hidden="1" x14ac:dyDescent="0.25"/>
    <row r="49906" hidden="1" x14ac:dyDescent="0.25"/>
    <row r="49907" hidden="1" x14ac:dyDescent="0.25"/>
    <row r="49908" hidden="1" x14ac:dyDescent="0.25"/>
    <row r="49909" hidden="1" x14ac:dyDescent="0.25"/>
    <row r="49910" hidden="1" x14ac:dyDescent="0.25"/>
    <row r="49911" hidden="1" x14ac:dyDescent="0.25"/>
    <row r="49912" hidden="1" x14ac:dyDescent="0.25"/>
    <row r="49913" hidden="1" x14ac:dyDescent="0.25"/>
    <row r="49914" hidden="1" x14ac:dyDescent="0.25"/>
    <row r="49915" hidden="1" x14ac:dyDescent="0.25"/>
    <row r="49916" hidden="1" x14ac:dyDescent="0.25"/>
    <row r="49917" hidden="1" x14ac:dyDescent="0.25"/>
    <row r="49918" hidden="1" x14ac:dyDescent="0.25"/>
    <row r="49919" hidden="1" x14ac:dyDescent="0.25"/>
    <row r="49920" hidden="1" x14ac:dyDescent="0.25"/>
    <row r="49921" hidden="1" x14ac:dyDescent="0.25"/>
    <row r="49922" hidden="1" x14ac:dyDescent="0.25"/>
    <row r="49923" hidden="1" x14ac:dyDescent="0.25"/>
    <row r="49924" hidden="1" x14ac:dyDescent="0.25"/>
    <row r="49925" hidden="1" x14ac:dyDescent="0.25"/>
    <row r="49926" hidden="1" x14ac:dyDescent="0.25"/>
    <row r="49927" hidden="1" x14ac:dyDescent="0.25"/>
    <row r="49928" hidden="1" x14ac:dyDescent="0.25"/>
    <row r="49929" hidden="1" x14ac:dyDescent="0.25"/>
    <row r="49930" hidden="1" x14ac:dyDescent="0.25"/>
    <row r="49931" hidden="1" x14ac:dyDescent="0.25"/>
    <row r="49932" hidden="1" x14ac:dyDescent="0.25"/>
    <row r="49933" hidden="1" x14ac:dyDescent="0.25"/>
    <row r="49934" hidden="1" x14ac:dyDescent="0.25"/>
    <row r="49935" hidden="1" x14ac:dyDescent="0.25"/>
    <row r="49936" hidden="1" x14ac:dyDescent="0.25"/>
    <row r="49937" hidden="1" x14ac:dyDescent="0.25"/>
    <row r="49938" hidden="1" x14ac:dyDescent="0.25"/>
    <row r="49939" hidden="1" x14ac:dyDescent="0.25"/>
    <row r="49940" hidden="1" x14ac:dyDescent="0.25"/>
    <row r="49941" hidden="1" x14ac:dyDescent="0.25"/>
    <row r="49942" hidden="1" x14ac:dyDescent="0.25"/>
    <row r="49943" hidden="1" x14ac:dyDescent="0.25"/>
    <row r="49944" hidden="1" x14ac:dyDescent="0.25"/>
    <row r="49945" hidden="1" x14ac:dyDescent="0.25"/>
    <row r="49946" hidden="1" x14ac:dyDescent="0.25"/>
    <row r="49947" hidden="1" x14ac:dyDescent="0.25"/>
    <row r="49948" hidden="1" x14ac:dyDescent="0.25"/>
    <row r="49949" hidden="1" x14ac:dyDescent="0.25"/>
    <row r="49950" hidden="1" x14ac:dyDescent="0.25"/>
    <row r="49951" hidden="1" x14ac:dyDescent="0.25"/>
    <row r="49952" hidden="1" x14ac:dyDescent="0.25"/>
    <row r="49953" hidden="1" x14ac:dyDescent="0.25"/>
    <row r="49954" hidden="1" x14ac:dyDescent="0.25"/>
    <row r="49955" hidden="1" x14ac:dyDescent="0.25"/>
    <row r="49956" hidden="1" x14ac:dyDescent="0.25"/>
    <row r="49957" hidden="1" x14ac:dyDescent="0.25"/>
    <row r="49958" hidden="1" x14ac:dyDescent="0.25"/>
    <row r="49959" hidden="1" x14ac:dyDescent="0.25"/>
    <row r="49960" hidden="1" x14ac:dyDescent="0.25"/>
    <row r="49961" hidden="1" x14ac:dyDescent="0.25"/>
    <row r="49962" hidden="1" x14ac:dyDescent="0.25"/>
    <row r="49963" hidden="1" x14ac:dyDescent="0.25"/>
    <row r="49964" hidden="1" x14ac:dyDescent="0.25"/>
    <row r="49965" hidden="1" x14ac:dyDescent="0.25"/>
    <row r="49966" hidden="1" x14ac:dyDescent="0.25"/>
    <row r="49967" hidden="1" x14ac:dyDescent="0.25"/>
    <row r="49968" hidden="1" x14ac:dyDescent="0.25"/>
    <row r="49969" hidden="1" x14ac:dyDescent="0.25"/>
    <row r="49970" hidden="1" x14ac:dyDescent="0.25"/>
    <row r="49971" hidden="1" x14ac:dyDescent="0.25"/>
    <row r="49972" hidden="1" x14ac:dyDescent="0.25"/>
    <row r="49973" hidden="1" x14ac:dyDescent="0.25"/>
    <row r="49974" hidden="1" x14ac:dyDescent="0.25"/>
    <row r="49975" hidden="1" x14ac:dyDescent="0.25"/>
    <row r="49976" hidden="1" x14ac:dyDescent="0.25"/>
    <row r="49977" hidden="1" x14ac:dyDescent="0.25"/>
    <row r="49978" hidden="1" x14ac:dyDescent="0.25"/>
    <row r="49979" hidden="1" x14ac:dyDescent="0.25"/>
    <row r="49980" hidden="1" x14ac:dyDescent="0.25"/>
    <row r="49981" hidden="1" x14ac:dyDescent="0.25"/>
    <row r="49982" hidden="1" x14ac:dyDescent="0.25"/>
    <row r="49983" hidden="1" x14ac:dyDescent="0.25"/>
    <row r="49984" hidden="1" x14ac:dyDescent="0.25"/>
    <row r="49985" hidden="1" x14ac:dyDescent="0.25"/>
    <row r="49986" hidden="1" x14ac:dyDescent="0.25"/>
    <row r="49987" hidden="1" x14ac:dyDescent="0.25"/>
    <row r="49988" hidden="1" x14ac:dyDescent="0.25"/>
    <row r="49989" hidden="1" x14ac:dyDescent="0.25"/>
    <row r="49990" hidden="1" x14ac:dyDescent="0.25"/>
    <row r="49991" hidden="1" x14ac:dyDescent="0.25"/>
    <row r="49992" hidden="1" x14ac:dyDescent="0.25"/>
    <row r="49993" hidden="1" x14ac:dyDescent="0.25"/>
    <row r="49994" hidden="1" x14ac:dyDescent="0.25"/>
    <row r="49995" hidden="1" x14ac:dyDescent="0.25"/>
    <row r="49996" hidden="1" x14ac:dyDescent="0.25"/>
    <row r="49997" hidden="1" x14ac:dyDescent="0.25"/>
    <row r="49998" hidden="1" x14ac:dyDescent="0.25"/>
    <row r="49999" hidden="1" x14ac:dyDescent="0.25"/>
    <row r="50000" hidden="1" x14ac:dyDescent="0.25"/>
    <row r="50001" hidden="1" x14ac:dyDescent="0.25"/>
    <row r="50002" hidden="1" x14ac:dyDescent="0.25"/>
    <row r="50003" hidden="1" x14ac:dyDescent="0.25"/>
    <row r="50004" hidden="1" x14ac:dyDescent="0.25"/>
    <row r="50005" hidden="1" x14ac:dyDescent="0.25"/>
    <row r="50006" hidden="1" x14ac:dyDescent="0.25"/>
    <row r="50007" hidden="1" x14ac:dyDescent="0.25"/>
    <row r="50008" hidden="1" x14ac:dyDescent="0.25"/>
    <row r="50009" hidden="1" x14ac:dyDescent="0.25"/>
    <row r="50010" hidden="1" x14ac:dyDescent="0.25"/>
    <row r="50011" hidden="1" x14ac:dyDescent="0.25"/>
    <row r="50012" hidden="1" x14ac:dyDescent="0.25"/>
    <row r="50013" hidden="1" x14ac:dyDescent="0.25"/>
    <row r="50014" hidden="1" x14ac:dyDescent="0.25"/>
    <row r="50015" hidden="1" x14ac:dyDescent="0.25"/>
    <row r="50016" hidden="1" x14ac:dyDescent="0.25"/>
    <row r="50017" hidden="1" x14ac:dyDescent="0.25"/>
    <row r="50018" hidden="1" x14ac:dyDescent="0.25"/>
    <row r="50019" hidden="1" x14ac:dyDescent="0.25"/>
    <row r="50020" hidden="1" x14ac:dyDescent="0.25"/>
    <row r="50021" hidden="1" x14ac:dyDescent="0.25"/>
    <row r="50022" hidden="1" x14ac:dyDescent="0.25"/>
    <row r="50023" hidden="1" x14ac:dyDescent="0.25"/>
    <row r="50024" hidden="1" x14ac:dyDescent="0.25"/>
    <row r="50025" hidden="1" x14ac:dyDescent="0.25"/>
    <row r="50026" hidden="1" x14ac:dyDescent="0.25"/>
    <row r="50027" hidden="1" x14ac:dyDescent="0.25"/>
    <row r="50028" hidden="1" x14ac:dyDescent="0.25"/>
    <row r="50029" hidden="1" x14ac:dyDescent="0.25"/>
    <row r="50030" hidden="1" x14ac:dyDescent="0.25"/>
    <row r="50031" hidden="1" x14ac:dyDescent="0.25"/>
    <row r="50032" hidden="1" x14ac:dyDescent="0.25"/>
    <row r="50033" hidden="1" x14ac:dyDescent="0.25"/>
    <row r="50034" hidden="1" x14ac:dyDescent="0.25"/>
    <row r="50035" hidden="1" x14ac:dyDescent="0.25"/>
    <row r="50036" hidden="1" x14ac:dyDescent="0.25"/>
    <row r="50037" hidden="1" x14ac:dyDescent="0.25"/>
    <row r="50038" hidden="1" x14ac:dyDescent="0.25"/>
    <row r="50039" hidden="1" x14ac:dyDescent="0.25"/>
    <row r="50040" hidden="1" x14ac:dyDescent="0.25"/>
    <row r="50041" hidden="1" x14ac:dyDescent="0.25"/>
    <row r="50042" hidden="1" x14ac:dyDescent="0.25"/>
    <row r="50043" hidden="1" x14ac:dyDescent="0.25"/>
    <row r="50044" hidden="1" x14ac:dyDescent="0.25"/>
    <row r="50045" hidden="1" x14ac:dyDescent="0.25"/>
    <row r="50046" hidden="1" x14ac:dyDescent="0.25"/>
    <row r="50047" hidden="1" x14ac:dyDescent="0.25"/>
    <row r="50048" hidden="1" x14ac:dyDescent="0.25"/>
    <row r="50049" hidden="1" x14ac:dyDescent="0.25"/>
    <row r="50050" hidden="1" x14ac:dyDescent="0.25"/>
    <row r="50051" hidden="1" x14ac:dyDescent="0.25"/>
    <row r="50052" hidden="1" x14ac:dyDescent="0.25"/>
    <row r="50053" hidden="1" x14ac:dyDescent="0.25"/>
    <row r="50054" hidden="1" x14ac:dyDescent="0.25"/>
    <row r="50055" hidden="1" x14ac:dyDescent="0.25"/>
    <row r="50056" hidden="1" x14ac:dyDescent="0.25"/>
    <row r="50057" hidden="1" x14ac:dyDescent="0.25"/>
    <row r="50058" hidden="1" x14ac:dyDescent="0.25"/>
    <row r="50059" hidden="1" x14ac:dyDescent="0.25"/>
    <row r="50060" hidden="1" x14ac:dyDescent="0.25"/>
    <row r="50061" hidden="1" x14ac:dyDescent="0.25"/>
    <row r="50062" hidden="1" x14ac:dyDescent="0.25"/>
    <row r="50063" hidden="1" x14ac:dyDescent="0.25"/>
    <row r="50064" hidden="1" x14ac:dyDescent="0.25"/>
    <row r="50065" hidden="1" x14ac:dyDescent="0.25"/>
    <row r="50066" hidden="1" x14ac:dyDescent="0.25"/>
    <row r="50067" hidden="1" x14ac:dyDescent="0.25"/>
    <row r="50068" hidden="1" x14ac:dyDescent="0.25"/>
    <row r="50069" hidden="1" x14ac:dyDescent="0.25"/>
    <row r="50070" hidden="1" x14ac:dyDescent="0.25"/>
    <row r="50071" hidden="1" x14ac:dyDescent="0.25"/>
    <row r="50072" hidden="1" x14ac:dyDescent="0.25"/>
    <row r="50073" hidden="1" x14ac:dyDescent="0.25"/>
    <row r="50074" hidden="1" x14ac:dyDescent="0.25"/>
    <row r="50075" hidden="1" x14ac:dyDescent="0.25"/>
    <row r="50076" hidden="1" x14ac:dyDescent="0.25"/>
    <row r="50077" hidden="1" x14ac:dyDescent="0.25"/>
    <row r="50078" hidden="1" x14ac:dyDescent="0.25"/>
    <row r="50079" hidden="1" x14ac:dyDescent="0.25"/>
    <row r="50080" hidden="1" x14ac:dyDescent="0.25"/>
    <row r="50081" hidden="1" x14ac:dyDescent="0.25"/>
    <row r="50082" hidden="1" x14ac:dyDescent="0.25"/>
    <row r="50083" hidden="1" x14ac:dyDescent="0.25"/>
    <row r="50084" hidden="1" x14ac:dyDescent="0.25"/>
    <row r="50085" hidden="1" x14ac:dyDescent="0.25"/>
    <row r="50086" hidden="1" x14ac:dyDescent="0.25"/>
    <row r="50087" hidden="1" x14ac:dyDescent="0.25"/>
    <row r="50088" hidden="1" x14ac:dyDescent="0.25"/>
    <row r="50089" hidden="1" x14ac:dyDescent="0.25"/>
    <row r="50090" hidden="1" x14ac:dyDescent="0.25"/>
    <row r="50091" hidden="1" x14ac:dyDescent="0.25"/>
    <row r="50092" hidden="1" x14ac:dyDescent="0.25"/>
    <row r="50093" hidden="1" x14ac:dyDescent="0.25"/>
    <row r="50094" hidden="1" x14ac:dyDescent="0.25"/>
    <row r="50095" hidden="1" x14ac:dyDescent="0.25"/>
    <row r="50096" hidden="1" x14ac:dyDescent="0.25"/>
    <row r="50097" hidden="1" x14ac:dyDescent="0.25"/>
    <row r="50098" hidden="1" x14ac:dyDescent="0.25"/>
    <row r="50099" hidden="1" x14ac:dyDescent="0.25"/>
    <row r="50100" hidden="1" x14ac:dyDescent="0.25"/>
    <row r="50101" hidden="1" x14ac:dyDescent="0.25"/>
    <row r="50102" hidden="1" x14ac:dyDescent="0.25"/>
    <row r="50103" hidden="1" x14ac:dyDescent="0.25"/>
    <row r="50104" hidden="1" x14ac:dyDescent="0.25"/>
    <row r="50105" hidden="1" x14ac:dyDescent="0.25"/>
    <row r="50106" hidden="1" x14ac:dyDescent="0.25"/>
    <row r="50107" hidden="1" x14ac:dyDescent="0.25"/>
    <row r="50108" hidden="1" x14ac:dyDescent="0.25"/>
    <row r="50109" hidden="1" x14ac:dyDescent="0.25"/>
    <row r="50110" ht="15" hidden="1" customHeight="1" x14ac:dyDescent="0.25"/>
    <row r="50111" hidden="1" x14ac:dyDescent="0.25"/>
    <row r="50112" hidden="1" x14ac:dyDescent="0.25"/>
    <row r="50113" hidden="1" x14ac:dyDescent="0.25"/>
    <row r="50114" hidden="1" x14ac:dyDescent="0.25"/>
    <row r="50115" hidden="1" x14ac:dyDescent="0.25"/>
    <row r="50116" hidden="1" x14ac:dyDescent="0.25"/>
    <row r="50117" hidden="1" x14ac:dyDescent="0.25"/>
    <row r="50118" hidden="1" x14ac:dyDescent="0.25"/>
    <row r="50119" hidden="1" x14ac:dyDescent="0.25"/>
    <row r="50120" hidden="1" x14ac:dyDescent="0.25"/>
    <row r="50121" hidden="1" x14ac:dyDescent="0.25"/>
    <row r="50122" hidden="1" x14ac:dyDescent="0.25"/>
    <row r="50123" hidden="1" x14ac:dyDescent="0.25"/>
    <row r="50124" hidden="1" x14ac:dyDescent="0.25"/>
    <row r="50125" hidden="1" x14ac:dyDescent="0.25"/>
    <row r="50126" hidden="1" x14ac:dyDescent="0.25"/>
    <row r="50127" hidden="1" x14ac:dyDescent="0.25"/>
    <row r="50128" hidden="1" x14ac:dyDescent="0.25"/>
    <row r="50129" hidden="1" x14ac:dyDescent="0.25"/>
    <row r="50130" hidden="1" x14ac:dyDescent="0.25"/>
    <row r="50131" hidden="1" x14ac:dyDescent="0.25"/>
    <row r="50132" hidden="1" x14ac:dyDescent="0.25"/>
    <row r="50133" hidden="1" x14ac:dyDescent="0.25"/>
    <row r="50134" hidden="1" x14ac:dyDescent="0.25"/>
    <row r="50135" hidden="1" x14ac:dyDescent="0.25"/>
    <row r="50136" hidden="1" x14ac:dyDescent="0.25"/>
    <row r="50137" hidden="1" x14ac:dyDescent="0.25"/>
    <row r="50138" hidden="1" x14ac:dyDescent="0.25"/>
    <row r="50139" hidden="1" x14ac:dyDescent="0.25"/>
    <row r="50140" hidden="1" x14ac:dyDescent="0.25"/>
    <row r="50141" hidden="1" x14ac:dyDescent="0.25"/>
    <row r="50142" hidden="1" x14ac:dyDescent="0.25"/>
    <row r="50143" hidden="1" x14ac:dyDescent="0.25"/>
    <row r="50144" hidden="1" x14ac:dyDescent="0.25"/>
    <row r="50145" hidden="1" x14ac:dyDescent="0.25"/>
    <row r="50146" hidden="1" x14ac:dyDescent="0.25"/>
    <row r="50147" hidden="1" x14ac:dyDescent="0.25"/>
    <row r="50148" hidden="1" x14ac:dyDescent="0.25"/>
    <row r="50149" hidden="1" x14ac:dyDescent="0.25"/>
    <row r="50150" hidden="1" x14ac:dyDescent="0.25"/>
    <row r="50151" hidden="1" x14ac:dyDescent="0.25"/>
    <row r="50152" hidden="1" x14ac:dyDescent="0.25"/>
    <row r="50153" hidden="1" x14ac:dyDescent="0.25"/>
    <row r="50154" hidden="1" x14ac:dyDescent="0.25"/>
    <row r="50155" hidden="1" x14ac:dyDescent="0.25"/>
    <row r="50156" hidden="1" x14ac:dyDescent="0.25"/>
    <row r="50157" hidden="1" x14ac:dyDescent="0.25"/>
    <row r="50158" hidden="1" x14ac:dyDescent="0.25"/>
    <row r="50159" hidden="1" x14ac:dyDescent="0.25"/>
    <row r="50160" hidden="1" x14ac:dyDescent="0.25"/>
    <row r="50161" hidden="1" x14ac:dyDescent="0.25"/>
    <row r="50162" hidden="1" x14ac:dyDescent="0.25"/>
    <row r="50163" hidden="1" x14ac:dyDescent="0.25"/>
    <row r="50164" hidden="1" x14ac:dyDescent="0.25"/>
    <row r="50165" hidden="1" x14ac:dyDescent="0.25"/>
    <row r="50166" hidden="1" x14ac:dyDescent="0.25"/>
    <row r="50167" hidden="1" x14ac:dyDescent="0.25"/>
    <row r="50168" hidden="1" x14ac:dyDescent="0.25"/>
    <row r="50169" hidden="1" x14ac:dyDescent="0.25"/>
    <row r="50170" hidden="1" x14ac:dyDescent="0.25"/>
    <row r="50171" hidden="1" x14ac:dyDescent="0.25"/>
    <row r="50172" hidden="1" x14ac:dyDescent="0.25"/>
    <row r="50173" hidden="1" x14ac:dyDescent="0.25"/>
    <row r="50174" hidden="1" x14ac:dyDescent="0.25"/>
    <row r="50175" hidden="1" x14ac:dyDescent="0.25"/>
    <row r="50176" hidden="1" x14ac:dyDescent="0.25"/>
    <row r="50177" hidden="1" x14ac:dyDescent="0.25"/>
    <row r="50178" hidden="1" x14ac:dyDescent="0.25"/>
    <row r="50179" hidden="1" x14ac:dyDescent="0.25"/>
    <row r="50180" hidden="1" x14ac:dyDescent="0.25"/>
    <row r="50181" hidden="1" x14ac:dyDescent="0.25"/>
    <row r="50182" hidden="1" x14ac:dyDescent="0.25"/>
    <row r="50183" hidden="1" x14ac:dyDescent="0.25"/>
    <row r="50184" hidden="1" x14ac:dyDescent="0.25"/>
    <row r="50185" hidden="1" x14ac:dyDescent="0.25"/>
    <row r="50186" hidden="1" x14ac:dyDescent="0.25"/>
    <row r="50187" hidden="1" x14ac:dyDescent="0.25"/>
    <row r="50188" hidden="1" x14ac:dyDescent="0.25"/>
    <row r="50189" ht="15" hidden="1" customHeight="1" x14ac:dyDescent="0.25"/>
    <row r="50190" hidden="1" x14ac:dyDescent="0.25"/>
    <row r="50191" hidden="1" x14ac:dyDescent="0.25"/>
    <row r="50192" hidden="1" x14ac:dyDescent="0.25"/>
    <row r="50193" ht="15" hidden="1" customHeight="1" x14ac:dyDescent="0.25"/>
    <row r="50194" hidden="1" x14ac:dyDescent="0.25"/>
    <row r="50195" hidden="1" x14ac:dyDescent="0.25"/>
    <row r="50196" hidden="1" x14ac:dyDescent="0.25"/>
    <row r="50197" hidden="1" x14ac:dyDescent="0.25"/>
    <row r="50198" hidden="1" x14ac:dyDescent="0.25"/>
    <row r="50199" hidden="1" x14ac:dyDescent="0.25"/>
    <row r="50200" hidden="1" x14ac:dyDescent="0.25"/>
    <row r="50201" hidden="1" x14ac:dyDescent="0.25"/>
    <row r="50202" hidden="1" x14ac:dyDescent="0.25"/>
    <row r="50203" hidden="1" x14ac:dyDescent="0.25"/>
    <row r="50204" hidden="1" x14ac:dyDescent="0.25"/>
    <row r="50205" hidden="1" x14ac:dyDescent="0.25"/>
    <row r="50206" hidden="1" x14ac:dyDescent="0.25"/>
    <row r="50207" hidden="1" x14ac:dyDescent="0.25"/>
    <row r="50208" hidden="1" x14ac:dyDescent="0.25"/>
    <row r="50209" hidden="1" x14ac:dyDescent="0.25"/>
    <row r="50210" hidden="1" x14ac:dyDescent="0.25"/>
    <row r="50211" hidden="1" x14ac:dyDescent="0.25"/>
    <row r="50212" hidden="1" x14ac:dyDescent="0.25"/>
    <row r="50213" hidden="1" x14ac:dyDescent="0.25"/>
    <row r="50214" hidden="1" x14ac:dyDescent="0.25"/>
    <row r="50215" hidden="1" x14ac:dyDescent="0.25"/>
    <row r="50216" hidden="1" x14ac:dyDescent="0.25"/>
    <row r="50217" hidden="1" x14ac:dyDescent="0.25"/>
    <row r="50218" hidden="1" x14ac:dyDescent="0.25"/>
    <row r="50219" hidden="1" x14ac:dyDescent="0.25"/>
    <row r="50220" hidden="1" x14ac:dyDescent="0.25"/>
    <row r="50221" hidden="1" x14ac:dyDescent="0.25"/>
    <row r="50222" hidden="1" x14ac:dyDescent="0.25"/>
    <row r="50223" hidden="1" x14ac:dyDescent="0.25"/>
    <row r="50224" hidden="1" x14ac:dyDescent="0.25"/>
    <row r="50225" hidden="1" x14ac:dyDescent="0.25"/>
    <row r="50226" hidden="1" x14ac:dyDescent="0.25"/>
    <row r="50227" hidden="1" x14ac:dyDescent="0.25"/>
    <row r="50228" hidden="1" x14ac:dyDescent="0.25"/>
    <row r="50229" hidden="1" x14ac:dyDescent="0.25"/>
    <row r="50230" hidden="1" x14ac:dyDescent="0.25"/>
    <row r="50231" hidden="1" x14ac:dyDescent="0.25"/>
    <row r="50232" hidden="1" x14ac:dyDescent="0.25"/>
    <row r="50233" hidden="1" x14ac:dyDescent="0.25"/>
    <row r="50234" hidden="1" x14ac:dyDescent="0.25"/>
    <row r="50235" hidden="1" x14ac:dyDescent="0.25"/>
    <row r="50236" hidden="1" x14ac:dyDescent="0.25"/>
    <row r="50237" hidden="1" x14ac:dyDescent="0.25"/>
    <row r="50238" hidden="1" x14ac:dyDescent="0.25"/>
    <row r="50239" hidden="1" x14ac:dyDescent="0.25"/>
    <row r="50240" hidden="1" x14ac:dyDescent="0.25"/>
    <row r="50241" hidden="1" x14ac:dyDescent="0.25"/>
    <row r="50242" hidden="1" x14ac:dyDescent="0.25"/>
    <row r="50243" hidden="1" x14ac:dyDescent="0.25"/>
    <row r="50244" hidden="1" x14ac:dyDescent="0.25"/>
    <row r="50245" hidden="1" x14ac:dyDescent="0.25"/>
    <row r="50246" hidden="1" x14ac:dyDescent="0.25"/>
    <row r="50247" hidden="1" x14ac:dyDescent="0.25"/>
    <row r="50248" hidden="1" x14ac:dyDescent="0.25"/>
    <row r="50249" hidden="1" x14ac:dyDescent="0.25"/>
    <row r="50250" hidden="1" x14ac:dyDescent="0.25"/>
    <row r="50251" hidden="1" x14ac:dyDescent="0.25"/>
    <row r="50252" hidden="1" x14ac:dyDescent="0.25"/>
    <row r="50253" hidden="1" x14ac:dyDescent="0.25"/>
    <row r="50254" hidden="1" x14ac:dyDescent="0.25"/>
    <row r="50255" hidden="1" x14ac:dyDescent="0.25"/>
    <row r="50256" hidden="1" x14ac:dyDescent="0.25"/>
    <row r="50257" hidden="1" x14ac:dyDescent="0.25"/>
    <row r="50258" hidden="1" x14ac:dyDescent="0.25"/>
    <row r="50259" hidden="1" x14ac:dyDescent="0.25"/>
    <row r="50260" hidden="1" x14ac:dyDescent="0.25"/>
    <row r="50261" hidden="1" x14ac:dyDescent="0.25"/>
    <row r="50262" hidden="1" x14ac:dyDescent="0.25"/>
    <row r="50263" hidden="1" x14ac:dyDescent="0.25"/>
    <row r="50264" hidden="1" x14ac:dyDescent="0.25"/>
    <row r="50265" hidden="1" x14ac:dyDescent="0.25"/>
    <row r="50266" hidden="1" x14ac:dyDescent="0.25"/>
    <row r="50267" hidden="1" x14ac:dyDescent="0.25"/>
    <row r="50268" hidden="1" x14ac:dyDescent="0.25"/>
    <row r="50269" hidden="1" x14ac:dyDescent="0.25"/>
    <row r="50270" hidden="1" x14ac:dyDescent="0.25"/>
    <row r="50271" hidden="1" x14ac:dyDescent="0.25"/>
    <row r="50272" hidden="1" x14ac:dyDescent="0.25"/>
    <row r="50273" hidden="1" x14ac:dyDescent="0.25"/>
    <row r="50274" hidden="1" x14ac:dyDescent="0.25"/>
    <row r="50275" hidden="1" x14ac:dyDescent="0.25"/>
    <row r="50276" hidden="1" x14ac:dyDescent="0.25"/>
    <row r="50277" hidden="1" x14ac:dyDescent="0.25"/>
    <row r="50278" hidden="1" x14ac:dyDescent="0.25"/>
    <row r="50279" hidden="1" x14ac:dyDescent="0.25"/>
    <row r="50280" hidden="1" x14ac:dyDescent="0.25"/>
    <row r="50281" hidden="1" x14ac:dyDescent="0.25"/>
    <row r="50282" hidden="1" x14ac:dyDescent="0.25"/>
    <row r="50283" hidden="1" x14ac:dyDescent="0.25"/>
    <row r="50284" hidden="1" x14ac:dyDescent="0.25"/>
    <row r="50285" hidden="1" x14ac:dyDescent="0.25"/>
    <row r="50286" ht="30" hidden="1" customHeight="1" x14ac:dyDescent="0.25"/>
    <row r="50287" hidden="1" x14ac:dyDescent="0.25"/>
    <row r="50288" hidden="1" x14ac:dyDescent="0.25"/>
    <row r="50289" hidden="1" x14ac:dyDescent="0.25"/>
    <row r="50290" hidden="1" x14ac:dyDescent="0.25"/>
    <row r="50291" hidden="1" x14ac:dyDescent="0.25"/>
    <row r="50292" hidden="1" x14ac:dyDescent="0.25"/>
    <row r="50293" hidden="1" x14ac:dyDescent="0.25"/>
    <row r="50294" hidden="1" x14ac:dyDescent="0.25"/>
    <row r="50295" hidden="1" x14ac:dyDescent="0.25"/>
    <row r="50296" hidden="1" x14ac:dyDescent="0.25"/>
    <row r="50297" hidden="1" x14ac:dyDescent="0.25"/>
    <row r="50298" hidden="1" x14ac:dyDescent="0.25"/>
    <row r="50299" hidden="1" x14ac:dyDescent="0.25"/>
    <row r="50300" hidden="1" x14ac:dyDescent="0.25"/>
    <row r="50301" hidden="1" x14ac:dyDescent="0.25"/>
    <row r="50302" hidden="1" x14ac:dyDescent="0.25"/>
    <row r="50303" hidden="1" x14ac:dyDescent="0.25"/>
    <row r="50304" hidden="1" x14ac:dyDescent="0.25"/>
    <row r="50305" hidden="1" x14ac:dyDescent="0.25"/>
    <row r="50306" hidden="1" x14ac:dyDescent="0.25"/>
    <row r="50307" hidden="1" x14ac:dyDescent="0.25"/>
    <row r="50308" hidden="1" x14ac:dyDescent="0.25"/>
    <row r="50309" hidden="1" x14ac:dyDescent="0.25"/>
    <row r="50310" hidden="1" x14ac:dyDescent="0.25"/>
    <row r="50311" hidden="1" x14ac:dyDescent="0.25"/>
    <row r="50312" hidden="1" x14ac:dyDescent="0.25"/>
    <row r="50313" hidden="1" x14ac:dyDescent="0.25"/>
    <row r="50314" hidden="1" x14ac:dyDescent="0.25"/>
    <row r="50315" hidden="1" x14ac:dyDescent="0.25"/>
    <row r="50316" hidden="1" x14ac:dyDescent="0.25"/>
    <row r="50317" hidden="1" x14ac:dyDescent="0.25"/>
    <row r="50318" hidden="1" x14ac:dyDescent="0.25"/>
    <row r="50319" hidden="1" x14ac:dyDescent="0.25"/>
    <row r="50320" hidden="1" x14ac:dyDescent="0.25"/>
    <row r="50321" hidden="1" x14ac:dyDescent="0.25"/>
    <row r="50322" hidden="1" x14ac:dyDescent="0.25"/>
    <row r="50323" hidden="1" x14ac:dyDescent="0.25"/>
    <row r="50324" hidden="1" x14ac:dyDescent="0.25"/>
    <row r="50325" hidden="1" x14ac:dyDescent="0.25"/>
    <row r="50326" hidden="1" x14ac:dyDescent="0.25"/>
    <row r="50327" hidden="1" x14ac:dyDescent="0.25"/>
    <row r="50328" hidden="1" x14ac:dyDescent="0.25"/>
    <row r="50329" hidden="1" x14ac:dyDescent="0.25"/>
    <row r="50330" hidden="1" x14ac:dyDescent="0.25"/>
    <row r="50331" hidden="1" x14ac:dyDescent="0.25"/>
    <row r="50332" hidden="1" x14ac:dyDescent="0.25"/>
    <row r="50333" hidden="1" x14ac:dyDescent="0.25"/>
    <row r="50334" hidden="1" x14ac:dyDescent="0.25"/>
    <row r="50335" hidden="1" x14ac:dyDescent="0.25"/>
    <row r="50336" hidden="1" x14ac:dyDescent="0.25"/>
    <row r="50337" hidden="1" x14ac:dyDescent="0.25"/>
    <row r="50338" hidden="1" x14ac:dyDescent="0.25"/>
    <row r="50339" hidden="1" x14ac:dyDescent="0.25"/>
    <row r="50340" hidden="1" x14ac:dyDescent="0.25"/>
    <row r="50341" hidden="1" x14ac:dyDescent="0.25"/>
    <row r="50342" hidden="1" x14ac:dyDescent="0.25"/>
    <row r="50343" hidden="1" x14ac:dyDescent="0.25"/>
    <row r="50344" hidden="1" x14ac:dyDescent="0.25"/>
    <row r="50345" hidden="1" x14ac:dyDescent="0.25"/>
    <row r="50346" hidden="1" x14ac:dyDescent="0.25"/>
    <row r="50347" hidden="1" x14ac:dyDescent="0.25"/>
    <row r="50348" hidden="1" x14ac:dyDescent="0.25"/>
    <row r="50349" hidden="1" x14ac:dyDescent="0.25"/>
    <row r="50350" hidden="1" x14ac:dyDescent="0.25"/>
    <row r="50351" hidden="1" x14ac:dyDescent="0.25"/>
    <row r="50352" hidden="1" x14ac:dyDescent="0.25"/>
    <row r="50353" hidden="1" x14ac:dyDescent="0.25"/>
    <row r="50354" hidden="1" x14ac:dyDescent="0.25"/>
    <row r="50355" hidden="1" x14ac:dyDescent="0.25"/>
    <row r="50356" hidden="1" x14ac:dyDescent="0.25"/>
    <row r="50357" hidden="1" x14ac:dyDescent="0.25"/>
    <row r="50358" hidden="1" x14ac:dyDescent="0.25"/>
    <row r="50359" hidden="1" x14ac:dyDescent="0.25"/>
    <row r="50360" hidden="1" x14ac:dyDescent="0.25"/>
    <row r="50361" hidden="1" x14ac:dyDescent="0.25"/>
    <row r="50362" hidden="1" x14ac:dyDescent="0.25"/>
    <row r="50363" hidden="1" x14ac:dyDescent="0.25"/>
    <row r="50364" hidden="1" x14ac:dyDescent="0.25"/>
    <row r="50365" hidden="1" x14ac:dyDescent="0.25"/>
    <row r="50366" hidden="1" x14ac:dyDescent="0.25"/>
    <row r="50367" hidden="1" x14ac:dyDescent="0.25"/>
    <row r="50368" hidden="1" x14ac:dyDescent="0.25"/>
    <row r="50369" hidden="1" x14ac:dyDescent="0.25"/>
    <row r="50370" hidden="1" x14ac:dyDescent="0.25"/>
    <row r="50371" hidden="1" x14ac:dyDescent="0.25"/>
    <row r="50372" hidden="1" x14ac:dyDescent="0.25"/>
    <row r="50373" hidden="1" x14ac:dyDescent="0.25"/>
    <row r="50374" hidden="1" x14ac:dyDescent="0.25"/>
    <row r="50375" hidden="1" x14ac:dyDescent="0.25"/>
    <row r="50376" hidden="1" x14ac:dyDescent="0.25"/>
    <row r="50377" hidden="1" x14ac:dyDescent="0.25"/>
    <row r="50378" hidden="1" x14ac:dyDescent="0.25"/>
    <row r="50379" hidden="1" x14ac:dyDescent="0.25"/>
    <row r="50380" hidden="1" x14ac:dyDescent="0.25"/>
    <row r="50381" hidden="1" x14ac:dyDescent="0.25"/>
    <row r="50382" hidden="1" x14ac:dyDescent="0.25"/>
    <row r="50383" hidden="1" x14ac:dyDescent="0.25"/>
    <row r="50384" hidden="1" x14ac:dyDescent="0.25"/>
    <row r="50385" hidden="1" x14ac:dyDescent="0.25"/>
    <row r="50386" hidden="1" x14ac:dyDescent="0.25"/>
    <row r="50387" hidden="1" x14ac:dyDescent="0.25"/>
    <row r="50388" hidden="1" x14ac:dyDescent="0.25"/>
    <row r="50389" hidden="1" x14ac:dyDescent="0.25"/>
    <row r="50390" hidden="1" x14ac:dyDescent="0.25"/>
    <row r="50391" hidden="1" x14ac:dyDescent="0.25"/>
    <row r="50392" hidden="1" x14ac:dyDescent="0.25"/>
    <row r="50393" hidden="1" x14ac:dyDescent="0.25"/>
    <row r="50394" hidden="1" x14ac:dyDescent="0.25"/>
    <row r="50395" hidden="1" x14ac:dyDescent="0.25"/>
    <row r="50396" hidden="1" x14ac:dyDescent="0.25"/>
    <row r="50397" hidden="1" x14ac:dyDescent="0.25"/>
    <row r="50398" hidden="1" x14ac:dyDescent="0.25"/>
    <row r="50399" hidden="1" x14ac:dyDescent="0.25"/>
    <row r="50400" hidden="1" x14ac:dyDescent="0.25"/>
    <row r="50401" hidden="1" x14ac:dyDescent="0.25"/>
    <row r="50402" hidden="1" x14ac:dyDescent="0.25"/>
    <row r="50403" hidden="1" x14ac:dyDescent="0.25"/>
    <row r="50404" hidden="1" x14ac:dyDescent="0.25"/>
    <row r="50405" hidden="1" x14ac:dyDescent="0.25"/>
    <row r="50406" hidden="1" x14ac:dyDescent="0.25"/>
    <row r="50407" hidden="1" x14ac:dyDescent="0.25"/>
    <row r="50408" hidden="1" x14ac:dyDescent="0.25"/>
    <row r="50409" hidden="1" x14ac:dyDescent="0.25"/>
    <row r="50410" hidden="1" x14ac:dyDescent="0.25"/>
    <row r="50411" hidden="1" x14ac:dyDescent="0.25"/>
    <row r="50412" hidden="1" x14ac:dyDescent="0.25"/>
    <row r="50413" hidden="1" x14ac:dyDescent="0.25"/>
    <row r="50414" hidden="1" x14ac:dyDescent="0.25"/>
    <row r="50415" hidden="1" x14ac:dyDescent="0.25"/>
    <row r="50416" hidden="1" x14ac:dyDescent="0.25"/>
    <row r="50417" hidden="1" x14ac:dyDescent="0.25"/>
    <row r="50418" hidden="1" x14ac:dyDescent="0.25"/>
    <row r="50419" hidden="1" x14ac:dyDescent="0.25"/>
    <row r="50420" hidden="1" x14ac:dyDescent="0.25"/>
    <row r="50421" hidden="1" x14ac:dyDescent="0.25"/>
    <row r="50422" hidden="1" x14ac:dyDescent="0.25"/>
    <row r="50423" hidden="1" x14ac:dyDescent="0.25"/>
    <row r="50424" hidden="1" x14ac:dyDescent="0.25"/>
    <row r="50425" hidden="1" x14ac:dyDescent="0.25"/>
    <row r="50426" hidden="1" x14ac:dyDescent="0.25"/>
    <row r="50427" hidden="1" x14ac:dyDescent="0.25"/>
    <row r="50428" hidden="1" x14ac:dyDescent="0.25"/>
    <row r="50429" hidden="1" x14ac:dyDescent="0.25"/>
    <row r="50430" hidden="1" x14ac:dyDescent="0.25"/>
    <row r="50431" hidden="1" x14ac:dyDescent="0.25"/>
    <row r="50432" hidden="1" x14ac:dyDescent="0.25"/>
    <row r="50433" hidden="1" x14ac:dyDescent="0.25"/>
    <row r="50434" hidden="1" x14ac:dyDescent="0.25"/>
    <row r="50435" hidden="1" x14ac:dyDescent="0.25"/>
    <row r="50436" hidden="1" x14ac:dyDescent="0.25"/>
    <row r="50437" hidden="1" x14ac:dyDescent="0.25"/>
    <row r="50438" hidden="1" x14ac:dyDescent="0.25"/>
    <row r="50439" hidden="1" x14ac:dyDescent="0.25"/>
    <row r="50440" hidden="1" x14ac:dyDescent="0.25"/>
    <row r="50441" hidden="1" x14ac:dyDescent="0.25"/>
    <row r="50442" hidden="1" x14ac:dyDescent="0.25"/>
    <row r="50443" hidden="1" x14ac:dyDescent="0.25"/>
    <row r="50444" hidden="1" x14ac:dyDescent="0.25"/>
    <row r="50445" hidden="1" x14ac:dyDescent="0.25"/>
    <row r="50446" hidden="1" x14ac:dyDescent="0.25"/>
    <row r="50447" hidden="1" x14ac:dyDescent="0.25"/>
    <row r="50448" hidden="1" x14ac:dyDescent="0.25"/>
    <row r="50449" hidden="1" x14ac:dyDescent="0.25"/>
    <row r="50450" hidden="1" x14ac:dyDescent="0.25"/>
    <row r="50451" hidden="1" x14ac:dyDescent="0.25"/>
    <row r="50452" hidden="1" x14ac:dyDescent="0.25"/>
    <row r="50453" hidden="1" x14ac:dyDescent="0.25"/>
    <row r="50454" hidden="1" x14ac:dyDescent="0.25"/>
    <row r="50455" hidden="1" x14ac:dyDescent="0.25"/>
    <row r="50456" hidden="1" x14ac:dyDescent="0.25"/>
    <row r="50457" hidden="1" x14ac:dyDescent="0.25"/>
    <row r="50458" hidden="1" x14ac:dyDescent="0.25"/>
    <row r="50459" hidden="1" x14ac:dyDescent="0.25"/>
    <row r="50460" hidden="1" x14ac:dyDescent="0.25"/>
    <row r="50461" hidden="1" x14ac:dyDescent="0.25"/>
    <row r="50462" hidden="1" x14ac:dyDescent="0.25"/>
    <row r="50463" hidden="1" x14ac:dyDescent="0.25"/>
    <row r="50464" hidden="1" x14ac:dyDescent="0.25"/>
    <row r="50465" hidden="1" x14ac:dyDescent="0.25"/>
    <row r="50466" hidden="1" x14ac:dyDescent="0.25"/>
    <row r="50467" hidden="1" x14ac:dyDescent="0.25"/>
    <row r="50468" hidden="1" x14ac:dyDescent="0.25"/>
    <row r="50469" hidden="1" x14ac:dyDescent="0.25"/>
    <row r="50470" hidden="1" x14ac:dyDescent="0.25"/>
    <row r="50471" hidden="1" x14ac:dyDescent="0.25"/>
    <row r="50472" hidden="1" x14ac:dyDescent="0.25"/>
    <row r="50473" hidden="1" x14ac:dyDescent="0.25"/>
    <row r="50474" hidden="1" x14ac:dyDescent="0.25"/>
    <row r="50475" hidden="1" x14ac:dyDescent="0.25"/>
    <row r="50476" hidden="1" x14ac:dyDescent="0.25"/>
    <row r="50477" hidden="1" x14ac:dyDescent="0.25"/>
    <row r="50478" hidden="1" x14ac:dyDescent="0.25"/>
    <row r="50479" hidden="1" x14ac:dyDescent="0.25"/>
    <row r="50480" hidden="1" x14ac:dyDescent="0.25"/>
    <row r="50481" hidden="1" x14ac:dyDescent="0.25"/>
    <row r="50482" hidden="1" x14ac:dyDescent="0.25"/>
    <row r="50483" hidden="1" x14ac:dyDescent="0.25"/>
    <row r="50484" hidden="1" x14ac:dyDescent="0.25"/>
    <row r="50485" hidden="1" x14ac:dyDescent="0.25"/>
    <row r="50486" hidden="1" x14ac:dyDescent="0.25"/>
    <row r="50487" hidden="1" x14ac:dyDescent="0.25"/>
    <row r="50488" hidden="1" x14ac:dyDescent="0.25"/>
    <row r="50489" hidden="1" x14ac:dyDescent="0.25"/>
    <row r="50490" hidden="1" x14ac:dyDescent="0.25"/>
    <row r="50491" hidden="1" x14ac:dyDescent="0.25"/>
    <row r="50492" hidden="1" x14ac:dyDescent="0.25"/>
    <row r="50493" hidden="1" x14ac:dyDescent="0.25"/>
    <row r="50494" hidden="1" x14ac:dyDescent="0.25"/>
    <row r="50495" hidden="1" x14ac:dyDescent="0.25"/>
    <row r="50496" hidden="1" x14ac:dyDescent="0.25"/>
    <row r="50497" hidden="1" x14ac:dyDescent="0.25"/>
    <row r="50498" hidden="1" x14ac:dyDescent="0.25"/>
    <row r="50499" hidden="1" x14ac:dyDescent="0.25"/>
    <row r="50500" hidden="1" x14ac:dyDescent="0.25"/>
    <row r="50501" hidden="1" x14ac:dyDescent="0.25"/>
    <row r="50502" hidden="1" x14ac:dyDescent="0.25"/>
    <row r="50503" hidden="1" x14ac:dyDescent="0.25"/>
    <row r="50504" hidden="1" x14ac:dyDescent="0.25"/>
    <row r="50505" hidden="1" x14ac:dyDescent="0.25"/>
    <row r="50506" hidden="1" x14ac:dyDescent="0.25"/>
    <row r="50507" hidden="1" x14ac:dyDescent="0.25"/>
    <row r="50508" hidden="1" x14ac:dyDescent="0.25"/>
    <row r="50509" hidden="1" x14ac:dyDescent="0.25"/>
    <row r="50510" hidden="1" x14ac:dyDescent="0.25"/>
    <row r="50511" hidden="1" x14ac:dyDescent="0.25"/>
    <row r="50512" hidden="1" x14ac:dyDescent="0.25"/>
    <row r="50513" hidden="1" x14ac:dyDescent="0.25"/>
    <row r="50514" hidden="1" x14ac:dyDescent="0.25"/>
    <row r="50515" hidden="1" x14ac:dyDescent="0.25"/>
    <row r="50516" hidden="1" x14ac:dyDescent="0.25"/>
    <row r="50517" hidden="1" x14ac:dyDescent="0.25"/>
    <row r="50518" hidden="1" x14ac:dyDescent="0.25"/>
    <row r="50519" hidden="1" x14ac:dyDescent="0.25"/>
    <row r="50520" hidden="1" x14ac:dyDescent="0.25"/>
    <row r="50521" hidden="1" x14ac:dyDescent="0.25"/>
    <row r="50522" hidden="1" x14ac:dyDescent="0.25"/>
    <row r="50523" hidden="1" x14ac:dyDescent="0.25"/>
    <row r="50524" hidden="1" x14ac:dyDescent="0.25"/>
    <row r="50525" hidden="1" x14ac:dyDescent="0.25"/>
    <row r="50526" hidden="1" x14ac:dyDescent="0.25"/>
    <row r="50527" hidden="1" x14ac:dyDescent="0.25"/>
    <row r="50528" hidden="1" x14ac:dyDescent="0.25"/>
    <row r="50529" hidden="1" x14ac:dyDescent="0.25"/>
    <row r="50530" hidden="1" x14ac:dyDescent="0.25"/>
    <row r="50531" hidden="1" x14ac:dyDescent="0.25"/>
    <row r="50532" hidden="1" x14ac:dyDescent="0.25"/>
    <row r="50533" hidden="1" x14ac:dyDescent="0.25"/>
    <row r="50534" hidden="1" x14ac:dyDescent="0.25"/>
    <row r="50535" hidden="1" x14ac:dyDescent="0.25"/>
    <row r="50536" hidden="1" x14ac:dyDescent="0.25"/>
    <row r="50537" hidden="1" x14ac:dyDescent="0.25"/>
    <row r="50538" hidden="1" x14ac:dyDescent="0.25"/>
    <row r="50539" hidden="1" x14ac:dyDescent="0.25"/>
    <row r="50540" hidden="1" x14ac:dyDescent="0.25"/>
    <row r="50541" hidden="1" x14ac:dyDescent="0.25"/>
    <row r="50542" hidden="1" x14ac:dyDescent="0.25"/>
    <row r="50543" hidden="1" x14ac:dyDescent="0.25"/>
    <row r="50544" hidden="1" x14ac:dyDescent="0.25"/>
    <row r="50545" hidden="1" x14ac:dyDescent="0.25"/>
    <row r="50546" hidden="1" x14ac:dyDescent="0.25"/>
    <row r="50547" hidden="1" x14ac:dyDescent="0.25"/>
    <row r="50548" hidden="1" x14ac:dyDescent="0.25"/>
    <row r="50549" hidden="1" x14ac:dyDescent="0.25"/>
    <row r="50550" hidden="1" x14ac:dyDescent="0.25"/>
    <row r="50551" hidden="1" x14ac:dyDescent="0.25"/>
    <row r="50552" hidden="1" x14ac:dyDescent="0.25"/>
    <row r="50553" hidden="1" x14ac:dyDescent="0.25"/>
    <row r="50554" hidden="1" x14ac:dyDescent="0.25"/>
    <row r="50555" hidden="1" x14ac:dyDescent="0.25"/>
    <row r="50556" hidden="1" x14ac:dyDescent="0.25"/>
    <row r="50557" hidden="1" x14ac:dyDescent="0.25"/>
    <row r="50558" hidden="1" x14ac:dyDescent="0.25"/>
    <row r="50559" hidden="1" x14ac:dyDescent="0.25"/>
    <row r="50560" hidden="1" x14ac:dyDescent="0.25"/>
    <row r="50561" hidden="1" x14ac:dyDescent="0.25"/>
    <row r="50562" hidden="1" x14ac:dyDescent="0.25"/>
    <row r="50563" hidden="1" x14ac:dyDescent="0.25"/>
    <row r="50564" hidden="1" x14ac:dyDescent="0.25"/>
    <row r="50565" hidden="1" x14ac:dyDescent="0.25"/>
    <row r="50566" hidden="1" x14ac:dyDescent="0.25"/>
    <row r="50567" hidden="1" x14ac:dyDescent="0.25"/>
    <row r="50568" hidden="1" x14ac:dyDescent="0.25"/>
    <row r="50569" hidden="1" x14ac:dyDescent="0.25"/>
    <row r="50570" hidden="1" x14ac:dyDescent="0.25"/>
    <row r="50571" hidden="1" x14ac:dyDescent="0.25"/>
    <row r="50572" hidden="1" x14ac:dyDescent="0.25"/>
    <row r="50573" hidden="1" x14ac:dyDescent="0.25"/>
    <row r="50574" hidden="1" x14ac:dyDescent="0.25"/>
    <row r="50575" hidden="1" x14ac:dyDescent="0.25"/>
    <row r="50576" hidden="1" x14ac:dyDescent="0.25"/>
    <row r="50577" hidden="1" x14ac:dyDescent="0.25"/>
    <row r="50578" hidden="1" x14ac:dyDescent="0.25"/>
    <row r="50579" hidden="1" x14ac:dyDescent="0.25"/>
    <row r="50580" hidden="1" x14ac:dyDescent="0.25"/>
    <row r="50581" hidden="1" x14ac:dyDescent="0.25"/>
    <row r="50582" hidden="1" x14ac:dyDescent="0.25"/>
    <row r="50583" hidden="1" x14ac:dyDescent="0.25"/>
    <row r="50584" hidden="1" x14ac:dyDescent="0.25"/>
    <row r="50585" hidden="1" x14ac:dyDescent="0.25"/>
    <row r="50586" hidden="1" x14ac:dyDescent="0.25"/>
    <row r="50587" hidden="1" x14ac:dyDescent="0.25"/>
    <row r="50588" hidden="1" x14ac:dyDescent="0.25"/>
    <row r="50589" hidden="1" x14ac:dyDescent="0.25"/>
    <row r="50590" hidden="1" x14ac:dyDescent="0.25"/>
    <row r="50591" hidden="1" x14ac:dyDescent="0.25"/>
    <row r="50592" hidden="1" x14ac:dyDescent="0.25"/>
    <row r="50593" hidden="1" x14ac:dyDescent="0.25"/>
    <row r="50594" hidden="1" x14ac:dyDescent="0.25"/>
    <row r="50595" hidden="1" x14ac:dyDescent="0.25"/>
    <row r="50596" hidden="1" x14ac:dyDescent="0.25"/>
    <row r="50597" hidden="1" x14ac:dyDescent="0.25"/>
    <row r="50598" hidden="1" x14ac:dyDescent="0.25"/>
    <row r="50599" hidden="1" x14ac:dyDescent="0.25"/>
    <row r="50600" hidden="1" x14ac:dyDescent="0.25"/>
    <row r="50601" hidden="1" x14ac:dyDescent="0.25"/>
    <row r="50602" hidden="1" x14ac:dyDescent="0.25"/>
    <row r="50603" hidden="1" x14ac:dyDescent="0.25"/>
    <row r="50604" hidden="1" x14ac:dyDescent="0.25"/>
    <row r="50605" hidden="1" x14ac:dyDescent="0.25"/>
    <row r="50606" ht="30" hidden="1" customHeight="1" x14ac:dyDescent="0.25"/>
    <row r="50607" hidden="1" x14ac:dyDescent="0.25"/>
    <row r="50608" hidden="1" x14ac:dyDescent="0.25"/>
    <row r="50609" hidden="1" x14ac:dyDescent="0.25"/>
    <row r="50610" hidden="1" x14ac:dyDescent="0.25"/>
    <row r="50611" hidden="1" x14ac:dyDescent="0.25"/>
    <row r="50612" hidden="1" x14ac:dyDescent="0.25"/>
    <row r="50613" hidden="1" x14ac:dyDescent="0.25"/>
    <row r="50614" hidden="1" x14ac:dyDescent="0.25"/>
    <row r="50615" hidden="1" x14ac:dyDescent="0.25"/>
    <row r="50616" hidden="1" x14ac:dyDescent="0.25"/>
    <row r="50617" hidden="1" x14ac:dyDescent="0.25"/>
    <row r="50618" hidden="1" x14ac:dyDescent="0.25"/>
    <row r="50619" hidden="1" x14ac:dyDescent="0.25"/>
    <row r="50620" hidden="1" x14ac:dyDescent="0.25"/>
    <row r="50621" hidden="1" x14ac:dyDescent="0.25"/>
    <row r="50622" hidden="1" x14ac:dyDescent="0.25"/>
    <row r="50623" hidden="1" x14ac:dyDescent="0.25"/>
    <row r="50624" hidden="1" x14ac:dyDescent="0.25"/>
    <row r="50625" hidden="1" x14ac:dyDescent="0.25"/>
    <row r="50626" hidden="1" x14ac:dyDescent="0.25"/>
    <row r="50627" hidden="1" x14ac:dyDescent="0.25"/>
    <row r="50628" hidden="1" x14ac:dyDescent="0.25"/>
    <row r="50629" hidden="1" x14ac:dyDescent="0.25"/>
    <row r="50630" hidden="1" x14ac:dyDescent="0.25"/>
    <row r="50631" hidden="1" x14ac:dyDescent="0.25"/>
    <row r="50632" hidden="1" x14ac:dyDescent="0.25"/>
    <row r="50633" hidden="1" x14ac:dyDescent="0.25"/>
    <row r="50634" hidden="1" x14ac:dyDescent="0.25"/>
    <row r="50635" hidden="1" x14ac:dyDescent="0.25"/>
    <row r="50636" hidden="1" x14ac:dyDescent="0.25"/>
    <row r="50637" hidden="1" x14ac:dyDescent="0.25"/>
    <row r="50638" hidden="1" x14ac:dyDescent="0.25"/>
    <row r="50639" hidden="1" x14ac:dyDescent="0.25"/>
    <row r="50640" hidden="1" x14ac:dyDescent="0.25"/>
    <row r="50641" hidden="1" x14ac:dyDescent="0.25"/>
    <row r="50642" hidden="1" x14ac:dyDescent="0.25"/>
    <row r="50643" hidden="1" x14ac:dyDescent="0.25"/>
    <row r="50644" hidden="1" x14ac:dyDescent="0.25"/>
    <row r="50645" hidden="1" x14ac:dyDescent="0.25"/>
    <row r="50646" hidden="1" x14ac:dyDescent="0.25"/>
    <row r="50647" hidden="1" x14ac:dyDescent="0.25"/>
    <row r="50648" hidden="1" x14ac:dyDescent="0.25"/>
    <row r="50649" hidden="1" x14ac:dyDescent="0.25"/>
    <row r="50650" hidden="1" x14ac:dyDescent="0.25"/>
    <row r="50651" hidden="1" x14ac:dyDescent="0.25"/>
    <row r="50652" hidden="1" x14ac:dyDescent="0.25"/>
    <row r="50653" hidden="1" x14ac:dyDescent="0.25"/>
    <row r="50654" hidden="1" x14ac:dyDescent="0.25"/>
    <row r="50655" hidden="1" x14ac:dyDescent="0.25"/>
    <row r="50656" hidden="1" x14ac:dyDescent="0.25"/>
    <row r="50657" hidden="1" x14ac:dyDescent="0.25"/>
    <row r="50658" hidden="1" x14ac:dyDescent="0.25"/>
    <row r="50659" hidden="1" x14ac:dyDescent="0.25"/>
    <row r="50660" hidden="1" x14ac:dyDescent="0.25"/>
    <row r="50661" hidden="1" x14ac:dyDescent="0.25"/>
    <row r="50662" hidden="1" x14ac:dyDescent="0.25"/>
    <row r="50663" hidden="1" x14ac:dyDescent="0.25"/>
    <row r="50664" hidden="1" x14ac:dyDescent="0.25"/>
    <row r="50665" hidden="1" x14ac:dyDescent="0.25"/>
    <row r="50666" hidden="1" x14ac:dyDescent="0.25"/>
    <row r="50667" hidden="1" x14ac:dyDescent="0.25"/>
    <row r="50668" hidden="1" x14ac:dyDescent="0.25"/>
    <row r="50669" hidden="1" x14ac:dyDescent="0.25"/>
    <row r="50670" hidden="1" x14ac:dyDescent="0.25"/>
    <row r="50671" hidden="1" x14ac:dyDescent="0.25"/>
    <row r="50672" hidden="1" x14ac:dyDescent="0.25"/>
    <row r="50673" hidden="1" x14ac:dyDescent="0.25"/>
    <row r="50674" hidden="1" x14ac:dyDescent="0.25"/>
    <row r="50675" hidden="1" x14ac:dyDescent="0.25"/>
    <row r="50676" hidden="1" x14ac:dyDescent="0.25"/>
    <row r="50677" hidden="1" x14ac:dyDescent="0.25"/>
    <row r="50678" hidden="1" x14ac:dyDescent="0.25"/>
    <row r="50679" hidden="1" x14ac:dyDescent="0.25"/>
    <row r="50680" hidden="1" x14ac:dyDescent="0.25"/>
    <row r="50681" hidden="1" x14ac:dyDescent="0.25"/>
    <row r="50682" hidden="1" x14ac:dyDescent="0.25"/>
    <row r="50683" hidden="1" x14ac:dyDescent="0.25"/>
    <row r="50684" hidden="1" x14ac:dyDescent="0.25"/>
    <row r="50685" hidden="1" x14ac:dyDescent="0.25"/>
    <row r="50686" hidden="1" x14ac:dyDescent="0.25"/>
    <row r="50687" hidden="1" x14ac:dyDescent="0.25"/>
    <row r="50688" hidden="1" x14ac:dyDescent="0.25"/>
    <row r="50689" hidden="1" x14ac:dyDescent="0.25"/>
    <row r="50690" hidden="1" x14ac:dyDescent="0.25"/>
    <row r="50691" hidden="1" x14ac:dyDescent="0.25"/>
    <row r="50692" hidden="1" x14ac:dyDescent="0.25"/>
    <row r="50693" hidden="1" x14ac:dyDescent="0.25"/>
    <row r="50694" hidden="1" x14ac:dyDescent="0.25"/>
    <row r="50695" hidden="1" x14ac:dyDescent="0.25"/>
    <row r="50696" hidden="1" x14ac:dyDescent="0.25"/>
    <row r="50697" hidden="1" x14ac:dyDescent="0.25"/>
    <row r="50698" hidden="1" x14ac:dyDescent="0.25"/>
    <row r="50699" hidden="1" x14ac:dyDescent="0.25"/>
    <row r="50700" hidden="1" x14ac:dyDescent="0.25"/>
    <row r="50701" hidden="1" x14ac:dyDescent="0.25"/>
    <row r="50702" hidden="1" x14ac:dyDescent="0.25"/>
    <row r="50703" hidden="1" x14ac:dyDescent="0.25"/>
    <row r="50704" hidden="1" x14ac:dyDescent="0.25"/>
    <row r="50705" hidden="1" x14ac:dyDescent="0.25"/>
    <row r="50706" hidden="1" x14ac:dyDescent="0.25"/>
    <row r="50707" hidden="1" x14ac:dyDescent="0.25"/>
    <row r="50708" hidden="1" x14ac:dyDescent="0.25"/>
    <row r="50709" hidden="1" x14ac:dyDescent="0.25"/>
    <row r="50710" hidden="1" x14ac:dyDescent="0.25"/>
    <row r="50711" hidden="1" x14ac:dyDescent="0.25"/>
    <row r="50712" hidden="1" x14ac:dyDescent="0.25"/>
    <row r="50713" hidden="1" x14ac:dyDescent="0.25"/>
    <row r="50714" hidden="1" x14ac:dyDescent="0.25"/>
    <row r="50715" hidden="1" x14ac:dyDescent="0.25"/>
    <row r="50716" hidden="1" x14ac:dyDescent="0.25"/>
    <row r="50717" hidden="1" x14ac:dyDescent="0.25"/>
    <row r="50718" hidden="1" x14ac:dyDescent="0.25"/>
    <row r="50719" hidden="1" x14ac:dyDescent="0.25"/>
    <row r="50720" hidden="1" x14ac:dyDescent="0.25"/>
    <row r="50721" hidden="1" x14ac:dyDescent="0.25"/>
    <row r="50722" hidden="1" x14ac:dyDescent="0.25"/>
    <row r="50723" hidden="1" x14ac:dyDescent="0.25"/>
    <row r="50724" hidden="1" x14ac:dyDescent="0.25"/>
    <row r="50725" hidden="1" x14ac:dyDescent="0.25"/>
    <row r="50726" hidden="1" x14ac:dyDescent="0.25"/>
    <row r="50727" hidden="1" x14ac:dyDescent="0.25"/>
    <row r="50728" hidden="1" x14ac:dyDescent="0.25"/>
    <row r="50729" hidden="1" x14ac:dyDescent="0.25"/>
    <row r="50730" hidden="1" x14ac:dyDescent="0.25"/>
    <row r="50731" hidden="1" x14ac:dyDescent="0.25"/>
    <row r="50732" hidden="1" x14ac:dyDescent="0.25"/>
    <row r="50733" hidden="1" x14ac:dyDescent="0.25"/>
    <row r="50734" hidden="1" x14ac:dyDescent="0.25"/>
    <row r="50735" hidden="1" x14ac:dyDescent="0.25"/>
    <row r="50736" hidden="1" x14ac:dyDescent="0.25"/>
    <row r="50737" hidden="1" x14ac:dyDescent="0.25"/>
    <row r="50738" hidden="1" x14ac:dyDescent="0.25"/>
    <row r="50739" hidden="1" x14ac:dyDescent="0.25"/>
    <row r="50740" hidden="1" x14ac:dyDescent="0.25"/>
    <row r="50741" hidden="1" x14ac:dyDescent="0.25"/>
    <row r="50742" hidden="1" x14ac:dyDescent="0.25"/>
    <row r="50743" hidden="1" x14ac:dyDescent="0.25"/>
    <row r="50744" hidden="1" x14ac:dyDescent="0.25"/>
    <row r="50745" hidden="1" x14ac:dyDescent="0.25"/>
    <row r="50746" hidden="1" x14ac:dyDescent="0.25"/>
    <row r="50747" hidden="1" x14ac:dyDescent="0.25"/>
    <row r="50748" hidden="1" x14ac:dyDescent="0.25"/>
    <row r="50749" hidden="1" x14ac:dyDescent="0.25"/>
    <row r="50750" hidden="1" x14ac:dyDescent="0.25"/>
    <row r="50751" hidden="1" x14ac:dyDescent="0.25"/>
    <row r="50752" hidden="1" x14ac:dyDescent="0.25"/>
    <row r="50753" hidden="1" x14ac:dyDescent="0.25"/>
    <row r="50754" hidden="1" x14ac:dyDescent="0.25"/>
    <row r="50755" hidden="1" x14ac:dyDescent="0.25"/>
    <row r="50756" hidden="1" x14ac:dyDescent="0.25"/>
    <row r="50757" hidden="1" x14ac:dyDescent="0.25"/>
    <row r="50758" hidden="1" x14ac:dyDescent="0.25"/>
    <row r="50759" hidden="1" x14ac:dyDescent="0.25"/>
    <row r="50760" hidden="1" x14ac:dyDescent="0.25"/>
    <row r="50761" hidden="1" x14ac:dyDescent="0.25"/>
    <row r="50762" hidden="1" x14ac:dyDescent="0.25"/>
    <row r="50763" hidden="1" x14ac:dyDescent="0.25"/>
    <row r="50764" hidden="1" x14ac:dyDescent="0.25"/>
    <row r="50765" hidden="1" x14ac:dyDescent="0.25"/>
    <row r="50766" hidden="1" x14ac:dyDescent="0.25"/>
    <row r="50767" hidden="1" x14ac:dyDescent="0.25"/>
    <row r="50768" hidden="1" x14ac:dyDescent="0.25"/>
    <row r="50769" hidden="1" x14ac:dyDescent="0.25"/>
    <row r="50770" hidden="1" x14ac:dyDescent="0.25"/>
    <row r="50771" hidden="1" x14ac:dyDescent="0.25"/>
    <row r="50772" hidden="1" x14ac:dyDescent="0.25"/>
    <row r="50773" hidden="1" x14ac:dyDescent="0.25"/>
    <row r="50774" hidden="1" x14ac:dyDescent="0.25"/>
    <row r="50775" hidden="1" x14ac:dyDescent="0.25"/>
    <row r="50776" hidden="1" x14ac:dyDescent="0.25"/>
    <row r="50777" hidden="1" x14ac:dyDescent="0.25"/>
    <row r="50778" hidden="1" x14ac:dyDescent="0.25"/>
    <row r="50779" hidden="1" x14ac:dyDescent="0.25"/>
    <row r="50780" hidden="1" x14ac:dyDescent="0.25"/>
    <row r="50781" hidden="1" x14ac:dyDescent="0.25"/>
    <row r="50782" hidden="1" x14ac:dyDescent="0.25"/>
    <row r="50783" hidden="1" x14ac:dyDescent="0.25"/>
    <row r="50784" hidden="1" x14ac:dyDescent="0.25"/>
    <row r="50785" hidden="1" x14ac:dyDescent="0.25"/>
    <row r="50786" hidden="1" x14ac:dyDescent="0.25"/>
    <row r="50787" hidden="1" x14ac:dyDescent="0.25"/>
    <row r="50788" hidden="1" x14ac:dyDescent="0.25"/>
    <row r="50789" hidden="1" x14ac:dyDescent="0.25"/>
    <row r="50790" hidden="1" x14ac:dyDescent="0.25"/>
    <row r="50791" hidden="1" x14ac:dyDescent="0.25"/>
    <row r="50792" hidden="1" x14ac:dyDescent="0.25"/>
    <row r="50793" hidden="1" x14ac:dyDescent="0.25"/>
    <row r="50794" hidden="1" x14ac:dyDescent="0.25"/>
    <row r="50795" hidden="1" x14ac:dyDescent="0.25"/>
    <row r="50796" hidden="1" x14ac:dyDescent="0.25"/>
    <row r="50797" hidden="1" x14ac:dyDescent="0.25"/>
    <row r="50798" hidden="1" x14ac:dyDescent="0.25"/>
    <row r="50799" hidden="1" x14ac:dyDescent="0.25"/>
    <row r="50800" hidden="1" x14ac:dyDescent="0.25"/>
    <row r="50801" hidden="1" x14ac:dyDescent="0.25"/>
    <row r="50802" hidden="1" x14ac:dyDescent="0.25"/>
    <row r="50803" hidden="1" x14ac:dyDescent="0.25"/>
    <row r="50804" hidden="1" x14ac:dyDescent="0.25"/>
    <row r="50805" hidden="1" x14ac:dyDescent="0.25"/>
    <row r="50806" hidden="1" x14ac:dyDescent="0.25"/>
    <row r="50807" hidden="1" x14ac:dyDescent="0.25"/>
    <row r="50808" hidden="1" x14ac:dyDescent="0.25"/>
    <row r="50809" hidden="1" x14ac:dyDescent="0.25"/>
    <row r="50810" hidden="1" x14ac:dyDescent="0.25"/>
    <row r="50811" hidden="1" x14ac:dyDescent="0.25"/>
    <row r="50812" hidden="1" x14ac:dyDescent="0.25"/>
    <row r="50813" hidden="1" x14ac:dyDescent="0.25"/>
    <row r="50814" hidden="1" x14ac:dyDescent="0.25"/>
    <row r="50815" hidden="1" x14ac:dyDescent="0.25"/>
    <row r="50816" hidden="1" x14ac:dyDescent="0.25"/>
    <row r="50817" hidden="1" x14ac:dyDescent="0.25"/>
    <row r="50818" hidden="1" x14ac:dyDescent="0.25"/>
    <row r="50819" hidden="1" x14ac:dyDescent="0.25"/>
    <row r="50820" hidden="1" x14ac:dyDescent="0.25"/>
    <row r="50821" hidden="1" x14ac:dyDescent="0.25"/>
    <row r="50822" hidden="1" x14ac:dyDescent="0.25"/>
    <row r="50823" hidden="1" x14ac:dyDescent="0.25"/>
    <row r="50824" hidden="1" x14ac:dyDescent="0.25"/>
    <row r="50825" hidden="1" x14ac:dyDescent="0.25"/>
    <row r="50826" hidden="1" x14ac:dyDescent="0.25"/>
    <row r="50827" hidden="1" x14ac:dyDescent="0.25"/>
    <row r="50828" hidden="1" x14ac:dyDescent="0.25"/>
    <row r="50829" hidden="1" x14ac:dyDescent="0.25"/>
    <row r="50830" hidden="1" x14ac:dyDescent="0.25"/>
    <row r="50831" hidden="1" x14ac:dyDescent="0.25"/>
    <row r="50832" hidden="1" x14ac:dyDescent="0.25"/>
    <row r="50833" hidden="1" x14ac:dyDescent="0.25"/>
    <row r="50834" hidden="1" x14ac:dyDescent="0.25"/>
    <row r="50835" hidden="1" x14ac:dyDescent="0.25"/>
    <row r="50836" hidden="1" x14ac:dyDescent="0.25"/>
    <row r="50837" hidden="1" x14ac:dyDescent="0.25"/>
    <row r="50838" hidden="1" x14ac:dyDescent="0.25"/>
    <row r="50839" hidden="1" x14ac:dyDescent="0.25"/>
    <row r="50840" hidden="1" x14ac:dyDescent="0.25"/>
    <row r="50841" hidden="1" x14ac:dyDescent="0.25"/>
    <row r="50842" hidden="1" x14ac:dyDescent="0.25"/>
    <row r="50843" hidden="1" x14ac:dyDescent="0.25"/>
    <row r="50844" hidden="1" x14ac:dyDescent="0.25"/>
    <row r="50845" hidden="1" x14ac:dyDescent="0.25"/>
    <row r="50846" hidden="1" x14ac:dyDescent="0.25"/>
    <row r="50847" hidden="1" x14ac:dyDescent="0.25"/>
    <row r="50848" hidden="1" x14ac:dyDescent="0.25"/>
    <row r="50849" hidden="1" x14ac:dyDescent="0.25"/>
    <row r="50850" hidden="1" x14ac:dyDescent="0.25"/>
    <row r="50851" hidden="1" x14ac:dyDescent="0.25"/>
    <row r="50852" hidden="1" x14ac:dyDescent="0.25"/>
    <row r="50853" hidden="1" x14ac:dyDescent="0.25"/>
    <row r="50854" hidden="1" x14ac:dyDescent="0.25"/>
    <row r="50855" hidden="1" x14ac:dyDescent="0.25"/>
    <row r="50856" hidden="1" x14ac:dyDescent="0.25"/>
    <row r="50857" hidden="1" x14ac:dyDescent="0.25"/>
    <row r="50858" hidden="1" x14ac:dyDescent="0.25"/>
    <row r="50859" hidden="1" x14ac:dyDescent="0.25"/>
    <row r="50860" hidden="1" x14ac:dyDescent="0.25"/>
    <row r="50861" hidden="1" x14ac:dyDescent="0.25"/>
    <row r="50862" hidden="1" x14ac:dyDescent="0.25"/>
    <row r="50863" hidden="1" x14ac:dyDescent="0.25"/>
    <row r="50864" hidden="1" x14ac:dyDescent="0.25"/>
    <row r="50865" hidden="1" x14ac:dyDescent="0.25"/>
    <row r="50866" hidden="1" x14ac:dyDescent="0.25"/>
    <row r="50867" hidden="1" x14ac:dyDescent="0.25"/>
    <row r="50868" hidden="1" x14ac:dyDescent="0.25"/>
    <row r="50869" hidden="1" x14ac:dyDescent="0.25"/>
    <row r="50870" hidden="1" x14ac:dyDescent="0.25"/>
    <row r="50871" hidden="1" x14ac:dyDescent="0.25"/>
    <row r="50872" hidden="1" x14ac:dyDescent="0.25"/>
    <row r="50873" hidden="1" x14ac:dyDescent="0.25"/>
    <row r="50874" hidden="1" x14ac:dyDescent="0.25"/>
    <row r="50875" hidden="1" x14ac:dyDescent="0.25"/>
    <row r="50876" hidden="1" x14ac:dyDescent="0.25"/>
    <row r="50877" hidden="1" x14ac:dyDescent="0.25"/>
    <row r="50878" ht="30" hidden="1" customHeight="1" x14ac:dyDescent="0.25"/>
    <row r="50879" hidden="1" x14ac:dyDescent="0.25"/>
    <row r="50880" hidden="1" x14ac:dyDescent="0.25"/>
    <row r="50881" hidden="1" x14ac:dyDescent="0.25"/>
    <row r="50882" hidden="1" x14ac:dyDescent="0.25"/>
    <row r="50883" hidden="1" x14ac:dyDescent="0.25"/>
    <row r="50884" hidden="1" x14ac:dyDescent="0.25"/>
    <row r="50885" hidden="1" x14ac:dyDescent="0.25"/>
    <row r="50886" hidden="1" x14ac:dyDescent="0.25"/>
    <row r="50887" hidden="1" x14ac:dyDescent="0.25"/>
    <row r="50888" hidden="1" x14ac:dyDescent="0.25"/>
    <row r="50889" hidden="1" x14ac:dyDescent="0.25"/>
    <row r="50890" hidden="1" x14ac:dyDescent="0.25"/>
    <row r="50891" hidden="1" x14ac:dyDescent="0.25"/>
    <row r="50892" hidden="1" x14ac:dyDescent="0.25"/>
    <row r="50893" hidden="1" x14ac:dyDescent="0.25"/>
    <row r="50894" hidden="1" x14ac:dyDescent="0.25"/>
    <row r="50895" hidden="1" x14ac:dyDescent="0.25"/>
    <row r="50896" hidden="1" x14ac:dyDescent="0.25"/>
    <row r="50897" hidden="1" x14ac:dyDescent="0.25"/>
    <row r="50898" hidden="1" x14ac:dyDescent="0.25"/>
    <row r="50899" hidden="1" x14ac:dyDescent="0.25"/>
    <row r="50900" hidden="1" x14ac:dyDescent="0.25"/>
    <row r="50901" hidden="1" x14ac:dyDescent="0.25"/>
    <row r="50902" hidden="1" x14ac:dyDescent="0.25"/>
    <row r="50903" hidden="1" x14ac:dyDescent="0.25"/>
    <row r="50904" hidden="1" x14ac:dyDescent="0.25"/>
    <row r="50905" hidden="1" x14ac:dyDescent="0.25"/>
    <row r="50906" hidden="1" x14ac:dyDescent="0.25"/>
    <row r="50907" hidden="1" x14ac:dyDescent="0.25"/>
    <row r="50908" hidden="1" x14ac:dyDescent="0.25"/>
    <row r="50909" hidden="1" x14ac:dyDescent="0.25"/>
    <row r="50910" hidden="1" x14ac:dyDescent="0.25"/>
    <row r="50911" hidden="1" x14ac:dyDescent="0.25"/>
    <row r="50912" hidden="1" x14ac:dyDescent="0.25"/>
    <row r="50913" hidden="1" x14ac:dyDescent="0.25"/>
    <row r="50914" hidden="1" x14ac:dyDescent="0.25"/>
    <row r="50915" hidden="1" x14ac:dyDescent="0.25"/>
    <row r="50916" hidden="1" x14ac:dyDescent="0.25"/>
    <row r="50917" hidden="1" x14ac:dyDescent="0.25"/>
    <row r="50918" hidden="1" x14ac:dyDescent="0.25"/>
    <row r="50919" hidden="1" x14ac:dyDescent="0.25"/>
    <row r="50920" hidden="1" x14ac:dyDescent="0.25"/>
    <row r="50921" hidden="1" x14ac:dyDescent="0.25"/>
    <row r="50922" hidden="1" x14ac:dyDescent="0.25"/>
    <row r="50923" hidden="1" x14ac:dyDescent="0.25"/>
    <row r="50924" hidden="1" x14ac:dyDescent="0.25"/>
    <row r="50925" hidden="1" x14ac:dyDescent="0.25"/>
    <row r="50926" hidden="1" x14ac:dyDescent="0.25"/>
    <row r="50927" hidden="1" x14ac:dyDescent="0.25"/>
    <row r="50928" hidden="1" x14ac:dyDescent="0.25"/>
    <row r="50929" hidden="1" x14ac:dyDescent="0.25"/>
    <row r="50930" hidden="1" x14ac:dyDescent="0.25"/>
    <row r="50931" hidden="1" x14ac:dyDescent="0.25"/>
    <row r="50932" hidden="1" x14ac:dyDescent="0.25"/>
    <row r="50933" hidden="1" x14ac:dyDescent="0.25"/>
    <row r="50934" hidden="1" x14ac:dyDescent="0.25"/>
    <row r="50935" hidden="1" x14ac:dyDescent="0.25"/>
    <row r="50936" hidden="1" x14ac:dyDescent="0.25"/>
    <row r="50937" hidden="1" x14ac:dyDescent="0.25"/>
    <row r="50938" hidden="1" x14ac:dyDescent="0.25"/>
    <row r="50939" hidden="1" x14ac:dyDescent="0.25"/>
    <row r="50940" hidden="1" x14ac:dyDescent="0.25"/>
    <row r="50941" hidden="1" x14ac:dyDescent="0.25"/>
    <row r="50942" hidden="1" x14ac:dyDescent="0.25"/>
    <row r="50943" hidden="1" x14ac:dyDescent="0.25"/>
    <row r="50944" hidden="1" x14ac:dyDescent="0.25"/>
    <row r="50945" hidden="1" x14ac:dyDescent="0.25"/>
    <row r="50946" hidden="1" x14ac:dyDescent="0.25"/>
    <row r="50947" hidden="1" x14ac:dyDescent="0.25"/>
    <row r="50948" hidden="1" x14ac:dyDescent="0.25"/>
    <row r="50949" hidden="1" x14ac:dyDescent="0.25"/>
    <row r="50950" hidden="1" x14ac:dyDescent="0.25"/>
    <row r="50951" hidden="1" x14ac:dyDescent="0.25"/>
    <row r="50952" hidden="1" x14ac:dyDescent="0.25"/>
    <row r="50953" hidden="1" x14ac:dyDescent="0.25"/>
    <row r="50954" hidden="1" x14ac:dyDescent="0.25"/>
    <row r="50955" hidden="1" x14ac:dyDescent="0.25"/>
    <row r="50956" hidden="1" x14ac:dyDescent="0.25"/>
    <row r="50957" hidden="1" x14ac:dyDescent="0.25"/>
    <row r="50958" hidden="1" x14ac:dyDescent="0.25"/>
    <row r="50959" hidden="1" x14ac:dyDescent="0.25"/>
    <row r="50960" hidden="1" x14ac:dyDescent="0.25"/>
    <row r="50961" hidden="1" x14ac:dyDescent="0.25"/>
    <row r="50962" hidden="1" x14ac:dyDescent="0.25"/>
    <row r="50963" hidden="1" x14ac:dyDescent="0.25"/>
    <row r="50964" hidden="1" x14ac:dyDescent="0.25"/>
    <row r="50965" hidden="1" x14ac:dyDescent="0.25"/>
    <row r="50966" hidden="1" x14ac:dyDescent="0.25"/>
    <row r="50967" hidden="1" x14ac:dyDescent="0.25"/>
    <row r="50968" hidden="1" x14ac:dyDescent="0.25"/>
    <row r="50969" hidden="1" x14ac:dyDescent="0.25"/>
    <row r="50970" hidden="1" x14ac:dyDescent="0.25"/>
    <row r="50971" hidden="1" x14ac:dyDescent="0.25"/>
    <row r="50972" hidden="1" x14ac:dyDescent="0.25"/>
    <row r="50973" hidden="1" x14ac:dyDescent="0.25"/>
    <row r="50974" hidden="1" x14ac:dyDescent="0.25"/>
    <row r="50975" hidden="1" x14ac:dyDescent="0.25"/>
    <row r="50976" hidden="1" x14ac:dyDescent="0.25"/>
    <row r="50977" hidden="1" x14ac:dyDescent="0.25"/>
    <row r="50978" hidden="1" x14ac:dyDescent="0.25"/>
    <row r="50979" hidden="1" x14ac:dyDescent="0.25"/>
    <row r="50980" hidden="1" x14ac:dyDescent="0.25"/>
    <row r="50981" hidden="1" x14ac:dyDescent="0.25"/>
    <row r="50982" hidden="1" x14ac:dyDescent="0.25"/>
    <row r="50983" hidden="1" x14ac:dyDescent="0.25"/>
    <row r="50984" hidden="1" x14ac:dyDescent="0.25"/>
    <row r="50985" hidden="1" x14ac:dyDescent="0.25"/>
    <row r="50986" hidden="1" x14ac:dyDescent="0.25"/>
    <row r="50987" hidden="1" x14ac:dyDescent="0.25"/>
    <row r="50988" hidden="1" x14ac:dyDescent="0.25"/>
    <row r="50989" hidden="1" x14ac:dyDescent="0.25"/>
    <row r="50990" hidden="1" x14ac:dyDescent="0.25"/>
    <row r="50991" hidden="1" x14ac:dyDescent="0.25"/>
    <row r="50992" hidden="1" x14ac:dyDescent="0.25"/>
    <row r="50993" hidden="1" x14ac:dyDescent="0.25"/>
    <row r="50994" hidden="1" x14ac:dyDescent="0.25"/>
    <row r="50995" hidden="1" x14ac:dyDescent="0.25"/>
    <row r="50996" hidden="1" x14ac:dyDescent="0.25"/>
    <row r="50997" hidden="1" x14ac:dyDescent="0.25"/>
    <row r="50998" hidden="1" x14ac:dyDescent="0.25"/>
    <row r="50999" hidden="1" x14ac:dyDescent="0.25"/>
    <row r="51000" hidden="1" x14ac:dyDescent="0.25"/>
    <row r="51001" hidden="1" x14ac:dyDescent="0.25"/>
    <row r="51002" hidden="1" x14ac:dyDescent="0.25"/>
    <row r="51003" hidden="1" x14ac:dyDescent="0.25"/>
    <row r="51004" hidden="1" x14ac:dyDescent="0.25"/>
    <row r="51005" hidden="1" x14ac:dyDescent="0.25"/>
    <row r="51006" hidden="1" x14ac:dyDescent="0.25"/>
    <row r="51007" hidden="1" x14ac:dyDescent="0.25"/>
    <row r="51008" hidden="1" x14ac:dyDescent="0.25"/>
    <row r="51009" hidden="1" x14ac:dyDescent="0.25"/>
    <row r="51010" hidden="1" x14ac:dyDescent="0.25"/>
    <row r="51011" hidden="1" x14ac:dyDescent="0.25"/>
    <row r="51012" hidden="1" x14ac:dyDescent="0.25"/>
    <row r="51013" hidden="1" x14ac:dyDescent="0.25"/>
    <row r="51014" hidden="1" x14ac:dyDescent="0.25"/>
    <row r="51015" hidden="1" x14ac:dyDescent="0.25"/>
    <row r="51016" hidden="1" x14ac:dyDescent="0.25"/>
    <row r="51017" hidden="1" x14ac:dyDescent="0.25"/>
    <row r="51018" hidden="1" x14ac:dyDescent="0.25"/>
    <row r="51019" hidden="1" x14ac:dyDescent="0.25"/>
    <row r="51020" hidden="1" x14ac:dyDescent="0.25"/>
    <row r="51021" hidden="1" x14ac:dyDescent="0.25"/>
    <row r="51022" hidden="1" x14ac:dyDescent="0.25"/>
    <row r="51023" hidden="1" x14ac:dyDescent="0.25"/>
    <row r="51024" hidden="1" x14ac:dyDescent="0.25"/>
    <row r="51025" hidden="1" x14ac:dyDescent="0.25"/>
    <row r="51026" hidden="1" x14ac:dyDescent="0.25"/>
    <row r="51027" hidden="1" x14ac:dyDescent="0.25"/>
    <row r="51028" hidden="1" x14ac:dyDescent="0.25"/>
    <row r="51029" hidden="1" x14ac:dyDescent="0.25"/>
    <row r="51030" hidden="1" x14ac:dyDescent="0.25"/>
    <row r="51031" hidden="1" x14ac:dyDescent="0.25"/>
    <row r="51032" hidden="1" x14ac:dyDescent="0.25"/>
    <row r="51033" hidden="1" x14ac:dyDescent="0.25"/>
    <row r="51034" hidden="1" x14ac:dyDescent="0.25"/>
    <row r="51035" hidden="1" x14ac:dyDescent="0.25"/>
    <row r="51036" hidden="1" x14ac:dyDescent="0.25"/>
    <row r="51037" hidden="1" x14ac:dyDescent="0.25"/>
    <row r="51038" hidden="1" x14ac:dyDescent="0.25"/>
    <row r="51039" hidden="1" x14ac:dyDescent="0.25"/>
    <row r="51040" hidden="1" x14ac:dyDescent="0.25"/>
    <row r="51041" hidden="1" x14ac:dyDescent="0.25"/>
    <row r="51042" hidden="1" x14ac:dyDescent="0.25"/>
    <row r="51043" hidden="1" x14ac:dyDescent="0.25"/>
    <row r="51044" hidden="1" x14ac:dyDescent="0.25"/>
    <row r="51045" hidden="1" x14ac:dyDescent="0.25"/>
    <row r="51046" hidden="1" x14ac:dyDescent="0.25"/>
    <row r="51047" hidden="1" x14ac:dyDescent="0.25"/>
    <row r="51048" hidden="1" x14ac:dyDescent="0.25"/>
    <row r="51049" hidden="1" x14ac:dyDescent="0.25"/>
    <row r="51050" hidden="1" x14ac:dyDescent="0.25"/>
    <row r="51051" hidden="1" x14ac:dyDescent="0.25"/>
    <row r="51052" hidden="1" x14ac:dyDescent="0.25"/>
    <row r="51053" hidden="1" x14ac:dyDescent="0.25"/>
    <row r="51054" hidden="1" x14ac:dyDescent="0.25"/>
    <row r="51055" hidden="1" x14ac:dyDescent="0.25"/>
    <row r="51056" hidden="1" x14ac:dyDescent="0.25"/>
    <row r="51057" hidden="1" x14ac:dyDescent="0.25"/>
    <row r="51058" hidden="1" x14ac:dyDescent="0.25"/>
    <row r="51059" hidden="1" x14ac:dyDescent="0.25"/>
    <row r="51060" hidden="1" x14ac:dyDescent="0.25"/>
    <row r="51061" hidden="1" x14ac:dyDescent="0.25"/>
    <row r="51062" hidden="1" x14ac:dyDescent="0.25"/>
    <row r="51063" hidden="1" x14ac:dyDescent="0.25"/>
    <row r="51064" hidden="1" x14ac:dyDescent="0.25"/>
    <row r="51065" hidden="1" x14ac:dyDescent="0.25"/>
    <row r="51066" hidden="1" x14ac:dyDescent="0.25"/>
    <row r="51067" hidden="1" x14ac:dyDescent="0.25"/>
    <row r="51068" hidden="1" x14ac:dyDescent="0.25"/>
    <row r="51069" hidden="1" x14ac:dyDescent="0.25"/>
    <row r="51070" hidden="1" x14ac:dyDescent="0.25"/>
    <row r="51071" hidden="1" x14ac:dyDescent="0.25"/>
    <row r="51072" hidden="1" x14ac:dyDescent="0.25"/>
    <row r="51073" hidden="1" x14ac:dyDescent="0.25"/>
    <row r="51074" hidden="1" x14ac:dyDescent="0.25"/>
    <row r="51075" hidden="1" x14ac:dyDescent="0.25"/>
    <row r="51076" hidden="1" x14ac:dyDescent="0.25"/>
    <row r="51077" hidden="1" x14ac:dyDescent="0.25"/>
    <row r="51078" hidden="1" x14ac:dyDescent="0.25"/>
    <row r="51079" hidden="1" x14ac:dyDescent="0.25"/>
    <row r="51080" hidden="1" x14ac:dyDescent="0.25"/>
    <row r="51081" hidden="1" x14ac:dyDescent="0.25"/>
    <row r="51082" hidden="1" x14ac:dyDescent="0.25"/>
    <row r="51083" hidden="1" x14ac:dyDescent="0.25"/>
    <row r="51084" hidden="1" x14ac:dyDescent="0.25"/>
    <row r="51085" hidden="1" x14ac:dyDescent="0.25"/>
    <row r="51086" hidden="1" x14ac:dyDescent="0.25"/>
    <row r="51087" hidden="1" x14ac:dyDescent="0.25"/>
    <row r="51088" hidden="1" x14ac:dyDescent="0.25"/>
    <row r="51089" hidden="1" x14ac:dyDescent="0.25"/>
    <row r="51090" hidden="1" x14ac:dyDescent="0.25"/>
    <row r="51091" hidden="1" x14ac:dyDescent="0.25"/>
    <row r="51092" hidden="1" x14ac:dyDescent="0.25"/>
    <row r="51093" hidden="1" x14ac:dyDescent="0.25"/>
    <row r="51094" hidden="1" x14ac:dyDescent="0.25"/>
    <row r="51095" hidden="1" x14ac:dyDescent="0.25"/>
    <row r="51096" hidden="1" x14ac:dyDescent="0.25"/>
    <row r="51097" hidden="1" x14ac:dyDescent="0.25"/>
    <row r="51098" hidden="1" x14ac:dyDescent="0.25"/>
    <row r="51099" hidden="1" x14ac:dyDescent="0.25"/>
    <row r="51100" hidden="1" x14ac:dyDescent="0.25"/>
    <row r="51101" hidden="1" x14ac:dyDescent="0.25"/>
    <row r="51102" hidden="1" x14ac:dyDescent="0.25"/>
    <row r="51103" hidden="1" x14ac:dyDescent="0.25"/>
    <row r="51104" hidden="1" x14ac:dyDescent="0.25"/>
    <row r="51105" hidden="1" x14ac:dyDescent="0.25"/>
    <row r="51106" hidden="1" x14ac:dyDescent="0.25"/>
    <row r="51107" hidden="1" x14ac:dyDescent="0.25"/>
    <row r="51108" hidden="1" x14ac:dyDescent="0.25"/>
    <row r="51109" hidden="1" x14ac:dyDescent="0.25"/>
    <row r="51110" hidden="1" x14ac:dyDescent="0.25"/>
    <row r="51111" hidden="1" x14ac:dyDescent="0.25"/>
    <row r="51112" hidden="1" x14ac:dyDescent="0.25"/>
    <row r="51113" hidden="1" x14ac:dyDescent="0.25"/>
    <row r="51114" hidden="1" x14ac:dyDescent="0.25"/>
    <row r="51115" hidden="1" x14ac:dyDescent="0.25"/>
    <row r="51116" hidden="1" x14ac:dyDescent="0.25"/>
    <row r="51117" hidden="1" x14ac:dyDescent="0.25"/>
    <row r="51118" hidden="1" x14ac:dyDescent="0.25"/>
    <row r="51119" hidden="1" x14ac:dyDescent="0.25"/>
    <row r="51120" hidden="1" x14ac:dyDescent="0.25"/>
    <row r="51121" hidden="1" x14ac:dyDescent="0.25"/>
    <row r="51122" hidden="1" x14ac:dyDescent="0.25"/>
    <row r="51123" hidden="1" x14ac:dyDescent="0.25"/>
    <row r="51124" hidden="1" x14ac:dyDescent="0.25"/>
    <row r="51125" hidden="1" x14ac:dyDescent="0.25"/>
    <row r="51126" hidden="1" x14ac:dyDescent="0.25"/>
    <row r="51127" hidden="1" x14ac:dyDescent="0.25"/>
    <row r="51128" hidden="1" x14ac:dyDescent="0.25"/>
    <row r="51129" hidden="1" x14ac:dyDescent="0.25"/>
    <row r="51130" hidden="1" x14ac:dyDescent="0.25"/>
    <row r="51131" hidden="1" x14ac:dyDescent="0.25"/>
    <row r="51132" hidden="1" x14ac:dyDescent="0.25"/>
    <row r="51133" hidden="1" x14ac:dyDescent="0.25"/>
    <row r="51134" hidden="1" x14ac:dyDescent="0.25"/>
    <row r="51135" hidden="1" x14ac:dyDescent="0.25"/>
    <row r="51136" hidden="1" x14ac:dyDescent="0.25"/>
    <row r="51137" hidden="1" x14ac:dyDescent="0.25"/>
    <row r="51138" hidden="1" x14ac:dyDescent="0.25"/>
    <row r="51139" hidden="1" x14ac:dyDescent="0.25"/>
    <row r="51140" hidden="1" x14ac:dyDescent="0.25"/>
    <row r="51141" hidden="1" x14ac:dyDescent="0.25"/>
    <row r="51142" hidden="1" x14ac:dyDescent="0.25"/>
    <row r="51143" hidden="1" x14ac:dyDescent="0.25"/>
    <row r="51144" hidden="1" x14ac:dyDescent="0.25"/>
    <row r="51145" hidden="1" x14ac:dyDescent="0.25"/>
    <row r="51146" hidden="1" x14ac:dyDescent="0.25"/>
    <row r="51147" hidden="1" x14ac:dyDescent="0.25"/>
    <row r="51148" hidden="1" x14ac:dyDescent="0.25"/>
    <row r="51149" hidden="1" x14ac:dyDescent="0.25"/>
    <row r="51150" ht="30" hidden="1" customHeight="1" x14ac:dyDescent="0.25"/>
    <row r="51151" hidden="1" x14ac:dyDescent="0.25"/>
    <row r="51152" hidden="1" x14ac:dyDescent="0.25"/>
    <row r="51153" hidden="1" x14ac:dyDescent="0.25"/>
    <row r="51154" hidden="1" x14ac:dyDescent="0.25"/>
    <row r="51155" hidden="1" x14ac:dyDescent="0.25"/>
    <row r="51156" hidden="1" x14ac:dyDescent="0.25"/>
    <row r="51157" hidden="1" x14ac:dyDescent="0.25"/>
    <row r="51158" hidden="1" x14ac:dyDescent="0.25"/>
    <row r="51159" hidden="1" x14ac:dyDescent="0.25"/>
    <row r="51160" hidden="1" x14ac:dyDescent="0.25"/>
    <row r="51161" hidden="1" x14ac:dyDescent="0.25"/>
    <row r="51162" hidden="1" x14ac:dyDescent="0.25"/>
    <row r="51163" hidden="1" x14ac:dyDescent="0.25"/>
    <row r="51164" hidden="1" x14ac:dyDescent="0.25"/>
    <row r="51165" hidden="1" x14ac:dyDescent="0.25"/>
    <row r="51166" hidden="1" x14ac:dyDescent="0.25"/>
    <row r="51167" hidden="1" x14ac:dyDescent="0.25"/>
    <row r="51168" hidden="1" x14ac:dyDescent="0.25"/>
    <row r="51169" hidden="1" x14ac:dyDescent="0.25"/>
    <row r="51170" hidden="1" x14ac:dyDescent="0.25"/>
    <row r="51171" hidden="1" x14ac:dyDescent="0.25"/>
    <row r="51172" hidden="1" x14ac:dyDescent="0.25"/>
    <row r="51173" hidden="1" x14ac:dyDescent="0.25"/>
    <row r="51174" hidden="1" x14ac:dyDescent="0.25"/>
    <row r="51175" hidden="1" x14ac:dyDescent="0.25"/>
    <row r="51176" hidden="1" x14ac:dyDescent="0.25"/>
    <row r="51177" hidden="1" x14ac:dyDescent="0.25"/>
    <row r="51178" hidden="1" x14ac:dyDescent="0.25"/>
    <row r="51179" hidden="1" x14ac:dyDescent="0.25"/>
    <row r="51180" hidden="1" x14ac:dyDescent="0.25"/>
    <row r="51181" hidden="1" x14ac:dyDescent="0.25"/>
    <row r="51182" hidden="1" x14ac:dyDescent="0.25"/>
    <row r="51183" hidden="1" x14ac:dyDescent="0.25"/>
    <row r="51184" hidden="1" x14ac:dyDescent="0.25"/>
    <row r="51185" hidden="1" x14ac:dyDescent="0.25"/>
    <row r="51186" hidden="1" x14ac:dyDescent="0.25"/>
    <row r="51187" hidden="1" x14ac:dyDescent="0.25"/>
    <row r="51188" hidden="1" x14ac:dyDescent="0.25"/>
    <row r="51189" hidden="1" x14ac:dyDescent="0.25"/>
    <row r="51190" hidden="1" x14ac:dyDescent="0.25"/>
    <row r="51191" hidden="1" x14ac:dyDescent="0.25"/>
    <row r="51192" hidden="1" x14ac:dyDescent="0.25"/>
    <row r="51193" hidden="1" x14ac:dyDescent="0.25"/>
    <row r="51194" hidden="1" x14ac:dyDescent="0.25"/>
    <row r="51195" hidden="1" x14ac:dyDescent="0.25"/>
    <row r="51196" hidden="1" x14ac:dyDescent="0.25"/>
    <row r="51197" hidden="1" x14ac:dyDescent="0.25"/>
    <row r="51198" hidden="1" x14ac:dyDescent="0.25"/>
    <row r="51199" hidden="1" x14ac:dyDescent="0.25"/>
    <row r="51200" hidden="1" x14ac:dyDescent="0.25"/>
    <row r="51201" hidden="1" x14ac:dyDescent="0.25"/>
    <row r="51202" hidden="1" x14ac:dyDescent="0.25"/>
    <row r="51203" hidden="1" x14ac:dyDescent="0.25"/>
    <row r="51204" hidden="1" x14ac:dyDescent="0.25"/>
    <row r="51205" hidden="1" x14ac:dyDescent="0.25"/>
    <row r="51206" hidden="1" x14ac:dyDescent="0.25"/>
    <row r="51207" hidden="1" x14ac:dyDescent="0.25"/>
    <row r="51208" hidden="1" x14ac:dyDescent="0.25"/>
    <row r="51209" hidden="1" x14ac:dyDescent="0.25"/>
    <row r="51210" hidden="1" x14ac:dyDescent="0.25"/>
    <row r="51211" hidden="1" x14ac:dyDescent="0.25"/>
    <row r="51212" hidden="1" x14ac:dyDescent="0.25"/>
    <row r="51213" hidden="1" x14ac:dyDescent="0.25"/>
    <row r="51214" hidden="1" x14ac:dyDescent="0.25"/>
    <row r="51215" hidden="1" x14ac:dyDescent="0.25"/>
    <row r="51216" hidden="1" x14ac:dyDescent="0.25"/>
    <row r="51217" hidden="1" x14ac:dyDescent="0.25"/>
    <row r="51218" hidden="1" x14ac:dyDescent="0.25"/>
    <row r="51219" hidden="1" x14ac:dyDescent="0.25"/>
    <row r="51220" hidden="1" x14ac:dyDescent="0.25"/>
    <row r="51221" hidden="1" x14ac:dyDescent="0.25"/>
    <row r="51222" hidden="1" x14ac:dyDescent="0.25"/>
    <row r="51223" hidden="1" x14ac:dyDescent="0.25"/>
    <row r="51224" hidden="1" x14ac:dyDescent="0.25"/>
    <row r="51225" hidden="1" x14ac:dyDescent="0.25"/>
    <row r="51226" hidden="1" x14ac:dyDescent="0.25"/>
    <row r="51227" hidden="1" x14ac:dyDescent="0.25"/>
    <row r="51228" hidden="1" x14ac:dyDescent="0.25"/>
    <row r="51229" hidden="1" x14ac:dyDescent="0.25"/>
    <row r="51230" hidden="1" x14ac:dyDescent="0.25"/>
    <row r="51231" hidden="1" x14ac:dyDescent="0.25"/>
    <row r="51232" hidden="1" x14ac:dyDescent="0.25"/>
    <row r="51233" hidden="1" x14ac:dyDescent="0.25"/>
    <row r="51234" hidden="1" x14ac:dyDescent="0.25"/>
    <row r="51235" hidden="1" x14ac:dyDescent="0.25"/>
    <row r="51236" hidden="1" x14ac:dyDescent="0.25"/>
    <row r="51237" hidden="1" x14ac:dyDescent="0.25"/>
    <row r="51238" hidden="1" x14ac:dyDescent="0.25"/>
    <row r="51239" hidden="1" x14ac:dyDescent="0.25"/>
    <row r="51240" hidden="1" x14ac:dyDescent="0.25"/>
    <row r="51241" hidden="1" x14ac:dyDescent="0.25"/>
    <row r="51242" hidden="1" x14ac:dyDescent="0.25"/>
    <row r="51243" hidden="1" x14ac:dyDescent="0.25"/>
    <row r="51244" hidden="1" x14ac:dyDescent="0.25"/>
    <row r="51245" hidden="1" x14ac:dyDescent="0.25"/>
    <row r="51246" hidden="1" x14ac:dyDescent="0.25"/>
    <row r="51247" hidden="1" x14ac:dyDescent="0.25"/>
    <row r="51248" hidden="1" x14ac:dyDescent="0.25"/>
    <row r="51249" hidden="1" x14ac:dyDescent="0.25"/>
    <row r="51250" hidden="1" x14ac:dyDescent="0.25"/>
    <row r="51251" hidden="1" x14ac:dyDescent="0.25"/>
    <row r="51252" hidden="1" x14ac:dyDescent="0.25"/>
    <row r="51253" hidden="1" x14ac:dyDescent="0.25"/>
    <row r="51254" hidden="1" x14ac:dyDescent="0.25"/>
    <row r="51255" hidden="1" x14ac:dyDescent="0.25"/>
    <row r="51256" hidden="1" x14ac:dyDescent="0.25"/>
    <row r="51257" hidden="1" x14ac:dyDescent="0.25"/>
    <row r="51258" hidden="1" x14ac:dyDescent="0.25"/>
    <row r="51259" hidden="1" x14ac:dyDescent="0.25"/>
    <row r="51260" hidden="1" x14ac:dyDescent="0.25"/>
    <row r="51261" hidden="1" x14ac:dyDescent="0.25"/>
    <row r="51262" hidden="1" x14ac:dyDescent="0.25"/>
    <row r="51263" hidden="1" x14ac:dyDescent="0.25"/>
    <row r="51264" hidden="1" x14ac:dyDescent="0.25"/>
    <row r="51265" hidden="1" x14ac:dyDescent="0.25"/>
    <row r="51266" hidden="1" x14ac:dyDescent="0.25"/>
    <row r="51267" hidden="1" x14ac:dyDescent="0.25"/>
    <row r="51268" hidden="1" x14ac:dyDescent="0.25"/>
    <row r="51269" hidden="1" x14ac:dyDescent="0.25"/>
    <row r="51270" hidden="1" x14ac:dyDescent="0.25"/>
    <row r="51271" hidden="1" x14ac:dyDescent="0.25"/>
    <row r="51272" hidden="1" x14ac:dyDescent="0.25"/>
    <row r="51273" hidden="1" x14ac:dyDescent="0.25"/>
    <row r="51274" hidden="1" x14ac:dyDescent="0.25"/>
    <row r="51275" hidden="1" x14ac:dyDescent="0.25"/>
    <row r="51276" hidden="1" x14ac:dyDescent="0.25"/>
    <row r="51277" hidden="1" x14ac:dyDescent="0.25"/>
    <row r="51278" hidden="1" x14ac:dyDescent="0.25"/>
    <row r="51279" hidden="1" x14ac:dyDescent="0.25"/>
    <row r="51280" hidden="1" x14ac:dyDescent="0.25"/>
    <row r="51281" hidden="1" x14ac:dyDescent="0.25"/>
    <row r="51282" hidden="1" x14ac:dyDescent="0.25"/>
    <row r="51283" hidden="1" x14ac:dyDescent="0.25"/>
    <row r="51284" hidden="1" x14ac:dyDescent="0.25"/>
    <row r="51285" hidden="1" x14ac:dyDescent="0.25"/>
    <row r="51286" hidden="1" x14ac:dyDescent="0.25"/>
    <row r="51287" hidden="1" x14ac:dyDescent="0.25"/>
    <row r="51288" hidden="1" x14ac:dyDescent="0.25"/>
    <row r="51289" hidden="1" x14ac:dyDescent="0.25"/>
    <row r="51290" hidden="1" x14ac:dyDescent="0.25"/>
    <row r="51291" hidden="1" x14ac:dyDescent="0.25"/>
    <row r="51292" hidden="1" x14ac:dyDescent="0.25"/>
    <row r="51293" hidden="1" x14ac:dyDescent="0.25"/>
    <row r="51294" hidden="1" x14ac:dyDescent="0.25"/>
    <row r="51295" hidden="1" x14ac:dyDescent="0.25"/>
    <row r="51296" hidden="1" x14ac:dyDescent="0.25"/>
    <row r="51297" hidden="1" x14ac:dyDescent="0.25"/>
    <row r="51298" hidden="1" x14ac:dyDescent="0.25"/>
    <row r="51299" hidden="1" x14ac:dyDescent="0.25"/>
    <row r="51300" hidden="1" x14ac:dyDescent="0.25"/>
    <row r="51301" hidden="1" x14ac:dyDescent="0.25"/>
    <row r="51302" hidden="1" x14ac:dyDescent="0.25"/>
    <row r="51303" hidden="1" x14ac:dyDescent="0.25"/>
    <row r="51304" hidden="1" x14ac:dyDescent="0.25"/>
    <row r="51305" hidden="1" x14ac:dyDescent="0.25"/>
    <row r="51306" hidden="1" x14ac:dyDescent="0.25"/>
    <row r="51307" hidden="1" x14ac:dyDescent="0.25"/>
    <row r="51308" hidden="1" x14ac:dyDescent="0.25"/>
    <row r="51309" hidden="1" x14ac:dyDescent="0.25"/>
    <row r="51310" hidden="1" x14ac:dyDescent="0.25"/>
    <row r="51311" hidden="1" x14ac:dyDescent="0.25"/>
    <row r="51312" hidden="1" x14ac:dyDescent="0.25"/>
    <row r="51313" hidden="1" x14ac:dyDescent="0.25"/>
    <row r="51314" hidden="1" x14ac:dyDescent="0.25"/>
    <row r="51315" hidden="1" x14ac:dyDescent="0.25"/>
    <row r="51316" hidden="1" x14ac:dyDescent="0.25"/>
    <row r="51317" hidden="1" x14ac:dyDescent="0.25"/>
    <row r="51318" hidden="1" x14ac:dyDescent="0.25"/>
    <row r="51319" hidden="1" x14ac:dyDescent="0.25"/>
    <row r="51320" hidden="1" x14ac:dyDescent="0.25"/>
    <row r="51321" hidden="1" x14ac:dyDescent="0.25"/>
    <row r="51322" hidden="1" x14ac:dyDescent="0.25"/>
    <row r="51323" hidden="1" x14ac:dyDescent="0.25"/>
    <row r="51324" hidden="1" x14ac:dyDescent="0.25"/>
    <row r="51325" hidden="1" x14ac:dyDescent="0.25"/>
    <row r="51326" hidden="1" x14ac:dyDescent="0.25"/>
    <row r="51327" hidden="1" x14ac:dyDescent="0.25"/>
    <row r="51328" hidden="1" x14ac:dyDescent="0.25"/>
    <row r="51329" hidden="1" x14ac:dyDescent="0.25"/>
    <row r="51330" hidden="1" x14ac:dyDescent="0.25"/>
    <row r="51331" hidden="1" x14ac:dyDescent="0.25"/>
    <row r="51332" hidden="1" x14ac:dyDescent="0.25"/>
    <row r="51333" hidden="1" x14ac:dyDescent="0.25"/>
    <row r="51334" hidden="1" x14ac:dyDescent="0.25"/>
    <row r="51335" hidden="1" x14ac:dyDescent="0.25"/>
    <row r="51336" hidden="1" x14ac:dyDescent="0.25"/>
    <row r="51337" hidden="1" x14ac:dyDescent="0.25"/>
    <row r="51338" hidden="1" x14ac:dyDescent="0.25"/>
    <row r="51339" hidden="1" x14ac:dyDescent="0.25"/>
    <row r="51340" hidden="1" x14ac:dyDescent="0.25"/>
    <row r="51341" hidden="1" x14ac:dyDescent="0.25"/>
    <row r="51342" hidden="1" x14ac:dyDescent="0.25"/>
    <row r="51343" hidden="1" x14ac:dyDescent="0.25"/>
    <row r="51344" hidden="1" x14ac:dyDescent="0.25"/>
    <row r="51345" hidden="1" x14ac:dyDescent="0.25"/>
    <row r="51346" hidden="1" x14ac:dyDescent="0.25"/>
    <row r="51347" hidden="1" x14ac:dyDescent="0.25"/>
    <row r="51348" hidden="1" x14ac:dyDescent="0.25"/>
    <row r="51349" hidden="1" x14ac:dyDescent="0.25"/>
    <row r="51350" hidden="1" x14ac:dyDescent="0.25"/>
    <row r="51351" hidden="1" x14ac:dyDescent="0.25"/>
    <row r="51352" hidden="1" x14ac:dyDescent="0.25"/>
    <row r="51353" hidden="1" x14ac:dyDescent="0.25"/>
    <row r="51354" hidden="1" x14ac:dyDescent="0.25"/>
    <row r="51355" hidden="1" x14ac:dyDescent="0.25"/>
    <row r="51356" hidden="1" x14ac:dyDescent="0.25"/>
    <row r="51357" hidden="1" x14ac:dyDescent="0.25"/>
    <row r="51358" hidden="1" x14ac:dyDescent="0.25"/>
    <row r="51359" hidden="1" x14ac:dyDescent="0.25"/>
    <row r="51360" hidden="1" x14ac:dyDescent="0.25"/>
    <row r="51361" hidden="1" x14ac:dyDescent="0.25"/>
    <row r="51362" hidden="1" x14ac:dyDescent="0.25"/>
    <row r="51363" hidden="1" x14ac:dyDescent="0.25"/>
    <row r="51364" hidden="1" x14ac:dyDescent="0.25"/>
    <row r="51365" hidden="1" x14ac:dyDescent="0.25"/>
    <row r="51366" hidden="1" x14ac:dyDescent="0.25"/>
    <row r="51367" hidden="1" x14ac:dyDescent="0.25"/>
    <row r="51368" hidden="1" x14ac:dyDescent="0.25"/>
    <row r="51369" hidden="1" x14ac:dyDescent="0.25"/>
    <row r="51370" hidden="1" x14ac:dyDescent="0.25"/>
    <row r="51371" hidden="1" x14ac:dyDescent="0.25"/>
    <row r="51372" hidden="1" x14ac:dyDescent="0.25"/>
    <row r="51373" hidden="1" x14ac:dyDescent="0.25"/>
    <row r="51374" hidden="1" x14ac:dyDescent="0.25"/>
    <row r="51375" hidden="1" x14ac:dyDescent="0.25"/>
    <row r="51376" hidden="1" x14ac:dyDescent="0.25"/>
    <row r="51377" hidden="1" x14ac:dyDescent="0.25"/>
    <row r="51378" hidden="1" x14ac:dyDescent="0.25"/>
    <row r="51379" hidden="1" x14ac:dyDescent="0.25"/>
    <row r="51380" hidden="1" x14ac:dyDescent="0.25"/>
    <row r="51381" hidden="1" x14ac:dyDescent="0.25"/>
    <row r="51382" hidden="1" x14ac:dyDescent="0.25"/>
    <row r="51383" hidden="1" x14ac:dyDescent="0.25"/>
    <row r="51384" hidden="1" x14ac:dyDescent="0.25"/>
    <row r="51385" hidden="1" x14ac:dyDescent="0.25"/>
    <row r="51386" hidden="1" x14ac:dyDescent="0.25"/>
    <row r="51387" hidden="1" x14ac:dyDescent="0.25"/>
    <row r="51388" hidden="1" x14ac:dyDescent="0.25"/>
    <row r="51389" hidden="1" x14ac:dyDescent="0.25"/>
    <row r="51390" hidden="1" x14ac:dyDescent="0.25"/>
    <row r="51391" hidden="1" x14ac:dyDescent="0.25"/>
    <row r="51392" hidden="1" x14ac:dyDescent="0.25"/>
    <row r="51393" hidden="1" x14ac:dyDescent="0.25"/>
    <row r="51394" hidden="1" x14ac:dyDescent="0.25"/>
    <row r="51395" hidden="1" x14ac:dyDescent="0.25"/>
    <row r="51396" hidden="1" x14ac:dyDescent="0.25"/>
    <row r="51397" hidden="1" x14ac:dyDescent="0.25"/>
    <row r="51398" hidden="1" x14ac:dyDescent="0.25"/>
    <row r="51399" hidden="1" x14ac:dyDescent="0.25"/>
    <row r="51400" hidden="1" x14ac:dyDescent="0.25"/>
    <row r="51401" hidden="1" x14ac:dyDescent="0.25"/>
    <row r="51402" hidden="1" x14ac:dyDescent="0.25"/>
    <row r="51403" hidden="1" x14ac:dyDescent="0.25"/>
    <row r="51404" hidden="1" x14ac:dyDescent="0.25"/>
    <row r="51405" hidden="1" x14ac:dyDescent="0.25"/>
    <row r="51406" hidden="1" x14ac:dyDescent="0.25"/>
    <row r="51407" hidden="1" x14ac:dyDescent="0.25"/>
    <row r="51408" hidden="1" x14ac:dyDescent="0.25"/>
    <row r="51409" hidden="1" x14ac:dyDescent="0.25"/>
    <row r="51410" hidden="1" x14ac:dyDescent="0.25"/>
    <row r="51411" hidden="1" x14ac:dyDescent="0.25"/>
    <row r="51412" hidden="1" x14ac:dyDescent="0.25"/>
    <row r="51413" hidden="1" x14ac:dyDescent="0.25"/>
    <row r="51414" hidden="1" x14ac:dyDescent="0.25"/>
    <row r="51415" hidden="1" x14ac:dyDescent="0.25"/>
    <row r="51416" hidden="1" x14ac:dyDescent="0.25"/>
    <row r="51417" hidden="1" x14ac:dyDescent="0.25"/>
    <row r="51418" hidden="1" x14ac:dyDescent="0.25"/>
    <row r="51419" hidden="1" x14ac:dyDescent="0.25"/>
    <row r="51420" hidden="1" x14ac:dyDescent="0.25"/>
    <row r="51421" hidden="1" x14ac:dyDescent="0.25"/>
    <row r="51422" hidden="1" x14ac:dyDescent="0.25"/>
    <row r="51423" hidden="1" x14ac:dyDescent="0.25"/>
    <row r="51424" hidden="1" x14ac:dyDescent="0.25"/>
    <row r="51425" hidden="1" x14ac:dyDescent="0.25"/>
    <row r="51426" hidden="1" x14ac:dyDescent="0.25"/>
    <row r="51427" hidden="1" x14ac:dyDescent="0.25"/>
    <row r="51428" hidden="1" x14ac:dyDescent="0.25"/>
    <row r="51429" hidden="1" x14ac:dyDescent="0.25"/>
    <row r="51430" hidden="1" x14ac:dyDescent="0.25"/>
    <row r="51431" hidden="1" x14ac:dyDescent="0.25"/>
    <row r="51432" hidden="1" x14ac:dyDescent="0.25"/>
    <row r="51433" hidden="1" x14ac:dyDescent="0.25"/>
    <row r="51434" hidden="1" x14ac:dyDescent="0.25"/>
    <row r="51435" hidden="1" x14ac:dyDescent="0.25"/>
    <row r="51436" hidden="1" x14ac:dyDescent="0.25"/>
    <row r="51437" hidden="1" x14ac:dyDescent="0.25"/>
    <row r="51438" hidden="1" x14ac:dyDescent="0.25"/>
    <row r="51439" hidden="1" x14ac:dyDescent="0.25"/>
    <row r="51440" hidden="1" x14ac:dyDescent="0.25"/>
    <row r="51441" hidden="1" x14ac:dyDescent="0.25"/>
    <row r="51442" hidden="1" x14ac:dyDescent="0.25"/>
    <row r="51443" hidden="1" x14ac:dyDescent="0.25"/>
    <row r="51444" hidden="1" x14ac:dyDescent="0.25"/>
    <row r="51445" hidden="1" x14ac:dyDescent="0.25"/>
    <row r="51446" hidden="1" x14ac:dyDescent="0.25"/>
    <row r="51447" hidden="1" x14ac:dyDescent="0.25"/>
    <row r="51448" hidden="1" x14ac:dyDescent="0.25"/>
    <row r="51449" hidden="1" x14ac:dyDescent="0.25"/>
    <row r="51450" hidden="1" x14ac:dyDescent="0.25"/>
    <row r="51451" hidden="1" x14ac:dyDescent="0.25"/>
    <row r="51452" hidden="1" x14ac:dyDescent="0.25"/>
    <row r="51453" hidden="1" x14ac:dyDescent="0.25"/>
    <row r="51454" hidden="1" x14ac:dyDescent="0.25"/>
    <row r="51455" hidden="1" x14ac:dyDescent="0.25"/>
    <row r="51456" hidden="1" x14ac:dyDescent="0.25"/>
    <row r="51457" hidden="1" x14ac:dyDescent="0.25"/>
    <row r="51458" hidden="1" x14ac:dyDescent="0.25"/>
    <row r="51459" hidden="1" x14ac:dyDescent="0.25"/>
    <row r="51460" hidden="1" x14ac:dyDescent="0.25"/>
    <row r="51461" hidden="1" x14ac:dyDescent="0.25"/>
    <row r="51462" hidden="1" x14ac:dyDescent="0.25"/>
    <row r="51463" hidden="1" x14ac:dyDescent="0.25"/>
    <row r="51464" hidden="1" x14ac:dyDescent="0.25"/>
    <row r="51465" hidden="1" x14ac:dyDescent="0.25"/>
    <row r="51466" hidden="1" x14ac:dyDescent="0.25"/>
    <row r="51467" hidden="1" x14ac:dyDescent="0.25"/>
    <row r="51468" hidden="1" x14ac:dyDescent="0.25"/>
    <row r="51469" hidden="1" x14ac:dyDescent="0.25"/>
    <row r="51470" hidden="1" x14ac:dyDescent="0.25"/>
    <row r="51471" hidden="1" x14ac:dyDescent="0.25"/>
    <row r="51472" hidden="1" x14ac:dyDescent="0.25"/>
    <row r="51473" hidden="1" x14ac:dyDescent="0.25"/>
    <row r="51474" hidden="1" x14ac:dyDescent="0.25"/>
    <row r="51475" hidden="1" x14ac:dyDescent="0.25"/>
    <row r="51476" hidden="1" x14ac:dyDescent="0.25"/>
    <row r="51477" hidden="1" x14ac:dyDescent="0.25"/>
    <row r="51478" hidden="1" x14ac:dyDescent="0.25"/>
    <row r="51479" hidden="1" x14ac:dyDescent="0.25"/>
    <row r="51480" hidden="1" x14ac:dyDescent="0.25"/>
    <row r="51481" hidden="1" x14ac:dyDescent="0.25"/>
    <row r="51482" hidden="1" x14ac:dyDescent="0.25"/>
    <row r="51483" hidden="1" x14ac:dyDescent="0.25"/>
    <row r="51484" hidden="1" x14ac:dyDescent="0.25"/>
    <row r="51485" hidden="1" x14ac:dyDescent="0.25"/>
    <row r="51486" hidden="1" x14ac:dyDescent="0.25"/>
    <row r="51487" hidden="1" x14ac:dyDescent="0.25"/>
    <row r="51488" hidden="1" x14ac:dyDescent="0.25"/>
    <row r="51489" hidden="1" x14ac:dyDescent="0.25"/>
    <row r="51490" hidden="1" x14ac:dyDescent="0.25"/>
    <row r="51491" hidden="1" x14ac:dyDescent="0.25"/>
    <row r="51492" hidden="1" x14ac:dyDescent="0.25"/>
    <row r="51493" hidden="1" x14ac:dyDescent="0.25"/>
    <row r="51494" hidden="1" x14ac:dyDescent="0.25"/>
    <row r="51495" hidden="1" x14ac:dyDescent="0.25"/>
    <row r="51496" hidden="1" x14ac:dyDescent="0.25"/>
    <row r="51497" hidden="1" x14ac:dyDescent="0.25"/>
    <row r="51498" hidden="1" x14ac:dyDescent="0.25"/>
    <row r="51499" hidden="1" x14ac:dyDescent="0.25"/>
    <row r="51500" hidden="1" x14ac:dyDescent="0.25"/>
    <row r="51501" hidden="1" x14ac:dyDescent="0.25"/>
    <row r="51502" hidden="1" x14ac:dyDescent="0.25"/>
    <row r="51503" hidden="1" x14ac:dyDescent="0.25"/>
    <row r="51504" hidden="1" x14ac:dyDescent="0.25"/>
    <row r="51505" hidden="1" x14ac:dyDescent="0.25"/>
    <row r="51506" hidden="1" x14ac:dyDescent="0.25"/>
    <row r="51507" hidden="1" x14ac:dyDescent="0.25"/>
    <row r="51508" hidden="1" x14ac:dyDescent="0.25"/>
    <row r="51509" hidden="1" x14ac:dyDescent="0.25"/>
    <row r="51510" hidden="1" x14ac:dyDescent="0.25"/>
    <row r="51511" hidden="1" x14ac:dyDescent="0.25"/>
    <row r="51512" hidden="1" x14ac:dyDescent="0.25"/>
    <row r="51513" hidden="1" x14ac:dyDescent="0.25"/>
    <row r="51514" hidden="1" x14ac:dyDescent="0.25"/>
    <row r="51515" hidden="1" x14ac:dyDescent="0.25"/>
    <row r="51516" hidden="1" x14ac:dyDescent="0.25"/>
    <row r="51517" hidden="1" x14ac:dyDescent="0.25"/>
    <row r="51518" hidden="1" x14ac:dyDescent="0.25"/>
    <row r="51519" ht="30" hidden="1" customHeight="1" x14ac:dyDescent="0.25"/>
    <row r="51520" hidden="1" x14ac:dyDescent="0.25"/>
    <row r="51521" hidden="1" x14ac:dyDescent="0.25"/>
    <row r="51522" hidden="1" x14ac:dyDescent="0.25"/>
    <row r="51523" hidden="1" x14ac:dyDescent="0.25"/>
    <row r="51524" hidden="1" x14ac:dyDescent="0.25"/>
    <row r="51525" hidden="1" x14ac:dyDescent="0.25"/>
    <row r="51526" hidden="1" x14ac:dyDescent="0.25"/>
    <row r="51527" hidden="1" x14ac:dyDescent="0.25"/>
    <row r="51528" hidden="1" x14ac:dyDescent="0.25"/>
    <row r="51529" hidden="1" x14ac:dyDescent="0.25"/>
    <row r="51530" hidden="1" x14ac:dyDescent="0.25"/>
    <row r="51531" hidden="1" x14ac:dyDescent="0.25"/>
    <row r="51532" hidden="1" x14ac:dyDescent="0.25"/>
    <row r="51533" hidden="1" x14ac:dyDescent="0.25"/>
    <row r="51534" hidden="1" x14ac:dyDescent="0.25"/>
    <row r="51535" hidden="1" x14ac:dyDescent="0.25"/>
    <row r="51536" hidden="1" x14ac:dyDescent="0.25"/>
    <row r="51537" hidden="1" x14ac:dyDescent="0.25"/>
    <row r="51538" hidden="1" x14ac:dyDescent="0.25"/>
    <row r="51539" hidden="1" x14ac:dyDescent="0.25"/>
    <row r="51540" hidden="1" x14ac:dyDescent="0.25"/>
    <row r="51541" hidden="1" x14ac:dyDescent="0.25"/>
    <row r="51542" hidden="1" x14ac:dyDescent="0.25"/>
    <row r="51543" hidden="1" x14ac:dyDescent="0.25"/>
    <row r="51544" hidden="1" x14ac:dyDescent="0.25"/>
    <row r="51545" hidden="1" x14ac:dyDescent="0.25"/>
    <row r="51546" hidden="1" x14ac:dyDescent="0.25"/>
    <row r="51547" hidden="1" x14ac:dyDescent="0.25"/>
    <row r="51548" hidden="1" x14ac:dyDescent="0.25"/>
    <row r="51549" hidden="1" x14ac:dyDescent="0.25"/>
    <row r="51550" hidden="1" x14ac:dyDescent="0.25"/>
    <row r="51551" hidden="1" x14ac:dyDescent="0.25"/>
    <row r="51552" hidden="1" x14ac:dyDescent="0.25"/>
    <row r="51553" hidden="1" x14ac:dyDescent="0.25"/>
    <row r="51554" hidden="1" x14ac:dyDescent="0.25"/>
    <row r="51555" hidden="1" x14ac:dyDescent="0.25"/>
    <row r="51556" hidden="1" x14ac:dyDescent="0.25"/>
    <row r="51557" hidden="1" x14ac:dyDescent="0.25"/>
    <row r="51558" hidden="1" x14ac:dyDescent="0.25"/>
    <row r="51559" hidden="1" x14ac:dyDescent="0.25"/>
    <row r="51560" hidden="1" x14ac:dyDescent="0.25"/>
    <row r="51561" hidden="1" x14ac:dyDescent="0.25"/>
    <row r="51562" hidden="1" x14ac:dyDescent="0.25"/>
    <row r="51563" hidden="1" x14ac:dyDescent="0.25"/>
    <row r="51564" hidden="1" x14ac:dyDescent="0.25"/>
    <row r="51565" hidden="1" x14ac:dyDescent="0.25"/>
    <row r="51566" hidden="1" x14ac:dyDescent="0.25"/>
    <row r="51567" hidden="1" x14ac:dyDescent="0.25"/>
    <row r="51568" hidden="1" x14ac:dyDescent="0.25"/>
    <row r="51569" hidden="1" x14ac:dyDescent="0.25"/>
    <row r="51570" hidden="1" x14ac:dyDescent="0.25"/>
    <row r="51571" hidden="1" x14ac:dyDescent="0.25"/>
    <row r="51572" hidden="1" x14ac:dyDescent="0.25"/>
    <row r="51573" hidden="1" x14ac:dyDescent="0.25"/>
    <row r="51574" hidden="1" x14ac:dyDescent="0.25"/>
    <row r="51575" hidden="1" x14ac:dyDescent="0.25"/>
    <row r="51576" hidden="1" x14ac:dyDescent="0.25"/>
    <row r="51577" hidden="1" x14ac:dyDescent="0.25"/>
    <row r="51578" hidden="1" x14ac:dyDescent="0.25"/>
    <row r="51579" hidden="1" x14ac:dyDescent="0.25"/>
    <row r="51580" hidden="1" x14ac:dyDescent="0.25"/>
    <row r="51581" hidden="1" x14ac:dyDescent="0.25"/>
    <row r="51582" hidden="1" x14ac:dyDescent="0.25"/>
    <row r="51583" hidden="1" x14ac:dyDescent="0.25"/>
    <row r="51584" hidden="1" x14ac:dyDescent="0.25"/>
    <row r="51585" hidden="1" x14ac:dyDescent="0.25"/>
    <row r="51586" hidden="1" x14ac:dyDescent="0.25"/>
    <row r="51587" hidden="1" x14ac:dyDescent="0.25"/>
    <row r="51588" hidden="1" x14ac:dyDescent="0.25"/>
    <row r="51589" hidden="1" x14ac:dyDescent="0.25"/>
    <row r="51590" hidden="1" x14ac:dyDescent="0.25"/>
    <row r="51591" hidden="1" x14ac:dyDescent="0.25"/>
    <row r="51592" hidden="1" x14ac:dyDescent="0.25"/>
    <row r="51593" hidden="1" x14ac:dyDescent="0.25"/>
    <row r="51594" hidden="1" x14ac:dyDescent="0.25"/>
    <row r="51595" hidden="1" x14ac:dyDescent="0.25"/>
    <row r="51596" hidden="1" x14ac:dyDescent="0.25"/>
    <row r="51597" hidden="1" x14ac:dyDescent="0.25"/>
    <row r="51598" hidden="1" x14ac:dyDescent="0.25"/>
    <row r="51599" hidden="1" x14ac:dyDescent="0.25"/>
    <row r="51600" hidden="1" x14ac:dyDescent="0.25"/>
    <row r="51601" hidden="1" x14ac:dyDescent="0.25"/>
    <row r="51602" hidden="1" x14ac:dyDescent="0.25"/>
    <row r="51603" hidden="1" x14ac:dyDescent="0.25"/>
    <row r="51604" hidden="1" x14ac:dyDescent="0.25"/>
    <row r="51605" hidden="1" x14ac:dyDescent="0.25"/>
    <row r="51606" hidden="1" x14ac:dyDescent="0.25"/>
    <row r="51607" hidden="1" x14ac:dyDescent="0.25"/>
    <row r="51608" hidden="1" x14ac:dyDescent="0.25"/>
    <row r="51609" hidden="1" x14ac:dyDescent="0.25"/>
    <row r="51610" hidden="1" x14ac:dyDescent="0.25"/>
    <row r="51611" hidden="1" x14ac:dyDescent="0.25"/>
    <row r="51612" hidden="1" x14ac:dyDescent="0.25"/>
    <row r="51613" hidden="1" x14ac:dyDescent="0.25"/>
    <row r="51614" hidden="1" x14ac:dyDescent="0.25"/>
    <row r="51615" hidden="1" x14ac:dyDescent="0.25"/>
    <row r="51616" hidden="1" x14ac:dyDescent="0.25"/>
    <row r="51617" hidden="1" x14ac:dyDescent="0.25"/>
    <row r="51618" hidden="1" x14ac:dyDescent="0.25"/>
    <row r="51619" hidden="1" x14ac:dyDescent="0.25"/>
    <row r="51620" hidden="1" x14ac:dyDescent="0.25"/>
    <row r="51621" hidden="1" x14ac:dyDescent="0.25"/>
    <row r="51622" hidden="1" x14ac:dyDescent="0.25"/>
    <row r="51623" hidden="1" x14ac:dyDescent="0.25"/>
    <row r="51624" hidden="1" x14ac:dyDescent="0.25"/>
    <row r="51625" hidden="1" x14ac:dyDescent="0.25"/>
    <row r="51626" hidden="1" x14ac:dyDescent="0.25"/>
    <row r="51627" hidden="1" x14ac:dyDescent="0.25"/>
    <row r="51628" hidden="1" x14ac:dyDescent="0.25"/>
    <row r="51629" hidden="1" x14ac:dyDescent="0.25"/>
    <row r="51630" hidden="1" x14ac:dyDescent="0.25"/>
    <row r="51631" hidden="1" x14ac:dyDescent="0.25"/>
    <row r="51632" hidden="1" x14ac:dyDescent="0.25"/>
    <row r="51633" hidden="1" x14ac:dyDescent="0.25"/>
    <row r="51634" hidden="1" x14ac:dyDescent="0.25"/>
    <row r="51635" hidden="1" x14ac:dyDescent="0.25"/>
    <row r="51636" hidden="1" x14ac:dyDescent="0.25"/>
    <row r="51637" hidden="1" x14ac:dyDescent="0.25"/>
    <row r="51638" hidden="1" x14ac:dyDescent="0.25"/>
    <row r="51639" hidden="1" x14ac:dyDescent="0.25"/>
    <row r="51640" hidden="1" x14ac:dyDescent="0.25"/>
    <row r="51641" hidden="1" x14ac:dyDescent="0.25"/>
    <row r="51642" hidden="1" x14ac:dyDescent="0.25"/>
    <row r="51643" hidden="1" x14ac:dyDescent="0.25"/>
    <row r="51644" hidden="1" x14ac:dyDescent="0.25"/>
    <row r="51645" hidden="1" x14ac:dyDescent="0.25"/>
    <row r="51646" hidden="1" x14ac:dyDescent="0.25"/>
    <row r="51647" hidden="1" x14ac:dyDescent="0.25"/>
    <row r="51648" hidden="1" x14ac:dyDescent="0.25"/>
    <row r="51649" hidden="1" x14ac:dyDescent="0.25"/>
    <row r="51650" hidden="1" x14ac:dyDescent="0.25"/>
    <row r="51651" hidden="1" x14ac:dyDescent="0.25"/>
    <row r="51652" hidden="1" x14ac:dyDescent="0.25"/>
    <row r="51653" hidden="1" x14ac:dyDescent="0.25"/>
    <row r="51654" hidden="1" x14ac:dyDescent="0.25"/>
    <row r="51655" hidden="1" x14ac:dyDescent="0.25"/>
    <row r="51656" hidden="1" x14ac:dyDescent="0.25"/>
    <row r="51657" hidden="1" x14ac:dyDescent="0.25"/>
    <row r="51658" hidden="1" x14ac:dyDescent="0.25"/>
    <row r="51659" hidden="1" x14ac:dyDescent="0.25"/>
    <row r="51660" hidden="1" x14ac:dyDescent="0.25"/>
    <row r="51661" hidden="1" x14ac:dyDescent="0.25"/>
    <row r="51662" hidden="1" x14ac:dyDescent="0.25"/>
    <row r="51663" hidden="1" x14ac:dyDescent="0.25"/>
    <row r="51664" hidden="1" x14ac:dyDescent="0.25"/>
    <row r="51665" hidden="1" x14ac:dyDescent="0.25"/>
    <row r="51666" hidden="1" x14ac:dyDescent="0.25"/>
    <row r="51667" hidden="1" x14ac:dyDescent="0.25"/>
    <row r="51668" hidden="1" x14ac:dyDescent="0.25"/>
    <row r="51669" hidden="1" x14ac:dyDescent="0.25"/>
    <row r="51670" hidden="1" x14ac:dyDescent="0.25"/>
    <row r="51671" hidden="1" x14ac:dyDescent="0.25"/>
    <row r="51672" hidden="1" x14ac:dyDescent="0.25"/>
    <row r="51673" hidden="1" x14ac:dyDescent="0.25"/>
    <row r="51674" hidden="1" x14ac:dyDescent="0.25"/>
    <row r="51675" hidden="1" x14ac:dyDescent="0.25"/>
    <row r="51676" hidden="1" x14ac:dyDescent="0.25"/>
    <row r="51677" hidden="1" x14ac:dyDescent="0.25"/>
    <row r="51678" hidden="1" x14ac:dyDescent="0.25"/>
    <row r="51679" hidden="1" x14ac:dyDescent="0.25"/>
    <row r="51680" hidden="1" x14ac:dyDescent="0.25"/>
    <row r="51681" hidden="1" x14ac:dyDescent="0.25"/>
    <row r="51682" hidden="1" x14ac:dyDescent="0.25"/>
    <row r="51683" hidden="1" x14ac:dyDescent="0.25"/>
    <row r="51684" hidden="1" x14ac:dyDescent="0.25"/>
    <row r="51685" hidden="1" x14ac:dyDescent="0.25"/>
    <row r="51686" hidden="1" x14ac:dyDescent="0.25"/>
    <row r="51687" hidden="1" x14ac:dyDescent="0.25"/>
    <row r="51688" hidden="1" x14ac:dyDescent="0.25"/>
    <row r="51689" hidden="1" x14ac:dyDescent="0.25"/>
    <row r="51690" hidden="1" x14ac:dyDescent="0.25"/>
    <row r="51691" hidden="1" x14ac:dyDescent="0.25"/>
    <row r="51692" hidden="1" x14ac:dyDescent="0.25"/>
    <row r="51693" hidden="1" x14ac:dyDescent="0.25"/>
    <row r="51694" hidden="1" x14ac:dyDescent="0.25"/>
    <row r="51695" hidden="1" x14ac:dyDescent="0.25"/>
    <row r="51696" hidden="1" x14ac:dyDescent="0.25"/>
    <row r="51697" hidden="1" x14ac:dyDescent="0.25"/>
    <row r="51698" hidden="1" x14ac:dyDescent="0.25"/>
    <row r="51699" hidden="1" x14ac:dyDescent="0.25"/>
    <row r="51700" hidden="1" x14ac:dyDescent="0.25"/>
    <row r="51701" hidden="1" x14ac:dyDescent="0.25"/>
    <row r="51702" hidden="1" x14ac:dyDescent="0.25"/>
    <row r="51703" hidden="1" x14ac:dyDescent="0.25"/>
    <row r="51704" hidden="1" x14ac:dyDescent="0.25"/>
    <row r="51705" hidden="1" x14ac:dyDescent="0.25"/>
    <row r="51706" hidden="1" x14ac:dyDescent="0.25"/>
    <row r="51707" hidden="1" x14ac:dyDescent="0.25"/>
    <row r="51708" hidden="1" x14ac:dyDescent="0.25"/>
    <row r="51709" hidden="1" x14ac:dyDescent="0.25"/>
    <row r="51710" hidden="1" x14ac:dyDescent="0.25"/>
    <row r="51711" hidden="1" x14ac:dyDescent="0.25"/>
    <row r="51712" hidden="1" x14ac:dyDescent="0.25"/>
    <row r="51713" hidden="1" x14ac:dyDescent="0.25"/>
    <row r="51714" hidden="1" x14ac:dyDescent="0.25"/>
    <row r="51715" hidden="1" x14ac:dyDescent="0.25"/>
    <row r="51716" hidden="1" x14ac:dyDescent="0.25"/>
    <row r="51717" hidden="1" x14ac:dyDescent="0.25"/>
    <row r="51718" hidden="1" x14ac:dyDescent="0.25"/>
    <row r="51719" hidden="1" x14ac:dyDescent="0.25"/>
    <row r="51720" hidden="1" x14ac:dyDescent="0.25"/>
    <row r="51721" hidden="1" x14ac:dyDescent="0.25"/>
    <row r="51722" hidden="1" x14ac:dyDescent="0.25"/>
    <row r="51723" hidden="1" x14ac:dyDescent="0.25"/>
    <row r="51724" hidden="1" x14ac:dyDescent="0.25"/>
    <row r="51725" hidden="1" x14ac:dyDescent="0.25"/>
    <row r="51726" hidden="1" x14ac:dyDescent="0.25"/>
    <row r="51727" hidden="1" x14ac:dyDescent="0.25"/>
    <row r="51728" hidden="1" x14ac:dyDescent="0.25"/>
    <row r="51729" hidden="1" x14ac:dyDescent="0.25"/>
    <row r="51730" hidden="1" x14ac:dyDescent="0.25"/>
    <row r="51731" hidden="1" x14ac:dyDescent="0.25"/>
    <row r="51732" hidden="1" x14ac:dyDescent="0.25"/>
    <row r="51733" hidden="1" x14ac:dyDescent="0.25"/>
    <row r="51734" hidden="1" x14ac:dyDescent="0.25"/>
    <row r="51735" hidden="1" x14ac:dyDescent="0.25"/>
    <row r="51736" hidden="1" x14ac:dyDescent="0.25"/>
    <row r="51737" hidden="1" x14ac:dyDescent="0.25"/>
    <row r="51738" hidden="1" x14ac:dyDescent="0.25"/>
    <row r="51739" hidden="1" x14ac:dyDescent="0.25"/>
    <row r="51740" hidden="1" x14ac:dyDescent="0.25"/>
    <row r="51741" hidden="1" x14ac:dyDescent="0.25"/>
    <row r="51742" hidden="1" x14ac:dyDescent="0.25"/>
    <row r="51743" hidden="1" x14ac:dyDescent="0.25"/>
    <row r="51744" hidden="1" x14ac:dyDescent="0.25"/>
    <row r="51745" hidden="1" x14ac:dyDescent="0.25"/>
    <row r="51746" hidden="1" x14ac:dyDescent="0.25"/>
    <row r="51747" hidden="1" x14ac:dyDescent="0.25"/>
    <row r="51748" hidden="1" x14ac:dyDescent="0.25"/>
    <row r="51749" hidden="1" x14ac:dyDescent="0.25"/>
    <row r="51750" hidden="1" x14ac:dyDescent="0.25"/>
    <row r="51751" hidden="1" x14ac:dyDescent="0.25"/>
    <row r="51752" hidden="1" x14ac:dyDescent="0.25"/>
    <row r="51753" hidden="1" x14ac:dyDescent="0.25"/>
    <row r="51754" hidden="1" x14ac:dyDescent="0.25"/>
    <row r="51755" hidden="1" x14ac:dyDescent="0.25"/>
    <row r="51756" hidden="1" x14ac:dyDescent="0.25"/>
    <row r="51757" hidden="1" x14ac:dyDescent="0.25"/>
    <row r="51758" hidden="1" x14ac:dyDescent="0.25"/>
    <row r="51759" hidden="1" x14ac:dyDescent="0.25"/>
    <row r="51760" hidden="1" x14ac:dyDescent="0.25"/>
    <row r="51761" hidden="1" x14ac:dyDescent="0.25"/>
    <row r="51762" hidden="1" x14ac:dyDescent="0.25"/>
    <row r="51763" hidden="1" x14ac:dyDescent="0.25"/>
    <row r="51764" hidden="1" x14ac:dyDescent="0.25"/>
    <row r="51765" hidden="1" x14ac:dyDescent="0.25"/>
    <row r="51766" hidden="1" x14ac:dyDescent="0.25"/>
    <row r="51767" hidden="1" x14ac:dyDescent="0.25"/>
    <row r="51768" hidden="1" x14ac:dyDescent="0.25"/>
    <row r="51769" hidden="1" x14ac:dyDescent="0.25"/>
    <row r="51770" hidden="1" x14ac:dyDescent="0.25"/>
    <row r="51771" hidden="1" x14ac:dyDescent="0.25"/>
    <row r="51772" hidden="1" x14ac:dyDescent="0.25"/>
    <row r="51773" hidden="1" x14ac:dyDescent="0.25"/>
    <row r="51774" hidden="1" x14ac:dyDescent="0.25"/>
    <row r="51775" hidden="1" x14ac:dyDescent="0.25"/>
    <row r="51776" hidden="1" x14ac:dyDescent="0.25"/>
    <row r="51777" hidden="1" x14ac:dyDescent="0.25"/>
    <row r="51778" hidden="1" x14ac:dyDescent="0.25"/>
    <row r="51779" hidden="1" x14ac:dyDescent="0.25"/>
    <row r="51780" hidden="1" x14ac:dyDescent="0.25"/>
    <row r="51781" hidden="1" x14ac:dyDescent="0.25"/>
    <row r="51782" hidden="1" x14ac:dyDescent="0.25"/>
    <row r="51783" hidden="1" x14ac:dyDescent="0.25"/>
    <row r="51784" hidden="1" x14ac:dyDescent="0.25"/>
    <row r="51785" hidden="1" x14ac:dyDescent="0.25"/>
    <row r="51786" hidden="1" x14ac:dyDescent="0.25"/>
    <row r="51787" hidden="1" x14ac:dyDescent="0.25"/>
    <row r="51788" hidden="1" x14ac:dyDescent="0.25"/>
    <row r="51789" hidden="1" x14ac:dyDescent="0.25"/>
    <row r="51790" hidden="1" x14ac:dyDescent="0.25"/>
    <row r="51791" hidden="1" x14ac:dyDescent="0.25"/>
    <row r="51792" hidden="1" x14ac:dyDescent="0.25"/>
    <row r="51793" hidden="1" x14ac:dyDescent="0.25"/>
    <row r="51794" hidden="1" x14ac:dyDescent="0.25"/>
    <row r="51795" hidden="1" x14ac:dyDescent="0.25"/>
    <row r="51796" hidden="1" x14ac:dyDescent="0.25"/>
    <row r="51797" hidden="1" x14ac:dyDescent="0.25"/>
    <row r="51798" hidden="1" x14ac:dyDescent="0.25"/>
    <row r="51799" hidden="1" x14ac:dyDescent="0.25"/>
    <row r="51800" hidden="1" x14ac:dyDescent="0.25"/>
    <row r="51801" hidden="1" x14ac:dyDescent="0.25"/>
    <row r="51802" hidden="1" x14ac:dyDescent="0.25"/>
    <row r="51803" hidden="1" x14ac:dyDescent="0.25"/>
    <row r="51804" hidden="1" x14ac:dyDescent="0.25"/>
    <row r="51805" hidden="1" x14ac:dyDescent="0.25"/>
    <row r="51806" hidden="1" x14ac:dyDescent="0.25"/>
    <row r="51807" hidden="1" x14ac:dyDescent="0.25"/>
    <row r="51808" hidden="1" x14ac:dyDescent="0.25"/>
    <row r="51809" hidden="1" x14ac:dyDescent="0.25"/>
    <row r="51810" hidden="1" x14ac:dyDescent="0.25"/>
    <row r="51811" hidden="1" x14ac:dyDescent="0.25"/>
    <row r="51812" hidden="1" x14ac:dyDescent="0.25"/>
    <row r="51813" hidden="1" x14ac:dyDescent="0.25"/>
    <row r="51814" hidden="1" x14ac:dyDescent="0.25"/>
    <row r="51815" hidden="1" x14ac:dyDescent="0.25"/>
    <row r="51816" hidden="1" x14ac:dyDescent="0.25"/>
    <row r="51817" hidden="1" x14ac:dyDescent="0.25"/>
    <row r="51818" hidden="1" x14ac:dyDescent="0.25"/>
    <row r="51819" hidden="1" x14ac:dyDescent="0.25"/>
    <row r="51820" hidden="1" x14ac:dyDescent="0.25"/>
    <row r="51821" hidden="1" x14ac:dyDescent="0.25"/>
    <row r="51822" hidden="1" x14ac:dyDescent="0.25"/>
    <row r="51823" hidden="1" x14ac:dyDescent="0.25"/>
    <row r="51824" hidden="1" x14ac:dyDescent="0.25"/>
    <row r="51825" hidden="1" x14ac:dyDescent="0.25"/>
    <row r="51826" hidden="1" x14ac:dyDescent="0.25"/>
    <row r="51827" hidden="1" x14ac:dyDescent="0.25"/>
    <row r="51828" hidden="1" x14ac:dyDescent="0.25"/>
    <row r="51829" hidden="1" x14ac:dyDescent="0.25"/>
    <row r="51830" hidden="1" x14ac:dyDescent="0.25"/>
    <row r="51831" hidden="1" x14ac:dyDescent="0.25"/>
    <row r="51832" hidden="1" x14ac:dyDescent="0.25"/>
    <row r="51833" hidden="1" x14ac:dyDescent="0.25"/>
    <row r="51834" hidden="1" x14ac:dyDescent="0.25"/>
    <row r="51835" hidden="1" x14ac:dyDescent="0.25"/>
    <row r="51836" hidden="1" x14ac:dyDescent="0.25"/>
    <row r="51837" hidden="1" x14ac:dyDescent="0.25"/>
    <row r="51838" hidden="1" x14ac:dyDescent="0.25"/>
    <row r="51839" hidden="1" x14ac:dyDescent="0.25"/>
    <row r="51840" hidden="1" x14ac:dyDescent="0.25"/>
    <row r="51841" hidden="1" x14ac:dyDescent="0.25"/>
    <row r="51842" hidden="1" x14ac:dyDescent="0.25"/>
    <row r="51843" hidden="1" x14ac:dyDescent="0.25"/>
    <row r="51844" hidden="1" x14ac:dyDescent="0.25"/>
    <row r="51845" hidden="1" x14ac:dyDescent="0.25"/>
    <row r="51846" hidden="1" x14ac:dyDescent="0.25"/>
    <row r="51847" hidden="1" x14ac:dyDescent="0.25"/>
    <row r="51848" hidden="1" x14ac:dyDescent="0.25"/>
    <row r="51849" hidden="1" x14ac:dyDescent="0.25"/>
    <row r="51850" hidden="1" x14ac:dyDescent="0.25"/>
    <row r="51851" hidden="1" x14ac:dyDescent="0.25"/>
    <row r="51852" hidden="1" x14ac:dyDescent="0.25"/>
    <row r="51853" hidden="1" x14ac:dyDescent="0.25"/>
    <row r="51854" hidden="1" x14ac:dyDescent="0.25"/>
    <row r="51855" hidden="1" x14ac:dyDescent="0.25"/>
    <row r="51856" hidden="1" x14ac:dyDescent="0.25"/>
    <row r="51857" hidden="1" x14ac:dyDescent="0.25"/>
    <row r="51858" hidden="1" x14ac:dyDescent="0.25"/>
    <row r="51859" hidden="1" x14ac:dyDescent="0.25"/>
    <row r="51860" hidden="1" x14ac:dyDescent="0.25"/>
    <row r="51861" hidden="1" x14ac:dyDescent="0.25"/>
    <row r="51862" hidden="1" x14ac:dyDescent="0.25"/>
    <row r="51863" hidden="1" x14ac:dyDescent="0.25"/>
    <row r="51864" hidden="1" x14ac:dyDescent="0.25"/>
    <row r="51865" hidden="1" x14ac:dyDescent="0.25"/>
    <row r="51866" hidden="1" x14ac:dyDescent="0.25"/>
    <row r="51867" hidden="1" x14ac:dyDescent="0.25"/>
    <row r="51868" hidden="1" x14ac:dyDescent="0.25"/>
    <row r="51869" hidden="1" x14ac:dyDescent="0.25"/>
    <row r="51870" hidden="1" x14ac:dyDescent="0.25"/>
    <row r="51871" ht="30" hidden="1" customHeight="1" x14ac:dyDescent="0.25"/>
    <row r="51872" hidden="1" x14ac:dyDescent="0.25"/>
    <row r="51873" hidden="1" x14ac:dyDescent="0.25"/>
    <row r="51874" hidden="1" x14ac:dyDescent="0.25"/>
    <row r="51875" hidden="1" x14ac:dyDescent="0.25"/>
    <row r="51876" hidden="1" x14ac:dyDescent="0.25"/>
    <row r="51877" hidden="1" x14ac:dyDescent="0.25"/>
    <row r="51878" hidden="1" x14ac:dyDescent="0.25"/>
    <row r="51879" hidden="1" x14ac:dyDescent="0.25"/>
    <row r="51880" hidden="1" x14ac:dyDescent="0.25"/>
    <row r="51881" hidden="1" x14ac:dyDescent="0.25"/>
    <row r="51882" hidden="1" x14ac:dyDescent="0.25"/>
    <row r="51883" hidden="1" x14ac:dyDescent="0.25"/>
    <row r="51884" hidden="1" x14ac:dyDescent="0.25"/>
    <row r="51885" hidden="1" x14ac:dyDescent="0.25"/>
    <row r="51886" hidden="1" x14ac:dyDescent="0.25"/>
    <row r="51887" hidden="1" x14ac:dyDescent="0.25"/>
    <row r="51888" hidden="1" x14ac:dyDescent="0.25"/>
    <row r="51889" hidden="1" x14ac:dyDescent="0.25"/>
    <row r="51890" hidden="1" x14ac:dyDescent="0.25"/>
    <row r="51891" hidden="1" x14ac:dyDescent="0.25"/>
    <row r="51892" hidden="1" x14ac:dyDescent="0.25"/>
    <row r="51893" hidden="1" x14ac:dyDescent="0.25"/>
    <row r="51894" hidden="1" x14ac:dyDescent="0.25"/>
    <row r="51895" hidden="1" x14ac:dyDescent="0.25"/>
    <row r="51896" hidden="1" x14ac:dyDescent="0.25"/>
    <row r="51897" hidden="1" x14ac:dyDescent="0.25"/>
    <row r="51898" hidden="1" x14ac:dyDescent="0.25"/>
    <row r="51899" hidden="1" x14ac:dyDescent="0.25"/>
    <row r="51900" hidden="1" x14ac:dyDescent="0.25"/>
    <row r="51901" hidden="1" x14ac:dyDescent="0.25"/>
    <row r="51902" hidden="1" x14ac:dyDescent="0.25"/>
    <row r="51903" hidden="1" x14ac:dyDescent="0.25"/>
    <row r="51904" hidden="1" x14ac:dyDescent="0.25"/>
    <row r="51905" hidden="1" x14ac:dyDescent="0.25"/>
    <row r="51906" hidden="1" x14ac:dyDescent="0.25"/>
    <row r="51907" hidden="1" x14ac:dyDescent="0.25"/>
    <row r="51908" hidden="1" x14ac:dyDescent="0.25"/>
    <row r="51909" hidden="1" x14ac:dyDescent="0.25"/>
    <row r="51910" hidden="1" x14ac:dyDescent="0.25"/>
    <row r="51911" hidden="1" x14ac:dyDescent="0.25"/>
    <row r="51912" hidden="1" x14ac:dyDescent="0.25"/>
    <row r="51913" hidden="1" x14ac:dyDescent="0.25"/>
    <row r="51914" hidden="1" x14ac:dyDescent="0.25"/>
    <row r="51915" hidden="1" x14ac:dyDescent="0.25"/>
    <row r="51916" hidden="1" x14ac:dyDescent="0.25"/>
    <row r="51917" hidden="1" x14ac:dyDescent="0.25"/>
    <row r="51918" hidden="1" x14ac:dyDescent="0.25"/>
    <row r="51919" hidden="1" x14ac:dyDescent="0.25"/>
    <row r="51920" hidden="1" x14ac:dyDescent="0.25"/>
    <row r="51921" hidden="1" x14ac:dyDescent="0.25"/>
    <row r="51922" hidden="1" x14ac:dyDescent="0.25"/>
    <row r="51923" hidden="1" x14ac:dyDescent="0.25"/>
    <row r="51924" hidden="1" x14ac:dyDescent="0.25"/>
    <row r="51925" hidden="1" x14ac:dyDescent="0.25"/>
    <row r="51926" hidden="1" x14ac:dyDescent="0.25"/>
    <row r="51927" hidden="1" x14ac:dyDescent="0.25"/>
    <row r="51928" hidden="1" x14ac:dyDescent="0.25"/>
    <row r="51929" hidden="1" x14ac:dyDescent="0.25"/>
    <row r="51930" hidden="1" x14ac:dyDescent="0.25"/>
    <row r="51931" hidden="1" x14ac:dyDescent="0.25"/>
    <row r="51932" hidden="1" x14ac:dyDescent="0.25"/>
    <row r="51933" hidden="1" x14ac:dyDescent="0.25"/>
    <row r="51934" hidden="1" x14ac:dyDescent="0.25"/>
    <row r="51935" hidden="1" x14ac:dyDescent="0.25"/>
    <row r="51936" hidden="1" x14ac:dyDescent="0.25"/>
    <row r="51937" hidden="1" x14ac:dyDescent="0.25"/>
    <row r="51938" hidden="1" x14ac:dyDescent="0.25"/>
    <row r="51939" hidden="1" x14ac:dyDescent="0.25"/>
    <row r="51940" hidden="1" x14ac:dyDescent="0.25"/>
    <row r="51941" hidden="1" x14ac:dyDescent="0.25"/>
    <row r="51942" hidden="1" x14ac:dyDescent="0.25"/>
    <row r="51943" hidden="1" x14ac:dyDescent="0.25"/>
    <row r="51944" hidden="1" x14ac:dyDescent="0.25"/>
    <row r="51945" hidden="1" x14ac:dyDescent="0.25"/>
    <row r="51946" hidden="1" x14ac:dyDescent="0.25"/>
    <row r="51947" hidden="1" x14ac:dyDescent="0.25"/>
    <row r="51948" hidden="1" x14ac:dyDescent="0.25"/>
    <row r="51949" hidden="1" x14ac:dyDescent="0.25"/>
    <row r="51950" hidden="1" x14ac:dyDescent="0.25"/>
    <row r="51951" hidden="1" x14ac:dyDescent="0.25"/>
    <row r="51952" hidden="1" x14ac:dyDescent="0.25"/>
    <row r="51953" hidden="1" x14ac:dyDescent="0.25"/>
    <row r="51954" hidden="1" x14ac:dyDescent="0.25"/>
    <row r="51955" hidden="1" x14ac:dyDescent="0.25"/>
    <row r="51956" hidden="1" x14ac:dyDescent="0.25"/>
    <row r="51957" hidden="1" x14ac:dyDescent="0.25"/>
    <row r="51958" hidden="1" x14ac:dyDescent="0.25"/>
    <row r="51959" hidden="1" x14ac:dyDescent="0.25"/>
    <row r="51960" hidden="1" x14ac:dyDescent="0.25"/>
    <row r="51961" hidden="1" x14ac:dyDescent="0.25"/>
    <row r="51962" hidden="1" x14ac:dyDescent="0.25"/>
    <row r="51963" hidden="1" x14ac:dyDescent="0.25"/>
    <row r="51964" hidden="1" x14ac:dyDescent="0.25"/>
    <row r="51965" hidden="1" x14ac:dyDescent="0.25"/>
    <row r="51966" hidden="1" x14ac:dyDescent="0.25"/>
    <row r="51967" hidden="1" x14ac:dyDescent="0.25"/>
    <row r="51968" hidden="1" x14ac:dyDescent="0.25"/>
    <row r="51969" hidden="1" x14ac:dyDescent="0.25"/>
    <row r="51970" hidden="1" x14ac:dyDescent="0.25"/>
    <row r="51971" hidden="1" x14ac:dyDescent="0.25"/>
    <row r="51972" hidden="1" x14ac:dyDescent="0.25"/>
    <row r="51973" hidden="1" x14ac:dyDescent="0.25"/>
    <row r="51974" hidden="1" x14ac:dyDescent="0.25"/>
    <row r="51975" hidden="1" x14ac:dyDescent="0.25"/>
    <row r="51976" hidden="1" x14ac:dyDescent="0.25"/>
    <row r="51977" hidden="1" x14ac:dyDescent="0.25"/>
    <row r="51978" hidden="1" x14ac:dyDescent="0.25"/>
    <row r="51979" hidden="1" x14ac:dyDescent="0.25"/>
    <row r="51980" hidden="1" x14ac:dyDescent="0.25"/>
    <row r="51981" hidden="1" x14ac:dyDescent="0.25"/>
    <row r="51982" hidden="1" x14ac:dyDescent="0.25"/>
    <row r="51983" hidden="1" x14ac:dyDescent="0.25"/>
    <row r="51984" hidden="1" x14ac:dyDescent="0.25"/>
    <row r="51985" hidden="1" x14ac:dyDescent="0.25"/>
    <row r="51986" hidden="1" x14ac:dyDescent="0.25"/>
    <row r="51987" hidden="1" x14ac:dyDescent="0.25"/>
    <row r="51988" hidden="1" x14ac:dyDescent="0.25"/>
    <row r="51989" hidden="1" x14ac:dyDescent="0.25"/>
    <row r="51990" hidden="1" x14ac:dyDescent="0.25"/>
    <row r="51991" hidden="1" x14ac:dyDescent="0.25"/>
    <row r="51992" hidden="1" x14ac:dyDescent="0.25"/>
    <row r="51993" hidden="1" x14ac:dyDescent="0.25"/>
    <row r="51994" hidden="1" x14ac:dyDescent="0.25"/>
    <row r="51995" hidden="1" x14ac:dyDescent="0.25"/>
    <row r="51996" hidden="1" x14ac:dyDescent="0.25"/>
    <row r="51997" hidden="1" x14ac:dyDescent="0.25"/>
    <row r="51998" hidden="1" x14ac:dyDescent="0.25"/>
    <row r="51999" hidden="1" x14ac:dyDescent="0.25"/>
    <row r="52000" hidden="1" x14ac:dyDescent="0.25"/>
    <row r="52001" hidden="1" x14ac:dyDescent="0.25"/>
    <row r="52002" hidden="1" x14ac:dyDescent="0.25"/>
    <row r="52003" hidden="1" x14ac:dyDescent="0.25"/>
    <row r="52004" hidden="1" x14ac:dyDescent="0.25"/>
    <row r="52005" hidden="1" x14ac:dyDescent="0.25"/>
    <row r="52006" hidden="1" x14ac:dyDescent="0.25"/>
    <row r="52007" hidden="1" x14ac:dyDescent="0.25"/>
    <row r="52008" hidden="1" x14ac:dyDescent="0.25"/>
    <row r="52009" hidden="1" x14ac:dyDescent="0.25"/>
    <row r="52010" hidden="1" x14ac:dyDescent="0.25"/>
    <row r="52011" hidden="1" x14ac:dyDescent="0.25"/>
    <row r="52012" hidden="1" x14ac:dyDescent="0.25"/>
    <row r="52013" hidden="1" x14ac:dyDescent="0.25"/>
    <row r="52014" hidden="1" x14ac:dyDescent="0.25"/>
    <row r="52015" hidden="1" x14ac:dyDescent="0.25"/>
    <row r="52016" hidden="1" x14ac:dyDescent="0.25"/>
    <row r="52017" hidden="1" x14ac:dyDescent="0.25"/>
    <row r="52018" hidden="1" x14ac:dyDescent="0.25"/>
    <row r="52019" hidden="1" x14ac:dyDescent="0.25"/>
    <row r="52020" hidden="1" x14ac:dyDescent="0.25"/>
    <row r="52021" hidden="1" x14ac:dyDescent="0.25"/>
    <row r="52022" hidden="1" x14ac:dyDescent="0.25"/>
    <row r="52023" hidden="1" x14ac:dyDescent="0.25"/>
    <row r="52024" hidden="1" x14ac:dyDescent="0.25"/>
    <row r="52025" hidden="1" x14ac:dyDescent="0.25"/>
    <row r="52026" hidden="1" x14ac:dyDescent="0.25"/>
    <row r="52027" hidden="1" x14ac:dyDescent="0.25"/>
    <row r="52028" hidden="1" x14ac:dyDescent="0.25"/>
    <row r="52029" hidden="1" x14ac:dyDescent="0.25"/>
    <row r="52030" hidden="1" x14ac:dyDescent="0.25"/>
    <row r="52031" hidden="1" x14ac:dyDescent="0.25"/>
    <row r="52032" hidden="1" x14ac:dyDescent="0.25"/>
    <row r="52033" hidden="1" x14ac:dyDescent="0.25"/>
    <row r="52034" hidden="1" x14ac:dyDescent="0.25"/>
    <row r="52035" hidden="1" x14ac:dyDescent="0.25"/>
    <row r="52036" hidden="1" x14ac:dyDescent="0.25"/>
    <row r="52037" hidden="1" x14ac:dyDescent="0.25"/>
    <row r="52038" hidden="1" x14ac:dyDescent="0.25"/>
    <row r="52039" hidden="1" x14ac:dyDescent="0.25"/>
    <row r="52040" hidden="1" x14ac:dyDescent="0.25"/>
    <row r="52041" hidden="1" x14ac:dyDescent="0.25"/>
    <row r="52042" hidden="1" x14ac:dyDescent="0.25"/>
    <row r="52043" hidden="1" x14ac:dyDescent="0.25"/>
    <row r="52044" hidden="1" x14ac:dyDescent="0.25"/>
    <row r="52045" hidden="1" x14ac:dyDescent="0.25"/>
    <row r="52046" hidden="1" x14ac:dyDescent="0.25"/>
    <row r="52047" hidden="1" x14ac:dyDescent="0.25"/>
    <row r="52048" hidden="1" x14ac:dyDescent="0.25"/>
    <row r="52049" hidden="1" x14ac:dyDescent="0.25"/>
    <row r="52050" hidden="1" x14ac:dyDescent="0.25"/>
    <row r="52051" hidden="1" x14ac:dyDescent="0.25"/>
    <row r="52052" hidden="1" x14ac:dyDescent="0.25"/>
    <row r="52053" hidden="1" x14ac:dyDescent="0.25"/>
    <row r="52054" hidden="1" x14ac:dyDescent="0.25"/>
    <row r="52055" hidden="1" x14ac:dyDescent="0.25"/>
    <row r="52056" hidden="1" x14ac:dyDescent="0.25"/>
    <row r="52057" hidden="1" x14ac:dyDescent="0.25"/>
    <row r="52058" hidden="1" x14ac:dyDescent="0.25"/>
    <row r="52059" hidden="1" x14ac:dyDescent="0.25"/>
    <row r="52060" hidden="1" x14ac:dyDescent="0.25"/>
    <row r="52061" hidden="1" x14ac:dyDescent="0.25"/>
    <row r="52062" hidden="1" x14ac:dyDescent="0.25"/>
    <row r="52063" hidden="1" x14ac:dyDescent="0.25"/>
    <row r="52064" hidden="1" x14ac:dyDescent="0.25"/>
    <row r="52065" hidden="1" x14ac:dyDescent="0.25"/>
    <row r="52066" hidden="1" x14ac:dyDescent="0.25"/>
    <row r="52067" hidden="1" x14ac:dyDescent="0.25"/>
    <row r="52068" hidden="1" x14ac:dyDescent="0.25"/>
    <row r="52069" hidden="1" x14ac:dyDescent="0.25"/>
    <row r="52070" hidden="1" x14ac:dyDescent="0.25"/>
    <row r="52071" hidden="1" x14ac:dyDescent="0.25"/>
    <row r="52072" hidden="1" x14ac:dyDescent="0.25"/>
    <row r="52073" hidden="1" x14ac:dyDescent="0.25"/>
    <row r="52074" hidden="1" x14ac:dyDescent="0.25"/>
    <row r="52075" hidden="1" x14ac:dyDescent="0.25"/>
    <row r="52076" hidden="1" x14ac:dyDescent="0.25"/>
    <row r="52077" hidden="1" x14ac:dyDescent="0.25"/>
    <row r="52078" hidden="1" x14ac:dyDescent="0.25"/>
    <row r="52079" hidden="1" x14ac:dyDescent="0.25"/>
    <row r="52080" hidden="1" x14ac:dyDescent="0.25"/>
    <row r="52081" hidden="1" x14ac:dyDescent="0.25"/>
    <row r="52082" hidden="1" x14ac:dyDescent="0.25"/>
    <row r="52083" hidden="1" x14ac:dyDescent="0.25"/>
    <row r="52084" hidden="1" x14ac:dyDescent="0.25"/>
    <row r="52085" hidden="1" x14ac:dyDescent="0.25"/>
    <row r="52086" hidden="1" x14ac:dyDescent="0.25"/>
    <row r="52087" hidden="1" x14ac:dyDescent="0.25"/>
    <row r="52088" hidden="1" x14ac:dyDescent="0.25"/>
    <row r="52089" hidden="1" x14ac:dyDescent="0.25"/>
    <row r="52090" hidden="1" x14ac:dyDescent="0.25"/>
    <row r="52091" hidden="1" x14ac:dyDescent="0.25"/>
    <row r="52092" hidden="1" x14ac:dyDescent="0.25"/>
    <row r="52093" hidden="1" x14ac:dyDescent="0.25"/>
    <row r="52094" hidden="1" x14ac:dyDescent="0.25"/>
    <row r="52095" hidden="1" x14ac:dyDescent="0.25"/>
    <row r="52096" hidden="1" x14ac:dyDescent="0.25"/>
    <row r="52097" hidden="1" x14ac:dyDescent="0.25"/>
    <row r="52098" hidden="1" x14ac:dyDescent="0.25"/>
    <row r="52099" hidden="1" x14ac:dyDescent="0.25"/>
    <row r="52100" hidden="1" x14ac:dyDescent="0.25"/>
    <row r="52101" hidden="1" x14ac:dyDescent="0.25"/>
    <row r="52102" hidden="1" x14ac:dyDescent="0.25"/>
    <row r="52103" hidden="1" x14ac:dyDescent="0.25"/>
    <row r="52104" hidden="1" x14ac:dyDescent="0.25"/>
    <row r="52105" hidden="1" x14ac:dyDescent="0.25"/>
    <row r="52106" hidden="1" x14ac:dyDescent="0.25"/>
    <row r="52107" hidden="1" x14ac:dyDescent="0.25"/>
    <row r="52108" hidden="1" x14ac:dyDescent="0.25"/>
    <row r="52109" hidden="1" x14ac:dyDescent="0.25"/>
    <row r="52110" hidden="1" x14ac:dyDescent="0.25"/>
    <row r="52111" hidden="1" x14ac:dyDescent="0.25"/>
    <row r="52112" hidden="1" x14ac:dyDescent="0.25"/>
    <row r="52113" hidden="1" x14ac:dyDescent="0.25"/>
    <row r="52114" hidden="1" x14ac:dyDescent="0.25"/>
    <row r="52115" hidden="1" x14ac:dyDescent="0.25"/>
    <row r="52116" hidden="1" x14ac:dyDescent="0.25"/>
    <row r="52117" hidden="1" x14ac:dyDescent="0.25"/>
    <row r="52118" hidden="1" x14ac:dyDescent="0.25"/>
    <row r="52119" hidden="1" x14ac:dyDescent="0.25"/>
    <row r="52120" hidden="1" x14ac:dyDescent="0.25"/>
    <row r="52121" hidden="1" x14ac:dyDescent="0.25"/>
    <row r="52122" hidden="1" x14ac:dyDescent="0.25"/>
    <row r="52123" hidden="1" x14ac:dyDescent="0.25"/>
    <row r="52124" hidden="1" x14ac:dyDescent="0.25"/>
    <row r="52125" hidden="1" x14ac:dyDescent="0.25"/>
    <row r="52126" hidden="1" x14ac:dyDescent="0.25"/>
    <row r="52127" hidden="1" x14ac:dyDescent="0.25"/>
    <row r="52128" hidden="1" x14ac:dyDescent="0.25"/>
    <row r="52129" hidden="1" x14ac:dyDescent="0.25"/>
    <row r="52130" hidden="1" x14ac:dyDescent="0.25"/>
    <row r="52131" hidden="1" x14ac:dyDescent="0.25"/>
    <row r="52132" hidden="1" x14ac:dyDescent="0.25"/>
    <row r="52133" hidden="1" x14ac:dyDescent="0.25"/>
    <row r="52134" hidden="1" x14ac:dyDescent="0.25"/>
    <row r="52135" hidden="1" x14ac:dyDescent="0.25"/>
    <row r="52136" hidden="1" x14ac:dyDescent="0.25"/>
    <row r="52137" hidden="1" x14ac:dyDescent="0.25"/>
    <row r="52138" hidden="1" x14ac:dyDescent="0.25"/>
    <row r="52139" hidden="1" x14ac:dyDescent="0.25"/>
    <row r="52140" hidden="1" x14ac:dyDescent="0.25"/>
    <row r="52141" hidden="1" x14ac:dyDescent="0.25"/>
    <row r="52142" hidden="1" x14ac:dyDescent="0.25"/>
    <row r="52143" hidden="1" x14ac:dyDescent="0.25"/>
    <row r="52144" hidden="1" x14ac:dyDescent="0.25"/>
    <row r="52145" hidden="1" x14ac:dyDescent="0.25"/>
    <row r="52146" hidden="1" x14ac:dyDescent="0.25"/>
    <row r="52147" hidden="1" x14ac:dyDescent="0.25"/>
    <row r="52148" hidden="1" x14ac:dyDescent="0.25"/>
    <row r="52149" hidden="1" x14ac:dyDescent="0.25"/>
    <row r="52150" hidden="1" x14ac:dyDescent="0.25"/>
    <row r="52151" hidden="1" x14ac:dyDescent="0.25"/>
    <row r="52152" hidden="1" x14ac:dyDescent="0.25"/>
    <row r="52153" hidden="1" x14ac:dyDescent="0.25"/>
    <row r="52154" hidden="1" x14ac:dyDescent="0.25"/>
    <row r="52155" hidden="1" x14ac:dyDescent="0.25"/>
    <row r="52156" hidden="1" x14ac:dyDescent="0.25"/>
    <row r="52157" hidden="1" x14ac:dyDescent="0.25"/>
    <row r="52158" hidden="1" x14ac:dyDescent="0.25"/>
    <row r="52159" hidden="1" x14ac:dyDescent="0.25"/>
    <row r="52160" hidden="1" x14ac:dyDescent="0.25"/>
    <row r="52161" hidden="1" x14ac:dyDescent="0.25"/>
    <row r="52162" hidden="1" x14ac:dyDescent="0.25"/>
    <row r="52163" hidden="1" x14ac:dyDescent="0.25"/>
    <row r="52164" hidden="1" x14ac:dyDescent="0.25"/>
    <row r="52165" hidden="1" x14ac:dyDescent="0.25"/>
    <row r="52166" hidden="1" x14ac:dyDescent="0.25"/>
    <row r="52167" hidden="1" x14ac:dyDescent="0.25"/>
    <row r="52168" hidden="1" x14ac:dyDescent="0.25"/>
    <row r="52169" hidden="1" x14ac:dyDescent="0.25"/>
    <row r="52170" hidden="1" x14ac:dyDescent="0.25"/>
    <row r="52171" hidden="1" x14ac:dyDescent="0.25"/>
    <row r="52172" hidden="1" x14ac:dyDescent="0.25"/>
    <row r="52173" hidden="1" x14ac:dyDescent="0.25"/>
    <row r="52174" hidden="1" x14ac:dyDescent="0.25"/>
    <row r="52175" hidden="1" x14ac:dyDescent="0.25"/>
    <row r="52176" hidden="1" x14ac:dyDescent="0.25"/>
    <row r="52177" hidden="1" x14ac:dyDescent="0.25"/>
    <row r="52178" hidden="1" x14ac:dyDescent="0.25"/>
    <row r="52179" hidden="1" x14ac:dyDescent="0.25"/>
    <row r="52180" hidden="1" x14ac:dyDescent="0.25"/>
    <row r="52181" hidden="1" x14ac:dyDescent="0.25"/>
    <row r="52182" hidden="1" x14ac:dyDescent="0.25"/>
    <row r="52183" hidden="1" x14ac:dyDescent="0.25"/>
    <row r="52184" hidden="1" x14ac:dyDescent="0.25"/>
    <row r="52185" hidden="1" x14ac:dyDescent="0.25"/>
    <row r="52186" hidden="1" x14ac:dyDescent="0.25"/>
    <row r="52187" hidden="1" x14ac:dyDescent="0.25"/>
    <row r="52188" hidden="1" x14ac:dyDescent="0.25"/>
    <row r="52189" hidden="1" x14ac:dyDescent="0.25"/>
    <row r="52190" hidden="1" x14ac:dyDescent="0.25"/>
    <row r="52191" hidden="1" x14ac:dyDescent="0.25"/>
    <row r="52192" hidden="1" x14ac:dyDescent="0.25"/>
    <row r="52193" hidden="1" x14ac:dyDescent="0.25"/>
    <row r="52194" hidden="1" x14ac:dyDescent="0.25"/>
    <row r="52195" hidden="1" x14ac:dyDescent="0.25"/>
    <row r="52196" hidden="1" x14ac:dyDescent="0.25"/>
    <row r="52197" hidden="1" x14ac:dyDescent="0.25"/>
    <row r="52198" hidden="1" x14ac:dyDescent="0.25"/>
    <row r="52199" hidden="1" x14ac:dyDescent="0.25"/>
    <row r="52200" hidden="1" x14ac:dyDescent="0.25"/>
    <row r="52201" hidden="1" x14ac:dyDescent="0.25"/>
    <row r="52202" hidden="1" x14ac:dyDescent="0.25"/>
    <row r="52203" hidden="1" x14ac:dyDescent="0.25"/>
    <row r="52204" hidden="1" x14ac:dyDescent="0.25"/>
    <row r="52205" hidden="1" x14ac:dyDescent="0.25"/>
    <row r="52206" hidden="1" x14ac:dyDescent="0.25"/>
    <row r="52207" hidden="1" x14ac:dyDescent="0.25"/>
    <row r="52208" hidden="1" x14ac:dyDescent="0.25"/>
    <row r="52209" hidden="1" x14ac:dyDescent="0.25"/>
    <row r="52210" hidden="1" x14ac:dyDescent="0.25"/>
    <row r="52211" hidden="1" x14ac:dyDescent="0.25"/>
    <row r="52212" hidden="1" x14ac:dyDescent="0.25"/>
    <row r="52213" hidden="1" x14ac:dyDescent="0.25"/>
    <row r="52214" hidden="1" x14ac:dyDescent="0.25"/>
    <row r="52215" hidden="1" x14ac:dyDescent="0.25"/>
    <row r="52216" hidden="1" x14ac:dyDescent="0.25"/>
    <row r="52217" hidden="1" x14ac:dyDescent="0.25"/>
    <row r="52218" hidden="1" x14ac:dyDescent="0.25"/>
    <row r="52219" hidden="1" x14ac:dyDescent="0.25"/>
    <row r="52220" hidden="1" x14ac:dyDescent="0.25"/>
    <row r="52221" hidden="1" x14ac:dyDescent="0.25"/>
    <row r="52222" hidden="1" x14ac:dyDescent="0.25"/>
    <row r="52223" hidden="1" x14ac:dyDescent="0.25"/>
    <row r="52224" hidden="1" x14ac:dyDescent="0.25"/>
    <row r="52225" hidden="1" x14ac:dyDescent="0.25"/>
    <row r="52226" hidden="1" x14ac:dyDescent="0.25"/>
    <row r="52227" hidden="1" x14ac:dyDescent="0.25"/>
    <row r="52228" hidden="1" x14ac:dyDescent="0.25"/>
    <row r="52229" hidden="1" x14ac:dyDescent="0.25"/>
    <row r="52230" hidden="1" x14ac:dyDescent="0.25"/>
    <row r="52231" hidden="1" x14ac:dyDescent="0.25"/>
    <row r="52232" hidden="1" x14ac:dyDescent="0.25"/>
    <row r="52233" hidden="1" x14ac:dyDescent="0.25"/>
    <row r="52234" hidden="1" x14ac:dyDescent="0.25"/>
    <row r="52235" hidden="1" x14ac:dyDescent="0.25"/>
    <row r="52236" hidden="1" x14ac:dyDescent="0.25"/>
    <row r="52237" hidden="1" x14ac:dyDescent="0.25"/>
    <row r="52238" hidden="1" x14ac:dyDescent="0.25"/>
    <row r="52239" hidden="1" x14ac:dyDescent="0.25"/>
    <row r="52240" hidden="1" x14ac:dyDescent="0.25"/>
    <row r="52241" hidden="1" x14ac:dyDescent="0.25"/>
    <row r="52242" hidden="1" x14ac:dyDescent="0.25"/>
    <row r="52243" hidden="1" x14ac:dyDescent="0.25"/>
    <row r="52244" hidden="1" x14ac:dyDescent="0.25"/>
    <row r="52245" hidden="1" x14ac:dyDescent="0.25"/>
    <row r="52246" hidden="1" x14ac:dyDescent="0.25"/>
    <row r="52247" hidden="1" x14ac:dyDescent="0.25"/>
    <row r="52248" hidden="1" x14ac:dyDescent="0.25"/>
    <row r="52249" hidden="1" x14ac:dyDescent="0.25"/>
    <row r="52250" hidden="1" x14ac:dyDescent="0.25"/>
    <row r="52251" hidden="1" x14ac:dyDescent="0.25"/>
    <row r="52252" hidden="1" x14ac:dyDescent="0.25"/>
    <row r="52253" hidden="1" x14ac:dyDescent="0.25"/>
    <row r="52254" hidden="1" x14ac:dyDescent="0.25"/>
    <row r="52255" hidden="1" x14ac:dyDescent="0.25"/>
    <row r="52256" hidden="1" x14ac:dyDescent="0.25"/>
    <row r="52257" hidden="1" x14ac:dyDescent="0.25"/>
    <row r="52258" hidden="1" x14ac:dyDescent="0.25"/>
    <row r="52259" hidden="1" x14ac:dyDescent="0.25"/>
    <row r="52260" hidden="1" x14ac:dyDescent="0.25"/>
    <row r="52261" hidden="1" x14ac:dyDescent="0.25"/>
    <row r="52262" hidden="1" x14ac:dyDescent="0.25"/>
    <row r="52263" hidden="1" x14ac:dyDescent="0.25"/>
    <row r="52264" hidden="1" x14ac:dyDescent="0.25"/>
    <row r="52265" hidden="1" x14ac:dyDescent="0.25"/>
    <row r="52266" hidden="1" x14ac:dyDescent="0.25"/>
    <row r="52267" hidden="1" x14ac:dyDescent="0.25"/>
    <row r="52268" hidden="1" x14ac:dyDescent="0.25"/>
    <row r="52269" hidden="1" x14ac:dyDescent="0.25"/>
    <row r="52270" hidden="1" x14ac:dyDescent="0.25"/>
    <row r="52271" hidden="1" x14ac:dyDescent="0.25"/>
    <row r="52272" hidden="1" x14ac:dyDescent="0.25"/>
    <row r="52273" hidden="1" x14ac:dyDescent="0.25"/>
    <row r="52274" hidden="1" x14ac:dyDescent="0.25"/>
    <row r="52275" hidden="1" x14ac:dyDescent="0.25"/>
    <row r="52276" hidden="1" x14ac:dyDescent="0.25"/>
    <row r="52277" hidden="1" x14ac:dyDescent="0.25"/>
    <row r="52278" hidden="1" x14ac:dyDescent="0.25"/>
    <row r="52279" hidden="1" x14ac:dyDescent="0.25"/>
    <row r="52280" hidden="1" x14ac:dyDescent="0.25"/>
    <row r="52281" hidden="1" x14ac:dyDescent="0.25"/>
    <row r="52282" hidden="1" x14ac:dyDescent="0.25"/>
    <row r="52283" hidden="1" x14ac:dyDescent="0.25"/>
    <row r="52284" hidden="1" x14ac:dyDescent="0.25"/>
    <row r="52285" hidden="1" x14ac:dyDescent="0.25"/>
    <row r="52286" hidden="1" x14ac:dyDescent="0.25"/>
    <row r="52287" ht="30" hidden="1" customHeight="1" x14ac:dyDescent="0.25"/>
    <row r="52288" hidden="1" x14ac:dyDescent="0.25"/>
    <row r="52289" hidden="1" x14ac:dyDescent="0.25"/>
    <row r="52290" hidden="1" x14ac:dyDescent="0.25"/>
    <row r="52291" hidden="1" x14ac:dyDescent="0.25"/>
    <row r="52292" hidden="1" x14ac:dyDescent="0.25"/>
    <row r="52293" hidden="1" x14ac:dyDescent="0.25"/>
    <row r="52294" hidden="1" x14ac:dyDescent="0.25"/>
    <row r="52295" hidden="1" x14ac:dyDescent="0.25"/>
    <row r="52296" hidden="1" x14ac:dyDescent="0.25"/>
    <row r="52297" hidden="1" x14ac:dyDescent="0.25"/>
    <row r="52298" hidden="1" x14ac:dyDescent="0.25"/>
    <row r="52299" hidden="1" x14ac:dyDescent="0.25"/>
    <row r="52300" hidden="1" x14ac:dyDescent="0.25"/>
    <row r="52301" hidden="1" x14ac:dyDescent="0.25"/>
    <row r="52302" hidden="1" x14ac:dyDescent="0.25"/>
    <row r="52303" hidden="1" x14ac:dyDescent="0.25"/>
    <row r="52304" hidden="1" x14ac:dyDescent="0.25"/>
    <row r="52305" hidden="1" x14ac:dyDescent="0.25"/>
    <row r="52306" hidden="1" x14ac:dyDescent="0.25"/>
    <row r="52307" hidden="1" x14ac:dyDescent="0.25"/>
    <row r="52308" hidden="1" x14ac:dyDescent="0.25"/>
    <row r="52309" hidden="1" x14ac:dyDescent="0.25"/>
    <row r="52310" hidden="1" x14ac:dyDescent="0.25"/>
    <row r="52311" hidden="1" x14ac:dyDescent="0.25"/>
    <row r="52312" hidden="1" x14ac:dyDescent="0.25"/>
    <row r="52313" hidden="1" x14ac:dyDescent="0.25"/>
    <row r="52314" hidden="1" x14ac:dyDescent="0.25"/>
    <row r="52315" hidden="1" x14ac:dyDescent="0.25"/>
    <row r="52316" hidden="1" x14ac:dyDescent="0.25"/>
    <row r="52317" hidden="1" x14ac:dyDescent="0.25"/>
    <row r="52318" hidden="1" x14ac:dyDescent="0.25"/>
    <row r="52319" hidden="1" x14ac:dyDescent="0.25"/>
    <row r="52320" hidden="1" x14ac:dyDescent="0.25"/>
    <row r="52321" hidden="1" x14ac:dyDescent="0.25"/>
    <row r="52322" hidden="1" x14ac:dyDescent="0.25"/>
    <row r="52323" hidden="1" x14ac:dyDescent="0.25"/>
    <row r="52324" hidden="1" x14ac:dyDescent="0.25"/>
    <row r="52325" hidden="1" x14ac:dyDescent="0.25"/>
    <row r="52326" hidden="1" x14ac:dyDescent="0.25"/>
    <row r="52327" hidden="1" x14ac:dyDescent="0.25"/>
    <row r="52328" hidden="1" x14ac:dyDescent="0.25"/>
    <row r="52329" hidden="1" x14ac:dyDescent="0.25"/>
    <row r="52330" hidden="1" x14ac:dyDescent="0.25"/>
    <row r="52331" hidden="1" x14ac:dyDescent="0.25"/>
    <row r="52332" hidden="1" x14ac:dyDescent="0.25"/>
    <row r="52333" hidden="1" x14ac:dyDescent="0.25"/>
    <row r="52334" hidden="1" x14ac:dyDescent="0.25"/>
    <row r="52335" hidden="1" x14ac:dyDescent="0.25"/>
    <row r="52336" hidden="1" x14ac:dyDescent="0.25"/>
    <row r="52337" hidden="1" x14ac:dyDescent="0.25"/>
    <row r="52338" hidden="1" x14ac:dyDescent="0.25"/>
    <row r="52339" hidden="1" x14ac:dyDescent="0.25"/>
    <row r="52340" hidden="1" x14ac:dyDescent="0.25"/>
    <row r="52341" hidden="1" x14ac:dyDescent="0.25"/>
    <row r="52342" hidden="1" x14ac:dyDescent="0.25"/>
    <row r="52343" hidden="1" x14ac:dyDescent="0.25"/>
    <row r="52344" hidden="1" x14ac:dyDescent="0.25"/>
    <row r="52345" hidden="1" x14ac:dyDescent="0.25"/>
    <row r="52346" hidden="1" x14ac:dyDescent="0.25"/>
    <row r="52347" hidden="1" x14ac:dyDescent="0.25"/>
    <row r="52348" hidden="1" x14ac:dyDescent="0.25"/>
    <row r="52349" hidden="1" x14ac:dyDescent="0.25"/>
    <row r="52350" hidden="1" x14ac:dyDescent="0.25"/>
    <row r="52351" hidden="1" x14ac:dyDescent="0.25"/>
    <row r="52352" hidden="1" x14ac:dyDescent="0.25"/>
    <row r="52353" hidden="1" x14ac:dyDescent="0.25"/>
    <row r="52354" hidden="1" x14ac:dyDescent="0.25"/>
    <row r="52355" hidden="1" x14ac:dyDescent="0.25"/>
    <row r="52356" hidden="1" x14ac:dyDescent="0.25"/>
    <row r="52357" hidden="1" x14ac:dyDescent="0.25"/>
    <row r="52358" hidden="1" x14ac:dyDescent="0.25"/>
    <row r="52359" hidden="1" x14ac:dyDescent="0.25"/>
    <row r="52360" hidden="1" x14ac:dyDescent="0.25"/>
    <row r="52361" hidden="1" x14ac:dyDescent="0.25"/>
    <row r="52362" hidden="1" x14ac:dyDescent="0.25"/>
    <row r="52363" hidden="1" x14ac:dyDescent="0.25"/>
    <row r="52364" hidden="1" x14ac:dyDescent="0.25"/>
    <row r="52365" hidden="1" x14ac:dyDescent="0.25"/>
    <row r="52366" hidden="1" x14ac:dyDescent="0.25"/>
    <row r="52367" hidden="1" x14ac:dyDescent="0.25"/>
    <row r="52368" hidden="1" x14ac:dyDescent="0.25"/>
    <row r="52369" hidden="1" x14ac:dyDescent="0.25"/>
    <row r="52370" hidden="1" x14ac:dyDescent="0.25"/>
    <row r="52371" hidden="1" x14ac:dyDescent="0.25"/>
    <row r="52372" hidden="1" x14ac:dyDescent="0.25"/>
    <row r="52373" hidden="1" x14ac:dyDescent="0.25"/>
    <row r="52374" hidden="1" x14ac:dyDescent="0.25"/>
    <row r="52375" hidden="1" x14ac:dyDescent="0.25"/>
    <row r="52376" hidden="1" x14ac:dyDescent="0.25"/>
    <row r="52377" hidden="1" x14ac:dyDescent="0.25"/>
    <row r="52378" hidden="1" x14ac:dyDescent="0.25"/>
    <row r="52379" hidden="1" x14ac:dyDescent="0.25"/>
    <row r="52380" hidden="1" x14ac:dyDescent="0.25"/>
    <row r="52381" hidden="1" x14ac:dyDescent="0.25"/>
    <row r="52382" hidden="1" x14ac:dyDescent="0.25"/>
    <row r="52383" hidden="1" x14ac:dyDescent="0.25"/>
    <row r="52384" hidden="1" x14ac:dyDescent="0.25"/>
    <row r="52385" hidden="1" x14ac:dyDescent="0.25"/>
    <row r="52386" hidden="1" x14ac:dyDescent="0.25"/>
    <row r="52387" hidden="1" x14ac:dyDescent="0.25"/>
    <row r="52388" hidden="1" x14ac:dyDescent="0.25"/>
    <row r="52389" hidden="1" x14ac:dyDescent="0.25"/>
    <row r="52390" hidden="1" x14ac:dyDescent="0.25"/>
    <row r="52391" hidden="1" x14ac:dyDescent="0.25"/>
    <row r="52392" hidden="1" x14ac:dyDescent="0.25"/>
    <row r="52393" hidden="1" x14ac:dyDescent="0.25"/>
    <row r="52394" hidden="1" x14ac:dyDescent="0.25"/>
    <row r="52395" hidden="1" x14ac:dyDescent="0.25"/>
    <row r="52396" hidden="1" x14ac:dyDescent="0.25"/>
    <row r="52397" hidden="1" x14ac:dyDescent="0.25"/>
    <row r="52398" hidden="1" x14ac:dyDescent="0.25"/>
    <row r="52399" hidden="1" x14ac:dyDescent="0.25"/>
    <row r="52400" hidden="1" x14ac:dyDescent="0.25"/>
    <row r="52401" hidden="1" x14ac:dyDescent="0.25"/>
    <row r="52402" hidden="1" x14ac:dyDescent="0.25"/>
    <row r="52403" hidden="1" x14ac:dyDescent="0.25"/>
    <row r="52404" hidden="1" x14ac:dyDescent="0.25"/>
    <row r="52405" hidden="1" x14ac:dyDescent="0.25"/>
    <row r="52406" hidden="1" x14ac:dyDescent="0.25"/>
    <row r="52407" hidden="1" x14ac:dyDescent="0.25"/>
    <row r="52408" hidden="1" x14ac:dyDescent="0.25"/>
    <row r="52409" hidden="1" x14ac:dyDescent="0.25"/>
    <row r="52410" hidden="1" x14ac:dyDescent="0.25"/>
    <row r="52411" hidden="1" x14ac:dyDescent="0.25"/>
    <row r="52412" hidden="1" x14ac:dyDescent="0.25"/>
    <row r="52413" hidden="1" x14ac:dyDescent="0.25"/>
    <row r="52414" hidden="1" x14ac:dyDescent="0.25"/>
    <row r="52415" hidden="1" x14ac:dyDescent="0.25"/>
    <row r="52416" hidden="1" x14ac:dyDescent="0.25"/>
    <row r="52417" hidden="1" x14ac:dyDescent="0.25"/>
    <row r="52418" hidden="1" x14ac:dyDescent="0.25"/>
    <row r="52419" hidden="1" x14ac:dyDescent="0.25"/>
    <row r="52420" hidden="1" x14ac:dyDescent="0.25"/>
    <row r="52421" hidden="1" x14ac:dyDescent="0.25"/>
    <row r="52422" hidden="1" x14ac:dyDescent="0.25"/>
    <row r="52423" hidden="1" x14ac:dyDescent="0.25"/>
    <row r="52424" hidden="1" x14ac:dyDescent="0.25"/>
    <row r="52425" hidden="1" x14ac:dyDescent="0.25"/>
    <row r="52426" hidden="1" x14ac:dyDescent="0.25"/>
    <row r="52427" hidden="1" x14ac:dyDescent="0.25"/>
    <row r="52428" hidden="1" x14ac:dyDescent="0.25"/>
    <row r="52429" hidden="1" x14ac:dyDescent="0.25"/>
    <row r="52430" hidden="1" x14ac:dyDescent="0.25"/>
    <row r="52431" hidden="1" x14ac:dyDescent="0.25"/>
    <row r="52432" hidden="1" x14ac:dyDescent="0.25"/>
    <row r="52433" hidden="1" x14ac:dyDescent="0.25"/>
    <row r="52434" hidden="1" x14ac:dyDescent="0.25"/>
    <row r="52435" hidden="1" x14ac:dyDescent="0.25"/>
    <row r="52436" hidden="1" x14ac:dyDescent="0.25"/>
    <row r="52437" hidden="1" x14ac:dyDescent="0.25"/>
    <row r="52438" hidden="1" x14ac:dyDescent="0.25"/>
    <row r="52439" hidden="1" x14ac:dyDescent="0.25"/>
    <row r="52440" hidden="1" x14ac:dyDescent="0.25"/>
    <row r="52441" hidden="1" x14ac:dyDescent="0.25"/>
    <row r="52442" hidden="1" x14ac:dyDescent="0.25"/>
    <row r="52443" hidden="1" x14ac:dyDescent="0.25"/>
    <row r="52444" hidden="1" x14ac:dyDescent="0.25"/>
    <row r="52445" hidden="1" x14ac:dyDescent="0.25"/>
    <row r="52446" hidden="1" x14ac:dyDescent="0.25"/>
    <row r="52447" hidden="1" x14ac:dyDescent="0.25"/>
    <row r="52448" hidden="1" x14ac:dyDescent="0.25"/>
    <row r="52449" hidden="1" x14ac:dyDescent="0.25"/>
    <row r="52450" hidden="1" x14ac:dyDescent="0.25"/>
    <row r="52451" hidden="1" x14ac:dyDescent="0.25"/>
    <row r="52452" hidden="1" x14ac:dyDescent="0.25"/>
    <row r="52453" hidden="1" x14ac:dyDescent="0.25"/>
    <row r="52454" hidden="1" x14ac:dyDescent="0.25"/>
    <row r="52455" hidden="1" x14ac:dyDescent="0.25"/>
    <row r="52456" hidden="1" x14ac:dyDescent="0.25"/>
    <row r="52457" hidden="1" x14ac:dyDescent="0.25"/>
    <row r="52458" hidden="1" x14ac:dyDescent="0.25"/>
    <row r="52459" hidden="1" x14ac:dyDescent="0.25"/>
    <row r="52460" hidden="1" x14ac:dyDescent="0.25"/>
    <row r="52461" hidden="1" x14ac:dyDescent="0.25"/>
    <row r="52462" hidden="1" x14ac:dyDescent="0.25"/>
    <row r="52463" hidden="1" x14ac:dyDescent="0.25"/>
    <row r="52464" hidden="1" x14ac:dyDescent="0.25"/>
    <row r="52465" hidden="1" x14ac:dyDescent="0.25"/>
    <row r="52466" hidden="1" x14ac:dyDescent="0.25"/>
    <row r="52467" hidden="1" x14ac:dyDescent="0.25"/>
    <row r="52468" hidden="1" x14ac:dyDescent="0.25"/>
    <row r="52469" hidden="1" x14ac:dyDescent="0.25"/>
    <row r="52470" hidden="1" x14ac:dyDescent="0.25"/>
    <row r="52471" hidden="1" x14ac:dyDescent="0.25"/>
    <row r="52472" hidden="1" x14ac:dyDescent="0.25"/>
    <row r="52473" hidden="1" x14ac:dyDescent="0.25"/>
    <row r="52474" hidden="1" x14ac:dyDescent="0.25"/>
    <row r="52475" hidden="1" x14ac:dyDescent="0.25"/>
    <row r="52476" hidden="1" x14ac:dyDescent="0.25"/>
    <row r="52477" hidden="1" x14ac:dyDescent="0.25"/>
    <row r="52478" hidden="1" x14ac:dyDescent="0.25"/>
    <row r="52479" hidden="1" x14ac:dyDescent="0.25"/>
    <row r="52480" hidden="1" x14ac:dyDescent="0.25"/>
    <row r="52481" hidden="1" x14ac:dyDescent="0.25"/>
    <row r="52482" hidden="1" x14ac:dyDescent="0.25"/>
    <row r="52483" hidden="1" x14ac:dyDescent="0.25"/>
    <row r="52484" hidden="1" x14ac:dyDescent="0.25"/>
    <row r="52485" hidden="1" x14ac:dyDescent="0.25"/>
    <row r="52486" hidden="1" x14ac:dyDescent="0.25"/>
    <row r="52487" hidden="1" x14ac:dyDescent="0.25"/>
    <row r="52488" hidden="1" x14ac:dyDescent="0.25"/>
    <row r="52489" hidden="1" x14ac:dyDescent="0.25"/>
    <row r="52490" hidden="1" x14ac:dyDescent="0.25"/>
    <row r="52491" hidden="1" x14ac:dyDescent="0.25"/>
    <row r="52492" hidden="1" x14ac:dyDescent="0.25"/>
    <row r="52493" hidden="1" x14ac:dyDescent="0.25"/>
    <row r="52494" hidden="1" x14ac:dyDescent="0.25"/>
    <row r="52495" hidden="1" x14ac:dyDescent="0.25"/>
    <row r="52496" hidden="1" x14ac:dyDescent="0.25"/>
    <row r="52497" hidden="1" x14ac:dyDescent="0.25"/>
    <row r="52498" hidden="1" x14ac:dyDescent="0.25"/>
    <row r="52499" hidden="1" x14ac:dyDescent="0.25"/>
    <row r="52500" hidden="1" x14ac:dyDescent="0.25"/>
    <row r="52501" hidden="1" x14ac:dyDescent="0.25"/>
    <row r="52502" hidden="1" x14ac:dyDescent="0.25"/>
    <row r="52503" hidden="1" x14ac:dyDescent="0.25"/>
    <row r="52504" hidden="1" x14ac:dyDescent="0.25"/>
    <row r="52505" hidden="1" x14ac:dyDescent="0.25"/>
    <row r="52506" hidden="1" x14ac:dyDescent="0.25"/>
    <row r="52507" hidden="1" x14ac:dyDescent="0.25"/>
    <row r="52508" hidden="1" x14ac:dyDescent="0.25"/>
    <row r="52509" hidden="1" x14ac:dyDescent="0.25"/>
    <row r="52510" hidden="1" x14ac:dyDescent="0.25"/>
    <row r="52511" hidden="1" x14ac:dyDescent="0.25"/>
    <row r="52512" hidden="1" x14ac:dyDescent="0.25"/>
    <row r="52513" hidden="1" x14ac:dyDescent="0.25"/>
    <row r="52514" hidden="1" x14ac:dyDescent="0.25"/>
    <row r="52515" hidden="1" x14ac:dyDescent="0.25"/>
    <row r="52516" hidden="1" x14ac:dyDescent="0.25"/>
    <row r="52517" hidden="1" x14ac:dyDescent="0.25"/>
    <row r="52518" hidden="1" x14ac:dyDescent="0.25"/>
    <row r="52519" hidden="1" x14ac:dyDescent="0.25"/>
    <row r="52520" hidden="1" x14ac:dyDescent="0.25"/>
    <row r="52521" hidden="1" x14ac:dyDescent="0.25"/>
    <row r="52522" hidden="1" x14ac:dyDescent="0.25"/>
    <row r="52523" hidden="1" x14ac:dyDescent="0.25"/>
    <row r="52524" hidden="1" x14ac:dyDescent="0.25"/>
    <row r="52525" hidden="1" x14ac:dyDescent="0.25"/>
    <row r="52526" hidden="1" x14ac:dyDescent="0.25"/>
    <row r="52527" hidden="1" x14ac:dyDescent="0.25"/>
    <row r="52528" hidden="1" x14ac:dyDescent="0.25"/>
    <row r="52529" hidden="1" x14ac:dyDescent="0.25"/>
    <row r="52530" hidden="1" x14ac:dyDescent="0.25"/>
    <row r="52531" hidden="1" x14ac:dyDescent="0.25"/>
    <row r="52532" hidden="1" x14ac:dyDescent="0.25"/>
    <row r="52533" hidden="1" x14ac:dyDescent="0.25"/>
    <row r="52534" hidden="1" x14ac:dyDescent="0.25"/>
    <row r="52535" hidden="1" x14ac:dyDescent="0.25"/>
    <row r="52536" hidden="1" x14ac:dyDescent="0.25"/>
    <row r="52537" hidden="1" x14ac:dyDescent="0.25"/>
    <row r="52538" hidden="1" x14ac:dyDescent="0.25"/>
    <row r="52539" hidden="1" x14ac:dyDescent="0.25"/>
    <row r="52540" hidden="1" x14ac:dyDescent="0.25"/>
    <row r="52541" hidden="1" x14ac:dyDescent="0.25"/>
    <row r="52542" hidden="1" x14ac:dyDescent="0.25"/>
    <row r="52543" hidden="1" x14ac:dyDescent="0.25"/>
    <row r="52544" hidden="1" x14ac:dyDescent="0.25"/>
    <row r="52545" hidden="1" x14ac:dyDescent="0.25"/>
    <row r="52546" hidden="1" x14ac:dyDescent="0.25"/>
    <row r="52547" hidden="1" x14ac:dyDescent="0.25"/>
    <row r="52548" hidden="1" x14ac:dyDescent="0.25"/>
    <row r="52549" hidden="1" x14ac:dyDescent="0.25"/>
    <row r="52550" hidden="1" x14ac:dyDescent="0.25"/>
    <row r="52551" hidden="1" x14ac:dyDescent="0.25"/>
    <row r="52552" hidden="1" x14ac:dyDescent="0.25"/>
    <row r="52553" hidden="1" x14ac:dyDescent="0.25"/>
    <row r="52554" hidden="1" x14ac:dyDescent="0.25"/>
    <row r="52555" hidden="1" x14ac:dyDescent="0.25"/>
    <row r="52556" hidden="1" x14ac:dyDescent="0.25"/>
    <row r="52557" hidden="1" x14ac:dyDescent="0.25"/>
    <row r="52558" hidden="1" x14ac:dyDescent="0.25"/>
    <row r="52559" hidden="1" x14ac:dyDescent="0.25"/>
    <row r="52560" hidden="1" x14ac:dyDescent="0.25"/>
    <row r="52561" hidden="1" x14ac:dyDescent="0.25"/>
    <row r="52562" hidden="1" x14ac:dyDescent="0.25"/>
    <row r="52563" hidden="1" x14ac:dyDescent="0.25"/>
    <row r="52564" hidden="1" x14ac:dyDescent="0.25"/>
    <row r="52565" hidden="1" x14ac:dyDescent="0.25"/>
    <row r="52566" hidden="1" x14ac:dyDescent="0.25"/>
    <row r="52567" hidden="1" x14ac:dyDescent="0.25"/>
    <row r="52568" hidden="1" x14ac:dyDescent="0.25"/>
    <row r="52569" hidden="1" x14ac:dyDescent="0.25"/>
    <row r="52570" hidden="1" x14ac:dyDescent="0.25"/>
    <row r="52571" hidden="1" x14ac:dyDescent="0.25"/>
    <row r="52572" hidden="1" x14ac:dyDescent="0.25"/>
    <row r="52573" hidden="1" x14ac:dyDescent="0.25"/>
    <row r="52574" hidden="1" x14ac:dyDescent="0.25"/>
    <row r="52575" hidden="1" x14ac:dyDescent="0.25"/>
    <row r="52576" hidden="1" x14ac:dyDescent="0.25"/>
    <row r="52577" hidden="1" x14ac:dyDescent="0.25"/>
    <row r="52578" hidden="1" x14ac:dyDescent="0.25"/>
    <row r="52579" hidden="1" x14ac:dyDescent="0.25"/>
    <row r="52580" hidden="1" x14ac:dyDescent="0.25"/>
    <row r="52581" hidden="1" x14ac:dyDescent="0.25"/>
    <row r="52582" hidden="1" x14ac:dyDescent="0.25"/>
    <row r="52583" hidden="1" x14ac:dyDescent="0.25"/>
    <row r="52584" hidden="1" x14ac:dyDescent="0.25"/>
    <row r="52585" hidden="1" x14ac:dyDescent="0.25"/>
    <row r="52586" hidden="1" x14ac:dyDescent="0.25"/>
    <row r="52587" hidden="1" x14ac:dyDescent="0.25"/>
    <row r="52588" hidden="1" x14ac:dyDescent="0.25"/>
    <row r="52589" hidden="1" x14ac:dyDescent="0.25"/>
    <row r="52590" hidden="1" x14ac:dyDescent="0.25"/>
    <row r="52591" hidden="1" x14ac:dyDescent="0.25"/>
    <row r="52592" hidden="1" x14ac:dyDescent="0.25"/>
    <row r="52593" hidden="1" x14ac:dyDescent="0.25"/>
    <row r="52594" hidden="1" x14ac:dyDescent="0.25"/>
    <row r="52595" hidden="1" x14ac:dyDescent="0.25"/>
    <row r="52596" hidden="1" x14ac:dyDescent="0.25"/>
    <row r="52597" hidden="1" x14ac:dyDescent="0.25"/>
    <row r="52598" hidden="1" x14ac:dyDescent="0.25"/>
    <row r="52599" hidden="1" x14ac:dyDescent="0.25"/>
    <row r="52600" hidden="1" x14ac:dyDescent="0.25"/>
    <row r="52601" hidden="1" x14ac:dyDescent="0.25"/>
    <row r="52602" hidden="1" x14ac:dyDescent="0.25"/>
    <row r="52603" hidden="1" x14ac:dyDescent="0.25"/>
    <row r="52604" hidden="1" x14ac:dyDescent="0.25"/>
    <row r="52605" hidden="1" x14ac:dyDescent="0.25"/>
    <row r="52606" ht="15" hidden="1" customHeight="1" x14ac:dyDescent="0.25"/>
    <row r="52607" hidden="1" x14ac:dyDescent="0.25"/>
    <row r="52608" hidden="1" x14ac:dyDescent="0.25"/>
    <row r="52609" hidden="1" x14ac:dyDescent="0.25"/>
    <row r="52610" hidden="1" x14ac:dyDescent="0.25"/>
    <row r="52611" hidden="1" x14ac:dyDescent="0.25"/>
    <row r="52612" hidden="1" x14ac:dyDescent="0.25"/>
    <row r="52613" hidden="1" x14ac:dyDescent="0.25"/>
    <row r="52614" hidden="1" x14ac:dyDescent="0.25"/>
    <row r="52615" hidden="1" x14ac:dyDescent="0.25"/>
    <row r="52616" hidden="1" x14ac:dyDescent="0.25"/>
    <row r="52617" hidden="1" x14ac:dyDescent="0.25"/>
    <row r="52618" hidden="1" x14ac:dyDescent="0.25"/>
    <row r="52619" hidden="1" x14ac:dyDescent="0.25"/>
    <row r="52620" hidden="1" x14ac:dyDescent="0.25"/>
    <row r="52621" hidden="1" x14ac:dyDescent="0.25"/>
    <row r="52622" hidden="1" x14ac:dyDescent="0.25"/>
    <row r="52623" hidden="1" x14ac:dyDescent="0.25"/>
    <row r="52624" hidden="1" x14ac:dyDescent="0.25"/>
    <row r="52625" hidden="1" x14ac:dyDescent="0.25"/>
    <row r="52626" hidden="1" x14ac:dyDescent="0.25"/>
    <row r="52627" hidden="1" x14ac:dyDescent="0.25"/>
    <row r="52628" hidden="1" x14ac:dyDescent="0.25"/>
    <row r="52629" hidden="1" x14ac:dyDescent="0.25"/>
    <row r="52630" hidden="1" x14ac:dyDescent="0.25"/>
    <row r="52631" hidden="1" x14ac:dyDescent="0.25"/>
    <row r="52632" hidden="1" x14ac:dyDescent="0.25"/>
    <row r="52633" hidden="1" x14ac:dyDescent="0.25"/>
    <row r="52634" hidden="1" x14ac:dyDescent="0.25"/>
    <row r="52635" hidden="1" x14ac:dyDescent="0.25"/>
    <row r="52636" hidden="1" x14ac:dyDescent="0.25"/>
    <row r="52637" hidden="1" x14ac:dyDescent="0.25"/>
    <row r="52638" hidden="1" x14ac:dyDescent="0.25"/>
    <row r="52639" hidden="1" x14ac:dyDescent="0.25"/>
    <row r="52640" hidden="1" x14ac:dyDescent="0.25"/>
    <row r="52641" hidden="1" x14ac:dyDescent="0.25"/>
    <row r="52642" hidden="1" x14ac:dyDescent="0.25"/>
    <row r="52643" hidden="1" x14ac:dyDescent="0.25"/>
    <row r="52644" hidden="1" x14ac:dyDescent="0.25"/>
    <row r="52645" hidden="1" x14ac:dyDescent="0.25"/>
    <row r="52646" hidden="1" x14ac:dyDescent="0.25"/>
    <row r="52647" hidden="1" x14ac:dyDescent="0.25"/>
    <row r="52648" hidden="1" x14ac:dyDescent="0.25"/>
    <row r="52649" hidden="1" x14ac:dyDescent="0.25"/>
    <row r="52650" hidden="1" x14ac:dyDescent="0.25"/>
    <row r="52651" hidden="1" x14ac:dyDescent="0.25"/>
    <row r="52652" hidden="1" x14ac:dyDescent="0.25"/>
    <row r="52653" hidden="1" x14ac:dyDescent="0.25"/>
    <row r="52654" hidden="1" x14ac:dyDescent="0.25"/>
    <row r="52655" hidden="1" x14ac:dyDescent="0.25"/>
    <row r="52656" hidden="1" x14ac:dyDescent="0.25"/>
    <row r="52657" hidden="1" x14ac:dyDescent="0.25"/>
    <row r="52658" hidden="1" x14ac:dyDescent="0.25"/>
    <row r="52659" hidden="1" x14ac:dyDescent="0.25"/>
    <row r="52660" hidden="1" x14ac:dyDescent="0.25"/>
    <row r="52661" hidden="1" x14ac:dyDescent="0.25"/>
    <row r="52662" hidden="1" x14ac:dyDescent="0.25"/>
    <row r="52663" hidden="1" x14ac:dyDescent="0.25"/>
    <row r="52664" hidden="1" x14ac:dyDescent="0.25"/>
    <row r="52665" hidden="1" x14ac:dyDescent="0.25"/>
    <row r="52666" hidden="1" x14ac:dyDescent="0.25"/>
    <row r="52667" hidden="1" x14ac:dyDescent="0.25"/>
    <row r="52668" hidden="1" x14ac:dyDescent="0.25"/>
    <row r="52669" hidden="1" x14ac:dyDescent="0.25"/>
    <row r="52670" hidden="1" x14ac:dyDescent="0.25"/>
    <row r="52671" hidden="1" x14ac:dyDescent="0.25"/>
    <row r="52672" hidden="1" x14ac:dyDescent="0.25"/>
    <row r="52673" hidden="1" x14ac:dyDescent="0.25"/>
    <row r="52674" hidden="1" x14ac:dyDescent="0.25"/>
    <row r="52675" hidden="1" x14ac:dyDescent="0.25"/>
    <row r="52676" hidden="1" x14ac:dyDescent="0.25"/>
    <row r="52677" hidden="1" x14ac:dyDescent="0.25"/>
    <row r="52678" hidden="1" x14ac:dyDescent="0.25"/>
    <row r="52679" hidden="1" x14ac:dyDescent="0.25"/>
    <row r="52680" hidden="1" x14ac:dyDescent="0.25"/>
    <row r="52681" hidden="1" x14ac:dyDescent="0.25"/>
    <row r="52682" hidden="1" x14ac:dyDescent="0.25"/>
    <row r="52683" hidden="1" x14ac:dyDescent="0.25"/>
    <row r="52684" hidden="1" x14ac:dyDescent="0.25"/>
    <row r="52685" hidden="1" x14ac:dyDescent="0.25"/>
    <row r="52686" hidden="1" x14ac:dyDescent="0.25"/>
    <row r="52687" hidden="1" x14ac:dyDescent="0.25"/>
    <row r="52688" hidden="1" x14ac:dyDescent="0.25"/>
    <row r="52689" hidden="1" x14ac:dyDescent="0.25"/>
    <row r="52690" hidden="1" x14ac:dyDescent="0.25"/>
    <row r="52691" hidden="1" x14ac:dyDescent="0.25"/>
    <row r="52692" hidden="1" x14ac:dyDescent="0.25"/>
    <row r="52693" hidden="1" x14ac:dyDescent="0.25"/>
    <row r="52694" hidden="1" x14ac:dyDescent="0.25"/>
    <row r="52695" hidden="1" x14ac:dyDescent="0.25"/>
    <row r="52696" hidden="1" x14ac:dyDescent="0.25"/>
    <row r="52697" hidden="1" x14ac:dyDescent="0.25"/>
    <row r="52698" ht="30" hidden="1" customHeight="1" x14ac:dyDescent="0.25"/>
    <row r="52699" hidden="1" x14ac:dyDescent="0.25"/>
    <row r="52700" hidden="1" x14ac:dyDescent="0.25"/>
    <row r="52701" hidden="1" x14ac:dyDescent="0.25"/>
    <row r="52702" hidden="1" x14ac:dyDescent="0.25"/>
    <row r="52703" hidden="1" x14ac:dyDescent="0.25"/>
    <row r="52704" hidden="1" x14ac:dyDescent="0.25"/>
    <row r="52705" hidden="1" x14ac:dyDescent="0.25"/>
    <row r="52706" hidden="1" x14ac:dyDescent="0.25"/>
    <row r="52707" hidden="1" x14ac:dyDescent="0.25"/>
    <row r="52708" hidden="1" x14ac:dyDescent="0.25"/>
    <row r="52709" hidden="1" x14ac:dyDescent="0.25"/>
    <row r="52710" hidden="1" x14ac:dyDescent="0.25"/>
    <row r="52711" hidden="1" x14ac:dyDescent="0.25"/>
    <row r="52712" hidden="1" x14ac:dyDescent="0.25"/>
    <row r="52713" hidden="1" x14ac:dyDescent="0.25"/>
    <row r="52714" hidden="1" x14ac:dyDescent="0.25"/>
    <row r="52715" hidden="1" x14ac:dyDescent="0.25"/>
    <row r="52716" hidden="1" x14ac:dyDescent="0.25"/>
    <row r="52717" hidden="1" x14ac:dyDescent="0.25"/>
    <row r="52718" hidden="1" x14ac:dyDescent="0.25"/>
    <row r="52719" hidden="1" x14ac:dyDescent="0.25"/>
    <row r="52720" hidden="1" x14ac:dyDescent="0.25"/>
    <row r="52721" hidden="1" x14ac:dyDescent="0.25"/>
    <row r="52722" hidden="1" x14ac:dyDescent="0.25"/>
    <row r="52723" hidden="1" x14ac:dyDescent="0.25"/>
    <row r="52724" hidden="1" x14ac:dyDescent="0.25"/>
    <row r="52725" hidden="1" x14ac:dyDescent="0.25"/>
    <row r="52726" hidden="1" x14ac:dyDescent="0.25"/>
    <row r="52727" hidden="1" x14ac:dyDescent="0.25"/>
    <row r="52728" hidden="1" x14ac:dyDescent="0.25"/>
    <row r="52729" hidden="1" x14ac:dyDescent="0.25"/>
    <row r="52730" hidden="1" x14ac:dyDescent="0.25"/>
    <row r="52731" hidden="1" x14ac:dyDescent="0.25"/>
    <row r="52732" hidden="1" x14ac:dyDescent="0.25"/>
    <row r="52733" hidden="1" x14ac:dyDescent="0.25"/>
    <row r="52734" hidden="1" x14ac:dyDescent="0.25"/>
    <row r="52735" hidden="1" x14ac:dyDescent="0.25"/>
    <row r="52736" hidden="1" x14ac:dyDescent="0.25"/>
    <row r="52737" hidden="1" x14ac:dyDescent="0.25"/>
    <row r="52738" hidden="1" x14ac:dyDescent="0.25"/>
    <row r="52739" hidden="1" x14ac:dyDescent="0.25"/>
    <row r="52740" hidden="1" x14ac:dyDescent="0.25"/>
    <row r="52741" hidden="1" x14ac:dyDescent="0.25"/>
    <row r="52742" hidden="1" x14ac:dyDescent="0.25"/>
    <row r="52743" hidden="1" x14ac:dyDescent="0.25"/>
    <row r="52744" hidden="1" x14ac:dyDescent="0.25"/>
    <row r="52745" hidden="1" x14ac:dyDescent="0.25"/>
    <row r="52746" hidden="1" x14ac:dyDescent="0.25"/>
    <row r="52747" hidden="1" x14ac:dyDescent="0.25"/>
    <row r="52748" hidden="1" x14ac:dyDescent="0.25"/>
    <row r="52749" hidden="1" x14ac:dyDescent="0.25"/>
    <row r="52750" hidden="1" x14ac:dyDescent="0.25"/>
    <row r="52751" hidden="1" x14ac:dyDescent="0.25"/>
    <row r="52752" hidden="1" x14ac:dyDescent="0.25"/>
    <row r="52753" hidden="1" x14ac:dyDescent="0.25"/>
    <row r="52754" hidden="1" x14ac:dyDescent="0.25"/>
    <row r="52755" hidden="1" x14ac:dyDescent="0.25"/>
    <row r="52756" hidden="1" x14ac:dyDescent="0.25"/>
    <row r="52757" hidden="1" x14ac:dyDescent="0.25"/>
    <row r="52758" hidden="1" x14ac:dyDescent="0.25"/>
    <row r="52759" hidden="1" x14ac:dyDescent="0.25"/>
    <row r="52760" hidden="1" x14ac:dyDescent="0.25"/>
    <row r="52761" hidden="1" x14ac:dyDescent="0.25"/>
    <row r="52762" hidden="1" x14ac:dyDescent="0.25"/>
    <row r="52763" hidden="1" x14ac:dyDescent="0.25"/>
    <row r="52764" hidden="1" x14ac:dyDescent="0.25"/>
    <row r="52765" hidden="1" x14ac:dyDescent="0.25"/>
    <row r="52766" hidden="1" x14ac:dyDescent="0.25"/>
    <row r="52767" hidden="1" x14ac:dyDescent="0.25"/>
    <row r="52768" hidden="1" x14ac:dyDescent="0.25"/>
    <row r="52769" hidden="1" x14ac:dyDescent="0.25"/>
    <row r="52770" hidden="1" x14ac:dyDescent="0.25"/>
    <row r="52771" hidden="1" x14ac:dyDescent="0.25"/>
    <row r="52772" hidden="1" x14ac:dyDescent="0.25"/>
    <row r="52773" hidden="1" x14ac:dyDescent="0.25"/>
    <row r="52774" hidden="1" x14ac:dyDescent="0.25"/>
    <row r="52775" hidden="1" x14ac:dyDescent="0.25"/>
    <row r="52776" hidden="1" x14ac:dyDescent="0.25"/>
    <row r="52777" hidden="1" x14ac:dyDescent="0.25"/>
    <row r="52778" hidden="1" x14ac:dyDescent="0.25"/>
    <row r="52779" hidden="1" x14ac:dyDescent="0.25"/>
    <row r="52780" hidden="1" x14ac:dyDescent="0.25"/>
    <row r="52781" hidden="1" x14ac:dyDescent="0.25"/>
    <row r="52782" hidden="1" x14ac:dyDescent="0.25"/>
    <row r="52783" hidden="1" x14ac:dyDescent="0.25"/>
    <row r="52784" hidden="1" x14ac:dyDescent="0.25"/>
    <row r="52785" hidden="1" x14ac:dyDescent="0.25"/>
    <row r="52786" hidden="1" x14ac:dyDescent="0.25"/>
    <row r="52787" hidden="1" x14ac:dyDescent="0.25"/>
    <row r="52788" hidden="1" x14ac:dyDescent="0.25"/>
    <row r="52789" hidden="1" x14ac:dyDescent="0.25"/>
    <row r="52790" hidden="1" x14ac:dyDescent="0.25"/>
    <row r="52791" hidden="1" x14ac:dyDescent="0.25"/>
    <row r="52792" hidden="1" x14ac:dyDescent="0.25"/>
    <row r="52793" hidden="1" x14ac:dyDescent="0.25"/>
    <row r="52794" hidden="1" x14ac:dyDescent="0.25"/>
    <row r="52795" hidden="1" x14ac:dyDescent="0.25"/>
    <row r="52796" hidden="1" x14ac:dyDescent="0.25"/>
    <row r="52797" hidden="1" x14ac:dyDescent="0.25"/>
    <row r="52798" hidden="1" x14ac:dyDescent="0.25"/>
    <row r="52799" hidden="1" x14ac:dyDescent="0.25"/>
    <row r="52800" hidden="1" x14ac:dyDescent="0.25"/>
    <row r="52801" hidden="1" x14ac:dyDescent="0.25"/>
    <row r="52802" hidden="1" x14ac:dyDescent="0.25"/>
    <row r="52803" hidden="1" x14ac:dyDescent="0.25"/>
    <row r="52804" hidden="1" x14ac:dyDescent="0.25"/>
    <row r="52805" hidden="1" x14ac:dyDescent="0.25"/>
    <row r="52806" hidden="1" x14ac:dyDescent="0.25"/>
    <row r="52807" hidden="1" x14ac:dyDescent="0.25"/>
    <row r="52808" hidden="1" x14ac:dyDescent="0.25"/>
    <row r="52809" hidden="1" x14ac:dyDescent="0.25"/>
    <row r="52810" hidden="1" x14ac:dyDescent="0.25"/>
    <row r="52811" hidden="1" x14ac:dyDescent="0.25"/>
    <row r="52812" hidden="1" x14ac:dyDescent="0.25"/>
    <row r="52813" hidden="1" x14ac:dyDescent="0.25"/>
    <row r="52814" hidden="1" x14ac:dyDescent="0.25"/>
    <row r="52815" hidden="1" x14ac:dyDescent="0.25"/>
    <row r="52816" hidden="1" x14ac:dyDescent="0.25"/>
    <row r="52817" hidden="1" x14ac:dyDescent="0.25"/>
    <row r="52818" hidden="1" x14ac:dyDescent="0.25"/>
    <row r="52819" hidden="1" x14ac:dyDescent="0.25"/>
    <row r="52820" hidden="1" x14ac:dyDescent="0.25"/>
    <row r="52821" hidden="1" x14ac:dyDescent="0.25"/>
    <row r="52822" hidden="1" x14ac:dyDescent="0.25"/>
    <row r="52823" hidden="1" x14ac:dyDescent="0.25"/>
    <row r="52824" hidden="1" x14ac:dyDescent="0.25"/>
    <row r="52825" hidden="1" x14ac:dyDescent="0.25"/>
    <row r="52826" hidden="1" x14ac:dyDescent="0.25"/>
    <row r="52827" hidden="1" x14ac:dyDescent="0.25"/>
    <row r="52828" hidden="1" x14ac:dyDescent="0.25"/>
    <row r="52829" hidden="1" x14ac:dyDescent="0.25"/>
    <row r="52830" hidden="1" x14ac:dyDescent="0.25"/>
    <row r="52831" hidden="1" x14ac:dyDescent="0.25"/>
    <row r="52832" hidden="1" x14ac:dyDescent="0.25"/>
    <row r="52833" hidden="1" x14ac:dyDescent="0.25"/>
    <row r="52834" hidden="1" x14ac:dyDescent="0.25"/>
    <row r="52835" hidden="1" x14ac:dyDescent="0.25"/>
    <row r="52836" hidden="1" x14ac:dyDescent="0.25"/>
    <row r="52837" hidden="1" x14ac:dyDescent="0.25"/>
    <row r="52838" hidden="1" x14ac:dyDescent="0.25"/>
    <row r="52839" hidden="1" x14ac:dyDescent="0.25"/>
    <row r="52840" hidden="1" x14ac:dyDescent="0.25"/>
    <row r="52841" hidden="1" x14ac:dyDescent="0.25"/>
    <row r="52842" hidden="1" x14ac:dyDescent="0.25"/>
    <row r="52843" hidden="1" x14ac:dyDescent="0.25"/>
    <row r="52844" hidden="1" x14ac:dyDescent="0.25"/>
    <row r="52845" hidden="1" x14ac:dyDescent="0.25"/>
    <row r="52846" hidden="1" x14ac:dyDescent="0.25"/>
    <row r="52847" hidden="1" x14ac:dyDescent="0.25"/>
    <row r="52848" hidden="1" x14ac:dyDescent="0.25"/>
    <row r="52849" hidden="1" x14ac:dyDescent="0.25"/>
    <row r="52850" hidden="1" x14ac:dyDescent="0.25"/>
    <row r="52851" hidden="1" x14ac:dyDescent="0.25"/>
    <row r="52852" hidden="1" x14ac:dyDescent="0.25"/>
    <row r="52853" hidden="1" x14ac:dyDescent="0.25"/>
    <row r="52854" hidden="1" x14ac:dyDescent="0.25"/>
    <row r="52855" hidden="1" x14ac:dyDescent="0.25"/>
    <row r="52856" hidden="1" x14ac:dyDescent="0.25"/>
    <row r="52857" hidden="1" x14ac:dyDescent="0.25"/>
    <row r="52858" hidden="1" x14ac:dyDescent="0.25"/>
    <row r="52859" hidden="1" x14ac:dyDescent="0.25"/>
    <row r="52860" hidden="1" x14ac:dyDescent="0.25"/>
    <row r="52861" hidden="1" x14ac:dyDescent="0.25"/>
    <row r="52862" hidden="1" x14ac:dyDescent="0.25"/>
    <row r="52863" hidden="1" x14ac:dyDescent="0.25"/>
    <row r="52864" hidden="1" x14ac:dyDescent="0.25"/>
    <row r="52865" hidden="1" x14ac:dyDescent="0.25"/>
    <row r="52866" hidden="1" x14ac:dyDescent="0.25"/>
    <row r="52867" hidden="1" x14ac:dyDescent="0.25"/>
    <row r="52868" hidden="1" x14ac:dyDescent="0.25"/>
    <row r="52869" hidden="1" x14ac:dyDescent="0.25"/>
    <row r="52870" hidden="1" x14ac:dyDescent="0.25"/>
    <row r="52871" hidden="1" x14ac:dyDescent="0.25"/>
    <row r="52872" hidden="1" x14ac:dyDescent="0.25"/>
    <row r="52873" hidden="1" x14ac:dyDescent="0.25"/>
    <row r="52874" hidden="1" x14ac:dyDescent="0.25"/>
    <row r="52875" hidden="1" x14ac:dyDescent="0.25"/>
    <row r="52876" hidden="1" x14ac:dyDescent="0.25"/>
    <row r="52877" hidden="1" x14ac:dyDescent="0.25"/>
    <row r="52878" hidden="1" x14ac:dyDescent="0.25"/>
    <row r="52879" hidden="1" x14ac:dyDescent="0.25"/>
    <row r="52880" hidden="1" x14ac:dyDescent="0.25"/>
    <row r="52881" hidden="1" x14ac:dyDescent="0.25"/>
    <row r="52882" hidden="1" x14ac:dyDescent="0.25"/>
    <row r="52883" hidden="1" x14ac:dyDescent="0.25"/>
    <row r="52884" hidden="1" x14ac:dyDescent="0.25"/>
    <row r="52885" hidden="1" x14ac:dyDescent="0.25"/>
    <row r="52886" hidden="1" x14ac:dyDescent="0.25"/>
    <row r="52887" hidden="1" x14ac:dyDescent="0.25"/>
    <row r="52888" hidden="1" x14ac:dyDescent="0.25"/>
    <row r="52889" hidden="1" x14ac:dyDescent="0.25"/>
    <row r="52890" hidden="1" x14ac:dyDescent="0.25"/>
    <row r="52891" hidden="1" x14ac:dyDescent="0.25"/>
    <row r="52892" hidden="1" x14ac:dyDescent="0.25"/>
    <row r="52893" hidden="1" x14ac:dyDescent="0.25"/>
    <row r="52894" hidden="1" x14ac:dyDescent="0.25"/>
    <row r="52895" hidden="1" x14ac:dyDescent="0.25"/>
    <row r="52896" hidden="1" x14ac:dyDescent="0.25"/>
    <row r="52897" hidden="1" x14ac:dyDescent="0.25"/>
    <row r="52898" hidden="1" x14ac:dyDescent="0.25"/>
    <row r="52899" hidden="1" x14ac:dyDescent="0.25"/>
    <row r="52900" hidden="1" x14ac:dyDescent="0.25"/>
    <row r="52901" hidden="1" x14ac:dyDescent="0.25"/>
    <row r="52902" hidden="1" x14ac:dyDescent="0.25"/>
    <row r="52903" hidden="1" x14ac:dyDescent="0.25"/>
    <row r="52904" hidden="1" x14ac:dyDescent="0.25"/>
    <row r="52905" hidden="1" x14ac:dyDescent="0.25"/>
    <row r="52906" hidden="1" x14ac:dyDescent="0.25"/>
    <row r="52907" hidden="1" x14ac:dyDescent="0.25"/>
    <row r="52908" hidden="1" x14ac:dyDescent="0.25"/>
    <row r="52909" hidden="1" x14ac:dyDescent="0.25"/>
    <row r="52910" hidden="1" x14ac:dyDescent="0.25"/>
    <row r="52911" hidden="1" x14ac:dyDescent="0.25"/>
    <row r="52912" hidden="1" x14ac:dyDescent="0.25"/>
    <row r="52913" hidden="1" x14ac:dyDescent="0.25"/>
    <row r="52914" hidden="1" x14ac:dyDescent="0.25"/>
    <row r="52915" hidden="1" x14ac:dyDescent="0.25"/>
    <row r="52916" hidden="1" x14ac:dyDescent="0.25"/>
    <row r="52917" hidden="1" x14ac:dyDescent="0.25"/>
    <row r="52918" hidden="1" x14ac:dyDescent="0.25"/>
    <row r="52919" hidden="1" x14ac:dyDescent="0.25"/>
    <row r="52920" hidden="1" x14ac:dyDescent="0.25"/>
    <row r="52921" hidden="1" x14ac:dyDescent="0.25"/>
    <row r="52922" hidden="1" x14ac:dyDescent="0.25"/>
    <row r="52923" hidden="1" x14ac:dyDescent="0.25"/>
    <row r="52924" hidden="1" x14ac:dyDescent="0.25"/>
    <row r="52925" hidden="1" x14ac:dyDescent="0.25"/>
    <row r="52926" hidden="1" x14ac:dyDescent="0.25"/>
    <row r="52927" hidden="1" x14ac:dyDescent="0.25"/>
    <row r="52928" hidden="1" x14ac:dyDescent="0.25"/>
    <row r="52929" hidden="1" x14ac:dyDescent="0.25"/>
    <row r="52930" hidden="1" x14ac:dyDescent="0.25"/>
    <row r="52931" hidden="1" x14ac:dyDescent="0.25"/>
    <row r="52932" hidden="1" x14ac:dyDescent="0.25"/>
    <row r="52933" hidden="1" x14ac:dyDescent="0.25"/>
    <row r="52934" hidden="1" x14ac:dyDescent="0.25"/>
    <row r="52935" hidden="1" x14ac:dyDescent="0.25"/>
    <row r="52936" hidden="1" x14ac:dyDescent="0.25"/>
    <row r="52937" hidden="1" x14ac:dyDescent="0.25"/>
    <row r="52938" hidden="1" x14ac:dyDescent="0.25"/>
    <row r="52939" hidden="1" x14ac:dyDescent="0.25"/>
    <row r="52940" hidden="1" x14ac:dyDescent="0.25"/>
    <row r="52941" hidden="1" x14ac:dyDescent="0.25"/>
    <row r="52942" hidden="1" x14ac:dyDescent="0.25"/>
    <row r="52943" hidden="1" x14ac:dyDescent="0.25"/>
    <row r="52944" hidden="1" x14ac:dyDescent="0.25"/>
    <row r="52945" hidden="1" x14ac:dyDescent="0.25"/>
    <row r="52946" hidden="1" x14ac:dyDescent="0.25"/>
    <row r="52947" hidden="1" x14ac:dyDescent="0.25"/>
    <row r="52948" hidden="1" x14ac:dyDescent="0.25"/>
    <row r="52949" hidden="1" x14ac:dyDescent="0.25"/>
    <row r="52950" hidden="1" x14ac:dyDescent="0.25"/>
    <row r="52951" hidden="1" x14ac:dyDescent="0.25"/>
    <row r="52952" hidden="1" x14ac:dyDescent="0.25"/>
    <row r="52953" hidden="1" x14ac:dyDescent="0.25"/>
    <row r="52954" hidden="1" x14ac:dyDescent="0.25"/>
    <row r="52955" hidden="1" x14ac:dyDescent="0.25"/>
    <row r="52956" hidden="1" x14ac:dyDescent="0.25"/>
    <row r="52957" hidden="1" x14ac:dyDescent="0.25"/>
    <row r="52958" hidden="1" x14ac:dyDescent="0.25"/>
    <row r="52959" hidden="1" x14ac:dyDescent="0.25"/>
    <row r="52960" hidden="1" x14ac:dyDescent="0.25"/>
    <row r="52961" hidden="1" x14ac:dyDescent="0.25"/>
    <row r="52962" hidden="1" x14ac:dyDescent="0.25"/>
    <row r="52963" hidden="1" x14ac:dyDescent="0.25"/>
    <row r="52964" hidden="1" x14ac:dyDescent="0.25"/>
    <row r="52965" hidden="1" x14ac:dyDescent="0.25"/>
    <row r="52966" hidden="1" x14ac:dyDescent="0.25"/>
    <row r="52967" hidden="1" x14ac:dyDescent="0.25"/>
    <row r="52968" hidden="1" x14ac:dyDescent="0.25"/>
    <row r="52969" hidden="1" x14ac:dyDescent="0.25"/>
    <row r="52970" hidden="1" x14ac:dyDescent="0.25"/>
    <row r="52971" hidden="1" x14ac:dyDescent="0.25"/>
    <row r="52972" hidden="1" x14ac:dyDescent="0.25"/>
    <row r="52973" hidden="1" x14ac:dyDescent="0.25"/>
    <row r="52974" hidden="1" x14ac:dyDescent="0.25"/>
    <row r="52975" hidden="1" x14ac:dyDescent="0.25"/>
    <row r="52976" hidden="1" x14ac:dyDescent="0.25"/>
    <row r="52977" hidden="1" x14ac:dyDescent="0.25"/>
    <row r="52978" hidden="1" x14ac:dyDescent="0.25"/>
    <row r="52979" hidden="1" x14ac:dyDescent="0.25"/>
    <row r="52980" hidden="1" x14ac:dyDescent="0.25"/>
    <row r="52981" hidden="1" x14ac:dyDescent="0.25"/>
    <row r="52982" hidden="1" x14ac:dyDescent="0.25"/>
    <row r="52983" hidden="1" x14ac:dyDescent="0.25"/>
    <row r="52984" hidden="1" x14ac:dyDescent="0.25"/>
    <row r="52985" hidden="1" x14ac:dyDescent="0.25"/>
    <row r="52986" hidden="1" x14ac:dyDescent="0.25"/>
    <row r="52987" hidden="1" x14ac:dyDescent="0.25"/>
    <row r="52988" hidden="1" x14ac:dyDescent="0.25"/>
    <row r="52989" hidden="1" x14ac:dyDescent="0.25"/>
    <row r="52990" hidden="1" x14ac:dyDescent="0.25"/>
    <row r="52991" hidden="1" x14ac:dyDescent="0.25"/>
    <row r="52992" hidden="1" x14ac:dyDescent="0.25"/>
    <row r="52993" hidden="1" x14ac:dyDescent="0.25"/>
    <row r="52994" hidden="1" x14ac:dyDescent="0.25"/>
    <row r="52995" hidden="1" x14ac:dyDescent="0.25"/>
    <row r="52996" hidden="1" x14ac:dyDescent="0.25"/>
    <row r="52997" hidden="1" x14ac:dyDescent="0.25"/>
    <row r="52998" hidden="1" x14ac:dyDescent="0.25"/>
    <row r="52999" hidden="1" x14ac:dyDescent="0.25"/>
    <row r="53000" hidden="1" x14ac:dyDescent="0.25"/>
    <row r="53001" hidden="1" x14ac:dyDescent="0.25"/>
    <row r="53002" hidden="1" x14ac:dyDescent="0.25"/>
    <row r="53003" hidden="1" x14ac:dyDescent="0.25"/>
    <row r="53004" hidden="1" x14ac:dyDescent="0.25"/>
    <row r="53005" hidden="1" x14ac:dyDescent="0.25"/>
    <row r="53006" hidden="1" x14ac:dyDescent="0.25"/>
    <row r="53007" hidden="1" x14ac:dyDescent="0.25"/>
    <row r="53008" hidden="1" x14ac:dyDescent="0.25"/>
    <row r="53009" hidden="1" x14ac:dyDescent="0.25"/>
    <row r="53010" hidden="1" x14ac:dyDescent="0.25"/>
    <row r="53011" hidden="1" x14ac:dyDescent="0.25"/>
    <row r="53012" hidden="1" x14ac:dyDescent="0.25"/>
    <row r="53013" hidden="1" x14ac:dyDescent="0.25"/>
    <row r="53014" hidden="1" x14ac:dyDescent="0.25"/>
    <row r="53015" hidden="1" x14ac:dyDescent="0.25"/>
    <row r="53016" hidden="1" x14ac:dyDescent="0.25"/>
    <row r="53017" hidden="1" x14ac:dyDescent="0.25"/>
    <row r="53018" ht="30" hidden="1" customHeight="1" x14ac:dyDescent="0.25"/>
    <row r="53019" hidden="1" x14ac:dyDescent="0.25"/>
    <row r="53020" hidden="1" x14ac:dyDescent="0.25"/>
    <row r="53021" hidden="1" x14ac:dyDescent="0.25"/>
    <row r="53022" hidden="1" x14ac:dyDescent="0.25"/>
    <row r="53023" hidden="1" x14ac:dyDescent="0.25"/>
    <row r="53024" hidden="1" x14ac:dyDescent="0.25"/>
    <row r="53025" hidden="1" x14ac:dyDescent="0.25"/>
    <row r="53026" hidden="1" x14ac:dyDescent="0.25"/>
    <row r="53027" hidden="1" x14ac:dyDescent="0.25"/>
    <row r="53028" hidden="1" x14ac:dyDescent="0.25"/>
    <row r="53029" hidden="1" x14ac:dyDescent="0.25"/>
    <row r="53030" hidden="1" x14ac:dyDescent="0.25"/>
    <row r="53031" hidden="1" x14ac:dyDescent="0.25"/>
    <row r="53032" hidden="1" x14ac:dyDescent="0.25"/>
    <row r="53033" hidden="1" x14ac:dyDescent="0.25"/>
    <row r="53034" hidden="1" x14ac:dyDescent="0.25"/>
    <row r="53035" hidden="1" x14ac:dyDescent="0.25"/>
    <row r="53036" hidden="1" x14ac:dyDescent="0.25"/>
    <row r="53037" hidden="1" x14ac:dyDescent="0.25"/>
    <row r="53038" hidden="1" x14ac:dyDescent="0.25"/>
    <row r="53039" hidden="1" x14ac:dyDescent="0.25"/>
    <row r="53040" hidden="1" x14ac:dyDescent="0.25"/>
    <row r="53041" hidden="1" x14ac:dyDescent="0.25"/>
    <row r="53042" hidden="1" x14ac:dyDescent="0.25"/>
    <row r="53043" hidden="1" x14ac:dyDescent="0.25"/>
    <row r="53044" hidden="1" x14ac:dyDescent="0.25"/>
    <row r="53045" hidden="1" x14ac:dyDescent="0.25"/>
    <row r="53046" hidden="1" x14ac:dyDescent="0.25"/>
    <row r="53047" hidden="1" x14ac:dyDescent="0.25"/>
    <row r="53048" hidden="1" x14ac:dyDescent="0.25"/>
    <row r="53049" hidden="1" x14ac:dyDescent="0.25"/>
    <row r="53050" hidden="1" x14ac:dyDescent="0.25"/>
    <row r="53051" hidden="1" x14ac:dyDescent="0.25"/>
    <row r="53052" hidden="1" x14ac:dyDescent="0.25"/>
    <row r="53053" hidden="1" x14ac:dyDescent="0.25"/>
    <row r="53054" hidden="1" x14ac:dyDescent="0.25"/>
    <row r="53055" hidden="1" x14ac:dyDescent="0.25"/>
    <row r="53056" hidden="1" x14ac:dyDescent="0.25"/>
    <row r="53057" hidden="1" x14ac:dyDescent="0.25"/>
    <row r="53058" hidden="1" x14ac:dyDescent="0.25"/>
    <row r="53059" hidden="1" x14ac:dyDescent="0.25"/>
    <row r="53060" hidden="1" x14ac:dyDescent="0.25"/>
    <row r="53061" hidden="1" x14ac:dyDescent="0.25"/>
    <row r="53062" hidden="1" x14ac:dyDescent="0.25"/>
    <row r="53063" hidden="1" x14ac:dyDescent="0.25"/>
    <row r="53064" hidden="1" x14ac:dyDescent="0.25"/>
    <row r="53065" hidden="1" x14ac:dyDescent="0.25"/>
    <row r="53066" hidden="1" x14ac:dyDescent="0.25"/>
    <row r="53067" hidden="1" x14ac:dyDescent="0.25"/>
    <row r="53068" hidden="1" x14ac:dyDescent="0.25"/>
    <row r="53069" hidden="1" x14ac:dyDescent="0.25"/>
    <row r="53070" hidden="1" x14ac:dyDescent="0.25"/>
    <row r="53071" hidden="1" x14ac:dyDescent="0.25"/>
    <row r="53072" hidden="1" x14ac:dyDescent="0.25"/>
    <row r="53073" hidden="1" x14ac:dyDescent="0.25"/>
    <row r="53074" hidden="1" x14ac:dyDescent="0.25"/>
    <row r="53075" hidden="1" x14ac:dyDescent="0.25"/>
    <row r="53076" hidden="1" x14ac:dyDescent="0.25"/>
    <row r="53077" hidden="1" x14ac:dyDescent="0.25"/>
    <row r="53078" hidden="1" x14ac:dyDescent="0.25"/>
    <row r="53079" hidden="1" x14ac:dyDescent="0.25"/>
    <row r="53080" hidden="1" x14ac:dyDescent="0.25"/>
    <row r="53081" hidden="1" x14ac:dyDescent="0.25"/>
    <row r="53082" hidden="1" x14ac:dyDescent="0.25"/>
    <row r="53083" hidden="1" x14ac:dyDescent="0.25"/>
    <row r="53084" hidden="1" x14ac:dyDescent="0.25"/>
    <row r="53085" hidden="1" x14ac:dyDescent="0.25"/>
    <row r="53086" hidden="1" x14ac:dyDescent="0.25"/>
    <row r="53087" hidden="1" x14ac:dyDescent="0.25"/>
    <row r="53088" hidden="1" x14ac:dyDescent="0.25"/>
    <row r="53089" hidden="1" x14ac:dyDescent="0.25"/>
    <row r="53090" hidden="1" x14ac:dyDescent="0.25"/>
    <row r="53091" hidden="1" x14ac:dyDescent="0.25"/>
    <row r="53092" hidden="1" x14ac:dyDescent="0.25"/>
    <row r="53093" hidden="1" x14ac:dyDescent="0.25"/>
    <row r="53094" hidden="1" x14ac:dyDescent="0.25"/>
    <row r="53095" hidden="1" x14ac:dyDescent="0.25"/>
    <row r="53096" hidden="1" x14ac:dyDescent="0.25"/>
    <row r="53097" hidden="1" x14ac:dyDescent="0.25"/>
    <row r="53098" hidden="1" x14ac:dyDescent="0.25"/>
    <row r="53099" hidden="1" x14ac:dyDescent="0.25"/>
    <row r="53100" hidden="1" x14ac:dyDescent="0.25"/>
    <row r="53101" hidden="1" x14ac:dyDescent="0.25"/>
    <row r="53102" hidden="1" x14ac:dyDescent="0.25"/>
    <row r="53103" hidden="1" x14ac:dyDescent="0.25"/>
    <row r="53104" hidden="1" x14ac:dyDescent="0.25"/>
    <row r="53105" hidden="1" x14ac:dyDescent="0.25"/>
    <row r="53106" hidden="1" x14ac:dyDescent="0.25"/>
    <row r="53107" hidden="1" x14ac:dyDescent="0.25"/>
    <row r="53108" hidden="1" x14ac:dyDescent="0.25"/>
    <row r="53109" hidden="1" x14ac:dyDescent="0.25"/>
    <row r="53110" hidden="1" x14ac:dyDescent="0.25"/>
    <row r="53111" hidden="1" x14ac:dyDescent="0.25"/>
    <row r="53112" hidden="1" x14ac:dyDescent="0.25"/>
    <row r="53113" hidden="1" x14ac:dyDescent="0.25"/>
    <row r="53114" hidden="1" x14ac:dyDescent="0.25"/>
    <row r="53115" hidden="1" x14ac:dyDescent="0.25"/>
    <row r="53116" hidden="1" x14ac:dyDescent="0.25"/>
    <row r="53117" hidden="1" x14ac:dyDescent="0.25"/>
    <row r="53118" hidden="1" x14ac:dyDescent="0.25"/>
    <row r="53119" hidden="1" x14ac:dyDescent="0.25"/>
    <row r="53120" hidden="1" x14ac:dyDescent="0.25"/>
    <row r="53121" hidden="1" x14ac:dyDescent="0.25"/>
    <row r="53122" hidden="1" x14ac:dyDescent="0.25"/>
    <row r="53123" hidden="1" x14ac:dyDescent="0.25"/>
    <row r="53124" hidden="1" x14ac:dyDescent="0.25"/>
    <row r="53125" hidden="1" x14ac:dyDescent="0.25"/>
    <row r="53126" hidden="1" x14ac:dyDescent="0.25"/>
    <row r="53127" hidden="1" x14ac:dyDescent="0.25"/>
    <row r="53128" hidden="1" x14ac:dyDescent="0.25"/>
    <row r="53129" hidden="1" x14ac:dyDescent="0.25"/>
    <row r="53130" hidden="1" x14ac:dyDescent="0.25"/>
    <row r="53131" hidden="1" x14ac:dyDescent="0.25"/>
    <row r="53132" hidden="1" x14ac:dyDescent="0.25"/>
    <row r="53133" hidden="1" x14ac:dyDescent="0.25"/>
    <row r="53134" hidden="1" x14ac:dyDescent="0.25"/>
    <row r="53135" hidden="1" x14ac:dyDescent="0.25"/>
    <row r="53136" hidden="1" x14ac:dyDescent="0.25"/>
    <row r="53137" hidden="1" x14ac:dyDescent="0.25"/>
    <row r="53138" hidden="1" x14ac:dyDescent="0.25"/>
    <row r="53139" hidden="1" x14ac:dyDescent="0.25"/>
    <row r="53140" hidden="1" x14ac:dyDescent="0.25"/>
    <row r="53141" hidden="1" x14ac:dyDescent="0.25"/>
    <row r="53142" hidden="1" x14ac:dyDescent="0.25"/>
    <row r="53143" hidden="1" x14ac:dyDescent="0.25"/>
    <row r="53144" hidden="1" x14ac:dyDescent="0.25"/>
    <row r="53145" hidden="1" x14ac:dyDescent="0.25"/>
    <row r="53146" hidden="1" x14ac:dyDescent="0.25"/>
    <row r="53147" hidden="1" x14ac:dyDescent="0.25"/>
    <row r="53148" hidden="1" x14ac:dyDescent="0.25"/>
    <row r="53149" hidden="1" x14ac:dyDescent="0.25"/>
    <row r="53150" hidden="1" x14ac:dyDescent="0.25"/>
    <row r="53151" hidden="1" x14ac:dyDescent="0.25"/>
    <row r="53152" hidden="1" x14ac:dyDescent="0.25"/>
    <row r="53153" hidden="1" x14ac:dyDescent="0.25"/>
    <row r="53154" hidden="1" x14ac:dyDescent="0.25"/>
    <row r="53155" hidden="1" x14ac:dyDescent="0.25"/>
    <row r="53156" hidden="1" x14ac:dyDescent="0.25"/>
    <row r="53157" hidden="1" x14ac:dyDescent="0.25"/>
    <row r="53158" hidden="1" x14ac:dyDescent="0.25"/>
    <row r="53159" hidden="1" x14ac:dyDescent="0.25"/>
    <row r="53160" hidden="1" x14ac:dyDescent="0.25"/>
    <row r="53161" hidden="1" x14ac:dyDescent="0.25"/>
    <row r="53162" hidden="1" x14ac:dyDescent="0.25"/>
    <row r="53163" hidden="1" x14ac:dyDescent="0.25"/>
    <row r="53164" hidden="1" x14ac:dyDescent="0.25"/>
    <row r="53165" hidden="1" x14ac:dyDescent="0.25"/>
    <row r="53166" hidden="1" x14ac:dyDescent="0.25"/>
    <row r="53167" hidden="1" x14ac:dyDescent="0.25"/>
    <row r="53168" hidden="1" x14ac:dyDescent="0.25"/>
    <row r="53169" hidden="1" x14ac:dyDescent="0.25"/>
    <row r="53170" hidden="1" x14ac:dyDescent="0.25"/>
    <row r="53171" hidden="1" x14ac:dyDescent="0.25"/>
    <row r="53172" hidden="1" x14ac:dyDescent="0.25"/>
    <row r="53173" hidden="1" x14ac:dyDescent="0.25"/>
    <row r="53174" hidden="1" x14ac:dyDescent="0.25"/>
    <row r="53175" hidden="1" x14ac:dyDescent="0.25"/>
    <row r="53176" hidden="1" x14ac:dyDescent="0.25"/>
    <row r="53177" hidden="1" x14ac:dyDescent="0.25"/>
    <row r="53178" hidden="1" x14ac:dyDescent="0.25"/>
    <row r="53179" hidden="1" x14ac:dyDescent="0.25"/>
    <row r="53180" hidden="1" x14ac:dyDescent="0.25"/>
    <row r="53181" hidden="1" x14ac:dyDescent="0.25"/>
    <row r="53182" hidden="1" x14ac:dyDescent="0.25"/>
    <row r="53183" hidden="1" x14ac:dyDescent="0.25"/>
    <row r="53184" hidden="1" x14ac:dyDescent="0.25"/>
    <row r="53185" hidden="1" x14ac:dyDescent="0.25"/>
    <row r="53186" hidden="1" x14ac:dyDescent="0.25"/>
    <row r="53187" hidden="1" x14ac:dyDescent="0.25"/>
    <row r="53188" hidden="1" x14ac:dyDescent="0.25"/>
    <row r="53189" hidden="1" x14ac:dyDescent="0.25"/>
    <row r="53190" hidden="1" x14ac:dyDescent="0.25"/>
    <row r="53191" hidden="1" x14ac:dyDescent="0.25"/>
    <row r="53192" hidden="1" x14ac:dyDescent="0.25"/>
    <row r="53193" hidden="1" x14ac:dyDescent="0.25"/>
    <row r="53194" hidden="1" x14ac:dyDescent="0.25"/>
    <row r="53195" hidden="1" x14ac:dyDescent="0.25"/>
    <row r="53196" hidden="1" x14ac:dyDescent="0.25"/>
    <row r="53197" hidden="1" x14ac:dyDescent="0.25"/>
    <row r="53198" hidden="1" x14ac:dyDescent="0.25"/>
    <row r="53199" hidden="1" x14ac:dyDescent="0.25"/>
    <row r="53200" hidden="1" x14ac:dyDescent="0.25"/>
    <row r="53201" hidden="1" x14ac:dyDescent="0.25"/>
    <row r="53202" hidden="1" x14ac:dyDescent="0.25"/>
    <row r="53203" hidden="1" x14ac:dyDescent="0.25"/>
    <row r="53204" hidden="1" x14ac:dyDescent="0.25"/>
    <row r="53205" hidden="1" x14ac:dyDescent="0.25"/>
    <row r="53206" hidden="1" x14ac:dyDescent="0.25"/>
    <row r="53207" hidden="1" x14ac:dyDescent="0.25"/>
    <row r="53208" hidden="1" x14ac:dyDescent="0.25"/>
    <row r="53209" hidden="1" x14ac:dyDescent="0.25"/>
    <row r="53210" hidden="1" x14ac:dyDescent="0.25"/>
    <row r="53211" hidden="1" x14ac:dyDescent="0.25"/>
    <row r="53212" hidden="1" x14ac:dyDescent="0.25"/>
    <row r="53213" hidden="1" x14ac:dyDescent="0.25"/>
    <row r="53214" hidden="1" x14ac:dyDescent="0.25"/>
    <row r="53215" hidden="1" x14ac:dyDescent="0.25"/>
    <row r="53216" hidden="1" x14ac:dyDescent="0.25"/>
    <row r="53217" hidden="1" x14ac:dyDescent="0.25"/>
    <row r="53218" hidden="1" x14ac:dyDescent="0.25"/>
    <row r="53219" hidden="1" x14ac:dyDescent="0.25"/>
    <row r="53220" hidden="1" x14ac:dyDescent="0.25"/>
    <row r="53221" hidden="1" x14ac:dyDescent="0.25"/>
    <row r="53222" hidden="1" x14ac:dyDescent="0.25"/>
    <row r="53223" hidden="1" x14ac:dyDescent="0.25"/>
    <row r="53224" hidden="1" x14ac:dyDescent="0.25"/>
    <row r="53225" hidden="1" x14ac:dyDescent="0.25"/>
    <row r="53226" hidden="1" x14ac:dyDescent="0.25"/>
    <row r="53227" hidden="1" x14ac:dyDescent="0.25"/>
    <row r="53228" hidden="1" x14ac:dyDescent="0.25"/>
    <row r="53229" hidden="1" x14ac:dyDescent="0.25"/>
    <row r="53230" hidden="1" x14ac:dyDescent="0.25"/>
    <row r="53231" hidden="1" x14ac:dyDescent="0.25"/>
    <row r="53232" hidden="1" x14ac:dyDescent="0.25"/>
    <row r="53233" hidden="1" x14ac:dyDescent="0.25"/>
    <row r="53234" hidden="1" x14ac:dyDescent="0.25"/>
    <row r="53235" hidden="1" x14ac:dyDescent="0.25"/>
    <row r="53236" hidden="1" x14ac:dyDescent="0.25"/>
    <row r="53237" hidden="1" x14ac:dyDescent="0.25"/>
    <row r="53238" hidden="1" x14ac:dyDescent="0.25"/>
    <row r="53239" hidden="1" x14ac:dyDescent="0.25"/>
    <row r="53240" hidden="1" x14ac:dyDescent="0.25"/>
    <row r="53241" hidden="1" x14ac:dyDescent="0.25"/>
    <row r="53242" hidden="1" x14ac:dyDescent="0.25"/>
    <row r="53243" hidden="1" x14ac:dyDescent="0.25"/>
    <row r="53244" hidden="1" x14ac:dyDescent="0.25"/>
    <row r="53245" hidden="1" x14ac:dyDescent="0.25"/>
    <row r="53246" hidden="1" x14ac:dyDescent="0.25"/>
    <row r="53247" hidden="1" x14ac:dyDescent="0.25"/>
    <row r="53248" hidden="1" x14ac:dyDescent="0.25"/>
    <row r="53249" hidden="1" x14ac:dyDescent="0.25"/>
    <row r="53250" hidden="1" x14ac:dyDescent="0.25"/>
    <row r="53251" hidden="1" x14ac:dyDescent="0.25"/>
    <row r="53252" hidden="1" x14ac:dyDescent="0.25"/>
    <row r="53253" hidden="1" x14ac:dyDescent="0.25"/>
    <row r="53254" hidden="1" x14ac:dyDescent="0.25"/>
    <row r="53255" hidden="1" x14ac:dyDescent="0.25"/>
    <row r="53256" hidden="1" x14ac:dyDescent="0.25"/>
    <row r="53257" hidden="1" x14ac:dyDescent="0.25"/>
    <row r="53258" hidden="1" x14ac:dyDescent="0.25"/>
    <row r="53259" hidden="1" x14ac:dyDescent="0.25"/>
    <row r="53260" hidden="1" x14ac:dyDescent="0.25"/>
    <row r="53261" hidden="1" x14ac:dyDescent="0.25"/>
    <row r="53262" hidden="1" x14ac:dyDescent="0.25"/>
    <row r="53263" hidden="1" x14ac:dyDescent="0.25"/>
    <row r="53264" hidden="1" x14ac:dyDescent="0.25"/>
    <row r="53265" hidden="1" x14ac:dyDescent="0.25"/>
    <row r="53266" hidden="1" x14ac:dyDescent="0.25"/>
    <row r="53267" hidden="1" x14ac:dyDescent="0.25"/>
    <row r="53268" hidden="1" x14ac:dyDescent="0.25"/>
    <row r="53269" hidden="1" x14ac:dyDescent="0.25"/>
    <row r="53270" hidden="1" x14ac:dyDescent="0.25"/>
    <row r="53271" hidden="1" x14ac:dyDescent="0.25"/>
    <row r="53272" hidden="1" x14ac:dyDescent="0.25"/>
    <row r="53273" hidden="1" x14ac:dyDescent="0.25"/>
    <row r="53274" hidden="1" x14ac:dyDescent="0.25"/>
    <row r="53275" hidden="1" x14ac:dyDescent="0.25"/>
    <row r="53276" hidden="1" x14ac:dyDescent="0.25"/>
    <row r="53277" hidden="1" x14ac:dyDescent="0.25"/>
    <row r="53278" hidden="1" x14ac:dyDescent="0.25"/>
    <row r="53279" hidden="1" x14ac:dyDescent="0.25"/>
    <row r="53280" hidden="1" x14ac:dyDescent="0.25"/>
    <row r="53281" hidden="1" x14ac:dyDescent="0.25"/>
    <row r="53282" hidden="1" x14ac:dyDescent="0.25"/>
    <row r="53283" hidden="1" x14ac:dyDescent="0.25"/>
    <row r="53284" hidden="1" x14ac:dyDescent="0.25"/>
    <row r="53285" hidden="1" x14ac:dyDescent="0.25"/>
    <row r="53286" hidden="1" x14ac:dyDescent="0.25"/>
    <row r="53287" hidden="1" x14ac:dyDescent="0.25"/>
    <row r="53288" hidden="1" x14ac:dyDescent="0.25"/>
    <row r="53289" hidden="1" x14ac:dyDescent="0.25"/>
    <row r="53290" ht="30" hidden="1" customHeight="1" x14ac:dyDescent="0.25"/>
    <row r="53291" hidden="1" x14ac:dyDescent="0.25"/>
    <row r="53292" hidden="1" x14ac:dyDescent="0.25"/>
    <row r="53293" hidden="1" x14ac:dyDescent="0.25"/>
    <row r="53294" hidden="1" x14ac:dyDescent="0.25"/>
    <row r="53295" hidden="1" x14ac:dyDescent="0.25"/>
    <row r="53296" hidden="1" x14ac:dyDescent="0.25"/>
    <row r="53297" hidden="1" x14ac:dyDescent="0.25"/>
    <row r="53298" hidden="1" x14ac:dyDescent="0.25"/>
    <row r="53299" hidden="1" x14ac:dyDescent="0.25"/>
    <row r="53300" hidden="1" x14ac:dyDescent="0.25"/>
    <row r="53301" hidden="1" x14ac:dyDescent="0.25"/>
    <row r="53302" hidden="1" x14ac:dyDescent="0.25"/>
    <row r="53303" hidden="1" x14ac:dyDescent="0.25"/>
    <row r="53304" hidden="1" x14ac:dyDescent="0.25"/>
    <row r="53305" hidden="1" x14ac:dyDescent="0.25"/>
    <row r="53306" hidden="1" x14ac:dyDescent="0.25"/>
    <row r="53307" hidden="1" x14ac:dyDescent="0.25"/>
    <row r="53308" hidden="1" x14ac:dyDescent="0.25"/>
    <row r="53309" hidden="1" x14ac:dyDescent="0.25"/>
    <row r="53310" hidden="1" x14ac:dyDescent="0.25"/>
    <row r="53311" hidden="1" x14ac:dyDescent="0.25"/>
    <row r="53312" hidden="1" x14ac:dyDescent="0.25"/>
    <row r="53313" hidden="1" x14ac:dyDescent="0.25"/>
    <row r="53314" hidden="1" x14ac:dyDescent="0.25"/>
    <row r="53315" hidden="1" x14ac:dyDescent="0.25"/>
    <row r="53316" hidden="1" x14ac:dyDescent="0.25"/>
    <row r="53317" hidden="1" x14ac:dyDescent="0.25"/>
    <row r="53318" hidden="1" x14ac:dyDescent="0.25"/>
    <row r="53319" hidden="1" x14ac:dyDescent="0.25"/>
    <row r="53320" hidden="1" x14ac:dyDescent="0.25"/>
    <row r="53321" hidden="1" x14ac:dyDescent="0.25"/>
    <row r="53322" hidden="1" x14ac:dyDescent="0.25"/>
    <row r="53323" hidden="1" x14ac:dyDescent="0.25"/>
    <row r="53324" hidden="1" x14ac:dyDescent="0.25"/>
    <row r="53325" hidden="1" x14ac:dyDescent="0.25"/>
    <row r="53326" hidden="1" x14ac:dyDescent="0.25"/>
    <row r="53327" hidden="1" x14ac:dyDescent="0.25"/>
    <row r="53328" hidden="1" x14ac:dyDescent="0.25"/>
    <row r="53329" hidden="1" x14ac:dyDescent="0.25"/>
    <row r="53330" hidden="1" x14ac:dyDescent="0.25"/>
    <row r="53331" hidden="1" x14ac:dyDescent="0.25"/>
    <row r="53332" hidden="1" x14ac:dyDescent="0.25"/>
    <row r="53333" hidden="1" x14ac:dyDescent="0.25"/>
    <row r="53334" hidden="1" x14ac:dyDescent="0.25"/>
    <row r="53335" hidden="1" x14ac:dyDescent="0.25"/>
    <row r="53336" hidden="1" x14ac:dyDescent="0.25"/>
    <row r="53337" hidden="1" x14ac:dyDescent="0.25"/>
    <row r="53338" hidden="1" x14ac:dyDescent="0.25"/>
    <row r="53339" hidden="1" x14ac:dyDescent="0.25"/>
    <row r="53340" hidden="1" x14ac:dyDescent="0.25"/>
    <row r="53341" hidden="1" x14ac:dyDescent="0.25"/>
    <row r="53342" hidden="1" x14ac:dyDescent="0.25"/>
    <row r="53343" hidden="1" x14ac:dyDescent="0.25"/>
    <row r="53344" hidden="1" x14ac:dyDescent="0.25"/>
    <row r="53345" hidden="1" x14ac:dyDescent="0.25"/>
    <row r="53346" hidden="1" x14ac:dyDescent="0.25"/>
    <row r="53347" hidden="1" x14ac:dyDescent="0.25"/>
    <row r="53348" hidden="1" x14ac:dyDescent="0.25"/>
    <row r="53349" hidden="1" x14ac:dyDescent="0.25"/>
    <row r="53350" hidden="1" x14ac:dyDescent="0.25"/>
    <row r="53351" hidden="1" x14ac:dyDescent="0.25"/>
    <row r="53352" hidden="1" x14ac:dyDescent="0.25"/>
    <row r="53353" hidden="1" x14ac:dyDescent="0.25"/>
    <row r="53354" hidden="1" x14ac:dyDescent="0.25"/>
    <row r="53355" hidden="1" x14ac:dyDescent="0.25"/>
    <row r="53356" hidden="1" x14ac:dyDescent="0.25"/>
    <row r="53357" hidden="1" x14ac:dyDescent="0.25"/>
    <row r="53358" hidden="1" x14ac:dyDescent="0.25"/>
    <row r="53359" hidden="1" x14ac:dyDescent="0.25"/>
    <row r="53360" hidden="1" x14ac:dyDescent="0.25"/>
    <row r="53361" hidden="1" x14ac:dyDescent="0.25"/>
    <row r="53362" hidden="1" x14ac:dyDescent="0.25"/>
    <row r="53363" hidden="1" x14ac:dyDescent="0.25"/>
    <row r="53364" hidden="1" x14ac:dyDescent="0.25"/>
    <row r="53365" hidden="1" x14ac:dyDescent="0.25"/>
    <row r="53366" hidden="1" x14ac:dyDescent="0.25"/>
    <row r="53367" hidden="1" x14ac:dyDescent="0.25"/>
    <row r="53368" hidden="1" x14ac:dyDescent="0.25"/>
    <row r="53369" hidden="1" x14ac:dyDescent="0.25"/>
    <row r="53370" hidden="1" x14ac:dyDescent="0.25"/>
    <row r="53371" hidden="1" x14ac:dyDescent="0.25"/>
    <row r="53372" hidden="1" x14ac:dyDescent="0.25"/>
    <row r="53373" hidden="1" x14ac:dyDescent="0.25"/>
    <row r="53374" hidden="1" x14ac:dyDescent="0.25"/>
    <row r="53375" hidden="1" x14ac:dyDescent="0.25"/>
    <row r="53376" hidden="1" x14ac:dyDescent="0.25"/>
    <row r="53377" hidden="1" x14ac:dyDescent="0.25"/>
    <row r="53378" hidden="1" x14ac:dyDescent="0.25"/>
    <row r="53379" hidden="1" x14ac:dyDescent="0.25"/>
    <row r="53380" hidden="1" x14ac:dyDescent="0.25"/>
    <row r="53381" hidden="1" x14ac:dyDescent="0.25"/>
    <row r="53382" hidden="1" x14ac:dyDescent="0.25"/>
    <row r="53383" hidden="1" x14ac:dyDescent="0.25"/>
    <row r="53384" hidden="1" x14ac:dyDescent="0.25"/>
    <row r="53385" hidden="1" x14ac:dyDescent="0.25"/>
    <row r="53386" hidden="1" x14ac:dyDescent="0.25"/>
    <row r="53387" hidden="1" x14ac:dyDescent="0.25"/>
    <row r="53388" hidden="1" x14ac:dyDescent="0.25"/>
    <row r="53389" hidden="1" x14ac:dyDescent="0.25"/>
    <row r="53390" hidden="1" x14ac:dyDescent="0.25"/>
    <row r="53391" hidden="1" x14ac:dyDescent="0.25"/>
    <row r="53392" hidden="1" x14ac:dyDescent="0.25"/>
    <row r="53393" hidden="1" x14ac:dyDescent="0.25"/>
    <row r="53394" hidden="1" x14ac:dyDescent="0.25"/>
    <row r="53395" hidden="1" x14ac:dyDescent="0.25"/>
    <row r="53396" hidden="1" x14ac:dyDescent="0.25"/>
    <row r="53397" hidden="1" x14ac:dyDescent="0.25"/>
    <row r="53398" hidden="1" x14ac:dyDescent="0.25"/>
    <row r="53399" hidden="1" x14ac:dyDescent="0.25"/>
    <row r="53400" hidden="1" x14ac:dyDescent="0.25"/>
    <row r="53401" hidden="1" x14ac:dyDescent="0.25"/>
    <row r="53402" hidden="1" x14ac:dyDescent="0.25"/>
    <row r="53403" hidden="1" x14ac:dyDescent="0.25"/>
    <row r="53404" hidden="1" x14ac:dyDescent="0.25"/>
    <row r="53405" hidden="1" x14ac:dyDescent="0.25"/>
    <row r="53406" hidden="1" x14ac:dyDescent="0.25"/>
    <row r="53407" hidden="1" x14ac:dyDescent="0.25"/>
    <row r="53408" hidden="1" x14ac:dyDescent="0.25"/>
    <row r="53409" hidden="1" x14ac:dyDescent="0.25"/>
    <row r="53410" hidden="1" x14ac:dyDescent="0.25"/>
    <row r="53411" hidden="1" x14ac:dyDescent="0.25"/>
    <row r="53412" hidden="1" x14ac:dyDescent="0.25"/>
    <row r="53413" hidden="1" x14ac:dyDescent="0.25"/>
    <row r="53414" hidden="1" x14ac:dyDescent="0.25"/>
    <row r="53415" hidden="1" x14ac:dyDescent="0.25"/>
    <row r="53416" hidden="1" x14ac:dyDescent="0.25"/>
    <row r="53417" hidden="1" x14ac:dyDescent="0.25"/>
    <row r="53418" hidden="1" x14ac:dyDescent="0.25"/>
    <row r="53419" hidden="1" x14ac:dyDescent="0.25"/>
    <row r="53420" hidden="1" x14ac:dyDescent="0.25"/>
    <row r="53421" hidden="1" x14ac:dyDescent="0.25"/>
    <row r="53422" hidden="1" x14ac:dyDescent="0.25"/>
    <row r="53423" hidden="1" x14ac:dyDescent="0.25"/>
    <row r="53424" hidden="1" x14ac:dyDescent="0.25"/>
    <row r="53425" hidden="1" x14ac:dyDescent="0.25"/>
    <row r="53426" hidden="1" x14ac:dyDescent="0.25"/>
    <row r="53427" hidden="1" x14ac:dyDescent="0.25"/>
    <row r="53428" hidden="1" x14ac:dyDescent="0.25"/>
    <row r="53429" hidden="1" x14ac:dyDescent="0.25"/>
    <row r="53430" hidden="1" x14ac:dyDescent="0.25"/>
    <row r="53431" hidden="1" x14ac:dyDescent="0.25"/>
    <row r="53432" hidden="1" x14ac:dyDescent="0.25"/>
    <row r="53433" hidden="1" x14ac:dyDescent="0.25"/>
    <row r="53434" hidden="1" x14ac:dyDescent="0.25"/>
    <row r="53435" hidden="1" x14ac:dyDescent="0.25"/>
    <row r="53436" hidden="1" x14ac:dyDescent="0.25"/>
    <row r="53437" hidden="1" x14ac:dyDescent="0.25"/>
    <row r="53438" hidden="1" x14ac:dyDescent="0.25"/>
    <row r="53439" hidden="1" x14ac:dyDescent="0.25"/>
    <row r="53440" hidden="1" x14ac:dyDescent="0.25"/>
    <row r="53441" hidden="1" x14ac:dyDescent="0.25"/>
    <row r="53442" hidden="1" x14ac:dyDescent="0.25"/>
    <row r="53443" hidden="1" x14ac:dyDescent="0.25"/>
    <row r="53444" hidden="1" x14ac:dyDescent="0.25"/>
    <row r="53445" hidden="1" x14ac:dyDescent="0.25"/>
    <row r="53446" hidden="1" x14ac:dyDescent="0.25"/>
    <row r="53447" hidden="1" x14ac:dyDescent="0.25"/>
    <row r="53448" hidden="1" x14ac:dyDescent="0.25"/>
    <row r="53449" hidden="1" x14ac:dyDescent="0.25"/>
    <row r="53450" hidden="1" x14ac:dyDescent="0.25"/>
    <row r="53451" hidden="1" x14ac:dyDescent="0.25"/>
    <row r="53452" hidden="1" x14ac:dyDescent="0.25"/>
    <row r="53453" hidden="1" x14ac:dyDescent="0.25"/>
    <row r="53454" hidden="1" x14ac:dyDescent="0.25"/>
    <row r="53455" hidden="1" x14ac:dyDescent="0.25"/>
    <row r="53456" hidden="1" x14ac:dyDescent="0.25"/>
    <row r="53457" hidden="1" x14ac:dyDescent="0.25"/>
    <row r="53458" hidden="1" x14ac:dyDescent="0.25"/>
    <row r="53459" hidden="1" x14ac:dyDescent="0.25"/>
    <row r="53460" hidden="1" x14ac:dyDescent="0.25"/>
    <row r="53461" hidden="1" x14ac:dyDescent="0.25"/>
    <row r="53462" hidden="1" x14ac:dyDescent="0.25"/>
    <row r="53463" hidden="1" x14ac:dyDescent="0.25"/>
    <row r="53464" hidden="1" x14ac:dyDescent="0.25"/>
    <row r="53465" hidden="1" x14ac:dyDescent="0.25"/>
    <row r="53466" hidden="1" x14ac:dyDescent="0.25"/>
    <row r="53467" hidden="1" x14ac:dyDescent="0.25"/>
    <row r="53468" hidden="1" x14ac:dyDescent="0.25"/>
    <row r="53469" hidden="1" x14ac:dyDescent="0.25"/>
    <row r="53470" hidden="1" x14ac:dyDescent="0.25"/>
    <row r="53471" hidden="1" x14ac:dyDescent="0.25"/>
    <row r="53472" hidden="1" x14ac:dyDescent="0.25"/>
    <row r="53473" hidden="1" x14ac:dyDescent="0.25"/>
    <row r="53474" hidden="1" x14ac:dyDescent="0.25"/>
    <row r="53475" hidden="1" x14ac:dyDescent="0.25"/>
    <row r="53476" hidden="1" x14ac:dyDescent="0.25"/>
    <row r="53477" hidden="1" x14ac:dyDescent="0.25"/>
    <row r="53478" hidden="1" x14ac:dyDescent="0.25"/>
    <row r="53479" hidden="1" x14ac:dyDescent="0.25"/>
    <row r="53480" hidden="1" x14ac:dyDescent="0.25"/>
    <row r="53481" hidden="1" x14ac:dyDescent="0.25"/>
    <row r="53482" hidden="1" x14ac:dyDescent="0.25"/>
    <row r="53483" hidden="1" x14ac:dyDescent="0.25"/>
    <row r="53484" hidden="1" x14ac:dyDescent="0.25"/>
    <row r="53485" hidden="1" x14ac:dyDescent="0.25"/>
    <row r="53486" hidden="1" x14ac:dyDescent="0.25"/>
    <row r="53487" hidden="1" x14ac:dyDescent="0.25"/>
    <row r="53488" hidden="1" x14ac:dyDescent="0.25"/>
    <row r="53489" hidden="1" x14ac:dyDescent="0.25"/>
    <row r="53490" hidden="1" x14ac:dyDescent="0.25"/>
    <row r="53491" hidden="1" x14ac:dyDescent="0.25"/>
    <row r="53492" hidden="1" x14ac:dyDescent="0.25"/>
    <row r="53493" hidden="1" x14ac:dyDescent="0.25"/>
    <row r="53494" hidden="1" x14ac:dyDescent="0.25"/>
    <row r="53495" hidden="1" x14ac:dyDescent="0.25"/>
    <row r="53496" hidden="1" x14ac:dyDescent="0.25"/>
    <row r="53497" hidden="1" x14ac:dyDescent="0.25"/>
    <row r="53498" hidden="1" x14ac:dyDescent="0.25"/>
    <row r="53499" hidden="1" x14ac:dyDescent="0.25"/>
    <row r="53500" hidden="1" x14ac:dyDescent="0.25"/>
    <row r="53501" hidden="1" x14ac:dyDescent="0.25"/>
    <row r="53502" hidden="1" x14ac:dyDescent="0.25"/>
    <row r="53503" hidden="1" x14ac:dyDescent="0.25"/>
    <row r="53504" hidden="1" x14ac:dyDescent="0.25"/>
    <row r="53505" hidden="1" x14ac:dyDescent="0.25"/>
    <row r="53506" hidden="1" x14ac:dyDescent="0.25"/>
    <row r="53507" hidden="1" x14ac:dyDescent="0.25"/>
    <row r="53508" hidden="1" x14ac:dyDescent="0.25"/>
    <row r="53509" hidden="1" x14ac:dyDescent="0.25"/>
    <row r="53510" hidden="1" x14ac:dyDescent="0.25"/>
    <row r="53511" hidden="1" x14ac:dyDescent="0.25"/>
    <row r="53512" hidden="1" x14ac:dyDescent="0.25"/>
    <row r="53513" hidden="1" x14ac:dyDescent="0.25"/>
    <row r="53514" hidden="1" x14ac:dyDescent="0.25"/>
    <row r="53515" hidden="1" x14ac:dyDescent="0.25"/>
    <row r="53516" hidden="1" x14ac:dyDescent="0.25"/>
    <row r="53517" hidden="1" x14ac:dyDescent="0.25"/>
    <row r="53518" hidden="1" x14ac:dyDescent="0.25"/>
    <row r="53519" hidden="1" x14ac:dyDescent="0.25"/>
    <row r="53520" hidden="1" x14ac:dyDescent="0.25"/>
    <row r="53521" hidden="1" x14ac:dyDescent="0.25"/>
    <row r="53522" hidden="1" x14ac:dyDescent="0.25"/>
    <row r="53523" hidden="1" x14ac:dyDescent="0.25"/>
    <row r="53524" hidden="1" x14ac:dyDescent="0.25"/>
    <row r="53525" hidden="1" x14ac:dyDescent="0.25"/>
    <row r="53526" hidden="1" x14ac:dyDescent="0.25"/>
    <row r="53527" hidden="1" x14ac:dyDescent="0.25"/>
    <row r="53528" hidden="1" x14ac:dyDescent="0.25"/>
    <row r="53529" hidden="1" x14ac:dyDescent="0.25"/>
    <row r="53530" hidden="1" x14ac:dyDescent="0.25"/>
    <row r="53531" hidden="1" x14ac:dyDescent="0.25"/>
    <row r="53532" hidden="1" x14ac:dyDescent="0.25"/>
    <row r="53533" hidden="1" x14ac:dyDescent="0.25"/>
    <row r="53534" hidden="1" x14ac:dyDescent="0.25"/>
    <row r="53535" hidden="1" x14ac:dyDescent="0.25"/>
    <row r="53536" hidden="1" x14ac:dyDescent="0.25"/>
    <row r="53537" hidden="1" x14ac:dyDescent="0.25"/>
    <row r="53538" hidden="1" x14ac:dyDescent="0.25"/>
    <row r="53539" hidden="1" x14ac:dyDescent="0.25"/>
    <row r="53540" hidden="1" x14ac:dyDescent="0.25"/>
    <row r="53541" hidden="1" x14ac:dyDescent="0.25"/>
    <row r="53542" hidden="1" x14ac:dyDescent="0.25"/>
    <row r="53543" hidden="1" x14ac:dyDescent="0.25"/>
    <row r="53544" hidden="1" x14ac:dyDescent="0.25"/>
    <row r="53545" hidden="1" x14ac:dyDescent="0.25"/>
    <row r="53546" hidden="1" x14ac:dyDescent="0.25"/>
    <row r="53547" hidden="1" x14ac:dyDescent="0.25"/>
    <row r="53548" hidden="1" x14ac:dyDescent="0.25"/>
    <row r="53549" hidden="1" x14ac:dyDescent="0.25"/>
    <row r="53550" hidden="1" x14ac:dyDescent="0.25"/>
    <row r="53551" hidden="1" x14ac:dyDescent="0.25"/>
    <row r="53552" hidden="1" x14ac:dyDescent="0.25"/>
    <row r="53553" hidden="1" x14ac:dyDescent="0.25"/>
    <row r="53554" hidden="1" x14ac:dyDescent="0.25"/>
    <row r="53555" hidden="1" x14ac:dyDescent="0.25"/>
    <row r="53556" hidden="1" x14ac:dyDescent="0.25"/>
    <row r="53557" hidden="1" x14ac:dyDescent="0.25"/>
    <row r="53558" hidden="1" x14ac:dyDescent="0.25"/>
    <row r="53559" hidden="1" x14ac:dyDescent="0.25"/>
    <row r="53560" hidden="1" x14ac:dyDescent="0.25"/>
    <row r="53561" hidden="1" x14ac:dyDescent="0.25"/>
    <row r="53562" ht="30" hidden="1" customHeight="1" x14ac:dyDescent="0.25"/>
    <row r="53563" hidden="1" x14ac:dyDescent="0.25"/>
    <row r="53564" hidden="1" x14ac:dyDescent="0.25"/>
    <row r="53565" hidden="1" x14ac:dyDescent="0.25"/>
    <row r="53566" hidden="1" x14ac:dyDescent="0.25"/>
    <row r="53567" hidden="1" x14ac:dyDescent="0.25"/>
    <row r="53568" hidden="1" x14ac:dyDescent="0.25"/>
    <row r="53569" hidden="1" x14ac:dyDescent="0.25"/>
    <row r="53570" hidden="1" x14ac:dyDescent="0.25"/>
    <row r="53571" hidden="1" x14ac:dyDescent="0.25"/>
    <row r="53572" hidden="1" x14ac:dyDescent="0.25"/>
    <row r="53573" hidden="1" x14ac:dyDescent="0.25"/>
    <row r="53574" hidden="1" x14ac:dyDescent="0.25"/>
    <row r="53575" hidden="1" x14ac:dyDescent="0.25"/>
    <row r="53576" hidden="1" x14ac:dyDescent="0.25"/>
    <row r="53577" hidden="1" x14ac:dyDescent="0.25"/>
    <row r="53578" hidden="1" x14ac:dyDescent="0.25"/>
    <row r="53579" hidden="1" x14ac:dyDescent="0.25"/>
    <row r="53580" hidden="1" x14ac:dyDescent="0.25"/>
    <row r="53581" hidden="1" x14ac:dyDescent="0.25"/>
    <row r="53582" hidden="1" x14ac:dyDescent="0.25"/>
    <row r="53583" hidden="1" x14ac:dyDescent="0.25"/>
    <row r="53584" hidden="1" x14ac:dyDescent="0.25"/>
    <row r="53585" hidden="1" x14ac:dyDescent="0.25"/>
    <row r="53586" hidden="1" x14ac:dyDescent="0.25"/>
    <row r="53587" hidden="1" x14ac:dyDescent="0.25"/>
    <row r="53588" hidden="1" x14ac:dyDescent="0.25"/>
    <row r="53589" hidden="1" x14ac:dyDescent="0.25"/>
    <row r="53590" hidden="1" x14ac:dyDescent="0.25"/>
    <row r="53591" hidden="1" x14ac:dyDescent="0.25"/>
    <row r="53592" hidden="1" x14ac:dyDescent="0.25"/>
    <row r="53593" hidden="1" x14ac:dyDescent="0.25"/>
    <row r="53594" hidden="1" x14ac:dyDescent="0.25"/>
    <row r="53595" hidden="1" x14ac:dyDescent="0.25"/>
    <row r="53596" hidden="1" x14ac:dyDescent="0.25"/>
    <row r="53597" hidden="1" x14ac:dyDescent="0.25"/>
    <row r="53598" hidden="1" x14ac:dyDescent="0.25"/>
    <row r="53599" hidden="1" x14ac:dyDescent="0.25"/>
    <row r="53600" hidden="1" x14ac:dyDescent="0.25"/>
    <row r="53601" hidden="1" x14ac:dyDescent="0.25"/>
    <row r="53602" hidden="1" x14ac:dyDescent="0.25"/>
    <row r="53603" hidden="1" x14ac:dyDescent="0.25"/>
    <row r="53604" hidden="1" x14ac:dyDescent="0.25"/>
    <row r="53605" hidden="1" x14ac:dyDescent="0.25"/>
    <row r="53606" hidden="1" x14ac:dyDescent="0.25"/>
    <row r="53607" hidden="1" x14ac:dyDescent="0.25"/>
    <row r="53608" hidden="1" x14ac:dyDescent="0.25"/>
    <row r="53609" hidden="1" x14ac:dyDescent="0.25"/>
    <row r="53610" hidden="1" x14ac:dyDescent="0.25"/>
    <row r="53611" hidden="1" x14ac:dyDescent="0.25"/>
    <row r="53612" hidden="1" x14ac:dyDescent="0.25"/>
    <row r="53613" hidden="1" x14ac:dyDescent="0.25"/>
    <row r="53614" hidden="1" x14ac:dyDescent="0.25"/>
    <row r="53615" hidden="1" x14ac:dyDescent="0.25"/>
    <row r="53616" hidden="1" x14ac:dyDescent="0.25"/>
    <row r="53617" hidden="1" x14ac:dyDescent="0.25"/>
    <row r="53618" hidden="1" x14ac:dyDescent="0.25"/>
    <row r="53619" hidden="1" x14ac:dyDescent="0.25"/>
    <row r="53620" hidden="1" x14ac:dyDescent="0.25"/>
    <row r="53621" hidden="1" x14ac:dyDescent="0.25"/>
    <row r="53622" hidden="1" x14ac:dyDescent="0.25"/>
    <row r="53623" hidden="1" x14ac:dyDescent="0.25"/>
    <row r="53624" hidden="1" x14ac:dyDescent="0.25"/>
    <row r="53625" hidden="1" x14ac:dyDescent="0.25"/>
    <row r="53626" hidden="1" x14ac:dyDescent="0.25"/>
    <row r="53627" hidden="1" x14ac:dyDescent="0.25"/>
    <row r="53628" hidden="1" x14ac:dyDescent="0.25"/>
    <row r="53629" hidden="1" x14ac:dyDescent="0.25"/>
    <row r="53630" hidden="1" x14ac:dyDescent="0.25"/>
    <row r="53631" hidden="1" x14ac:dyDescent="0.25"/>
    <row r="53632" hidden="1" x14ac:dyDescent="0.25"/>
    <row r="53633" hidden="1" x14ac:dyDescent="0.25"/>
    <row r="53634" hidden="1" x14ac:dyDescent="0.25"/>
    <row r="53635" hidden="1" x14ac:dyDescent="0.25"/>
    <row r="53636" hidden="1" x14ac:dyDescent="0.25"/>
    <row r="53637" hidden="1" x14ac:dyDescent="0.25"/>
    <row r="53638" hidden="1" x14ac:dyDescent="0.25"/>
    <row r="53639" hidden="1" x14ac:dyDescent="0.25"/>
    <row r="53640" hidden="1" x14ac:dyDescent="0.25"/>
    <row r="53641" hidden="1" x14ac:dyDescent="0.25"/>
    <row r="53642" hidden="1" x14ac:dyDescent="0.25"/>
    <row r="53643" hidden="1" x14ac:dyDescent="0.25"/>
    <row r="53644" hidden="1" x14ac:dyDescent="0.25"/>
    <row r="53645" hidden="1" x14ac:dyDescent="0.25"/>
    <row r="53646" hidden="1" x14ac:dyDescent="0.25"/>
    <row r="53647" hidden="1" x14ac:dyDescent="0.25"/>
    <row r="53648" hidden="1" x14ac:dyDescent="0.25"/>
    <row r="53649" hidden="1" x14ac:dyDescent="0.25"/>
    <row r="53650" hidden="1" x14ac:dyDescent="0.25"/>
    <row r="53651" hidden="1" x14ac:dyDescent="0.25"/>
    <row r="53652" hidden="1" x14ac:dyDescent="0.25"/>
    <row r="53653" hidden="1" x14ac:dyDescent="0.25"/>
    <row r="53654" hidden="1" x14ac:dyDescent="0.25"/>
    <row r="53655" hidden="1" x14ac:dyDescent="0.25"/>
    <row r="53656" hidden="1" x14ac:dyDescent="0.25"/>
    <row r="53657" hidden="1" x14ac:dyDescent="0.25"/>
    <row r="53658" hidden="1" x14ac:dyDescent="0.25"/>
    <row r="53659" hidden="1" x14ac:dyDescent="0.25"/>
    <row r="53660" hidden="1" x14ac:dyDescent="0.25"/>
    <row r="53661" hidden="1" x14ac:dyDescent="0.25"/>
    <row r="53662" hidden="1" x14ac:dyDescent="0.25"/>
    <row r="53663" hidden="1" x14ac:dyDescent="0.25"/>
    <row r="53664" hidden="1" x14ac:dyDescent="0.25"/>
    <row r="53665" hidden="1" x14ac:dyDescent="0.25"/>
    <row r="53666" hidden="1" x14ac:dyDescent="0.25"/>
    <row r="53667" hidden="1" x14ac:dyDescent="0.25"/>
    <row r="53668" hidden="1" x14ac:dyDescent="0.25"/>
    <row r="53669" hidden="1" x14ac:dyDescent="0.25"/>
    <row r="53670" hidden="1" x14ac:dyDescent="0.25"/>
    <row r="53671" hidden="1" x14ac:dyDescent="0.25"/>
    <row r="53672" hidden="1" x14ac:dyDescent="0.25"/>
    <row r="53673" hidden="1" x14ac:dyDescent="0.25"/>
    <row r="53674" hidden="1" x14ac:dyDescent="0.25"/>
    <row r="53675" hidden="1" x14ac:dyDescent="0.25"/>
    <row r="53676" hidden="1" x14ac:dyDescent="0.25"/>
    <row r="53677" hidden="1" x14ac:dyDescent="0.25"/>
    <row r="53678" hidden="1" x14ac:dyDescent="0.25"/>
    <row r="53679" hidden="1" x14ac:dyDescent="0.25"/>
    <row r="53680" hidden="1" x14ac:dyDescent="0.25"/>
    <row r="53681" hidden="1" x14ac:dyDescent="0.25"/>
    <row r="53682" hidden="1" x14ac:dyDescent="0.25"/>
    <row r="53683" hidden="1" x14ac:dyDescent="0.25"/>
    <row r="53684" hidden="1" x14ac:dyDescent="0.25"/>
    <row r="53685" hidden="1" x14ac:dyDescent="0.25"/>
    <row r="53686" hidden="1" x14ac:dyDescent="0.25"/>
    <row r="53687" hidden="1" x14ac:dyDescent="0.25"/>
    <row r="53688" hidden="1" x14ac:dyDescent="0.25"/>
    <row r="53689" hidden="1" x14ac:dyDescent="0.25"/>
    <row r="53690" hidden="1" x14ac:dyDescent="0.25"/>
    <row r="53691" hidden="1" x14ac:dyDescent="0.25"/>
    <row r="53692" hidden="1" x14ac:dyDescent="0.25"/>
    <row r="53693" hidden="1" x14ac:dyDescent="0.25"/>
    <row r="53694" hidden="1" x14ac:dyDescent="0.25"/>
    <row r="53695" hidden="1" x14ac:dyDescent="0.25"/>
    <row r="53696" hidden="1" x14ac:dyDescent="0.25"/>
    <row r="53697" hidden="1" x14ac:dyDescent="0.25"/>
    <row r="53698" hidden="1" x14ac:dyDescent="0.25"/>
    <row r="53699" hidden="1" x14ac:dyDescent="0.25"/>
    <row r="53700" hidden="1" x14ac:dyDescent="0.25"/>
    <row r="53701" hidden="1" x14ac:dyDescent="0.25"/>
    <row r="53702" hidden="1" x14ac:dyDescent="0.25"/>
    <row r="53703" hidden="1" x14ac:dyDescent="0.25"/>
    <row r="53704" hidden="1" x14ac:dyDescent="0.25"/>
    <row r="53705" hidden="1" x14ac:dyDescent="0.25"/>
    <row r="53706" hidden="1" x14ac:dyDescent="0.25"/>
    <row r="53707" hidden="1" x14ac:dyDescent="0.25"/>
    <row r="53708" hidden="1" x14ac:dyDescent="0.25"/>
    <row r="53709" hidden="1" x14ac:dyDescent="0.25"/>
    <row r="53710" hidden="1" x14ac:dyDescent="0.25"/>
    <row r="53711" hidden="1" x14ac:dyDescent="0.25"/>
    <row r="53712" hidden="1" x14ac:dyDescent="0.25"/>
    <row r="53713" hidden="1" x14ac:dyDescent="0.25"/>
    <row r="53714" hidden="1" x14ac:dyDescent="0.25"/>
    <row r="53715" hidden="1" x14ac:dyDescent="0.25"/>
    <row r="53716" hidden="1" x14ac:dyDescent="0.25"/>
    <row r="53717" hidden="1" x14ac:dyDescent="0.25"/>
    <row r="53718" hidden="1" x14ac:dyDescent="0.25"/>
    <row r="53719" hidden="1" x14ac:dyDescent="0.25"/>
    <row r="53720" hidden="1" x14ac:dyDescent="0.25"/>
    <row r="53721" hidden="1" x14ac:dyDescent="0.25"/>
    <row r="53722" hidden="1" x14ac:dyDescent="0.25"/>
    <row r="53723" hidden="1" x14ac:dyDescent="0.25"/>
    <row r="53724" hidden="1" x14ac:dyDescent="0.25"/>
    <row r="53725" hidden="1" x14ac:dyDescent="0.25"/>
    <row r="53726" hidden="1" x14ac:dyDescent="0.25"/>
    <row r="53727" hidden="1" x14ac:dyDescent="0.25"/>
    <row r="53728" hidden="1" x14ac:dyDescent="0.25"/>
    <row r="53729" hidden="1" x14ac:dyDescent="0.25"/>
    <row r="53730" hidden="1" x14ac:dyDescent="0.25"/>
    <row r="53731" hidden="1" x14ac:dyDescent="0.25"/>
    <row r="53732" hidden="1" x14ac:dyDescent="0.25"/>
    <row r="53733" hidden="1" x14ac:dyDescent="0.25"/>
    <row r="53734" hidden="1" x14ac:dyDescent="0.25"/>
    <row r="53735" hidden="1" x14ac:dyDescent="0.25"/>
    <row r="53736" hidden="1" x14ac:dyDescent="0.25"/>
    <row r="53737" hidden="1" x14ac:dyDescent="0.25"/>
    <row r="53738" hidden="1" x14ac:dyDescent="0.25"/>
    <row r="53739" hidden="1" x14ac:dyDescent="0.25"/>
    <row r="53740" hidden="1" x14ac:dyDescent="0.25"/>
    <row r="53741" hidden="1" x14ac:dyDescent="0.25"/>
    <row r="53742" hidden="1" x14ac:dyDescent="0.25"/>
    <row r="53743" hidden="1" x14ac:dyDescent="0.25"/>
    <row r="53744" hidden="1" x14ac:dyDescent="0.25"/>
    <row r="53745" hidden="1" x14ac:dyDescent="0.25"/>
    <row r="53746" hidden="1" x14ac:dyDescent="0.25"/>
    <row r="53747" hidden="1" x14ac:dyDescent="0.25"/>
    <row r="53748" hidden="1" x14ac:dyDescent="0.25"/>
    <row r="53749" hidden="1" x14ac:dyDescent="0.25"/>
    <row r="53750" hidden="1" x14ac:dyDescent="0.25"/>
    <row r="53751" hidden="1" x14ac:dyDescent="0.25"/>
    <row r="53752" hidden="1" x14ac:dyDescent="0.25"/>
    <row r="53753" hidden="1" x14ac:dyDescent="0.25"/>
    <row r="53754" hidden="1" x14ac:dyDescent="0.25"/>
    <row r="53755" hidden="1" x14ac:dyDescent="0.25"/>
    <row r="53756" hidden="1" x14ac:dyDescent="0.25"/>
    <row r="53757" hidden="1" x14ac:dyDescent="0.25"/>
    <row r="53758" hidden="1" x14ac:dyDescent="0.25"/>
    <row r="53759" hidden="1" x14ac:dyDescent="0.25"/>
    <row r="53760" hidden="1" x14ac:dyDescent="0.25"/>
    <row r="53761" hidden="1" x14ac:dyDescent="0.25"/>
    <row r="53762" hidden="1" x14ac:dyDescent="0.25"/>
    <row r="53763" hidden="1" x14ac:dyDescent="0.25"/>
    <row r="53764" hidden="1" x14ac:dyDescent="0.25"/>
    <row r="53765" hidden="1" x14ac:dyDescent="0.25"/>
    <row r="53766" hidden="1" x14ac:dyDescent="0.25"/>
    <row r="53767" hidden="1" x14ac:dyDescent="0.25"/>
    <row r="53768" hidden="1" x14ac:dyDescent="0.25"/>
    <row r="53769" hidden="1" x14ac:dyDescent="0.25"/>
    <row r="53770" hidden="1" x14ac:dyDescent="0.25"/>
    <row r="53771" hidden="1" x14ac:dyDescent="0.25"/>
    <row r="53772" hidden="1" x14ac:dyDescent="0.25"/>
    <row r="53773" hidden="1" x14ac:dyDescent="0.25"/>
    <row r="53774" hidden="1" x14ac:dyDescent="0.25"/>
    <row r="53775" hidden="1" x14ac:dyDescent="0.25"/>
    <row r="53776" hidden="1" x14ac:dyDescent="0.25"/>
    <row r="53777" hidden="1" x14ac:dyDescent="0.25"/>
    <row r="53778" hidden="1" x14ac:dyDescent="0.25"/>
    <row r="53779" hidden="1" x14ac:dyDescent="0.25"/>
    <row r="53780" hidden="1" x14ac:dyDescent="0.25"/>
    <row r="53781" hidden="1" x14ac:dyDescent="0.25"/>
    <row r="53782" hidden="1" x14ac:dyDescent="0.25"/>
    <row r="53783" hidden="1" x14ac:dyDescent="0.25"/>
    <row r="53784" hidden="1" x14ac:dyDescent="0.25"/>
    <row r="53785" hidden="1" x14ac:dyDescent="0.25"/>
    <row r="53786" hidden="1" x14ac:dyDescent="0.25"/>
    <row r="53787" hidden="1" x14ac:dyDescent="0.25"/>
    <row r="53788" hidden="1" x14ac:dyDescent="0.25"/>
    <row r="53789" hidden="1" x14ac:dyDescent="0.25"/>
    <row r="53790" hidden="1" x14ac:dyDescent="0.25"/>
    <row r="53791" hidden="1" x14ac:dyDescent="0.25"/>
    <row r="53792" hidden="1" x14ac:dyDescent="0.25"/>
    <row r="53793" hidden="1" x14ac:dyDescent="0.25"/>
    <row r="53794" hidden="1" x14ac:dyDescent="0.25"/>
    <row r="53795" hidden="1" x14ac:dyDescent="0.25"/>
    <row r="53796" hidden="1" x14ac:dyDescent="0.25"/>
    <row r="53797" hidden="1" x14ac:dyDescent="0.25"/>
    <row r="53798" hidden="1" x14ac:dyDescent="0.25"/>
    <row r="53799" hidden="1" x14ac:dyDescent="0.25"/>
    <row r="53800" hidden="1" x14ac:dyDescent="0.25"/>
    <row r="53801" hidden="1" x14ac:dyDescent="0.25"/>
    <row r="53802" hidden="1" x14ac:dyDescent="0.25"/>
    <row r="53803" hidden="1" x14ac:dyDescent="0.25"/>
    <row r="53804" hidden="1" x14ac:dyDescent="0.25"/>
    <row r="53805" hidden="1" x14ac:dyDescent="0.25"/>
    <row r="53806" hidden="1" x14ac:dyDescent="0.25"/>
    <row r="53807" hidden="1" x14ac:dyDescent="0.25"/>
    <row r="53808" hidden="1" x14ac:dyDescent="0.25"/>
    <row r="53809" hidden="1" x14ac:dyDescent="0.25"/>
    <row r="53810" hidden="1" x14ac:dyDescent="0.25"/>
    <row r="53811" hidden="1" x14ac:dyDescent="0.25"/>
    <row r="53812" hidden="1" x14ac:dyDescent="0.25"/>
    <row r="53813" hidden="1" x14ac:dyDescent="0.25"/>
    <row r="53814" hidden="1" x14ac:dyDescent="0.25"/>
    <row r="53815" hidden="1" x14ac:dyDescent="0.25"/>
    <row r="53816" hidden="1" x14ac:dyDescent="0.25"/>
    <row r="53817" hidden="1" x14ac:dyDescent="0.25"/>
    <row r="53818" hidden="1" x14ac:dyDescent="0.25"/>
    <row r="53819" hidden="1" x14ac:dyDescent="0.25"/>
    <row r="53820" hidden="1" x14ac:dyDescent="0.25"/>
    <row r="53821" hidden="1" x14ac:dyDescent="0.25"/>
    <row r="53822" hidden="1" x14ac:dyDescent="0.25"/>
    <row r="53823" hidden="1" x14ac:dyDescent="0.25"/>
    <row r="53824" hidden="1" x14ac:dyDescent="0.25"/>
    <row r="53825" hidden="1" x14ac:dyDescent="0.25"/>
    <row r="53826" hidden="1" x14ac:dyDescent="0.25"/>
    <row r="53827" hidden="1" x14ac:dyDescent="0.25"/>
    <row r="53828" hidden="1" x14ac:dyDescent="0.25"/>
    <row r="53829" hidden="1" x14ac:dyDescent="0.25"/>
    <row r="53830" hidden="1" x14ac:dyDescent="0.25"/>
    <row r="53831" hidden="1" x14ac:dyDescent="0.25"/>
    <row r="53832" hidden="1" x14ac:dyDescent="0.25"/>
    <row r="53833" hidden="1" x14ac:dyDescent="0.25"/>
    <row r="53834" hidden="1" x14ac:dyDescent="0.25"/>
    <row r="53835" hidden="1" x14ac:dyDescent="0.25"/>
    <row r="53836" hidden="1" x14ac:dyDescent="0.25"/>
    <row r="53837" hidden="1" x14ac:dyDescent="0.25"/>
    <row r="53838" hidden="1" x14ac:dyDescent="0.25"/>
    <row r="53839" hidden="1" x14ac:dyDescent="0.25"/>
    <row r="53840" hidden="1" x14ac:dyDescent="0.25"/>
    <row r="53841" hidden="1" x14ac:dyDescent="0.25"/>
    <row r="53842" hidden="1" x14ac:dyDescent="0.25"/>
    <row r="53843" hidden="1" x14ac:dyDescent="0.25"/>
    <row r="53844" hidden="1" x14ac:dyDescent="0.25"/>
    <row r="53845" hidden="1" x14ac:dyDescent="0.25"/>
    <row r="53846" hidden="1" x14ac:dyDescent="0.25"/>
    <row r="53847" hidden="1" x14ac:dyDescent="0.25"/>
    <row r="53848" hidden="1" x14ac:dyDescent="0.25"/>
    <row r="53849" hidden="1" x14ac:dyDescent="0.25"/>
    <row r="53850" hidden="1" x14ac:dyDescent="0.25"/>
    <row r="53851" hidden="1" x14ac:dyDescent="0.25"/>
    <row r="53852" hidden="1" x14ac:dyDescent="0.25"/>
    <row r="53853" hidden="1" x14ac:dyDescent="0.25"/>
    <row r="53854" hidden="1" x14ac:dyDescent="0.25"/>
    <row r="53855" hidden="1" x14ac:dyDescent="0.25"/>
    <row r="53856" hidden="1" x14ac:dyDescent="0.25"/>
    <row r="53857" hidden="1" x14ac:dyDescent="0.25"/>
    <row r="53858" hidden="1" x14ac:dyDescent="0.25"/>
    <row r="53859" hidden="1" x14ac:dyDescent="0.25"/>
    <row r="53860" hidden="1" x14ac:dyDescent="0.25"/>
    <row r="53861" hidden="1" x14ac:dyDescent="0.25"/>
    <row r="53862" hidden="1" x14ac:dyDescent="0.25"/>
    <row r="53863" hidden="1" x14ac:dyDescent="0.25"/>
    <row r="53864" hidden="1" x14ac:dyDescent="0.25"/>
    <row r="53865" hidden="1" x14ac:dyDescent="0.25"/>
    <row r="53866" hidden="1" x14ac:dyDescent="0.25"/>
    <row r="53867" hidden="1" x14ac:dyDescent="0.25"/>
    <row r="53868" hidden="1" x14ac:dyDescent="0.25"/>
    <row r="53869" hidden="1" x14ac:dyDescent="0.25"/>
    <row r="53870" hidden="1" x14ac:dyDescent="0.25"/>
    <row r="53871" hidden="1" x14ac:dyDescent="0.25"/>
    <row r="53872" hidden="1" x14ac:dyDescent="0.25"/>
    <row r="53873" hidden="1" x14ac:dyDescent="0.25"/>
    <row r="53874" hidden="1" x14ac:dyDescent="0.25"/>
    <row r="53875" hidden="1" x14ac:dyDescent="0.25"/>
    <row r="53876" hidden="1" x14ac:dyDescent="0.25"/>
    <row r="53877" hidden="1" x14ac:dyDescent="0.25"/>
    <row r="53878" hidden="1" x14ac:dyDescent="0.25"/>
    <row r="53879" hidden="1" x14ac:dyDescent="0.25"/>
    <row r="53880" hidden="1" x14ac:dyDescent="0.25"/>
    <row r="53881" hidden="1" x14ac:dyDescent="0.25"/>
    <row r="53882" hidden="1" x14ac:dyDescent="0.25"/>
    <row r="53883" hidden="1" x14ac:dyDescent="0.25"/>
    <row r="53884" hidden="1" x14ac:dyDescent="0.25"/>
    <row r="53885" hidden="1" x14ac:dyDescent="0.25"/>
    <row r="53886" hidden="1" x14ac:dyDescent="0.25"/>
    <row r="53887" hidden="1" x14ac:dyDescent="0.25"/>
    <row r="53888" hidden="1" x14ac:dyDescent="0.25"/>
    <row r="53889" hidden="1" x14ac:dyDescent="0.25"/>
    <row r="53890" hidden="1" x14ac:dyDescent="0.25"/>
    <row r="53891" hidden="1" x14ac:dyDescent="0.25"/>
    <row r="53892" hidden="1" x14ac:dyDescent="0.25"/>
    <row r="53893" hidden="1" x14ac:dyDescent="0.25"/>
    <row r="53894" hidden="1" x14ac:dyDescent="0.25"/>
    <row r="53895" hidden="1" x14ac:dyDescent="0.25"/>
    <row r="53896" hidden="1" x14ac:dyDescent="0.25"/>
    <row r="53897" hidden="1" x14ac:dyDescent="0.25"/>
    <row r="53898" hidden="1" x14ac:dyDescent="0.25"/>
    <row r="53899" hidden="1" x14ac:dyDescent="0.25"/>
    <row r="53900" hidden="1" x14ac:dyDescent="0.25"/>
    <row r="53901" hidden="1" x14ac:dyDescent="0.25"/>
    <row r="53902" hidden="1" x14ac:dyDescent="0.25"/>
    <row r="53903" hidden="1" x14ac:dyDescent="0.25"/>
    <row r="53904" hidden="1" x14ac:dyDescent="0.25"/>
    <row r="53905" hidden="1" x14ac:dyDescent="0.25"/>
    <row r="53906" hidden="1" x14ac:dyDescent="0.25"/>
    <row r="53907" hidden="1" x14ac:dyDescent="0.25"/>
    <row r="53908" hidden="1" x14ac:dyDescent="0.25"/>
    <row r="53909" hidden="1" x14ac:dyDescent="0.25"/>
    <row r="53910" hidden="1" x14ac:dyDescent="0.25"/>
    <row r="53911" hidden="1" x14ac:dyDescent="0.25"/>
    <row r="53912" hidden="1" x14ac:dyDescent="0.25"/>
    <row r="53913" hidden="1" x14ac:dyDescent="0.25"/>
    <row r="53914" hidden="1" x14ac:dyDescent="0.25"/>
    <row r="53915" hidden="1" x14ac:dyDescent="0.25"/>
    <row r="53916" hidden="1" x14ac:dyDescent="0.25"/>
    <row r="53917" hidden="1" x14ac:dyDescent="0.25"/>
    <row r="53918" hidden="1" x14ac:dyDescent="0.25"/>
    <row r="53919" hidden="1" x14ac:dyDescent="0.25"/>
    <row r="53920" hidden="1" x14ac:dyDescent="0.25"/>
    <row r="53921" hidden="1" x14ac:dyDescent="0.25"/>
    <row r="53922" hidden="1" x14ac:dyDescent="0.25"/>
    <row r="53923" hidden="1" x14ac:dyDescent="0.25"/>
    <row r="53924" hidden="1" x14ac:dyDescent="0.25"/>
    <row r="53925" hidden="1" x14ac:dyDescent="0.25"/>
    <row r="53926" hidden="1" x14ac:dyDescent="0.25"/>
    <row r="53927" hidden="1" x14ac:dyDescent="0.25"/>
    <row r="53928" hidden="1" x14ac:dyDescent="0.25"/>
    <row r="53929" hidden="1" x14ac:dyDescent="0.25"/>
    <row r="53930" hidden="1" x14ac:dyDescent="0.25"/>
    <row r="53931" ht="30" hidden="1" customHeight="1" x14ac:dyDescent="0.25"/>
    <row r="53932" hidden="1" x14ac:dyDescent="0.25"/>
    <row r="53933" hidden="1" x14ac:dyDescent="0.25"/>
    <row r="53934" hidden="1" x14ac:dyDescent="0.25"/>
    <row r="53935" hidden="1" x14ac:dyDescent="0.25"/>
    <row r="53936" hidden="1" x14ac:dyDescent="0.25"/>
    <row r="53937" hidden="1" x14ac:dyDescent="0.25"/>
    <row r="53938" hidden="1" x14ac:dyDescent="0.25"/>
    <row r="53939" hidden="1" x14ac:dyDescent="0.25"/>
    <row r="53940" hidden="1" x14ac:dyDescent="0.25"/>
    <row r="53941" hidden="1" x14ac:dyDescent="0.25"/>
    <row r="53942" hidden="1" x14ac:dyDescent="0.25"/>
    <row r="53943" hidden="1" x14ac:dyDescent="0.25"/>
    <row r="53944" hidden="1" x14ac:dyDescent="0.25"/>
    <row r="53945" hidden="1" x14ac:dyDescent="0.25"/>
    <row r="53946" hidden="1" x14ac:dyDescent="0.25"/>
    <row r="53947" hidden="1" x14ac:dyDescent="0.25"/>
    <row r="53948" hidden="1" x14ac:dyDescent="0.25"/>
    <row r="53949" hidden="1" x14ac:dyDescent="0.25"/>
    <row r="53950" hidden="1" x14ac:dyDescent="0.25"/>
    <row r="53951" hidden="1" x14ac:dyDescent="0.25"/>
    <row r="53952" hidden="1" x14ac:dyDescent="0.25"/>
    <row r="53953" hidden="1" x14ac:dyDescent="0.25"/>
    <row r="53954" hidden="1" x14ac:dyDescent="0.25"/>
    <row r="53955" hidden="1" x14ac:dyDescent="0.25"/>
    <row r="53956" hidden="1" x14ac:dyDescent="0.25"/>
    <row r="53957" hidden="1" x14ac:dyDescent="0.25"/>
    <row r="53958" hidden="1" x14ac:dyDescent="0.25"/>
    <row r="53959" hidden="1" x14ac:dyDescent="0.25"/>
    <row r="53960" hidden="1" x14ac:dyDescent="0.25"/>
    <row r="53961" hidden="1" x14ac:dyDescent="0.25"/>
    <row r="53962" hidden="1" x14ac:dyDescent="0.25"/>
    <row r="53963" hidden="1" x14ac:dyDescent="0.25"/>
    <row r="53964" hidden="1" x14ac:dyDescent="0.25"/>
    <row r="53965" hidden="1" x14ac:dyDescent="0.25"/>
    <row r="53966" hidden="1" x14ac:dyDescent="0.25"/>
    <row r="53967" hidden="1" x14ac:dyDescent="0.25"/>
    <row r="53968" hidden="1" x14ac:dyDescent="0.25"/>
    <row r="53969" hidden="1" x14ac:dyDescent="0.25"/>
    <row r="53970" hidden="1" x14ac:dyDescent="0.25"/>
    <row r="53971" hidden="1" x14ac:dyDescent="0.25"/>
    <row r="53972" hidden="1" x14ac:dyDescent="0.25"/>
    <row r="53973" hidden="1" x14ac:dyDescent="0.25"/>
    <row r="53974" hidden="1" x14ac:dyDescent="0.25"/>
    <row r="53975" hidden="1" x14ac:dyDescent="0.25"/>
    <row r="53976" hidden="1" x14ac:dyDescent="0.25"/>
    <row r="53977" hidden="1" x14ac:dyDescent="0.25"/>
    <row r="53978" hidden="1" x14ac:dyDescent="0.25"/>
    <row r="53979" hidden="1" x14ac:dyDescent="0.25"/>
    <row r="53980" hidden="1" x14ac:dyDescent="0.25"/>
    <row r="53981" hidden="1" x14ac:dyDescent="0.25"/>
    <row r="53982" hidden="1" x14ac:dyDescent="0.25"/>
    <row r="53983" hidden="1" x14ac:dyDescent="0.25"/>
    <row r="53984" hidden="1" x14ac:dyDescent="0.25"/>
    <row r="53985" hidden="1" x14ac:dyDescent="0.25"/>
    <row r="53986" hidden="1" x14ac:dyDescent="0.25"/>
    <row r="53987" hidden="1" x14ac:dyDescent="0.25"/>
    <row r="53988" hidden="1" x14ac:dyDescent="0.25"/>
    <row r="53989" hidden="1" x14ac:dyDescent="0.25"/>
    <row r="53990" hidden="1" x14ac:dyDescent="0.25"/>
    <row r="53991" hidden="1" x14ac:dyDescent="0.25"/>
    <row r="53992" hidden="1" x14ac:dyDescent="0.25"/>
    <row r="53993" hidden="1" x14ac:dyDescent="0.25"/>
    <row r="53994" hidden="1" x14ac:dyDescent="0.25"/>
    <row r="53995" hidden="1" x14ac:dyDescent="0.25"/>
    <row r="53996" hidden="1" x14ac:dyDescent="0.25"/>
    <row r="53997" hidden="1" x14ac:dyDescent="0.25"/>
    <row r="53998" hidden="1" x14ac:dyDescent="0.25"/>
    <row r="53999" hidden="1" x14ac:dyDescent="0.25"/>
    <row r="54000" hidden="1" x14ac:dyDescent="0.25"/>
    <row r="54001" hidden="1" x14ac:dyDescent="0.25"/>
    <row r="54002" hidden="1" x14ac:dyDescent="0.25"/>
    <row r="54003" hidden="1" x14ac:dyDescent="0.25"/>
    <row r="54004" hidden="1" x14ac:dyDescent="0.25"/>
    <row r="54005" hidden="1" x14ac:dyDescent="0.25"/>
    <row r="54006" hidden="1" x14ac:dyDescent="0.25"/>
    <row r="54007" hidden="1" x14ac:dyDescent="0.25"/>
    <row r="54008" hidden="1" x14ac:dyDescent="0.25"/>
    <row r="54009" hidden="1" x14ac:dyDescent="0.25"/>
    <row r="54010" hidden="1" x14ac:dyDescent="0.25"/>
    <row r="54011" hidden="1" x14ac:dyDescent="0.25"/>
    <row r="54012" hidden="1" x14ac:dyDescent="0.25"/>
    <row r="54013" hidden="1" x14ac:dyDescent="0.25"/>
    <row r="54014" hidden="1" x14ac:dyDescent="0.25"/>
    <row r="54015" hidden="1" x14ac:dyDescent="0.25"/>
    <row r="54016" hidden="1" x14ac:dyDescent="0.25"/>
    <row r="54017" hidden="1" x14ac:dyDescent="0.25"/>
    <row r="54018" hidden="1" x14ac:dyDescent="0.25"/>
    <row r="54019" hidden="1" x14ac:dyDescent="0.25"/>
    <row r="54020" hidden="1" x14ac:dyDescent="0.25"/>
    <row r="54021" hidden="1" x14ac:dyDescent="0.25"/>
    <row r="54022" hidden="1" x14ac:dyDescent="0.25"/>
    <row r="54023" hidden="1" x14ac:dyDescent="0.25"/>
    <row r="54024" hidden="1" x14ac:dyDescent="0.25"/>
    <row r="54025" hidden="1" x14ac:dyDescent="0.25"/>
    <row r="54026" hidden="1" x14ac:dyDescent="0.25"/>
    <row r="54027" hidden="1" x14ac:dyDescent="0.25"/>
    <row r="54028" hidden="1" x14ac:dyDescent="0.25"/>
    <row r="54029" hidden="1" x14ac:dyDescent="0.25"/>
    <row r="54030" hidden="1" x14ac:dyDescent="0.25"/>
    <row r="54031" hidden="1" x14ac:dyDescent="0.25"/>
    <row r="54032" hidden="1" x14ac:dyDescent="0.25"/>
    <row r="54033" hidden="1" x14ac:dyDescent="0.25"/>
    <row r="54034" hidden="1" x14ac:dyDescent="0.25"/>
    <row r="54035" hidden="1" x14ac:dyDescent="0.25"/>
    <row r="54036" hidden="1" x14ac:dyDescent="0.25"/>
    <row r="54037" hidden="1" x14ac:dyDescent="0.25"/>
    <row r="54038" hidden="1" x14ac:dyDescent="0.25"/>
    <row r="54039" hidden="1" x14ac:dyDescent="0.25"/>
    <row r="54040" hidden="1" x14ac:dyDescent="0.25"/>
    <row r="54041" hidden="1" x14ac:dyDescent="0.25"/>
    <row r="54042" hidden="1" x14ac:dyDescent="0.25"/>
    <row r="54043" hidden="1" x14ac:dyDescent="0.25"/>
    <row r="54044" hidden="1" x14ac:dyDescent="0.25"/>
    <row r="54045" hidden="1" x14ac:dyDescent="0.25"/>
    <row r="54046" hidden="1" x14ac:dyDescent="0.25"/>
    <row r="54047" hidden="1" x14ac:dyDescent="0.25"/>
    <row r="54048" hidden="1" x14ac:dyDescent="0.25"/>
    <row r="54049" hidden="1" x14ac:dyDescent="0.25"/>
    <row r="54050" hidden="1" x14ac:dyDescent="0.25"/>
    <row r="54051" hidden="1" x14ac:dyDescent="0.25"/>
    <row r="54052" hidden="1" x14ac:dyDescent="0.25"/>
    <row r="54053" hidden="1" x14ac:dyDescent="0.25"/>
    <row r="54054" hidden="1" x14ac:dyDescent="0.25"/>
    <row r="54055" hidden="1" x14ac:dyDescent="0.25"/>
    <row r="54056" hidden="1" x14ac:dyDescent="0.25"/>
    <row r="54057" hidden="1" x14ac:dyDescent="0.25"/>
    <row r="54058" hidden="1" x14ac:dyDescent="0.25"/>
    <row r="54059" hidden="1" x14ac:dyDescent="0.25"/>
    <row r="54060" hidden="1" x14ac:dyDescent="0.25"/>
    <row r="54061" hidden="1" x14ac:dyDescent="0.25"/>
    <row r="54062" hidden="1" x14ac:dyDescent="0.25"/>
    <row r="54063" hidden="1" x14ac:dyDescent="0.25"/>
    <row r="54064" hidden="1" x14ac:dyDescent="0.25"/>
    <row r="54065" hidden="1" x14ac:dyDescent="0.25"/>
    <row r="54066" hidden="1" x14ac:dyDescent="0.25"/>
    <row r="54067" hidden="1" x14ac:dyDescent="0.25"/>
    <row r="54068" hidden="1" x14ac:dyDescent="0.25"/>
    <row r="54069" hidden="1" x14ac:dyDescent="0.25"/>
    <row r="54070" hidden="1" x14ac:dyDescent="0.25"/>
    <row r="54071" hidden="1" x14ac:dyDescent="0.25"/>
    <row r="54072" hidden="1" x14ac:dyDescent="0.25"/>
    <row r="54073" hidden="1" x14ac:dyDescent="0.25"/>
    <row r="54074" hidden="1" x14ac:dyDescent="0.25"/>
    <row r="54075" hidden="1" x14ac:dyDescent="0.25"/>
    <row r="54076" hidden="1" x14ac:dyDescent="0.25"/>
    <row r="54077" hidden="1" x14ac:dyDescent="0.25"/>
    <row r="54078" hidden="1" x14ac:dyDescent="0.25"/>
    <row r="54079" hidden="1" x14ac:dyDescent="0.25"/>
    <row r="54080" hidden="1" x14ac:dyDescent="0.25"/>
    <row r="54081" hidden="1" x14ac:dyDescent="0.25"/>
    <row r="54082" hidden="1" x14ac:dyDescent="0.25"/>
    <row r="54083" hidden="1" x14ac:dyDescent="0.25"/>
    <row r="54084" hidden="1" x14ac:dyDescent="0.25"/>
    <row r="54085" hidden="1" x14ac:dyDescent="0.25"/>
    <row r="54086" hidden="1" x14ac:dyDescent="0.25"/>
    <row r="54087" hidden="1" x14ac:dyDescent="0.25"/>
    <row r="54088" hidden="1" x14ac:dyDescent="0.25"/>
    <row r="54089" hidden="1" x14ac:dyDescent="0.25"/>
    <row r="54090" hidden="1" x14ac:dyDescent="0.25"/>
    <row r="54091" hidden="1" x14ac:dyDescent="0.25"/>
    <row r="54092" hidden="1" x14ac:dyDescent="0.25"/>
    <row r="54093" hidden="1" x14ac:dyDescent="0.25"/>
    <row r="54094" hidden="1" x14ac:dyDescent="0.25"/>
    <row r="54095" hidden="1" x14ac:dyDescent="0.25"/>
    <row r="54096" hidden="1" x14ac:dyDescent="0.25"/>
    <row r="54097" hidden="1" x14ac:dyDescent="0.25"/>
    <row r="54098" hidden="1" x14ac:dyDescent="0.25"/>
    <row r="54099" hidden="1" x14ac:dyDescent="0.25"/>
    <row r="54100" hidden="1" x14ac:dyDescent="0.25"/>
    <row r="54101" hidden="1" x14ac:dyDescent="0.25"/>
    <row r="54102" hidden="1" x14ac:dyDescent="0.25"/>
    <row r="54103" hidden="1" x14ac:dyDescent="0.25"/>
    <row r="54104" hidden="1" x14ac:dyDescent="0.25"/>
    <row r="54105" hidden="1" x14ac:dyDescent="0.25"/>
    <row r="54106" hidden="1" x14ac:dyDescent="0.25"/>
    <row r="54107" hidden="1" x14ac:dyDescent="0.25"/>
    <row r="54108" hidden="1" x14ac:dyDescent="0.25"/>
    <row r="54109" hidden="1" x14ac:dyDescent="0.25"/>
    <row r="54110" hidden="1" x14ac:dyDescent="0.25"/>
    <row r="54111" hidden="1" x14ac:dyDescent="0.25"/>
    <row r="54112" hidden="1" x14ac:dyDescent="0.25"/>
    <row r="54113" hidden="1" x14ac:dyDescent="0.25"/>
    <row r="54114" hidden="1" x14ac:dyDescent="0.25"/>
    <row r="54115" hidden="1" x14ac:dyDescent="0.25"/>
    <row r="54116" hidden="1" x14ac:dyDescent="0.25"/>
    <row r="54117" hidden="1" x14ac:dyDescent="0.25"/>
    <row r="54118" hidden="1" x14ac:dyDescent="0.25"/>
    <row r="54119" hidden="1" x14ac:dyDescent="0.25"/>
    <row r="54120" hidden="1" x14ac:dyDescent="0.25"/>
    <row r="54121" hidden="1" x14ac:dyDescent="0.25"/>
    <row r="54122" hidden="1" x14ac:dyDescent="0.25"/>
    <row r="54123" hidden="1" x14ac:dyDescent="0.25"/>
    <row r="54124" hidden="1" x14ac:dyDescent="0.25"/>
    <row r="54125" hidden="1" x14ac:dyDescent="0.25"/>
    <row r="54126" hidden="1" x14ac:dyDescent="0.25"/>
    <row r="54127" hidden="1" x14ac:dyDescent="0.25"/>
    <row r="54128" hidden="1" x14ac:dyDescent="0.25"/>
    <row r="54129" hidden="1" x14ac:dyDescent="0.25"/>
    <row r="54130" hidden="1" x14ac:dyDescent="0.25"/>
    <row r="54131" hidden="1" x14ac:dyDescent="0.25"/>
    <row r="54132" hidden="1" x14ac:dyDescent="0.25"/>
    <row r="54133" hidden="1" x14ac:dyDescent="0.25"/>
    <row r="54134" hidden="1" x14ac:dyDescent="0.25"/>
    <row r="54135" hidden="1" x14ac:dyDescent="0.25"/>
    <row r="54136" hidden="1" x14ac:dyDescent="0.25"/>
    <row r="54137" hidden="1" x14ac:dyDescent="0.25"/>
    <row r="54138" hidden="1" x14ac:dyDescent="0.25"/>
    <row r="54139" hidden="1" x14ac:dyDescent="0.25"/>
    <row r="54140" hidden="1" x14ac:dyDescent="0.25"/>
    <row r="54141" hidden="1" x14ac:dyDescent="0.25"/>
    <row r="54142" hidden="1" x14ac:dyDescent="0.25"/>
    <row r="54143" hidden="1" x14ac:dyDescent="0.25"/>
    <row r="54144" hidden="1" x14ac:dyDescent="0.25"/>
    <row r="54145" hidden="1" x14ac:dyDescent="0.25"/>
    <row r="54146" hidden="1" x14ac:dyDescent="0.25"/>
    <row r="54147" hidden="1" x14ac:dyDescent="0.25"/>
    <row r="54148" hidden="1" x14ac:dyDescent="0.25"/>
    <row r="54149" hidden="1" x14ac:dyDescent="0.25"/>
    <row r="54150" hidden="1" x14ac:dyDescent="0.25"/>
    <row r="54151" hidden="1" x14ac:dyDescent="0.25"/>
    <row r="54152" hidden="1" x14ac:dyDescent="0.25"/>
    <row r="54153" hidden="1" x14ac:dyDescent="0.25"/>
    <row r="54154" hidden="1" x14ac:dyDescent="0.25"/>
    <row r="54155" hidden="1" x14ac:dyDescent="0.25"/>
    <row r="54156" hidden="1" x14ac:dyDescent="0.25"/>
    <row r="54157" hidden="1" x14ac:dyDescent="0.25"/>
    <row r="54158" hidden="1" x14ac:dyDescent="0.25"/>
    <row r="54159" hidden="1" x14ac:dyDescent="0.25"/>
    <row r="54160" hidden="1" x14ac:dyDescent="0.25"/>
    <row r="54161" hidden="1" x14ac:dyDescent="0.25"/>
    <row r="54162" hidden="1" x14ac:dyDescent="0.25"/>
    <row r="54163" hidden="1" x14ac:dyDescent="0.25"/>
    <row r="54164" hidden="1" x14ac:dyDescent="0.25"/>
    <row r="54165" hidden="1" x14ac:dyDescent="0.25"/>
    <row r="54166" hidden="1" x14ac:dyDescent="0.25"/>
    <row r="54167" hidden="1" x14ac:dyDescent="0.25"/>
    <row r="54168" hidden="1" x14ac:dyDescent="0.25"/>
    <row r="54169" hidden="1" x14ac:dyDescent="0.25"/>
    <row r="54170" hidden="1" x14ac:dyDescent="0.25"/>
    <row r="54171" hidden="1" x14ac:dyDescent="0.25"/>
    <row r="54172" hidden="1" x14ac:dyDescent="0.25"/>
    <row r="54173" hidden="1" x14ac:dyDescent="0.25"/>
    <row r="54174" hidden="1" x14ac:dyDescent="0.25"/>
    <row r="54175" hidden="1" x14ac:dyDescent="0.25"/>
    <row r="54176" hidden="1" x14ac:dyDescent="0.25"/>
    <row r="54177" hidden="1" x14ac:dyDescent="0.25"/>
    <row r="54178" hidden="1" x14ac:dyDescent="0.25"/>
    <row r="54179" hidden="1" x14ac:dyDescent="0.25"/>
    <row r="54180" hidden="1" x14ac:dyDescent="0.25"/>
    <row r="54181" hidden="1" x14ac:dyDescent="0.25"/>
    <row r="54182" hidden="1" x14ac:dyDescent="0.25"/>
    <row r="54183" hidden="1" x14ac:dyDescent="0.25"/>
    <row r="54184" hidden="1" x14ac:dyDescent="0.25"/>
    <row r="54185" hidden="1" x14ac:dyDescent="0.25"/>
    <row r="54186" hidden="1" x14ac:dyDescent="0.25"/>
    <row r="54187" hidden="1" x14ac:dyDescent="0.25"/>
    <row r="54188" hidden="1" x14ac:dyDescent="0.25"/>
    <row r="54189" hidden="1" x14ac:dyDescent="0.25"/>
    <row r="54190" hidden="1" x14ac:dyDescent="0.25"/>
    <row r="54191" hidden="1" x14ac:dyDescent="0.25"/>
    <row r="54192" hidden="1" x14ac:dyDescent="0.25"/>
    <row r="54193" hidden="1" x14ac:dyDescent="0.25"/>
    <row r="54194" hidden="1" x14ac:dyDescent="0.25"/>
    <row r="54195" hidden="1" x14ac:dyDescent="0.25"/>
    <row r="54196" hidden="1" x14ac:dyDescent="0.25"/>
    <row r="54197" hidden="1" x14ac:dyDescent="0.25"/>
    <row r="54198" hidden="1" x14ac:dyDescent="0.25"/>
    <row r="54199" hidden="1" x14ac:dyDescent="0.25"/>
    <row r="54200" hidden="1" x14ac:dyDescent="0.25"/>
    <row r="54201" hidden="1" x14ac:dyDescent="0.25"/>
    <row r="54202" hidden="1" x14ac:dyDescent="0.25"/>
    <row r="54203" hidden="1" x14ac:dyDescent="0.25"/>
    <row r="54204" hidden="1" x14ac:dyDescent="0.25"/>
    <row r="54205" hidden="1" x14ac:dyDescent="0.25"/>
    <row r="54206" hidden="1" x14ac:dyDescent="0.25"/>
    <row r="54207" hidden="1" x14ac:dyDescent="0.25"/>
    <row r="54208" hidden="1" x14ac:dyDescent="0.25"/>
    <row r="54209" hidden="1" x14ac:dyDescent="0.25"/>
    <row r="54210" hidden="1" x14ac:dyDescent="0.25"/>
    <row r="54211" hidden="1" x14ac:dyDescent="0.25"/>
    <row r="54212" hidden="1" x14ac:dyDescent="0.25"/>
    <row r="54213" hidden="1" x14ac:dyDescent="0.25"/>
    <row r="54214" hidden="1" x14ac:dyDescent="0.25"/>
    <row r="54215" hidden="1" x14ac:dyDescent="0.25"/>
    <row r="54216" hidden="1" x14ac:dyDescent="0.25"/>
    <row r="54217" hidden="1" x14ac:dyDescent="0.25"/>
    <row r="54218" hidden="1" x14ac:dyDescent="0.25"/>
    <row r="54219" hidden="1" x14ac:dyDescent="0.25"/>
    <row r="54220" hidden="1" x14ac:dyDescent="0.25"/>
    <row r="54221" hidden="1" x14ac:dyDescent="0.25"/>
    <row r="54222" hidden="1" x14ac:dyDescent="0.25"/>
    <row r="54223" hidden="1" x14ac:dyDescent="0.25"/>
    <row r="54224" hidden="1" x14ac:dyDescent="0.25"/>
    <row r="54225" hidden="1" x14ac:dyDescent="0.25"/>
    <row r="54226" hidden="1" x14ac:dyDescent="0.25"/>
    <row r="54227" hidden="1" x14ac:dyDescent="0.25"/>
    <row r="54228" hidden="1" x14ac:dyDescent="0.25"/>
    <row r="54229" hidden="1" x14ac:dyDescent="0.25"/>
    <row r="54230" hidden="1" x14ac:dyDescent="0.25"/>
    <row r="54231" hidden="1" x14ac:dyDescent="0.25"/>
    <row r="54232" hidden="1" x14ac:dyDescent="0.25"/>
    <row r="54233" hidden="1" x14ac:dyDescent="0.25"/>
    <row r="54234" hidden="1" x14ac:dyDescent="0.25"/>
    <row r="54235" hidden="1" x14ac:dyDescent="0.25"/>
    <row r="54236" hidden="1" x14ac:dyDescent="0.25"/>
    <row r="54237" hidden="1" x14ac:dyDescent="0.25"/>
    <row r="54238" hidden="1" x14ac:dyDescent="0.25"/>
    <row r="54239" hidden="1" x14ac:dyDescent="0.25"/>
    <row r="54240" hidden="1" x14ac:dyDescent="0.25"/>
    <row r="54241" hidden="1" x14ac:dyDescent="0.25"/>
    <row r="54242" hidden="1" x14ac:dyDescent="0.25"/>
    <row r="54243" hidden="1" x14ac:dyDescent="0.25"/>
    <row r="54244" hidden="1" x14ac:dyDescent="0.25"/>
    <row r="54245" hidden="1" x14ac:dyDescent="0.25"/>
    <row r="54246" hidden="1" x14ac:dyDescent="0.25"/>
    <row r="54247" hidden="1" x14ac:dyDescent="0.25"/>
    <row r="54248" hidden="1" x14ac:dyDescent="0.25"/>
    <row r="54249" hidden="1" x14ac:dyDescent="0.25"/>
    <row r="54250" hidden="1" x14ac:dyDescent="0.25"/>
    <row r="54251" hidden="1" x14ac:dyDescent="0.25"/>
    <row r="54252" hidden="1" x14ac:dyDescent="0.25"/>
    <row r="54253" hidden="1" x14ac:dyDescent="0.25"/>
    <row r="54254" hidden="1" x14ac:dyDescent="0.25"/>
    <row r="54255" hidden="1" x14ac:dyDescent="0.25"/>
    <row r="54256" hidden="1" x14ac:dyDescent="0.25"/>
    <row r="54257" hidden="1" x14ac:dyDescent="0.25"/>
    <row r="54258" hidden="1" x14ac:dyDescent="0.25"/>
    <row r="54259" hidden="1" x14ac:dyDescent="0.25"/>
    <row r="54260" hidden="1" x14ac:dyDescent="0.25"/>
    <row r="54261" hidden="1" x14ac:dyDescent="0.25"/>
    <row r="54262" hidden="1" x14ac:dyDescent="0.25"/>
    <row r="54263" hidden="1" x14ac:dyDescent="0.25"/>
    <row r="54264" hidden="1" x14ac:dyDescent="0.25"/>
    <row r="54265" hidden="1" x14ac:dyDescent="0.25"/>
    <row r="54266" hidden="1" x14ac:dyDescent="0.25"/>
    <row r="54267" hidden="1" x14ac:dyDescent="0.25"/>
    <row r="54268" hidden="1" x14ac:dyDescent="0.25"/>
    <row r="54269" hidden="1" x14ac:dyDescent="0.25"/>
    <row r="54270" hidden="1" x14ac:dyDescent="0.25"/>
    <row r="54271" hidden="1" x14ac:dyDescent="0.25"/>
    <row r="54272" hidden="1" x14ac:dyDescent="0.25"/>
    <row r="54273" hidden="1" x14ac:dyDescent="0.25"/>
    <row r="54274" hidden="1" x14ac:dyDescent="0.25"/>
    <row r="54275" hidden="1" x14ac:dyDescent="0.25"/>
    <row r="54276" hidden="1" x14ac:dyDescent="0.25"/>
    <row r="54277" hidden="1" x14ac:dyDescent="0.25"/>
    <row r="54278" hidden="1" x14ac:dyDescent="0.25"/>
    <row r="54279" hidden="1" x14ac:dyDescent="0.25"/>
    <row r="54280" hidden="1" x14ac:dyDescent="0.25"/>
    <row r="54281" hidden="1" x14ac:dyDescent="0.25"/>
    <row r="54282" hidden="1" x14ac:dyDescent="0.25"/>
    <row r="54283" ht="30" hidden="1" customHeight="1" x14ac:dyDescent="0.25"/>
    <row r="54284" hidden="1" x14ac:dyDescent="0.25"/>
    <row r="54285" hidden="1" x14ac:dyDescent="0.25"/>
    <row r="54286" hidden="1" x14ac:dyDescent="0.25"/>
    <row r="54287" hidden="1" x14ac:dyDescent="0.25"/>
    <row r="54288" hidden="1" x14ac:dyDescent="0.25"/>
    <row r="54289" hidden="1" x14ac:dyDescent="0.25"/>
    <row r="54290" hidden="1" x14ac:dyDescent="0.25"/>
    <row r="54291" hidden="1" x14ac:dyDescent="0.25"/>
    <row r="54292" hidden="1" x14ac:dyDescent="0.25"/>
    <row r="54293" hidden="1" x14ac:dyDescent="0.25"/>
    <row r="54294" hidden="1" x14ac:dyDescent="0.25"/>
    <row r="54295" hidden="1" x14ac:dyDescent="0.25"/>
    <row r="54296" hidden="1" x14ac:dyDescent="0.25"/>
    <row r="54297" hidden="1" x14ac:dyDescent="0.25"/>
    <row r="54298" hidden="1" x14ac:dyDescent="0.25"/>
    <row r="54299" hidden="1" x14ac:dyDescent="0.25"/>
    <row r="54300" hidden="1" x14ac:dyDescent="0.25"/>
    <row r="54301" hidden="1" x14ac:dyDescent="0.25"/>
    <row r="54302" hidden="1" x14ac:dyDescent="0.25"/>
    <row r="54303" hidden="1" x14ac:dyDescent="0.25"/>
    <row r="54304" hidden="1" x14ac:dyDescent="0.25"/>
    <row r="54305" hidden="1" x14ac:dyDescent="0.25"/>
    <row r="54306" hidden="1" x14ac:dyDescent="0.25"/>
    <row r="54307" hidden="1" x14ac:dyDescent="0.25"/>
    <row r="54308" hidden="1" x14ac:dyDescent="0.25"/>
    <row r="54309" hidden="1" x14ac:dyDescent="0.25"/>
    <row r="54310" hidden="1" x14ac:dyDescent="0.25"/>
    <row r="54311" hidden="1" x14ac:dyDescent="0.25"/>
    <row r="54312" hidden="1" x14ac:dyDescent="0.25"/>
    <row r="54313" hidden="1" x14ac:dyDescent="0.25"/>
    <row r="54314" hidden="1" x14ac:dyDescent="0.25"/>
    <row r="54315" hidden="1" x14ac:dyDescent="0.25"/>
    <row r="54316" hidden="1" x14ac:dyDescent="0.25"/>
    <row r="54317" hidden="1" x14ac:dyDescent="0.25"/>
    <row r="54318" hidden="1" x14ac:dyDescent="0.25"/>
    <row r="54319" hidden="1" x14ac:dyDescent="0.25"/>
    <row r="54320" hidden="1" x14ac:dyDescent="0.25"/>
    <row r="54321" hidden="1" x14ac:dyDescent="0.25"/>
    <row r="54322" hidden="1" x14ac:dyDescent="0.25"/>
    <row r="54323" hidden="1" x14ac:dyDescent="0.25"/>
    <row r="54324" hidden="1" x14ac:dyDescent="0.25"/>
    <row r="54325" hidden="1" x14ac:dyDescent="0.25"/>
    <row r="54326" hidden="1" x14ac:dyDescent="0.25"/>
    <row r="54327" hidden="1" x14ac:dyDescent="0.25"/>
    <row r="54328" hidden="1" x14ac:dyDescent="0.25"/>
    <row r="54329" hidden="1" x14ac:dyDescent="0.25"/>
    <row r="54330" hidden="1" x14ac:dyDescent="0.25"/>
    <row r="54331" hidden="1" x14ac:dyDescent="0.25"/>
    <row r="54332" hidden="1" x14ac:dyDescent="0.25"/>
    <row r="54333" hidden="1" x14ac:dyDescent="0.25"/>
    <row r="54334" hidden="1" x14ac:dyDescent="0.25"/>
    <row r="54335" hidden="1" x14ac:dyDescent="0.25"/>
    <row r="54336" hidden="1" x14ac:dyDescent="0.25"/>
    <row r="54337" hidden="1" x14ac:dyDescent="0.25"/>
    <row r="54338" hidden="1" x14ac:dyDescent="0.25"/>
    <row r="54339" hidden="1" x14ac:dyDescent="0.25"/>
    <row r="54340" hidden="1" x14ac:dyDescent="0.25"/>
    <row r="54341" hidden="1" x14ac:dyDescent="0.25"/>
    <row r="54342" hidden="1" x14ac:dyDescent="0.25"/>
    <row r="54343" hidden="1" x14ac:dyDescent="0.25"/>
    <row r="54344" hidden="1" x14ac:dyDescent="0.25"/>
    <row r="54345" hidden="1" x14ac:dyDescent="0.25"/>
    <row r="54346" hidden="1" x14ac:dyDescent="0.25"/>
    <row r="54347" hidden="1" x14ac:dyDescent="0.25"/>
    <row r="54348" hidden="1" x14ac:dyDescent="0.25"/>
    <row r="54349" hidden="1" x14ac:dyDescent="0.25"/>
    <row r="54350" hidden="1" x14ac:dyDescent="0.25"/>
    <row r="54351" hidden="1" x14ac:dyDescent="0.25"/>
    <row r="54352" hidden="1" x14ac:dyDescent="0.25"/>
    <row r="54353" hidden="1" x14ac:dyDescent="0.25"/>
    <row r="54354" hidden="1" x14ac:dyDescent="0.25"/>
    <row r="54355" hidden="1" x14ac:dyDescent="0.25"/>
    <row r="54356" hidden="1" x14ac:dyDescent="0.25"/>
    <row r="54357" hidden="1" x14ac:dyDescent="0.25"/>
    <row r="54358" hidden="1" x14ac:dyDescent="0.25"/>
    <row r="54359" hidden="1" x14ac:dyDescent="0.25"/>
    <row r="54360" hidden="1" x14ac:dyDescent="0.25"/>
    <row r="54361" hidden="1" x14ac:dyDescent="0.25"/>
    <row r="54362" hidden="1" x14ac:dyDescent="0.25"/>
    <row r="54363" hidden="1" x14ac:dyDescent="0.25"/>
    <row r="54364" hidden="1" x14ac:dyDescent="0.25"/>
    <row r="54365" hidden="1" x14ac:dyDescent="0.25"/>
    <row r="54366" hidden="1" x14ac:dyDescent="0.25"/>
    <row r="54367" hidden="1" x14ac:dyDescent="0.25"/>
    <row r="54368" hidden="1" x14ac:dyDescent="0.25"/>
    <row r="54369" hidden="1" x14ac:dyDescent="0.25"/>
    <row r="54370" hidden="1" x14ac:dyDescent="0.25"/>
    <row r="54371" hidden="1" x14ac:dyDescent="0.25"/>
    <row r="54372" hidden="1" x14ac:dyDescent="0.25"/>
    <row r="54373" hidden="1" x14ac:dyDescent="0.25"/>
    <row r="54374" hidden="1" x14ac:dyDescent="0.25"/>
    <row r="54375" hidden="1" x14ac:dyDescent="0.25"/>
    <row r="54376" hidden="1" x14ac:dyDescent="0.25"/>
    <row r="54377" hidden="1" x14ac:dyDescent="0.25"/>
    <row r="54378" hidden="1" x14ac:dyDescent="0.25"/>
    <row r="54379" hidden="1" x14ac:dyDescent="0.25"/>
    <row r="54380" hidden="1" x14ac:dyDescent="0.25"/>
    <row r="54381" hidden="1" x14ac:dyDescent="0.25"/>
    <row r="54382" hidden="1" x14ac:dyDescent="0.25"/>
    <row r="54383" hidden="1" x14ac:dyDescent="0.25"/>
    <row r="54384" hidden="1" x14ac:dyDescent="0.25"/>
    <row r="54385" hidden="1" x14ac:dyDescent="0.25"/>
    <row r="54386" hidden="1" x14ac:dyDescent="0.25"/>
    <row r="54387" hidden="1" x14ac:dyDescent="0.25"/>
    <row r="54388" hidden="1" x14ac:dyDescent="0.25"/>
    <row r="54389" hidden="1" x14ac:dyDescent="0.25"/>
    <row r="54390" hidden="1" x14ac:dyDescent="0.25"/>
    <row r="54391" hidden="1" x14ac:dyDescent="0.25"/>
    <row r="54392" hidden="1" x14ac:dyDescent="0.25"/>
    <row r="54393" hidden="1" x14ac:dyDescent="0.25"/>
    <row r="54394" hidden="1" x14ac:dyDescent="0.25"/>
    <row r="54395" hidden="1" x14ac:dyDescent="0.25"/>
    <row r="54396" hidden="1" x14ac:dyDescent="0.25"/>
    <row r="54397" hidden="1" x14ac:dyDescent="0.25"/>
    <row r="54398" hidden="1" x14ac:dyDescent="0.25"/>
    <row r="54399" hidden="1" x14ac:dyDescent="0.25"/>
    <row r="54400" hidden="1" x14ac:dyDescent="0.25"/>
    <row r="54401" hidden="1" x14ac:dyDescent="0.25"/>
    <row r="54402" hidden="1" x14ac:dyDescent="0.25"/>
    <row r="54403" hidden="1" x14ac:dyDescent="0.25"/>
    <row r="54404" hidden="1" x14ac:dyDescent="0.25"/>
    <row r="54405" hidden="1" x14ac:dyDescent="0.25"/>
    <row r="54406" hidden="1" x14ac:dyDescent="0.25"/>
    <row r="54407" hidden="1" x14ac:dyDescent="0.25"/>
    <row r="54408" hidden="1" x14ac:dyDescent="0.25"/>
    <row r="54409" hidden="1" x14ac:dyDescent="0.25"/>
    <row r="54410" hidden="1" x14ac:dyDescent="0.25"/>
    <row r="54411" hidden="1" x14ac:dyDescent="0.25"/>
    <row r="54412" hidden="1" x14ac:dyDescent="0.25"/>
    <row r="54413" hidden="1" x14ac:dyDescent="0.25"/>
    <row r="54414" hidden="1" x14ac:dyDescent="0.25"/>
    <row r="54415" hidden="1" x14ac:dyDescent="0.25"/>
    <row r="54416" hidden="1" x14ac:dyDescent="0.25"/>
    <row r="54417" hidden="1" x14ac:dyDescent="0.25"/>
    <row r="54418" hidden="1" x14ac:dyDescent="0.25"/>
    <row r="54419" hidden="1" x14ac:dyDescent="0.25"/>
    <row r="54420" hidden="1" x14ac:dyDescent="0.25"/>
    <row r="54421" hidden="1" x14ac:dyDescent="0.25"/>
    <row r="54422" hidden="1" x14ac:dyDescent="0.25"/>
    <row r="54423" hidden="1" x14ac:dyDescent="0.25"/>
    <row r="54424" hidden="1" x14ac:dyDescent="0.25"/>
    <row r="54425" hidden="1" x14ac:dyDescent="0.25"/>
    <row r="54426" hidden="1" x14ac:dyDescent="0.25"/>
    <row r="54427" hidden="1" x14ac:dyDescent="0.25"/>
    <row r="54428" hidden="1" x14ac:dyDescent="0.25"/>
    <row r="54429" hidden="1" x14ac:dyDescent="0.25"/>
    <row r="54430" hidden="1" x14ac:dyDescent="0.25"/>
    <row r="54431" hidden="1" x14ac:dyDescent="0.25"/>
    <row r="54432" hidden="1" x14ac:dyDescent="0.25"/>
    <row r="54433" hidden="1" x14ac:dyDescent="0.25"/>
    <row r="54434" hidden="1" x14ac:dyDescent="0.25"/>
    <row r="54435" hidden="1" x14ac:dyDescent="0.25"/>
    <row r="54436" hidden="1" x14ac:dyDescent="0.25"/>
    <row r="54437" hidden="1" x14ac:dyDescent="0.25"/>
    <row r="54438" hidden="1" x14ac:dyDescent="0.25"/>
    <row r="54439" hidden="1" x14ac:dyDescent="0.25"/>
    <row r="54440" hidden="1" x14ac:dyDescent="0.25"/>
    <row r="54441" hidden="1" x14ac:dyDescent="0.25"/>
    <row r="54442" hidden="1" x14ac:dyDescent="0.25"/>
    <row r="54443" hidden="1" x14ac:dyDescent="0.25"/>
    <row r="54444" hidden="1" x14ac:dyDescent="0.25"/>
    <row r="54445" hidden="1" x14ac:dyDescent="0.25"/>
    <row r="54446" hidden="1" x14ac:dyDescent="0.25"/>
    <row r="54447" hidden="1" x14ac:dyDescent="0.25"/>
    <row r="54448" hidden="1" x14ac:dyDescent="0.25"/>
    <row r="54449" hidden="1" x14ac:dyDescent="0.25"/>
    <row r="54450" hidden="1" x14ac:dyDescent="0.25"/>
    <row r="54451" hidden="1" x14ac:dyDescent="0.25"/>
    <row r="54452" hidden="1" x14ac:dyDescent="0.25"/>
    <row r="54453" hidden="1" x14ac:dyDescent="0.25"/>
    <row r="54454" hidden="1" x14ac:dyDescent="0.25"/>
    <row r="54455" hidden="1" x14ac:dyDescent="0.25"/>
    <row r="54456" hidden="1" x14ac:dyDescent="0.25"/>
    <row r="54457" hidden="1" x14ac:dyDescent="0.25"/>
    <row r="54458" hidden="1" x14ac:dyDescent="0.25"/>
    <row r="54459" hidden="1" x14ac:dyDescent="0.25"/>
    <row r="54460" hidden="1" x14ac:dyDescent="0.25"/>
    <row r="54461" hidden="1" x14ac:dyDescent="0.25"/>
    <row r="54462" hidden="1" x14ac:dyDescent="0.25"/>
    <row r="54463" hidden="1" x14ac:dyDescent="0.25"/>
    <row r="54464" hidden="1" x14ac:dyDescent="0.25"/>
    <row r="54465" hidden="1" x14ac:dyDescent="0.25"/>
    <row r="54466" hidden="1" x14ac:dyDescent="0.25"/>
    <row r="54467" hidden="1" x14ac:dyDescent="0.25"/>
    <row r="54468" hidden="1" x14ac:dyDescent="0.25"/>
    <row r="54469" hidden="1" x14ac:dyDescent="0.25"/>
    <row r="54470" hidden="1" x14ac:dyDescent="0.25"/>
    <row r="54471" hidden="1" x14ac:dyDescent="0.25"/>
    <row r="54472" hidden="1" x14ac:dyDescent="0.25"/>
    <row r="54473" hidden="1" x14ac:dyDescent="0.25"/>
    <row r="54474" hidden="1" x14ac:dyDescent="0.25"/>
    <row r="54475" hidden="1" x14ac:dyDescent="0.25"/>
    <row r="54476" hidden="1" x14ac:dyDescent="0.25"/>
    <row r="54477" hidden="1" x14ac:dyDescent="0.25"/>
    <row r="54478" hidden="1" x14ac:dyDescent="0.25"/>
    <row r="54479" hidden="1" x14ac:dyDescent="0.25"/>
    <row r="54480" hidden="1" x14ac:dyDescent="0.25"/>
    <row r="54481" hidden="1" x14ac:dyDescent="0.25"/>
    <row r="54482" hidden="1" x14ac:dyDescent="0.25"/>
    <row r="54483" hidden="1" x14ac:dyDescent="0.25"/>
    <row r="54484" hidden="1" x14ac:dyDescent="0.25"/>
    <row r="54485" hidden="1" x14ac:dyDescent="0.25"/>
    <row r="54486" hidden="1" x14ac:dyDescent="0.25"/>
    <row r="54487" hidden="1" x14ac:dyDescent="0.25"/>
    <row r="54488" hidden="1" x14ac:dyDescent="0.25"/>
    <row r="54489" hidden="1" x14ac:dyDescent="0.25"/>
    <row r="54490" hidden="1" x14ac:dyDescent="0.25"/>
    <row r="54491" hidden="1" x14ac:dyDescent="0.25"/>
    <row r="54492" hidden="1" x14ac:dyDescent="0.25"/>
    <row r="54493" hidden="1" x14ac:dyDescent="0.25"/>
    <row r="54494" hidden="1" x14ac:dyDescent="0.25"/>
    <row r="54495" hidden="1" x14ac:dyDescent="0.25"/>
    <row r="54496" hidden="1" x14ac:dyDescent="0.25"/>
    <row r="54497" hidden="1" x14ac:dyDescent="0.25"/>
    <row r="54498" hidden="1" x14ac:dyDescent="0.25"/>
    <row r="54499" hidden="1" x14ac:dyDescent="0.25"/>
    <row r="54500" hidden="1" x14ac:dyDescent="0.25"/>
    <row r="54501" hidden="1" x14ac:dyDescent="0.25"/>
    <row r="54502" hidden="1" x14ac:dyDescent="0.25"/>
    <row r="54503" hidden="1" x14ac:dyDescent="0.25"/>
    <row r="54504" hidden="1" x14ac:dyDescent="0.25"/>
    <row r="54505" hidden="1" x14ac:dyDescent="0.25"/>
    <row r="54506" hidden="1" x14ac:dyDescent="0.25"/>
    <row r="54507" hidden="1" x14ac:dyDescent="0.25"/>
    <row r="54508" hidden="1" x14ac:dyDescent="0.25"/>
    <row r="54509" hidden="1" x14ac:dyDescent="0.25"/>
    <row r="54510" hidden="1" x14ac:dyDescent="0.25"/>
    <row r="54511" hidden="1" x14ac:dyDescent="0.25"/>
    <row r="54512" hidden="1" x14ac:dyDescent="0.25"/>
    <row r="54513" hidden="1" x14ac:dyDescent="0.25"/>
    <row r="54514" hidden="1" x14ac:dyDescent="0.25"/>
    <row r="54515" hidden="1" x14ac:dyDescent="0.25"/>
    <row r="54516" hidden="1" x14ac:dyDescent="0.25"/>
    <row r="54517" hidden="1" x14ac:dyDescent="0.25"/>
    <row r="54518" hidden="1" x14ac:dyDescent="0.25"/>
    <row r="54519" hidden="1" x14ac:dyDescent="0.25"/>
    <row r="54520" hidden="1" x14ac:dyDescent="0.25"/>
    <row r="54521" hidden="1" x14ac:dyDescent="0.25"/>
    <row r="54522" hidden="1" x14ac:dyDescent="0.25"/>
    <row r="54523" hidden="1" x14ac:dyDescent="0.25"/>
    <row r="54524" hidden="1" x14ac:dyDescent="0.25"/>
    <row r="54525" hidden="1" x14ac:dyDescent="0.25"/>
    <row r="54526" hidden="1" x14ac:dyDescent="0.25"/>
    <row r="54527" hidden="1" x14ac:dyDescent="0.25"/>
    <row r="54528" hidden="1" x14ac:dyDescent="0.25"/>
    <row r="54529" hidden="1" x14ac:dyDescent="0.25"/>
    <row r="54530" hidden="1" x14ac:dyDescent="0.25"/>
    <row r="54531" hidden="1" x14ac:dyDescent="0.25"/>
    <row r="54532" hidden="1" x14ac:dyDescent="0.25"/>
    <row r="54533" hidden="1" x14ac:dyDescent="0.25"/>
    <row r="54534" hidden="1" x14ac:dyDescent="0.25"/>
    <row r="54535" hidden="1" x14ac:dyDescent="0.25"/>
    <row r="54536" hidden="1" x14ac:dyDescent="0.25"/>
    <row r="54537" hidden="1" x14ac:dyDescent="0.25"/>
    <row r="54538" hidden="1" x14ac:dyDescent="0.25"/>
    <row r="54539" hidden="1" x14ac:dyDescent="0.25"/>
    <row r="54540" hidden="1" x14ac:dyDescent="0.25"/>
    <row r="54541" hidden="1" x14ac:dyDescent="0.25"/>
    <row r="54542" hidden="1" x14ac:dyDescent="0.25"/>
    <row r="54543" hidden="1" x14ac:dyDescent="0.25"/>
    <row r="54544" hidden="1" x14ac:dyDescent="0.25"/>
    <row r="54545" hidden="1" x14ac:dyDescent="0.25"/>
    <row r="54546" hidden="1" x14ac:dyDescent="0.25"/>
    <row r="54547" hidden="1" x14ac:dyDescent="0.25"/>
    <row r="54548" hidden="1" x14ac:dyDescent="0.25"/>
    <row r="54549" hidden="1" x14ac:dyDescent="0.25"/>
    <row r="54550" hidden="1" x14ac:dyDescent="0.25"/>
    <row r="54551" hidden="1" x14ac:dyDescent="0.25"/>
    <row r="54552" hidden="1" x14ac:dyDescent="0.25"/>
    <row r="54553" hidden="1" x14ac:dyDescent="0.25"/>
    <row r="54554" hidden="1" x14ac:dyDescent="0.25"/>
    <row r="54555" hidden="1" x14ac:dyDescent="0.25"/>
    <row r="54556" hidden="1" x14ac:dyDescent="0.25"/>
    <row r="54557" hidden="1" x14ac:dyDescent="0.25"/>
    <row r="54558" hidden="1" x14ac:dyDescent="0.25"/>
    <row r="54559" hidden="1" x14ac:dyDescent="0.25"/>
    <row r="54560" hidden="1" x14ac:dyDescent="0.25"/>
    <row r="54561" hidden="1" x14ac:dyDescent="0.25"/>
    <row r="54562" hidden="1" x14ac:dyDescent="0.25"/>
    <row r="54563" hidden="1" x14ac:dyDescent="0.25"/>
    <row r="54564" hidden="1" x14ac:dyDescent="0.25"/>
    <row r="54565" hidden="1" x14ac:dyDescent="0.25"/>
    <row r="54566" hidden="1" x14ac:dyDescent="0.25"/>
    <row r="54567" hidden="1" x14ac:dyDescent="0.25"/>
    <row r="54568" hidden="1" x14ac:dyDescent="0.25"/>
    <row r="54569" hidden="1" x14ac:dyDescent="0.25"/>
    <row r="54570" hidden="1" x14ac:dyDescent="0.25"/>
    <row r="54571" hidden="1" x14ac:dyDescent="0.25"/>
    <row r="54572" hidden="1" x14ac:dyDescent="0.25"/>
    <row r="54573" hidden="1" x14ac:dyDescent="0.25"/>
    <row r="54574" hidden="1" x14ac:dyDescent="0.25"/>
    <row r="54575" hidden="1" x14ac:dyDescent="0.25"/>
    <row r="54576" hidden="1" x14ac:dyDescent="0.25"/>
    <row r="54577" hidden="1" x14ac:dyDescent="0.25"/>
    <row r="54578" hidden="1" x14ac:dyDescent="0.25"/>
    <row r="54579" hidden="1" x14ac:dyDescent="0.25"/>
    <row r="54580" hidden="1" x14ac:dyDescent="0.25"/>
    <row r="54581" hidden="1" x14ac:dyDescent="0.25"/>
    <row r="54582" hidden="1" x14ac:dyDescent="0.25"/>
    <row r="54583" hidden="1" x14ac:dyDescent="0.25"/>
    <row r="54584" hidden="1" x14ac:dyDescent="0.25"/>
    <row r="54585" hidden="1" x14ac:dyDescent="0.25"/>
    <row r="54586" hidden="1" x14ac:dyDescent="0.25"/>
    <row r="54587" hidden="1" x14ac:dyDescent="0.25"/>
    <row r="54588" hidden="1" x14ac:dyDescent="0.25"/>
    <row r="54589" hidden="1" x14ac:dyDescent="0.25"/>
    <row r="54590" hidden="1" x14ac:dyDescent="0.25"/>
    <row r="54591" hidden="1" x14ac:dyDescent="0.25"/>
    <row r="54592" hidden="1" x14ac:dyDescent="0.25"/>
    <row r="54593" hidden="1" x14ac:dyDescent="0.25"/>
    <row r="54594" hidden="1" x14ac:dyDescent="0.25"/>
    <row r="54595" hidden="1" x14ac:dyDescent="0.25"/>
    <row r="54596" hidden="1" x14ac:dyDescent="0.25"/>
    <row r="54597" hidden="1" x14ac:dyDescent="0.25"/>
    <row r="54598" hidden="1" x14ac:dyDescent="0.25"/>
    <row r="54599" hidden="1" x14ac:dyDescent="0.25"/>
    <row r="54600" hidden="1" x14ac:dyDescent="0.25"/>
    <row r="54601" hidden="1" x14ac:dyDescent="0.25"/>
    <row r="54602" hidden="1" x14ac:dyDescent="0.25"/>
    <row r="54603" hidden="1" x14ac:dyDescent="0.25"/>
    <row r="54604" hidden="1" x14ac:dyDescent="0.25"/>
    <row r="54605" hidden="1" x14ac:dyDescent="0.25"/>
    <row r="54606" hidden="1" x14ac:dyDescent="0.25"/>
    <row r="54607" hidden="1" x14ac:dyDescent="0.25"/>
    <row r="54608" hidden="1" x14ac:dyDescent="0.25"/>
    <row r="54609" hidden="1" x14ac:dyDescent="0.25"/>
    <row r="54610" hidden="1" x14ac:dyDescent="0.25"/>
    <row r="54611" hidden="1" x14ac:dyDescent="0.25"/>
    <row r="54612" hidden="1" x14ac:dyDescent="0.25"/>
    <row r="54613" hidden="1" x14ac:dyDescent="0.25"/>
    <row r="54614" hidden="1" x14ac:dyDescent="0.25"/>
    <row r="54615" hidden="1" x14ac:dyDescent="0.25"/>
    <row r="54616" hidden="1" x14ac:dyDescent="0.25"/>
    <row r="54617" hidden="1" x14ac:dyDescent="0.25"/>
    <row r="54618" hidden="1" x14ac:dyDescent="0.25"/>
    <row r="54619" hidden="1" x14ac:dyDescent="0.25"/>
    <row r="54620" hidden="1" x14ac:dyDescent="0.25"/>
    <row r="54621" hidden="1" x14ac:dyDescent="0.25"/>
    <row r="54622" hidden="1" x14ac:dyDescent="0.25"/>
    <row r="54623" hidden="1" x14ac:dyDescent="0.25"/>
    <row r="54624" hidden="1" x14ac:dyDescent="0.25"/>
    <row r="54625" hidden="1" x14ac:dyDescent="0.25"/>
    <row r="54626" hidden="1" x14ac:dyDescent="0.25"/>
    <row r="54627" hidden="1" x14ac:dyDescent="0.25"/>
    <row r="54628" hidden="1" x14ac:dyDescent="0.25"/>
    <row r="54629" hidden="1" x14ac:dyDescent="0.25"/>
    <row r="54630" hidden="1" x14ac:dyDescent="0.25"/>
    <row r="54631" hidden="1" x14ac:dyDescent="0.25"/>
    <row r="54632" hidden="1" x14ac:dyDescent="0.25"/>
    <row r="54633" hidden="1" x14ac:dyDescent="0.25"/>
    <row r="54634" hidden="1" x14ac:dyDescent="0.25"/>
    <row r="54635" hidden="1" x14ac:dyDescent="0.25"/>
    <row r="54636" hidden="1" x14ac:dyDescent="0.25"/>
    <row r="54637" hidden="1" x14ac:dyDescent="0.25"/>
    <row r="54638" hidden="1" x14ac:dyDescent="0.25"/>
    <row r="54639" hidden="1" x14ac:dyDescent="0.25"/>
    <row r="54640" hidden="1" x14ac:dyDescent="0.25"/>
    <row r="54641" hidden="1" x14ac:dyDescent="0.25"/>
    <row r="54642" hidden="1" x14ac:dyDescent="0.25"/>
    <row r="54643" hidden="1" x14ac:dyDescent="0.25"/>
    <row r="54644" hidden="1" x14ac:dyDescent="0.25"/>
    <row r="54645" hidden="1" x14ac:dyDescent="0.25"/>
    <row r="54646" hidden="1" x14ac:dyDescent="0.25"/>
    <row r="54647" hidden="1" x14ac:dyDescent="0.25"/>
    <row r="54648" hidden="1" x14ac:dyDescent="0.25"/>
    <row r="54649" hidden="1" x14ac:dyDescent="0.25"/>
    <row r="54650" hidden="1" x14ac:dyDescent="0.25"/>
    <row r="54651" hidden="1" x14ac:dyDescent="0.25"/>
    <row r="54652" hidden="1" x14ac:dyDescent="0.25"/>
    <row r="54653" hidden="1" x14ac:dyDescent="0.25"/>
    <row r="54654" hidden="1" x14ac:dyDescent="0.25"/>
    <row r="54655" hidden="1" x14ac:dyDescent="0.25"/>
    <row r="54656" hidden="1" x14ac:dyDescent="0.25"/>
    <row r="54657" hidden="1" x14ac:dyDescent="0.25"/>
    <row r="54658" hidden="1" x14ac:dyDescent="0.25"/>
    <row r="54659" hidden="1" x14ac:dyDescent="0.25"/>
    <row r="54660" hidden="1" x14ac:dyDescent="0.25"/>
    <row r="54661" hidden="1" x14ac:dyDescent="0.25"/>
    <row r="54662" hidden="1" x14ac:dyDescent="0.25"/>
    <row r="54663" hidden="1" x14ac:dyDescent="0.25"/>
    <row r="54664" hidden="1" x14ac:dyDescent="0.25"/>
    <row r="54665" hidden="1" x14ac:dyDescent="0.25"/>
    <row r="54666" hidden="1" x14ac:dyDescent="0.25"/>
    <row r="54667" hidden="1" x14ac:dyDescent="0.25"/>
    <row r="54668" hidden="1" x14ac:dyDescent="0.25"/>
    <row r="54669" hidden="1" x14ac:dyDescent="0.25"/>
    <row r="54670" hidden="1" x14ac:dyDescent="0.25"/>
    <row r="54671" hidden="1" x14ac:dyDescent="0.25"/>
    <row r="54672" hidden="1" x14ac:dyDescent="0.25"/>
    <row r="54673" hidden="1" x14ac:dyDescent="0.25"/>
    <row r="54674" hidden="1" x14ac:dyDescent="0.25"/>
    <row r="54675" hidden="1" x14ac:dyDescent="0.25"/>
    <row r="54676" hidden="1" x14ac:dyDescent="0.25"/>
    <row r="54677" hidden="1" x14ac:dyDescent="0.25"/>
    <row r="54678" hidden="1" x14ac:dyDescent="0.25"/>
    <row r="54679" hidden="1" x14ac:dyDescent="0.25"/>
    <row r="54680" hidden="1" x14ac:dyDescent="0.25"/>
    <row r="54681" hidden="1" x14ac:dyDescent="0.25"/>
    <row r="54682" hidden="1" x14ac:dyDescent="0.25"/>
    <row r="54683" hidden="1" x14ac:dyDescent="0.25"/>
    <row r="54684" hidden="1" x14ac:dyDescent="0.25"/>
    <row r="54685" hidden="1" x14ac:dyDescent="0.25"/>
    <row r="54686" hidden="1" x14ac:dyDescent="0.25"/>
    <row r="54687" hidden="1" x14ac:dyDescent="0.25"/>
    <row r="54688" hidden="1" x14ac:dyDescent="0.25"/>
    <row r="54689" hidden="1" x14ac:dyDescent="0.25"/>
    <row r="54690" hidden="1" x14ac:dyDescent="0.25"/>
    <row r="54691" hidden="1" x14ac:dyDescent="0.25"/>
    <row r="54692" hidden="1" x14ac:dyDescent="0.25"/>
    <row r="54693" hidden="1" x14ac:dyDescent="0.25"/>
    <row r="54694" hidden="1" x14ac:dyDescent="0.25"/>
    <row r="54695" hidden="1" x14ac:dyDescent="0.25"/>
    <row r="54696" hidden="1" x14ac:dyDescent="0.25"/>
    <row r="54697" hidden="1" x14ac:dyDescent="0.25"/>
    <row r="54698" hidden="1" x14ac:dyDescent="0.25"/>
    <row r="54699" ht="30" hidden="1" customHeight="1" x14ac:dyDescent="0.25"/>
    <row r="54700" hidden="1" x14ac:dyDescent="0.25"/>
    <row r="54701" hidden="1" x14ac:dyDescent="0.25"/>
    <row r="54702" hidden="1" x14ac:dyDescent="0.25"/>
    <row r="54703" hidden="1" x14ac:dyDescent="0.25"/>
    <row r="54704" hidden="1" x14ac:dyDescent="0.25"/>
    <row r="54705" hidden="1" x14ac:dyDescent="0.25"/>
    <row r="54706" hidden="1" x14ac:dyDescent="0.25"/>
    <row r="54707" hidden="1" x14ac:dyDescent="0.25"/>
    <row r="54708" hidden="1" x14ac:dyDescent="0.25"/>
    <row r="54709" hidden="1" x14ac:dyDescent="0.25"/>
    <row r="54710" hidden="1" x14ac:dyDescent="0.25"/>
    <row r="54711" hidden="1" x14ac:dyDescent="0.25"/>
    <row r="54712" hidden="1" x14ac:dyDescent="0.25"/>
    <row r="54713" hidden="1" x14ac:dyDescent="0.25"/>
    <row r="54714" hidden="1" x14ac:dyDescent="0.25"/>
    <row r="54715" hidden="1" x14ac:dyDescent="0.25"/>
    <row r="54716" hidden="1" x14ac:dyDescent="0.25"/>
    <row r="54717" hidden="1" x14ac:dyDescent="0.25"/>
    <row r="54718" hidden="1" x14ac:dyDescent="0.25"/>
    <row r="54719" hidden="1" x14ac:dyDescent="0.25"/>
    <row r="54720" hidden="1" x14ac:dyDescent="0.25"/>
    <row r="54721" hidden="1" x14ac:dyDescent="0.25"/>
    <row r="54722" hidden="1" x14ac:dyDescent="0.25"/>
    <row r="54723" hidden="1" x14ac:dyDescent="0.25"/>
    <row r="54724" hidden="1" x14ac:dyDescent="0.25"/>
    <row r="54725" hidden="1" x14ac:dyDescent="0.25"/>
    <row r="54726" hidden="1" x14ac:dyDescent="0.25"/>
    <row r="54727" hidden="1" x14ac:dyDescent="0.25"/>
    <row r="54728" hidden="1" x14ac:dyDescent="0.25"/>
    <row r="54729" hidden="1" x14ac:dyDescent="0.25"/>
    <row r="54730" hidden="1" x14ac:dyDescent="0.25"/>
    <row r="54731" hidden="1" x14ac:dyDescent="0.25"/>
    <row r="54732" hidden="1" x14ac:dyDescent="0.25"/>
    <row r="54733" hidden="1" x14ac:dyDescent="0.25"/>
    <row r="54734" hidden="1" x14ac:dyDescent="0.25"/>
    <row r="54735" hidden="1" x14ac:dyDescent="0.25"/>
    <row r="54736" hidden="1" x14ac:dyDescent="0.25"/>
    <row r="54737" hidden="1" x14ac:dyDescent="0.25"/>
    <row r="54738" hidden="1" x14ac:dyDescent="0.25"/>
    <row r="54739" hidden="1" x14ac:dyDescent="0.25"/>
    <row r="54740" hidden="1" x14ac:dyDescent="0.25"/>
    <row r="54741" hidden="1" x14ac:dyDescent="0.25"/>
    <row r="54742" hidden="1" x14ac:dyDescent="0.25"/>
    <row r="54743" hidden="1" x14ac:dyDescent="0.25"/>
    <row r="54744" hidden="1" x14ac:dyDescent="0.25"/>
    <row r="54745" hidden="1" x14ac:dyDescent="0.25"/>
    <row r="54746" hidden="1" x14ac:dyDescent="0.25"/>
    <row r="54747" hidden="1" x14ac:dyDescent="0.25"/>
    <row r="54748" hidden="1" x14ac:dyDescent="0.25"/>
    <row r="54749" hidden="1" x14ac:dyDescent="0.25"/>
    <row r="54750" hidden="1" x14ac:dyDescent="0.25"/>
    <row r="54751" hidden="1" x14ac:dyDescent="0.25"/>
    <row r="54752" hidden="1" x14ac:dyDescent="0.25"/>
    <row r="54753" hidden="1" x14ac:dyDescent="0.25"/>
    <row r="54754" hidden="1" x14ac:dyDescent="0.25"/>
    <row r="54755" hidden="1" x14ac:dyDescent="0.25"/>
    <row r="54756" hidden="1" x14ac:dyDescent="0.25"/>
    <row r="54757" hidden="1" x14ac:dyDescent="0.25"/>
    <row r="54758" hidden="1" x14ac:dyDescent="0.25"/>
    <row r="54759" hidden="1" x14ac:dyDescent="0.25"/>
    <row r="54760" hidden="1" x14ac:dyDescent="0.25"/>
    <row r="54761" hidden="1" x14ac:dyDescent="0.25"/>
    <row r="54762" hidden="1" x14ac:dyDescent="0.25"/>
    <row r="54763" hidden="1" x14ac:dyDescent="0.25"/>
    <row r="54764" hidden="1" x14ac:dyDescent="0.25"/>
    <row r="54765" hidden="1" x14ac:dyDescent="0.25"/>
    <row r="54766" hidden="1" x14ac:dyDescent="0.25"/>
    <row r="54767" hidden="1" x14ac:dyDescent="0.25"/>
    <row r="54768" hidden="1" x14ac:dyDescent="0.25"/>
    <row r="54769" hidden="1" x14ac:dyDescent="0.25"/>
    <row r="54770" hidden="1" x14ac:dyDescent="0.25"/>
    <row r="54771" hidden="1" x14ac:dyDescent="0.25"/>
    <row r="54772" hidden="1" x14ac:dyDescent="0.25"/>
    <row r="54773" hidden="1" x14ac:dyDescent="0.25"/>
    <row r="54774" hidden="1" x14ac:dyDescent="0.25"/>
    <row r="54775" hidden="1" x14ac:dyDescent="0.25"/>
    <row r="54776" hidden="1" x14ac:dyDescent="0.25"/>
    <row r="54777" hidden="1" x14ac:dyDescent="0.25"/>
    <row r="54778" hidden="1" x14ac:dyDescent="0.25"/>
    <row r="54779" hidden="1" x14ac:dyDescent="0.25"/>
    <row r="54780" hidden="1" x14ac:dyDescent="0.25"/>
    <row r="54781" hidden="1" x14ac:dyDescent="0.25"/>
    <row r="54782" hidden="1" x14ac:dyDescent="0.25"/>
    <row r="54783" hidden="1" x14ac:dyDescent="0.25"/>
    <row r="54784" hidden="1" x14ac:dyDescent="0.25"/>
    <row r="54785" hidden="1" x14ac:dyDescent="0.25"/>
    <row r="54786" hidden="1" x14ac:dyDescent="0.25"/>
    <row r="54787" hidden="1" x14ac:dyDescent="0.25"/>
    <row r="54788" hidden="1" x14ac:dyDescent="0.25"/>
    <row r="54789" hidden="1" x14ac:dyDescent="0.25"/>
    <row r="54790" hidden="1" x14ac:dyDescent="0.25"/>
    <row r="54791" hidden="1" x14ac:dyDescent="0.25"/>
    <row r="54792" hidden="1" x14ac:dyDescent="0.25"/>
    <row r="54793" hidden="1" x14ac:dyDescent="0.25"/>
    <row r="54794" hidden="1" x14ac:dyDescent="0.25"/>
    <row r="54795" hidden="1" x14ac:dyDescent="0.25"/>
    <row r="54796" hidden="1" x14ac:dyDescent="0.25"/>
    <row r="54797" hidden="1" x14ac:dyDescent="0.25"/>
    <row r="54798" hidden="1" x14ac:dyDescent="0.25"/>
    <row r="54799" hidden="1" x14ac:dyDescent="0.25"/>
    <row r="54800" hidden="1" x14ac:dyDescent="0.25"/>
    <row r="54801" hidden="1" x14ac:dyDescent="0.25"/>
    <row r="54802" hidden="1" x14ac:dyDescent="0.25"/>
    <row r="54803" hidden="1" x14ac:dyDescent="0.25"/>
    <row r="54804" hidden="1" x14ac:dyDescent="0.25"/>
    <row r="54805" hidden="1" x14ac:dyDescent="0.25"/>
    <row r="54806" hidden="1" x14ac:dyDescent="0.25"/>
    <row r="54807" hidden="1" x14ac:dyDescent="0.25"/>
    <row r="54808" hidden="1" x14ac:dyDescent="0.25"/>
    <row r="54809" hidden="1" x14ac:dyDescent="0.25"/>
    <row r="54810" hidden="1" x14ac:dyDescent="0.25"/>
    <row r="54811" hidden="1" x14ac:dyDescent="0.25"/>
    <row r="54812" hidden="1" x14ac:dyDescent="0.25"/>
    <row r="54813" hidden="1" x14ac:dyDescent="0.25"/>
    <row r="54814" hidden="1" x14ac:dyDescent="0.25"/>
    <row r="54815" hidden="1" x14ac:dyDescent="0.25"/>
    <row r="54816" hidden="1" x14ac:dyDescent="0.25"/>
    <row r="54817" hidden="1" x14ac:dyDescent="0.25"/>
    <row r="54818" hidden="1" x14ac:dyDescent="0.25"/>
    <row r="54819" hidden="1" x14ac:dyDescent="0.25"/>
    <row r="54820" hidden="1" x14ac:dyDescent="0.25"/>
    <row r="54821" hidden="1" x14ac:dyDescent="0.25"/>
    <row r="54822" hidden="1" x14ac:dyDescent="0.25"/>
    <row r="54823" hidden="1" x14ac:dyDescent="0.25"/>
    <row r="54824" hidden="1" x14ac:dyDescent="0.25"/>
    <row r="54825" hidden="1" x14ac:dyDescent="0.25"/>
    <row r="54826" hidden="1" x14ac:dyDescent="0.25"/>
    <row r="54827" hidden="1" x14ac:dyDescent="0.25"/>
    <row r="54828" hidden="1" x14ac:dyDescent="0.25"/>
    <row r="54829" hidden="1" x14ac:dyDescent="0.25"/>
    <row r="54830" hidden="1" x14ac:dyDescent="0.25"/>
    <row r="54831" hidden="1" x14ac:dyDescent="0.25"/>
    <row r="54832" hidden="1" x14ac:dyDescent="0.25"/>
    <row r="54833" hidden="1" x14ac:dyDescent="0.25"/>
    <row r="54834" hidden="1" x14ac:dyDescent="0.25"/>
    <row r="54835" hidden="1" x14ac:dyDescent="0.25"/>
    <row r="54836" hidden="1" x14ac:dyDescent="0.25"/>
    <row r="54837" hidden="1" x14ac:dyDescent="0.25"/>
    <row r="54838" hidden="1" x14ac:dyDescent="0.25"/>
    <row r="54839" hidden="1" x14ac:dyDescent="0.25"/>
    <row r="54840" hidden="1" x14ac:dyDescent="0.25"/>
    <row r="54841" hidden="1" x14ac:dyDescent="0.25"/>
    <row r="54842" hidden="1" x14ac:dyDescent="0.25"/>
    <row r="54843" hidden="1" x14ac:dyDescent="0.25"/>
    <row r="54844" hidden="1" x14ac:dyDescent="0.25"/>
    <row r="54845" hidden="1" x14ac:dyDescent="0.25"/>
    <row r="54846" hidden="1" x14ac:dyDescent="0.25"/>
    <row r="54847" hidden="1" x14ac:dyDescent="0.25"/>
    <row r="54848" hidden="1" x14ac:dyDescent="0.25"/>
    <row r="54849" hidden="1" x14ac:dyDescent="0.25"/>
    <row r="54850" hidden="1" x14ac:dyDescent="0.25"/>
    <row r="54851" hidden="1" x14ac:dyDescent="0.25"/>
    <row r="54852" hidden="1" x14ac:dyDescent="0.25"/>
    <row r="54853" hidden="1" x14ac:dyDescent="0.25"/>
    <row r="54854" hidden="1" x14ac:dyDescent="0.25"/>
    <row r="54855" hidden="1" x14ac:dyDescent="0.25"/>
    <row r="54856" hidden="1" x14ac:dyDescent="0.25"/>
    <row r="54857" hidden="1" x14ac:dyDescent="0.25"/>
    <row r="54858" hidden="1" x14ac:dyDescent="0.25"/>
    <row r="54859" hidden="1" x14ac:dyDescent="0.25"/>
    <row r="54860" hidden="1" x14ac:dyDescent="0.25"/>
    <row r="54861" hidden="1" x14ac:dyDescent="0.25"/>
    <row r="54862" hidden="1" x14ac:dyDescent="0.25"/>
    <row r="54863" hidden="1" x14ac:dyDescent="0.25"/>
    <row r="54864" hidden="1" x14ac:dyDescent="0.25"/>
    <row r="54865" hidden="1" x14ac:dyDescent="0.25"/>
    <row r="54866" hidden="1" x14ac:dyDescent="0.25"/>
    <row r="54867" hidden="1" x14ac:dyDescent="0.25"/>
    <row r="54868" hidden="1" x14ac:dyDescent="0.25"/>
    <row r="54869" hidden="1" x14ac:dyDescent="0.25"/>
    <row r="54870" hidden="1" x14ac:dyDescent="0.25"/>
    <row r="54871" hidden="1" x14ac:dyDescent="0.25"/>
    <row r="54872" hidden="1" x14ac:dyDescent="0.25"/>
    <row r="54873" hidden="1" x14ac:dyDescent="0.25"/>
    <row r="54874" hidden="1" x14ac:dyDescent="0.25"/>
    <row r="54875" hidden="1" x14ac:dyDescent="0.25"/>
    <row r="54876" hidden="1" x14ac:dyDescent="0.25"/>
    <row r="54877" hidden="1" x14ac:dyDescent="0.25"/>
    <row r="54878" hidden="1" x14ac:dyDescent="0.25"/>
    <row r="54879" hidden="1" x14ac:dyDescent="0.25"/>
    <row r="54880" hidden="1" x14ac:dyDescent="0.25"/>
    <row r="54881" hidden="1" x14ac:dyDescent="0.25"/>
    <row r="54882" hidden="1" x14ac:dyDescent="0.25"/>
    <row r="54883" hidden="1" x14ac:dyDescent="0.25"/>
    <row r="54884" hidden="1" x14ac:dyDescent="0.25"/>
    <row r="54885" hidden="1" x14ac:dyDescent="0.25"/>
    <row r="54886" hidden="1" x14ac:dyDescent="0.25"/>
    <row r="54887" hidden="1" x14ac:dyDescent="0.25"/>
    <row r="54888" hidden="1" x14ac:dyDescent="0.25"/>
    <row r="54889" hidden="1" x14ac:dyDescent="0.25"/>
    <row r="54890" hidden="1" x14ac:dyDescent="0.25"/>
    <row r="54891" hidden="1" x14ac:dyDescent="0.25"/>
    <row r="54892" hidden="1" x14ac:dyDescent="0.25"/>
    <row r="54893" hidden="1" x14ac:dyDescent="0.25"/>
    <row r="54894" hidden="1" x14ac:dyDescent="0.25"/>
    <row r="54895" hidden="1" x14ac:dyDescent="0.25"/>
    <row r="54896" hidden="1" x14ac:dyDescent="0.25"/>
    <row r="54897" hidden="1" x14ac:dyDescent="0.25"/>
    <row r="54898" hidden="1" x14ac:dyDescent="0.25"/>
    <row r="54899" hidden="1" x14ac:dyDescent="0.25"/>
    <row r="54900" hidden="1" x14ac:dyDescent="0.25"/>
    <row r="54901" hidden="1" x14ac:dyDescent="0.25"/>
    <row r="54902" hidden="1" x14ac:dyDescent="0.25"/>
    <row r="54903" hidden="1" x14ac:dyDescent="0.25"/>
    <row r="54904" hidden="1" x14ac:dyDescent="0.25"/>
    <row r="54905" hidden="1" x14ac:dyDescent="0.25"/>
    <row r="54906" hidden="1" x14ac:dyDescent="0.25"/>
    <row r="54907" hidden="1" x14ac:dyDescent="0.25"/>
    <row r="54908" hidden="1" x14ac:dyDescent="0.25"/>
    <row r="54909" hidden="1" x14ac:dyDescent="0.25"/>
    <row r="54910" hidden="1" x14ac:dyDescent="0.25"/>
    <row r="54911" hidden="1" x14ac:dyDescent="0.25"/>
    <row r="54912" hidden="1" x14ac:dyDescent="0.25"/>
    <row r="54913" hidden="1" x14ac:dyDescent="0.25"/>
    <row r="54914" hidden="1" x14ac:dyDescent="0.25"/>
    <row r="54915" hidden="1" x14ac:dyDescent="0.25"/>
    <row r="54916" hidden="1" x14ac:dyDescent="0.25"/>
    <row r="54917" hidden="1" x14ac:dyDescent="0.25"/>
    <row r="54918" hidden="1" x14ac:dyDescent="0.25"/>
    <row r="54919" hidden="1" x14ac:dyDescent="0.25"/>
    <row r="54920" hidden="1" x14ac:dyDescent="0.25"/>
    <row r="54921" hidden="1" x14ac:dyDescent="0.25"/>
    <row r="54922" hidden="1" x14ac:dyDescent="0.25"/>
    <row r="54923" hidden="1" x14ac:dyDescent="0.25"/>
    <row r="54924" hidden="1" x14ac:dyDescent="0.25"/>
    <row r="54925" hidden="1" x14ac:dyDescent="0.25"/>
    <row r="54926" hidden="1" x14ac:dyDescent="0.25"/>
    <row r="54927" hidden="1" x14ac:dyDescent="0.25"/>
    <row r="54928" hidden="1" x14ac:dyDescent="0.25"/>
    <row r="54929" hidden="1" x14ac:dyDescent="0.25"/>
    <row r="54930" hidden="1" x14ac:dyDescent="0.25"/>
    <row r="54931" hidden="1" x14ac:dyDescent="0.25"/>
    <row r="54932" hidden="1" x14ac:dyDescent="0.25"/>
    <row r="54933" hidden="1" x14ac:dyDescent="0.25"/>
    <row r="54934" hidden="1" x14ac:dyDescent="0.25"/>
    <row r="54935" hidden="1" x14ac:dyDescent="0.25"/>
    <row r="54936" hidden="1" x14ac:dyDescent="0.25"/>
    <row r="54937" hidden="1" x14ac:dyDescent="0.25"/>
    <row r="54938" hidden="1" x14ac:dyDescent="0.25"/>
    <row r="54939" hidden="1" x14ac:dyDescent="0.25"/>
    <row r="54940" hidden="1" x14ac:dyDescent="0.25"/>
    <row r="54941" hidden="1" x14ac:dyDescent="0.25"/>
    <row r="54942" hidden="1" x14ac:dyDescent="0.25"/>
    <row r="54943" hidden="1" x14ac:dyDescent="0.25"/>
    <row r="54944" hidden="1" x14ac:dyDescent="0.25"/>
    <row r="54945" hidden="1" x14ac:dyDescent="0.25"/>
    <row r="54946" hidden="1" x14ac:dyDescent="0.25"/>
    <row r="54947" hidden="1" x14ac:dyDescent="0.25"/>
    <row r="54948" hidden="1" x14ac:dyDescent="0.25"/>
    <row r="54949" hidden="1" x14ac:dyDescent="0.25"/>
    <row r="54950" hidden="1" x14ac:dyDescent="0.25"/>
    <row r="54951" hidden="1" x14ac:dyDescent="0.25"/>
    <row r="54952" hidden="1" x14ac:dyDescent="0.25"/>
    <row r="54953" hidden="1" x14ac:dyDescent="0.25"/>
    <row r="54954" hidden="1" x14ac:dyDescent="0.25"/>
    <row r="54955" hidden="1" x14ac:dyDescent="0.25"/>
    <row r="54956" hidden="1" x14ac:dyDescent="0.25"/>
    <row r="54957" hidden="1" x14ac:dyDescent="0.25"/>
    <row r="54958" hidden="1" x14ac:dyDescent="0.25"/>
    <row r="54959" hidden="1" x14ac:dyDescent="0.25"/>
    <row r="54960" hidden="1" x14ac:dyDescent="0.25"/>
    <row r="54961" hidden="1" x14ac:dyDescent="0.25"/>
    <row r="54962" hidden="1" x14ac:dyDescent="0.25"/>
    <row r="54963" hidden="1" x14ac:dyDescent="0.25"/>
    <row r="54964" hidden="1" x14ac:dyDescent="0.25"/>
    <row r="54965" hidden="1" x14ac:dyDescent="0.25"/>
    <row r="54966" hidden="1" x14ac:dyDescent="0.25"/>
    <row r="54967" hidden="1" x14ac:dyDescent="0.25"/>
    <row r="54968" hidden="1" x14ac:dyDescent="0.25"/>
    <row r="54969" hidden="1" x14ac:dyDescent="0.25"/>
    <row r="54970" hidden="1" x14ac:dyDescent="0.25"/>
    <row r="54971" hidden="1" x14ac:dyDescent="0.25"/>
    <row r="54972" hidden="1" x14ac:dyDescent="0.25"/>
    <row r="54973" hidden="1" x14ac:dyDescent="0.25"/>
    <row r="54974" hidden="1" x14ac:dyDescent="0.25"/>
    <row r="54975" hidden="1" x14ac:dyDescent="0.25"/>
    <row r="54976" hidden="1" x14ac:dyDescent="0.25"/>
    <row r="54977" hidden="1" x14ac:dyDescent="0.25"/>
    <row r="54978" hidden="1" x14ac:dyDescent="0.25"/>
    <row r="54979" hidden="1" x14ac:dyDescent="0.25"/>
    <row r="54980" hidden="1" x14ac:dyDescent="0.25"/>
    <row r="54981" hidden="1" x14ac:dyDescent="0.25"/>
    <row r="54982" hidden="1" x14ac:dyDescent="0.25"/>
    <row r="54983" hidden="1" x14ac:dyDescent="0.25"/>
    <row r="54984" hidden="1" x14ac:dyDescent="0.25"/>
    <row r="54985" hidden="1" x14ac:dyDescent="0.25"/>
    <row r="54986" hidden="1" x14ac:dyDescent="0.25"/>
    <row r="54987" hidden="1" x14ac:dyDescent="0.25"/>
    <row r="54988" hidden="1" x14ac:dyDescent="0.25"/>
    <row r="54989" hidden="1" x14ac:dyDescent="0.25"/>
    <row r="54990" hidden="1" x14ac:dyDescent="0.25"/>
    <row r="54991" hidden="1" x14ac:dyDescent="0.25"/>
    <row r="54992" hidden="1" x14ac:dyDescent="0.25"/>
    <row r="54993" hidden="1" x14ac:dyDescent="0.25"/>
    <row r="54994" hidden="1" x14ac:dyDescent="0.25"/>
    <row r="54995" hidden="1" x14ac:dyDescent="0.25"/>
    <row r="54996" hidden="1" x14ac:dyDescent="0.25"/>
    <row r="54997" hidden="1" x14ac:dyDescent="0.25"/>
    <row r="54998" hidden="1" x14ac:dyDescent="0.25"/>
    <row r="54999" hidden="1" x14ac:dyDescent="0.25"/>
    <row r="55000" hidden="1" x14ac:dyDescent="0.25"/>
    <row r="55001" hidden="1" x14ac:dyDescent="0.25"/>
    <row r="55002" hidden="1" x14ac:dyDescent="0.25"/>
    <row r="55003" hidden="1" x14ac:dyDescent="0.25"/>
    <row r="55004" hidden="1" x14ac:dyDescent="0.25"/>
    <row r="55005" hidden="1" x14ac:dyDescent="0.25"/>
    <row r="55006" hidden="1" x14ac:dyDescent="0.25"/>
    <row r="55007" hidden="1" x14ac:dyDescent="0.25"/>
    <row r="55008" hidden="1" x14ac:dyDescent="0.25"/>
    <row r="55009" hidden="1" x14ac:dyDescent="0.25"/>
    <row r="55010" hidden="1" x14ac:dyDescent="0.25"/>
    <row r="55011" hidden="1" x14ac:dyDescent="0.25"/>
    <row r="55012" hidden="1" x14ac:dyDescent="0.25"/>
    <row r="55013" hidden="1" x14ac:dyDescent="0.25"/>
    <row r="55014" hidden="1" x14ac:dyDescent="0.25"/>
    <row r="55015" hidden="1" x14ac:dyDescent="0.25"/>
    <row r="55016" hidden="1" x14ac:dyDescent="0.25"/>
    <row r="55017" hidden="1" x14ac:dyDescent="0.25"/>
    <row r="55018" hidden="1" x14ac:dyDescent="0.25"/>
    <row r="55019" hidden="1" x14ac:dyDescent="0.25"/>
    <row r="55020" hidden="1" x14ac:dyDescent="0.25"/>
    <row r="55021" hidden="1" x14ac:dyDescent="0.25"/>
    <row r="55022" hidden="1" x14ac:dyDescent="0.25"/>
    <row r="55023" hidden="1" x14ac:dyDescent="0.25"/>
    <row r="55024" hidden="1" x14ac:dyDescent="0.25"/>
    <row r="55025" hidden="1" x14ac:dyDescent="0.25"/>
    <row r="55026" hidden="1" x14ac:dyDescent="0.25"/>
    <row r="55027" hidden="1" x14ac:dyDescent="0.25"/>
    <row r="55028" hidden="1" x14ac:dyDescent="0.25"/>
    <row r="55029" hidden="1" x14ac:dyDescent="0.25"/>
    <row r="55030" hidden="1" x14ac:dyDescent="0.25"/>
    <row r="55031" hidden="1" x14ac:dyDescent="0.25"/>
    <row r="55032" hidden="1" x14ac:dyDescent="0.25"/>
    <row r="55033" hidden="1" x14ac:dyDescent="0.25"/>
    <row r="55034" hidden="1" x14ac:dyDescent="0.25"/>
    <row r="55035" hidden="1" x14ac:dyDescent="0.25"/>
    <row r="55036" hidden="1" x14ac:dyDescent="0.25"/>
    <row r="55037" hidden="1" x14ac:dyDescent="0.25"/>
    <row r="55038" hidden="1" x14ac:dyDescent="0.25"/>
    <row r="55039" hidden="1" x14ac:dyDescent="0.25"/>
    <row r="55040" hidden="1" x14ac:dyDescent="0.25"/>
    <row r="55041" hidden="1" x14ac:dyDescent="0.25"/>
    <row r="55042" hidden="1" x14ac:dyDescent="0.25"/>
    <row r="55043" hidden="1" x14ac:dyDescent="0.25"/>
    <row r="55044" hidden="1" x14ac:dyDescent="0.25"/>
    <row r="55045" hidden="1" x14ac:dyDescent="0.25"/>
    <row r="55046" hidden="1" x14ac:dyDescent="0.25"/>
    <row r="55047" hidden="1" x14ac:dyDescent="0.25"/>
    <row r="55048" hidden="1" x14ac:dyDescent="0.25"/>
    <row r="55049" hidden="1" x14ac:dyDescent="0.25"/>
    <row r="55050" hidden="1" x14ac:dyDescent="0.25"/>
    <row r="55051" hidden="1" x14ac:dyDescent="0.25"/>
    <row r="55052" hidden="1" x14ac:dyDescent="0.25"/>
    <row r="55053" hidden="1" x14ac:dyDescent="0.25"/>
    <row r="55054" hidden="1" x14ac:dyDescent="0.25"/>
    <row r="55055" hidden="1" x14ac:dyDescent="0.25"/>
    <row r="55056" hidden="1" x14ac:dyDescent="0.25"/>
    <row r="55057" hidden="1" x14ac:dyDescent="0.25"/>
    <row r="55058" hidden="1" x14ac:dyDescent="0.25"/>
    <row r="55059" hidden="1" x14ac:dyDescent="0.25"/>
    <row r="55060" hidden="1" x14ac:dyDescent="0.25"/>
    <row r="55061" hidden="1" x14ac:dyDescent="0.25"/>
    <row r="55062" hidden="1" x14ac:dyDescent="0.25"/>
    <row r="55063" hidden="1" x14ac:dyDescent="0.25"/>
    <row r="55064" hidden="1" x14ac:dyDescent="0.25"/>
    <row r="55065" hidden="1" x14ac:dyDescent="0.25"/>
    <row r="55066" hidden="1" x14ac:dyDescent="0.25"/>
    <row r="55067" hidden="1" x14ac:dyDescent="0.25"/>
    <row r="55068" hidden="1" x14ac:dyDescent="0.25"/>
    <row r="55069" hidden="1" x14ac:dyDescent="0.25"/>
    <row r="55070" hidden="1" x14ac:dyDescent="0.25"/>
    <row r="55071" hidden="1" x14ac:dyDescent="0.25"/>
    <row r="55072" hidden="1" x14ac:dyDescent="0.25"/>
    <row r="55073" hidden="1" x14ac:dyDescent="0.25"/>
    <row r="55074" hidden="1" x14ac:dyDescent="0.25"/>
    <row r="55075" hidden="1" x14ac:dyDescent="0.25"/>
    <row r="55076" hidden="1" x14ac:dyDescent="0.25"/>
    <row r="55077" hidden="1" x14ac:dyDescent="0.25"/>
    <row r="55078" hidden="1" x14ac:dyDescent="0.25"/>
    <row r="55079" hidden="1" x14ac:dyDescent="0.25"/>
    <row r="55080" hidden="1" x14ac:dyDescent="0.25"/>
    <row r="55081" hidden="1" x14ac:dyDescent="0.25"/>
    <row r="55082" hidden="1" x14ac:dyDescent="0.25"/>
    <row r="55083" hidden="1" x14ac:dyDescent="0.25"/>
    <row r="55084" hidden="1" x14ac:dyDescent="0.25"/>
    <row r="55085" hidden="1" x14ac:dyDescent="0.25"/>
    <row r="55086" hidden="1" x14ac:dyDescent="0.25"/>
    <row r="55087" hidden="1" x14ac:dyDescent="0.25"/>
    <row r="55088" hidden="1" x14ac:dyDescent="0.25"/>
    <row r="55089" hidden="1" x14ac:dyDescent="0.25"/>
    <row r="55090" hidden="1" x14ac:dyDescent="0.25"/>
    <row r="55091" hidden="1" x14ac:dyDescent="0.25"/>
    <row r="55092" hidden="1" x14ac:dyDescent="0.25"/>
    <row r="55093" hidden="1" x14ac:dyDescent="0.25"/>
    <row r="55094" hidden="1" x14ac:dyDescent="0.25"/>
    <row r="55095" hidden="1" x14ac:dyDescent="0.25"/>
    <row r="55096" hidden="1" x14ac:dyDescent="0.25"/>
    <row r="55097" hidden="1" x14ac:dyDescent="0.25"/>
    <row r="55098" hidden="1" x14ac:dyDescent="0.25"/>
    <row r="55099" hidden="1" x14ac:dyDescent="0.25"/>
    <row r="55100" hidden="1" x14ac:dyDescent="0.25"/>
    <row r="55101" hidden="1" x14ac:dyDescent="0.25"/>
    <row r="55102" hidden="1" x14ac:dyDescent="0.25"/>
    <row r="55103" hidden="1" x14ac:dyDescent="0.25"/>
    <row r="55104" hidden="1" x14ac:dyDescent="0.25"/>
    <row r="55105" hidden="1" x14ac:dyDescent="0.25"/>
    <row r="55106" hidden="1" x14ac:dyDescent="0.25"/>
    <row r="55107" ht="30" hidden="1" customHeight="1" x14ac:dyDescent="0.25"/>
    <row r="55108" hidden="1" x14ac:dyDescent="0.25"/>
    <row r="55109" hidden="1" x14ac:dyDescent="0.25"/>
    <row r="55110" hidden="1" x14ac:dyDescent="0.25"/>
    <row r="55111" hidden="1" x14ac:dyDescent="0.25"/>
    <row r="55112" hidden="1" x14ac:dyDescent="0.25"/>
    <row r="55113" hidden="1" x14ac:dyDescent="0.25"/>
    <row r="55114" hidden="1" x14ac:dyDescent="0.25"/>
    <row r="55115" hidden="1" x14ac:dyDescent="0.25"/>
    <row r="55116" hidden="1" x14ac:dyDescent="0.25"/>
    <row r="55117" hidden="1" x14ac:dyDescent="0.25"/>
    <row r="55118" hidden="1" x14ac:dyDescent="0.25"/>
    <row r="55119" hidden="1" x14ac:dyDescent="0.25"/>
    <row r="55120" hidden="1" x14ac:dyDescent="0.25"/>
    <row r="55121" hidden="1" x14ac:dyDescent="0.25"/>
    <row r="55122" hidden="1" x14ac:dyDescent="0.25"/>
    <row r="55123" hidden="1" x14ac:dyDescent="0.25"/>
    <row r="55124" hidden="1" x14ac:dyDescent="0.25"/>
    <row r="55125" hidden="1" x14ac:dyDescent="0.25"/>
    <row r="55126" hidden="1" x14ac:dyDescent="0.25"/>
    <row r="55127" hidden="1" x14ac:dyDescent="0.25"/>
    <row r="55128" hidden="1" x14ac:dyDescent="0.25"/>
    <row r="55129" hidden="1" x14ac:dyDescent="0.25"/>
    <row r="55130" hidden="1" x14ac:dyDescent="0.25"/>
    <row r="55131" hidden="1" x14ac:dyDescent="0.25"/>
    <row r="55132" hidden="1" x14ac:dyDescent="0.25"/>
    <row r="55133" hidden="1" x14ac:dyDescent="0.25"/>
    <row r="55134" hidden="1" x14ac:dyDescent="0.25"/>
    <row r="55135" hidden="1" x14ac:dyDescent="0.25"/>
    <row r="55136" hidden="1" x14ac:dyDescent="0.25"/>
    <row r="55137" hidden="1" x14ac:dyDescent="0.25"/>
    <row r="55138" hidden="1" x14ac:dyDescent="0.25"/>
    <row r="55139" hidden="1" x14ac:dyDescent="0.25"/>
    <row r="55140" hidden="1" x14ac:dyDescent="0.25"/>
    <row r="55141" hidden="1" x14ac:dyDescent="0.25"/>
    <row r="55142" hidden="1" x14ac:dyDescent="0.25"/>
    <row r="55143" hidden="1" x14ac:dyDescent="0.25"/>
    <row r="55144" hidden="1" x14ac:dyDescent="0.25"/>
    <row r="55145" hidden="1" x14ac:dyDescent="0.25"/>
    <row r="55146" hidden="1" x14ac:dyDescent="0.25"/>
    <row r="55147" hidden="1" x14ac:dyDescent="0.25"/>
    <row r="55148" hidden="1" x14ac:dyDescent="0.25"/>
    <row r="55149" hidden="1" x14ac:dyDescent="0.25"/>
    <row r="55150" hidden="1" x14ac:dyDescent="0.25"/>
    <row r="55151" hidden="1" x14ac:dyDescent="0.25"/>
    <row r="55152" hidden="1" x14ac:dyDescent="0.25"/>
    <row r="55153" hidden="1" x14ac:dyDescent="0.25"/>
    <row r="55154" hidden="1" x14ac:dyDescent="0.25"/>
    <row r="55155" hidden="1" x14ac:dyDescent="0.25"/>
    <row r="55156" hidden="1" x14ac:dyDescent="0.25"/>
    <row r="55157" hidden="1" x14ac:dyDescent="0.25"/>
    <row r="55158" hidden="1" x14ac:dyDescent="0.25"/>
    <row r="55159" hidden="1" x14ac:dyDescent="0.25"/>
    <row r="55160" hidden="1" x14ac:dyDescent="0.25"/>
    <row r="55161" hidden="1" x14ac:dyDescent="0.25"/>
    <row r="55162" hidden="1" x14ac:dyDescent="0.25"/>
    <row r="55163" hidden="1" x14ac:dyDescent="0.25"/>
    <row r="55164" hidden="1" x14ac:dyDescent="0.25"/>
    <row r="55165" hidden="1" x14ac:dyDescent="0.25"/>
    <row r="55166" hidden="1" x14ac:dyDescent="0.25"/>
    <row r="55167" hidden="1" x14ac:dyDescent="0.25"/>
    <row r="55168" hidden="1" x14ac:dyDescent="0.25"/>
    <row r="55169" hidden="1" x14ac:dyDescent="0.25"/>
    <row r="55170" hidden="1" x14ac:dyDescent="0.25"/>
    <row r="55171" hidden="1" x14ac:dyDescent="0.25"/>
    <row r="55172" hidden="1" x14ac:dyDescent="0.25"/>
    <row r="55173" hidden="1" x14ac:dyDescent="0.25"/>
    <row r="55174" hidden="1" x14ac:dyDescent="0.25"/>
    <row r="55175" hidden="1" x14ac:dyDescent="0.25"/>
    <row r="55176" hidden="1" x14ac:dyDescent="0.25"/>
    <row r="55177" hidden="1" x14ac:dyDescent="0.25"/>
    <row r="55178" hidden="1" x14ac:dyDescent="0.25"/>
    <row r="55179" hidden="1" x14ac:dyDescent="0.25"/>
    <row r="55180" hidden="1" x14ac:dyDescent="0.25"/>
    <row r="55181" hidden="1" x14ac:dyDescent="0.25"/>
    <row r="55182" hidden="1" x14ac:dyDescent="0.25"/>
    <row r="55183" hidden="1" x14ac:dyDescent="0.25"/>
    <row r="55184" hidden="1" x14ac:dyDescent="0.25"/>
    <row r="55185" hidden="1" x14ac:dyDescent="0.25"/>
    <row r="55186" hidden="1" x14ac:dyDescent="0.25"/>
    <row r="55187" hidden="1" x14ac:dyDescent="0.25"/>
    <row r="55188" hidden="1" x14ac:dyDescent="0.25"/>
    <row r="55189" hidden="1" x14ac:dyDescent="0.25"/>
    <row r="55190" hidden="1" x14ac:dyDescent="0.25"/>
    <row r="55191" hidden="1" x14ac:dyDescent="0.25"/>
    <row r="55192" hidden="1" x14ac:dyDescent="0.25"/>
    <row r="55193" hidden="1" x14ac:dyDescent="0.25"/>
    <row r="55194" hidden="1" x14ac:dyDescent="0.25"/>
    <row r="55195" hidden="1" x14ac:dyDescent="0.25"/>
    <row r="55196" hidden="1" x14ac:dyDescent="0.25"/>
    <row r="55197" hidden="1" x14ac:dyDescent="0.25"/>
    <row r="55198" hidden="1" x14ac:dyDescent="0.25"/>
    <row r="55199" hidden="1" x14ac:dyDescent="0.25"/>
    <row r="55200" hidden="1" x14ac:dyDescent="0.25"/>
    <row r="55201" hidden="1" x14ac:dyDescent="0.25"/>
    <row r="55202" hidden="1" x14ac:dyDescent="0.25"/>
    <row r="55203" hidden="1" x14ac:dyDescent="0.25"/>
    <row r="55204" hidden="1" x14ac:dyDescent="0.25"/>
    <row r="55205" hidden="1" x14ac:dyDescent="0.25"/>
    <row r="55206" hidden="1" x14ac:dyDescent="0.25"/>
    <row r="55207" hidden="1" x14ac:dyDescent="0.25"/>
    <row r="55208" hidden="1" x14ac:dyDescent="0.25"/>
    <row r="55209" hidden="1" x14ac:dyDescent="0.25"/>
    <row r="55210" hidden="1" x14ac:dyDescent="0.25"/>
    <row r="55211" hidden="1" x14ac:dyDescent="0.25"/>
    <row r="55212" hidden="1" x14ac:dyDescent="0.25"/>
    <row r="55213" hidden="1" x14ac:dyDescent="0.25"/>
    <row r="55214" hidden="1" x14ac:dyDescent="0.25"/>
    <row r="55215" hidden="1" x14ac:dyDescent="0.25"/>
    <row r="55216" hidden="1" x14ac:dyDescent="0.25"/>
    <row r="55217" hidden="1" x14ac:dyDescent="0.25"/>
    <row r="55218" hidden="1" x14ac:dyDescent="0.25"/>
    <row r="55219" hidden="1" x14ac:dyDescent="0.25"/>
    <row r="55220" hidden="1" x14ac:dyDescent="0.25"/>
    <row r="55221" hidden="1" x14ac:dyDescent="0.25"/>
    <row r="55222" hidden="1" x14ac:dyDescent="0.25"/>
    <row r="55223" hidden="1" x14ac:dyDescent="0.25"/>
    <row r="55224" hidden="1" x14ac:dyDescent="0.25"/>
    <row r="55225" hidden="1" x14ac:dyDescent="0.25"/>
    <row r="55226" hidden="1" x14ac:dyDescent="0.25"/>
    <row r="55227" hidden="1" x14ac:dyDescent="0.25"/>
    <row r="55228" hidden="1" x14ac:dyDescent="0.25"/>
    <row r="55229" hidden="1" x14ac:dyDescent="0.25"/>
    <row r="55230" hidden="1" x14ac:dyDescent="0.25"/>
    <row r="55231" hidden="1" x14ac:dyDescent="0.25"/>
    <row r="55232" hidden="1" x14ac:dyDescent="0.25"/>
    <row r="55233" hidden="1" x14ac:dyDescent="0.25"/>
    <row r="55234" hidden="1" x14ac:dyDescent="0.25"/>
    <row r="55235" hidden="1" x14ac:dyDescent="0.25"/>
    <row r="55236" hidden="1" x14ac:dyDescent="0.25"/>
    <row r="55237" hidden="1" x14ac:dyDescent="0.25"/>
    <row r="55238" hidden="1" x14ac:dyDescent="0.25"/>
    <row r="55239" hidden="1" x14ac:dyDescent="0.25"/>
    <row r="55240" hidden="1" x14ac:dyDescent="0.25"/>
    <row r="55241" hidden="1" x14ac:dyDescent="0.25"/>
    <row r="55242" hidden="1" x14ac:dyDescent="0.25"/>
    <row r="55243" hidden="1" x14ac:dyDescent="0.25"/>
    <row r="55244" hidden="1" x14ac:dyDescent="0.25"/>
    <row r="55245" hidden="1" x14ac:dyDescent="0.25"/>
    <row r="55246" hidden="1" x14ac:dyDescent="0.25"/>
    <row r="55247" hidden="1" x14ac:dyDescent="0.25"/>
    <row r="55248" hidden="1" x14ac:dyDescent="0.25"/>
    <row r="55249" hidden="1" x14ac:dyDescent="0.25"/>
    <row r="55250" hidden="1" x14ac:dyDescent="0.25"/>
    <row r="55251" hidden="1" x14ac:dyDescent="0.25"/>
    <row r="55252" hidden="1" x14ac:dyDescent="0.25"/>
    <row r="55253" hidden="1" x14ac:dyDescent="0.25"/>
    <row r="55254" hidden="1" x14ac:dyDescent="0.25"/>
    <row r="55255" hidden="1" x14ac:dyDescent="0.25"/>
    <row r="55256" hidden="1" x14ac:dyDescent="0.25"/>
    <row r="55257" hidden="1" x14ac:dyDescent="0.25"/>
    <row r="55258" hidden="1" x14ac:dyDescent="0.25"/>
    <row r="55259" hidden="1" x14ac:dyDescent="0.25"/>
    <row r="55260" hidden="1" x14ac:dyDescent="0.25"/>
    <row r="55261" hidden="1" x14ac:dyDescent="0.25"/>
    <row r="55262" hidden="1" x14ac:dyDescent="0.25"/>
    <row r="55263" hidden="1" x14ac:dyDescent="0.25"/>
    <row r="55264" hidden="1" x14ac:dyDescent="0.25"/>
    <row r="55265" hidden="1" x14ac:dyDescent="0.25"/>
    <row r="55266" hidden="1" x14ac:dyDescent="0.25"/>
    <row r="55267" hidden="1" x14ac:dyDescent="0.25"/>
    <row r="55268" hidden="1" x14ac:dyDescent="0.25"/>
    <row r="55269" hidden="1" x14ac:dyDescent="0.25"/>
    <row r="55270" hidden="1" x14ac:dyDescent="0.25"/>
    <row r="55271" hidden="1" x14ac:dyDescent="0.25"/>
    <row r="55272" hidden="1" x14ac:dyDescent="0.25"/>
    <row r="55273" hidden="1" x14ac:dyDescent="0.25"/>
    <row r="55274" hidden="1" x14ac:dyDescent="0.25"/>
    <row r="55275" hidden="1" x14ac:dyDescent="0.25"/>
    <row r="55276" hidden="1" x14ac:dyDescent="0.25"/>
    <row r="55277" hidden="1" x14ac:dyDescent="0.25"/>
    <row r="55278" hidden="1" x14ac:dyDescent="0.25"/>
    <row r="55279" hidden="1" x14ac:dyDescent="0.25"/>
    <row r="55280" hidden="1" x14ac:dyDescent="0.25"/>
    <row r="55281" hidden="1" x14ac:dyDescent="0.25"/>
    <row r="55282" hidden="1" x14ac:dyDescent="0.25"/>
    <row r="55283" hidden="1" x14ac:dyDescent="0.25"/>
    <row r="55284" hidden="1" x14ac:dyDescent="0.25"/>
    <row r="55285" hidden="1" x14ac:dyDescent="0.25"/>
    <row r="55286" hidden="1" x14ac:dyDescent="0.25"/>
    <row r="55287" hidden="1" x14ac:dyDescent="0.25"/>
    <row r="55288" hidden="1" x14ac:dyDescent="0.25"/>
    <row r="55289" hidden="1" x14ac:dyDescent="0.25"/>
    <row r="55290" hidden="1" x14ac:dyDescent="0.25"/>
    <row r="55291" hidden="1" x14ac:dyDescent="0.25"/>
    <row r="55292" hidden="1" x14ac:dyDescent="0.25"/>
    <row r="55293" hidden="1" x14ac:dyDescent="0.25"/>
    <row r="55294" hidden="1" x14ac:dyDescent="0.25"/>
    <row r="55295" hidden="1" x14ac:dyDescent="0.25"/>
    <row r="55296" hidden="1" x14ac:dyDescent="0.25"/>
    <row r="55297" hidden="1" x14ac:dyDescent="0.25"/>
    <row r="55298" hidden="1" x14ac:dyDescent="0.25"/>
    <row r="55299" hidden="1" x14ac:dyDescent="0.25"/>
    <row r="55300" hidden="1" x14ac:dyDescent="0.25"/>
    <row r="55301" hidden="1" x14ac:dyDescent="0.25"/>
    <row r="55302" hidden="1" x14ac:dyDescent="0.25"/>
    <row r="55303" hidden="1" x14ac:dyDescent="0.25"/>
    <row r="55304" hidden="1" x14ac:dyDescent="0.25"/>
    <row r="55305" hidden="1" x14ac:dyDescent="0.25"/>
    <row r="55306" hidden="1" x14ac:dyDescent="0.25"/>
    <row r="55307" hidden="1" x14ac:dyDescent="0.25"/>
    <row r="55308" hidden="1" x14ac:dyDescent="0.25"/>
    <row r="55309" hidden="1" x14ac:dyDescent="0.25"/>
    <row r="55310" hidden="1" x14ac:dyDescent="0.25"/>
    <row r="55311" hidden="1" x14ac:dyDescent="0.25"/>
    <row r="55312" hidden="1" x14ac:dyDescent="0.25"/>
    <row r="55313" hidden="1" x14ac:dyDescent="0.25"/>
    <row r="55314" hidden="1" x14ac:dyDescent="0.25"/>
    <row r="55315" hidden="1" x14ac:dyDescent="0.25"/>
    <row r="55316" hidden="1" x14ac:dyDescent="0.25"/>
    <row r="55317" hidden="1" x14ac:dyDescent="0.25"/>
    <row r="55318" hidden="1" x14ac:dyDescent="0.25"/>
    <row r="55319" hidden="1" x14ac:dyDescent="0.25"/>
    <row r="55320" hidden="1" x14ac:dyDescent="0.25"/>
    <row r="55321" hidden="1" x14ac:dyDescent="0.25"/>
    <row r="55322" hidden="1" x14ac:dyDescent="0.25"/>
    <row r="55323" hidden="1" x14ac:dyDescent="0.25"/>
    <row r="55324" hidden="1" x14ac:dyDescent="0.25"/>
    <row r="55325" hidden="1" x14ac:dyDescent="0.25"/>
    <row r="55326" hidden="1" x14ac:dyDescent="0.25"/>
    <row r="55327" hidden="1" x14ac:dyDescent="0.25"/>
    <row r="55328" hidden="1" x14ac:dyDescent="0.25"/>
    <row r="55329" hidden="1" x14ac:dyDescent="0.25"/>
    <row r="55330" hidden="1" x14ac:dyDescent="0.25"/>
    <row r="55331" hidden="1" x14ac:dyDescent="0.25"/>
    <row r="55332" hidden="1" x14ac:dyDescent="0.25"/>
    <row r="55333" hidden="1" x14ac:dyDescent="0.25"/>
    <row r="55334" hidden="1" x14ac:dyDescent="0.25"/>
    <row r="55335" hidden="1" x14ac:dyDescent="0.25"/>
    <row r="55336" hidden="1" x14ac:dyDescent="0.25"/>
    <row r="55337" hidden="1" x14ac:dyDescent="0.25"/>
    <row r="55338" hidden="1" x14ac:dyDescent="0.25"/>
    <row r="55339" hidden="1" x14ac:dyDescent="0.25"/>
    <row r="55340" hidden="1" x14ac:dyDescent="0.25"/>
    <row r="55341" hidden="1" x14ac:dyDescent="0.25"/>
    <row r="55342" hidden="1" x14ac:dyDescent="0.25"/>
    <row r="55343" hidden="1" x14ac:dyDescent="0.25"/>
    <row r="55344" hidden="1" x14ac:dyDescent="0.25"/>
    <row r="55345" hidden="1" x14ac:dyDescent="0.25"/>
    <row r="55346" hidden="1" x14ac:dyDescent="0.25"/>
    <row r="55347" hidden="1" x14ac:dyDescent="0.25"/>
    <row r="55348" hidden="1" x14ac:dyDescent="0.25"/>
    <row r="55349" hidden="1" x14ac:dyDescent="0.25"/>
    <row r="55350" hidden="1" x14ac:dyDescent="0.25"/>
    <row r="55351" hidden="1" x14ac:dyDescent="0.25"/>
    <row r="55352" hidden="1" x14ac:dyDescent="0.25"/>
    <row r="55353" hidden="1" x14ac:dyDescent="0.25"/>
    <row r="55354" hidden="1" x14ac:dyDescent="0.25"/>
    <row r="55355" hidden="1" x14ac:dyDescent="0.25"/>
    <row r="55356" hidden="1" x14ac:dyDescent="0.25"/>
    <row r="55357" hidden="1" x14ac:dyDescent="0.25"/>
    <row r="55358" hidden="1" x14ac:dyDescent="0.25"/>
    <row r="55359" hidden="1" x14ac:dyDescent="0.25"/>
    <row r="55360" hidden="1" x14ac:dyDescent="0.25"/>
    <row r="55361" hidden="1" x14ac:dyDescent="0.25"/>
    <row r="55362" hidden="1" x14ac:dyDescent="0.25"/>
    <row r="55363" hidden="1" x14ac:dyDescent="0.25"/>
    <row r="55364" hidden="1" x14ac:dyDescent="0.25"/>
    <row r="55365" hidden="1" x14ac:dyDescent="0.25"/>
    <row r="55366" hidden="1" x14ac:dyDescent="0.25"/>
    <row r="55367" hidden="1" x14ac:dyDescent="0.25"/>
    <row r="55368" hidden="1" x14ac:dyDescent="0.25"/>
    <row r="55369" hidden="1" x14ac:dyDescent="0.25"/>
    <row r="55370" hidden="1" x14ac:dyDescent="0.25"/>
    <row r="55371" hidden="1" x14ac:dyDescent="0.25"/>
    <row r="55372" hidden="1" x14ac:dyDescent="0.25"/>
    <row r="55373" hidden="1" x14ac:dyDescent="0.25"/>
    <row r="55374" hidden="1" x14ac:dyDescent="0.25"/>
    <row r="55375" hidden="1" x14ac:dyDescent="0.25"/>
    <row r="55376" hidden="1" x14ac:dyDescent="0.25"/>
    <row r="55377" hidden="1" x14ac:dyDescent="0.25"/>
    <row r="55378" hidden="1" x14ac:dyDescent="0.25"/>
    <row r="55379" hidden="1" x14ac:dyDescent="0.25"/>
    <row r="55380" hidden="1" x14ac:dyDescent="0.25"/>
    <row r="55381" hidden="1" x14ac:dyDescent="0.25"/>
    <row r="55382" hidden="1" x14ac:dyDescent="0.25"/>
    <row r="55383" hidden="1" x14ac:dyDescent="0.25"/>
    <row r="55384" hidden="1" x14ac:dyDescent="0.25"/>
    <row r="55385" hidden="1" x14ac:dyDescent="0.25"/>
    <row r="55386" hidden="1" x14ac:dyDescent="0.25"/>
    <row r="55387" hidden="1" x14ac:dyDescent="0.25"/>
    <row r="55388" hidden="1" x14ac:dyDescent="0.25"/>
    <row r="55389" hidden="1" x14ac:dyDescent="0.25"/>
    <row r="55390" hidden="1" x14ac:dyDescent="0.25"/>
    <row r="55391" hidden="1" x14ac:dyDescent="0.25"/>
    <row r="55392" hidden="1" x14ac:dyDescent="0.25"/>
    <row r="55393" hidden="1" x14ac:dyDescent="0.25"/>
    <row r="55394" hidden="1" x14ac:dyDescent="0.25"/>
    <row r="55395" hidden="1" x14ac:dyDescent="0.25"/>
    <row r="55396" hidden="1" x14ac:dyDescent="0.25"/>
    <row r="55397" hidden="1" x14ac:dyDescent="0.25"/>
    <row r="55398" hidden="1" x14ac:dyDescent="0.25"/>
    <row r="55399" hidden="1" x14ac:dyDescent="0.25"/>
    <row r="55400" hidden="1" x14ac:dyDescent="0.25"/>
    <row r="55401" hidden="1" x14ac:dyDescent="0.25"/>
    <row r="55402" hidden="1" x14ac:dyDescent="0.25"/>
    <row r="55403" hidden="1" x14ac:dyDescent="0.25"/>
    <row r="55404" hidden="1" x14ac:dyDescent="0.25"/>
    <row r="55405" hidden="1" x14ac:dyDescent="0.25"/>
    <row r="55406" hidden="1" x14ac:dyDescent="0.25"/>
    <row r="55407" hidden="1" x14ac:dyDescent="0.25"/>
    <row r="55408" hidden="1" x14ac:dyDescent="0.25"/>
    <row r="55409" hidden="1" x14ac:dyDescent="0.25"/>
    <row r="55410" hidden="1" x14ac:dyDescent="0.25"/>
    <row r="55411" hidden="1" x14ac:dyDescent="0.25"/>
    <row r="55412" hidden="1" x14ac:dyDescent="0.25"/>
    <row r="55413" hidden="1" x14ac:dyDescent="0.25"/>
    <row r="55414" hidden="1" x14ac:dyDescent="0.25"/>
    <row r="55415" hidden="1" x14ac:dyDescent="0.25"/>
    <row r="55416" hidden="1" x14ac:dyDescent="0.25"/>
    <row r="55417" hidden="1" x14ac:dyDescent="0.25"/>
    <row r="55418" hidden="1" x14ac:dyDescent="0.25"/>
    <row r="55419" hidden="1" x14ac:dyDescent="0.25"/>
    <row r="55420" hidden="1" x14ac:dyDescent="0.25"/>
    <row r="55421" hidden="1" x14ac:dyDescent="0.25"/>
    <row r="55422" hidden="1" x14ac:dyDescent="0.25"/>
    <row r="55423" hidden="1" x14ac:dyDescent="0.25"/>
    <row r="55424" hidden="1" x14ac:dyDescent="0.25"/>
    <row r="55425" hidden="1" x14ac:dyDescent="0.25"/>
    <row r="55426" hidden="1" x14ac:dyDescent="0.25"/>
    <row r="55427" ht="30" hidden="1" customHeight="1" x14ac:dyDescent="0.25"/>
    <row r="55428" hidden="1" x14ac:dyDescent="0.25"/>
    <row r="55429" hidden="1" x14ac:dyDescent="0.25"/>
    <row r="55430" hidden="1" x14ac:dyDescent="0.25"/>
    <row r="55431" hidden="1" x14ac:dyDescent="0.25"/>
    <row r="55432" hidden="1" x14ac:dyDescent="0.25"/>
    <row r="55433" hidden="1" x14ac:dyDescent="0.25"/>
    <row r="55434" hidden="1" x14ac:dyDescent="0.25"/>
    <row r="55435" hidden="1" x14ac:dyDescent="0.25"/>
    <row r="55436" hidden="1" x14ac:dyDescent="0.25"/>
    <row r="55437" hidden="1" x14ac:dyDescent="0.25"/>
    <row r="55438" hidden="1" x14ac:dyDescent="0.25"/>
    <row r="55439" hidden="1" x14ac:dyDescent="0.25"/>
    <row r="55440" hidden="1" x14ac:dyDescent="0.25"/>
    <row r="55441" hidden="1" x14ac:dyDescent="0.25"/>
    <row r="55442" hidden="1" x14ac:dyDescent="0.25"/>
    <row r="55443" hidden="1" x14ac:dyDescent="0.25"/>
    <row r="55444" hidden="1" x14ac:dyDescent="0.25"/>
    <row r="55445" hidden="1" x14ac:dyDescent="0.25"/>
    <row r="55446" hidden="1" x14ac:dyDescent="0.25"/>
    <row r="55447" hidden="1" x14ac:dyDescent="0.25"/>
    <row r="55448" hidden="1" x14ac:dyDescent="0.25"/>
    <row r="55449" hidden="1" x14ac:dyDescent="0.25"/>
    <row r="55450" hidden="1" x14ac:dyDescent="0.25"/>
    <row r="55451" hidden="1" x14ac:dyDescent="0.25"/>
    <row r="55452" hidden="1" x14ac:dyDescent="0.25"/>
    <row r="55453" hidden="1" x14ac:dyDescent="0.25"/>
    <row r="55454" hidden="1" x14ac:dyDescent="0.25"/>
    <row r="55455" hidden="1" x14ac:dyDescent="0.25"/>
    <row r="55456" hidden="1" x14ac:dyDescent="0.25"/>
    <row r="55457" hidden="1" x14ac:dyDescent="0.25"/>
    <row r="55458" hidden="1" x14ac:dyDescent="0.25"/>
    <row r="55459" hidden="1" x14ac:dyDescent="0.25"/>
    <row r="55460" hidden="1" x14ac:dyDescent="0.25"/>
    <row r="55461" hidden="1" x14ac:dyDescent="0.25"/>
    <row r="55462" hidden="1" x14ac:dyDescent="0.25"/>
    <row r="55463" hidden="1" x14ac:dyDescent="0.25"/>
    <row r="55464" hidden="1" x14ac:dyDescent="0.25"/>
    <row r="55465" hidden="1" x14ac:dyDescent="0.25"/>
    <row r="55466" hidden="1" x14ac:dyDescent="0.25"/>
    <row r="55467" hidden="1" x14ac:dyDescent="0.25"/>
    <row r="55468" hidden="1" x14ac:dyDescent="0.25"/>
    <row r="55469" hidden="1" x14ac:dyDescent="0.25"/>
    <row r="55470" hidden="1" x14ac:dyDescent="0.25"/>
    <row r="55471" hidden="1" x14ac:dyDescent="0.25"/>
    <row r="55472" hidden="1" x14ac:dyDescent="0.25"/>
    <row r="55473" hidden="1" x14ac:dyDescent="0.25"/>
    <row r="55474" hidden="1" x14ac:dyDescent="0.25"/>
    <row r="55475" hidden="1" x14ac:dyDescent="0.25"/>
    <row r="55476" hidden="1" x14ac:dyDescent="0.25"/>
    <row r="55477" hidden="1" x14ac:dyDescent="0.25"/>
    <row r="55478" hidden="1" x14ac:dyDescent="0.25"/>
    <row r="55479" hidden="1" x14ac:dyDescent="0.25"/>
    <row r="55480" hidden="1" x14ac:dyDescent="0.25"/>
    <row r="55481" hidden="1" x14ac:dyDescent="0.25"/>
    <row r="55482" hidden="1" x14ac:dyDescent="0.25"/>
    <row r="55483" hidden="1" x14ac:dyDescent="0.25"/>
    <row r="55484" hidden="1" x14ac:dyDescent="0.25"/>
    <row r="55485" hidden="1" x14ac:dyDescent="0.25"/>
    <row r="55486" hidden="1" x14ac:dyDescent="0.25"/>
    <row r="55487" hidden="1" x14ac:dyDescent="0.25"/>
    <row r="55488" hidden="1" x14ac:dyDescent="0.25"/>
    <row r="55489" hidden="1" x14ac:dyDescent="0.25"/>
    <row r="55490" hidden="1" x14ac:dyDescent="0.25"/>
    <row r="55491" hidden="1" x14ac:dyDescent="0.25"/>
    <row r="55492" hidden="1" x14ac:dyDescent="0.25"/>
    <row r="55493" hidden="1" x14ac:dyDescent="0.25"/>
    <row r="55494" hidden="1" x14ac:dyDescent="0.25"/>
    <row r="55495" hidden="1" x14ac:dyDescent="0.25"/>
    <row r="55496" hidden="1" x14ac:dyDescent="0.25"/>
    <row r="55497" hidden="1" x14ac:dyDescent="0.25"/>
    <row r="55498" hidden="1" x14ac:dyDescent="0.25"/>
    <row r="55499" hidden="1" x14ac:dyDescent="0.25"/>
    <row r="55500" hidden="1" x14ac:dyDescent="0.25"/>
    <row r="55501" hidden="1" x14ac:dyDescent="0.25"/>
    <row r="55502" hidden="1" x14ac:dyDescent="0.25"/>
    <row r="55503" hidden="1" x14ac:dyDescent="0.25"/>
    <row r="55504" hidden="1" x14ac:dyDescent="0.25"/>
    <row r="55505" hidden="1" x14ac:dyDescent="0.25"/>
    <row r="55506" hidden="1" x14ac:dyDescent="0.25"/>
    <row r="55507" hidden="1" x14ac:dyDescent="0.25"/>
    <row r="55508" hidden="1" x14ac:dyDescent="0.25"/>
    <row r="55509" hidden="1" x14ac:dyDescent="0.25"/>
    <row r="55510" hidden="1" x14ac:dyDescent="0.25"/>
    <row r="55511" hidden="1" x14ac:dyDescent="0.25"/>
    <row r="55512" hidden="1" x14ac:dyDescent="0.25"/>
    <row r="55513" hidden="1" x14ac:dyDescent="0.25"/>
    <row r="55514" hidden="1" x14ac:dyDescent="0.25"/>
    <row r="55515" hidden="1" x14ac:dyDescent="0.25"/>
    <row r="55516" hidden="1" x14ac:dyDescent="0.25"/>
    <row r="55517" hidden="1" x14ac:dyDescent="0.25"/>
    <row r="55518" hidden="1" x14ac:dyDescent="0.25"/>
    <row r="55519" hidden="1" x14ac:dyDescent="0.25"/>
    <row r="55520" hidden="1" x14ac:dyDescent="0.25"/>
    <row r="55521" hidden="1" x14ac:dyDescent="0.25"/>
    <row r="55522" hidden="1" x14ac:dyDescent="0.25"/>
    <row r="55523" hidden="1" x14ac:dyDescent="0.25"/>
    <row r="55524" hidden="1" x14ac:dyDescent="0.25"/>
    <row r="55525" hidden="1" x14ac:dyDescent="0.25"/>
    <row r="55526" hidden="1" x14ac:dyDescent="0.25"/>
    <row r="55527" hidden="1" x14ac:dyDescent="0.25"/>
    <row r="55528" hidden="1" x14ac:dyDescent="0.25"/>
    <row r="55529" hidden="1" x14ac:dyDescent="0.25"/>
    <row r="55530" hidden="1" x14ac:dyDescent="0.25"/>
    <row r="55531" hidden="1" x14ac:dyDescent="0.25"/>
    <row r="55532" hidden="1" x14ac:dyDescent="0.25"/>
    <row r="55533" hidden="1" x14ac:dyDescent="0.25"/>
    <row r="55534" hidden="1" x14ac:dyDescent="0.25"/>
    <row r="55535" hidden="1" x14ac:dyDescent="0.25"/>
    <row r="55536" hidden="1" x14ac:dyDescent="0.25"/>
    <row r="55537" hidden="1" x14ac:dyDescent="0.25"/>
    <row r="55538" hidden="1" x14ac:dyDescent="0.25"/>
    <row r="55539" hidden="1" x14ac:dyDescent="0.25"/>
    <row r="55540" hidden="1" x14ac:dyDescent="0.25"/>
    <row r="55541" hidden="1" x14ac:dyDescent="0.25"/>
    <row r="55542" hidden="1" x14ac:dyDescent="0.25"/>
    <row r="55543" hidden="1" x14ac:dyDescent="0.25"/>
    <row r="55544" hidden="1" x14ac:dyDescent="0.25"/>
    <row r="55545" hidden="1" x14ac:dyDescent="0.25"/>
    <row r="55546" hidden="1" x14ac:dyDescent="0.25"/>
    <row r="55547" hidden="1" x14ac:dyDescent="0.25"/>
    <row r="55548" hidden="1" x14ac:dyDescent="0.25"/>
    <row r="55549" hidden="1" x14ac:dyDescent="0.25"/>
    <row r="55550" hidden="1" x14ac:dyDescent="0.25"/>
    <row r="55551" hidden="1" x14ac:dyDescent="0.25"/>
    <row r="55552" hidden="1" x14ac:dyDescent="0.25"/>
    <row r="55553" hidden="1" x14ac:dyDescent="0.25"/>
    <row r="55554" hidden="1" x14ac:dyDescent="0.25"/>
    <row r="55555" hidden="1" x14ac:dyDescent="0.25"/>
    <row r="55556" hidden="1" x14ac:dyDescent="0.25"/>
    <row r="55557" hidden="1" x14ac:dyDescent="0.25"/>
    <row r="55558" hidden="1" x14ac:dyDescent="0.25"/>
    <row r="55559" hidden="1" x14ac:dyDescent="0.25"/>
    <row r="55560" hidden="1" x14ac:dyDescent="0.25"/>
    <row r="55561" hidden="1" x14ac:dyDescent="0.25"/>
    <row r="55562" hidden="1" x14ac:dyDescent="0.25"/>
    <row r="55563" hidden="1" x14ac:dyDescent="0.25"/>
    <row r="55564" hidden="1" x14ac:dyDescent="0.25"/>
    <row r="55565" hidden="1" x14ac:dyDescent="0.25"/>
    <row r="55566" hidden="1" x14ac:dyDescent="0.25"/>
    <row r="55567" hidden="1" x14ac:dyDescent="0.25"/>
    <row r="55568" hidden="1" x14ac:dyDescent="0.25"/>
    <row r="55569" hidden="1" x14ac:dyDescent="0.25"/>
    <row r="55570" hidden="1" x14ac:dyDescent="0.25"/>
    <row r="55571" hidden="1" x14ac:dyDescent="0.25"/>
    <row r="55572" hidden="1" x14ac:dyDescent="0.25"/>
    <row r="55573" hidden="1" x14ac:dyDescent="0.25"/>
    <row r="55574" hidden="1" x14ac:dyDescent="0.25"/>
    <row r="55575" hidden="1" x14ac:dyDescent="0.25"/>
    <row r="55576" hidden="1" x14ac:dyDescent="0.25"/>
    <row r="55577" hidden="1" x14ac:dyDescent="0.25"/>
    <row r="55578" hidden="1" x14ac:dyDescent="0.25"/>
    <row r="55579" hidden="1" x14ac:dyDescent="0.25"/>
    <row r="55580" hidden="1" x14ac:dyDescent="0.25"/>
    <row r="55581" hidden="1" x14ac:dyDescent="0.25"/>
    <row r="55582" hidden="1" x14ac:dyDescent="0.25"/>
    <row r="55583" hidden="1" x14ac:dyDescent="0.25"/>
    <row r="55584" hidden="1" x14ac:dyDescent="0.25"/>
    <row r="55585" hidden="1" x14ac:dyDescent="0.25"/>
    <row r="55586" hidden="1" x14ac:dyDescent="0.25"/>
    <row r="55587" hidden="1" x14ac:dyDescent="0.25"/>
    <row r="55588" hidden="1" x14ac:dyDescent="0.25"/>
    <row r="55589" hidden="1" x14ac:dyDescent="0.25"/>
    <row r="55590" hidden="1" x14ac:dyDescent="0.25"/>
    <row r="55591" hidden="1" x14ac:dyDescent="0.25"/>
    <row r="55592" hidden="1" x14ac:dyDescent="0.25"/>
    <row r="55593" hidden="1" x14ac:dyDescent="0.25"/>
    <row r="55594" hidden="1" x14ac:dyDescent="0.25"/>
    <row r="55595" hidden="1" x14ac:dyDescent="0.25"/>
    <row r="55596" hidden="1" x14ac:dyDescent="0.25"/>
    <row r="55597" hidden="1" x14ac:dyDescent="0.25"/>
    <row r="55598" hidden="1" x14ac:dyDescent="0.25"/>
    <row r="55599" hidden="1" x14ac:dyDescent="0.25"/>
    <row r="55600" hidden="1" x14ac:dyDescent="0.25"/>
    <row r="55601" hidden="1" x14ac:dyDescent="0.25"/>
    <row r="55602" hidden="1" x14ac:dyDescent="0.25"/>
    <row r="55603" hidden="1" x14ac:dyDescent="0.25"/>
    <row r="55604" hidden="1" x14ac:dyDescent="0.25"/>
    <row r="55605" hidden="1" x14ac:dyDescent="0.25"/>
    <row r="55606" hidden="1" x14ac:dyDescent="0.25"/>
    <row r="55607" hidden="1" x14ac:dyDescent="0.25"/>
    <row r="55608" hidden="1" x14ac:dyDescent="0.25"/>
    <row r="55609" hidden="1" x14ac:dyDescent="0.25"/>
    <row r="55610" hidden="1" x14ac:dyDescent="0.25"/>
    <row r="55611" hidden="1" x14ac:dyDescent="0.25"/>
    <row r="55612" hidden="1" x14ac:dyDescent="0.25"/>
    <row r="55613" hidden="1" x14ac:dyDescent="0.25"/>
    <row r="55614" hidden="1" x14ac:dyDescent="0.25"/>
    <row r="55615" hidden="1" x14ac:dyDescent="0.25"/>
    <row r="55616" hidden="1" x14ac:dyDescent="0.25"/>
    <row r="55617" hidden="1" x14ac:dyDescent="0.25"/>
    <row r="55618" hidden="1" x14ac:dyDescent="0.25"/>
    <row r="55619" hidden="1" x14ac:dyDescent="0.25"/>
    <row r="55620" hidden="1" x14ac:dyDescent="0.25"/>
    <row r="55621" hidden="1" x14ac:dyDescent="0.25"/>
    <row r="55622" hidden="1" x14ac:dyDescent="0.25"/>
    <row r="55623" hidden="1" x14ac:dyDescent="0.25"/>
    <row r="55624" hidden="1" x14ac:dyDescent="0.25"/>
    <row r="55625" hidden="1" x14ac:dyDescent="0.25"/>
    <row r="55626" hidden="1" x14ac:dyDescent="0.25"/>
    <row r="55627" hidden="1" x14ac:dyDescent="0.25"/>
    <row r="55628" hidden="1" x14ac:dyDescent="0.25"/>
    <row r="55629" hidden="1" x14ac:dyDescent="0.25"/>
    <row r="55630" hidden="1" x14ac:dyDescent="0.25"/>
    <row r="55631" hidden="1" x14ac:dyDescent="0.25"/>
    <row r="55632" hidden="1" x14ac:dyDescent="0.25"/>
    <row r="55633" hidden="1" x14ac:dyDescent="0.25"/>
    <row r="55634" hidden="1" x14ac:dyDescent="0.25"/>
    <row r="55635" hidden="1" x14ac:dyDescent="0.25"/>
    <row r="55636" hidden="1" x14ac:dyDescent="0.25"/>
    <row r="55637" hidden="1" x14ac:dyDescent="0.25"/>
    <row r="55638" hidden="1" x14ac:dyDescent="0.25"/>
    <row r="55639" hidden="1" x14ac:dyDescent="0.25"/>
    <row r="55640" hidden="1" x14ac:dyDescent="0.25"/>
    <row r="55641" hidden="1" x14ac:dyDescent="0.25"/>
    <row r="55642" hidden="1" x14ac:dyDescent="0.25"/>
    <row r="55643" hidden="1" x14ac:dyDescent="0.25"/>
    <row r="55644" hidden="1" x14ac:dyDescent="0.25"/>
    <row r="55645" hidden="1" x14ac:dyDescent="0.25"/>
    <row r="55646" hidden="1" x14ac:dyDescent="0.25"/>
    <row r="55647" hidden="1" x14ac:dyDescent="0.25"/>
    <row r="55648" hidden="1" x14ac:dyDescent="0.25"/>
    <row r="55649" hidden="1" x14ac:dyDescent="0.25"/>
    <row r="55650" hidden="1" x14ac:dyDescent="0.25"/>
    <row r="55651" hidden="1" x14ac:dyDescent="0.25"/>
    <row r="55652" hidden="1" x14ac:dyDescent="0.25"/>
    <row r="55653" hidden="1" x14ac:dyDescent="0.25"/>
    <row r="55654" hidden="1" x14ac:dyDescent="0.25"/>
    <row r="55655" hidden="1" x14ac:dyDescent="0.25"/>
    <row r="55656" hidden="1" x14ac:dyDescent="0.25"/>
    <row r="55657" hidden="1" x14ac:dyDescent="0.25"/>
    <row r="55658" hidden="1" x14ac:dyDescent="0.25"/>
    <row r="55659" hidden="1" x14ac:dyDescent="0.25"/>
    <row r="55660" hidden="1" x14ac:dyDescent="0.25"/>
    <row r="55661" hidden="1" x14ac:dyDescent="0.25"/>
    <row r="55662" hidden="1" x14ac:dyDescent="0.25"/>
    <row r="55663" hidden="1" x14ac:dyDescent="0.25"/>
    <row r="55664" hidden="1" x14ac:dyDescent="0.25"/>
    <row r="55665" hidden="1" x14ac:dyDescent="0.25"/>
    <row r="55666" hidden="1" x14ac:dyDescent="0.25"/>
    <row r="55667" hidden="1" x14ac:dyDescent="0.25"/>
    <row r="55668" hidden="1" x14ac:dyDescent="0.25"/>
    <row r="55669" hidden="1" x14ac:dyDescent="0.25"/>
    <row r="55670" hidden="1" x14ac:dyDescent="0.25"/>
    <row r="55671" hidden="1" x14ac:dyDescent="0.25"/>
    <row r="55672" hidden="1" x14ac:dyDescent="0.25"/>
    <row r="55673" hidden="1" x14ac:dyDescent="0.25"/>
    <row r="55674" hidden="1" x14ac:dyDescent="0.25"/>
    <row r="55675" hidden="1" x14ac:dyDescent="0.25"/>
    <row r="55676" hidden="1" x14ac:dyDescent="0.25"/>
    <row r="55677" hidden="1" x14ac:dyDescent="0.25"/>
    <row r="55678" hidden="1" x14ac:dyDescent="0.25"/>
    <row r="55679" hidden="1" x14ac:dyDescent="0.25"/>
    <row r="55680" hidden="1" x14ac:dyDescent="0.25"/>
    <row r="55681" hidden="1" x14ac:dyDescent="0.25"/>
    <row r="55682" hidden="1" x14ac:dyDescent="0.25"/>
    <row r="55683" hidden="1" x14ac:dyDescent="0.25"/>
    <row r="55684" hidden="1" x14ac:dyDescent="0.25"/>
    <row r="55685" hidden="1" x14ac:dyDescent="0.25"/>
    <row r="55686" hidden="1" x14ac:dyDescent="0.25"/>
    <row r="55687" hidden="1" x14ac:dyDescent="0.25"/>
    <row r="55688" hidden="1" x14ac:dyDescent="0.25"/>
    <row r="55689" hidden="1" x14ac:dyDescent="0.25"/>
    <row r="55690" hidden="1" x14ac:dyDescent="0.25"/>
    <row r="55691" hidden="1" x14ac:dyDescent="0.25"/>
    <row r="55692" hidden="1" x14ac:dyDescent="0.25"/>
    <row r="55693" hidden="1" x14ac:dyDescent="0.25"/>
    <row r="55694" hidden="1" x14ac:dyDescent="0.25"/>
    <row r="55695" hidden="1" x14ac:dyDescent="0.25"/>
    <row r="55696" hidden="1" x14ac:dyDescent="0.25"/>
    <row r="55697" hidden="1" x14ac:dyDescent="0.25"/>
    <row r="55698" hidden="1" x14ac:dyDescent="0.25"/>
    <row r="55699" ht="30" hidden="1" customHeight="1" x14ac:dyDescent="0.25"/>
    <row r="55700" hidden="1" x14ac:dyDescent="0.25"/>
    <row r="55701" hidden="1" x14ac:dyDescent="0.25"/>
    <row r="55702" hidden="1" x14ac:dyDescent="0.25"/>
    <row r="55703" hidden="1" x14ac:dyDescent="0.25"/>
    <row r="55704" hidden="1" x14ac:dyDescent="0.25"/>
    <row r="55705" hidden="1" x14ac:dyDescent="0.25"/>
    <row r="55706" hidden="1" x14ac:dyDescent="0.25"/>
    <row r="55707" hidden="1" x14ac:dyDescent="0.25"/>
    <row r="55708" hidden="1" x14ac:dyDescent="0.25"/>
    <row r="55709" hidden="1" x14ac:dyDescent="0.25"/>
    <row r="55710" hidden="1" x14ac:dyDescent="0.25"/>
    <row r="55711" hidden="1" x14ac:dyDescent="0.25"/>
    <row r="55712" hidden="1" x14ac:dyDescent="0.25"/>
    <row r="55713" hidden="1" x14ac:dyDescent="0.25"/>
    <row r="55714" hidden="1" x14ac:dyDescent="0.25"/>
    <row r="55715" hidden="1" x14ac:dyDescent="0.25"/>
    <row r="55716" hidden="1" x14ac:dyDescent="0.25"/>
    <row r="55717" hidden="1" x14ac:dyDescent="0.25"/>
    <row r="55718" hidden="1" x14ac:dyDescent="0.25"/>
    <row r="55719" hidden="1" x14ac:dyDescent="0.25"/>
    <row r="55720" hidden="1" x14ac:dyDescent="0.25"/>
    <row r="55721" hidden="1" x14ac:dyDescent="0.25"/>
    <row r="55722" hidden="1" x14ac:dyDescent="0.25"/>
    <row r="55723" hidden="1" x14ac:dyDescent="0.25"/>
    <row r="55724" hidden="1" x14ac:dyDescent="0.25"/>
    <row r="55725" hidden="1" x14ac:dyDescent="0.25"/>
    <row r="55726" hidden="1" x14ac:dyDescent="0.25"/>
    <row r="55727" hidden="1" x14ac:dyDescent="0.25"/>
    <row r="55728" hidden="1" x14ac:dyDescent="0.25"/>
    <row r="55729" hidden="1" x14ac:dyDescent="0.25"/>
    <row r="55730" hidden="1" x14ac:dyDescent="0.25"/>
    <row r="55731" hidden="1" x14ac:dyDescent="0.25"/>
    <row r="55732" hidden="1" x14ac:dyDescent="0.25"/>
    <row r="55733" hidden="1" x14ac:dyDescent="0.25"/>
    <row r="55734" hidden="1" x14ac:dyDescent="0.25"/>
    <row r="55735" hidden="1" x14ac:dyDescent="0.25"/>
    <row r="55736" hidden="1" x14ac:dyDescent="0.25"/>
    <row r="55737" hidden="1" x14ac:dyDescent="0.25"/>
    <row r="55738" hidden="1" x14ac:dyDescent="0.25"/>
    <row r="55739" hidden="1" x14ac:dyDescent="0.25"/>
    <row r="55740" hidden="1" x14ac:dyDescent="0.25"/>
    <row r="55741" hidden="1" x14ac:dyDescent="0.25"/>
    <row r="55742" hidden="1" x14ac:dyDescent="0.25"/>
    <row r="55743" hidden="1" x14ac:dyDescent="0.25"/>
    <row r="55744" hidden="1" x14ac:dyDescent="0.25"/>
    <row r="55745" hidden="1" x14ac:dyDescent="0.25"/>
    <row r="55746" hidden="1" x14ac:dyDescent="0.25"/>
    <row r="55747" hidden="1" x14ac:dyDescent="0.25"/>
    <row r="55748" hidden="1" x14ac:dyDescent="0.25"/>
    <row r="55749" hidden="1" x14ac:dyDescent="0.25"/>
    <row r="55750" hidden="1" x14ac:dyDescent="0.25"/>
    <row r="55751" hidden="1" x14ac:dyDescent="0.25"/>
    <row r="55752" hidden="1" x14ac:dyDescent="0.25"/>
    <row r="55753" hidden="1" x14ac:dyDescent="0.25"/>
    <row r="55754" hidden="1" x14ac:dyDescent="0.25"/>
    <row r="55755" hidden="1" x14ac:dyDescent="0.25"/>
    <row r="55756" hidden="1" x14ac:dyDescent="0.25"/>
    <row r="55757" hidden="1" x14ac:dyDescent="0.25"/>
    <row r="55758" hidden="1" x14ac:dyDescent="0.25"/>
    <row r="55759" hidden="1" x14ac:dyDescent="0.25"/>
    <row r="55760" hidden="1" x14ac:dyDescent="0.25"/>
    <row r="55761" hidden="1" x14ac:dyDescent="0.25"/>
    <row r="55762" hidden="1" x14ac:dyDescent="0.25"/>
    <row r="55763" hidden="1" x14ac:dyDescent="0.25"/>
    <row r="55764" hidden="1" x14ac:dyDescent="0.25"/>
    <row r="55765" hidden="1" x14ac:dyDescent="0.25"/>
    <row r="55766" hidden="1" x14ac:dyDescent="0.25"/>
    <row r="55767" hidden="1" x14ac:dyDescent="0.25"/>
    <row r="55768" hidden="1" x14ac:dyDescent="0.25"/>
    <row r="55769" hidden="1" x14ac:dyDescent="0.25"/>
    <row r="55770" hidden="1" x14ac:dyDescent="0.25"/>
    <row r="55771" hidden="1" x14ac:dyDescent="0.25"/>
    <row r="55772" hidden="1" x14ac:dyDescent="0.25"/>
    <row r="55773" hidden="1" x14ac:dyDescent="0.25"/>
    <row r="55774" hidden="1" x14ac:dyDescent="0.25"/>
    <row r="55775" hidden="1" x14ac:dyDescent="0.25"/>
    <row r="55776" hidden="1" x14ac:dyDescent="0.25"/>
    <row r="55777" hidden="1" x14ac:dyDescent="0.25"/>
    <row r="55778" hidden="1" x14ac:dyDescent="0.25"/>
    <row r="55779" hidden="1" x14ac:dyDescent="0.25"/>
    <row r="55780" hidden="1" x14ac:dyDescent="0.25"/>
    <row r="55781" hidden="1" x14ac:dyDescent="0.25"/>
    <row r="55782" hidden="1" x14ac:dyDescent="0.25"/>
    <row r="55783" hidden="1" x14ac:dyDescent="0.25"/>
    <row r="55784" hidden="1" x14ac:dyDescent="0.25"/>
    <row r="55785" hidden="1" x14ac:dyDescent="0.25"/>
    <row r="55786" hidden="1" x14ac:dyDescent="0.25"/>
    <row r="55787" hidden="1" x14ac:dyDescent="0.25"/>
    <row r="55788" hidden="1" x14ac:dyDescent="0.25"/>
    <row r="55789" hidden="1" x14ac:dyDescent="0.25"/>
    <row r="55790" hidden="1" x14ac:dyDescent="0.25"/>
    <row r="55791" hidden="1" x14ac:dyDescent="0.25"/>
    <row r="55792" hidden="1" x14ac:dyDescent="0.25"/>
    <row r="55793" hidden="1" x14ac:dyDescent="0.25"/>
    <row r="55794" hidden="1" x14ac:dyDescent="0.25"/>
    <row r="55795" hidden="1" x14ac:dyDescent="0.25"/>
    <row r="55796" hidden="1" x14ac:dyDescent="0.25"/>
    <row r="55797" hidden="1" x14ac:dyDescent="0.25"/>
    <row r="55798" hidden="1" x14ac:dyDescent="0.25"/>
    <row r="55799" hidden="1" x14ac:dyDescent="0.25"/>
    <row r="55800" hidden="1" x14ac:dyDescent="0.25"/>
    <row r="55801" hidden="1" x14ac:dyDescent="0.25"/>
    <row r="55802" hidden="1" x14ac:dyDescent="0.25"/>
    <row r="55803" hidden="1" x14ac:dyDescent="0.25"/>
    <row r="55804" hidden="1" x14ac:dyDescent="0.25"/>
    <row r="55805" hidden="1" x14ac:dyDescent="0.25"/>
    <row r="55806" hidden="1" x14ac:dyDescent="0.25"/>
    <row r="55807" hidden="1" x14ac:dyDescent="0.25"/>
    <row r="55808" hidden="1" x14ac:dyDescent="0.25"/>
    <row r="55809" hidden="1" x14ac:dyDescent="0.25"/>
    <row r="55810" hidden="1" x14ac:dyDescent="0.25"/>
    <row r="55811" hidden="1" x14ac:dyDescent="0.25"/>
    <row r="55812" hidden="1" x14ac:dyDescent="0.25"/>
    <row r="55813" hidden="1" x14ac:dyDescent="0.25"/>
    <row r="55814" hidden="1" x14ac:dyDescent="0.25"/>
    <row r="55815" hidden="1" x14ac:dyDescent="0.25"/>
    <row r="55816" hidden="1" x14ac:dyDescent="0.25"/>
    <row r="55817" hidden="1" x14ac:dyDescent="0.25"/>
    <row r="55818" hidden="1" x14ac:dyDescent="0.25"/>
    <row r="55819" hidden="1" x14ac:dyDescent="0.25"/>
    <row r="55820" hidden="1" x14ac:dyDescent="0.25"/>
    <row r="55821" hidden="1" x14ac:dyDescent="0.25"/>
    <row r="55822" hidden="1" x14ac:dyDescent="0.25"/>
    <row r="55823" hidden="1" x14ac:dyDescent="0.25"/>
    <row r="55824" hidden="1" x14ac:dyDescent="0.25"/>
    <row r="55825" hidden="1" x14ac:dyDescent="0.25"/>
    <row r="55826" hidden="1" x14ac:dyDescent="0.25"/>
    <row r="55827" hidden="1" x14ac:dyDescent="0.25"/>
    <row r="55828" hidden="1" x14ac:dyDescent="0.25"/>
    <row r="55829" hidden="1" x14ac:dyDescent="0.25"/>
    <row r="55830" hidden="1" x14ac:dyDescent="0.25"/>
    <row r="55831" hidden="1" x14ac:dyDescent="0.25"/>
    <row r="55832" hidden="1" x14ac:dyDescent="0.25"/>
    <row r="55833" hidden="1" x14ac:dyDescent="0.25"/>
    <row r="55834" hidden="1" x14ac:dyDescent="0.25"/>
    <row r="55835" hidden="1" x14ac:dyDescent="0.25"/>
    <row r="55836" hidden="1" x14ac:dyDescent="0.25"/>
    <row r="55837" hidden="1" x14ac:dyDescent="0.25"/>
    <row r="55838" hidden="1" x14ac:dyDescent="0.25"/>
    <row r="55839" hidden="1" x14ac:dyDescent="0.25"/>
    <row r="55840" hidden="1" x14ac:dyDescent="0.25"/>
    <row r="55841" hidden="1" x14ac:dyDescent="0.25"/>
    <row r="55842" hidden="1" x14ac:dyDescent="0.25"/>
    <row r="55843" hidden="1" x14ac:dyDescent="0.25"/>
    <row r="55844" hidden="1" x14ac:dyDescent="0.25"/>
    <row r="55845" hidden="1" x14ac:dyDescent="0.25"/>
    <row r="55846" hidden="1" x14ac:dyDescent="0.25"/>
    <row r="55847" hidden="1" x14ac:dyDescent="0.25"/>
    <row r="55848" hidden="1" x14ac:dyDescent="0.25"/>
    <row r="55849" hidden="1" x14ac:dyDescent="0.25"/>
    <row r="55850" hidden="1" x14ac:dyDescent="0.25"/>
    <row r="55851" hidden="1" x14ac:dyDescent="0.25"/>
    <row r="55852" hidden="1" x14ac:dyDescent="0.25"/>
    <row r="55853" hidden="1" x14ac:dyDescent="0.25"/>
    <row r="55854" hidden="1" x14ac:dyDescent="0.25"/>
    <row r="55855" hidden="1" x14ac:dyDescent="0.25"/>
    <row r="55856" hidden="1" x14ac:dyDescent="0.25"/>
    <row r="55857" hidden="1" x14ac:dyDescent="0.25"/>
    <row r="55858" hidden="1" x14ac:dyDescent="0.25"/>
    <row r="55859" hidden="1" x14ac:dyDescent="0.25"/>
    <row r="55860" hidden="1" x14ac:dyDescent="0.25"/>
    <row r="55861" hidden="1" x14ac:dyDescent="0.25"/>
    <row r="55862" hidden="1" x14ac:dyDescent="0.25"/>
    <row r="55863" hidden="1" x14ac:dyDescent="0.25"/>
    <row r="55864" hidden="1" x14ac:dyDescent="0.25"/>
    <row r="55865" hidden="1" x14ac:dyDescent="0.25"/>
    <row r="55866" hidden="1" x14ac:dyDescent="0.25"/>
    <row r="55867" hidden="1" x14ac:dyDescent="0.25"/>
    <row r="55868" hidden="1" x14ac:dyDescent="0.25"/>
    <row r="55869" hidden="1" x14ac:dyDescent="0.25"/>
    <row r="55870" hidden="1" x14ac:dyDescent="0.25"/>
    <row r="55871" hidden="1" x14ac:dyDescent="0.25"/>
    <row r="55872" hidden="1" x14ac:dyDescent="0.25"/>
    <row r="55873" hidden="1" x14ac:dyDescent="0.25"/>
    <row r="55874" hidden="1" x14ac:dyDescent="0.25"/>
    <row r="55875" hidden="1" x14ac:dyDescent="0.25"/>
    <row r="55876" hidden="1" x14ac:dyDescent="0.25"/>
    <row r="55877" hidden="1" x14ac:dyDescent="0.25"/>
    <row r="55878" hidden="1" x14ac:dyDescent="0.25"/>
    <row r="55879" hidden="1" x14ac:dyDescent="0.25"/>
    <row r="55880" hidden="1" x14ac:dyDescent="0.25"/>
    <row r="55881" hidden="1" x14ac:dyDescent="0.25"/>
    <row r="55882" hidden="1" x14ac:dyDescent="0.25"/>
    <row r="55883" hidden="1" x14ac:dyDescent="0.25"/>
    <row r="55884" hidden="1" x14ac:dyDescent="0.25"/>
    <row r="55885" hidden="1" x14ac:dyDescent="0.25"/>
    <row r="55886" hidden="1" x14ac:dyDescent="0.25"/>
    <row r="55887" hidden="1" x14ac:dyDescent="0.25"/>
    <row r="55888" hidden="1" x14ac:dyDescent="0.25"/>
    <row r="55889" hidden="1" x14ac:dyDescent="0.25"/>
    <row r="55890" hidden="1" x14ac:dyDescent="0.25"/>
    <row r="55891" hidden="1" x14ac:dyDescent="0.25"/>
    <row r="55892" hidden="1" x14ac:dyDescent="0.25"/>
    <row r="55893" hidden="1" x14ac:dyDescent="0.25"/>
    <row r="55894" hidden="1" x14ac:dyDescent="0.25"/>
    <row r="55895" hidden="1" x14ac:dyDescent="0.25"/>
    <row r="55896" hidden="1" x14ac:dyDescent="0.25"/>
    <row r="55897" hidden="1" x14ac:dyDescent="0.25"/>
    <row r="55898" hidden="1" x14ac:dyDescent="0.25"/>
    <row r="55899" hidden="1" x14ac:dyDescent="0.25"/>
    <row r="55900" hidden="1" x14ac:dyDescent="0.25"/>
    <row r="55901" hidden="1" x14ac:dyDescent="0.25"/>
    <row r="55902" hidden="1" x14ac:dyDescent="0.25"/>
    <row r="55903" hidden="1" x14ac:dyDescent="0.25"/>
    <row r="55904" hidden="1" x14ac:dyDescent="0.25"/>
    <row r="55905" hidden="1" x14ac:dyDescent="0.25"/>
    <row r="55906" hidden="1" x14ac:dyDescent="0.25"/>
    <row r="55907" hidden="1" x14ac:dyDescent="0.25"/>
    <row r="55908" hidden="1" x14ac:dyDescent="0.25"/>
    <row r="55909" hidden="1" x14ac:dyDescent="0.25"/>
    <row r="55910" hidden="1" x14ac:dyDescent="0.25"/>
    <row r="55911" hidden="1" x14ac:dyDescent="0.25"/>
    <row r="55912" hidden="1" x14ac:dyDescent="0.25"/>
    <row r="55913" hidden="1" x14ac:dyDescent="0.25"/>
    <row r="55914" hidden="1" x14ac:dyDescent="0.25"/>
    <row r="55915" hidden="1" x14ac:dyDescent="0.25"/>
    <row r="55916" hidden="1" x14ac:dyDescent="0.25"/>
    <row r="55917" hidden="1" x14ac:dyDescent="0.25"/>
    <row r="55918" hidden="1" x14ac:dyDescent="0.25"/>
    <row r="55919" hidden="1" x14ac:dyDescent="0.25"/>
    <row r="55920" hidden="1" x14ac:dyDescent="0.25"/>
    <row r="55921" hidden="1" x14ac:dyDescent="0.25"/>
    <row r="55922" hidden="1" x14ac:dyDescent="0.25"/>
    <row r="55923" hidden="1" x14ac:dyDescent="0.25"/>
    <row r="55924" hidden="1" x14ac:dyDescent="0.25"/>
    <row r="55925" hidden="1" x14ac:dyDescent="0.25"/>
    <row r="55926" hidden="1" x14ac:dyDescent="0.25"/>
    <row r="55927" hidden="1" x14ac:dyDescent="0.25"/>
    <row r="55928" hidden="1" x14ac:dyDescent="0.25"/>
    <row r="55929" hidden="1" x14ac:dyDescent="0.25"/>
    <row r="55930" hidden="1" x14ac:dyDescent="0.25"/>
    <row r="55931" hidden="1" x14ac:dyDescent="0.25"/>
    <row r="55932" hidden="1" x14ac:dyDescent="0.25"/>
    <row r="55933" hidden="1" x14ac:dyDescent="0.25"/>
    <row r="55934" hidden="1" x14ac:dyDescent="0.25"/>
    <row r="55935" hidden="1" x14ac:dyDescent="0.25"/>
    <row r="55936" hidden="1" x14ac:dyDescent="0.25"/>
    <row r="55937" hidden="1" x14ac:dyDescent="0.25"/>
    <row r="55938" hidden="1" x14ac:dyDescent="0.25"/>
    <row r="55939" hidden="1" x14ac:dyDescent="0.25"/>
    <row r="55940" hidden="1" x14ac:dyDescent="0.25"/>
    <row r="55941" hidden="1" x14ac:dyDescent="0.25"/>
    <row r="55942" hidden="1" x14ac:dyDescent="0.25"/>
    <row r="55943" hidden="1" x14ac:dyDescent="0.25"/>
    <row r="55944" hidden="1" x14ac:dyDescent="0.25"/>
    <row r="55945" hidden="1" x14ac:dyDescent="0.25"/>
    <row r="55946" hidden="1" x14ac:dyDescent="0.25"/>
    <row r="55947" hidden="1" x14ac:dyDescent="0.25"/>
    <row r="55948" hidden="1" x14ac:dyDescent="0.25"/>
    <row r="55949" hidden="1" x14ac:dyDescent="0.25"/>
    <row r="55950" hidden="1" x14ac:dyDescent="0.25"/>
    <row r="55951" hidden="1" x14ac:dyDescent="0.25"/>
    <row r="55952" hidden="1" x14ac:dyDescent="0.25"/>
    <row r="55953" hidden="1" x14ac:dyDescent="0.25"/>
    <row r="55954" hidden="1" x14ac:dyDescent="0.25"/>
    <row r="55955" hidden="1" x14ac:dyDescent="0.25"/>
    <row r="55956" hidden="1" x14ac:dyDescent="0.25"/>
    <row r="55957" hidden="1" x14ac:dyDescent="0.25"/>
    <row r="55958" hidden="1" x14ac:dyDescent="0.25"/>
    <row r="55959" hidden="1" x14ac:dyDescent="0.25"/>
    <row r="55960" hidden="1" x14ac:dyDescent="0.25"/>
    <row r="55961" hidden="1" x14ac:dyDescent="0.25"/>
    <row r="55962" hidden="1" x14ac:dyDescent="0.25"/>
    <row r="55963" hidden="1" x14ac:dyDescent="0.25"/>
    <row r="55964" hidden="1" x14ac:dyDescent="0.25"/>
    <row r="55965" hidden="1" x14ac:dyDescent="0.25"/>
    <row r="55966" hidden="1" x14ac:dyDescent="0.25"/>
    <row r="55967" hidden="1" x14ac:dyDescent="0.25"/>
    <row r="55968" hidden="1" x14ac:dyDescent="0.25"/>
    <row r="55969" hidden="1" x14ac:dyDescent="0.25"/>
    <row r="55970" hidden="1" x14ac:dyDescent="0.25"/>
    <row r="55971" ht="30" hidden="1" customHeight="1" x14ac:dyDescent="0.25"/>
    <row r="55972" hidden="1" x14ac:dyDescent="0.25"/>
    <row r="55973" hidden="1" x14ac:dyDescent="0.25"/>
    <row r="55974" hidden="1" x14ac:dyDescent="0.25"/>
    <row r="55975" hidden="1" x14ac:dyDescent="0.25"/>
    <row r="55976" hidden="1" x14ac:dyDescent="0.25"/>
    <row r="55977" hidden="1" x14ac:dyDescent="0.25"/>
    <row r="55978" hidden="1" x14ac:dyDescent="0.25"/>
    <row r="55979" hidden="1" x14ac:dyDescent="0.25"/>
    <row r="55980" hidden="1" x14ac:dyDescent="0.25"/>
    <row r="55981" hidden="1" x14ac:dyDescent="0.25"/>
    <row r="55982" hidden="1" x14ac:dyDescent="0.25"/>
    <row r="55983" hidden="1" x14ac:dyDescent="0.25"/>
    <row r="55984" hidden="1" x14ac:dyDescent="0.25"/>
    <row r="55985" hidden="1" x14ac:dyDescent="0.25"/>
    <row r="55986" hidden="1" x14ac:dyDescent="0.25"/>
    <row r="55987" hidden="1" x14ac:dyDescent="0.25"/>
    <row r="55988" hidden="1" x14ac:dyDescent="0.25"/>
    <row r="55989" hidden="1" x14ac:dyDescent="0.25"/>
    <row r="55990" hidden="1" x14ac:dyDescent="0.25"/>
    <row r="55991" hidden="1" x14ac:dyDescent="0.25"/>
    <row r="55992" hidden="1" x14ac:dyDescent="0.25"/>
    <row r="55993" hidden="1" x14ac:dyDescent="0.25"/>
    <row r="55994" hidden="1" x14ac:dyDescent="0.25"/>
    <row r="55995" hidden="1" x14ac:dyDescent="0.25"/>
    <row r="55996" hidden="1" x14ac:dyDescent="0.25"/>
    <row r="55997" hidden="1" x14ac:dyDescent="0.25"/>
    <row r="55998" hidden="1" x14ac:dyDescent="0.25"/>
    <row r="55999" hidden="1" x14ac:dyDescent="0.25"/>
    <row r="56000" hidden="1" x14ac:dyDescent="0.25"/>
    <row r="56001" hidden="1" x14ac:dyDescent="0.25"/>
    <row r="56002" hidden="1" x14ac:dyDescent="0.25"/>
    <row r="56003" hidden="1" x14ac:dyDescent="0.25"/>
    <row r="56004" hidden="1" x14ac:dyDescent="0.25"/>
    <row r="56005" hidden="1" x14ac:dyDescent="0.25"/>
    <row r="56006" hidden="1" x14ac:dyDescent="0.25"/>
    <row r="56007" hidden="1" x14ac:dyDescent="0.25"/>
    <row r="56008" hidden="1" x14ac:dyDescent="0.25"/>
    <row r="56009" hidden="1" x14ac:dyDescent="0.25"/>
    <row r="56010" hidden="1" x14ac:dyDescent="0.25"/>
    <row r="56011" hidden="1" x14ac:dyDescent="0.25"/>
    <row r="56012" hidden="1" x14ac:dyDescent="0.25"/>
    <row r="56013" hidden="1" x14ac:dyDescent="0.25"/>
    <row r="56014" hidden="1" x14ac:dyDescent="0.25"/>
    <row r="56015" hidden="1" x14ac:dyDescent="0.25"/>
    <row r="56016" hidden="1" x14ac:dyDescent="0.25"/>
    <row r="56017" hidden="1" x14ac:dyDescent="0.25"/>
    <row r="56018" hidden="1" x14ac:dyDescent="0.25"/>
    <row r="56019" hidden="1" x14ac:dyDescent="0.25"/>
    <row r="56020" hidden="1" x14ac:dyDescent="0.25"/>
    <row r="56021" hidden="1" x14ac:dyDescent="0.25"/>
    <row r="56022" hidden="1" x14ac:dyDescent="0.25"/>
    <row r="56023" hidden="1" x14ac:dyDescent="0.25"/>
    <row r="56024" hidden="1" x14ac:dyDescent="0.25"/>
    <row r="56025" hidden="1" x14ac:dyDescent="0.25"/>
    <row r="56026" hidden="1" x14ac:dyDescent="0.25"/>
    <row r="56027" hidden="1" x14ac:dyDescent="0.25"/>
    <row r="56028" hidden="1" x14ac:dyDescent="0.25"/>
    <row r="56029" hidden="1" x14ac:dyDescent="0.25"/>
    <row r="56030" hidden="1" x14ac:dyDescent="0.25"/>
    <row r="56031" hidden="1" x14ac:dyDescent="0.25"/>
    <row r="56032" hidden="1" x14ac:dyDescent="0.25"/>
    <row r="56033" hidden="1" x14ac:dyDescent="0.25"/>
    <row r="56034" hidden="1" x14ac:dyDescent="0.25"/>
    <row r="56035" hidden="1" x14ac:dyDescent="0.25"/>
    <row r="56036" hidden="1" x14ac:dyDescent="0.25"/>
    <row r="56037" hidden="1" x14ac:dyDescent="0.25"/>
    <row r="56038" hidden="1" x14ac:dyDescent="0.25"/>
    <row r="56039" hidden="1" x14ac:dyDescent="0.25"/>
    <row r="56040" hidden="1" x14ac:dyDescent="0.25"/>
    <row r="56041" hidden="1" x14ac:dyDescent="0.25"/>
    <row r="56042" hidden="1" x14ac:dyDescent="0.25"/>
    <row r="56043" hidden="1" x14ac:dyDescent="0.25"/>
    <row r="56044" hidden="1" x14ac:dyDescent="0.25"/>
    <row r="56045" hidden="1" x14ac:dyDescent="0.25"/>
    <row r="56046" hidden="1" x14ac:dyDescent="0.25"/>
    <row r="56047" hidden="1" x14ac:dyDescent="0.25"/>
    <row r="56048" hidden="1" x14ac:dyDescent="0.25"/>
    <row r="56049" hidden="1" x14ac:dyDescent="0.25"/>
    <row r="56050" hidden="1" x14ac:dyDescent="0.25"/>
    <row r="56051" hidden="1" x14ac:dyDescent="0.25"/>
    <row r="56052" hidden="1" x14ac:dyDescent="0.25"/>
    <row r="56053" hidden="1" x14ac:dyDescent="0.25"/>
    <row r="56054" hidden="1" x14ac:dyDescent="0.25"/>
    <row r="56055" hidden="1" x14ac:dyDescent="0.25"/>
    <row r="56056" hidden="1" x14ac:dyDescent="0.25"/>
    <row r="56057" hidden="1" x14ac:dyDescent="0.25"/>
    <row r="56058" hidden="1" x14ac:dyDescent="0.25"/>
    <row r="56059" hidden="1" x14ac:dyDescent="0.25"/>
    <row r="56060" hidden="1" x14ac:dyDescent="0.25"/>
    <row r="56061" hidden="1" x14ac:dyDescent="0.25"/>
    <row r="56062" hidden="1" x14ac:dyDescent="0.25"/>
    <row r="56063" hidden="1" x14ac:dyDescent="0.25"/>
    <row r="56064" hidden="1" x14ac:dyDescent="0.25"/>
    <row r="56065" hidden="1" x14ac:dyDescent="0.25"/>
    <row r="56066" hidden="1" x14ac:dyDescent="0.25"/>
    <row r="56067" hidden="1" x14ac:dyDescent="0.25"/>
    <row r="56068" hidden="1" x14ac:dyDescent="0.25"/>
    <row r="56069" hidden="1" x14ac:dyDescent="0.25"/>
    <row r="56070" hidden="1" x14ac:dyDescent="0.25"/>
    <row r="56071" hidden="1" x14ac:dyDescent="0.25"/>
    <row r="56072" hidden="1" x14ac:dyDescent="0.25"/>
    <row r="56073" hidden="1" x14ac:dyDescent="0.25"/>
    <row r="56074" hidden="1" x14ac:dyDescent="0.25"/>
    <row r="56075" hidden="1" x14ac:dyDescent="0.25"/>
    <row r="56076" hidden="1" x14ac:dyDescent="0.25"/>
    <row r="56077" hidden="1" x14ac:dyDescent="0.25"/>
    <row r="56078" hidden="1" x14ac:dyDescent="0.25"/>
    <row r="56079" hidden="1" x14ac:dyDescent="0.25"/>
    <row r="56080" hidden="1" x14ac:dyDescent="0.25"/>
    <row r="56081" hidden="1" x14ac:dyDescent="0.25"/>
    <row r="56082" hidden="1" x14ac:dyDescent="0.25"/>
    <row r="56083" hidden="1" x14ac:dyDescent="0.25"/>
    <row r="56084" hidden="1" x14ac:dyDescent="0.25"/>
    <row r="56085" hidden="1" x14ac:dyDescent="0.25"/>
    <row r="56086" hidden="1" x14ac:dyDescent="0.25"/>
    <row r="56087" hidden="1" x14ac:dyDescent="0.25"/>
    <row r="56088" hidden="1" x14ac:dyDescent="0.25"/>
    <row r="56089" hidden="1" x14ac:dyDescent="0.25"/>
    <row r="56090" hidden="1" x14ac:dyDescent="0.25"/>
    <row r="56091" hidden="1" x14ac:dyDescent="0.25"/>
    <row r="56092" hidden="1" x14ac:dyDescent="0.25"/>
    <row r="56093" hidden="1" x14ac:dyDescent="0.25"/>
    <row r="56094" hidden="1" x14ac:dyDescent="0.25"/>
    <row r="56095" hidden="1" x14ac:dyDescent="0.25"/>
    <row r="56096" hidden="1" x14ac:dyDescent="0.25"/>
    <row r="56097" hidden="1" x14ac:dyDescent="0.25"/>
    <row r="56098" hidden="1" x14ac:dyDescent="0.25"/>
    <row r="56099" hidden="1" x14ac:dyDescent="0.25"/>
    <row r="56100" hidden="1" x14ac:dyDescent="0.25"/>
    <row r="56101" hidden="1" x14ac:dyDescent="0.25"/>
    <row r="56102" hidden="1" x14ac:dyDescent="0.25"/>
    <row r="56103" hidden="1" x14ac:dyDescent="0.25"/>
    <row r="56104" hidden="1" x14ac:dyDescent="0.25"/>
    <row r="56105" hidden="1" x14ac:dyDescent="0.25"/>
    <row r="56106" hidden="1" x14ac:dyDescent="0.25"/>
    <row r="56107" hidden="1" x14ac:dyDescent="0.25"/>
    <row r="56108" hidden="1" x14ac:dyDescent="0.25"/>
    <row r="56109" hidden="1" x14ac:dyDescent="0.25"/>
    <row r="56110" hidden="1" x14ac:dyDescent="0.25"/>
    <row r="56111" hidden="1" x14ac:dyDescent="0.25"/>
    <row r="56112" hidden="1" x14ac:dyDescent="0.25"/>
    <row r="56113" hidden="1" x14ac:dyDescent="0.25"/>
    <row r="56114" hidden="1" x14ac:dyDescent="0.25"/>
    <row r="56115" hidden="1" x14ac:dyDescent="0.25"/>
    <row r="56116" hidden="1" x14ac:dyDescent="0.25"/>
    <row r="56117" hidden="1" x14ac:dyDescent="0.25"/>
    <row r="56118" hidden="1" x14ac:dyDescent="0.25"/>
    <row r="56119" hidden="1" x14ac:dyDescent="0.25"/>
    <row r="56120" hidden="1" x14ac:dyDescent="0.25"/>
    <row r="56121" hidden="1" x14ac:dyDescent="0.25"/>
    <row r="56122" hidden="1" x14ac:dyDescent="0.25"/>
    <row r="56123" hidden="1" x14ac:dyDescent="0.25"/>
    <row r="56124" hidden="1" x14ac:dyDescent="0.25"/>
    <row r="56125" hidden="1" x14ac:dyDescent="0.25"/>
    <row r="56126" hidden="1" x14ac:dyDescent="0.25"/>
    <row r="56127" hidden="1" x14ac:dyDescent="0.25"/>
    <row r="56128" hidden="1" x14ac:dyDescent="0.25"/>
    <row r="56129" hidden="1" x14ac:dyDescent="0.25"/>
    <row r="56130" hidden="1" x14ac:dyDescent="0.25"/>
    <row r="56131" hidden="1" x14ac:dyDescent="0.25"/>
    <row r="56132" hidden="1" x14ac:dyDescent="0.25"/>
    <row r="56133" hidden="1" x14ac:dyDescent="0.25"/>
    <row r="56134" hidden="1" x14ac:dyDescent="0.25"/>
    <row r="56135" hidden="1" x14ac:dyDescent="0.25"/>
    <row r="56136" hidden="1" x14ac:dyDescent="0.25"/>
    <row r="56137" hidden="1" x14ac:dyDescent="0.25"/>
    <row r="56138" hidden="1" x14ac:dyDescent="0.25"/>
    <row r="56139" hidden="1" x14ac:dyDescent="0.25"/>
    <row r="56140" hidden="1" x14ac:dyDescent="0.25"/>
    <row r="56141" hidden="1" x14ac:dyDescent="0.25"/>
    <row r="56142" hidden="1" x14ac:dyDescent="0.25"/>
    <row r="56143" hidden="1" x14ac:dyDescent="0.25"/>
    <row r="56144" hidden="1" x14ac:dyDescent="0.25"/>
    <row r="56145" hidden="1" x14ac:dyDescent="0.25"/>
    <row r="56146" hidden="1" x14ac:dyDescent="0.25"/>
    <row r="56147" hidden="1" x14ac:dyDescent="0.25"/>
    <row r="56148" hidden="1" x14ac:dyDescent="0.25"/>
    <row r="56149" hidden="1" x14ac:dyDescent="0.25"/>
    <row r="56150" hidden="1" x14ac:dyDescent="0.25"/>
    <row r="56151" hidden="1" x14ac:dyDescent="0.25"/>
    <row r="56152" hidden="1" x14ac:dyDescent="0.25"/>
    <row r="56153" hidden="1" x14ac:dyDescent="0.25"/>
    <row r="56154" hidden="1" x14ac:dyDescent="0.25"/>
    <row r="56155" hidden="1" x14ac:dyDescent="0.25"/>
    <row r="56156" hidden="1" x14ac:dyDescent="0.25"/>
    <row r="56157" hidden="1" x14ac:dyDescent="0.25"/>
    <row r="56158" hidden="1" x14ac:dyDescent="0.25"/>
    <row r="56159" hidden="1" x14ac:dyDescent="0.25"/>
    <row r="56160" hidden="1" x14ac:dyDescent="0.25"/>
    <row r="56161" hidden="1" x14ac:dyDescent="0.25"/>
    <row r="56162" hidden="1" x14ac:dyDescent="0.25"/>
    <row r="56163" hidden="1" x14ac:dyDescent="0.25"/>
    <row r="56164" hidden="1" x14ac:dyDescent="0.25"/>
    <row r="56165" hidden="1" x14ac:dyDescent="0.25"/>
    <row r="56166" hidden="1" x14ac:dyDescent="0.25"/>
    <row r="56167" hidden="1" x14ac:dyDescent="0.25"/>
    <row r="56168" hidden="1" x14ac:dyDescent="0.25"/>
    <row r="56169" hidden="1" x14ac:dyDescent="0.25"/>
    <row r="56170" hidden="1" x14ac:dyDescent="0.25"/>
    <row r="56171" hidden="1" x14ac:dyDescent="0.25"/>
    <row r="56172" hidden="1" x14ac:dyDescent="0.25"/>
    <row r="56173" hidden="1" x14ac:dyDescent="0.25"/>
    <row r="56174" hidden="1" x14ac:dyDescent="0.25"/>
    <row r="56175" hidden="1" x14ac:dyDescent="0.25"/>
    <row r="56176" hidden="1" x14ac:dyDescent="0.25"/>
    <row r="56177" hidden="1" x14ac:dyDescent="0.25"/>
    <row r="56178" hidden="1" x14ac:dyDescent="0.25"/>
    <row r="56179" hidden="1" x14ac:dyDescent="0.25"/>
    <row r="56180" hidden="1" x14ac:dyDescent="0.25"/>
    <row r="56181" hidden="1" x14ac:dyDescent="0.25"/>
    <row r="56182" hidden="1" x14ac:dyDescent="0.25"/>
    <row r="56183" hidden="1" x14ac:dyDescent="0.25"/>
    <row r="56184" hidden="1" x14ac:dyDescent="0.25"/>
    <row r="56185" hidden="1" x14ac:dyDescent="0.25"/>
    <row r="56186" hidden="1" x14ac:dyDescent="0.25"/>
    <row r="56187" hidden="1" x14ac:dyDescent="0.25"/>
    <row r="56188" hidden="1" x14ac:dyDescent="0.25"/>
    <row r="56189" hidden="1" x14ac:dyDescent="0.25"/>
    <row r="56190" hidden="1" x14ac:dyDescent="0.25"/>
    <row r="56191" hidden="1" x14ac:dyDescent="0.25"/>
    <row r="56192" hidden="1" x14ac:dyDescent="0.25"/>
    <row r="56193" hidden="1" x14ac:dyDescent="0.25"/>
    <row r="56194" hidden="1" x14ac:dyDescent="0.25"/>
    <row r="56195" hidden="1" x14ac:dyDescent="0.25"/>
    <row r="56196" hidden="1" x14ac:dyDescent="0.25"/>
    <row r="56197" hidden="1" x14ac:dyDescent="0.25"/>
    <row r="56198" hidden="1" x14ac:dyDescent="0.25"/>
    <row r="56199" hidden="1" x14ac:dyDescent="0.25"/>
    <row r="56200" hidden="1" x14ac:dyDescent="0.25"/>
    <row r="56201" hidden="1" x14ac:dyDescent="0.25"/>
    <row r="56202" hidden="1" x14ac:dyDescent="0.25"/>
    <row r="56203" hidden="1" x14ac:dyDescent="0.25"/>
    <row r="56204" hidden="1" x14ac:dyDescent="0.25"/>
    <row r="56205" hidden="1" x14ac:dyDescent="0.25"/>
    <row r="56206" hidden="1" x14ac:dyDescent="0.25"/>
    <row r="56207" hidden="1" x14ac:dyDescent="0.25"/>
    <row r="56208" hidden="1" x14ac:dyDescent="0.25"/>
    <row r="56209" hidden="1" x14ac:dyDescent="0.25"/>
    <row r="56210" hidden="1" x14ac:dyDescent="0.25"/>
    <row r="56211" hidden="1" x14ac:dyDescent="0.25"/>
    <row r="56212" hidden="1" x14ac:dyDescent="0.25"/>
    <row r="56213" hidden="1" x14ac:dyDescent="0.25"/>
    <row r="56214" hidden="1" x14ac:dyDescent="0.25"/>
    <row r="56215" hidden="1" x14ac:dyDescent="0.25"/>
    <row r="56216" hidden="1" x14ac:dyDescent="0.25"/>
    <row r="56217" hidden="1" x14ac:dyDescent="0.25"/>
    <row r="56218" hidden="1" x14ac:dyDescent="0.25"/>
    <row r="56219" hidden="1" x14ac:dyDescent="0.25"/>
    <row r="56220" hidden="1" x14ac:dyDescent="0.25"/>
    <row r="56221" hidden="1" x14ac:dyDescent="0.25"/>
    <row r="56222" hidden="1" x14ac:dyDescent="0.25"/>
    <row r="56223" hidden="1" x14ac:dyDescent="0.25"/>
    <row r="56224" hidden="1" x14ac:dyDescent="0.25"/>
    <row r="56225" hidden="1" x14ac:dyDescent="0.25"/>
    <row r="56226" hidden="1" x14ac:dyDescent="0.25"/>
    <row r="56227" hidden="1" x14ac:dyDescent="0.25"/>
    <row r="56228" hidden="1" x14ac:dyDescent="0.25"/>
    <row r="56229" hidden="1" x14ac:dyDescent="0.25"/>
    <row r="56230" hidden="1" x14ac:dyDescent="0.25"/>
    <row r="56231" hidden="1" x14ac:dyDescent="0.25"/>
    <row r="56232" hidden="1" x14ac:dyDescent="0.25"/>
    <row r="56233" hidden="1" x14ac:dyDescent="0.25"/>
    <row r="56234" hidden="1" x14ac:dyDescent="0.25"/>
    <row r="56235" hidden="1" x14ac:dyDescent="0.25"/>
    <row r="56236" hidden="1" x14ac:dyDescent="0.25"/>
    <row r="56237" hidden="1" x14ac:dyDescent="0.25"/>
    <row r="56238" hidden="1" x14ac:dyDescent="0.25"/>
    <row r="56239" hidden="1" x14ac:dyDescent="0.25"/>
    <row r="56240" hidden="1" x14ac:dyDescent="0.25"/>
    <row r="56241" hidden="1" x14ac:dyDescent="0.25"/>
    <row r="56242" hidden="1" x14ac:dyDescent="0.25"/>
    <row r="56243" hidden="1" x14ac:dyDescent="0.25"/>
    <row r="56244" hidden="1" x14ac:dyDescent="0.25"/>
    <row r="56245" hidden="1" x14ac:dyDescent="0.25"/>
    <row r="56246" hidden="1" x14ac:dyDescent="0.25"/>
    <row r="56247" hidden="1" x14ac:dyDescent="0.25"/>
    <row r="56248" hidden="1" x14ac:dyDescent="0.25"/>
    <row r="56249" hidden="1" x14ac:dyDescent="0.25"/>
    <row r="56250" hidden="1" x14ac:dyDescent="0.25"/>
    <row r="56251" hidden="1" x14ac:dyDescent="0.25"/>
    <row r="56252" hidden="1" x14ac:dyDescent="0.25"/>
    <row r="56253" hidden="1" x14ac:dyDescent="0.25"/>
    <row r="56254" hidden="1" x14ac:dyDescent="0.25"/>
    <row r="56255" hidden="1" x14ac:dyDescent="0.25"/>
    <row r="56256" hidden="1" x14ac:dyDescent="0.25"/>
    <row r="56257" hidden="1" x14ac:dyDescent="0.25"/>
    <row r="56258" hidden="1" x14ac:dyDescent="0.25"/>
    <row r="56259" hidden="1" x14ac:dyDescent="0.25"/>
    <row r="56260" hidden="1" x14ac:dyDescent="0.25"/>
    <row r="56261" hidden="1" x14ac:dyDescent="0.25"/>
    <row r="56262" hidden="1" x14ac:dyDescent="0.25"/>
    <row r="56263" hidden="1" x14ac:dyDescent="0.25"/>
    <row r="56264" hidden="1" x14ac:dyDescent="0.25"/>
    <row r="56265" hidden="1" x14ac:dyDescent="0.25"/>
    <row r="56266" hidden="1" x14ac:dyDescent="0.25"/>
    <row r="56267" hidden="1" x14ac:dyDescent="0.25"/>
    <row r="56268" hidden="1" x14ac:dyDescent="0.25"/>
    <row r="56269" hidden="1" x14ac:dyDescent="0.25"/>
    <row r="56270" hidden="1" x14ac:dyDescent="0.25"/>
    <row r="56271" hidden="1" x14ac:dyDescent="0.25"/>
    <row r="56272" hidden="1" x14ac:dyDescent="0.25"/>
    <row r="56273" hidden="1" x14ac:dyDescent="0.25"/>
    <row r="56274" hidden="1" x14ac:dyDescent="0.25"/>
    <row r="56275" hidden="1" x14ac:dyDescent="0.25"/>
    <row r="56276" hidden="1" x14ac:dyDescent="0.25"/>
    <row r="56277" hidden="1" x14ac:dyDescent="0.25"/>
    <row r="56278" hidden="1" x14ac:dyDescent="0.25"/>
    <row r="56279" hidden="1" x14ac:dyDescent="0.25"/>
    <row r="56280" hidden="1" x14ac:dyDescent="0.25"/>
    <row r="56281" hidden="1" x14ac:dyDescent="0.25"/>
    <row r="56282" hidden="1" x14ac:dyDescent="0.25"/>
    <row r="56283" hidden="1" x14ac:dyDescent="0.25"/>
    <row r="56284" hidden="1" x14ac:dyDescent="0.25"/>
    <row r="56285" hidden="1" x14ac:dyDescent="0.25"/>
    <row r="56286" hidden="1" x14ac:dyDescent="0.25"/>
    <row r="56287" hidden="1" x14ac:dyDescent="0.25"/>
    <row r="56288" hidden="1" x14ac:dyDescent="0.25"/>
    <row r="56289" hidden="1" x14ac:dyDescent="0.25"/>
    <row r="56290" hidden="1" x14ac:dyDescent="0.25"/>
    <row r="56291" hidden="1" x14ac:dyDescent="0.25"/>
    <row r="56292" hidden="1" x14ac:dyDescent="0.25"/>
    <row r="56293" hidden="1" x14ac:dyDescent="0.25"/>
    <row r="56294" hidden="1" x14ac:dyDescent="0.25"/>
    <row r="56295" hidden="1" x14ac:dyDescent="0.25"/>
    <row r="56296" hidden="1" x14ac:dyDescent="0.25"/>
    <row r="56297" hidden="1" x14ac:dyDescent="0.25"/>
    <row r="56298" hidden="1" x14ac:dyDescent="0.25"/>
    <row r="56299" hidden="1" x14ac:dyDescent="0.25"/>
    <row r="56300" hidden="1" x14ac:dyDescent="0.25"/>
    <row r="56301" hidden="1" x14ac:dyDescent="0.25"/>
    <row r="56302" hidden="1" x14ac:dyDescent="0.25"/>
    <row r="56303" hidden="1" x14ac:dyDescent="0.25"/>
    <row r="56304" hidden="1" x14ac:dyDescent="0.25"/>
    <row r="56305" hidden="1" x14ac:dyDescent="0.25"/>
    <row r="56306" hidden="1" x14ac:dyDescent="0.25"/>
    <row r="56307" hidden="1" x14ac:dyDescent="0.25"/>
    <row r="56308" hidden="1" x14ac:dyDescent="0.25"/>
    <row r="56309" hidden="1" x14ac:dyDescent="0.25"/>
    <row r="56310" hidden="1" x14ac:dyDescent="0.25"/>
    <row r="56311" hidden="1" x14ac:dyDescent="0.25"/>
    <row r="56312" hidden="1" x14ac:dyDescent="0.25"/>
    <row r="56313" hidden="1" x14ac:dyDescent="0.25"/>
    <row r="56314" hidden="1" x14ac:dyDescent="0.25"/>
    <row r="56315" hidden="1" x14ac:dyDescent="0.25"/>
    <row r="56316" hidden="1" x14ac:dyDescent="0.25"/>
    <row r="56317" hidden="1" x14ac:dyDescent="0.25"/>
    <row r="56318" hidden="1" x14ac:dyDescent="0.25"/>
    <row r="56319" hidden="1" x14ac:dyDescent="0.25"/>
    <row r="56320" hidden="1" x14ac:dyDescent="0.25"/>
    <row r="56321" hidden="1" x14ac:dyDescent="0.25"/>
    <row r="56322" hidden="1" x14ac:dyDescent="0.25"/>
    <row r="56323" hidden="1" x14ac:dyDescent="0.25"/>
    <row r="56324" hidden="1" x14ac:dyDescent="0.25"/>
    <row r="56325" hidden="1" x14ac:dyDescent="0.25"/>
    <row r="56326" hidden="1" x14ac:dyDescent="0.25"/>
    <row r="56327" hidden="1" x14ac:dyDescent="0.25"/>
    <row r="56328" hidden="1" x14ac:dyDescent="0.25"/>
    <row r="56329" hidden="1" x14ac:dyDescent="0.25"/>
    <row r="56330" hidden="1" x14ac:dyDescent="0.25"/>
    <row r="56331" hidden="1" x14ac:dyDescent="0.25"/>
    <row r="56332" hidden="1" x14ac:dyDescent="0.25"/>
    <row r="56333" hidden="1" x14ac:dyDescent="0.25"/>
    <row r="56334" hidden="1" x14ac:dyDescent="0.25"/>
    <row r="56335" hidden="1" x14ac:dyDescent="0.25"/>
    <row r="56336" hidden="1" x14ac:dyDescent="0.25"/>
    <row r="56337" hidden="1" x14ac:dyDescent="0.25"/>
    <row r="56338" hidden="1" x14ac:dyDescent="0.25"/>
    <row r="56339" hidden="1" x14ac:dyDescent="0.25"/>
    <row r="56340" ht="30" hidden="1" customHeight="1" x14ac:dyDescent="0.25"/>
    <row r="56341" hidden="1" x14ac:dyDescent="0.25"/>
    <row r="56342" hidden="1" x14ac:dyDescent="0.25"/>
    <row r="56343" hidden="1" x14ac:dyDescent="0.25"/>
    <row r="56344" hidden="1" x14ac:dyDescent="0.25"/>
    <row r="56345" hidden="1" x14ac:dyDescent="0.25"/>
    <row r="56346" hidden="1" x14ac:dyDescent="0.25"/>
    <row r="56347" hidden="1" x14ac:dyDescent="0.25"/>
    <row r="56348" hidden="1" x14ac:dyDescent="0.25"/>
    <row r="56349" hidden="1" x14ac:dyDescent="0.25"/>
    <row r="56350" hidden="1" x14ac:dyDescent="0.25"/>
    <row r="56351" hidden="1" x14ac:dyDescent="0.25"/>
    <row r="56352" hidden="1" x14ac:dyDescent="0.25"/>
    <row r="56353" hidden="1" x14ac:dyDescent="0.25"/>
    <row r="56354" hidden="1" x14ac:dyDescent="0.25"/>
    <row r="56355" hidden="1" x14ac:dyDescent="0.25"/>
    <row r="56356" hidden="1" x14ac:dyDescent="0.25"/>
    <row r="56357" hidden="1" x14ac:dyDescent="0.25"/>
    <row r="56358" hidden="1" x14ac:dyDescent="0.25"/>
    <row r="56359" hidden="1" x14ac:dyDescent="0.25"/>
    <row r="56360" hidden="1" x14ac:dyDescent="0.25"/>
    <row r="56361" hidden="1" x14ac:dyDescent="0.25"/>
    <row r="56362" hidden="1" x14ac:dyDescent="0.25"/>
    <row r="56363" hidden="1" x14ac:dyDescent="0.25"/>
    <row r="56364" hidden="1" x14ac:dyDescent="0.25"/>
    <row r="56365" hidden="1" x14ac:dyDescent="0.25"/>
    <row r="56366" hidden="1" x14ac:dyDescent="0.25"/>
    <row r="56367" hidden="1" x14ac:dyDescent="0.25"/>
    <row r="56368" hidden="1" x14ac:dyDescent="0.25"/>
    <row r="56369" hidden="1" x14ac:dyDescent="0.25"/>
    <row r="56370" hidden="1" x14ac:dyDescent="0.25"/>
    <row r="56371" hidden="1" x14ac:dyDescent="0.25"/>
    <row r="56372" hidden="1" x14ac:dyDescent="0.25"/>
    <row r="56373" hidden="1" x14ac:dyDescent="0.25"/>
    <row r="56374" hidden="1" x14ac:dyDescent="0.25"/>
    <row r="56375" hidden="1" x14ac:dyDescent="0.25"/>
    <row r="56376" hidden="1" x14ac:dyDescent="0.25"/>
    <row r="56377" hidden="1" x14ac:dyDescent="0.25"/>
    <row r="56378" hidden="1" x14ac:dyDescent="0.25"/>
    <row r="56379" hidden="1" x14ac:dyDescent="0.25"/>
    <row r="56380" hidden="1" x14ac:dyDescent="0.25"/>
    <row r="56381" hidden="1" x14ac:dyDescent="0.25"/>
    <row r="56382" hidden="1" x14ac:dyDescent="0.25"/>
    <row r="56383" hidden="1" x14ac:dyDescent="0.25"/>
    <row r="56384" hidden="1" x14ac:dyDescent="0.25"/>
    <row r="56385" hidden="1" x14ac:dyDescent="0.25"/>
    <row r="56386" hidden="1" x14ac:dyDescent="0.25"/>
    <row r="56387" hidden="1" x14ac:dyDescent="0.25"/>
    <row r="56388" hidden="1" x14ac:dyDescent="0.25"/>
    <row r="56389" hidden="1" x14ac:dyDescent="0.25"/>
    <row r="56390" hidden="1" x14ac:dyDescent="0.25"/>
    <row r="56391" hidden="1" x14ac:dyDescent="0.25"/>
    <row r="56392" hidden="1" x14ac:dyDescent="0.25"/>
    <row r="56393" hidden="1" x14ac:dyDescent="0.25"/>
    <row r="56394" hidden="1" x14ac:dyDescent="0.25"/>
    <row r="56395" hidden="1" x14ac:dyDescent="0.25"/>
    <row r="56396" hidden="1" x14ac:dyDescent="0.25"/>
    <row r="56397" hidden="1" x14ac:dyDescent="0.25"/>
    <row r="56398" hidden="1" x14ac:dyDescent="0.25"/>
    <row r="56399" hidden="1" x14ac:dyDescent="0.25"/>
    <row r="56400" hidden="1" x14ac:dyDescent="0.25"/>
    <row r="56401" hidden="1" x14ac:dyDescent="0.25"/>
    <row r="56402" hidden="1" x14ac:dyDescent="0.25"/>
    <row r="56403" hidden="1" x14ac:dyDescent="0.25"/>
    <row r="56404" hidden="1" x14ac:dyDescent="0.25"/>
    <row r="56405" hidden="1" x14ac:dyDescent="0.25"/>
    <row r="56406" hidden="1" x14ac:dyDescent="0.25"/>
    <row r="56407" hidden="1" x14ac:dyDescent="0.25"/>
    <row r="56408" hidden="1" x14ac:dyDescent="0.25"/>
    <row r="56409" hidden="1" x14ac:dyDescent="0.25"/>
    <row r="56410" hidden="1" x14ac:dyDescent="0.25"/>
    <row r="56411" hidden="1" x14ac:dyDescent="0.25"/>
    <row r="56412" hidden="1" x14ac:dyDescent="0.25"/>
    <row r="56413" hidden="1" x14ac:dyDescent="0.25"/>
    <row r="56414" hidden="1" x14ac:dyDescent="0.25"/>
    <row r="56415" hidden="1" x14ac:dyDescent="0.25"/>
    <row r="56416" hidden="1" x14ac:dyDescent="0.25"/>
    <row r="56417" hidden="1" x14ac:dyDescent="0.25"/>
    <row r="56418" hidden="1" x14ac:dyDescent="0.25"/>
    <row r="56419" hidden="1" x14ac:dyDescent="0.25"/>
    <row r="56420" hidden="1" x14ac:dyDescent="0.25"/>
    <row r="56421" hidden="1" x14ac:dyDescent="0.25"/>
    <row r="56422" hidden="1" x14ac:dyDescent="0.25"/>
    <row r="56423" hidden="1" x14ac:dyDescent="0.25"/>
    <row r="56424" hidden="1" x14ac:dyDescent="0.25"/>
    <row r="56425" hidden="1" x14ac:dyDescent="0.25"/>
    <row r="56426" hidden="1" x14ac:dyDescent="0.25"/>
    <row r="56427" hidden="1" x14ac:dyDescent="0.25"/>
    <row r="56428" hidden="1" x14ac:dyDescent="0.25"/>
    <row r="56429" hidden="1" x14ac:dyDescent="0.25"/>
    <row r="56430" hidden="1" x14ac:dyDescent="0.25"/>
    <row r="56431" hidden="1" x14ac:dyDescent="0.25"/>
    <row r="56432" hidden="1" x14ac:dyDescent="0.25"/>
    <row r="56433" hidden="1" x14ac:dyDescent="0.25"/>
    <row r="56434" hidden="1" x14ac:dyDescent="0.25"/>
    <row r="56435" hidden="1" x14ac:dyDescent="0.25"/>
    <row r="56436" hidden="1" x14ac:dyDescent="0.25"/>
    <row r="56437" hidden="1" x14ac:dyDescent="0.25"/>
    <row r="56438" hidden="1" x14ac:dyDescent="0.25"/>
    <row r="56439" hidden="1" x14ac:dyDescent="0.25"/>
    <row r="56440" hidden="1" x14ac:dyDescent="0.25"/>
    <row r="56441" hidden="1" x14ac:dyDescent="0.25"/>
    <row r="56442" hidden="1" x14ac:dyDescent="0.25"/>
    <row r="56443" hidden="1" x14ac:dyDescent="0.25"/>
    <row r="56444" hidden="1" x14ac:dyDescent="0.25"/>
    <row r="56445" hidden="1" x14ac:dyDescent="0.25"/>
    <row r="56446" hidden="1" x14ac:dyDescent="0.25"/>
    <row r="56447" hidden="1" x14ac:dyDescent="0.25"/>
    <row r="56448" hidden="1" x14ac:dyDescent="0.25"/>
    <row r="56449" hidden="1" x14ac:dyDescent="0.25"/>
    <row r="56450" hidden="1" x14ac:dyDescent="0.25"/>
    <row r="56451" hidden="1" x14ac:dyDescent="0.25"/>
    <row r="56452" hidden="1" x14ac:dyDescent="0.25"/>
    <row r="56453" hidden="1" x14ac:dyDescent="0.25"/>
    <row r="56454" hidden="1" x14ac:dyDescent="0.25"/>
    <row r="56455" hidden="1" x14ac:dyDescent="0.25"/>
    <row r="56456" hidden="1" x14ac:dyDescent="0.25"/>
    <row r="56457" hidden="1" x14ac:dyDescent="0.25"/>
    <row r="56458" hidden="1" x14ac:dyDescent="0.25"/>
    <row r="56459" hidden="1" x14ac:dyDescent="0.25"/>
    <row r="56460" hidden="1" x14ac:dyDescent="0.25"/>
    <row r="56461" hidden="1" x14ac:dyDescent="0.25"/>
    <row r="56462" hidden="1" x14ac:dyDescent="0.25"/>
    <row r="56463" hidden="1" x14ac:dyDescent="0.25"/>
    <row r="56464" hidden="1" x14ac:dyDescent="0.25"/>
    <row r="56465" hidden="1" x14ac:dyDescent="0.25"/>
    <row r="56466" hidden="1" x14ac:dyDescent="0.25"/>
    <row r="56467" hidden="1" x14ac:dyDescent="0.25"/>
    <row r="56468" hidden="1" x14ac:dyDescent="0.25"/>
    <row r="56469" hidden="1" x14ac:dyDescent="0.25"/>
    <row r="56470" hidden="1" x14ac:dyDescent="0.25"/>
    <row r="56471" hidden="1" x14ac:dyDescent="0.25"/>
    <row r="56472" hidden="1" x14ac:dyDescent="0.25"/>
    <row r="56473" hidden="1" x14ac:dyDescent="0.25"/>
    <row r="56474" hidden="1" x14ac:dyDescent="0.25"/>
    <row r="56475" hidden="1" x14ac:dyDescent="0.25"/>
    <row r="56476" hidden="1" x14ac:dyDescent="0.25"/>
    <row r="56477" hidden="1" x14ac:dyDescent="0.25"/>
    <row r="56478" hidden="1" x14ac:dyDescent="0.25"/>
    <row r="56479" hidden="1" x14ac:dyDescent="0.25"/>
    <row r="56480" hidden="1" x14ac:dyDescent="0.25"/>
    <row r="56481" hidden="1" x14ac:dyDescent="0.25"/>
    <row r="56482" hidden="1" x14ac:dyDescent="0.25"/>
    <row r="56483" hidden="1" x14ac:dyDescent="0.25"/>
    <row r="56484" hidden="1" x14ac:dyDescent="0.25"/>
    <row r="56485" hidden="1" x14ac:dyDescent="0.25"/>
    <row r="56486" hidden="1" x14ac:dyDescent="0.25"/>
    <row r="56487" hidden="1" x14ac:dyDescent="0.25"/>
    <row r="56488" hidden="1" x14ac:dyDescent="0.25"/>
    <row r="56489" hidden="1" x14ac:dyDescent="0.25"/>
    <row r="56490" hidden="1" x14ac:dyDescent="0.25"/>
    <row r="56491" hidden="1" x14ac:dyDescent="0.25"/>
    <row r="56492" hidden="1" x14ac:dyDescent="0.25"/>
    <row r="56493" hidden="1" x14ac:dyDescent="0.25"/>
    <row r="56494" hidden="1" x14ac:dyDescent="0.25"/>
    <row r="56495" hidden="1" x14ac:dyDescent="0.25"/>
    <row r="56496" hidden="1" x14ac:dyDescent="0.25"/>
    <row r="56497" hidden="1" x14ac:dyDescent="0.25"/>
    <row r="56498" hidden="1" x14ac:dyDescent="0.25"/>
    <row r="56499" hidden="1" x14ac:dyDescent="0.25"/>
    <row r="56500" hidden="1" x14ac:dyDescent="0.25"/>
    <row r="56501" hidden="1" x14ac:dyDescent="0.25"/>
    <row r="56502" hidden="1" x14ac:dyDescent="0.25"/>
    <row r="56503" hidden="1" x14ac:dyDescent="0.25"/>
    <row r="56504" hidden="1" x14ac:dyDescent="0.25"/>
    <row r="56505" hidden="1" x14ac:dyDescent="0.25"/>
    <row r="56506" hidden="1" x14ac:dyDescent="0.25"/>
    <row r="56507" hidden="1" x14ac:dyDescent="0.25"/>
    <row r="56508" hidden="1" x14ac:dyDescent="0.25"/>
    <row r="56509" hidden="1" x14ac:dyDescent="0.25"/>
    <row r="56510" hidden="1" x14ac:dyDescent="0.25"/>
    <row r="56511" hidden="1" x14ac:dyDescent="0.25"/>
    <row r="56512" hidden="1" x14ac:dyDescent="0.25"/>
    <row r="56513" hidden="1" x14ac:dyDescent="0.25"/>
    <row r="56514" hidden="1" x14ac:dyDescent="0.25"/>
    <row r="56515" hidden="1" x14ac:dyDescent="0.25"/>
    <row r="56516" hidden="1" x14ac:dyDescent="0.25"/>
    <row r="56517" hidden="1" x14ac:dyDescent="0.25"/>
    <row r="56518" hidden="1" x14ac:dyDescent="0.25"/>
    <row r="56519" hidden="1" x14ac:dyDescent="0.25"/>
    <row r="56520" hidden="1" x14ac:dyDescent="0.25"/>
    <row r="56521" hidden="1" x14ac:dyDescent="0.25"/>
    <row r="56522" hidden="1" x14ac:dyDescent="0.25"/>
    <row r="56523" hidden="1" x14ac:dyDescent="0.25"/>
    <row r="56524" hidden="1" x14ac:dyDescent="0.25"/>
    <row r="56525" hidden="1" x14ac:dyDescent="0.25"/>
    <row r="56526" hidden="1" x14ac:dyDescent="0.25"/>
    <row r="56527" hidden="1" x14ac:dyDescent="0.25"/>
    <row r="56528" hidden="1" x14ac:dyDescent="0.25"/>
    <row r="56529" hidden="1" x14ac:dyDescent="0.25"/>
    <row r="56530" hidden="1" x14ac:dyDescent="0.25"/>
    <row r="56531" hidden="1" x14ac:dyDescent="0.25"/>
    <row r="56532" hidden="1" x14ac:dyDescent="0.25"/>
    <row r="56533" hidden="1" x14ac:dyDescent="0.25"/>
    <row r="56534" hidden="1" x14ac:dyDescent="0.25"/>
    <row r="56535" hidden="1" x14ac:dyDescent="0.25"/>
    <row r="56536" hidden="1" x14ac:dyDescent="0.25"/>
    <row r="56537" hidden="1" x14ac:dyDescent="0.25"/>
    <row r="56538" hidden="1" x14ac:dyDescent="0.25"/>
    <row r="56539" hidden="1" x14ac:dyDescent="0.25"/>
    <row r="56540" hidden="1" x14ac:dyDescent="0.25"/>
    <row r="56541" hidden="1" x14ac:dyDescent="0.25"/>
    <row r="56542" hidden="1" x14ac:dyDescent="0.25"/>
    <row r="56543" hidden="1" x14ac:dyDescent="0.25"/>
    <row r="56544" hidden="1" x14ac:dyDescent="0.25"/>
    <row r="56545" hidden="1" x14ac:dyDescent="0.25"/>
    <row r="56546" hidden="1" x14ac:dyDescent="0.25"/>
    <row r="56547" hidden="1" x14ac:dyDescent="0.25"/>
    <row r="56548" hidden="1" x14ac:dyDescent="0.25"/>
    <row r="56549" hidden="1" x14ac:dyDescent="0.25"/>
    <row r="56550" hidden="1" x14ac:dyDescent="0.25"/>
    <row r="56551" hidden="1" x14ac:dyDescent="0.25"/>
    <row r="56552" hidden="1" x14ac:dyDescent="0.25"/>
    <row r="56553" hidden="1" x14ac:dyDescent="0.25"/>
    <row r="56554" hidden="1" x14ac:dyDescent="0.25"/>
    <row r="56555" hidden="1" x14ac:dyDescent="0.25"/>
    <row r="56556" hidden="1" x14ac:dyDescent="0.25"/>
    <row r="56557" hidden="1" x14ac:dyDescent="0.25"/>
    <row r="56558" hidden="1" x14ac:dyDescent="0.25"/>
    <row r="56559" hidden="1" x14ac:dyDescent="0.25"/>
    <row r="56560" hidden="1" x14ac:dyDescent="0.25"/>
    <row r="56561" hidden="1" x14ac:dyDescent="0.25"/>
    <row r="56562" hidden="1" x14ac:dyDescent="0.25"/>
    <row r="56563" hidden="1" x14ac:dyDescent="0.25"/>
    <row r="56564" hidden="1" x14ac:dyDescent="0.25"/>
    <row r="56565" hidden="1" x14ac:dyDescent="0.25"/>
    <row r="56566" hidden="1" x14ac:dyDescent="0.25"/>
    <row r="56567" hidden="1" x14ac:dyDescent="0.25"/>
    <row r="56568" hidden="1" x14ac:dyDescent="0.25"/>
    <row r="56569" hidden="1" x14ac:dyDescent="0.25"/>
    <row r="56570" hidden="1" x14ac:dyDescent="0.25"/>
    <row r="56571" hidden="1" x14ac:dyDescent="0.25"/>
    <row r="56572" hidden="1" x14ac:dyDescent="0.25"/>
    <row r="56573" hidden="1" x14ac:dyDescent="0.25"/>
    <row r="56574" hidden="1" x14ac:dyDescent="0.25"/>
    <row r="56575" hidden="1" x14ac:dyDescent="0.25"/>
    <row r="56576" hidden="1" x14ac:dyDescent="0.25"/>
    <row r="56577" hidden="1" x14ac:dyDescent="0.25"/>
    <row r="56578" hidden="1" x14ac:dyDescent="0.25"/>
    <row r="56579" hidden="1" x14ac:dyDescent="0.25"/>
    <row r="56580" hidden="1" x14ac:dyDescent="0.25"/>
    <row r="56581" hidden="1" x14ac:dyDescent="0.25"/>
    <row r="56582" hidden="1" x14ac:dyDescent="0.25"/>
    <row r="56583" hidden="1" x14ac:dyDescent="0.25"/>
    <row r="56584" hidden="1" x14ac:dyDescent="0.25"/>
    <row r="56585" hidden="1" x14ac:dyDescent="0.25"/>
    <row r="56586" hidden="1" x14ac:dyDescent="0.25"/>
    <row r="56587" hidden="1" x14ac:dyDescent="0.25"/>
    <row r="56588" hidden="1" x14ac:dyDescent="0.25"/>
    <row r="56589" hidden="1" x14ac:dyDescent="0.25"/>
    <row r="56590" hidden="1" x14ac:dyDescent="0.25"/>
    <row r="56591" hidden="1" x14ac:dyDescent="0.25"/>
    <row r="56592" hidden="1" x14ac:dyDescent="0.25"/>
    <row r="56593" hidden="1" x14ac:dyDescent="0.25"/>
    <row r="56594" hidden="1" x14ac:dyDescent="0.25"/>
    <row r="56595" hidden="1" x14ac:dyDescent="0.25"/>
    <row r="56596" hidden="1" x14ac:dyDescent="0.25"/>
    <row r="56597" hidden="1" x14ac:dyDescent="0.25"/>
    <row r="56598" hidden="1" x14ac:dyDescent="0.25"/>
    <row r="56599" hidden="1" x14ac:dyDescent="0.25"/>
    <row r="56600" hidden="1" x14ac:dyDescent="0.25"/>
    <row r="56601" hidden="1" x14ac:dyDescent="0.25"/>
    <row r="56602" hidden="1" x14ac:dyDescent="0.25"/>
    <row r="56603" hidden="1" x14ac:dyDescent="0.25"/>
    <row r="56604" hidden="1" x14ac:dyDescent="0.25"/>
    <row r="56605" hidden="1" x14ac:dyDescent="0.25"/>
    <row r="56606" hidden="1" x14ac:dyDescent="0.25"/>
    <row r="56607" hidden="1" x14ac:dyDescent="0.25"/>
    <row r="56608" hidden="1" x14ac:dyDescent="0.25"/>
    <row r="56609" hidden="1" x14ac:dyDescent="0.25"/>
    <row r="56610" hidden="1" x14ac:dyDescent="0.25"/>
    <row r="56611" hidden="1" x14ac:dyDescent="0.25"/>
    <row r="56612" hidden="1" x14ac:dyDescent="0.25"/>
    <row r="56613" hidden="1" x14ac:dyDescent="0.25"/>
    <row r="56614" hidden="1" x14ac:dyDescent="0.25"/>
    <row r="56615" hidden="1" x14ac:dyDescent="0.25"/>
    <row r="56616" hidden="1" x14ac:dyDescent="0.25"/>
    <row r="56617" hidden="1" x14ac:dyDescent="0.25"/>
    <row r="56618" hidden="1" x14ac:dyDescent="0.25"/>
    <row r="56619" hidden="1" x14ac:dyDescent="0.25"/>
    <row r="56620" hidden="1" x14ac:dyDescent="0.25"/>
    <row r="56621" hidden="1" x14ac:dyDescent="0.25"/>
    <row r="56622" hidden="1" x14ac:dyDescent="0.25"/>
    <row r="56623" hidden="1" x14ac:dyDescent="0.25"/>
    <row r="56624" hidden="1" x14ac:dyDescent="0.25"/>
    <row r="56625" hidden="1" x14ac:dyDescent="0.25"/>
    <row r="56626" hidden="1" x14ac:dyDescent="0.25"/>
    <row r="56627" hidden="1" x14ac:dyDescent="0.25"/>
    <row r="56628" hidden="1" x14ac:dyDescent="0.25"/>
    <row r="56629" hidden="1" x14ac:dyDescent="0.25"/>
    <row r="56630" hidden="1" x14ac:dyDescent="0.25"/>
    <row r="56631" hidden="1" x14ac:dyDescent="0.25"/>
    <row r="56632" hidden="1" x14ac:dyDescent="0.25"/>
    <row r="56633" hidden="1" x14ac:dyDescent="0.25"/>
    <row r="56634" hidden="1" x14ac:dyDescent="0.25"/>
    <row r="56635" hidden="1" x14ac:dyDescent="0.25"/>
    <row r="56636" hidden="1" x14ac:dyDescent="0.25"/>
    <row r="56637" hidden="1" x14ac:dyDescent="0.25"/>
    <row r="56638" hidden="1" x14ac:dyDescent="0.25"/>
    <row r="56639" hidden="1" x14ac:dyDescent="0.25"/>
    <row r="56640" hidden="1" x14ac:dyDescent="0.25"/>
    <row r="56641" hidden="1" x14ac:dyDescent="0.25"/>
    <row r="56642" hidden="1" x14ac:dyDescent="0.25"/>
    <row r="56643" hidden="1" x14ac:dyDescent="0.25"/>
    <row r="56644" hidden="1" x14ac:dyDescent="0.25"/>
    <row r="56645" hidden="1" x14ac:dyDescent="0.25"/>
    <row r="56646" hidden="1" x14ac:dyDescent="0.25"/>
    <row r="56647" hidden="1" x14ac:dyDescent="0.25"/>
    <row r="56648" hidden="1" x14ac:dyDescent="0.25"/>
    <row r="56649" hidden="1" x14ac:dyDescent="0.25"/>
    <row r="56650" hidden="1" x14ac:dyDescent="0.25"/>
    <row r="56651" hidden="1" x14ac:dyDescent="0.25"/>
    <row r="56652" hidden="1" x14ac:dyDescent="0.25"/>
    <row r="56653" hidden="1" x14ac:dyDescent="0.25"/>
    <row r="56654" hidden="1" x14ac:dyDescent="0.25"/>
    <row r="56655" hidden="1" x14ac:dyDescent="0.25"/>
    <row r="56656" hidden="1" x14ac:dyDescent="0.25"/>
    <row r="56657" hidden="1" x14ac:dyDescent="0.25"/>
    <row r="56658" hidden="1" x14ac:dyDescent="0.25"/>
    <row r="56659" hidden="1" x14ac:dyDescent="0.25"/>
    <row r="56660" hidden="1" x14ac:dyDescent="0.25"/>
    <row r="56661" hidden="1" x14ac:dyDescent="0.25"/>
    <row r="56662" hidden="1" x14ac:dyDescent="0.25"/>
    <row r="56663" hidden="1" x14ac:dyDescent="0.25"/>
    <row r="56664" hidden="1" x14ac:dyDescent="0.25"/>
    <row r="56665" hidden="1" x14ac:dyDescent="0.25"/>
    <row r="56666" hidden="1" x14ac:dyDescent="0.25"/>
    <row r="56667" hidden="1" x14ac:dyDescent="0.25"/>
    <row r="56668" hidden="1" x14ac:dyDescent="0.25"/>
    <row r="56669" hidden="1" x14ac:dyDescent="0.25"/>
    <row r="56670" hidden="1" x14ac:dyDescent="0.25"/>
    <row r="56671" hidden="1" x14ac:dyDescent="0.25"/>
    <row r="56672" hidden="1" x14ac:dyDescent="0.25"/>
    <row r="56673" hidden="1" x14ac:dyDescent="0.25"/>
    <row r="56674" hidden="1" x14ac:dyDescent="0.25"/>
    <row r="56675" hidden="1" x14ac:dyDescent="0.25"/>
    <row r="56676" hidden="1" x14ac:dyDescent="0.25"/>
    <row r="56677" hidden="1" x14ac:dyDescent="0.25"/>
    <row r="56678" hidden="1" x14ac:dyDescent="0.25"/>
    <row r="56679" hidden="1" x14ac:dyDescent="0.25"/>
    <row r="56680" hidden="1" x14ac:dyDescent="0.25"/>
    <row r="56681" hidden="1" x14ac:dyDescent="0.25"/>
    <row r="56682" hidden="1" x14ac:dyDescent="0.25"/>
    <row r="56683" hidden="1" x14ac:dyDescent="0.25"/>
    <row r="56684" hidden="1" x14ac:dyDescent="0.25"/>
    <row r="56685" hidden="1" x14ac:dyDescent="0.25"/>
    <row r="56686" hidden="1" x14ac:dyDescent="0.25"/>
    <row r="56687" hidden="1" x14ac:dyDescent="0.25"/>
    <row r="56688" hidden="1" x14ac:dyDescent="0.25"/>
    <row r="56689" hidden="1" x14ac:dyDescent="0.25"/>
    <row r="56690" hidden="1" x14ac:dyDescent="0.25"/>
    <row r="56691" hidden="1" x14ac:dyDescent="0.25"/>
    <row r="56692" ht="30" hidden="1" customHeight="1" x14ac:dyDescent="0.25"/>
    <row r="56693" hidden="1" x14ac:dyDescent="0.25"/>
    <row r="56694" hidden="1" x14ac:dyDescent="0.25"/>
    <row r="56695" hidden="1" x14ac:dyDescent="0.25"/>
    <row r="56696" hidden="1" x14ac:dyDescent="0.25"/>
    <row r="56697" hidden="1" x14ac:dyDescent="0.25"/>
    <row r="56698" hidden="1" x14ac:dyDescent="0.25"/>
    <row r="56699" hidden="1" x14ac:dyDescent="0.25"/>
    <row r="56700" hidden="1" x14ac:dyDescent="0.25"/>
    <row r="56701" hidden="1" x14ac:dyDescent="0.25"/>
    <row r="56702" hidden="1" x14ac:dyDescent="0.25"/>
    <row r="56703" hidden="1" x14ac:dyDescent="0.25"/>
    <row r="56704" hidden="1" x14ac:dyDescent="0.25"/>
    <row r="56705" hidden="1" x14ac:dyDescent="0.25"/>
    <row r="56706" hidden="1" x14ac:dyDescent="0.25"/>
    <row r="56707" hidden="1" x14ac:dyDescent="0.25"/>
    <row r="56708" hidden="1" x14ac:dyDescent="0.25"/>
    <row r="56709" hidden="1" x14ac:dyDescent="0.25"/>
    <row r="56710" hidden="1" x14ac:dyDescent="0.25"/>
    <row r="56711" hidden="1" x14ac:dyDescent="0.25"/>
    <row r="56712" hidden="1" x14ac:dyDescent="0.25"/>
    <row r="56713" hidden="1" x14ac:dyDescent="0.25"/>
    <row r="56714" hidden="1" x14ac:dyDescent="0.25"/>
    <row r="56715" hidden="1" x14ac:dyDescent="0.25"/>
    <row r="56716" hidden="1" x14ac:dyDescent="0.25"/>
    <row r="56717" hidden="1" x14ac:dyDescent="0.25"/>
    <row r="56718" hidden="1" x14ac:dyDescent="0.25"/>
    <row r="56719" hidden="1" x14ac:dyDescent="0.25"/>
    <row r="56720" hidden="1" x14ac:dyDescent="0.25"/>
    <row r="56721" hidden="1" x14ac:dyDescent="0.25"/>
    <row r="56722" hidden="1" x14ac:dyDescent="0.25"/>
    <row r="56723" hidden="1" x14ac:dyDescent="0.25"/>
    <row r="56724" hidden="1" x14ac:dyDescent="0.25"/>
    <row r="56725" hidden="1" x14ac:dyDescent="0.25"/>
    <row r="56726" hidden="1" x14ac:dyDescent="0.25"/>
    <row r="56727" hidden="1" x14ac:dyDescent="0.25"/>
    <row r="56728" hidden="1" x14ac:dyDescent="0.25"/>
    <row r="56729" hidden="1" x14ac:dyDescent="0.25"/>
    <row r="56730" hidden="1" x14ac:dyDescent="0.25"/>
    <row r="56731" hidden="1" x14ac:dyDescent="0.25"/>
    <row r="56732" hidden="1" x14ac:dyDescent="0.25"/>
    <row r="56733" hidden="1" x14ac:dyDescent="0.25"/>
    <row r="56734" hidden="1" x14ac:dyDescent="0.25"/>
    <row r="56735" hidden="1" x14ac:dyDescent="0.25"/>
    <row r="56736" hidden="1" x14ac:dyDescent="0.25"/>
    <row r="56737" hidden="1" x14ac:dyDescent="0.25"/>
    <row r="56738" hidden="1" x14ac:dyDescent="0.25"/>
    <row r="56739" hidden="1" x14ac:dyDescent="0.25"/>
    <row r="56740" hidden="1" x14ac:dyDescent="0.25"/>
    <row r="56741" hidden="1" x14ac:dyDescent="0.25"/>
    <row r="56742" hidden="1" x14ac:dyDescent="0.25"/>
    <row r="56743" hidden="1" x14ac:dyDescent="0.25"/>
    <row r="56744" hidden="1" x14ac:dyDescent="0.25"/>
    <row r="56745" hidden="1" x14ac:dyDescent="0.25"/>
    <row r="56746" hidden="1" x14ac:dyDescent="0.25"/>
    <row r="56747" hidden="1" x14ac:dyDescent="0.25"/>
    <row r="56748" hidden="1" x14ac:dyDescent="0.25"/>
    <row r="56749" hidden="1" x14ac:dyDescent="0.25"/>
    <row r="56750" hidden="1" x14ac:dyDescent="0.25"/>
    <row r="56751" hidden="1" x14ac:dyDescent="0.25"/>
    <row r="56752" hidden="1" x14ac:dyDescent="0.25"/>
    <row r="56753" hidden="1" x14ac:dyDescent="0.25"/>
    <row r="56754" hidden="1" x14ac:dyDescent="0.25"/>
    <row r="56755" hidden="1" x14ac:dyDescent="0.25"/>
    <row r="56756" hidden="1" x14ac:dyDescent="0.25"/>
    <row r="56757" hidden="1" x14ac:dyDescent="0.25"/>
    <row r="56758" hidden="1" x14ac:dyDescent="0.25"/>
    <row r="56759" hidden="1" x14ac:dyDescent="0.25"/>
    <row r="56760" hidden="1" x14ac:dyDescent="0.25"/>
    <row r="56761" hidden="1" x14ac:dyDescent="0.25"/>
    <row r="56762" hidden="1" x14ac:dyDescent="0.25"/>
    <row r="56763" hidden="1" x14ac:dyDescent="0.25"/>
    <row r="56764" hidden="1" x14ac:dyDescent="0.25"/>
    <row r="56765" hidden="1" x14ac:dyDescent="0.25"/>
    <row r="56766" hidden="1" x14ac:dyDescent="0.25"/>
    <row r="56767" hidden="1" x14ac:dyDescent="0.25"/>
    <row r="56768" hidden="1" x14ac:dyDescent="0.25"/>
    <row r="56769" hidden="1" x14ac:dyDescent="0.25"/>
    <row r="56770" hidden="1" x14ac:dyDescent="0.25"/>
    <row r="56771" hidden="1" x14ac:dyDescent="0.25"/>
    <row r="56772" hidden="1" x14ac:dyDescent="0.25"/>
    <row r="56773" hidden="1" x14ac:dyDescent="0.25"/>
    <row r="56774" hidden="1" x14ac:dyDescent="0.25"/>
    <row r="56775" hidden="1" x14ac:dyDescent="0.25"/>
    <row r="56776" hidden="1" x14ac:dyDescent="0.25"/>
    <row r="56777" hidden="1" x14ac:dyDescent="0.25"/>
    <row r="56778" hidden="1" x14ac:dyDescent="0.25"/>
    <row r="56779" hidden="1" x14ac:dyDescent="0.25"/>
    <row r="56780" hidden="1" x14ac:dyDescent="0.25"/>
    <row r="56781" hidden="1" x14ac:dyDescent="0.25"/>
    <row r="56782" hidden="1" x14ac:dyDescent="0.25"/>
    <row r="56783" hidden="1" x14ac:dyDescent="0.25"/>
    <row r="56784" hidden="1" x14ac:dyDescent="0.25"/>
    <row r="56785" hidden="1" x14ac:dyDescent="0.25"/>
    <row r="56786" hidden="1" x14ac:dyDescent="0.25"/>
    <row r="56787" hidden="1" x14ac:dyDescent="0.25"/>
    <row r="56788" hidden="1" x14ac:dyDescent="0.25"/>
    <row r="56789" hidden="1" x14ac:dyDescent="0.25"/>
    <row r="56790" hidden="1" x14ac:dyDescent="0.25"/>
    <row r="56791" hidden="1" x14ac:dyDescent="0.25"/>
    <row r="56792" hidden="1" x14ac:dyDescent="0.25"/>
    <row r="56793" hidden="1" x14ac:dyDescent="0.25"/>
    <row r="56794" hidden="1" x14ac:dyDescent="0.25"/>
    <row r="56795" hidden="1" x14ac:dyDescent="0.25"/>
    <row r="56796" hidden="1" x14ac:dyDescent="0.25"/>
    <row r="56797" hidden="1" x14ac:dyDescent="0.25"/>
    <row r="56798" hidden="1" x14ac:dyDescent="0.25"/>
    <row r="56799" hidden="1" x14ac:dyDescent="0.25"/>
    <row r="56800" hidden="1" x14ac:dyDescent="0.25"/>
    <row r="56801" hidden="1" x14ac:dyDescent="0.25"/>
    <row r="56802" hidden="1" x14ac:dyDescent="0.25"/>
    <row r="56803" hidden="1" x14ac:dyDescent="0.25"/>
    <row r="56804" hidden="1" x14ac:dyDescent="0.25"/>
    <row r="56805" hidden="1" x14ac:dyDescent="0.25"/>
    <row r="56806" hidden="1" x14ac:dyDescent="0.25"/>
    <row r="56807" hidden="1" x14ac:dyDescent="0.25"/>
    <row r="56808" hidden="1" x14ac:dyDescent="0.25"/>
    <row r="56809" hidden="1" x14ac:dyDescent="0.25"/>
    <row r="56810" hidden="1" x14ac:dyDescent="0.25"/>
    <row r="56811" hidden="1" x14ac:dyDescent="0.25"/>
    <row r="56812" hidden="1" x14ac:dyDescent="0.25"/>
    <row r="56813" hidden="1" x14ac:dyDescent="0.25"/>
    <row r="56814" hidden="1" x14ac:dyDescent="0.25"/>
    <row r="56815" hidden="1" x14ac:dyDescent="0.25"/>
    <row r="56816" hidden="1" x14ac:dyDescent="0.25"/>
    <row r="56817" hidden="1" x14ac:dyDescent="0.25"/>
    <row r="56818" hidden="1" x14ac:dyDescent="0.25"/>
    <row r="56819" hidden="1" x14ac:dyDescent="0.25"/>
    <row r="56820" hidden="1" x14ac:dyDescent="0.25"/>
    <row r="56821" hidden="1" x14ac:dyDescent="0.25"/>
    <row r="56822" hidden="1" x14ac:dyDescent="0.25"/>
    <row r="56823" hidden="1" x14ac:dyDescent="0.25"/>
    <row r="56824" hidden="1" x14ac:dyDescent="0.25"/>
    <row r="56825" hidden="1" x14ac:dyDescent="0.25"/>
    <row r="56826" hidden="1" x14ac:dyDescent="0.25"/>
    <row r="56827" hidden="1" x14ac:dyDescent="0.25"/>
    <row r="56828" hidden="1" x14ac:dyDescent="0.25"/>
    <row r="56829" hidden="1" x14ac:dyDescent="0.25"/>
    <row r="56830" hidden="1" x14ac:dyDescent="0.25"/>
    <row r="56831" hidden="1" x14ac:dyDescent="0.25"/>
    <row r="56832" hidden="1" x14ac:dyDescent="0.25"/>
    <row r="56833" hidden="1" x14ac:dyDescent="0.25"/>
    <row r="56834" hidden="1" x14ac:dyDescent="0.25"/>
    <row r="56835" hidden="1" x14ac:dyDescent="0.25"/>
    <row r="56836" hidden="1" x14ac:dyDescent="0.25"/>
    <row r="56837" hidden="1" x14ac:dyDescent="0.25"/>
    <row r="56838" hidden="1" x14ac:dyDescent="0.25"/>
    <row r="56839" hidden="1" x14ac:dyDescent="0.25"/>
    <row r="56840" hidden="1" x14ac:dyDescent="0.25"/>
    <row r="56841" hidden="1" x14ac:dyDescent="0.25"/>
    <row r="56842" hidden="1" x14ac:dyDescent="0.25"/>
    <row r="56843" hidden="1" x14ac:dyDescent="0.25"/>
    <row r="56844" hidden="1" x14ac:dyDescent="0.25"/>
    <row r="56845" hidden="1" x14ac:dyDescent="0.25"/>
    <row r="56846" hidden="1" x14ac:dyDescent="0.25"/>
    <row r="56847" hidden="1" x14ac:dyDescent="0.25"/>
    <row r="56848" hidden="1" x14ac:dyDescent="0.25"/>
    <row r="56849" hidden="1" x14ac:dyDescent="0.25"/>
    <row r="56850" hidden="1" x14ac:dyDescent="0.25"/>
    <row r="56851" hidden="1" x14ac:dyDescent="0.25"/>
    <row r="56852" hidden="1" x14ac:dyDescent="0.25"/>
    <row r="56853" hidden="1" x14ac:dyDescent="0.25"/>
    <row r="56854" hidden="1" x14ac:dyDescent="0.25"/>
    <row r="56855" hidden="1" x14ac:dyDescent="0.25"/>
    <row r="56856" hidden="1" x14ac:dyDescent="0.25"/>
    <row r="56857" hidden="1" x14ac:dyDescent="0.25"/>
    <row r="56858" hidden="1" x14ac:dyDescent="0.25"/>
    <row r="56859" hidden="1" x14ac:dyDescent="0.25"/>
    <row r="56860" hidden="1" x14ac:dyDescent="0.25"/>
    <row r="56861" hidden="1" x14ac:dyDescent="0.25"/>
    <row r="56862" hidden="1" x14ac:dyDescent="0.25"/>
    <row r="56863" hidden="1" x14ac:dyDescent="0.25"/>
    <row r="56864" hidden="1" x14ac:dyDescent="0.25"/>
    <row r="56865" hidden="1" x14ac:dyDescent="0.25"/>
    <row r="56866" hidden="1" x14ac:dyDescent="0.25"/>
    <row r="56867" hidden="1" x14ac:dyDescent="0.25"/>
    <row r="56868" hidden="1" x14ac:dyDescent="0.25"/>
    <row r="56869" hidden="1" x14ac:dyDescent="0.25"/>
    <row r="56870" hidden="1" x14ac:dyDescent="0.25"/>
    <row r="56871" hidden="1" x14ac:dyDescent="0.25"/>
    <row r="56872" hidden="1" x14ac:dyDescent="0.25"/>
    <row r="56873" hidden="1" x14ac:dyDescent="0.25"/>
    <row r="56874" hidden="1" x14ac:dyDescent="0.25"/>
    <row r="56875" hidden="1" x14ac:dyDescent="0.25"/>
    <row r="56876" hidden="1" x14ac:dyDescent="0.25"/>
    <row r="56877" hidden="1" x14ac:dyDescent="0.25"/>
    <row r="56878" hidden="1" x14ac:dyDescent="0.25"/>
    <row r="56879" hidden="1" x14ac:dyDescent="0.25"/>
    <row r="56880" hidden="1" x14ac:dyDescent="0.25"/>
    <row r="56881" hidden="1" x14ac:dyDescent="0.25"/>
    <row r="56882" hidden="1" x14ac:dyDescent="0.25"/>
    <row r="56883" hidden="1" x14ac:dyDescent="0.25"/>
    <row r="56884" hidden="1" x14ac:dyDescent="0.25"/>
    <row r="56885" hidden="1" x14ac:dyDescent="0.25"/>
    <row r="56886" hidden="1" x14ac:dyDescent="0.25"/>
    <row r="56887" hidden="1" x14ac:dyDescent="0.25"/>
    <row r="56888" hidden="1" x14ac:dyDescent="0.25"/>
    <row r="56889" hidden="1" x14ac:dyDescent="0.25"/>
    <row r="56890" hidden="1" x14ac:dyDescent="0.25"/>
    <row r="56891" hidden="1" x14ac:dyDescent="0.25"/>
    <row r="56892" hidden="1" x14ac:dyDescent="0.25"/>
    <row r="56893" hidden="1" x14ac:dyDescent="0.25"/>
    <row r="56894" hidden="1" x14ac:dyDescent="0.25"/>
    <row r="56895" hidden="1" x14ac:dyDescent="0.25"/>
    <row r="56896" hidden="1" x14ac:dyDescent="0.25"/>
    <row r="56897" hidden="1" x14ac:dyDescent="0.25"/>
    <row r="56898" hidden="1" x14ac:dyDescent="0.25"/>
    <row r="56899" hidden="1" x14ac:dyDescent="0.25"/>
    <row r="56900" hidden="1" x14ac:dyDescent="0.25"/>
    <row r="56901" hidden="1" x14ac:dyDescent="0.25"/>
    <row r="56902" hidden="1" x14ac:dyDescent="0.25"/>
    <row r="56903" hidden="1" x14ac:dyDescent="0.25"/>
    <row r="56904" hidden="1" x14ac:dyDescent="0.25"/>
    <row r="56905" hidden="1" x14ac:dyDescent="0.25"/>
    <row r="56906" hidden="1" x14ac:dyDescent="0.25"/>
    <row r="56907" hidden="1" x14ac:dyDescent="0.25"/>
    <row r="56908" hidden="1" x14ac:dyDescent="0.25"/>
    <row r="56909" hidden="1" x14ac:dyDescent="0.25"/>
    <row r="56910" hidden="1" x14ac:dyDescent="0.25"/>
    <row r="56911" hidden="1" x14ac:dyDescent="0.25"/>
    <row r="56912" hidden="1" x14ac:dyDescent="0.25"/>
    <row r="56913" hidden="1" x14ac:dyDescent="0.25"/>
    <row r="56914" hidden="1" x14ac:dyDescent="0.25"/>
    <row r="56915" hidden="1" x14ac:dyDescent="0.25"/>
    <row r="56916" hidden="1" x14ac:dyDescent="0.25"/>
    <row r="56917" hidden="1" x14ac:dyDescent="0.25"/>
    <row r="56918" hidden="1" x14ac:dyDescent="0.25"/>
    <row r="56919" hidden="1" x14ac:dyDescent="0.25"/>
    <row r="56920" hidden="1" x14ac:dyDescent="0.25"/>
    <row r="56921" hidden="1" x14ac:dyDescent="0.25"/>
    <row r="56922" hidden="1" x14ac:dyDescent="0.25"/>
    <row r="56923" hidden="1" x14ac:dyDescent="0.25"/>
    <row r="56924" hidden="1" x14ac:dyDescent="0.25"/>
    <row r="56925" hidden="1" x14ac:dyDescent="0.25"/>
    <row r="56926" hidden="1" x14ac:dyDescent="0.25"/>
    <row r="56927" hidden="1" x14ac:dyDescent="0.25"/>
    <row r="56928" hidden="1" x14ac:dyDescent="0.25"/>
    <row r="56929" hidden="1" x14ac:dyDescent="0.25"/>
    <row r="56930" hidden="1" x14ac:dyDescent="0.25"/>
    <row r="56931" hidden="1" x14ac:dyDescent="0.25"/>
    <row r="56932" hidden="1" x14ac:dyDescent="0.25"/>
    <row r="56933" hidden="1" x14ac:dyDescent="0.25"/>
    <row r="56934" hidden="1" x14ac:dyDescent="0.25"/>
    <row r="56935" hidden="1" x14ac:dyDescent="0.25"/>
    <row r="56936" hidden="1" x14ac:dyDescent="0.25"/>
    <row r="56937" hidden="1" x14ac:dyDescent="0.25"/>
    <row r="56938" hidden="1" x14ac:dyDescent="0.25"/>
    <row r="56939" hidden="1" x14ac:dyDescent="0.25"/>
    <row r="56940" hidden="1" x14ac:dyDescent="0.25"/>
    <row r="56941" hidden="1" x14ac:dyDescent="0.25"/>
    <row r="56942" hidden="1" x14ac:dyDescent="0.25"/>
    <row r="56943" hidden="1" x14ac:dyDescent="0.25"/>
    <row r="56944" hidden="1" x14ac:dyDescent="0.25"/>
    <row r="56945" hidden="1" x14ac:dyDescent="0.25"/>
    <row r="56946" hidden="1" x14ac:dyDescent="0.25"/>
    <row r="56947" hidden="1" x14ac:dyDescent="0.25"/>
    <row r="56948" hidden="1" x14ac:dyDescent="0.25"/>
    <row r="56949" hidden="1" x14ac:dyDescent="0.25"/>
    <row r="56950" hidden="1" x14ac:dyDescent="0.25"/>
    <row r="56951" hidden="1" x14ac:dyDescent="0.25"/>
    <row r="56952" hidden="1" x14ac:dyDescent="0.25"/>
    <row r="56953" hidden="1" x14ac:dyDescent="0.25"/>
    <row r="56954" hidden="1" x14ac:dyDescent="0.25"/>
    <row r="56955" hidden="1" x14ac:dyDescent="0.25"/>
    <row r="56956" hidden="1" x14ac:dyDescent="0.25"/>
    <row r="56957" hidden="1" x14ac:dyDescent="0.25"/>
    <row r="56958" hidden="1" x14ac:dyDescent="0.25"/>
    <row r="56959" hidden="1" x14ac:dyDescent="0.25"/>
    <row r="56960" hidden="1" x14ac:dyDescent="0.25"/>
    <row r="56961" hidden="1" x14ac:dyDescent="0.25"/>
    <row r="56962" hidden="1" x14ac:dyDescent="0.25"/>
    <row r="56963" hidden="1" x14ac:dyDescent="0.25"/>
    <row r="56964" hidden="1" x14ac:dyDescent="0.25"/>
    <row r="56965" hidden="1" x14ac:dyDescent="0.25"/>
    <row r="56966" hidden="1" x14ac:dyDescent="0.25"/>
    <row r="56967" hidden="1" x14ac:dyDescent="0.25"/>
    <row r="56968" hidden="1" x14ac:dyDescent="0.25"/>
    <row r="56969" hidden="1" x14ac:dyDescent="0.25"/>
    <row r="56970" hidden="1" x14ac:dyDescent="0.25"/>
    <row r="56971" hidden="1" x14ac:dyDescent="0.25"/>
    <row r="56972" hidden="1" x14ac:dyDescent="0.25"/>
    <row r="56973" hidden="1" x14ac:dyDescent="0.25"/>
    <row r="56974" hidden="1" x14ac:dyDescent="0.25"/>
    <row r="56975" hidden="1" x14ac:dyDescent="0.25"/>
    <row r="56976" hidden="1" x14ac:dyDescent="0.25"/>
    <row r="56977" hidden="1" x14ac:dyDescent="0.25"/>
    <row r="56978" hidden="1" x14ac:dyDescent="0.25"/>
    <row r="56979" hidden="1" x14ac:dyDescent="0.25"/>
    <row r="56980" hidden="1" x14ac:dyDescent="0.25"/>
    <row r="56981" hidden="1" x14ac:dyDescent="0.25"/>
    <row r="56982" hidden="1" x14ac:dyDescent="0.25"/>
    <row r="56983" hidden="1" x14ac:dyDescent="0.25"/>
    <row r="56984" hidden="1" x14ac:dyDescent="0.25"/>
    <row r="56985" hidden="1" x14ac:dyDescent="0.25"/>
    <row r="56986" hidden="1" x14ac:dyDescent="0.25"/>
    <row r="56987" hidden="1" x14ac:dyDescent="0.25"/>
    <row r="56988" hidden="1" x14ac:dyDescent="0.25"/>
    <row r="56989" hidden="1" x14ac:dyDescent="0.25"/>
    <row r="56990" hidden="1" x14ac:dyDescent="0.25"/>
    <row r="56991" hidden="1" x14ac:dyDescent="0.25"/>
    <row r="56992" hidden="1" x14ac:dyDescent="0.25"/>
    <row r="56993" hidden="1" x14ac:dyDescent="0.25"/>
    <row r="56994" hidden="1" x14ac:dyDescent="0.25"/>
    <row r="56995" hidden="1" x14ac:dyDescent="0.25"/>
    <row r="56996" hidden="1" x14ac:dyDescent="0.25"/>
    <row r="56997" hidden="1" x14ac:dyDescent="0.25"/>
    <row r="56998" hidden="1" x14ac:dyDescent="0.25"/>
    <row r="56999" hidden="1" x14ac:dyDescent="0.25"/>
    <row r="57000" hidden="1" x14ac:dyDescent="0.25"/>
    <row r="57001" hidden="1" x14ac:dyDescent="0.25"/>
    <row r="57002" hidden="1" x14ac:dyDescent="0.25"/>
    <row r="57003" hidden="1" x14ac:dyDescent="0.25"/>
    <row r="57004" hidden="1" x14ac:dyDescent="0.25"/>
    <row r="57005" hidden="1" x14ac:dyDescent="0.25"/>
    <row r="57006" hidden="1" x14ac:dyDescent="0.25"/>
    <row r="57007" hidden="1" x14ac:dyDescent="0.25"/>
    <row r="57008" hidden="1" x14ac:dyDescent="0.25"/>
    <row r="57009" hidden="1" x14ac:dyDescent="0.25"/>
    <row r="57010" hidden="1" x14ac:dyDescent="0.25"/>
    <row r="57011" hidden="1" x14ac:dyDescent="0.25"/>
    <row r="57012" hidden="1" x14ac:dyDescent="0.25"/>
    <row r="57013" hidden="1" x14ac:dyDescent="0.25"/>
    <row r="57014" hidden="1" x14ac:dyDescent="0.25"/>
    <row r="57015" hidden="1" x14ac:dyDescent="0.25"/>
    <row r="57016" hidden="1" x14ac:dyDescent="0.25"/>
    <row r="57017" hidden="1" x14ac:dyDescent="0.25"/>
    <row r="57018" hidden="1" x14ac:dyDescent="0.25"/>
    <row r="57019" hidden="1" x14ac:dyDescent="0.25"/>
    <row r="57020" hidden="1" x14ac:dyDescent="0.25"/>
    <row r="57021" hidden="1" x14ac:dyDescent="0.25"/>
    <row r="57022" hidden="1" x14ac:dyDescent="0.25"/>
    <row r="57023" hidden="1" x14ac:dyDescent="0.25"/>
    <row r="57024" hidden="1" x14ac:dyDescent="0.25"/>
    <row r="57025" hidden="1" x14ac:dyDescent="0.25"/>
    <row r="57026" hidden="1" x14ac:dyDescent="0.25"/>
    <row r="57027" hidden="1" x14ac:dyDescent="0.25"/>
    <row r="57028" hidden="1" x14ac:dyDescent="0.25"/>
    <row r="57029" hidden="1" x14ac:dyDescent="0.25"/>
    <row r="57030" hidden="1" x14ac:dyDescent="0.25"/>
    <row r="57031" hidden="1" x14ac:dyDescent="0.25"/>
    <row r="57032" hidden="1" x14ac:dyDescent="0.25"/>
    <row r="57033" hidden="1" x14ac:dyDescent="0.25"/>
    <row r="57034" hidden="1" x14ac:dyDescent="0.25"/>
    <row r="57035" hidden="1" x14ac:dyDescent="0.25"/>
    <row r="57036" hidden="1" x14ac:dyDescent="0.25"/>
    <row r="57037" hidden="1" x14ac:dyDescent="0.25"/>
    <row r="57038" hidden="1" x14ac:dyDescent="0.25"/>
    <row r="57039" hidden="1" x14ac:dyDescent="0.25"/>
    <row r="57040" hidden="1" x14ac:dyDescent="0.25"/>
    <row r="57041" hidden="1" x14ac:dyDescent="0.25"/>
    <row r="57042" hidden="1" x14ac:dyDescent="0.25"/>
    <row r="57043" hidden="1" x14ac:dyDescent="0.25"/>
    <row r="57044" hidden="1" x14ac:dyDescent="0.25"/>
    <row r="57045" hidden="1" x14ac:dyDescent="0.25"/>
    <row r="57046" hidden="1" x14ac:dyDescent="0.25"/>
    <row r="57047" hidden="1" x14ac:dyDescent="0.25"/>
    <row r="57048" hidden="1" x14ac:dyDescent="0.25"/>
    <row r="57049" hidden="1" x14ac:dyDescent="0.25"/>
    <row r="57050" hidden="1" x14ac:dyDescent="0.25"/>
    <row r="57051" hidden="1" x14ac:dyDescent="0.25"/>
    <row r="57052" hidden="1" x14ac:dyDescent="0.25"/>
    <row r="57053" hidden="1" x14ac:dyDescent="0.25"/>
    <row r="57054" hidden="1" x14ac:dyDescent="0.25"/>
    <row r="57055" hidden="1" x14ac:dyDescent="0.25"/>
    <row r="57056" hidden="1" x14ac:dyDescent="0.25"/>
    <row r="57057" hidden="1" x14ac:dyDescent="0.25"/>
    <row r="57058" hidden="1" x14ac:dyDescent="0.25"/>
    <row r="57059" hidden="1" x14ac:dyDescent="0.25"/>
    <row r="57060" hidden="1" x14ac:dyDescent="0.25"/>
    <row r="57061" hidden="1" x14ac:dyDescent="0.25"/>
    <row r="57062" hidden="1" x14ac:dyDescent="0.25"/>
    <row r="57063" hidden="1" x14ac:dyDescent="0.25"/>
    <row r="57064" hidden="1" x14ac:dyDescent="0.25"/>
    <row r="57065" hidden="1" x14ac:dyDescent="0.25"/>
    <row r="57066" hidden="1" x14ac:dyDescent="0.25"/>
    <row r="57067" hidden="1" x14ac:dyDescent="0.25"/>
    <row r="57068" hidden="1" x14ac:dyDescent="0.25"/>
    <row r="57069" hidden="1" x14ac:dyDescent="0.25"/>
    <row r="57070" hidden="1" x14ac:dyDescent="0.25"/>
    <row r="57071" hidden="1" x14ac:dyDescent="0.25"/>
    <row r="57072" hidden="1" x14ac:dyDescent="0.25"/>
    <row r="57073" hidden="1" x14ac:dyDescent="0.25"/>
    <row r="57074" hidden="1" x14ac:dyDescent="0.25"/>
    <row r="57075" hidden="1" x14ac:dyDescent="0.25"/>
    <row r="57076" hidden="1" x14ac:dyDescent="0.25"/>
    <row r="57077" hidden="1" x14ac:dyDescent="0.25"/>
    <row r="57078" hidden="1" x14ac:dyDescent="0.25"/>
    <row r="57079" hidden="1" x14ac:dyDescent="0.25"/>
    <row r="57080" hidden="1" x14ac:dyDescent="0.25"/>
    <row r="57081" hidden="1" x14ac:dyDescent="0.25"/>
    <row r="57082" hidden="1" x14ac:dyDescent="0.25"/>
    <row r="57083" hidden="1" x14ac:dyDescent="0.25"/>
    <row r="57084" hidden="1" x14ac:dyDescent="0.25"/>
    <row r="57085" hidden="1" x14ac:dyDescent="0.25"/>
    <row r="57086" hidden="1" x14ac:dyDescent="0.25"/>
    <row r="57087" hidden="1" x14ac:dyDescent="0.25"/>
    <row r="57088" hidden="1" x14ac:dyDescent="0.25"/>
    <row r="57089" hidden="1" x14ac:dyDescent="0.25"/>
    <row r="57090" hidden="1" x14ac:dyDescent="0.25"/>
    <row r="57091" hidden="1" x14ac:dyDescent="0.25"/>
    <row r="57092" hidden="1" x14ac:dyDescent="0.25"/>
    <row r="57093" hidden="1" x14ac:dyDescent="0.25"/>
    <row r="57094" hidden="1" x14ac:dyDescent="0.25"/>
    <row r="57095" hidden="1" x14ac:dyDescent="0.25"/>
    <row r="57096" hidden="1" x14ac:dyDescent="0.25"/>
    <row r="57097" hidden="1" x14ac:dyDescent="0.25"/>
    <row r="57098" hidden="1" x14ac:dyDescent="0.25"/>
    <row r="57099" hidden="1" x14ac:dyDescent="0.25"/>
    <row r="57100" hidden="1" x14ac:dyDescent="0.25"/>
    <row r="57101" hidden="1" x14ac:dyDescent="0.25"/>
    <row r="57102" hidden="1" x14ac:dyDescent="0.25"/>
    <row r="57103" hidden="1" x14ac:dyDescent="0.25"/>
    <row r="57104" hidden="1" x14ac:dyDescent="0.25"/>
    <row r="57105" hidden="1" x14ac:dyDescent="0.25"/>
    <row r="57106" hidden="1" x14ac:dyDescent="0.25"/>
    <row r="57107" hidden="1" x14ac:dyDescent="0.25"/>
    <row r="57108" ht="30" hidden="1" customHeight="1" x14ac:dyDescent="0.25"/>
    <row r="57109" hidden="1" x14ac:dyDescent="0.25"/>
    <row r="57110" hidden="1" x14ac:dyDescent="0.25"/>
    <row r="57111" hidden="1" x14ac:dyDescent="0.25"/>
    <row r="57112" hidden="1" x14ac:dyDescent="0.25"/>
    <row r="57113" hidden="1" x14ac:dyDescent="0.25"/>
    <row r="57114" hidden="1" x14ac:dyDescent="0.25"/>
    <row r="57115" hidden="1" x14ac:dyDescent="0.25"/>
    <row r="57116" hidden="1" x14ac:dyDescent="0.25"/>
    <row r="57117" hidden="1" x14ac:dyDescent="0.25"/>
    <row r="57118" hidden="1" x14ac:dyDescent="0.25"/>
    <row r="57119" hidden="1" x14ac:dyDescent="0.25"/>
    <row r="57120" hidden="1" x14ac:dyDescent="0.25"/>
    <row r="57121" hidden="1" x14ac:dyDescent="0.25"/>
    <row r="57122" hidden="1" x14ac:dyDescent="0.25"/>
    <row r="57123" hidden="1" x14ac:dyDescent="0.25"/>
    <row r="57124" hidden="1" x14ac:dyDescent="0.25"/>
    <row r="57125" hidden="1" x14ac:dyDescent="0.25"/>
    <row r="57126" hidden="1" x14ac:dyDescent="0.25"/>
    <row r="57127" hidden="1" x14ac:dyDescent="0.25"/>
    <row r="57128" hidden="1" x14ac:dyDescent="0.25"/>
    <row r="57129" hidden="1" x14ac:dyDescent="0.25"/>
    <row r="57130" hidden="1" x14ac:dyDescent="0.25"/>
    <row r="57131" hidden="1" x14ac:dyDescent="0.25"/>
    <row r="57132" hidden="1" x14ac:dyDescent="0.25"/>
    <row r="57133" hidden="1" x14ac:dyDescent="0.25"/>
    <row r="57134" hidden="1" x14ac:dyDescent="0.25"/>
    <row r="57135" hidden="1" x14ac:dyDescent="0.25"/>
    <row r="57136" hidden="1" x14ac:dyDescent="0.25"/>
    <row r="57137" hidden="1" x14ac:dyDescent="0.25"/>
    <row r="57138" hidden="1" x14ac:dyDescent="0.25"/>
    <row r="57139" hidden="1" x14ac:dyDescent="0.25"/>
    <row r="57140" hidden="1" x14ac:dyDescent="0.25"/>
    <row r="57141" hidden="1" x14ac:dyDescent="0.25"/>
    <row r="57142" hidden="1" x14ac:dyDescent="0.25"/>
    <row r="57143" hidden="1" x14ac:dyDescent="0.25"/>
    <row r="57144" hidden="1" x14ac:dyDescent="0.25"/>
    <row r="57145" hidden="1" x14ac:dyDescent="0.25"/>
    <row r="57146" hidden="1" x14ac:dyDescent="0.25"/>
    <row r="57147" hidden="1" x14ac:dyDescent="0.25"/>
    <row r="57148" hidden="1" x14ac:dyDescent="0.25"/>
    <row r="57149" hidden="1" x14ac:dyDescent="0.25"/>
    <row r="57150" hidden="1" x14ac:dyDescent="0.25"/>
    <row r="57151" hidden="1" x14ac:dyDescent="0.25"/>
    <row r="57152" hidden="1" x14ac:dyDescent="0.25"/>
    <row r="57153" hidden="1" x14ac:dyDescent="0.25"/>
    <row r="57154" hidden="1" x14ac:dyDescent="0.25"/>
    <row r="57155" hidden="1" x14ac:dyDescent="0.25"/>
    <row r="57156" hidden="1" x14ac:dyDescent="0.25"/>
    <row r="57157" hidden="1" x14ac:dyDescent="0.25"/>
    <row r="57158" hidden="1" x14ac:dyDescent="0.25"/>
    <row r="57159" hidden="1" x14ac:dyDescent="0.25"/>
    <row r="57160" hidden="1" x14ac:dyDescent="0.25"/>
    <row r="57161" hidden="1" x14ac:dyDescent="0.25"/>
    <row r="57162" hidden="1" x14ac:dyDescent="0.25"/>
    <row r="57163" hidden="1" x14ac:dyDescent="0.25"/>
    <row r="57164" hidden="1" x14ac:dyDescent="0.25"/>
    <row r="57165" hidden="1" x14ac:dyDescent="0.25"/>
    <row r="57166" hidden="1" x14ac:dyDescent="0.25"/>
    <row r="57167" hidden="1" x14ac:dyDescent="0.25"/>
    <row r="57168" hidden="1" x14ac:dyDescent="0.25"/>
    <row r="57169" hidden="1" x14ac:dyDescent="0.25"/>
    <row r="57170" hidden="1" x14ac:dyDescent="0.25"/>
    <row r="57171" hidden="1" x14ac:dyDescent="0.25"/>
    <row r="57172" hidden="1" x14ac:dyDescent="0.25"/>
    <row r="57173" hidden="1" x14ac:dyDescent="0.25"/>
    <row r="57174" hidden="1" x14ac:dyDescent="0.25"/>
    <row r="57175" hidden="1" x14ac:dyDescent="0.25"/>
    <row r="57176" hidden="1" x14ac:dyDescent="0.25"/>
    <row r="57177" hidden="1" x14ac:dyDescent="0.25"/>
    <row r="57178" hidden="1" x14ac:dyDescent="0.25"/>
    <row r="57179" hidden="1" x14ac:dyDescent="0.25"/>
    <row r="57180" hidden="1" x14ac:dyDescent="0.25"/>
    <row r="57181" hidden="1" x14ac:dyDescent="0.25"/>
    <row r="57182" hidden="1" x14ac:dyDescent="0.25"/>
    <row r="57183" hidden="1" x14ac:dyDescent="0.25"/>
    <row r="57184" hidden="1" x14ac:dyDescent="0.25"/>
    <row r="57185" hidden="1" x14ac:dyDescent="0.25"/>
    <row r="57186" hidden="1" x14ac:dyDescent="0.25"/>
    <row r="57187" hidden="1" x14ac:dyDescent="0.25"/>
    <row r="57188" hidden="1" x14ac:dyDescent="0.25"/>
    <row r="57189" hidden="1" x14ac:dyDescent="0.25"/>
    <row r="57190" hidden="1" x14ac:dyDescent="0.25"/>
    <row r="57191" hidden="1" x14ac:dyDescent="0.25"/>
    <row r="57192" hidden="1" x14ac:dyDescent="0.25"/>
    <row r="57193" hidden="1" x14ac:dyDescent="0.25"/>
    <row r="57194" hidden="1" x14ac:dyDescent="0.25"/>
    <row r="57195" hidden="1" x14ac:dyDescent="0.25"/>
    <row r="57196" hidden="1" x14ac:dyDescent="0.25"/>
    <row r="57197" hidden="1" x14ac:dyDescent="0.25"/>
    <row r="57198" hidden="1" x14ac:dyDescent="0.25"/>
    <row r="57199" hidden="1" x14ac:dyDescent="0.25"/>
    <row r="57200" hidden="1" x14ac:dyDescent="0.25"/>
    <row r="57201" hidden="1" x14ac:dyDescent="0.25"/>
    <row r="57202" hidden="1" x14ac:dyDescent="0.25"/>
    <row r="57203" hidden="1" x14ac:dyDescent="0.25"/>
    <row r="57204" hidden="1" x14ac:dyDescent="0.25"/>
    <row r="57205" hidden="1" x14ac:dyDescent="0.25"/>
    <row r="57206" hidden="1" x14ac:dyDescent="0.25"/>
    <row r="57207" hidden="1" x14ac:dyDescent="0.25"/>
    <row r="57208" hidden="1" x14ac:dyDescent="0.25"/>
    <row r="57209" hidden="1" x14ac:dyDescent="0.25"/>
    <row r="57210" hidden="1" x14ac:dyDescent="0.25"/>
    <row r="57211" hidden="1" x14ac:dyDescent="0.25"/>
    <row r="57212" hidden="1" x14ac:dyDescent="0.25"/>
    <row r="57213" hidden="1" x14ac:dyDescent="0.25"/>
    <row r="57214" hidden="1" x14ac:dyDescent="0.25"/>
    <row r="57215" hidden="1" x14ac:dyDescent="0.25"/>
    <row r="57216" hidden="1" x14ac:dyDescent="0.25"/>
    <row r="57217" hidden="1" x14ac:dyDescent="0.25"/>
    <row r="57218" hidden="1" x14ac:dyDescent="0.25"/>
    <row r="57219" hidden="1" x14ac:dyDescent="0.25"/>
    <row r="57220" hidden="1" x14ac:dyDescent="0.25"/>
    <row r="57221" hidden="1" x14ac:dyDescent="0.25"/>
    <row r="57222" hidden="1" x14ac:dyDescent="0.25"/>
    <row r="57223" hidden="1" x14ac:dyDescent="0.25"/>
    <row r="57224" hidden="1" x14ac:dyDescent="0.25"/>
    <row r="57225" hidden="1" x14ac:dyDescent="0.25"/>
    <row r="57226" hidden="1" x14ac:dyDescent="0.25"/>
    <row r="57227" hidden="1" x14ac:dyDescent="0.25"/>
    <row r="57228" hidden="1" x14ac:dyDescent="0.25"/>
    <row r="57229" hidden="1" x14ac:dyDescent="0.25"/>
    <row r="57230" hidden="1" x14ac:dyDescent="0.25"/>
    <row r="57231" hidden="1" x14ac:dyDescent="0.25"/>
    <row r="57232" hidden="1" x14ac:dyDescent="0.25"/>
    <row r="57233" hidden="1" x14ac:dyDescent="0.25"/>
    <row r="57234" hidden="1" x14ac:dyDescent="0.25"/>
    <row r="57235" hidden="1" x14ac:dyDescent="0.25"/>
    <row r="57236" hidden="1" x14ac:dyDescent="0.25"/>
    <row r="57237" hidden="1" x14ac:dyDescent="0.25"/>
    <row r="57238" hidden="1" x14ac:dyDescent="0.25"/>
    <row r="57239" hidden="1" x14ac:dyDescent="0.25"/>
    <row r="57240" hidden="1" x14ac:dyDescent="0.25"/>
    <row r="57241" hidden="1" x14ac:dyDescent="0.25"/>
    <row r="57242" hidden="1" x14ac:dyDescent="0.25"/>
    <row r="57243" hidden="1" x14ac:dyDescent="0.25"/>
    <row r="57244" hidden="1" x14ac:dyDescent="0.25"/>
    <row r="57245" hidden="1" x14ac:dyDescent="0.25"/>
    <row r="57246" hidden="1" x14ac:dyDescent="0.25"/>
    <row r="57247" hidden="1" x14ac:dyDescent="0.25"/>
    <row r="57248" hidden="1" x14ac:dyDescent="0.25"/>
    <row r="57249" hidden="1" x14ac:dyDescent="0.25"/>
    <row r="57250" hidden="1" x14ac:dyDescent="0.25"/>
    <row r="57251" hidden="1" x14ac:dyDescent="0.25"/>
    <row r="57252" hidden="1" x14ac:dyDescent="0.25"/>
    <row r="57253" hidden="1" x14ac:dyDescent="0.25"/>
    <row r="57254" hidden="1" x14ac:dyDescent="0.25"/>
    <row r="57255" hidden="1" x14ac:dyDescent="0.25"/>
    <row r="57256" hidden="1" x14ac:dyDescent="0.25"/>
    <row r="57257" hidden="1" x14ac:dyDescent="0.25"/>
    <row r="57258" hidden="1" x14ac:dyDescent="0.25"/>
    <row r="57259" hidden="1" x14ac:dyDescent="0.25"/>
    <row r="57260" hidden="1" x14ac:dyDescent="0.25"/>
    <row r="57261" hidden="1" x14ac:dyDescent="0.25"/>
    <row r="57262" hidden="1" x14ac:dyDescent="0.25"/>
    <row r="57263" hidden="1" x14ac:dyDescent="0.25"/>
    <row r="57264" hidden="1" x14ac:dyDescent="0.25"/>
    <row r="57265" hidden="1" x14ac:dyDescent="0.25"/>
    <row r="57266" hidden="1" x14ac:dyDescent="0.25"/>
    <row r="57267" hidden="1" x14ac:dyDescent="0.25"/>
    <row r="57268" hidden="1" x14ac:dyDescent="0.25"/>
    <row r="57269" hidden="1" x14ac:dyDescent="0.25"/>
    <row r="57270" hidden="1" x14ac:dyDescent="0.25"/>
    <row r="57271" hidden="1" x14ac:dyDescent="0.25"/>
    <row r="57272" hidden="1" x14ac:dyDescent="0.25"/>
    <row r="57273" hidden="1" x14ac:dyDescent="0.25"/>
    <row r="57274" hidden="1" x14ac:dyDescent="0.25"/>
    <row r="57275" hidden="1" x14ac:dyDescent="0.25"/>
    <row r="57276" hidden="1" x14ac:dyDescent="0.25"/>
    <row r="57277" hidden="1" x14ac:dyDescent="0.25"/>
    <row r="57278" hidden="1" x14ac:dyDescent="0.25"/>
    <row r="57279" hidden="1" x14ac:dyDescent="0.25"/>
    <row r="57280" hidden="1" x14ac:dyDescent="0.25"/>
    <row r="57281" hidden="1" x14ac:dyDescent="0.25"/>
    <row r="57282" hidden="1" x14ac:dyDescent="0.25"/>
    <row r="57283" hidden="1" x14ac:dyDescent="0.25"/>
    <row r="57284" hidden="1" x14ac:dyDescent="0.25"/>
    <row r="57285" hidden="1" x14ac:dyDescent="0.25"/>
    <row r="57286" hidden="1" x14ac:dyDescent="0.25"/>
    <row r="57287" hidden="1" x14ac:dyDescent="0.25"/>
    <row r="57288" hidden="1" x14ac:dyDescent="0.25"/>
    <row r="57289" hidden="1" x14ac:dyDescent="0.25"/>
    <row r="57290" hidden="1" x14ac:dyDescent="0.25"/>
    <row r="57291" hidden="1" x14ac:dyDescent="0.25"/>
    <row r="57292" hidden="1" x14ac:dyDescent="0.25"/>
    <row r="57293" hidden="1" x14ac:dyDescent="0.25"/>
    <row r="57294" hidden="1" x14ac:dyDescent="0.25"/>
    <row r="57295" hidden="1" x14ac:dyDescent="0.25"/>
    <row r="57296" hidden="1" x14ac:dyDescent="0.25"/>
    <row r="57297" hidden="1" x14ac:dyDescent="0.25"/>
    <row r="57298" hidden="1" x14ac:dyDescent="0.25"/>
    <row r="57299" hidden="1" x14ac:dyDescent="0.25"/>
    <row r="57300" hidden="1" x14ac:dyDescent="0.25"/>
    <row r="57301" hidden="1" x14ac:dyDescent="0.25"/>
    <row r="57302" hidden="1" x14ac:dyDescent="0.25"/>
    <row r="57303" hidden="1" x14ac:dyDescent="0.25"/>
    <row r="57304" hidden="1" x14ac:dyDescent="0.25"/>
    <row r="57305" hidden="1" x14ac:dyDescent="0.25"/>
    <row r="57306" hidden="1" x14ac:dyDescent="0.25"/>
    <row r="57307" hidden="1" x14ac:dyDescent="0.25"/>
    <row r="57308" hidden="1" x14ac:dyDescent="0.25"/>
    <row r="57309" hidden="1" x14ac:dyDescent="0.25"/>
    <row r="57310" hidden="1" x14ac:dyDescent="0.25"/>
    <row r="57311" hidden="1" x14ac:dyDescent="0.25"/>
    <row r="57312" hidden="1" x14ac:dyDescent="0.25"/>
    <row r="57313" hidden="1" x14ac:dyDescent="0.25"/>
    <row r="57314" hidden="1" x14ac:dyDescent="0.25"/>
    <row r="57315" hidden="1" x14ac:dyDescent="0.25"/>
    <row r="57316" hidden="1" x14ac:dyDescent="0.25"/>
    <row r="57317" hidden="1" x14ac:dyDescent="0.25"/>
    <row r="57318" hidden="1" x14ac:dyDescent="0.25"/>
    <row r="57319" hidden="1" x14ac:dyDescent="0.25"/>
    <row r="57320" hidden="1" x14ac:dyDescent="0.25"/>
    <row r="57321" hidden="1" x14ac:dyDescent="0.25"/>
    <row r="57322" hidden="1" x14ac:dyDescent="0.25"/>
    <row r="57323" hidden="1" x14ac:dyDescent="0.25"/>
    <row r="57324" hidden="1" x14ac:dyDescent="0.25"/>
    <row r="57325" hidden="1" x14ac:dyDescent="0.25"/>
    <row r="57326" hidden="1" x14ac:dyDescent="0.25"/>
    <row r="57327" hidden="1" x14ac:dyDescent="0.25"/>
    <row r="57328" hidden="1" x14ac:dyDescent="0.25"/>
    <row r="57329" hidden="1" x14ac:dyDescent="0.25"/>
    <row r="57330" hidden="1" x14ac:dyDescent="0.25"/>
    <row r="57331" hidden="1" x14ac:dyDescent="0.25"/>
    <row r="57332" hidden="1" x14ac:dyDescent="0.25"/>
    <row r="57333" hidden="1" x14ac:dyDescent="0.25"/>
    <row r="57334" hidden="1" x14ac:dyDescent="0.25"/>
    <row r="57335" hidden="1" x14ac:dyDescent="0.25"/>
    <row r="57336" hidden="1" x14ac:dyDescent="0.25"/>
    <row r="57337" hidden="1" x14ac:dyDescent="0.25"/>
    <row r="57338" hidden="1" x14ac:dyDescent="0.25"/>
    <row r="57339" hidden="1" x14ac:dyDescent="0.25"/>
    <row r="57340" hidden="1" x14ac:dyDescent="0.25"/>
    <row r="57341" hidden="1" x14ac:dyDescent="0.25"/>
    <row r="57342" hidden="1" x14ac:dyDescent="0.25"/>
    <row r="57343" hidden="1" x14ac:dyDescent="0.25"/>
    <row r="57344" hidden="1" x14ac:dyDescent="0.25"/>
    <row r="57345" hidden="1" x14ac:dyDescent="0.25"/>
    <row r="57346" hidden="1" x14ac:dyDescent="0.25"/>
    <row r="57347" hidden="1" x14ac:dyDescent="0.25"/>
    <row r="57348" hidden="1" x14ac:dyDescent="0.25"/>
    <row r="57349" hidden="1" x14ac:dyDescent="0.25"/>
    <row r="57350" hidden="1" x14ac:dyDescent="0.25"/>
    <row r="57351" hidden="1" x14ac:dyDescent="0.25"/>
    <row r="57352" hidden="1" x14ac:dyDescent="0.25"/>
    <row r="57353" hidden="1" x14ac:dyDescent="0.25"/>
    <row r="57354" hidden="1" x14ac:dyDescent="0.25"/>
    <row r="57355" hidden="1" x14ac:dyDescent="0.25"/>
    <row r="57356" hidden="1" x14ac:dyDescent="0.25"/>
    <row r="57357" hidden="1" x14ac:dyDescent="0.25"/>
    <row r="57358" hidden="1" x14ac:dyDescent="0.25"/>
    <row r="57359" hidden="1" x14ac:dyDescent="0.25"/>
    <row r="57360" hidden="1" x14ac:dyDescent="0.25"/>
    <row r="57361" hidden="1" x14ac:dyDescent="0.25"/>
    <row r="57362" hidden="1" x14ac:dyDescent="0.25"/>
    <row r="57363" hidden="1" x14ac:dyDescent="0.25"/>
    <row r="57364" hidden="1" x14ac:dyDescent="0.25"/>
    <row r="57365" hidden="1" x14ac:dyDescent="0.25"/>
    <row r="57366" hidden="1" x14ac:dyDescent="0.25"/>
    <row r="57367" hidden="1" x14ac:dyDescent="0.25"/>
    <row r="57368" hidden="1" x14ac:dyDescent="0.25"/>
    <row r="57369" hidden="1" x14ac:dyDescent="0.25"/>
    <row r="57370" hidden="1" x14ac:dyDescent="0.25"/>
    <row r="57371" hidden="1" x14ac:dyDescent="0.25"/>
    <row r="57372" hidden="1" x14ac:dyDescent="0.25"/>
    <row r="57373" hidden="1" x14ac:dyDescent="0.25"/>
    <row r="57374" hidden="1" x14ac:dyDescent="0.25"/>
    <row r="57375" hidden="1" x14ac:dyDescent="0.25"/>
    <row r="57376" hidden="1" x14ac:dyDescent="0.25"/>
    <row r="57377" hidden="1" x14ac:dyDescent="0.25"/>
    <row r="57378" hidden="1" x14ac:dyDescent="0.25"/>
    <row r="57379" hidden="1" x14ac:dyDescent="0.25"/>
    <row r="57380" hidden="1" x14ac:dyDescent="0.25"/>
    <row r="57381" hidden="1" x14ac:dyDescent="0.25"/>
    <row r="57382" hidden="1" x14ac:dyDescent="0.25"/>
    <row r="57383" hidden="1" x14ac:dyDescent="0.25"/>
    <row r="57384" hidden="1" x14ac:dyDescent="0.25"/>
    <row r="57385" hidden="1" x14ac:dyDescent="0.25"/>
    <row r="57386" hidden="1" x14ac:dyDescent="0.25"/>
    <row r="57387" hidden="1" x14ac:dyDescent="0.25"/>
    <row r="57388" hidden="1" x14ac:dyDescent="0.25"/>
    <row r="57389" hidden="1" x14ac:dyDescent="0.25"/>
    <row r="57390" hidden="1" x14ac:dyDescent="0.25"/>
    <row r="57391" hidden="1" x14ac:dyDescent="0.25"/>
    <row r="57392" hidden="1" x14ac:dyDescent="0.25"/>
    <row r="57393" hidden="1" x14ac:dyDescent="0.25"/>
    <row r="57394" hidden="1" x14ac:dyDescent="0.25"/>
    <row r="57395" hidden="1" x14ac:dyDescent="0.25"/>
    <row r="57396" hidden="1" x14ac:dyDescent="0.25"/>
    <row r="57397" hidden="1" x14ac:dyDescent="0.25"/>
    <row r="57398" hidden="1" x14ac:dyDescent="0.25"/>
    <row r="57399" hidden="1" x14ac:dyDescent="0.25"/>
    <row r="57400" hidden="1" x14ac:dyDescent="0.25"/>
    <row r="57401" hidden="1" x14ac:dyDescent="0.25"/>
    <row r="57402" hidden="1" x14ac:dyDescent="0.25"/>
    <row r="57403" hidden="1" x14ac:dyDescent="0.25"/>
    <row r="57404" hidden="1" x14ac:dyDescent="0.25"/>
    <row r="57405" hidden="1" x14ac:dyDescent="0.25"/>
    <row r="57406" hidden="1" x14ac:dyDescent="0.25"/>
    <row r="57407" hidden="1" x14ac:dyDescent="0.25"/>
    <row r="57408" hidden="1" x14ac:dyDescent="0.25"/>
    <row r="57409" hidden="1" x14ac:dyDescent="0.25"/>
    <row r="57410" hidden="1" x14ac:dyDescent="0.25"/>
    <row r="57411" hidden="1" x14ac:dyDescent="0.25"/>
    <row r="57412" hidden="1" x14ac:dyDescent="0.25"/>
    <row r="57413" hidden="1" x14ac:dyDescent="0.25"/>
    <row r="57414" hidden="1" x14ac:dyDescent="0.25"/>
    <row r="57415" hidden="1" x14ac:dyDescent="0.25"/>
    <row r="57416" hidden="1" x14ac:dyDescent="0.25"/>
    <row r="57417" hidden="1" x14ac:dyDescent="0.25"/>
    <row r="57418" hidden="1" x14ac:dyDescent="0.25"/>
    <row r="57419" hidden="1" x14ac:dyDescent="0.25"/>
    <row r="57420" hidden="1" x14ac:dyDescent="0.25"/>
    <row r="57421" hidden="1" x14ac:dyDescent="0.25"/>
    <row r="57422" hidden="1" x14ac:dyDescent="0.25"/>
    <row r="57423" hidden="1" x14ac:dyDescent="0.25"/>
    <row r="57424" hidden="1" x14ac:dyDescent="0.25"/>
    <row r="57425" hidden="1" x14ac:dyDescent="0.25"/>
    <row r="57426" hidden="1" x14ac:dyDescent="0.25"/>
    <row r="57427" hidden="1" x14ac:dyDescent="0.25"/>
    <row r="57428" hidden="1" x14ac:dyDescent="0.25"/>
    <row r="57429" hidden="1" x14ac:dyDescent="0.25"/>
    <row r="57430" hidden="1" x14ac:dyDescent="0.25"/>
    <row r="57431" hidden="1" x14ac:dyDescent="0.25"/>
    <row r="57432" hidden="1" x14ac:dyDescent="0.25"/>
    <row r="57433" hidden="1" x14ac:dyDescent="0.25"/>
    <row r="57434" hidden="1" x14ac:dyDescent="0.25"/>
    <row r="57435" hidden="1" x14ac:dyDescent="0.25"/>
    <row r="57436" hidden="1" x14ac:dyDescent="0.25"/>
    <row r="57437" hidden="1" x14ac:dyDescent="0.25"/>
    <row r="57438" hidden="1" x14ac:dyDescent="0.25"/>
    <row r="57439" hidden="1" x14ac:dyDescent="0.25"/>
    <row r="57440" hidden="1" x14ac:dyDescent="0.25"/>
    <row r="57441" hidden="1" x14ac:dyDescent="0.25"/>
    <row r="57442" hidden="1" x14ac:dyDescent="0.25"/>
    <row r="57443" hidden="1" x14ac:dyDescent="0.25"/>
    <row r="57444" hidden="1" x14ac:dyDescent="0.25"/>
    <row r="57445" hidden="1" x14ac:dyDescent="0.25"/>
    <row r="57446" hidden="1" x14ac:dyDescent="0.25"/>
    <row r="57447" hidden="1" x14ac:dyDescent="0.25"/>
    <row r="57448" hidden="1" x14ac:dyDescent="0.25"/>
    <row r="57449" hidden="1" x14ac:dyDescent="0.25"/>
    <row r="57450" hidden="1" x14ac:dyDescent="0.25"/>
    <row r="57451" hidden="1" x14ac:dyDescent="0.25"/>
    <row r="57452" hidden="1" x14ac:dyDescent="0.25"/>
    <row r="57453" hidden="1" x14ac:dyDescent="0.25"/>
    <row r="57454" hidden="1" x14ac:dyDescent="0.25"/>
    <row r="57455" hidden="1" x14ac:dyDescent="0.25"/>
    <row r="57456" hidden="1" x14ac:dyDescent="0.25"/>
    <row r="57457" hidden="1" x14ac:dyDescent="0.25"/>
    <row r="57458" hidden="1" x14ac:dyDescent="0.25"/>
    <row r="57459" hidden="1" x14ac:dyDescent="0.25"/>
    <row r="57460" hidden="1" x14ac:dyDescent="0.25"/>
    <row r="57461" hidden="1" x14ac:dyDescent="0.25"/>
    <row r="57462" hidden="1" x14ac:dyDescent="0.25"/>
    <row r="57463" hidden="1" x14ac:dyDescent="0.25"/>
    <row r="57464" hidden="1" x14ac:dyDescent="0.25"/>
    <row r="57465" hidden="1" x14ac:dyDescent="0.25"/>
    <row r="57466" hidden="1" x14ac:dyDescent="0.25"/>
    <row r="57467" hidden="1" x14ac:dyDescent="0.25"/>
    <row r="57468" hidden="1" x14ac:dyDescent="0.25"/>
    <row r="57469" hidden="1" x14ac:dyDescent="0.25"/>
    <row r="57470" hidden="1" x14ac:dyDescent="0.25"/>
    <row r="57471" hidden="1" x14ac:dyDescent="0.25"/>
    <row r="57472" hidden="1" x14ac:dyDescent="0.25"/>
    <row r="57473" hidden="1" x14ac:dyDescent="0.25"/>
    <row r="57474" hidden="1" x14ac:dyDescent="0.25"/>
    <row r="57475" hidden="1" x14ac:dyDescent="0.25"/>
    <row r="57476" hidden="1" x14ac:dyDescent="0.25"/>
    <row r="57477" hidden="1" x14ac:dyDescent="0.25"/>
    <row r="57478" hidden="1" x14ac:dyDescent="0.25"/>
    <row r="57479" hidden="1" x14ac:dyDescent="0.25"/>
    <row r="57480" hidden="1" x14ac:dyDescent="0.25"/>
    <row r="57481" hidden="1" x14ac:dyDescent="0.25"/>
    <row r="57482" hidden="1" x14ac:dyDescent="0.25"/>
    <row r="57483" hidden="1" x14ac:dyDescent="0.25"/>
    <row r="57484" hidden="1" x14ac:dyDescent="0.25"/>
    <row r="57485" hidden="1" x14ac:dyDescent="0.25"/>
    <row r="57486" hidden="1" x14ac:dyDescent="0.25"/>
    <row r="57487" hidden="1" x14ac:dyDescent="0.25"/>
    <row r="57488" hidden="1" x14ac:dyDescent="0.25"/>
    <row r="57489" hidden="1" x14ac:dyDescent="0.25"/>
    <row r="57490" hidden="1" x14ac:dyDescent="0.25"/>
    <row r="57491" hidden="1" x14ac:dyDescent="0.25"/>
    <row r="57492" hidden="1" x14ac:dyDescent="0.25"/>
    <row r="57493" hidden="1" x14ac:dyDescent="0.25"/>
    <row r="57494" hidden="1" x14ac:dyDescent="0.25"/>
    <row r="57495" hidden="1" x14ac:dyDescent="0.25"/>
    <row r="57496" hidden="1" x14ac:dyDescent="0.25"/>
    <row r="57497" hidden="1" x14ac:dyDescent="0.25"/>
    <row r="57498" hidden="1" x14ac:dyDescent="0.25"/>
    <row r="57499" hidden="1" x14ac:dyDescent="0.25"/>
    <row r="57500" hidden="1" x14ac:dyDescent="0.25"/>
    <row r="57501" hidden="1" x14ac:dyDescent="0.25"/>
    <row r="57502" hidden="1" x14ac:dyDescent="0.25"/>
    <row r="57503" hidden="1" x14ac:dyDescent="0.25"/>
    <row r="57504" hidden="1" x14ac:dyDescent="0.25"/>
    <row r="57505" hidden="1" x14ac:dyDescent="0.25"/>
    <row r="57506" hidden="1" x14ac:dyDescent="0.25"/>
    <row r="57507" hidden="1" x14ac:dyDescent="0.25"/>
    <row r="57508" hidden="1" x14ac:dyDescent="0.25"/>
    <row r="57509" hidden="1" x14ac:dyDescent="0.25"/>
    <row r="57510" hidden="1" x14ac:dyDescent="0.25"/>
    <row r="57511" hidden="1" x14ac:dyDescent="0.25"/>
    <row r="57512" hidden="1" x14ac:dyDescent="0.25"/>
    <row r="57513" hidden="1" x14ac:dyDescent="0.25"/>
    <row r="57514" hidden="1" x14ac:dyDescent="0.25"/>
    <row r="57515" hidden="1" x14ac:dyDescent="0.25"/>
    <row r="57516" hidden="1" x14ac:dyDescent="0.25"/>
    <row r="57517" hidden="1" x14ac:dyDescent="0.25"/>
    <row r="57518" hidden="1" x14ac:dyDescent="0.25"/>
    <row r="57519" hidden="1" x14ac:dyDescent="0.25"/>
    <row r="57520" hidden="1" x14ac:dyDescent="0.25"/>
    <row r="57521" hidden="1" x14ac:dyDescent="0.25"/>
    <row r="57522" hidden="1" x14ac:dyDescent="0.25"/>
    <row r="57523" hidden="1" x14ac:dyDescent="0.25"/>
    <row r="57524" hidden="1" x14ac:dyDescent="0.25"/>
    <row r="57525" hidden="1" x14ac:dyDescent="0.25"/>
    <row r="57526" hidden="1" x14ac:dyDescent="0.25"/>
    <row r="57527" hidden="1" x14ac:dyDescent="0.25"/>
    <row r="57528" hidden="1" x14ac:dyDescent="0.25"/>
    <row r="57529" hidden="1" x14ac:dyDescent="0.25"/>
    <row r="57530" hidden="1" x14ac:dyDescent="0.25"/>
    <row r="57531" hidden="1" x14ac:dyDescent="0.25"/>
    <row r="57532" hidden="1" x14ac:dyDescent="0.25"/>
    <row r="57533" ht="30" hidden="1" customHeight="1" x14ac:dyDescent="0.25"/>
    <row r="57534" hidden="1" x14ac:dyDescent="0.25"/>
    <row r="57535" hidden="1" x14ac:dyDescent="0.25"/>
    <row r="57536" hidden="1" x14ac:dyDescent="0.25"/>
    <row r="57537" hidden="1" x14ac:dyDescent="0.25"/>
    <row r="57538" hidden="1" x14ac:dyDescent="0.25"/>
    <row r="57539" hidden="1" x14ac:dyDescent="0.25"/>
    <row r="57540" hidden="1" x14ac:dyDescent="0.25"/>
    <row r="57541" hidden="1" x14ac:dyDescent="0.25"/>
    <row r="57542" hidden="1" x14ac:dyDescent="0.25"/>
    <row r="57543" hidden="1" x14ac:dyDescent="0.25"/>
    <row r="57544" hidden="1" x14ac:dyDescent="0.25"/>
    <row r="57545" hidden="1" x14ac:dyDescent="0.25"/>
    <row r="57546" hidden="1" x14ac:dyDescent="0.25"/>
    <row r="57547" hidden="1" x14ac:dyDescent="0.25"/>
    <row r="57548" hidden="1" x14ac:dyDescent="0.25"/>
    <row r="57549" hidden="1" x14ac:dyDescent="0.25"/>
    <row r="57550" hidden="1" x14ac:dyDescent="0.25"/>
    <row r="57551" hidden="1" x14ac:dyDescent="0.25"/>
    <row r="57552" hidden="1" x14ac:dyDescent="0.25"/>
    <row r="57553" hidden="1" x14ac:dyDescent="0.25"/>
    <row r="57554" hidden="1" x14ac:dyDescent="0.25"/>
    <row r="57555" hidden="1" x14ac:dyDescent="0.25"/>
    <row r="57556" hidden="1" x14ac:dyDescent="0.25"/>
    <row r="57557" hidden="1" x14ac:dyDescent="0.25"/>
    <row r="57558" hidden="1" x14ac:dyDescent="0.25"/>
    <row r="57559" hidden="1" x14ac:dyDescent="0.25"/>
    <row r="57560" hidden="1" x14ac:dyDescent="0.25"/>
    <row r="57561" hidden="1" x14ac:dyDescent="0.25"/>
    <row r="57562" hidden="1" x14ac:dyDescent="0.25"/>
    <row r="57563" hidden="1" x14ac:dyDescent="0.25"/>
    <row r="57564" hidden="1" x14ac:dyDescent="0.25"/>
    <row r="57565" hidden="1" x14ac:dyDescent="0.25"/>
    <row r="57566" hidden="1" x14ac:dyDescent="0.25"/>
    <row r="57567" hidden="1" x14ac:dyDescent="0.25"/>
    <row r="57568" hidden="1" x14ac:dyDescent="0.25"/>
    <row r="57569" hidden="1" x14ac:dyDescent="0.25"/>
    <row r="57570" hidden="1" x14ac:dyDescent="0.25"/>
    <row r="57571" hidden="1" x14ac:dyDescent="0.25"/>
    <row r="57572" hidden="1" x14ac:dyDescent="0.25"/>
    <row r="57573" hidden="1" x14ac:dyDescent="0.25"/>
    <row r="57574" hidden="1" x14ac:dyDescent="0.25"/>
    <row r="57575" hidden="1" x14ac:dyDescent="0.25"/>
    <row r="57576" hidden="1" x14ac:dyDescent="0.25"/>
    <row r="57577" hidden="1" x14ac:dyDescent="0.25"/>
    <row r="57578" hidden="1" x14ac:dyDescent="0.25"/>
    <row r="57579" hidden="1" x14ac:dyDescent="0.25"/>
    <row r="57580" hidden="1" x14ac:dyDescent="0.25"/>
    <row r="57581" hidden="1" x14ac:dyDescent="0.25"/>
    <row r="57582" hidden="1" x14ac:dyDescent="0.25"/>
    <row r="57583" hidden="1" x14ac:dyDescent="0.25"/>
    <row r="57584" hidden="1" x14ac:dyDescent="0.25"/>
    <row r="57585" hidden="1" x14ac:dyDescent="0.25"/>
    <row r="57586" hidden="1" x14ac:dyDescent="0.25"/>
    <row r="57587" hidden="1" x14ac:dyDescent="0.25"/>
    <row r="57588" hidden="1" x14ac:dyDescent="0.25"/>
    <row r="57589" hidden="1" x14ac:dyDescent="0.25"/>
    <row r="57590" hidden="1" x14ac:dyDescent="0.25"/>
    <row r="57591" hidden="1" x14ac:dyDescent="0.25"/>
    <row r="57592" hidden="1" x14ac:dyDescent="0.25"/>
    <row r="57593" hidden="1" x14ac:dyDescent="0.25"/>
    <row r="57594" hidden="1" x14ac:dyDescent="0.25"/>
    <row r="57595" hidden="1" x14ac:dyDescent="0.25"/>
    <row r="57596" hidden="1" x14ac:dyDescent="0.25"/>
    <row r="57597" hidden="1" x14ac:dyDescent="0.25"/>
    <row r="57598" hidden="1" x14ac:dyDescent="0.25"/>
    <row r="57599" hidden="1" x14ac:dyDescent="0.25"/>
    <row r="57600" hidden="1" x14ac:dyDescent="0.25"/>
    <row r="57601" hidden="1" x14ac:dyDescent="0.25"/>
    <row r="57602" hidden="1" x14ac:dyDescent="0.25"/>
    <row r="57603" hidden="1" x14ac:dyDescent="0.25"/>
    <row r="57604" hidden="1" x14ac:dyDescent="0.25"/>
    <row r="57605" hidden="1" x14ac:dyDescent="0.25"/>
    <row r="57606" hidden="1" x14ac:dyDescent="0.25"/>
    <row r="57607" hidden="1" x14ac:dyDescent="0.25"/>
    <row r="57608" hidden="1" x14ac:dyDescent="0.25"/>
    <row r="57609" hidden="1" x14ac:dyDescent="0.25"/>
    <row r="57610" hidden="1" x14ac:dyDescent="0.25"/>
    <row r="57611" hidden="1" x14ac:dyDescent="0.25"/>
    <row r="57612" hidden="1" x14ac:dyDescent="0.25"/>
    <row r="57613" hidden="1" x14ac:dyDescent="0.25"/>
    <row r="57614" hidden="1" x14ac:dyDescent="0.25"/>
    <row r="57615" hidden="1" x14ac:dyDescent="0.25"/>
    <row r="57616" hidden="1" x14ac:dyDescent="0.25"/>
    <row r="57617" hidden="1" x14ac:dyDescent="0.25"/>
    <row r="57618" hidden="1" x14ac:dyDescent="0.25"/>
    <row r="57619" hidden="1" x14ac:dyDescent="0.25"/>
    <row r="57620" hidden="1" x14ac:dyDescent="0.25"/>
    <row r="57621" hidden="1" x14ac:dyDescent="0.25"/>
    <row r="57622" hidden="1" x14ac:dyDescent="0.25"/>
    <row r="57623" hidden="1" x14ac:dyDescent="0.25"/>
    <row r="57624" hidden="1" x14ac:dyDescent="0.25"/>
    <row r="57625" hidden="1" x14ac:dyDescent="0.25"/>
    <row r="57626" hidden="1" x14ac:dyDescent="0.25"/>
    <row r="57627" hidden="1" x14ac:dyDescent="0.25"/>
    <row r="57628" hidden="1" x14ac:dyDescent="0.25"/>
    <row r="57629" hidden="1" x14ac:dyDescent="0.25"/>
    <row r="57630" hidden="1" x14ac:dyDescent="0.25"/>
    <row r="57631" hidden="1" x14ac:dyDescent="0.25"/>
    <row r="57632" hidden="1" x14ac:dyDescent="0.25"/>
    <row r="57633" hidden="1" x14ac:dyDescent="0.25"/>
    <row r="57634" hidden="1" x14ac:dyDescent="0.25"/>
    <row r="57635" hidden="1" x14ac:dyDescent="0.25"/>
    <row r="57636" hidden="1" x14ac:dyDescent="0.25"/>
    <row r="57637" hidden="1" x14ac:dyDescent="0.25"/>
    <row r="57638" hidden="1" x14ac:dyDescent="0.25"/>
    <row r="57639" hidden="1" x14ac:dyDescent="0.25"/>
    <row r="57640" hidden="1" x14ac:dyDescent="0.25"/>
    <row r="57641" hidden="1" x14ac:dyDescent="0.25"/>
    <row r="57642" hidden="1" x14ac:dyDescent="0.25"/>
    <row r="57643" hidden="1" x14ac:dyDescent="0.25"/>
    <row r="57644" hidden="1" x14ac:dyDescent="0.25"/>
    <row r="57645" hidden="1" x14ac:dyDescent="0.25"/>
    <row r="57646" hidden="1" x14ac:dyDescent="0.25"/>
    <row r="57647" hidden="1" x14ac:dyDescent="0.25"/>
    <row r="57648" hidden="1" x14ac:dyDescent="0.25"/>
    <row r="57649" hidden="1" x14ac:dyDescent="0.25"/>
    <row r="57650" hidden="1" x14ac:dyDescent="0.25"/>
    <row r="57651" hidden="1" x14ac:dyDescent="0.25"/>
    <row r="57652" hidden="1" x14ac:dyDescent="0.25"/>
    <row r="57653" hidden="1" x14ac:dyDescent="0.25"/>
    <row r="57654" hidden="1" x14ac:dyDescent="0.25"/>
    <row r="57655" hidden="1" x14ac:dyDescent="0.25"/>
    <row r="57656" hidden="1" x14ac:dyDescent="0.25"/>
    <row r="57657" hidden="1" x14ac:dyDescent="0.25"/>
    <row r="57658" hidden="1" x14ac:dyDescent="0.25"/>
    <row r="57659" hidden="1" x14ac:dyDescent="0.25"/>
    <row r="57660" hidden="1" x14ac:dyDescent="0.25"/>
    <row r="57661" hidden="1" x14ac:dyDescent="0.25"/>
    <row r="57662" hidden="1" x14ac:dyDescent="0.25"/>
    <row r="57663" hidden="1" x14ac:dyDescent="0.25"/>
    <row r="57664" hidden="1" x14ac:dyDescent="0.25"/>
    <row r="57665" hidden="1" x14ac:dyDescent="0.25"/>
    <row r="57666" hidden="1" x14ac:dyDescent="0.25"/>
    <row r="57667" hidden="1" x14ac:dyDescent="0.25"/>
    <row r="57668" hidden="1" x14ac:dyDescent="0.25"/>
    <row r="57669" hidden="1" x14ac:dyDescent="0.25"/>
    <row r="57670" hidden="1" x14ac:dyDescent="0.25"/>
    <row r="57671" hidden="1" x14ac:dyDescent="0.25"/>
    <row r="57672" hidden="1" x14ac:dyDescent="0.25"/>
    <row r="57673" hidden="1" x14ac:dyDescent="0.25"/>
    <row r="57674" hidden="1" x14ac:dyDescent="0.25"/>
    <row r="57675" hidden="1" x14ac:dyDescent="0.25"/>
    <row r="57676" hidden="1" x14ac:dyDescent="0.25"/>
    <row r="57677" hidden="1" x14ac:dyDescent="0.25"/>
    <row r="57678" hidden="1" x14ac:dyDescent="0.25"/>
    <row r="57679" hidden="1" x14ac:dyDescent="0.25"/>
    <row r="57680" hidden="1" x14ac:dyDescent="0.25"/>
    <row r="57681" hidden="1" x14ac:dyDescent="0.25"/>
    <row r="57682" hidden="1" x14ac:dyDescent="0.25"/>
    <row r="57683" hidden="1" x14ac:dyDescent="0.25"/>
    <row r="57684" hidden="1" x14ac:dyDescent="0.25"/>
    <row r="57685" hidden="1" x14ac:dyDescent="0.25"/>
    <row r="57686" hidden="1" x14ac:dyDescent="0.25"/>
    <row r="57687" hidden="1" x14ac:dyDescent="0.25"/>
    <row r="57688" hidden="1" x14ac:dyDescent="0.25"/>
    <row r="57689" hidden="1" x14ac:dyDescent="0.25"/>
    <row r="57690" hidden="1" x14ac:dyDescent="0.25"/>
    <row r="57691" hidden="1" x14ac:dyDescent="0.25"/>
    <row r="57692" hidden="1" x14ac:dyDescent="0.25"/>
    <row r="57693" hidden="1" x14ac:dyDescent="0.25"/>
    <row r="57694" hidden="1" x14ac:dyDescent="0.25"/>
    <row r="57695" hidden="1" x14ac:dyDescent="0.25"/>
    <row r="57696" hidden="1" x14ac:dyDescent="0.25"/>
    <row r="57697" hidden="1" x14ac:dyDescent="0.25"/>
    <row r="57698" hidden="1" x14ac:dyDescent="0.25"/>
    <row r="57699" hidden="1" x14ac:dyDescent="0.25"/>
    <row r="57700" hidden="1" x14ac:dyDescent="0.25"/>
    <row r="57701" hidden="1" x14ac:dyDescent="0.25"/>
    <row r="57702" hidden="1" x14ac:dyDescent="0.25"/>
    <row r="57703" hidden="1" x14ac:dyDescent="0.25"/>
    <row r="57704" hidden="1" x14ac:dyDescent="0.25"/>
    <row r="57705" hidden="1" x14ac:dyDescent="0.25"/>
    <row r="57706" hidden="1" x14ac:dyDescent="0.25"/>
    <row r="57707" hidden="1" x14ac:dyDescent="0.25"/>
    <row r="57708" hidden="1" x14ac:dyDescent="0.25"/>
    <row r="57709" hidden="1" x14ac:dyDescent="0.25"/>
    <row r="57710" hidden="1" x14ac:dyDescent="0.25"/>
    <row r="57711" hidden="1" x14ac:dyDescent="0.25"/>
    <row r="57712" hidden="1" x14ac:dyDescent="0.25"/>
    <row r="57713" hidden="1" x14ac:dyDescent="0.25"/>
    <row r="57714" hidden="1" x14ac:dyDescent="0.25"/>
    <row r="57715" hidden="1" x14ac:dyDescent="0.25"/>
    <row r="57716" hidden="1" x14ac:dyDescent="0.25"/>
    <row r="57717" hidden="1" x14ac:dyDescent="0.25"/>
    <row r="57718" hidden="1" x14ac:dyDescent="0.25"/>
    <row r="57719" hidden="1" x14ac:dyDescent="0.25"/>
    <row r="57720" hidden="1" x14ac:dyDescent="0.25"/>
    <row r="57721" hidden="1" x14ac:dyDescent="0.25"/>
    <row r="57722" hidden="1" x14ac:dyDescent="0.25"/>
    <row r="57723" hidden="1" x14ac:dyDescent="0.25"/>
    <row r="57724" hidden="1" x14ac:dyDescent="0.25"/>
    <row r="57725" hidden="1" x14ac:dyDescent="0.25"/>
    <row r="57726" hidden="1" x14ac:dyDescent="0.25"/>
    <row r="57727" hidden="1" x14ac:dyDescent="0.25"/>
    <row r="57728" hidden="1" x14ac:dyDescent="0.25"/>
    <row r="57729" hidden="1" x14ac:dyDescent="0.25"/>
    <row r="57730" hidden="1" x14ac:dyDescent="0.25"/>
    <row r="57731" hidden="1" x14ac:dyDescent="0.25"/>
    <row r="57732" hidden="1" x14ac:dyDescent="0.25"/>
    <row r="57733" hidden="1" x14ac:dyDescent="0.25"/>
    <row r="57734" hidden="1" x14ac:dyDescent="0.25"/>
    <row r="57735" hidden="1" x14ac:dyDescent="0.25"/>
    <row r="57736" hidden="1" x14ac:dyDescent="0.25"/>
    <row r="57737" hidden="1" x14ac:dyDescent="0.25"/>
    <row r="57738" hidden="1" x14ac:dyDescent="0.25"/>
    <row r="57739" hidden="1" x14ac:dyDescent="0.25"/>
    <row r="57740" hidden="1" x14ac:dyDescent="0.25"/>
    <row r="57741" hidden="1" x14ac:dyDescent="0.25"/>
    <row r="57742" hidden="1" x14ac:dyDescent="0.25"/>
    <row r="57743" hidden="1" x14ac:dyDescent="0.25"/>
    <row r="57744" hidden="1" x14ac:dyDescent="0.25"/>
    <row r="57745" hidden="1" x14ac:dyDescent="0.25"/>
    <row r="57746" hidden="1" x14ac:dyDescent="0.25"/>
    <row r="57747" hidden="1" x14ac:dyDescent="0.25"/>
    <row r="57748" hidden="1" x14ac:dyDescent="0.25"/>
    <row r="57749" hidden="1" x14ac:dyDescent="0.25"/>
    <row r="57750" hidden="1" x14ac:dyDescent="0.25"/>
    <row r="57751" hidden="1" x14ac:dyDescent="0.25"/>
    <row r="57752" hidden="1" x14ac:dyDescent="0.25"/>
    <row r="57753" hidden="1" x14ac:dyDescent="0.25"/>
    <row r="57754" hidden="1" x14ac:dyDescent="0.25"/>
    <row r="57755" hidden="1" x14ac:dyDescent="0.25"/>
    <row r="57756" hidden="1" x14ac:dyDescent="0.25"/>
    <row r="57757" hidden="1" x14ac:dyDescent="0.25"/>
    <row r="57758" hidden="1" x14ac:dyDescent="0.25"/>
    <row r="57759" hidden="1" x14ac:dyDescent="0.25"/>
    <row r="57760" hidden="1" x14ac:dyDescent="0.25"/>
    <row r="57761" hidden="1" x14ac:dyDescent="0.25"/>
    <row r="57762" hidden="1" x14ac:dyDescent="0.25"/>
    <row r="57763" hidden="1" x14ac:dyDescent="0.25"/>
    <row r="57764" hidden="1" x14ac:dyDescent="0.25"/>
    <row r="57765" hidden="1" x14ac:dyDescent="0.25"/>
    <row r="57766" hidden="1" x14ac:dyDescent="0.25"/>
    <row r="57767" hidden="1" x14ac:dyDescent="0.25"/>
    <row r="57768" hidden="1" x14ac:dyDescent="0.25"/>
    <row r="57769" hidden="1" x14ac:dyDescent="0.25"/>
    <row r="57770" hidden="1" x14ac:dyDescent="0.25"/>
    <row r="57771" hidden="1" x14ac:dyDescent="0.25"/>
    <row r="57772" hidden="1" x14ac:dyDescent="0.25"/>
    <row r="57773" hidden="1" x14ac:dyDescent="0.25"/>
    <row r="57774" hidden="1" x14ac:dyDescent="0.25"/>
    <row r="57775" hidden="1" x14ac:dyDescent="0.25"/>
    <row r="57776" hidden="1" x14ac:dyDescent="0.25"/>
    <row r="57777" hidden="1" x14ac:dyDescent="0.25"/>
    <row r="57778" hidden="1" x14ac:dyDescent="0.25"/>
    <row r="57779" hidden="1" x14ac:dyDescent="0.25"/>
    <row r="57780" hidden="1" x14ac:dyDescent="0.25"/>
    <row r="57781" hidden="1" x14ac:dyDescent="0.25"/>
    <row r="57782" hidden="1" x14ac:dyDescent="0.25"/>
    <row r="57783" hidden="1" x14ac:dyDescent="0.25"/>
    <row r="57784" hidden="1" x14ac:dyDescent="0.25"/>
    <row r="57785" hidden="1" x14ac:dyDescent="0.25"/>
    <row r="57786" hidden="1" x14ac:dyDescent="0.25"/>
    <row r="57787" hidden="1" x14ac:dyDescent="0.25"/>
    <row r="57788" hidden="1" x14ac:dyDescent="0.25"/>
    <row r="57789" hidden="1" x14ac:dyDescent="0.25"/>
    <row r="57790" hidden="1" x14ac:dyDescent="0.25"/>
    <row r="57791" hidden="1" x14ac:dyDescent="0.25"/>
    <row r="57792" hidden="1" x14ac:dyDescent="0.25"/>
    <row r="57793" hidden="1" x14ac:dyDescent="0.25"/>
    <row r="57794" hidden="1" x14ac:dyDescent="0.25"/>
    <row r="57795" hidden="1" x14ac:dyDescent="0.25"/>
    <row r="57796" hidden="1" x14ac:dyDescent="0.25"/>
    <row r="57797" hidden="1" x14ac:dyDescent="0.25"/>
    <row r="57798" hidden="1" x14ac:dyDescent="0.25"/>
    <row r="57799" hidden="1" x14ac:dyDescent="0.25"/>
    <row r="57800" hidden="1" x14ac:dyDescent="0.25"/>
    <row r="57801" hidden="1" x14ac:dyDescent="0.25"/>
    <row r="57802" hidden="1" x14ac:dyDescent="0.25"/>
    <row r="57803" hidden="1" x14ac:dyDescent="0.25"/>
    <row r="57804" hidden="1" x14ac:dyDescent="0.25"/>
    <row r="57805" hidden="1" x14ac:dyDescent="0.25"/>
    <row r="57806" hidden="1" x14ac:dyDescent="0.25"/>
    <row r="57807" hidden="1" x14ac:dyDescent="0.25"/>
    <row r="57808" hidden="1" x14ac:dyDescent="0.25"/>
    <row r="57809" hidden="1" x14ac:dyDescent="0.25"/>
    <row r="57810" hidden="1" x14ac:dyDescent="0.25"/>
    <row r="57811" hidden="1" x14ac:dyDescent="0.25"/>
    <row r="57812" hidden="1" x14ac:dyDescent="0.25"/>
    <row r="57813" hidden="1" x14ac:dyDescent="0.25"/>
    <row r="57814" hidden="1" x14ac:dyDescent="0.25"/>
    <row r="57815" hidden="1" x14ac:dyDescent="0.25"/>
    <row r="57816" hidden="1" x14ac:dyDescent="0.25"/>
    <row r="57817" hidden="1" x14ac:dyDescent="0.25"/>
    <row r="57818" hidden="1" x14ac:dyDescent="0.25"/>
    <row r="57819" hidden="1" x14ac:dyDescent="0.25"/>
    <row r="57820" hidden="1" x14ac:dyDescent="0.25"/>
    <row r="57821" hidden="1" x14ac:dyDescent="0.25"/>
    <row r="57822" hidden="1" x14ac:dyDescent="0.25"/>
    <row r="57823" hidden="1" x14ac:dyDescent="0.25"/>
    <row r="57824" hidden="1" x14ac:dyDescent="0.25"/>
    <row r="57825" hidden="1" x14ac:dyDescent="0.25"/>
    <row r="57826" hidden="1" x14ac:dyDescent="0.25"/>
    <row r="57827" hidden="1" x14ac:dyDescent="0.25"/>
    <row r="57828" hidden="1" x14ac:dyDescent="0.25"/>
    <row r="57829" hidden="1" x14ac:dyDescent="0.25"/>
    <row r="57830" hidden="1" x14ac:dyDescent="0.25"/>
    <row r="57831" hidden="1" x14ac:dyDescent="0.25"/>
    <row r="57832" hidden="1" x14ac:dyDescent="0.25"/>
    <row r="57833" hidden="1" x14ac:dyDescent="0.25"/>
    <row r="57834" hidden="1" x14ac:dyDescent="0.25"/>
    <row r="57835" hidden="1" x14ac:dyDescent="0.25"/>
    <row r="57836" hidden="1" x14ac:dyDescent="0.25"/>
    <row r="57837" hidden="1" x14ac:dyDescent="0.25"/>
    <row r="57838" hidden="1" x14ac:dyDescent="0.25"/>
    <row r="57839" hidden="1" x14ac:dyDescent="0.25"/>
    <row r="57840" hidden="1" x14ac:dyDescent="0.25"/>
    <row r="57841" hidden="1" x14ac:dyDescent="0.25"/>
    <row r="57842" hidden="1" x14ac:dyDescent="0.25"/>
    <row r="57843" hidden="1" x14ac:dyDescent="0.25"/>
    <row r="57844" hidden="1" x14ac:dyDescent="0.25"/>
    <row r="57845" hidden="1" x14ac:dyDescent="0.25"/>
    <row r="57846" hidden="1" x14ac:dyDescent="0.25"/>
    <row r="57847" hidden="1" x14ac:dyDescent="0.25"/>
    <row r="57848" hidden="1" x14ac:dyDescent="0.25"/>
    <row r="57849" hidden="1" x14ac:dyDescent="0.25"/>
    <row r="57850" hidden="1" x14ac:dyDescent="0.25"/>
    <row r="57851" hidden="1" x14ac:dyDescent="0.25"/>
    <row r="57852" hidden="1" x14ac:dyDescent="0.25"/>
    <row r="57853" hidden="1" x14ac:dyDescent="0.25"/>
    <row r="57854" hidden="1" x14ac:dyDescent="0.25"/>
    <row r="57855" hidden="1" x14ac:dyDescent="0.25"/>
    <row r="57856" hidden="1" x14ac:dyDescent="0.25"/>
    <row r="57857" hidden="1" x14ac:dyDescent="0.25"/>
    <row r="57858" hidden="1" x14ac:dyDescent="0.25"/>
    <row r="57859" hidden="1" x14ac:dyDescent="0.25"/>
    <row r="57860" hidden="1" x14ac:dyDescent="0.25"/>
    <row r="57861" hidden="1" x14ac:dyDescent="0.25"/>
    <row r="57862" hidden="1" x14ac:dyDescent="0.25"/>
    <row r="57863" hidden="1" x14ac:dyDescent="0.25"/>
    <row r="57864" hidden="1" x14ac:dyDescent="0.25"/>
    <row r="57865" hidden="1" x14ac:dyDescent="0.25"/>
    <row r="57866" hidden="1" x14ac:dyDescent="0.25"/>
    <row r="57867" hidden="1" x14ac:dyDescent="0.25"/>
    <row r="57868" hidden="1" x14ac:dyDescent="0.25"/>
    <row r="57869" hidden="1" x14ac:dyDescent="0.25"/>
    <row r="57870" hidden="1" x14ac:dyDescent="0.25"/>
    <row r="57871" hidden="1" x14ac:dyDescent="0.25"/>
    <row r="57872" hidden="1" x14ac:dyDescent="0.25"/>
    <row r="57873" hidden="1" x14ac:dyDescent="0.25"/>
    <row r="57874" hidden="1" x14ac:dyDescent="0.25"/>
    <row r="57875" hidden="1" x14ac:dyDescent="0.25"/>
    <row r="57876" hidden="1" x14ac:dyDescent="0.25"/>
    <row r="57877" hidden="1" x14ac:dyDescent="0.25"/>
    <row r="57878" hidden="1" x14ac:dyDescent="0.25"/>
    <row r="57879" hidden="1" x14ac:dyDescent="0.25"/>
    <row r="57880" hidden="1" x14ac:dyDescent="0.25"/>
    <row r="57881" hidden="1" x14ac:dyDescent="0.25"/>
    <row r="57882" hidden="1" x14ac:dyDescent="0.25"/>
    <row r="57883" hidden="1" x14ac:dyDescent="0.25"/>
    <row r="57884" hidden="1" x14ac:dyDescent="0.25"/>
    <row r="57885" hidden="1" x14ac:dyDescent="0.25"/>
    <row r="57886" hidden="1" x14ac:dyDescent="0.25"/>
    <row r="57887" hidden="1" x14ac:dyDescent="0.25"/>
    <row r="57888" hidden="1" x14ac:dyDescent="0.25"/>
    <row r="57889" hidden="1" x14ac:dyDescent="0.25"/>
    <row r="57890" hidden="1" x14ac:dyDescent="0.25"/>
    <row r="57891" hidden="1" x14ac:dyDescent="0.25"/>
    <row r="57892" hidden="1" x14ac:dyDescent="0.25"/>
    <row r="57893" hidden="1" x14ac:dyDescent="0.25"/>
    <row r="57894" hidden="1" x14ac:dyDescent="0.25"/>
    <row r="57895" ht="16.5" hidden="1" customHeight="1" x14ac:dyDescent="0.25"/>
    <row r="57896" hidden="1" x14ac:dyDescent="0.25"/>
    <row r="57897" ht="15.75" hidden="1" customHeight="1" x14ac:dyDescent="0.25"/>
    <row r="57898" hidden="1" x14ac:dyDescent="0.25"/>
    <row r="57899" hidden="1" x14ac:dyDescent="0.25"/>
    <row r="57900" hidden="1" x14ac:dyDescent="0.25"/>
    <row r="57901" hidden="1" x14ac:dyDescent="0.25"/>
    <row r="57902" hidden="1" x14ac:dyDescent="0.25"/>
    <row r="57903" hidden="1" x14ac:dyDescent="0.25"/>
    <row r="57904" hidden="1" x14ac:dyDescent="0.25"/>
    <row r="57905" hidden="1" x14ac:dyDescent="0.25"/>
    <row r="57906" hidden="1" x14ac:dyDescent="0.25"/>
    <row r="57907" hidden="1" x14ac:dyDescent="0.25"/>
    <row r="57908" hidden="1" x14ac:dyDescent="0.25"/>
    <row r="57909" hidden="1" x14ac:dyDescent="0.25"/>
    <row r="57910" hidden="1" x14ac:dyDescent="0.25"/>
    <row r="57911" hidden="1" x14ac:dyDescent="0.25"/>
    <row r="57912" hidden="1" x14ac:dyDescent="0.25"/>
    <row r="57913" hidden="1" x14ac:dyDescent="0.25"/>
    <row r="57914" hidden="1" x14ac:dyDescent="0.25"/>
    <row r="57915" ht="30" hidden="1" customHeight="1" x14ac:dyDescent="0.25"/>
    <row r="57916" hidden="1" x14ac:dyDescent="0.25"/>
    <row r="57917" hidden="1" x14ac:dyDescent="0.25"/>
    <row r="57918" hidden="1" x14ac:dyDescent="0.25"/>
    <row r="57919" hidden="1" x14ac:dyDescent="0.25"/>
    <row r="57920" hidden="1" x14ac:dyDescent="0.25"/>
    <row r="57921" hidden="1" x14ac:dyDescent="0.25"/>
    <row r="57922" hidden="1" x14ac:dyDescent="0.25"/>
    <row r="57923" hidden="1" x14ac:dyDescent="0.25"/>
    <row r="57924" hidden="1" x14ac:dyDescent="0.25"/>
    <row r="57925" hidden="1" x14ac:dyDescent="0.25"/>
    <row r="57926" hidden="1" x14ac:dyDescent="0.25"/>
    <row r="57927" hidden="1" x14ac:dyDescent="0.25"/>
    <row r="57928" hidden="1" x14ac:dyDescent="0.25"/>
    <row r="57929" hidden="1" x14ac:dyDescent="0.25"/>
    <row r="57930" hidden="1" x14ac:dyDescent="0.25"/>
    <row r="57931" hidden="1" x14ac:dyDescent="0.25"/>
    <row r="57932" hidden="1" x14ac:dyDescent="0.25"/>
    <row r="57933" hidden="1" x14ac:dyDescent="0.25"/>
    <row r="57934" hidden="1" x14ac:dyDescent="0.25"/>
    <row r="57935" hidden="1" x14ac:dyDescent="0.25"/>
    <row r="57936" hidden="1" x14ac:dyDescent="0.25"/>
    <row r="57937" hidden="1" x14ac:dyDescent="0.25"/>
    <row r="57938" hidden="1" x14ac:dyDescent="0.25"/>
    <row r="57939" hidden="1" x14ac:dyDescent="0.25"/>
    <row r="57940" hidden="1" x14ac:dyDescent="0.25"/>
    <row r="57941" hidden="1" x14ac:dyDescent="0.25"/>
    <row r="57942" hidden="1" x14ac:dyDescent="0.25"/>
    <row r="57943" hidden="1" x14ac:dyDescent="0.25"/>
    <row r="57944" hidden="1" x14ac:dyDescent="0.25"/>
    <row r="57945" hidden="1" x14ac:dyDescent="0.25"/>
    <row r="57946" hidden="1" x14ac:dyDescent="0.25"/>
    <row r="57947" hidden="1" x14ac:dyDescent="0.25"/>
    <row r="57948" hidden="1" x14ac:dyDescent="0.25"/>
    <row r="57949" hidden="1" x14ac:dyDescent="0.25"/>
    <row r="57950" hidden="1" x14ac:dyDescent="0.25"/>
    <row r="57951" hidden="1" x14ac:dyDescent="0.25"/>
    <row r="57952" hidden="1" x14ac:dyDescent="0.25"/>
    <row r="57953" hidden="1" x14ac:dyDescent="0.25"/>
    <row r="57954" hidden="1" x14ac:dyDescent="0.25"/>
    <row r="57955" hidden="1" x14ac:dyDescent="0.25"/>
    <row r="57956" hidden="1" x14ac:dyDescent="0.25"/>
    <row r="57957" hidden="1" x14ac:dyDescent="0.25"/>
    <row r="57958" hidden="1" x14ac:dyDescent="0.25"/>
    <row r="57959" hidden="1" x14ac:dyDescent="0.25"/>
    <row r="57960" hidden="1" x14ac:dyDescent="0.25"/>
    <row r="57961" hidden="1" x14ac:dyDescent="0.25"/>
    <row r="57962" hidden="1" x14ac:dyDescent="0.25"/>
    <row r="57963" hidden="1" x14ac:dyDescent="0.25"/>
    <row r="57964" hidden="1" x14ac:dyDescent="0.25"/>
    <row r="57965" hidden="1" x14ac:dyDescent="0.25"/>
    <row r="57966" hidden="1" x14ac:dyDescent="0.25"/>
    <row r="57967" hidden="1" x14ac:dyDescent="0.25"/>
    <row r="57968" hidden="1" x14ac:dyDescent="0.25"/>
    <row r="57969" hidden="1" x14ac:dyDescent="0.25"/>
    <row r="57970" hidden="1" x14ac:dyDescent="0.25"/>
    <row r="57971" hidden="1" x14ac:dyDescent="0.25"/>
    <row r="57972" hidden="1" x14ac:dyDescent="0.25"/>
    <row r="57973" hidden="1" x14ac:dyDescent="0.25"/>
    <row r="57974" hidden="1" x14ac:dyDescent="0.25"/>
    <row r="57975" hidden="1" x14ac:dyDescent="0.25"/>
    <row r="57976" hidden="1" x14ac:dyDescent="0.25"/>
    <row r="57977" hidden="1" x14ac:dyDescent="0.25"/>
    <row r="57978" hidden="1" x14ac:dyDescent="0.25"/>
    <row r="57979" hidden="1" x14ac:dyDescent="0.25"/>
    <row r="57980" hidden="1" x14ac:dyDescent="0.25"/>
    <row r="57981" hidden="1" x14ac:dyDescent="0.25"/>
    <row r="57982" hidden="1" x14ac:dyDescent="0.25"/>
    <row r="57983" hidden="1" x14ac:dyDescent="0.25"/>
    <row r="57984" hidden="1" x14ac:dyDescent="0.25"/>
    <row r="57985" hidden="1" x14ac:dyDescent="0.25"/>
    <row r="57986" hidden="1" x14ac:dyDescent="0.25"/>
    <row r="57987" hidden="1" x14ac:dyDescent="0.25"/>
    <row r="57988" hidden="1" x14ac:dyDescent="0.25"/>
    <row r="57989" hidden="1" x14ac:dyDescent="0.25"/>
    <row r="57990" hidden="1" x14ac:dyDescent="0.25"/>
    <row r="57991" hidden="1" x14ac:dyDescent="0.25"/>
    <row r="57992" hidden="1" x14ac:dyDescent="0.25"/>
    <row r="57993" hidden="1" x14ac:dyDescent="0.25"/>
    <row r="57994" hidden="1" x14ac:dyDescent="0.25"/>
    <row r="57995" hidden="1" x14ac:dyDescent="0.25"/>
    <row r="57996" hidden="1" x14ac:dyDescent="0.25"/>
    <row r="57997" hidden="1" x14ac:dyDescent="0.25"/>
    <row r="57998" hidden="1" x14ac:dyDescent="0.25"/>
    <row r="57999" hidden="1" x14ac:dyDescent="0.25"/>
    <row r="58000" hidden="1" x14ac:dyDescent="0.25"/>
    <row r="58001" hidden="1" x14ac:dyDescent="0.25"/>
    <row r="58002" hidden="1" x14ac:dyDescent="0.25"/>
    <row r="58003" hidden="1" x14ac:dyDescent="0.25"/>
    <row r="58004" hidden="1" x14ac:dyDescent="0.25"/>
    <row r="58005" hidden="1" x14ac:dyDescent="0.25"/>
    <row r="58006" hidden="1" x14ac:dyDescent="0.25"/>
    <row r="58007" hidden="1" x14ac:dyDescent="0.25"/>
    <row r="58008" hidden="1" x14ac:dyDescent="0.25"/>
    <row r="58009" hidden="1" x14ac:dyDescent="0.25"/>
    <row r="58010" hidden="1" x14ac:dyDescent="0.25"/>
    <row r="58011" hidden="1" x14ac:dyDescent="0.25"/>
    <row r="58012" hidden="1" x14ac:dyDescent="0.25"/>
    <row r="58013" hidden="1" x14ac:dyDescent="0.25"/>
    <row r="58014" hidden="1" x14ac:dyDescent="0.25"/>
    <row r="58015" hidden="1" x14ac:dyDescent="0.25"/>
    <row r="58016" hidden="1" x14ac:dyDescent="0.25"/>
    <row r="58017" hidden="1" x14ac:dyDescent="0.25"/>
    <row r="58018" hidden="1" x14ac:dyDescent="0.25"/>
    <row r="58019" hidden="1" x14ac:dyDescent="0.25"/>
    <row r="58020" hidden="1" x14ac:dyDescent="0.25"/>
    <row r="58021" hidden="1" x14ac:dyDescent="0.25"/>
    <row r="58022" hidden="1" x14ac:dyDescent="0.25"/>
    <row r="58023" hidden="1" x14ac:dyDescent="0.25"/>
    <row r="58024" hidden="1" x14ac:dyDescent="0.25"/>
    <row r="58025" hidden="1" x14ac:dyDescent="0.25"/>
    <row r="58026" hidden="1" x14ac:dyDescent="0.25"/>
    <row r="58027" hidden="1" x14ac:dyDescent="0.25"/>
    <row r="58028" hidden="1" x14ac:dyDescent="0.25"/>
    <row r="58029" hidden="1" x14ac:dyDescent="0.25"/>
    <row r="58030" hidden="1" x14ac:dyDescent="0.25"/>
    <row r="58031" hidden="1" x14ac:dyDescent="0.25"/>
    <row r="58032" hidden="1" x14ac:dyDescent="0.25"/>
    <row r="58033" hidden="1" x14ac:dyDescent="0.25"/>
    <row r="58034" hidden="1" x14ac:dyDescent="0.25"/>
    <row r="58035" hidden="1" x14ac:dyDescent="0.25"/>
    <row r="58036" hidden="1" x14ac:dyDescent="0.25"/>
    <row r="58037" hidden="1" x14ac:dyDescent="0.25"/>
    <row r="58038" hidden="1" x14ac:dyDescent="0.25"/>
    <row r="58039" hidden="1" x14ac:dyDescent="0.25"/>
    <row r="58040" hidden="1" x14ac:dyDescent="0.25"/>
    <row r="58041" hidden="1" x14ac:dyDescent="0.25"/>
    <row r="58042" hidden="1" x14ac:dyDescent="0.25"/>
    <row r="58043" hidden="1" x14ac:dyDescent="0.25"/>
    <row r="58044" hidden="1" x14ac:dyDescent="0.25"/>
    <row r="58045" hidden="1" x14ac:dyDescent="0.25"/>
    <row r="58046" hidden="1" x14ac:dyDescent="0.25"/>
    <row r="58047" hidden="1" x14ac:dyDescent="0.25"/>
    <row r="58048" hidden="1" x14ac:dyDescent="0.25"/>
    <row r="58049" hidden="1" x14ac:dyDescent="0.25"/>
    <row r="58050" hidden="1" x14ac:dyDescent="0.25"/>
    <row r="58051" hidden="1" x14ac:dyDescent="0.25"/>
    <row r="58052" hidden="1" x14ac:dyDescent="0.25"/>
    <row r="58053" hidden="1" x14ac:dyDescent="0.25"/>
    <row r="58054" hidden="1" x14ac:dyDescent="0.25"/>
    <row r="58055" hidden="1" x14ac:dyDescent="0.25"/>
    <row r="58056" hidden="1" x14ac:dyDescent="0.25"/>
    <row r="58057" hidden="1" x14ac:dyDescent="0.25"/>
    <row r="58058" hidden="1" x14ac:dyDescent="0.25"/>
    <row r="58059" hidden="1" x14ac:dyDescent="0.25"/>
    <row r="58060" hidden="1" x14ac:dyDescent="0.25"/>
    <row r="58061" hidden="1" x14ac:dyDescent="0.25"/>
    <row r="58062" hidden="1" x14ac:dyDescent="0.25"/>
    <row r="58063" hidden="1" x14ac:dyDescent="0.25"/>
    <row r="58064" hidden="1" x14ac:dyDescent="0.25"/>
    <row r="58065" hidden="1" x14ac:dyDescent="0.25"/>
    <row r="58066" hidden="1" x14ac:dyDescent="0.25"/>
    <row r="58067" hidden="1" x14ac:dyDescent="0.25"/>
    <row r="58068" hidden="1" x14ac:dyDescent="0.25"/>
    <row r="58069" hidden="1" x14ac:dyDescent="0.25"/>
    <row r="58070" hidden="1" x14ac:dyDescent="0.25"/>
    <row r="58071" hidden="1" x14ac:dyDescent="0.25"/>
    <row r="58072" hidden="1" x14ac:dyDescent="0.25"/>
    <row r="58073" hidden="1" x14ac:dyDescent="0.25"/>
    <row r="58074" hidden="1" x14ac:dyDescent="0.25"/>
    <row r="58075" hidden="1" x14ac:dyDescent="0.25"/>
    <row r="58076" hidden="1" x14ac:dyDescent="0.25"/>
    <row r="58077" hidden="1" x14ac:dyDescent="0.25"/>
    <row r="58078" hidden="1" x14ac:dyDescent="0.25"/>
    <row r="58079" hidden="1" x14ac:dyDescent="0.25"/>
    <row r="58080" hidden="1" x14ac:dyDescent="0.25"/>
    <row r="58081" hidden="1" x14ac:dyDescent="0.25"/>
    <row r="58082" hidden="1" x14ac:dyDescent="0.25"/>
    <row r="58083" hidden="1" x14ac:dyDescent="0.25"/>
    <row r="58084" hidden="1" x14ac:dyDescent="0.25"/>
    <row r="58085" hidden="1" x14ac:dyDescent="0.25"/>
    <row r="58086" hidden="1" x14ac:dyDescent="0.25"/>
    <row r="58087" hidden="1" x14ac:dyDescent="0.25"/>
    <row r="58088" hidden="1" x14ac:dyDescent="0.25"/>
    <row r="58089" hidden="1" x14ac:dyDescent="0.25"/>
    <row r="58090" hidden="1" x14ac:dyDescent="0.25"/>
    <row r="58091" hidden="1" x14ac:dyDescent="0.25"/>
    <row r="58092" hidden="1" x14ac:dyDescent="0.25"/>
    <row r="58093" hidden="1" x14ac:dyDescent="0.25"/>
    <row r="58094" hidden="1" x14ac:dyDescent="0.25"/>
    <row r="58095" hidden="1" x14ac:dyDescent="0.25"/>
    <row r="58096" hidden="1" x14ac:dyDescent="0.25"/>
    <row r="58097" hidden="1" x14ac:dyDescent="0.25"/>
    <row r="58098" hidden="1" x14ac:dyDescent="0.25"/>
    <row r="58099" hidden="1" x14ac:dyDescent="0.25"/>
    <row r="58100" hidden="1" x14ac:dyDescent="0.25"/>
    <row r="58101" hidden="1" x14ac:dyDescent="0.25"/>
    <row r="58102" hidden="1" x14ac:dyDescent="0.25"/>
    <row r="58103" hidden="1" x14ac:dyDescent="0.25"/>
    <row r="58104" hidden="1" x14ac:dyDescent="0.25"/>
    <row r="58105" hidden="1" x14ac:dyDescent="0.25"/>
    <row r="58106" hidden="1" x14ac:dyDescent="0.25"/>
    <row r="58107" hidden="1" x14ac:dyDescent="0.25"/>
    <row r="58108" hidden="1" x14ac:dyDescent="0.25"/>
    <row r="58109" hidden="1" x14ac:dyDescent="0.25"/>
    <row r="58110" hidden="1" x14ac:dyDescent="0.25"/>
    <row r="58111" hidden="1" x14ac:dyDescent="0.25"/>
    <row r="58112" hidden="1" x14ac:dyDescent="0.25"/>
    <row r="58113" hidden="1" x14ac:dyDescent="0.25"/>
    <row r="58114" hidden="1" x14ac:dyDescent="0.25"/>
    <row r="58115" hidden="1" x14ac:dyDescent="0.25"/>
    <row r="58116" hidden="1" x14ac:dyDescent="0.25"/>
    <row r="58117" hidden="1" x14ac:dyDescent="0.25"/>
    <row r="58118" hidden="1" x14ac:dyDescent="0.25"/>
    <row r="58119" hidden="1" x14ac:dyDescent="0.25"/>
    <row r="58120" hidden="1" x14ac:dyDescent="0.25"/>
    <row r="58121" hidden="1" x14ac:dyDescent="0.25"/>
    <row r="58122" hidden="1" x14ac:dyDescent="0.25"/>
    <row r="58123" hidden="1" x14ac:dyDescent="0.25"/>
    <row r="58124" hidden="1" x14ac:dyDescent="0.25"/>
    <row r="58125" hidden="1" x14ac:dyDescent="0.25"/>
    <row r="58126" hidden="1" x14ac:dyDescent="0.25"/>
    <row r="58127" hidden="1" x14ac:dyDescent="0.25"/>
    <row r="58128" hidden="1" x14ac:dyDescent="0.25"/>
    <row r="58129" hidden="1" x14ac:dyDescent="0.25"/>
    <row r="58130" hidden="1" x14ac:dyDescent="0.25"/>
    <row r="58131" hidden="1" x14ac:dyDescent="0.25"/>
    <row r="58132" hidden="1" x14ac:dyDescent="0.25"/>
    <row r="58133" hidden="1" x14ac:dyDescent="0.25"/>
    <row r="58134" hidden="1" x14ac:dyDescent="0.25"/>
    <row r="58135" hidden="1" x14ac:dyDescent="0.25"/>
    <row r="58136" hidden="1" x14ac:dyDescent="0.25"/>
    <row r="58137" hidden="1" x14ac:dyDescent="0.25"/>
    <row r="58138" hidden="1" x14ac:dyDescent="0.25"/>
    <row r="58139" hidden="1" x14ac:dyDescent="0.25"/>
    <row r="58140" hidden="1" x14ac:dyDescent="0.25"/>
    <row r="58141" hidden="1" x14ac:dyDescent="0.25"/>
    <row r="58142" hidden="1" x14ac:dyDescent="0.25"/>
    <row r="58143" hidden="1" x14ac:dyDescent="0.25"/>
    <row r="58144" hidden="1" x14ac:dyDescent="0.25"/>
    <row r="58145" hidden="1" x14ac:dyDescent="0.25"/>
    <row r="58146" hidden="1" x14ac:dyDescent="0.25"/>
    <row r="58147" hidden="1" x14ac:dyDescent="0.25"/>
    <row r="58148" hidden="1" x14ac:dyDescent="0.25"/>
    <row r="58149" hidden="1" x14ac:dyDescent="0.25"/>
    <row r="58150" hidden="1" x14ac:dyDescent="0.25"/>
    <row r="58151" hidden="1" x14ac:dyDescent="0.25"/>
    <row r="58152" hidden="1" x14ac:dyDescent="0.25"/>
    <row r="58153" hidden="1" x14ac:dyDescent="0.25"/>
    <row r="58154" hidden="1" x14ac:dyDescent="0.25"/>
    <row r="58155" hidden="1" x14ac:dyDescent="0.25"/>
    <row r="58156" hidden="1" x14ac:dyDescent="0.25"/>
    <row r="58157" hidden="1" x14ac:dyDescent="0.25"/>
    <row r="58158" hidden="1" x14ac:dyDescent="0.25"/>
    <row r="58159" hidden="1" x14ac:dyDescent="0.25"/>
    <row r="58160" hidden="1" x14ac:dyDescent="0.25"/>
    <row r="58161" hidden="1" x14ac:dyDescent="0.25"/>
    <row r="58162" hidden="1" x14ac:dyDescent="0.25"/>
    <row r="58163" hidden="1" x14ac:dyDescent="0.25"/>
    <row r="58164" hidden="1" x14ac:dyDescent="0.25"/>
    <row r="58165" hidden="1" x14ac:dyDescent="0.25"/>
    <row r="58166" hidden="1" x14ac:dyDescent="0.25"/>
    <row r="58167" hidden="1" x14ac:dyDescent="0.25"/>
    <row r="58168" hidden="1" x14ac:dyDescent="0.25"/>
    <row r="58169" hidden="1" x14ac:dyDescent="0.25"/>
    <row r="58170" hidden="1" x14ac:dyDescent="0.25"/>
    <row r="58171" hidden="1" x14ac:dyDescent="0.25"/>
    <row r="58172" hidden="1" x14ac:dyDescent="0.25"/>
    <row r="58173" hidden="1" x14ac:dyDescent="0.25"/>
    <row r="58174" hidden="1" x14ac:dyDescent="0.25"/>
    <row r="58175" hidden="1" x14ac:dyDescent="0.25"/>
    <row r="58176" hidden="1" x14ac:dyDescent="0.25"/>
    <row r="58177" hidden="1" x14ac:dyDescent="0.25"/>
    <row r="58178" hidden="1" x14ac:dyDescent="0.25"/>
    <row r="58179" hidden="1" x14ac:dyDescent="0.25"/>
    <row r="58180" hidden="1" x14ac:dyDescent="0.25"/>
    <row r="58181" hidden="1" x14ac:dyDescent="0.25"/>
    <row r="58182" hidden="1" x14ac:dyDescent="0.25"/>
    <row r="58183" hidden="1" x14ac:dyDescent="0.25"/>
    <row r="58184" hidden="1" x14ac:dyDescent="0.25"/>
    <row r="58185" hidden="1" x14ac:dyDescent="0.25"/>
    <row r="58186" hidden="1" x14ac:dyDescent="0.25"/>
    <row r="58187" hidden="1" x14ac:dyDescent="0.25"/>
    <row r="58188" hidden="1" x14ac:dyDescent="0.25"/>
    <row r="58189" hidden="1" x14ac:dyDescent="0.25"/>
    <row r="58190" hidden="1" x14ac:dyDescent="0.25"/>
    <row r="58191" hidden="1" x14ac:dyDescent="0.25"/>
    <row r="58192" hidden="1" x14ac:dyDescent="0.25"/>
    <row r="58193" hidden="1" x14ac:dyDescent="0.25"/>
    <row r="58194" hidden="1" x14ac:dyDescent="0.25"/>
    <row r="58195" hidden="1" x14ac:dyDescent="0.25"/>
    <row r="58196" hidden="1" x14ac:dyDescent="0.25"/>
    <row r="58197" hidden="1" x14ac:dyDescent="0.25"/>
    <row r="58198" hidden="1" x14ac:dyDescent="0.25"/>
    <row r="58199" hidden="1" x14ac:dyDescent="0.25"/>
    <row r="58200" hidden="1" x14ac:dyDescent="0.25"/>
    <row r="58201" hidden="1" x14ac:dyDescent="0.25"/>
    <row r="58202" hidden="1" x14ac:dyDescent="0.25"/>
    <row r="58203" hidden="1" x14ac:dyDescent="0.25"/>
    <row r="58204" hidden="1" x14ac:dyDescent="0.25"/>
    <row r="58205" hidden="1" x14ac:dyDescent="0.25"/>
    <row r="58206" hidden="1" x14ac:dyDescent="0.25"/>
    <row r="58207" hidden="1" x14ac:dyDescent="0.25"/>
    <row r="58208" hidden="1" x14ac:dyDescent="0.25"/>
    <row r="58209" hidden="1" x14ac:dyDescent="0.25"/>
    <row r="58210" hidden="1" x14ac:dyDescent="0.25"/>
    <row r="58211" hidden="1" x14ac:dyDescent="0.25"/>
    <row r="58212" hidden="1" x14ac:dyDescent="0.25"/>
    <row r="58213" hidden="1" x14ac:dyDescent="0.25"/>
    <row r="58214" hidden="1" x14ac:dyDescent="0.25"/>
    <row r="58215" hidden="1" x14ac:dyDescent="0.25"/>
    <row r="58216" hidden="1" x14ac:dyDescent="0.25"/>
    <row r="58217" hidden="1" x14ac:dyDescent="0.25"/>
    <row r="58218" ht="31.5" hidden="1" customHeight="1" x14ac:dyDescent="0.25"/>
    <row r="58219" hidden="1" x14ac:dyDescent="0.25"/>
    <row r="58220" hidden="1" x14ac:dyDescent="0.25"/>
    <row r="58221" hidden="1" x14ac:dyDescent="0.25"/>
    <row r="58222" ht="16.5" hidden="1" customHeight="1" x14ac:dyDescent="0.25"/>
    <row r="58223" hidden="1" x14ac:dyDescent="0.25"/>
    <row r="58224" hidden="1" x14ac:dyDescent="0.25"/>
    <row r="58225" hidden="1" x14ac:dyDescent="0.25"/>
    <row r="58226" hidden="1" x14ac:dyDescent="0.25"/>
    <row r="58227" hidden="1" x14ac:dyDescent="0.25"/>
    <row r="58228" hidden="1" x14ac:dyDescent="0.25"/>
    <row r="58229" hidden="1" x14ac:dyDescent="0.25"/>
    <row r="58230" hidden="1" x14ac:dyDescent="0.25"/>
    <row r="58231" hidden="1" x14ac:dyDescent="0.25"/>
    <row r="58232" hidden="1" x14ac:dyDescent="0.25"/>
    <row r="58233" hidden="1" x14ac:dyDescent="0.25"/>
    <row r="58234" hidden="1" x14ac:dyDescent="0.25"/>
    <row r="58235" hidden="1" x14ac:dyDescent="0.25"/>
    <row r="58236" hidden="1" x14ac:dyDescent="0.25"/>
    <row r="58237" hidden="1" x14ac:dyDescent="0.25"/>
    <row r="58238" hidden="1" x14ac:dyDescent="0.25"/>
    <row r="58239" hidden="1" x14ac:dyDescent="0.25"/>
    <row r="58240" hidden="1" x14ac:dyDescent="0.25"/>
    <row r="58241" ht="30" hidden="1" customHeight="1" x14ac:dyDescent="0.25"/>
    <row r="58242" hidden="1" x14ac:dyDescent="0.25"/>
    <row r="58243" hidden="1" x14ac:dyDescent="0.25"/>
    <row r="58244" hidden="1" x14ac:dyDescent="0.25"/>
    <row r="58245" hidden="1" x14ac:dyDescent="0.25"/>
    <row r="58246" hidden="1" x14ac:dyDescent="0.25"/>
    <row r="58247" hidden="1" x14ac:dyDescent="0.25"/>
    <row r="58248" hidden="1" x14ac:dyDescent="0.25"/>
    <row r="58249" hidden="1" x14ac:dyDescent="0.25"/>
    <row r="58250" hidden="1" x14ac:dyDescent="0.25"/>
    <row r="58251" hidden="1" x14ac:dyDescent="0.25"/>
    <row r="58252" hidden="1" x14ac:dyDescent="0.25"/>
    <row r="58253" hidden="1" x14ac:dyDescent="0.25"/>
    <row r="58254" hidden="1" x14ac:dyDescent="0.25"/>
    <row r="58255" hidden="1" x14ac:dyDescent="0.25"/>
    <row r="58256" hidden="1" x14ac:dyDescent="0.25"/>
    <row r="58257" hidden="1" x14ac:dyDescent="0.25"/>
    <row r="58258" hidden="1" x14ac:dyDescent="0.25"/>
    <row r="58259" hidden="1" x14ac:dyDescent="0.25"/>
    <row r="58260" hidden="1" x14ac:dyDescent="0.25"/>
    <row r="58261" hidden="1" x14ac:dyDescent="0.25"/>
    <row r="58262" hidden="1" x14ac:dyDescent="0.25"/>
    <row r="58263" hidden="1" x14ac:dyDescent="0.25"/>
    <row r="58264" hidden="1" x14ac:dyDescent="0.25"/>
    <row r="58265" hidden="1" x14ac:dyDescent="0.25"/>
    <row r="58266" hidden="1" x14ac:dyDescent="0.25"/>
    <row r="58267" hidden="1" x14ac:dyDescent="0.25"/>
    <row r="58268" hidden="1" x14ac:dyDescent="0.25"/>
    <row r="58269" hidden="1" x14ac:dyDescent="0.25"/>
    <row r="58270" hidden="1" x14ac:dyDescent="0.25"/>
    <row r="58271" hidden="1" x14ac:dyDescent="0.25"/>
    <row r="58272" hidden="1" x14ac:dyDescent="0.25"/>
    <row r="58273" hidden="1" x14ac:dyDescent="0.25"/>
    <row r="58274" hidden="1" x14ac:dyDescent="0.25"/>
    <row r="58275" hidden="1" x14ac:dyDescent="0.25"/>
    <row r="58276" hidden="1" x14ac:dyDescent="0.25"/>
    <row r="58277" hidden="1" x14ac:dyDescent="0.25"/>
    <row r="58278" hidden="1" x14ac:dyDescent="0.25"/>
    <row r="58279" hidden="1" x14ac:dyDescent="0.25"/>
    <row r="58280" hidden="1" x14ac:dyDescent="0.25"/>
    <row r="58281" hidden="1" x14ac:dyDescent="0.25"/>
    <row r="58282" hidden="1" x14ac:dyDescent="0.25"/>
    <row r="58283" hidden="1" x14ac:dyDescent="0.25"/>
    <row r="58284" hidden="1" x14ac:dyDescent="0.25"/>
    <row r="58285" hidden="1" x14ac:dyDescent="0.25"/>
    <row r="58286" hidden="1" x14ac:dyDescent="0.25"/>
    <row r="58287" hidden="1" x14ac:dyDescent="0.25"/>
    <row r="58288" hidden="1" x14ac:dyDescent="0.25"/>
    <row r="58289" hidden="1" x14ac:dyDescent="0.25"/>
    <row r="58290" hidden="1" x14ac:dyDescent="0.25"/>
    <row r="58291" hidden="1" x14ac:dyDescent="0.25"/>
    <row r="58292" hidden="1" x14ac:dyDescent="0.25"/>
    <row r="58293" hidden="1" x14ac:dyDescent="0.25"/>
    <row r="58294" hidden="1" x14ac:dyDescent="0.25"/>
    <row r="58295" hidden="1" x14ac:dyDescent="0.25"/>
    <row r="58296" hidden="1" x14ac:dyDescent="0.25"/>
    <row r="58297" hidden="1" x14ac:dyDescent="0.25"/>
    <row r="58298" hidden="1" x14ac:dyDescent="0.25"/>
    <row r="58299" hidden="1" x14ac:dyDescent="0.25"/>
    <row r="58300" hidden="1" x14ac:dyDescent="0.25"/>
    <row r="58301" hidden="1" x14ac:dyDescent="0.25"/>
    <row r="58302" hidden="1" x14ac:dyDescent="0.25"/>
    <row r="58303" hidden="1" x14ac:dyDescent="0.25"/>
    <row r="58304" hidden="1" x14ac:dyDescent="0.25"/>
    <row r="58305" hidden="1" x14ac:dyDescent="0.25"/>
    <row r="58306" hidden="1" x14ac:dyDescent="0.25"/>
    <row r="58307" hidden="1" x14ac:dyDescent="0.25"/>
    <row r="58308" hidden="1" x14ac:dyDescent="0.25"/>
    <row r="58309" hidden="1" x14ac:dyDescent="0.25"/>
    <row r="58310" hidden="1" x14ac:dyDescent="0.25"/>
    <row r="58311" hidden="1" x14ac:dyDescent="0.25"/>
    <row r="58312" hidden="1" x14ac:dyDescent="0.25"/>
    <row r="58313" hidden="1" x14ac:dyDescent="0.25"/>
    <row r="58314" hidden="1" x14ac:dyDescent="0.25"/>
    <row r="58315" hidden="1" x14ac:dyDescent="0.25"/>
    <row r="58316" hidden="1" x14ac:dyDescent="0.25"/>
    <row r="58317" hidden="1" x14ac:dyDescent="0.25"/>
    <row r="58318" hidden="1" x14ac:dyDescent="0.25"/>
    <row r="58319" hidden="1" x14ac:dyDescent="0.25"/>
    <row r="58320" hidden="1" x14ac:dyDescent="0.25"/>
    <row r="58321" hidden="1" x14ac:dyDescent="0.25"/>
    <row r="58322" hidden="1" x14ac:dyDescent="0.25"/>
    <row r="58323" hidden="1" x14ac:dyDescent="0.25"/>
    <row r="58324" hidden="1" x14ac:dyDescent="0.25"/>
    <row r="58325" hidden="1" x14ac:dyDescent="0.25"/>
    <row r="58326" hidden="1" x14ac:dyDescent="0.25"/>
    <row r="58327" hidden="1" x14ac:dyDescent="0.25"/>
    <row r="58328" hidden="1" x14ac:dyDescent="0.25"/>
    <row r="58329" hidden="1" x14ac:dyDescent="0.25"/>
    <row r="58330" hidden="1" x14ac:dyDescent="0.25"/>
    <row r="58331" hidden="1" x14ac:dyDescent="0.25"/>
    <row r="58332" hidden="1" x14ac:dyDescent="0.25"/>
    <row r="58333" hidden="1" x14ac:dyDescent="0.25"/>
    <row r="58334" hidden="1" x14ac:dyDescent="0.25"/>
    <row r="58335" hidden="1" x14ac:dyDescent="0.25"/>
    <row r="58336" hidden="1" x14ac:dyDescent="0.25"/>
    <row r="58337" hidden="1" x14ac:dyDescent="0.25"/>
    <row r="58338" hidden="1" x14ac:dyDescent="0.25"/>
    <row r="58339" hidden="1" x14ac:dyDescent="0.25"/>
    <row r="58340" hidden="1" x14ac:dyDescent="0.25"/>
    <row r="58341" hidden="1" x14ac:dyDescent="0.25"/>
    <row r="58342" hidden="1" x14ac:dyDescent="0.25"/>
    <row r="58343" hidden="1" x14ac:dyDescent="0.25"/>
    <row r="58344" hidden="1" x14ac:dyDescent="0.25"/>
    <row r="58345" hidden="1" x14ac:dyDescent="0.25"/>
    <row r="58346" hidden="1" x14ac:dyDescent="0.25"/>
    <row r="58347" hidden="1" x14ac:dyDescent="0.25"/>
    <row r="58348" hidden="1" x14ac:dyDescent="0.25"/>
    <row r="58349" hidden="1" x14ac:dyDescent="0.25"/>
    <row r="58350" hidden="1" x14ac:dyDescent="0.25"/>
    <row r="58351" hidden="1" x14ac:dyDescent="0.25"/>
    <row r="58352" hidden="1" x14ac:dyDescent="0.25"/>
    <row r="58353" hidden="1" x14ac:dyDescent="0.25"/>
    <row r="58354" hidden="1" x14ac:dyDescent="0.25"/>
    <row r="58355" hidden="1" x14ac:dyDescent="0.25"/>
    <row r="58356" hidden="1" x14ac:dyDescent="0.25"/>
    <row r="58357" hidden="1" x14ac:dyDescent="0.25"/>
    <row r="58358" hidden="1" x14ac:dyDescent="0.25"/>
    <row r="58359" hidden="1" x14ac:dyDescent="0.25"/>
    <row r="58360" hidden="1" x14ac:dyDescent="0.25"/>
    <row r="58361" hidden="1" x14ac:dyDescent="0.25"/>
    <row r="58362" hidden="1" x14ac:dyDescent="0.25"/>
    <row r="58363" hidden="1" x14ac:dyDescent="0.25"/>
    <row r="58364" hidden="1" x14ac:dyDescent="0.25"/>
    <row r="58365" hidden="1" x14ac:dyDescent="0.25"/>
    <row r="58366" hidden="1" x14ac:dyDescent="0.25"/>
    <row r="58367" hidden="1" x14ac:dyDescent="0.25"/>
    <row r="58368" hidden="1" x14ac:dyDescent="0.25"/>
    <row r="58369" hidden="1" x14ac:dyDescent="0.25"/>
    <row r="58370" hidden="1" x14ac:dyDescent="0.25"/>
    <row r="58371" hidden="1" x14ac:dyDescent="0.25"/>
    <row r="58372" hidden="1" x14ac:dyDescent="0.25"/>
    <row r="58373" hidden="1" x14ac:dyDescent="0.25"/>
    <row r="58374" hidden="1" x14ac:dyDescent="0.25"/>
    <row r="58375" hidden="1" x14ac:dyDescent="0.25"/>
    <row r="58376" hidden="1" x14ac:dyDescent="0.25"/>
    <row r="58377" hidden="1" x14ac:dyDescent="0.25"/>
    <row r="58378" hidden="1" x14ac:dyDescent="0.25"/>
    <row r="58379" hidden="1" x14ac:dyDescent="0.25"/>
    <row r="58380" hidden="1" x14ac:dyDescent="0.25"/>
    <row r="58381" hidden="1" x14ac:dyDescent="0.25"/>
    <row r="58382" hidden="1" x14ac:dyDescent="0.25"/>
    <row r="58383" hidden="1" x14ac:dyDescent="0.25"/>
    <row r="58384" hidden="1" x14ac:dyDescent="0.25"/>
    <row r="58385" hidden="1" x14ac:dyDescent="0.25"/>
    <row r="58386" hidden="1" x14ac:dyDescent="0.25"/>
    <row r="58387" hidden="1" x14ac:dyDescent="0.25"/>
    <row r="58388" hidden="1" x14ac:dyDescent="0.25"/>
    <row r="58389" hidden="1" x14ac:dyDescent="0.25"/>
    <row r="58390" hidden="1" x14ac:dyDescent="0.25"/>
    <row r="58391" hidden="1" x14ac:dyDescent="0.25"/>
    <row r="58392" hidden="1" x14ac:dyDescent="0.25"/>
    <row r="58393" hidden="1" x14ac:dyDescent="0.25"/>
    <row r="58394" hidden="1" x14ac:dyDescent="0.25"/>
    <row r="58395" hidden="1" x14ac:dyDescent="0.25"/>
    <row r="58396" hidden="1" x14ac:dyDescent="0.25"/>
    <row r="58397" hidden="1" x14ac:dyDescent="0.25"/>
    <row r="58398" hidden="1" x14ac:dyDescent="0.25"/>
    <row r="58399" hidden="1" x14ac:dyDescent="0.25"/>
    <row r="58400" hidden="1" x14ac:dyDescent="0.25"/>
    <row r="58401" hidden="1" x14ac:dyDescent="0.25"/>
    <row r="58402" hidden="1" x14ac:dyDescent="0.25"/>
    <row r="58403" hidden="1" x14ac:dyDescent="0.25"/>
    <row r="58404" hidden="1" x14ac:dyDescent="0.25"/>
    <row r="58405" hidden="1" x14ac:dyDescent="0.25"/>
    <row r="58406" hidden="1" x14ac:dyDescent="0.25"/>
    <row r="58407" hidden="1" x14ac:dyDescent="0.25"/>
    <row r="58408" hidden="1" x14ac:dyDescent="0.25"/>
    <row r="58409" hidden="1" x14ac:dyDescent="0.25"/>
    <row r="58410" hidden="1" x14ac:dyDescent="0.25"/>
    <row r="58411" hidden="1" x14ac:dyDescent="0.25"/>
    <row r="58412" hidden="1" x14ac:dyDescent="0.25"/>
    <row r="58413" hidden="1" x14ac:dyDescent="0.25"/>
    <row r="58414" hidden="1" x14ac:dyDescent="0.25"/>
    <row r="58415" hidden="1" x14ac:dyDescent="0.25"/>
    <row r="58416" hidden="1" x14ac:dyDescent="0.25"/>
    <row r="58417" hidden="1" x14ac:dyDescent="0.25"/>
    <row r="58418" hidden="1" x14ac:dyDescent="0.25"/>
    <row r="58419" hidden="1" x14ac:dyDescent="0.25"/>
    <row r="58420" hidden="1" x14ac:dyDescent="0.25"/>
    <row r="58421" hidden="1" x14ac:dyDescent="0.25"/>
    <row r="58422" hidden="1" x14ac:dyDescent="0.25"/>
    <row r="58423" hidden="1" x14ac:dyDescent="0.25"/>
    <row r="58424" hidden="1" x14ac:dyDescent="0.25"/>
    <row r="58425" hidden="1" x14ac:dyDescent="0.25"/>
    <row r="58426" hidden="1" x14ac:dyDescent="0.25"/>
    <row r="58427" hidden="1" x14ac:dyDescent="0.25"/>
    <row r="58428" hidden="1" x14ac:dyDescent="0.25"/>
    <row r="58429" hidden="1" x14ac:dyDescent="0.25"/>
    <row r="58430" hidden="1" x14ac:dyDescent="0.25"/>
    <row r="58431" hidden="1" x14ac:dyDescent="0.25"/>
    <row r="58432" hidden="1" x14ac:dyDescent="0.25"/>
    <row r="58433" hidden="1" x14ac:dyDescent="0.25"/>
    <row r="58434" hidden="1" x14ac:dyDescent="0.25"/>
    <row r="58435" hidden="1" x14ac:dyDescent="0.25"/>
    <row r="58436" hidden="1" x14ac:dyDescent="0.25"/>
    <row r="58437" hidden="1" x14ac:dyDescent="0.25"/>
    <row r="58438" hidden="1" x14ac:dyDescent="0.25"/>
    <row r="58439" hidden="1" x14ac:dyDescent="0.25"/>
    <row r="58440" hidden="1" x14ac:dyDescent="0.25"/>
    <row r="58441" hidden="1" x14ac:dyDescent="0.25"/>
    <row r="58442" hidden="1" x14ac:dyDescent="0.25"/>
    <row r="58443" hidden="1" x14ac:dyDescent="0.25"/>
    <row r="58444" hidden="1" x14ac:dyDescent="0.25"/>
    <row r="58445" hidden="1" x14ac:dyDescent="0.25"/>
    <row r="58446" hidden="1" x14ac:dyDescent="0.25"/>
    <row r="58447" hidden="1" x14ac:dyDescent="0.25"/>
    <row r="58448" hidden="1" x14ac:dyDescent="0.25"/>
    <row r="58449" hidden="1" x14ac:dyDescent="0.25"/>
    <row r="58450" hidden="1" x14ac:dyDescent="0.25"/>
    <row r="58451" hidden="1" x14ac:dyDescent="0.25"/>
    <row r="58452" hidden="1" x14ac:dyDescent="0.25"/>
    <row r="58453" hidden="1" x14ac:dyDescent="0.25"/>
    <row r="58454" hidden="1" x14ac:dyDescent="0.25"/>
    <row r="58455" hidden="1" x14ac:dyDescent="0.25"/>
    <row r="58456" hidden="1" x14ac:dyDescent="0.25"/>
    <row r="58457" hidden="1" x14ac:dyDescent="0.25"/>
    <row r="58458" hidden="1" x14ac:dyDescent="0.25"/>
    <row r="58459" hidden="1" x14ac:dyDescent="0.25"/>
    <row r="58460" hidden="1" x14ac:dyDescent="0.25"/>
    <row r="58461" hidden="1" x14ac:dyDescent="0.25"/>
    <row r="58462" hidden="1" x14ac:dyDescent="0.25"/>
    <row r="58463" hidden="1" x14ac:dyDescent="0.25"/>
    <row r="58464" hidden="1" x14ac:dyDescent="0.25"/>
    <row r="58465" hidden="1" x14ac:dyDescent="0.25"/>
    <row r="58466" hidden="1" x14ac:dyDescent="0.25"/>
    <row r="58467" hidden="1" x14ac:dyDescent="0.25"/>
    <row r="58468" hidden="1" x14ac:dyDescent="0.25"/>
    <row r="58469" hidden="1" x14ac:dyDescent="0.25"/>
    <row r="58470" hidden="1" x14ac:dyDescent="0.25"/>
    <row r="58471" hidden="1" x14ac:dyDescent="0.25"/>
    <row r="58472" hidden="1" x14ac:dyDescent="0.25"/>
    <row r="58473" hidden="1" x14ac:dyDescent="0.25"/>
    <row r="58474" hidden="1" x14ac:dyDescent="0.25"/>
    <row r="58475" hidden="1" x14ac:dyDescent="0.25"/>
    <row r="58476" hidden="1" x14ac:dyDescent="0.25"/>
    <row r="58477" hidden="1" x14ac:dyDescent="0.25"/>
    <row r="58478" hidden="1" x14ac:dyDescent="0.25"/>
    <row r="58479" hidden="1" x14ac:dyDescent="0.25"/>
    <row r="58480" hidden="1" x14ac:dyDescent="0.25"/>
    <row r="58481" hidden="1" x14ac:dyDescent="0.25"/>
    <row r="58482" hidden="1" x14ac:dyDescent="0.25"/>
    <row r="58483" hidden="1" x14ac:dyDescent="0.25"/>
    <row r="58484" hidden="1" x14ac:dyDescent="0.25"/>
    <row r="58485" hidden="1" x14ac:dyDescent="0.25"/>
    <row r="58486" hidden="1" x14ac:dyDescent="0.25"/>
    <row r="58487" hidden="1" x14ac:dyDescent="0.25"/>
    <row r="58488" hidden="1" x14ac:dyDescent="0.25"/>
    <row r="58489" hidden="1" x14ac:dyDescent="0.25"/>
    <row r="58490" hidden="1" x14ac:dyDescent="0.25"/>
    <row r="58491" hidden="1" x14ac:dyDescent="0.25"/>
    <row r="58492" hidden="1" x14ac:dyDescent="0.25"/>
    <row r="58493" hidden="1" x14ac:dyDescent="0.25"/>
    <row r="58494" hidden="1" x14ac:dyDescent="0.25"/>
    <row r="58495" hidden="1" x14ac:dyDescent="0.25"/>
    <row r="58496" ht="15.75" hidden="1" customHeight="1" x14ac:dyDescent="0.25"/>
    <row r="58497" ht="31.5" hidden="1" customHeight="1" x14ac:dyDescent="0.25"/>
    <row r="58498" ht="24" hidden="1" customHeight="1" x14ac:dyDescent="0.25"/>
    <row r="58499" ht="24.95" hidden="1" customHeight="1" x14ac:dyDescent="0.25"/>
    <row r="58500" ht="24.95" hidden="1" customHeight="1" x14ac:dyDescent="0.25"/>
    <row r="58501" ht="24.95" hidden="1" customHeight="1" x14ac:dyDescent="0.25"/>
    <row r="58502" hidden="1" x14ac:dyDescent="0.25"/>
    <row r="58503" hidden="1" x14ac:dyDescent="0.25"/>
    <row r="58504" hidden="1" x14ac:dyDescent="0.25"/>
    <row r="58505" hidden="1" x14ac:dyDescent="0.25"/>
    <row r="58506" hidden="1" x14ac:dyDescent="0.25"/>
    <row r="58507" hidden="1" x14ac:dyDescent="0.25"/>
    <row r="58508" hidden="1" x14ac:dyDescent="0.25"/>
    <row r="58509" hidden="1" x14ac:dyDescent="0.25"/>
    <row r="58510" hidden="1" x14ac:dyDescent="0.25"/>
    <row r="58511" hidden="1" x14ac:dyDescent="0.25"/>
    <row r="58512" hidden="1" x14ac:dyDescent="0.25"/>
    <row r="58513" hidden="1" x14ac:dyDescent="0.25"/>
    <row r="58514" hidden="1" x14ac:dyDescent="0.25"/>
    <row r="58515" hidden="1" x14ac:dyDescent="0.25"/>
    <row r="58516" hidden="1" x14ac:dyDescent="0.25"/>
    <row r="58517" hidden="1" x14ac:dyDescent="0.25"/>
    <row r="58518" hidden="1" x14ac:dyDescent="0.25"/>
    <row r="58519" ht="30" hidden="1" customHeight="1" x14ac:dyDescent="0.25"/>
    <row r="58520" hidden="1" x14ac:dyDescent="0.25"/>
    <row r="58521" hidden="1" x14ac:dyDescent="0.25"/>
    <row r="58522" hidden="1" x14ac:dyDescent="0.25"/>
    <row r="58523" hidden="1" x14ac:dyDescent="0.25"/>
    <row r="58524" hidden="1" x14ac:dyDescent="0.25"/>
    <row r="58525" hidden="1" x14ac:dyDescent="0.25"/>
    <row r="58526" hidden="1" x14ac:dyDescent="0.25"/>
    <row r="58527" hidden="1" x14ac:dyDescent="0.25"/>
    <row r="58528" hidden="1" x14ac:dyDescent="0.25"/>
    <row r="58529" hidden="1" x14ac:dyDescent="0.25"/>
    <row r="58530" hidden="1" x14ac:dyDescent="0.25"/>
    <row r="58531" hidden="1" x14ac:dyDescent="0.25"/>
    <row r="58532" hidden="1" x14ac:dyDescent="0.25"/>
    <row r="58533" hidden="1" x14ac:dyDescent="0.25"/>
    <row r="58534" hidden="1" x14ac:dyDescent="0.25"/>
    <row r="58535" hidden="1" x14ac:dyDescent="0.25"/>
    <row r="58536" hidden="1" x14ac:dyDescent="0.25"/>
    <row r="58537" hidden="1" x14ac:dyDescent="0.25"/>
    <row r="58538" hidden="1" x14ac:dyDescent="0.25"/>
    <row r="58539" hidden="1" x14ac:dyDescent="0.25"/>
    <row r="58540" hidden="1" x14ac:dyDescent="0.25"/>
    <row r="58541" hidden="1" x14ac:dyDescent="0.25"/>
    <row r="58542" hidden="1" x14ac:dyDescent="0.25"/>
    <row r="58543" hidden="1" x14ac:dyDescent="0.25"/>
    <row r="58544" hidden="1" x14ac:dyDescent="0.25"/>
    <row r="58545" hidden="1" x14ac:dyDescent="0.25"/>
    <row r="58546" hidden="1" x14ac:dyDescent="0.25"/>
    <row r="58547" hidden="1" x14ac:dyDescent="0.25"/>
    <row r="58548" hidden="1" x14ac:dyDescent="0.25"/>
    <row r="58549" hidden="1" x14ac:dyDescent="0.25"/>
    <row r="58550" hidden="1" x14ac:dyDescent="0.25"/>
    <row r="58551" hidden="1" x14ac:dyDescent="0.25"/>
    <row r="58552" hidden="1" x14ac:dyDescent="0.25"/>
    <row r="58553" hidden="1" x14ac:dyDescent="0.25"/>
    <row r="58554" hidden="1" x14ac:dyDescent="0.25"/>
    <row r="58555" hidden="1" x14ac:dyDescent="0.25"/>
    <row r="58556" hidden="1" x14ac:dyDescent="0.25"/>
    <row r="58557" hidden="1" x14ac:dyDescent="0.25"/>
    <row r="58558" hidden="1" x14ac:dyDescent="0.25"/>
    <row r="58559" hidden="1" x14ac:dyDescent="0.25"/>
    <row r="58560" hidden="1" x14ac:dyDescent="0.25"/>
    <row r="58561" hidden="1" x14ac:dyDescent="0.25"/>
    <row r="58562" hidden="1" x14ac:dyDescent="0.25"/>
    <row r="58563" hidden="1" x14ac:dyDescent="0.25"/>
    <row r="58564" hidden="1" x14ac:dyDescent="0.25"/>
    <row r="58565" hidden="1" x14ac:dyDescent="0.25"/>
    <row r="58566" hidden="1" x14ac:dyDescent="0.25"/>
    <row r="58567" hidden="1" x14ac:dyDescent="0.25"/>
    <row r="58568" hidden="1" x14ac:dyDescent="0.25"/>
    <row r="58569" hidden="1" x14ac:dyDescent="0.25"/>
    <row r="58570" hidden="1" x14ac:dyDescent="0.25"/>
    <row r="58571" hidden="1" x14ac:dyDescent="0.25"/>
    <row r="58572" hidden="1" x14ac:dyDescent="0.25"/>
    <row r="58573" hidden="1" x14ac:dyDescent="0.25"/>
    <row r="58574" hidden="1" x14ac:dyDescent="0.25"/>
    <row r="58575" hidden="1" x14ac:dyDescent="0.25"/>
    <row r="58576" hidden="1" x14ac:dyDescent="0.25"/>
    <row r="58577" hidden="1" x14ac:dyDescent="0.25"/>
    <row r="58578" hidden="1" x14ac:dyDescent="0.25"/>
    <row r="58579" hidden="1" x14ac:dyDescent="0.25"/>
    <row r="58580" hidden="1" x14ac:dyDescent="0.25"/>
    <row r="58581" hidden="1" x14ac:dyDescent="0.25"/>
    <row r="58582" hidden="1" x14ac:dyDescent="0.25"/>
    <row r="58583" hidden="1" x14ac:dyDescent="0.25"/>
    <row r="58584" hidden="1" x14ac:dyDescent="0.25"/>
    <row r="58585" hidden="1" x14ac:dyDescent="0.25"/>
    <row r="58586" hidden="1" x14ac:dyDescent="0.25"/>
    <row r="58587" hidden="1" x14ac:dyDescent="0.25"/>
    <row r="58588" hidden="1" x14ac:dyDescent="0.25"/>
    <row r="58589" hidden="1" x14ac:dyDescent="0.25"/>
    <row r="58590" hidden="1" x14ac:dyDescent="0.25"/>
    <row r="58591" hidden="1" x14ac:dyDescent="0.25"/>
    <row r="58592" hidden="1" x14ac:dyDescent="0.25"/>
    <row r="58593" hidden="1" x14ac:dyDescent="0.25"/>
    <row r="58594" hidden="1" x14ac:dyDescent="0.25"/>
    <row r="58595" hidden="1" x14ac:dyDescent="0.25"/>
    <row r="58596" hidden="1" x14ac:dyDescent="0.25"/>
    <row r="58597" hidden="1" x14ac:dyDescent="0.25"/>
    <row r="58598" hidden="1" x14ac:dyDescent="0.25"/>
    <row r="58599" hidden="1" x14ac:dyDescent="0.25"/>
    <row r="58600" hidden="1" x14ac:dyDescent="0.25"/>
    <row r="58601" hidden="1" x14ac:dyDescent="0.25"/>
    <row r="58602" hidden="1" x14ac:dyDescent="0.25"/>
    <row r="58603" hidden="1" x14ac:dyDescent="0.25"/>
    <row r="58604" hidden="1" x14ac:dyDescent="0.25"/>
    <row r="58605" hidden="1" x14ac:dyDescent="0.25"/>
    <row r="58606" hidden="1" x14ac:dyDescent="0.25"/>
    <row r="58607" hidden="1" x14ac:dyDescent="0.25"/>
    <row r="58608" hidden="1" x14ac:dyDescent="0.25"/>
    <row r="58609" hidden="1" x14ac:dyDescent="0.25"/>
    <row r="58610" hidden="1" x14ac:dyDescent="0.25"/>
    <row r="58611" hidden="1" x14ac:dyDescent="0.25"/>
    <row r="58612" hidden="1" x14ac:dyDescent="0.25"/>
    <row r="58613" hidden="1" x14ac:dyDescent="0.25"/>
    <row r="58614" hidden="1" x14ac:dyDescent="0.25"/>
    <row r="58615" hidden="1" x14ac:dyDescent="0.25"/>
    <row r="58616" hidden="1" x14ac:dyDescent="0.25"/>
    <row r="58617" hidden="1" x14ac:dyDescent="0.25"/>
    <row r="58618" hidden="1" x14ac:dyDescent="0.25"/>
    <row r="58619" hidden="1" x14ac:dyDescent="0.25"/>
    <row r="58620" hidden="1" x14ac:dyDescent="0.25"/>
    <row r="58621" hidden="1" x14ac:dyDescent="0.25"/>
    <row r="58622" hidden="1" x14ac:dyDescent="0.25"/>
    <row r="58623" hidden="1" x14ac:dyDescent="0.25"/>
    <row r="58624" hidden="1" x14ac:dyDescent="0.25"/>
    <row r="58625" hidden="1" x14ac:dyDescent="0.25"/>
    <row r="58626" hidden="1" x14ac:dyDescent="0.25"/>
    <row r="58627" hidden="1" x14ac:dyDescent="0.25"/>
    <row r="58628" hidden="1" x14ac:dyDescent="0.25"/>
    <row r="58629" hidden="1" x14ac:dyDescent="0.25"/>
    <row r="58630" hidden="1" x14ac:dyDescent="0.25"/>
    <row r="58631" hidden="1" x14ac:dyDescent="0.25"/>
    <row r="58632" hidden="1" x14ac:dyDescent="0.25"/>
    <row r="58633" hidden="1" x14ac:dyDescent="0.25"/>
    <row r="58634" hidden="1" x14ac:dyDescent="0.25"/>
    <row r="58635" hidden="1" x14ac:dyDescent="0.25"/>
    <row r="58636" hidden="1" x14ac:dyDescent="0.25"/>
    <row r="58637" hidden="1" x14ac:dyDescent="0.25"/>
    <row r="58638" hidden="1" x14ac:dyDescent="0.25"/>
    <row r="58639" hidden="1" x14ac:dyDescent="0.25"/>
    <row r="58640" hidden="1" x14ac:dyDescent="0.25"/>
    <row r="58641" hidden="1" x14ac:dyDescent="0.25"/>
    <row r="58642" hidden="1" x14ac:dyDescent="0.25"/>
    <row r="58643" hidden="1" x14ac:dyDescent="0.25"/>
    <row r="58644" hidden="1" x14ac:dyDescent="0.25"/>
    <row r="58645" hidden="1" x14ac:dyDescent="0.25"/>
    <row r="58646" hidden="1" x14ac:dyDescent="0.25"/>
    <row r="58647" hidden="1" x14ac:dyDescent="0.25"/>
    <row r="58648" hidden="1" x14ac:dyDescent="0.25"/>
    <row r="58649" hidden="1" x14ac:dyDescent="0.25"/>
    <row r="58650" hidden="1" x14ac:dyDescent="0.25"/>
    <row r="58651" hidden="1" x14ac:dyDescent="0.25"/>
    <row r="58652" hidden="1" x14ac:dyDescent="0.25"/>
    <row r="58653" hidden="1" x14ac:dyDescent="0.25"/>
    <row r="58654" hidden="1" x14ac:dyDescent="0.25"/>
    <row r="58655" hidden="1" x14ac:dyDescent="0.25"/>
    <row r="58656" hidden="1" x14ac:dyDescent="0.25"/>
    <row r="58657" hidden="1" x14ac:dyDescent="0.25"/>
    <row r="58658" hidden="1" x14ac:dyDescent="0.25"/>
    <row r="58659" hidden="1" x14ac:dyDescent="0.25"/>
    <row r="58660" hidden="1" x14ac:dyDescent="0.25"/>
    <row r="58661" hidden="1" x14ac:dyDescent="0.25"/>
    <row r="58662" hidden="1" x14ac:dyDescent="0.25"/>
    <row r="58663" hidden="1" x14ac:dyDescent="0.25"/>
    <row r="58664" hidden="1" x14ac:dyDescent="0.25"/>
    <row r="58665" hidden="1" x14ac:dyDescent="0.25"/>
    <row r="58666" hidden="1" x14ac:dyDescent="0.25"/>
    <row r="58667" hidden="1" x14ac:dyDescent="0.25"/>
    <row r="58668" hidden="1" x14ac:dyDescent="0.25"/>
    <row r="58669" hidden="1" x14ac:dyDescent="0.25"/>
    <row r="58670" hidden="1" x14ac:dyDescent="0.25"/>
    <row r="58671" hidden="1" x14ac:dyDescent="0.25"/>
    <row r="58672" hidden="1" x14ac:dyDescent="0.25"/>
    <row r="58673" hidden="1" x14ac:dyDescent="0.25"/>
    <row r="58674" hidden="1" x14ac:dyDescent="0.25"/>
    <row r="58675" hidden="1" x14ac:dyDescent="0.25"/>
    <row r="58676" hidden="1" x14ac:dyDescent="0.25"/>
    <row r="58677" hidden="1" x14ac:dyDescent="0.25"/>
    <row r="58678" hidden="1" x14ac:dyDescent="0.25"/>
    <row r="58679" hidden="1" x14ac:dyDescent="0.25"/>
    <row r="58680" hidden="1" x14ac:dyDescent="0.25"/>
    <row r="58681" hidden="1" x14ac:dyDescent="0.25"/>
    <row r="58682" hidden="1" x14ac:dyDescent="0.25"/>
    <row r="58683" hidden="1" x14ac:dyDescent="0.25"/>
    <row r="58684" hidden="1" x14ac:dyDescent="0.25"/>
    <row r="58685" hidden="1" x14ac:dyDescent="0.25"/>
    <row r="58686" hidden="1" x14ac:dyDescent="0.25"/>
    <row r="58687" hidden="1" x14ac:dyDescent="0.25"/>
    <row r="58688" hidden="1" x14ac:dyDescent="0.25"/>
    <row r="58689" hidden="1" x14ac:dyDescent="0.25"/>
    <row r="58690" hidden="1" x14ac:dyDescent="0.25"/>
    <row r="58691" hidden="1" x14ac:dyDescent="0.25"/>
    <row r="58692" hidden="1" x14ac:dyDescent="0.25"/>
    <row r="58693" hidden="1" x14ac:dyDescent="0.25"/>
    <row r="58694" hidden="1" x14ac:dyDescent="0.25"/>
    <row r="58695" hidden="1" x14ac:dyDescent="0.25"/>
    <row r="58696" hidden="1" x14ac:dyDescent="0.25"/>
    <row r="58697" hidden="1" x14ac:dyDescent="0.25"/>
    <row r="58698" hidden="1" x14ac:dyDescent="0.25"/>
    <row r="58699" hidden="1" x14ac:dyDescent="0.25"/>
    <row r="58700" hidden="1" x14ac:dyDescent="0.25"/>
    <row r="58701" hidden="1" x14ac:dyDescent="0.25"/>
    <row r="58702" hidden="1" x14ac:dyDescent="0.25"/>
    <row r="58703" hidden="1" x14ac:dyDescent="0.25"/>
    <row r="58704" hidden="1" x14ac:dyDescent="0.25"/>
    <row r="58705" hidden="1" x14ac:dyDescent="0.25"/>
    <row r="58706" hidden="1" x14ac:dyDescent="0.25"/>
    <row r="58707" hidden="1" x14ac:dyDescent="0.25"/>
    <row r="58708" hidden="1" x14ac:dyDescent="0.25"/>
    <row r="58709" hidden="1" x14ac:dyDescent="0.25"/>
    <row r="58710" hidden="1" x14ac:dyDescent="0.25"/>
    <row r="58711" hidden="1" x14ac:dyDescent="0.25"/>
    <row r="58712" hidden="1" x14ac:dyDescent="0.25"/>
    <row r="58713" hidden="1" x14ac:dyDescent="0.25"/>
    <row r="58714" hidden="1" x14ac:dyDescent="0.25"/>
    <row r="58715" hidden="1" x14ac:dyDescent="0.25"/>
    <row r="58716" hidden="1" x14ac:dyDescent="0.25"/>
    <row r="58717" hidden="1" x14ac:dyDescent="0.25"/>
    <row r="58718" hidden="1" x14ac:dyDescent="0.25"/>
    <row r="58719" hidden="1" x14ac:dyDescent="0.25"/>
    <row r="58720" hidden="1" x14ac:dyDescent="0.25"/>
    <row r="58721" hidden="1" x14ac:dyDescent="0.25"/>
    <row r="58722" hidden="1" x14ac:dyDescent="0.25"/>
    <row r="58723" hidden="1" x14ac:dyDescent="0.25"/>
    <row r="58724" hidden="1" x14ac:dyDescent="0.25"/>
    <row r="58725" hidden="1" x14ac:dyDescent="0.25"/>
    <row r="58726" hidden="1" x14ac:dyDescent="0.25"/>
    <row r="58727" hidden="1" x14ac:dyDescent="0.25"/>
    <row r="58728" hidden="1" x14ac:dyDescent="0.25"/>
    <row r="58729" hidden="1" x14ac:dyDescent="0.25"/>
    <row r="58730" hidden="1" x14ac:dyDescent="0.25"/>
    <row r="58731" hidden="1" x14ac:dyDescent="0.25"/>
    <row r="58732" hidden="1" x14ac:dyDescent="0.25"/>
    <row r="58733" hidden="1" x14ac:dyDescent="0.25"/>
    <row r="58734" hidden="1" x14ac:dyDescent="0.25"/>
    <row r="58735" hidden="1" x14ac:dyDescent="0.25"/>
    <row r="58736" hidden="1" x14ac:dyDescent="0.25"/>
    <row r="58737" hidden="1" x14ac:dyDescent="0.25"/>
    <row r="58738" hidden="1" x14ac:dyDescent="0.25"/>
    <row r="58739" hidden="1" x14ac:dyDescent="0.25"/>
    <row r="58740" hidden="1" x14ac:dyDescent="0.25"/>
    <row r="58741" hidden="1" x14ac:dyDescent="0.25"/>
    <row r="58742" hidden="1" x14ac:dyDescent="0.25"/>
    <row r="58743" hidden="1" x14ac:dyDescent="0.25"/>
    <row r="58744" hidden="1" x14ac:dyDescent="0.25"/>
    <row r="58745" hidden="1" x14ac:dyDescent="0.25"/>
    <row r="58746" hidden="1" x14ac:dyDescent="0.25"/>
    <row r="58747" hidden="1" x14ac:dyDescent="0.25"/>
    <row r="58748" hidden="1" x14ac:dyDescent="0.25"/>
    <row r="58749" hidden="1" x14ac:dyDescent="0.25"/>
    <row r="58750" hidden="1" x14ac:dyDescent="0.25"/>
    <row r="58751" hidden="1" x14ac:dyDescent="0.25"/>
    <row r="58752" hidden="1" x14ac:dyDescent="0.25"/>
    <row r="58753" hidden="1" x14ac:dyDescent="0.25"/>
    <row r="58754" hidden="1" x14ac:dyDescent="0.25"/>
    <row r="58755" hidden="1" x14ac:dyDescent="0.25"/>
    <row r="58756" hidden="1" x14ac:dyDescent="0.25"/>
    <row r="58757" hidden="1" x14ac:dyDescent="0.25"/>
    <row r="58758" hidden="1" x14ac:dyDescent="0.25"/>
    <row r="58759" hidden="1" x14ac:dyDescent="0.25"/>
    <row r="58760" hidden="1" x14ac:dyDescent="0.25"/>
    <row r="58761" hidden="1" x14ac:dyDescent="0.25"/>
    <row r="58762" hidden="1" x14ac:dyDescent="0.25"/>
    <row r="58763" hidden="1" x14ac:dyDescent="0.25"/>
    <row r="58764" hidden="1" x14ac:dyDescent="0.25"/>
    <row r="58765" hidden="1" x14ac:dyDescent="0.25"/>
    <row r="58766" hidden="1" x14ac:dyDescent="0.25"/>
    <row r="58767" hidden="1" x14ac:dyDescent="0.25"/>
    <row r="58768" hidden="1" x14ac:dyDescent="0.25"/>
    <row r="58769" hidden="1" x14ac:dyDescent="0.25"/>
    <row r="58770" hidden="1" x14ac:dyDescent="0.25"/>
    <row r="58771" hidden="1" x14ac:dyDescent="0.25"/>
    <row r="58772" hidden="1" x14ac:dyDescent="0.25"/>
    <row r="58773" hidden="1" x14ac:dyDescent="0.25"/>
    <row r="58774" ht="24.95" hidden="1" customHeight="1" x14ac:dyDescent="0.25"/>
    <row r="58775" ht="24.95" hidden="1" customHeight="1" x14ac:dyDescent="0.25"/>
    <row r="58776" ht="24.95" hidden="1" customHeight="1" x14ac:dyDescent="0.25"/>
    <row r="58777" ht="24.95" hidden="1" customHeight="1" x14ac:dyDescent="0.25"/>
    <row r="58778" ht="24.95" hidden="1" customHeight="1" x14ac:dyDescent="0.25"/>
    <row r="58779" hidden="1" x14ac:dyDescent="0.25"/>
    <row r="58780" hidden="1" x14ac:dyDescent="0.25"/>
    <row r="58781" hidden="1" x14ac:dyDescent="0.25"/>
    <row r="58782" hidden="1" x14ac:dyDescent="0.25"/>
    <row r="58783" hidden="1" x14ac:dyDescent="0.25"/>
    <row r="58784" hidden="1" x14ac:dyDescent="0.25"/>
    <row r="58785" hidden="1" x14ac:dyDescent="0.25"/>
    <row r="58786" hidden="1" x14ac:dyDescent="0.25"/>
    <row r="58787" hidden="1" x14ac:dyDescent="0.25"/>
    <row r="58788" hidden="1" x14ac:dyDescent="0.25"/>
    <row r="58789" hidden="1" x14ac:dyDescent="0.25"/>
    <row r="58790" hidden="1" x14ac:dyDescent="0.25"/>
    <row r="58791" hidden="1" x14ac:dyDescent="0.25"/>
    <row r="58792" hidden="1" x14ac:dyDescent="0.25"/>
    <row r="58793" hidden="1" x14ac:dyDescent="0.25"/>
    <row r="58794" hidden="1" x14ac:dyDescent="0.25"/>
    <row r="58795" hidden="1" x14ac:dyDescent="0.25"/>
    <row r="58796" hidden="1" x14ac:dyDescent="0.25"/>
    <row r="58797" ht="30" hidden="1" customHeight="1" x14ac:dyDescent="0.25"/>
    <row r="58798" hidden="1" x14ac:dyDescent="0.25"/>
    <row r="58799" hidden="1" x14ac:dyDescent="0.25"/>
    <row r="58800" hidden="1" x14ac:dyDescent="0.25"/>
    <row r="58801" hidden="1" x14ac:dyDescent="0.25"/>
    <row r="58802" hidden="1" x14ac:dyDescent="0.25"/>
    <row r="58803" hidden="1" x14ac:dyDescent="0.25"/>
    <row r="58804" hidden="1" x14ac:dyDescent="0.25"/>
    <row r="58805" hidden="1" x14ac:dyDescent="0.25"/>
    <row r="58806" hidden="1" x14ac:dyDescent="0.25"/>
    <row r="58807" hidden="1" x14ac:dyDescent="0.25"/>
    <row r="58808" hidden="1" x14ac:dyDescent="0.25"/>
    <row r="58809" hidden="1" x14ac:dyDescent="0.25"/>
    <row r="58810" hidden="1" x14ac:dyDescent="0.25"/>
    <row r="58811" hidden="1" x14ac:dyDescent="0.25"/>
    <row r="58812" hidden="1" x14ac:dyDescent="0.25"/>
    <row r="58813" hidden="1" x14ac:dyDescent="0.25"/>
    <row r="58814" hidden="1" x14ac:dyDescent="0.25"/>
    <row r="58815" hidden="1" x14ac:dyDescent="0.25"/>
    <row r="58816" hidden="1" x14ac:dyDescent="0.25"/>
    <row r="58817" hidden="1" x14ac:dyDescent="0.25"/>
    <row r="58818" hidden="1" x14ac:dyDescent="0.25"/>
    <row r="58819" hidden="1" x14ac:dyDescent="0.25"/>
    <row r="58820" hidden="1" x14ac:dyDescent="0.25"/>
    <row r="58821" hidden="1" x14ac:dyDescent="0.25"/>
    <row r="58822" hidden="1" x14ac:dyDescent="0.25"/>
    <row r="58823" hidden="1" x14ac:dyDescent="0.25"/>
    <row r="58824" hidden="1" x14ac:dyDescent="0.25"/>
    <row r="58825" hidden="1" x14ac:dyDescent="0.25"/>
    <row r="58826" hidden="1" x14ac:dyDescent="0.25"/>
    <row r="58827" hidden="1" x14ac:dyDescent="0.25"/>
    <row r="58828" hidden="1" x14ac:dyDescent="0.25"/>
    <row r="58829" hidden="1" x14ac:dyDescent="0.25"/>
    <row r="58830" hidden="1" x14ac:dyDescent="0.25"/>
    <row r="58831" hidden="1" x14ac:dyDescent="0.25"/>
    <row r="58832" hidden="1" x14ac:dyDescent="0.25"/>
    <row r="58833" hidden="1" x14ac:dyDescent="0.25"/>
    <row r="58834" hidden="1" x14ac:dyDescent="0.25"/>
    <row r="58835" hidden="1" x14ac:dyDescent="0.25"/>
    <row r="58836" hidden="1" x14ac:dyDescent="0.25"/>
    <row r="58837" hidden="1" x14ac:dyDescent="0.25"/>
    <row r="58838" hidden="1" x14ac:dyDescent="0.25"/>
    <row r="58839" hidden="1" x14ac:dyDescent="0.25"/>
    <row r="58840" hidden="1" x14ac:dyDescent="0.25"/>
    <row r="58841" hidden="1" x14ac:dyDescent="0.25"/>
    <row r="58842" hidden="1" x14ac:dyDescent="0.25"/>
    <row r="58843" hidden="1" x14ac:dyDescent="0.25"/>
    <row r="58844" hidden="1" x14ac:dyDescent="0.25"/>
    <row r="58845" hidden="1" x14ac:dyDescent="0.25"/>
    <row r="58846" hidden="1" x14ac:dyDescent="0.25"/>
    <row r="58847" hidden="1" x14ac:dyDescent="0.25"/>
    <row r="58848" hidden="1" x14ac:dyDescent="0.25"/>
    <row r="58849" hidden="1" x14ac:dyDescent="0.25"/>
    <row r="58850" hidden="1" x14ac:dyDescent="0.25"/>
    <row r="58851" hidden="1" x14ac:dyDescent="0.25"/>
    <row r="58852" hidden="1" x14ac:dyDescent="0.25"/>
    <row r="58853" hidden="1" x14ac:dyDescent="0.25"/>
    <row r="58854" hidden="1" x14ac:dyDescent="0.25"/>
    <row r="58855" hidden="1" x14ac:dyDescent="0.25"/>
    <row r="58856" hidden="1" x14ac:dyDescent="0.25"/>
    <row r="58857" hidden="1" x14ac:dyDescent="0.25"/>
    <row r="58858" hidden="1" x14ac:dyDescent="0.25"/>
    <row r="58859" hidden="1" x14ac:dyDescent="0.25"/>
    <row r="58860" hidden="1" x14ac:dyDescent="0.25"/>
    <row r="58861" hidden="1" x14ac:dyDescent="0.25"/>
    <row r="58862" hidden="1" x14ac:dyDescent="0.25"/>
    <row r="58863" hidden="1" x14ac:dyDescent="0.25"/>
    <row r="58864" hidden="1" x14ac:dyDescent="0.25"/>
    <row r="58865" hidden="1" x14ac:dyDescent="0.25"/>
    <row r="58866" hidden="1" x14ac:dyDescent="0.25"/>
    <row r="58867" hidden="1" x14ac:dyDescent="0.25"/>
    <row r="58868" hidden="1" x14ac:dyDescent="0.25"/>
    <row r="58869" hidden="1" x14ac:dyDescent="0.25"/>
    <row r="58870" hidden="1" x14ac:dyDescent="0.25"/>
    <row r="58871" hidden="1" x14ac:dyDescent="0.25"/>
    <row r="58872" hidden="1" x14ac:dyDescent="0.25"/>
    <row r="58873" hidden="1" x14ac:dyDescent="0.25"/>
    <row r="58874" hidden="1" x14ac:dyDescent="0.25"/>
    <row r="58875" hidden="1" x14ac:dyDescent="0.25"/>
    <row r="58876" hidden="1" x14ac:dyDescent="0.25"/>
    <row r="58877" hidden="1" x14ac:dyDescent="0.25"/>
    <row r="58878" hidden="1" x14ac:dyDescent="0.25"/>
    <row r="58879" hidden="1" x14ac:dyDescent="0.25"/>
    <row r="58880" hidden="1" x14ac:dyDescent="0.25"/>
    <row r="58881" hidden="1" x14ac:dyDescent="0.25"/>
    <row r="58882" hidden="1" x14ac:dyDescent="0.25"/>
    <row r="58883" hidden="1" x14ac:dyDescent="0.25"/>
    <row r="58884" hidden="1" x14ac:dyDescent="0.25"/>
    <row r="58885" hidden="1" x14ac:dyDescent="0.25"/>
    <row r="58886" hidden="1" x14ac:dyDescent="0.25"/>
    <row r="58887" hidden="1" x14ac:dyDescent="0.25"/>
    <row r="58888" hidden="1" x14ac:dyDescent="0.25"/>
    <row r="58889" hidden="1" x14ac:dyDescent="0.25"/>
    <row r="58890" hidden="1" x14ac:dyDescent="0.25"/>
    <row r="58891" hidden="1" x14ac:dyDescent="0.25"/>
    <row r="58892" hidden="1" x14ac:dyDescent="0.25"/>
    <row r="58893" hidden="1" x14ac:dyDescent="0.25"/>
    <row r="58894" hidden="1" x14ac:dyDescent="0.25"/>
    <row r="58895" hidden="1" x14ac:dyDescent="0.25"/>
    <row r="58896" hidden="1" x14ac:dyDescent="0.25"/>
    <row r="58897" hidden="1" x14ac:dyDescent="0.25"/>
    <row r="58898" hidden="1" x14ac:dyDescent="0.25"/>
    <row r="58899" hidden="1" x14ac:dyDescent="0.25"/>
    <row r="58900" hidden="1" x14ac:dyDescent="0.25"/>
    <row r="58901" hidden="1" x14ac:dyDescent="0.25"/>
    <row r="58902" hidden="1" x14ac:dyDescent="0.25"/>
    <row r="58903" hidden="1" x14ac:dyDescent="0.25"/>
    <row r="58904" hidden="1" x14ac:dyDescent="0.25"/>
    <row r="58905" hidden="1" x14ac:dyDescent="0.25"/>
    <row r="58906" hidden="1" x14ac:dyDescent="0.25"/>
    <row r="58907" hidden="1" x14ac:dyDescent="0.25"/>
    <row r="58908" hidden="1" x14ac:dyDescent="0.25"/>
    <row r="58909" hidden="1" x14ac:dyDescent="0.25"/>
    <row r="58910" hidden="1" x14ac:dyDescent="0.25"/>
    <row r="58911" hidden="1" x14ac:dyDescent="0.25"/>
    <row r="58912" hidden="1" x14ac:dyDescent="0.25"/>
    <row r="58913" hidden="1" x14ac:dyDescent="0.25"/>
    <row r="58914" hidden="1" x14ac:dyDescent="0.25"/>
    <row r="58915" hidden="1" x14ac:dyDescent="0.25"/>
    <row r="58916" hidden="1" x14ac:dyDescent="0.25"/>
    <row r="58917" hidden="1" x14ac:dyDescent="0.25"/>
    <row r="58918" hidden="1" x14ac:dyDescent="0.25"/>
    <row r="58919" hidden="1" x14ac:dyDescent="0.25"/>
    <row r="58920" hidden="1" x14ac:dyDescent="0.25"/>
    <row r="58921" hidden="1" x14ac:dyDescent="0.25"/>
    <row r="58922" hidden="1" x14ac:dyDescent="0.25"/>
    <row r="58923" hidden="1" x14ac:dyDescent="0.25"/>
    <row r="58924" hidden="1" x14ac:dyDescent="0.25"/>
    <row r="58925" hidden="1" x14ac:dyDescent="0.25"/>
    <row r="58926" hidden="1" x14ac:dyDescent="0.25"/>
    <row r="58927" hidden="1" x14ac:dyDescent="0.25"/>
    <row r="58928" hidden="1" x14ac:dyDescent="0.25"/>
    <row r="58929" hidden="1" x14ac:dyDescent="0.25"/>
    <row r="58930" hidden="1" x14ac:dyDescent="0.25"/>
    <row r="58931" hidden="1" x14ac:dyDescent="0.25"/>
    <row r="58932" hidden="1" x14ac:dyDescent="0.25"/>
    <row r="58933" hidden="1" x14ac:dyDescent="0.25"/>
    <row r="58934" hidden="1" x14ac:dyDescent="0.25"/>
    <row r="58935" hidden="1" x14ac:dyDescent="0.25"/>
    <row r="58936" hidden="1" x14ac:dyDescent="0.25"/>
    <row r="58937" hidden="1" x14ac:dyDescent="0.25"/>
    <row r="58938" hidden="1" x14ac:dyDescent="0.25"/>
    <row r="58939" hidden="1" x14ac:dyDescent="0.25"/>
    <row r="58940" hidden="1" x14ac:dyDescent="0.25"/>
    <row r="58941" hidden="1" x14ac:dyDescent="0.25"/>
    <row r="58942" hidden="1" x14ac:dyDescent="0.25"/>
    <row r="58943" hidden="1" x14ac:dyDescent="0.25"/>
    <row r="58944" hidden="1" x14ac:dyDescent="0.25"/>
    <row r="58945" hidden="1" x14ac:dyDescent="0.25"/>
    <row r="58946" hidden="1" x14ac:dyDescent="0.25"/>
    <row r="58947" hidden="1" x14ac:dyDescent="0.25"/>
    <row r="58948" hidden="1" x14ac:dyDescent="0.25"/>
    <row r="58949" hidden="1" x14ac:dyDescent="0.25"/>
    <row r="58950" hidden="1" x14ac:dyDescent="0.25"/>
    <row r="58951" hidden="1" x14ac:dyDescent="0.25"/>
    <row r="58952" hidden="1" x14ac:dyDescent="0.25"/>
    <row r="58953" hidden="1" x14ac:dyDescent="0.25"/>
    <row r="58954" hidden="1" x14ac:dyDescent="0.25"/>
    <row r="58955" hidden="1" x14ac:dyDescent="0.25"/>
    <row r="58956" hidden="1" x14ac:dyDescent="0.25"/>
    <row r="58957" hidden="1" x14ac:dyDescent="0.25"/>
    <row r="58958" hidden="1" x14ac:dyDescent="0.25"/>
    <row r="58959" hidden="1" x14ac:dyDescent="0.25"/>
    <row r="58960" hidden="1" x14ac:dyDescent="0.25"/>
    <row r="58961" hidden="1" x14ac:dyDescent="0.25"/>
    <row r="58962" hidden="1" x14ac:dyDescent="0.25"/>
    <row r="58963" hidden="1" x14ac:dyDescent="0.25"/>
    <row r="58964" hidden="1" x14ac:dyDescent="0.25"/>
    <row r="58965" hidden="1" x14ac:dyDescent="0.25"/>
    <row r="58966" hidden="1" x14ac:dyDescent="0.25"/>
    <row r="58967" hidden="1" x14ac:dyDescent="0.25"/>
    <row r="58968" hidden="1" x14ac:dyDescent="0.25"/>
    <row r="58969" hidden="1" x14ac:dyDescent="0.25"/>
    <row r="58970" hidden="1" x14ac:dyDescent="0.25"/>
    <row r="58971" hidden="1" x14ac:dyDescent="0.25"/>
    <row r="58972" hidden="1" x14ac:dyDescent="0.25"/>
    <row r="58973" hidden="1" x14ac:dyDescent="0.25"/>
    <row r="58974" hidden="1" x14ac:dyDescent="0.25"/>
    <row r="58975" hidden="1" x14ac:dyDescent="0.25"/>
    <row r="58976" hidden="1" x14ac:dyDescent="0.25"/>
    <row r="58977" hidden="1" x14ac:dyDescent="0.25"/>
    <row r="58978" hidden="1" x14ac:dyDescent="0.25"/>
    <row r="58979" hidden="1" x14ac:dyDescent="0.25"/>
    <row r="58980" hidden="1" x14ac:dyDescent="0.25"/>
    <row r="58981" hidden="1" x14ac:dyDescent="0.25"/>
    <row r="58982" hidden="1" x14ac:dyDescent="0.25"/>
    <row r="58983" hidden="1" x14ac:dyDescent="0.25"/>
    <row r="58984" hidden="1" x14ac:dyDescent="0.25"/>
    <row r="58985" hidden="1" x14ac:dyDescent="0.25"/>
    <row r="58986" hidden="1" x14ac:dyDescent="0.25"/>
    <row r="58987" hidden="1" x14ac:dyDescent="0.25"/>
    <row r="58988" hidden="1" x14ac:dyDescent="0.25"/>
    <row r="58989" hidden="1" x14ac:dyDescent="0.25"/>
    <row r="58990" hidden="1" x14ac:dyDescent="0.25"/>
    <row r="58991" hidden="1" x14ac:dyDescent="0.25"/>
    <row r="58992" hidden="1" x14ac:dyDescent="0.25"/>
    <row r="58993" hidden="1" x14ac:dyDescent="0.25"/>
    <row r="58994" hidden="1" x14ac:dyDescent="0.25"/>
    <row r="58995" hidden="1" x14ac:dyDescent="0.25"/>
    <row r="58996" hidden="1" x14ac:dyDescent="0.25"/>
    <row r="58997" hidden="1" x14ac:dyDescent="0.25"/>
    <row r="58998" hidden="1" x14ac:dyDescent="0.25"/>
    <row r="58999" hidden="1" x14ac:dyDescent="0.25"/>
    <row r="59000" hidden="1" x14ac:dyDescent="0.25"/>
    <row r="59001" hidden="1" x14ac:dyDescent="0.25"/>
    <row r="59002" hidden="1" x14ac:dyDescent="0.25"/>
    <row r="59003" hidden="1" x14ac:dyDescent="0.25"/>
    <row r="59004" hidden="1" x14ac:dyDescent="0.25"/>
    <row r="59005" hidden="1" x14ac:dyDescent="0.25"/>
    <row r="59006" hidden="1" x14ac:dyDescent="0.25"/>
    <row r="59007" hidden="1" x14ac:dyDescent="0.25"/>
    <row r="59008" hidden="1" x14ac:dyDescent="0.25"/>
    <row r="59009" hidden="1" x14ac:dyDescent="0.25"/>
    <row r="59010" hidden="1" x14ac:dyDescent="0.25"/>
    <row r="59011" hidden="1" x14ac:dyDescent="0.25"/>
    <row r="59012" hidden="1" x14ac:dyDescent="0.25"/>
    <row r="59013" hidden="1" x14ac:dyDescent="0.25"/>
    <row r="59014" hidden="1" x14ac:dyDescent="0.25"/>
    <row r="59015" hidden="1" x14ac:dyDescent="0.25"/>
    <row r="59016" hidden="1" x14ac:dyDescent="0.25"/>
    <row r="59017" hidden="1" x14ac:dyDescent="0.25"/>
    <row r="59018" hidden="1" x14ac:dyDescent="0.25"/>
    <row r="59019" hidden="1" x14ac:dyDescent="0.25"/>
    <row r="59020" hidden="1" x14ac:dyDescent="0.25"/>
    <row r="59021" hidden="1" x14ac:dyDescent="0.25"/>
    <row r="59022" hidden="1" x14ac:dyDescent="0.25"/>
    <row r="59023" hidden="1" x14ac:dyDescent="0.25"/>
    <row r="59024" hidden="1" x14ac:dyDescent="0.25"/>
    <row r="59025" hidden="1" x14ac:dyDescent="0.25"/>
    <row r="59026" hidden="1" x14ac:dyDescent="0.25"/>
    <row r="59027" hidden="1" x14ac:dyDescent="0.25"/>
    <row r="59028" hidden="1" x14ac:dyDescent="0.25"/>
    <row r="59029" hidden="1" x14ac:dyDescent="0.25"/>
    <row r="59030" hidden="1" x14ac:dyDescent="0.25"/>
    <row r="59031" hidden="1" x14ac:dyDescent="0.25"/>
    <row r="59032" hidden="1" x14ac:dyDescent="0.25"/>
    <row r="59033" hidden="1" x14ac:dyDescent="0.25"/>
    <row r="59034" hidden="1" x14ac:dyDescent="0.25"/>
    <row r="59035" hidden="1" x14ac:dyDescent="0.25"/>
    <row r="59036" hidden="1" x14ac:dyDescent="0.25"/>
    <row r="59037" hidden="1" x14ac:dyDescent="0.25"/>
    <row r="59038" hidden="1" x14ac:dyDescent="0.25"/>
    <row r="59039" hidden="1" x14ac:dyDescent="0.25"/>
    <row r="59040" hidden="1" x14ac:dyDescent="0.25"/>
    <row r="59041" hidden="1" x14ac:dyDescent="0.25"/>
    <row r="59042" hidden="1" x14ac:dyDescent="0.25"/>
    <row r="59043" hidden="1" x14ac:dyDescent="0.25"/>
    <row r="59044" hidden="1" x14ac:dyDescent="0.25"/>
    <row r="59045" hidden="1" x14ac:dyDescent="0.25"/>
    <row r="59046" hidden="1" x14ac:dyDescent="0.25"/>
    <row r="59047" hidden="1" x14ac:dyDescent="0.25"/>
    <row r="59048" hidden="1" x14ac:dyDescent="0.25"/>
    <row r="59049" hidden="1" x14ac:dyDescent="0.25"/>
    <row r="59050" hidden="1" x14ac:dyDescent="0.25"/>
    <row r="59051" hidden="1" x14ac:dyDescent="0.25"/>
    <row r="59052" hidden="1" x14ac:dyDescent="0.25"/>
    <row r="59053" hidden="1" x14ac:dyDescent="0.25"/>
    <row r="59054" hidden="1" x14ac:dyDescent="0.25"/>
    <row r="59055" hidden="1" x14ac:dyDescent="0.25"/>
    <row r="59056" hidden="1" x14ac:dyDescent="0.25"/>
    <row r="59057" hidden="1" x14ac:dyDescent="0.25"/>
    <row r="59058" hidden="1" x14ac:dyDescent="0.25"/>
    <row r="59059" hidden="1" x14ac:dyDescent="0.25"/>
    <row r="59060" hidden="1" x14ac:dyDescent="0.25"/>
    <row r="59061" hidden="1" x14ac:dyDescent="0.25"/>
    <row r="59062" hidden="1" x14ac:dyDescent="0.25"/>
    <row r="59063" hidden="1" x14ac:dyDescent="0.25"/>
    <row r="59064" hidden="1" x14ac:dyDescent="0.25"/>
    <row r="59065" hidden="1" x14ac:dyDescent="0.25"/>
    <row r="59066" hidden="1" x14ac:dyDescent="0.25"/>
    <row r="59067" hidden="1" x14ac:dyDescent="0.25"/>
    <row r="59068" hidden="1" x14ac:dyDescent="0.25"/>
    <row r="59069" hidden="1" x14ac:dyDescent="0.25"/>
    <row r="59070" hidden="1" x14ac:dyDescent="0.25"/>
    <row r="59071" hidden="1" x14ac:dyDescent="0.25"/>
    <row r="59072" hidden="1" x14ac:dyDescent="0.25"/>
    <row r="59073" hidden="1" x14ac:dyDescent="0.25"/>
    <row r="59074" hidden="1" x14ac:dyDescent="0.25"/>
    <row r="59075" hidden="1" x14ac:dyDescent="0.25"/>
    <row r="59076" hidden="1" x14ac:dyDescent="0.25"/>
    <row r="59077" hidden="1" x14ac:dyDescent="0.25"/>
    <row r="59078" hidden="1" x14ac:dyDescent="0.25"/>
    <row r="59079" hidden="1" x14ac:dyDescent="0.25"/>
    <row r="59080" hidden="1" x14ac:dyDescent="0.25"/>
    <row r="59081" hidden="1" x14ac:dyDescent="0.25"/>
    <row r="59082" hidden="1" x14ac:dyDescent="0.25"/>
    <row r="59083" hidden="1" x14ac:dyDescent="0.25"/>
    <row r="59084" hidden="1" x14ac:dyDescent="0.25"/>
    <row r="59085" hidden="1" x14ac:dyDescent="0.25"/>
    <row r="59086" hidden="1" x14ac:dyDescent="0.25"/>
    <row r="59087" hidden="1" x14ac:dyDescent="0.25"/>
    <row r="59088" hidden="1" x14ac:dyDescent="0.25"/>
    <row r="59089" hidden="1" x14ac:dyDescent="0.25"/>
    <row r="59090" hidden="1" x14ac:dyDescent="0.25"/>
    <row r="59091" hidden="1" x14ac:dyDescent="0.25"/>
    <row r="59092" hidden="1" x14ac:dyDescent="0.25"/>
    <row r="59093" hidden="1" x14ac:dyDescent="0.25"/>
    <row r="59094" hidden="1" x14ac:dyDescent="0.25"/>
    <row r="59095" hidden="1" x14ac:dyDescent="0.25"/>
    <row r="59096" hidden="1" x14ac:dyDescent="0.25"/>
    <row r="59097" hidden="1" x14ac:dyDescent="0.25"/>
    <row r="59098" hidden="1" x14ac:dyDescent="0.25"/>
    <row r="59099" hidden="1" x14ac:dyDescent="0.25"/>
    <row r="59100" hidden="1" x14ac:dyDescent="0.25"/>
    <row r="59101" hidden="1" x14ac:dyDescent="0.25"/>
    <row r="59102" hidden="1" x14ac:dyDescent="0.25"/>
    <row r="59103" hidden="1" x14ac:dyDescent="0.25"/>
    <row r="59104" hidden="1" x14ac:dyDescent="0.25"/>
    <row r="59105" hidden="1" x14ac:dyDescent="0.25"/>
    <row r="59106" hidden="1" x14ac:dyDescent="0.25"/>
    <row r="59107" hidden="1" x14ac:dyDescent="0.25"/>
    <row r="59108" hidden="1" x14ac:dyDescent="0.25"/>
    <row r="59109" hidden="1" x14ac:dyDescent="0.25"/>
    <row r="59110" hidden="1" x14ac:dyDescent="0.25"/>
    <row r="59111" hidden="1" x14ac:dyDescent="0.25"/>
    <row r="59112" hidden="1" x14ac:dyDescent="0.25"/>
    <row r="59113" hidden="1" x14ac:dyDescent="0.25"/>
    <row r="59114" hidden="1" x14ac:dyDescent="0.25"/>
    <row r="59115" hidden="1" x14ac:dyDescent="0.25"/>
    <row r="59116" hidden="1" x14ac:dyDescent="0.25"/>
    <row r="59117" hidden="1" x14ac:dyDescent="0.25"/>
    <row r="59118" hidden="1" x14ac:dyDescent="0.25"/>
    <row r="59119" hidden="1" x14ac:dyDescent="0.25"/>
    <row r="59120" hidden="1" x14ac:dyDescent="0.25"/>
    <row r="59121" hidden="1" x14ac:dyDescent="0.25"/>
    <row r="59122" hidden="1" x14ac:dyDescent="0.25"/>
    <row r="59123" hidden="1" x14ac:dyDescent="0.25"/>
    <row r="59124" hidden="1" x14ac:dyDescent="0.25"/>
    <row r="59125" hidden="1" x14ac:dyDescent="0.25"/>
    <row r="59126" hidden="1" x14ac:dyDescent="0.25"/>
    <row r="59127" hidden="1" x14ac:dyDescent="0.25"/>
    <row r="59128" hidden="1" x14ac:dyDescent="0.25"/>
    <row r="59129" hidden="1" x14ac:dyDescent="0.25"/>
    <row r="59130" hidden="1" x14ac:dyDescent="0.25"/>
    <row r="59131" hidden="1" x14ac:dyDescent="0.25"/>
    <row r="59132" hidden="1" x14ac:dyDescent="0.25"/>
    <row r="59133" hidden="1" x14ac:dyDescent="0.25"/>
    <row r="59134" hidden="1" x14ac:dyDescent="0.25"/>
    <row r="59135" hidden="1" x14ac:dyDescent="0.25"/>
    <row r="59136" hidden="1" x14ac:dyDescent="0.25"/>
    <row r="59137" hidden="1" x14ac:dyDescent="0.25"/>
    <row r="59138" hidden="1" x14ac:dyDescent="0.25"/>
    <row r="59139" hidden="1" x14ac:dyDescent="0.25"/>
    <row r="59140" hidden="1" x14ac:dyDescent="0.25"/>
    <row r="59141" hidden="1" x14ac:dyDescent="0.25"/>
    <row r="59142" hidden="1" x14ac:dyDescent="0.25"/>
    <row r="59143" hidden="1" x14ac:dyDescent="0.25"/>
    <row r="59144" hidden="1" x14ac:dyDescent="0.25"/>
    <row r="59145" hidden="1" x14ac:dyDescent="0.25"/>
    <row r="59146" hidden="1" x14ac:dyDescent="0.25"/>
    <row r="59147" hidden="1" x14ac:dyDescent="0.25"/>
    <row r="59148" hidden="1" x14ac:dyDescent="0.25"/>
    <row r="59149" hidden="1" x14ac:dyDescent="0.25"/>
    <row r="59150" hidden="1" x14ac:dyDescent="0.25"/>
    <row r="59151" ht="16.5" hidden="1" customHeight="1" x14ac:dyDescent="0.25"/>
    <row r="59152" hidden="1" x14ac:dyDescent="0.25"/>
    <row r="59153" ht="15.75" hidden="1" customHeight="1" x14ac:dyDescent="0.25"/>
    <row r="59154" hidden="1" x14ac:dyDescent="0.25"/>
    <row r="59155" hidden="1" x14ac:dyDescent="0.25"/>
    <row r="59156" hidden="1" x14ac:dyDescent="0.25"/>
    <row r="59157" hidden="1" x14ac:dyDescent="0.25"/>
    <row r="59158" hidden="1" x14ac:dyDescent="0.25"/>
    <row r="59159" hidden="1" x14ac:dyDescent="0.25"/>
    <row r="59160" hidden="1" x14ac:dyDescent="0.25"/>
    <row r="59161" hidden="1" x14ac:dyDescent="0.25"/>
    <row r="59162" hidden="1" x14ac:dyDescent="0.25"/>
    <row r="59163" hidden="1" x14ac:dyDescent="0.25"/>
    <row r="59164" hidden="1" x14ac:dyDescent="0.25"/>
    <row r="59165" hidden="1" x14ac:dyDescent="0.25"/>
    <row r="59166" hidden="1" x14ac:dyDescent="0.25"/>
    <row r="59167" hidden="1" x14ac:dyDescent="0.25"/>
    <row r="59168" hidden="1" x14ac:dyDescent="0.25"/>
    <row r="59169" hidden="1" x14ac:dyDescent="0.25"/>
    <row r="59170" hidden="1" x14ac:dyDescent="0.25"/>
    <row r="59171" hidden="1" x14ac:dyDescent="0.25"/>
    <row r="59172" ht="30" hidden="1" customHeight="1" x14ac:dyDescent="0.25"/>
    <row r="59173" hidden="1" x14ac:dyDescent="0.25"/>
    <row r="59174" hidden="1" x14ac:dyDescent="0.25"/>
    <row r="59175" hidden="1" x14ac:dyDescent="0.25"/>
    <row r="59176" hidden="1" x14ac:dyDescent="0.25"/>
    <row r="59177" hidden="1" x14ac:dyDescent="0.25"/>
    <row r="59178" hidden="1" x14ac:dyDescent="0.25"/>
    <row r="59179" hidden="1" x14ac:dyDescent="0.25"/>
    <row r="59180" hidden="1" x14ac:dyDescent="0.25"/>
    <row r="59181" hidden="1" x14ac:dyDescent="0.25"/>
    <row r="59182" hidden="1" x14ac:dyDescent="0.25"/>
    <row r="59183" hidden="1" x14ac:dyDescent="0.25"/>
    <row r="59184" hidden="1" x14ac:dyDescent="0.25"/>
    <row r="59185" hidden="1" x14ac:dyDescent="0.25"/>
    <row r="59186" hidden="1" x14ac:dyDescent="0.25"/>
    <row r="59187" hidden="1" x14ac:dyDescent="0.25"/>
    <row r="59188" hidden="1" x14ac:dyDescent="0.25"/>
    <row r="59189" hidden="1" x14ac:dyDescent="0.25"/>
    <row r="59190" hidden="1" x14ac:dyDescent="0.25"/>
    <row r="59191" hidden="1" x14ac:dyDescent="0.25"/>
    <row r="59192" hidden="1" x14ac:dyDescent="0.25"/>
    <row r="59193" hidden="1" x14ac:dyDescent="0.25"/>
    <row r="59194" hidden="1" x14ac:dyDescent="0.25"/>
    <row r="59195" hidden="1" x14ac:dyDescent="0.25"/>
    <row r="59196" hidden="1" x14ac:dyDescent="0.25"/>
    <row r="59197" hidden="1" x14ac:dyDescent="0.25"/>
    <row r="59198" hidden="1" x14ac:dyDescent="0.25"/>
    <row r="59199" hidden="1" x14ac:dyDescent="0.25"/>
    <row r="59200" hidden="1" x14ac:dyDescent="0.25"/>
    <row r="59201" hidden="1" x14ac:dyDescent="0.25"/>
    <row r="59202" hidden="1" x14ac:dyDescent="0.25"/>
    <row r="59203" hidden="1" x14ac:dyDescent="0.25"/>
    <row r="59204" hidden="1" x14ac:dyDescent="0.25"/>
    <row r="59205" hidden="1" x14ac:dyDescent="0.25"/>
    <row r="59206" hidden="1" x14ac:dyDescent="0.25"/>
    <row r="59207" hidden="1" x14ac:dyDescent="0.25"/>
    <row r="59208" hidden="1" x14ac:dyDescent="0.25"/>
    <row r="59209" hidden="1" x14ac:dyDescent="0.25"/>
    <row r="59210" hidden="1" x14ac:dyDescent="0.25"/>
    <row r="59211" hidden="1" x14ac:dyDescent="0.25"/>
    <row r="59212" hidden="1" x14ac:dyDescent="0.25"/>
    <row r="59213" hidden="1" x14ac:dyDescent="0.25"/>
    <row r="59214" hidden="1" x14ac:dyDescent="0.25"/>
    <row r="59215" hidden="1" x14ac:dyDescent="0.25"/>
    <row r="59216" hidden="1" x14ac:dyDescent="0.25"/>
    <row r="59217" hidden="1" x14ac:dyDescent="0.25"/>
    <row r="59218" hidden="1" x14ac:dyDescent="0.25"/>
    <row r="59219" hidden="1" x14ac:dyDescent="0.25"/>
    <row r="59220" hidden="1" x14ac:dyDescent="0.25"/>
    <row r="59221" hidden="1" x14ac:dyDescent="0.25"/>
    <row r="59222" hidden="1" x14ac:dyDescent="0.25"/>
    <row r="59223" hidden="1" x14ac:dyDescent="0.25"/>
    <row r="59224" hidden="1" x14ac:dyDescent="0.25"/>
    <row r="59225" hidden="1" x14ac:dyDescent="0.25"/>
    <row r="59226" hidden="1" x14ac:dyDescent="0.25"/>
    <row r="59227" hidden="1" x14ac:dyDescent="0.25"/>
    <row r="59228" hidden="1" x14ac:dyDescent="0.25"/>
    <row r="59229" hidden="1" x14ac:dyDescent="0.25"/>
    <row r="59230" hidden="1" x14ac:dyDescent="0.25"/>
    <row r="59231" hidden="1" x14ac:dyDescent="0.25"/>
    <row r="59232" hidden="1" x14ac:dyDescent="0.25"/>
    <row r="59233" hidden="1" x14ac:dyDescent="0.25"/>
    <row r="59234" hidden="1" x14ac:dyDescent="0.25"/>
    <row r="59235" hidden="1" x14ac:dyDescent="0.25"/>
    <row r="59236" hidden="1" x14ac:dyDescent="0.25"/>
    <row r="59237" hidden="1" x14ac:dyDescent="0.25"/>
    <row r="59238" hidden="1" x14ac:dyDescent="0.25"/>
    <row r="59239" hidden="1" x14ac:dyDescent="0.25"/>
    <row r="59240" hidden="1" x14ac:dyDescent="0.25"/>
    <row r="59241" hidden="1" x14ac:dyDescent="0.25"/>
    <row r="59242" hidden="1" x14ac:dyDescent="0.25"/>
    <row r="59243" hidden="1" x14ac:dyDescent="0.25"/>
    <row r="59244" hidden="1" x14ac:dyDescent="0.25"/>
    <row r="59245" hidden="1" x14ac:dyDescent="0.25"/>
    <row r="59246" hidden="1" x14ac:dyDescent="0.25"/>
    <row r="59247" hidden="1" x14ac:dyDescent="0.25"/>
    <row r="59248" hidden="1" x14ac:dyDescent="0.25"/>
    <row r="59249" hidden="1" x14ac:dyDescent="0.25"/>
    <row r="59250" hidden="1" x14ac:dyDescent="0.25"/>
    <row r="59251" hidden="1" x14ac:dyDescent="0.25"/>
    <row r="59252" hidden="1" x14ac:dyDescent="0.25"/>
    <row r="59253" hidden="1" x14ac:dyDescent="0.25"/>
    <row r="59254" hidden="1" x14ac:dyDescent="0.25"/>
    <row r="59255" hidden="1" x14ac:dyDescent="0.25"/>
    <row r="59256" hidden="1" x14ac:dyDescent="0.25"/>
    <row r="59257" hidden="1" x14ac:dyDescent="0.25"/>
    <row r="59258" hidden="1" x14ac:dyDescent="0.25"/>
    <row r="59259" hidden="1" x14ac:dyDescent="0.25"/>
    <row r="59260" hidden="1" x14ac:dyDescent="0.25"/>
    <row r="59261" hidden="1" x14ac:dyDescent="0.25"/>
    <row r="59262" hidden="1" x14ac:dyDescent="0.25"/>
    <row r="59263" hidden="1" x14ac:dyDescent="0.25"/>
    <row r="59264" hidden="1" x14ac:dyDescent="0.25"/>
    <row r="59265" hidden="1" x14ac:dyDescent="0.25"/>
    <row r="59266" hidden="1" x14ac:dyDescent="0.25"/>
    <row r="59267" hidden="1" x14ac:dyDescent="0.25"/>
    <row r="59268" hidden="1" x14ac:dyDescent="0.25"/>
    <row r="59269" hidden="1" x14ac:dyDescent="0.25"/>
    <row r="59270" hidden="1" x14ac:dyDescent="0.25"/>
    <row r="59271" hidden="1" x14ac:dyDescent="0.25"/>
    <row r="59272" hidden="1" x14ac:dyDescent="0.25"/>
    <row r="59273" hidden="1" x14ac:dyDescent="0.25"/>
    <row r="59274" hidden="1" x14ac:dyDescent="0.25"/>
    <row r="59275" hidden="1" x14ac:dyDescent="0.25"/>
    <row r="59276" hidden="1" x14ac:dyDescent="0.25"/>
    <row r="59277" hidden="1" x14ac:dyDescent="0.25"/>
    <row r="59278" hidden="1" x14ac:dyDescent="0.25"/>
    <row r="59279" hidden="1" x14ac:dyDescent="0.25"/>
    <row r="59280" hidden="1" x14ac:dyDescent="0.25"/>
    <row r="59281" hidden="1" x14ac:dyDescent="0.25"/>
    <row r="59282" hidden="1" x14ac:dyDescent="0.25"/>
    <row r="59283" hidden="1" x14ac:dyDescent="0.25"/>
    <row r="59284" hidden="1" x14ac:dyDescent="0.25"/>
    <row r="59285" hidden="1" x14ac:dyDescent="0.25"/>
    <row r="59286" hidden="1" x14ac:dyDescent="0.25"/>
    <row r="59287" hidden="1" x14ac:dyDescent="0.25"/>
    <row r="59288" hidden="1" x14ac:dyDescent="0.25"/>
    <row r="59289" hidden="1" x14ac:dyDescent="0.25"/>
    <row r="59290" hidden="1" x14ac:dyDescent="0.25"/>
    <row r="59291" hidden="1" x14ac:dyDescent="0.25"/>
    <row r="59292" hidden="1" x14ac:dyDescent="0.25"/>
    <row r="59293" hidden="1" x14ac:dyDescent="0.25"/>
    <row r="59294" hidden="1" x14ac:dyDescent="0.25"/>
    <row r="59295" hidden="1" x14ac:dyDescent="0.25"/>
    <row r="59296" hidden="1" x14ac:dyDescent="0.25"/>
    <row r="59297" hidden="1" x14ac:dyDescent="0.25"/>
    <row r="59298" hidden="1" x14ac:dyDescent="0.25"/>
    <row r="59299" hidden="1" x14ac:dyDescent="0.25"/>
    <row r="59300" hidden="1" x14ac:dyDescent="0.25"/>
    <row r="59301" hidden="1" x14ac:dyDescent="0.25"/>
    <row r="59302" hidden="1" x14ac:dyDescent="0.25"/>
    <row r="59303" hidden="1" x14ac:dyDescent="0.25"/>
    <row r="59304" hidden="1" x14ac:dyDescent="0.25"/>
    <row r="59305" hidden="1" x14ac:dyDescent="0.25"/>
    <row r="59306" hidden="1" x14ac:dyDescent="0.25"/>
    <row r="59307" hidden="1" x14ac:dyDescent="0.25"/>
    <row r="59308" hidden="1" x14ac:dyDescent="0.25"/>
    <row r="59309" hidden="1" x14ac:dyDescent="0.25"/>
    <row r="59310" hidden="1" x14ac:dyDescent="0.25"/>
    <row r="59311" hidden="1" x14ac:dyDescent="0.25"/>
    <row r="59312" hidden="1" x14ac:dyDescent="0.25"/>
    <row r="59313" hidden="1" x14ac:dyDescent="0.25"/>
    <row r="59314" hidden="1" x14ac:dyDescent="0.25"/>
    <row r="59315" hidden="1" x14ac:dyDescent="0.25"/>
    <row r="59316" hidden="1" x14ac:dyDescent="0.25"/>
    <row r="59317" hidden="1" x14ac:dyDescent="0.25"/>
    <row r="59318" hidden="1" x14ac:dyDescent="0.25"/>
    <row r="59319" hidden="1" x14ac:dyDescent="0.25"/>
    <row r="59320" hidden="1" x14ac:dyDescent="0.25"/>
    <row r="59321" hidden="1" x14ac:dyDescent="0.25"/>
    <row r="59322" hidden="1" x14ac:dyDescent="0.25"/>
    <row r="59323" hidden="1" x14ac:dyDescent="0.25"/>
    <row r="59324" hidden="1" x14ac:dyDescent="0.25"/>
    <row r="59325" hidden="1" x14ac:dyDescent="0.25"/>
    <row r="59326" hidden="1" x14ac:dyDescent="0.25"/>
    <row r="59327" hidden="1" x14ac:dyDescent="0.25"/>
    <row r="59328" hidden="1" x14ac:dyDescent="0.25"/>
    <row r="59329" hidden="1" x14ac:dyDescent="0.25"/>
    <row r="59330" hidden="1" x14ac:dyDescent="0.25"/>
    <row r="59331" hidden="1" x14ac:dyDescent="0.25"/>
    <row r="59332" hidden="1" x14ac:dyDescent="0.25"/>
    <row r="59333" hidden="1" x14ac:dyDescent="0.25"/>
    <row r="59334" hidden="1" x14ac:dyDescent="0.25"/>
    <row r="59335" hidden="1" x14ac:dyDescent="0.25"/>
    <row r="59336" hidden="1" x14ac:dyDescent="0.25"/>
    <row r="59337" hidden="1" x14ac:dyDescent="0.25"/>
    <row r="59338" hidden="1" x14ac:dyDescent="0.25"/>
    <row r="59339" hidden="1" x14ac:dyDescent="0.25"/>
    <row r="59340" hidden="1" x14ac:dyDescent="0.25"/>
    <row r="59341" hidden="1" x14ac:dyDescent="0.25"/>
    <row r="59342" hidden="1" x14ac:dyDescent="0.25"/>
    <row r="59343" hidden="1" x14ac:dyDescent="0.25"/>
    <row r="59344" hidden="1" x14ac:dyDescent="0.25"/>
    <row r="59345" hidden="1" x14ac:dyDescent="0.25"/>
    <row r="59346" hidden="1" x14ac:dyDescent="0.25"/>
    <row r="59347" hidden="1" x14ac:dyDescent="0.25"/>
    <row r="59348" hidden="1" x14ac:dyDescent="0.25"/>
    <row r="59349" hidden="1" x14ac:dyDescent="0.25"/>
    <row r="59350" hidden="1" x14ac:dyDescent="0.25"/>
    <row r="59351" hidden="1" x14ac:dyDescent="0.25"/>
    <row r="59352" hidden="1" x14ac:dyDescent="0.25"/>
    <row r="59353" hidden="1" x14ac:dyDescent="0.25"/>
    <row r="59354" hidden="1" x14ac:dyDescent="0.25"/>
    <row r="59355" hidden="1" x14ac:dyDescent="0.25"/>
    <row r="59356" hidden="1" x14ac:dyDescent="0.25"/>
    <row r="59357" hidden="1" x14ac:dyDescent="0.25"/>
    <row r="59358" hidden="1" x14ac:dyDescent="0.25"/>
    <row r="59359" hidden="1" x14ac:dyDescent="0.25"/>
    <row r="59360" hidden="1" x14ac:dyDescent="0.25"/>
    <row r="59361" hidden="1" x14ac:dyDescent="0.25"/>
    <row r="59362" hidden="1" x14ac:dyDescent="0.25"/>
    <row r="59363" hidden="1" x14ac:dyDescent="0.25"/>
    <row r="59364" hidden="1" x14ac:dyDescent="0.25"/>
    <row r="59365" hidden="1" x14ac:dyDescent="0.25"/>
    <row r="59366" hidden="1" x14ac:dyDescent="0.25"/>
    <row r="59367" hidden="1" x14ac:dyDescent="0.25"/>
    <row r="59368" hidden="1" x14ac:dyDescent="0.25"/>
    <row r="59369" hidden="1" x14ac:dyDescent="0.25"/>
    <row r="59370" hidden="1" x14ac:dyDescent="0.25"/>
    <row r="59371" hidden="1" x14ac:dyDescent="0.25"/>
    <row r="59372" hidden="1" x14ac:dyDescent="0.25"/>
    <row r="59373" hidden="1" x14ac:dyDescent="0.25"/>
    <row r="59374" hidden="1" x14ac:dyDescent="0.25"/>
    <row r="59375" hidden="1" x14ac:dyDescent="0.25"/>
    <row r="59376" hidden="1" x14ac:dyDescent="0.25"/>
    <row r="59377" hidden="1" x14ac:dyDescent="0.25"/>
    <row r="59378" hidden="1" x14ac:dyDescent="0.25"/>
    <row r="59379" hidden="1" x14ac:dyDescent="0.25"/>
    <row r="59380" hidden="1" x14ac:dyDescent="0.25"/>
    <row r="59381" hidden="1" x14ac:dyDescent="0.25"/>
    <row r="59382" hidden="1" x14ac:dyDescent="0.25"/>
    <row r="59383" hidden="1" x14ac:dyDescent="0.25"/>
    <row r="59384" hidden="1" x14ac:dyDescent="0.25"/>
    <row r="59385" hidden="1" x14ac:dyDescent="0.25"/>
    <row r="59386" hidden="1" x14ac:dyDescent="0.25"/>
    <row r="59387" hidden="1" x14ac:dyDescent="0.25"/>
    <row r="59388" hidden="1" x14ac:dyDescent="0.25"/>
    <row r="59389" hidden="1" x14ac:dyDescent="0.25"/>
    <row r="59390" hidden="1" x14ac:dyDescent="0.25"/>
    <row r="59391" hidden="1" x14ac:dyDescent="0.25"/>
    <row r="59392" hidden="1" x14ac:dyDescent="0.25"/>
    <row r="59393" hidden="1" x14ac:dyDescent="0.25"/>
    <row r="59394" hidden="1" x14ac:dyDescent="0.25"/>
    <row r="59395" hidden="1" x14ac:dyDescent="0.25"/>
    <row r="59396" hidden="1" x14ac:dyDescent="0.25"/>
    <row r="59397" hidden="1" x14ac:dyDescent="0.25"/>
    <row r="59398" hidden="1" x14ac:dyDescent="0.25"/>
    <row r="59399" hidden="1" x14ac:dyDescent="0.25"/>
    <row r="59400" hidden="1" x14ac:dyDescent="0.25"/>
    <row r="59401" hidden="1" x14ac:dyDescent="0.25"/>
    <row r="59402" hidden="1" x14ac:dyDescent="0.25"/>
    <row r="59403" hidden="1" x14ac:dyDescent="0.25"/>
    <row r="59404" hidden="1" x14ac:dyDescent="0.25"/>
    <row r="59405" hidden="1" x14ac:dyDescent="0.25"/>
    <row r="59406" hidden="1" x14ac:dyDescent="0.25"/>
    <row r="59407" hidden="1" x14ac:dyDescent="0.25"/>
    <row r="59408" hidden="1" x14ac:dyDescent="0.25"/>
    <row r="59409" hidden="1" x14ac:dyDescent="0.25"/>
    <row r="59410" hidden="1" x14ac:dyDescent="0.25"/>
    <row r="59411" hidden="1" x14ac:dyDescent="0.25"/>
    <row r="59412" hidden="1" x14ac:dyDescent="0.25"/>
    <row r="59413" hidden="1" x14ac:dyDescent="0.25"/>
    <row r="59414" hidden="1" x14ac:dyDescent="0.25"/>
    <row r="59415" hidden="1" x14ac:dyDescent="0.25"/>
    <row r="59416" hidden="1" x14ac:dyDescent="0.25"/>
    <row r="59417" hidden="1" x14ac:dyDescent="0.25"/>
    <row r="59418" hidden="1" x14ac:dyDescent="0.25"/>
    <row r="59419" hidden="1" x14ac:dyDescent="0.25"/>
    <row r="59420" hidden="1" x14ac:dyDescent="0.25"/>
    <row r="59421" hidden="1" x14ac:dyDescent="0.25"/>
    <row r="59422" hidden="1" x14ac:dyDescent="0.25"/>
    <row r="59423" hidden="1" x14ac:dyDescent="0.25"/>
    <row r="59424" hidden="1" x14ac:dyDescent="0.25"/>
    <row r="59425" hidden="1" x14ac:dyDescent="0.25"/>
    <row r="59426" hidden="1" x14ac:dyDescent="0.25"/>
    <row r="59427" hidden="1" x14ac:dyDescent="0.25"/>
    <row r="59428" hidden="1" x14ac:dyDescent="0.25"/>
    <row r="59429" hidden="1" x14ac:dyDescent="0.25"/>
    <row r="59430" hidden="1" x14ac:dyDescent="0.25"/>
    <row r="59431" hidden="1" x14ac:dyDescent="0.25"/>
    <row r="59432" hidden="1" x14ac:dyDescent="0.25"/>
    <row r="59433" hidden="1" x14ac:dyDescent="0.25"/>
    <row r="59434" hidden="1" x14ac:dyDescent="0.25"/>
    <row r="59435" hidden="1" x14ac:dyDescent="0.25"/>
    <row r="59436" hidden="1" x14ac:dyDescent="0.25"/>
    <row r="59437" hidden="1" x14ac:dyDescent="0.25"/>
    <row r="59438" hidden="1" x14ac:dyDescent="0.25"/>
    <row r="59439" hidden="1" x14ac:dyDescent="0.25"/>
    <row r="59440" hidden="1" x14ac:dyDescent="0.25"/>
    <row r="59441" hidden="1" x14ac:dyDescent="0.25"/>
    <row r="59442" hidden="1" x14ac:dyDescent="0.25"/>
    <row r="59443" hidden="1" x14ac:dyDescent="0.25"/>
    <row r="59444" hidden="1" x14ac:dyDescent="0.25"/>
    <row r="59445" hidden="1" x14ac:dyDescent="0.25"/>
    <row r="59446" hidden="1" x14ac:dyDescent="0.25"/>
    <row r="59447" hidden="1" x14ac:dyDescent="0.25"/>
    <row r="59448" hidden="1" x14ac:dyDescent="0.25"/>
    <row r="59449" hidden="1" x14ac:dyDescent="0.25"/>
    <row r="59450" hidden="1" x14ac:dyDescent="0.25"/>
    <row r="59451" hidden="1" x14ac:dyDescent="0.25"/>
    <row r="59452" hidden="1" x14ac:dyDescent="0.25"/>
    <row r="59453" hidden="1" x14ac:dyDescent="0.25"/>
    <row r="59454" hidden="1" x14ac:dyDescent="0.25"/>
    <row r="59455" hidden="1" x14ac:dyDescent="0.25"/>
    <row r="59456" hidden="1" x14ac:dyDescent="0.25"/>
    <row r="59457" hidden="1" x14ac:dyDescent="0.25"/>
    <row r="59458" hidden="1" x14ac:dyDescent="0.25"/>
    <row r="59459" hidden="1" x14ac:dyDescent="0.25"/>
    <row r="59460" hidden="1" x14ac:dyDescent="0.25"/>
    <row r="59461" hidden="1" x14ac:dyDescent="0.25"/>
    <row r="59462" hidden="1" x14ac:dyDescent="0.25"/>
    <row r="59463" hidden="1" x14ac:dyDescent="0.25"/>
    <row r="59464" hidden="1" x14ac:dyDescent="0.25"/>
    <row r="59465" hidden="1" x14ac:dyDescent="0.25"/>
    <row r="59466" hidden="1" x14ac:dyDescent="0.25"/>
    <row r="59467" hidden="1" x14ac:dyDescent="0.25"/>
    <row r="59468" hidden="1" x14ac:dyDescent="0.25"/>
    <row r="59469" hidden="1" x14ac:dyDescent="0.25"/>
    <row r="59470" hidden="1" x14ac:dyDescent="0.25"/>
    <row r="59471" hidden="1" x14ac:dyDescent="0.25"/>
    <row r="59472" hidden="1" x14ac:dyDescent="0.25"/>
    <row r="59473" hidden="1" x14ac:dyDescent="0.25"/>
    <row r="59474" hidden="1" x14ac:dyDescent="0.25"/>
    <row r="59475" hidden="1" x14ac:dyDescent="0.25"/>
    <row r="59476" hidden="1" x14ac:dyDescent="0.25"/>
    <row r="59477" hidden="1" x14ac:dyDescent="0.25"/>
    <row r="59478" hidden="1" x14ac:dyDescent="0.25"/>
    <row r="59479" hidden="1" x14ac:dyDescent="0.25"/>
    <row r="59480" hidden="1" x14ac:dyDescent="0.25"/>
    <row r="59481" hidden="1" x14ac:dyDescent="0.25"/>
    <row r="59482" hidden="1" x14ac:dyDescent="0.25"/>
    <row r="59483" hidden="1" x14ac:dyDescent="0.25"/>
    <row r="59484" hidden="1" x14ac:dyDescent="0.25"/>
    <row r="59485" hidden="1" x14ac:dyDescent="0.25"/>
    <row r="59486" hidden="1" x14ac:dyDescent="0.25"/>
    <row r="59487" hidden="1" x14ac:dyDescent="0.25"/>
    <row r="59488" hidden="1" x14ac:dyDescent="0.25"/>
    <row r="59489" hidden="1" x14ac:dyDescent="0.25"/>
    <row r="59490" hidden="1" x14ac:dyDescent="0.25"/>
    <row r="59491" hidden="1" x14ac:dyDescent="0.25"/>
    <row r="59492" hidden="1" x14ac:dyDescent="0.25"/>
    <row r="59493" hidden="1" x14ac:dyDescent="0.25"/>
    <row r="59494" hidden="1" x14ac:dyDescent="0.25"/>
    <row r="59495" hidden="1" x14ac:dyDescent="0.25"/>
    <row r="59496" hidden="1" x14ac:dyDescent="0.25"/>
    <row r="59497" hidden="1" x14ac:dyDescent="0.25"/>
    <row r="59498" hidden="1" x14ac:dyDescent="0.25"/>
    <row r="59499" hidden="1" x14ac:dyDescent="0.25"/>
    <row r="59500" hidden="1" x14ac:dyDescent="0.25"/>
    <row r="59501" hidden="1" x14ac:dyDescent="0.25"/>
    <row r="59502" hidden="1" x14ac:dyDescent="0.25"/>
    <row r="59503" hidden="1" x14ac:dyDescent="0.25"/>
    <row r="59504" hidden="1" x14ac:dyDescent="0.25"/>
    <row r="59505" hidden="1" x14ac:dyDescent="0.25"/>
    <row r="59506" hidden="1" x14ac:dyDescent="0.25"/>
    <row r="59507" hidden="1" x14ac:dyDescent="0.25"/>
    <row r="59508" hidden="1" x14ac:dyDescent="0.25"/>
    <row r="59509" ht="16.5" hidden="1" customHeight="1" x14ac:dyDescent="0.25"/>
    <row r="59510" hidden="1" x14ac:dyDescent="0.25"/>
    <row r="59511" ht="15.75" hidden="1" customHeight="1" x14ac:dyDescent="0.25"/>
    <row r="59512" ht="31.5" hidden="1" customHeight="1" x14ac:dyDescent="0.25"/>
    <row r="59513" hidden="1" x14ac:dyDescent="0.25"/>
    <row r="59514" hidden="1" x14ac:dyDescent="0.25"/>
    <row r="59515" hidden="1" x14ac:dyDescent="0.25"/>
    <row r="59516" hidden="1" x14ac:dyDescent="0.25"/>
    <row r="59517" hidden="1" x14ac:dyDescent="0.25"/>
    <row r="59518" hidden="1" x14ac:dyDescent="0.25"/>
    <row r="59519" hidden="1" x14ac:dyDescent="0.25"/>
    <row r="59520" hidden="1" x14ac:dyDescent="0.25"/>
    <row r="59521" hidden="1" x14ac:dyDescent="0.25"/>
    <row r="59522" hidden="1" x14ac:dyDescent="0.25"/>
    <row r="59523" hidden="1" x14ac:dyDescent="0.25"/>
    <row r="59524" hidden="1" x14ac:dyDescent="0.25"/>
    <row r="59525" hidden="1" x14ac:dyDescent="0.25"/>
    <row r="59526" hidden="1" x14ac:dyDescent="0.25"/>
    <row r="59527" hidden="1" x14ac:dyDescent="0.25"/>
    <row r="59528" hidden="1" x14ac:dyDescent="0.25"/>
    <row r="59529" hidden="1" x14ac:dyDescent="0.25"/>
    <row r="59530" ht="30" hidden="1" customHeight="1" x14ac:dyDescent="0.25"/>
    <row r="59531" hidden="1" x14ac:dyDescent="0.25"/>
    <row r="59532" hidden="1" x14ac:dyDescent="0.25"/>
    <row r="59533" hidden="1" x14ac:dyDescent="0.25"/>
    <row r="59534" hidden="1" x14ac:dyDescent="0.25"/>
    <row r="59535" hidden="1" x14ac:dyDescent="0.25"/>
    <row r="59536" hidden="1" x14ac:dyDescent="0.25"/>
    <row r="59537" hidden="1" x14ac:dyDescent="0.25"/>
    <row r="59538" hidden="1" x14ac:dyDescent="0.25"/>
    <row r="59539" hidden="1" x14ac:dyDescent="0.25"/>
    <row r="59540" hidden="1" x14ac:dyDescent="0.25"/>
    <row r="59541" hidden="1" x14ac:dyDescent="0.25"/>
    <row r="59542" hidden="1" x14ac:dyDescent="0.25"/>
    <row r="59543" hidden="1" x14ac:dyDescent="0.25"/>
    <row r="59544" hidden="1" x14ac:dyDescent="0.25"/>
    <row r="59545" hidden="1" x14ac:dyDescent="0.25"/>
    <row r="59546" hidden="1" x14ac:dyDescent="0.25"/>
    <row r="59547" hidden="1" x14ac:dyDescent="0.25"/>
    <row r="59548" hidden="1" x14ac:dyDescent="0.25"/>
    <row r="59549" hidden="1" x14ac:dyDescent="0.25"/>
    <row r="59550" hidden="1" x14ac:dyDescent="0.25"/>
    <row r="59551" hidden="1" x14ac:dyDescent="0.25"/>
    <row r="59552" hidden="1" x14ac:dyDescent="0.25"/>
    <row r="59553" hidden="1" x14ac:dyDescent="0.25"/>
    <row r="59554" hidden="1" x14ac:dyDescent="0.25"/>
    <row r="59555" hidden="1" x14ac:dyDescent="0.25"/>
    <row r="59556" hidden="1" x14ac:dyDescent="0.25"/>
    <row r="59557" hidden="1" x14ac:dyDescent="0.25"/>
    <row r="59558" hidden="1" x14ac:dyDescent="0.25"/>
    <row r="59559" hidden="1" x14ac:dyDescent="0.25"/>
    <row r="59560" hidden="1" x14ac:dyDescent="0.25"/>
    <row r="59561" hidden="1" x14ac:dyDescent="0.25"/>
    <row r="59562" hidden="1" x14ac:dyDescent="0.25"/>
    <row r="59563" hidden="1" x14ac:dyDescent="0.25"/>
    <row r="59564" hidden="1" x14ac:dyDescent="0.25"/>
    <row r="59565" hidden="1" x14ac:dyDescent="0.25"/>
    <row r="59566" hidden="1" x14ac:dyDescent="0.25"/>
    <row r="59567" hidden="1" x14ac:dyDescent="0.25"/>
    <row r="59568" hidden="1" x14ac:dyDescent="0.25"/>
    <row r="59569" hidden="1" x14ac:dyDescent="0.25"/>
    <row r="59570" hidden="1" x14ac:dyDescent="0.25"/>
    <row r="59571" hidden="1" x14ac:dyDescent="0.25"/>
    <row r="59572" hidden="1" x14ac:dyDescent="0.25"/>
    <row r="59573" hidden="1" x14ac:dyDescent="0.25"/>
    <row r="59574" hidden="1" x14ac:dyDescent="0.25"/>
    <row r="59575" hidden="1" x14ac:dyDescent="0.25"/>
    <row r="59576" hidden="1" x14ac:dyDescent="0.25"/>
    <row r="59577" hidden="1" x14ac:dyDescent="0.25"/>
    <row r="59578" hidden="1" x14ac:dyDescent="0.25"/>
    <row r="59579" hidden="1" x14ac:dyDescent="0.25"/>
    <row r="59580" hidden="1" x14ac:dyDescent="0.25"/>
    <row r="59581" hidden="1" x14ac:dyDescent="0.25"/>
    <row r="59582" hidden="1" x14ac:dyDescent="0.25"/>
    <row r="59583" hidden="1" x14ac:dyDescent="0.25"/>
    <row r="59584" hidden="1" x14ac:dyDescent="0.25"/>
    <row r="59585" hidden="1" x14ac:dyDescent="0.25"/>
    <row r="59586" hidden="1" x14ac:dyDescent="0.25"/>
    <row r="59587" hidden="1" x14ac:dyDescent="0.25"/>
    <row r="59588" hidden="1" x14ac:dyDescent="0.25"/>
    <row r="59589" hidden="1" x14ac:dyDescent="0.25"/>
    <row r="59590" hidden="1" x14ac:dyDescent="0.25"/>
    <row r="59591" hidden="1" x14ac:dyDescent="0.25"/>
    <row r="59592" hidden="1" x14ac:dyDescent="0.25"/>
    <row r="59593" hidden="1" x14ac:dyDescent="0.25"/>
    <row r="59594" hidden="1" x14ac:dyDescent="0.25"/>
    <row r="59595" hidden="1" x14ac:dyDescent="0.25"/>
    <row r="59596" hidden="1" x14ac:dyDescent="0.25"/>
    <row r="59597" hidden="1" x14ac:dyDescent="0.25"/>
    <row r="59598" hidden="1" x14ac:dyDescent="0.25"/>
    <row r="59599" hidden="1" x14ac:dyDescent="0.25"/>
    <row r="59600" hidden="1" x14ac:dyDescent="0.25"/>
    <row r="59601" hidden="1" x14ac:dyDescent="0.25"/>
    <row r="59602" hidden="1" x14ac:dyDescent="0.25"/>
    <row r="59603" hidden="1" x14ac:dyDescent="0.25"/>
    <row r="59604" hidden="1" x14ac:dyDescent="0.25"/>
    <row r="59605" hidden="1" x14ac:dyDescent="0.25"/>
    <row r="59606" hidden="1" x14ac:dyDescent="0.25"/>
    <row r="59607" hidden="1" x14ac:dyDescent="0.25"/>
    <row r="59608" hidden="1" x14ac:dyDescent="0.25"/>
    <row r="59609" hidden="1" x14ac:dyDescent="0.25"/>
    <row r="59610" hidden="1" x14ac:dyDescent="0.25"/>
    <row r="59611" hidden="1" x14ac:dyDescent="0.25"/>
    <row r="59612" hidden="1" x14ac:dyDescent="0.25"/>
    <row r="59613" hidden="1" x14ac:dyDescent="0.25"/>
    <row r="59614" hidden="1" x14ac:dyDescent="0.25"/>
    <row r="59615" hidden="1" x14ac:dyDescent="0.25"/>
    <row r="59616" hidden="1" x14ac:dyDescent="0.25"/>
    <row r="59617" hidden="1" x14ac:dyDescent="0.25"/>
    <row r="59618" hidden="1" x14ac:dyDescent="0.25"/>
    <row r="59619" hidden="1" x14ac:dyDescent="0.25"/>
    <row r="59620" hidden="1" x14ac:dyDescent="0.25"/>
    <row r="59621" hidden="1" x14ac:dyDescent="0.25"/>
    <row r="59622" hidden="1" x14ac:dyDescent="0.25"/>
    <row r="59623" hidden="1" x14ac:dyDescent="0.25"/>
    <row r="59624" hidden="1" x14ac:dyDescent="0.25"/>
    <row r="59625" hidden="1" x14ac:dyDescent="0.25"/>
    <row r="59626" hidden="1" x14ac:dyDescent="0.25"/>
    <row r="59627" hidden="1" x14ac:dyDescent="0.25"/>
    <row r="59628" hidden="1" x14ac:dyDescent="0.25"/>
    <row r="59629" hidden="1" x14ac:dyDescent="0.25"/>
    <row r="59630" hidden="1" x14ac:dyDescent="0.25"/>
    <row r="59631" hidden="1" x14ac:dyDescent="0.25"/>
    <row r="59632" hidden="1" x14ac:dyDescent="0.25"/>
    <row r="59633" hidden="1" x14ac:dyDescent="0.25"/>
    <row r="59634" hidden="1" x14ac:dyDescent="0.25"/>
    <row r="59635" hidden="1" x14ac:dyDescent="0.25"/>
    <row r="59636" hidden="1" x14ac:dyDescent="0.25"/>
    <row r="59637" hidden="1" x14ac:dyDescent="0.25"/>
    <row r="59638" hidden="1" x14ac:dyDescent="0.25"/>
    <row r="59639" hidden="1" x14ac:dyDescent="0.25"/>
    <row r="59640" hidden="1" x14ac:dyDescent="0.25"/>
    <row r="59641" hidden="1" x14ac:dyDescent="0.25"/>
    <row r="59642" hidden="1" x14ac:dyDescent="0.25"/>
    <row r="59643" hidden="1" x14ac:dyDescent="0.25"/>
    <row r="59644" hidden="1" x14ac:dyDescent="0.25"/>
    <row r="59645" hidden="1" x14ac:dyDescent="0.25"/>
    <row r="59646" hidden="1" x14ac:dyDescent="0.25"/>
    <row r="59647" hidden="1" x14ac:dyDescent="0.25"/>
    <row r="59648" hidden="1" x14ac:dyDescent="0.25"/>
    <row r="59649" hidden="1" x14ac:dyDescent="0.25"/>
    <row r="59650" hidden="1" x14ac:dyDescent="0.25"/>
    <row r="59651" hidden="1" x14ac:dyDescent="0.25"/>
    <row r="59652" hidden="1" x14ac:dyDescent="0.25"/>
    <row r="59653" hidden="1" x14ac:dyDescent="0.25"/>
    <row r="59654" hidden="1" x14ac:dyDescent="0.25"/>
    <row r="59655" hidden="1" x14ac:dyDescent="0.25"/>
    <row r="59656" hidden="1" x14ac:dyDescent="0.25"/>
    <row r="59657" hidden="1" x14ac:dyDescent="0.25"/>
    <row r="59658" hidden="1" x14ac:dyDescent="0.25"/>
    <row r="59659" hidden="1" x14ac:dyDescent="0.25"/>
    <row r="59660" hidden="1" x14ac:dyDescent="0.25"/>
    <row r="59661" hidden="1" x14ac:dyDescent="0.25"/>
    <row r="59662" hidden="1" x14ac:dyDescent="0.25"/>
    <row r="59663" hidden="1" x14ac:dyDescent="0.25"/>
    <row r="59664" hidden="1" x14ac:dyDescent="0.25"/>
    <row r="59665" hidden="1" x14ac:dyDescent="0.25"/>
    <row r="59666" hidden="1" x14ac:dyDescent="0.25"/>
    <row r="59667" hidden="1" x14ac:dyDescent="0.25"/>
    <row r="59668" hidden="1" x14ac:dyDescent="0.25"/>
    <row r="59669" hidden="1" x14ac:dyDescent="0.25"/>
    <row r="59670" hidden="1" x14ac:dyDescent="0.25"/>
    <row r="59671" hidden="1" x14ac:dyDescent="0.25"/>
    <row r="59672" hidden="1" x14ac:dyDescent="0.25"/>
    <row r="59673" hidden="1" x14ac:dyDescent="0.25"/>
    <row r="59674" hidden="1" x14ac:dyDescent="0.25"/>
    <row r="59675" hidden="1" x14ac:dyDescent="0.25"/>
    <row r="59676" hidden="1" x14ac:dyDescent="0.25"/>
    <row r="59677" hidden="1" x14ac:dyDescent="0.25"/>
    <row r="59678" hidden="1" x14ac:dyDescent="0.25"/>
    <row r="59679" hidden="1" x14ac:dyDescent="0.25"/>
    <row r="59680" hidden="1" x14ac:dyDescent="0.25"/>
    <row r="59681" hidden="1" x14ac:dyDescent="0.25"/>
    <row r="59682" hidden="1" x14ac:dyDescent="0.25"/>
    <row r="59683" hidden="1" x14ac:dyDescent="0.25"/>
    <row r="59684" hidden="1" x14ac:dyDescent="0.25"/>
    <row r="59685" hidden="1" x14ac:dyDescent="0.25"/>
    <row r="59686" hidden="1" x14ac:dyDescent="0.25"/>
    <row r="59687" hidden="1" x14ac:dyDescent="0.25"/>
    <row r="59688" hidden="1" x14ac:dyDescent="0.25"/>
    <row r="59689" hidden="1" x14ac:dyDescent="0.25"/>
    <row r="59690" hidden="1" x14ac:dyDescent="0.25"/>
    <row r="59691" hidden="1" x14ac:dyDescent="0.25"/>
    <row r="59692" hidden="1" x14ac:dyDescent="0.25"/>
    <row r="59693" hidden="1" x14ac:dyDescent="0.25"/>
    <row r="59694" hidden="1" x14ac:dyDescent="0.25"/>
    <row r="59695" hidden="1" x14ac:dyDescent="0.25"/>
    <row r="59696" hidden="1" x14ac:dyDescent="0.25"/>
    <row r="59697" hidden="1" x14ac:dyDescent="0.25"/>
    <row r="59698" hidden="1" x14ac:dyDescent="0.25"/>
    <row r="59699" hidden="1" x14ac:dyDescent="0.25"/>
    <row r="59700" hidden="1" x14ac:dyDescent="0.25"/>
    <row r="59701" hidden="1" x14ac:dyDescent="0.25"/>
    <row r="59702" hidden="1" x14ac:dyDescent="0.25"/>
    <row r="59703" hidden="1" x14ac:dyDescent="0.25"/>
    <row r="59704" hidden="1" x14ac:dyDescent="0.25"/>
    <row r="59705" hidden="1" x14ac:dyDescent="0.25"/>
    <row r="59706" hidden="1" x14ac:dyDescent="0.25"/>
    <row r="59707" hidden="1" x14ac:dyDescent="0.25"/>
    <row r="59708" hidden="1" x14ac:dyDescent="0.25"/>
    <row r="59709" hidden="1" x14ac:dyDescent="0.25"/>
    <row r="59710" hidden="1" x14ac:dyDescent="0.25"/>
    <row r="59711" hidden="1" x14ac:dyDescent="0.25"/>
    <row r="59712" hidden="1" x14ac:dyDescent="0.25"/>
    <row r="59713" hidden="1" x14ac:dyDescent="0.25"/>
    <row r="59714" hidden="1" x14ac:dyDescent="0.25"/>
    <row r="59715" hidden="1" x14ac:dyDescent="0.25"/>
    <row r="59716" hidden="1" x14ac:dyDescent="0.25"/>
    <row r="59717" hidden="1" x14ac:dyDescent="0.25"/>
    <row r="59718" hidden="1" x14ac:dyDescent="0.25"/>
    <row r="59719" hidden="1" x14ac:dyDescent="0.25"/>
    <row r="59720" hidden="1" x14ac:dyDescent="0.25"/>
    <row r="59721" hidden="1" x14ac:dyDescent="0.25"/>
    <row r="59722" hidden="1" x14ac:dyDescent="0.25"/>
    <row r="59723" hidden="1" x14ac:dyDescent="0.25"/>
    <row r="59724" hidden="1" x14ac:dyDescent="0.25"/>
    <row r="59725" hidden="1" x14ac:dyDescent="0.25"/>
    <row r="59726" hidden="1" x14ac:dyDescent="0.25"/>
    <row r="59727" hidden="1" x14ac:dyDescent="0.25"/>
    <row r="59728" hidden="1" x14ac:dyDescent="0.25"/>
    <row r="59729" hidden="1" x14ac:dyDescent="0.25"/>
    <row r="59730" hidden="1" x14ac:dyDescent="0.25"/>
    <row r="59731" hidden="1" x14ac:dyDescent="0.25"/>
    <row r="59732" hidden="1" x14ac:dyDescent="0.25"/>
    <row r="59733" hidden="1" x14ac:dyDescent="0.25"/>
    <row r="59734" hidden="1" x14ac:dyDescent="0.25"/>
    <row r="59735" hidden="1" x14ac:dyDescent="0.25"/>
    <row r="59736" hidden="1" x14ac:dyDescent="0.25"/>
    <row r="59737" hidden="1" x14ac:dyDescent="0.25"/>
    <row r="59738" hidden="1" x14ac:dyDescent="0.25"/>
    <row r="59739" hidden="1" x14ac:dyDescent="0.25"/>
    <row r="59740" hidden="1" x14ac:dyDescent="0.25"/>
    <row r="59741" hidden="1" x14ac:dyDescent="0.25"/>
    <row r="59742" hidden="1" x14ac:dyDescent="0.25"/>
    <row r="59743" hidden="1" x14ac:dyDescent="0.25"/>
    <row r="59744" hidden="1" x14ac:dyDescent="0.25"/>
    <row r="59745" hidden="1" x14ac:dyDescent="0.25"/>
    <row r="59746" hidden="1" x14ac:dyDescent="0.25"/>
    <row r="59747" hidden="1" x14ac:dyDescent="0.25"/>
    <row r="59748" hidden="1" x14ac:dyDescent="0.25"/>
    <row r="59749" hidden="1" x14ac:dyDescent="0.25"/>
    <row r="59750" hidden="1" x14ac:dyDescent="0.25"/>
    <row r="59751" hidden="1" x14ac:dyDescent="0.25"/>
    <row r="59752" hidden="1" x14ac:dyDescent="0.25"/>
    <row r="59753" hidden="1" x14ac:dyDescent="0.25"/>
    <row r="59754" hidden="1" x14ac:dyDescent="0.25"/>
    <row r="59755" hidden="1" x14ac:dyDescent="0.25"/>
    <row r="59756" hidden="1" x14ac:dyDescent="0.25"/>
    <row r="59757" hidden="1" x14ac:dyDescent="0.25"/>
    <row r="59758" hidden="1" x14ac:dyDescent="0.25"/>
    <row r="59759" hidden="1" x14ac:dyDescent="0.25"/>
    <row r="59760" hidden="1" x14ac:dyDescent="0.25"/>
    <row r="59761" hidden="1" x14ac:dyDescent="0.25"/>
    <row r="59762" hidden="1" x14ac:dyDescent="0.25"/>
    <row r="59763" hidden="1" x14ac:dyDescent="0.25"/>
    <row r="59764" hidden="1" x14ac:dyDescent="0.25"/>
    <row r="59765" hidden="1" x14ac:dyDescent="0.25"/>
    <row r="59766" hidden="1" x14ac:dyDescent="0.25"/>
    <row r="59767" hidden="1" x14ac:dyDescent="0.25"/>
    <row r="59768" hidden="1" x14ac:dyDescent="0.25"/>
    <row r="59769" hidden="1" x14ac:dyDescent="0.25"/>
    <row r="59770" hidden="1" x14ac:dyDescent="0.25"/>
    <row r="59771" hidden="1" x14ac:dyDescent="0.25"/>
    <row r="59772" hidden="1" x14ac:dyDescent="0.25"/>
    <row r="59773" hidden="1" x14ac:dyDescent="0.25"/>
    <row r="59774" hidden="1" x14ac:dyDescent="0.25"/>
    <row r="59775" hidden="1" x14ac:dyDescent="0.25"/>
    <row r="59776" hidden="1" x14ac:dyDescent="0.25"/>
    <row r="59777" hidden="1" x14ac:dyDescent="0.25"/>
    <row r="59778" hidden="1" x14ac:dyDescent="0.25"/>
    <row r="59779" hidden="1" x14ac:dyDescent="0.25"/>
    <row r="59780" hidden="1" x14ac:dyDescent="0.25"/>
    <row r="59781" hidden="1" x14ac:dyDescent="0.25"/>
    <row r="59782" hidden="1" x14ac:dyDescent="0.25"/>
    <row r="59783" hidden="1" x14ac:dyDescent="0.25"/>
    <row r="59784" hidden="1" x14ac:dyDescent="0.25"/>
    <row r="59785" hidden="1" x14ac:dyDescent="0.25"/>
    <row r="59786" hidden="1" x14ac:dyDescent="0.25"/>
    <row r="59787" hidden="1" x14ac:dyDescent="0.25"/>
    <row r="59788" hidden="1" x14ac:dyDescent="0.25"/>
    <row r="59789" hidden="1" x14ac:dyDescent="0.25"/>
    <row r="59790" hidden="1" x14ac:dyDescent="0.25"/>
    <row r="59791" hidden="1" x14ac:dyDescent="0.25"/>
    <row r="59792" hidden="1" x14ac:dyDescent="0.25"/>
    <row r="59793" hidden="1" x14ac:dyDescent="0.25"/>
    <row r="59794" hidden="1" x14ac:dyDescent="0.25"/>
    <row r="59795" hidden="1" x14ac:dyDescent="0.25"/>
    <row r="59796" hidden="1" x14ac:dyDescent="0.25"/>
    <row r="59797" hidden="1" x14ac:dyDescent="0.25"/>
    <row r="59798" hidden="1" x14ac:dyDescent="0.25"/>
    <row r="59799" hidden="1" x14ac:dyDescent="0.25"/>
    <row r="59800" hidden="1" x14ac:dyDescent="0.25"/>
    <row r="59801" hidden="1" x14ac:dyDescent="0.25"/>
    <row r="59802" hidden="1" x14ac:dyDescent="0.25"/>
    <row r="59803" hidden="1" x14ac:dyDescent="0.25"/>
    <row r="59804" hidden="1" x14ac:dyDescent="0.25"/>
    <row r="59805" hidden="1" x14ac:dyDescent="0.25"/>
    <row r="59806" hidden="1" x14ac:dyDescent="0.25"/>
    <row r="59807" hidden="1" x14ac:dyDescent="0.25"/>
    <row r="59808" hidden="1" x14ac:dyDescent="0.25"/>
    <row r="59809" hidden="1" x14ac:dyDescent="0.25"/>
    <row r="59810" hidden="1" x14ac:dyDescent="0.25"/>
    <row r="59811" hidden="1" x14ac:dyDescent="0.25"/>
    <row r="59812" hidden="1" x14ac:dyDescent="0.25"/>
    <row r="59813" hidden="1" x14ac:dyDescent="0.25"/>
    <row r="59814" hidden="1" x14ac:dyDescent="0.25"/>
    <row r="59815" hidden="1" x14ac:dyDescent="0.25"/>
    <row r="59816" hidden="1" x14ac:dyDescent="0.25"/>
    <row r="59817" hidden="1" x14ac:dyDescent="0.25"/>
    <row r="59818" hidden="1" x14ac:dyDescent="0.25"/>
    <row r="59819" hidden="1" x14ac:dyDescent="0.25"/>
    <row r="59820" hidden="1" x14ac:dyDescent="0.25"/>
    <row r="59821" hidden="1" x14ac:dyDescent="0.25"/>
    <row r="59822" hidden="1" x14ac:dyDescent="0.25"/>
    <row r="59823" hidden="1" x14ac:dyDescent="0.25"/>
    <row r="59824" hidden="1" x14ac:dyDescent="0.25"/>
    <row r="59825" hidden="1" x14ac:dyDescent="0.25"/>
    <row r="59826" hidden="1" x14ac:dyDescent="0.25"/>
    <row r="59827" hidden="1" x14ac:dyDescent="0.25"/>
    <row r="59828" hidden="1" x14ac:dyDescent="0.25"/>
    <row r="59829" hidden="1" x14ac:dyDescent="0.25"/>
    <row r="59830" hidden="1" x14ac:dyDescent="0.25"/>
    <row r="59831" hidden="1" x14ac:dyDescent="0.25"/>
    <row r="59832" hidden="1" x14ac:dyDescent="0.25"/>
    <row r="59833" hidden="1" x14ac:dyDescent="0.25"/>
    <row r="59834" hidden="1" x14ac:dyDescent="0.25"/>
    <row r="59835" hidden="1" x14ac:dyDescent="0.25"/>
    <row r="59836" hidden="1" x14ac:dyDescent="0.25"/>
    <row r="59837" hidden="1" x14ac:dyDescent="0.25"/>
    <row r="59838" hidden="1" x14ac:dyDescent="0.25"/>
    <row r="59839" hidden="1" x14ac:dyDescent="0.25"/>
    <row r="59840" hidden="1" x14ac:dyDescent="0.25"/>
    <row r="59841" hidden="1" x14ac:dyDescent="0.25"/>
    <row r="59842" hidden="1" x14ac:dyDescent="0.25"/>
    <row r="59843" hidden="1" x14ac:dyDescent="0.25"/>
    <row r="59844" hidden="1" x14ac:dyDescent="0.25"/>
    <row r="59845" hidden="1" x14ac:dyDescent="0.25"/>
    <row r="59846" hidden="1" x14ac:dyDescent="0.25"/>
    <row r="59847" hidden="1" x14ac:dyDescent="0.25"/>
    <row r="59848" hidden="1" x14ac:dyDescent="0.25"/>
    <row r="59849" hidden="1" x14ac:dyDescent="0.25"/>
    <row r="59850" hidden="1" x14ac:dyDescent="0.25"/>
    <row r="59851" hidden="1" x14ac:dyDescent="0.25"/>
    <row r="59852" hidden="1" x14ac:dyDescent="0.25"/>
    <row r="59853" hidden="1" x14ac:dyDescent="0.25"/>
    <row r="59854" hidden="1" x14ac:dyDescent="0.25"/>
    <row r="59855" hidden="1" x14ac:dyDescent="0.25"/>
    <row r="59856" hidden="1" x14ac:dyDescent="0.25"/>
    <row r="59857" hidden="1" x14ac:dyDescent="0.25"/>
    <row r="59858" hidden="1" x14ac:dyDescent="0.25"/>
    <row r="59859" hidden="1" x14ac:dyDescent="0.25"/>
    <row r="59860" hidden="1" x14ac:dyDescent="0.25"/>
    <row r="59861" hidden="1" x14ac:dyDescent="0.25"/>
    <row r="59862" hidden="1" x14ac:dyDescent="0.25"/>
    <row r="59863" hidden="1" x14ac:dyDescent="0.25"/>
    <row r="59864" hidden="1" x14ac:dyDescent="0.25"/>
    <row r="59865" hidden="1" x14ac:dyDescent="0.25"/>
    <row r="59866" hidden="1" x14ac:dyDescent="0.25"/>
    <row r="59867" hidden="1" x14ac:dyDescent="0.25"/>
    <row r="59868" hidden="1" x14ac:dyDescent="0.25"/>
    <row r="59869" hidden="1" x14ac:dyDescent="0.25"/>
    <row r="59870" hidden="1" x14ac:dyDescent="0.25"/>
    <row r="59871" hidden="1" x14ac:dyDescent="0.25"/>
    <row r="59872" hidden="1" x14ac:dyDescent="0.25"/>
    <row r="59873" hidden="1" x14ac:dyDescent="0.25"/>
    <row r="59874" hidden="1" x14ac:dyDescent="0.25"/>
    <row r="59875" hidden="1" x14ac:dyDescent="0.25"/>
    <row r="59876" hidden="1" x14ac:dyDescent="0.25"/>
    <row r="59877" hidden="1" x14ac:dyDescent="0.25"/>
    <row r="59878" hidden="1" x14ac:dyDescent="0.25"/>
    <row r="59879" hidden="1" x14ac:dyDescent="0.25"/>
    <row r="59880" hidden="1" x14ac:dyDescent="0.25"/>
    <row r="59881" hidden="1" x14ac:dyDescent="0.25"/>
    <row r="59882" hidden="1" x14ac:dyDescent="0.25"/>
    <row r="59883" hidden="1" x14ac:dyDescent="0.25"/>
    <row r="59884" hidden="1" x14ac:dyDescent="0.25"/>
    <row r="59885" hidden="1" x14ac:dyDescent="0.25"/>
    <row r="59886" hidden="1" x14ac:dyDescent="0.25"/>
    <row r="59887" hidden="1" x14ac:dyDescent="0.25"/>
    <row r="59888" hidden="1" x14ac:dyDescent="0.25"/>
    <row r="59889" hidden="1" x14ac:dyDescent="0.25"/>
    <row r="59890" hidden="1" x14ac:dyDescent="0.25"/>
    <row r="59891" hidden="1" x14ac:dyDescent="0.25"/>
    <row r="59892" hidden="1" x14ac:dyDescent="0.25"/>
    <row r="59893" hidden="1" x14ac:dyDescent="0.25"/>
    <row r="59894" hidden="1" x14ac:dyDescent="0.25"/>
    <row r="59895" hidden="1" x14ac:dyDescent="0.25"/>
    <row r="59896" hidden="1" x14ac:dyDescent="0.25"/>
    <row r="59897" hidden="1" x14ac:dyDescent="0.25"/>
    <row r="59898" hidden="1" x14ac:dyDescent="0.25"/>
    <row r="59899" hidden="1" x14ac:dyDescent="0.25"/>
    <row r="59900" hidden="1" x14ac:dyDescent="0.25"/>
    <row r="59901" hidden="1" x14ac:dyDescent="0.25"/>
    <row r="59902" hidden="1" x14ac:dyDescent="0.25"/>
    <row r="59903" hidden="1" x14ac:dyDescent="0.25"/>
    <row r="59904" hidden="1" x14ac:dyDescent="0.25"/>
    <row r="59905" hidden="1" x14ac:dyDescent="0.25"/>
    <row r="59906" hidden="1" x14ac:dyDescent="0.25"/>
    <row r="59907" hidden="1" x14ac:dyDescent="0.25"/>
    <row r="59908" hidden="1" x14ac:dyDescent="0.25"/>
    <row r="59909" hidden="1" x14ac:dyDescent="0.25"/>
    <row r="59910" hidden="1" x14ac:dyDescent="0.25"/>
    <row r="59911" hidden="1" x14ac:dyDescent="0.25"/>
    <row r="59912" hidden="1" x14ac:dyDescent="0.25"/>
    <row r="59913" hidden="1" x14ac:dyDescent="0.25"/>
    <row r="59914" hidden="1" x14ac:dyDescent="0.25"/>
    <row r="59915" hidden="1" x14ac:dyDescent="0.25"/>
    <row r="59916" hidden="1" x14ac:dyDescent="0.25"/>
    <row r="59917" hidden="1" x14ac:dyDescent="0.25"/>
    <row r="59918" hidden="1" x14ac:dyDescent="0.25"/>
    <row r="59919" hidden="1" x14ac:dyDescent="0.25"/>
    <row r="59920" hidden="1" x14ac:dyDescent="0.25"/>
    <row r="59921" hidden="1" x14ac:dyDescent="0.25"/>
    <row r="59922" hidden="1" x14ac:dyDescent="0.25"/>
    <row r="59923" hidden="1" x14ac:dyDescent="0.25"/>
    <row r="59924" hidden="1" x14ac:dyDescent="0.25"/>
    <row r="59925" hidden="1" x14ac:dyDescent="0.25"/>
    <row r="59926" hidden="1" x14ac:dyDescent="0.25"/>
    <row r="59927" hidden="1" x14ac:dyDescent="0.25"/>
    <row r="59928" hidden="1" x14ac:dyDescent="0.25"/>
    <row r="59929" ht="24" hidden="1" customHeight="1" x14ac:dyDescent="0.25"/>
    <row r="59930" ht="24.95" hidden="1" customHeight="1" x14ac:dyDescent="0.25"/>
    <row r="59931" ht="24.95" hidden="1" customHeight="1" x14ac:dyDescent="0.25"/>
    <row r="59932" ht="24.95" hidden="1" customHeight="1" x14ac:dyDescent="0.25"/>
    <row r="59933" ht="24.95" hidden="1" customHeight="1" x14ac:dyDescent="0.25"/>
    <row r="59934" ht="24.95" hidden="1" customHeight="1" x14ac:dyDescent="0.25"/>
    <row r="59935" hidden="1" x14ac:dyDescent="0.25"/>
    <row r="59936" hidden="1" x14ac:dyDescent="0.25"/>
    <row r="59937" hidden="1" x14ac:dyDescent="0.25"/>
    <row r="59938" hidden="1" x14ac:dyDescent="0.25"/>
    <row r="59939" hidden="1" x14ac:dyDescent="0.25"/>
    <row r="59940" hidden="1" x14ac:dyDescent="0.25"/>
    <row r="59941" hidden="1" x14ac:dyDescent="0.25"/>
    <row r="59942" hidden="1" x14ac:dyDescent="0.25"/>
    <row r="59943" hidden="1" x14ac:dyDescent="0.25"/>
    <row r="59944" hidden="1" x14ac:dyDescent="0.25"/>
    <row r="59945" hidden="1" x14ac:dyDescent="0.25"/>
    <row r="59946" hidden="1" x14ac:dyDescent="0.25"/>
    <row r="59947" hidden="1" x14ac:dyDescent="0.25"/>
    <row r="59948" hidden="1" x14ac:dyDescent="0.25"/>
    <row r="59949" hidden="1" x14ac:dyDescent="0.25"/>
    <row r="59950" hidden="1" x14ac:dyDescent="0.25"/>
    <row r="59951" hidden="1" x14ac:dyDescent="0.25"/>
    <row r="59952" ht="30" hidden="1" customHeight="1" x14ac:dyDescent="0.25"/>
    <row r="59953" hidden="1" x14ac:dyDescent="0.25"/>
    <row r="59954" hidden="1" x14ac:dyDescent="0.25"/>
    <row r="59955" hidden="1" x14ac:dyDescent="0.25"/>
    <row r="59956" hidden="1" x14ac:dyDescent="0.25"/>
    <row r="59957" hidden="1" x14ac:dyDescent="0.25"/>
    <row r="59958" hidden="1" x14ac:dyDescent="0.25"/>
    <row r="59959" hidden="1" x14ac:dyDescent="0.25"/>
    <row r="59960" hidden="1" x14ac:dyDescent="0.25"/>
    <row r="59961" hidden="1" x14ac:dyDescent="0.25"/>
    <row r="59962" hidden="1" x14ac:dyDescent="0.25"/>
    <row r="59963" hidden="1" x14ac:dyDescent="0.25"/>
    <row r="59964" hidden="1" x14ac:dyDescent="0.25"/>
    <row r="59965" hidden="1" x14ac:dyDescent="0.25"/>
    <row r="59966" hidden="1" x14ac:dyDescent="0.25"/>
    <row r="59967" hidden="1" x14ac:dyDescent="0.25"/>
    <row r="59968" hidden="1" x14ac:dyDescent="0.25"/>
    <row r="59969" hidden="1" x14ac:dyDescent="0.25"/>
    <row r="59970" hidden="1" x14ac:dyDescent="0.25"/>
    <row r="59971" hidden="1" x14ac:dyDescent="0.25"/>
    <row r="59972" hidden="1" x14ac:dyDescent="0.25"/>
    <row r="59973" hidden="1" x14ac:dyDescent="0.25"/>
    <row r="59974" hidden="1" x14ac:dyDescent="0.25"/>
    <row r="59975" hidden="1" x14ac:dyDescent="0.25"/>
    <row r="59976" hidden="1" x14ac:dyDescent="0.25"/>
    <row r="59977" hidden="1" x14ac:dyDescent="0.25"/>
    <row r="59978" hidden="1" x14ac:dyDescent="0.25"/>
    <row r="59979" hidden="1" x14ac:dyDescent="0.25"/>
    <row r="59980" hidden="1" x14ac:dyDescent="0.25"/>
    <row r="59981" hidden="1" x14ac:dyDescent="0.25"/>
    <row r="59982" hidden="1" x14ac:dyDescent="0.25"/>
    <row r="59983" hidden="1" x14ac:dyDescent="0.25"/>
    <row r="59984" hidden="1" x14ac:dyDescent="0.25"/>
    <row r="59985" hidden="1" x14ac:dyDescent="0.25"/>
    <row r="59986" hidden="1" x14ac:dyDescent="0.25"/>
    <row r="59987" hidden="1" x14ac:dyDescent="0.25"/>
    <row r="59988" hidden="1" x14ac:dyDescent="0.25"/>
    <row r="59989" hidden="1" x14ac:dyDescent="0.25"/>
    <row r="59990" hidden="1" x14ac:dyDescent="0.25"/>
    <row r="59991" hidden="1" x14ac:dyDescent="0.25"/>
    <row r="59992" hidden="1" x14ac:dyDescent="0.25"/>
    <row r="59993" hidden="1" x14ac:dyDescent="0.25"/>
    <row r="59994" hidden="1" x14ac:dyDescent="0.25"/>
    <row r="59995" hidden="1" x14ac:dyDescent="0.25"/>
    <row r="59996" hidden="1" x14ac:dyDescent="0.25"/>
    <row r="59997" hidden="1" x14ac:dyDescent="0.25"/>
    <row r="59998" hidden="1" x14ac:dyDescent="0.25"/>
    <row r="59999" hidden="1" x14ac:dyDescent="0.25"/>
    <row r="60000" hidden="1" x14ac:dyDescent="0.25"/>
    <row r="60001" hidden="1" x14ac:dyDescent="0.25"/>
    <row r="60002" hidden="1" x14ac:dyDescent="0.25"/>
    <row r="60003" hidden="1" x14ac:dyDescent="0.25"/>
    <row r="60004" hidden="1" x14ac:dyDescent="0.25"/>
    <row r="60005" hidden="1" x14ac:dyDescent="0.25"/>
    <row r="60006" hidden="1" x14ac:dyDescent="0.25"/>
    <row r="60007" hidden="1" x14ac:dyDescent="0.25"/>
    <row r="60008" hidden="1" x14ac:dyDescent="0.25"/>
    <row r="60009" hidden="1" x14ac:dyDescent="0.25"/>
    <row r="60010" hidden="1" x14ac:dyDescent="0.25"/>
    <row r="60011" hidden="1" x14ac:dyDescent="0.25"/>
    <row r="60012" hidden="1" x14ac:dyDescent="0.25"/>
    <row r="60013" hidden="1" x14ac:dyDescent="0.25"/>
    <row r="60014" hidden="1" x14ac:dyDescent="0.25"/>
    <row r="60015" hidden="1" x14ac:dyDescent="0.25"/>
    <row r="60016" hidden="1" x14ac:dyDescent="0.25"/>
    <row r="60017" hidden="1" x14ac:dyDescent="0.25"/>
    <row r="60018" hidden="1" x14ac:dyDescent="0.25"/>
    <row r="60019" hidden="1" x14ac:dyDescent="0.25"/>
    <row r="60020" hidden="1" x14ac:dyDescent="0.25"/>
    <row r="60021" hidden="1" x14ac:dyDescent="0.25"/>
    <row r="60022" hidden="1" x14ac:dyDescent="0.25"/>
    <row r="60023" hidden="1" x14ac:dyDescent="0.25"/>
    <row r="60024" hidden="1" x14ac:dyDescent="0.25"/>
    <row r="60025" hidden="1" x14ac:dyDescent="0.25"/>
    <row r="60026" hidden="1" x14ac:dyDescent="0.25"/>
    <row r="60027" hidden="1" x14ac:dyDescent="0.25"/>
    <row r="60028" hidden="1" x14ac:dyDescent="0.25"/>
    <row r="60029" hidden="1" x14ac:dyDescent="0.25"/>
    <row r="60030" hidden="1" x14ac:dyDescent="0.25"/>
    <row r="60031" hidden="1" x14ac:dyDescent="0.25"/>
    <row r="60032" hidden="1" x14ac:dyDescent="0.25"/>
    <row r="60033" hidden="1" x14ac:dyDescent="0.25"/>
    <row r="60034" hidden="1" x14ac:dyDescent="0.25"/>
    <row r="60035" hidden="1" x14ac:dyDescent="0.25"/>
    <row r="60036" hidden="1" x14ac:dyDescent="0.25"/>
    <row r="60037" hidden="1" x14ac:dyDescent="0.25"/>
    <row r="60038" hidden="1" x14ac:dyDescent="0.25"/>
    <row r="60039" hidden="1" x14ac:dyDescent="0.25"/>
    <row r="60040" hidden="1" x14ac:dyDescent="0.25"/>
    <row r="60041" hidden="1" x14ac:dyDescent="0.25"/>
    <row r="60042" hidden="1" x14ac:dyDescent="0.25"/>
    <row r="60043" hidden="1" x14ac:dyDescent="0.25"/>
    <row r="60044" hidden="1" x14ac:dyDescent="0.25"/>
    <row r="60045" hidden="1" x14ac:dyDescent="0.25"/>
    <row r="60046" hidden="1" x14ac:dyDescent="0.25"/>
    <row r="60047" hidden="1" x14ac:dyDescent="0.25"/>
    <row r="60048" hidden="1" x14ac:dyDescent="0.25"/>
    <row r="60049" hidden="1" x14ac:dyDescent="0.25"/>
    <row r="60050" hidden="1" x14ac:dyDescent="0.25"/>
    <row r="60051" hidden="1" x14ac:dyDescent="0.25"/>
    <row r="60052" hidden="1" x14ac:dyDescent="0.25"/>
    <row r="60053" hidden="1" x14ac:dyDescent="0.25"/>
    <row r="60054" hidden="1" x14ac:dyDescent="0.25"/>
    <row r="60055" hidden="1" x14ac:dyDescent="0.25"/>
    <row r="60056" hidden="1" x14ac:dyDescent="0.25"/>
    <row r="60057" hidden="1" x14ac:dyDescent="0.25"/>
    <row r="60058" hidden="1" x14ac:dyDescent="0.25"/>
    <row r="60059" hidden="1" x14ac:dyDescent="0.25"/>
    <row r="60060" hidden="1" x14ac:dyDescent="0.25"/>
    <row r="60061" hidden="1" x14ac:dyDescent="0.25"/>
    <row r="60062" hidden="1" x14ac:dyDescent="0.25"/>
    <row r="60063" hidden="1" x14ac:dyDescent="0.25"/>
    <row r="60064" hidden="1" x14ac:dyDescent="0.25"/>
    <row r="60065" hidden="1" x14ac:dyDescent="0.25"/>
    <row r="60066" hidden="1" x14ac:dyDescent="0.25"/>
    <row r="60067" hidden="1" x14ac:dyDescent="0.25"/>
    <row r="60068" hidden="1" x14ac:dyDescent="0.25"/>
    <row r="60069" hidden="1" x14ac:dyDescent="0.25"/>
    <row r="60070" hidden="1" x14ac:dyDescent="0.25"/>
    <row r="60071" hidden="1" x14ac:dyDescent="0.25"/>
    <row r="60072" hidden="1" x14ac:dyDescent="0.25"/>
    <row r="60073" hidden="1" x14ac:dyDescent="0.25"/>
    <row r="60074" hidden="1" x14ac:dyDescent="0.25"/>
    <row r="60075" hidden="1" x14ac:dyDescent="0.25"/>
    <row r="60076" hidden="1" x14ac:dyDescent="0.25"/>
    <row r="60077" hidden="1" x14ac:dyDescent="0.25"/>
    <row r="60078" hidden="1" x14ac:dyDescent="0.25"/>
    <row r="60079" hidden="1" x14ac:dyDescent="0.25"/>
    <row r="60080" hidden="1" x14ac:dyDescent="0.25"/>
    <row r="60081" hidden="1" x14ac:dyDescent="0.25"/>
    <row r="60082" hidden="1" x14ac:dyDescent="0.25"/>
    <row r="60083" hidden="1" x14ac:dyDescent="0.25"/>
    <row r="60084" hidden="1" x14ac:dyDescent="0.25"/>
    <row r="60085" hidden="1" x14ac:dyDescent="0.25"/>
    <row r="60086" hidden="1" x14ac:dyDescent="0.25"/>
    <row r="60087" hidden="1" x14ac:dyDescent="0.25"/>
    <row r="60088" hidden="1" x14ac:dyDescent="0.25"/>
    <row r="60089" hidden="1" x14ac:dyDescent="0.25"/>
    <row r="60090" hidden="1" x14ac:dyDescent="0.25"/>
    <row r="60091" hidden="1" x14ac:dyDescent="0.25"/>
    <row r="60092" hidden="1" x14ac:dyDescent="0.25"/>
    <row r="60093" hidden="1" x14ac:dyDescent="0.25"/>
    <row r="60094" hidden="1" x14ac:dyDescent="0.25"/>
    <row r="60095" hidden="1" x14ac:dyDescent="0.25"/>
    <row r="60096" hidden="1" x14ac:dyDescent="0.25"/>
    <row r="60097" hidden="1" x14ac:dyDescent="0.25"/>
    <row r="60098" hidden="1" x14ac:dyDescent="0.25"/>
    <row r="60099" hidden="1" x14ac:dyDescent="0.25"/>
    <row r="60100" hidden="1" x14ac:dyDescent="0.25"/>
    <row r="60101" hidden="1" x14ac:dyDescent="0.25"/>
    <row r="60102" hidden="1" x14ac:dyDescent="0.25"/>
    <row r="60103" hidden="1" x14ac:dyDescent="0.25"/>
    <row r="60104" hidden="1" x14ac:dyDescent="0.25"/>
    <row r="60105" hidden="1" x14ac:dyDescent="0.25"/>
    <row r="60106" hidden="1" x14ac:dyDescent="0.25"/>
    <row r="60107" hidden="1" x14ac:dyDescent="0.25"/>
    <row r="60108" hidden="1" x14ac:dyDescent="0.25"/>
    <row r="60109" hidden="1" x14ac:dyDescent="0.25"/>
    <row r="60110" hidden="1" x14ac:dyDescent="0.25"/>
    <row r="60111" hidden="1" x14ac:dyDescent="0.25"/>
    <row r="60112" hidden="1" x14ac:dyDescent="0.25"/>
    <row r="60113" hidden="1" x14ac:dyDescent="0.25"/>
    <row r="60114" hidden="1" x14ac:dyDescent="0.25"/>
    <row r="60115" hidden="1" x14ac:dyDescent="0.25"/>
    <row r="60116" hidden="1" x14ac:dyDescent="0.25"/>
    <row r="60117" hidden="1" x14ac:dyDescent="0.25"/>
    <row r="60118" hidden="1" x14ac:dyDescent="0.25"/>
    <row r="60119" hidden="1" x14ac:dyDescent="0.25"/>
    <row r="60120" hidden="1" x14ac:dyDescent="0.25"/>
    <row r="60121" hidden="1" x14ac:dyDescent="0.25"/>
    <row r="60122" hidden="1" x14ac:dyDescent="0.25"/>
    <row r="60123" hidden="1" x14ac:dyDescent="0.25"/>
    <row r="60124" hidden="1" x14ac:dyDescent="0.25"/>
    <row r="60125" hidden="1" x14ac:dyDescent="0.25"/>
    <row r="60126" hidden="1" x14ac:dyDescent="0.25"/>
    <row r="60127" hidden="1" x14ac:dyDescent="0.25"/>
    <row r="60128" hidden="1" x14ac:dyDescent="0.25"/>
    <row r="60129" hidden="1" x14ac:dyDescent="0.25"/>
    <row r="60130" hidden="1" x14ac:dyDescent="0.25"/>
    <row r="60131" hidden="1" x14ac:dyDescent="0.25"/>
    <row r="60132" hidden="1" x14ac:dyDescent="0.25"/>
    <row r="60133" hidden="1" x14ac:dyDescent="0.25"/>
    <row r="60134" hidden="1" x14ac:dyDescent="0.25"/>
    <row r="60135" hidden="1" x14ac:dyDescent="0.25"/>
    <row r="60136" hidden="1" x14ac:dyDescent="0.25"/>
    <row r="60137" hidden="1" x14ac:dyDescent="0.25"/>
    <row r="60138" hidden="1" x14ac:dyDescent="0.25"/>
    <row r="60139" hidden="1" x14ac:dyDescent="0.25"/>
    <row r="60140" hidden="1" x14ac:dyDescent="0.25"/>
    <row r="60141" hidden="1" x14ac:dyDescent="0.25"/>
    <row r="60142" hidden="1" x14ac:dyDescent="0.25"/>
    <row r="60143" hidden="1" x14ac:dyDescent="0.25"/>
    <row r="60144" hidden="1" x14ac:dyDescent="0.25"/>
    <row r="60145" hidden="1" x14ac:dyDescent="0.25"/>
    <row r="60146" hidden="1" x14ac:dyDescent="0.25"/>
    <row r="60147" hidden="1" x14ac:dyDescent="0.25"/>
    <row r="60148" hidden="1" x14ac:dyDescent="0.25"/>
    <row r="60149" hidden="1" x14ac:dyDescent="0.25"/>
    <row r="60150" hidden="1" x14ac:dyDescent="0.25"/>
    <row r="60151" hidden="1" x14ac:dyDescent="0.25"/>
    <row r="60152" hidden="1" x14ac:dyDescent="0.25"/>
    <row r="60153" hidden="1" x14ac:dyDescent="0.25"/>
    <row r="60154" hidden="1" x14ac:dyDescent="0.25"/>
    <row r="60155" hidden="1" x14ac:dyDescent="0.25"/>
    <row r="60156" hidden="1" x14ac:dyDescent="0.25"/>
    <row r="60157" hidden="1" x14ac:dyDescent="0.25"/>
    <row r="60158" hidden="1" x14ac:dyDescent="0.25"/>
    <row r="60159" hidden="1" x14ac:dyDescent="0.25"/>
    <row r="60160" hidden="1" x14ac:dyDescent="0.25"/>
    <row r="60161" hidden="1" x14ac:dyDescent="0.25"/>
    <row r="60162" hidden="1" x14ac:dyDescent="0.25"/>
    <row r="60163" hidden="1" x14ac:dyDescent="0.25"/>
    <row r="60164" hidden="1" x14ac:dyDescent="0.25"/>
    <row r="60165" hidden="1" x14ac:dyDescent="0.25"/>
    <row r="60166" hidden="1" x14ac:dyDescent="0.25"/>
    <row r="60167" hidden="1" x14ac:dyDescent="0.25"/>
    <row r="60168" hidden="1" x14ac:dyDescent="0.25"/>
    <row r="60169" hidden="1" x14ac:dyDescent="0.25"/>
    <row r="60170" hidden="1" x14ac:dyDescent="0.25"/>
    <row r="60171" hidden="1" x14ac:dyDescent="0.25"/>
    <row r="60172" hidden="1" x14ac:dyDescent="0.25"/>
    <row r="60173" hidden="1" x14ac:dyDescent="0.25"/>
    <row r="60174" hidden="1" x14ac:dyDescent="0.25"/>
    <row r="60175" hidden="1" x14ac:dyDescent="0.25"/>
    <row r="60176" hidden="1" x14ac:dyDescent="0.25"/>
    <row r="60177" hidden="1" x14ac:dyDescent="0.25"/>
    <row r="60178" hidden="1" x14ac:dyDescent="0.25"/>
    <row r="60179" hidden="1" x14ac:dyDescent="0.25"/>
    <row r="60180" hidden="1" x14ac:dyDescent="0.25"/>
    <row r="60181" hidden="1" x14ac:dyDescent="0.25"/>
    <row r="60182" hidden="1" x14ac:dyDescent="0.25"/>
    <row r="60183" hidden="1" x14ac:dyDescent="0.25"/>
    <row r="60184" hidden="1" x14ac:dyDescent="0.25"/>
    <row r="60185" hidden="1" x14ac:dyDescent="0.25"/>
    <row r="60186" hidden="1" x14ac:dyDescent="0.25"/>
    <row r="60187" hidden="1" x14ac:dyDescent="0.25"/>
    <row r="60188" hidden="1" x14ac:dyDescent="0.25"/>
    <row r="60189" hidden="1" x14ac:dyDescent="0.25"/>
    <row r="60190" hidden="1" x14ac:dyDescent="0.25"/>
    <row r="60191" hidden="1" x14ac:dyDescent="0.25"/>
    <row r="60192" hidden="1" x14ac:dyDescent="0.25"/>
    <row r="60193" hidden="1" x14ac:dyDescent="0.25"/>
    <row r="60194" hidden="1" x14ac:dyDescent="0.25"/>
    <row r="60195" hidden="1" x14ac:dyDescent="0.25"/>
    <row r="60196" hidden="1" x14ac:dyDescent="0.25"/>
    <row r="60197" hidden="1" x14ac:dyDescent="0.25"/>
    <row r="60198" hidden="1" x14ac:dyDescent="0.25"/>
    <row r="60199" hidden="1" x14ac:dyDescent="0.25"/>
    <row r="60200" hidden="1" x14ac:dyDescent="0.25"/>
    <row r="60201" hidden="1" x14ac:dyDescent="0.25"/>
    <row r="60202" hidden="1" x14ac:dyDescent="0.25"/>
    <row r="60203" hidden="1" x14ac:dyDescent="0.25"/>
    <row r="60204" hidden="1" x14ac:dyDescent="0.25"/>
    <row r="60205" hidden="1" x14ac:dyDescent="0.25"/>
    <row r="60206" hidden="1" x14ac:dyDescent="0.25"/>
    <row r="60207" hidden="1" x14ac:dyDescent="0.25"/>
    <row r="60208" hidden="1" x14ac:dyDescent="0.25"/>
    <row r="60209" hidden="1" x14ac:dyDescent="0.25"/>
    <row r="60210" hidden="1" x14ac:dyDescent="0.25"/>
    <row r="60211" hidden="1" x14ac:dyDescent="0.25"/>
    <row r="60212" hidden="1" x14ac:dyDescent="0.25"/>
    <row r="60213" hidden="1" x14ac:dyDescent="0.25"/>
    <row r="60214" hidden="1" x14ac:dyDescent="0.25"/>
    <row r="60215" hidden="1" x14ac:dyDescent="0.25"/>
    <row r="60216" hidden="1" x14ac:dyDescent="0.25"/>
    <row r="60217" hidden="1" x14ac:dyDescent="0.25"/>
    <row r="60218" hidden="1" x14ac:dyDescent="0.25"/>
    <row r="60219" hidden="1" x14ac:dyDescent="0.25"/>
    <row r="60220" hidden="1" x14ac:dyDescent="0.25"/>
    <row r="60221" hidden="1" x14ac:dyDescent="0.25"/>
    <row r="60222" hidden="1" x14ac:dyDescent="0.25"/>
    <row r="60223" hidden="1" x14ac:dyDescent="0.25"/>
    <row r="60224" hidden="1" x14ac:dyDescent="0.25"/>
    <row r="60225" hidden="1" x14ac:dyDescent="0.25"/>
    <row r="60226" hidden="1" x14ac:dyDescent="0.25"/>
    <row r="60227" hidden="1" x14ac:dyDescent="0.25"/>
    <row r="60228" hidden="1" x14ac:dyDescent="0.25"/>
    <row r="60229" hidden="1" x14ac:dyDescent="0.25"/>
    <row r="60230" hidden="1" x14ac:dyDescent="0.25"/>
    <row r="60231" hidden="1" x14ac:dyDescent="0.25"/>
    <row r="60232" hidden="1" x14ac:dyDescent="0.25"/>
    <row r="60233" hidden="1" x14ac:dyDescent="0.25"/>
    <row r="60234" hidden="1" x14ac:dyDescent="0.25"/>
    <row r="60235" hidden="1" x14ac:dyDescent="0.25"/>
    <row r="60236" hidden="1" x14ac:dyDescent="0.25"/>
    <row r="60237" hidden="1" x14ac:dyDescent="0.25"/>
    <row r="60238" hidden="1" x14ac:dyDescent="0.25"/>
    <row r="60239" hidden="1" x14ac:dyDescent="0.25"/>
    <row r="60240" hidden="1" x14ac:dyDescent="0.25"/>
    <row r="60241" hidden="1" x14ac:dyDescent="0.25"/>
    <row r="60242" hidden="1" x14ac:dyDescent="0.25"/>
    <row r="60243" hidden="1" x14ac:dyDescent="0.25"/>
    <row r="60244" hidden="1" x14ac:dyDescent="0.25"/>
    <row r="60245" hidden="1" x14ac:dyDescent="0.25"/>
    <row r="60246" hidden="1" x14ac:dyDescent="0.25"/>
    <row r="60247" hidden="1" x14ac:dyDescent="0.25"/>
    <row r="60248" hidden="1" x14ac:dyDescent="0.25"/>
    <row r="60249" hidden="1" x14ac:dyDescent="0.25"/>
    <row r="60250" hidden="1" x14ac:dyDescent="0.25"/>
    <row r="60251" hidden="1" x14ac:dyDescent="0.25"/>
    <row r="60252" hidden="1" x14ac:dyDescent="0.25"/>
    <row r="60253" hidden="1" x14ac:dyDescent="0.25"/>
    <row r="60254" hidden="1" x14ac:dyDescent="0.25"/>
    <row r="60255" hidden="1" x14ac:dyDescent="0.25"/>
    <row r="60256" hidden="1" x14ac:dyDescent="0.25"/>
    <row r="60257" hidden="1" x14ac:dyDescent="0.25"/>
    <row r="60258" hidden="1" x14ac:dyDescent="0.25"/>
    <row r="60259" hidden="1" x14ac:dyDescent="0.25"/>
    <row r="60260" hidden="1" x14ac:dyDescent="0.25"/>
    <row r="60261" hidden="1" x14ac:dyDescent="0.25"/>
    <row r="60262" hidden="1" x14ac:dyDescent="0.25"/>
    <row r="60263" hidden="1" x14ac:dyDescent="0.25"/>
    <row r="60264" hidden="1" x14ac:dyDescent="0.25"/>
    <row r="60265" hidden="1" x14ac:dyDescent="0.25"/>
    <row r="60266" hidden="1" x14ac:dyDescent="0.25"/>
    <row r="60267" hidden="1" x14ac:dyDescent="0.25"/>
    <row r="60268" hidden="1" x14ac:dyDescent="0.25"/>
    <row r="60269" hidden="1" x14ac:dyDescent="0.25"/>
    <row r="60270" hidden="1" x14ac:dyDescent="0.25"/>
    <row r="60271" ht="24.95" hidden="1" customHeight="1" x14ac:dyDescent="0.25"/>
    <row r="60272" ht="24.95" hidden="1" customHeight="1" x14ac:dyDescent="0.25"/>
    <row r="60273" ht="24.95" hidden="1" customHeight="1" x14ac:dyDescent="0.25"/>
    <row r="60274" ht="31.5" hidden="1" customHeight="1" x14ac:dyDescent="0.25"/>
    <row r="60275" ht="24" hidden="1" customHeight="1" x14ac:dyDescent="0.25"/>
    <row r="60276" ht="24.95" hidden="1" customHeight="1" x14ac:dyDescent="0.25"/>
    <row r="60277" ht="24.95" hidden="1" customHeight="1" x14ac:dyDescent="0.25"/>
    <row r="60278" ht="24.95" hidden="1" customHeight="1" x14ac:dyDescent="0.25"/>
    <row r="60279" ht="24.95" hidden="1" customHeight="1" x14ac:dyDescent="0.25"/>
    <row r="60280" hidden="1" x14ac:dyDescent="0.25"/>
    <row r="60281" hidden="1" x14ac:dyDescent="0.25"/>
    <row r="60282" hidden="1" x14ac:dyDescent="0.25"/>
    <row r="60283" ht="16.5" hidden="1" customHeight="1" x14ac:dyDescent="0.25"/>
    <row r="60284" hidden="1" x14ac:dyDescent="0.25"/>
    <row r="60285" ht="15.75" hidden="1" customHeight="1" x14ac:dyDescent="0.25"/>
    <row r="60286" ht="31.5" hidden="1" customHeight="1" x14ac:dyDescent="0.25"/>
    <row r="60287" ht="24" hidden="1" customHeight="1" x14ac:dyDescent="0.25"/>
    <row r="60288" ht="24.95" hidden="1" customHeight="1" x14ac:dyDescent="0.25"/>
    <row r="60289" ht="24.95" hidden="1" customHeight="1" x14ac:dyDescent="0.25"/>
    <row r="60290" ht="24.95" hidden="1" customHeight="1" x14ac:dyDescent="0.25"/>
    <row r="60291" ht="24.95" hidden="1" customHeight="1" x14ac:dyDescent="0.25"/>
    <row r="60292" ht="24.95" hidden="1" customHeight="1" x14ac:dyDescent="0.25"/>
    <row r="60293" ht="24.95" hidden="1" customHeight="1" x14ac:dyDescent="0.25"/>
    <row r="60294" ht="24.95" hidden="1" customHeight="1" x14ac:dyDescent="0.25"/>
    <row r="60295" ht="24.95" hidden="1" customHeight="1" x14ac:dyDescent="0.25"/>
    <row r="60296" ht="24.95" hidden="1" customHeight="1" x14ac:dyDescent="0.25"/>
    <row r="60297" ht="24.95" hidden="1" customHeight="1" x14ac:dyDescent="0.25"/>
    <row r="60298" ht="24.95" hidden="1" customHeight="1" x14ac:dyDescent="0.25"/>
    <row r="60299" ht="24.95" hidden="1" customHeight="1" x14ac:dyDescent="0.25"/>
    <row r="60300" hidden="1" x14ac:dyDescent="0.25"/>
    <row r="60301" hidden="1" x14ac:dyDescent="0.25"/>
    <row r="60302" hidden="1" x14ac:dyDescent="0.25"/>
    <row r="60303" hidden="1" x14ac:dyDescent="0.25"/>
    <row r="60304" hidden="1" x14ac:dyDescent="0.25"/>
    <row r="60305" ht="16.5" hidden="1" customHeight="1" x14ac:dyDescent="0.25"/>
    <row r="60306" hidden="1" x14ac:dyDescent="0.25"/>
    <row r="60307" ht="15.75" hidden="1" customHeight="1" x14ac:dyDescent="0.25"/>
    <row r="60308" ht="31.5" hidden="1" customHeight="1" x14ac:dyDescent="0.25"/>
    <row r="60309" ht="24" hidden="1" customHeight="1" x14ac:dyDescent="0.25"/>
    <row r="60310" ht="24.95" hidden="1" customHeight="1" x14ac:dyDescent="0.25"/>
    <row r="60311" ht="24.95" hidden="1" customHeight="1" x14ac:dyDescent="0.25"/>
    <row r="60312" ht="24.95" hidden="1" customHeight="1" x14ac:dyDescent="0.25"/>
    <row r="60313" ht="24.95" hidden="1" customHeight="1" x14ac:dyDescent="0.25"/>
    <row r="60314" ht="24.95" hidden="1" customHeight="1" x14ac:dyDescent="0.25"/>
    <row r="60315" ht="24.95" hidden="1" customHeight="1" x14ac:dyDescent="0.25"/>
    <row r="60316" ht="24.95" hidden="1" customHeight="1" x14ac:dyDescent="0.25"/>
    <row r="60317" ht="24.95" hidden="1" customHeight="1" x14ac:dyDescent="0.25"/>
    <row r="60318" ht="24.95" hidden="1" customHeight="1" x14ac:dyDescent="0.25"/>
    <row r="60319" ht="24.95" hidden="1" customHeight="1" x14ac:dyDescent="0.25"/>
    <row r="60320" ht="24.95" hidden="1" customHeight="1" x14ac:dyDescent="0.25"/>
    <row r="60321" ht="24.95" hidden="1" customHeight="1" x14ac:dyDescent="0.25"/>
    <row r="60322" ht="24.95" hidden="1" customHeight="1" x14ac:dyDescent="0.25"/>
    <row r="60323" ht="24.95" hidden="1" customHeight="1" x14ac:dyDescent="0.25"/>
    <row r="60324" ht="24.95" hidden="1" customHeight="1" x14ac:dyDescent="0.25"/>
    <row r="60325" ht="24.95" hidden="1" customHeight="1" x14ac:dyDescent="0.25"/>
    <row r="60326" ht="24.95" hidden="1" customHeight="1" x14ac:dyDescent="0.25"/>
    <row r="60327" ht="24.95" hidden="1" customHeight="1" x14ac:dyDescent="0.25"/>
    <row r="60328" ht="24.95" hidden="1" customHeight="1" x14ac:dyDescent="0.25"/>
    <row r="60329" ht="24.95" hidden="1" customHeight="1" x14ac:dyDescent="0.25"/>
    <row r="60330" ht="24.95" hidden="1" customHeight="1" x14ac:dyDescent="0.25"/>
    <row r="60331" ht="24.95" hidden="1" customHeight="1" x14ac:dyDescent="0.25"/>
    <row r="60332" ht="24.95" hidden="1" customHeight="1" x14ac:dyDescent="0.25"/>
    <row r="60333" ht="24.95" hidden="1" customHeight="1" x14ac:dyDescent="0.25"/>
    <row r="60334" ht="24.95" hidden="1" customHeight="1" x14ac:dyDescent="0.25"/>
    <row r="60335" ht="24.95" hidden="1" customHeight="1" x14ac:dyDescent="0.25"/>
    <row r="60336" ht="24.95" hidden="1" customHeight="1" x14ac:dyDescent="0.25"/>
    <row r="60337" ht="24.95" hidden="1" customHeight="1" x14ac:dyDescent="0.25"/>
    <row r="60338" ht="24.95" hidden="1" customHeight="1" x14ac:dyDescent="0.25"/>
    <row r="60339" ht="24.95" hidden="1" customHeight="1" x14ac:dyDescent="0.25"/>
    <row r="60340" ht="24.95" hidden="1" customHeight="1" x14ac:dyDescent="0.25"/>
    <row r="60341" ht="24.95" hidden="1" customHeight="1" x14ac:dyDescent="0.25"/>
    <row r="60342" hidden="1" x14ac:dyDescent="0.25"/>
    <row r="60343" ht="16.5" hidden="1" customHeight="1" x14ac:dyDescent="0.25"/>
    <row r="60344" hidden="1" x14ac:dyDescent="0.25"/>
    <row r="60345" ht="15.75" hidden="1" customHeight="1" x14ac:dyDescent="0.25"/>
    <row r="60346" hidden="1" x14ac:dyDescent="0.25"/>
    <row r="60347" hidden="1" x14ac:dyDescent="0.25"/>
    <row r="60348" hidden="1" x14ac:dyDescent="0.25"/>
    <row r="60349" hidden="1" x14ac:dyDescent="0.25"/>
    <row r="60350" hidden="1" x14ac:dyDescent="0.25"/>
    <row r="60351" ht="16.5" hidden="1" customHeight="1" x14ac:dyDescent="0.25"/>
    <row r="60352" hidden="1" x14ac:dyDescent="0.25"/>
    <row r="60353" ht="15.75" hidden="1" customHeight="1" x14ac:dyDescent="0.25"/>
    <row r="60354" ht="31.5" hidden="1" customHeight="1" x14ac:dyDescent="0.25"/>
    <row r="60355" ht="24" hidden="1" customHeight="1" x14ac:dyDescent="0.25"/>
    <row r="60356" ht="24.95" hidden="1" customHeight="1" x14ac:dyDescent="0.25"/>
    <row r="60357" ht="24.95" hidden="1" customHeight="1" x14ac:dyDescent="0.25"/>
    <row r="60358" ht="24.95" hidden="1" customHeight="1" x14ac:dyDescent="0.25"/>
    <row r="60359" ht="24.95" hidden="1" customHeight="1" x14ac:dyDescent="0.25"/>
    <row r="60360" ht="24.95" hidden="1" customHeight="1" x14ac:dyDescent="0.25"/>
    <row r="60361" ht="24.95" hidden="1" customHeight="1" x14ac:dyDescent="0.25"/>
    <row r="60362" ht="24.95" hidden="1" customHeight="1" x14ac:dyDescent="0.25"/>
    <row r="60363" ht="24.95" hidden="1" customHeight="1" x14ac:dyDescent="0.25"/>
    <row r="60364" ht="24.95" hidden="1" customHeight="1" x14ac:dyDescent="0.25"/>
    <row r="60365" ht="24.95" hidden="1" customHeight="1" x14ac:dyDescent="0.25"/>
    <row r="60366" ht="24.95" hidden="1" customHeight="1" x14ac:dyDescent="0.25"/>
    <row r="60367" ht="24.95" hidden="1" customHeight="1" x14ac:dyDescent="0.25"/>
    <row r="60368" ht="24.95" hidden="1" customHeight="1" x14ac:dyDescent="0.25"/>
    <row r="60369" ht="24.95" hidden="1" customHeight="1" x14ac:dyDescent="0.25"/>
    <row r="60370" ht="24.95" hidden="1" customHeight="1" x14ac:dyDescent="0.25"/>
    <row r="60371" ht="24.95" hidden="1" customHeight="1" x14ac:dyDescent="0.25"/>
    <row r="60372" ht="24.95" hidden="1" customHeight="1" x14ac:dyDescent="0.25"/>
    <row r="60373" ht="24.95" hidden="1" customHeight="1" x14ac:dyDescent="0.25"/>
    <row r="60374" ht="24.95" hidden="1" customHeight="1" x14ac:dyDescent="0.25"/>
    <row r="60375" ht="24.95" hidden="1" customHeight="1" x14ac:dyDescent="0.25"/>
    <row r="60376" ht="24.95" hidden="1" customHeight="1" x14ac:dyDescent="0.25"/>
    <row r="60377" ht="24.95" hidden="1" customHeight="1" x14ac:dyDescent="0.25"/>
    <row r="60378" ht="24.95" hidden="1" customHeight="1" x14ac:dyDescent="0.25"/>
    <row r="60379" ht="24.95" hidden="1" customHeight="1" x14ac:dyDescent="0.25"/>
    <row r="60380" ht="24.95" hidden="1" customHeight="1" x14ac:dyDescent="0.25"/>
    <row r="60381" ht="24.95" hidden="1" customHeight="1" x14ac:dyDescent="0.25"/>
    <row r="60382" ht="24.95" hidden="1" customHeight="1" x14ac:dyDescent="0.25"/>
    <row r="60383" ht="24.95" hidden="1" customHeight="1" x14ac:dyDescent="0.25"/>
    <row r="60384" ht="24.95" hidden="1" customHeight="1" x14ac:dyDescent="0.25"/>
    <row r="60385" ht="24.95" hidden="1" customHeight="1" x14ac:dyDescent="0.25"/>
    <row r="60386" ht="24.95" hidden="1" customHeight="1" x14ac:dyDescent="0.25"/>
    <row r="60387" ht="24.95" hidden="1" customHeight="1" x14ac:dyDescent="0.25"/>
    <row r="60388" hidden="1" x14ac:dyDescent="0.25"/>
    <row r="60389" ht="16.5" hidden="1" customHeight="1" x14ac:dyDescent="0.25"/>
    <row r="60390" hidden="1" x14ac:dyDescent="0.25"/>
    <row r="60391" ht="15.75" hidden="1" customHeight="1" x14ac:dyDescent="0.25"/>
    <row r="60392" ht="31.5" hidden="1" customHeight="1" x14ac:dyDescent="0.25"/>
    <row r="60393" ht="24" hidden="1" customHeight="1" x14ac:dyDescent="0.25"/>
    <row r="60394" hidden="1" x14ac:dyDescent="0.25"/>
    <row r="60395" hidden="1" x14ac:dyDescent="0.25"/>
    <row r="60396" hidden="1" x14ac:dyDescent="0.25"/>
    <row r="60397" ht="16.5" hidden="1" customHeight="1" x14ac:dyDescent="0.25"/>
    <row r="60398" hidden="1" x14ac:dyDescent="0.25"/>
    <row r="60399" ht="15.75" hidden="1" customHeight="1" x14ac:dyDescent="0.25"/>
    <row r="60400" ht="31.5" hidden="1" customHeight="1" x14ac:dyDescent="0.25"/>
    <row r="60401" ht="24" hidden="1" customHeight="1" x14ac:dyDescent="0.25"/>
    <row r="60402" ht="24.95" hidden="1" customHeight="1" x14ac:dyDescent="0.25"/>
    <row r="60403" ht="24.95" hidden="1" customHeight="1" x14ac:dyDescent="0.25"/>
    <row r="60404" ht="24.95" hidden="1" customHeight="1" x14ac:dyDescent="0.25"/>
    <row r="60405" ht="24.95" hidden="1" customHeight="1" x14ac:dyDescent="0.25"/>
    <row r="60406" ht="24.95" hidden="1" customHeight="1" x14ac:dyDescent="0.25"/>
    <row r="60407" ht="24.95" hidden="1" customHeight="1" x14ac:dyDescent="0.25"/>
    <row r="60408" ht="24.95" hidden="1" customHeight="1" x14ac:dyDescent="0.25"/>
    <row r="60409" ht="24.95" hidden="1" customHeight="1" x14ac:dyDescent="0.25"/>
    <row r="60410" ht="24.95" hidden="1" customHeight="1" x14ac:dyDescent="0.25"/>
    <row r="60411" ht="24.95" hidden="1" customHeight="1" x14ac:dyDescent="0.25"/>
    <row r="60412" ht="24.95" hidden="1" customHeight="1" x14ac:dyDescent="0.25"/>
    <row r="60413" ht="24.95" hidden="1" customHeight="1" x14ac:dyDescent="0.25"/>
    <row r="60414" ht="24.95" hidden="1" customHeight="1" x14ac:dyDescent="0.25"/>
    <row r="60415" ht="24.95" hidden="1" customHeight="1" x14ac:dyDescent="0.25"/>
    <row r="60416" ht="24.95" hidden="1" customHeight="1" x14ac:dyDescent="0.25"/>
    <row r="60417" ht="24.95" hidden="1" customHeight="1" x14ac:dyDescent="0.25"/>
    <row r="60418" ht="24.95" hidden="1" customHeight="1" x14ac:dyDescent="0.25"/>
    <row r="60419" ht="24.95" hidden="1" customHeight="1" x14ac:dyDescent="0.25"/>
    <row r="60420" ht="24.95" hidden="1" customHeight="1" x14ac:dyDescent="0.25"/>
    <row r="60421" ht="24.95" hidden="1" customHeight="1" x14ac:dyDescent="0.25"/>
    <row r="60422" ht="24.95" hidden="1" customHeight="1" x14ac:dyDescent="0.25"/>
    <row r="60423" ht="24.95" hidden="1" customHeight="1" x14ac:dyDescent="0.25"/>
    <row r="60424" ht="24.95" hidden="1" customHeight="1" x14ac:dyDescent="0.25"/>
    <row r="60425" ht="24.95" hidden="1" customHeight="1" x14ac:dyDescent="0.25"/>
    <row r="60426" ht="24.95" hidden="1" customHeight="1" x14ac:dyDescent="0.25"/>
    <row r="60427" ht="24.95" hidden="1" customHeight="1" x14ac:dyDescent="0.25"/>
    <row r="60428" ht="24.95" hidden="1" customHeight="1" x14ac:dyDescent="0.25"/>
    <row r="60429" ht="24.95" hidden="1" customHeight="1" x14ac:dyDescent="0.25"/>
    <row r="60430" ht="24.95" hidden="1" customHeight="1" x14ac:dyDescent="0.25"/>
    <row r="60431" ht="24.95" hidden="1" customHeight="1" x14ac:dyDescent="0.25"/>
    <row r="60432" ht="24.95" hidden="1" customHeight="1" x14ac:dyDescent="0.25"/>
    <row r="60433" ht="24.95" hidden="1" customHeight="1" x14ac:dyDescent="0.25"/>
    <row r="60434" ht="24.95" hidden="1" customHeight="1" x14ac:dyDescent="0.25"/>
    <row r="60435" ht="24.95" hidden="1" customHeight="1" x14ac:dyDescent="0.25"/>
    <row r="60436" ht="24.95" hidden="1" customHeight="1" x14ac:dyDescent="0.25"/>
    <row r="60437" ht="24.95" hidden="1" customHeight="1" x14ac:dyDescent="0.25"/>
    <row r="60438" ht="24.95" hidden="1" customHeight="1" x14ac:dyDescent="0.25"/>
    <row r="60439" ht="24.95" hidden="1" customHeight="1" x14ac:dyDescent="0.25"/>
    <row r="60440" hidden="1" x14ac:dyDescent="0.25"/>
    <row r="60441" hidden="1" x14ac:dyDescent="0.25"/>
    <row r="60442" hidden="1" x14ac:dyDescent="0.25"/>
    <row r="60443" ht="16.5" hidden="1" customHeight="1" x14ac:dyDescent="0.25"/>
    <row r="60444" hidden="1" x14ac:dyDescent="0.25"/>
    <row r="60445" ht="15.75" hidden="1" customHeight="1" x14ac:dyDescent="0.25"/>
    <row r="60446" ht="31.5" hidden="1" customHeight="1" x14ac:dyDescent="0.25"/>
    <row r="60447" ht="24" hidden="1" customHeight="1" x14ac:dyDescent="0.25"/>
    <row r="60448" ht="24.95" hidden="1" customHeight="1" x14ac:dyDescent="0.25"/>
    <row r="60449" ht="24.95" hidden="1" customHeight="1" x14ac:dyDescent="0.25"/>
    <row r="60450" ht="24.95" hidden="1" customHeight="1" x14ac:dyDescent="0.25"/>
    <row r="60451" ht="24.95" hidden="1" customHeight="1" x14ac:dyDescent="0.25"/>
    <row r="60452" ht="24.95" hidden="1" customHeight="1" x14ac:dyDescent="0.25"/>
    <row r="60453" ht="24.95" hidden="1" customHeight="1" x14ac:dyDescent="0.25"/>
    <row r="60454" ht="24.95" hidden="1" customHeight="1" x14ac:dyDescent="0.25"/>
    <row r="60455" ht="24.95" hidden="1" customHeight="1" x14ac:dyDescent="0.25"/>
    <row r="60456" ht="24.95" hidden="1" customHeight="1" x14ac:dyDescent="0.25"/>
    <row r="60457" ht="24.95" hidden="1" customHeight="1" x14ac:dyDescent="0.25"/>
    <row r="60458" ht="31.5" hidden="1" customHeight="1" x14ac:dyDescent="0.25"/>
    <row r="60459" ht="24" hidden="1" customHeight="1" x14ac:dyDescent="0.25"/>
    <row r="60460" ht="24.95" hidden="1" customHeight="1" x14ac:dyDescent="0.25"/>
    <row r="60461" ht="24.95" hidden="1" customHeight="1" x14ac:dyDescent="0.25"/>
    <row r="60462" hidden="1" x14ac:dyDescent="0.25"/>
    <row r="60463" hidden="1" x14ac:dyDescent="0.25"/>
    <row r="60464" hidden="1" x14ac:dyDescent="0.25"/>
    <row r="60465" ht="16.5" hidden="1" customHeight="1" x14ac:dyDescent="0.25"/>
    <row r="60466" hidden="1" x14ac:dyDescent="0.25"/>
    <row r="60467" ht="15.75" hidden="1" customHeight="1" x14ac:dyDescent="0.25"/>
    <row r="60468" ht="31.5" hidden="1" customHeight="1" x14ac:dyDescent="0.25"/>
    <row r="60469" ht="24" hidden="1" customHeight="1" x14ac:dyDescent="0.25"/>
    <row r="60470" ht="24.95" hidden="1" customHeight="1" x14ac:dyDescent="0.25"/>
    <row r="60471" ht="24.95" hidden="1" customHeight="1" x14ac:dyDescent="0.25"/>
    <row r="60472" ht="24.95" hidden="1" customHeight="1" x14ac:dyDescent="0.25"/>
    <row r="60473" ht="24.95" hidden="1" customHeight="1" x14ac:dyDescent="0.25"/>
    <row r="60474" ht="24.95" hidden="1" customHeight="1" x14ac:dyDescent="0.25"/>
    <row r="60475" ht="24.95" hidden="1" customHeight="1" x14ac:dyDescent="0.25"/>
    <row r="60476" ht="24.95" hidden="1" customHeight="1" x14ac:dyDescent="0.25"/>
    <row r="60477" ht="24.95" hidden="1" customHeight="1" x14ac:dyDescent="0.25"/>
    <row r="60478" ht="24.95" hidden="1" customHeight="1" x14ac:dyDescent="0.25"/>
    <row r="60479" ht="24.95" hidden="1" customHeight="1" x14ac:dyDescent="0.25"/>
    <row r="60480" hidden="1" x14ac:dyDescent="0.25"/>
    <row r="60481" hidden="1" x14ac:dyDescent="0.25"/>
    <row r="60482" hidden="1" x14ac:dyDescent="0.25"/>
    <row r="60483" ht="16.5" hidden="1" customHeight="1" x14ac:dyDescent="0.25"/>
    <row r="60484" hidden="1" x14ac:dyDescent="0.25"/>
    <row r="60485" hidden="1" x14ac:dyDescent="0.25"/>
    <row r="60486" hidden="1" x14ac:dyDescent="0.25"/>
    <row r="60487" ht="16.5" hidden="1" customHeight="1" x14ac:dyDescent="0.25"/>
    <row r="60488" hidden="1" x14ac:dyDescent="0.25"/>
    <row r="60489" ht="15.75" hidden="1" customHeight="1" x14ac:dyDescent="0.25"/>
    <row r="60490" ht="31.5" hidden="1" customHeight="1" x14ac:dyDescent="0.25"/>
    <row r="60491" ht="24" hidden="1" customHeight="1" x14ac:dyDescent="0.25"/>
    <row r="60492" ht="24.95" hidden="1" customHeight="1" x14ac:dyDescent="0.25"/>
    <row r="60493" ht="24.95" hidden="1" customHeight="1" x14ac:dyDescent="0.25"/>
    <row r="60494" ht="24.95" hidden="1" customHeight="1" x14ac:dyDescent="0.25"/>
    <row r="60495" ht="24.95" hidden="1" customHeight="1" x14ac:dyDescent="0.25"/>
    <row r="60496" ht="24.95" hidden="1" customHeight="1" x14ac:dyDescent="0.25"/>
    <row r="60497" ht="24.95" hidden="1" customHeight="1" x14ac:dyDescent="0.25"/>
    <row r="60498" ht="24.95" hidden="1" customHeight="1" x14ac:dyDescent="0.25"/>
    <row r="60499" ht="24.95" hidden="1" customHeight="1" x14ac:dyDescent="0.25"/>
    <row r="60500" hidden="1" x14ac:dyDescent="0.25"/>
    <row r="60501" ht="15.75" hidden="1" customHeight="1" x14ac:dyDescent="0.25"/>
    <row r="60502" ht="31.5" hidden="1" customHeight="1" x14ac:dyDescent="0.25"/>
    <row r="60503" ht="24" hidden="1" customHeight="1" x14ac:dyDescent="0.25"/>
    <row r="60504" ht="24.95" hidden="1" customHeight="1" x14ac:dyDescent="0.25"/>
    <row r="60505" ht="24.95" hidden="1" customHeight="1" x14ac:dyDescent="0.25"/>
    <row r="60506" hidden="1" x14ac:dyDescent="0.25"/>
    <row r="60507" hidden="1" x14ac:dyDescent="0.25"/>
    <row r="60508" hidden="1" x14ac:dyDescent="0.25"/>
    <row r="60509" ht="16.5" hidden="1" customHeight="1" x14ac:dyDescent="0.25"/>
    <row r="60510" hidden="1" x14ac:dyDescent="0.25"/>
    <row r="60511" ht="15.75" hidden="1" customHeight="1" x14ac:dyDescent="0.25"/>
    <row r="60512" ht="31.5" hidden="1" customHeight="1" x14ac:dyDescent="0.25"/>
    <row r="60513" ht="24" hidden="1" customHeight="1" x14ac:dyDescent="0.25"/>
    <row r="60514" ht="24.95" hidden="1" customHeight="1" x14ac:dyDescent="0.25"/>
    <row r="60515" ht="24.95" hidden="1" customHeight="1" x14ac:dyDescent="0.25"/>
    <row r="60516" ht="24.95" hidden="1" customHeight="1" x14ac:dyDescent="0.25"/>
    <row r="60517" ht="24.95" hidden="1" customHeight="1" x14ac:dyDescent="0.25"/>
    <row r="60518" ht="24.95" hidden="1" customHeight="1" x14ac:dyDescent="0.25"/>
    <row r="60519" ht="24.95" hidden="1" customHeight="1" x14ac:dyDescent="0.25"/>
    <row r="60520" ht="24.95" hidden="1" customHeight="1" x14ac:dyDescent="0.25"/>
    <row r="60521" ht="24.95" hidden="1" customHeight="1" x14ac:dyDescent="0.25"/>
    <row r="60522" ht="24.95" hidden="1" customHeight="1" x14ac:dyDescent="0.25"/>
    <row r="60523" ht="24.95" hidden="1" customHeight="1" x14ac:dyDescent="0.25"/>
    <row r="60524" ht="24.95" hidden="1" customHeight="1" x14ac:dyDescent="0.25"/>
    <row r="60525" ht="24.95" hidden="1" customHeight="1" x14ac:dyDescent="0.25"/>
    <row r="60526" ht="24.95" hidden="1" customHeight="1" x14ac:dyDescent="0.25"/>
    <row r="60527" ht="24.95" hidden="1" customHeight="1" x14ac:dyDescent="0.25"/>
    <row r="60528" ht="24.95" hidden="1" customHeight="1" x14ac:dyDescent="0.25"/>
    <row r="60529" ht="24.95" hidden="1" customHeight="1" x14ac:dyDescent="0.25"/>
    <row r="60530" ht="24.95" hidden="1" customHeight="1" x14ac:dyDescent="0.25"/>
    <row r="60531" ht="24.95" hidden="1" customHeight="1" x14ac:dyDescent="0.25"/>
    <row r="60532" ht="24.95" hidden="1" customHeight="1" x14ac:dyDescent="0.25"/>
    <row r="60533" ht="24.95" hidden="1" customHeight="1" x14ac:dyDescent="0.25"/>
    <row r="60534" ht="24.95" hidden="1" customHeight="1" x14ac:dyDescent="0.25"/>
    <row r="60535" ht="24.95" hidden="1" customHeight="1" x14ac:dyDescent="0.25"/>
    <row r="60536" ht="24.95" hidden="1" customHeight="1" x14ac:dyDescent="0.25"/>
    <row r="60537" ht="24.95" hidden="1" customHeight="1" x14ac:dyDescent="0.25"/>
    <row r="60538" ht="24.95" hidden="1" customHeight="1" x14ac:dyDescent="0.25"/>
    <row r="60539" ht="24.95" hidden="1" customHeight="1" x14ac:dyDescent="0.25"/>
    <row r="60540" ht="24.95" hidden="1" customHeight="1" x14ac:dyDescent="0.25"/>
    <row r="60541" ht="24.95" hidden="1" customHeight="1" x14ac:dyDescent="0.25"/>
    <row r="60542" ht="24.95" hidden="1" customHeight="1" x14ac:dyDescent="0.25"/>
    <row r="60543" ht="24.95" hidden="1" customHeight="1" x14ac:dyDescent="0.25"/>
    <row r="60544" ht="24.95" hidden="1" customHeight="1" x14ac:dyDescent="0.25"/>
    <row r="60545" ht="24.95" hidden="1" customHeight="1" x14ac:dyDescent="0.25"/>
    <row r="60546" ht="24.95" hidden="1" customHeight="1" x14ac:dyDescent="0.25"/>
    <row r="60547" ht="24.95" hidden="1" customHeight="1" x14ac:dyDescent="0.25"/>
    <row r="60548" ht="24.95" hidden="1" customHeight="1" x14ac:dyDescent="0.25"/>
    <row r="60549" ht="24.95" hidden="1" customHeight="1" x14ac:dyDescent="0.25"/>
    <row r="60550" ht="24.95" hidden="1" customHeight="1" x14ac:dyDescent="0.25"/>
    <row r="60551" ht="24.95" hidden="1" customHeight="1" x14ac:dyDescent="0.25"/>
    <row r="60552" hidden="1" x14ac:dyDescent="0.25"/>
    <row r="60553" hidden="1" x14ac:dyDescent="0.25"/>
    <row r="60554" hidden="1" x14ac:dyDescent="0.25"/>
    <row r="60555" ht="16.5" hidden="1" customHeight="1" x14ac:dyDescent="0.25"/>
    <row r="60556" hidden="1" x14ac:dyDescent="0.25"/>
    <row r="60557" ht="15.75" hidden="1" customHeight="1" x14ac:dyDescent="0.25"/>
    <row r="60558" ht="31.5" hidden="1" customHeight="1" x14ac:dyDescent="0.25"/>
    <row r="60559" ht="24" hidden="1" customHeight="1" x14ac:dyDescent="0.25"/>
    <row r="60560" ht="24.95" hidden="1" customHeight="1" x14ac:dyDescent="0.25"/>
    <row r="60561" ht="24.95" hidden="1" customHeight="1" x14ac:dyDescent="0.25"/>
    <row r="60562" ht="24.95" hidden="1" customHeight="1" x14ac:dyDescent="0.25"/>
    <row r="60563" ht="24.95" hidden="1" customHeight="1" x14ac:dyDescent="0.25"/>
    <row r="60564" ht="24.95" hidden="1" customHeight="1" x14ac:dyDescent="0.25"/>
    <row r="60565" ht="24.95" hidden="1" customHeight="1" x14ac:dyDescent="0.25"/>
    <row r="60566" ht="24.95" hidden="1" customHeight="1" x14ac:dyDescent="0.25"/>
    <row r="60567" ht="24.95" hidden="1" customHeight="1" x14ac:dyDescent="0.25"/>
    <row r="60568" ht="24.95" hidden="1" customHeight="1" x14ac:dyDescent="0.25"/>
    <row r="60569" ht="24.95" hidden="1" customHeight="1" x14ac:dyDescent="0.25"/>
    <row r="60570" ht="24.95" hidden="1" customHeight="1" x14ac:dyDescent="0.25"/>
    <row r="60571" ht="24.95" hidden="1" customHeight="1" x14ac:dyDescent="0.25"/>
    <row r="60572" ht="24.95" hidden="1" customHeight="1" x14ac:dyDescent="0.25"/>
    <row r="60573" ht="24.95" hidden="1" customHeight="1" x14ac:dyDescent="0.25"/>
    <row r="60574" ht="24.95" hidden="1" customHeight="1" x14ac:dyDescent="0.25"/>
    <row r="60575" ht="24.95" hidden="1" customHeight="1" x14ac:dyDescent="0.25"/>
    <row r="60576" ht="24.95" hidden="1" customHeight="1" x14ac:dyDescent="0.25"/>
    <row r="60577" ht="24.95" hidden="1" customHeight="1" x14ac:dyDescent="0.25"/>
    <row r="60578" ht="24.95" hidden="1" customHeight="1" x14ac:dyDescent="0.25"/>
    <row r="60579" ht="24.95" hidden="1" customHeight="1" x14ac:dyDescent="0.25"/>
    <row r="60580" ht="24.95" hidden="1" customHeight="1" x14ac:dyDescent="0.25"/>
    <row r="60581" ht="24.95" hidden="1" customHeight="1" x14ac:dyDescent="0.25"/>
    <row r="60582" ht="24.95" hidden="1" customHeight="1" x14ac:dyDescent="0.25"/>
    <row r="60583" ht="24.95" hidden="1" customHeight="1" x14ac:dyDescent="0.25"/>
    <row r="60584" ht="24.95" hidden="1" customHeight="1" x14ac:dyDescent="0.25"/>
    <row r="60585" ht="24.95" hidden="1" customHeight="1" x14ac:dyDescent="0.25"/>
    <row r="60586" ht="24.95" hidden="1" customHeight="1" x14ac:dyDescent="0.25"/>
    <row r="60587" ht="24.95" hidden="1" customHeight="1" x14ac:dyDescent="0.25"/>
    <row r="60588" ht="24.95" hidden="1" customHeight="1" x14ac:dyDescent="0.25"/>
    <row r="60589" ht="24.95" hidden="1" customHeight="1" x14ac:dyDescent="0.25"/>
    <row r="60590" ht="24.95" hidden="1" customHeight="1" x14ac:dyDescent="0.25"/>
    <row r="60591" ht="24.95" hidden="1" customHeight="1" x14ac:dyDescent="0.25"/>
    <row r="60592" ht="24.95" hidden="1" customHeight="1" x14ac:dyDescent="0.25"/>
    <row r="60593" ht="24.95" hidden="1" customHeight="1" x14ac:dyDescent="0.25"/>
    <row r="60594" ht="24.95" hidden="1" customHeight="1" x14ac:dyDescent="0.25"/>
    <row r="60595" ht="24.95" hidden="1" customHeight="1" x14ac:dyDescent="0.25"/>
    <row r="60596" hidden="1" x14ac:dyDescent="0.25"/>
    <row r="60597" hidden="1" x14ac:dyDescent="0.25"/>
    <row r="60598" hidden="1" x14ac:dyDescent="0.25"/>
    <row r="60599" hidden="1" x14ac:dyDescent="0.25"/>
    <row r="60600" hidden="1" x14ac:dyDescent="0.25"/>
    <row r="60601" ht="16.5" hidden="1" customHeight="1" x14ac:dyDescent="0.25"/>
    <row r="60602" hidden="1" x14ac:dyDescent="0.25"/>
    <row r="60603" ht="15.75" hidden="1" customHeight="1" x14ac:dyDescent="0.25"/>
    <row r="60604" ht="31.5" hidden="1" customHeight="1" x14ac:dyDescent="0.25"/>
    <row r="60605" ht="24" hidden="1" customHeight="1" x14ac:dyDescent="0.25"/>
    <row r="60606" ht="24.95" hidden="1" customHeight="1" x14ac:dyDescent="0.25"/>
    <row r="60607" ht="24.95" hidden="1" customHeight="1" x14ac:dyDescent="0.25"/>
    <row r="60608" ht="24.95" hidden="1" customHeight="1" x14ac:dyDescent="0.25"/>
    <row r="60609" ht="24.95" hidden="1" customHeight="1" x14ac:dyDescent="0.25"/>
    <row r="60610" ht="24.95" hidden="1" customHeight="1" x14ac:dyDescent="0.25"/>
    <row r="60611" ht="24.95" hidden="1" customHeight="1" x14ac:dyDescent="0.25"/>
    <row r="60612" ht="24.95" hidden="1" customHeight="1" x14ac:dyDescent="0.25"/>
    <row r="60613" ht="24.95" hidden="1" customHeight="1" x14ac:dyDescent="0.25"/>
    <row r="60614" ht="24.95" hidden="1" customHeight="1" x14ac:dyDescent="0.25"/>
    <row r="60615" ht="24.95" hidden="1" customHeight="1" x14ac:dyDescent="0.25"/>
    <row r="60616" ht="24.95" hidden="1" customHeight="1" x14ac:dyDescent="0.25"/>
    <row r="60617" ht="24.95" hidden="1" customHeight="1" x14ac:dyDescent="0.25"/>
    <row r="60618" ht="24.95" hidden="1" customHeight="1" x14ac:dyDescent="0.25"/>
    <row r="60619" ht="24.95" hidden="1" customHeight="1" x14ac:dyDescent="0.25"/>
    <row r="60620" ht="24.95" hidden="1" customHeight="1" x14ac:dyDescent="0.25"/>
    <row r="60621" ht="24.95" hidden="1" customHeight="1" x14ac:dyDescent="0.25"/>
    <row r="60622" ht="24.95" hidden="1" customHeight="1" x14ac:dyDescent="0.25"/>
    <row r="60623" ht="24.95" hidden="1" customHeight="1" x14ac:dyDescent="0.25"/>
    <row r="60624" ht="24.95" hidden="1" customHeight="1" x14ac:dyDescent="0.25"/>
    <row r="60625" ht="24.95" hidden="1" customHeight="1" x14ac:dyDescent="0.25"/>
    <row r="60626" ht="24.95" hidden="1" customHeight="1" x14ac:dyDescent="0.25"/>
    <row r="60627" ht="24.95" hidden="1" customHeight="1" x14ac:dyDescent="0.25"/>
    <row r="60628" ht="24.95" hidden="1" customHeight="1" x14ac:dyDescent="0.25"/>
    <row r="60629" ht="24.95" hidden="1" customHeight="1" x14ac:dyDescent="0.25"/>
    <row r="60630" ht="24.95" hidden="1" customHeight="1" x14ac:dyDescent="0.25"/>
    <row r="60631" ht="24.95" hidden="1" customHeight="1" x14ac:dyDescent="0.25"/>
    <row r="60632" ht="24.95" hidden="1" customHeight="1" x14ac:dyDescent="0.25"/>
    <row r="60633" ht="24.95" hidden="1" customHeight="1" x14ac:dyDescent="0.25"/>
    <row r="60634" ht="24.95" hidden="1" customHeight="1" x14ac:dyDescent="0.25"/>
    <row r="60635" ht="24.95" hidden="1" customHeight="1" x14ac:dyDescent="0.25"/>
    <row r="60636" ht="24.95" hidden="1" customHeight="1" x14ac:dyDescent="0.25"/>
    <row r="60637" ht="24.95" hidden="1" customHeight="1" x14ac:dyDescent="0.25"/>
    <row r="60638" hidden="1" x14ac:dyDescent="0.25"/>
    <row r="60639" hidden="1" x14ac:dyDescent="0.25"/>
    <row r="60640" hidden="1" x14ac:dyDescent="0.25"/>
    <row r="60641" ht="16.5" hidden="1" customHeight="1" x14ac:dyDescent="0.25"/>
    <row r="60642" hidden="1" x14ac:dyDescent="0.25"/>
    <row r="60643" ht="15.75" hidden="1" customHeight="1" x14ac:dyDescent="0.25"/>
    <row r="60644" hidden="1" x14ac:dyDescent="0.25"/>
    <row r="60645" hidden="1" x14ac:dyDescent="0.25"/>
    <row r="60646" hidden="1" x14ac:dyDescent="0.25"/>
    <row r="60647" ht="16.5" hidden="1" customHeight="1" x14ac:dyDescent="0.25"/>
    <row r="60648" hidden="1" x14ac:dyDescent="0.25"/>
    <row r="60649" ht="15.75" hidden="1" customHeight="1" x14ac:dyDescent="0.25"/>
    <row r="60650" ht="31.5" hidden="1" customHeight="1" x14ac:dyDescent="0.25"/>
    <row r="60651" ht="24" hidden="1" customHeight="1" x14ac:dyDescent="0.25"/>
    <row r="60652" ht="24.95" hidden="1" customHeight="1" x14ac:dyDescent="0.25"/>
    <row r="60653" ht="24.95" hidden="1" customHeight="1" x14ac:dyDescent="0.25"/>
    <row r="60654" ht="24.95" hidden="1" customHeight="1" x14ac:dyDescent="0.25"/>
    <row r="60655" ht="24.95" hidden="1" customHeight="1" x14ac:dyDescent="0.25"/>
    <row r="60656" ht="24.95" hidden="1" customHeight="1" x14ac:dyDescent="0.25"/>
    <row r="60657" ht="24.95" hidden="1" customHeight="1" x14ac:dyDescent="0.25"/>
    <row r="60658" ht="24.95" hidden="1" customHeight="1" x14ac:dyDescent="0.25"/>
    <row r="60659" ht="24.95" hidden="1" customHeight="1" x14ac:dyDescent="0.25"/>
    <row r="60660" ht="31.5" hidden="1" customHeight="1" x14ac:dyDescent="0.25"/>
    <row r="60661" ht="24" hidden="1" customHeight="1" x14ac:dyDescent="0.25"/>
    <row r="60662" ht="24.95" hidden="1" customHeight="1" x14ac:dyDescent="0.25"/>
    <row r="60663" ht="24.95" hidden="1" customHeight="1" x14ac:dyDescent="0.25"/>
    <row r="60664" ht="24.95" hidden="1" customHeight="1" x14ac:dyDescent="0.25"/>
    <row r="60665" ht="24.95" hidden="1" customHeight="1" x14ac:dyDescent="0.25"/>
    <row r="60666" hidden="1" x14ac:dyDescent="0.25"/>
    <row r="60667" hidden="1" x14ac:dyDescent="0.25"/>
    <row r="60668" hidden="1" x14ac:dyDescent="0.25"/>
    <row r="60669" ht="16.5" hidden="1" customHeight="1" x14ac:dyDescent="0.25"/>
    <row r="60670" hidden="1" x14ac:dyDescent="0.25"/>
    <row r="60671" ht="15.75" hidden="1" customHeight="1" x14ac:dyDescent="0.25"/>
    <row r="60672" ht="31.5" hidden="1" customHeight="1" x14ac:dyDescent="0.25"/>
    <row r="60673" ht="24" hidden="1" customHeight="1" x14ac:dyDescent="0.25"/>
    <row r="60674" ht="24.95" hidden="1" customHeight="1" x14ac:dyDescent="0.25"/>
    <row r="60675" ht="24.95" hidden="1" customHeight="1" x14ac:dyDescent="0.25"/>
    <row r="60676" ht="24.95" hidden="1" customHeight="1" x14ac:dyDescent="0.25"/>
    <row r="60677" ht="24.95" hidden="1" customHeight="1" x14ac:dyDescent="0.25"/>
    <row r="60678" ht="24.95" hidden="1" customHeight="1" x14ac:dyDescent="0.25"/>
    <row r="60679" ht="24.95" hidden="1" customHeight="1" x14ac:dyDescent="0.25"/>
    <row r="60680" ht="24.95" hidden="1" customHeight="1" x14ac:dyDescent="0.25"/>
    <row r="60681" ht="24.95" hidden="1" customHeight="1" x14ac:dyDescent="0.25"/>
    <row r="60682" ht="24.95" hidden="1" customHeight="1" x14ac:dyDescent="0.25"/>
    <row r="60683" ht="24.95" hidden="1" customHeight="1" x14ac:dyDescent="0.25"/>
    <row r="60684" ht="24.95" hidden="1" customHeight="1" x14ac:dyDescent="0.25"/>
    <row r="60685" ht="24.95" hidden="1" customHeight="1" x14ac:dyDescent="0.25"/>
    <row r="60686" ht="24.95" hidden="1" customHeight="1" x14ac:dyDescent="0.25"/>
    <row r="60687" ht="24.95" hidden="1" customHeight="1" x14ac:dyDescent="0.25"/>
    <row r="60688" ht="24.95" hidden="1" customHeight="1" x14ac:dyDescent="0.25"/>
    <row r="60689" ht="24.95" hidden="1" customHeight="1" x14ac:dyDescent="0.25"/>
    <row r="60690" ht="24.95" hidden="1" customHeight="1" x14ac:dyDescent="0.25"/>
    <row r="60691" ht="24.95" hidden="1" customHeight="1" x14ac:dyDescent="0.25"/>
    <row r="60692" ht="24.95" hidden="1" customHeight="1" x14ac:dyDescent="0.25"/>
    <row r="60693" ht="24.95" hidden="1" customHeight="1" x14ac:dyDescent="0.25"/>
    <row r="60694" ht="24.95" hidden="1" customHeight="1" x14ac:dyDescent="0.25"/>
    <row r="60695" ht="24.95" hidden="1" customHeight="1" x14ac:dyDescent="0.25"/>
    <row r="60696" ht="24.95" hidden="1" customHeight="1" x14ac:dyDescent="0.25"/>
    <row r="60697" ht="24.95" hidden="1" customHeight="1" x14ac:dyDescent="0.25"/>
    <row r="60698" ht="24.95" hidden="1" customHeight="1" x14ac:dyDescent="0.25"/>
    <row r="60699" ht="24.95" hidden="1" customHeight="1" x14ac:dyDescent="0.25"/>
    <row r="60700" ht="24.95" hidden="1" customHeight="1" x14ac:dyDescent="0.25"/>
    <row r="60701" ht="24.95" hidden="1" customHeight="1" x14ac:dyDescent="0.25"/>
    <row r="60702" ht="24.95" hidden="1" customHeight="1" x14ac:dyDescent="0.25"/>
    <row r="60703" ht="24.95" hidden="1" customHeight="1" x14ac:dyDescent="0.25"/>
    <row r="60704" ht="24.95" hidden="1" customHeight="1" x14ac:dyDescent="0.25"/>
    <row r="60705" ht="24.95" hidden="1" customHeight="1" x14ac:dyDescent="0.25"/>
    <row r="60706" ht="24.95" hidden="1" customHeight="1" x14ac:dyDescent="0.25"/>
    <row r="60707" ht="24.95" hidden="1" customHeight="1" x14ac:dyDescent="0.25"/>
    <row r="60708" ht="24.95" hidden="1" customHeight="1" x14ac:dyDescent="0.25"/>
    <row r="60709" ht="24.95" hidden="1" customHeight="1" x14ac:dyDescent="0.25"/>
    <row r="60710" ht="24.95" hidden="1" customHeight="1" x14ac:dyDescent="0.25"/>
    <row r="60711" ht="24.95" hidden="1" customHeight="1" x14ac:dyDescent="0.25"/>
    <row r="60712" hidden="1" x14ac:dyDescent="0.25"/>
    <row r="60713" hidden="1" x14ac:dyDescent="0.25"/>
    <row r="60714" hidden="1" x14ac:dyDescent="0.25"/>
    <row r="60715" ht="16.5" hidden="1" customHeight="1" x14ac:dyDescent="0.25"/>
    <row r="60716" hidden="1" x14ac:dyDescent="0.25"/>
    <row r="60717" ht="15.75" hidden="1" customHeight="1" x14ac:dyDescent="0.25"/>
    <row r="60718" ht="31.5" hidden="1" customHeight="1" x14ac:dyDescent="0.25"/>
    <row r="60719" ht="24" hidden="1" customHeight="1" x14ac:dyDescent="0.25"/>
    <row r="60720" ht="24.95" hidden="1" customHeight="1" x14ac:dyDescent="0.25"/>
    <row r="60721" ht="24.95" hidden="1" customHeight="1" x14ac:dyDescent="0.25"/>
    <row r="60722" ht="24.95" hidden="1" customHeight="1" x14ac:dyDescent="0.25"/>
    <row r="60723" ht="24.95" hidden="1" customHeight="1" x14ac:dyDescent="0.25"/>
    <row r="60724" ht="24.95" hidden="1" customHeight="1" x14ac:dyDescent="0.25"/>
    <row r="60725" ht="24.95" hidden="1" customHeight="1" x14ac:dyDescent="0.25"/>
    <row r="60726" ht="24.95" hidden="1" customHeight="1" x14ac:dyDescent="0.25"/>
    <row r="60727" ht="24.95" hidden="1" customHeight="1" x14ac:dyDescent="0.25"/>
    <row r="60728" ht="24.95" hidden="1" customHeight="1" x14ac:dyDescent="0.25"/>
    <row r="60729" ht="24.95" hidden="1" customHeight="1" x14ac:dyDescent="0.25"/>
    <row r="60730" ht="24.95" hidden="1" customHeight="1" x14ac:dyDescent="0.25"/>
    <row r="60731" ht="24.95" hidden="1" customHeight="1" x14ac:dyDescent="0.25"/>
    <row r="60732" ht="24.95" hidden="1" customHeight="1" x14ac:dyDescent="0.25"/>
    <row r="60733" ht="24.95" hidden="1" customHeight="1" x14ac:dyDescent="0.25"/>
    <row r="60734" ht="24.95" hidden="1" customHeight="1" x14ac:dyDescent="0.25"/>
    <row r="60735" ht="24.95" hidden="1" customHeight="1" x14ac:dyDescent="0.25"/>
    <row r="60736" ht="24.95" hidden="1" customHeight="1" x14ac:dyDescent="0.25"/>
    <row r="60737" ht="24.95" hidden="1" customHeight="1" x14ac:dyDescent="0.25"/>
    <row r="60738" ht="24.95" hidden="1" customHeight="1" x14ac:dyDescent="0.25"/>
    <row r="60739" ht="24.95" hidden="1" customHeight="1" x14ac:dyDescent="0.25"/>
    <row r="60740" ht="24.95" hidden="1" customHeight="1" x14ac:dyDescent="0.25"/>
    <row r="60741" ht="24.95" hidden="1" customHeight="1" x14ac:dyDescent="0.25"/>
    <row r="60742" ht="24.95" hidden="1" customHeight="1" x14ac:dyDescent="0.25"/>
    <row r="60743" ht="24.95" hidden="1" customHeight="1" x14ac:dyDescent="0.25"/>
    <row r="60744" ht="24.95" hidden="1" customHeight="1" x14ac:dyDescent="0.25"/>
    <row r="60745" ht="24.95" hidden="1" customHeight="1" x14ac:dyDescent="0.25"/>
    <row r="60746" ht="24.95" hidden="1" customHeight="1" x14ac:dyDescent="0.25"/>
    <row r="60747" ht="24.95" hidden="1" customHeight="1" x14ac:dyDescent="0.25"/>
    <row r="60748" ht="24.95" hidden="1" customHeight="1" x14ac:dyDescent="0.25"/>
    <row r="60749" ht="24.95" hidden="1" customHeight="1" x14ac:dyDescent="0.25"/>
    <row r="60750" ht="24.95" hidden="1" customHeight="1" x14ac:dyDescent="0.25"/>
    <row r="60751" ht="24.95" hidden="1" customHeight="1" x14ac:dyDescent="0.25"/>
    <row r="60752" ht="24.95" hidden="1" customHeight="1" x14ac:dyDescent="0.25"/>
    <row r="60753" ht="24.95" hidden="1" customHeight="1" x14ac:dyDescent="0.25"/>
    <row r="60754" ht="24.95" hidden="1" customHeight="1" x14ac:dyDescent="0.25"/>
    <row r="60755" ht="24.95" hidden="1" customHeight="1" x14ac:dyDescent="0.25"/>
    <row r="60756" ht="24.95" hidden="1" customHeight="1" x14ac:dyDescent="0.25"/>
    <row r="60757" ht="24.95" hidden="1" customHeight="1" x14ac:dyDescent="0.25"/>
    <row r="60758" hidden="1" x14ac:dyDescent="0.25"/>
    <row r="60759" hidden="1" x14ac:dyDescent="0.25"/>
    <row r="60760" hidden="1" x14ac:dyDescent="0.25"/>
    <row r="60761" ht="16.5" hidden="1" customHeight="1" x14ac:dyDescent="0.25"/>
    <row r="60762" hidden="1" x14ac:dyDescent="0.25"/>
    <row r="60763" ht="15.75" hidden="1" customHeight="1" x14ac:dyDescent="0.25"/>
    <row r="60764" ht="31.5" hidden="1" customHeight="1" x14ac:dyDescent="0.25"/>
    <row r="60765" ht="24" hidden="1" customHeight="1" x14ac:dyDescent="0.25"/>
    <row r="60766" ht="24.95" hidden="1" customHeight="1" x14ac:dyDescent="0.25"/>
    <row r="60767" ht="24.95" hidden="1" customHeight="1" x14ac:dyDescent="0.25"/>
    <row r="60768" ht="24.95" hidden="1" customHeight="1" x14ac:dyDescent="0.25"/>
    <row r="60769" ht="24.95" hidden="1" customHeight="1" x14ac:dyDescent="0.25"/>
    <row r="60770" ht="24.95" hidden="1" customHeight="1" x14ac:dyDescent="0.25"/>
    <row r="60771" ht="24.95" hidden="1" customHeight="1" x14ac:dyDescent="0.25"/>
    <row r="60772" ht="24.95" hidden="1" customHeight="1" x14ac:dyDescent="0.25"/>
    <row r="60773" ht="24.95" hidden="1" customHeight="1" x14ac:dyDescent="0.25"/>
    <row r="60774" ht="24.95" hidden="1" customHeight="1" x14ac:dyDescent="0.25"/>
    <row r="60775" ht="24.95" hidden="1" customHeight="1" x14ac:dyDescent="0.25"/>
    <row r="60776" ht="24.95" hidden="1" customHeight="1" x14ac:dyDescent="0.25"/>
    <row r="60777" ht="24.95" hidden="1" customHeight="1" x14ac:dyDescent="0.25"/>
    <row r="60778" ht="24.95" hidden="1" customHeight="1" x14ac:dyDescent="0.25"/>
    <row r="60779" ht="24.95" hidden="1" customHeight="1" x14ac:dyDescent="0.25"/>
    <row r="60780" hidden="1" x14ac:dyDescent="0.25"/>
    <row r="60781" hidden="1" x14ac:dyDescent="0.25"/>
    <row r="60782" hidden="1" x14ac:dyDescent="0.25"/>
    <row r="60783" ht="16.5" hidden="1" customHeight="1" x14ac:dyDescent="0.25"/>
    <row r="60784" hidden="1" x14ac:dyDescent="0.25"/>
    <row r="60785" ht="15.75" hidden="1" customHeight="1" x14ac:dyDescent="0.25"/>
    <row r="60786" ht="31.5" hidden="1" customHeight="1" x14ac:dyDescent="0.25"/>
    <row r="60787" ht="24" hidden="1" customHeight="1" x14ac:dyDescent="0.25"/>
    <row r="60788" ht="24.95" hidden="1" customHeight="1" x14ac:dyDescent="0.25"/>
    <row r="60789" ht="24.95" hidden="1" customHeight="1" x14ac:dyDescent="0.25"/>
    <row r="60790" ht="24.95" hidden="1" customHeight="1" x14ac:dyDescent="0.25"/>
    <row r="60791" ht="24.95" hidden="1" customHeight="1" x14ac:dyDescent="0.25"/>
    <row r="60792" ht="24.95" hidden="1" customHeight="1" x14ac:dyDescent="0.25"/>
    <row r="60793" ht="24.95" hidden="1" customHeight="1" x14ac:dyDescent="0.25"/>
    <row r="60794" ht="24.95" hidden="1" customHeight="1" x14ac:dyDescent="0.25"/>
    <row r="60795" ht="24.95" hidden="1" customHeight="1" x14ac:dyDescent="0.25"/>
    <row r="60796" ht="24.95" hidden="1" customHeight="1" x14ac:dyDescent="0.25"/>
    <row r="60797" ht="24.95" hidden="1" customHeight="1" x14ac:dyDescent="0.25"/>
    <row r="60798" ht="24.95" hidden="1" customHeight="1" x14ac:dyDescent="0.25"/>
    <row r="60799" ht="24.95" hidden="1" customHeight="1" x14ac:dyDescent="0.25"/>
    <row r="60800" ht="24.95" hidden="1" customHeight="1" x14ac:dyDescent="0.25"/>
    <row r="60801" ht="24.95" hidden="1" customHeight="1" x14ac:dyDescent="0.25"/>
    <row r="60802" ht="24.95" hidden="1" customHeight="1" x14ac:dyDescent="0.25"/>
    <row r="60803" ht="24.95" hidden="1" customHeight="1" x14ac:dyDescent="0.25"/>
    <row r="60804" ht="24.95" hidden="1" customHeight="1" x14ac:dyDescent="0.25"/>
    <row r="60805" ht="24.95" hidden="1" customHeight="1" x14ac:dyDescent="0.25"/>
    <row r="60806" ht="24.95" hidden="1" customHeight="1" x14ac:dyDescent="0.25"/>
    <row r="60807" ht="24.95" hidden="1" customHeight="1" x14ac:dyDescent="0.25"/>
    <row r="60808" ht="24.95" hidden="1" customHeight="1" x14ac:dyDescent="0.25"/>
    <row r="60809" ht="24.95" hidden="1" customHeight="1" x14ac:dyDescent="0.25"/>
    <row r="60810" ht="24.95" hidden="1" customHeight="1" x14ac:dyDescent="0.25"/>
    <row r="60811" ht="24.95" hidden="1" customHeight="1" x14ac:dyDescent="0.25"/>
    <row r="60812" ht="24.95" hidden="1" customHeight="1" x14ac:dyDescent="0.25"/>
    <row r="60813" ht="24.95" hidden="1" customHeight="1" x14ac:dyDescent="0.25"/>
    <row r="60814" ht="24.95" hidden="1" customHeight="1" x14ac:dyDescent="0.25"/>
    <row r="60815" ht="24.95" hidden="1" customHeight="1" x14ac:dyDescent="0.25"/>
    <row r="60816" ht="24.95" hidden="1" customHeight="1" x14ac:dyDescent="0.25"/>
    <row r="60817" ht="24.95" hidden="1" customHeight="1" x14ac:dyDescent="0.25"/>
    <row r="60818" ht="24.95" hidden="1" customHeight="1" x14ac:dyDescent="0.25"/>
    <row r="60819" ht="24.95" hidden="1" customHeight="1" x14ac:dyDescent="0.25"/>
    <row r="60820" ht="24.95" hidden="1" customHeight="1" x14ac:dyDescent="0.25"/>
    <row r="60821" ht="24.95" hidden="1" customHeight="1" x14ac:dyDescent="0.25"/>
    <row r="60822" ht="24.95" hidden="1" customHeight="1" x14ac:dyDescent="0.25"/>
    <row r="60823" ht="24.95" hidden="1" customHeight="1" x14ac:dyDescent="0.25"/>
    <row r="60824" ht="24.95" hidden="1" customHeight="1" x14ac:dyDescent="0.25"/>
    <row r="60825" ht="24.95" hidden="1" customHeight="1" x14ac:dyDescent="0.25"/>
    <row r="60826" hidden="1" x14ac:dyDescent="0.25"/>
    <row r="60827" hidden="1" x14ac:dyDescent="0.25"/>
    <row r="60828" hidden="1" x14ac:dyDescent="0.25"/>
    <row r="60829" ht="16.5" hidden="1" customHeight="1" x14ac:dyDescent="0.25"/>
    <row r="60830" hidden="1" x14ac:dyDescent="0.25"/>
    <row r="60831" ht="15.75" hidden="1" customHeight="1" x14ac:dyDescent="0.25"/>
    <row r="60832" ht="31.5" hidden="1" customHeight="1" x14ac:dyDescent="0.25"/>
    <row r="60833" ht="24" hidden="1" customHeight="1" x14ac:dyDescent="0.25"/>
    <row r="60834" ht="24.95" hidden="1" customHeight="1" x14ac:dyDescent="0.25"/>
    <row r="60835" ht="24.95" hidden="1" customHeight="1" x14ac:dyDescent="0.25"/>
    <row r="60836" ht="24.95" hidden="1" customHeight="1" x14ac:dyDescent="0.25"/>
    <row r="60837" ht="24.95" hidden="1" customHeight="1" x14ac:dyDescent="0.25"/>
    <row r="60838" ht="24.95" hidden="1" customHeight="1" x14ac:dyDescent="0.25"/>
    <row r="60839" ht="24.95" hidden="1" customHeight="1" x14ac:dyDescent="0.25"/>
    <row r="60840" ht="24.95" hidden="1" customHeight="1" x14ac:dyDescent="0.25"/>
    <row r="60841" ht="24.95" hidden="1" customHeight="1" x14ac:dyDescent="0.25"/>
    <row r="60842" ht="24.95" hidden="1" customHeight="1" x14ac:dyDescent="0.25"/>
    <row r="60843" ht="24.95" hidden="1" customHeight="1" x14ac:dyDescent="0.25"/>
    <row r="60844" ht="24.95" hidden="1" customHeight="1" x14ac:dyDescent="0.25"/>
    <row r="60845" ht="24.95" hidden="1" customHeight="1" x14ac:dyDescent="0.25"/>
    <row r="60846" ht="24.95" hidden="1" customHeight="1" x14ac:dyDescent="0.25"/>
    <row r="60847" ht="24.95" hidden="1" customHeight="1" x14ac:dyDescent="0.25"/>
    <row r="60848" ht="24.95" hidden="1" customHeight="1" x14ac:dyDescent="0.25"/>
    <row r="60849" ht="24.95" hidden="1" customHeight="1" x14ac:dyDescent="0.25"/>
    <row r="60850" ht="24.95" hidden="1" customHeight="1" x14ac:dyDescent="0.25"/>
    <row r="60851" ht="24.95" hidden="1" customHeight="1" x14ac:dyDescent="0.25"/>
    <row r="60852" ht="24.95" hidden="1" customHeight="1" x14ac:dyDescent="0.25"/>
    <row r="60853" ht="24.95" hidden="1" customHeight="1" x14ac:dyDescent="0.25"/>
    <row r="60854" ht="24.95" hidden="1" customHeight="1" x14ac:dyDescent="0.25"/>
    <row r="60855" ht="24.95" hidden="1" customHeight="1" x14ac:dyDescent="0.25"/>
    <row r="60856" ht="24.95" hidden="1" customHeight="1" x14ac:dyDescent="0.25"/>
    <row r="60857" ht="24.95" hidden="1" customHeight="1" x14ac:dyDescent="0.25"/>
    <row r="60858" ht="24.95" hidden="1" customHeight="1" x14ac:dyDescent="0.25"/>
    <row r="60859" ht="24.95" hidden="1" customHeight="1" x14ac:dyDescent="0.25"/>
    <row r="60860" ht="24.95" hidden="1" customHeight="1" x14ac:dyDescent="0.25"/>
    <row r="60861" ht="24.95" hidden="1" customHeight="1" x14ac:dyDescent="0.25"/>
    <row r="60862" ht="24.95" hidden="1" customHeight="1" x14ac:dyDescent="0.25"/>
    <row r="60863" ht="24.95" hidden="1" customHeight="1" x14ac:dyDescent="0.25"/>
    <row r="60864" ht="24.95" hidden="1" customHeight="1" x14ac:dyDescent="0.25"/>
    <row r="60865" ht="24.95" hidden="1" customHeight="1" x14ac:dyDescent="0.25"/>
    <row r="60866" ht="24.95" hidden="1" customHeight="1" x14ac:dyDescent="0.25"/>
    <row r="60867" ht="24.95" hidden="1" customHeight="1" x14ac:dyDescent="0.25"/>
    <row r="60868" ht="24.95" hidden="1" customHeight="1" x14ac:dyDescent="0.25"/>
    <row r="60869" ht="24.95" hidden="1" customHeight="1" x14ac:dyDescent="0.25"/>
    <row r="60870" hidden="1" x14ac:dyDescent="0.25"/>
    <row r="60871" ht="16.5" hidden="1" customHeight="1" x14ac:dyDescent="0.25"/>
    <row r="60872" hidden="1" x14ac:dyDescent="0.25"/>
    <row r="60873" hidden="1" x14ac:dyDescent="0.25"/>
    <row r="60874" hidden="1" x14ac:dyDescent="0.25"/>
    <row r="60875" ht="16.5" hidden="1" customHeight="1" x14ac:dyDescent="0.25"/>
    <row r="60876" hidden="1" x14ac:dyDescent="0.25"/>
    <row r="60877" ht="15.75" hidden="1" customHeight="1" x14ac:dyDescent="0.25"/>
    <row r="60878" ht="31.5" hidden="1" customHeight="1" x14ac:dyDescent="0.25"/>
    <row r="60879" ht="24" hidden="1" customHeight="1" x14ac:dyDescent="0.25"/>
    <row r="60880" ht="24.95" hidden="1" customHeight="1" x14ac:dyDescent="0.25"/>
    <row r="60881" ht="24.95" hidden="1" customHeight="1" x14ac:dyDescent="0.25"/>
    <row r="60882" ht="24.95" hidden="1" customHeight="1" x14ac:dyDescent="0.25"/>
    <row r="60883" ht="24.95" hidden="1" customHeight="1" x14ac:dyDescent="0.25"/>
    <row r="60884" ht="24.95" hidden="1" customHeight="1" x14ac:dyDescent="0.25"/>
    <row r="60885" ht="24.95" hidden="1" customHeight="1" x14ac:dyDescent="0.25"/>
    <row r="60886" ht="24.95" hidden="1" customHeight="1" x14ac:dyDescent="0.25"/>
    <row r="60887" ht="24.95" hidden="1" customHeight="1" x14ac:dyDescent="0.25"/>
    <row r="60888" hidden="1" x14ac:dyDescent="0.25"/>
    <row r="60889" ht="15.75" hidden="1" customHeight="1" x14ac:dyDescent="0.25"/>
    <row r="60890" hidden="1" x14ac:dyDescent="0.25"/>
    <row r="60891" hidden="1" x14ac:dyDescent="0.25"/>
    <row r="60892" hidden="1" x14ac:dyDescent="0.25"/>
    <row r="60893" hidden="1" x14ac:dyDescent="0.25"/>
    <row r="60894" hidden="1" x14ac:dyDescent="0.25"/>
    <row r="60895" hidden="1" x14ac:dyDescent="0.25"/>
    <row r="60896" hidden="1" x14ac:dyDescent="0.25"/>
    <row r="60897" ht="16.5" hidden="1" customHeight="1" x14ac:dyDescent="0.25"/>
    <row r="60898" hidden="1" x14ac:dyDescent="0.25"/>
    <row r="60899" ht="15.75" hidden="1" customHeight="1" x14ac:dyDescent="0.25"/>
    <row r="60900" ht="31.5" hidden="1" customHeight="1" x14ac:dyDescent="0.25"/>
    <row r="60901" ht="24" hidden="1" customHeight="1" x14ac:dyDescent="0.25"/>
    <row r="60902" ht="24.95" hidden="1" customHeight="1" x14ac:dyDescent="0.25"/>
    <row r="60903" ht="24.95" hidden="1" customHeight="1" x14ac:dyDescent="0.25"/>
    <row r="60904" ht="24.95" hidden="1" customHeight="1" x14ac:dyDescent="0.25"/>
    <row r="60905" ht="24.95" hidden="1" customHeight="1" x14ac:dyDescent="0.25"/>
    <row r="60906" ht="24.95" hidden="1" customHeight="1" x14ac:dyDescent="0.25"/>
    <row r="60907" ht="24.95" hidden="1" customHeight="1" x14ac:dyDescent="0.25"/>
    <row r="60908" ht="24.95" hidden="1" customHeight="1" x14ac:dyDescent="0.25"/>
    <row r="60909" ht="24.95" hidden="1" customHeight="1" x14ac:dyDescent="0.25"/>
    <row r="60910" hidden="1" x14ac:dyDescent="0.25"/>
    <row r="60911" ht="16.5" hidden="1" customHeight="1" x14ac:dyDescent="0.25"/>
    <row r="60912" hidden="1" x14ac:dyDescent="0.25"/>
    <row r="60913" ht="15.75" hidden="1" customHeight="1" x14ac:dyDescent="0.25"/>
    <row r="60914" ht="31.5" hidden="1" customHeight="1" x14ac:dyDescent="0.25"/>
    <row r="60915" ht="24" hidden="1" customHeight="1" x14ac:dyDescent="0.25"/>
    <row r="60916" hidden="1" x14ac:dyDescent="0.25"/>
    <row r="60917" hidden="1" x14ac:dyDescent="0.25"/>
    <row r="60918" hidden="1" x14ac:dyDescent="0.25"/>
    <row r="60919" ht="16.5" hidden="1" customHeight="1" x14ac:dyDescent="0.25"/>
    <row r="60920" hidden="1" x14ac:dyDescent="0.25"/>
    <row r="60921" ht="15.75" hidden="1" customHeight="1" x14ac:dyDescent="0.25"/>
    <row r="60922" ht="31.5" hidden="1" customHeight="1" x14ac:dyDescent="0.25"/>
    <row r="60923" ht="24" hidden="1" customHeight="1" x14ac:dyDescent="0.25"/>
    <row r="60924" ht="24.95" hidden="1" customHeight="1" x14ac:dyDescent="0.25"/>
    <row r="60925" ht="24.95" hidden="1" customHeight="1" x14ac:dyDescent="0.25"/>
    <row r="60926" ht="24.95" hidden="1" customHeight="1" x14ac:dyDescent="0.25"/>
    <row r="60927" ht="24.95" hidden="1" customHeight="1" x14ac:dyDescent="0.25"/>
    <row r="60928" ht="24.95" hidden="1" customHeight="1" x14ac:dyDescent="0.25"/>
    <row r="60929" ht="24.95" hidden="1" customHeight="1" x14ac:dyDescent="0.25"/>
    <row r="60930" ht="24.95" hidden="1" customHeight="1" x14ac:dyDescent="0.25"/>
    <row r="60931" ht="24.95" hidden="1" customHeight="1" x14ac:dyDescent="0.25"/>
    <row r="60932" ht="24.95" hidden="1" customHeight="1" x14ac:dyDescent="0.25"/>
    <row r="60933" ht="24.95" hidden="1" customHeight="1" x14ac:dyDescent="0.25"/>
    <row r="60934" ht="24.95" hidden="1" customHeight="1" x14ac:dyDescent="0.25"/>
    <row r="60935" ht="24.95" hidden="1" customHeight="1" x14ac:dyDescent="0.25"/>
    <row r="60936" ht="24.95" hidden="1" customHeight="1" x14ac:dyDescent="0.25"/>
    <row r="60937" ht="24.95" hidden="1" customHeight="1" x14ac:dyDescent="0.25"/>
    <row r="60938" hidden="1" x14ac:dyDescent="0.25"/>
    <row r="60939" hidden="1" x14ac:dyDescent="0.25"/>
    <row r="60940" hidden="1" x14ac:dyDescent="0.25"/>
    <row r="60941" ht="16.5" hidden="1" customHeight="1" x14ac:dyDescent="0.25"/>
    <row r="60942" hidden="1" x14ac:dyDescent="0.25"/>
    <row r="60943" ht="15.75" hidden="1" customHeight="1" x14ac:dyDescent="0.25"/>
    <row r="60944" ht="31.5" hidden="1" customHeight="1" x14ac:dyDescent="0.25"/>
    <row r="60945" ht="24" hidden="1" customHeight="1" x14ac:dyDescent="0.25"/>
    <row r="60946" ht="24.95" hidden="1" customHeight="1" x14ac:dyDescent="0.25"/>
    <row r="60947" ht="24.95" hidden="1" customHeight="1" x14ac:dyDescent="0.25"/>
    <row r="60948" ht="24.95" hidden="1" customHeight="1" x14ac:dyDescent="0.25"/>
    <row r="60949" ht="24.95" hidden="1" customHeight="1" x14ac:dyDescent="0.25"/>
    <row r="60950" ht="24.95" hidden="1" customHeight="1" x14ac:dyDescent="0.25"/>
    <row r="60951" ht="24.95" hidden="1" customHeight="1" x14ac:dyDescent="0.25"/>
    <row r="60952" ht="24.95" hidden="1" customHeight="1" x14ac:dyDescent="0.25"/>
    <row r="60953" ht="24.95" hidden="1" customHeight="1" x14ac:dyDescent="0.25"/>
    <row r="60954" ht="24.95" hidden="1" customHeight="1" x14ac:dyDescent="0.25"/>
    <row r="60955" ht="24.95" hidden="1" customHeight="1" x14ac:dyDescent="0.25"/>
    <row r="60956" ht="24.95" hidden="1" customHeight="1" x14ac:dyDescent="0.25"/>
    <row r="60957" ht="24.95" hidden="1" customHeight="1" x14ac:dyDescent="0.25"/>
    <row r="60958" ht="24.95" hidden="1" customHeight="1" x14ac:dyDescent="0.25"/>
    <row r="60959" ht="24.95" hidden="1" customHeight="1" x14ac:dyDescent="0.25"/>
    <row r="60960" ht="24.95" hidden="1" customHeight="1" x14ac:dyDescent="0.25"/>
    <row r="60961" ht="24.95" hidden="1" customHeight="1" x14ac:dyDescent="0.25"/>
    <row r="60962" ht="24.95" hidden="1" customHeight="1" x14ac:dyDescent="0.25"/>
    <row r="60963" ht="24.95" hidden="1" customHeight="1" x14ac:dyDescent="0.25"/>
    <row r="60964" ht="24.95" hidden="1" customHeight="1" x14ac:dyDescent="0.25"/>
    <row r="60965" ht="24.95" hidden="1" customHeight="1" x14ac:dyDescent="0.25"/>
    <row r="60966" ht="24.95" hidden="1" customHeight="1" x14ac:dyDescent="0.25"/>
    <row r="60967" ht="24.95" hidden="1" customHeight="1" x14ac:dyDescent="0.25"/>
    <row r="60968" ht="24.95" hidden="1" customHeight="1" x14ac:dyDescent="0.25"/>
    <row r="60969" ht="24.95" hidden="1" customHeight="1" x14ac:dyDescent="0.25"/>
    <row r="60970" ht="24.95" hidden="1" customHeight="1" x14ac:dyDescent="0.25"/>
    <row r="60971" ht="24.95" hidden="1" customHeight="1" x14ac:dyDescent="0.25"/>
    <row r="60972" ht="24.95" hidden="1" customHeight="1" x14ac:dyDescent="0.25"/>
    <row r="60973" ht="24.95" hidden="1" customHeight="1" x14ac:dyDescent="0.25"/>
    <row r="60974" ht="24.95" hidden="1" customHeight="1" x14ac:dyDescent="0.25"/>
    <row r="60975" ht="24.95" hidden="1" customHeight="1" x14ac:dyDescent="0.25"/>
    <row r="60976" ht="24.95" hidden="1" customHeight="1" x14ac:dyDescent="0.25"/>
    <row r="60977" ht="24.95" hidden="1" customHeight="1" x14ac:dyDescent="0.25"/>
    <row r="60978" ht="24.95" hidden="1" customHeight="1" x14ac:dyDescent="0.25"/>
    <row r="60979" ht="24.95" hidden="1" customHeight="1" x14ac:dyDescent="0.25"/>
    <row r="60980" ht="24.95" hidden="1" customHeight="1" x14ac:dyDescent="0.25"/>
    <row r="60981" ht="24.95" hidden="1" customHeight="1" x14ac:dyDescent="0.25"/>
    <row r="60982" ht="24.95" hidden="1" customHeight="1" x14ac:dyDescent="0.25"/>
    <row r="60983" ht="24.95" hidden="1" customHeight="1" x14ac:dyDescent="0.25"/>
    <row r="60984" hidden="1" x14ac:dyDescent="0.25"/>
    <row r="60985" hidden="1" x14ac:dyDescent="0.25"/>
    <row r="60986" hidden="1" x14ac:dyDescent="0.25"/>
    <row r="60987" ht="16.5" hidden="1" customHeight="1" x14ac:dyDescent="0.25"/>
    <row r="60988" hidden="1" x14ac:dyDescent="0.25"/>
    <row r="60989" ht="15.75" hidden="1" customHeight="1" x14ac:dyDescent="0.25"/>
    <row r="60990" ht="31.5" hidden="1" customHeight="1" x14ac:dyDescent="0.25"/>
    <row r="60991" ht="24" hidden="1" customHeight="1" x14ac:dyDescent="0.25"/>
    <row r="60992" ht="24.95" hidden="1" customHeight="1" x14ac:dyDescent="0.25"/>
    <row r="60993" ht="24.95" hidden="1" customHeight="1" x14ac:dyDescent="0.25"/>
    <row r="60994" ht="24.95" hidden="1" customHeight="1" x14ac:dyDescent="0.25"/>
    <row r="60995" ht="24.95" hidden="1" customHeight="1" x14ac:dyDescent="0.25"/>
    <row r="60996" ht="24.95" hidden="1" customHeight="1" x14ac:dyDescent="0.25"/>
    <row r="60997" ht="24.95" hidden="1" customHeight="1" x14ac:dyDescent="0.25"/>
    <row r="60998" ht="24.95" hidden="1" customHeight="1" x14ac:dyDescent="0.25"/>
    <row r="60999" ht="24.95" hidden="1" customHeight="1" x14ac:dyDescent="0.25"/>
    <row r="61000" ht="24.95" hidden="1" customHeight="1" x14ac:dyDescent="0.25"/>
    <row r="61001" ht="24.95" hidden="1" customHeight="1" x14ac:dyDescent="0.25"/>
    <row r="61002" ht="24.95" hidden="1" customHeight="1" x14ac:dyDescent="0.25"/>
    <row r="61003" ht="24.95" hidden="1" customHeight="1" x14ac:dyDescent="0.25"/>
    <row r="61004" ht="24.95" hidden="1" customHeight="1" x14ac:dyDescent="0.25"/>
    <row r="61005" ht="24.95" hidden="1" customHeight="1" x14ac:dyDescent="0.25"/>
    <row r="61006" ht="24.95" hidden="1" customHeight="1" x14ac:dyDescent="0.25"/>
    <row r="61007" ht="24.95" hidden="1" customHeight="1" x14ac:dyDescent="0.25"/>
    <row r="61008" ht="24.95" hidden="1" customHeight="1" x14ac:dyDescent="0.25"/>
    <row r="61009" ht="24.95" hidden="1" customHeight="1" x14ac:dyDescent="0.25"/>
    <row r="61010" ht="24.95" hidden="1" customHeight="1" x14ac:dyDescent="0.25"/>
    <row r="61011" ht="24.95" hidden="1" customHeight="1" x14ac:dyDescent="0.25"/>
    <row r="61012" ht="24.95" hidden="1" customHeight="1" x14ac:dyDescent="0.25"/>
    <row r="61013" ht="24.95" hidden="1" customHeight="1" x14ac:dyDescent="0.25"/>
    <row r="61014" ht="24.95" hidden="1" customHeight="1" x14ac:dyDescent="0.25"/>
    <row r="61015" ht="24.95" hidden="1" customHeight="1" x14ac:dyDescent="0.25"/>
    <row r="61016" ht="24.95" hidden="1" customHeight="1" x14ac:dyDescent="0.25"/>
    <row r="61017" ht="24.95" hidden="1" customHeight="1" x14ac:dyDescent="0.25"/>
    <row r="61018" ht="24.95" hidden="1" customHeight="1" x14ac:dyDescent="0.25"/>
    <row r="61019" ht="24.95" hidden="1" customHeight="1" x14ac:dyDescent="0.25"/>
    <row r="61020" ht="24.95" hidden="1" customHeight="1" x14ac:dyDescent="0.25"/>
    <row r="61021" ht="24.95" hidden="1" customHeight="1" x14ac:dyDescent="0.25"/>
    <row r="61022" ht="24.95" hidden="1" customHeight="1" x14ac:dyDescent="0.25"/>
    <row r="61023" ht="24.95" hidden="1" customHeight="1" x14ac:dyDescent="0.25"/>
    <row r="61024" ht="24.95" hidden="1" customHeight="1" x14ac:dyDescent="0.25"/>
    <row r="61025" ht="24.95" hidden="1" customHeight="1" x14ac:dyDescent="0.25"/>
    <row r="61026" ht="24.95" hidden="1" customHeight="1" x14ac:dyDescent="0.25"/>
    <row r="61027" ht="24.95" hidden="1" customHeight="1" x14ac:dyDescent="0.25"/>
    <row r="61028" ht="24.95" hidden="1" customHeight="1" x14ac:dyDescent="0.25"/>
    <row r="61029" ht="24.95" hidden="1" customHeight="1" x14ac:dyDescent="0.25"/>
    <row r="61030" hidden="1" x14ac:dyDescent="0.25"/>
    <row r="61031" hidden="1" x14ac:dyDescent="0.25"/>
    <row r="61032" hidden="1" x14ac:dyDescent="0.25"/>
    <row r="61033" ht="16.5" hidden="1" customHeight="1" x14ac:dyDescent="0.25"/>
    <row r="61034" hidden="1" x14ac:dyDescent="0.25"/>
    <row r="61035" ht="15.75" hidden="1" customHeight="1" x14ac:dyDescent="0.25"/>
    <row r="61036" ht="31.5" hidden="1" customHeight="1" x14ac:dyDescent="0.25"/>
    <row r="61037" ht="24" hidden="1" customHeight="1" x14ac:dyDescent="0.25"/>
    <row r="61038" ht="24.95" hidden="1" customHeight="1" x14ac:dyDescent="0.25"/>
    <row r="61039" ht="24.95" hidden="1" customHeight="1" x14ac:dyDescent="0.25"/>
    <row r="61040" ht="24.95" hidden="1" customHeight="1" x14ac:dyDescent="0.25"/>
    <row r="61041" ht="24.95" hidden="1" customHeight="1" x14ac:dyDescent="0.25"/>
    <row r="61042" ht="24.95" hidden="1" customHeight="1" x14ac:dyDescent="0.25"/>
    <row r="61043" ht="24.95" hidden="1" customHeight="1" x14ac:dyDescent="0.25"/>
    <row r="61044" ht="24.95" hidden="1" customHeight="1" x14ac:dyDescent="0.25"/>
    <row r="61045" ht="24.95" hidden="1" customHeight="1" x14ac:dyDescent="0.25"/>
    <row r="61046" ht="24.95" hidden="1" customHeight="1" x14ac:dyDescent="0.25"/>
    <row r="61047" ht="24.95" hidden="1" customHeight="1" x14ac:dyDescent="0.25"/>
    <row r="61048" ht="24.95" hidden="1" customHeight="1" x14ac:dyDescent="0.25"/>
    <row r="61049" ht="24.95" hidden="1" customHeight="1" x14ac:dyDescent="0.25"/>
    <row r="61050" ht="24.95" hidden="1" customHeight="1" x14ac:dyDescent="0.25"/>
    <row r="61051" ht="24.95" hidden="1" customHeight="1" x14ac:dyDescent="0.25"/>
    <row r="61052" ht="24.95" hidden="1" customHeight="1" x14ac:dyDescent="0.25"/>
    <row r="61053" ht="24.95" hidden="1" customHeight="1" x14ac:dyDescent="0.25"/>
    <row r="61054" ht="24.95" hidden="1" customHeight="1" x14ac:dyDescent="0.25"/>
    <row r="61055" ht="24.95" hidden="1" customHeight="1" x14ac:dyDescent="0.25"/>
    <row r="61056" ht="24.95" hidden="1" customHeight="1" x14ac:dyDescent="0.25"/>
    <row r="61057" ht="24.95" hidden="1" customHeight="1" x14ac:dyDescent="0.25"/>
    <row r="61058" ht="24.95" hidden="1" customHeight="1" x14ac:dyDescent="0.25"/>
    <row r="61059" ht="24.95" hidden="1" customHeight="1" x14ac:dyDescent="0.25"/>
    <row r="61060" ht="24.95" hidden="1" customHeight="1" x14ac:dyDescent="0.25"/>
    <row r="61061" ht="24.95" hidden="1" customHeight="1" x14ac:dyDescent="0.25"/>
    <row r="61062" ht="24.95" hidden="1" customHeight="1" x14ac:dyDescent="0.25"/>
    <row r="61063" ht="24.95" hidden="1" customHeight="1" x14ac:dyDescent="0.25"/>
    <row r="61064" ht="24.95" hidden="1" customHeight="1" x14ac:dyDescent="0.25"/>
    <row r="61065" ht="24.95" hidden="1" customHeight="1" x14ac:dyDescent="0.25"/>
    <row r="61066" ht="24.95" hidden="1" customHeight="1" x14ac:dyDescent="0.25"/>
    <row r="61067" ht="24.95" hidden="1" customHeight="1" x14ac:dyDescent="0.25"/>
    <row r="61068" ht="24.95" hidden="1" customHeight="1" x14ac:dyDescent="0.25"/>
    <row r="61069" ht="24.95" hidden="1" customHeight="1" x14ac:dyDescent="0.25"/>
    <row r="61070" ht="24.95" hidden="1" customHeight="1" x14ac:dyDescent="0.25"/>
    <row r="61071" ht="24.95" hidden="1" customHeight="1" x14ac:dyDescent="0.25"/>
    <row r="61072" ht="24.95" hidden="1" customHeight="1" x14ac:dyDescent="0.25"/>
    <row r="61073" ht="24.95" hidden="1" customHeight="1" x14ac:dyDescent="0.25"/>
    <row r="61074" ht="24.95" hidden="1" customHeight="1" x14ac:dyDescent="0.25"/>
    <row r="61075" ht="24.95" hidden="1" customHeight="1" x14ac:dyDescent="0.25"/>
    <row r="61076" hidden="1" x14ac:dyDescent="0.25"/>
    <row r="61077" hidden="1" x14ac:dyDescent="0.25"/>
    <row r="61078" hidden="1" x14ac:dyDescent="0.25"/>
    <row r="61079" ht="16.5" hidden="1" customHeight="1" x14ac:dyDescent="0.25"/>
    <row r="61080" hidden="1" x14ac:dyDescent="0.25"/>
    <row r="61081" ht="15.75" hidden="1" customHeight="1" x14ac:dyDescent="0.25"/>
    <row r="61082" ht="31.5" hidden="1" customHeight="1" x14ac:dyDescent="0.25"/>
    <row r="61083" ht="24" hidden="1" customHeight="1" x14ac:dyDescent="0.25"/>
    <row r="61084" ht="24.95" hidden="1" customHeight="1" x14ac:dyDescent="0.25"/>
    <row r="61085" ht="24.95" hidden="1" customHeight="1" x14ac:dyDescent="0.25"/>
    <row r="61086" ht="24.95" hidden="1" customHeight="1" x14ac:dyDescent="0.25"/>
    <row r="61087" ht="24.95" hidden="1" customHeight="1" x14ac:dyDescent="0.25"/>
    <row r="61088" ht="24.95" hidden="1" customHeight="1" x14ac:dyDescent="0.25"/>
    <row r="61089" ht="24.95" hidden="1" customHeight="1" x14ac:dyDescent="0.25"/>
    <row r="61090" ht="24.95" hidden="1" customHeight="1" x14ac:dyDescent="0.25"/>
    <row r="61091" ht="24.95" hidden="1" customHeight="1" x14ac:dyDescent="0.25"/>
    <row r="61092" ht="24.95" hidden="1" customHeight="1" x14ac:dyDescent="0.25"/>
    <row r="61093" ht="24.95" hidden="1" customHeight="1" x14ac:dyDescent="0.25"/>
    <row r="61094" ht="24.95" hidden="1" customHeight="1" x14ac:dyDescent="0.25"/>
    <row r="61095" ht="24.95" hidden="1" customHeight="1" x14ac:dyDescent="0.25"/>
    <row r="61096" ht="24.95" hidden="1" customHeight="1" x14ac:dyDescent="0.25"/>
    <row r="61097" ht="24.95" hidden="1" customHeight="1" x14ac:dyDescent="0.25"/>
    <row r="61098" hidden="1" x14ac:dyDescent="0.25"/>
    <row r="61099" hidden="1" x14ac:dyDescent="0.25"/>
    <row r="61100" hidden="1" x14ac:dyDescent="0.25"/>
    <row r="61101" ht="16.5" hidden="1" customHeight="1" x14ac:dyDescent="0.25"/>
    <row r="61102" hidden="1" x14ac:dyDescent="0.25"/>
    <row r="61103" ht="15.75" hidden="1" customHeight="1" x14ac:dyDescent="0.25"/>
    <row r="61104" ht="31.5" hidden="1" customHeight="1" x14ac:dyDescent="0.25"/>
    <row r="61105" ht="24" hidden="1" customHeight="1" x14ac:dyDescent="0.25"/>
    <row r="61106" ht="24.95" hidden="1" customHeight="1" x14ac:dyDescent="0.25"/>
    <row r="61107" ht="24.95" hidden="1" customHeight="1" x14ac:dyDescent="0.25"/>
    <row r="61108" ht="24.95" hidden="1" customHeight="1" x14ac:dyDescent="0.25"/>
    <row r="61109" ht="24.95" hidden="1" customHeight="1" x14ac:dyDescent="0.25"/>
    <row r="61110" ht="24.95" hidden="1" customHeight="1" x14ac:dyDescent="0.25"/>
    <row r="61111" ht="24.95" hidden="1" customHeight="1" x14ac:dyDescent="0.25"/>
    <row r="61112" ht="24.95" hidden="1" customHeight="1" x14ac:dyDescent="0.25"/>
    <row r="61113" ht="24.95" hidden="1" customHeight="1" x14ac:dyDescent="0.25"/>
    <row r="61114" ht="24.95" hidden="1" customHeight="1" x14ac:dyDescent="0.25"/>
    <row r="61115" ht="24.95" hidden="1" customHeight="1" x14ac:dyDescent="0.25"/>
    <row r="61116" hidden="1" x14ac:dyDescent="0.25"/>
    <row r="61117" ht="16.5" hidden="1" customHeight="1" x14ac:dyDescent="0.25"/>
    <row r="61118" hidden="1" x14ac:dyDescent="0.25"/>
    <row r="61119" ht="15.75" hidden="1" customHeight="1" x14ac:dyDescent="0.25"/>
    <row r="61120" hidden="1" x14ac:dyDescent="0.25"/>
    <row r="61121" hidden="1" x14ac:dyDescent="0.25"/>
    <row r="61122" hidden="1" x14ac:dyDescent="0.25"/>
    <row r="61123" ht="16.5" hidden="1" customHeight="1" x14ac:dyDescent="0.25"/>
    <row r="61124" hidden="1" x14ac:dyDescent="0.25"/>
    <row r="61125" ht="15.75" hidden="1" customHeight="1" x14ac:dyDescent="0.25"/>
    <row r="61126" ht="31.5" hidden="1" customHeight="1" x14ac:dyDescent="0.25"/>
    <row r="61127" ht="24" hidden="1" customHeight="1" x14ac:dyDescent="0.25"/>
    <row r="61128" ht="24.95" hidden="1" customHeight="1" x14ac:dyDescent="0.25"/>
    <row r="61129" ht="24.95" hidden="1" customHeight="1" x14ac:dyDescent="0.25"/>
    <row r="61130" ht="24.95" hidden="1" customHeight="1" x14ac:dyDescent="0.25"/>
    <row r="61131" ht="24.95" hidden="1" customHeight="1" x14ac:dyDescent="0.25"/>
    <row r="61132" ht="24.95" hidden="1" customHeight="1" x14ac:dyDescent="0.25"/>
    <row r="61133" ht="24.95" hidden="1" customHeight="1" x14ac:dyDescent="0.25"/>
    <row r="61134" ht="24.95" hidden="1" customHeight="1" x14ac:dyDescent="0.25"/>
    <row r="61135" ht="24.95" hidden="1" customHeight="1" x14ac:dyDescent="0.25"/>
    <row r="61136" ht="31.5" hidden="1" customHeight="1" x14ac:dyDescent="0.25"/>
    <row r="61137" ht="24" hidden="1" customHeight="1" x14ac:dyDescent="0.25"/>
    <row r="61138" hidden="1" x14ac:dyDescent="0.25"/>
    <row r="61139" hidden="1" x14ac:dyDescent="0.25"/>
    <row r="61140" hidden="1" x14ac:dyDescent="0.25"/>
    <row r="61141" ht="16.5" hidden="1" customHeight="1" x14ac:dyDescent="0.25"/>
    <row r="61142" hidden="1" x14ac:dyDescent="0.25"/>
    <row r="61143" hidden="1" x14ac:dyDescent="0.25"/>
    <row r="61144" hidden="1" x14ac:dyDescent="0.25"/>
    <row r="61145" ht="16.5" hidden="1" customHeight="1" x14ac:dyDescent="0.25"/>
    <row r="61146" hidden="1" x14ac:dyDescent="0.25"/>
    <row r="61147" ht="15.75" hidden="1" customHeight="1" x14ac:dyDescent="0.25"/>
    <row r="61148" ht="31.5" hidden="1" customHeight="1" x14ac:dyDescent="0.25"/>
    <row r="61149" ht="24" hidden="1" customHeight="1" x14ac:dyDescent="0.25"/>
    <row r="61150" ht="24.95" hidden="1" customHeight="1" x14ac:dyDescent="0.25"/>
    <row r="61151" ht="24.95" hidden="1" customHeight="1" x14ac:dyDescent="0.25"/>
    <row r="61152" ht="24.95" hidden="1" customHeight="1" x14ac:dyDescent="0.25"/>
    <row r="61153" ht="24.95" hidden="1" customHeight="1" x14ac:dyDescent="0.25"/>
    <row r="61154" ht="24.95" hidden="1" customHeight="1" x14ac:dyDescent="0.25"/>
    <row r="61155" ht="24.95" hidden="1" customHeight="1" x14ac:dyDescent="0.25"/>
    <row r="61156" ht="24.95" hidden="1" customHeight="1" x14ac:dyDescent="0.25"/>
    <row r="61157" ht="24.95" hidden="1" customHeight="1" x14ac:dyDescent="0.25"/>
    <row r="61158" ht="24.95" hidden="1" customHeight="1" x14ac:dyDescent="0.25"/>
    <row r="61159" ht="24.95" hidden="1" customHeight="1" x14ac:dyDescent="0.25"/>
    <row r="61160" ht="24.95" hidden="1" customHeight="1" x14ac:dyDescent="0.25"/>
    <row r="61161" ht="24.95" hidden="1" customHeight="1" x14ac:dyDescent="0.25"/>
    <row r="61162" ht="24.95" hidden="1" customHeight="1" x14ac:dyDescent="0.25"/>
    <row r="61163" ht="24.95" hidden="1" customHeight="1" x14ac:dyDescent="0.25"/>
    <row r="61164" ht="24.95" hidden="1" customHeight="1" x14ac:dyDescent="0.25"/>
    <row r="61165" ht="24.95" hidden="1" customHeight="1" x14ac:dyDescent="0.25"/>
    <row r="61166" ht="24.95" hidden="1" customHeight="1" x14ac:dyDescent="0.25"/>
    <row r="61167" ht="24.95" hidden="1" customHeight="1" x14ac:dyDescent="0.25"/>
    <row r="61168" ht="24.95" hidden="1" customHeight="1" x14ac:dyDescent="0.25"/>
    <row r="61169" ht="24.95" hidden="1" customHeight="1" x14ac:dyDescent="0.25"/>
    <row r="61170" ht="24.95" hidden="1" customHeight="1" x14ac:dyDescent="0.25"/>
    <row r="61171" ht="24.95" hidden="1" customHeight="1" x14ac:dyDescent="0.25"/>
    <row r="61172" ht="24.95" hidden="1" customHeight="1" x14ac:dyDescent="0.25"/>
    <row r="61173" ht="24.95" hidden="1" customHeight="1" x14ac:dyDescent="0.25"/>
    <row r="61174" ht="24.95" hidden="1" customHeight="1" x14ac:dyDescent="0.25"/>
    <row r="61175" ht="24.95" hidden="1" customHeight="1" x14ac:dyDescent="0.25"/>
    <row r="61176" ht="24.95" hidden="1" customHeight="1" x14ac:dyDescent="0.25"/>
    <row r="61177" ht="24.95" hidden="1" customHeight="1" x14ac:dyDescent="0.25"/>
    <row r="61178" ht="24.95" hidden="1" customHeight="1" x14ac:dyDescent="0.25"/>
    <row r="61179" ht="24.95" hidden="1" customHeight="1" x14ac:dyDescent="0.25"/>
    <row r="61180" ht="24.95" hidden="1" customHeight="1" x14ac:dyDescent="0.25"/>
    <row r="61181" ht="24.95" hidden="1" customHeight="1" x14ac:dyDescent="0.25"/>
    <row r="61182" hidden="1" x14ac:dyDescent="0.25"/>
    <row r="61183" ht="15.75" hidden="1" customHeight="1" x14ac:dyDescent="0.25"/>
    <row r="61184" ht="31.5" hidden="1" customHeight="1" x14ac:dyDescent="0.25"/>
    <row r="61185" ht="24" hidden="1" customHeight="1" x14ac:dyDescent="0.25"/>
    <row r="61186" ht="24.95" hidden="1" customHeight="1" x14ac:dyDescent="0.25"/>
    <row r="61187" ht="24.95" hidden="1" customHeight="1" x14ac:dyDescent="0.25"/>
    <row r="61188" hidden="1" x14ac:dyDescent="0.25"/>
    <row r="61189" hidden="1" x14ac:dyDescent="0.25"/>
    <row r="61190" hidden="1" x14ac:dyDescent="0.25"/>
    <row r="61191" ht="16.5" hidden="1" customHeight="1" x14ac:dyDescent="0.25"/>
    <row r="61192" hidden="1" x14ac:dyDescent="0.25"/>
    <row r="61193" ht="15.75" hidden="1" customHeight="1" x14ac:dyDescent="0.25"/>
    <row r="61194" ht="31.5" hidden="1" customHeight="1" x14ac:dyDescent="0.25"/>
    <row r="61195" ht="24" hidden="1" customHeight="1" x14ac:dyDescent="0.25"/>
    <row r="61196" ht="24.95" hidden="1" customHeight="1" x14ac:dyDescent="0.25"/>
    <row r="61197" ht="24.95" hidden="1" customHeight="1" x14ac:dyDescent="0.25"/>
    <row r="61198" ht="24.95" hidden="1" customHeight="1" x14ac:dyDescent="0.25"/>
    <row r="61199" ht="24.95" hidden="1" customHeight="1" x14ac:dyDescent="0.25"/>
    <row r="61200" ht="24.95" hidden="1" customHeight="1" x14ac:dyDescent="0.25"/>
    <row r="61201" ht="24.95" hidden="1" customHeight="1" x14ac:dyDescent="0.25"/>
    <row r="61202" ht="24.95" hidden="1" customHeight="1" x14ac:dyDescent="0.25"/>
    <row r="61203" ht="24.95" hidden="1" customHeight="1" x14ac:dyDescent="0.25"/>
    <row r="61204" ht="24.95" hidden="1" customHeight="1" x14ac:dyDescent="0.25"/>
    <row r="61205" ht="24.95" hidden="1" customHeight="1" x14ac:dyDescent="0.25"/>
    <row r="61206" ht="24.95" hidden="1" customHeight="1" x14ac:dyDescent="0.25"/>
    <row r="61207" ht="24.95" hidden="1" customHeight="1" x14ac:dyDescent="0.25"/>
    <row r="61208" ht="24.95" hidden="1" customHeight="1" x14ac:dyDescent="0.25"/>
    <row r="61209" ht="24.95" hidden="1" customHeight="1" x14ac:dyDescent="0.25"/>
    <row r="61210" ht="24.95" hidden="1" customHeight="1" x14ac:dyDescent="0.25"/>
    <row r="61211" ht="24.95" hidden="1" customHeight="1" x14ac:dyDescent="0.25"/>
    <row r="61212" ht="24.95" hidden="1" customHeight="1" x14ac:dyDescent="0.25"/>
    <row r="61213" ht="24.95" hidden="1" customHeight="1" x14ac:dyDescent="0.25"/>
    <row r="61214" ht="24.95" hidden="1" customHeight="1" x14ac:dyDescent="0.25"/>
    <row r="61215" ht="24.95" hidden="1" customHeight="1" x14ac:dyDescent="0.25"/>
    <row r="61216" ht="24.95" hidden="1" customHeight="1" x14ac:dyDescent="0.25"/>
    <row r="61217" ht="24.95" hidden="1" customHeight="1" x14ac:dyDescent="0.25"/>
    <row r="61218" ht="24.95" hidden="1" customHeight="1" x14ac:dyDescent="0.25"/>
    <row r="61219" ht="24.95" hidden="1" customHeight="1" x14ac:dyDescent="0.25"/>
    <row r="61220" ht="24.95" hidden="1" customHeight="1" x14ac:dyDescent="0.25"/>
    <row r="61221" ht="24.95" hidden="1" customHeight="1" x14ac:dyDescent="0.25"/>
    <row r="61222" ht="24.95" hidden="1" customHeight="1" x14ac:dyDescent="0.25"/>
    <row r="61223" ht="24.95" hidden="1" customHeight="1" x14ac:dyDescent="0.25"/>
    <row r="61224" ht="24.95" hidden="1" customHeight="1" x14ac:dyDescent="0.25"/>
    <row r="61225" ht="24.95" hidden="1" customHeight="1" x14ac:dyDescent="0.25"/>
    <row r="61226" ht="24.95" hidden="1" customHeight="1" x14ac:dyDescent="0.25"/>
    <row r="61227" ht="24.95" hidden="1" customHeight="1" x14ac:dyDescent="0.25"/>
    <row r="61228" ht="24.95" hidden="1" customHeight="1" x14ac:dyDescent="0.25"/>
    <row r="61229" ht="24.95" hidden="1" customHeight="1" x14ac:dyDescent="0.25"/>
    <row r="61230" ht="24.95" hidden="1" customHeight="1" x14ac:dyDescent="0.25"/>
    <row r="61231" ht="24.95" hidden="1" customHeight="1" x14ac:dyDescent="0.25"/>
    <row r="61232" ht="24.95" hidden="1" customHeight="1" x14ac:dyDescent="0.25"/>
    <row r="61233" ht="24.95" hidden="1" customHeight="1" x14ac:dyDescent="0.25"/>
    <row r="61234" hidden="1" x14ac:dyDescent="0.25"/>
    <row r="61235" hidden="1" x14ac:dyDescent="0.25"/>
    <row r="61236" hidden="1" x14ac:dyDescent="0.25"/>
    <row r="61237" ht="16.5" hidden="1" customHeight="1" x14ac:dyDescent="0.25"/>
    <row r="61238" hidden="1" x14ac:dyDescent="0.25"/>
    <row r="61239" ht="15.75" hidden="1" customHeight="1" x14ac:dyDescent="0.25"/>
    <row r="61240" ht="31.5" hidden="1" customHeight="1" x14ac:dyDescent="0.25"/>
    <row r="61241" ht="24" hidden="1" customHeight="1" x14ac:dyDescent="0.25"/>
    <row r="61242" ht="24.95" hidden="1" customHeight="1" x14ac:dyDescent="0.25"/>
    <row r="61243" ht="24.95" hidden="1" customHeight="1" x14ac:dyDescent="0.25"/>
    <row r="61244" ht="24.95" hidden="1" customHeight="1" x14ac:dyDescent="0.25"/>
    <row r="61245" ht="24.95" hidden="1" customHeight="1" x14ac:dyDescent="0.25"/>
    <row r="61246" ht="24.95" hidden="1" customHeight="1" x14ac:dyDescent="0.25"/>
    <row r="61247" ht="24.95" hidden="1" customHeight="1" x14ac:dyDescent="0.25"/>
    <row r="61248" ht="24.95" hidden="1" customHeight="1" x14ac:dyDescent="0.25"/>
    <row r="61249" ht="24.95" hidden="1" customHeight="1" x14ac:dyDescent="0.25"/>
    <row r="61250" ht="24.95" hidden="1" customHeight="1" x14ac:dyDescent="0.25"/>
    <row r="61251" ht="24.95" hidden="1" customHeight="1" x14ac:dyDescent="0.25"/>
    <row r="61252" ht="24.95" hidden="1" customHeight="1" x14ac:dyDescent="0.25"/>
    <row r="61253" ht="24.95" hidden="1" customHeight="1" x14ac:dyDescent="0.25"/>
    <row r="61254" ht="24.95" hidden="1" customHeight="1" x14ac:dyDescent="0.25"/>
    <row r="61255" ht="24.95" hidden="1" customHeight="1" x14ac:dyDescent="0.25"/>
    <row r="61256" ht="24.95" hidden="1" customHeight="1" x14ac:dyDescent="0.25"/>
    <row r="61257" ht="24.95" hidden="1" customHeight="1" x14ac:dyDescent="0.25"/>
    <row r="61258" ht="24.95" hidden="1" customHeight="1" x14ac:dyDescent="0.25"/>
    <row r="61259" ht="24.95" hidden="1" customHeight="1" x14ac:dyDescent="0.25"/>
    <row r="61260" ht="24.95" hidden="1" customHeight="1" x14ac:dyDescent="0.25"/>
    <row r="61261" ht="24.95" hidden="1" customHeight="1" x14ac:dyDescent="0.25"/>
    <row r="61262" ht="24.95" hidden="1" customHeight="1" x14ac:dyDescent="0.25"/>
    <row r="61263" ht="24.95" hidden="1" customHeight="1" x14ac:dyDescent="0.25"/>
    <row r="61264" ht="24.95" hidden="1" customHeight="1" x14ac:dyDescent="0.25"/>
    <row r="61265" ht="24.95" hidden="1" customHeight="1" x14ac:dyDescent="0.25"/>
    <row r="61266" ht="24.95" hidden="1" customHeight="1" x14ac:dyDescent="0.25"/>
    <row r="61267" ht="24.95" hidden="1" customHeight="1" x14ac:dyDescent="0.25"/>
    <row r="61268" ht="24.95" hidden="1" customHeight="1" x14ac:dyDescent="0.25"/>
    <row r="61269" ht="24.95" hidden="1" customHeight="1" x14ac:dyDescent="0.25"/>
    <row r="61270" ht="24.95" hidden="1" customHeight="1" x14ac:dyDescent="0.25"/>
    <row r="61271" ht="24.95" hidden="1" customHeight="1" x14ac:dyDescent="0.25"/>
    <row r="61272" ht="24.95" hidden="1" customHeight="1" x14ac:dyDescent="0.25"/>
    <row r="61273" ht="24.95" hidden="1" customHeight="1" x14ac:dyDescent="0.25"/>
    <row r="61274" ht="24.95" hidden="1" customHeight="1" x14ac:dyDescent="0.25"/>
    <row r="61275" ht="24.95" hidden="1" customHeight="1" x14ac:dyDescent="0.25"/>
    <row r="61276" ht="24.95" hidden="1" customHeight="1" x14ac:dyDescent="0.25"/>
    <row r="61277" ht="24.95" hidden="1" customHeight="1" x14ac:dyDescent="0.25"/>
    <row r="61278" ht="24.95" hidden="1" customHeight="1" x14ac:dyDescent="0.25"/>
    <row r="61279" ht="24.95" hidden="1" customHeight="1" x14ac:dyDescent="0.25"/>
    <row r="61280" hidden="1" x14ac:dyDescent="0.25"/>
    <row r="61281" hidden="1" x14ac:dyDescent="0.25"/>
    <row r="61282" hidden="1" x14ac:dyDescent="0.25"/>
    <row r="61283" ht="16.5" hidden="1" customHeight="1" x14ac:dyDescent="0.25"/>
    <row r="61284" hidden="1" x14ac:dyDescent="0.25"/>
    <row r="61285" ht="15.75" hidden="1" customHeight="1" x14ac:dyDescent="0.25"/>
    <row r="61286" ht="31.5" hidden="1" customHeight="1" x14ac:dyDescent="0.25"/>
    <row r="61287" ht="24" hidden="1" customHeight="1" x14ac:dyDescent="0.25"/>
    <row r="61288" ht="24.95" hidden="1" customHeight="1" x14ac:dyDescent="0.25"/>
    <row r="61289" ht="24.95" hidden="1" customHeight="1" x14ac:dyDescent="0.25"/>
    <row r="61290" ht="24.95" hidden="1" customHeight="1" x14ac:dyDescent="0.25"/>
    <row r="61291" ht="24.95" hidden="1" customHeight="1" x14ac:dyDescent="0.25"/>
    <row r="61292" ht="24.95" hidden="1" customHeight="1" x14ac:dyDescent="0.25"/>
    <row r="61293" ht="24.95" hidden="1" customHeight="1" x14ac:dyDescent="0.25"/>
    <row r="61294" ht="24.95" hidden="1" customHeight="1" x14ac:dyDescent="0.25"/>
    <row r="61295" ht="24.95" hidden="1" customHeight="1" x14ac:dyDescent="0.25"/>
    <row r="61296" ht="24.95" hidden="1" customHeight="1" x14ac:dyDescent="0.25"/>
    <row r="61297" ht="24.95" hidden="1" customHeight="1" x14ac:dyDescent="0.25"/>
    <row r="61298" ht="24.95" hidden="1" customHeight="1" x14ac:dyDescent="0.25"/>
    <row r="61299" ht="24.95" hidden="1" customHeight="1" x14ac:dyDescent="0.25"/>
    <row r="61300" ht="24.95" hidden="1" customHeight="1" x14ac:dyDescent="0.25"/>
    <row r="61301" ht="24.95" hidden="1" customHeight="1" x14ac:dyDescent="0.25"/>
    <row r="61302" hidden="1" x14ac:dyDescent="0.25"/>
    <row r="61303" hidden="1" x14ac:dyDescent="0.25"/>
    <row r="61304" hidden="1" x14ac:dyDescent="0.25"/>
    <row r="61305" ht="16.5" hidden="1" customHeight="1" x14ac:dyDescent="0.25"/>
    <row r="61306" hidden="1" x14ac:dyDescent="0.25"/>
    <row r="61307" ht="15.75" hidden="1" customHeight="1" x14ac:dyDescent="0.25"/>
    <row r="61308" ht="31.5" hidden="1" customHeight="1" x14ac:dyDescent="0.25"/>
    <row r="61309" ht="24" hidden="1" customHeight="1" x14ac:dyDescent="0.25"/>
    <row r="61310" ht="24.95" hidden="1" customHeight="1" x14ac:dyDescent="0.25"/>
    <row r="61311" ht="24.95" hidden="1" customHeight="1" x14ac:dyDescent="0.25"/>
    <row r="61312" ht="24.95" hidden="1" customHeight="1" x14ac:dyDescent="0.25"/>
    <row r="61313" ht="24.95" hidden="1" customHeight="1" x14ac:dyDescent="0.25"/>
    <row r="61314" ht="24.95" hidden="1" customHeight="1" x14ac:dyDescent="0.25"/>
    <row r="61315" ht="24.95" hidden="1" customHeight="1" x14ac:dyDescent="0.25"/>
    <row r="61316" ht="24.95" hidden="1" customHeight="1" x14ac:dyDescent="0.25"/>
    <row r="61317" ht="24.95" hidden="1" customHeight="1" x14ac:dyDescent="0.25"/>
    <row r="61318" ht="24.95" hidden="1" customHeight="1" x14ac:dyDescent="0.25"/>
    <row r="61319" ht="24.95" hidden="1" customHeight="1" x14ac:dyDescent="0.25"/>
    <row r="61320" ht="24.95" hidden="1" customHeight="1" x14ac:dyDescent="0.25"/>
    <row r="61321" ht="24.95" hidden="1" customHeight="1" x14ac:dyDescent="0.25"/>
    <row r="61322" ht="24.95" hidden="1" customHeight="1" x14ac:dyDescent="0.25"/>
    <row r="61323" ht="24.95" hidden="1" customHeight="1" x14ac:dyDescent="0.25"/>
    <row r="61324" ht="24.95" hidden="1" customHeight="1" x14ac:dyDescent="0.25"/>
    <row r="61325" ht="24.95" hidden="1" customHeight="1" x14ac:dyDescent="0.25"/>
    <row r="61326" ht="24.95" hidden="1" customHeight="1" x14ac:dyDescent="0.25"/>
    <row r="61327" ht="24.95" hidden="1" customHeight="1" x14ac:dyDescent="0.25"/>
    <row r="61328" ht="24.95" hidden="1" customHeight="1" x14ac:dyDescent="0.25"/>
    <row r="61329" ht="24.95" hidden="1" customHeight="1" x14ac:dyDescent="0.25"/>
    <row r="61330" ht="24.95" hidden="1" customHeight="1" x14ac:dyDescent="0.25"/>
    <row r="61331" ht="24.95" hidden="1" customHeight="1" x14ac:dyDescent="0.25"/>
    <row r="61332" ht="24.95" hidden="1" customHeight="1" x14ac:dyDescent="0.25"/>
    <row r="61333" ht="24.95" hidden="1" customHeight="1" x14ac:dyDescent="0.25"/>
    <row r="61334" ht="24.95" hidden="1" customHeight="1" x14ac:dyDescent="0.25"/>
    <row r="61335" ht="24.95" hidden="1" customHeight="1" x14ac:dyDescent="0.25"/>
    <row r="61336" ht="24.95" hidden="1" customHeight="1" x14ac:dyDescent="0.25"/>
    <row r="61337" ht="24.95" hidden="1" customHeight="1" x14ac:dyDescent="0.25"/>
    <row r="61338" ht="24.95" hidden="1" customHeight="1" x14ac:dyDescent="0.25"/>
    <row r="61339" ht="24.95" hidden="1" customHeight="1" x14ac:dyDescent="0.25"/>
    <row r="61340" ht="24.95" hidden="1" customHeight="1" x14ac:dyDescent="0.25"/>
    <row r="61341" ht="24.95" hidden="1" customHeight="1" x14ac:dyDescent="0.25"/>
    <row r="61342" ht="24.95" hidden="1" customHeight="1" x14ac:dyDescent="0.25"/>
    <row r="61343" ht="24.95" hidden="1" customHeight="1" x14ac:dyDescent="0.25"/>
    <row r="61344" ht="24.95" hidden="1" customHeight="1" x14ac:dyDescent="0.25"/>
    <row r="61345" ht="24.95" hidden="1" customHeight="1" x14ac:dyDescent="0.25"/>
    <row r="61346" ht="24.95" hidden="1" customHeight="1" x14ac:dyDescent="0.25"/>
    <row r="61347" ht="24.95" hidden="1" customHeight="1" x14ac:dyDescent="0.25"/>
    <row r="61348" hidden="1" x14ac:dyDescent="0.25"/>
    <row r="61349" hidden="1" x14ac:dyDescent="0.25"/>
    <row r="61350" hidden="1" x14ac:dyDescent="0.25"/>
    <row r="61351" ht="16.5" hidden="1" customHeight="1" x14ac:dyDescent="0.25"/>
    <row r="61352" hidden="1" x14ac:dyDescent="0.25"/>
    <row r="61353" ht="15.75" hidden="1" customHeight="1" x14ac:dyDescent="0.25"/>
    <row r="61354" ht="31.5" hidden="1" customHeight="1" x14ac:dyDescent="0.25"/>
    <row r="61355" ht="24" hidden="1" customHeight="1" x14ac:dyDescent="0.25"/>
    <row r="61356" ht="24.95" hidden="1" customHeight="1" x14ac:dyDescent="0.25"/>
    <row r="61357" ht="24.95" hidden="1" customHeight="1" x14ac:dyDescent="0.25"/>
    <row r="61358" ht="24.95" hidden="1" customHeight="1" x14ac:dyDescent="0.25"/>
    <row r="61359" ht="24.95" hidden="1" customHeight="1" x14ac:dyDescent="0.25"/>
    <row r="61360" ht="24.95" hidden="1" customHeight="1" x14ac:dyDescent="0.25"/>
    <row r="61361" ht="24.95" hidden="1" customHeight="1" x14ac:dyDescent="0.25"/>
    <row r="61362" ht="24.95" hidden="1" customHeight="1" x14ac:dyDescent="0.25"/>
    <row r="61363" ht="24.95" hidden="1" customHeight="1" x14ac:dyDescent="0.25"/>
    <row r="61364" ht="24.95" hidden="1" customHeight="1" x14ac:dyDescent="0.25"/>
    <row r="61365" ht="24.95" hidden="1" customHeight="1" x14ac:dyDescent="0.25"/>
    <row r="61366" ht="24.95" hidden="1" customHeight="1" x14ac:dyDescent="0.25"/>
    <row r="61367" ht="24.95" hidden="1" customHeight="1" x14ac:dyDescent="0.25"/>
    <row r="61368" ht="24.95" hidden="1" customHeight="1" x14ac:dyDescent="0.25"/>
    <row r="61369" ht="24.95" hidden="1" customHeight="1" x14ac:dyDescent="0.25"/>
    <row r="61370" ht="24.95" hidden="1" customHeight="1" x14ac:dyDescent="0.25"/>
    <row r="61371" ht="24.95" hidden="1" customHeight="1" x14ac:dyDescent="0.25"/>
    <row r="61372" ht="24.95" hidden="1" customHeight="1" x14ac:dyDescent="0.25"/>
    <row r="61373" ht="24.95" hidden="1" customHeight="1" x14ac:dyDescent="0.25"/>
    <row r="61374" ht="24.95" hidden="1" customHeight="1" x14ac:dyDescent="0.25"/>
    <row r="61375" ht="24.95" hidden="1" customHeight="1" x14ac:dyDescent="0.25"/>
    <row r="61376" ht="24.95" hidden="1" customHeight="1" x14ac:dyDescent="0.25"/>
    <row r="61377" ht="24.95" hidden="1" customHeight="1" x14ac:dyDescent="0.25"/>
    <row r="61378" ht="24.95" hidden="1" customHeight="1" x14ac:dyDescent="0.25"/>
    <row r="61379" ht="24.95" hidden="1" customHeight="1" x14ac:dyDescent="0.25"/>
    <row r="61380" ht="24.95" hidden="1" customHeight="1" x14ac:dyDescent="0.25"/>
    <row r="61381" ht="24.95" hidden="1" customHeight="1" x14ac:dyDescent="0.25"/>
    <row r="61382" ht="24.95" hidden="1" customHeight="1" x14ac:dyDescent="0.25"/>
    <row r="61383" ht="24.95" hidden="1" customHeight="1" x14ac:dyDescent="0.25"/>
    <row r="61384" ht="24.95" hidden="1" customHeight="1" x14ac:dyDescent="0.25"/>
    <row r="61385" ht="24.95" hidden="1" customHeight="1" x14ac:dyDescent="0.25"/>
    <row r="61386" ht="24.95" hidden="1" customHeight="1" x14ac:dyDescent="0.25"/>
    <row r="61387" ht="24.95" hidden="1" customHeight="1" x14ac:dyDescent="0.25"/>
    <row r="61388" ht="24.95" hidden="1" customHeight="1" x14ac:dyDescent="0.25"/>
    <row r="61389" ht="24.95" hidden="1" customHeight="1" x14ac:dyDescent="0.25"/>
    <row r="61390" ht="24.95" hidden="1" customHeight="1" x14ac:dyDescent="0.25"/>
    <row r="61391" ht="24.95" hidden="1" customHeight="1" x14ac:dyDescent="0.25"/>
    <row r="61392" ht="24.95" hidden="1" customHeight="1" x14ac:dyDescent="0.25"/>
    <row r="61393" ht="24.95" hidden="1" customHeight="1" x14ac:dyDescent="0.25"/>
    <row r="61394" hidden="1" x14ac:dyDescent="0.25"/>
    <row r="61395" hidden="1" x14ac:dyDescent="0.25"/>
    <row r="61396" hidden="1" x14ac:dyDescent="0.25"/>
    <row r="61397" ht="16.5" hidden="1" customHeight="1" x14ac:dyDescent="0.25"/>
    <row r="61398" hidden="1" x14ac:dyDescent="0.25"/>
    <row r="61399" ht="15.75" hidden="1" customHeight="1" x14ac:dyDescent="0.25"/>
    <row r="61400" ht="31.5" hidden="1" customHeight="1" x14ac:dyDescent="0.25"/>
    <row r="61401" ht="24" hidden="1" customHeight="1" x14ac:dyDescent="0.25"/>
    <row r="61402" ht="24.95" hidden="1" customHeight="1" x14ac:dyDescent="0.25"/>
    <row r="61403" ht="24.95" hidden="1" customHeight="1" x14ac:dyDescent="0.25"/>
    <row r="61404" ht="24.95" hidden="1" customHeight="1" x14ac:dyDescent="0.25"/>
    <row r="61405" ht="24.95" hidden="1" customHeight="1" x14ac:dyDescent="0.25"/>
    <row r="61406" ht="24.95" hidden="1" customHeight="1" x14ac:dyDescent="0.25"/>
    <row r="61407" ht="24.95" hidden="1" customHeight="1" x14ac:dyDescent="0.25"/>
    <row r="61408" ht="24.95" hidden="1" customHeight="1" x14ac:dyDescent="0.25"/>
    <row r="61409" ht="24.95" hidden="1" customHeight="1" x14ac:dyDescent="0.25"/>
    <row r="61410" ht="24.95" hidden="1" customHeight="1" x14ac:dyDescent="0.25"/>
    <row r="61411" ht="24.95" hidden="1" customHeight="1" x14ac:dyDescent="0.25"/>
    <row r="61412" ht="24.95" hidden="1" customHeight="1" x14ac:dyDescent="0.25"/>
    <row r="61413" ht="24.95" hidden="1" customHeight="1" x14ac:dyDescent="0.25"/>
    <row r="61414" ht="24.95" hidden="1" customHeight="1" x14ac:dyDescent="0.25"/>
    <row r="61415" ht="24.95" hidden="1" customHeight="1" x14ac:dyDescent="0.25"/>
    <row r="61416" hidden="1" x14ac:dyDescent="0.25"/>
    <row r="61417" hidden="1" x14ac:dyDescent="0.25"/>
    <row r="61418" hidden="1" x14ac:dyDescent="0.25"/>
    <row r="61419" ht="16.5" hidden="1" customHeight="1" x14ac:dyDescent="0.25"/>
    <row r="61420" hidden="1" x14ac:dyDescent="0.25"/>
    <row r="61421" ht="15.75" hidden="1" customHeight="1" x14ac:dyDescent="0.25"/>
    <row r="61422" ht="31.5" hidden="1" customHeight="1" x14ac:dyDescent="0.25"/>
    <row r="61423" ht="24" hidden="1" customHeight="1" x14ac:dyDescent="0.25"/>
    <row r="61424" ht="24.95" hidden="1" customHeight="1" x14ac:dyDescent="0.25"/>
    <row r="61425" ht="24.95" hidden="1" customHeight="1" x14ac:dyDescent="0.25"/>
    <row r="61426" ht="24.95" hidden="1" customHeight="1" x14ac:dyDescent="0.25"/>
    <row r="61427" ht="24.95" hidden="1" customHeight="1" x14ac:dyDescent="0.25"/>
    <row r="61428" ht="24.95" hidden="1" customHeight="1" x14ac:dyDescent="0.25"/>
    <row r="61429" ht="24.95" hidden="1" customHeight="1" x14ac:dyDescent="0.25"/>
    <row r="61430" ht="24.95" hidden="1" customHeight="1" x14ac:dyDescent="0.25"/>
    <row r="61431" ht="24.95" hidden="1" customHeight="1" x14ac:dyDescent="0.25"/>
    <row r="61432" ht="24.95" hidden="1" customHeight="1" x14ac:dyDescent="0.25"/>
    <row r="61433" ht="24.95" hidden="1" customHeight="1" x14ac:dyDescent="0.25"/>
    <row r="61434" ht="24.95" hidden="1" customHeight="1" x14ac:dyDescent="0.25"/>
    <row r="61435" ht="24.95" hidden="1" customHeight="1" x14ac:dyDescent="0.25"/>
    <row r="61436" ht="24.95" hidden="1" customHeight="1" x14ac:dyDescent="0.25"/>
    <row r="61437" ht="24.95" hidden="1" customHeight="1" x14ac:dyDescent="0.25"/>
    <row r="61438" ht="24.95" hidden="1" customHeight="1" x14ac:dyDescent="0.25"/>
    <row r="61439" ht="24.95" hidden="1" customHeight="1" x14ac:dyDescent="0.25"/>
    <row r="61440" ht="24.95" hidden="1" customHeight="1" x14ac:dyDescent="0.25"/>
    <row r="61441" ht="24.95" hidden="1" customHeight="1" x14ac:dyDescent="0.25"/>
    <row r="61442" ht="24.95" hidden="1" customHeight="1" x14ac:dyDescent="0.25"/>
    <row r="61443" ht="24.95" hidden="1" customHeight="1" x14ac:dyDescent="0.25"/>
    <row r="61444" ht="24.95" hidden="1" customHeight="1" x14ac:dyDescent="0.25"/>
    <row r="61445" ht="24.95" hidden="1" customHeight="1" x14ac:dyDescent="0.25"/>
    <row r="61446" ht="24.95" hidden="1" customHeight="1" x14ac:dyDescent="0.25"/>
    <row r="61447" ht="24.95" hidden="1" customHeight="1" x14ac:dyDescent="0.25"/>
    <row r="61448" ht="24.95" hidden="1" customHeight="1" x14ac:dyDescent="0.25"/>
    <row r="61449" ht="24.95" hidden="1" customHeight="1" x14ac:dyDescent="0.25"/>
    <row r="61450" ht="24.95" hidden="1" customHeight="1" x14ac:dyDescent="0.25"/>
    <row r="61451" ht="24.95" hidden="1" customHeight="1" x14ac:dyDescent="0.25"/>
    <row r="61452" ht="24.95" hidden="1" customHeight="1" x14ac:dyDescent="0.25"/>
    <row r="61453" ht="24.95" hidden="1" customHeight="1" x14ac:dyDescent="0.25"/>
    <row r="61454" ht="24.95" hidden="1" customHeight="1" x14ac:dyDescent="0.25"/>
    <row r="61455" ht="24.95" hidden="1" customHeight="1" x14ac:dyDescent="0.25"/>
    <row r="61456" hidden="1" x14ac:dyDescent="0.25"/>
    <row r="61457" hidden="1" x14ac:dyDescent="0.25"/>
    <row r="61458" hidden="1" x14ac:dyDescent="0.25"/>
    <row r="61459" ht="16.5" hidden="1" customHeight="1" x14ac:dyDescent="0.25"/>
    <row r="61460" hidden="1" x14ac:dyDescent="0.25"/>
    <row r="61461" ht="15.75" hidden="1" customHeight="1" x14ac:dyDescent="0.25"/>
    <row r="61462" hidden="1" x14ac:dyDescent="0.25"/>
    <row r="61463" hidden="1" x14ac:dyDescent="0.25"/>
    <row r="61464" hidden="1" x14ac:dyDescent="0.25"/>
    <row r="61465" ht="16.5" hidden="1" customHeight="1" x14ac:dyDescent="0.25"/>
    <row r="61466" hidden="1" x14ac:dyDescent="0.25"/>
    <row r="61467" ht="15.75" hidden="1" customHeight="1" x14ac:dyDescent="0.25"/>
    <row r="61468" ht="31.5" hidden="1" customHeight="1" x14ac:dyDescent="0.25"/>
    <row r="61469" ht="24" hidden="1" customHeight="1" x14ac:dyDescent="0.25"/>
    <row r="61470" ht="24.95" hidden="1" customHeight="1" x14ac:dyDescent="0.25"/>
    <row r="61471" ht="24.95" hidden="1" customHeight="1" x14ac:dyDescent="0.25"/>
    <row r="61472" ht="24.95" hidden="1" customHeight="1" x14ac:dyDescent="0.25"/>
    <row r="61473" ht="24.95" hidden="1" customHeight="1" x14ac:dyDescent="0.25"/>
    <row r="61474" ht="24.95" hidden="1" customHeight="1" x14ac:dyDescent="0.25"/>
    <row r="61475" ht="24.95" hidden="1" customHeight="1" x14ac:dyDescent="0.25"/>
    <row r="61476" ht="24.95" hidden="1" customHeight="1" x14ac:dyDescent="0.25"/>
    <row r="61477" ht="24.95" hidden="1" customHeight="1" x14ac:dyDescent="0.25"/>
    <row r="61478" ht="24.95" hidden="1" customHeight="1" x14ac:dyDescent="0.25"/>
    <row r="61479" ht="24.95" hidden="1" customHeight="1" x14ac:dyDescent="0.25"/>
    <row r="61480" ht="24.95" hidden="1" customHeight="1" x14ac:dyDescent="0.25"/>
    <row r="61481" ht="24.95" hidden="1" customHeight="1" x14ac:dyDescent="0.25"/>
    <row r="61482" ht="24.95" hidden="1" customHeight="1" x14ac:dyDescent="0.25"/>
    <row r="61483" ht="24.95" hidden="1" customHeight="1" x14ac:dyDescent="0.25"/>
    <row r="61484" ht="24.95" hidden="1" customHeight="1" x14ac:dyDescent="0.25"/>
    <row r="61485" ht="24.95" hidden="1" customHeight="1" x14ac:dyDescent="0.25"/>
    <row r="61486" ht="24.95" hidden="1" customHeight="1" x14ac:dyDescent="0.25"/>
    <row r="61487" ht="24.95" hidden="1" customHeight="1" x14ac:dyDescent="0.25"/>
    <row r="61488" ht="24.95" hidden="1" customHeight="1" x14ac:dyDescent="0.25"/>
    <row r="61489" ht="24.95" hidden="1" customHeight="1" x14ac:dyDescent="0.25"/>
    <row r="61490" ht="24.95" hidden="1" customHeight="1" x14ac:dyDescent="0.25"/>
    <row r="61491" ht="24.95" hidden="1" customHeight="1" x14ac:dyDescent="0.25"/>
    <row r="61492" ht="24.95" hidden="1" customHeight="1" x14ac:dyDescent="0.25"/>
    <row r="61493" ht="24.95" hidden="1" customHeight="1" x14ac:dyDescent="0.25"/>
    <row r="61494" ht="24.95" hidden="1" customHeight="1" x14ac:dyDescent="0.25"/>
    <row r="61495" ht="24.95" hidden="1" customHeight="1" x14ac:dyDescent="0.25"/>
    <row r="61496" ht="24.95" hidden="1" customHeight="1" x14ac:dyDescent="0.25"/>
    <row r="61497" ht="24.95" hidden="1" customHeight="1" x14ac:dyDescent="0.25"/>
    <row r="61498" ht="24.95" hidden="1" customHeight="1" x14ac:dyDescent="0.25"/>
    <row r="61499" ht="24.95" hidden="1" customHeight="1" x14ac:dyDescent="0.25"/>
    <row r="61500" ht="24.95" hidden="1" customHeight="1" x14ac:dyDescent="0.25"/>
    <row r="61501" ht="24.95" hidden="1" customHeight="1" x14ac:dyDescent="0.25"/>
    <row r="61502" ht="31.5" hidden="1" customHeight="1" x14ac:dyDescent="0.25"/>
    <row r="61503" ht="24" hidden="1" customHeight="1" x14ac:dyDescent="0.25"/>
    <row r="61504" ht="24.95" hidden="1" customHeight="1" x14ac:dyDescent="0.25"/>
    <row r="61505" ht="24.95" hidden="1" customHeight="1" x14ac:dyDescent="0.25"/>
    <row r="61506" ht="24.95" hidden="1" customHeight="1" x14ac:dyDescent="0.25"/>
    <row r="61507" ht="24.95" hidden="1" customHeight="1" x14ac:dyDescent="0.25"/>
    <row r="61508" ht="24.95" hidden="1" customHeight="1" x14ac:dyDescent="0.25"/>
    <row r="61509" ht="24.95" hidden="1" customHeight="1" x14ac:dyDescent="0.25"/>
    <row r="61510" ht="24.95" hidden="1" customHeight="1" x14ac:dyDescent="0.25"/>
    <row r="61511" ht="24.95" hidden="1" customHeight="1" x14ac:dyDescent="0.25"/>
    <row r="61512" ht="24.95" hidden="1" customHeight="1" x14ac:dyDescent="0.25"/>
    <row r="61513" ht="24.95" hidden="1" customHeight="1" x14ac:dyDescent="0.25"/>
    <row r="61514" ht="31.5" hidden="1" customHeight="1" x14ac:dyDescent="0.25"/>
    <row r="61515" ht="24" hidden="1" customHeight="1" x14ac:dyDescent="0.25"/>
    <row r="61516" ht="24.95" hidden="1" customHeight="1" x14ac:dyDescent="0.25"/>
    <row r="61517" ht="24.95" hidden="1" customHeight="1" x14ac:dyDescent="0.25"/>
    <row r="61518" hidden="1" x14ac:dyDescent="0.25"/>
    <row r="61519" hidden="1" x14ac:dyDescent="0.25"/>
    <row r="61520" hidden="1" x14ac:dyDescent="0.25"/>
    <row r="61521" ht="16.5" hidden="1" customHeight="1" x14ac:dyDescent="0.25"/>
    <row r="61522" hidden="1" x14ac:dyDescent="0.25"/>
    <row r="61523" ht="15.75" hidden="1" customHeight="1" x14ac:dyDescent="0.25"/>
    <row r="61524" ht="31.5" hidden="1" customHeight="1" x14ac:dyDescent="0.25"/>
    <row r="61525" ht="24" hidden="1" customHeight="1" x14ac:dyDescent="0.25"/>
    <row r="61526" ht="24.95" hidden="1" customHeight="1" x14ac:dyDescent="0.25"/>
    <row r="61527" ht="24.95" hidden="1" customHeight="1" x14ac:dyDescent="0.25"/>
    <row r="61528" ht="24.95" hidden="1" customHeight="1" x14ac:dyDescent="0.25"/>
    <row r="61529" ht="24.95" hidden="1" customHeight="1" x14ac:dyDescent="0.25"/>
    <row r="61530" ht="24.95" hidden="1" customHeight="1" x14ac:dyDescent="0.25"/>
    <row r="61531" ht="24.95" hidden="1" customHeight="1" x14ac:dyDescent="0.25"/>
    <row r="61532" ht="24.95" hidden="1" customHeight="1" x14ac:dyDescent="0.25"/>
    <row r="61533" ht="24.95" hidden="1" customHeight="1" x14ac:dyDescent="0.25"/>
    <row r="61534" ht="24.95" hidden="1" customHeight="1" x14ac:dyDescent="0.25"/>
    <row r="61535" ht="24.95" hidden="1" customHeight="1" x14ac:dyDescent="0.25"/>
    <row r="61536" hidden="1" x14ac:dyDescent="0.25"/>
    <row r="61537" hidden="1" x14ac:dyDescent="0.25"/>
    <row r="61538" hidden="1" x14ac:dyDescent="0.25"/>
    <row r="61539" ht="16.5" hidden="1" customHeight="1" x14ac:dyDescent="0.25"/>
    <row r="61540" hidden="1" x14ac:dyDescent="0.25"/>
    <row r="61541" hidden="1" x14ac:dyDescent="0.25"/>
    <row r="61542" hidden="1" x14ac:dyDescent="0.25"/>
    <row r="61543" ht="16.5" hidden="1" customHeight="1" x14ac:dyDescent="0.25"/>
    <row r="61544" hidden="1" x14ac:dyDescent="0.25"/>
    <row r="61545" ht="15.75" hidden="1" customHeight="1" x14ac:dyDescent="0.25"/>
    <row r="61546" ht="31.5" hidden="1" customHeight="1" x14ac:dyDescent="0.25"/>
    <row r="61547" ht="24" hidden="1" customHeight="1" x14ac:dyDescent="0.25"/>
    <row r="61548" ht="24.95" hidden="1" customHeight="1" x14ac:dyDescent="0.25"/>
    <row r="61549" ht="24.95" hidden="1" customHeight="1" x14ac:dyDescent="0.25"/>
    <row r="61550" ht="24.95" hidden="1" customHeight="1" x14ac:dyDescent="0.25"/>
    <row r="61551" ht="24.95" hidden="1" customHeight="1" x14ac:dyDescent="0.25"/>
    <row r="61552" ht="24.95" hidden="1" customHeight="1" x14ac:dyDescent="0.25"/>
    <row r="61553" ht="24.95" hidden="1" customHeight="1" x14ac:dyDescent="0.25"/>
    <row r="61554" ht="24.95" hidden="1" customHeight="1" x14ac:dyDescent="0.25"/>
    <row r="61555" ht="24.95" hidden="1" customHeight="1" x14ac:dyDescent="0.25"/>
    <row r="61556" hidden="1" x14ac:dyDescent="0.25"/>
    <row r="61557" ht="15.75" hidden="1" customHeight="1" x14ac:dyDescent="0.25"/>
    <row r="61558" ht="31.5" hidden="1" customHeight="1" x14ac:dyDescent="0.25"/>
    <row r="61559" ht="24" hidden="1" customHeight="1" x14ac:dyDescent="0.25"/>
    <row r="61560" ht="24.95" hidden="1" customHeight="1" x14ac:dyDescent="0.25"/>
    <row r="61561" ht="24.95" hidden="1" customHeight="1" x14ac:dyDescent="0.25"/>
    <row r="61562" hidden="1" x14ac:dyDescent="0.25"/>
    <row r="61563" hidden="1" x14ac:dyDescent="0.25"/>
    <row r="61564" hidden="1" x14ac:dyDescent="0.25"/>
    <row r="61565" ht="16.5" hidden="1" customHeight="1" x14ac:dyDescent="0.25"/>
    <row r="61566" hidden="1" x14ac:dyDescent="0.25"/>
    <row r="61567" ht="15.75" hidden="1" customHeight="1" x14ac:dyDescent="0.25"/>
    <row r="61568" ht="31.5" hidden="1" customHeight="1" x14ac:dyDescent="0.25"/>
    <row r="61569" ht="24" hidden="1" customHeight="1" x14ac:dyDescent="0.25"/>
    <row r="61570" ht="24.95" hidden="1" customHeight="1" x14ac:dyDescent="0.25"/>
    <row r="61571" ht="24.95" hidden="1" customHeight="1" x14ac:dyDescent="0.25"/>
    <row r="61572" ht="24.95" hidden="1" customHeight="1" x14ac:dyDescent="0.25"/>
    <row r="61573" ht="24.95" hidden="1" customHeight="1" x14ac:dyDescent="0.25"/>
    <row r="61574" ht="24.95" hidden="1" customHeight="1" x14ac:dyDescent="0.25"/>
    <row r="61575" ht="24.95" hidden="1" customHeight="1" x14ac:dyDescent="0.25"/>
    <row r="61576" ht="24.95" hidden="1" customHeight="1" x14ac:dyDescent="0.25"/>
    <row r="61577" ht="24.95" hidden="1" customHeight="1" x14ac:dyDescent="0.25"/>
    <row r="61578" ht="24.95" hidden="1" customHeight="1" x14ac:dyDescent="0.25"/>
    <row r="61579" ht="24.95" hidden="1" customHeight="1" x14ac:dyDescent="0.25"/>
    <row r="61580" ht="24.95" hidden="1" customHeight="1" x14ac:dyDescent="0.25"/>
    <row r="61581" ht="24.95" hidden="1" customHeight="1" x14ac:dyDescent="0.25"/>
    <row r="61582" ht="24.95" hidden="1" customHeight="1" x14ac:dyDescent="0.25"/>
    <row r="61583" ht="24.95" hidden="1" customHeight="1" x14ac:dyDescent="0.25"/>
    <row r="61584" ht="24.95" hidden="1" customHeight="1" x14ac:dyDescent="0.25"/>
    <row r="61585" ht="24.95" hidden="1" customHeight="1" x14ac:dyDescent="0.25"/>
    <row r="61586" ht="24.95" hidden="1" customHeight="1" x14ac:dyDescent="0.25"/>
    <row r="61587" ht="24.95" hidden="1" customHeight="1" x14ac:dyDescent="0.25"/>
    <row r="61588" ht="24.95" hidden="1" customHeight="1" x14ac:dyDescent="0.25"/>
    <row r="61589" ht="24.95" hidden="1" customHeight="1" x14ac:dyDescent="0.25"/>
    <row r="61590" ht="24.95" hidden="1" customHeight="1" x14ac:dyDescent="0.25"/>
    <row r="61591" ht="24.95" hidden="1" customHeight="1" x14ac:dyDescent="0.25"/>
    <row r="61592" ht="24.95" hidden="1" customHeight="1" x14ac:dyDescent="0.25"/>
    <row r="61593" ht="24.95" hidden="1" customHeight="1" x14ac:dyDescent="0.25"/>
    <row r="61594" ht="24.95" hidden="1" customHeight="1" x14ac:dyDescent="0.25"/>
    <row r="61595" ht="24.95" hidden="1" customHeight="1" x14ac:dyDescent="0.25"/>
    <row r="61596" ht="24.95" hidden="1" customHeight="1" x14ac:dyDescent="0.25"/>
    <row r="61597" ht="24.95" hidden="1" customHeight="1" x14ac:dyDescent="0.25"/>
    <row r="61598" ht="24.95" hidden="1" customHeight="1" x14ac:dyDescent="0.25"/>
    <row r="61599" ht="24.95" hidden="1" customHeight="1" x14ac:dyDescent="0.25"/>
    <row r="61600" ht="24.95" hidden="1" customHeight="1" x14ac:dyDescent="0.25"/>
    <row r="61601" ht="24.95" hidden="1" customHeight="1" x14ac:dyDescent="0.25"/>
    <row r="61602" ht="24.95" hidden="1" customHeight="1" x14ac:dyDescent="0.25"/>
    <row r="61603" ht="24.95" hidden="1" customHeight="1" x14ac:dyDescent="0.25"/>
    <row r="61604" ht="24.95" hidden="1" customHeight="1" x14ac:dyDescent="0.25"/>
    <row r="61605" ht="24.95" hidden="1" customHeight="1" x14ac:dyDescent="0.25"/>
    <row r="61606" ht="24.95" hidden="1" customHeight="1" x14ac:dyDescent="0.25"/>
    <row r="61607" ht="24.95" hidden="1" customHeight="1" x14ac:dyDescent="0.25"/>
    <row r="61608" hidden="1" x14ac:dyDescent="0.25"/>
    <row r="61609" hidden="1" x14ac:dyDescent="0.25"/>
    <row r="61610" hidden="1" x14ac:dyDescent="0.25"/>
    <row r="61611" ht="16.5" hidden="1" customHeight="1" x14ac:dyDescent="0.25"/>
    <row r="61612" hidden="1" x14ac:dyDescent="0.25"/>
    <row r="61613" ht="15.75" hidden="1" customHeight="1" x14ac:dyDescent="0.25"/>
    <row r="61614" ht="31.5" hidden="1" customHeight="1" x14ac:dyDescent="0.25"/>
    <row r="61615" ht="24" hidden="1" customHeight="1" x14ac:dyDescent="0.25"/>
    <row r="61616" ht="24.95" hidden="1" customHeight="1" x14ac:dyDescent="0.25"/>
    <row r="61617" ht="24.95" hidden="1" customHeight="1" x14ac:dyDescent="0.25"/>
    <row r="61618" ht="24.95" hidden="1" customHeight="1" x14ac:dyDescent="0.25"/>
    <row r="61619" ht="24.95" hidden="1" customHeight="1" x14ac:dyDescent="0.25"/>
    <row r="61620" ht="24.95" hidden="1" customHeight="1" x14ac:dyDescent="0.25"/>
    <row r="61621" ht="24.95" hidden="1" customHeight="1" x14ac:dyDescent="0.25"/>
    <row r="61622" ht="24.95" hidden="1" customHeight="1" x14ac:dyDescent="0.25"/>
    <row r="61623" ht="24.95" hidden="1" customHeight="1" x14ac:dyDescent="0.25"/>
    <row r="61624" ht="24.95" hidden="1" customHeight="1" x14ac:dyDescent="0.25"/>
    <row r="61625" ht="24.95" hidden="1" customHeight="1" x14ac:dyDescent="0.25"/>
    <row r="61626" ht="24.95" hidden="1" customHeight="1" x14ac:dyDescent="0.25"/>
    <row r="61627" ht="24.95" hidden="1" customHeight="1" x14ac:dyDescent="0.25"/>
    <row r="61628" ht="24.95" hidden="1" customHeight="1" x14ac:dyDescent="0.25"/>
    <row r="61629" ht="24.95" hidden="1" customHeight="1" x14ac:dyDescent="0.25"/>
    <row r="61630" ht="24.95" hidden="1" customHeight="1" x14ac:dyDescent="0.25"/>
    <row r="61631" ht="24.95" hidden="1" customHeight="1" x14ac:dyDescent="0.25"/>
    <row r="61632" ht="24.95" hidden="1" customHeight="1" x14ac:dyDescent="0.25"/>
    <row r="61633" ht="24.95" hidden="1" customHeight="1" x14ac:dyDescent="0.25"/>
    <row r="61634" ht="24.95" hidden="1" customHeight="1" x14ac:dyDescent="0.25"/>
    <row r="61635" ht="24.95" hidden="1" customHeight="1" x14ac:dyDescent="0.25"/>
    <row r="61636" ht="24.95" hidden="1" customHeight="1" x14ac:dyDescent="0.25"/>
    <row r="61637" ht="24.95" hidden="1" customHeight="1" x14ac:dyDescent="0.25"/>
    <row r="61638" ht="24.95" hidden="1" customHeight="1" x14ac:dyDescent="0.25"/>
    <row r="61639" ht="24.95" hidden="1" customHeight="1" x14ac:dyDescent="0.25"/>
    <row r="61640" ht="24.95" hidden="1" customHeight="1" x14ac:dyDescent="0.25"/>
    <row r="61641" ht="24.95" hidden="1" customHeight="1" x14ac:dyDescent="0.25"/>
    <row r="61642" ht="24.95" hidden="1" customHeight="1" x14ac:dyDescent="0.25"/>
    <row r="61643" ht="24.95" hidden="1" customHeight="1" x14ac:dyDescent="0.25"/>
    <row r="61644" ht="24.95" hidden="1" customHeight="1" x14ac:dyDescent="0.25"/>
    <row r="61645" ht="24.95" hidden="1" customHeight="1" x14ac:dyDescent="0.25"/>
    <row r="61646" ht="24.95" hidden="1" customHeight="1" x14ac:dyDescent="0.25"/>
    <row r="61647" ht="24.95" hidden="1" customHeight="1" x14ac:dyDescent="0.25"/>
    <row r="61648" ht="24.95" hidden="1" customHeight="1" x14ac:dyDescent="0.25"/>
    <row r="61649" ht="24.95" hidden="1" customHeight="1" x14ac:dyDescent="0.25"/>
    <row r="61650" ht="24.95" hidden="1" customHeight="1" x14ac:dyDescent="0.25"/>
    <row r="61651" ht="24.95" hidden="1" customHeight="1" x14ac:dyDescent="0.25"/>
    <row r="61652" hidden="1" x14ac:dyDescent="0.25"/>
    <row r="61653" hidden="1" x14ac:dyDescent="0.25"/>
    <row r="61654" hidden="1" x14ac:dyDescent="0.25"/>
    <row r="61655" hidden="1" x14ac:dyDescent="0.25"/>
    <row r="61656" hidden="1" x14ac:dyDescent="0.25"/>
    <row r="61657" ht="16.5" hidden="1" customHeight="1" x14ac:dyDescent="0.25"/>
    <row r="61658" hidden="1" x14ac:dyDescent="0.25"/>
    <row r="61659" ht="15.75" hidden="1" customHeight="1" x14ac:dyDescent="0.25"/>
    <row r="61660" ht="31.5" hidden="1" customHeight="1" x14ac:dyDescent="0.25"/>
    <row r="61661" ht="24" hidden="1" customHeight="1" x14ac:dyDescent="0.25"/>
    <row r="61662" ht="24.95" hidden="1" customHeight="1" x14ac:dyDescent="0.25"/>
    <row r="61663" ht="24.95" hidden="1" customHeight="1" x14ac:dyDescent="0.25"/>
    <row r="61664" ht="24.95" hidden="1" customHeight="1" x14ac:dyDescent="0.25"/>
    <row r="61665" ht="24.95" hidden="1" customHeight="1" x14ac:dyDescent="0.25"/>
    <row r="61666" ht="24.95" hidden="1" customHeight="1" x14ac:dyDescent="0.25"/>
    <row r="61667" ht="24.95" hidden="1" customHeight="1" x14ac:dyDescent="0.25"/>
    <row r="61668" ht="24.95" hidden="1" customHeight="1" x14ac:dyDescent="0.25"/>
    <row r="61669" ht="24.95" hidden="1" customHeight="1" x14ac:dyDescent="0.25"/>
    <row r="61670" ht="24.95" hidden="1" customHeight="1" x14ac:dyDescent="0.25"/>
    <row r="61671" ht="24.95" hidden="1" customHeight="1" x14ac:dyDescent="0.25"/>
    <row r="61672" ht="24.95" hidden="1" customHeight="1" x14ac:dyDescent="0.25"/>
    <row r="61673" ht="24.95" hidden="1" customHeight="1" x14ac:dyDescent="0.25"/>
    <row r="61674" ht="24.95" hidden="1" customHeight="1" x14ac:dyDescent="0.25"/>
    <row r="61675" ht="24.95" hidden="1" customHeight="1" x14ac:dyDescent="0.25"/>
    <row r="61676" ht="24.95" hidden="1" customHeight="1" x14ac:dyDescent="0.25"/>
    <row r="61677" ht="24.95" hidden="1" customHeight="1" x14ac:dyDescent="0.25"/>
    <row r="61678" ht="24.95" hidden="1" customHeight="1" x14ac:dyDescent="0.25"/>
    <row r="61679" ht="24.95" hidden="1" customHeight="1" x14ac:dyDescent="0.25"/>
    <row r="61680" ht="24.95" hidden="1" customHeight="1" x14ac:dyDescent="0.25"/>
    <row r="61681" ht="24.95" hidden="1" customHeight="1" x14ac:dyDescent="0.25"/>
    <row r="61682" ht="24.95" hidden="1" customHeight="1" x14ac:dyDescent="0.25"/>
    <row r="61683" ht="24.95" hidden="1" customHeight="1" x14ac:dyDescent="0.25"/>
    <row r="61684" ht="24.95" hidden="1" customHeight="1" x14ac:dyDescent="0.25"/>
    <row r="61685" ht="24.95" hidden="1" customHeight="1" x14ac:dyDescent="0.25"/>
    <row r="61686" ht="24.95" hidden="1" customHeight="1" x14ac:dyDescent="0.25"/>
    <row r="61687" ht="24.95" hidden="1" customHeight="1" x14ac:dyDescent="0.25"/>
    <row r="61688" ht="24.95" hidden="1" customHeight="1" x14ac:dyDescent="0.25"/>
    <row r="61689" ht="24.95" hidden="1" customHeight="1" x14ac:dyDescent="0.25"/>
    <row r="61690" ht="24.95" hidden="1" customHeight="1" x14ac:dyDescent="0.25"/>
    <row r="61691" ht="24.95" hidden="1" customHeight="1" x14ac:dyDescent="0.25"/>
    <row r="61692" ht="24.95" hidden="1" customHeight="1" x14ac:dyDescent="0.25"/>
    <row r="61693" ht="24.95" hidden="1" customHeight="1" x14ac:dyDescent="0.25"/>
    <row r="61694" hidden="1" x14ac:dyDescent="0.25"/>
    <row r="61695" hidden="1" x14ac:dyDescent="0.25"/>
    <row r="61696" hidden="1" x14ac:dyDescent="0.25"/>
    <row r="61697" ht="16.5" hidden="1" customHeight="1" x14ac:dyDescent="0.25"/>
    <row r="61698" hidden="1" x14ac:dyDescent="0.25"/>
    <row r="61699" ht="15.75" hidden="1" customHeight="1" x14ac:dyDescent="0.25"/>
    <row r="61700" hidden="1" x14ac:dyDescent="0.25"/>
    <row r="61701" hidden="1" x14ac:dyDescent="0.25"/>
    <row r="61702" hidden="1" x14ac:dyDescent="0.25"/>
    <row r="61703" ht="16.5" hidden="1" customHeight="1" x14ac:dyDescent="0.25"/>
    <row r="61704" hidden="1" x14ac:dyDescent="0.25"/>
    <row r="61705" ht="15.75" hidden="1" customHeight="1" x14ac:dyDescent="0.25"/>
    <row r="61706" ht="31.5" hidden="1" customHeight="1" x14ac:dyDescent="0.25"/>
    <row r="61707" ht="24" hidden="1" customHeight="1" x14ac:dyDescent="0.25"/>
    <row r="61708" ht="24.95" hidden="1" customHeight="1" x14ac:dyDescent="0.25"/>
    <row r="61709" ht="24.95" hidden="1" customHeight="1" x14ac:dyDescent="0.25"/>
    <row r="61710" ht="24.95" hidden="1" customHeight="1" x14ac:dyDescent="0.25"/>
    <row r="61711" ht="24.95" hidden="1" customHeight="1" x14ac:dyDescent="0.25"/>
    <row r="61712" ht="24.95" hidden="1" customHeight="1" x14ac:dyDescent="0.25"/>
    <row r="61713" ht="24.95" hidden="1" customHeight="1" x14ac:dyDescent="0.25"/>
    <row r="61714" ht="24.95" hidden="1" customHeight="1" x14ac:dyDescent="0.25"/>
    <row r="61715" ht="24.95" hidden="1" customHeight="1" x14ac:dyDescent="0.25"/>
    <row r="61716" ht="31.5" hidden="1" customHeight="1" x14ac:dyDescent="0.25"/>
    <row r="61717" ht="24" hidden="1" customHeight="1" x14ac:dyDescent="0.25"/>
    <row r="61718" ht="24.95" hidden="1" customHeight="1" x14ac:dyDescent="0.25"/>
    <row r="61719" ht="24.95" hidden="1" customHeight="1" x14ac:dyDescent="0.25"/>
    <row r="61720" ht="24.95" hidden="1" customHeight="1" x14ac:dyDescent="0.25"/>
    <row r="61721" ht="24.95" hidden="1" customHeight="1" x14ac:dyDescent="0.25"/>
    <row r="61722" hidden="1" x14ac:dyDescent="0.25"/>
    <row r="61723" hidden="1" x14ac:dyDescent="0.25"/>
    <row r="61724" hidden="1" x14ac:dyDescent="0.25"/>
    <row r="61725" ht="16.5" hidden="1" customHeight="1" x14ac:dyDescent="0.25"/>
    <row r="61726" hidden="1" x14ac:dyDescent="0.25"/>
    <row r="61727" ht="15.75" hidden="1" customHeight="1" x14ac:dyDescent="0.25"/>
    <row r="61728" ht="31.5" hidden="1" customHeight="1" x14ac:dyDescent="0.25"/>
    <row r="61729" ht="24" hidden="1" customHeight="1" x14ac:dyDescent="0.25"/>
    <row r="61730" ht="24.95" hidden="1" customHeight="1" x14ac:dyDescent="0.25"/>
    <row r="61731" ht="24.95" hidden="1" customHeight="1" x14ac:dyDescent="0.25"/>
    <row r="61732" ht="24.95" hidden="1" customHeight="1" x14ac:dyDescent="0.25"/>
    <row r="61733" ht="24.95" hidden="1" customHeight="1" x14ac:dyDescent="0.25"/>
    <row r="61734" ht="24.95" hidden="1" customHeight="1" x14ac:dyDescent="0.25"/>
    <row r="61735" ht="24.95" hidden="1" customHeight="1" x14ac:dyDescent="0.25"/>
    <row r="61736" ht="24.95" hidden="1" customHeight="1" x14ac:dyDescent="0.25"/>
    <row r="61737" ht="24.95" hidden="1" customHeight="1" x14ac:dyDescent="0.25"/>
    <row r="61738" ht="24.95" hidden="1" customHeight="1" x14ac:dyDescent="0.25"/>
    <row r="61739" ht="24.95" hidden="1" customHeight="1" x14ac:dyDescent="0.25"/>
    <row r="61740" ht="24.95" hidden="1" customHeight="1" x14ac:dyDescent="0.25"/>
    <row r="61741" ht="24.95" hidden="1" customHeight="1" x14ac:dyDescent="0.25"/>
    <row r="61742" ht="24.95" hidden="1" customHeight="1" x14ac:dyDescent="0.25"/>
    <row r="61743" ht="24.95" hidden="1" customHeight="1" x14ac:dyDescent="0.25"/>
    <row r="61744" ht="24.95" hidden="1" customHeight="1" x14ac:dyDescent="0.25"/>
    <row r="61745" ht="24.95" hidden="1" customHeight="1" x14ac:dyDescent="0.25"/>
    <row r="61746" ht="24.95" hidden="1" customHeight="1" x14ac:dyDescent="0.25"/>
    <row r="61747" ht="24.95" hidden="1" customHeight="1" x14ac:dyDescent="0.25"/>
    <row r="61748" ht="24.95" hidden="1" customHeight="1" x14ac:dyDescent="0.25"/>
    <row r="61749" ht="24.95" hidden="1" customHeight="1" x14ac:dyDescent="0.25"/>
    <row r="61750" ht="24.95" hidden="1" customHeight="1" x14ac:dyDescent="0.25"/>
    <row r="61751" ht="24.95" hidden="1" customHeight="1" x14ac:dyDescent="0.25"/>
    <row r="61752" ht="24.95" hidden="1" customHeight="1" x14ac:dyDescent="0.25"/>
    <row r="61753" ht="24.95" hidden="1" customHeight="1" x14ac:dyDescent="0.25"/>
    <row r="61754" ht="24.95" hidden="1" customHeight="1" x14ac:dyDescent="0.25"/>
    <row r="61755" ht="24.95" hidden="1" customHeight="1" x14ac:dyDescent="0.25"/>
    <row r="61756" ht="24.95" hidden="1" customHeight="1" x14ac:dyDescent="0.25"/>
    <row r="61757" ht="24.95" hidden="1" customHeight="1" x14ac:dyDescent="0.25"/>
    <row r="61758" ht="24.95" hidden="1" customHeight="1" x14ac:dyDescent="0.25"/>
    <row r="61759" ht="24.95" hidden="1" customHeight="1" x14ac:dyDescent="0.25"/>
    <row r="61760" ht="24.95" hidden="1" customHeight="1" x14ac:dyDescent="0.25"/>
    <row r="61761" ht="24.95" hidden="1" customHeight="1" x14ac:dyDescent="0.25"/>
    <row r="61762" ht="24.95" hidden="1" customHeight="1" x14ac:dyDescent="0.25"/>
    <row r="61763" ht="24.95" hidden="1" customHeight="1" x14ac:dyDescent="0.25"/>
    <row r="61764" ht="24.95" hidden="1" customHeight="1" x14ac:dyDescent="0.25"/>
    <row r="61765" ht="24.95" hidden="1" customHeight="1" x14ac:dyDescent="0.25"/>
    <row r="61766" ht="24.95" hidden="1" customHeight="1" x14ac:dyDescent="0.25"/>
    <row r="61767" ht="24.95" hidden="1" customHeight="1" x14ac:dyDescent="0.25"/>
    <row r="61768" hidden="1" x14ac:dyDescent="0.25"/>
    <row r="61769" hidden="1" x14ac:dyDescent="0.25"/>
    <row r="61770" hidden="1" x14ac:dyDescent="0.25"/>
    <row r="61771" ht="16.5" hidden="1" customHeight="1" x14ac:dyDescent="0.25"/>
    <row r="61772" hidden="1" x14ac:dyDescent="0.25"/>
    <row r="61773" ht="15.75" hidden="1" customHeight="1" x14ac:dyDescent="0.25"/>
    <row r="61774" ht="31.5" hidden="1" customHeight="1" x14ac:dyDescent="0.25"/>
    <row r="61775" ht="24" hidden="1" customHeight="1" x14ac:dyDescent="0.25"/>
    <row r="61776" ht="24.95" hidden="1" customHeight="1" x14ac:dyDescent="0.25"/>
    <row r="61777" ht="24.95" hidden="1" customHeight="1" x14ac:dyDescent="0.25"/>
    <row r="61778" ht="24.95" hidden="1" customHeight="1" x14ac:dyDescent="0.25"/>
    <row r="61779" ht="24.95" hidden="1" customHeight="1" x14ac:dyDescent="0.25"/>
    <row r="61780" ht="24.95" hidden="1" customHeight="1" x14ac:dyDescent="0.25"/>
    <row r="61781" ht="24.95" hidden="1" customHeight="1" x14ac:dyDescent="0.25"/>
    <row r="61782" ht="24.95" hidden="1" customHeight="1" x14ac:dyDescent="0.25"/>
    <row r="61783" ht="24.95" hidden="1" customHeight="1" x14ac:dyDescent="0.25"/>
    <row r="61784" ht="24.95" hidden="1" customHeight="1" x14ac:dyDescent="0.25"/>
    <row r="61785" ht="24.95" hidden="1" customHeight="1" x14ac:dyDescent="0.25"/>
    <row r="61786" ht="24.95" hidden="1" customHeight="1" x14ac:dyDescent="0.25"/>
    <row r="61787" ht="24.95" hidden="1" customHeight="1" x14ac:dyDescent="0.25"/>
    <row r="61788" ht="24.95" hidden="1" customHeight="1" x14ac:dyDescent="0.25"/>
    <row r="61789" ht="24.95" hidden="1" customHeight="1" x14ac:dyDescent="0.25"/>
    <row r="61790" ht="24.95" hidden="1" customHeight="1" x14ac:dyDescent="0.25"/>
    <row r="61791" ht="24.95" hidden="1" customHeight="1" x14ac:dyDescent="0.25"/>
    <row r="61792" ht="24.95" hidden="1" customHeight="1" x14ac:dyDescent="0.25"/>
    <row r="61793" ht="24.95" hidden="1" customHeight="1" x14ac:dyDescent="0.25"/>
    <row r="61794" ht="24.95" hidden="1" customHeight="1" x14ac:dyDescent="0.25"/>
    <row r="61795" ht="24.95" hidden="1" customHeight="1" x14ac:dyDescent="0.25"/>
    <row r="61796" ht="24.95" hidden="1" customHeight="1" x14ac:dyDescent="0.25"/>
    <row r="61797" ht="24.95" hidden="1" customHeight="1" x14ac:dyDescent="0.25"/>
    <row r="61798" ht="24.95" hidden="1" customHeight="1" x14ac:dyDescent="0.25"/>
    <row r="61799" ht="24.95" hidden="1" customHeight="1" x14ac:dyDescent="0.25"/>
    <row r="61800" ht="24.95" hidden="1" customHeight="1" x14ac:dyDescent="0.25"/>
    <row r="61801" ht="24.95" hidden="1" customHeight="1" x14ac:dyDescent="0.25"/>
    <row r="61802" ht="24.95" hidden="1" customHeight="1" x14ac:dyDescent="0.25"/>
    <row r="61803" ht="24.95" hidden="1" customHeight="1" x14ac:dyDescent="0.25"/>
    <row r="61804" ht="24.95" hidden="1" customHeight="1" x14ac:dyDescent="0.25"/>
    <row r="61805" ht="24.95" hidden="1" customHeight="1" x14ac:dyDescent="0.25"/>
    <row r="61806" ht="24.95" hidden="1" customHeight="1" x14ac:dyDescent="0.25"/>
    <row r="61807" ht="24.95" hidden="1" customHeight="1" x14ac:dyDescent="0.25"/>
    <row r="61808" ht="24.95" hidden="1" customHeight="1" x14ac:dyDescent="0.25"/>
    <row r="61809" ht="24.95" hidden="1" customHeight="1" x14ac:dyDescent="0.25"/>
    <row r="61810" ht="24.95" hidden="1" customHeight="1" x14ac:dyDescent="0.25"/>
    <row r="61811" ht="24.95" hidden="1" customHeight="1" x14ac:dyDescent="0.25"/>
    <row r="61812" ht="24.95" hidden="1" customHeight="1" x14ac:dyDescent="0.25"/>
    <row r="61813" ht="24.95" hidden="1" customHeight="1" x14ac:dyDescent="0.25"/>
    <row r="61814" hidden="1" x14ac:dyDescent="0.25"/>
    <row r="61815" hidden="1" x14ac:dyDescent="0.25"/>
    <row r="61816" hidden="1" x14ac:dyDescent="0.25"/>
    <row r="61817" ht="16.5" hidden="1" customHeight="1" x14ac:dyDescent="0.25"/>
    <row r="61818" hidden="1" x14ac:dyDescent="0.25"/>
    <row r="61819" ht="15.75" hidden="1" customHeight="1" x14ac:dyDescent="0.25"/>
    <row r="61820" ht="31.5" hidden="1" customHeight="1" x14ac:dyDescent="0.25"/>
    <row r="61821" ht="24" hidden="1" customHeight="1" x14ac:dyDescent="0.25"/>
    <row r="61822" ht="24.95" hidden="1" customHeight="1" x14ac:dyDescent="0.25"/>
    <row r="61823" ht="24.95" hidden="1" customHeight="1" x14ac:dyDescent="0.25"/>
    <row r="61824" ht="24.95" hidden="1" customHeight="1" x14ac:dyDescent="0.25"/>
    <row r="61825" ht="24.95" hidden="1" customHeight="1" x14ac:dyDescent="0.25"/>
    <row r="61826" ht="24.95" hidden="1" customHeight="1" x14ac:dyDescent="0.25"/>
    <row r="61827" ht="24.95" hidden="1" customHeight="1" x14ac:dyDescent="0.25"/>
    <row r="61828" ht="24.95" hidden="1" customHeight="1" x14ac:dyDescent="0.25"/>
    <row r="61829" ht="24.95" hidden="1" customHeight="1" x14ac:dyDescent="0.25"/>
    <row r="61830" ht="24.95" hidden="1" customHeight="1" x14ac:dyDescent="0.25"/>
    <row r="61831" ht="24.95" hidden="1" customHeight="1" x14ac:dyDescent="0.25"/>
    <row r="61832" ht="24.95" hidden="1" customHeight="1" x14ac:dyDescent="0.25"/>
    <row r="61833" ht="24.95" hidden="1" customHeight="1" x14ac:dyDescent="0.25"/>
    <row r="61834" ht="24.95" hidden="1" customHeight="1" x14ac:dyDescent="0.25"/>
    <row r="61835" ht="24.95" hidden="1" customHeight="1" x14ac:dyDescent="0.25"/>
    <row r="61836" hidden="1" x14ac:dyDescent="0.25"/>
    <row r="61837" hidden="1" x14ac:dyDescent="0.25"/>
    <row r="61838" hidden="1" x14ac:dyDescent="0.25"/>
    <row r="61839" ht="16.5" hidden="1" customHeight="1" x14ac:dyDescent="0.25"/>
    <row r="61840" hidden="1" x14ac:dyDescent="0.25"/>
    <row r="61841" ht="15.75" hidden="1" customHeight="1" x14ac:dyDescent="0.25"/>
    <row r="61842" ht="31.5" hidden="1" customHeight="1" x14ac:dyDescent="0.25"/>
    <row r="61843" ht="24" hidden="1" customHeight="1" x14ac:dyDescent="0.25"/>
    <row r="61844" ht="24.95" hidden="1" customHeight="1" x14ac:dyDescent="0.25"/>
    <row r="61845" ht="24.95" hidden="1" customHeight="1" x14ac:dyDescent="0.25"/>
    <row r="61846" ht="24.95" hidden="1" customHeight="1" x14ac:dyDescent="0.25"/>
    <row r="61847" ht="24.95" hidden="1" customHeight="1" x14ac:dyDescent="0.25"/>
    <row r="61848" ht="24.95" hidden="1" customHeight="1" x14ac:dyDescent="0.25"/>
    <row r="61849" ht="24.95" hidden="1" customHeight="1" x14ac:dyDescent="0.25"/>
    <row r="61850" ht="24.95" hidden="1" customHeight="1" x14ac:dyDescent="0.25"/>
    <row r="61851" ht="24.95" hidden="1" customHeight="1" x14ac:dyDescent="0.25"/>
    <row r="61852" ht="24.95" hidden="1" customHeight="1" x14ac:dyDescent="0.25"/>
    <row r="61853" ht="24.95" hidden="1" customHeight="1" x14ac:dyDescent="0.25"/>
    <row r="61854" ht="24.95" hidden="1" customHeight="1" x14ac:dyDescent="0.25"/>
    <row r="61855" ht="24.95" hidden="1" customHeight="1" x14ac:dyDescent="0.25"/>
    <row r="61856" ht="24.95" hidden="1" customHeight="1" x14ac:dyDescent="0.25"/>
    <row r="61857" ht="24.95" hidden="1" customHeight="1" x14ac:dyDescent="0.25"/>
    <row r="61858" ht="24.95" hidden="1" customHeight="1" x14ac:dyDescent="0.25"/>
    <row r="61859" ht="24.95" hidden="1" customHeight="1" x14ac:dyDescent="0.25"/>
    <row r="61860" ht="24.95" hidden="1" customHeight="1" x14ac:dyDescent="0.25"/>
    <row r="61861" ht="24.95" hidden="1" customHeight="1" x14ac:dyDescent="0.25"/>
    <row r="61862" ht="24.95" hidden="1" customHeight="1" x14ac:dyDescent="0.25"/>
    <row r="61863" ht="24.95" hidden="1" customHeight="1" x14ac:dyDescent="0.25"/>
    <row r="61864" ht="24.95" hidden="1" customHeight="1" x14ac:dyDescent="0.25"/>
    <row r="61865" ht="24.95" hidden="1" customHeight="1" x14ac:dyDescent="0.25"/>
    <row r="61866" ht="24.95" hidden="1" customHeight="1" x14ac:dyDescent="0.25"/>
    <row r="61867" ht="24.95" hidden="1" customHeight="1" x14ac:dyDescent="0.25"/>
    <row r="61868" ht="24.95" hidden="1" customHeight="1" x14ac:dyDescent="0.25"/>
    <row r="61869" ht="24.95" hidden="1" customHeight="1" x14ac:dyDescent="0.25"/>
    <row r="61870" ht="24.95" hidden="1" customHeight="1" x14ac:dyDescent="0.25"/>
    <row r="61871" ht="24.95" hidden="1" customHeight="1" x14ac:dyDescent="0.25"/>
    <row r="61872" ht="24.95" hidden="1" customHeight="1" x14ac:dyDescent="0.25"/>
    <row r="61873" ht="24.95" hidden="1" customHeight="1" x14ac:dyDescent="0.25"/>
    <row r="61874" ht="24.95" hidden="1" customHeight="1" x14ac:dyDescent="0.25"/>
    <row r="61875" ht="24.95" hidden="1" customHeight="1" x14ac:dyDescent="0.25"/>
    <row r="61876" ht="24.95" hidden="1" customHeight="1" x14ac:dyDescent="0.25"/>
    <row r="61877" ht="24.95" hidden="1" customHeight="1" x14ac:dyDescent="0.25"/>
    <row r="61878" ht="24.95" hidden="1" customHeight="1" x14ac:dyDescent="0.25"/>
    <row r="61879" ht="24.95" hidden="1" customHeight="1" x14ac:dyDescent="0.25"/>
    <row r="61880" ht="24.95" hidden="1" customHeight="1" x14ac:dyDescent="0.25"/>
    <row r="61881" ht="24.95" hidden="1" customHeight="1" x14ac:dyDescent="0.25"/>
    <row r="61882" hidden="1" x14ac:dyDescent="0.25"/>
    <row r="61883" hidden="1" x14ac:dyDescent="0.25"/>
    <row r="61884" hidden="1" x14ac:dyDescent="0.25"/>
    <row r="61885" ht="16.5" hidden="1" customHeight="1" x14ac:dyDescent="0.25"/>
    <row r="61886" hidden="1" x14ac:dyDescent="0.25"/>
    <row r="61887" ht="15.75" hidden="1" customHeight="1" x14ac:dyDescent="0.25"/>
    <row r="61888" ht="31.5" hidden="1" customHeight="1" x14ac:dyDescent="0.25"/>
    <row r="61889" ht="24" hidden="1" customHeight="1" x14ac:dyDescent="0.25"/>
    <row r="61890" ht="24.95" hidden="1" customHeight="1" x14ac:dyDescent="0.25"/>
    <row r="61891" ht="24.95" hidden="1" customHeight="1" x14ac:dyDescent="0.25"/>
    <row r="61892" ht="24.95" hidden="1" customHeight="1" x14ac:dyDescent="0.25"/>
    <row r="61893" ht="24.95" hidden="1" customHeight="1" x14ac:dyDescent="0.25"/>
    <row r="61894" ht="24.95" hidden="1" customHeight="1" x14ac:dyDescent="0.25"/>
    <row r="61895" ht="24.95" hidden="1" customHeight="1" x14ac:dyDescent="0.25"/>
    <row r="61896" ht="24.95" hidden="1" customHeight="1" x14ac:dyDescent="0.25"/>
    <row r="61897" ht="24.95" hidden="1" customHeight="1" x14ac:dyDescent="0.25"/>
    <row r="61898" ht="24.95" hidden="1" customHeight="1" x14ac:dyDescent="0.25"/>
    <row r="61899" ht="24.95" hidden="1" customHeight="1" x14ac:dyDescent="0.25"/>
    <row r="61900" ht="24.95" hidden="1" customHeight="1" x14ac:dyDescent="0.25"/>
    <row r="61901" ht="24.95" hidden="1" customHeight="1" x14ac:dyDescent="0.25"/>
    <row r="61902" ht="24.95" hidden="1" customHeight="1" x14ac:dyDescent="0.25"/>
    <row r="61903" ht="24.95" hidden="1" customHeight="1" x14ac:dyDescent="0.25"/>
    <row r="61904" ht="24.95" hidden="1" customHeight="1" x14ac:dyDescent="0.25"/>
    <row r="61905" ht="24.95" hidden="1" customHeight="1" x14ac:dyDescent="0.25"/>
    <row r="61906" ht="24.95" hidden="1" customHeight="1" x14ac:dyDescent="0.25"/>
    <row r="61907" ht="24.95" hidden="1" customHeight="1" x14ac:dyDescent="0.25"/>
    <row r="61908" ht="24.95" hidden="1" customHeight="1" x14ac:dyDescent="0.25"/>
    <row r="61909" ht="24.95" hidden="1" customHeight="1" x14ac:dyDescent="0.25"/>
    <row r="61910" ht="24.95" hidden="1" customHeight="1" x14ac:dyDescent="0.25"/>
    <row r="61911" ht="24.95" hidden="1" customHeight="1" x14ac:dyDescent="0.25"/>
    <row r="61912" ht="24.95" hidden="1" customHeight="1" x14ac:dyDescent="0.25"/>
    <row r="61913" ht="24.95" hidden="1" customHeight="1" x14ac:dyDescent="0.25"/>
    <row r="61914" ht="24.95" hidden="1" customHeight="1" x14ac:dyDescent="0.25"/>
    <row r="61915" ht="24.95" hidden="1" customHeight="1" x14ac:dyDescent="0.25"/>
    <row r="61916" ht="24.95" hidden="1" customHeight="1" x14ac:dyDescent="0.25"/>
    <row r="61917" ht="24.95" hidden="1" customHeight="1" x14ac:dyDescent="0.25"/>
    <row r="61918" ht="24.95" hidden="1" customHeight="1" x14ac:dyDescent="0.25"/>
    <row r="61919" ht="24.95" hidden="1" customHeight="1" x14ac:dyDescent="0.25"/>
    <row r="61920" ht="24.95" hidden="1" customHeight="1" x14ac:dyDescent="0.25"/>
    <row r="61921" ht="24.95" hidden="1" customHeight="1" x14ac:dyDescent="0.25"/>
    <row r="61922" ht="24.95" hidden="1" customHeight="1" x14ac:dyDescent="0.25"/>
    <row r="61923" ht="24.95" hidden="1" customHeight="1" x14ac:dyDescent="0.25"/>
    <row r="61924" ht="24.95" hidden="1" customHeight="1" x14ac:dyDescent="0.25"/>
    <row r="61925" ht="24.95" hidden="1" customHeight="1" x14ac:dyDescent="0.25"/>
    <row r="61926" hidden="1" x14ac:dyDescent="0.25"/>
    <row r="61927" ht="16.5" hidden="1" customHeight="1" x14ac:dyDescent="0.25"/>
    <row r="61928" hidden="1" x14ac:dyDescent="0.25"/>
    <row r="61929" ht="15.75" hidden="1" customHeight="1" x14ac:dyDescent="0.25"/>
    <row r="61930" hidden="1" x14ac:dyDescent="0.25"/>
    <row r="61931" hidden="1" x14ac:dyDescent="0.25"/>
    <row r="61932" hidden="1" x14ac:dyDescent="0.25"/>
    <row r="61933" hidden="1" x14ac:dyDescent="0.25"/>
    <row r="61934" hidden="1" x14ac:dyDescent="0.25"/>
    <row r="61935" ht="16.5" hidden="1" customHeight="1" x14ac:dyDescent="0.25"/>
    <row r="61936" hidden="1" x14ac:dyDescent="0.25"/>
    <row r="61937" ht="15.75" hidden="1" customHeight="1" x14ac:dyDescent="0.25"/>
    <row r="61938" ht="31.5" hidden="1" customHeight="1" x14ac:dyDescent="0.25"/>
    <row r="61939" ht="24" hidden="1" customHeight="1" x14ac:dyDescent="0.25"/>
    <row r="61940" ht="24.95" hidden="1" customHeight="1" x14ac:dyDescent="0.25"/>
    <row r="61941" ht="24.95" hidden="1" customHeight="1" x14ac:dyDescent="0.25"/>
    <row r="61942" ht="24.95" hidden="1" customHeight="1" x14ac:dyDescent="0.25"/>
    <row r="61943" ht="24.95" hidden="1" customHeight="1" x14ac:dyDescent="0.25"/>
    <row r="61944" ht="24.95" hidden="1" customHeight="1" x14ac:dyDescent="0.25"/>
    <row r="61945" ht="24.95" hidden="1" customHeight="1" x14ac:dyDescent="0.25"/>
    <row r="61946" ht="24.95" hidden="1" customHeight="1" x14ac:dyDescent="0.25"/>
    <row r="61947" ht="24.95" hidden="1" customHeight="1" x14ac:dyDescent="0.25"/>
    <row r="61948" ht="24.95" hidden="1" customHeight="1" x14ac:dyDescent="0.25"/>
    <row r="61949" ht="24.95" hidden="1" customHeight="1" x14ac:dyDescent="0.25"/>
    <row r="61950" ht="24.95" hidden="1" customHeight="1" x14ac:dyDescent="0.25"/>
    <row r="61951" ht="24.95" hidden="1" customHeight="1" x14ac:dyDescent="0.25"/>
    <row r="61952" ht="24.95" hidden="1" customHeight="1" x14ac:dyDescent="0.25"/>
    <row r="61953" ht="24.95" hidden="1" customHeight="1" x14ac:dyDescent="0.25"/>
    <row r="61954" ht="24.95" hidden="1" customHeight="1" x14ac:dyDescent="0.25"/>
    <row r="61955" ht="24.95" hidden="1" customHeight="1" x14ac:dyDescent="0.25"/>
    <row r="61956" ht="24.95" hidden="1" customHeight="1" x14ac:dyDescent="0.25"/>
    <row r="61957" ht="24.95" hidden="1" customHeight="1" x14ac:dyDescent="0.25"/>
    <row r="61958" ht="24.95" hidden="1" customHeight="1" x14ac:dyDescent="0.25"/>
    <row r="61959" ht="24.95" hidden="1" customHeight="1" x14ac:dyDescent="0.25"/>
    <row r="61960" ht="24.95" hidden="1" customHeight="1" x14ac:dyDescent="0.25"/>
    <row r="61961" ht="24.95" hidden="1" customHeight="1" x14ac:dyDescent="0.25"/>
    <row r="61962" ht="24.95" hidden="1" customHeight="1" x14ac:dyDescent="0.25"/>
    <row r="61963" ht="24.95" hidden="1" customHeight="1" x14ac:dyDescent="0.25"/>
    <row r="61964" ht="24.95" hidden="1" customHeight="1" x14ac:dyDescent="0.25"/>
    <row r="61965" ht="24.95" hidden="1" customHeight="1" x14ac:dyDescent="0.25"/>
    <row r="61966" ht="24.95" hidden="1" customHeight="1" x14ac:dyDescent="0.25"/>
    <row r="61967" ht="24.95" hidden="1" customHeight="1" x14ac:dyDescent="0.25"/>
    <row r="61968" ht="24.95" hidden="1" customHeight="1" x14ac:dyDescent="0.25"/>
    <row r="61969" ht="24.95" hidden="1" customHeight="1" x14ac:dyDescent="0.25"/>
    <row r="61970" ht="24.95" hidden="1" customHeight="1" x14ac:dyDescent="0.25"/>
    <row r="61971" ht="24.95" hidden="1" customHeight="1" x14ac:dyDescent="0.25"/>
    <row r="61972" hidden="1" x14ac:dyDescent="0.25"/>
    <row r="61973" ht="16.5" hidden="1" customHeight="1" x14ac:dyDescent="0.25"/>
    <row r="61974" hidden="1" x14ac:dyDescent="0.25"/>
    <row r="61975" ht="15.75" hidden="1" customHeight="1" x14ac:dyDescent="0.25"/>
    <row r="61976" ht="31.5" hidden="1" customHeight="1" x14ac:dyDescent="0.25"/>
    <row r="61977" ht="24" hidden="1" customHeight="1" x14ac:dyDescent="0.25"/>
    <row r="61978" hidden="1" x14ac:dyDescent="0.25"/>
    <row r="61979" hidden="1" x14ac:dyDescent="0.25"/>
    <row r="61980" hidden="1" x14ac:dyDescent="0.25"/>
    <row r="61981" ht="16.5" hidden="1" customHeight="1" x14ac:dyDescent="0.25"/>
    <row r="61982" hidden="1" x14ac:dyDescent="0.25"/>
    <row r="61983" ht="15.75" hidden="1" customHeight="1" x14ac:dyDescent="0.25"/>
    <row r="61984" ht="31.5" hidden="1" customHeight="1" x14ac:dyDescent="0.25"/>
    <row r="61985" ht="24" hidden="1" customHeight="1" x14ac:dyDescent="0.25"/>
    <row r="61986" ht="24.95" hidden="1" customHeight="1" x14ac:dyDescent="0.25"/>
    <row r="61987" ht="24.95" hidden="1" customHeight="1" x14ac:dyDescent="0.25"/>
    <row r="61988" ht="24.95" hidden="1" customHeight="1" x14ac:dyDescent="0.25"/>
    <row r="61989" ht="24.95" hidden="1" customHeight="1" x14ac:dyDescent="0.25"/>
    <row r="61990" ht="24.95" hidden="1" customHeight="1" x14ac:dyDescent="0.25"/>
    <row r="61991" ht="24.95" hidden="1" customHeight="1" x14ac:dyDescent="0.25"/>
    <row r="61992" ht="24.95" hidden="1" customHeight="1" x14ac:dyDescent="0.25"/>
    <row r="61993" ht="24.95" hidden="1" customHeight="1" x14ac:dyDescent="0.25"/>
    <row r="61994" ht="24.95" hidden="1" customHeight="1" x14ac:dyDescent="0.25"/>
    <row r="61995" ht="24.95" hidden="1" customHeight="1" x14ac:dyDescent="0.25"/>
    <row r="61996" ht="24.95" hidden="1" customHeight="1" x14ac:dyDescent="0.25"/>
    <row r="61997" ht="24.95" hidden="1" customHeight="1" x14ac:dyDescent="0.25"/>
    <row r="61998" ht="24.95" hidden="1" customHeight="1" x14ac:dyDescent="0.25"/>
    <row r="61999" ht="24.95" hidden="1" customHeight="1" x14ac:dyDescent="0.25"/>
    <row r="62000" ht="24.95" hidden="1" customHeight="1" x14ac:dyDescent="0.25"/>
    <row r="62001" ht="24.95" hidden="1" customHeight="1" x14ac:dyDescent="0.25"/>
    <row r="62002" ht="24.95" hidden="1" customHeight="1" x14ac:dyDescent="0.25"/>
    <row r="62003" ht="24.95" hidden="1" customHeight="1" x14ac:dyDescent="0.25"/>
    <row r="62004" ht="24.95" hidden="1" customHeight="1" x14ac:dyDescent="0.25"/>
    <row r="62005" ht="24.95" hidden="1" customHeight="1" x14ac:dyDescent="0.25"/>
    <row r="62006" ht="24.95" hidden="1" customHeight="1" x14ac:dyDescent="0.25"/>
    <row r="62007" ht="24.95" hidden="1" customHeight="1" x14ac:dyDescent="0.25"/>
    <row r="62008" ht="24.95" hidden="1" customHeight="1" x14ac:dyDescent="0.25"/>
    <row r="62009" ht="24.95" hidden="1" customHeight="1" x14ac:dyDescent="0.25"/>
    <row r="62010" ht="24.95" hidden="1" customHeight="1" x14ac:dyDescent="0.25"/>
    <row r="62011" ht="24.95" hidden="1" customHeight="1" x14ac:dyDescent="0.25"/>
    <row r="62012" ht="24.95" hidden="1" customHeight="1" x14ac:dyDescent="0.25"/>
    <row r="62013" ht="24.95" hidden="1" customHeight="1" x14ac:dyDescent="0.25"/>
    <row r="62014" ht="24.95" hidden="1" customHeight="1" x14ac:dyDescent="0.25"/>
    <row r="62015" ht="24.95" hidden="1" customHeight="1" x14ac:dyDescent="0.25"/>
    <row r="62016" ht="24.95" hidden="1" customHeight="1" x14ac:dyDescent="0.25"/>
    <row r="62017" ht="24.95" hidden="1" customHeight="1" x14ac:dyDescent="0.25"/>
    <row r="62018" ht="24.95" hidden="1" customHeight="1" x14ac:dyDescent="0.25"/>
    <row r="62019" ht="24.95" hidden="1" customHeight="1" x14ac:dyDescent="0.25"/>
    <row r="62020" ht="24.95" hidden="1" customHeight="1" x14ac:dyDescent="0.25"/>
    <row r="62021" ht="24.95" hidden="1" customHeight="1" x14ac:dyDescent="0.25"/>
    <row r="62022" ht="24.95" hidden="1" customHeight="1" x14ac:dyDescent="0.25"/>
    <row r="62023" ht="24.95" hidden="1" customHeight="1" x14ac:dyDescent="0.25"/>
    <row r="62024" hidden="1" x14ac:dyDescent="0.25"/>
    <row r="62025" hidden="1" x14ac:dyDescent="0.25"/>
    <row r="62026" hidden="1" x14ac:dyDescent="0.25"/>
    <row r="62027" ht="16.5" hidden="1" customHeight="1" x14ac:dyDescent="0.25"/>
    <row r="62028" hidden="1" x14ac:dyDescent="0.25"/>
    <row r="62029" ht="15.75" hidden="1" customHeight="1" x14ac:dyDescent="0.25"/>
    <row r="62030" ht="31.5" hidden="1" customHeight="1" x14ac:dyDescent="0.25"/>
    <row r="62031" ht="24" hidden="1" customHeight="1" x14ac:dyDescent="0.25"/>
    <row r="62032" ht="24.95" hidden="1" customHeight="1" x14ac:dyDescent="0.25"/>
    <row r="62033" ht="24.95" hidden="1" customHeight="1" x14ac:dyDescent="0.25"/>
    <row r="62034" ht="24.95" hidden="1" customHeight="1" x14ac:dyDescent="0.25"/>
    <row r="62035" ht="24.95" hidden="1" customHeight="1" x14ac:dyDescent="0.25"/>
    <row r="62036" ht="24.95" hidden="1" customHeight="1" x14ac:dyDescent="0.25"/>
    <row r="62037" ht="24.95" hidden="1" customHeight="1" x14ac:dyDescent="0.25"/>
    <row r="62038" ht="24.95" hidden="1" customHeight="1" x14ac:dyDescent="0.25"/>
    <row r="62039" ht="24.95" hidden="1" customHeight="1" x14ac:dyDescent="0.25"/>
    <row r="62040" ht="24.95" hidden="1" customHeight="1" x14ac:dyDescent="0.25"/>
    <row r="62041" ht="24.95" hidden="1" customHeight="1" x14ac:dyDescent="0.25"/>
    <row r="62042" ht="31.5" hidden="1" customHeight="1" x14ac:dyDescent="0.25"/>
    <row r="62043" ht="24" hidden="1" customHeight="1" x14ac:dyDescent="0.25"/>
    <row r="62044" ht="24.95" hidden="1" customHeight="1" x14ac:dyDescent="0.25"/>
    <row r="62045" ht="24.95" hidden="1" customHeight="1" x14ac:dyDescent="0.25"/>
    <row r="62046" hidden="1" x14ac:dyDescent="0.25"/>
    <row r="62047" hidden="1" x14ac:dyDescent="0.25"/>
    <row r="62048" hidden="1" x14ac:dyDescent="0.25"/>
    <row r="62049" ht="16.5" hidden="1" customHeight="1" x14ac:dyDescent="0.25"/>
    <row r="62050" hidden="1" x14ac:dyDescent="0.25"/>
    <row r="62051" ht="15.75" hidden="1" customHeight="1" x14ac:dyDescent="0.25"/>
    <row r="62052" ht="31.5" hidden="1" customHeight="1" x14ac:dyDescent="0.25"/>
    <row r="62053" ht="24" hidden="1" customHeight="1" x14ac:dyDescent="0.25"/>
    <row r="62054" ht="24.95" hidden="1" customHeight="1" x14ac:dyDescent="0.25"/>
    <row r="62055" ht="24.95" hidden="1" customHeight="1" x14ac:dyDescent="0.25"/>
    <row r="62056" ht="24.95" hidden="1" customHeight="1" x14ac:dyDescent="0.25"/>
    <row r="62057" ht="24.95" hidden="1" customHeight="1" x14ac:dyDescent="0.25"/>
    <row r="62058" ht="24.95" hidden="1" customHeight="1" x14ac:dyDescent="0.25"/>
    <row r="62059" ht="24.95" hidden="1" customHeight="1" x14ac:dyDescent="0.25"/>
    <row r="62060" ht="24.95" hidden="1" customHeight="1" x14ac:dyDescent="0.25"/>
    <row r="62061" ht="24.95" hidden="1" customHeight="1" x14ac:dyDescent="0.25"/>
    <row r="62062" ht="24.95" hidden="1" customHeight="1" x14ac:dyDescent="0.25"/>
    <row r="62063" ht="24.95" hidden="1" customHeight="1" x14ac:dyDescent="0.25"/>
    <row r="62064" hidden="1" x14ac:dyDescent="0.25"/>
    <row r="62065" hidden="1" x14ac:dyDescent="0.25"/>
    <row r="62066" hidden="1" x14ac:dyDescent="0.25"/>
    <row r="62067" ht="16.5" hidden="1" customHeight="1" x14ac:dyDescent="0.25"/>
    <row r="62068" hidden="1" x14ac:dyDescent="0.25"/>
    <row r="62069" hidden="1" x14ac:dyDescent="0.25"/>
    <row r="62070" hidden="1" x14ac:dyDescent="0.25"/>
    <row r="62071" ht="16.5" hidden="1" customHeight="1" x14ac:dyDescent="0.25"/>
    <row r="62072" hidden="1" x14ac:dyDescent="0.25"/>
    <row r="62073" ht="15.75" hidden="1" customHeight="1" x14ac:dyDescent="0.25"/>
    <row r="62074" ht="31.5" hidden="1" customHeight="1" x14ac:dyDescent="0.25"/>
    <row r="62075" ht="24" hidden="1" customHeight="1" x14ac:dyDescent="0.25"/>
    <row r="62076" ht="24.95" hidden="1" customHeight="1" x14ac:dyDescent="0.25"/>
    <row r="62077" ht="24.95" hidden="1" customHeight="1" x14ac:dyDescent="0.25"/>
    <row r="62078" ht="24.95" hidden="1" customHeight="1" x14ac:dyDescent="0.25"/>
    <row r="62079" ht="24.95" hidden="1" customHeight="1" x14ac:dyDescent="0.25"/>
    <row r="62080" ht="24.95" hidden="1" customHeight="1" x14ac:dyDescent="0.25"/>
    <row r="62081" ht="24.95" hidden="1" customHeight="1" x14ac:dyDescent="0.25"/>
    <row r="62082" ht="24.95" hidden="1" customHeight="1" x14ac:dyDescent="0.25"/>
    <row r="62083" ht="24.95" hidden="1" customHeight="1" x14ac:dyDescent="0.25"/>
    <row r="62084" hidden="1" x14ac:dyDescent="0.25"/>
    <row r="62085" ht="15.75" hidden="1" customHeight="1" x14ac:dyDescent="0.25"/>
    <row r="62086" ht="31.5" hidden="1" customHeight="1" x14ac:dyDescent="0.25"/>
    <row r="62087" ht="24" hidden="1" customHeight="1" x14ac:dyDescent="0.25"/>
    <row r="62088" ht="24.95" hidden="1" customHeight="1" x14ac:dyDescent="0.25"/>
    <row r="62089" ht="24.95" hidden="1" customHeight="1" x14ac:dyDescent="0.25"/>
    <row r="62090" hidden="1" x14ac:dyDescent="0.25"/>
    <row r="62091" hidden="1" x14ac:dyDescent="0.25"/>
    <row r="62092" hidden="1" x14ac:dyDescent="0.25"/>
    <row r="62093" ht="16.5" hidden="1" customHeight="1" x14ac:dyDescent="0.25"/>
    <row r="62094" hidden="1" x14ac:dyDescent="0.25"/>
    <row r="62095" ht="15.75" hidden="1" customHeight="1" x14ac:dyDescent="0.25"/>
    <row r="62096" ht="31.5" hidden="1" customHeight="1" x14ac:dyDescent="0.25"/>
    <row r="62097" ht="24" hidden="1" customHeight="1" x14ac:dyDescent="0.25"/>
    <row r="62098" ht="24.95" hidden="1" customHeight="1" x14ac:dyDescent="0.25"/>
    <row r="62099" ht="24.95" hidden="1" customHeight="1" x14ac:dyDescent="0.25"/>
    <row r="62100" ht="24.95" hidden="1" customHeight="1" x14ac:dyDescent="0.25"/>
    <row r="62101" ht="24.95" hidden="1" customHeight="1" x14ac:dyDescent="0.25"/>
    <row r="62102" ht="24.95" hidden="1" customHeight="1" x14ac:dyDescent="0.25"/>
    <row r="62103" ht="24.95" hidden="1" customHeight="1" x14ac:dyDescent="0.25"/>
    <row r="62104" ht="24.95" hidden="1" customHeight="1" x14ac:dyDescent="0.25"/>
    <row r="62105" ht="24.95" hidden="1" customHeight="1" x14ac:dyDescent="0.25"/>
    <row r="62106" ht="24.95" hidden="1" customHeight="1" x14ac:dyDescent="0.25"/>
    <row r="62107" ht="24.95" hidden="1" customHeight="1" x14ac:dyDescent="0.25"/>
    <row r="62108" ht="24.95" hidden="1" customHeight="1" x14ac:dyDescent="0.25"/>
    <row r="62109" ht="24.95" hidden="1" customHeight="1" x14ac:dyDescent="0.25"/>
    <row r="62110" ht="24.95" hidden="1" customHeight="1" x14ac:dyDescent="0.25"/>
    <row r="62111" ht="24.95" hidden="1" customHeight="1" x14ac:dyDescent="0.25"/>
    <row r="62112" ht="24.95" hidden="1" customHeight="1" x14ac:dyDescent="0.25"/>
    <row r="62113" ht="24.95" hidden="1" customHeight="1" x14ac:dyDescent="0.25"/>
    <row r="62114" ht="24.95" hidden="1" customHeight="1" x14ac:dyDescent="0.25"/>
    <row r="62115" ht="24.95" hidden="1" customHeight="1" x14ac:dyDescent="0.25"/>
    <row r="62116" ht="24.95" hidden="1" customHeight="1" x14ac:dyDescent="0.25"/>
    <row r="62117" ht="24.95" hidden="1" customHeight="1" x14ac:dyDescent="0.25"/>
    <row r="62118" ht="24.95" hidden="1" customHeight="1" x14ac:dyDescent="0.25"/>
    <row r="62119" ht="24.95" hidden="1" customHeight="1" x14ac:dyDescent="0.25"/>
    <row r="62120" ht="24.95" hidden="1" customHeight="1" x14ac:dyDescent="0.25"/>
    <row r="62121" ht="24.95" hidden="1" customHeight="1" x14ac:dyDescent="0.25"/>
    <row r="62122" ht="24.95" hidden="1" customHeight="1" x14ac:dyDescent="0.25"/>
    <row r="62123" ht="24.95" hidden="1" customHeight="1" x14ac:dyDescent="0.25"/>
    <row r="62124" ht="24.95" hidden="1" customHeight="1" x14ac:dyDescent="0.25"/>
    <row r="62125" ht="24.95" hidden="1" customHeight="1" x14ac:dyDescent="0.25"/>
    <row r="62126" ht="24.95" hidden="1" customHeight="1" x14ac:dyDescent="0.25"/>
    <row r="62127" ht="24.95" hidden="1" customHeight="1" x14ac:dyDescent="0.25"/>
    <row r="62128" ht="24.95" hidden="1" customHeight="1" x14ac:dyDescent="0.25"/>
    <row r="62129" ht="24.95" hidden="1" customHeight="1" x14ac:dyDescent="0.25"/>
    <row r="62130" ht="24.95" hidden="1" customHeight="1" x14ac:dyDescent="0.25"/>
    <row r="62131" ht="24.95" hidden="1" customHeight="1" x14ac:dyDescent="0.25"/>
    <row r="62132" ht="24.95" hidden="1" customHeight="1" x14ac:dyDescent="0.25"/>
    <row r="62133" ht="24.95" hidden="1" customHeight="1" x14ac:dyDescent="0.25"/>
    <row r="62134" ht="24.95" hidden="1" customHeight="1" x14ac:dyDescent="0.25"/>
    <row r="62135" ht="24.95" hidden="1" customHeight="1" x14ac:dyDescent="0.25"/>
    <row r="62136" hidden="1" x14ac:dyDescent="0.25"/>
    <row r="62137" hidden="1" x14ac:dyDescent="0.25"/>
    <row r="62138" hidden="1" x14ac:dyDescent="0.25"/>
    <row r="62139" ht="16.5" hidden="1" customHeight="1" x14ac:dyDescent="0.25"/>
    <row r="62140" hidden="1" x14ac:dyDescent="0.25"/>
    <row r="62141" ht="15.75" hidden="1" customHeight="1" x14ac:dyDescent="0.25"/>
    <row r="62142" ht="31.5" hidden="1" customHeight="1" x14ac:dyDescent="0.25"/>
    <row r="62143" ht="24" hidden="1" customHeight="1" x14ac:dyDescent="0.25"/>
    <row r="62144" ht="24.95" hidden="1" customHeight="1" x14ac:dyDescent="0.25"/>
    <row r="62145" ht="24.95" hidden="1" customHeight="1" x14ac:dyDescent="0.25"/>
    <row r="62146" ht="24.95" hidden="1" customHeight="1" x14ac:dyDescent="0.25"/>
    <row r="62147" ht="24.95" hidden="1" customHeight="1" x14ac:dyDescent="0.25"/>
    <row r="62148" ht="24.95" hidden="1" customHeight="1" x14ac:dyDescent="0.25"/>
    <row r="62149" ht="24.95" hidden="1" customHeight="1" x14ac:dyDescent="0.25"/>
    <row r="62150" ht="24.95" hidden="1" customHeight="1" x14ac:dyDescent="0.25"/>
    <row r="62151" ht="24.95" hidden="1" customHeight="1" x14ac:dyDescent="0.25"/>
    <row r="62152" ht="24.95" hidden="1" customHeight="1" x14ac:dyDescent="0.25"/>
    <row r="62153" ht="24.95" hidden="1" customHeight="1" x14ac:dyDescent="0.25"/>
    <row r="62154" ht="24.95" hidden="1" customHeight="1" x14ac:dyDescent="0.25"/>
    <row r="62155" ht="24.95" hidden="1" customHeight="1" x14ac:dyDescent="0.25"/>
    <row r="62156" ht="24.95" hidden="1" customHeight="1" x14ac:dyDescent="0.25"/>
    <row r="62157" ht="24.95" hidden="1" customHeight="1" x14ac:dyDescent="0.25"/>
    <row r="62158" ht="24.95" hidden="1" customHeight="1" x14ac:dyDescent="0.25"/>
    <row r="62159" ht="24.95" hidden="1" customHeight="1" x14ac:dyDescent="0.25"/>
    <row r="62160" ht="24.95" hidden="1" customHeight="1" x14ac:dyDescent="0.25"/>
    <row r="62161" ht="24.95" hidden="1" customHeight="1" x14ac:dyDescent="0.25"/>
    <row r="62162" ht="24.95" hidden="1" customHeight="1" x14ac:dyDescent="0.25"/>
    <row r="62163" ht="24.95" hidden="1" customHeight="1" x14ac:dyDescent="0.25"/>
    <row r="62164" ht="24.95" hidden="1" customHeight="1" x14ac:dyDescent="0.25"/>
    <row r="62165" ht="24.95" hidden="1" customHeight="1" x14ac:dyDescent="0.25"/>
    <row r="62166" ht="24.95" hidden="1" customHeight="1" x14ac:dyDescent="0.25"/>
    <row r="62167" ht="24.95" hidden="1" customHeight="1" x14ac:dyDescent="0.25"/>
    <row r="62168" ht="24.95" hidden="1" customHeight="1" x14ac:dyDescent="0.25"/>
    <row r="62169" ht="24.95" hidden="1" customHeight="1" x14ac:dyDescent="0.25"/>
    <row r="62170" ht="24.95" hidden="1" customHeight="1" x14ac:dyDescent="0.25"/>
    <row r="62171" ht="24.95" hidden="1" customHeight="1" x14ac:dyDescent="0.25"/>
    <row r="62172" ht="24.95" hidden="1" customHeight="1" x14ac:dyDescent="0.25"/>
    <row r="62173" ht="24.95" hidden="1" customHeight="1" x14ac:dyDescent="0.25"/>
    <row r="62174" ht="24.95" hidden="1" customHeight="1" x14ac:dyDescent="0.25"/>
    <row r="62175" ht="24.95" hidden="1" customHeight="1" x14ac:dyDescent="0.25"/>
    <row r="62176" ht="24.95" hidden="1" customHeight="1" x14ac:dyDescent="0.25"/>
    <row r="62177" ht="24.95" hidden="1" customHeight="1" x14ac:dyDescent="0.25"/>
    <row r="62178" ht="24.95" hidden="1" customHeight="1" x14ac:dyDescent="0.25"/>
    <row r="62179" ht="24.95" hidden="1" customHeight="1" x14ac:dyDescent="0.25"/>
    <row r="62180" hidden="1" x14ac:dyDescent="0.25"/>
    <row r="62181" hidden="1" x14ac:dyDescent="0.25"/>
    <row r="62182" hidden="1" x14ac:dyDescent="0.25"/>
    <row r="62183" hidden="1" x14ac:dyDescent="0.25"/>
    <row r="62184" hidden="1" x14ac:dyDescent="0.25"/>
    <row r="62185" ht="16.5" hidden="1" customHeight="1" x14ac:dyDescent="0.25"/>
    <row r="62186" hidden="1" x14ac:dyDescent="0.25"/>
    <row r="62187" ht="15.75" hidden="1" customHeight="1" x14ac:dyDescent="0.25"/>
    <row r="62188" ht="31.5" hidden="1" customHeight="1" x14ac:dyDescent="0.25"/>
    <row r="62189" ht="24" hidden="1" customHeight="1" x14ac:dyDescent="0.25"/>
    <row r="62190" ht="24.95" hidden="1" customHeight="1" x14ac:dyDescent="0.25"/>
    <row r="62191" ht="24.95" hidden="1" customHeight="1" x14ac:dyDescent="0.25"/>
    <row r="62192" ht="24.95" hidden="1" customHeight="1" x14ac:dyDescent="0.25"/>
    <row r="62193" ht="24.95" hidden="1" customHeight="1" x14ac:dyDescent="0.25"/>
    <row r="62194" ht="24.95" hidden="1" customHeight="1" x14ac:dyDescent="0.25"/>
    <row r="62195" ht="24.95" hidden="1" customHeight="1" x14ac:dyDescent="0.25"/>
    <row r="62196" ht="24.95" hidden="1" customHeight="1" x14ac:dyDescent="0.25"/>
    <row r="62197" ht="24.95" hidden="1" customHeight="1" x14ac:dyDescent="0.25"/>
    <row r="62198" ht="24.95" hidden="1" customHeight="1" x14ac:dyDescent="0.25"/>
    <row r="62199" ht="24.95" hidden="1" customHeight="1" x14ac:dyDescent="0.25"/>
    <row r="62200" ht="24.95" hidden="1" customHeight="1" x14ac:dyDescent="0.25"/>
    <row r="62201" ht="24.95" hidden="1" customHeight="1" x14ac:dyDescent="0.25"/>
    <row r="62202" ht="24.95" hidden="1" customHeight="1" x14ac:dyDescent="0.25"/>
    <row r="62203" ht="24.95" hidden="1" customHeight="1" x14ac:dyDescent="0.25"/>
    <row r="62204" ht="24.95" hidden="1" customHeight="1" x14ac:dyDescent="0.25"/>
    <row r="62205" ht="24.95" hidden="1" customHeight="1" x14ac:dyDescent="0.25"/>
    <row r="62206" ht="24.95" hidden="1" customHeight="1" x14ac:dyDescent="0.25"/>
    <row r="62207" ht="24.95" hidden="1" customHeight="1" x14ac:dyDescent="0.25"/>
    <row r="62208" ht="24.95" hidden="1" customHeight="1" x14ac:dyDescent="0.25"/>
    <row r="62209" ht="24.95" hidden="1" customHeight="1" x14ac:dyDescent="0.25"/>
    <row r="62210" ht="24.95" hidden="1" customHeight="1" x14ac:dyDescent="0.25"/>
    <row r="62211" ht="24.95" hidden="1" customHeight="1" x14ac:dyDescent="0.25"/>
    <row r="62212" ht="24.95" hidden="1" customHeight="1" x14ac:dyDescent="0.25"/>
    <row r="62213" ht="24.95" hidden="1" customHeight="1" x14ac:dyDescent="0.25"/>
    <row r="62214" ht="24.95" hidden="1" customHeight="1" x14ac:dyDescent="0.25"/>
    <row r="62215" ht="24.95" hidden="1" customHeight="1" x14ac:dyDescent="0.25"/>
    <row r="62216" ht="24.95" hidden="1" customHeight="1" x14ac:dyDescent="0.25"/>
    <row r="62217" ht="24.95" hidden="1" customHeight="1" x14ac:dyDescent="0.25"/>
    <row r="62218" ht="24.95" hidden="1" customHeight="1" x14ac:dyDescent="0.25"/>
    <row r="62219" ht="24.95" hidden="1" customHeight="1" x14ac:dyDescent="0.25"/>
    <row r="62220" ht="24.95" hidden="1" customHeight="1" x14ac:dyDescent="0.25"/>
    <row r="62221" ht="24.95" hidden="1" customHeight="1" x14ac:dyDescent="0.25"/>
    <row r="62222" hidden="1" x14ac:dyDescent="0.25"/>
    <row r="62223" hidden="1" x14ac:dyDescent="0.25"/>
    <row r="62224" hidden="1" x14ac:dyDescent="0.25"/>
    <row r="62225" ht="16.5" hidden="1" customHeight="1" x14ac:dyDescent="0.25"/>
    <row r="62226" hidden="1" x14ac:dyDescent="0.25"/>
    <row r="62227" ht="15.75" hidden="1" customHeight="1" x14ac:dyDescent="0.25"/>
    <row r="62228" hidden="1" x14ac:dyDescent="0.25"/>
    <row r="62229" hidden="1" x14ac:dyDescent="0.25"/>
    <row r="62230" hidden="1" x14ac:dyDescent="0.25"/>
    <row r="62231" ht="16.5" hidden="1" customHeight="1" x14ac:dyDescent="0.25"/>
    <row r="62232" hidden="1" x14ac:dyDescent="0.25"/>
    <row r="62233" ht="15.75" hidden="1" customHeight="1" x14ac:dyDescent="0.25"/>
    <row r="62234" ht="31.5" hidden="1" customHeight="1" x14ac:dyDescent="0.25"/>
    <row r="62235" ht="24" hidden="1" customHeight="1" x14ac:dyDescent="0.25"/>
    <row r="62236" ht="24.95" hidden="1" customHeight="1" x14ac:dyDescent="0.25"/>
    <row r="62237" ht="24.95" hidden="1" customHeight="1" x14ac:dyDescent="0.25"/>
    <row r="62238" ht="24.95" hidden="1" customHeight="1" x14ac:dyDescent="0.25"/>
    <row r="62239" ht="24.95" hidden="1" customHeight="1" x14ac:dyDescent="0.25"/>
    <row r="62240" ht="24.95" hidden="1" customHeight="1" x14ac:dyDescent="0.25"/>
    <row r="62241" ht="24.95" hidden="1" customHeight="1" x14ac:dyDescent="0.25"/>
    <row r="62242" ht="24.95" hidden="1" customHeight="1" x14ac:dyDescent="0.25"/>
    <row r="62243" ht="24.95" hidden="1" customHeight="1" x14ac:dyDescent="0.25"/>
    <row r="62244" ht="31.5" hidden="1" customHeight="1" x14ac:dyDescent="0.25"/>
    <row r="62245" ht="24" hidden="1" customHeight="1" x14ac:dyDescent="0.25"/>
    <row r="62246" ht="24.95" hidden="1" customHeight="1" x14ac:dyDescent="0.25"/>
    <row r="62247" ht="24.95" hidden="1" customHeight="1" x14ac:dyDescent="0.25"/>
    <row r="62248" ht="24.95" hidden="1" customHeight="1" x14ac:dyDescent="0.25"/>
    <row r="62249" ht="24.95" hidden="1" customHeight="1" x14ac:dyDescent="0.25"/>
    <row r="62250" hidden="1" x14ac:dyDescent="0.25"/>
    <row r="62251" hidden="1" x14ac:dyDescent="0.25"/>
    <row r="62252" hidden="1" x14ac:dyDescent="0.25"/>
    <row r="62253" ht="16.5" hidden="1" customHeight="1" x14ac:dyDescent="0.25"/>
    <row r="62254" hidden="1" x14ac:dyDescent="0.25"/>
    <row r="62255" ht="15.75" hidden="1" customHeight="1" x14ac:dyDescent="0.25"/>
    <row r="62256" ht="31.5" hidden="1" customHeight="1" x14ac:dyDescent="0.25"/>
    <row r="62257" ht="24" hidden="1" customHeight="1" x14ac:dyDescent="0.25"/>
    <row r="62258" ht="24.95" hidden="1" customHeight="1" x14ac:dyDescent="0.25"/>
    <row r="62259" ht="24.95" hidden="1" customHeight="1" x14ac:dyDescent="0.25"/>
    <row r="62260" ht="24.95" hidden="1" customHeight="1" x14ac:dyDescent="0.25"/>
    <row r="62261" ht="24.95" hidden="1" customHeight="1" x14ac:dyDescent="0.25"/>
    <row r="62262" ht="24.95" hidden="1" customHeight="1" x14ac:dyDescent="0.25"/>
    <row r="62263" ht="24.95" hidden="1" customHeight="1" x14ac:dyDescent="0.25"/>
    <row r="62264" ht="24.95" hidden="1" customHeight="1" x14ac:dyDescent="0.25"/>
    <row r="62265" ht="24.95" hidden="1" customHeight="1" x14ac:dyDescent="0.25"/>
    <row r="62266" ht="24.95" hidden="1" customHeight="1" x14ac:dyDescent="0.25"/>
    <row r="62267" ht="24.95" hidden="1" customHeight="1" x14ac:dyDescent="0.25"/>
    <row r="62268" ht="24.95" hidden="1" customHeight="1" x14ac:dyDescent="0.25"/>
    <row r="62269" ht="24.95" hidden="1" customHeight="1" x14ac:dyDescent="0.25"/>
    <row r="62270" ht="24.95" hidden="1" customHeight="1" x14ac:dyDescent="0.25"/>
    <row r="62271" ht="24.95" hidden="1" customHeight="1" x14ac:dyDescent="0.25"/>
    <row r="62272" ht="24.95" hidden="1" customHeight="1" x14ac:dyDescent="0.25"/>
    <row r="62273" ht="24.95" hidden="1" customHeight="1" x14ac:dyDescent="0.25"/>
    <row r="62274" ht="24.95" hidden="1" customHeight="1" x14ac:dyDescent="0.25"/>
    <row r="62275" ht="24.95" hidden="1" customHeight="1" x14ac:dyDescent="0.25"/>
    <row r="62276" ht="24.95" hidden="1" customHeight="1" x14ac:dyDescent="0.25"/>
    <row r="62277" ht="24.95" hidden="1" customHeight="1" x14ac:dyDescent="0.25"/>
    <row r="62278" ht="24.95" hidden="1" customHeight="1" x14ac:dyDescent="0.25"/>
    <row r="62279" ht="24.95" hidden="1" customHeight="1" x14ac:dyDescent="0.25"/>
    <row r="62280" ht="24.95" hidden="1" customHeight="1" x14ac:dyDescent="0.25"/>
    <row r="62281" ht="24.95" hidden="1" customHeight="1" x14ac:dyDescent="0.25"/>
    <row r="62282" ht="24.95" hidden="1" customHeight="1" x14ac:dyDescent="0.25"/>
    <row r="62283" ht="24.95" hidden="1" customHeight="1" x14ac:dyDescent="0.25"/>
    <row r="62284" ht="24.95" hidden="1" customHeight="1" x14ac:dyDescent="0.25"/>
    <row r="62285" ht="24.95" hidden="1" customHeight="1" x14ac:dyDescent="0.25"/>
    <row r="62286" ht="24.95" hidden="1" customHeight="1" x14ac:dyDescent="0.25"/>
    <row r="62287" ht="24.95" hidden="1" customHeight="1" x14ac:dyDescent="0.25"/>
    <row r="62288" ht="24.95" hidden="1" customHeight="1" x14ac:dyDescent="0.25"/>
    <row r="62289" ht="24.95" hidden="1" customHeight="1" x14ac:dyDescent="0.25"/>
    <row r="62290" ht="24.95" hidden="1" customHeight="1" x14ac:dyDescent="0.25"/>
    <row r="62291" ht="24.95" hidden="1" customHeight="1" x14ac:dyDescent="0.25"/>
    <row r="62292" ht="24.95" hidden="1" customHeight="1" x14ac:dyDescent="0.25"/>
    <row r="62293" ht="24.95" hidden="1" customHeight="1" x14ac:dyDescent="0.25"/>
    <row r="62294" ht="24.95" hidden="1" customHeight="1" x14ac:dyDescent="0.25"/>
    <row r="62295" ht="24.95" hidden="1" customHeight="1" x14ac:dyDescent="0.25"/>
    <row r="62296" hidden="1" x14ac:dyDescent="0.25"/>
    <row r="62297" hidden="1" x14ac:dyDescent="0.25"/>
    <row r="62298" hidden="1" x14ac:dyDescent="0.25"/>
    <row r="62299" ht="16.5" hidden="1" customHeight="1" x14ac:dyDescent="0.25"/>
    <row r="62300" hidden="1" x14ac:dyDescent="0.25"/>
    <row r="62301" ht="15.75" hidden="1" customHeight="1" x14ac:dyDescent="0.25"/>
    <row r="62302" ht="31.5" hidden="1" customHeight="1" x14ac:dyDescent="0.25"/>
    <row r="62303" ht="24" hidden="1" customHeight="1" x14ac:dyDescent="0.25"/>
    <row r="62304" ht="24.95" hidden="1" customHeight="1" x14ac:dyDescent="0.25"/>
    <row r="62305" ht="24.95" hidden="1" customHeight="1" x14ac:dyDescent="0.25"/>
    <row r="62306" ht="24.95" hidden="1" customHeight="1" x14ac:dyDescent="0.25"/>
    <row r="62307" ht="24.95" hidden="1" customHeight="1" x14ac:dyDescent="0.25"/>
    <row r="62308" ht="24.95" hidden="1" customHeight="1" x14ac:dyDescent="0.25"/>
    <row r="62309" ht="24.95" hidden="1" customHeight="1" x14ac:dyDescent="0.25"/>
    <row r="62310" ht="24.95" hidden="1" customHeight="1" x14ac:dyDescent="0.25"/>
    <row r="62311" ht="24.95" hidden="1" customHeight="1" x14ac:dyDescent="0.25"/>
    <row r="62312" ht="24.95" hidden="1" customHeight="1" x14ac:dyDescent="0.25"/>
    <row r="62313" ht="24.95" hidden="1" customHeight="1" x14ac:dyDescent="0.25"/>
    <row r="62314" ht="24.95" hidden="1" customHeight="1" x14ac:dyDescent="0.25"/>
    <row r="62315" ht="24.95" hidden="1" customHeight="1" x14ac:dyDescent="0.25"/>
    <row r="62316" ht="24.95" hidden="1" customHeight="1" x14ac:dyDescent="0.25"/>
    <row r="62317" ht="24.95" hidden="1" customHeight="1" x14ac:dyDescent="0.25"/>
    <row r="62318" ht="24.95" hidden="1" customHeight="1" x14ac:dyDescent="0.25"/>
    <row r="62319" ht="24.95" hidden="1" customHeight="1" x14ac:dyDescent="0.25"/>
    <row r="62320" ht="24.95" hidden="1" customHeight="1" x14ac:dyDescent="0.25"/>
    <row r="62321" ht="24.95" hidden="1" customHeight="1" x14ac:dyDescent="0.25"/>
    <row r="62322" ht="24.95" hidden="1" customHeight="1" x14ac:dyDescent="0.25"/>
    <row r="62323" ht="24.95" hidden="1" customHeight="1" x14ac:dyDescent="0.25"/>
    <row r="62324" ht="24.95" hidden="1" customHeight="1" x14ac:dyDescent="0.25"/>
    <row r="62325" ht="24.95" hidden="1" customHeight="1" x14ac:dyDescent="0.25"/>
    <row r="62326" ht="24.95" hidden="1" customHeight="1" x14ac:dyDescent="0.25"/>
    <row r="62327" ht="24.95" hidden="1" customHeight="1" x14ac:dyDescent="0.25"/>
    <row r="62328" ht="24.95" hidden="1" customHeight="1" x14ac:dyDescent="0.25"/>
    <row r="62329" ht="24.95" hidden="1" customHeight="1" x14ac:dyDescent="0.25"/>
    <row r="62330" ht="24.95" hidden="1" customHeight="1" x14ac:dyDescent="0.25"/>
    <row r="62331" ht="24.95" hidden="1" customHeight="1" x14ac:dyDescent="0.25"/>
    <row r="62332" ht="24.95" hidden="1" customHeight="1" x14ac:dyDescent="0.25"/>
    <row r="62333" ht="24.95" hidden="1" customHeight="1" x14ac:dyDescent="0.25"/>
    <row r="62334" ht="24.95" hidden="1" customHeight="1" x14ac:dyDescent="0.25"/>
    <row r="62335" ht="24.95" hidden="1" customHeight="1" x14ac:dyDescent="0.25"/>
    <row r="62336" ht="24.95" hidden="1" customHeight="1" x14ac:dyDescent="0.25"/>
    <row r="62337" ht="24.95" hidden="1" customHeight="1" x14ac:dyDescent="0.25"/>
    <row r="62338" ht="24.95" hidden="1" customHeight="1" x14ac:dyDescent="0.25"/>
    <row r="62339" ht="24.95" hidden="1" customHeight="1" x14ac:dyDescent="0.25"/>
    <row r="62340" ht="24.95" hidden="1" customHeight="1" x14ac:dyDescent="0.25"/>
    <row r="62341" ht="24.95" hidden="1" customHeight="1" x14ac:dyDescent="0.25"/>
    <row r="62342" hidden="1" x14ac:dyDescent="0.25"/>
    <row r="62343" hidden="1" x14ac:dyDescent="0.25"/>
    <row r="62344" hidden="1" x14ac:dyDescent="0.25"/>
    <row r="62345" ht="16.5" hidden="1" customHeight="1" x14ac:dyDescent="0.25"/>
    <row r="62346" hidden="1" x14ac:dyDescent="0.25"/>
    <row r="62347" ht="15.75" hidden="1" customHeight="1" x14ac:dyDescent="0.25"/>
    <row r="62348" ht="31.5" hidden="1" customHeight="1" x14ac:dyDescent="0.25"/>
    <row r="62349" ht="24" hidden="1" customHeight="1" x14ac:dyDescent="0.25"/>
    <row r="62350" ht="24.95" hidden="1" customHeight="1" x14ac:dyDescent="0.25"/>
    <row r="62351" ht="24.95" hidden="1" customHeight="1" x14ac:dyDescent="0.25"/>
    <row r="62352" ht="24.95" hidden="1" customHeight="1" x14ac:dyDescent="0.25"/>
    <row r="62353" ht="24.95" hidden="1" customHeight="1" x14ac:dyDescent="0.25"/>
    <row r="62354" ht="24.95" hidden="1" customHeight="1" x14ac:dyDescent="0.25"/>
    <row r="62355" ht="24.95" hidden="1" customHeight="1" x14ac:dyDescent="0.25"/>
    <row r="62356" ht="24.95" hidden="1" customHeight="1" x14ac:dyDescent="0.25"/>
    <row r="62357" ht="24.95" hidden="1" customHeight="1" x14ac:dyDescent="0.25"/>
    <row r="62358" ht="24.95" hidden="1" customHeight="1" x14ac:dyDescent="0.25"/>
    <row r="62359" ht="24.95" hidden="1" customHeight="1" x14ac:dyDescent="0.25"/>
    <row r="62360" ht="24.95" hidden="1" customHeight="1" x14ac:dyDescent="0.25"/>
    <row r="62361" ht="24.95" hidden="1" customHeight="1" x14ac:dyDescent="0.25"/>
    <row r="62362" ht="24.95" hidden="1" customHeight="1" x14ac:dyDescent="0.25"/>
    <row r="62363" ht="24.95" hidden="1" customHeight="1" x14ac:dyDescent="0.25"/>
    <row r="62364" hidden="1" x14ac:dyDescent="0.25"/>
    <row r="62365" hidden="1" x14ac:dyDescent="0.25"/>
    <row r="62366" hidden="1" x14ac:dyDescent="0.25"/>
    <row r="62367" ht="16.5" hidden="1" customHeight="1" x14ac:dyDescent="0.25"/>
    <row r="62368" hidden="1" x14ac:dyDescent="0.25"/>
    <row r="62369" ht="15.75" hidden="1" customHeight="1" x14ac:dyDescent="0.25"/>
    <row r="62370" ht="31.5" hidden="1" customHeight="1" x14ac:dyDescent="0.25"/>
    <row r="62371" ht="24" hidden="1" customHeight="1" x14ac:dyDescent="0.25"/>
    <row r="62372" ht="24.95" hidden="1" customHeight="1" x14ac:dyDescent="0.25"/>
    <row r="62373" ht="24.95" hidden="1" customHeight="1" x14ac:dyDescent="0.25"/>
    <row r="62374" ht="24.95" hidden="1" customHeight="1" x14ac:dyDescent="0.25"/>
    <row r="62375" ht="24.95" hidden="1" customHeight="1" x14ac:dyDescent="0.25"/>
    <row r="62376" ht="24.95" hidden="1" customHeight="1" x14ac:dyDescent="0.25"/>
    <row r="62377" ht="24.95" hidden="1" customHeight="1" x14ac:dyDescent="0.25"/>
    <row r="62378" ht="24.95" hidden="1" customHeight="1" x14ac:dyDescent="0.25"/>
    <row r="62379" ht="24.95" hidden="1" customHeight="1" x14ac:dyDescent="0.25"/>
    <row r="62380" ht="24.95" hidden="1" customHeight="1" x14ac:dyDescent="0.25"/>
    <row r="62381" ht="24.95" hidden="1" customHeight="1" x14ac:dyDescent="0.25"/>
    <row r="62382" ht="24.95" hidden="1" customHeight="1" x14ac:dyDescent="0.25"/>
    <row r="62383" ht="24.95" hidden="1" customHeight="1" x14ac:dyDescent="0.25"/>
    <row r="62384" ht="24.95" hidden="1" customHeight="1" x14ac:dyDescent="0.25"/>
    <row r="62385" ht="24.95" hidden="1" customHeight="1" x14ac:dyDescent="0.25"/>
    <row r="62386" ht="24.95" hidden="1" customHeight="1" x14ac:dyDescent="0.25"/>
    <row r="62387" ht="24.95" hidden="1" customHeight="1" x14ac:dyDescent="0.25"/>
    <row r="62388" ht="24.95" hidden="1" customHeight="1" x14ac:dyDescent="0.25"/>
    <row r="62389" ht="24.95" hidden="1" customHeight="1" x14ac:dyDescent="0.25"/>
    <row r="62390" ht="24.95" hidden="1" customHeight="1" x14ac:dyDescent="0.25"/>
    <row r="62391" ht="24.95" hidden="1" customHeight="1" x14ac:dyDescent="0.25"/>
    <row r="62392" ht="24.95" hidden="1" customHeight="1" x14ac:dyDescent="0.25"/>
    <row r="62393" ht="24.95" hidden="1" customHeight="1" x14ac:dyDescent="0.25"/>
    <row r="62394" ht="24.95" hidden="1" customHeight="1" x14ac:dyDescent="0.25"/>
    <row r="62395" ht="24.95" hidden="1" customHeight="1" x14ac:dyDescent="0.25"/>
    <row r="62396" ht="24.95" hidden="1" customHeight="1" x14ac:dyDescent="0.25"/>
    <row r="62397" ht="24.95" hidden="1" customHeight="1" x14ac:dyDescent="0.25"/>
    <row r="62398" ht="24.95" hidden="1" customHeight="1" x14ac:dyDescent="0.25"/>
    <row r="62399" ht="24.95" hidden="1" customHeight="1" x14ac:dyDescent="0.25"/>
    <row r="62400" ht="24.95" hidden="1" customHeight="1" x14ac:dyDescent="0.25"/>
    <row r="62401" ht="24.95" hidden="1" customHeight="1" x14ac:dyDescent="0.25"/>
    <row r="62402" ht="24.95" hidden="1" customHeight="1" x14ac:dyDescent="0.25"/>
    <row r="62403" ht="24.95" hidden="1" customHeight="1" x14ac:dyDescent="0.25"/>
    <row r="62404" ht="24.95" hidden="1" customHeight="1" x14ac:dyDescent="0.25"/>
    <row r="62405" ht="24.95" hidden="1" customHeight="1" x14ac:dyDescent="0.25"/>
    <row r="62406" ht="24.95" hidden="1" customHeight="1" x14ac:dyDescent="0.25"/>
    <row r="62407" ht="24.95" hidden="1" customHeight="1" x14ac:dyDescent="0.25"/>
    <row r="62408" ht="24.95" hidden="1" customHeight="1" x14ac:dyDescent="0.25"/>
    <row r="62409" ht="24.95" hidden="1" customHeight="1" x14ac:dyDescent="0.25"/>
    <row r="62410" hidden="1" x14ac:dyDescent="0.25"/>
    <row r="62411" hidden="1" x14ac:dyDescent="0.25"/>
    <row r="62412" hidden="1" x14ac:dyDescent="0.25"/>
    <row r="62413" ht="16.5" hidden="1" customHeight="1" x14ac:dyDescent="0.25"/>
    <row r="62414" hidden="1" x14ac:dyDescent="0.25"/>
    <row r="62415" ht="15.75" hidden="1" customHeight="1" x14ac:dyDescent="0.25"/>
    <row r="62416" ht="31.5" hidden="1" customHeight="1" x14ac:dyDescent="0.25"/>
    <row r="62417" ht="24" hidden="1" customHeight="1" x14ac:dyDescent="0.25"/>
    <row r="62418" ht="24.95" hidden="1" customHeight="1" x14ac:dyDescent="0.25"/>
    <row r="62419" ht="24.95" hidden="1" customHeight="1" x14ac:dyDescent="0.25"/>
    <row r="62420" ht="24.95" hidden="1" customHeight="1" x14ac:dyDescent="0.25"/>
    <row r="62421" ht="24.95" hidden="1" customHeight="1" x14ac:dyDescent="0.25"/>
    <row r="62422" ht="24.95" hidden="1" customHeight="1" x14ac:dyDescent="0.25"/>
    <row r="62423" ht="24.95" hidden="1" customHeight="1" x14ac:dyDescent="0.25"/>
    <row r="62424" ht="24.95" hidden="1" customHeight="1" x14ac:dyDescent="0.25"/>
    <row r="62425" ht="24.95" hidden="1" customHeight="1" x14ac:dyDescent="0.25"/>
    <row r="62426" ht="24.95" hidden="1" customHeight="1" x14ac:dyDescent="0.25"/>
    <row r="62427" ht="24.95" hidden="1" customHeight="1" x14ac:dyDescent="0.25"/>
    <row r="62428" ht="24.95" hidden="1" customHeight="1" x14ac:dyDescent="0.25"/>
    <row r="62429" ht="24.95" hidden="1" customHeight="1" x14ac:dyDescent="0.25"/>
    <row r="62430" ht="24.95" hidden="1" customHeight="1" x14ac:dyDescent="0.25"/>
    <row r="62431" ht="24.95" hidden="1" customHeight="1" x14ac:dyDescent="0.25"/>
    <row r="62432" ht="24.95" hidden="1" customHeight="1" x14ac:dyDescent="0.25"/>
    <row r="62433" ht="24.95" hidden="1" customHeight="1" x14ac:dyDescent="0.25"/>
    <row r="62434" ht="24.95" hidden="1" customHeight="1" x14ac:dyDescent="0.25"/>
    <row r="62435" ht="24.95" hidden="1" customHeight="1" x14ac:dyDescent="0.25"/>
    <row r="62436" ht="24.95" hidden="1" customHeight="1" x14ac:dyDescent="0.25"/>
    <row r="62437" ht="24.95" hidden="1" customHeight="1" x14ac:dyDescent="0.25"/>
    <row r="62438" ht="24.95" hidden="1" customHeight="1" x14ac:dyDescent="0.25"/>
    <row r="62439" ht="24.95" hidden="1" customHeight="1" x14ac:dyDescent="0.25"/>
    <row r="62440" ht="24.95" hidden="1" customHeight="1" x14ac:dyDescent="0.25"/>
    <row r="62441" ht="24.95" hidden="1" customHeight="1" x14ac:dyDescent="0.25"/>
    <row r="62442" ht="24.95" hidden="1" customHeight="1" x14ac:dyDescent="0.25"/>
    <row r="62443" ht="24.95" hidden="1" customHeight="1" x14ac:dyDescent="0.25"/>
    <row r="62444" ht="24.95" hidden="1" customHeight="1" x14ac:dyDescent="0.25"/>
    <row r="62445" ht="24.95" hidden="1" customHeight="1" x14ac:dyDescent="0.25"/>
    <row r="62446" ht="24.95" hidden="1" customHeight="1" x14ac:dyDescent="0.25"/>
    <row r="62447" ht="24.95" hidden="1" customHeight="1" x14ac:dyDescent="0.25"/>
    <row r="62448" ht="24.95" hidden="1" customHeight="1" x14ac:dyDescent="0.25"/>
    <row r="62449" ht="24.95" hidden="1" customHeight="1" x14ac:dyDescent="0.25"/>
    <row r="62450" ht="24.95" hidden="1" customHeight="1" x14ac:dyDescent="0.25"/>
    <row r="62451" ht="24.95" hidden="1" customHeight="1" x14ac:dyDescent="0.25"/>
    <row r="62452" ht="24.95" hidden="1" customHeight="1" x14ac:dyDescent="0.25"/>
    <row r="62453" ht="24.95" hidden="1" customHeight="1" x14ac:dyDescent="0.25"/>
    <row r="62454" hidden="1" x14ac:dyDescent="0.25"/>
    <row r="62455" ht="16.5" hidden="1" customHeight="1" x14ac:dyDescent="0.25"/>
    <row r="62456" hidden="1" x14ac:dyDescent="0.25"/>
    <row r="62457" hidden="1" x14ac:dyDescent="0.25"/>
    <row r="62458" hidden="1" x14ac:dyDescent="0.25"/>
    <row r="62459" ht="16.5" hidden="1" customHeight="1" x14ac:dyDescent="0.25"/>
    <row r="62460" hidden="1" x14ac:dyDescent="0.25"/>
    <row r="62461" ht="15.75" hidden="1" customHeight="1" x14ac:dyDescent="0.25"/>
    <row r="62462" ht="31.5" hidden="1" customHeight="1" x14ac:dyDescent="0.25"/>
    <row r="62463" ht="24" hidden="1" customHeight="1" x14ac:dyDescent="0.25"/>
    <row r="62464" ht="24.95" hidden="1" customHeight="1" x14ac:dyDescent="0.25"/>
    <row r="62465" ht="24.95" hidden="1" customHeight="1" x14ac:dyDescent="0.25"/>
    <row r="62466" ht="24.95" hidden="1" customHeight="1" x14ac:dyDescent="0.25"/>
    <row r="62467" ht="24.95" hidden="1" customHeight="1" x14ac:dyDescent="0.25"/>
    <row r="62468" ht="24.95" hidden="1" customHeight="1" x14ac:dyDescent="0.25"/>
    <row r="62469" ht="24.95" hidden="1" customHeight="1" x14ac:dyDescent="0.25"/>
    <row r="62470" ht="24.95" hidden="1" customHeight="1" x14ac:dyDescent="0.25"/>
    <row r="62471" ht="24.95" hidden="1" customHeight="1" x14ac:dyDescent="0.25"/>
    <row r="62472" hidden="1" x14ac:dyDescent="0.25"/>
    <row r="62473" ht="15.75" hidden="1" customHeight="1" x14ac:dyDescent="0.25"/>
    <row r="62474" hidden="1" x14ac:dyDescent="0.25"/>
    <row r="62475" hidden="1" x14ac:dyDescent="0.25"/>
    <row r="62476" hidden="1" x14ac:dyDescent="0.25"/>
    <row r="62477" hidden="1" x14ac:dyDescent="0.25"/>
    <row r="62478" hidden="1" x14ac:dyDescent="0.25"/>
    <row r="62479" hidden="1" x14ac:dyDescent="0.25"/>
    <row r="62480" hidden="1" x14ac:dyDescent="0.25"/>
    <row r="62481" ht="16.5" hidden="1" customHeight="1" x14ac:dyDescent="0.25"/>
    <row r="62482" hidden="1" x14ac:dyDescent="0.25"/>
    <row r="62483" ht="15.75" hidden="1" customHeight="1" x14ac:dyDescent="0.25"/>
    <row r="62484" ht="31.5" hidden="1" customHeight="1" x14ac:dyDescent="0.25"/>
    <row r="62485" ht="24" hidden="1" customHeight="1" x14ac:dyDescent="0.25"/>
    <row r="62486" ht="24.95" hidden="1" customHeight="1" x14ac:dyDescent="0.25"/>
    <row r="62487" ht="24.95" hidden="1" customHeight="1" x14ac:dyDescent="0.25"/>
    <row r="62488" ht="24.95" hidden="1" customHeight="1" x14ac:dyDescent="0.25"/>
    <row r="62489" ht="24.95" hidden="1" customHeight="1" x14ac:dyDescent="0.25"/>
    <row r="62490" ht="24.95" hidden="1" customHeight="1" x14ac:dyDescent="0.25"/>
    <row r="62491" ht="24.95" hidden="1" customHeight="1" x14ac:dyDescent="0.25"/>
    <row r="62492" ht="24.95" hidden="1" customHeight="1" x14ac:dyDescent="0.25"/>
    <row r="62493" ht="24.95" hidden="1" customHeight="1" x14ac:dyDescent="0.25"/>
    <row r="62494" hidden="1" x14ac:dyDescent="0.25"/>
    <row r="62495" ht="16.5" hidden="1" customHeight="1" x14ac:dyDescent="0.25"/>
    <row r="62496" hidden="1" x14ac:dyDescent="0.25"/>
    <row r="62497" ht="15.75" hidden="1" customHeight="1" x14ac:dyDescent="0.25"/>
    <row r="62498" ht="31.5" hidden="1" customHeight="1" x14ac:dyDescent="0.25"/>
    <row r="62499" ht="24" hidden="1" customHeight="1" x14ac:dyDescent="0.25"/>
    <row r="62500" hidden="1" x14ac:dyDescent="0.25"/>
    <row r="62501" hidden="1" x14ac:dyDescent="0.25"/>
    <row r="62502" hidden="1" x14ac:dyDescent="0.25"/>
    <row r="62503" ht="16.5" hidden="1" customHeight="1" x14ac:dyDescent="0.25"/>
    <row r="62504" hidden="1" x14ac:dyDescent="0.25"/>
    <row r="62505" ht="15.75" hidden="1" customHeight="1" x14ac:dyDescent="0.25"/>
    <row r="62506" ht="31.5" hidden="1" customHeight="1" x14ac:dyDescent="0.25"/>
    <row r="62507" ht="24" hidden="1" customHeight="1" x14ac:dyDescent="0.25"/>
    <row r="62508" ht="24.95" hidden="1" customHeight="1" x14ac:dyDescent="0.25"/>
    <row r="62509" ht="24.95" hidden="1" customHeight="1" x14ac:dyDescent="0.25"/>
    <row r="62510" ht="24.95" hidden="1" customHeight="1" x14ac:dyDescent="0.25"/>
    <row r="62511" ht="24.95" hidden="1" customHeight="1" x14ac:dyDescent="0.25"/>
    <row r="62512" ht="24.95" hidden="1" customHeight="1" x14ac:dyDescent="0.25"/>
    <row r="62513" ht="24.95" hidden="1" customHeight="1" x14ac:dyDescent="0.25"/>
    <row r="62514" ht="24.95" hidden="1" customHeight="1" x14ac:dyDescent="0.25"/>
    <row r="62515" ht="24.95" hidden="1" customHeight="1" x14ac:dyDescent="0.25"/>
    <row r="62516" ht="24.95" hidden="1" customHeight="1" x14ac:dyDescent="0.25"/>
    <row r="62517" ht="24.95" hidden="1" customHeight="1" x14ac:dyDescent="0.25"/>
    <row r="62518" ht="24.95" hidden="1" customHeight="1" x14ac:dyDescent="0.25"/>
    <row r="62519" ht="24.95" hidden="1" customHeight="1" x14ac:dyDescent="0.25"/>
    <row r="62520" ht="24.95" hidden="1" customHeight="1" x14ac:dyDescent="0.25"/>
    <row r="62521" ht="24.95" hidden="1" customHeight="1" x14ac:dyDescent="0.25"/>
    <row r="62522" hidden="1" x14ac:dyDescent="0.25"/>
    <row r="62523" hidden="1" x14ac:dyDescent="0.25"/>
    <row r="62524" hidden="1" x14ac:dyDescent="0.25"/>
    <row r="62525" ht="16.5" hidden="1" customHeight="1" x14ac:dyDescent="0.25"/>
    <row r="62526" hidden="1" x14ac:dyDescent="0.25"/>
    <row r="62527" ht="15.75" hidden="1" customHeight="1" x14ac:dyDescent="0.25"/>
    <row r="62528" ht="31.5" hidden="1" customHeight="1" x14ac:dyDescent="0.25"/>
    <row r="62529" ht="24" hidden="1" customHeight="1" x14ac:dyDescent="0.25"/>
    <row r="62530" ht="24.95" hidden="1" customHeight="1" x14ac:dyDescent="0.25"/>
    <row r="62531" ht="24.95" hidden="1" customHeight="1" x14ac:dyDescent="0.25"/>
    <row r="62532" ht="24.95" hidden="1" customHeight="1" x14ac:dyDescent="0.25"/>
    <row r="62533" ht="24.95" hidden="1" customHeight="1" x14ac:dyDescent="0.25"/>
    <row r="62534" ht="24.95" hidden="1" customHeight="1" x14ac:dyDescent="0.25"/>
    <row r="62535" ht="24.95" hidden="1" customHeight="1" x14ac:dyDescent="0.25"/>
    <row r="62536" ht="24.95" hidden="1" customHeight="1" x14ac:dyDescent="0.25"/>
    <row r="62537" ht="24.95" hidden="1" customHeight="1" x14ac:dyDescent="0.25"/>
    <row r="62538" ht="24.95" hidden="1" customHeight="1" x14ac:dyDescent="0.25"/>
    <row r="62539" ht="24.95" hidden="1" customHeight="1" x14ac:dyDescent="0.25"/>
    <row r="62540" ht="24.95" hidden="1" customHeight="1" x14ac:dyDescent="0.25"/>
    <row r="62541" ht="24.95" hidden="1" customHeight="1" x14ac:dyDescent="0.25"/>
    <row r="62542" ht="24.95" hidden="1" customHeight="1" x14ac:dyDescent="0.25"/>
    <row r="62543" ht="24.95" hidden="1" customHeight="1" x14ac:dyDescent="0.25"/>
    <row r="62544" ht="24.95" hidden="1" customHeight="1" x14ac:dyDescent="0.25"/>
    <row r="62545" ht="24.95" hidden="1" customHeight="1" x14ac:dyDescent="0.25"/>
    <row r="62546" ht="24.95" hidden="1" customHeight="1" x14ac:dyDescent="0.25"/>
    <row r="62547" ht="24.95" hidden="1" customHeight="1" x14ac:dyDescent="0.25"/>
    <row r="62548" ht="24.95" hidden="1" customHeight="1" x14ac:dyDescent="0.25"/>
    <row r="62549" ht="24.95" hidden="1" customHeight="1" x14ac:dyDescent="0.25"/>
    <row r="62550" ht="24.95" hidden="1" customHeight="1" x14ac:dyDescent="0.25"/>
    <row r="62551" ht="24.95" hidden="1" customHeight="1" x14ac:dyDescent="0.25"/>
    <row r="62552" ht="24.95" hidden="1" customHeight="1" x14ac:dyDescent="0.25"/>
    <row r="62553" ht="24.95" hidden="1" customHeight="1" x14ac:dyDescent="0.25"/>
    <row r="62554" ht="24.95" hidden="1" customHeight="1" x14ac:dyDescent="0.25"/>
    <row r="62555" ht="24.95" hidden="1" customHeight="1" x14ac:dyDescent="0.25"/>
    <row r="62556" ht="24.95" hidden="1" customHeight="1" x14ac:dyDescent="0.25"/>
    <row r="62557" ht="24.95" hidden="1" customHeight="1" x14ac:dyDescent="0.25"/>
    <row r="62558" ht="24.95" hidden="1" customHeight="1" x14ac:dyDescent="0.25"/>
    <row r="62559" ht="24.95" hidden="1" customHeight="1" x14ac:dyDescent="0.25"/>
    <row r="62560" ht="24.95" hidden="1" customHeight="1" x14ac:dyDescent="0.25"/>
    <row r="62561" ht="24.95" hidden="1" customHeight="1" x14ac:dyDescent="0.25"/>
    <row r="62562" ht="24.95" hidden="1" customHeight="1" x14ac:dyDescent="0.25"/>
    <row r="62563" ht="24.95" hidden="1" customHeight="1" x14ac:dyDescent="0.25"/>
    <row r="62564" ht="24.95" hidden="1" customHeight="1" x14ac:dyDescent="0.25"/>
    <row r="62565" ht="24.95" hidden="1" customHeight="1" x14ac:dyDescent="0.25"/>
    <row r="62566" ht="24.95" hidden="1" customHeight="1" x14ac:dyDescent="0.25"/>
    <row r="62567" ht="24.95" hidden="1" customHeight="1" x14ac:dyDescent="0.25"/>
    <row r="62568" hidden="1" x14ac:dyDescent="0.25"/>
    <row r="62569" hidden="1" x14ac:dyDescent="0.25"/>
    <row r="62570" hidden="1" x14ac:dyDescent="0.25"/>
    <row r="62571" ht="16.5" hidden="1" customHeight="1" x14ac:dyDescent="0.25"/>
    <row r="62572" hidden="1" x14ac:dyDescent="0.25"/>
    <row r="62573" ht="15.75" hidden="1" customHeight="1" x14ac:dyDescent="0.25"/>
    <row r="62574" ht="31.5" hidden="1" customHeight="1" x14ac:dyDescent="0.25"/>
    <row r="62575" ht="24" hidden="1" customHeight="1" x14ac:dyDescent="0.25"/>
    <row r="62576" ht="24.95" hidden="1" customHeight="1" x14ac:dyDescent="0.25"/>
    <row r="62577" ht="24.95" hidden="1" customHeight="1" x14ac:dyDescent="0.25"/>
    <row r="62578" ht="24.95" hidden="1" customHeight="1" x14ac:dyDescent="0.25"/>
    <row r="62579" ht="24.95" hidden="1" customHeight="1" x14ac:dyDescent="0.25"/>
    <row r="62580" ht="24.95" hidden="1" customHeight="1" x14ac:dyDescent="0.25"/>
    <row r="62581" ht="24.95" hidden="1" customHeight="1" x14ac:dyDescent="0.25"/>
    <row r="62582" ht="24.95" hidden="1" customHeight="1" x14ac:dyDescent="0.25"/>
    <row r="62583" ht="24.95" hidden="1" customHeight="1" x14ac:dyDescent="0.25"/>
    <row r="62584" ht="24.95" hidden="1" customHeight="1" x14ac:dyDescent="0.25"/>
    <row r="62585" ht="24.95" hidden="1" customHeight="1" x14ac:dyDescent="0.25"/>
    <row r="62586" ht="24.95" hidden="1" customHeight="1" x14ac:dyDescent="0.25"/>
    <row r="62587" ht="24.95" hidden="1" customHeight="1" x14ac:dyDescent="0.25"/>
    <row r="62588" ht="24.95" hidden="1" customHeight="1" x14ac:dyDescent="0.25"/>
    <row r="62589" ht="24.95" hidden="1" customHeight="1" x14ac:dyDescent="0.25"/>
    <row r="62590" ht="24.95" hidden="1" customHeight="1" x14ac:dyDescent="0.25"/>
    <row r="62591" ht="24.95" hidden="1" customHeight="1" x14ac:dyDescent="0.25"/>
    <row r="62592" ht="24.95" hidden="1" customHeight="1" x14ac:dyDescent="0.25"/>
    <row r="62593" ht="24.95" hidden="1" customHeight="1" x14ac:dyDescent="0.25"/>
    <row r="62594" ht="24.95" hidden="1" customHeight="1" x14ac:dyDescent="0.25"/>
    <row r="62595" ht="24.95" hidden="1" customHeight="1" x14ac:dyDescent="0.25"/>
    <row r="62596" ht="24.95" hidden="1" customHeight="1" x14ac:dyDescent="0.25"/>
    <row r="62597" ht="24.95" hidden="1" customHeight="1" x14ac:dyDescent="0.25"/>
    <row r="62598" ht="24.95" hidden="1" customHeight="1" x14ac:dyDescent="0.25"/>
    <row r="62599" ht="24.95" hidden="1" customHeight="1" x14ac:dyDescent="0.25"/>
    <row r="62600" ht="24.95" hidden="1" customHeight="1" x14ac:dyDescent="0.25"/>
    <row r="62601" ht="24.95" hidden="1" customHeight="1" x14ac:dyDescent="0.25"/>
    <row r="62602" ht="24.95" hidden="1" customHeight="1" x14ac:dyDescent="0.25"/>
    <row r="62603" ht="24.95" hidden="1" customHeight="1" x14ac:dyDescent="0.25"/>
    <row r="62604" ht="24.95" hidden="1" customHeight="1" x14ac:dyDescent="0.25"/>
    <row r="62605" ht="24.95" hidden="1" customHeight="1" x14ac:dyDescent="0.25"/>
    <row r="62606" ht="24.95" hidden="1" customHeight="1" x14ac:dyDescent="0.25"/>
    <row r="62607" ht="24.95" hidden="1" customHeight="1" x14ac:dyDescent="0.25"/>
    <row r="62608" ht="24.95" hidden="1" customHeight="1" x14ac:dyDescent="0.25"/>
    <row r="62609" ht="24.95" hidden="1" customHeight="1" x14ac:dyDescent="0.25"/>
    <row r="62610" ht="24.95" hidden="1" customHeight="1" x14ac:dyDescent="0.25"/>
    <row r="62611" ht="24.95" hidden="1" customHeight="1" x14ac:dyDescent="0.25"/>
    <row r="62612" ht="24.95" hidden="1" customHeight="1" x14ac:dyDescent="0.25"/>
    <row r="62613" ht="24.95" hidden="1" customHeight="1" x14ac:dyDescent="0.25"/>
    <row r="62614" hidden="1" x14ac:dyDescent="0.25"/>
    <row r="62615" hidden="1" x14ac:dyDescent="0.25"/>
    <row r="62616" hidden="1" x14ac:dyDescent="0.25"/>
    <row r="62617" ht="16.5" hidden="1" customHeight="1" x14ac:dyDescent="0.25"/>
    <row r="62618" hidden="1" x14ac:dyDescent="0.25"/>
    <row r="62619" ht="15.75" hidden="1" customHeight="1" x14ac:dyDescent="0.25"/>
    <row r="62620" ht="31.5" hidden="1" customHeight="1" x14ac:dyDescent="0.25"/>
    <row r="62621" ht="24" hidden="1" customHeight="1" x14ac:dyDescent="0.25"/>
    <row r="62622" ht="24.95" hidden="1" customHeight="1" x14ac:dyDescent="0.25"/>
    <row r="62623" ht="24.95" hidden="1" customHeight="1" x14ac:dyDescent="0.25"/>
    <row r="62624" ht="24.95" hidden="1" customHeight="1" x14ac:dyDescent="0.25"/>
    <row r="62625" ht="24.95" hidden="1" customHeight="1" x14ac:dyDescent="0.25"/>
    <row r="62626" ht="24.95" hidden="1" customHeight="1" x14ac:dyDescent="0.25"/>
    <row r="62627" ht="24.95" hidden="1" customHeight="1" x14ac:dyDescent="0.25"/>
    <row r="62628" ht="24.95" hidden="1" customHeight="1" x14ac:dyDescent="0.25"/>
    <row r="62629" ht="24.95" hidden="1" customHeight="1" x14ac:dyDescent="0.25"/>
    <row r="62630" ht="24.95" hidden="1" customHeight="1" x14ac:dyDescent="0.25"/>
    <row r="62631" ht="24.95" hidden="1" customHeight="1" x14ac:dyDescent="0.25"/>
    <row r="62632" ht="24.95" hidden="1" customHeight="1" x14ac:dyDescent="0.25"/>
    <row r="62633" ht="24.95" hidden="1" customHeight="1" x14ac:dyDescent="0.25"/>
    <row r="62634" ht="24.95" hidden="1" customHeight="1" x14ac:dyDescent="0.25"/>
    <row r="62635" ht="24.95" hidden="1" customHeight="1" x14ac:dyDescent="0.25"/>
    <row r="62636" ht="24.95" hidden="1" customHeight="1" x14ac:dyDescent="0.25"/>
    <row r="62637" ht="24.95" hidden="1" customHeight="1" x14ac:dyDescent="0.25"/>
    <row r="62638" ht="24.95" hidden="1" customHeight="1" x14ac:dyDescent="0.25"/>
    <row r="62639" ht="24.95" hidden="1" customHeight="1" x14ac:dyDescent="0.25"/>
    <row r="62640" ht="24.95" hidden="1" customHeight="1" x14ac:dyDescent="0.25"/>
    <row r="62641" ht="24.95" hidden="1" customHeight="1" x14ac:dyDescent="0.25"/>
    <row r="62642" ht="24.95" hidden="1" customHeight="1" x14ac:dyDescent="0.25"/>
    <row r="62643" ht="24.95" hidden="1" customHeight="1" x14ac:dyDescent="0.25"/>
    <row r="62644" ht="24.95" hidden="1" customHeight="1" x14ac:dyDescent="0.25"/>
    <row r="62645" ht="24.95" hidden="1" customHeight="1" x14ac:dyDescent="0.25"/>
    <row r="62646" ht="24.95" hidden="1" customHeight="1" x14ac:dyDescent="0.25"/>
    <row r="62647" ht="24.95" hidden="1" customHeight="1" x14ac:dyDescent="0.25"/>
    <row r="62648" ht="24.95" hidden="1" customHeight="1" x14ac:dyDescent="0.25"/>
    <row r="62649" ht="24.95" hidden="1" customHeight="1" x14ac:dyDescent="0.25"/>
    <row r="62650" ht="24.95" hidden="1" customHeight="1" x14ac:dyDescent="0.25"/>
    <row r="62651" ht="24.95" hidden="1" customHeight="1" x14ac:dyDescent="0.25"/>
    <row r="62652" ht="24.95" hidden="1" customHeight="1" x14ac:dyDescent="0.25"/>
    <row r="62653" ht="24.95" hidden="1" customHeight="1" x14ac:dyDescent="0.25"/>
    <row r="62654" ht="24.95" hidden="1" customHeight="1" x14ac:dyDescent="0.25"/>
    <row r="62655" ht="24.95" hidden="1" customHeight="1" x14ac:dyDescent="0.25"/>
    <row r="62656" ht="24.95" hidden="1" customHeight="1" x14ac:dyDescent="0.25"/>
    <row r="62657" ht="24.95" hidden="1" customHeight="1" x14ac:dyDescent="0.25"/>
    <row r="62658" ht="24.95" hidden="1" customHeight="1" x14ac:dyDescent="0.25"/>
    <row r="62659" ht="24.95" hidden="1" customHeight="1" x14ac:dyDescent="0.25"/>
    <row r="62660" hidden="1" x14ac:dyDescent="0.25"/>
    <row r="62661" hidden="1" x14ac:dyDescent="0.25"/>
    <row r="62662" hidden="1" x14ac:dyDescent="0.25"/>
    <row r="62663" ht="16.5" hidden="1" customHeight="1" x14ac:dyDescent="0.25"/>
    <row r="62664" hidden="1" x14ac:dyDescent="0.25"/>
    <row r="62665" ht="15.75" hidden="1" customHeight="1" x14ac:dyDescent="0.25"/>
    <row r="62666" ht="31.5" hidden="1" customHeight="1" x14ac:dyDescent="0.25"/>
    <row r="62667" ht="24" hidden="1" customHeight="1" x14ac:dyDescent="0.25"/>
    <row r="62668" ht="24.95" hidden="1" customHeight="1" x14ac:dyDescent="0.25"/>
    <row r="62669" ht="24.95" hidden="1" customHeight="1" x14ac:dyDescent="0.25"/>
    <row r="62670" ht="24.95" hidden="1" customHeight="1" x14ac:dyDescent="0.25"/>
    <row r="62671" ht="24.95" hidden="1" customHeight="1" x14ac:dyDescent="0.25"/>
    <row r="62672" ht="24.95" hidden="1" customHeight="1" x14ac:dyDescent="0.25"/>
    <row r="62673" ht="24.95" hidden="1" customHeight="1" x14ac:dyDescent="0.25"/>
    <row r="62674" ht="24.95" hidden="1" customHeight="1" x14ac:dyDescent="0.25"/>
    <row r="62675" ht="24.95" hidden="1" customHeight="1" x14ac:dyDescent="0.25"/>
    <row r="62676" ht="24.95" hidden="1" customHeight="1" x14ac:dyDescent="0.25"/>
    <row r="62677" ht="24.95" hidden="1" customHeight="1" x14ac:dyDescent="0.25"/>
    <row r="62678" ht="24.95" hidden="1" customHeight="1" x14ac:dyDescent="0.25"/>
    <row r="62679" ht="24.95" hidden="1" customHeight="1" x14ac:dyDescent="0.25"/>
    <row r="62680" ht="24.95" hidden="1" customHeight="1" x14ac:dyDescent="0.25"/>
    <row r="62681" ht="24.95" hidden="1" customHeight="1" x14ac:dyDescent="0.25"/>
    <row r="62682" hidden="1" x14ac:dyDescent="0.25"/>
    <row r="62683" hidden="1" x14ac:dyDescent="0.25"/>
    <row r="62684" hidden="1" x14ac:dyDescent="0.25"/>
    <row r="62685" ht="16.5" hidden="1" customHeight="1" x14ac:dyDescent="0.25"/>
    <row r="62686" hidden="1" x14ac:dyDescent="0.25"/>
    <row r="62687" ht="15.75" hidden="1" customHeight="1" x14ac:dyDescent="0.25"/>
    <row r="62688" ht="31.5" hidden="1" customHeight="1" x14ac:dyDescent="0.25"/>
    <row r="62689" ht="24" hidden="1" customHeight="1" x14ac:dyDescent="0.25"/>
    <row r="62690" ht="24.95" hidden="1" customHeight="1" x14ac:dyDescent="0.25"/>
    <row r="62691" ht="24.95" hidden="1" customHeight="1" x14ac:dyDescent="0.25"/>
    <row r="62692" ht="24.95" hidden="1" customHeight="1" x14ac:dyDescent="0.25"/>
    <row r="62693" ht="24.95" hidden="1" customHeight="1" x14ac:dyDescent="0.25"/>
    <row r="62694" ht="24.95" hidden="1" customHeight="1" x14ac:dyDescent="0.25"/>
    <row r="62695" ht="24.95" hidden="1" customHeight="1" x14ac:dyDescent="0.25"/>
    <row r="62696" ht="24.95" hidden="1" customHeight="1" x14ac:dyDescent="0.25"/>
    <row r="62697" ht="24.95" hidden="1" customHeight="1" x14ac:dyDescent="0.25"/>
    <row r="62698" ht="24.95" hidden="1" customHeight="1" x14ac:dyDescent="0.25"/>
    <row r="62699" ht="24.95" hidden="1" customHeight="1" x14ac:dyDescent="0.25"/>
    <row r="62700" hidden="1" x14ac:dyDescent="0.25"/>
    <row r="62701" ht="16.5" hidden="1" customHeight="1" x14ac:dyDescent="0.25"/>
    <row r="62702" hidden="1" x14ac:dyDescent="0.25"/>
    <row r="62703" ht="15.75" hidden="1" customHeight="1" x14ac:dyDescent="0.25"/>
    <row r="62704" hidden="1" x14ac:dyDescent="0.25"/>
    <row r="62705" hidden="1" x14ac:dyDescent="0.25"/>
    <row r="62706" hidden="1" x14ac:dyDescent="0.25"/>
    <row r="62707" ht="16.5" hidden="1" customHeight="1" x14ac:dyDescent="0.25"/>
    <row r="62708" hidden="1" x14ac:dyDescent="0.25"/>
    <row r="62709" ht="15.75" hidden="1" customHeight="1" x14ac:dyDescent="0.25"/>
    <row r="62710" ht="31.5" hidden="1" customHeight="1" x14ac:dyDescent="0.25"/>
    <row r="62711" ht="24" hidden="1" customHeight="1" x14ac:dyDescent="0.25"/>
    <row r="62712" ht="24.95" hidden="1" customHeight="1" x14ac:dyDescent="0.25"/>
    <row r="62713" ht="24.95" hidden="1" customHeight="1" x14ac:dyDescent="0.25"/>
    <row r="62714" ht="24.95" hidden="1" customHeight="1" x14ac:dyDescent="0.25"/>
    <row r="62715" ht="24.95" hidden="1" customHeight="1" x14ac:dyDescent="0.25"/>
    <row r="62716" ht="24.95" hidden="1" customHeight="1" x14ac:dyDescent="0.25"/>
    <row r="62717" ht="24.95" hidden="1" customHeight="1" x14ac:dyDescent="0.25"/>
    <row r="62718" ht="24.95" hidden="1" customHeight="1" x14ac:dyDescent="0.25"/>
    <row r="62719" ht="24.95" hidden="1" customHeight="1" x14ac:dyDescent="0.25"/>
    <row r="62720" ht="31.5" hidden="1" customHeight="1" x14ac:dyDescent="0.25"/>
    <row r="62721" ht="24" hidden="1" customHeight="1" x14ac:dyDescent="0.25"/>
    <row r="62722" hidden="1" x14ac:dyDescent="0.25"/>
    <row r="62723" hidden="1" x14ac:dyDescent="0.25"/>
    <row r="62724" hidden="1" x14ac:dyDescent="0.25"/>
    <row r="62725" ht="16.5" hidden="1" customHeight="1" x14ac:dyDescent="0.25"/>
    <row r="62726" hidden="1" x14ac:dyDescent="0.25"/>
    <row r="62727" hidden="1" x14ac:dyDescent="0.25"/>
    <row r="62728" hidden="1" x14ac:dyDescent="0.25"/>
    <row r="62729" ht="16.5" hidden="1" customHeight="1" x14ac:dyDescent="0.25"/>
    <row r="62730" hidden="1" x14ac:dyDescent="0.25"/>
    <row r="62731" ht="15.75" hidden="1" customHeight="1" x14ac:dyDescent="0.25"/>
    <row r="62732" ht="31.5" hidden="1" customHeight="1" x14ac:dyDescent="0.25"/>
    <row r="62733" ht="24" hidden="1" customHeight="1" x14ac:dyDescent="0.25"/>
    <row r="62734" ht="24.95" hidden="1" customHeight="1" x14ac:dyDescent="0.25"/>
    <row r="62735" ht="24.95" hidden="1" customHeight="1" x14ac:dyDescent="0.25"/>
    <row r="62736" ht="24.95" hidden="1" customHeight="1" x14ac:dyDescent="0.25"/>
    <row r="62737" ht="24.95" hidden="1" customHeight="1" x14ac:dyDescent="0.25"/>
    <row r="62738" ht="24.95" hidden="1" customHeight="1" x14ac:dyDescent="0.25"/>
    <row r="62739" ht="24.95" hidden="1" customHeight="1" x14ac:dyDescent="0.25"/>
    <row r="62740" ht="24.95" hidden="1" customHeight="1" x14ac:dyDescent="0.25"/>
    <row r="62741" ht="24.95" hidden="1" customHeight="1" x14ac:dyDescent="0.25"/>
    <row r="62742" ht="24.95" hidden="1" customHeight="1" x14ac:dyDescent="0.25"/>
    <row r="62743" ht="24.95" hidden="1" customHeight="1" x14ac:dyDescent="0.25"/>
    <row r="62744" ht="24.95" hidden="1" customHeight="1" x14ac:dyDescent="0.25"/>
    <row r="62745" ht="24.95" hidden="1" customHeight="1" x14ac:dyDescent="0.25"/>
    <row r="62746" ht="24.95" hidden="1" customHeight="1" x14ac:dyDescent="0.25"/>
    <row r="62747" ht="24.95" hidden="1" customHeight="1" x14ac:dyDescent="0.25"/>
    <row r="62748" ht="24.95" hidden="1" customHeight="1" x14ac:dyDescent="0.25"/>
    <row r="62749" ht="24.95" hidden="1" customHeight="1" x14ac:dyDescent="0.25"/>
    <row r="62750" ht="24.95" hidden="1" customHeight="1" x14ac:dyDescent="0.25"/>
    <row r="62751" ht="24.95" hidden="1" customHeight="1" x14ac:dyDescent="0.25"/>
    <row r="62752" ht="24.95" hidden="1" customHeight="1" x14ac:dyDescent="0.25"/>
    <row r="62753" ht="24.95" hidden="1" customHeight="1" x14ac:dyDescent="0.25"/>
    <row r="62754" ht="24.95" hidden="1" customHeight="1" x14ac:dyDescent="0.25"/>
    <row r="62755" ht="24.95" hidden="1" customHeight="1" x14ac:dyDescent="0.25"/>
    <row r="62756" ht="24.95" hidden="1" customHeight="1" x14ac:dyDescent="0.25"/>
    <row r="62757" ht="24.95" hidden="1" customHeight="1" x14ac:dyDescent="0.25"/>
    <row r="62758" ht="24.95" hidden="1" customHeight="1" x14ac:dyDescent="0.25"/>
    <row r="62759" ht="24.95" hidden="1" customHeight="1" x14ac:dyDescent="0.25"/>
    <row r="62760" ht="24.95" hidden="1" customHeight="1" x14ac:dyDescent="0.25"/>
    <row r="62761" ht="24.95" hidden="1" customHeight="1" x14ac:dyDescent="0.25"/>
    <row r="62762" ht="24.95" hidden="1" customHeight="1" x14ac:dyDescent="0.25"/>
    <row r="62763" ht="24.95" hidden="1" customHeight="1" x14ac:dyDescent="0.25"/>
    <row r="62764" ht="24.95" hidden="1" customHeight="1" x14ac:dyDescent="0.25"/>
    <row r="62765" ht="24.95" hidden="1" customHeight="1" x14ac:dyDescent="0.25"/>
    <row r="62766" hidden="1" x14ac:dyDescent="0.25"/>
    <row r="62767" ht="15.75" hidden="1" customHeight="1" x14ac:dyDescent="0.25"/>
    <row r="62768" ht="31.5" hidden="1" customHeight="1" x14ac:dyDescent="0.25"/>
    <row r="62769" ht="24" hidden="1" customHeight="1" x14ac:dyDescent="0.25"/>
    <row r="62770" ht="24.95" hidden="1" customHeight="1" x14ac:dyDescent="0.25"/>
    <row r="62771" ht="24.95" hidden="1" customHeight="1" x14ac:dyDescent="0.25"/>
    <row r="62772" hidden="1" x14ac:dyDescent="0.25"/>
    <row r="62773" hidden="1" x14ac:dyDescent="0.25"/>
    <row r="62774" hidden="1" x14ac:dyDescent="0.25"/>
    <row r="62775" ht="16.5" hidden="1" customHeight="1" x14ac:dyDescent="0.25"/>
    <row r="62776" hidden="1" x14ac:dyDescent="0.25"/>
    <row r="62777" ht="15.75" hidden="1" customHeight="1" x14ac:dyDescent="0.25"/>
    <row r="62778" ht="31.5" hidden="1" customHeight="1" x14ac:dyDescent="0.25"/>
    <row r="62779" ht="24" hidden="1" customHeight="1" x14ac:dyDescent="0.25"/>
    <row r="62780" ht="24.95" hidden="1" customHeight="1" x14ac:dyDescent="0.25"/>
    <row r="62781" ht="24.95" hidden="1" customHeight="1" x14ac:dyDescent="0.25"/>
    <row r="62782" ht="24.95" hidden="1" customHeight="1" x14ac:dyDescent="0.25"/>
    <row r="62783" ht="24.95" hidden="1" customHeight="1" x14ac:dyDescent="0.25"/>
    <row r="62784" ht="24.95" hidden="1" customHeight="1" x14ac:dyDescent="0.25"/>
    <row r="62785" ht="24.95" hidden="1" customHeight="1" x14ac:dyDescent="0.25"/>
    <row r="62786" ht="24.95" hidden="1" customHeight="1" x14ac:dyDescent="0.25"/>
    <row r="62787" ht="24.95" hidden="1" customHeight="1" x14ac:dyDescent="0.25"/>
    <row r="62788" ht="24.95" hidden="1" customHeight="1" x14ac:dyDescent="0.25"/>
    <row r="62789" ht="24.95" hidden="1" customHeight="1" x14ac:dyDescent="0.25"/>
    <row r="62790" ht="24.95" hidden="1" customHeight="1" x14ac:dyDescent="0.25"/>
    <row r="62791" ht="24.95" hidden="1" customHeight="1" x14ac:dyDescent="0.25"/>
    <row r="62792" ht="24.95" hidden="1" customHeight="1" x14ac:dyDescent="0.25"/>
    <row r="62793" ht="24.95" hidden="1" customHeight="1" x14ac:dyDescent="0.25"/>
    <row r="62794" ht="24.95" hidden="1" customHeight="1" x14ac:dyDescent="0.25"/>
    <row r="62795" ht="24.95" hidden="1" customHeight="1" x14ac:dyDescent="0.25"/>
    <row r="62796" ht="24.95" hidden="1" customHeight="1" x14ac:dyDescent="0.25"/>
    <row r="62797" ht="24.95" hidden="1" customHeight="1" x14ac:dyDescent="0.25"/>
    <row r="62798" ht="24.95" hidden="1" customHeight="1" x14ac:dyDescent="0.25"/>
    <row r="62799" ht="24.95" hidden="1" customHeight="1" x14ac:dyDescent="0.25"/>
    <row r="62800" ht="24.95" hidden="1" customHeight="1" x14ac:dyDescent="0.25"/>
    <row r="62801" ht="24.95" hidden="1" customHeight="1" x14ac:dyDescent="0.25"/>
    <row r="62802" ht="24.95" hidden="1" customHeight="1" x14ac:dyDescent="0.25"/>
    <row r="62803" ht="24.95" hidden="1" customHeight="1" x14ac:dyDescent="0.25"/>
    <row r="62804" ht="24.95" hidden="1" customHeight="1" x14ac:dyDescent="0.25"/>
    <row r="62805" ht="24.95" hidden="1" customHeight="1" x14ac:dyDescent="0.25"/>
    <row r="62806" ht="24.95" hidden="1" customHeight="1" x14ac:dyDescent="0.25"/>
    <row r="62807" ht="24.95" hidden="1" customHeight="1" x14ac:dyDescent="0.25"/>
    <row r="62808" ht="24.95" hidden="1" customHeight="1" x14ac:dyDescent="0.25"/>
    <row r="62809" ht="24.95" hidden="1" customHeight="1" x14ac:dyDescent="0.25"/>
    <row r="62810" ht="24.95" hidden="1" customHeight="1" x14ac:dyDescent="0.25"/>
    <row r="62811" ht="24.95" hidden="1" customHeight="1" x14ac:dyDescent="0.25"/>
    <row r="62812" ht="24.95" hidden="1" customHeight="1" x14ac:dyDescent="0.25"/>
    <row r="62813" ht="24.95" hidden="1" customHeight="1" x14ac:dyDescent="0.25"/>
    <row r="62814" ht="24.95" hidden="1" customHeight="1" x14ac:dyDescent="0.25"/>
    <row r="62815" ht="24.95" hidden="1" customHeight="1" x14ac:dyDescent="0.25"/>
    <row r="62816" ht="24.95" hidden="1" customHeight="1" x14ac:dyDescent="0.25"/>
    <row r="62817" ht="24.95" hidden="1" customHeight="1" x14ac:dyDescent="0.25"/>
    <row r="62818" hidden="1" x14ac:dyDescent="0.25"/>
    <row r="62819" hidden="1" x14ac:dyDescent="0.25"/>
    <row r="62820" hidden="1" x14ac:dyDescent="0.25"/>
    <row r="62821" ht="16.5" hidden="1" customHeight="1" x14ac:dyDescent="0.25"/>
    <row r="62822" hidden="1" x14ac:dyDescent="0.25"/>
    <row r="62823" ht="15.75" hidden="1" customHeight="1" x14ac:dyDescent="0.25"/>
    <row r="62824" ht="31.5" hidden="1" customHeight="1" x14ac:dyDescent="0.25"/>
    <row r="62825" ht="24" hidden="1" customHeight="1" x14ac:dyDescent="0.25"/>
    <row r="62826" ht="24.95" hidden="1" customHeight="1" x14ac:dyDescent="0.25"/>
    <row r="62827" ht="24.95" hidden="1" customHeight="1" x14ac:dyDescent="0.25"/>
    <row r="62828" ht="24.95" hidden="1" customHeight="1" x14ac:dyDescent="0.25"/>
    <row r="62829" ht="24.95" hidden="1" customHeight="1" x14ac:dyDescent="0.25"/>
    <row r="62830" ht="24.95" hidden="1" customHeight="1" x14ac:dyDescent="0.25"/>
    <row r="62831" ht="24.95" hidden="1" customHeight="1" x14ac:dyDescent="0.25"/>
    <row r="62832" ht="24.95" hidden="1" customHeight="1" x14ac:dyDescent="0.25"/>
    <row r="62833" ht="24.95" hidden="1" customHeight="1" x14ac:dyDescent="0.25"/>
    <row r="62834" ht="24.95" hidden="1" customHeight="1" x14ac:dyDescent="0.25"/>
    <row r="62835" ht="24.95" hidden="1" customHeight="1" x14ac:dyDescent="0.25"/>
    <row r="62836" ht="24.95" hidden="1" customHeight="1" x14ac:dyDescent="0.25"/>
    <row r="62837" ht="24.95" hidden="1" customHeight="1" x14ac:dyDescent="0.25"/>
    <row r="62838" ht="24.95" hidden="1" customHeight="1" x14ac:dyDescent="0.25"/>
    <row r="62839" ht="24.95" hidden="1" customHeight="1" x14ac:dyDescent="0.25"/>
    <row r="62840" ht="24.95" hidden="1" customHeight="1" x14ac:dyDescent="0.25"/>
    <row r="62841" ht="24.95" hidden="1" customHeight="1" x14ac:dyDescent="0.25"/>
    <row r="62842" ht="24.95" hidden="1" customHeight="1" x14ac:dyDescent="0.25"/>
    <row r="62843" ht="24.95" hidden="1" customHeight="1" x14ac:dyDescent="0.25"/>
    <row r="62844" ht="24.95" hidden="1" customHeight="1" x14ac:dyDescent="0.25"/>
    <row r="62845" ht="24.95" hidden="1" customHeight="1" x14ac:dyDescent="0.25"/>
    <row r="62846" ht="24.95" hidden="1" customHeight="1" x14ac:dyDescent="0.25"/>
    <row r="62847" ht="24.95" hidden="1" customHeight="1" x14ac:dyDescent="0.25"/>
    <row r="62848" ht="24.95" hidden="1" customHeight="1" x14ac:dyDescent="0.25"/>
    <row r="62849" ht="24.95" hidden="1" customHeight="1" x14ac:dyDescent="0.25"/>
    <row r="62850" ht="24.95" hidden="1" customHeight="1" x14ac:dyDescent="0.25"/>
    <row r="62851" ht="24.95" hidden="1" customHeight="1" x14ac:dyDescent="0.25"/>
    <row r="62852" ht="24.95" hidden="1" customHeight="1" x14ac:dyDescent="0.25"/>
    <row r="62853" ht="24.95" hidden="1" customHeight="1" x14ac:dyDescent="0.25"/>
    <row r="62854" ht="24.95" hidden="1" customHeight="1" x14ac:dyDescent="0.25"/>
    <row r="62855" ht="24.95" hidden="1" customHeight="1" x14ac:dyDescent="0.25"/>
    <row r="62856" ht="24.95" hidden="1" customHeight="1" x14ac:dyDescent="0.25"/>
    <row r="62857" ht="24.95" hidden="1" customHeight="1" x14ac:dyDescent="0.25"/>
    <row r="62858" ht="24.95" hidden="1" customHeight="1" x14ac:dyDescent="0.25"/>
    <row r="62859" ht="24.95" hidden="1" customHeight="1" x14ac:dyDescent="0.25"/>
    <row r="62860" ht="24.95" hidden="1" customHeight="1" x14ac:dyDescent="0.25"/>
    <row r="62861" ht="24.95" hidden="1" customHeight="1" x14ac:dyDescent="0.25"/>
    <row r="62862" ht="24.95" hidden="1" customHeight="1" x14ac:dyDescent="0.25"/>
    <row r="62863" ht="24.95" hidden="1" customHeight="1" x14ac:dyDescent="0.25"/>
    <row r="62864" hidden="1" x14ac:dyDescent="0.25"/>
    <row r="62865" hidden="1" x14ac:dyDescent="0.25"/>
    <row r="62866" hidden="1" x14ac:dyDescent="0.25"/>
    <row r="62867" ht="16.5" hidden="1" customHeight="1" x14ac:dyDescent="0.25"/>
    <row r="62868" hidden="1" x14ac:dyDescent="0.25"/>
    <row r="62869" ht="15.75" hidden="1" customHeight="1" x14ac:dyDescent="0.25"/>
    <row r="62870" ht="31.5" hidden="1" customHeight="1" x14ac:dyDescent="0.25"/>
    <row r="62871" ht="24" hidden="1" customHeight="1" x14ac:dyDescent="0.25"/>
    <row r="62872" ht="24.95" hidden="1" customHeight="1" x14ac:dyDescent="0.25"/>
    <row r="62873" ht="24.95" hidden="1" customHeight="1" x14ac:dyDescent="0.25"/>
    <row r="62874" ht="24.95" hidden="1" customHeight="1" x14ac:dyDescent="0.25"/>
    <row r="62875" ht="24.95" hidden="1" customHeight="1" x14ac:dyDescent="0.25"/>
    <row r="62876" ht="24.95" hidden="1" customHeight="1" x14ac:dyDescent="0.25"/>
    <row r="62877" ht="24.95" hidden="1" customHeight="1" x14ac:dyDescent="0.25"/>
    <row r="62878" ht="24.95" hidden="1" customHeight="1" x14ac:dyDescent="0.25"/>
    <row r="62879" ht="24.95" hidden="1" customHeight="1" x14ac:dyDescent="0.25"/>
    <row r="62880" ht="24.95" hidden="1" customHeight="1" x14ac:dyDescent="0.25"/>
    <row r="62881" ht="24.95" hidden="1" customHeight="1" x14ac:dyDescent="0.25"/>
    <row r="62882" ht="24.95" hidden="1" customHeight="1" x14ac:dyDescent="0.25"/>
    <row r="62883" ht="24.95" hidden="1" customHeight="1" x14ac:dyDescent="0.25"/>
    <row r="62884" ht="24.95" hidden="1" customHeight="1" x14ac:dyDescent="0.25"/>
    <row r="62885" ht="24.95" hidden="1" customHeight="1" x14ac:dyDescent="0.25"/>
    <row r="62886" hidden="1" x14ac:dyDescent="0.25"/>
    <row r="62887" hidden="1" x14ac:dyDescent="0.25"/>
    <row r="62888" hidden="1" x14ac:dyDescent="0.25"/>
    <row r="62889" ht="16.5" hidden="1" customHeight="1" x14ac:dyDescent="0.25"/>
    <row r="62890" hidden="1" x14ac:dyDescent="0.25"/>
    <row r="62891" ht="15.75" hidden="1" customHeight="1" x14ac:dyDescent="0.25"/>
    <row r="62892" ht="31.5" hidden="1" customHeight="1" x14ac:dyDescent="0.25"/>
    <row r="62893" ht="24" hidden="1" customHeight="1" x14ac:dyDescent="0.25"/>
    <row r="62894" ht="24.95" hidden="1" customHeight="1" x14ac:dyDescent="0.25"/>
    <row r="62895" ht="24.95" hidden="1" customHeight="1" x14ac:dyDescent="0.25"/>
    <row r="62896" ht="24.95" hidden="1" customHeight="1" x14ac:dyDescent="0.25"/>
    <row r="62897" ht="24.95" hidden="1" customHeight="1" x14ac:dyDescent="0.25"/>
    <row r="62898" ht="24.95" hidden="1" customHeight="1" x14ac:dyDescent="0.25"/>
    <row r="62899" ht="24.95" hidden="1" customHeight="1" x14ac:dyDescent="0.25"/>
    <row r="62900" ht="24.95" hidden="1" customHeight="1" x14ac:dyDescent="0.25"/>
    <row r="62901" ht="24.95" hidden="1" customHeight="1" x14ac:dyDescent="0.25"/>
    <row r="62902" ht="24.95" hidden="1" customHeight="1" x14ac:dyDescent="0.25"/>
    <row r="62903" ht="24.95" hidden="1" customHeight="1" x14ac:dyDescent="0.25"/>
    <row r="62904" ht="24.95" hidden="1" customHeight="1" x14ac:dyDescent="0.25"/>
    <row r="62905" ht="24.95" hidden="1" customHeight="1" x14ac:dyDescent="0.25"/>
    <row r="62906" ht="24.95" hidden="1" customHeight="1" x14ac:dyDescent="0.25"/>
    <row r="62907" ht="24.95" hidden="1" customHeight="1" x14ac:dyDescent="0.25"/>
    <row r="62908" ht="24.95" hidden="1" customHeight="1" x14ac:dyDescent="0.25"/>
    <row r="62909" ht="24.95" hidden="1" customHeight="1" x14ac:dyDescent="0.25"/>
    <row r="62910" ht="24.95" hidden="1" customHeight="1" x14ac:dyDescent="0.25"/>
    <row r="62911" ht="24.95" hidden="1" customHeight="1" x14ac:dyDescent="0.25"/>
    <row r="62912" ht="24.95" hidden="1" customHeight="1" x14ac:dyDescent="0.25"/>
    <row r="62913" ht="24.95" hidden="1" customHeight="1" x14ac:dyDescent="0.25"/>
    <row r="62914" ht="24.95" hidden="1" customHeight="1" x14ac:dyDescent="0.25"/>
    <row r="62915" ht="24.95" hidden="1" customHeight="1" x14ac:dyDescent="0.25"/>
    <row r="62916" ht="24.95" hidden="1" customHeight="1" x14ac:dyDescent="0.25"/>
    <row r="62917" ht="24.95" hidden="1" customHeight="1" x14ac:dyDescent="0.25"/>
    <row r="62918" ht="24.95" hidden="1" customHeight="1" x14ac:dyDescent="0.25"/>
    <row r="62919" ht="24.95" hidden="1" customHeight="1" x14ac:dyDescent="0.25"/>
    <row r="62920" ht="24.95" hidden="1" customHeight="1" x14ac:dyDescent="0.25"/>
    <row r="62921" ht="24.95" hidden="1" customHeight="1" x14ac:dyDescent="0.25"/>
    <row r="62922" ht="24.95" hidden="1" customHeight="1" x14ac:dyDescent="0.25"/>
    <row r="62923" ht="24.95" hidden="1" customHeight="1" x14ac:dyDescent="0.25"/>
    <row r="62924" ht="24.95" hidden="1" customHeight="1" x14ac:dyDescent="0.25"/>
    <row r="62925" ht="24.95" hidden="1" customHeight="1" x14ac:dyDescent="0.25"/>
    <row r="62926" ht="24.95" hidden="1" customHeight="1" x14ac:dyDescent="0.25"/>
    <row r="62927" ht="24.95" hidden="1" customHeight="1" x14ac:dyDescent="0.25"/>
    <row r="62928" ht="24.95" hidden="1" customHeight="1" x14ac:dyDescent="0.25"/>
    <row r="62929" ht="24.95" hidden="1" customHeight="1" x14ac:dyDescent="0.25"/>
    <row r="62930" ht="24.95" hidden="1" customHeight="1" x14ac:dyDescent="0.25"/>
    <row r="62931" ht="24.95" hidden="1" customHeight="1" x14ac:dyDescent="0.25"/>
    <row r="62932" hidden="1" x14ac:dyDescent="0.25"/>
    <row r="62933" hidden="1" x14ac:dyDescent="0.25"/>
    <row r="62934" hidden="1" x14ac:dyDescent="0.25"/>
    <row r="62935" ht="16.5" hidden="1" customHeight="1" x14ac:dyDescent="0.25"/>
    <row r="62936" hidden="1" x14ac:dyDescent="0.25"/>
    <row r="62937" ht="15.75" hidden="1" customHeight="1" x14ac:dyDescent="0.25"/>
    <row r="62938" ht="31.5" hidden="1" customHeight="1" x14ac:dyDescent="0.25"/>
    <row r="62939" ht="24" hidden="1" customHeight="1" x14ac:dyDescent="0.25"/>
    <row r="62940" ht="24.95" hidden="1" customHeight="1" x14ac:dyDescent="0.25"/>
    <row r="62941" ht="24.95" hidden="1" customHeight="1" x14ac:dyDescent="0.25"/>
    <row r="62942" ht="24.95" hidden="1" customHeight="1" x14ac:dyDescent="0.25"/>
    <row r="62943" ht="24.95" hidden="1" customHeight="1" x14ac:dyDescent="0.25"/>
    <row r="62944" ht="24.95" hidden="1" customHeight="1" x14ac:dyDescent="0.25"/>
    <row r="62945" ht="24.95" hidden="1" customHeight="1" x14ac:dyDescent="0.25"/>
    <row r="62946" ht="24.95" hidden="1" customHeight="1" x14ac:dyDescent="0.25"/>
    <row r="62947" ht="24.95" hidden="1" customHeight="1" x14ac:dyDescent="0.25"/>
    <row r="62948" ht="24.95" hidden="1" customHeight="1" x14ac:dyDescent="0.25"/>
    <row r="62949" ht="24.95" hidden="1" customHeight="1" x14ac:dyDescent="0.25"/>
    <row r="62950" ht="24.95" hidden="1" customHeight="1" x14ac:dyDescent="0.25"/>
    <row r="62951" ht="24.95" hidden="1" customHeight="1" x14ac:dyDescent="0.25"/>
    <row r="62952" ht="24.95" hidden="1" customHeight="1" x14ac:dyDescent="0.25"/>
    <row r="62953" ht="24.95" hidden="1" customHeight="1" x14ac:dyDescent="0.25"/>
    <row r="62954" ht="24.95" hidden="1" customHeight="1" x14ac:dyDescent="0.25"/>
    <row r="62955" ht="24.95" hidden="1" customHeight="1" x14ac:dyDescent="0.25"/>
    <row r="62956" ht="24.95" hidden="1" customHeight="1" x14ac:dyDescent="0.25"/>
    <row r="62957" ht="24.95" hidden="1" customHeight="1" x14ac:dyDescent="0.25"/>
    <row r="62958" ht="24.95" hidden="1" customHeight="1" x14ac:dyDescent="0.25"/>
    <row r="62959" ht="24.95" hidden="1" customHeight="1" x14ac:dyDescent="0.25"/>
    <row r="62960" ht="24.95" hidden="1" customHeight="1" x14ac:dyDescent="0.25"/>
    <row r="62961" ht="24.95" hidden="1" customHeight="1" x14ac:dyDescent="0.25"/>
    <row r="62962" ht="24.95" hidden="1" customHeight="1" x14ac:dyDescent="0.25"/>
    <row r="62963" ht="24.95" hidden="1" customHeight="1" x14ac:dyDescent="0.25"/>
    <row r="62964" ht="24.95" hidden="1" customHeight="1" x14ac:dyDescent="0.25"/>
    <row r="62965" ht="24.95" hidden="1" customHeight="1" x14ac:dyDescent="0.25"/>
    <row r="62966" ht="24.95" hidden="1" customHeight="1" x14ac:dyDescent="0.25"/>
    <row r="62967" ht="24.95" hidden="1" customHeight="1" x14ac:dyDescent="0.25"/>
    <row r="62968" ht="24.95" hidden="1" customHeight="1" x14ac:dyDescent="0.25"/>
    <row r="62969" ht="24.95" hidden="1" customHeight="1" x14ac:dyDescent="0.25"/>
    <row r="62970" ht="24.95" hidden="1" customHeight="1" x14ac:dyDescent="0.25"/>
    <row r="62971" ht="24.95" hidden="1" customHeight="1" x14ac:dyDescent="0.25"/>
    <row r="62972" ht="24.95" hidden="1" customHeight="1" x14ac:dyDescent="0.25"/>
    <row r="62973" ht="24.95" hidden="1" customHeight="1" x14ac:dyDescent="0.25"/>
    <row r="62974" ht="24.95" hidden="1" customHeight="1" x14ac:dyDescent="0.25"/>
    <row r="62975" ht="24.95" hidden="1" customHeight="1" x14ac:dyDescent="0.25"/>
    <row r="62976" ht="24.95" hidden="1" customHeight="1" x14ac:dyDescent="0.25"/>
    <row r="62977" ht="24.95" hidden="1" customHeight="1" x14ac:dyDescent="0.25"/>
    <row r="62978" hidden="1" x14ac:dyDescent="0.25"/>
    <row r="62979" hidden="1" x14ac:dyDescent="0.25"/>
    <row r="62980" hidden="1" x14ac:dyDescent="0.25"/>
    <row r="62981" ht="16.5" hidden="1" customHeight="1" x14ac:dyDescent="0.25"/>
    <row r="62982" hidden="1" x14ac:dyDescent="0.25"/>
    <row r="62983" ht="15.75" hidden="1" customHeight="1" x14ac:dyDescent="0.25"/>
    <row r="62984" ht="31.5" hidden="1" customHeight="1" x14ac:dyDescent="0.25"/>
    <row r="62985" ht="24" hidden="1" customHeight="1" x14ac:dyDescent="0.25"/>
    <row r="62986" ht="24.95" hidden="1" customHeight="1" x14ac:dyDescent="0.25"/>
    <row r="62987" ht="24.95" hidden="1" customHeight="1" x14ac:dyDescent="0.25"/>
    <row r="62988" ht="24.95" hidden="1" customHeight="1" x14ac:dyDescent="0.25"/>
    <row r="62989" ht="24.95" hidden="1" customHeight="1" x14ac:dyDescent="0.25"/>
    <row r="62990" ht="24.95" hidden="1" customHeight="1" x14ac:dyDescent="0.25"/>
    <row r="62991" ht="24.95" hidden="1" customHeight="1" x14ac:dyDescent="0.25"/>
    <row r="62992" ht="24.95" hidden="1" customHeight="1" x14ac:dyDescent="0.25"/>
    <row r="62993" ht="24.95" hidden="1" customHeight="1" x14ac:dyDescent="0.25"/>
    <row r="62994" ht="24.95" hidden="1" customHeight="1" x14ac:dyDescent="0.25"/>
    <row r="62995" ht="24.95" hidden="1" customHeight="1" x14ac:dyDescent="0.25"/>
    <row r="62996" ht="24.95" hidden="1" customHeight="1" x14ac:dyDescent="0.25"/>
    <row r="62997" ht="24.95" hidden="1" customHeight="1" x14ac:dyDescent="0.25"/>
    <row r="62998" ht="24.95" hidden="1" customHeight="1" x14ac:dyDescent="0.25"/>
    <row r="62999" ht="24.95" hidden="1" customHeight="1" x14ac:dyDescent="0.25"/>
    <row r="63000" hidden="1" x14ac:dyDescent="0.25"/>
    <row r="63001" hidden="1" x14ac:dyDescent="0.25"/>
    <row r="63002" hidden="1" x14ac:dyDescent="0.25"/>
    <row r="63003" ht="16.5" hidden="1" customHeight="1" x14ac:dyDescent="0.25"/>
    <row r="63004" hidden="1" x14ac:dyDescent="0.25"/>
    <row r="63005" ht="15.75" hidden="1" customHeight="1" x14ac:dyDescent="0.25"/>
    <row r="63006" ht="31.5" hidden="1" customHeight="1" x14ac:dyDescent="0.25"/>
    <row r="63007" ht="24" hidden="1" customHeight="1" x14ac:dyDescent="0.25"/>
    <row r="63008" ht="24.95" hidden="1" customHeight="1" x14ac:dyDescent="0.25"/>
    <row r="63009" ht="24.95" hidden="1" customHeight="1" x14ac:dyDescent="0.25"/>
    <row r="63010" ht="24.95" hidden="1" customHeight="1" x14ac:dyDescent="0.25"/>
    <row r="63011" ht="24.95" hidden="1" customHeight="1" x14ac:dyDescent="0.25"/>
    <row r="63012" ht="24.95" hidden="1" customHeight="1" x14ac:dyDescent="0.25"/>
    <row r="63013" ht="24.95" hidden="1" customHeight="1" x14ac:dyDescent="0.25"/>
    <row r="63014" ht="24.95" hidden="1" customHeight="1" x14ac:dyDescent="0.25"/>
    <row r="63015" ht="24.95" hidden="1" customHeight="1" x14ac:dyDescent="0.25"/>
    <row r="63016" ht="24.95" hidden="1" customHeight="1" x14ac:dyDescent="0.25"/>
    <row r="63017" ht="24.95" hidden="1" customHeight="1" x14ac:dyDescent="0.25"/>
    <row r="63018" ht="24.95" hidden="1" customHeight="1" x14ac:dyDescent="0.25"/>
    <row r="63019" ht="24.95" hidden="1" customHeight="1" x14ac:dyDescent="0.25"/>
    <row r="63020" ht="24.95" hidden="1" customHeight="1" x14ac:dyDescent="0.25"/>
    <row r="63021" ht="24.95" hidden="1" customHeight="1" x14ac:dyDescent="0.25"/>
    <row r="63022" ht="24.95" hidden="1" customHeight="1" x14ac:dyDescent="0.25"/>
    <row r="63023" ht="24.95" hidden="1" customHeight="1" x14ac:dyDescent="0.25"/>
    <row r="63024" ht="24.95" hidden="1" customHeight="1" x14ac:dyDescent="0.25"/>
    <row r="63025" ht="24.95" hidden="1" customHeight="1" x14ac:dyDescent="0.25"/>
    <row r="63026" ht="24.95" hidden="1" customHeight="1" x14ac:dyDescent="0.25"/>
    <row r="63027" ht="24.95" hidden="1" customHeight="1" x14ac:dyDescent="0.25"/>
    <row r="63028" ht="24.95" hidden="1" customHeight="1" x14ac:dyDescent="0.25"/>
    <row r="63029" ht="24.95" hidden="1" customHeight="1" x14ac:dyDescent="0.25"/>
    <row r="63030" ht="24.95" hidden="1" customHeight="1" x14ac:dyDescent="0.25"/>
    <row r="63031" ht="24.95" hidden="1" customHeight="1" x14ac:dyDescent="0.25"/>
    <row r="63032" ht="24.95" hidden="1" customHeight="1" x14ac:dyDescent="0.25"/>
    <row r="63033" ht="24.95" hidden="1" customHeight="1" x14ac:dyDescent="0.25"/>
    <row r="63034" ht="24.95" hidden="1" customHeight="1" x14ac:dyDescent="0.25"/>
    <row r="63035" ht="24.95" hidden="1" customHeight="1" x14ac:dyDescent="0.25"/>
    <row r="63036" ht="24.95" hidden="1" customHeight="1" x14ac:dyDescent="0.25"/>
    <row r="63037" ht="24.95" hidden="1" customHeight="1" x14ac:dyDescent="0.25"/>
    <row r="63038" ht="24.95" hidden="1" customHeight="1" x14ac:dyDescent="0.25"/>
    <row r="63039" ht="24.95" hidden="1" customHeight="1" x14ac:dyDescent="0.25"/>
    <row r="63040" hidden="1" x14ac:dyDescent="0.25"/>
    <row r="63041" hidden="1" x14ac:dyDescent="0.25"/>
    <row r="63042" hidden="1" x14ac:dyDescent="0.25"/>
    <row r="63043" ht="16.5" hidden="1" customHeight="1" x14ac:dyDescent="0.25"/>
    <row r="63044" hidden="1" x14ac:dyDescent="0.25"/>
    <row r="63045" ht="15.75" hidden="1" customHeight="1" x14ac:dyDescent="0.25"/>
    <row r="63046" hidden="1" x14ac:dyDescent="0.25"/>
    <row r="63047" hidden="1" x14ac:dyDescent="0.25"/>
    <row r="63048" hidden="1" x14ac:dyDescent="0.25"/>
    <row r="63049" ht="16.5" hidden="1" customHeight="1" x14ac:dyDescent="0.25"/>
    <row r="63050" hidden="1" x14ac:dyDescent="0.25"/>
    <row r="63051" ht="15.75" hidden="1" customHeight="1" x14ac:dyDescent="0.25"/>
    <row r="63052" ht="31.5" hidden="1" customHeight="1" x14ac:dyDescent="0.25"/>
    <row r="63053" ht="24" hidden="1" customHeight="1" x14ac:dyDescent="0.25"/>
    <row r="63054" ht="24.95" hidden="1" customHeight="1" x14ac:dyDescent="0.25"/>
    <row r="63055" ht="24.95" hidden="1" customHeight="1" x14ac:dyDescent="0.25"/>
    <row r="63056" ht="24.95" hidden="1" customHeight="1" x14ac:dyDescent="0.25"/>
    <row r="63057" ht="24.95" hidden="1" customHeight="1" x14ac:dyDescent="0.25"/>
    <row r="63058" ht="24.95" hidden="1" customHeight="1" x14ac:dyDescent="0.25"/>
    <row r="63059" ht="24.95" hidden="1" customHeight="1" x14ac:dyDescent="0.25"/>
    <row r="63060" ht="24.95" hidden="1" customHeight="1" x14ac:dyDescent="0.25"/>
    <row r="63061" ht="24.95" hidden="1" customHeight="1" x14ac:dyDescent="0.25"/>
    <row r="63062" ht="24.95" hidden="1" customHeight="1" x14ac:dyDescent="0.25"/>
    <row r="63063" ht="24.95" hidden="1" customHeight="1" x14ac:dyDescent="0.25"/>
    <row r="63064" ht="24.95" hidden="1" customHeight="1" x14ac:dyDescent="0.25"/>
    <row r="63065" ht="24.95" hidden="1" customHeight="1" x14ac:dyDescent="0.25"/>
    <row r="63066" ht="24.95" hidden="1" customHeight="1" x14ac:dyDescent="0.25"/>
    <row r="63067" ht="24.95" hidden="1" customHeight="1" x14ac:dyDescent="0.25"/>
    <row r="63068" ht="24.95" hidden="1" customHeight="1" x14ac:dyDescent="0.25"/>
    <row r="63069" ht="24.95" hidden="1" customHeight="1" x14ac:dyDescent="0.25"/>
    <row r="63070" ht="24.95" hidden="1" customHeight="1" x14ac:dyDescent="0.25"/>
    <row r="63071" ht="24.95" hidden="1" customHeight="1" x14ac:dyDescent="0.25"/>
    <row r="63072" ht="24.95" hidden="1" customHeight="1" x14ac:dyDescent="0.25"/>
    <row r="63073" ht="24.95" hidden="1" customHeight="1" x14ac:dyDescent="0.25"/>
    <row r="63074" ht="24.95" hidden="1" customHeight="1" x14ac:dyDescent="0.25"/>
    <row r="63075" ht="24.95" hidden="1" customHeight="1" x14ac:dyDescent="0.25"/>
    <row r="63076" ht="24.95" hidden="1" customHeight="1" x14ac:dyDescent="0.25"/>
    <row r="63077" ht="24.95" hidden="1" customHeight="1" x14ac:dyDescent="0.25"/>
    <row r="63078" ht="24.95" hidden="1" customHeight="1" x14ac:dyDescent="0.25"/>
    <row r="63079" ht="24.95" hidden="1" customHeight="1" x14ac:dyDescent="0.25"/>
    <row r="63080" ht="24.95" hidden="1" customHeight="1" x14ac:dyDescent="0.25"/>
    <row r="63081" ht="24.95" hidden="1" customHeight="1" x14ac:dyDescent="0.25"/>
    <row r="63082" ht="24.95" hidden="1" customHeight="1" x14ac:dyDescent="0.25"/>
    <row r="63083" ht="24.95" hidden="1" customHeight="1" x14ac:dyDescent="0.25"/>
    <row r="63084" ht="24.95" hidden="1" customHeight="1" x14ac:dyDescent="0.25"/>
    <row r="63085" ht="24.95" hidden="1" customHeight="1" x14ac:dyDescent="0.25"/>
    <row r="63086" ht="31.5" hidden="1" customHeight="1" x14ac:dyDescent="0.25"/>
    <row r="63087" ht="24" hidden="1" customHeight="1" x14ac:dyDescent="0.25"/>
    <row r="63088" ht="24.95" hidden="1" customHeight="1" x14ac:dyDescent="0.25"/>
    <row r="63089" ht="24.95" hidden="1" customHeight="1" x14ac:dyDescent="0.25"/>
    <row r="63090" ht="24.95" hidden="1" customHeight="1" x14ac:dyDescent="0.25"/>
    <row r="63091" ht="24.95" hidden="1" customHeight="1" x14ac:dyDescent="0.25"/>
    <row r="63092" ht="24.95" hidden="1" customHeight="1" x14ac:dyDescent="0.25"/>
    <row r="63093" ht="24.95" hidden="1" customHeight="1" x14ac:dyDescent="0.25"/>
    <row r="63094" ht="24.95" hidden="1" customHeight="1" x14ac:dyDescent="0.25"/>
    <row r="63095" ht="24.95" hidden="1" customHeight="1" x14ac:dyDescent="0.25"/>
    <row r="63096" ht="24.95" hidden="1" customHeight="1" x14ac:dyDescent="0.25"/>
    <row r="63097" ht="24.95" hidden="1" customHeight="1" x14ac:dyDescent="0.25"/>
    <row r="63098" ht="31.5" hidden="1" customHeight="1" x14ac:dyDescent="0.25"/>
    <row r="63099" ht="24" hidden="1" customHeight="1" x14ac:dyDescent="0.25"/>
    <row r="63100" ht="24.95" hidden="1" customHeight="1" x14ac:dyDescent="0.25"/>
    <row r="63101" ht="24.95" hidden="1" customHeight="1" x14ac:dyDescent="0.25"/>
    <row r="63102" hidden="1" x14ac:dyDescent="0.25"/>
    <row r="63103" hidden="1" x14ac:dyDescent="0.25"/>
    <row r="63104" hidden="1" x14ac:dyDescent="0.25"/>
    <row r="63105" ht="16.5" hidden="1" customHeight="1" x14ac:dyDescent="0.25"/>
    <row r="63106" hidden="1" x14ac:dyDescent="0.25"/>
    <row r="63107" ht="15.75" hidden="1" customHeight="1" x14ac:dyDescent="0.25"/>
    <row r="63108" ht="31.5" hidden="1" customHeight="1" x14ac:dyDescent="0.25"/>
    <row r="63109" ht="24" hidden="1" customHeight="1" x14ac:dyDescent="0.25"/>
    <row r="63110" ht="24.95" hidden="1" customHeight="1" x14ac:dyDescent="0.25"/>
    <row r="63111" ht="24.95" hidden="1" customHeight="1" x14ac:dyDescent="0.25"/>
    <row r="63112" ht="24.95" hidden="1" customHeight="1" x14ac:dyDescent="0.25"/>
    <row r="63113" ht="24.95" hidden="1" customHeight="1" x14ac:dyDescent="0.25"/>
    <row r="63114" ht="24.95" hidden="1" customHeight="1" x14ac:dyDescent="0.25"/>
    <row r="63115" ht="24.95" hidden="1" customHeight="1" x14ac:dyDescent="0.25"/>
    <row r="63116" ht="24.95" hidden="1" customHeight="1" x14ac:dyDescent="0.25"/>
    <row r="63117" ht="24.95" hidden="1" customHeight="1" x14ac:dyDescent="0.25"/>
    <row r="63118" ht="24.95" hidden="1" customHeight="1" x14ac:dyDescent="0.25"/>
    <row r="63119" ht="24.95" hidden="1" customHeight="1" x14ac:dyDescent="0.25"/>
    <row r="63120" hidden="1" x14ac:dyDescent="0.25"/>
    <row r="63121" hidden="1" x14ac:dyDescent="0.25"/>
    <row r="63122" hidden="1" x14ac:dyDescent="0.25"/>
    <row r="63123" ht="16.5" hidden="1" customHeight="1" x14ac:dyDescent="0.25"/>
    <row r="63124" hidden="1" x14ac:dyDescent="0.25"/>
    <row r="63125" hidden="1" x14ac:dyDescent="0.25"/>
    <row r="63126" hidden="1" x14ac:dyDescent="0.25"/>
    <row r="63127" ht="16.5" hidden="1" customHeight="1" x14ac:dyDescent="0.25"/>
    <row r="63128" hidden="1" x14ac:dyDescent="0.25"/>
    <row r="63129" ht="15.75" hidden="1" customHeight="1" x14ac:dyDescent="0.25"/>
    <row r="63130" ht="31.5" hidden="1" customHeight="1" x14ac:dyDescent="0.25"/>
    <row r="63131" ht="24" hidden="1" customHeight="1" x14ac:dyDescent="0.25"/>
    <row r="63132" ht="24.95" hidden="1" customHeight="1" x14ac:dyDescent="0.25"/>
    <row r="63133" ht="24.95" hidden="1" customHeight="1" x14ac:dyDescent="0.25"/>
    <row r="63134" ht="24.95" hidden="1" customHeight="1" x14ac:dyDescent="0.25"/>
    <row r="63135" ht="24.95" hidden="1" customHeight="1" x14ac:dyDescent="0.25"/>
    <row r="63136" ht="24.95" hidden="1" customHeight="1" x14ac:dyDescent="0.25"/>
    <row r="63137" ht="24.95" hidden="1" customHeight="1" x14ac:dyDescent="0.25"/>
    <row r="63138" ht="24.95" hidden="1" customHeight="1" x14ac:dyDescent="0.25"/>
    <row r="63139" ht="24.95" hidden="1" customHeight="1" x14ac:dyDescent="0.25"/>
    <row r="63140" hidden="1" x14ac:dyDescent="0.25"/>
    <row r="63141" ht="15.75" hidden="1" customHeight="1" x14ac:dyDescent="0.25"/>
    <row r="63142" ht="31.5" hidden="1" customHeight="1" x14ac:dyDescent="0.25"/>
    <row r="63143" ht="24" hidden="1" customHeight="1" x14ac:dyDescent="0.25"/>
    <row r="63144" ht="24.95" hidden="1" customHeight="1" x14ac:dyDescent="0.25"/>
    <row r="63145" ht="24.95" hidden="1" customHeight="1" x14ac:dyDescent="0.25"/>
    <row r="63146" hidden="1" x14ac:dyDescent="0.25"/>
    <row r="63147" hidden="1" x14ac:dyDescent="0.25"/>
    <row r="63148" hidden="1" x14ac:dyDescent="0.25"/>
    <row r="63149" ht="16.5" hidden="1" customHeight="1" x14ac:dyDescent="0.25"/>
    <row r="63150" hidden="1" x14ac:dyDescent="0.25"/>
    <row r="63151" ht="15.75" hidden="1" customHeight="1" x14ac:dyDescent="0.25"/>
    <row r="63152" ht="31.5" hidden="1" customHeight="1" x14ac:dyDescent="0.25"/>
    <row r="63153" ht="24" hidden="1" customHeight="1" x14ac:dyDescent="0.25"/>
    <row r="63154" ht="24.95" hidden="1" customHeight="1" x14ac:dyDescent="0.25"/>
    <row r="63155" ht="24.95" hidden="1" customHeight="1" x14ac:dyDescent="0.25"/>
    <row r="63156" ht="24.95" hidden="1" customHeight="1" x14ac:dyDescent="0.25"/>
    <row r="63157" ht="24.95" hidden="1" customHeight="1" x14ac:dyDescent="0.25"/>
    <row r="63158" ht="24.95" hidden="1" customHeight="1" x14ac:dyDescent="0.25"/>
    <row r="63159" ht="24.95" hidden="1" customHeight="1" x14ac:dyDescent="0.25"/>
    <row r="63160" ht="24.95" hidden="1" customHeight="1" x14ac:dyDescent="0.25"/>
    <row r="63161" ht="24.95" hidden="1" customHeight="1" x14ac:dyDescent="0.25"/>
    <row r="63162" ht="24.95" hidden="1" customHeight="1" x14ac:dyDescent="0.25"/>
    <row r="63163" ht="24.95" hidden="1" customHeight="1" x14ac:dyDescent="0.25"/>
    <row r="63164" ht="24.95" hidden="1" customHeight="1" x14ac:dyDescent="0.25"/>
    <row r="63165" ht="24.95" hidden="1" customHeight="1" x14ac:dyDescent="0.25"/>
    <row r="63166" ht="24.95" hidden="1" customHeight="1" x14ac:dyDescent="0.25"/>
    <row r="63167" ht="24.95" hidden="1" customHeight="1" x14ac:dyDescent="0.25"/>
    <row r="63168" ht="24.95" hidden="1" customHeight="1" x14ac:dyDescent="0.25"/>
    <row r="63169" ht="24.95" hidden="1" customHeight="1" x14ac:dyDescent="0.25"/>
    <row r="63170" ht="24.95" hidden="1" customHeight="1" x14ac:dyDescent="0.25"/>
    <row r="63171" ht="24.95" hidden="1" customHeight="1" x14ac:dyDescent="0.25"/>
    <row r="63172" ht="24.95" hidden="1" customHeight="1" x14ac:dyDescent="0.25"/>
    <row r="63173" ht="24.95" hidden="1" customHeight="1" x14ac:dyDescent="0.25"/>
    <row r="63174" ht="24.95" hidden="1" customHeight="1" x14ac:dyDescent="0.25"/>
    <row r="63175" ht="24.95" hidden="1" customHeight="1" x14ac:dyDescent="0.25"/>
    <row r="63176" ht="24.95" hidden="1" customHeight="1" x14ac:dyDescent="0.25"/>
    <row r="63177" ht="24.95" hidden="1" customHeight="1" x14ac:dyDescent="0.25"/>
    <row r="63178" ht="24.95" hidden="1" customHeight="1" x14ac:dyDescent="0.25"/>
    <row r="63179" ht="24.95" hidden="1" customHeight="1" x14ac:dyDescent="0.25"/>
    <row r="63180" ht="24.95" hidden="1" customHeight="1" x14ac:dyDescent="0.25"/>
    <row r="63181" ht="24.95" hidden="1" customHeight="1" x14ac:dyDescent="0.25"/>
    <row r="63182" ht="24.95" hidden="1" customHeight="1" x14ac:dyDescent="0.25"/>
    <row r="63183" ht="24.95" hidden="1" customHeight="1" x14ac:dyDescent="0.25"/>
    <row r="63184" ht="24.95" hidden="1" customHeight="1" x14ac:dyDescent="0.25"/>
    <row r="63185" ht="24.95" hidden="1" customHeight="1" x14ac:dyDescent="0.25"/>
    <row r="63186" ht="24.95" hidden="1" customHeight="1" x14ac:dyDescent="0.25"/>
    <row r="63187" ht="24.95" hidden="1" customHeight="1" x14ac:dyDescent="0.25"/>
    <row r="63188" ht="24.95" hidden="1" customHeight="1" x14ac:dyDescent="0.25"/>
    <row r="63189" ht="24.95" hidden="1" customHeight="1" x14ac:dyDescent="0.25"/>
    <row r="63190" ht="24.95" hidden="1" customHeight="1" x14ac:dyDescent="0.25"/>
    <row r="63191" ht="24.95" hidden="1" customHeight="1" x14ac:dyDescent="0.25"/>
    <row r="63192" hidden="1" x14ac:dyDescent="0.25"/>
    <row r="63193" hidden="1" x14ac:dyDescent="0.25"/>
    <row r="63194" hidden="1" x14ac:dyDescent="0.25"/>
    <row r="63195" ht="16.5" hidden="1" customHeight="1" x14ac:dyDescent="0.25"/>
    <row r="63196" hidden="1" x14ac:dyDescent="0.25"/>
    <row r="63197" ht="15.75" hidden="1" customHeight="1" x14ac:dyDescent="0.25"/>
    <row r="63198" ht="31.5" hidden="1" customHeight="1" x14ac:dyDescent="0.25"/>
    <row r="63199" ht="24" hidden="1" customHeight="1" x14ac:dyDescent="0.25"/>
    <row r="63200" ht="24.95" hidden="1" customHeight="1" x14ac:dyDescent="0.25"/>
    <row r="63201" ht="24.95" hidden="1" customHeight="1" x14ac:dyDescent="0.25"/>
    <row r="63202" ht="24.95" hidden="1" customHeight="1" x14ac:dyDescent="0.25"/>
    <row r="63203" ht="24.95" hidden="1" customHeight="1" x14ac:dyDescent="0.25"/>
    <row r="63204" ht="24.95" hidden="1" customHeight="1" x14ac:dyDescent="0.25"/>
    <row r="63205" ht="24.95" hidden="1" customHeight="1" x14ac:dyDescent="0.25"/>
    <row r="63206" ht="24.95" hidden="1" customHeight="1" x14ac:dyDescent="0.25"/>
    <row r="63207" ht="24.95" hidden="1" customHeight="1" x14ac:dyDescent="0.25"/>
    <row r="63208" ht="24.95" hidden="1" customHeight="1" x14ac:dyDescent="0.25"/>
    <row r="63209" ht="24.95" hidden="1" customHeight="1" x14ac:dyDescent="0.25"/>
    <row r="63210" ht="24.95" hidden="1" customHeight="1" x14ac:dyDescent="0.25"/>
    <row r="63211" ht="24.95" hidden="1" customHeight="1" x14ac:dyDescent="0.25"/>
    <row r="63212" ht="24.95" hidden="1" customHeight="1" x14ac:dyDescent="0.25"/>
    <row r="63213" ht="24.95" hidden="1" customHeight="1" x14ac:dyDescent="0.25"/>
    <row r="63214" ht="24.95" hidden="1" customHeight="1" x14ac:dyDescent="0.25"/>
    <row r="63215" ht="24.95" hidden="1" customHeight="1" x14ac:dyDescent="0.25"/>
    <row r="63216" ht="24.95" hidden="1" customHeight="1" x14ac:dyDescent="0.25"/>
    <row r="63217" ht="24.95" hidden="1" customHeight="1" x14ac:dyDescent="0.25"/>
    <row r="63218" ht="24.95" hidden="1" customHeight="1" x14ac:dyDescent="0.25"/>
    <row r="63219" ht="24.95" hidden="1" customHeight="1" x14ac:dyDescent="0.25"/>
    <row r="63220" ht="24.95" hidden="1" customHeight="1" x14ac:dyDescent="0.25"/>
    <row r="63221" ht="24.95" hidden="1" customHeight="1" x14ac:dyDescent="0.25"/>
    <row r="63222" ht="24.95" hidden="1" customHeight="1" x14ac:dyDescent="0.25"/>
    <row r="63223" ht="24.95" hidden="1" customHeight="1" x14ac:dyDescent="0.25"/>
    <row r="63224" ht="24.95" hidden="1" customHeight="1" x14ac:dyDescent="0.25"/>
    <row r="63225" ht="24.95" hidden="1" customHeight="1" x14ac:dyDescent="0.25"/>
    <row r="63226" ht="24.95" hidden="1" customHeight="1" x14ac:dyDescent="0.25"/>
    <row r="63227" ht="24.95" hidden="1" customHeight="1" x14ac:dyDescent="0.25"/>
    <row r="63228" ht="24.95" hidden="1" customHeight="1" x14ac:dyDescent="0.25"/>
    <row r="63229" ht="24.95" hidden="1" customHeight="1" x14ac:dyDescent="0.25"/>
    <row r="63230" ht="24.95" hidden="1" customHeight="1" x14ac:dyDescent="0.25"/>
    <row r="63231" ht="24.95" hidden="1" customHeight="1" x14ac:dyDescent="0.25"/>
    <row r="63232" ht="24.95" hidden="1" customHeight="1" x14ac:dyDescent="0.25"/>
    <row r="63233" ht="24.95" hidden="1" customHeight="1" x14ac:dyDescent="0.25"/>
    <row r="63234" ht="24.95" hidden="1" customHeight="1" x14ac:dyDescent="0.25"/>
    <row r="63235" ht="24.95" hidden="1" customHeight="1" x14ac:dyDescent="0.25"/>
    <row r="63236" hidden="1" x14ac:dyDescent="0.25"/>
    <row r="63237" hidden="1" x14ac:dyDescent="0.25"/>
    <row r="63238" hidden="1" x14ac:dyDescent="0.25"/>
    <row r="63239" hidden="1" x14ac:dyDescent="0.25"/>
    <row r="63240" hidden="1" x14ac:dyDescent="0.25"/>
    <row r="63241" ht="16.5" hidden="1" customHeight="1" x14ac:dyDescent="0.25"/>
    <row r="63242" hidden="1" x14ac:dyDescent="0.25"/>
    <row r="63243" ht="15.75" hidden="1" customHeight="1" x14ac:dyDescent="0.25"/>
    <row r="63244" ht="31.5" hidden="1" customHeight="1" x14ac:dyDescent="0.25"/>
    <row r="63245" ht="24" hidden="1" customHeight="1" x14ac:dyDescent="0.25"/>
    <row r="63246" ht="24.95" hidden="1" customHeight="1" x14ac:dyDescent="0.25"/>
    <row r="63247" ht="24.95" hidden="1" customHeight="1" x14ac:dyDescent="0.25"/>
    <row r="63248" ht="24.95" hidden="1" customHeight="1" x14ac:dyDescent="0.25"/>
    <row r="63249" ht="24.95" hidden="1" customHeight="1" x14ac:dyDescent="0.25"/>
    <row r="63250" ht="24.95" hidden="1" customHeight="1" x14ac:dyDescent="0.25"/>
    <row r="63251" ht="24.95" hidden="1" customHeight="1" x14ac:dyDescent="0.25"/>
    <row r="63252" ht="24.95" hidden="1" customHeight="1" x14ac:dyDescent="0.25"/>
    <row r="63253" ht="24.95" hidden="1" customHeight="1" x14ac:dyDescent="0.25"/>
    <row r="63254" ht="24.95" hidden="1" customHeight="1" x14ac:dyDescent="0.25"/>
    <row r="63255" ht="24.95" hidden="1" customHeight="1" x14ac:dyDescent="0.25"/>
    <row r="63256" ht="24.95" hidden="1" customHeight="1" x14ac:dyDescent="0.25"/>
    <row r="63257" ht="24.95" hidden="1" customHeight="1" x14ac:dyDescent="0.25"/>
    <row r="63258" ht="24.95" hidden="1" customHeight="1" x14ac:dyDescent="0.25"/>
    <row r="63259" ht="24.95" hidden="1" customHeight="1" x14ac:dyDescent="0.25"/>
    <row r="63260" ht="24.95" hidden="1" customHeight="1" x14ac:dyDescent="0.25"/>
    <row r="63261" ht="24.95" hidden="1" customHeight="1" x14ac:dyDescent="0.25"/>
    <row r="63262" ht="24.95" hidden="1" customHeight="1" x14ac:dyDescent="0.25"/>
    <row r="63263" ht="24.95" hidden="1" customHeight="1" x14ac:dyDescent="0.25"/>
    <row r="63264" ht="24.95" hidden="1" customHeight="1" x14ac:dyDescent="0.25"/>
    <row r="63265" ht="24.95" hidden="1" customHeight="1" x14ac:dyDescent="0.25"/>
    <row r="63266" ht="24.95" hidden="1" customHeight="1" x14ac:dyDescent="0.25"/>
    <row r="63267" ht="24.95" hidden="1" customHeight="1" x14ac:dyDescent="0.25"/>
    <row r="63268" ht="24.95" hidden="1" customHeight="1" x14ac:dyDescent="0.25"/>
    <row r="63269" ht="24.95" hidden="1" customHeight="1" x14ac:dyDescent="0.25"/>
    <row r="63270" ht="24.95" hidden="1" customHeight="1" x14ac:dyDescent="0.25"/>
    <row r="63271" ht="24.95" hidden="1" customHeight="1" x14ac:dyDescent="0.25"/>
    <row r="63272" ht="24.95" hidden="1" customHeight="1" x14ac:dyDescent="0.25"/>
    <row r="63273" ht="24.95" hidden="1" customHeight="1" x14ac:dyDescent="0.25"/>
    <row r="63274" ht="24.95" hidden="1" customHeight="1" x14ac:dyDescent="0.25"/>
    <row r="63275" ht="24.95" hidden="1" customHeight="1" x14ac:dyDescent="0.25"/>
    <row r="63276" ht="24.95" hidden="1" customHeight="1" x14ac:dyDescent="0.25"/>
    <row r="63277" ht="24.95" hidden="1" customHeight="1" x14ac:dyDescent="0.25"/>
    <row r="63278" hidden="1" x14ac:dyDescent="0.25"/>
    <row r="63279" hidden="1" x14ac:dyDescent="0.25"/>
    <row r="63280" hidden="1" x14ac:dyDescent="0.25"/>
    <row r="63281" ht="16.5" hidden="1" customHeight="1" x14ac:dyDescent="0.25"/>
    <row r="63282" hidden="1" x14ac:dyDescent="0.25"/>
    <row r="63283" ht="15.75" hidden="1" customHeight="1" x14ac:dyDescent="0.25"/>
    <row r="63284" hidden="1" x14ac:dyDescent="0.25"/>
    <row r="63285" hidden="1" x14ac:dyDescent="0.25"/>
    <row r="63286" hidden="1" x14ac:dyDescent="0.25"/>
    <row r="63287" ht="16.5" hidden="1" customHeight="1" x14ac:dyDescent="0.25"/>
    <row r="63288" hidden="1" x14ac:dyDescent="0.25"/>
    <row r="63289" ht="15.75" hidden="1" customHeight="1" x14ac:dyDescent="0.25"/>
    <row r="63290" ht="31.5" hidden="1" customHeight="1" x14ac:dyDescent="0.25"/>
    <row r="63291" ht="24" hidden="1" customHeight="1" x14ac:dyDescent="0.25"/>
    <row r="63292" ht="24.95" hidden="1" customHeight="1" x14ac:dyDescent="0.25"/>
    <row r="63293" ht="24.95" hidden="1" customHeight="1" x14ac:dyDescent="0.25"/>
    <row r="63294" ht="24.95" hidden="1" customHeight="1" x14ac:dyDescent="0.25"/>
    <row r="63295" ht="24.95" hidden="1" customHeight="1" x14ac:dyDescent="0.25"/>
    <row r="63296" ht="24.95" hidden="1" customHeight="1" x14ac:dyDescent="0.25"/>
    <row r="63297" ht="24.95" hidden="1" customHeight="1" x14ac:dyDescent="0.25"/>
    <row r="63298" ht="24.95" hidden="1" customHeight="1" x14ac:dyDescent="0.25"/>
    <row r="63299" ht="24.95" hidden="1" customHeight="1" x14ac:dyDescent="0.25"/>
    <row r="63300" ht="31.5" hidden="1" customHeight="1" x14ac:dyDescent="0.25"/>
    <row r="63301" ht="24" hidden="1" customHeight="1" x14ac:dyDescent="0.25"/>
    <row r="63302" ht="24.95" hidden="1" customHeight="1" x14ac:dyDescent="0.25"/>
    <row r="63303" ht="24.95" hidden="1" customHeight="1" x14ac:dyDescent="0.25"/>
    <row r="63304" ht="24.95" hidden="1" customHeight="1" x14ac:dyDescent="0.25"/>
    <row r="63305" ht="24.95" hidden="1" customHeight="1" x14ac:dyDescent="0.25"/>
    <row r="63306" hidden="1" x14ac:dyDescent="0.25"/>
    <row r="63307" hidden="1" x14ac:dyDescent="0.25"/>
    <row r="63308" hidden="1" x14ac:dyDescent="0.25"/>
    <row r="63309" ht="16.5" hidden="1" customHeight="1" x14ac:dyDescent="0.25"/>
    <row r="63310" hidden="1" x14ac:dyDescent="0.25"/>
    <row r="63311" ht="15.75" hidden="1" customHeight="1" x14ac:dyDescent="0.25"/>
    <row r="63312" ht="31.5" hidden="1" customHeight="1" x14ac:dyDescent="0.25"/>
    <row r="63313" ht="24" hidden="1" customHeight="1" x14ac:dyDescent="0.25"/>
    <row r="63314" ht="24.95" hidden="1" customHeight="1" x14ac:dyDescent="0.25"/>
    <row r="63315" ht="24.95" hidden="1" customHeight="1" x14ac:dyDescent="0.25"/>
    <row r="63316" ht="24.95" hidden="1" customHeight="1" x14ac:dyDescent="0.25"/>
    <row r="63317" ht="24.95" hidden="1" customHeight="1" x14ac:dyDescent="0.25"/>
    <row r="63318" ht="24.95" hidden="1" customHeight="1" x14ac:dyDescent="0.25"/>
    <row r="63319" ht="24.95" hidden="1" customHeight="1" x14ac:dyDescent="0.25"/>
    <row r="63320" ht="24.95" hidden="1" customHeight="1" x14ac:dyDescent="0.25"/>
    <row r="63321" ht="24.95" hidden="1" customHeight="1" x14ac:dyDescent="0.25"/>
    <row r="63322" ht="24.95" hidden="1" customHeight="1" x14ac:dyDescent="0.25"/>
    <row r="63323" ht="24.95" hidden="1" customHeight="1" x14ac:dyDescent="0.25"/>
    <row r="63324" ht="24.95" hidden="1" customHeight="1" x14ac:dyDescent="0.25"/>
    <row r="63325" ht="24.95" hidden="1" customHeight="1" x14ac:dyDescent="0.25"/>
    <row r="63326" ht="24.95" hidden="1" customHeight="1" x14ac:dyDescent="0.25"/>
    <row r="63327" ht="24.95" hidden="1" customHeight="1" x14ac:dyDescent="0.25"/>
    <row r="63328" ht="24.95" hidden="1" customHeight="1" x14ac:dyDescent="0.25"/>
    <row r="63329" ht="24.95" hidden="1" customHeight="1" x14ac:dyDescent="0.25"/>
    <row r="63330" ht="24.95" hidden="1" customHeight="1" x14ac:dyDescent="0.25"/>
    <row r="63331" ht="24.95" hidden="1" customHeight="1" x14ac:dyDescent="0.25"/>
    <row r="63332" ht="24.95" hidden="1" customHeight="1" x14ac:dyDescent="0.25"/>
    <row r="63333" ht="24.95" hidden="1" customHeight="1" x14ac:dyDescent="0.25"/>
    <row r="63334" ht="24.95" hidden="1" customHeight="1" x14ac:dyDescent="0.25"/>
    <row r="63335" ht="24.95" hidden="1" customHeight="1" x14ac:dyDescent="0.25"/>
    <row r="63336" ht="24.95" hidden="1" customHeight="1" x14ac:dyDescent="0.25"/>
    <row r="63337" ht="24.95" hidden="1" customHeight="1" x14ac:dyDescent="0.25"/>
    <row r="63338" ht="24.95" hidden="1" customHeight="1" x14ac:dyDescent="0.25"/>
    <row r="63339" ht="24.95" hidden="1" customHeight="1" x14ac:dyDescent="0.25"/>
    <row r="63340" ht="24.95" hidden="1" customHeight="1" x14ac:dyDescent="0.25"/>
    <row r="63341" ht="24.95" hidden="1" customHeight="1" x14ac:dyDescent="0.25"/>
    <row r="63342" ht="24.95" hidden="1" customHeight="1" x14ac:dyDescent="0.25"/>
    <row r="63343" ht="24.95" hidden="1" customHeight="1" x14ac:dyDescent="0.25"/>
    <row r="63344" ht="24.95" hidden="1" customHeight="1" x14ac:dyDescent="0.25"/>
    <row r="63345" ht="24.95" hidden="1" customHeight="1" x14ac:dyDescent="0.25"/>
    <row r="63346" ht="24.95" hidden="1" customHeight="1" x14ac:dyDescent="0.25"/>
    <row r="63347" ht="24.95" hidden="1" customHeight="1" x14ac:dyDescent="0.25"/>
    <row r="63348" ht="24.95" hidden="1" customHeight="1" x14ac:dyDescent="0.25"/>
    <row r="63349" ht="24.95" hidden="1" customHeight="1" x14ac:dyDescent="0.25"/>
    <row r="63350" ht="24.95" hidden="1" customHeight="1" x14ac:dyDescent="0.25"/>
    <row r="63351" ht="24.95" hidden="1" customHeight="1" x14ac:dyDescent="0.25"/>
    <row r="63352" hidden="1" x14ac:dyDescent="0.25"/>
    <row r="63353" hidden="1" x14ac:dyDescent="0.25"/>
    <row r="63354" hidden="1" x14ac:dyDescent="0.25"/>
    <row r="63355" ht="16.5" hidden="1" customHeight="1" x14ac:dyDescent="0.25"/>
    <row r="63356" hidden="1" x14ac:dyDescent="0.25"/>
    <row r="63357" ht="15.75" hidden="1" customHeight="1" x14ac:dyDescent="0.25"/>
    <row r="63358" ht="31.5" hidden="1" customHeight="1" x14ac:dyDescent="0.25"/>
    <row r="63359" ht="24" hidden="1" customHeight="1" x14ac:dyDescent="0.25"/>
    <row r="63360" ht="24.95" hidden="1" customHeight="1" x14ac:dyDescent="0.25"/>
    <row r="63361" ht="24.95" hidden="1" customHeight="1" x14ac:dyDescent="0.25"/>
    <row r="63362" ht="24.95" hidden="1" customHeight="1" x14ac:dyDescent="0.25"/>
    <row r="63363" ht="24.95" hidden="1" customHeight="1" x14ac:dyDescent="0.25"/>
    <row r="63364" ht="24.95" hidden="1" customHeight="1" x14ac:dyDescent="0.25"/>
    <row r="63365" ht="24.95" hidden="1" customHeight="1" x14ac:dyDescent="0.25"/>
    <row r="63366" ht="24.95" hidden="1" customHeight="1" x14ac:dyDescent="0.25"/>
    <row r="63367" ht="24.95" hidden="1" customHeight="1" x14ac:dyDescent="0.25"/>
    <row r="63368" ht="24.95" hidden="1" customHeight="1" x14ac:dyDescent="0.25"/>
    <row r="63369" ht="24.95" hidden="1" customHeight="1" x14ac:dyDescent="0.25"/>
    <row r="63370" ht="24.95" hidden="1" customHeight="1" x14ac:dyDescent="0.25"/>
    <row r="63371" ht="24.95" hidden="1" customHeight="1" x14ac:dyDescent="0.25"/>
    <row r="63372" ht="24.95" hidden="1" customHeight="1" x14ac:dyDescent="0.25"/>
    <row r="63373" ht="24.95" hidden="1" customHeight="1" x14ac:dyDescent="0.25"/>
    <row r="63374" ht="24.95" hidden="1" customHeight="1" x14ac:dyDescent="0.25"/>
    <row r="63375" ht="24.95" hidden="1" customHeight="1" x14ac:dyDescent="0.25"/>
    <row r="63376" ht="24.95" hidden="1" customHeight="1" x14ac:dyDescent="0.25"/>
    <row r="63377" ht="24.95" hidden="1" customHeight="1" x14ac:dyDescent="0.25"/>
    <row r="63378" ht="24.95" hidden="1" customHeight="1" x14ac:dyDescent="0.25"/>
    <row r="63379" ht="24.95" hidden="1" customHeight="1" x14ac:dyDescent="0.25"/>
    <row r="63380" ht="24.95" hidden="1" customHeight="1" x14ac:dyDescent="0.25"/>
    <row r="63381" ht="24.95" hidden="1" customHeight="1" x14ac:dyDescent="0.25"/>
    <row r="63382" ht="24.95" hidden="1" customHeight="1" x14ac:dyDescent="0.25"/>
    <row r="63383" ht="24.95" hidden="1" customHeight="1" x14ac:dyDescent="0.25"/>
    <row r="63384" ht="24.95" hidden="1" customHeight="1" x14ac:dyDescent="0.25"/>
    <row r="63385" ht="24.95" hidden="1" customHeight="1" x14ac:dyDescent="0.25"/>
    <row r="63386" ht="24.95" hidden="1" customHeight="1" x14ac:dyDescent="0.25"/>
    <row r="63387" ht="24.95" hidden="1" customHeight="1" x14ac:dyDescent="0.25"/>
    <row r="63388" ht="24.95" hidden="1" customHeight="1" x14ac:dyDescent="0.25"/>
    <row r="63389" ht="24.95" hidden="1" customHeight="1" x14ac:dyDescent="0.25"/>
    <row r="63390" ht="24.95" hidden="1" customHeight="1" x14ac:dyDescent="0.25"/>
    <row r="63391" ht="24.95" hidden="1" customHeight="1" x14ac:dyDescent="0.25"/>
    <row r="63392" ht="24.95" hidden="1" customHeight="1" x14ac:dyDescent="0.25"/>
    <row r="63393" ht="24.95" hidden="1" customHeight="1" x14ac:dyDescent="0.25"/>
    <row r="63394" ht="24.95" hidden="1" customHeight="1" x14ac:dyDescent="0.25"/>
    <row r="63395" ht="24.95" hidden="1" customHeight="1" x14ac:dyDescent="0.25"/>
    <row r="63396" ht="24.95" hidden="1" customHeight="1" x14ac:dyDescent="0.25"/>
    <row r="63397" ht="24.95" hidden="1" customHeight="1" x14ac:dyDescent="0.25"/>
    <row r="63398" hidden="1" x14ac:dyDescent="0.25"/>
    <row r="63399" hidden="1" x14ac:dyDescent="0.25"/>
    <row r="63400" hidden="1" x14ac:dyDescent="0.25"/>
    <row r="63401" ht="16.5" hidden="1" customHeight="1" x14ac:dyDescent="0.25"/>
    <row r="63402" hidden="1" x14ac:dyDescent="0.25"/>
    <row r="63403" ht="15.75" hidden="1" customHeight="1" x14ac:dyDescent="0.25"/>
    <row r="63404" ht="31.5" hidden="1" customHeight="1" x14ac:dyDescent="0.25"/>
    <row r="63405" ht="24" hidden="1" customHeight="1" x14ac:dyDescent="0.25"/>
    <row r="63406" ht="24.95" hidden="1" customHeight="1" x14ac:dyDescent="0.25"/>
    <row r="63407" ht="24.95" hidden="1" customHeight="1" x14ac:dyDescent="0.25"/>
    <row r="63408" ht="24.95" hidden="1" customHeight="1" x14ac:dyDescent="0.25"/>
    <row r="63409" ht="24.95" hidden="1" customHeight="1" x14ac:dyDescent="0.25"/>
    <row r="63410" ht="24.95" hidden="1" customHeight="1" x14ac:dyDescent="0.25"/>
    <row r="63411" ht="24.95" hidden="1" customHeight="1" x14ac:dyDescent="0.25"/>
    <row r="63412" ht="24.95" hidden="1" customHeight="1" x14ac:dyDescent="0.25"/>
    <row r="63413" ht="24.95" hidden="1" customHeight="1" x14ac:dyDescent="0.25"/>
    <row r="63414" ht="24.95" hidden="1" customHeight="1" x14ac:dyDescent="0.25"/>
    <row r="63415" ht="24.95" hidden="1" customHeight="1" x14ac:dyDescent="0.25"/>
    <row r="63416" ht="24.95" hidden="1" customHeight="1" x14ac:dyDescent="0.25"/>
    <row r="63417" ht="24.95" hidden="1" customHeight="1" x14ac:dyDescent="0.25"/>
    <row r="63418" ht="24.95" hidden="1" customHeight="1" x14ac:dyDescent="0.25"/>
    <row r="63419" ht="24.95" hidden="1" customHeight="1" x14ac:dyDescent="0.25"/>
    <row r="63420" hidden="1" x14ac:dyDescent="0.25"/>
    <row r="63421" hidden="1" x14ac:dyDescent="0.25"/>
    <row r="63422" hidden="1" x14ac:dyDescent="0.25"/>
    <row r="63423" ht="16.5" hidden="1" customHeight="1" x14ac:dyDescent="0.25"/>
    <row r="63424" hidden="1" x14ac:dyDescent="0.25"/>
    <row r="63425" ht="15.75" hidden="1" customHeight="1" x14ac:dyDescent="0.25"/>
    <row r="63426" ht="31.5" hidden="1" customHeight="1" x14ac:dyDescent="0.25"/>
    <row r="63427" ht="24" hidden="1" customHeight="1" x14ac:dyDescent="0.25"/>
    <row r="63428" ht="24.95" hidden="1" customHeight="1" x14ac:dyDescent="0.25"/>
    <row r="63429" ht="24.95" hidden="1" customHeight="1" x14ac:dyDescent="0.25"/>
    <row r="63430" ht="24.95" hidden="1" customHeight="1" x14ac:dyDescent="0.25"/>
    <row r="63431" ht="24.95" hidden="1" customHeight="1" x14ac:dyDescent="0.25"/>
    <row r="63432" ht="24.95" hidden="1" customHeight="1" x14ac:dyDescent="0.25"/>
    <row r="63433" ht="24.95" hidden="1" customHeight="1" x14ac:dyDescent="0.25"/>
    <row r="63434" ht="24.95" hidden="1" customHeight="1" x14ac:dyDescent="0.25"/>
    <row r="63435" ht="24.95" hidden="1" customHeight="1" x14ac:dyDescent="0.25"/>
    <row r="63436" ht="24.95" hidden="1" customHeight="1" x14ac:dyDescent="0.25"/>
    <row r="63437" ht="24.95" hidden="1" customHeight="1" x14ac:dyDescent="0.25"/>
    <row r="63438" ht="24.95" hidden="1" customHeight="1" x14ac:dyDescent="0.25"/>
    <row r="63439" ht="24.95" hidden="1" customHeight="1" x14ac:dyDescent="0.25"/>
    <row r="63440" ht="24.95" hidden="1" customHeight="1" x14ac:dyDescent="0.25"/>
    <row r="63441" ht="24.95" hidden="1" customHeight="1" x14ac:dyDescent="0.25"/>
    <row r="63442" ht="24.95" hidden="1" customHeight="1" x14ac:dyDescent="0.25"/>
    <row r="63443" ht="24.95" hidden="1" customHeight="1" x14ac:dyDescent="0.25"/>
    <row r="63444" ht="24.95" hidden="1" customHeight="1" x14ac:dyDescent="0.25"/>
    <row r="63445" ht="24.95" hidden="1" customHeight="1" x14ac:dyDescent="0.25"/>
    <row r="63446" ht="24.95" hidden="1" customHeight="1" x14ac:dyDescent="0.25"/>
    <row r="63447" ht="24.95" hidden="1" customHeight="1" x14ac:dyDescent="0.25"/>
    <row r="63448" ht="24.95" hidden="1" customHeight="1" x14ac:dyDescent="0.25"/>
    <row r="63449" ht="24.95" hidden="1" customHeight="1" x14ac:dyDescent="0.25"/>
    <row r="63450" ht="24.95" hidden="1" customHeight="1" x14ac:dyDescent="0.25"/>
    <row r="63451" ht="24.95" hidden="1" customHeight="1" x14ac:dyDescent="0.25"/>
    <row r="63452" ht="24.95" hidden="1" customHeight="1" x14ac:dyDescent="0.25"/>
    <row r="63453" ht="24.95" hidden="1" customHeight="1" x14ac:dyDescent="0.25"/>
    <row r="63454" ht="24.95" hidden="1" customHeight="1" x14ac:dyDescent="0.25"/>
    <row r="63455" ht="24.95" hidden="1" customHeight="1" x14ac:dyDescent="0.25"/>
    <row r="63456" ht="24.95" hidden="1" customHeight="1" x14ac:dyDescent="0.25"/>
    <row r="63457" ht="24.95" hidden="1" customHeight="1" x14ac:dyDescent="0.25"/>
    <row r="63458" ht="24.95" hidden="1" customHeight="1" x14ac:dyDescent="0.25"/>
    <row r="63459" ht="24.95" hidden="1" customHeight="1" x14ac:dyDescent="0.25"/>
    <row r="63460" ht="24.95" hidden="1" customHeight="1" x14ac:dyDescent="0.25"/>
    <row r="63461" ht="24.95" hidden="1" customHeight="1" x14ac:dyDescent="0.25"/>
    <row r="63462" ht="24.95" hidden="1" customHeight="1" x14ac:dyDescent="0.25"/>
    <row r="63463" ht="24.95" hidden="1" customHeight="1" x14ac:dyDescent="0.25"/>
    <row r="63464" ht="24.95" hidden="1" customHeight="1" x14ac:dyDescent="0.25"/>
    <row r="63465" ht="24.95" hidden="1" customHeight="1" x14ac:dyDescent="0.25"/>
    <row r="63466" hidden="1" x14ac:dyDescent="0.25"/>
    <row r="63467" hidden="1" x14ac:dyDescent="0.25"/>
    <row r="63468" hidden="1" x14ac:dyDescent="0.25"/>
    <row r="63469" ht="16.5" hidden="1" customHeight="1" x14ac:dyDescent="0.25"/>
    <row r="63470" hidden="1" x14ac:dyDescent="0.25"/>
    <row r="63471" ht="15.75" hidden="1" customHeight="1" x14ac:dyDescent="0.25"/>
    <row r="63472" ht="31.5" hidden="1" customHeight="1" x14ac:dyDescent="0.25"/>
    <row r="63473" ht="24" hidden="1" customHeight="1" x14ac:dyDescent="0.25"/>
    <row r="63474" ht="24.95" hidden="1" customHeight="1" x14ac:dyDescent="0.25"/>
    <row r="63475" ht="24.95" hidden="1" customHeight="1" x14ac:dyDescent="0.25"/>
    <row r="63476" ht="24.95" hidden="1" customHeight="1" x14ac:dyDescent="0.25"/>
    <row r="63477" ht="24.95" hidden="1" customHeight="1" x14ac:dyDescent="0.25"/>
    <row r="63478" ht="24.95" hidden="1" customHeight="1" x14ac:dyDescent="0.25"/>
    <row r="63479" ht="24.95" hidden="1" customHeight="1" x14ac:dyDescent="0.25"/>
    <row r="63480" ht="24.95" hidden="1" customHeight="1" x14ac:dyDescent="0.25"/>
    <row r="63481" ht="24.95" hidden="1" customHeight="1" x14ac:dyDescent="0.25"/>
    <row r="63482" ht="24.95" hidden="1" customHeight="1" x14ac:dyDescent="0.25"/>
    <row r="63483" ht="24.95" hidden="1" customHeight="1" x14ac:dyDescent="0.25"/>
    <row r="63484" ht="24.95" hidden="1" customHeight="1" x14ac:dyDescent="0.25"/>
    <row r="63485" ht="24.95" hidden="1" customHeight="1" x14ac:dyDescent="0.25"/>
    <row r="63486" ht="24.95" hidden="1" customHeight="1" x14ac:dyDescent="0.25"/>
    <row r="63487" ht="24.95" hidden="1" customHeight="1" x14ac:dyDescent="0.25"/>
    <row r="63488" ht="24.95" hidden="1" customHeight="1" x14ac:dyDescent="0.25"/>
    <row r="63489" ht="24.95" hidden="1" customHeight="1" x14ac:dyDescent="0.25"/>
    <row r="63490" ht="24.95" hidden="1" customHeight="1" x14ac:dyDescent="0.25"/>
    <row r="63491" ht="24.95" hidden="1" customHeight="1" x14ac:dyDescent="0.25"/>
    <row r="63492" ht="24.95" hidden="1" customHeight="1" x14ac:dyDescent="0.25"/>
    <row r="63493" ht="24.95" hidden="1" customHeight="1" x14ac:dyDescent="0.25"/>
    <row r="63494" ht="24.95" hidden="1" customHeight="1" x14ac:dyDescent="0.25"/>
    <row r="63495" ht="24.95" hidden="1" customHeight="1" x14ac:dyDescent="0.25"/>
    <row r="63496" ht="24.95" hidden="1" customHeight="1" x14ac:dyDescent="0.25"/>
    <row r="63497" ht="24.95" hidden="1" customHeight="1" x14ac:dyDescent="0.25"/>
    <row r="63498" ht="24.95" hidden="1" customHeight="1" x14ac:dyDescent="0.25"/>
    <row r="63499" ht="24.95" hidden="1" customHeight="1" x14ac:dyDescent="0.25"/>
    <row r="63500" ht="24.95" hidden="1" customHeight="1" x14ac:dyDescent="0.25"/>
    <row r="63501" ht="24.95" hidden="1" customHeight="1" x14ac:dyDescent="0.25"/>
    <row r="63502" ht="24.95" hidden="1" customHeight="1" x14ac:dyDescent="0.25"/>
    <row r="63503" ht="24.95" hidden="1" customHeight="1" x14ac:dyDescent="0.25"/>
    <row r="63504" ht="24.95" hidden="1" customHeight="1" x14ac:dyDescent="0.25"/>
    <row r="63505" ht="24.95" hidden="1" customHeight="1" x14ac:dyDescent="0.25"/>
    <row r="63506" ht="24.95" hidden="1" customHeight="1" x14ac:dyDescent="0.25"/>
    <row r="63507" ht="24.95" hidden="1" customHeight="1" x14ac:dyDescent="0.25"/>
    <row r="63508" ht="24.95" hidden="1" customHeight="1" x14ac:dyDescent="0.25"/>
    <row r="63509" ht="24.95" hidden="1" customHeight="1" x14ac:dyDescent="0.25"/>
    <row r="63510" hidden="1" x14ac:dyDescent="0.25"/>
    <row r="63511" ht="16.5" hidden="1" customHeight="1" x14ac:dyDescent="0.25"/>
    <row r="63512" hidden="1" x14ac:dyDescent="0.25"/>
    <row r="63513" ht="15.75" hidden="1" customHeight="1" x14ac:dyDescent="0.25"/>
    <row r="63514" hidden="1" x14ac:dyDescent="0.25"/>
    <row r="63515" hidden="1" x14ac:dyDescent="0.25"/>
    <row r="63516" hidden="1" x14ac:dyDescent="0.25"/>
    <row r="63517" hidden="1" x14ac:dyDescent="0.25"/>
    <row r="63518" hidden="1" x14ac:dyDescent="0.25"/>
    <row r="63519" ht="16.5" hidden="1" customHeight="1" x14ac:dyDescent="0.25"/>
    <row r="63520" hidden="1" x14ac:dyDescent="0.25"/>
    <row r="63521" ht="15.75" hidden="1" customHeight="1" x14ac:dyDescent="0.25"/>
    <row r="63522" ht="31.5" hidden="1" customHeight="1" x14ac:dyDescent="0.25"/>
    <row r="63523" ht="24" hidden="1" customHeight="1" x14ac:dyDescent="0.25"/>
    <row r="63524" ht="24.95" hidden="1" customHeight="1" x14ac:dyDescent="0.25"/>
    <row r="63525" ht="24.95" hidden="1" customHeight="1" x14ac:dyDescent="0.25"/>
    <row r="63526" ht="24.95" hidden="1" customHeight="1" x14ac:dyDescent="0.25"/>
    <row r="63527" ht="24.95" hidden="1" customHeight="1" x14ac:dyDescent="0.25"/>
    <row r="63528" ht="24.95" hidden="1" customHeight="1" x14ac:dyDescent="0.25"/>
    <row r="63529" ht="24.95" hidden="1" customHeight="1" x14ac:dyDescent="0.25"/>
    <row r="63530" ht="24.95" hidden="1" customHeight="1" x14ac:dyDescent="0.25"/>
    <row r="63531" ht="24.95" hidden="1" customHeight="1" x14ac:dyDescent="0.25"/>
    <row r="63532" ht="24.95" hidden="1" customHeight="1" x14ac:dyDescent="0.25"/>
    <row r="63533" ht="24.95" hidden="1" customHeight="1" x14ac:dyDescent="0.25"/>
    <row r="63534" ht="24.95" hidden="1" customHeight="1" x14ac:dyDescent="0.25"/>
    <row r="63535" ht="24.95" hidden="1" customHeight="1" x14ac:dyDescent="0.25"/>
    <row r="63536" ht="24.95" hidden="1" customHeight="1" x14ac:dyDescent="0.25"/>
    <row r="63537" ht="24.95" hidden="1" customHeight="1" x14ac:dyDescent="0.25"/>
    <row r="63538" ht="24.95" hidden="1" customHeight="1" x14ac:dyDescent="0.25"/>
    <row r="63539" ht="24.95" hidden="1" customHeight="1" x14ac:dyDescent="0.25"/>
    <row r="63540" ht="24.95" hidden="1" customHeight="1" x14ac:dyDescent="0.25"/>
    <row r="63541" ht="24.95" hidden="1" customHeight="1" x14ac:dyDescent="0.25"/>
    <row r="63542" ht="24.95" hidden="1" customHeight="1" x14ac:dyDescent="0.25"/>
    <row r="63543" ht="24.95" hidden="1" customHeight="1" x14ac:dyDescent="0.25"/>
    <row r="63544" ht="24.95" hidden="1" customHeight="1" x14ac:dyDescent="0.25"/>
    <row r="63545" ht="24.95" hidden="1" customHeight="1" x14ac:dyDescent="0.25"/>
    <row r="63546" ht="24.95" hidden="1" customHeight="1" x14ac:dyDescent="0.25"/>
    <row r="63547" ht="24.95" hidden="1" customHeight="1" x14ac:dyDescent="0.25"/>
    <row r="63548" ht="24.95" hidden="1" customHeight="1" x14ac:dyDescent="0.25"/>
    <row r="63549" ht="24.95" hidden="1" customHeight="1" x14ac:dyDescent="0.25"/>
    <row r="63550" ht="24.95" hidden="1" customHeight="1" x14ac:dyDescent="0.25"/>
    <row r="63551" ht="24.95" hidden="1" customHeight="1" x14ac:dyDescent="0.25"/>
    <row r="63552" ht="24.95" hidden="1" customHeight="1" x14ac:dyDescent="0.25"/>
    <row r="63553" ht="24.95" hidden="1" customHeight="1" x14ac:dyDescent="0.25"/>
    <row r="63554" ht="24.95" hidden="1" customHeight="1" x14ac:dyDescent="0.25"/>
    <row r="63555" ht="24.95" hidden="1" customHeight="1" x14ac:dyDescent="0.25"/>
    <row r="63556" hidden="1" x14ac:dyDescent="0.25"/>
    <row r="63557" ht="16.5" hidden="1" customHeight="1" x14ac:dyDescent="0.25"/>
    <row r="63558" hidden="1" x14ac:dyDescent="0.25"/>
    <row r="63559" ht="15.75" hidden="1" customHeight="1" x14ac:dyDescent="0.25"/>
    <row r="63560" ht="31.5" hidden="1" customHeight="1" x14ac:dyDescent="0.25"/>
    <row r="63561" ht="24" hidden="1" customHeight="1" x14ac:dyDescent="0.25"/>
    <row r="63562" hidden="1" x14ac:dyDescent="0.25"/>
    <row r="63563" hidden="1" x14ac:dyDescent="0.25"/>
    <row r="63564" hidden="1" x14ac:dyDescent="0.25"/>
    <row r="63565" ht="16.5" hidden="1" customHeight="1" x14ac:dyDescent="0.25"/>
    <row r="63566" hidden="1" x14ac:dyDescent="0.25"/>
    <row r="63567" ht="15.75" hidden="1" customHeight="1" x14ac:dyDescent="0.25"/>
    <row r="63568" ht="31.5" hidden="1" customHeight="1" x14ac:dyDescent="0.25"/>
    <row r="63569" ht="24" hidden="1" customHeight="1" x14ac:dyDescent="0.25"/>
    <row r="63570" ht="24.95" hidden="1" customHeight="1" x14ac:dyDescent="0.25"/>
    <row r="63571" ht="24.95" hidden="1" customHeight="1" x14ac:dyDescent="0.25"/>
    <row r="63572" ht="24.95" hidden="1" customHeight="1" x14ac:dyDescent="0.25"/>
    <row r="63573" ht="24.95" hidden="1" customHeight="1" x14ac:dyDescent="0.25"/>
    <row r="63574" ht="24.95" hidden="1" customHeight="1" x14ac:dyDescent="0.25"/>
    <row r="63575" ht="24.95" hidden="1" customHeight="1" x14ac:dyDescent="0.25"/>
    <row r="63576" ht="24.95" hidden="1" customHeight="1" x14ac:dyDescent="0.25"/>
    <row r="63577" ht="24.95" hidden="1" customHeight="1" x14ac:dyDescent="0.25"/>
    <row r="63578" ht="24.95" hidden="1" customHeight="1" x14ac:dyDescent="0.25"/>
    <row r="63579" ht="24.95" hidden="1" customHeight="1" x14ac:dyDescent="0.25"/>
    <row r="63580" ht="24.95" hidden="1" customHeight="1" x14ac:dyDescent="0.25"/>
    <row r="63581" ht="24.95" hidden="1" customHeight="1" x14ac:dyDescent="0.25"/>
    <row r="63582" ht="24.95" hidden="1" customHeight="1" x14ac:dyDescent="0.25"/>
    <row r="63583" ht="24.95" hidden="1" customHeight="1" x14ac:dyDescent="0.25"/>
    <row r="63584" ht="24.95" hidden="1" customHeight="1" x14ac:dyDescent="0.25"/>
    <row r="63585" ht="24.95" hidden="1" customHeight="1" x14ac:dyDescent="0.25"/>
    <row r="63586" ht="24.95" hidden="1" customHeight="1" x14ac:dyDescent="0.25"/>
    <row r="63587" ht="24.95" hidden="1" customHeight="1" x14ac:dyDescent="0.25"/>
    <row r="63588" ht="24.95" hidden="1" customHeight="1" x14ac:dyDescent="0.25"/>
    <row r="63589" ht="24.95" hidden="1" customHeight="1" x14ac:dyDescent="0.25"/>
    <row r="63590" ht="24.95" hidden="1" customHeight="1" x14ac:dyDescent="0.25"/>
    <row r="63591" ht="24.95" hidden="1" customHeight="1" x14ac:dyDescent="0.25"/>
    <row r="63592" ht="24.95" hidden="1" customHeight="1" x14ac:dyDescent="0.25"/>
    <row r="63593" ht="24.95" hidden="1" customHeight="1" x14ac:dyDescent="0.25"/>
    <row r="63594" ht="24.95" hidden="1" customHeight="1" x14ac:dyDescent="0.25"/>
    <row r="63595" ht="24.95" hidden="1" customHeight="1" x14ac:dyDescent="0.25"/>
    <row r="63596" ht="24.95" hidden="1" customHeight="1" x14ac:dyDescent="0.25"/>
    <row r="63597" ht="24.95" hidden="1" customHeight="1" x14ac:dyDescent="0.25"/>
    <row r="63598" ht="24.95" hidden="1" customHeight="1" x14ac:dyDescent="0.25"/>
    <row r="63599" ht="24.95" hidden="1" customHeight="1" x14ac:dyDescent="0.25"/>
    <row r="63600" ht="24.95" hidden="1" customHeight="1" x14ac:dyDescent="0.25"/>
    <row r="63601" ht="24.95" hidden="1" customHeight="1" x14ac:dyDescent="0.25"/>
    <row r="63602" ht="24.95" hidden="1" customHeight="1" x14ac:dyDescent="0.25"/>
    <row r="63603" ht="24.95" hidden="1" customHeight="1" x14ac:dyDescent="0.25"/>
    <row r="63604" ht="24.95" hidden="1" customHeight="1" x14ac:dyDescent="0.25"/>
    <row r="63605" ht="24.95" hidden="1" customHeight="1" x14ac:dyDescent="0.25"/>
    <row r="63606" ht="24.95" hidden="1" customHeight="1" x14ac:dyDescent="0.25"/>
    <row r="63607" ht="24.95" hidden="1" customHeight="1" x14ac:dyDescent="0.25"/>
    <row r="63608" hidden="1" x14ac:dyDescent="0.25"/>
    <row r="63609" hidden="1" x14ac:dyDescent="0.25"/>
    <row r="63610" hidden="1" x14ac:dyDescent="0.25"/>
    <row r="63611" ht="16.5" hidden="1" customHeight="1" x14ac:dyDescent="0.25"/>
    <row r="63612" hidden="1" x14ac:dyDescent="0.25"/>
    <row r="63613" ht="15.75" hidden="1" customHeight="1" x14ac:dyDescent="0.25"/>
    <row r="63614" ht="31.5" hidden="1" customHeight="1" x14ac:dyDescent="0.25"/>
    <row r="63615" ht="24" hidden="1" customHeight="1" x14ac:dyDescent="0.25"/>
    <row r="63616" ht="24.95" hidden="1" customHeight="1" x14ac:dyDescent="0.25"/>
    <row r="63617" ht="24.95" hidden="1" customHeight="1" x14ac:dyDescent="0.25"/>
    <row r="63618" ht="24.95" hidden="1" customHeight="1" x14ac:dyDescent="0.25"/>
    <row r="63619" ht="24.95" hidden="1" customHeight="1" x14ac:dyDescent="0.25"/>
    <row r="63620" ht="24.95" hidden="1" customHeight="1" x14ac:dyDescent="0.25"/>
    <row r="63621" ht="24.95" hidden="1" customHeight="1" x14ac:dyDescent="0.25"/>
    <row r="63622" ht="24.95" hidden="1" customHeight="1" x14ac:dyDescent="0.25"/>
    <row r="63623" ht="24.95" hidden="1" customHeight="1" x14ac:dyDescent="0.25"/>
    <row r="63624" ht="24.95" hidden="1" customHeight="1" x14ac:dyDescent="0.25"/>
    <row r="63625" ht="24.95" hidden="1" customHeight="1" x14ac:dyDescent="0.25"/>
    <row r="63626" ht="31.5" hidden="1" customHeight="1" x14ac:dyDescent="0.25"/>
    <row r="63627" ht="24" hidden="1" customHeight="1" x14ac:dyDescent="0.25"/>
    <row r="63628" ht="24.95" hidden="1" customHeight="1" x14ac:dyDescent="0.25"/>
    <row r="63629" ht="24.95" hidden="1" customHeight="1" x14ac:dyDescent="0.25"/>
    <row r="63630" hidden="1" x14ac:dyDescent="0.25"/>
    <row r="63631" hidden="1" x14ac:dyDescent="0.25"/>
    <row r="63632" hidden="1" x14ac:dyDescent="0.25"/>
    <row r="63633" ht="16.5" hidden="1" customHeight="1" x14ac:dyDescent="0.25"/>
    <row r="63634" hidden="1" x14ac:dyDescent="0.25"/>
    <row r="63635" ht="15.75" hidden="1" customHeight="1" x14ac:dyDescent="0.25"/>
    <row r="63636" ht="31.5" hidden="1" customHeight="1" x14ac:dyDescent="0.25"/>
    <row r="63637" ht="24" hidden="1" customHeight="1" x14ac:dyDescent="0.25"/>
    <row r="63638" ht="24.95" hidden="1" customHeight="1" x14ac:dyDescent="0.25"/>
    <row r="63639" ht="24.95" hidden="1" customHeight="1" x14ac:dyDescent="0.25"/>
    <row r="63640" ht="24.95" hidden="1" customHeight="1" x14ac:dyDescent="0.25"/>
    <row r="63641" ht="24.95" hidden="1" customHeight="1" x14ac:dyDescent="0.25"/>
    <row r="63642" ht="24.95" hidden="1" customHeight="1" x14ac:dyDescent="0.25"/>
    <row r="63643" ht="24.95" hidden="1" customHeight="1" x14ac:dyDescent="0.25"/>
    <row r="63644" ht="24.95" hidden="1" customHeight="1" x14ac:dyDescent="0.25"/>
    <row r="63645" ht="24.95" hidden="1" customHeight="1" x14ac:dyDescent="0.25"/>
    <row r="63646" ht="24.95" hidden="1" customHeight="1" x14ac:dyDescent="0.25"/>
    <row r="63647" ht="24.95" hidden="1" customHeight="1" x14ac:dyDescent="0.25"/>
    <row r="63648" hidden="1" x14ac:dyDescent="0.25"/>
    <row r="63649" hidden="1" x14ac:dyDescent="0.25"/>
    <row r="63650" hidden="1" x14ac:dyDescent="0.25"/>
    <row r="63651" ht="16.5" hidden="1" customHeight="1" x14ac:dyDescent="0.25"/>
    <row r="63652" hidden="1" x14ac:dyDescent="0.25"/>
    <row r="63653" hidden="1" x14ac:dyDescent="0.25"/>
    <row r="63654" hidden="1" x14ac:dyDescent="0.25"/>
    <row r="63655" ht="16.5" hidden="1" customHeight="1" x14ac:dyDescent="0.25"/>
    <row r="63656" hidden="1" x14ac:dyDescent="0.25"/>
    <row r="63657" ht="15.75" hidden="1" customHeight="1" x14ac:dyDescent="0.25"/>
    <row r="63658" ht="31.5" hidden="1" customHeight="1" x14ac:dyDescent="0.25"/>
    <row r="63659" ht="24" hidden="1" customHeight="1" x14ac:dyDescent="0.25"/>
    <row r="63660" ht="24.95" hidden="1" customHeight="1" x14ac:dyDescent="0.25"/>
    <row r="63661" ht="24.95" hidden="1" customHeight="1" x14ac:dyDescent="0.25"/>
    <row r="63662" ht="24.95" hidden="1" customHeight="1" x14ac:dyDescent="0.25"/>
    <row r="63663" ht="24.95" hidden="1" customHeight="1" x14ac:dyDescent="0.25"/>
    <row r="63664" ht="24.95" hidden="1" customHeight="1" x14ac:dyDescent="0.25"/>
    <row r="63665" ht="24.95" hidden="1" customHeight="1" x14ac:dyDescent="0.25"/>
    <row r="63666" ht="24.95" hidden="1" customHeight="1" x14ac:dyDescent="0.25"/>
    <row r="63667" ht="24.95" hidden="1" customHeight="1" x14ac:dyDescent="0.25"/>
    <row r="63668" hidden="1" x14ac:dyDescent="0.25"/>
    <row r="63669" ht="15.75" hidden="1" customHeight="1" x14ac:dyDescent="0.25"/>
    <row r="63670" ht="31.5" hidden="1" customHeight="1" x14ac:dyDescent="0.25"/>
    <row r="63671" ht="24" hidden="1" customHeight="1" x14ac:dyDescent="0.25"/>
    <row r="63672" ht="24.95" hidden="1" customHeight="1" x14ac:dyDescent="0.25"/>
    <row r="63673" ht="24.95" hidden="1" customHeight="1" x14ac:dyDescent="0.25"/>
    <row r="63674" hidden="1" x14ac:dyDescent="0.25"/>
    <row r="63675" hidden="1" x14ac:dyDescent="0.25"/>
    <row r="63676" hidden="1" x14ac:dyDescent="0.25"/>
    <row r="63677" ht="16.5" hidden="1" customHeight="1" x14ac:dyDescent="0.25"/>
    <row r="63678" hidden="1" x14ac:dyDescent="0.25"/>
    <row r="63679" ht="15.75" hidden="1" customHeight="1" x14ac:dyDescent="0.25"/>
    <row r="63680" ht="31.5" hidden="1" customHeight="1" x14ac:dyDescent="0.25"/>
    <row r="63681" ht="24" hidden="1" customHeight="1" x14ac:dyDescent="0.25"/>
    <row r="63682" ht="24.95" hidden="1" customHeight="1" x14ac:dyDescent="0.25"/>
    <row r="63683" ht="24.95" hidden="1" customHeight="1" x14ac:dyDescent="0.25"/>
    <row r="63684" ht="24.95" hidden="1" customHeight="1" x14ac:dyDescent="0.25"/>
    <row r="63685" ht="24.95" hidden="1" customHeight="1" x14ac:dyDescent="0.25"/>
    <row r="63686" ht="24.95" hidden="1" customHeight="1" x14ac:dyDescent="0.25"/>
    <row r="63687" ht="24.95" hidden="1" customHeight="1" x14ac:dyDescent="0.25"/>
    <row r="63688" ht="24.95" hidden="1" customHeight="1" x14ac:dyDescent="0.25"/>
    <row r="63689" ht="24.95" hidden="1" customHeight="1" x14ac:dyDescent="0.25"/>
    <row r="63690" ht="24.95" hidden="1" customHeight="1" x14ac:dyDescent="0.25"/>
    <row r="63691" ht="24.95" hidden="1" customHeight="1" x14ac:dyDescent="0.25"/>
    <row r="63692" ht="24.95" hidden="1" customHeight="1" x14ac:dyDescent="0.25"/>
    <row r="63693" ht="24.95" hidden="1" customHeight="1" x14ac:dyDescent="0.25"/>
    <row r="63694" ht="24.95" hidden="1" customHeight="1" x14ac:dyDescent="0.25"/>
    <row r="63695" ht="24.95" hidden="1" customHeight="1" x14ac:dyDescent="0.25"/>
    <row r="63696" ht="24.95" hidden="1" customHeight="1" x14ac:dyDescent="0.25"/>
    <row r="63697" ht="24.95" hidden="1" customHeight="1" x14ac:dyDescent="0.25"/>
    <row r="63698" ht="24.95" hidden="1" customHeight="1" x14ac:dyDescent="0.25"/>
    <row r="63699" ht="24.95" hidden="1" customHeight="1" x14ac:dyDescent="0.25"/>
    <row r="63700" ht="24.95" hidden="1" customHeight="1" x14ac:dyDescent="0.25"/>
    <row r="63701" ht="24.95" hidden="1" customHeight="1" x14ac:dyDescent="0.25"/>
    <row r="63702" ht="24.95" hidden="1" customHeight="1" x14ac:dyDescent="0.25"/>
    <row r="63703" ht="24.95" hidden="1" customHeight="1" x14ac:dyDescent="0.25"/>
    <row r="63704" ht="24.95" hidden="1" customHeight="1" x14ac:dyDescent="0.25"/>
    <row r="63705" ht="24.95" hidden="1" customHeight="1" x14ac:dyDescent="0.25"/>
    <row r="63706" ht="24.95" hidden="1" customHeight="1" x14ac:dyDescent="0.25"/>
    <row r="63707" ht="24.95" hidden="1" customHeight="1" x14ac:dyDescent="0.25"/>
    <row r="63708" ht="24.95" hidden="1" customHeight="1" x14ac:dyDescent="0.25"/>
    <row r="63709" ht="24.95" hidden="1" customHeight="1" x14ac:dyDescent="0.25"/>
    <row r="63710" ht="24.95" hidden="1" customHeight="1" x14ac:dyDescent="0.25"/>
    <row r="63711" ht="24.95" hidden="1" customHeight="1" x14ac:dyDescent="0.25"/>
    <row r="63712" ht="24.95" hidden="1" customHeight="1" x14ac:dyDescent="0.25"/>
    <row r="63713" ht="24.95" hidden="1" customHeight="1" x14ac:dyDescent="0.25"/>
    <row r="63714" ht="24.95" hidden="1" customHeight="1" x14ac:dyDescent="0.25"/>
    <row r="63715" ht="24.95" hidden="1" customHeight="1" x14ac:dyDescent="0.25"/>
    <row r="63716" ht="24.95" hidden="1" customHeight="1" x14ac:dyDescent="0.25"/>
    <row r="63717" ht="24.95" hidden="1" customHeight="1" x14ac:dyDescent="0.25"/>
    <row r="63718" ht="24.95" hidden="1" customHeight="1" x14ac:dyDescent="0.25"/>
    <row r="63719" ht="24.95" hidden="1" customHeight="1" x14ac:dyDescent="0.25"/>
    <row r="63720" hidden="1" x14ac:dyDescent="0.25"/>
    <row r="63721" hidden="1" x14ac:dyDescent="0.25"/>
    <row r="63722" hidden="1" x14ac:dyDescent="0.25"/>
    <row r="63723" ht="16.5" hidden="1" customHeight="1" x14ac:dyDescent="0.25"/>
    <row r="63724" hidden="1" x14ac:dyDescent="0.25"/>
    <row r="63725" ht="15.75" hidden="1" customHeight="1" x14ac:dyDescent="0.25"/>
    <row r="63726" ht="31.5" hidden="1" customHeight="1" x14ac:dyDescent="0.25"/>
    <row r="63727" ht="24" hidden="1" customHeight="1" x14ac:dyDescent="0.25"/>
    <row r="63728" ht="24.95" hidden="1" customHeight="1" x14ac:dyDescent="0.25"/>
    <row r="63729" ht="24.95" hidden="1" customHeight="1" x14ac:dyDescent="0.25"/>
    <row r="63730" ht="24.95" hidden="1" customHeight="1" x14ac:dyDescent="0.25"/>
    <row r="63731" ht="24.95" hidden="1" customHeight="1" x14ac:dyDescent="0.25"/>
    <row r="63732" ht="24.95" hidden="1" customHeight="1" x14ac:dyDescent="0.25"/>
    <row r="63733" ht="24.95" hidden="1" customHeight="1" x14ac:dyDescent="0.25"/>
    <row r="63734" ht="24.95" hidden="1" customHeight="1" x14ac:dyDescent="0.25"/>
    <row r="63735" ht="24.95" hidden="1" customHeight="1" x14ac:dyDescent="0.25"/>
    <row r="63736" ht="24.95" hidden="1" customHeight="1" x14ac:dyDescent="0.25"/>
    <row r="63737" ht="24.95" hidden="1" customHeight="1" x14ac:dyDescent="0.25"/>
    <row r="63738" ht="24.95" hidden="1" customHeight="1" x14ac:dyDescent="0.25"/>
    <row r="63739" ht="24.95" hidden="1" customHeight="1" x14ac:dyDescent="0.25"/>
    <row r="63740" ht="24.95" hidden="1" customHeight="1" x14ac:dyDescent="0.25"/>
    <row r="63741" ht="24.95" hidden="1" customHeight="1" x14ac:dyDescent="0.25"/>
    <row r="63742" ht="24.95" hidden="1" customHeight="1" x14ac:dyDescent="0.25"/>
    <row r="63743" ht="24.95" hidden="1" customHeight="1" x14ac:dyDescent="0.25"/>
    <row r="63744" ht="24.95" hidden="1" customHeight="1" x14ac:dyDescent="0.25"/>
    <row r="63745" ht="24.95" hidden="1" customHeight="1" x14ac:dyDescent="0.25"/>
    <row r="63746" ht="24.95" hidden="1" customHeight="1" x14ac:dyDescent="0.25"/>
    <row r="63747" ht="24.95" hidden="1" customHeight="1" x14ac:dyDescent="0.25"/>
    <row r="63748" ht="24.95" hidden="1" customHeight="1" x14ac:dyDescent="0.25"/>
    <row r="63749" ht="24.95" hidden="1" customHeight="1" x14ac:dyDescent="0.25"/>
    <row r="63750" ht="24.95" hidden="1" customHeight="1" x14ac:dyDescent="0.25"/>
    <row r="63751" ht="24.95" hidden="1" customHeight="1" x14ac:dyDescent="0.25"/>
    <row r="63752" ht="24.95" hidden="1" customHeight="1" x14ac:dyDescent="0.25"/>
    <row r="63753" ht="24.95" hidden="1" customHeight="1" x14ac:dyDescent="0.25"/>
    <row r="63754" ht="24.95" hidden="1" customHeight="1" x14ac:dyDescent="0.25"/>
    <row r="63755" ht="24.95" hidden="1" customHeight="1" x14ac:dyDescent="0.25"/>
    <row r="63756" ht="24.95" hidden="1" customHeight="1" x14ac:dyDescent="0.25"/>
    <row r="63757" ht="24.95" hidden="1" customHeight="1" x14ac:dyDescent="0.25"/>
    <row r="63758" ht="24.95" hidden="1" customHeight="1" x14ac:dyDescent="0.25"/>
    <row r="63759" ht="24.95" hidden="1" customHeight="1" x14ac:dyDescent="0.25"/>
    <row r="63760" ht="24.95" hidden="1" customHeight="1" x14ac:dyDescent="0.25"/>
    <row r="63761" ht="24.95" hidden="1" customHeight="1" x14ac:dyDescent="0.25"/>
    <row r="63762" ht="24.95" hidden="1" customHeight="1" x14ac:dyDescent="0.25"/>
    <row r="63763" ht="24.95" hidden="1" customHeight="1" x14ac:dyDescent="0.25"/>
    <row r="63764" hidden="1" x14ac:dyDescent="0.25"/>
    <row r="63765" hidden="1" x14ac:dyDescent="0.25"/>
    <row r="63766" hidden="1" x14ac:dyDescent="0.25"/>
    <row r="63767" hidden="1" x14ac:dyDescent="0.25"/>
    <row r="63768" hidden="1" x14ac:dyDescent="0.25"/>
    <row r="63769" ht="16.5" hidden="1" customHeight="1" x14ac:dyDescent="0.25"/>
    <row r="63770" hidden="1" x14ac:dyDescent="0.25"/>
    <row r="63771" ht="15.75" hidden="1" customHeight="1" x14ac:dyDescent="0.25"/>
    <row r="63772" ht="31.5" hidden="1" customHeight="1" x14ac:dyDescent="0.25"/>
    <row r="63773" ht="24" hidden="1" customHeight="1" x14ac:dyDescent="0.25"/>
    <row r="63774" ht="24.95" hidden="1" customHeight="1" x14ac:dyDescent="0.25"/>
    <row r="63775" ht="24.95" hidden="1" customHeight="1" x14ac:dyDescent="0.25"/>
    <row r="63776" ht="24.95" hidden="1" customHeight="1" x14ac:dyDescent="0.25"/>
    <row r="63777" ht="24.95" hidden="1" customHeight="1" x14ac:dyDescent="0.25"/>
    <row r="63778" ht="24.95" hidden="1" customHeight="1" x14ac:dyDescent="0.25"/>
    <row r="63779" ht="24.95" hidden="1" customHeight="1" x14ac:dyDescent="0.25"/>
    <row r="63780" ht="24.95" hidden="1" customHeight="1" x14ac:dyDescent="0.25"/>
    <row r="63781" ht="24.95" hidden="1" customHeight="1" x14ac:dyDescent="0.25"/>
    <row r="63782" ht="24.95" hidden="1" customHeight="1" x14ac:dyDescent="0.25"/>
    <row r="63783" ht="24.95" hidden="1" customHeight="1" x14ac:dyDescent="0.25"/>
    <row r="63784" ht="24.95" hidden="1" customHeight="1" x14ac:dyDescent="0.25"/>
    <row r="63785" ht="24.95" hidden="1" customHeight="1" x14ac:dyDescent="0.25"/>
    <row r="63786" ht="24.95" hidden="1" customHeight="1" x14ac:dyDescent="0.25"/>
    <row r="63787" ht="24.95" hidden="1" customHeight="1" x14ac:dyDescent="0.25"/>
    <row r="63788" ht="24.95" hidden="1" customHeight="1" x14ac:dyDescent="0.25"/>
    <row r="63789" ht="24.95" hidden="1" customHeight="1" x14ac:dyDescent="0.25"/>
    <row r="63790" ht="24.95" hidden="1" customHeight="1" x14ac:dyDescent="0.25"/>
    <row r="63791" ht="24.95" hidden="1" customHeight="1" x14ac:dyDescent="0.25"/>
    <row r="63792" ht="24.95" hidden="1" customHeight="1" x14ac:dyDescent="0.25"/>
    <row r="63793" ht="24.95" hidden="1" customHeight="1" x14ac:dyDescent="0.25"/>
    <row r="63794" ht="24.95" hidden="1" customHeight="1" x14ac:dyDescent="0.25"/>
    <row r="63795" ht="24.95" hidden="1" customHeight="1" x14ac:dyDescent="0.25"/>
    <row r="63796" ht="24.95" hidden="1" customHeight="1" x14ac:dyDescent="0.25"/>
    <row r="63797" ht="24.95" hidden="1" customHeight="1" x14ac:dyDescent="0.25"/>
    <row r="63798" ht="24.95" hidden="1" customHeight="1" x14ac:dyDescent="0.25"/>
    <row r="63799" ht="24.95" hidden="1" customHeight="1" x14ac:dyDescent="0.25"/>
    <row r="63800" ht="24.95" hidden="1" customHeight="1" x14ac:dyDescent="0.25"/>
    <row r="63801" ht="24.95" hidden="1" customHeight="1" x14ac:dyDescent="0.25"/>
    <row r="63802" ht="24.95" hidden="1" customHeight="1" x14ac:dyDescent="0.25"/>
    <row r="63803" ht="24.95" hidden="1" customHeight="1" x14ac:dyDescent="0.25"/>
    <row r="63804" ht="24.95" hidden="1" customHeight="1" x14ac:dyDescent="0.25"/>
    <row r="63805" ht="24.95" hidden="1" customHeight="1" x14ac:dyDescent="0.25"/>
    <row r="63806" hidden="1" x14ac:dyDescent="0.25"/>
    <row r="63807" hidden="1" x14ac:dyDescent="0.25"/>
    <row r="63808" hidden="1" x14ac:dyDescent="0.25"/>
    <row r="63809" ht="16.5" hidden="1" customHeight="1" x14ac:dyDescent="0.25"/>
    <row r="63810" hidden="1" x14ac:dyDescent="0.25"/>
    <row r="63811" ht="15.75" hidden="1" customHeight="1" x14ac:dyDescent="0.25"/>
    <row r="63812" hidden="1" x14ac:dyDescent="0.25"/>
    <row r="63813" hidden="1" x14ac:dyDescent="0.25"/>
    <row r="63814" hidden="1" x14ac:dyDescent="0.25"/>
    <row r="63815" ht="16.5" hidden="1" customHeight="1" x14ac:dyDescent="0.25"/>
    <row r="63816" hidden="1" x14ac:dyDescent="0.25"/>
    <row r="63817" ht="15.75" hidden="1" customHeight="1" x14ac:dyDescent="0.25"/>
    <row r="63818" ht="31.5" hidden="1" customHeight="1" x14ac:dyDescent="0.25"/>
    <row r="63819" ht="24" hidden="1" customHeight="1" x14ac:dyDescent="0.25"/>
    <row r="63820" ht="24.95" hidden="1" customHeight="1" x14ac:dyDescent="0.25"/>
    <row r="63821" ht="24.95" hidden="1" customHeight="1" x14ac:dyDescent="0.25"/>
    <row r="63822" ht="24.95" hidden="1" customHeight="1" x14ac:dyDescent="0.25"/>
    <row r="63823" ht="24.95" hidden="1" customHeight="1" x14ac:dyDescent="0.25"/>
    <row r="63824" ht="24.95" hidden="1" customHeight="1" x14ac:dyDescent="0.25"/>
    <row r="63825" ht="24.95" hidden="1" customHeight="1" x14ac:dyDescent="0.25"/>
    <row r="63826" ht="24.95" hidden="1" customHeight="1" x14ac:dyDescent="0.25"/>
    <row r="63827" ht="24.95" hidden="1" customHeight="1" x14ac:dyDescent="0.25"/>
    <row r="63828" ht="31.5" hidden="1" customHeight="1" x14ac:dyDescent="0.25"/>
    <row r="63829" ht="24" hidden="1" customHeight="1" x14ac:dyDescent="0.25"/>
    <row r="63830" ht="24.95" hidden="1" customHeight="1" x14ac:dyDescent="0.25"/>
    <row r="63831" ht="24.95" hidden="1" customHeight="1" x14ac:dyDescent="0.25"/>
    <row r="63832" ht="24.95" hidden="1" customHeight="1" x14ac:dyDescent="0.25"/>
    <row r="63833" ht="24.95" hidden="1" customHeight="1" x14ac:dyDescent="0.25"/>
    <row r="63834" hidden="1" x14ac:dyDescent="0.25"/>
    <row r="63835" hidden="1" x14ac:dyDescent="0.25"/>
    <row r="63836" hidden="1" x14ac:dyDescent="0.25"/>
    <row r="63837" ht="16.5" hidden="1" customHeight="1" x14ac:dyDescent="0.25"/>
    <row r="63838" hidden="1" x14ac:dyDescent="0.25"/>
    <row r="63839" ht="15.75" hidden="1" customHeight="1" x14ac:dyDescent="0.25"/>
    <row r="63840" ht="31.5" hidden="1" customHeight="1" x14ac:dyDescent="0.25"/>
    <row r="63841" ht="24" hidden="1" customHeight="1" x14ac:dyDescent="0.25"/>
    <row r="63842" ht="24.95" hidden="1" customHeight="1" x14ac:dyDescent="0.25"/>
    <row r="63843" ht="24.95" hidden="1" customHeight="1" x14ac:dyDescent="0.25"/>
    <row r="63844" ht="24.95" hidden="1" customHeight="1" x14ac:dyDescent="0.25"/>
    <row r="63845" ht="24.95" hidden="1" customHeight="1" x14ac:dyDescent="0.25"/>
    <row r="63846" ht="24.95" hidden="1" customHeight="1" x14ac:dyDescent="0.25"/>
    <row r="63847" ht="24.95" hidden="1" customHeight="1" x14ac:dyDescent="0.25"/>
    <row r="63848" ht="24.95" hidden="1" customHeight="1" x14ac:dyDescent="0.25"/>
    <row r="63849" ht="24.95" hidden="1" customHeight="1" x14ac:dyDescent="0.25"/>
    <row r="63850" ht="24.95" hidden="1" customHeight="1" x14ac:dyDescent="0.25"/>
    <row r="63851" ht="24.95" hidden="1" customHeight="1" x14ac:dyDescent="0.25"/>
    <row r="63852" ht="24.95" hidden="1" customHeight="1" x14ac:dyDescent="0.25"/>
    <row r="63853" ht="24.95" hidden="1" customHeight="1" x14ac:dyDescent="0.25"/>
    <row r="63854" ht="24.95" hidden="1" customHeight="1" x14ac:dyDescent="0.25"/>
    <row r="63855" ht="24.95" hidden="1" customHeight="1" x14ac:dyDescent="0.25"/>
    <row r="63856" ht="24.95" hidden="1" customHeight="1" x14ac:dyDescent="0.25"/>
    <row r="63857" ht="24.95" hidden="1" customHeight="1" x14ac:dyDescent="0.25"/>
    <row r="63858" ht="24.95" hidden="1" customHeight="1" x14ac:dyDescent="0.25"/>
    <row r="63859" ht="24.95" hidden="1" customHeight="1" x14ac:dyDescent="0.25"/>
    <row r="63860" ht="24.95" hidden="1" customHeight="1" x14ac:dyDescent="0.25"/>
    <row r="63861" ht="24.95" hidden="1" customHeight="1" x14ac:dyDescent="0.25"/>
    <row r="63862" ht="24.95" hidden="1" customHeight="1" x14ac:dyDescent="0.25"/>
    <row r="63863" ht="24.95" hidden="1" customHeight="1" x14ac:dyDescent="0.25"/>
    <row r="63864" ht="24.95" hidden="1" customHeight="1" x14ac:dyDescent="0.25"/>
    <row r="63865" ht="24.95" hidden="1" customHeight="1" x14ac:dyDescent="0.25"/>
    <row r="63866" ht="24.95" hidden="1" customHeight="1" x14ac:dyDescent="0.25"/>
    <row r="63867" ht="24.95" hidden="1" customHeight="1" x14ac:dyDescent="0.25"/>
    <row r="63868" ht="24.95" hidden="1" customHeight="1" x14ac:dyDescent="0.25"/>
    <row r="63869" ht="24.95" hidden="1" customHeight="1" x14ac:dyDescent="0.25"/>
    <row r="63870" ht="24.95" hidden="1" customHeight="1" x14ac:dyDescent="0.25"/>
    <row r="63871" ht="24.95" hidden="1" customHeight="1" x14ac:dyDescent="0.25"/>
    <row r="63872" ht="24.95" hidden="1" customHeight="1" x14ac:dyDescent="0.25"/>
    <row r="63873" ht="24.95" hidden="1" customHeight="1" x14ac:dyDescent="0.25"/>
    <row r="63874" ht="24.95" hidden="1" customHeight="1" x14ac:dyDescent="0.25"/>
    <row r="63875" ht="24.95" hidden="1" customHeight="1" x14ac:dyDescent="0.25"/>
    <row r="63876" ht="24.95" hidden="1" customHeight="1" x14ac:dyDescent="0.25"/>
    <row r="63877" ht="24.95" hidden="1" customHeight="1" x14ac:dyDescent="0.25"/>
    <row r="63878" ht="24.95" hidden="1" customHeight="1" x14ac:dyDescent="0.25"/>
    <row r="63879" ht="24.95" hidden="1" customHeight="1" x14ac:dyDescent="0.25"/>
    <row r="63880" hidden="1" x14ac:dyDescent="0.25"/>
    <row r="63881" hidden="1" x14ac:dyDescent="0.25"/>
    <row r="63882" hidden="1" x14ac:dyDescent="0.25"/>
    <row r="63883" ht="16.5" hidden="1" customHeight="1" x14ac:dyDescent="0.25"/>
    <row r="63884" hidden="1" x14ac:dyDescent="0.25"/>
    <row r="63885" ht="15.75" hidden="1" customHeight="1" x14ac:dyDescent="0.25"/>
    <row r="63886" ht="31.5" hidden="1" customHeight="1" x14ac:dyDescent="0.25"/>
    <row r="63887" ht="24" hidden="1" customHeight="1" x14ac:dyDescent="0.25"/>
    <row r="63888" ht="24.95" hidden="1" customHeight="1" x14ac:dyDescent="0.25"/>
    <row r="63889" ht="24.95" hidden="1" customHeight="1" x14ac:dyDescent="0.25"/>
    <row r="63890" ht="24.95" hidden="1" customHeight="1" x14ac:dyDescent="0.25"/>
    <row r="63891" ht="24.95" hidden="1" customHeight="1" x14ac:dyDescent="0.25"/>
    <row r="63892" ht="24.95" hidden="1" customHeight="1" x14ac:dyDescent="0.25"/>
    <row r="63893" ht="24.95" hidden="1" customHeight="1" x14ac:dyDescent="0.25"/>
    <row r="63894" ht="24.95" hidden="1" customHeight="1" x14ac:dyDescent="0.25"/>
    <row r="63895" ht="24.95" hidden="1" customHeight="1" x14ac:dyDescent="0.25"/>
    <row r="63896" ht="24.95" hidden="1" customHeight="1" x14ac:dyDescent="0.25"/>
    <row r="63897" ht="24.95" hidden="1" customHeight="1" x14ac:dyDescent="0.25"/>
    <row r="63898" ht="24.95" hidden="1" customHeight="1" x14ac:dyDescent="0.25"/>
    <row r="63899" ht="24.95" hidden="1" customHeight="1" x14ac:dyDescent="0.25"/>
    <row r="63900" ht="24.95" hidden="1" customHeight="1" x14ac:dyDescent="0.25"/>
    <row r="63901" ht="24.95" hidden="1" customHeight="1" x14ac:dyDescent="0.25"/>
    <row r="63902" ht="24.95" hidden="1" customHeight="1" x14ac:dyDescent="0.25"/>
    <row r="63903" ht="24.95" hidden="1" customHeight="1" x14ac:dyDescent="0.25"/>
    <row r="63904" ht="24.95" hidden="1" customHeight="1" x14ac:dyDescent="0.25"/>
    <row r="63905" ht="24.95" hidden="1" customHeight="1" x14ac:dyDescent="0.25"/>
    <row r="63906" ht="24.95" hidden="1" customHeight="1" x14ac:dyDescent="0.25"/>
    <row r="63907" ht="24.95" hidden="1" customHeight="1" x14ac:dyDescent="0.25"/>
    <row r="63908" ht="24.95" hidden="1" customHeight="1" x14ac:dyDescent="0.25"/>
    <row r="63909" ht="24.95" hidden="1" customHeight="1" x14ac:dyDescent="0.25"/>
    <row r="63910" ht="24.95" hidden="1" customHeight="1" x14ac:dyDescent="0.25"/>
    <row r="63911" ht="24.95" hidden="1" customHeight="1" x14ac:dyDescent="0.25"/>
    <row r="63912" ht="24.95" hidden="1" customHeight="1" x14ac:dyDescent="0.25"/>
    <row r="63913" ht="24.95" hidden="1" customHeight="1" x14ac:dyDescent="0.25"/>
    <row r="63914" ht="24.95" hidden="1" customHeight="1" x14ac:dyDescent="0.25"/>
    <row r="63915" ht="24.95" hidden="1" customHeight="1" x14ac:dyDescent="0.25"/>
    <row r="63916" ht="24.95" hidden="1" customHeight="1" x14ac:dyDescent="0.25"/>
    <row r="63917" ht="24.95" hidden="1" customHeight="1" x14ac:dyDescent="0.25"/>
    <row r="63918" ht="24.95" hidden="1" customHeight="1" x14ac:dyDescent="0.25"/>
    <row r="63919" ht="24.95" hidden="1" customHeight="1" x14ac:dyDescent="0.25"/>
    <row r="63920" ht="24.95" hidden="1" customHeight="1" x14ac:dyDescent="0.25"/>
    <row r="63921" ht="24.95" hidden="1" customHeight="1" x14ac:dyDescent="0.25"/>
    <row r="63922" ht="24.95" hidden="1" customHeight="1" x14ac:dyDescent="0.25"/>
    <row r="63923" ht="24.95" hidden="1" customHeight="1" x14ac:dyDescent="0.25"/>
    <row r="63924" ht="24.95" hidden="1" customHeight="1" x14ac:dyDescent="0.25"/>
    <row r="63925" ht="24.95" hidden="1" customHeight="1" x14ac:dyDescent="0.25"/>
    <row r="63926" hidden="1" x14ac:dyDescent="0.25"/>
    <row r="63927" hidden="1" x14ac:dyDescent="0.25"/>
    <row r="63928" hidden="1" x14ac:dyDescent="0.25"/>
    <row r="63929" ht="16.5" hidden="1" customHeight="1" x14ac:dyDescent="0.25"/>
    <row r="63930" hidden="1" x14ac:dyDescent="0.25"/>
    <row r="63931" ht="15.75" hidden="1" customHeight="1" x14ac:dyDescent="0.25"/>
    <row r="63932" ht="31.5" hidden="1" customHeight="1" x14ac:dyDescent="0.25"/>
    <row r="63933" ht="24" hidden="1" customHeight="1" x14ac:dyDescent="0.25"/>
    <row r="63934" ht="24.95" hidden="1" customHeight="1" x14ac:dyDescent="0.25"/>
    <row r="63935" ht="24.95" hidden="1" customHeight="1" x14ac:dyDescent="0.25"/>
    <row r="63936" ht="24.95" hidden="1" customHeight="1" x14ac:dyDescent="0.25"/>
    <row r="63937" ht="24.95" hidden="1" customHeight="1" x14ac:dyDescent="0.25"/>
    <row r="63938" ht="24.95" hidden="1" customHeight="1" x14ac:dyDescent="0.25"/>
    <row r="63939" ht="24.95" hidden="1" customHeight="1" x14ac:dyDescent="0.25"/>
    <row r="63940" ht="24.95" hidden="1" customHeight="1" x14ac:dyDescent="0.25"/>
    <row r="63941" ht="24.95" hidden="1" customHeight="1" x14ac:dyDescent="0.25"/>
    <row r="63942" ht="24.95" hidden="1" customHeight="1" x14ac:dyDescent="0.25"/>
    <row r="63943" ht="24.95" hidden="1" customHeight="1" x14ac:dyDescent="0.25"/>
    <row r="63944" ht="24.95" hidden="1" customHeight="1" x14ac:dyDescent="0.25"/>
    <row r="63945" ht="24.95" hidden="1" customHeight="1" x14ac:dyDescent="0.25"/>
    <row r="63946" ht="24.95" hidden="1" customHeight="1" x14ac:dyDescent="0.25"/>
    <row r="63947" ht="24.95" hidden="1" customHeight="1" x14ac:dyDescent="0.25"/>
    <row r="63948" hidden="1" x14ac:dyDescent="0.25"/>
    <row r="63949" hidden="1" x14ac:dyDescent="0.25"/>
    <row r="63950" hidden="1" x14ac:dyDescent="0.25"/>
    <row r="63951" ht="16.5" hidden="1" customHeight="1" x14ac:dyDescent="0.25"/>
    <row r="63952" hidden="1" x14ac:dyDescent="0.25"/>
    <row r="63953" ht="15.75" hidden="1" customHeight="1" x14ac:dyDescent="0.25"/>
    <row r="63954" ht="31.5" hidden="1" customHeight="1" x14ac:dyDescent="0.25"/>
    <row r="63955" ht="24" hidden="1" customHeight="1" x14ac:dyDescent="0.25"/>
    <row r="63956" ht="24.95" hidden="1" customHeight="1" x14ac:dyDescent="0.25"/>
    <row r="63957" ht="24.95" hidden="1" customHeight="1" x14ac:dyDescent="0.25"/>
    <row r="63958" ht="24.95" hidden="1" customHeight="1" x14ac:dyDescent="0.25"/>
    <row r="63959" ht="24.95" hidden="1" customHeight="1" x14ac:dyDescent="0.25"/>
    <row r="63960" ht="24.95" hidden="1" customHeight="1" x14ac:dyDescent="0.25"/>
    <row r="63961" ht="24.95" hidden="1" customHeight="1" x14ac:dyDescent="0.25"/>
    <row r="63962" ht="24.95" hidden="1" customHeight="1" x14ac:dyDescent="0.25"/>
    <row r="63963" ht="24.95" hidden="1" customHeight="1" x14ac:dyDescent="0.25"/>
    <row r="63964" ht="24.95" hidden="1" customHeight="1" x14ac:dyDescent="0.25"/>
    <row r="63965" ht="24.95" hidden="1" customHeight="1" x14ac:dyDescent="0.25"/>
    <row r="63966" ht="24.95" hidden="1" customHeight="1" x14ac:dyDescent="0.25"/>
    <row r="63967" ht="24.95" hidden="1" customHeight="1" x14ac:dyDescent="0.25"/>
    <row r="63968" ht="24.95" hidden="1" customHeight="1" x14ac:dyDescent="0.25"/>
    <row r="63969" ht="24.95" hidden="1" customHeight="1" x14ac:dyDescent="0.25"/>
    <row r="63970" ht="24.95" hidden="1" customHeight="1" x14ac:dyDescent="0.25"/>
    <row r="63971" ht="24.95" hidden="1" customHeight="1" x14ac:dyDescent="0.25"/>
    <row r="63972" ht="24.95" hidden="1" customHeight="1" x14ac:dyDescent="0.25"/>
    <row r="63973" ht="24.95" hidden="1" customHeight="1" x14ac:dyDescent="0.25"/>
    <row r="63974" ht="24.95" hidden="1" customHeight="1" x14ac:dyDescent="0.25"/>
    <row r="63975" ht="24.95" hidden="1" customHeight="1" x14ac:dyDescent="0.25"/>
    <row r="63976" ht="24.95" hidden="1" customHeight="1" x14ac:dyDescent="0.25"/>
    <row r="63977" ht="24.95" hidden="1" customHeight="1" x14ac:dyDescent="0.25"/>
    <row r="63978" ht="24.95" hidden="1" customHeight="1" x14ac:dyDescent="0.25"/>
    <row r="63979" ht="24.95" hidden="1" customHeight="1" x14ac:dyDescent="0.25"/>
    <row r="63980" ht="24.95" hidden="1" customHeight="1" x14ac:dyDescent="0.25"/>
    <row r="63981" ht="24.95" hidden="1" customHeight="1" x14ac:dyDescent="0.25"/>
    <row r="63982" ht="24.95" hidden="1" customHeight="1" x14ac:dyDescent="0.25"/>
    <row r="63983" ht="24.95" hidden="1" customHeight="1" x14ac:dyDescent="0.25"/>
    <row r="63984" ht="24.95" hidden="1" customHeight="1" x14ac:dyDescent="0.25"/>
    <row r="63985" ht="24.95" hidden="1" customHeight="1" x14ac:dyDescent="0.25"/>
    <row r="63986" ht="24.95" hidden="1" customHeight="1" x14ac:dyDescent="0.25"/>
    <row r="63987" ht="24.95" hidden="1" customHeight="1" x14ac:dyDescent="0.25"/>
    <row r="63988" ht="24.95" hidden="1" customHeight="1" x14ac:dyDescent="0.25"/>
    <row r="63989" ht="24.95" hidden="1" customHeight="1" x14ac:dyDescent="0.25"/>
    <row r="63990" ht="24.95" hidden="1" customHeight="1" x14ac:dyDescent="0.25"/>
    <row r="63991" ht="24.95" hidden="1" customHeight="1" x14ac:dyDescent="0.25"/>
    <row r="63992" ht="24.95" hidden="1" customHeight="1" x14ac:dyDescent="0.25"/>
    <row r="63993" ht="24.95" hidden="1" customHeight="1" x14ac:dyDescent="0.25"/>
    <row r="63994" hidden="1" x14ac:dyDescent="0.25"/>
    <row r="63995" hidden="1" x14ac:dyDescent="0.25"/>
    <row r="63996" hidden="1" x14ac:dyDescent="0.25"/>
    <row r="63997" ht="16.5" hidden="1" customHeight="1" x14ac:dyDescent="0.25"/>
    <row r="63998" hidden="1" x14ac:dyDescent="0.25"/>
    <row r="63999" ht="15.75" hidden="1" customHeight="1" x14ac:dyDescent="0.25"/>
    <row r="64000" ht="31.5" hidden="1" customHeight="1" x14ac:dyDescent="0.25"/>
    <row r="64001" ht="24" hidden="1" customHeight="1" x14ac:dyDescent="0.25"/>
    <row r="64002" ht="24.95" hidden="1" customHeight="1" x14ac:dyDescent="0.25"/>
    <row r="64003" ht="24.95" hidden="1" customHeight="1" x14ac:dyDescent="0.25"/>
    <row r="64004" ht="24.95" hidden="1" customHeight="1" x14ac:dyDescent="0.25"/>
    <row r="64005" ht="24.95" hidden="1" customHeight="1" x14ac:dyDescent="0.25"/>
    <row r="64006" ht="24.95" hidden="1" customHeight="1" x14ac:dyDescent="0.25"/>
    <row r="64007" ht="24.95" hidden="1" customHeight="1" x14ac:dyDescent="0.25"/>
    <row r="64008" ht="24.95" hidden="1" customHeight="1" x14ac:dyDescent="0.25"/>
    <row r="64009" ht="24.95" hidden="1" customHeight="1" x14ac:dyDescent="0.25"/>
    <row r="64010" ht="24.95" hidden="1" customHeight="1" x14ac:dyDescent="0.25"/>
    <row r="64011" ht="24.95" hidden="1" customHeight="1" x14ac:dyDescent="0.25"/>
    <row r="64012" ht="24.95" hidden="1" customHeight="1" x14ac:dyDescent="0.25"/>
    <row r="64013" ht="24.95" hidden="1" customHeight="1" x14ac:dyDescent="0.25"/>
    <row r="64014" ht="24.95" hidden="1" customHeight="1" x14ac:dyDescent="0.25"/>
    <row r="64015" ht="24.95" hidden="1" customHeight="1" x14ac:dyDescent="0.25"/>
    <row r="64016" ht="24.95" hidden="1" customHeight="1" x14ac:dyDescent="0.25"/>
    <row r="64017" ht="24.95" hidden="1" customHeight="1" x14ac:dyDescent="0.25"/>
    <row r="64018" ht="24.95" hidden="1" customHeight="1" x14ac:dyDescent="0.25"/>
    <row r="64019" ht="24.95" hidden="1" customHeight="1" x14ac:dyDescent="0.25"/>
    <row r="64020" ht="24.95" hidden="1" customHeight="1" x14ac:dyDescent="0.25"/>
    <row r="64021" ht="24.95" hidden="1" customHeight="1" x14ac:dyDescent="0.25"/>
    <row r="64022" ht="24.95" hidden="1" customHeight="1" x14ac:dyDescent="0.25"/>
    <row r="64023" ht="24.95" hidden="1" customHeight="1" x14ac:dyDescent="0.25"/>
    <row r="64024" ht="24.95" hidden="1" customHeight="1" x14ac:dyDescent="0.25"/>
    <row r="64025" ht="24.95" hidden="1" customHeight="1" x14ac:dyDescent="0.25"/>
    <row r="64026" ht="24.95" hidden="1" customHeight="1" x14ac:dyDescent="0.25"/>
    <row r="64027" ht="24.95" hidden="1" customHeight="1" x14ac:dyDescent="0.25"/>
    <row r="64028" ht="24.95" hidden="1" customHeight="1" x14ac:dyDescent="0.25"/>
    <row r="64029" ht="24.95" hidden="1" customHeight="1" x14ac:dyDescent="0.25"/>
    <row r="64030" ht="24.95" hidden="1" customHeight="1" x14ac:dyDescent="0.25"/>
    <row r="64031" ht="24.95" hidden="1" customHeight="1" x14ac:dyDescent="0.25"/>
    <row r="64032" ht="24.95" hidden="1" customHeight="1" x14ac:dyDescent="0.25"/>
    <row r="64033" ht="24.95" hidden="1" customHeight="1" x14ac:dyDescent="0.25"/>
    <row r="64034" ht="24.95" hidden="1" customHeight="1" x14ac:dyDescent="0.25"/>
    <row r="64035" ht="24.95" hidden="1" customHeight="1" x14ac:dyDescent="0.25"/>
    <row r="64036" ht="24.95" hidden="1" customHeight="1" x14ac:dyDescent="0.25"/>
    <row r="64037" ht="24.95" hidden="1" customHeight="1" x14ac:dyDescent="0.25"/>
    <row r="64038" hidden="1" x14ac:dyDescent="0.25"/>
    <row r="64039" ht="16.5" hidden="1" customHeight="1" x14ac:dyDescent="0.25"/>
    <row r="64040" hidden="1" x14ac:dyDescent="0.25"/>
    <row r="64041" ht="15.75" hidden="1" customHeight="1" x14ac:dyDescent="0.25"/>
    <row r="64042" hidden="1" x14ac:dyDescent="0.25"/>
    <row r="64043" hidden="1" x14ac:dyDescent="0.25"/>
    <row r="64044" hidden="1" x14ac:dyDescent="0.25"/>
    <row r="64045" hidden="1" x14ac:dyDescent="0.25"/>
    <row r="64046" hidden="1" x14ac:dyDescent="0.25"/>
    <row r="64047" ht="16.5" hidden="1" customHeight="1" x14ac:dyDescent="0.25"/>
    <row r="64048" hidden="1" x14ac:dyDescent="0.25"/>
    <row r="64049" ht="15.75" hidden="1" customHeight="1" x14ac:dyDescent="0.25"/>
    <row r="64050" ht="31.5" hidden="1" customHeight="1" x14ac:dyDescent="0.25"/>
    <row r="64051" ht="24" hidden="1" customHeight="1" x14ac:dyDescent="0.25"/>
    <row r="64052" ht="24.95" hidden="1" customHeight="1" x14ac:dyDescent="0.25"/>
    <row r="64053" ht="24.95" hidden="1" customHeight="1" x14ac:dyDescent="0.25"/>
    <row r="64054" ht="24.95" hidden="1" customHeight="1" x14ac:dyDescent="0.25"/>
    <row r="64055" ht="24.95" hidden="1" customHeight="1" x14ac:dyDescent="0.25"/>
    <row r="64056" ht="24.95" hidden="1" customHeight="1" x14ac:dyDescent="0.25"/>
    <row r="64057" ht="24.95" hidden="1" customHeight="1" x14ac:dyDescent="0.25"/>
    <row r="64058" ht="24.95" hidden="1" customHeight="1" x14ac:dyDescent="0.25"/>
    <row r="64059" ht="24.95" hidden="1" customHeight="1" x14ac:dyDescent="0.25"/>
    <row r="64060" ht="24.95" hidden="1" customHeight="1" x14ac:dyDescent="0.25"/>
    <row r="64061" ht="24.95" hidden="1" customHeight="1" x14ac:dyDescent="0.25"/>
    <row r="64062" ht="24.95" hidden="1" customHeight="1" x14ac:dyDescent="0.25"/>
    <row r="64063" ht="24.95" hidden="1" customHeight="1" x14ac:dyDescent="0.25"/>
    <row r="64064" ht="24.95" hidden="1" customHeight="1" x14ac:dyDescent="0.25"/>
    <row r="64065" ht="24.95" hidden="1" customHeight="1" x14ac:dyDescent="0.25"/>
    <row r="64066" ht="24.95" hidden="1" customHeight="1" x14ac:dyDescent="0.25"/>
    <row r="64067" ht="24.95" hidden="1" customHeight="1" x14ac:dyDescent="0.25"/>
    <row r="64068" ht="24.95" hidden="1" customHeight="1" x14ac:dyDescent="0.25"/>
    <row r="64069" ht="24.95" hidden="1" customHeight="1" x14ac:dyDescent="0.25"/>
    <row r="64070" ht="24.95" hidden="1" customHeight="1" x14ac:dyDescent="0.25"/>
    <row r="64071" ht="24.95" hidden="1" customHeight="1" x14ac:dyDescent="0.25"/>
    <row r="64072" ht="24.95" hidden="1" customHeight="1" x14ac:dyDescent="0.25"/>
    <row r="64073" ht="24.95" hidden="1" customHeight="1" x14ac:dyDescent="0.25"/>
    <row r="64074" ht="24.95" hidden="1" customHeight="1" x14ac:dyDescent="0.25"/>
    <row r="64075" ht="24.95" hidden="1" customHeight="1" x14ac:dyDescent="0.25"/>
    <row r="64076" ht="24.95" hidden="1" customHeight="1" x14ac:dyDescent="0.25"/>
    <row r="64077" ht="24.95" hidden="1" customHeight="1" x14ac:dyDescent="0.25"/>
    <row r="64078" ht="24.95" hidden="1" customHeight="1" x14ac:dyDescent="0.25"/>
    <row r="64079" ht="24.95" hidden="1" customHeight="1" x14ac:dyDescent="0.25"/>
    <row r="64080" ht="24.95" hidden="1" customHeight="1" x14ac:dyDescent="0.25"/>
    <row r="64081" ht="24.95" hidden="1" customHeight="1" x14ac:dyDescent="0.25"/>
    <row r="64082" ht="24.95" hidden="1" customHeight="1" x14ac:dyDescent="0.25"/>
    <row r="64083" ht="24.95" hidden="1" customHeight="1" x14ac:dyDescent="0.25"/>
    <row r="64084" hidden="1" x14ac:dyDescent="0.25"/>
    <row r="64085" ht="16.5" hidden="1" customHeight="1" x14ac:dyDescent="0.25"/>
    <row r="64086" hidden="1" x14ac:dyDescent="0.25"/>
    <row r="64087" ht="15.75" hidden="1" customHeight="1" x14ac:dyDescent="0.25"/>
    <row r="64088" ht="31.5" hidden="1" customHeight="1" x14ac:dyDescent="0.25"/>
    <row r="64089" ht="24" hidden="1" customHeight="1" x14ac:dyDescent="0.25"/>
    <row r="64090" hidden="1" x14ac:dyDescent="0.25"/>
    <row r="64091" hidden="1" x14ac:dyDescent="0.25"/>
    <row r="64092" hidden="1" x14ac:dyDescent="0.25"/>
    <row r="64093" ht="16.5" hidden="1" customHeight="1" x14ac:dyDescent="0.25"/>
    <row r="64094" hidden="1" x14ac:dyDescent="0.25"/>
    <row r="64095" ht="15.75" hidden="1" customHeight="1" x14ac:dyDescent="0.25"/>
    <row r="64096" ht="31.5" hidden="1" customHeight="1" x14ac:dyDescent="0.25"/>
    <row r="64097" ht="24" hidden="1" customHeight="1" x14ac:dyDescent="0.25"/>
    <row r="64098" ht="24.95" hidden="1" customHeight="1" x14ac:dyDescent="0.25"/>
    <row r="64099" ht="24.95" hidden="1" customHeight="1" x14ac:dyDescent="0.25"/>
    <row r="64100" ht="24.95" hidden="1" customHeight="1" x14ac:dyDescent="0.25"/>
    <row r="64101" ht="24.95" hidden="1" customHeight="1" x14ac:dyDescent="0.25"/>
    <row r="64102" ht="24.95" hidden="1" customHeight="1" x14ac:dyDescent="0.25"/>
    <row r="64103" ht="24.95" hidden="1" customHeight="1" x14ac:dyDescent="0.25"/>
    <row r="64104" ht="24.95" hidden="1" customHeight="1" x14ac:dyDescent="0.25"/>
    <row r="64105" ht="24.95" hidden="1" customHeight="1" x14ac:dyDescent="0.25"/>
    <row r="64106" ht="24.95" hidden="1" customHeight="1" x14ac:dyDescent="0.25"/>
    <row r="64107" ht="24.95" hidden="1" customHeight="1" x14ac:dyDescent="0.25"/>
    <row r="64108" ht="24.95" hidden="1" customHeight="1" x14ac:dyDescent="0.25"/>
    <row r="64109" ht="24.95" hidden="1" customHeight="1" x14ac:dyDescent="0.25"/>
    <row r="64110" ht="24.95" hidden="1" customHeight="1" x14ac:dyDescent="0.25"/>
    <row r="64111" ht="24.95" hidden="1" customHeight="1" x14ac:dyDescent="0.25"/>
    <row r="64112" ht="24.95" hidden="1" customHeight="1" x14ac:dyDescent="0.25"/>
    <row r="64113" ht="24.95" hidden="1" customHeight="1" x14ac:dyDescent="0.25"/>
    <row r="64114" ht="24.95" hidden="1" customHeight="1" x14ac:dyDescent="0.25"/>
    <row r="64115" ht="24.95" hidden="1" customHeight="1" x14ac:dyDescent="0.25"/>
    <row r="64116" ht="24.95" hidden="1" customHeight="1" x14ac:dyDescent="0.25"/>
    <row r="64117" ht="24.95" hidden="1" customHeight="1" x14ac:dyDescent="0.25"/>
    <row r="64118" ht="24.95" hidden="1" customHeight="1" x14ac:dyDescent="0.25"/>
    <row r="64119" ht="24.95" hidden="1" customHeight="1" x14ac:dyDescent="0.25"/>
    <row r="64120" ht="24.95" hidden="1" customHeight="1" x14ac:dyDescent="0.25"/>
    <row r="64121" ht="24.95" hidden="1" customHeight="1" x14ac:dyDescent="0.25"/>
    <row r="64122" ht="24.95" hidden="1" customHeight="1" x14ac:dyDescent="0.25"/>
    <row r="64123" ht="24.95" hidden="1" customHeight="1" x14ac:dyDescent="0.25"/>
    <row r="64124" ht="24.95" hidden="1" customHeight="1" x14ac:dyDescent="0.25"/>
    <row r="64125" ht="24.95" hidden="1" customHeight="1" x14ac:dyDescent="0.25"/>
    <row r="64126" ht="24.95" hidden="1" customHeight="1" x14ac:dyDescent="0.25"/>
    <row r="64127" ht="24.95" hidden="1" customHeight="1" x14ac:dyDescent="0.25"/>
    <row r="64128" ht="24.95" hidden="1" customHeight="1" x14ac:dyDescent="0.25"/>
    <row r="64129" ht="24.95" hidden="1" customHeight="1" x14ac:dyDescent="0.25"/>
    <row r="64130" ht="24.95" hidden="1" customHeight="1" x14ac:dyDescent="0.25"/>
    <row r="64131" ht="24.95" hidden="1" customHeight="1" x14ac:dyDescent="0.25"/>
    <row r="64132" ht="24.95" hidden="1" customHeight="1" x14ac:dyDescent="0.25"/>
    <row r="64133" ht="24.95" hidden="1" customHeight="1" x14ac:dyDescent="0.25"/>
    <row r="64134" ht="24.95" hidden="1" customHeight="1" x14ac:dyDescent="0.25"/>
    <row r="64135" ht="24.95" hidden="1" customHeight="1" x14ac:dyDescent="0.25"/>
    <row r="64136" hidden="1" x14ac:dyDescent="0.25"/>
    <row r="64137" hidden="1" x14ac:dyDescent="0.25"/>
    <row r="64138" hidden="1" x14ac:dyDescent="0.25"/>
    <row r="64139" ht="16.5" hidden="1" customHeight="1" x14ac:dyDescent="0.25"/>
    <row r="64140" hidden="1" x14ac:dyDescent="0.25"/>
    <row r="64141" ht="15.75" hidden="1" customHeight="1" x14ac:dyDescent="0.25"/>
    <row r="64142" ht="31.5" hidden="1" customHeight="1" x14ac:dyDescent="0.25"/>
    <row r="64143" ht="24" hidden="1" customHeight="1" x14ac:dyDescent="0.25"/>
    <row r="64144" ht="24.95" hidden="1" customHeight="1" x14ac:dyDescent="0.25"/>
    <row r="64145" ht="24.95" hidden="1" customHeight="1" x14ac:dyDescent="0.25"/>
    <row r="64146" ht="24.95" hidden="1" customHeight="1" x14ac:dyDescent="0.25"/>
    <row r="64147" ht="24.95" hidden="1" customHeight="1" x14ac:dyDescent="0.25"/>
    <row r="64148" ht="24.95" hidden="1" customHeight="1" x14ac:dyDescent="0.25"/>
    <row r="64149" ht="24.95" hidden="1" customHeight="1" x14ac:dyDescent="0.25"/>
    <row r="64150" ht="24.95" hidden="1" customHeight="1" x14ac:dyDescent="0.25"/>
    <row r="64151" ht="24.95" hidden="1" customHeight="1" x14ac:dyDescent="0.25"/>
    <row r="64152" ht="24.95" hidden="1" customHeight="1" x14ac:dyDescent="0.25"/>
    <row r="64153" ht="24.95" hidden="1" customHeight="1" x14ac:dyDescent="0.25"/>
    <row r="64154" ht="31.5" hidden="1" customHeight="1" x14ac:dyDescent="0.25"/>
    <row r="64155" ht="24" hidden="1" customHeight="1" x14ac:dyDescent="0.25"/>
    <row r="64156" ht="24.95" hidden="1" customHeight="1" x14ac:dyDescent="0.25"/>
    <row r="64157" ht="24.95" hidden="1" customHeight="1" x14ac:dyDescent="0.25"/>
    <row r="64158" hidden="1" x14ac:dyDescent="0.25"/>
    <row r="64159" hidden="1" x14ac:dyDescent="0.25"/>
    <row r="64160" hidden="1" x14ac:dyDescent="0.25"/>
    <row r="64161" ht="16.5" hidden="1" customHeight="1" x14ac:dyDescent="0.25"/>
    <row r="64162" hidden="1" x14ac:dyDescent="0.25"/>
    <row r="64163" ht="15.75" hidden="1" customHeight="1" x14ac:dyDescent="0.25"/>
    <row r="64164" ht="31.5" hidden="1" customHeight="1" x14ac:dyDescent="0.25"/>
    <row r="64165" ht="24" hidden="1" customHeight="1" x14ac:dyDescent="0.25"/>
    <row r="64166" ht="24.95" hidden="1" customHeight="1" x14ac:dyDescent="0.25"/>
    <row r="64167" ht="24.95" hidden="1" customHeight="1" x14ac:dyDescent="0.25"/>
    <row r="64168" ht="24.95" hidden="1" customHeight="1" x14ac:dyDescent="0.25"/>
    <row r="64169" ht="24.95" hidden="1" customHeight="1" x14ac:dyDescent="0.25"/>
    <row r="64170" ht="24.95" hidden="1" customHeight="1" x14ac:dyDescent="0.25"/>
    <row r="64171" ht="24.95" hidden="1" customHeight="1" x14ac:dyDescent="0.25"/>
    <row r="64172" ht="24.95" hidden="1" customHeight="1" x14ac:dyDescent="0.25"/>
    <row r="64173" ht="24.95" hidden="1" customHeight="1" x14ac:dyDescent="0.25"/>
    <row r="64174" ht="24.95" hidden="1" customHeight="1" x14ac:dyDescent="0.25"/>
    <row r="64175" ht="24.95" hidden="1" customHeight="1" x14ac:dyDescent="0.25"/>
    <row r="64176" hidden="1" x14ac:dyDescent="0.25"/>
    <row r="64177" hidden="1" x14ac:dyDescent="0.25"/>
    <row r="64178" hidden="1" x14ac:dyDescent="0.25"/>
    <row r="64179" ht="16.5" hidden="1" customHeight="1" x14ac:dyDescent="0.25"/>
    <row r="64180" hidden="1" x14ac:dyDescent="0.25"/>
    <row r="64181" hidden="1" x14ac:dyDescent="0.25"/>
    <row r="64182" hidden="1" x14ac:dyDescent="0.25"/>
    <row r="64183" ht="16.5" hidden="1" customHeight="1" x14ac:dyDescent="0.25"/>
    <row r="64184" hidden="1" x14ac:dyDescent="0.25"/>
    <row r="64185" ht="15.75" hidden="1" customHeight="1" x14ac:dyDescent="0.25"/>
    <row r="64186" ht="31.5" hidden="1" customHeight="1" x14ac:dyDescent="0.25"/>
    <row r="64187" ht="24" hidden="1" customHeight="1" x14ac:dyDescent="0.25"/>
    <row r="64188" ht="24.95" hidden="1" customHeight="1" x14ac:dyDescent="0.25"/>
    <row r="64189" ht="24.95" hidden="1" customHeight="1" x14ac:dyDescent="0.25"/>
    <row r="64190" ht="24.95" hidden="1" customHeight="1" x14ac:dyDescent="0.25"/>
    <row r="64191" ht="24.95" hidden="1" customHeight="1" x14ac:dyDescent="0.25"/>
    <row r="64192" ht="24.95" hidden="1" customHeight="1" x14ac:dyDescent="0.25"/>
    <row r="64193" ht="24.95" hidden="1" customHeight="1" x14ac:dyDescent="0.25"/>
    <row r="64194" ht="24.95" hidden="1" customHeight="1" x14ac:dyDescent="0.25"/>
    <row r="64195" ht="24.95" hidden="1" customHeight="1" x14ac:dyDescent="0.25"/>
    <row r="64196" hidden="1" x14ac:dyDescent="0.25"/>
    <row r="64197" ht="15.75" hidden="1" customHeight="1" x14ac:dyDescent="0.25"/>
    <row r="64198" ht="31.5" hidden="1" customHeight="1" x14ac:dyDescent="0.25"/>
    <row r="64199" ht="24" hidden="1" customHeight="1" x14ac:dyDescent="0.25"/>
    <row r="64200" ht="24.95" hidden="1" customHeight="1" x14ac:dyDescent="0.25"/>
    <row r="64201" ht="24.95" hidden="1" customHeight="1" x14ac:dyDescent="0.25"/>
    <row r="64202" hidden="1" x14ac:dyDescent="0.25"/>
    <row r="64203" hidden="1" x14ac:dyDescent="0.25"/>
    <row r="64204" hidden="1" x14ac:dyDescent="0.25"/>
    <row r="64205" ht="16.5" hidden="1" customHeight="1" x14ac:dyDescent="0.25"/>
    <row r="64206" hidden="1" x14ac:dyDescent="0.25"/>
    <row r="64207" ht="15.75" hidden="1" customHeight="1" x14ac:dyDescent="0.25"/>
    <row r="64208" ht="31.5" hidden="1" customHeight="1" x14ac:dyDescent="0.25"/>
    <row r="64209" ht="24" hidden="1" customHeight="1" x14ac:dyDescent="0.25"/>
    <row r="64210" ht="24.95" hidden="1" customHeight="1" x14ac:dyDescent="0.25"/>
    <row r="64211" ht="24.95" hidden="1" customHeight="1" x14ac:dyDescent="0.25"/>
    <row r="64212" ht="24.95" hidden="1" customHeight="1" x14ac:dyDescent="0.25"/>
    <row r="64213" ht="24.95" hidden="1" customHeight="1" x14ac:dyDescent="0.25"/>
    <row r="64214" ht="24.95" hidden="1" customHeight="1" x14ac:dyDescent="0.25"/>
    <row r="64215" ht="24.95" hidden="1" customHeight="1" x14ac:dyDescent="0.25"/>
    <row r="64216" ht="24.95" hidden="1" customHeight="1" x14ac:dyDescent="0.25"/>
    <row r="64217" ht="24.95" hidden="1" customHeight="1" x14ac:dyDescent="0.25"/>
    <row r="64218" ht="24.95" hidden="1" customHeight="1" x14ac:dyDescent="0.25"/>
    <row r="64219" ht="24.95" hidden="1" customHeight="1" x14ac:dyDescent="0.25"/>
    <row r="64220" ht="24.95" hidden="1" customHeight="1" x14ac:dyDescent="0.25"/>
    <row r="64221" ht="24.95" hidden="1" customHeight="1" x14ac:dyDescent="0.25"/>
    <row r="64222" ht="24.95" hidden="1" customHeight="1" x14ac:dyDescent="0.25"/>
    <row r="64223" ht="24.95" hidden="1" customHeight="1" x14ac:dyDescent="0.25"/>
    <row r="64224" ht="24.95" hidden="1" customHeight="1" x14ac:dyDescent="0.25"/>
    <row r="64225" ht="24.95" hidden="1" customHeight="1" x14ac:dyDescent="0.25"/>
    <row r="64226" ht="24.95" hidden="1" customHeight="1" x14ac:dyDescent="0.25"/>
    <row r="64227" ht="24.95" hidden="1" customHeight="1" x14ac:dyDescent="0.25"/>
    <row r="64228" ht="24.95" hidden="1" customHeight="1" x14ac:dyDescent="0.25"/>
    <row r="64229" ht="24.95" hidden="1" customHeight="1" x14ac:dyDescent="0.25"/>
    <row r="64230" ht="24.95" hidden="1" customHeight="1" x14ac:dyDescent="0.25"/>
    <row r="64231" ht="24.95" hidden="1" customHeight="1" x14ac:dyDescent="0.25"/>
    <row r="64232" ht="24.95" hidden="1" customHeight="1" x14ac:dyDescent="0.25"/>
    <row r="64233" ht="24.95" hidden="1" customHeight="1" x14ac:dyDescent="0.25"/>
    <row r="64234" ht="24.95" hidden="1" customHeight="1" x14ac:dyDescent="0.25"/>
    <row r="64235" ht="24.95" hidden="1" customHeight="1" x14ac:dyDescent="0.25"/>
    <row r="64236" ht="24.95" hidden="1" customHeight="1" x14ac:dyDescent="0.25"/>
    <row r="64237" ht="24.95" hidden="1" customHeight="1" x14ac:dyDescent="0.25"/>
    <row r="64238" ht="24.95" hidden="1" customHeight="1" x14ac:dyDescent="0.25"/>
    <row r="64239" ht="24.95" hidden="1" customHeight="1" x14ac:dyDescent="0.25"/>
    <row r="64240" ht="24.95" hidden="1" customHeight="1" x14ac:dyDescent="0.25"/>
    <row r="64241" ht="24.95" hidden="1" customHeight="1" x14ac:dyDescent="0.25"/>
    <row r="64242" ht="24.95" hidden="1" customHeight="1" x14ac:dyDescent="0.25"/>
    <row r="64243" ht="24.95" hidden="1" customHeight="1" x14ac:dyDescent="0.25"/>
    <row r="64244" ht="24.95" hidden="1" customHeight="1" x14ac:dyDescent="0.25"/>
    <row r="64245" ht="24.95" hidden="1" customHeight="1" x14ac:dyDescent="0.25"/>
    <row r="64246" ht="24.95" hidden="1" customHeight="1" x14ac:dyDescent="0.25"/>
    <row r="64247" ht="24.95" hidden="1" customHeight="1" x14ac:dyDescent="0.25"/>
    <row r="64248" hidden="1" x14ac:dyDescent="0.25"/>
    <row r="64249" hidden="1" x14ac:dyDescent="0.25"/>
    <row r="64250" hidden="1" x14ac:dyDescent="0.25"/>
    <row r="64251" ht="16.5" hidden="1" customHeight="1" x14ac:dyDescent="0.25"/>
    <row r="64252" hidden="1" x14ac:dyDescent="0.25"/>
    <row r="64253" ht="15.75" hidden="1" customHeight="1" x14ac:dyDescent="0.25"/>
    <row r="64254" ht="31.5" hidden="1" customHeight="1" x14ac:dyDescent="0.25"/>
    <row r="64255" ht="24" hidden="1" customHeight="1" x14ac:dyDescent="0.25"/>
    <row r="64256" ht="24.95" hidden="1" customHeight="1" x14ac:dyDescent="0.25"/>
    <row r="64257" ht="24.95" hidden="1" customHeight="1" x14ac:dyDescent="0.25"/>
    <row r="64258" ht="24.95" hidden="1" customHeight="1" x14ac:dyDescent="0.25"/>
    <row r="64259" ht="24.95" hidden="1" customHeight="1" x14ac:dyDescent="0.25"/>
    <row r="64260" ht="24.95" hidden="1" customHeight="1" x14ac:dyDescent="0.25"/>
    <row r="64261" ht="24.95" hidden="1" customHeight="1" x14ac:dyDescent="0.25"/>
    <row r="64262" ht="24.95" hidden="1" customHeight="1" x14ac:dyDescent="0.25"/>
    <row r="64263" ht="24.95" hidden="1" customHeight="1" x14ac:dyDescent="0.25"/>
    <row r="64264" ht="24.95" hidden="1" customHeight="1" x14ac:dyDescent="0.25"/>
    <row r="64265" ht="24.95" hidden="1" customHeight="1" x14ac:dyDescent="0.25"/>
    <row r="64266" ht="24.95" hidden="1" customHeight="1" x14ac:dyDescent="0.25"/>
    <row r="64267" ht="24.95" hidden="1" customHeight="1" x14ac:dyDescent="0.25"/>
    <row r="64268" ht="24.95" hidden="1" customHeight="1" x14ac:dyDescent="0.25"/>
    <row r="64269" ht="24.95" hidden="1" customHeight="1" x14ac:dyDescent="0.25"/>
    <row r="64270" ht="24.95" hidden="1" customHeight="1" x14ac:dyDescent="0.25"/>
    <row r="64271" ht="24.95" hidden="1" customHeight="1" x14ac:dyDescent="0.25"/>
    <row r="64272" ht="24.95" hidden="1" customHeight="1" x14ac:dyDescent="0.25"/>
    <row r="64273" ht="24.95" hidden="1" customHeight="1" x14ac:dyDescent="0.25"/>
    <row r="64274" ht="24.95" hidden="1" customHeight="1" x14ac:dyDescent="0.25"/>
    <row r="64275" ht="24.95" hidden="1" customHeight="1" x14ac:dyDescent="0.25"/>
    <row r="64276" ht="24.95" hidden="1" customHeight="1" x14ac:dyDescent="0.25"/>
    <row r="64277" ht="24.95" hidden="1" customHeight="1" x14ac:dyDescent="0.25"/>
    <row r="64278" ht="24.95" hidden="1" customHeight="1" x14ac:dyDescent="0.25"/>
    <row r="64279" ht="24.95" hidden="1" customHeight="1" x14ac:dyDescent="0.25"/>
    <row r="64280" ht="24.95" hidden="1" customHeight="1" x14ac:dyDescent="0.25"/>
    <row r="64281" ht="24.95" hidden="1" customHeight="1" x14ac:dyDescent="0.25"/>
    <row r="64282" ht="24.95" hidden="1" customHeight="1" x14ac:dyDescent="0.25"/>
    <row r="64283" ht="24.95" hidden="1" customHeight="1" x14ac:dyDescent="0.25"/>
    <row r="64284" ht="24.95" hidden="1" customHeight="1" x14ac:dyDescent="0.25"/>
    <row r="64285" ht="24.95" hidden="1" customHeight="1" x14ac:dyDescent="0.25"/>
    <row r="64286" ht="24.95" hidden="1" customHeight="1" x14ac:dyDescent="0.25"/>
    <row r="64287" ht="24.95" hidden="1" customHeight="1" x14ac:dyDescent="0.25"/>
    <row r="64288" ht="24.95" hidden="1" customHeight="1" x14ac:dyDescent="0.25"/>
    <row r="64289" ht="24.95" hidden="1" customHeight="1" x14ac:dyDescent="0.25"/>
    <row r="64290" ht="24.95" hidden="1" customHeight="1" x14ac:dyDescent="0.25"/>
    <row r="64291" ht="24.95" hidden="1" customHeight="1" x14ac:dyDescent="0.25"/>
    <row r="64292" hidden="1" x14ac:dyDescent="0.25"/>
    <row r="64293" hidden="1" x14ac:dyDescent="0.25"/>
    <row r="64294" hidden="1" x14ac:dyDescent="0.25"/>
    <row r="64295" hidden="1" x14ac:dyDescent="0.25"/>
    <row r="64296" hidden="1" x14ac:dyDescent="0.25"/>
    <row r="64297" ht="16.5" hidden="1" customHeight="1" x14ac:dyDescent="0.25"/>
    <row r="64298" hidden="1" x14ac:dyDescent="0.25"/>
    <row r="64299" ht="15.75" hidden="1" customHeight="1" x14ac:dyDescent="0.25"/>
    <row r="64300" ht="31.5" hidden="1" customHeight="1" x14ac:dyDescent="0.25"/>
    <row r="64301" ht="24" hidden="1" customHeight="1" x14ac:dyDescent="0.25"/>
    <row r="64302" ht="24.95" hidden="1" customHeight="1" x14ac:dyDescent="0.25"/>
    <row r="64303" ht="24.95" hidden="1" customHeight="1" x14ac:dyDescent="0.25"/>
    <row r="64304" ht="24.95" hidden="1" customHeight="1" x14ac:dyDescent="0.25"/>
    <row r="64305" ht="24.95" hidden="1" customHeight="1" x14ac:dyDescent="0.25"/>
    <row r="64306" ht="24.95" hidden="1" customHeight="1" x14ac:dyDescent="0.25"/>
    <row r="64307" ht="24.95" hidden="1" customHeight="1" x14ac:dyDescent="0.25"/>
    <row r="64308" ht="24.95" hidden="1" customHeight="1" x14ac:dyDescent="0.25"/>
    <row r="64309" ht="24.95" hidden="1" customHeight="1" x14ac:dyDescent="0.25"/>
    <row r="64310" ht="24.95" hidden="1" customHeight="1" x14ac:dyDescent="0.25"/>
    <row r="64311" ht="24.95" hidden="1" customHeight="1" x14ac:dyDescent="0.25"/>
    <row r="64312" ht="24.95" hidden="1" customHeight="1" x14ac:dyDescent="0.25"/>
    <row r="64313" ht="24.95" hidden="1" customHeight="1" x14ac:dyDescent="0.25"/>
    <row r="64314" ht="24.95" hidden="1" customHeight="1" x14ac:dyDescent="0.25"/>
    <row r="64315" ht="24.95" hidden="1" customHeight="1" x14ac:dyDescent="0.25"/>
    <row r="64316" ht="24.95" hidden="1" customHeight="1" x14ac:dyDescent="0.25"/>
    <row r="64317" ht="24.95" hidden="1" customHeight="1" x14ac:dyDescent="0.25"/>
    <row r="64318" ht="24.95" hidden="1" customHeight="1" x14ac:dyDescent="0.25"/>
    <row r="64319" ht="24.95" hidden="1" customHeight="1" x14ac:dyDescent="0.25"/>
    <row r="64320" ht="24.95" hidden="1" customHeight="1" x14ac:dyDescent="0.25"/>
    <row r="64321" ht="24.95" hidden="1" customHeight="1" x14ac:dyDescent="0.25"/>
    <row r="64322" ht="24.95" hidden="1" customHeight="1" x14ac:dyDescent="0.25"/>
    <row r="64323" ht="24.95" hidden="1" customHeight="1" x14ac:dyDescent="0.25"/>
    <row r="64324" ht="24.95" hidden="1" customHeight="1" x14ac:dyDescent="0.25"/>
    <row r="64325" ht="24.95" hidden="1" customHeight="1" x14ac:dyDescent="0.25"/>
    <row r="64326" ht="24.95" hidden="1" customHeight="1" x14ac:dyDescent="0.25"/>
    <row r="64327" ht="24.95" hidden="1" customHeight="1" x14ac:dyDescent="0.25"/>
    <row r="64328" ht="24.95" hidden="1" customHeight="1" x14ac:dyDescent="0.25"/>
    <row r="64329" ht="24.95" hidden="1" customHeight="1" x14ac:dyDescent="0.25"/>
    <row r="64330" ht="24.95" hidden="1" customHeight="1" x14ac:dyDescent="0.25"/>
    <row r="64331" ht="24.95" hidden="1" customHeight="1" x14ac:dyDescent="0.25"/>
    <row r="64332" ht="24.95" hidden="1" customHeight="1" x14ac:dyDescent="0.25"/>
    <row r="64333" ht="24.95" hidden="1" customHeight="1" x14ac:dyDescent="0.25"/>
    <row r="64334" hidden="1" x14ac:dyDescent="0.25"/>
    <row r="64335" hidden="1" x14ac:dyDescent="0.25"/>
    <row r="64336" hidden="1" x14ac:dyDescent="0.25"/>
    <row r="64337" ht="16.5" hidden="1" customHeight="1" x14ac:dyDescent="0.25"/>
    <row r="64338" hidden="1" x14ac:dyDescent="0.25"/>
    <row r="64339" ht="15.75" hidden="1" customHeight="1" x14ac:dyDescent="0.25"/>
    <row r="64340" hidden="1" x14ac:dyDescent="0.25"/>
    <row r="64341" hidden="1" x14ac:dyDescent="0.25"/>
    <row r="64342" hidden="1" x14ac:dyDescent="0.25"/>
    <row r="64343" ht="16.5" hidden="1" customHeight="1" x14ac:dyDescent="0.25"/>
    <row r="64344" hidden="1" x14ac:dyDescent="0.25"/>
    <row r="64345" ht="15.75" hidden="1" customHeight="1" x14ac:dyDescent="0.25"/>
    <row r="64346" ht="31.5" hidden="1" customHeight="1" x14ac:dyDescent="0.25"/>
    <row r="64347" ht="24" hidden="1" customHeight="1" x14ac:dyDescent="0.25"/>
    <row r="64348" ht="24.95" hidden="1" customHeight="1" x14ac:dyDescent="0.25"/>
    <row r="64349" ht="24.95" hidden="1" customHeight="1" x14ac:dyDescent="0.25"/>
    <row r="64350" ht="24.95" hidden="1" customHeight="1" x14ac:dyDescent="0.25"/>
    <row r="64351" ht="24.95" hidden="1" customHeight="1" x14ac:dyDescent="0.25"/>
    <row r="64352" ht="24.95" hidden="1" customHeight="1" x14ac:dyDescent="0.25"/>
    <row r="64353" ht="24.95" hidden="1" customHeight="1" x14ac:dyDescent="0.25"/>
    <row r="64354" ht="24.95" hidden="1" customHeight="1" x14ac:dyDescent="0.25"/>
    <row r="64355" ht="24.95" hidden="1" customHeight="1" x14ac:dyDescent="0.25"/>
    <row r="64356" ht="31.5" hidden="1" customHeight="1" x14ac:dyDescent="0.25"/>
    <row r="64357" ht="24" hidden="1" customHeight="1" x14ac:dyDescent="0.25"/>
    <row r="64358" ht="24.95" hidden="1" customHeight="1" x14ac:dyDescent="0.25"/>
    <row r="64359" ht="24.95" hidden="1" customHeight="1" x14ac:dyDescent="0.25"/>
    <row r="64360" ht="24.95" hidden="1" customHeight="1" x14ac:dyDescent="0.25"/>
    <row r="64361" ht="24.95" hidden="1" customHeight="1" x14ac:dyDescent="0.25"/>
    <row r="64362" hidden="1" x14ac:dyDescent="0.25"/>
    <row r="64363" hidden="1" x14ac:dyDescent="0.25"/>
    <row r="64364" hidden="1" x14ac:dyDescent="0.25"/>
    <row r="64365" ht="16.5" hidden="1" customHeight="1" x14ac:dyDescent="0.25"/>
    <row r="64366" hidden="1" x14ac:dyDescent="0.25"/>
    <row r="64367" ht="15.75" hidden="1" customHeight="1" x14ac:dyDescent="0.25"/>
    <row r="64368" ht="31.5" hidden="1" customHeight="1" x14ac:dyDescent="0.25"/>
    <row r="64369" ht="24" hidden="1" customHeight="1" x14ac:dyDescent="0.25"/>
    <row r="64370" ht="24.95" hidden="1" customHeight="1" x14ac:dyDescent="0.25"/>
    <row r="64371" ht="24.95" hidden="1" customHeight="1" x14ac:dyDescent="0.25"/>
    <row r="64372" ht="24.95" hidden="1" customHeight="1" x14ac:dyDescent="0.25"/>
    <row r="64373" ht="24.95" hidden="1" customHeight="1" x14ac:dyDescent="0.25"/>
    <row r="64374" ht="24.95" hidden="1" customHeight="1" x14ac:dyDescent="0.25"/>
    <row r="64375" ht="24.95" hidden="1" customHeight="1" x14ac:dyDescent="0.25"/>
    <row r="64376" ht="24.95" hidden="1" customHeight="1" x14ac:dyDescent="0.25"/>
    <row r="64377" ht="24.95" hidden="1" customHeight="1" x14ac:dyDescent="0.25"/>
    <row r="64378" ht="24.95" hidden="1" customHeight="1" x14ac:dyDescent="0.25"/>
    <row r="64379" ht="24.95" hidden="1" customHeight="1" x14ac:dyDescent="0.25"/>
    <row r="64380" ht="24.95" hidden="1" customHeight="1" x14ac:dyDescent="0.25"/>
    <row r="64381" ht="24.95" hidden="1" customHeight="1" x14ac:dyDescent="0.25"/>
    <row r="64382" ht="24.95" hidden="1" customHeight="1" x14ac:dyDescent="0.25"/>
    <row r="64383" ht="24.95" hidden="1" customHeight="1" x14ac:dyDescent="0.25"/>
    <row r="64384" ht="24.95" hidden="1" customHeight="1" x14ac:dyDescent="0.25"/>
    <row r="64385" ht="24.95" hidden="1" customHeight="1" x14ac:dyDescent="0.25"/>
    <row r="64386" ht="24.95" hidden="1" customHeight="1" x14ac:dyDescent="0.25"/>
    <row r="64387" ht="24.95" hidden="1" customHeight="1" x14ac:dyDescent="0.25"/>
    <row r="64388" ht="24.95" hidden="1" customHeight="1" x14ac:dyDescent="0.25"/>
    <row r="64389" ht="24.95" hidden="1" customHeight="1" x14ac:dyDescent="0.25"/>
    <row r="64390" ht="24.95" hidden="1" customHeight="1" x14ac:dyDescent="0.25"/>
    <row r="64391" ht="24.95" hidden="1" customHeight="1" x14ac:dyDescent="0.25"/>
    <row r="64392" ht="24.95" hidden="1" customHeight="1" x14ac:dyDescent="0.25"/>
    <row r="64393" ht="24.95" hidden="1" customHeight="1" x14ac:dyDescent="0.25"/>
    <row r="64394" ht="24.95" hidden="1" customHeight="1" x14ac:dyDescent="0.25"/>
    <row r="64395" ht="24.95" hidden="1" customHeight="1" x14ac:dyDescent="0.25"/>
    <row r="64396" ht="24.95" hidden="1" customHeight="1" x14ac:dyDescent="0.25"/>
    <row r="64397" ht="24.95" hidden="1" customHeight="1" x14ac:dyDescent="0.25"/>
    <row r="64398" ht="24.95" hidden="1" customHeight="1" x14ac:dyDescent="0.25"/>
    <row r="64399" ht="24.95" hidden="1" customHeight="1" x14ac:dyDescent="0.25"/>
    <row r="64400" ht="24.95" hidden="1" customHeight="1" x14ac:dyDescent="0.25"/>
    <row r="64401" ht="24.95" hidden="1" customHeight="1" x14ac:dyDescent="0.25"/>
    <row r="64402" ht="24.95" hidden="1" customHeight="1" x14ac:dyDescent="0.25"/>
    <row r="64403" ht="24.95" hidden="1" customHeight="1" x14ac:dyDescent="0.25"/>
    <row r="64404" ht="24.95" hidden="1" customHeight="1" x14ac:dyDescent="0.25"/>
    <row r="64405" ht="24.95" hidden="1" customHeight="1" x14ac:dyDescent="0.25"/>
    <row r="64406" ht="24.95" hidden="1" customHeight="1" x14ac:dyDescent="0.25"/>
    <row r="64407" ht="24.95" hidden="1" customHeight="1" x14ac:dyDescent="0.25"/>
    <row r="64408" hidden="1" x14ac:dyDescent="0.25"/>
    <row r="64409" hidden="1" x14ac:dyDescent="0.25"/>
    <row r="64410" hidden="1" x14ac:dyDescent="0.25"/>
    <row r="64411" ht="16.5" hidden="1" customHeight="1" x14ac:dyDescent="0.25"/>
    <row r="64412" hidden="1" x14ac:dyDescent="0.25"/>
    <row r="64413" ht="15.75" hidden="1" customHeight="1" x14ac:dyDescent="0.25"/>
    <row r="64414" ht="31.5" hidden="1" customHeight="1" x14ac:dyDescent="0.25"/>
    <row r="64415" ht="24" hidden="1" customHeight="1" x14ac:dyDescent="0.25"/>
    <row r="64416" ht="24.95" hidden="1" customHeight="1" x14ac:dyDescent="0.25"/>
    <row r="64417" ht="24.95" hidden="1" customHeight="1" x14ac:dyDescent="0.25"/>
    <row r="64418" ht="24.95" hidden="1" customHeight="1" x14ac:dyDescent="0.25"/>
    <row r="64419" ht="24.95" hidden="1" customHeight="1" x14ac:dyDescent="0.25"/>
    <row r="64420" ht="24.95" hidden="1" customHeight="1" x14ac:dyDescent="0.25"/>
    <row r="64421" ht="24.95" hidden="1" customHeight="1" x14ac:dyDescent="0.25"/>
    <row r="64422" ht="24.95" hidden="1" customHeight="1" x14ac:dyDescent="0.25"/>
    <row r="64423" ht="24.95" hidden="1" customHeight="1" x14ac:dyDescent="0.25"/>
    <row r="64424" ht="24.95" hidden="1" customHeight="1" x14ac:dyDescent="0.25"/>
    <row r="64425" ht="24.95" hidden="1" customHeight="1" x14ac:dyDescent="0.25"/>
    <row r="64426" ht="24.95" hidden="1" customHeight="1" x14ac:dyDescent="0.25"/>
    <row r="64427" ht="24.95" hidden="1" customHeight="1" x14ac:dyDescent="0.25"/>
    <row r="64428" ht="24.95" hidden="1" customHeight="1" x14ac:dyDescent="0.25"/>
    <row r="64429" ht="24.95" hidden="1" customHeight="1" x14ac:dyDescent="0.25"/>
    <row r="64430" ht="24.95" hidden="1" customHeight="1" x14ac:dyDescent="0.25"/>
    <row r="64431" ht="24.95" hidden="1" customHeight="1" x14ac:dyDescent="0.25"/>
    <row r="64432" ht="24.95" hidden="1" customHeight="1" x14ac:dyDescent="0.25"/>
    <row r="64433" ht="24.95" hidden="1" customHeight="1" x14ac:dyDescent="0.25"/>
    <row r="64434" ht="24.95" hidden="1" customHeight="1" x14ac:dyDescent="0.25"/>
    <row r="64435" ht="24.95" hidden="1" customHeight="1" x14ac:dyDescent="0.25"/>
    <row r="64436" ht="24.95" hidden="1" customHeight="1" x14ac:dyDescent="0.25"/>
    <row r="64437" ht="24.95" hidden="1" customHeight="1" x14ac:dyDescent="0.25"/>
    <row r="64438" ht="24.95" hidden="1" customHeight="1" x14ac:dyDescent="0.25"/>
    <row r="64439" ht="24.95" hidden="1" customHeight="1" x14ac:dyDescent="0.25"/>
    <row r="64440" ht="24.95" hidden="1" customHeight="1" x14ac:dyDescent="0.25"/>
    <row r="64441" ht="24.95" hidden="1" customHeight="1" x14ac:dyDescent="0.25"/>
    <row r="64442" ht="24.95" hidden="1" customHeight="1" x14ac:dyDescent="0.25"/>
    <row r="64443" ht="24.95" hidden="1" customHeight="1" x14ac:dyDescent="0.25"/>
    <row r="64444" ht="24.95" hidden="1" customHeight="1" x14ac:dyDescent="0.25"/>
    <row r="64445" ht="24.95" hidden="1" customHeight="1" x14ac:dyDescent="0.25"/>
    <row r="64446" ht="24.95" hidden="1" customHeight="1" x14ac:dyDescent="0.25"/>
    <row r="64447" ht="24.95" hidden="1" customHeight="1" x14ac:dyDescent="0.25"/>
    <row r="64448" ht="24.95" hidden="1" customHeight="1" x14ac:dyDescent="0.25"/>
    <row r="64449" ht="24.95" hidden="1" customHeight="1" x14ac:dyDescent="0.25"/>
    <row r="64450" ht="24.95" hidden="1" customHeight="1" x14ac:dyDescent="0.25"/>
    <row r="64451" ht="24.95" hidden="1" customHeight="1" x14ac:dyDescent="0.25"/>
    <row r="64452" ht="24.95" hidden="1" customHeight="1" x14ac:dyDescent="0.25"/>
    <row r="64453" ht="24.95" hidden="1" customHeight="1" x14ac:dyDescent="0.25"/>
    <row r="64454" hidden="1" x14ac:dyDescent="0.25"/>
    <row r="64455" hidden="1" x14ac:dyDescent="0.25"/>
    <row r="64456" hidden="1" x14ac:dyDescent="0.25"/>
    <row r="64457" ht="16.5" hidden="1" customHeight="1" x14ac:dyDescent="0.25"/>
    <row r="64458" hidden="1" x14ac:dyDescent="0.25"/>
    <row r="64459" ht="15.75" hidden="1" customHeight="1" x14ac:dyDescent="0.25"/>
    <row r="64460" ht="31.5" hidden="1" customHeight="1" x14ac:dyDescent="0.25"/>
    <row r="64461" ht="24" hidden="1" customHeight="1" x14ac:dyDescent="0.25"/>
    <row r="64462" ht="24.95" hidden="1" customHeight="1" x14ac:dyDescent="0.25"/>
    <row r="64463" ht="24.95" hidden="1" customHeight="1" x14ac:dyDescent="0.25"/>
    <row r="64464" ht="24.95" hidden="1" customHeight="1" x14ac:dyDescent="0.25"/>
    <row r="64465" ht="24.95" hidden="1" customHeight="1" x14ac:dyDescent="0.25"/>
    <row r="64466" ht="24.95" hidden="1" customHeight="1" x14ac:dyDescent="0.25"/>
    <row r="64467" ht="24.95" hidden="1" customHeight="1" x14ac:dyDescent="0.25"/>
    <row r="64468" ht="24.95" hidden="1" customHeight="1" x14ac:dyDescent="0.25"/>
    <row r="64469" ht="24.95" hidden="1" customHeight="1" x14ac:dyDescent="0.25"/>
    <row r="64470" ht="24.95" hidden="1" customHeight="1" x14ac:dyDescent="0.25"/>
    <row r="64471" ht="24.95" hidden="1" customHeight="1" x14ac:dyDescent="0.25"/>
    <row r="64472" ht="24.95" hidden="1" customHeight="1" x14ac:dyDescent="0.25"/>
    <row r="64473" ht="24.95" hidden="1" customHeight="1" x14ac:dyDescent="0.25"/>
    <row r="64474" ht="24.95" hidden="1" customHeight="1" x14ac:dyDescent="0.25"/>
    <row r="64475" ht="24.95" hidden="1" customHeight="1" x14ac:dyDescent="0.25"/>
    <row r="64476" hidden="1" x14ac:dyDescent="0.25"/>
    <row r="64477" hidden="1" x14ac:dyDescent="0.25"/>
    <row r="64478" hidden="1" x14ac:dyDescent="0.25"/>
    <row r="64479" ht="16.5" hidden="1" customHeight="1" x14ac:dyDescent="0.25"/>
    <row r="64480" hidden="1" x14ac:dyDescent="0.25"/>
    <row r="64481" ht="15.75" hidden="1" customHeight="1" x14ac:dyDescent="0.25"/>
    <row r="64482" ht="31.5" hidden="1" customHeight="1" x14ac:dyDescent="0.25"/>
    <row r="64483" ht="24" hidden="1" customHeight="1" x14ac:dyDescent="0.25"/>
    <row r="64484" ht="24.95" hidden="1" customHeight="1" x14ac:dyDescent="0.25"/>
    <row r="64485" ht="24.95" hidden="1" customHeight="1" x14ac:dyDescent="0.25"/>
    <row r="64486" ht="24.95" hidden="1" customHeight="1" x14ac:dyDescent="0.25"/>
    <row r="64487" ht="24.95" hidden="1" customHeight="1" x14ac:dyDescent="0.25"/>
    <row r="64488" ht="24.95" hidden="1" customHeight="1" x14ac:dyDescent="0.25"/>
    <row r="64489" ht="24.95" hidden="1" customHeight="1" x14ac:dyDescent="0.25"/>
    <row r="64490" ht="24.95" hidden="1" customHeight="1" x14ac:dyDescent="0.25"/>
    <row r="64491" ht="24.95" hidden="1" customHeight="1" x14ac:dyDescent="0.25"/>
    <row r="64492" ht="24.95" hidden="1" customHeight="1" x14ac:dyDescent="0.25"/>
    <row r="64493" ht="24.95" hidden="1" customHeight="1" x14ac:dyDescent="0.25"/>
    <row r="64494" ht="24.95" hidden="1" customHeight="1" x14ac:dyDescent="0.25"/>
    <row r="64495" ht="24.95" hidden="1" customHeight="1" x14ac:dyDescent="0.25"/>
    <row r="64496" ht="24.95" hidden="1" customHeight="1" x14ac:dyDescent="0.25"/>
    <row r="64497" ht="24.95" hidden="1" customHeight="1" x14ac:dyDescent="0.25"/>
    <row r="64498" ht="24.95" hidden="1" customHeight="1" x14ac:dyDescent="0.25"/>
    <row r="64499" ht="24.95" hidden="1" customHeight="1" x14ac:dyDescent="0.25"/>
    <row r="64500" ht="24.95" hidden="1" customHeight="1" x14ac:dyDescent="0.25"/>
    <row r="64501" ht="24.95" hidden="1" customHeight="1" x14ac:dyDescent="0.25"/>
    <row r="64502" ht="24.95" hidden="1" customHeight="1" x14ac:dyDescent="0.25"/>
    <row r="64503" ht="24.95" hidden="1" customHeight="1" x14ac:dyDescent="0.25"/>
    <row r="64504" ht="24.95" hidden="1" customHeight="1" x14ac:dyDescent="0.25"/>
    <row r="64505" ht="24.95" hidden="1" customHeight="1" x14ac:dyDescent="0.25"/>
    <row r="64506" ht="24.95" hidden="1" customHeight="1" x14ac:dyDescent="0.25"/>
    <row r="64507" ht="24.95" hidden="1" customHeight="1" x14ac:dyDescent="0.25"/>
    <row r="64508" ht="24.95" hidden="1" customHeight="1" x14ac:dyDescent="0.25"/>
    <row r="64509" ht="24.95" hidden="1" customHeight="1" x14ac:dyDescent="0.25"/>
    <row r="64510" ht="24.95" hidden="1" customHeight="1" x14ac:dyDescent="0.25"/>
    <row r="64511" ht="24.95" hidden="1" customHeight="1" x14ac:dyDescent="0.25"/>
    <row r="64512" ht="24.95" hidden="1" customHeight="1" x14ac:dyDescent="0.25"/>
    <row r="64513" ht="24.95" hidden="1" customHeight="1" x14ac:dyDescent="0.25"/>
    <row r="64514" ht="24.95" hidden="1" customHeight="1" x14ac:dyDescent="0.25"/>
    <row r="64515" ht="24.95" hidden="1" customHeight="1" x14ac:dyDescent="0.25"/>
    <row r="64516" ht="24.95" hidden="1" customHeight="1" x14ac:dyDescent="0.25"/>
    <row r="64517" ht="24.95" hidden="1" customHeight="1" x14ac:dyDescent="0.25"/>
    <row r="64518" ht="24.95" hidden="1" customHeight="1" x14ac:dyDescent="0.25"/>
    <row r="64519" ht="24.95" hidden="1" customHeight="1" x14ac:dyDescent="0.25"/>
    <row r="64520" ht="24.95" hidden="1" customHeight="1" x14ac:dyDescent="0.25"/>
    <row r="64521" ht="24.95" hidden="1" customHeight="1" x14ac:dyDescent="0.25"/>
    <row r="64522" hidden="1" x14ac:dyDescent="0.25"/>
    <row r="64523" hidden="1" x14ac:dyDescent="0.25"/>
    <row r="64524" hidden="1" x14ac:dyDescent="0.25"/>
    <row r="64525" ht="16.5" hidden="1" customHeight="1" x14ac:dyDescent="0.25"/>
    <row r="64526" hidden="1" x14ac:dyDescent="0.25"/>
    <row r="64527" ht="15.75" hidden="1" customHeight="1" x14ac:dyDescent="0.25"/>
    <row r="64528" ht="31.5" hidden="1" customHeight="1" x14ac:dyDescent="0.25"/>
    <row r="64529" ht="24" hidden="1" customHeight="1" x14ac:dyDescent="0.25"/>
    <row r="64530" ht="24.95" hidden="1" customHeight="1" x14ac:dyDescent="0.25"/>
    <row r="64531" ht="24.95" hidden="1" customHeight="1" x14ac:dyDescent="0.25"/>
    <row r="64532" ht="24.95" hidden="1" customHeight="1" x14ac:dyDescent="0.25"/>
    <row r="64533" ht="24.95" hidden="1" customHeight="1" x14ac:dyDescent="0.25"/>
    <row r="64534" ht="24.95" hidden="1" customHeight="1" x14ac:dyDescent="0.25"/>
    <row r="64535" ht="24.95" hidden="1" customHeight="1" x14ac:dyDescent="0.25"/>
    <row r="64536" ht="24.95" hidden="1" customHeight="1" x14ac:dyDescent="0.25"/>
    <row r="64537" ht="24.95" hidden="1" customHeight="1" x14ac:dyDescent="0.25"/>
    <row r="64538" ht="24.95" hidden="1" customHeight="1" x14ac:dyDescent="0.25"/>
    <row r="64539" ht="24.95" hidden="1" customHeight="1" x14ac:dyDescent="0.25"/>
    <row r="64540" ht="24.95" hidden="1" customHeight="1" x14ac:dyDescent="0.25"/>
    <row r="64541" ht="24.95" hidden="1" customHeight="1" x14ac:dyDescent="0.25"/>
    <row r="64542" ht="24.95" hidden="1" customHeight="1" x14ac:dyDescent="0.25"/>
    <row r="64543" ht="24.95" hidden="1" customHeight="1" x14ac:dyDescent="0.25"/>
    <row r="64544" ht="24.95" hidden="1" customHeight="1" x14ac:dyDescent="0.25"/>
    <row r="64545" ht="24.95" hidden="1" customHeight="1" x14ac:dyDescent="0.25"/>
    <row r="64546" ht="24.95" hidden="1" customHeight="1" x14ac:dyDescent="0.25"/>
    <row r="64547" ht="24.95" hidden="1" customHeight="1" x14ac:dyDescent="0.25"/>
    <row r="64548" ht="24.95" hidden="1" customHeight="1" x14ac:dyDescent="0.25"/>
    <row r="64549" ht="24.95" hidden="1" customHeight="1" x14ac:dyDescent="0.25"/>
    <row r="64550" ht="24.95" hidden="1" customHeight="1" x14ac:dyDescent="0.25"/>
    <row r="64551" ht="24.95" hidden="1" customHeight="1" x14ac:dyDescent="0.25"/>
    <row r="64552" ht="24.95" hidden="1" customHeight="1" x14ac:dyDescent="0.25"/>
    <row r="64553" ht="24.95" hidden="1" customHeight="1" x14ac:dyDescent="0.25"/>
    <row r="64554" ht="24.95" hidden="1" customHeight="1" x14ac:dyDescent="0.25"/>
    <row r="64555" ht="24.95" hidden="1" customHeight="1" x14ac:dyDescent="0.25"/>
    <row r="64556" ht="24.95" hidden="1" customHeight="1" x14ac:dyDescent="0.25"/>
    <row r="64557" ht="24.95" hidden="1" customHeight="1" x14ac:dyDescent="0.25"/>
    <row r="64558" ht="24.95" hidden="1" customHeight="1" x14ac:dyDescent="0.25"/>
    <row r="64559" ht="24.95" hidden="1" customHeight="1" x14ac:dyDescent="0.25"/>
    <row r="64560" ht="24.95" hidden="1" customHeight="1" x14ac:dyDescent="0.25"/>
    <row r="64561" ht="24.95" hidden="1" customHeight="1" x14ac:dyDescent="0.25"/>
    <row r="64562" ht="24.95" hidden="1" customHeight="1" x14ac:dyDescent="0.25"/>
    <row r="64563" ht="24.95" hidden="1" customHeight="1" x14ac:dyDescent="0.25"/>
    <row r="64564" ht="24.95" hidden="1" customHeight="1" x14ac:dyDescent="0.25"/>
    <row r="64565" ht="24.95" hidden="1" customHeight="1" x14ac:dyDescent="0.25"/>
    <row r="64566" hidden="1" x14ac:dyDescent="0.25"/>
    <row r="64567" ht="16.5" hidden="1" customHeight="1" x14ac:dyDescent="0.25"/>
    <row r="64568" hidden="1" x14ac:dyDescent="0.25"/>
    <row r="64569" ht="15.75" hidden="1" customHeight="1" x14ac:dyDescent="0.25"/>
    <row r="64570" hidden="1" x14ac:dyDescent="0.25"/>
    <row r="64571" hidden="1" x14ac:dyDescent="0.25"/>
    <row r="64572" hidden="1" x14ac:dyDescent="0.25"/>
    <row r="64573" hidden="1" x14ac:dyDescent="0.25"/>
    <row r="64574" hidden="1" x14ac:dyDescent="0.25"/>
    <row r="64575" ht="16.5" hidden="1" customHeight="1" x14ac:dyDescent="0.25"/>
    <row r="64576" hidden="1" x14ac:dyDescent="0.25"/>
    <row r="64577" ht="15.75" hidden="1" customHeight="1" x14ac:dyDescent="0.25"/>
    <row r="64578" ht="31.5" hidden="1" customHeight="1" x14ac:dyDescent="0.25"/>
    <row r="64579" ht="24" hidden="1" customHeight="1" x14ac:dyDescent="0.25"/>
    <row r="64580" ht="24.95" hidden="1" customHeight="1" x14ac:dyDescent="0.25"/>
    <row r="64581" ht="24.95" hidden="1" customHeight="1" x14ac:dyDescent="0.25"/>
    <row r="64582" ht="24.95" hidden="1" customHeight="1" x14ac:dyDescent="0.25"/>
    <row r="64583" ht="24.95" hidden="1" customHeight="1" x14ac:dyDescent="0.25"/>
    <row r="64584" ht="24.95" hidden="1" customHeight="1" x14ac:dyDescent="0.25"/>
    <row r="64585" ht="24.95" hidden="1" customHeight="1" x14ac:dyDescent="0.25"/>
    <row r="64586" ht="24.95" hidden="1" customHeight="1" x14ac:dyDescent="0.25"/>
    <row r="64587" ht="24.95" hidden="1" customHeight="1" x14ac:dyDescent="0.25"/>
    <row r="64588" ht="24.95" hidden="1" customHeight="1" x14ac:dyDescent="0.25"/>
    <row r="64589" ht="24.95" hidden="1" customHeight="1" x14ac:dyDescent="0.25"/>
    <row r="64590" ht="24.95" hidden="1" customHeight="1" x14ac:dyDescent="0.25"/>
    <row r="64591" ht="24.95" hidden="1" customHeight="1" x14ac:dyDescent="0.25"/>
    <row r="64592" ht="24.95" hidden="1" customHeight="1" x14ac:dyDescent="0.25"/>
    <row r="64593" ht="24.95" hidden="1" customHeight="1" x14ac:dyDescent="0.25"/>
    <row r="64594" ht="24.95" hidden="1" customHeight="1" x14ac:dyDescent="0.25"/>
    <row r="64595" ht="24.95" hidden="1" customHeight="1" x14ac:dyDescent="0.25"/>
    <row r="64596" ht="24.95" hidden="1" customHeight="1" x14ac:dyDescent="0.25"/>
    <row r="64597" ht="24.95" hidden="1" customHeight="1" x14ac:dyDescent="0.25"/>
    <row r="64598" ht="24.95" hidden="1" customHeight="1" x14ac:dyDescent="0.25"/>
    <row r="64599" ht="24.95" hidden="1" customHeight="1" x14ac:dyDescent="0.25"/>
    <row r="64600" ht="24.95" hidden="1" customHeight="1" x14ac:dyDescent="0.25"/>
    <row r="64601" ht="24.95" hidden="1" customHeight="1" x14ac:dyDescent="0.25"/>
    <row r="64602" ht="24.95" hidden="1" customHeight="1" x14ac:dyDescent="0.25"/>
    <row r="64603" ht="24.95" hidden="1" customHeight="1" x14ac:dyDescent="0.25"/>
    <row r="64604" ht="24.95" hidden="1" customHeight="1" x14ac:dyDescent="0.25"/>
    <row r="64605" ht="24.95" hidden="1" customHeight="1" x14ac:dyDescent="0.25"/>
    <row r="64606" ht="24.95" hidden="1" customHeight="1" x14ac:dyDescent="0.25"/>
    <row r="64607" ht="24.95" hidden="1" customHeight="1" x14ac:dyDescent="0.25"/>
    <row r="64608" ht="24.95" hidden="1" customHeight="1" x14ac:dyDescent="0.25"/>
    <row r="64609" ht="24.95" hidden="1" customHeight="1" x14ac:dyDescent="0.25"/>
    <row r="64610" ht="24.95" hidden="1" customHeight="1" x14ac:dyDescent="0.25"/>
    <row r="64611" ht="24.95" hidden="1" customHeight="1" x14ac:dyDescent="0.25"/>
    <row r="64612" hidden="1" x14ac:dyDescent="0.25"/>
    <row r="64613" ht="16.5" hidden="1" customHeight="1" x14ac:dyDescent="0.25"/>
    <row r="64614" hidden="1" x14ac:dyDescent="0.25"/>
    <row r="64615" ht="15.75" hidden="1" customHeight="1" x14ac:dyDescent="0.25"/>
    <row r="64616" ht="31.5" hidden="1" customHeight="1" x14ac:dyDescent="0.25"/>
    <row r="64617" ht="24" hidden="1" customHeight="1" x14ac:dyDescent="0.25"/>
    <row r="64618" hidden="1" x14ac:dyDescent="0.25"/>
    <row r="64619" hidden="1" x14ac:dyDescent="0.25"/>
    <row r="64620" hidden="1" x14ac:dyDescent="0.25"/>
    <row r="64621" ht="16.5" hidden="1" customHeight="1" x14ac:dyDescent="0.25"/>
    <row r="64622" hidden="1" x14ac:dyDescent="0.25"/>
    <row r="64623" ht="15.75" hidden="1" customHeight="1" x14ac:dyDescent="0.25"/>
    <row r="64624" ht="31.5" hidden="1" customHeight="1" x14ac:dyDescent="0.25"/>
    <row r="64625" ht="24" hidden="1" customHeight="1" x14ac:dyDescent="0.25"/>
    <row r="64626" ht="24.95" hidden="1" customHeight="1" x14ac:dyDescent="0.25"/>
    <row r="64627" ht="24.95" hidden="1" customHeight="1" x14ac:dyDescent="0.25"/>
    <row r="64628" ht="24.95" hidden="1" customHeight="1" x14ac:dyDescent="0.25"/>
    <row r="64629" ht="24.95" hidden="1" customHeight="1" x14ac:dyDescent="0.25"/>
    <row r="64630" ht="24.95" hidden="1" customHeight="1" x14ac:dyDescent="0.25"/>
    <row r="64631" ht="24.95" hidden="1" customHeight="1" x14ac:dyDescent="0.25"/>
    <row r="64632" ht="24.95" hidden="1" customHeight="1" x14ac:dyDescent="0.25"/>
    <row r="64633" ht="24.95" hidden="1" customHeight="1" x14ac:dyDescent="0.25"/>
    <row r="64634" ht="24.95" hidden="1" customHeight="1" x14ac:dyDescent="0.25"/>
    <row r="64635" ht="24.95" hidden="1" customHeight="1" x14ac:dyDescent="0.25"/>
    <row r="64636" ht="24.95" hidden="1" customHeight="1" x14ac:dyDescent="0.25"/>
    <row r="64637" ht="24.95" hidden="1" customHeight="1" x14ac:dyDescent="0.25"/>
    <row r="64638" ht="24.95" hidden="1" customHeight="1" x14ac:dyDescent="0.25"/>
    <row r="64639" ht="24.95" hidden="1" customHeight="1" x14ac:dyDescent="0.25"/>
    <row r="64640" ht="24.95" hidden="1" customHeight="1" x14ac:dyDescent="0.25"/>
    <row r="64641" ht="24.95" hidden="1" customHeight="1" x14ac:dyDescent="0.25"/>
    <row r="64642" ht="24.95" hidden="1" customHeight="1" x14ac:dyDescent="0.25"/>
    <row r="64643" ht="24.95" hidden="1" customHeight="1" x14ac:dyDescent="0.25"/>
    <row r="64644" ht="24.95" hidden="1" customHeight="1" x14ac:dyDescent="0.25"/>
    <row r="64645" ht="24.95" hidden="1" customHeight="1" x14ac:dyDescent="0.25"/>
    <row r="64646" ht="24.95" hidden="1" customHeight="1" x14ac:dyDescent="0.25"/>
    <row r="64647" ht="24.95" hidden="1" customHeight="1" x14ac:dyDescent="0.25"/>
    <row r="64648" ht="24.95" hidden="1" customHeight="1" x14ac:dyDescent="0.25"/>
    <row r="64649" ht="24.95" hidden="1" customHeight="1" x14ac:dyDescent="0.25"/>
    <row r="64650" ht="24.95" hidden="1" customHeight="1" x14ac:dyDescent="0.25"/>
    <row r="64651" ht="24.95" hidden="1" customHeight="1" x14ac:dyDescent="0.25"/>
    <row r="64652" ht="24.95" hidden="1" customHeight="1" x14ac:dyDescent="0.25"/>
    <row r="64653" ht="24.95" hidden="1" customHeight="1" x14ac:dyDescent="0.25"/>
    <row r="64654" ht="24.95" hidden="1" customHeight="1" x14ac:dyDescent="0.25"/>
    <row r="64655" ht="24.95" hidden="1" customHeight="1" x14ac:dyDescent="0.25"/>
    <row r="64656" ht="24.95" hidden="1" customHeight="1" x14ac:dyDescent="0.25"/>
    <row r="64657" ht="24.95" hidden="1" customHeight="1" x14ac:dyDescent="0.25"/>
    <row r="64658" ht="24.95" hidden="1" customHeight="1" x14ac:dyDescent="0.25"/>
    <row r="64659" ht="24.95" hidden="1" customHeight="1" x14ac:dyDescent="0.25"/>
    <row r="64660" ht="24.95" hidden="1" customHeight="1" x14ac:dyDescent="0.25"/>
    <row r="64661" ht="24.95" hidden="1" customHeight="1" x14ac:dyDescent="0.25"/>
    <row r="64662" ht="24.95" hidden="1" customHeight="1" x14ac:dyDescent="0.25"/>
    <row r="64663" ht="24.95" hidden="1" customHeight="1" x14ac:dyDescent="0.25"/>
    <row r="64664" hidden="1" x14ac:dyDescent="0.25"/>
    <row r="64665" hidden="1" x14ac:dyDescent="0.25"/>
    <row r="64666" hidden="1" x14ac:dyDescent="0.25"/>
    <row r="64667" ht="16.5" hidden="1" customHeight="1" x14ac:dyDescent="0.25"/>
    <row r="64668" hidden="1" x14ac:dyDescent="0.25"/>
    <row r="64669" ht="15.75" hidden="1" customHeight="1" x14ac:dyDescent="0.25"/>
    <row r="64670" ht="31.5" hidden="1" customHeight="1" x14ac:dyDescent="0.25"/>
    <row r="64671" ht="24" hidden="1" customHeight="1" x14ac:dyDescent="0.25"/>
    <row r="64672" ht="24.95" hidden="1" customHeight="1" x14ac:dyDescent="0.25"/>
    <row r="64673" ht="24.95" hidden="1" customHeight="1" x14ac:dyDescent="0.25"/>
    <row r="64674" ht="24.95" hidden="1" customHeight="1" x14ac:dyDescent="0.25"/>
    <row r="64675" ht="24.95" hidden="1" customHeight="1" x14ac:dyDescent="0.25"/>
    <row r="64676" ht="24.95" hidden="1" customHeight="1" x14ac:dyDescent="0.25"/>
    <row r="64677" ht="24.95" hidden="1" customHeight="1" x14ac:dyDescent="0.25"/>
    <row r="64678" ht="24.95" hidden="1" customHeight="1" x14ac:dyDescent="0.25"/>
    <row r="64679" ht="24.95" hidden="1" customHeight="1" x14ac:dyDescent="0.25"/>
    <row r="64680" ht="24.95" hidden="1" customHeight="1" x14ac:dyDescent="0.25"/>
    <row r="64681" ht="24.95" hidden="1" customHeight="1" x14ac:dyDescent="0.25"/>
    <row r="64682" ht="31.5" hidden="1" customHeight="1" x14ac:dyDescent="0.25"/>
    <row r="64683" ht="24" hidden="1" customHeight="1" x14ac:dyDescent="0.25"/>
    <row r="64684" ht="24.95" hidden="1" customHeight="1" x14ac:dyDescent="0.25"/>
    <row r="64685" ht="24.95" hidden="1" customHeight="1" x14ac:dyDescent="0.25"/>
    <row r="64686" hidden="1" x14ac:dyDescent="0.25"/>
    <row r="64687" hidden="1" x14ac:dyDescent="0.25"/>
    <row r="64688" hidden="1" x14ac:dyDescent="0.25"/>
    <row r="64689" ht="16.5" hidden="1" customHeight="1" x14ac:dyDescent="0.25"/>
    <row r="64690" hidden="1" x14ac:dyDescent="0.25"/>
    <row r="64691" ht="15.75" hidden="1" customHeight="1" x14ac:dyDescent="0.25"/>
    <row r="64692" ht="31.5" hidden="1" customHeight="1" x14ac:dyDescent="0.25"/>
    <row r="64693" ht="24" hidden="1" customHeight="1" x14ac:dyDescent="0.25"/>
    <row r="64694" ht="24.95" hidden="1" customHeight="1" x14ac:dyDescent="0.25"/>
    <row r="64695" ht="24.95" hidden="1" customHeight="1" x14ac:dyDescent="0.25"/>
    <row r="64696" ht="24.95" hidden="1" customHeight="1" x14ac:dyDescent="0.25"/>
    <row r="64697" ht="24.95" hidden="1" customHeight="1" x14ac:dyDescent="0.25"/>
    <row r="64698" ht="24.95" hidden="1" customHeight="1" x14ac:dyDescent="0.25"/>
    <row r="64699" ht="24.95" hidden="1" customHeight="1" x14ac:dyDescent="0.25"/>
    <row r="64700" ht="24.95" hidden="1" customHeight="1" x14ac:dyDescent="0.25"/>
    <row r="64701" ht="24.95" hidden="1" customHeight="1" x14ac:dyDescent="0.25"/>
    <row r="64702" ht="24.95" hidden="1" customHeight="1" x14ac:dyDescent="0.25"/>
    <row r="64703" ht="24.95" hidden="1" customHeight="1" x14ac:dyDescent="0.25"/>
    <row r="64704" hidden="1" x14ac:dyDescent="0.25"/>
    <row r="64705" hidden="1" x14ac:dyDescent="0.25"/>
    <row r="64706" hidden="1" x14ac:dyDescent="0.25"/>
    <row r="64707" ht="16.5" hidden="1" customHeight="1" x14ac:dyDescent="0.25"/>
    <row r="64708" hidden="1" x14ac:dyDescent="0.25"/>
    <row r="64709" hidden="1" x14ac:dyDescent="0.25"/>
    <row r="64710" hidden="1" x14ac:dyDescent="0.25"/>
    <row r="64711" ht="16.5" hidden="1" customHeight="1" x14ac:dyDescent="0.25"/>
    <row r="64712" hidden="1" x14ac:dyDescent="0.25"/>
    <row r="64713" ht="15.75" hidden="1" customHeight="1" x14ac:dyDescent="0.25"/>
    <row r="64714" ht="31.5" hidden="1" customHeight="1" x14ac:dyDescent="0.25"/>
    <row r="64715" ht="24" hidden="1" customHeight="1" x14ac:dyDescent="0.25"/>
    <row r="64716" ht="24.95" hidden="1" customHeight="1" x14ac:dyDescent="0.25"/>
    <row r="64717" ht="24.95" hidden="1" customHeight="1" x14ac:dyDescent="0.25"/>
    <row r="64718" ht="24.95" hidden="1" customHeight="1" x14ac:dyDescent="0.25"/>
    <row r="64719" ht="24.95" hidden="1" customHeight="1" x14ac:dyDescent="0.25"/>
    <row r="64720" ht="24.95" hidden="1" customHeight="1" x14ac:dyDescent="0.25"/>
    <row r="64721" ht="24.95" hidden="1" customHeight="1" x14ac:dyDescent="0.25"/>
    <row r="64722" ht="24.95" hidden="1" customHeight="1" x14ac:dyDescent="0.25"/>
    <row r="64723" ht="24.95" hidden="1" customHeight="1" x14ac:dyDescent="0.25"/>
    <row r="64724" hidden="1" x14ac:dyDescent="0.25"/>
    <row r="64725" ht="15.75" hidden="1" customHeight="1" x14ac:dyDescent="0.25"/>
    <row r="64726" ht="31.5" hidden="1" customHeight="1" x14ac:dyDescent="0.25"/>
    <row r="64727" ht="24" hidden="1" customHeight="1" x14ac:dyDescent="0.25"/>
    <row r="64728" ht="24.95" hidden="1" customHeight="1" x14ac:dyDescent="0.25"/>
    <row r="64729" ht="24.95" hidden="1" customHeight="1" x14ac:dyDescent="0.25"/>
    <row r="64730" hidden="1" x14ac:dyDescent="0.25"/>
    <row r="64731" hidden="1" x14ac:dyDescent="0.25"/>
    <row r="64732" hidden="1" x14ac:dyDescent="0.25"/>
    <row r="64733" ht="16.5" hidden="1" customHeight="1" x14ac:dyDescent="0.25"/>
    <row r="64734" hidden="1" x14ac:dyDescent="0.25"/>
    <row r="64735" ht="15.75" hidden="1" customHeight="1" x14ac:dyDescent="0.25"/>
    <row r="64736" ht="31.5" hidden="1" customHeight="1" x14ac:dyDescent="0.25"/>
    <row r="64737" ht="24" hidden="1" customHeight="1" x14ac:dyDescent="0.25"/>
    <row r="64738" ht="24.95" hidden="1" customHeight="1" x14ac:dyDescent="0.25"/>
    <row r="64739" ht="24.95" hidden="1" customHeight="1" x14ac:dyDescent="0.25"/>
    <row r="64740" ht="24.95" hidden="1" customHeight="1" x14ac:dyDescent="0.25"/>
    <row r="64741" ht="24.95" hidden="1" customHeight="1" x14ac:dyDescent="0.25"/>
    <row r="64742" ht="24.95" hidden="1" customHeight="1" x14ac:dyDescent="0.25"/>
    <row r="64743" ht="24.95" hidden="1" customHeight="1" x14ac:dyDescent="0.25"/>
    <row r="64744" ht="24.95" hidden="1" customHeight="1" x14ac:dyDescent="0.25"/>
    <row r="64745" ht="24.95" hidden="1" customHeight="1" x14ac:dyDescent="0.25"/>
    <row r="64746" ht="24.95" hidden="1" customHeight="1" x14ac:dyDescent="0.25"/>
    <row r="64747" ht="24.95" hidden="1" customHeight="1" x14ac:dyDescent="0.25"/>
    <row r="64748" ht="24.95" hidden="1" customHeight="1" x14ac:dyDescent="0.25"/>
    <row r="64749" ht="24.95" hidden="1" customHeight="1" x14ac:dyDescent="0.25"/>
    <row r="64750" ht="24.95" hidden="1" customHeight="1" x14ac:dyDescent="0.25"/>
    <row r="64751" ht="24.95" hidden="1" customHeight="1" x14ac:dyDescent="0.25"/>
    <row r="64752" ht="24.95" hidden="1" customHeight="1" x14ac:dyDescent="0.25"/>
    <row r="64753" ht="24.95" hidden="1" customHeight="1" x14ac:dyDescent="0.25"/>
    <row r="64754" ht="24.95" hidden="1" customHeight="1" x14ac:dyDescent="0.25"/>
    <row r="64755" ht="24.95" hidden="1" customHeight="1" x14ac:dyDescent="0.25"/>
    <row r="64756" ht="24.95" hidden="1" customHeight="1" x14ac:dyDescent="0.25"/>
    <row r="64757" ht="24.95" hidden="1" customHeight="1" x14ac:dyDescent="0.25"/>
    <row r="64758" ht="24.95" hidden="1" customHeight="1" x14ac:dyDescent="0.25"/>
    <row r="64759" ht="24.95" hidden="1" customHeight="1" x14ac:dyDescent="0.25"/>
    <row r="64760" ht="24.95" hidden="1" customHeight="1" x14ac:dyDescent="0.25"/>
    <row r="64761" ht="24.95" hidden="1" customHeight="1" x14ac:dyDescent="0.25"/>
    <row r="64762" ht="24.95" hidden="1" customHeight="1" x14ac:dyDescent="0.25"/>
    <row r="64763" ht="24.95" hidden="1" customHeight="1" x14ac:dyDescent="0.25"/>
    <row r="64764" ht="24.95" hidden="1" customHeight="1" x14ac:dyDescent="0.25"/>
    <row r="64765" ht="24.95" hidden="1" customHeight="1" x14ac:dyDescent="0.25"/>
    <row r="64766" ht="24.95" hidden="1" customHeight="1" x14ac:dyDescent="0.25"/>
    <row r="64767" ht="24.95" hidden="1" customHeight="1" x14ac:dyDescent="0.25"/>
    <row r="64768" ht="24.95" hidden="1" customHeight="1" x14ac:dyDescent="0.25"/>
    <row r="64769" ht="24.95" hidden="1" customHeight="1" x14ac:dyDescent="0.25"/>
    <row r="64770" ht="24.95" hidden="1" customHeight="1" x14ac:dyDescent="0.25"/>
    <row r="64771" ht="24.95" hidden="1" customHeight="1" x14ac:dyDescent="0.25"/>
    <row r="64772" ht="24.95" hidden="1" customHeight="1" x14ac:dyDescent="0.25"/>
    <row r="64773" ht="24.95" hidden="1" customHeight="1" x14ac:dyDescent="0.25"/>
    <row r="64774" ht="24.95" hidden="1" customHeight="1" x14ac:dyDescent="0.25"/>
    <row r="64775" ht="24.95" hidden="1" customHeight="1" x14ac:dyDescent="0.25"/>
    <row r="64776" hidden="1" x14ac:dyDescent="0.25"/>
    <row r="64777" hidden="1" x14ac:dyDescent="0.25"/>
    <row r="64778" hidden="1" x14ac:dyDescent="0.25"/>
    <row r="64779" ht="16.5" hidden="1" customHeight="1" x14ac:dyDescent="0.25"/>
    <row r="64780" hidden="1" x14ac:dyDescent="0.25"/>
    <row r="64781" ht="15.75" hidden="1" customHeight="1" x14ac:dyDescent="0.25"/>
    <row r="64782" ht="31.5" hidden="1" customHeight="1" x14ac:dyDescent="0.25"/>
    <row r="64783" ht="24" hidden="1" customHeight="1" x14ac:dyDescent="0.25"/>
    <row r="64784" ht="24.95" hidden="1" customHeight="1" x14ac:dyDescent="0.25"/>
    <row r="64785" ht="24.95" hidden="1" customHeight="1" x14ac:dyDescent="0.25"/>
    <row r="64786" ht="24.95" hidden="1" customHeight="1" x14ac:dyDescent="0.25"/>
    <row r="64787" ht="24.95" hidden="1" customHeight="1" x14ac:dyDescent="0.25"/>
    <row r="64788" ht="24.95" hidden="1" customHeight="1" x14ac:dyDescent="0.25"/>
    <row r="64789" ht="24.95" hidden="1" customHeight="1" x14ac:dyDescent="0.25"/>
    <row r="64790" ht="24.95" hidden="1" customHeight="1" x14ac:dyDescent="0.25"/>
    <row r="64791" ht="24.95" hidden="1" customHeight="1" x14ac:dyDescent="0.25"/>
    <row r="64792" ht="24.95" hidden="1" customHeight="1" x14ac:dyDescent="0.25"/>
    <row r="64793" ht="24.95" hidden="1" customHeight="1" x14ac:dyDescent="0.25"/>
    <row r="64794" ht="24.95" hidden="1" customHeight="1" x14ac:dyDescent="0.25"/>
    <row r="64795" ht="24.95" hidden="1" customHeight="1" x14ac:dyDescent="0.25"/>
    <row r="64796" ht="24.95" hidden="1" customHeight="1" x14ac:dyDescent="0.25"/>
    <row r="64797" ht="24.95" hidden="1" customHeight="1" x14ac:dyDescent="0.25"/>
    <row r="64798" ht="24.95" hidden="1" customHeight="1" x14ac:dyDescent="0.25"/>
    <row r="64799" ht="24.95" hidden="1" customHeight="1" x14ac:dyDescent="0.25"/>
    <row r="64800" ht="24.95" hidden="1" customHeight="1" x14ac:dyDescent="0.25"/>
    <row r="64801" ht="24.95" hidden="1" customHeight="1" x14ac:dyDescent="0.25"/>
    <row r="64802" ht="24.95" hidden="1" customHeight="1" x14ac:dyDescent="0.25"/>
    <row r="64803" ht="24.95" hidden="1" customHeight="1" x14ac:dyDescent="0.25"/>
    <row r="64804" ht="24.95" hidden="1" customHeight="1" x14ac:dyDescent="0.25"/>
    <row r="64805" ht="24.95" hidden="1" customHeight="1" x14ac:dyDescent="0.25"/>
    <row r="64806" ht="24.95" hidden="1" customHeight="1" x14ac:dyDescent="0.25"/>
    <row r="64807" ht="24.95" hidden="1" customHeight="1" x14ac:dyDescent="0.25"/>
    <row r="64808" ht="24.95" hidden="1" customHeight="1" x14ac:dyDescent="0.25"/>
    <row r="64809" ht="24.95" hidden="1" customHeight="1" x14ac:dyDescent="0.25"/>
    <row r="64810" ht="24.95" hidden="1" customHeight="1" x14ac:dyDescent="0.25"/>
    <row r="64811" ht="24.95" hidden="1" customHeight="1" x14ac:dyDescent="0.25"/>
    <row r="64812" ht="24.95" hidden="1" customHeight="1" x14ac:dyDescent="0.25"/>
    <row r="64813" ht="24.95" hidden="1" customHeight="1" x14ac:dyDescent="0.25"/>
    <row r="64814" ht="24.95" hidden="1" customHeight="1" x14ac:dyDescent="0.25"/>
    <row r="64815" ht="24.95" hidden="1" customHeight="1" x14ac:dyDescent="0.25"/>
    <row r="64816" ht="24.95" hidden="1" customHeight="1" x14ac:dyDescent="0.25"/>
    <row r="64817" ht="24.95" hidden="1" customHeight="1" x14ac:dyDescent="0.25"/>
    <row r="64818" ht="24.95" hidden="1" customHeight="1" x14ac:dyDescent="0.25"/>
    <row r="64819" ht="24.95" hidden="1" customHeight="1" x14ac:dyDescent="0.25"/>
    <row r="64820" hidden="1" x14ac:dyDescent="0.25"/>
    <row r="64821" hidden="1" x14ac:dyDescent="0.25"/>
    <row r="64822" hidden="1" x14ac:dyDescent="0.25"/>
    <row r="64823" hidden="1" x14ac:dyDescent="0.25"/>
    <row r="64824" hidden="1" x14ac:dyDescent="0.25"/>
    <row r="64825" ht="16.5" hidden="1" customHeight="1" x14ac:dyDescent="0.25"/>
    <row r="64826" hidden="1" x14ac:dyDescent="0.25"/>
    <row r="64827" ht="15.75" hidden="1" customHeight="1" x14ac:dyDescent="0.25"/>
    <row r="64828" ht="31.5" hidden="1" customHeight="1" x14ac:dyDescent="0.25"/>
    <row r="64829" ht="24" hidden="1" customHeight="1" x14ac:dyDescent="0.25"/>
    <row r="64830" ht="24.95" hidden="1" customHeight="1" x14ac:dyDescent="0.25"/>
    <row r="64831" ht="24.95" hidden="1" customHeight="1" x14ac:dyDescent="0.25"/>
    <row r="64832" ht="24.95" hidden="1" customHeight="1" x14ac:dyDescent="0.25"/>
    <row r="64833" ht="24.95" hidden="1" customHeight="1" x14ac:dyDescent="0.25"/>
    <row r="64834" ht="24.95" hidden="1" customHeight="1" x14ac:dyDescent="0.25"/>
    <row r="64835" ht="24.95" hidden="1" customHeight="1" x14ac:dyDescent="0.25"/>
    <row r="64836" ht="24.95" hidden="1" customHeight="1" x14ac:dyDescent="0.25"/>
    <row r="64837" ht="24.95" hidden="1" customHeight="1" x14ac:dyDescent="0.25"/>
    <row r="64838" ht="24.95" hidden="1" customHeight="1" x14ac:dyDescent="0.25"/>
    <row r="64839" ht="24.95" hidden="1" customHeight="1" x14ac:dyDescent="0.25"/>
    <row r="64840" ht="24.95" hidden="1" customHeight="1" x14ac:dyDescent="0.25"/>
    <row r="64841" ht="24.95" hidden="1" customHeight="1" x14ac:dyDescent="0.25"/>
    <row r="64842" ht="24.95" hidden="1" customHeight="1" x14ac:dyDescent="0.25"/>
    <row r="64843" ht="24.95" hidden="1" customHeight="1" x14ac:dyDescent="0.25"/>
    <row r="64844" ht="24.95" hidden="1" customHeight="1" x14ac:dyDescent="0.25"/>
    <row r="64845" ht="24.95" hidden="1" customHeight="1" x14ac:dyDescent="0.25"/>
    <row r="64846" ht="24.95" hidden="1" customHeight="1" x14ac:dyDescent="0.25"/>
    <row r="64847" ht="24.95" hidden="1" customHeight="1" x14ac:dyDescent="0.25"/>
    <row r="64848" ht="24.95" hidden="1" customHeight="1" x14ac:dyDescent="0.25"/>
    <row r="64849" ht="24.95" hidden="1" customHeight="1" x14ac:dyDescent="0.25"/>
    <row r="64850" ht="24.95" hidden="1" customHeight="1" x14ac:dyDescent="0.25"/>
    <row r="64851" ht="24.95" hidden="1" customHeight="1" x14ac:dyDescent="0.25"/>
    <row r="64852" ht="24.95" hidden="1" customHeight="1" x14ac:dyDescent="0.25"/>
    <row r="64853" ht="24.95" hidden="1" customHeight="1" x14ac:dyDescent="0.25"/>
    <row r="64854" ht="24.95" hidden="1" customHeight="1" x14ac:dyDescent="0.25"/>
    <row r="64855" ht="24.95" hidden="1" customHeight="1" x14ac:dyDescent="0.25"/>
    <row r="64856" ht="24.95" hidden="1" customHeight="1" x14ac:dyDescent="0.25"/>
    <row r="64857" ht="24.95" hidden="1" customHeight="1" x14ac:dyDescent="0.25"/>
    <row r="64858" ht="24.95" hidden="1" customHeight="1" x14ac:dyDescent="0.25"/>
    <row r="64859" ht="24.95" hidden="1" customHeight="1" x14ac:dyDescent="0.25"/>
    <row r="64860" ht="24.95" hidden="1" customHeight="1" x14ac:dyDescent="0.25"/>
    <row r="64861" ht="24.95" hidden="1" customHeight="1" x14ac:dyDescent="0.25"/>
    <row r="64862" hidden="1" x14ac:dyDescent="0.25"/>
    <row r="64863" hidden="1" x14ac:dyDescent="0.25"/>
    <row r="64864" hidden="1" x14ac:dyDescent="0.25"/>
    <row r="64865" ht="16.5" hidden="1" customHeight="1" x14ac:dyDescent="0.25"/>
    <row r="64866" hidden="1" x14ac:dyDescent="0.25"/>
    <row r="64867" ht="15.75" hidden="1" customHeight="1" x14ac:dyDescent="0.25"/>
    <row r="64868" hidden="1" x14ac:dyDescent="0.25"/>
    <row r="64869" hidden="1" x14ac:dyDescent="0.25"/>
    <row r="64870" hidden="1" x14ac:dyDescent="0.25"/>
    <row r="64871" ht="16.5" hidden="1" customHeight="1" x14ac:dyDescent="0.25"/>
    <row r="64872" hidden="1" x14ac:dyDescent="0.25"/>
    <row r="64873" ht="15.75" hidden="1" customHeight="1" x14ac:dyDescent="0.25"/>
    <row r="64874" ht="31.5" hidden="1" customHeight="1" x14ac:dyDescent="0.25"/>
    <row r="64875" ht="24" hidden="1" customHeight="1" x14ac:dyDescent="0.25"/>
    <row r="64876" ht="24.95" hidden="1" customHeight="1" x14ac:dyDescent="0.25"/>
    <row r="64877" ht="24.95" hidden="1" customHeight="1" x14ac:dyDescent="0.25"/>
    <row r="64878" ht="24.95" hidden="1" customHeight="1" x14ac:dyDescent="0.25"/>
    <row r="64879" ht="24.95" hidden="1" customHeight="1" x14ac:dyDescent="0.25"/>
    <row r="64880" ht="24.95" hidden="1" customHeight="1" x14ac:dyDescent="0.25"/>
    <row r="64881" ht="24.95" hidden="1" customHeight="1" x14ac:dyDescent="0.25"/>
    <row r="64882" ht="24.95" hidden="1" customHeight="1" x14ac:dyDescent="0.25"/>
    <row r="64883" ht="24.95" hidden="1" customHeight="1" x14ac:dyDescent="0.25"/>
    <row r="64884" ht="31.5" hidden="1" customHeight="1" x14ac:dyDescent="0.25"/>
    <row r="64885" ht="24" hidden="1" customHeight="1" x14ac:dyDescent="0.25"/>
    <row r="64886" ht="24.95" hidden="1" customHeight="1" x14ac:dyDescent="0.25"/>
    <row r="64887" ht="24.95" hidden="1" customHeight="1" x14ac:dyDescent="0.25"/>
    <row r="64888" ht="24.95" hidden="1" customHeight="1" x14ac:dyDescent="0.25"/>
    <row r="64889" ht="24.95" hidden="1" customHeight="1" x14ac:dyDescent="0.25"/>
    <row r="64890" hidden="1" x14ac:dyDescent="0.25"/>
    <row r="64891" hidden="1" x14ac:dyDescent="0.25"/>
    <row r="64892" hidden="1" x14ac:dyDescent="0.25"/>
    <row r="64893" ht="16.5" hidden="1" customHeight="1" x14ac:dyDescent="0.25"/>
    <row r="64894" hidden="1" x14ac:dyDescent="0.25"/>
    <row r="64895" ht="15.75" hidden="1" customHeight="1" x14ac:dyDescent="0.25"/>
    <row r="64896" ht="31.5" hidden="1" customHeight="1" x14ac:dyDescent="0.25"/>
    <row r="64897" ht="24" hidden="1" customHeight="1" x14ac:dyDescent="0.25"/>
    <row r="64898" ht="24.95" hidden="1" customHeight="1" x14ac:dyDescent="0.25"/>
    <row r="64899" ht="24.95" hidden="1" customHeight="1" x14ac:dyDescent="0.25"/>
    <row r="64900" ht="24.95" hidden="1" customHeight="1" x14ac:dyDescent="0.25"/>
    <row r="64901" ht="24.95" hidden="1" customHeight="1" x14ac:dyDescent="0.25"/>
    <row r="64902" ht="24.95" hidden="1" customHeight="1" x14ac:dyDescent="0.25"/>
    <row r="64903" ht="24.95" hidden="1" customHeight="1" x14ac:dyDescent="0.25"/>
    <row r="64904" ht="24.95" hidden="1" customHeight="1" x14ac:dyDescent="0.25"/>
    <row r="64905" ht="24.95" hidden="1" customHeight="1" x14ac:dyDescent="0.25"/>
    <row r="64906" ht="24.95" hidden="1" customHeight="1" x14ac:dyDescent="0.25"/>
    <row r="64907" ht="24.95" hidden="1" customHeight="1" x14ac:dyDescent="0.25"/>
    <row r="64908" ht="24.95" hidden="1" customHeight="1" x14ac:dyDescent="0.25"/>
    <row r="64909" ht="24.95" hidden="1" customHeight="1" x14ac:dyDescent="0.25"/>
    <row r="64910" ht="24.95" hidden="1" customHeight="1" x14ac:dyDescent="0.25"/>
    <row r="64911" ht="24.95" hidden="1" customHeight="1" x14ac:dyDescent="0.25"/>
    <row r="64912" ht="24.95" hidden="1" customHeight="1" x14ac:dyDescent="0.25"/>
    <row r="64913" ht="24.95" hidden="1" customHeight="1" x14ac:dyDescent="0.25"/>
    <row r="64914" ht="24.95" hidden="1" customHeight="1" x14ac:dyDescent="0.25"/>
    <row r="64915" ht="24.95" hidden="1" customHeight="1" x14ac:dyDescent="0.25"/>
    <row r="64916" ht="24.95" hidden="1" customHeight="1" x14ac:dyDescent="0.25"/>
    <row r="64917" ht="24.95" hidden="1" customHeight="1" x14ac:dyDescent="0.25"/>
    <row r="64918" ht="24.95" hidden="1" customHeight="1" x14ac:dyDescent="0.25"/>
    <row r="64919" ht="24.95" hidden="1" customHeight="1" x14ac:dyDescent="0.25"/>
    <row r="64920" ht="24.95" hidden="1" customHeight="1" x14ac:dyDescent="0.25"/>
    <row r="64921" ht="24.95" hidden="1" customHeight="1" x14ac:dyDescent="0.25"/>
    <row r="64922" ht="24.95" hidden="1" customHeight="1" x14ac:dyDescent="0.25"/>
    <row r="64923" ht="24.95" hidden="1" customHeight="1" x14ac:dyDescent="0.25"/>
    <row r="64924" ht="24.95" hidden="1" customHeight="1" x14ac:dyDescent="0.25"/>
    <row r="64925" ht="24.95" hidden="1" customHeight="1" x14ac:dyDescent="0.25"/>
    <row r="64926" ht="24.95" hidden="1" customHeight="1" x14ac:dyDescent="0.25"/>
    <row r="64927" ht="24.95" hidden="1" customHeight="1" x14ac:dyDescent="0.25"/>
    <row r="64928" ht="24.95" hidden="1" customHeight="1" x14ac:dyDescent="0.25"/>
    <row r="64929" ht="24.95" hidden="1" customHeight="1" x14ac:dyDescent="0.25"/>
    <row r="64930" ht="24.95" hidden="1" customHeight="1" x14ac:dyDescent="0.25"/>
    <row r="64931" ht="24.95" hidden="1" customHeight="1" x14ac:dyDescent="0.25"/>
    <row r="64932" ht="24.95" hidden="1" customHeight="1" x14ac:dyDescent="0.25"/>
    <row r="64933" ht="24.95" hidden="1" customHeight="1" x14ac:dyDescent="0.25"/>
    <row r="64934" ht="24.95" hidden="1" customHeight="1" x14ac:dyDescent="0.25"/>
    <row r="64935" ht="24.95" hidden="1" customHeight="1" x14ac:dyDescent="0.25"/>
    <row r="64936" hidden="1" x14ac:dyDescent="0.25"/>
    <row r="64937" hidden="1" x14ac:dyDescent="0.25"/>
    <row r="64938" hidden="1" x14ac:dyDescent="0.25"/>
    <row r="64939" ht="16.5" hidden="1" customHeight="1" x14ac:dyDescent="0.25"/>
    <row r="64940" hidden="1" x14ac:dyDescent="0.25"/>
    <row r="64941" ht="15.75" hidden="1" customHeight="1" x14ac:dyDescent="0.25"/>
    <row r="64942" ht="31.5" hidden="1" customHeight="1" x14ac:dyDescent="0.25"/>
    <row r="64943" ht="24" hidden="1" customHeight="1" x14ac:dyDescent="0.25"/>
    <row r="64944" ht="24.95" hidden="1" customHeight="1" x14ac:dyDescent="0.25"/>
    <row r="64945" ht="24.95" hidden="1" customHeight="1" x14ac:dyDescent="0.25"/>
    <row r="64946" ht="24.95" hidden="1" customHeight="1" x14ac:dyDescent="0.25"/>
    <row r="64947" ht="24.95" hidden="1" customHeight="1" x14ac:dyDescent="0.25"/>
    <row r="64948" ht="24.95" hidden="1" customHeight="1" x14ac:dyDescent="0.25"/>
    <row r="64949" ht="24.95" hidden="1" customHeight="1" x14ac:dyDescent="0.25"/>
    <row r="64950" ht="24.95" hidden="1" customHeight="1" x14ac:dyDescent="0.25"/>
    <row r="64951" ht="24.95" hidden="1" customHeight="1" x14ac:dyDescent="0.25"/>
    <row r="64952" ht="24.95" hidden="1" customHeight="1" x14ac:dyDescent="0.25"/>
    <row r="64953" ht="24.95" hidden="1" customHeight="1" x14ac:dyDescent="0.25"/>
    <row r="64954" ht="24.95" hidden="1" customHeight="1" x14ac:dyDescent="0.25"/>
    <row r="64955" ht="24.95" hidden="1" customHeight="1" x14ac:dyDescent="0.25"/>
    <row r="64956" ht="24.95" hidden="1" customHeight="1" x14ac:dyDescent="0.25"/>
    <row r="64957" ht="24.95" hidden="1" customHeight="1" x14ac:dyDescent="0.25"/>
    <row r="64958" ht="24.95" hidden="1" customHeight="1" x14ac:dyDescent="0.25"/>
    <row r="64959" ht="24.95" hidden="1" customHeight="1" x14ac:dyDescent="0.25"/>
    <row r="64960" ht="24.95" hidden="1" customHeight="1" x14ac:dyDescent="0.25"/>
    <row r="64961" ht="24.95" hidden="1" customHeight="1" x14ac:dyDescent="0.25"/>
    <row r="64962" ht="24.95" hidden="1" customHeight="1" x14ac:dyDescent="0.25"/>
    <row r="64963" ht="24.95" hidden="1" customHeight="1" x14ac:dyDescent="0.25"/>
    <row r="64964" ht="24.95" hidden="1" customHeight="1" x14ac:dyDescent="0.25"/>
    <row r="64965" ht="24.95" hidden="1" customHeight="1" x14ac:dyDescent="0.25"/>
    <row r="64966" ht="24.95" hidden="1" customHeight="1" x14ac:dyDescent="0.25"/>
    <row r="64967" ht="24.95" hidden="1" customHeight="1" x14ac:dyDescent="0.25"/>
    <row r="64968" ht="24.95" hidden="1" customHeight="1" x14ac:dyDescent="0.25"/>
    <row r="64969" ht="24.95" hidden="1" customHeight="1" x14ac:dyDescent="0.25"/>
    <row r="64970" ht="24.95" hidden="1" customHeight="1" x14ac:dyDescent="0.25"/>
    <row r="64971" ht="24.95" hidden="1" customHeight="1" x14ac:dyDescent="0.25"/>
    <row r="64972" ht="24.95" hidden="1" customHeight="1" x14ac:dyDescent="0.25"/>
    <row r="64973" ht="24.95" hidden="1" customHeight="1" x14ac:dyDescent="0.25"/>
    <row r="64974" ht="24.95" hidden="1" customHeight="1" x14ac:dyDescent="0.25"/>
    <row r="64975" ht="24.95" hidden="1" customHeight="1" x14ac:dyDescent="0.25"/>
    <row r="64976" ht="24.95" hidden="1" customHeight="1" x14ac:dyDescent="0.25"/>
    <row r="64977" ht="24.95" hidden="1" customHeight="1" x14ac:dyDescent="0.25"/>
    <row r="64978" ht="24.95" hidden="1" customHeight="1" x14ac:dyDescent="0.25"/>
    <row r="64979" ht="24.95" hidden="1" customHeight="1" x14ac:dyDescent="0.25"/>
    <row r="64980" ht="24.95" hidden="1" customHeight="1" x14ac:dyDescent="0.25"/>
    <row r="64981" ht="24.95" hidden="1" customHeight="1" x14ac:dyDescent="0.25"/>
    <row r="64982" hidden="1" x14ac:dyDescent="0.25"/>
    <row r="64983" hidden="1" x14ac:dyDescent="0.25"/>
    <row r="64984" hidden="1" x14ac:dyDescent="0.25"/>
    <row r="64985" ht="16.5" hidden="1" customHeight="1" x14ac:dyDescent="0.25"/>
    <row r="64986" hidden="1" x14ac:dyDescent="0.25"/>
    <row r="64987" ht="15.75" hidden="1" customHeight="1" x14ac:dyDescent="0.25"/>
    <row r="64988" ht="31.5" hidden="1" customHeight="1" x14ac:dyDescent="0.25"/>
    <row r="64989" ht="24" hidden="1" customHeight="1" x14ac:dyDescent="0.25"/>
    <row r="64990" ht="24.95" hidden="1" customHeight="1" x14ac:dyDescent="0.25"/>
    <row r="64991" ht="24.95" hidden="1" customHeight="1" x14ac:dyDescent="0.25"/>
    <row r="64992" ht="24.95" hidden="1" customHeight="1" x14ac:dyDescent="0.25"/>
    <row r="64993" ht="24.95" hidden="1" customHeight="1" x14ac:dyDescent="0.25"/>
    <row r="64994" ht="24.95" hidden="1" customHeight="1" x14ac:dyDescent="0.25"/>
    <row r="64995" ht="24.95" hidden="1" customHeight="1" x14ac:dyDescent="0.25"/>
    <row r="64996" ht="24.95" hidden="1" customHeight="1" x14ac:dyDescent="0.25"/>
    <row r="64997" ht="24.95" hidden="1" customHeight="1" x14ac:dyDescent="0.25"/>
    <row r="64998" ht="24.95" hidden="1" customHeight="1" x14ac:dyDescent="0.25"/>
    <row r="64999" ht="24.95" hidden="1" customHeight="1" x14ac:dyDescent="0.25"/>
    <row r="65000" ht="24.95" hidden="1" customHeight="1" x14ac:dyDescent="0.25"/>
    <row r="65001" ht="24.95" hidden="1" customHeight="1" x14ac:dyDescent="0.25"/>
    <row r="65002" ht="24.95" hidden="1" customHeight="1" x14ac:dyDescent="0.25"/>
    <row r="65003" ht="24.95" hidden="1" customHeight="1" x14ac:dyDescent="0.25"/>
    <row r="65004" hidden="1" x14ac:dyDescent="0.25"/>
    <row r="65005" hidden="1" x14ac:dyDescent="0.25"/>
    <row r="65006" hidden="1" x14ac:dyDescent="0.25"/>
    <row r="65007" ht="16.5" hidden="1" customHeight="1" x14ac:dyDescent="0.25"/>
    <row r="65008" hidden="1" x14ac:dyDescent="0.25"/>
    <row r="65009" ht="15.75" hidden="1" customHeight="1" x14ac:dyDescent="0.25"/>
    <row r="65010" ht="31.5" hidden="1" customHeight="1" x14ac:dyDescent="0.25"/>
    <row r="65011" ht="24" hidden="1" customHeight="1" x14ac:dyDescent="0.25"/>
    <row r="65012" ht="24.95" hidden="1" customHeight="1" x14ac:dyDescent="0.25"/>
    <row r="65013" ht="24.95" hidden="1" customHeight="1" x14ac:dyDescent="0.25"/>
    <row r="65014" ht="24.95" hidden="1" customHeight="1" x14ac:dyDescent="0.25"/>
    <row r="65015" ht="24.95" hidden="1" customHeight="1" x14ac:dyDescent="0.25"/>
    <row r="65016" ht="24.95" hidden="1" customHeight="1" x14ac:dyDescent="0.25"/>
    <row r="65017" ht="24.95" hidden="1" customHeight="1" x14ac:dyDescent="0.25"/>
    <row r="65018" ht="24.95" hidden="1" customHeight="1" x14ac:dyDescent="0.25"/>
    <row r="65019" ht="24.95" hidden="1" customHeight="1" x14ac:dyDescent="0.25"/>
    <row r="65020" ht="24.95" hidden="1" customHeight="1" x14ac:dyDescent="0.25"/>
    <row r="65021" ht="24.95" hidden="1" customHeight="1" x14ac:dyDescent="0.25"/>
    <row r="65022" ht="24.95" hidden="1" customHeight="1" x14ac:dyDescent="0.25"/>
    <row r="65023" ht="24.95" hidden="1" customHeight="1" x14ac:dyDescent="0.25"/>
    <row r="65024" ht="24.95" hidden="1" customHeight="1" x14ac:dyDescent="0.25"/>
    <row r="65025" ht="24.95" hidden="1" customHeight="1" x14ac:dyDescent="0.25"/>
    <row r="65026" ht="24.95" hidden="1" customHeight="1" x14ac:dyDescent="0.25"/>
    <row r="65027" ht="24.95" hidden="1" customHeight="1" x14ac:dyDescent="0.25"/>
    <row r="65028" ht="24.95" hidden="1" customHeight="1" x14ac:dyDescent="0.25"/>
    <row r="65029" ht="24.95" hidden="1" customHeight="1" x14ac:dyDescent="0.25"/>
    <row r="65030" ht="24.95" hidden="1" customHeight="1" x14ac:dyDescent="0.25"/>
    <row r="65031" ht="24.95" hidden="1" customHeight="1" x14ac:dyDescent="0.25"/>
    <row r="65032" ht="24.95" hidden="1" customHeight="1" x14ac:dyDescent="0.25"/>
    <row r="65033" ht="24.95" hidden="1" customHeight="1" x14ac:dyDescent="0.25"/>
    <row r="65034" ht="24.95" hidden="1" customHeight="1" x14ac:dyDescent="0.25"/>
    <row r="65035" ht="24.95" hidden="1" customHeight="1" x14ac:dyDescent="0.25"/>
    <row r="65036" ht="24.95" hidden="1" customHeight="1" x14ac:dyDescent="0.25"/>
    <row r="65037" ht="24.95" hidden="1" customHeight="1" x14ac:dyDescent="0.25"/>
    <row r="65038" ht="24.95" hidden="1" customHeight="1" x14ac:dyDescent="0.25"/>
    <row r="65039" ht="24.95" hidden="1" customHeight="1" x14ac:dyDescent="0.25"/>
    <row r="65040" ht="24.95" hidden="1" customHeight="1" x14ac:dyDescent="0.25"/>
    <row r="65041" ht="24.95" hidden="1" customHeight="1" x14ac:dyDescent="0.25"/>
    <row r="65042" ht="24.95" hidden="1" customHeight="1" x14ac:dyDescent="0.25"/>
    <row r="65043" ht="24.95" hidden="1" customHeight="1" x14ac:dyDescent="0.25"/>
    <row r="65044" ht="24.95" hidden="1" customHeight="1" x14ac:dyDescent="0.25"/>
    <row r="65045" ht="24.95" hidden="1" customHeight="1" x14ac:dyDescent="0.25"/>
    <row r="65046" ht="24.95" hidden="1" customHeight="1" x14ac:dyDescent="0.25"/>
    <row r="65047" ht="24.95" hidden="1" customHeight="1" x14ac:dyDescent="0.25"/>
    <row r="65048" ht="24.95" hidden="1" customHeight="1" x14ac:dyDescent="0.25"/>
    <row r="65049" ht="24.95" hidden="1" customHeight="1" x14ac:dyDescent="0.25"/>
    <row r="65050" hidden="1" x14ac:dyDescent="0.25"/>
    <row r="65051" hidden="1" x14ac:dyDescent="0.25"/>
    <row r="65052" hidden="1" x14ac:dyDescent="0.25"/>
    <row r="65053" ht="16.5" hidden="1" customHeight="1" x14ac:dyDescent="0.25"/>
    <row r="65054" hidden="1" x14ac:dyDescent="0.25"/>
    <row r="65055" ht="15.75" hidden="1" customHeight="1" x14ac:dyDescent="0.25"/>
    <row r="65056" ht="31.5" hidden="1" customHeight="1" x14ac:dyDescent="0.25"/>
    <row r="65057" ht="24" hidden="1" customHeight="1" x14ac:dyDescent="0.25"/>
    <row r="65058" ht="24.95" hidden="1" customHeight="1" x14ac:dyDescent="0.25"/>
    <row r="65059" ht="24.95" hidden="1" customHeight="1" x14ac:dyDescent="0.25"/>
    <row r="65060" ht="24.95" hidden="1" customHeight="1" x14ac:dyDescent="0.25"/>
    <row r="65061" ht="24.95" hidden="1" customHeight="1" x14ac:dyDescent="0.25"/>
    <row r="65062" ht="24.95" hidden="1" customHeight="1" x14ac:dyDescent="0.25"/>
    <row r="65063" ht="24.95" hidden="1" customHeight="1" x14ac:dyDescent="0.25"/>
    <row r="65064" ht="24.95" hidden="1" customHeight="1" x14ac:dyDescent="0.25"/>
    <row r="65065" ht="24.95" hidden="1" customHeight="1" x14ac:dyDescent="0.25"/>
    <row r="65066" ht="24.95" hidden="1" customHeight="1" x14ac:dyDescent="0.25"/>
    <row r="65067" ht="24.95" hidden="1" customHeight="1" x14ac:dyDescent="0.25"/>
    <row r="65068" ht="24.95" hidden="1" customHeight="1" x14ac:dyDescent="0.25"/>
    <row r="65069" ht="24.95" hidden="1" customHeight="1" x14ac:dyDescent="0.25"/>
    <row r="65070" ht="24.95" hidden="1" customHeight="1" x14ac:dyDescent="0.25"/>
    <row r="65071" ht="24.95" hidden="1" customHeight="1" x14ac:dyDescent="0.25"/>
    <row r="65072" ht="24.95" hidden="1" customHeight="1" x14ac:dyDescent="0.25"/>
    <row r="65073" ht="24.95" hidden="1" customHeight="1" x14ac:dyDescent="0.25"/>
    <row r="65074" ht="24.95" hidden="1" customHeight="1" x14ac:dyDescent="0.25"/>
    <row r="65075" ht="24.95" hidden="1" customHeight="1" x14ac:dyDescent="0.25"/>
    <row r="65076" ht="24.95" hidden="1" customHeight="1" x14ac:dyDescent="0.25"/>
    <row r="65077" ht="24.95" hidden="1" customHeight="1" x14ac:dyDescent="0.25"/>
    <row r="65078" ht="24.95" hidden="1" customHeight="1" x14ac:dyDescent="0.25"/>
    <row r="65079" ht="24.95" hidden="1" customHeight="1" x14ac:dyDescent="0.25"/>
    <row r="65080" ht="24.95" hidden="1" customHeight="1" x14ac:dyDescent="0.25"/>
    <row r="65081" ht="24.95" hidden="1" customHeight="1" x14ac:dyDescent="0.25"/>
    <row r="65082" ht="24.95" hidden="1" customHeight="1" x14ac:dyDescent="0.25"/>
    <row r="65083" ht="24.95" hidden="1" customHeight="1" x14ac:dyDescent="0.25"/>
    <row r="65084" ht="24.95" hidden="1" customHeight="1" x14ac:dyDescent="0.25"/>
    <row r="65085" ht="24.95" hidden="1" customHeight="1" x14ac:dyDescent="0.25"/>
    <row r="65086" ht="24.95" hidden="1" customHeight="1" x14ac:dyDescent="0.25"/>
    <row r="65087" ht="24.95" hidden="1" customHeight="1" x14ac:dyDescent="0.25"/>
    <row r="65088" ht="24.95" hidden="1" customHeight="1" x14ac:dyDescent="0.25"/>
    <row r="65089" ht="24.95" hidden="1" customHeight="1" x14ac:dyDescent="0.25"/>
    <row r="65090" ht="24.95" hidden="1" customHeight="1" x14ac:dyDescent="0.25"/>
    <row r="65091" ht="24.95" hidden="1" customHeight="1" x14ac:dyDescent="0.25"/>
    <row r="65092" ht="24.95" hidden="1" customHeight="1" x14ac:dyDescent="0.25"/>
    <row r="65093" ht="24.95" hidden="1" customHeight="1" x14ac:dyDescent="0.25"/>
    <row r="65094" hidden="1" x14ac:dyDescent="0.25"/>
    <row r="65095" ht="16.5" hidden="1" customHeight="1" x14ac:dyDescent="0.25"/>
    <row r="65096" hidden="1" x14ac:dyDescent="0.25"/>
    <row r="65097" hidden="1" x14ac:dyDescent="0.25"/>
    <row r="65098" hidden="1" x14ac:dyDescent="0.25"/>
    <row r="65099" ht="16.5" hidden="1" customHeight="1" x14ac:dyDescent="0.25"/>
    <row r="65100" hidden="1" x14ac:dyDescent="0.25"/>
    <row r="65101" ht="15.75" hidden="1" customHeight="1" x14ac:dyDescent="0.25"/>
    <row r="65102" ht="31.5" hidden="1" customHeight="1" x14ac:dyDescent="0.25"/>
    <row r="65103" ht="24" hidden="1" customHeight="1" x14ac:dyDescent="0.25"/>
    <row r="65104" ht="24.95" hidden="1" customHeight="1" x14ac:dyDescent="0.25"/>
    <row r="65105" ht="24.95" hidden="1" customHeight="1" x14ac:dyDescent="0.25"/>
    <row r="65106" ht="24.95" hidden="1" customHeight="1" x14ac:dyDescent="0.25"/>
    <row r="65107" ht="24.95" hidden="1" customHeight="1" x14ac:dyDescent="0.25"/>
    <row r="65108" ht="24.95" hidden="1" customHeight="1" x14ac:dyDescent="0.25"/>
    <row r="65109" ht="24.95" hidden="1" customHeight="1" x14ac:dyDescent="0.25"/>
    <row r="65110" ht="24.95" hidden="1" customHeight="1" x14ac:dyDescent="0.25"/>
    <row r="65111" ht="24.95" hidden="1" customHeight="1" x14ac:dyDescent="0.25"/>
    <row r="65112" hidden="1" x14ac:dyDescent="0.25"/>
    <row r="65113" ht="15.75" hidden="1" customHeight="1" x14ac:dyDescent="0.25"/>
    <row r="65114" hidden="1" x14ac:dyDescent="0.25"/>
    <row r="65115" hidden="1" x14ac:dyDescent="0.25"/>
    <row r="65116" hidden="1" x14ac:dyDescent="0.25"/>
    <row r="65117" hidden="1" x14ac:dyDescent="0.25"/>
    <row r="65118" hidden="1" x14ac:dyDescent="0.25"/>
    <row r="65119" hidden="1" x14ac:dyDescent="0.25"/>
    <row r="65120" hidden="1" x14ac:dyDescent="0.25"/>
    <row r="65121" ht="16.5" hidden="1" customHeight="1" x14ac:dyDescent="0.25"/>
    <row r="65122" hidden="1" x14ac:dyDescent="0.25"/>
    <row r="65123" ht="15.75" hidden="1" customHeight="1" x14ac:dyDescent="0.25"/>
    <row r="65124" ht="31.5" hidden="1" customHeight="1" x14ac:dyDescent="0.25"/>
    <row r="65125" ht="24" hidden="1" customHeight="1" x14ac:dyDescent="0.25"/>
    <row r="65126" ht="24.95" hidden="1" customHeight="1" x14ac:dyDescent="0.25"/>
    <row r="65127" ht="24.95" hidden="1" customHeight="1" x14ac:dyDescent="0.25"/>
    <row r="65128" ht="24.95" hidden="1" customHeight="1" x14ac:dyDescent="0.25"/>
    <row r="65129" ht="24.95" hidden="1" customHeight="1" x14ac:dyDescent="0.25"/>
    <row r="65130" ht="24.95" hidden="1" customHeight="1" x14ac:dyDescent="0.25"/>
    <row r="65131" ht="24.95" hidden="1" customHeight="1" x14ac:dyDescent="0.25"/>
    <row r="65132" ht="24.95" hidden="1" customHeight="1" x14ac:dyDescent="0.25"/>
    <row r="65133" ht="24.95" hidden="1" customHeight="1" x14ac:dyDescent="0.25"/>
    <row r="65134" hidden="1" x14ac:dyDescent="0.25"/>
    <row r="65135" ht="16.5" hidden="1" customHeight="1" x14ac:dyDescent="0.25"/>
    <row r="65136" hidden="1" x14ac:dyDescent="0.25"/>
    <row r="65137" ht="15.75" hidden="1" customHeight="1" x14ac:dyDescent="0.25"/>
    <row r="65138" ht="31.5" hidden="1" customHeight="1" x14ac:dyDescent="0.25"/>
    <row r="65139" ht="24" hidden="1" customHeight="1" x14ac:dyDescent="0.25"/>
    <row r="65140" hidden="1" x14ac:dyDescent="0.25"/>
    <row r="65141" hidden="1" x14ac:dyDescent="0.25"/>
    <row r="65142" hidden="1" x14ac:dyDescent="0.25"/>
    <row r="65143" ht="16.5" hidden="1" customHeight="1" x14ac:dyDescent="0.25"/>
    <row r="65144" hidden="1" x14ac:dyDescent="0.25"/>
    <row r="65145" ht="15.75" hidden="1" customHeight="1" x14ac:dyDescent="0.25"/>
    <row r="65146" ht="31.5" hidden="1" customHeight="1" x14ac:dyDescent="0.25"/>
    <row r="65147" ht="24" hidden="1" customHeight="1" x14ac:dyDescent="0.25"/>
    <row r="65148" ht="24.95" hidden="1" customHeight="1" x14ac:dyDescent="0.25"/>
    <row r="65149" ht="24.95" hidden="1" customHeight="1" x14ac:dyDescent="0.25"/>
    <row r="65150" ht="24.95" hidden="1" customHeight="1" x14ac:dyDescent="0.25"/>
    <row r="65151" ht="24.95" hidden="1" customHeight="1" x14ac:dyDescent="0.25"/>
    <row r="65152" ht="24.95" hidden="1" customHeight="1" x14ac:dyDescent="0.25"/>
    <row r="65153" ht="24.95" hidden="1" customHeight="1" x14ac:dyDescent="0.25"/>
    <row r="65154" ht="24.95" hidden="1" customHeight="1" x14ac:dyDescent="0.25"/>
    <row r="65155" ht="24.95" hidden="1" customHeight="1" x14ac:dyDescent="0.25"/>
    <row r="65156" ht="24.95" hidden="1" customHeight="1" x14ac:dyDescent="0.25"/>
    <row r="65157" ht="24.95" hidden="1" customHeight="1" x14ac:dyDescent="0.25"/>
    <row r="65158" ht="24.95" hidden="1" customHeight="1" x14ac:dyDescent="0.25"/>
    <row r="65159" ht="24.95" hidden="1" customHeight="1" x14ac:dyDescent="0.25"/>
    <row r="65160" ht="24.95" hidden="1" customHeight="1" x14ac:dyDescent="0.25"/>
    <row r="65161" ht="24.95" hidden="1" customHeight="1" x14ac:dyDescent="0.25"/>
    <row r="65162" hidden="1" x14ac:dyDescent="0.25"/>
    <row r="65163" hidden="1" x14ac:dyDescent="0.25"/>
    <row r="65164" hidden="1" x14ac:dyDescent="0.25"/>
    <row r="65165" ht="16.5" hidden="1" customHeight="1" x14ac:dyDescent="0.25"/>
    <row r="65166" hidden="1" x14ac:dyDescent="0.25"/>
    <row r="65167" ht="15.75" hidden="1" customHeight="1" x14ac:dyDescent="0.25"/>
    <row r="65168" ht="31.5" hidden="1" customHeight="1" x14ac:dyDescent="0.25"/>
    <row r="65169" ht="24" hidden="1" customHeight="1" x14ac:dyDescent="0.25"/>
    <row r="65170" ht="24.95" hidden="1" customHeight="1" x14ac:dyDescent="0.25"/>
    <row r="65171" ht="24.95" hidden="1" customHeight="1" x14ac:dyDescent="0.25"/>
    <row r="65172" ht="24.95" hidden="1" customHeight="1" x14ac:dyDescent="0.25"/>
    <row r="65173" ht="24.95" hidden="1" customHeight="1" x14ac:dyDescent="0.25"/>
    <row r="65174" ht="24.95" hidden="1" customHeight="1" x14ac:dyDescent="0.25"/>
    <row r="65175" ht="24.95" hidden="1" customHeight="1" x14ac:dyDescent="0.25"/>
    <row r="65176" ht="24.95" hidden="1" customHeight="1" x14ac:dyDescent="0.25"/>
    <row r="65177" ht="24.95" hidden="1" customHeight="1" x14ac:dyDescent="0.25"/>
    <row r="65178" ht="24.95" hidden="1" customHeight="1" x14ac:dyDescent="0.25"/>
    <row r="65179" ht="24.95" hidden="1" customHeight="1" x14ac:dyDescent="0.25"/>
    <row r="65180" ht="24.95" hidden="1" customHeight="1" x14ac:dyDescent="0.25"/>
    <row r="65181" ht="24.95" hidden="1" customHeight="1" x14ac:dyDescent="0.25"/>
    <row r="65182" ht="24.95" hidden="1" customHeight="1" x14ac:dyDescent="0.25"/>
    <row r="65183" ht="24.95" hidden="1" customHeight="1" x14ac:dyDescent="0.25"/>
    <row r="65184" ht="24.95" hidden="1" customHeight="1" x14ac:dyDescent="0.25"/>
    <row r="65185" ht="24.95" hidden="1" customHeight="1" x14ac:dyDescent="0.25"/>
    <row r="65186" ht="24.95" hidden="1" customHeight="1" x14ac:dyDescent="0.25"/>
    <row r="65187" ht="24.95" hidden="1" customHeight="1" x14ac:dyDescent="0.25"/>
    <row r="65188" ht="24.95" hidden="1" customHeight="1" x14ac:dyDescent="0.25"/>
    <row r="65189" ht="24.95" hidden="1" customHeight="1" x14ac:dyDescent="0.25"/>
    <row r="65190" ht="24.95" hidden="1" customHeight="1" x14ac:dyDescent="0.25"/>
    <row r="65191" ht="24.95" hidden="1" customHeight="1" x14ac:dyDescent="0.25"/>
    <row r="65192" ht="24.95" hidden="1" customHeight="1" x14ac:dyDescent="0.25"/>
    <row r="65193" ht="24.95" hidden="1" customHeight="1" x14ac:dyDescent="0.25"/>
    <row r="65194" ht="24.95" hidden="1" customHeight="1" x14ac:dyDescent="0.25"/>
    <row r="65195" ht="24.95" hidden="1" customHeight="1" x14ac:dyDescent="0.25"/>
    <row r="65196" ht="24.95" hidden="1" customHeight="1" x14ac:dyDescent="0.25"/>
    <row r="65197" ht="24.95" hidden="1" customHeight="1" x14ac:dyDescent="0.25"/>
    <row r="65198" ht="24.95" hidden="1" customHeight="1" x14ac:dyDescent="0.25"/>
    <row r="65199" ht="24.95" hidden="1" customHeight="1" x14ac:dyDescent="0.25"/>
    <row r="65200" ht="24.95" hidden="1" customHeight="1" x14ac:dyDescent="0.25"/>
    <row r="65201" ht="24.95" hidden="1" customHeight="1" x14ac:dyDescent="0.25"/>
    <row r="65202" ht="24.95" hidden="1" customHeight="1" x14ac:dyDescent="0.25"/>
    <row r="65203" ht="24.95" hidden="1" customHeight="1" x14ac:dyDescent="0.25"/>
    <row r="65204" ht="24.95" hidden="1" customHeight="1" x14ac:dyDescent="0.25"/>
    <row r="65205" ht="24.95" hidden="1" customHeight="1" x14ac:dyDescent="0.25"/>
    <row r="65206" ht="24.95" hidden="1" customHeight="1" x14ac:dyDescent="0.25"/>
    <row r="65207" ht="24.95" hidden="1" customHeight="1" x14ac:dyDescent="0.25"/>
    <row r="65208" hidden="1" x14ac:dyDescent="0.25"/>
    <row r="65209" hidden="1" x14ac:dyDescent="0.25"/>
    <row r="65210" hidden="1" x14ac:dyDescent="0.25"/>
    <row r="65211" ht="16.5" hidden="1" customHeight="1" x14ac:dyDescent="0.25"/>
    <row r="65212" hidden="1" x14ac:dyDescent="0.25"/>
    <row r="65213" ht="15.75" hidden="1" customHeight="1" x14ac:dyDescent="0.25"/>
    <row r="65214" ht="31.5" hidden="1" customHeight="1" x14ac:dyDescent="0.25"/>
    <row r="65215" ht="24" hidden="1" customHeight="1" x14ac:dyDescent="0.25"/>
    <row r="65216" ht="24.95" hidden="1" customHeight="1" x14ac:dyDescent="0.25"/>
    <row r="65217" ht="24.95" hidden="1" customHeight="1" x14ac:dyDescent="0.25"/>
    <row r="65218" ht="24.95" hidden="1" customHeight="1" x14ac:dyDescent="0.25"/>
    <row r="65219" ht="24.95" hidden="1" customHeight="1" x14ac:dyDescent="0.25"/>
    <row r="65220" ht="24.95" hidden="1" customHeight="1" x14ac:dyDescent="0.25"/>
    <row r="65221" ht="24.95" hidden="1" customHeight="1" x14ac:dyDescent="0.25"/>
    <row r="65222" ht="24.95" hidden="1" customHeight="1" x14ac:dyDescent="0.25"/>
    <row r="65223" ht="24.95" hidden="1" customHeight="1" x14ac:dyDescent="0.25"/>
    <row r="65224" ht="24.95" hidden="1" customHeight="1" x14ac:dyDescent="0.25"/>
    <row r="65225" ht="24.95" hidden="1" customHeight="1" x14ac:dyDescent="0.25"/>
    <row r="65226" ht="24.95" hidden="1" customHeight="1" x14ac:dyDescent="0.25"/>
    <row r="65227" ht="24.95" hidden="1" customHeight="1" x14ac:dyDescent="0.25"/>
    <row r="65228" ht="24.95" hidden="1" customHeight="1" x14ac:dyDescent="0.25"/>
    <row r="65229" ht="24.95" hidden="1" customHeight="1" x14ac:dyDescent="0.25"/>
    <row r="65230" ht="24.95" hidden="1" customHeight="1" x14ac:dyDescent="0.25"/>
    <row r="65231" ht="24.95" hidden="1" customHeight="1" x14ac:dyDescent="0.25"/>
    <row r="65232" ht="24.95" hidden="1" customHeight="1" x14ac:dyDescent="0.25"/>
    <row r="65233" ht="24.95" hidden="1" customHeight="1" x14ac:dyDescent="0.25"/>
    <row r="65234" ht="24.95" hidden="1" customHeight="1" x14ac:dyDescent="0.25"/>
    <row r="65235" ht="24.95" hidden="1" customHeight="1" x14ac:dyDescent="0.25"/>
    <row r="65236" ht="24.95" hidden="1" customHeight="1" x14ac:dyDescent="0.25"/>
    <row r="65237" ht="24.95" hidden="1" customHeight="1" x14ac:dyDescent="0.25"/>
    <row r="65238" ht="24.95" hidden="1" customHeight="1" x14ac:dyDescent="0.25"/>
    <row r="65239" ht="24.95" hidden="1" customHeight="1" x14ac:dyDescent="0.25"/>
    <row r="65240" ht="24.95" hidden="1" customHeight="1" x14ac:dyDescent="0.25"/>
    <row r="65241" ht="24.95" hidden="1" customHeight="1" x14ac:dyDescent="0.25"/>
    <row r="65242" ht="24.95" hidden="1" customHeight="1" x14ac:dyDescent="0.25"/>
    <row r="65243" ht="24.95" hidden="1" customHeight="1" x14ac:dyDescent="0.25"/>
    <row r="65244" ht="24.95" hidden="1" customHeight="1" x14ac:dyDescent="0.25"/>
    <row r="65245" ht="24.95" hidden="1" customHeight="1" x14ac:dyDescent="0.25"/>
    <row r="65246" ht="24.95" hidden="1" customHeight="1" x14ac:dyDescent="0.25"/>
    <row r="65247" ht="24.95" hidden="1" customHeight="1" x14ac:dyDescent="0.25"/>
    <row r="65248" ht="24.95" hidden="1" customHeight="1" x14ac:dyDescent="0.25"/>
    <row r="65249" ht="24.95" hidden="1" customHeight="1" x14ac:dyDescent="0.25"/>
    <row r="65250" ht="24.95" hidden="1" customHeight="1" x14ac:dyDescent="0.25"/>
    <row r="65251" ht="24.95" hidden="1" customHeight="1" x14ac:dyDescent="0.25"/>
    <row r="65252" ht="24.95" hidden="1" customHeight="1" x14ac:dyDescent="0.25"/>
    <row r="65253" ht="24.95" hidden="1" customHeight="1" x14ac:dyDescent="0.25"/>
    <row r="65254" hidden="1" x14ac:dyDescent="0.25"/>
    <row r="65255" hidden="1" x14ac:dyDescent="0.25"/>
    <row r="65256" hidden="1" x14ac:dyDescent="0.25"/>
    <row r="65257" ht="16.5" hidden="1" customHeight="1" x14ac:dyDescent="0.25"/>
    <row r="65258" hidden="1" x14ac:dyDescent="0.25"/>
    <row r="65259" ht="15.75" hidden="1" customHeight="1" x14ac:dyDescent="0.25"/>
    <row r="65260" ht="31.5" hidden="1" customHeight="1" x14ac:dyDescent="0.25"/>
    <row r="65261" ht="24" hidden="1" customHeight="1" x14ac:dyDescent="0.25"/>
    <row r="65262" ht="24.95" hidden="1" customHeight="1" x14ac:dyDescent="0.25"/>
    <row r="65263" ht="24.95" hidden="1" customHeight="1" x14ac:dyDescent="0.25"/>
    <row r="65264" ht="24.95" hidden="1" customHeight="1" x14ac:dyDescent="0.25"/>
    <row r="65265" ht="24.95" hidden="1" customHeight="1" x14ac:dyDescent="0.25"/>
    <row r="65266" ht="24.95" hidden="1" customHeight="1" x14ac:dyDescent="0.25"/>
    <row r="65267" ht="24.95" hidden="1" customHeight="1" x14ac:dyDescent="0.25"/>
    <row r="65268" ht="24.95" hidden="1" customHeight="1" x14ac:dyDescent="0.25"/>
    <row r="65269" ht="24.95" hidden="1" customHeight="1" x14ac:dyDescent="0.25"/>
    <row r="65270" ht="24.95" hidden="1" customHeight="1" x14ac:dyDescent="0.25"/>
    <row r="65271" ht="24.95" hidden="1" customHeight="1" x14ac:dyDescent="0.25"/>
    <row r="65272" ht="24.95" hidden="1" customHeight="1" x14ac:dyDescent="0.25"/>
    <row r="65273" ht="24.95" hidden="1" customHeight="1" x14ac:dyDescent="0.25"/>
    <row r="65274" ht="24.95" hidden="1" customHeight="1" x14ac:dyDescent="0.25"/>
    <row r="65275" ht="24.95" hidden="1" customHeight="1" x14ac:dyDescent="0.25"/>
    <row r="65276" ht="24.95" hidden="1" customHeight="1" x14ac:dyDescent="0.25"/>
    <row r="65277" ht="24.95" hidden="1" customHeight="1" x14ac:dyDescent="0.25"/>
    <row r="65278" ht="24.95" hidden="1" customHeight="1" x14ac:dyDescent="0.25"/>
    <row r="65279" ht="24.95" hidden="1" customHeight="1" x14ac:dyDescent="0.25"/>
    <row r="65280" ht="24.95" hidden="1" customHeight="1" x14ac:dyDescent="0.25"/>
    <row r="65281" ht="24.95" hidden="1" customHeight="1" x14ac:dyDescent="0.25"/>
    <row r="65282" ht="24.95" hidden="1" customHeight="1" x14ac:dyDescent="0.25"/>
    <row r="65283" ht="24.95" hidden="1" customHeight="1" x14ac:dyDescent="0.25"/>
    <row r="65284" ht="24.95" hidden="1" customHeight="1" x14ac:dyDescent="0.25"/>
    <row r="65285" ht="24.95" hidden="1" customHeight="1" x14ac:dyDescent="0.25"/>
    <row r="65286" ht="24.95" hidden="1" customHeight="1" x14ac:dyDescent="0.25"/>
    <row r="65287" ht="24.95" hidden="1" customHeight="1" x14ac:dyDescent="0.25"/>
    <row r="65288" ht="24.95" hidden="1" customHeight="1" x14ac:dyDescent="0.25"/>
    <row r="65289" ht="24.95" hidden="1" customHeight="1" x14ac:dyDescent="0.25"/>
    <row r="65290" ht="24.95" hidden="1" customHeight="1" x14ac:dyDescent="0.25"/>
    <row r="65291" ht="24.95" hidden="1" customHeight="1" x14ac:dyDescent="0.25"/>
    <row r="65292" ht="24.95" hidden="1" customHeight="1" x14ac:dyDescent="0.25"/>
    <row r="65293" ht="24.95" hidden="1" customHeight="1" x14ac:dyDescent="0.25"/>
    <row r="65294" ht="24.95" hidden="1" customHeight="1" x14ac:dyDescent="0.25"/>
    <row r="65295" ht="24.95" hidden="1" customHeight="1" x14ac:dyDescent="0.25"/>
    <row r="65296" ht="24.95" hidden="1" customHeight="1" x14ac:dyDescent="0.25"/>
    <row r="65297" ht="24.95" hidden="1" customHeight="1" x14ac:dyDescent="0.25"/>
    <row r="65298" ht="24.95" hidden="1" customHeight="1" x14ac:dyDescent="0.25"/>
    <row r="65299" ht="24.95" hidden="1" customHeight="1" x14ac:dyDescent="0.25"/>
    <row r="65300" hidden="1" x14ac:dyDescent="0.25"/>
    <row r="65301" hidden="1" x14ac:dyDescent="0.25"/>
    <row r="65302" hidden="1" x14ac:dyDescent="0.25"/>
    <row r="65303" ht="16.5" hidden="1" customHeight="1" x14ac:dyDescent="0.25"/>
    <row r="65304" hidden="1" x14ac:dyDescent="0.25"/>
    <row r="65305" ht="15.75" hidden="1" customHeight="1" x14ac:dyDescent="0.25"/>
    <row r="65306" ht="31.5" hidden="1" customHeight="1" x14ac:dyDescent="0.25"/>
    <row r="65307" ht="24" hidden="1" customHeight="1" x14ac:dyDescent="0.25"/>
    <row r="65308" ht="24.95" hidden="1" customHeight="1" x14ac:dyDescent="0.25"/>
    <row r="65309" ht="24.95" hidden="1" customHeight="1" x14ac:dyDescent="0.25"/>
    <row r="65310" ht="24.95" hidden="1" customHeight="1" x14ac:dyDescent="0.25"/>
    <row r="65311" ht="24.95" hidden="1" customHeight="1" x14ac:dyDescent="0.25"/>
    <row r="65312" ht="24.95" hidden="1" customHeight="1" x14ac:dyDescent="0.25"/>
    <row r="65313" ht="24.95" hidden="1" customHeight="1" x14ac:dyDescent="0.25"/>
    <row r="65314" ht="24.95" hidden="1" customHeight="1" x14ac:dyDescent="0.25"/>
    <row r="65315" ht="24.95" hidden="1" customHeight="1" x14ac:dyDescent="0.25"/>
    <row r="65316" ht="24.95" hidden="1" customHeight="1" x14ac:dyDescent="0.25"/>
    <row r="65317" ht="24.95" hidden="1" customHeight="1" x14ac:dyDescent="0.25"/>
    <row r="65318" ht="24.95" hidden="1" customHeight="1" x14ac:dyDescent="0.25"/>
    <row r="65319" ht="24.95" hidden="1" customHeight="1" x14ac:dyDescent="0.25"/>
    <row r="65320" ht="24.95" hidden="1" customHeight="1" x14ac:dyDescent="0.25"/>
    <row r="65321" ht="24.95" hidden="1" customHeight="1" x14ac:dyDescent="0.25"/>
    <row r="65322" hidden="1" x14ac:dyDescent="0.25"/>
    <row r="65323" hidden="1" x14ac:dyDescent="0.25"/>
    <row r="65324" hidden="1" x14ac:dyDescent="0.25"/>
    <row r="65325" ht="16.5" hidden="1" customHeight="1" x14ac:dyDescent="0.25"/>
    <row r="65326" hidden="1" x14ac:dyDescent="0.25"/>
    <row r="65327" ht="15.75" hidden="1" customHeight="1" x14ac:dyDescent="0.25"/>
    <row r="65328" ht="31.5" hidden="1" customHeight="1" x14ac:dyDescent="0.25"/>
    <row r="65329" ht="24" hidden="1" customHeight="1" x14ac:dyDescent="0.25"/>
    <row r="65330" ht="24.95" hidden="1" customHeight="1" x14ac:dyDescent="0.25"/>
    <row r="65331" ht="24.95" hidden="1" customHeight="1" x14ac:dyDescent="0.25"/>
    <row r="65332" ht="24.95" hidden="1" customHeight="1" x14ac:dyDescent="0.25"/>
    <row r="65333" ht="24.95" hidden="1" customHeight="1" x14ac:dyDescent="0.25"/>
    <row r="65334" ht="24.95" hidden="1" customHeight="1" x14ac:dyDescent="0.25"/>
    <row r="65335" ht="24.95" hidden="1" customHeight="1" x14ac:dyDescent="0.25"/>
    <row r="65336" ht="24.95" hidden="1" customHeight="1" x14ac:dyDescent="0.25"/>
    <row r="65337" ht="24.95" hidden="1" customHeight="1" x14ac:dyDescent="0.25"/>
    <row r="65338" ht="24.95" hidden="1" customHeight="1" x14ac:dyDescent="0.25"/>
    <row r="65339" ht="24.95" hidden="1" customHeight="1" x14ac:dyDescent="0.25"/>
    <row r="65340" hidden="1" x14ac:dyDescent="0.25"/>
    <row r="65341" ht="16.5" hidden="1" customHeight="1" x14ac:dyDescent="0.25"/>
    <row r="65342" hidden="1" x14ac:dyDescent="0.25"/>
    <row r="65343" ht="15.75" hidden="1" customHeight="1" x14ac:dyDescent="0.25"/>
    <row r="65344" hidden="1" x14ac:dyDescent="0.25"/>
    <row r="65345" hidden="1" x14ac:dyDescent="0.25"/>
    <row r="65346" hidden="1" x14ac:dyDescent="0.25"/>
    <row r="65347" ht="16.5" hidden="1" customHeight="1" x14ac:dyDescent="0.25"/>
    <row r="65348" hidden="1" x14ac:dyDescent="0.25"/>
    <row r="65349" ht="15.75" hidden="1" customHeight="1" x14ac:dyDescent="0.25"/>
    <row r="65350" ht="31.5" hidden="1" customHeight="1" x14ac:dyDescent="0.25"/>
    <row r="65351" ht="24" hidden="1" customHeight="1" x14ac:dyDescent="0.25"/>
    <row r="65352" ht="24.95" hidden="1" customHeight="1" x14ac:dyDescent="0.25"/>
    <row r="65353" ht="24.95" hidden="1" customHeight="1" x14ac:dyDescent="0.25"/>
    <row r="65354" ht="24.95" hidden="1" customHeight="1" x14ac:dyDescent="0.25"/>
    <row r="65355" ht="24.95" hidden="1" customHeight="1" x14ac:dyDescent="0.25"/>
    <row r="65356" ht="24.95" hidden="1" customHeight="1" x14ac:dyDescent="0.25"/>
    <row r="65357" ht="24.95" hidden="1" customHeight="1" x14ac:dyDescent="0.25"/>
    <row r="65358" ht="24.95" hidden="1" customHeight="1" x14ac:dyDescent="0.25"/>
    <row r="65359" ht="24.95" hidden="1" customHeight="1" x14ac:dyDescent="0.25"/>
    <row r="65360" ht="31.5" hidden="1" customHeight="1" x14ac:dyDescent="0.25"/>
    <row r="65361" ht="24" hidden="1" customHeight="1" x14ac:dyDescent="0.25"/>
    <row r="65362" hidden="1" x14ac:dyDescent="0.25"/>
    <row r="65363" hidden="1" x14ac:dyDescent="0.25"/>
    <row r="65364" hidden="1" x14ac:dyDescent="0.25"/>
    <row r="65365" ht="16.5" hidden="1" customHeight="1" x14ac:dyDescent="0.25"/>
    <row r="65366" hidden="1" x14ac:dyDescent="0.25"/>
    <row r="65367" hidden="1" x14ac:dyDescent="0.25"/>
    <row r="65368" hidden="1" x14ac:dyDescent="0.25"/>
    <row r="65369" ht="16.5" hidden="1" customHeight="1" x14ac:dyDescent="0.25"/>
    <row r="65370" hidden="1" x14ac:dyDescent="0.25"/>
    <row r="65371" ht="15.75" hidden="1" customHeight="1" x14ac:dyDescent="0.25"/>
    <row r="65372" ht="31.5" hidden="1" customHeight="1" x14ac:dyDescent="0.25"/>
    <row r="65373" ht="24" hidden="1" customHeight="1" x14ac:dyDescent="0.25"/>
    <row r="65374" ht="24.95" hidden="1" customHeight="1" x14ac:dyDescent="0.25"/>
    <row r="65375" ht="24.95" hidden="1" customHeight="1" x14ac:dyDescent="0.25"/>
    <row r="65376" ht="24.95" hidden="1" customHeight="1" x14ac:dyDescent="0.25"/>
    <row r="65377" ht="24.95" hidden="1" customHeight="1" x14ac:dyDescent="0.25"/>
    <row r="65378" ht="24.95" hidden="1" customHeight="1" x14ac:dyDescent="0.25"/>
    <row r="65379" ht="24.95" hidden="1" customHeight="1" x14ac:dyDescent="0.25"/>
    <row r="65380" ht="24.95" hidden="1" customHeight="1" x14ac:dyDescent="0.25"/>
    <row r="65381" ht="24.95" hidden="1" customHeight="1" x14ac:dyDescent="0.25"/>
    <row r="65382" ht="24.95" hidden="1" customHeight="1" x14ac:dyDescent="0.25"/>
    <row r="65383" ht="24.95" hidden="1" customHeight="1" x14ac:dyDescent="0.25"/>
    <row r="65384" ht="24.95" hidden="1" customHeight="1" x14ac:dyDescent="0.25"/>
    <row r="65385" ht="24.95" hidden="1" customHeight="1" x14ac:dyDescent="0.25"/>
    <row r="65386" ht="24.95" hidden="1" customHeight="1" x14ac:dyDescent="0.25"/>
    <row r="65387" ht="24.95" hidden="1" customHeight="1" x14ac:dyDescent="0.25"/>
    <row r="65388" ht="24.95" hidden="1" customHeight="1" x14ac:dyDescent="0.25"/>
    <row r="65389" ht="24.95" hidden="1" customHeight="1" x14ac:dyDescent="0.25"/>
    <row r="65390" ht="24.95" hidden="1" customHeight="1" x14ac:dyDescent="0.25"/>
    <row r="65391" ht="24.95" hidden="1" customHeight="1" x14ac:dyDescent="0.25"/>
    <row r="65392" ht="24.95" hidden="1" customHeight="1" x14ac:dyDescent="0.25"/>
    <row r="65393" ht="24.95" hidden="1" customHeight="1" x14ac:dyDescent="0.25"/>
    <row r="65394" ht="24.95" hidden="1" customHeight="1" x14ac:dyDescent="0.25"/>
    <row r="65395" ht="24.95" hidden="1" customHeight="1" x14ac:dyDescent="0.25"/>
    <row r="65396" ht="24.95" hidden="1" customHeight="1" x14ac:dyDescent="0.25"/>
    <row r="65397" ht="24.95" hidden="1" customHeight="1" x14ac:dyDescent="0.25"/>
    <row r="65398" ht="24.95" hidden="1" customHeight="1" x14ac:dyDescent="0.25"/>
    <row r="65399" ht="24.95" hidden="1" customHeight="1" x14ac:dyDescent="0.25"/>
    <row r="65400" ht="24.95" hidden="1" customHeight="1" x14ac:dyDescent="0.25"/>
    <row r="65401" ht="24.95" hidden="1" customHeight="1" x14ac:dyDescent="0.25"/>
    <row r="65402" ht="24.95" hidden="1" customHeight="1" x14ac:dyDescent="0.25"/>
    <row r="65403" ht="24.95" hidden="1" customHeight="1" x14ac:dyDescent="0.25"/>
    <row r="65404" ht="24.95" hidden="1" customHeight="1" x14ac:dyDescent="0.25"/>
    <row r="65405" ht="24.95" hidden="1" customHeight="1" x14ac:dyDescent="0.25"/>
    <row r="65406" hidden="1" x14ac:dyDescent="0.25"/>
    <row r="65407" ht="15.75" hidden="1" customHeight="1" x14ac:dyDescent="0.25"/>
    <row r="65408" ht="31.5" hidden="1" customHeight="1" x14ac:dyDescent="0.25"/>
    <row r="65409" ht="24" hidden="1" customHeight="1" x14ac:dyDescent="0.25"/>
    <row r="65410" ht="24.95" hidden="1" customHeight="1" x14ac:dyDescent="0.25"/>
    <row r="65411" ht="24.95" hidden="1" customHeight="1" x14ac:dyDescent="0.25"/>
    <row r="65412" hidden="1" x14ac:dyDescent="0.25"/>
    <row r="65413" hidden="1" x14ac:dyDescent="0.25"/>
    <row r="65414" hidden="1" x14ac:dyDescent="0.25"/>
    <row r="65415" ht="16.5" hidden="1" customHeight="1" x14ac:dyDescent="0.25"/>
    <row r="65416" hidden="1" x14ac:dyDescent="0.25"/>
    <row r="65417" ht="15.75" hidden="1" customHeight="1" x14ac:dyDescent="0.25"/>
    <row r="65418" ht="31.5" hidden="1" customHeight="1" x14ac:dyDescent="0.25"/>
    <row r="65419" ht="24" hidden="1" customHeight="1" x14ac:dyDescent="0.25"/>
    <row r="65420" ht="24.95" hidden="1" customHeight="1" x14ac:dyDescent="0.25"/>
    <row r="65421" ht="24.95" hidden="1" customHeight="1" x14ac:dyDescent="0.25"/>
    <row r="65422" ht="24.95" hidden="1" customHeight="1" x14ac:dyDescent="0.25"/>
    <row r="65423" ht="24.95" hidden="1" customHeight="1" x14ac:dyDescent="0.25"/>
    <row r="65424" ht="24.95" hidden="1" customHeight="1" x14ac:dyDescent="0.25"/>
    <row r="65425" ht="24.95" hidden="1" customHeight="1" x14ac:dyDescent="0.25"/>
    <row r="65426" ht="24.95" hidden="1" customHeight="1" x14ac:dyDescent="0.25"/>
    <row r="65427" ht="24.95" hidden="1" customHeight="1" x14ac:dyDescent="0.25"/>
    <row r="65428" ht="24.95" hidden="1" customHeight="1" x14ac:dyDescent="0.25"/>
    <row r="65429" ht="24.95" hidden="1" customHeight="1" x14ac:dyDescent="0.25"/>
    <row r="65430" ht="24.95" hidden="1" customHeight="1" x14ac:dyDescent="0.25"/>
    <row r="65431" ht="24.95" hidden="1" customHeight="1" x14ac:dyDescent="0.25"/>
    <row r="65432" ht="24.95" hidden="1" customHeight="1" x14ac:dyDescent="0.25"/>
    <row r="65433" ht="24.95" hidden="1" customHeight="1" x14ac:dyDescent="0.25"/>
    <row r="65434" ht="24.95" hidden="1" customHeight="1" x14ac:dyDescent="0.25"/>
    <row r="65435" ht="24.95" hidden="1" customHeight="1" x14ac:dyDescent="0.25"/>
    <row r="65436" ht="24.95" hidden="1" customHeight="1" x14ac:dyDescent="0.25"/>
    <row r="65437" ht="24.95" hidden="1" customHeight="1" x14ac:dyDescent="0.25"/>
    <row r="65438" ht="24.95" hidden="1" customHeight="1" x14ac:dyDescent="0.25"/>
    <row r="65439" ht="24.95" hidden="1" customHeight="1" x14ac:dyDescent="0.25"/>
    <row r="65440" ht="24.95" hidden="1" customHeight="1" x14ac:dyDescent="0.25"/>
    <row r="65441" ht="24.95" hidden="1" customHeight="1" x14ac:dyDescent="0.25"/>
    <row r="65442" ht="24.95" hidden="1" customHeight="1" x14ac:dyDescent="0.25"/>
    <row r="65443" ht="24.95" hidden="1" customHeight="1" x14ac:dyDescent="0.25"/>
    <row r="65444" ht="24.95" hidden="1" customHeight="1" x14ac:dyDescent="0.25"/>
    <row r="65445" ht="24.95" hidden="1" customHeight="1" x14ac:dyDescent="0.25"/>
    <row r="65446" ht="24.95" hidden="1" customHeight="1" x14ac:dyDescent="0.25"/>
    <row r="65447" ht="24.95" hidden="1" customHeight="1" x14ac:dyDescent="0.25"/>
    <row r="65448" ht="24.95" hidden="1" customHeight="1" x14ac:dyDescent="0.25"/>
    <row r="65449" ht="24.95" hidden="1" customHeight="1" x14ac:dyDescent="0.25"/>
    <row r="65450" ht="24.95" hidden="1" customHeight="1" x14ac:dyDescent="0.25"/>
    <row r="65451" ht="24.95" hidden="1" customHeight="1" x14ac:dyDescent="0.25"/>
    <row r="65452" ht="24.95" hidden="1" customHeight="1" x14ac:dyDescent="0.25"/>
    <row r="65453" ht="24.95" hidden="1" customHeight="1" x14ac:dyDescent="0.25"/>
    <row r="65454" ht="24.95" hidden="1" customHeight="1" x14ac:dyDescent="0.25"/>
    <row r="65455" ht="24.95" hidden="1" customHeight="1" x14ac:dyDescent="0.25"/>
    <row r="65456" ht="24.95" hidden="1" customHeight="1" x14ac:dyDescent="0.25"/>
    <row r="65457" ht="24.95" hidden="1" customHeight="1" x14ac:dyDescent="0.25"/>
    <row r="65458" hidden="1" x14ac:dyDescent="0.25"/>
    <row r="65459" hidden="1" x14ac:dyDescent="0.25"/>
    <row r="65460" hidden="1" x14ac:dyDescent="0.25"/>
    <row r="65461" ht="16.5" hidden="1" customHeight="1" x14ac:dyDescent="0.25"/>
    <row r="65462" hidden="1" x14ac:dyDescent="0.25"/>
    <row r="65463" ht="15.75" hidden="1" customHeight="1" x14ac:dyDescent="0.25"/>
    <row r="65464" ht="31.5" hidden="1" customHeight="1" x14ac:dyDescent="0.25"/>
    <row r="65465" ht="24" hidden="1" customHeight="1" x14ac:dyDescent="0.25"/>
    <row r="65466" ht="24.95" hidden="1" customHeight="1" x14ac:dyDescent="0.25"/>
    <row r="65467" ht="24.95" hidden="1" customHeight="1" x14ac:dyDescent="0.25"/>
    <row r="65468" ht="24.95" hidden="1" customHeight="1" x14ac:dyDescent="0.25"/>
    <row r="65469" ht="24.95" hidden="1" customHeight="1" x14ac:dyDescent="0.25"/>
    <row r="65470" ht="24.95" hidden="1" customHeight="1" x14ac:dyDescent="0.25"/>
    <row r="65471" ht="24.95" hidden="1" customHeight="1" x14ac:dyDescent="0.25"/>
    <row r="65472" ht="24.95" hidden="1" customHeight="1" x14ac:dyDescent="0.25"/>
    <row r="65473" ht="24.95" hidden="1" customHeight="1" x14ac:dyDescent="0.25"/>
    <row r="65474" ht="24.95" hidden="1" customHeight="1" x14ac:dyDescent="0.25"/>
    <row r="65475" ht="24.95" hidden="1" customHeight="1" x14ac:dyDescent="0.25"/>
    <row r="65476" ht="24.95" hidden="1" customHeight="1" x14ac:dyDescent="0.25"/>
    <row r="65477" ht="24.95" hidden="1" customHeight="1" x14ac:dyDescent="0.25"/>
    <row r="65478" ht="24.95" hidden="1" customHeight="1" x14ac:dyDescent="0.25"/>
    <row r="65479" ht="24.95" hidden="1" customHeight="1" x14ac:dyDescent="0.25"/>
    <row r="65480" ht="24.95" hidden="1" customHeight="1" x14ac:dyDescent="0.25"/>
    <row r="65481" ht="24.95" hidden="1" customHeight="1" x14ac:dyDescent="0.25"/>
    <row r="65482" ht="24.95" hidden="1" customHeight="1" x14ac:dyDescent="0.25"/>
    <row r="65483" ht="24.95" hidden="1" customHeight="1" x14ac:dyDescent="0.25"/>
    <row r="65484" ht="24.95" hidden="1" customHeight="1" x14ac:dyDescent="0.25"/>
    <row r="65485" ht="24.95" hidden="1" customHeight="1" x14ac:dyDescent="0.25"/>
    <row r="65486" ht="24.95" hidden="1" customHeight="1" x14ac:dyDescent="0.25"/>
    <row r="65487" ht="24.95" hidden="1" customHeight="1" x14ac:dyDescent="0.25"/>
    <row r="65488" ht="24.95" hidden="1" customHeight="1" x14ac:dyDescent="0.25"/>
    <row r="65489" ht="24.95" hidden="1" customHeight="1" x14ac:dyDescent="0.25"/>
    <row r="65490" ht="24.95" hidden="1" customHeight="1" x14ac:dyDescent="0.25"/>
    <row r="65491" ht="24.95" hidden="1" customHeight="1" x14ac:dyDescent="0.25"/>
    <row r="65492" ht="24.95" hidden="1" customHeight="1" x14ac:dyDescent="0.25"/>
    <row r="65493" ht="24.95" hidden="1" customHeight="1" x14ac:dyDescent="0.25"/>
    <row r="65494" ht="24.95" hidden="1" customHeight="1" x14ac:dyDescent="0.25"/>
    <row r="65495" ht="24.95" hidden="1" customHeight="1" x14ac:dyDescent="0.25"/>
    <row r="65496" ht="24.95" hidden="1" customHeight="1" x14ac:dyDescent="0.25"/>
    <row r="65497" ht="24.95" hidden="1" customHeight="1" x14ac:dyDescent="0.25"/>
    <row r="65498" ht="24.95" hidden="1" customHeight="1" x14ac:dyDescent="0.25"/>
    <row r="65499" ht="24.95" hidden="1" customHeight="1" x14ac:dyDescent="0.25"/>
    <row r="65500" ht="24.95" hidden="1" customHeight="1" x14ac:dyDescent="0.25"/>
    <row r="65501" ht="24.95" hidden="1" customHeight="1" x14ac:dyDescent="0.25"/>
    <row r="65502" ht="24.95" hidden="1" customHeight="1" x14ac:dyDescent="0.25"/>
    <row r="65503" ht="24.95" hidden="1" customHeight="1" x14ac:dyDescent="0.25"/>
    <row r="65504" hidden="1" x14ac:dyDescent="0.25"/>
    <row r="65505" hidden="1" x14ac:dyDescent="0.25"/>
    <row r="65506" hidden="1" x14ac:dyDescent="0.25"/>
    <row r="65507" ht="16.5" hidden="1" customHeight="1" x14ac:dyDescent="0.25"/>
    <row r="65508" hidden="1" x14ac:dyDescent="0.25"/>
    <row r="65509" ht="15.75" hidden="1" customHeight="1" x14ac:dyDescent="0.25"/>
    <row r="65510" ht="31.5" hidden="1" customHeight="1" x14ac:dyDescent="0.25"/>
    <row r="65511" ht="24" hidden="1" customHeight="1" x14ac:dyDescent="0.25"/>
    <row r="65512" ht="24.95" hidden="1" customHeight="1" x14ac:dyDescent="0.25"/>
    <row r="65513" ht="24.95" hidden="1" customHeight="1" x14ac:dyDescent="0.25"/>
    <row r="65514" ht="24.95" hidden="1" customHeight="1" x14ac:dyDescent="0.25"/>
    <row r="65515" ht="24.95" hidden="1" customHeight="1" x14ac:dyDescent="0.25"/>
    <row r="65516" ht="24.95" hidden="1" customHeight="1" x14ac:dyDescent="0.25"/>
    <row r="65517" ht="24.95" hidden="1" customHeight="1" x14ac:dyDescent="0.25"/>
    <row r="65518" ht="24.95" hidden="1" customHeight="1" x14ac:dyDescent="0.25"/>
    <row r="65519" ht="24.95" hidden="1" customHeight="1" x14ac:dyDescent="0.25"/>
    <row r="65520" ht="24.95" hidden="1" customHeight="1" x14ac:dyDescent="0.25"/>
    <row r="65521" ht="24.95" hidden="1" customHeight="1" x14ac:dyDescent="0.25"/>
    <row r="65522" ht="24.95" hidden="1" customHeight="1" x14ac:dyDescent="0.25"/>
    <row r="65523" ht="24.95" hidden="1" customHeight="1" x14ac:dyDescent="0.25"/>
    <row r="65524" ht="24.95" hidden="1" customHeight="1" x14ac:dyDescent="0.25"/>
    <row r="65525" ht="24.95" hidden="1" customHeight="1" x14ac:dyDescent="0.25"/>
    <row r="65526" hidden="1" x14ac:dyDescent="0.25"/>
    <row r="65527" hidden="1" x14ac:dyDescent="0.25"/>
    <row r="65528" hidden="1" x14ac:dyDescent="0.25"/>
    <row r="65529" ht="16.5" hidden="1" customHeight="1" x14ac:dyDescent="0.25"/>
    <row r="65530" hidden="1" x14ac:dyDescent="0.25"/>
    <row r="65531" ht="15.75" hidden="1" customHeight="1" x14ac:dyDescent="0.25"/>
    <row r="65532" ht="31.5" hidden="1" customHeight="1" x14ac:dyDescent="0.25"/>
    <row r="65533" ht="24" hidden="1" customHeight="1" x14ac:dyDescent="0.25"/>
    <row r="65534" ht="24.95" hidden="1" customHeight="1" x14ac:dyDescent="0.25"/>
    <row r="65535" ht="24.95" hidden="1" customHeight="1" x14ac:dyDescent="0.25"/>
    <row r="65536" ht="24.95" hidden="1" customHeight="1" x14ac:dyDescent="0.25"/>
    <row r="65537" ht="24.95" hidden="1" customHeight="1" x14ac:dyDescent="0.25"/>
    <row r="65538" ht="24.95" hidden="1" customHeight="1" x14ac:dyDescent="0.25"/>
    <row r="65539" ht="24.95" hidden="1" customHeight="1" x14ac:dyDescent="0.25"/>
    <row r="65540" ht="24.95" hidden="1" customHeight="1" x14ac:dyDescent="0.25"/>
    <row r="65541" ht="24.95" hidden="1" customHeight="1" x14ac:dyDescent="0.25"/>
    <row r="65542" ht="24.95" hidden="1" customHeight="1" x14ac:dyDescent="0.25"/>
    <row r="65543" ht="24.95" hidden="1" customHeight="1" x14ac:dyDescent="0.25"/>
    <row r="65544" ht="24.95" hidden="1" customHeight="1" x14ac:dyDescent="0.25"/>
    <row r="65545" ht="24.95" hidden="1" customHeight="1" x14ac:dyDescent="0.25"/>
    <row r="65546" ht="24.95" hidden="1" customHeight="1" x14ac:dyDescent="0.25"/>
    <row r="65547" ht="24.95" hidden="1" customHeight="1" x14ac:dyDescent="0.25"/>
    <row r="65548" ht="24.95" hidden="1" customHeight="1" x14ac:dyDescent="0.25"/>
    <row r="65549" ht="24.95" hidden="1" customHeight="1" x14ac:dyDescent="0.25"/>
    <row r="65550" ht="24.95" hidden="1" customHeight="1" x14ac:dyDescent="0.25"/>
    <row r="65551" ht="24.95" hidden="1" customHeight="1" x14ac:dyDescent="0.25"/>
    <row r="65552" ht="24.95" hidden="1" customHeight="1" x14ac:dyDescent="0.25"/>
    <row r="65553" ht="24.95" hidden="1" customHeight="1" x14ac:dyDescent="0.25"/>
    <row r="65554" ht="24.95" hidden="1" customHeight="1" x14ac:dyDescent="0.25"/>
    <row r="65555" ht="24.95" hidden="1" customHeight="1" x14ac:dyDescent="0.25"/>
    <row r="65556" ht="24.95" hidden="1" customHeight="1" x14ac:dyDescent="0.25"/>
    <row r="65557" ht="24.95" hidden="1" customHeight="1" x14ac:dyDescent="0.25"/>
    <row r="65558" ht="24.95" hidden="1" customHeight="1" x14ac:dyDescent="0.25"/>
    <row r="65559" ht="24.95" hidden="1" customHeight="1" x14ac:dyDescent="0.25"/>
    <row r="65560" ht="24.95" hidden="1" customHeight="1" x14ac:dyDescent="0.25"/>
    <row r="65561" ht="24.95" hidden="1" customHeight="1" x14ac:dyDescent="0.25"/>
    <row r="65562" ht="24.95" hidden="1" customHeight="1" x14ac:dyDescent="0.25"/>
    <row r="65563" ht="24.95" hidden="1" customHeight="1" x14ac:dyDescent="0.25"/>
    <row r="65564" ht="24.95" hidden="1" customHeight="1" x14ac:dyDescent="0.25"/>
    <row r="65565" ht="24.95" hidden="1" customHeight="1" x14ac:dyDescent="0.25"/>
    <row r="65566" ht="24.95" hidden="1" customHeight="1" x14ac:dyDescent="0.25"/>
    <row r="65567" ht="24.95" hidden="1" customHeight="1" x14ac:dyDescent="0.25"/>
    <row r="65568" ht="24.95" hidden="1" customHeight="1" x14ac:dyDescent="0.25"/>
    <row r="65569" ht="24.95" hidden="1" customHeight="1" x14ac:dyDescent="0.25"/>
    <row r="65570" ht="24.95" hidden="1" customHeight="1" x14ac:dyDescent="0.25"/>
    <row r="65571" ht="24.95" hidden="1" customHeight="1" x14ac:dyDescent="0.25"/>
    <row r="65572" hidden="1" x14ac:dyDescent="0.25"/>
    <row r="65573" hidden="1" x14ac:dyDescent="0.25"/>
    <row r="65574" hidden="1" x14ac:dyDescent="0.25"/>
    <row r="65575" ht="16.5" hidden="1" customHeight="1" x14ac:dyDescent="0.25"/>
    <row r="65576" hidden="1" x14ac:dyDescent="0.25"/>
    <row r="65577" ht="15.75" hidden="1" customHeight="1" x14ac:dyDescent="0.25"/>
    <row r="65578" ht="31.5" hidden="1" customHeight="1" x14ac:dyDescent="0.25"/>
    <row r="65579" ht="24" hidden="1" customHeight="1" x14ac:dyDescent="0.25"/>
    <row r="65580" ht="24.95" hidden="1" customHeight="1" x14ac:dyDescent="0.25"/>
    <row r="65581" ht="24.95" hidden="1" customHeight="1" x14ac:dyDescent="0.25"/>
    <row r="65582" ht="24.95" hidden="1" customHeight="1" x14ac:dyDescent="0.25"/>
    <row r="65583" ht="24.95" hidden="1" customHeight="1" x14ac:dyDescent="0.25"/>
    <row r="65584" ht="24.95" hidden="1" customHeight="1" x14ac:dyDescent="0.25"/>
    <row r="65585" ht="24.95" hidden="1" customHeight="1" x14ac:dyDescent="0.25"/>
    <row r="65586" ht="24.95" hidden="1" customHeight="1" x14ac:dyDescent="0.25"/>
    <row r="65587" ht="24.95" hidden="1" customHeight="1" x14ac:dyDescent="0.25"/>
    <row r="65588" ht="24.95" hidden="1" customHeight="1" x14ac:dyDescent="0.25"/>
    <row r="65589" ht="24.95" hidden="1" customHeight="1" x14ac:dyDescent="0.25"/>
    <row r="65590" ht="24.95" hidden="1" customHeight="1" x14ac:dyDescent="0.25"/>
    <row r="65591" ht="24.95" hidden="1" customHeight="1" x14ac:dyDescent="0.25"/>
    <row r="65592" ht="24.95" hidden="1" customHeight="1" x14ac:dyDescent="0.25"/>
    <row r="65593" ht="24.95" hidden="1" customHeight="1" x14ac:dyDescent="0.25"/>
    <row r="65594" ht="24.95" hidden="1" customHeight="1" x14ac:dyDescent="0.25"/>
    <row r="65595" ht="24.95" hidden="1" customHeight="1" x14ac:dyDescent="0.25"/>
    <row r="65596" ht="24.95" hidden="1" customHeight="1" x14ac:dyDescent="0.25"/>
    <row r="65597" ht="24.95" hidden="1" customHeight="1" x14ac:dyDescent="0.25"/>
    <row r="65598" ht="24.95" hidden="1" customHeight="1" x14ac:dyDescent="0.25"/>
    <row r="65599" ht="24.95" hidden="1" customHeight="1" x14ac:dyDescent="0.25"/>
    <row r="65600" ht="24.95" hidden="1" customHeight="1" x14ac:dyDescent="0.25"/>
    <row r="65601" ht="24.95" hidden="1" customHeight="1" x14ac:dyDescent="0.25"/>
    <row r="65602" ht="24.95" hidden="1" customHeight="1" x14ac:dyDescent="0.25"/>
    <row r="65603" ht="24.95" hidden="1" customHeight="1" x14ac:dyDescent="0.25"/>
    <row r="65604" ht="24.95" hidden="1" customHeight="1" x14ac:dyDescent="0.25"/>
    <row r="65605" ht="24.95" hidden="1" customHeight="1" x14ac:dyDescent="0.25"/>
    <row r="65606" ht="24.95" hidden="1" customHeight="1" x14ac:dyDescent="0.25"/>
    <row r="65607" ht="24.95" hidden="1" customHeight="1" x14ac:dyDescent="0.25"/>
    <row r="65608" ht="24.95" hidden="1" customHeight="1" x14ac:dyDescent="0.25"/>
    <row r="65609" ht="24.95" hidden="1" customHeight="1" x14ac:dyDescent="0.25"/>
    <row r="65610" ht="24.95" hidden="1" customHeight="1" x14ac:dyDescent="0.25"/>
    <row r="65611" ht="24.95" hidden="1" customHeight="1" x14ac:dyDescent="0.25"/>
    <row r="65612" ht="24.95" hidden="1" customHeight="1" x14ac:dyDescent="0.25"/>
    <row r="65613" ht="24.95" hidden="1" customHeight="1" x14ac:dyDescent="0.25"/>
    <row r="65614" ht="24.95" hidden="1" customHeight="1" x14ac:dyDescent="0.25"/>
    <row r="65615" ht="24.95" hidden="1" customHeight="1" x14ac:dyDescent="0.25"/>
    <row r="65616" ht="24.95" hidden="1" customHeight="1" x14ac:dyDescent="0.25"/>
    <row r="65617" ht="24.95" hidden="1" customHeight="1" x14ac:dyDescent="0.25"/>
    <row r="65618" hidden="1" x14ac:dyDescent="0.25"/>
    <row r="65619" hidden="1" x14ac:dyDescent="0.25"/>
    <row r="65620" hidden="1" x14ac:dyDescent="0.25"/>
    <row r="65621" ht="16.5" hidden="1" customHeight="1" x14ac:dyDescent="0.25"/>
    <row r="65622" hidden="1" x14ac:dyDescent="0.25"/>
    <row r="65623" ht="15.75" hidden="1" customHeight="1" x14ac:dyDescent="0.25"/>
    <row r="65624" ht="31.5" hidden="1" customHeight="1" x14ac:dyDescent="0.25"/>
    <row r="65625" ht="24" hidden="1" customHeight="1" x14ac:dyDescent="0.25"/>
    <row r="65626" ht="24.95" hidden="1" customHeight="1" x14ac:dyDescent="0.25"/>
    <row r="65627" ht="24.95" hidden="1" customHeight="1" x14ac:dyDescent="0.25"/>
    <row r="65628" ht="24.95" hidden="1" customHeight="1" x14ac:dyDescent="0.25"/>
    <row r="65629" ht="24.95" hidden="1" customHeight="1" x14ac:dyDescent="0.25"/>
    <row r="65630" ht="24.95" hidden="1" customHeight="1" x14ac:dyDescent="0.25"/>
    <row r="65631" ht="24.95" hidden="1" customHeight="1" x14ac:dyDescent="0.25"/>
    <row r="65632" ht="24.95" hidden="1" customHeight="1" x14ac:dyDescent="0.25"/>
    <row r="65633" ht="24.95" hidden="1" customHeight="1" x14ac:dyDescent="0.25"/>
    <row r="65634" ht="24.95" hidden="1" customHeight="1" x14ac:dyDescent="0.25"/>
    <row r="65635" ht="24.95" hidden="1" customHeight="1" x14ac:dyDescent="0.25"/>
    <row r="65636" ht="24.95" hidden="1" customHeight="1" x14ac:dyDescent="0.25"/>
    <row r="65637" ht="24.95" hidden="1" customHeight="1" x14ac:dyDescent="0.25"/>
    <row r="65638" ht="24.95" hidden="1" customHeight="1" x14ac:dyDescent="0.25"/>
    <row r="65639" ht="24.95" hidden="1" customHeight="1" x14ac:dyDescent="0.25"/>
    <row r="65640" hidden="1" x14ac:dyDescent="0.25"/>
    <row r="65641" hidden="1" x14ac:dyDescent="0.25"/>
    <row r="65642" hidden="1" x14ac:dyDescent="0.25"/>
    <row r="65643" ht="16.5" hidden="1" customHeight="1" x14ac:dyDescent="0.25"/>
    <row r="65644" hidden="1" x14ac:dyDescent="0.25"/>
    <row r="65645" ht="15.75" hidden="1" customHeight="1" x14ac:dyDescent="0.25"/>
    <row r="65646" ht="31.5" hidden="1" customHeight="1" x14ac:dyDescent="0.25"/>
    <row r="65647" ht="24" hidden="1" customHeight="1" x14ac:dyDescent="0.25"/>
    <row r="65648" ht="24.95" hidden="1" customHeight="1" x14ac:dyDescent="0.25"/>
    <row r="65649" ht="24.95" hidden="1" customHeight="1" x14ac:dyDescent="0.25"/>
    <row r="65650" ht="24.95" hidden="1" customHeight="1" x14ac:dyDescent="0.25"/>
    <row r="65651" ht="24.95" hidden="1" customHeight="1" x14ac:dyDescent="0.25"/>
    <row r="65652" ht="24.95" hidden="1" customHeight="1" x14ac:dyDescent="0.25"/>
    <row r="65653" ht="24.95" hidden="1" customHeight="1" x14ac:dyDescent="0.25"/>
    <row r="65654" ht="24.95" hidden="1" customHeight="1" x14ac:dyDescent="0.25"/>
    <row r="65655" ht="24.95" hidden="1" customHeight="1" x14ac:dyDescent="0.25"/>
    <row r="65656" ht="24.95" hidden="1" customHeight="1" x14ac:dyDescent="0.25"/>
    <row r="65657" ht="24.95" hidden="1" customHeight="1" x14ac:dyDescent="0.25"/>
    <row r="65658" ht="24.95" hidden="1" customHeight="1" x14ac:dyDescent="0.25"/>
    <row r="65659" ht="24.95" hidden="1" customHeight="1" x14ac:dyDescent="0.25"/>
    <row r="65660" ht="24.95" hidden="1" customHeight="1" x14ac:dyDescent="0.25"/>
    <row r="65661" ht="24.95" hidden="1" customHeight="1" x14ac:dyDescent="0.25"/>
    <row r="65662" ht="24.95" hidden="1" customHeight="1" x14ac:dyDescent="0.25"/>
    <row r="65663" ht="24.95" hidden="1" customHeight="1" x14ac:dyDescent="0.25"/>
    <row r="65664" ht="24.95" hidden="1" customHeight="1" x14ac:dyDescent="0.25"/>
    <row r="65665" ht="24.95" hidden="1" customHeight="1" x14ac:dyDescent="0.25"/>
    <row r="65666" ht="24.95" hidden="1" customHeight="1" x14ac:dyDescent="0.25"/>
    <row r="65667" ht="24.95" hidden="1" customHeight="1" x14ac:dyDescent="0.25"/>
    <row r="65668" ht="24.95" hidden="1" customHeight="1" x14ac:dyDescent="0.25"/>
    <row r="65669" ht="24.95" hidden="1" customHeight="1" x14ac:dyDescent="0.25"/>
    <row r="65670" ht="24.95" hidden="1" customHeight="1" x14ac:dyDescent="0.25"/>
    <row r="65671" ht="24.95" hidden="1" customHeight="1" x14ac:dyDescent="0.25"/>
    <row r="65672" ht="24.95" hidden="1" customHeight="1" x14ac:dyDescent="0.25"/>
    <row r="65673" ht="24.95" hidden="1" customHeight="1" x14ac:dyDescent="0.25"/>
    <row r="65674" ht="24.95" hidden="1" customHeight="1" x14ac:dyDescent="0.25"/>
    <row r="65675" ht="24.95" hidden="1" customHeight="1" x14ac:dyDescent="0.25"/>
    <row r="65676" ht="24.95" hidden="1" customHeight="1" x14ac:dyDescent="0.25"/>
    <row r="65677" ht="24.95" hidden="1" customHeight="1" x14ac:dyDescent="0.25"/>
    <row r="65678" ht="24.95" hidden="1" customHeight="1" x14ac:dyDescent="0.25"/>
    <row r="65679" ht="24.95" hidden="1" customHeight="1" x14ac:dyDescent="0.25"/>
    <row r="65680" hidden="1" x14ac:dyDescent="0.25"/>
    <row r="65681" hidden="1" x14ac:dyDescent="0.25"/>
    <row r="65682" hidden="1" x14ac:dyDescent="0.25"/>
    <row r="65683" ht="16.5" hidden="1" customHeight="1" x14ac:dyDescent="0.25"/>
    <row r="65684" hidden="1" x14ac:dyDescent="0.25"/>
    <row r="65685" ht="15.75" hidden="1" customHeight="1" x14ac:dyDescent="0.25"/>
    <row r="65686" hidden="1" x14ac:dyDescent="0.25"/>
    <row r="65687" hidden="1" x14ac:dyDescent="0.25"/>
    <row r="65688" hidden="1" x14ac:dyDescent="0.25"/>
    <row r="65689" ht="16.5" hidden="1" customHeight="1" x14ac:dyDescent="0.25"/>
    <row r="65690" hidden="1" x14ac:dyDescent="0.25"/>
    <row r="65691" ht="15.75" hidden="1" customHeight="1" x14ac:dyDescent="0.25"/>
    <row r="65692" ht="31.5" hidden="1" customHeight="1" x14ac:dyDescent="0.25"/>
    <row r="65693" ht="24" hidden="1" customHeight="1" x14ac:dyDescent="0.25"/>
    <row r="65694" ht="24.95" hidden="1" customHeight="1" x14ac:dyDescent="0.25"/>
    <row r="65695" ht="24.95" hidden="1" customHeight="1" x14ac:dyDescent="0.25"/>
    <row r="65696" ht="24.95" hidden="1" customHeight="1" x14ac:dyDescent="0.25"/>
    <row r="65697" ht="24.95" hidden="1" customHeight="1" x14ac:dyDescent="0.25"/>
    <row r="65698" ht="24.95" hidden="1" customHeight="1" x14ac:dyDescent="0.25"/>
    <row r="65699" ht="24.95" hidden="1" customHeight="1" x14ac:dyDescent="0.25"/>
    <row r="65700" ht="24.95" hidden="1" customHeight="1" x14ac:dyDescent="0.25"/>
    <row r="65701" ht="24.95" hidden="1" customHeight="1" x14ac:dyDescent="0.25"/>
    <row r="65702" ht="24.95" hidden="1" customHeight="1" x14ac:dyDescent="0.25"/>
    <row r="65703" ht="24.95" hidden="1" customHeight="1" x14ac:dyDescent="0.25"/>
    <row r="65704" ht="24.95" hidden="1" customHeight="1" x14ac:dyDescent="0.25"/>
    <row r="65705" ht="24.95" hidden="1" customHeight="1" x14ac:dyDescent="0.25"/>
    <row r="65706" ht="24.95" hidden="1" customHeight="1" x14ac:dyDescent="0.25"/>
    <row r="65707" ht="24.95" hidden="1" customHeight="1" x14ac:dyDescent="0.25"/>
    <row r="65708" ht="24.95" hidden="1" customHeight="1" x14ac:dyDescent="0.25"/>
    <row r="65709" ht="24.95" hidden="1" customHeight="1" x14ac:dyDescent="0.25"/>
    <row r="65710" ht="24.95" hidden="1" customHeight="1" x14ac:dyDescent="0.25"/>
    <row r="65711" ht="24.95" hidden="1" customHeight="1" x14ac:dyDescent="0.25"/>
    <row r="65712" ht="24.95" hidden="1" customHeight="1" x14ac:dyDescent="0.25"/>
    <row r="65713" ht="24.95" hidden="1" customHeight="1" x14ac:dyDescent="0.25"/>
    <row r="65714" ht="24.95" hidden="1" customHeight="1" x14ac:dyDescent="0.25"/>
    <row r="65715" ht="24.95" hidden="1" customHeight="1" x14ac:dyDescent="0.25"/>
    <row r="65716" ht="24.95" hidden="1" customHeight="1" x14ac:dyDescent="0.25"/>
    <row r="65717" ht="24.95" hidden="1" customHeight="1" x14ac:dyDescent="0.25"/>
    <row r="65718" ht="24.95" hidden="1" customHeight="1" x14ac:dyDescent="0.25"/>
    <row r="65719" ht="24.95" hidden="1" customHeight="1" x14ac:dyDescent="0.25"/>
    <row r="65720" ht="24.95" hidden="1" customHeight="1" x14ac:dyDescent="0.25"/>
    <row r="65721" ht="24.95" hidden="1" customHeight="1" x14ac:dyDescent="0.25"/>
    <row r="65722" ht="24.95" hidden="1" customHeight="1" x14ac:dyDescent="0.25"/>
    <row r="65723" ht="24.95" hidden="1" customHeight="1" x14ac:dyDescent="0.25"/>
    <row r="65724" ht="24.95" hidden="1" customHeight="1" x14ac:dyDescent="0.25"/>
    <row r="65725" ht="24.95" hidden="1" customHeight="1" x14ac:dyDescent="0.25"/>
    <row r="65726" ht="31.5" hidden="1" customHeight="1" x14ac:dyDescent="0.25"/>
    <row r="65727" ht="24" hidden="1" customHeight="1" x14ac:dyDescent="0.25"/>
    <row r="65728" ht="24.95" hidden="1" customHeight="1" x14ac:dyDescent="0.25"/>
    <row r="65729" ht="24.95" hidden="1" customHeight="1" x14ac:dyDescent="0.25"/>
    <row r="65730" ht="24.95" hidden="1" customHeight="1" x14ac:dyDescent="0.25"/>
    <row r="65731" ht="24.95" hidden="1" customHeight="1" x14ac:dyDescent="0.25"/>
    <row r="65732" ht="24.95" hidden="1" customHeight="1" x14ac:dyDescent="0.25"/>
    <row r="65733" ht="24.95" hidden="1" customHeight="1" x14ac:dyDescent="0.25"/>
    <row r="65734" ht="24.95" hidden="1" customHeight="1" x14ac:dyDescent="0.25"/>
    <row r="65735" ht="24.95" hidden="1" customHeight="1" x14ac:dyDescent="0.25"/>
    <row r="65736" ht="24.95" hidden="1" customHeight="1" x14ac:dyDescent="0.25"/>
    <row r="65737" ht="24.95" hidden="1" customHeight="1" x14ac:dyDescent="0.25"/>
    <row r="65738" ht="31.5" hidden="1" customHeight="1" x14ac:dyDescent="0.25"/>
    <row r="65739" ht="24" hidden="1" customHeight="1" x14ac:dyDescent="0.25"/>
    <row r="65740" ht="24.95" hidden="1" customHeight="1" x14ac:dyDescent="0.25"/>
    <row r="65741" ht="24.95" hidden="1" customHeight="1" x14ac:dyDescent="0.25"/>
    <row r="65742" hidden="1" x14ac:dyDescent="0.25"/>
    <row r="65743" hidden="1" x14ac:dyDescent="0.25"/>
    <row r="65744" hidden="1" x14ac:dyDescent="0.25"/>
    <row r="65745" ht="16.5" hidden="1" customHeight="1" x14ac:dyDescent="0.25"/>
    <row r="65746" hidden="1" x14ac:dyDescent="0.25"/>
    <row r="65747" ht="15.75" hidden="1" customHeight="1" x14ac:dyDescent="0.25"/>
    <row r="65748" ht="31.5" hidden="1" customHeight="1" x14ac:dyDescent="0.25"/>
    <row r="65749" ht="24" hidden="1" customHeight="1" x14ac:dyDescent="0.25"/>
    <row r="65750" ht="24.95" hidden="1" customHeight="1" x14ac:dyDescent="0.25"/>
    <row r="65751" ht="24.95" hidden="1" customHeight="1" x14ac:dyDescent="0.25"/>
    <row r="65752" ht="24.95" hidden="1" customHeight="1" x14ac:dyDescent="0.25"/>
    <row r="65753" ht="24.95" hidden="1" customHeight="1" x14ac:dyDescent="0.25"/>
    <row r="65754" ht="24.95" hidden="1" customHeight="1" x14ac:dyDescent="0.25"/>
    <row r="65755" ht="24.95" hidden="1" customHeight="1" x14ac:dyDescent="0.25"/>
    <row r="65756" ht="24.95" hidden="1" customHeight="1" x14ac:dyDescent="0.25"/>
    <row r="65757" ht="24.95" hidden="1" customHeight="1" x14ac:dyDescent="0.25"/>
    <row r="65758" ht="24.95" hidden="1" customHeight="1" x14ac:dyDescent="0.25"/>
    <row r="65759" ht="24.95" hidden="1" customHeight="1" x14ac:dyDescent="0.25"/>
    <row r="65760" hidden="1" x14ac:dyDescent="0.25"/>
    <row r="65761" hidden="1" x14ac:dyDescent="0.25"/>
    <row r="65762" hidden="1" x14ac:dyDescent="0.25"/>
    <row r="65763" ht="16.5" hidden="1" customHeight="1" x14ac:dyDescent="0.25"/>
    <row r="65764" hidden="1" x14ac:dyDescent="0.25"/>
    <row r="65765" hidden="1" x14ac:dyDescent="0.25"/>
    <row r="65766" hidden="1" x14ac:dyDescent="0.25"/>
    <row r="65767" ht="16.5" hidden="1" customHeight="1" x14ac:dyDescent="0.25"/>
    <row r="65768" hidden="1" x14ac:dyDescent="0.25"/>
    <row r="65769" ht="15.75" hidden="1" customHeight="1" x14ac:dyDescent="0.25"/>
    <row r="65770" ht="31.5" hidden="1" customHeight="1" x14ac:dyDescent="0.25"/>
    <row r="65771" ht="24" hidden="1" customHeight="1" x14ac:dyDescent="0.25"/>
    <row r="65772" ht="24.95" hidden="1" customHeight="1" x14ac:dyDescent="0.25"/>
    <row r="65773" ht="24.95" hidden="1" customHeight="1" x14ac:dyDescent="0.25"/>
    <row r="65774" ht="24.95" hidden="1" customHeight="1" x14ac:dyDescent="0.25"/>
    <row r="65775" ht="24.95" hidden="1" customHeight="1" x14ac:dyDescent="0.25"/>
    <row r="65776" ht="24.95" hidden="1" customHeight="1" x14ac:dyDescent="0.25"/>
    <row r="65777" ht="24.95" hidden="1" customHeight="1" x14ac:dyDescent="0.25"/>
    <row r="65778" ht="24.95" hidden="1" customHeight="1" x14ac:dyDescent="0.25"/>
    <row r="65779" ht="24.95" hidden="1" customHeight="1" x14ac:dyDescent="0.25"/>
    <row r="65780" hidden="1" x14ac:dyDescent="0.25"/>
    <row r="65781" ht="15.75" hidden="1" customHeight="1" x14ac:dyDescent="0.25"/>
    <row r="65782" ht="31.5" hidden="1" customHeight="1" x14ac:dyDescent="0.25"/>
    <row r="65783" ht="24" hidden="1" customHeight="1" x14ac:dyDescent="0.25"/>
    <row r="65784" ht="24.95" hidden="1" customHeight="1" x14ac:dyDescent="0.25"/>
    <row r="65785" ht="24.95" hidden="1" customHeight="1" x14ac:dyDescent="0.25"/>
    <row r="65786" hidden="1" x14ac:dyDescent="0.25"/>
    <row r="65787" hidden="1" x14ac:dyDescent="0.25"/>
    <row r="65788" hidden="1" x14ac:dyDescent="0.25"/>
    <row r="65789" ht="16.5" hidden="1" customHeight="1" x14ac:dyDescent="0.25"/>
    <row r="65790" hidden="1" x14ac:dyDescent="0.25"/>
    <row r="65791" ht="15.75" hidden="1" customHeight="1" x14ac:dyDescent="0.25"/>
    <row r="65792" ht="31.5" hidden="1" customHeight="1" x14ac:dyDescent="0.25"/>
    <row r="65793" ht="24" hidden="1" customHeight="1" x14ac:dyDescent="0.25"/>
    <row r="65794" ht="24.95" hidden="1" customHeight="1" x14ac:dyDescent="0.25"/>
    <row r="65795" ht="24.95" hidden="1" customHeight="1" x14ac:dyDescent="0.25"/>
    <row r="65796" ht="24.95" hidden="1" customHeight="1" x14ac:dyDescent="0.25"/>
    <row r="65797" ht="24.95" hidden="1" customHeight="1" x14ac:dyDescent="0.25"/>
    <row r="65798" ht="24.95" hidden="1" customHeight="1" x14ac:dyDescent="0.25"/>
    <row r="65799" ht="24.95" hidden="1" customHeight="1" x14ac:dyDescent="0.25"/>
    <row r="65800" ht="24.95" hidden="1" customHeight="1" x14ac:dyDescent="0.25"/>
    <row r="65801" ht="24.95" hidden="1" customHeight="1" x14ac:dyDescent="0.25"/>
    <row r="65802" ht="24.95" hidden="1" customHeight="1" x14ac:dyDescent="0.25"/>
    <row r="65803" ht="24.95" hidden="1" customHeight="1" x14ac:dyDescent="0.25"/>
    <row r="65804" ht="24.95" hidden="1" customHeight="1" x14ac:dyDescent="0.25"/>
    <row r="65805" ht="24.95" hidden="1" customHeight="1" x14ac:dyDescent="0.25"/>
    <row r="65806" ht="24.95" hidden="1" customHeight="1" x14ac:dyDescent="0.25"/>
    <row r="65807" ht="24.95" hidden="1" customHeight="1" x14ac:dyDescent="0.25"/>
    <row r="65808" ht="24.95" hidden="1" customHeight="1" x14ac:dyDescent="0.25"/>
    <row r="65809" ht="24.95" hidden="1" customHeight="1" x14ac:dyDescent="0.25"/>
    <row r="65810" ht="24.95" hidden="1" customHeight="1" x14ac:dyDescent="0.25"/>
    <row r="65811" ht="24.95" hidden="1" customHeight="1" x14ac:dyDescent="0.25"/>
    <row r="65812" ht="24.95" hidden="1" customHeight="1" x14ac:dyDescent="0.25"/>
    <row r="65813" ht="24.95" hidden="1" customHeight="1" x14ac:dyDescent="0.25"/>
    <row r="65814" ht="24.95" hidden="1" customHeight="1" x14ac:dyDescent="0.25"/>
    <row r="65815" ht="24.95" hidden="1" customHeight="1" x14ac:dyDescent="0.25"/>
    <row r="65816" ht="24.95" hidden="1" customHeight="1" x14ac:dyDescent="0.25"/>
    <row r="65817" ht="24.95" hidden="1" customHeight="1" x14ac:dyDescent="0.25"/>
    <row r="65818" ht="24.95" hidden="1" customHeight="1" x14ac:dyDescent="0.25"/>
    <row r="65819" ht="24.95" hidden="1" customHeight="1" x14ac:dyDescent="0.25"/>
    <row r="65820" ht="24.95" hidden="1" customHeight="1" x14ac:dyDescent="0.25"/>
    <row r="65821" ht="24.95" hidden="1" customHeight="1" x14ac:dyDescent="0.25"/>
    <row r="65822" ht="24.95" hidden="1" customHeight="1" x14ac:dyDescent="0.25"/>
    <row r="65823" ht="24.95" hidden="1" customHeight="1" x14ac:dyDescent="0.25"/>
    <row r="65824" ht="24.95" hidden="1" customHeight="1" x14ac:dyDescent="0.25"/>
    <row r="65825" ht="24.95" hidden="1" customHeight="1" x14ac:dyDescent="0.25"/>
    <row r="65826" ht="24.95" hidden="1" customHeight="1" x14ac:dyDescent="0.25"/>
    <row r="65827" ht="24.95" hidden="1" customHeight="1" x14ac:dyDescent="0.25"/>
    <row r="65828" ht="24.95" hidden="1" customHeight="1" x14ac:dyDescent="0.25"/>
    <row r="65829" ht="24.95" hidden="1" customHeight="1" x14ac:dyDescent="0.25"/>
    <row r="65830" ht="24.95" hidden="1" customHeight="1" x14ac:dyDescent="0.25"/>
    <row r="65831" ht="24.95" hidden="1" customHeight="1" x14ac:dyDescent="0.25"/>
    <row r="65832" hidden="1" x14ac:dyDescent="0.25"/>
    <row r="65833" hidden="1" x14ac:dyDescent="0.25"/>
    <row r="65834" hidden="1" x14ac:dyDescent="0.25"/>
    <row r="65835" ht="16.5" hidden="1" customHeight="1" x14ac:dyDescent="0.25"/>
    <row r="65836" hidden="1" x14ac:dyDescent="0.25"/>
    <row r="65837" ht="15.75" hidden="1" customHeight="1" x14ac:dyDescent="0.25"/>
    <row r="65838" ht="31.5" hidden="1" customHeight="1" x14ac:dyDescent="0.25"/>
    <row r="65839" ht="24" hidden="1" customHeight="1" x14ac:dyDescent="0.25"/>
    <row r="65840" ht="24.95" hidden="1" customHeight="1" x14ac:dyDescent="0.25"/>
    <row r="65841" ht="24.95" hidden="1" customHeight="1" x14ac:dyDescent="0.25"/>
    <row r="65842" ht="24.95" hidden="1" customHeight="1" x14ac:dyDescent="0.25"/>
    <row r="65843" ht="24.95" hidden="1" customHeight="1" x14ac:dyDescent="0.25"/>
    <row r="65844" ht="24.95" hidden="1" customHeight="1" x14ac:dyDescent="0.25"/>
    <row r="65845" ht="24.95" hidden="1" customHeight="1" x14ac:dyDescent="0.25"/>
    <row r="65846" ht="24.95" hidden="1" customHeight="1" x14ac:dyDescent="0.25"/>
    <row r="65847" ht="24.95" hidden="1" customHeight="1" x14ac:dyDescent="0.25"/>
    <row r="65848" ht="24.95" hidden="1" customHeight="1" x14ac:dyDescent="0.25"/>
    <row r="65849" ht="24.95" hidden="1" customHeight="1" x14ac:dyDescent="0.25"/>
    <row r="65850" ht="24.95" hidden="1" customHeight="1" x14ac:dyDescent="0.25"/>
    <row r="65851" ht="24.95" hidden="1" customHeight="1" x14ac:dyDescent="0.25"/>
    <row r="65852" ht="24.95" hidden="1" customHeight="1" x14ac:dyDescent="0.25"/>
    <row r="65853" ht="24.95" hidden="1" customHeight="1" x14ac:dyDescent="0.25"/>
    <row r="65854" ht="24.95" hidden="1" customHeight="1" x14ac:dyDescent="0.25"/>
    <row r="65855" ht="24.95" hidden="1" customHeight="1" x14ac:dyDescent="0.25"/>
    <row r="65856" ht="24.95" hidden="1" customHeight="1" x14ac:dyDescent="0.25"/>
    <row r="65857" ht="24.95" hidden="1" customHeight="1" x14ac:dyDescent="0.25"/>
    <row r="65858" ht="24.95" hidden="1" customHeight="1" x14ac:dyDescent="0.25"/>
    <row r="65859" ht="24.95" hidden="1" customHeight="1" x14ac:dyDescent="0.25"/>
    <row r="65860" ht="24.95" hidden="1" customHeight="1" x14ac:dyDescent="0.25"/>
    <row r="65861" ht="24.95" hidden="1" customHeight="1" x14ac:dyDescent="0.25"/>
    <row r="65862" ht="24.95" hidden="1" customHeight="1" x14ac:dyDescent="0.25"/>
    <row r="65863" ht="24.95" hidden="1" customHeight="1" x14ac:dyDescent="0.25"/>
    <row r="65864" ht="24.95" hidden="1" customHeight="1" x14ac:dyDescent="0.25"/>
    <row r="65865" ht="24.95" hidden="1" customHeight="1" x14ac:dyDescent="0.25"/>
    <row r="65866" ht="24.95" hidden="1" customHeight="1" x14ac:dyDescent="0.25"/>
    <row r="65867" ht="24.95" hidden="1" customHeight="1" x14ac:dyDescent="0.25"/>
    <row r="65868" ht="24.95" hidden="1" customHeight="1" x14ac:dyDescent="0.25"/>
    <row r="65869" ht="24.95" hidden="1" customHeight="1" x14ac:dyDescent="0.25"/>
    <row r="65870" ht="24.95" hidden="1" customHeight="1" x14ac:dyDescent="0.25"/>
    <row r="65871" ht="24.95" hidden="1" customHeight="1" x14ac:dyDescent="0.25"/>
    <row r="65872" ht="24.95" hidden="1" customHeight="1" x14ac:dyDescent="0.25"/>
    <row r="65873" ht="24.95" hidden="1" customHeight="1" x14ac:dyDescent="0.25"/>
    <row r="65874" ht="24.95" hidden="1" customHeight="1" x14ac:dyDescent="0.25"/>
    <row r="65875" ht="24.95" hidden="1" customHeight="1" x14ac:dyDescent="0.25"/>
    <row r="65876" hidden="1" x14ac:dyDescent="0.25"/>
    <row r="65877" hidden="1" x14ac:dyDescent="0.25"/>
    <row r="65878" hidden="1" x14ac:dyDescent="0.25"/>
    <row r="65879" hidden="1" x14ac:dyDescent="0.25"/>
    <row r="65880" hidden="1" x14ac:dyDescent="0.25"/>
    <row r="65881" ht="16.5" hidden="1" customHeight="1" x14ac:dyDescent="0.25"/>
    <row r="65882" hidden="1" x14ac:dyDescent="0.25"/>
    <row r="65883" ht="15.75" hidden="1" customHeight="1" x14ac:dyDescent="0.25"/>
    <row r="65884" ht="31.5" hidden="1" customHeight="1" x14ac:dyDescent="0.25"/>
    <row r="65885" ht="24" hidden="1" customHeight="1" x14ac:dyDescent="0.25"/>
    <row r="65886" ht="24.95" hidden="1" customHeight="1" x14ac:dyDescent="0.25"/>
    <row r="65887" ht="24.95" hidden="1" customHeight="1" x14ac:dyDescent="0.25"/>
    <row r="65888" ht="24.95" hidden="1" customHeight="1" x14ac:dyDescent="0.25"/>
    <row r="65889" ht="24.95" hidden="1" customHeight="1" x14ac:dyDescent="0.25"/>
    <row r="65890" ht="24.95" hidden="1" customHeight="1" x14ac:dyDescent="0.25"/>
    <row r="65891" ht="24.95" hidden="1" customHeight="1" x14ac:dyDescent="0.25"/>
    <row r="65892" ht="24.95" hidden="1" customHeight="1" x14ac:dyDescent="0.25"/>
    <row r="65893" ht="24.95" hidden="1" customHeight="1" x14ac:dyDescent="0.25"/>
    <row r="65894" ht="24.95" hidden="1" customHeight="1" x14ac:dyDescent="0.25"/>
    <row r="65895" ht="24.95" hidden="1" customHeight="1" x14ac:dyDescent="0.25"/>
    <row r="65896" ht="24.95" hidden="1" customHeight="1" x14ac:dyDescent="0.25"/>
    <row r="65897" ht="24.95" hidden="1" customHeight="1" x14ac:dyDescent="0.25"/>
    <row r="65898" ht="24.95" hidden="1" customHeight="1" x14ac:dyDescent="0.25"/>
    <row r="65899" ht="24.95" hidden="1" customHeight="1" x14ac:dyDescent="0.25"/>
    <row r="65900" ht="24.95" hidden="1" customHeight="1" x14ac:dyDescent="0.25"/>
    <row r="65901" ht="24.95" hidden="1" customHeight="1" x14ac:dyDescent="0.25"/>
    <row r="65902" ht="24.95" hidden="1" customHeight="1" x14ac:dyDescent="0.25"/>
    <row r="65903" ht="24.95" hidden="1" customHeight="1" x14ac:dyDescent="0.25"/>
    <row r="65904" ht="24.95" hidden="1" customHeight="1" x14ac:dyDescent="0.25"/>
    <row r="65905" ht="24.95" hidden="1" customHeight="1" x14ac:dyDescent="0.25"/>
    <row r="65906" ht="24.95" hidden="1" customHeight="1" x14ac:dyDescent="0.25"/>
    <row r="65907" ht="24.95" hidden="1" customHeight="1" x14ac:dyDescent="0.25"/>
    <row r="65908" ht="24.95" hidden="1" customHeight="1" x14ac:dyDescent="0.25"/>
    <row r="65909" ht="24.95" hidden="1" customHeight="1" x14ac:dyDescent="0.25"/>
    <row r="65910" ht="24.95" hidden="1" customHeight="1" x14ac:dyDescent="0.25"/>
    <row r="65911" ht="24.95" hidden="1" customHeight="1" x14ac:dyDescent="0.25"/>
    <row r="65912" ht="24.95" hidden="1" customHeight="1" x14ac:dyDescent="0.25"/>
    <row r="65913" ht="24.95" hidden="1" customHeight="1" x14ac:dyDescent="0.25"/>
    <row r="65914" ht="24.95" hidden="1" customHeight="1" x14ac:dyDescent="0.25"/>
    <row r="65915" ht="24.95" hidden="1" customHeight="1" x14ac:dyDescent="0.25"/>
    <row r="65916" ht="24.95" hidden="1" customHeight="1" x14ac:dyDescent="0.25"/>
    <row r="65917" ht="24.95" hidden="1" customHeight="1" x14ac:dyDescent="0.25"/>
    <row r="65918" hidden="1" x14ac:dyDescent="0.25"/>
    <row r="65919" hidden="1" x14ac:dyDescent="0.25"/>
    <row r="65920" hidden="1" x14ac:dyDescent="0.25"/>
    <row r="65921" ht="16.5" hidden="1" customHeight="1" x14ac:dyDescent="0.25"/>
    <row r="65922" hidden="1" x14ac:dyDescent="0.25"/>
    <row r="65923" ht="15.75" hidden="1" customHeight="1" x14ac:dyDescent="0.25"/>
    <row r="65924" hidden="1" x14ac:dyDescent="0.25"/>
    <row r="65925" hidden="1" x14ac:dyDescent="0.25"/>
    <row r="65926" hidden="1" x14ac:dyDescent="0.25"/>
    <row r="65927" ht="16.5" hidden="1" customHeight="1" x14ac:dyDescent="0.25"/>
    <row r="65928" hidden="1" x14ac:dyDescent="0.25"/>
    <row r="65929" ht="15.75" hidden="1" customHeight="1" x14ac:dyDescent="0.25"/>
    <row r="65930" ht="31.5" hidden="1" customHeight="1" x14ac:dyDescent="0.25"/>
    <row r="65931" ht="24" hidden="1" customHeight="1" x14ac:dyDescent="0.25"/>
    <row r="65932" ht="24.95" hidden="1" customHeight="1" x14ac:dyDescent="0.25"/>
    <row r="65933" ht="24.95" hidden="1" customHeight="1" x14ac:dyDescent="0.25"/>
    <row r="65934" ht="24.95" hidden="1" customHeight="1" x14ac:dyDescent="0.25"/>
    <row r="65935" ht="24.95" hidden="1" customHeight="1" x14ac:dyDescent="0.25"/>
    <row r="65936" ht="24.95" hidden="1" customHeight="1" x14ac:dyDescent="0.25"/>
    <row r="65937" ht="24.95" hidden="1" customHeight="1" x14ac:dyDescent="0.25"/>
    <row r="65938" ht="24.95" hidden="1" customHeight="1" x14ac:dyDescent="0.25"/>
    <row r="65939" ht="24.95" hidden="1" customHeight="1" x14ac:dyDescent="0.25"/>
    <row r="65940" ht="31.5" hidden="1" customHeight="1" x14ac:dyDescent="0.25"/>
    <row r="65941" ht="24" hidden="1" customHeight="1" x14ac:dyDescent="0.25"/>
    <row r="65942" ht="24.95" hidden="1" customHeight="1" x14ac:dyDescent="0.25"/>
    <row r="65943" ht="24.95" hidden="1" customHeight="1" x14ac:dyDescent="0.25"/>
    <row r="65944" ht="24.95" hidden="1" customHeight="1" x14ac:dyDescent="0.25"/>
    <row r="65945" ht="24.95" hidden="1" customHeight="1" x14ac:dyDescent="0.25"/>
    <row r="65946" hidden="1" x14ac:dyDescent="0.25"/>
    <row r="65947" hidden="1" x14ac:dyDescent="0.25"/>
    <row r="65948" hidden="1" x14ac:dyDescent="0.25"/>
    <row r="65949" ht="16.5" hidden="1" customHeight="1" x14ac:dyDescent="0.25"/>
    <row r="65950" hidden="1" x14ac:dyDescent="0.25"/>
    <row r="65951" ht="15.75" hidden="1" customHeight="1" x14ac:dyDescent="0.25"/>
    <row r="65952" ht="31.5" hidden="1" customHeight="1" x14ac:dyDescent="0.25"/>
    <row r="65953" ht="24" hidden="1" customHeight="1" x14ac:dyDescent="0.25"/>
    <row r="65954" ht="24.95" hidden="1" customHeight="1" x14ac:dyDescent="0.25"/>
    <row r="65955" ht="24.95" hidden="1" customHeight="1" x14ac:dyDescent="0.25"/>
    <row r="65956" ht="24.95" hidden="1" customHeight="1" x14ac:dyDescent="0.25"/>
    <row r="65957" ht="24.95" hidden="1" customHeight="1" x14ac:dyDescent="0.25"/>
    <row r="65958" ht="24.95" hidden="1" customHeight="1" x14ac:dyDescent="0.25"/>
    <row r="65959" ht="24.95" hidden="1" customHeight="1" x14ac:dyDescent="0.25"/>
    <row r="65960" ht="24.95" hidden="1" customHeight="1" x14ac:dyDescent="0.25"/>
    <row r="65961" ht="24.95" hidden="1" customHeight="1" x14ac:dyDescent="0.25"/>
    <row r="65962" ht="24.95" hidden="1" customHeight="1" x14ac:dyDescent="0.25"/>
    <row r="65963" ht="24.95" hidden="1" customHeight="1" x14ac:dyDescent="0.25"/>
    <row r="65964" ht="24.95" hidden="1" customHeight="1" x14ac:dyDescent="0.25"/>
    <row r="65965" ht="24.95" hidden="1" customHeight="1" x14ac:dyDescent="0.25"/>
    <row r="65966" ht="24.95" hidden="1" customHeight="1" x14ac:dyDescent="0.25"/>
    <row r="65967" ht="24.95" hidden="1" customHeight="1" x14ac:dyDescent="0.25"/>
    <row r="65968" ht="24.95" hidden="1" customHeight="1" x14ac:dyDescent="0.25"/>
    <row r="65969" ht="24.95" hidden="1" customHeight="1" x14ac:dyDescent="0.25"/>
    <row r="65970" ht="24.95" hidden="1" customHeight="1" x14ac:dyDescent="0.25"/>
    <row r="65971" ht="24.95" hidden="1" customHeight="1" x14ac:dyDescent="0.25"/>
    <row r="65972" ht="24.95" hidden="1" customHeight="1" x14ac:dyDescent="0.25"/>
    <row r="65973" ht="24.95" hidden="1" customHeight="1" x14ac:dyDescent="0.25"/>
    <row r="65974" ht="24.95" hidden="1" customHeight="1" x14ac:dyDescent="0.25"/>
    <row r="65975" ht="24.95" hidden="1" customHeight="1" x14ac:dyDescent="0.25"/>
    <row r="65976" ht="24.95" hidden="1" customHeight="1" x14ac:dyDescent="0.25"/>
    <row r="65977" ht="24.95" hidden="1" customHeight="1" x14ac:dyDescent="0.25"/>
    <row r="65978" ht="24.95" hidden="1" customHeight="1" x14ac:dyDescent="0.25"/>
    <row r="65979" ht="24.95" hidden="1" customHeight="1" x14ac:dyDescent="0.25"/>
    <row r="65980" ht="24.95" hidden="1" customHeight="1" x14ac:dyDescent="0.25"/>
    <row r="65981" ht="24.95" hidden="1" customHeight="1" x14ac:dyDescent="0.25"/>
    <row r="65982" ht="24.95" hidden="1" customHeight="1" x14ac:dyDescent="0.25"/>
    <row r="65983" ht="24.95" hidden="1" customHeight="1" x14ac:dyDescent="0.25"/>
    <row r="65984" ht="24.95" hidden="1" customHeight="1" x14ac:dyDescent="0.25"/>
    <row r="65985" ht="24.95" hidden="1" customHeight="1" x14ac:dyDescent="0.25"/>
    <row r="65986" ht="24.95" hidden="1" customHeight="1" x14ac:dyDescent="0.25"/>
    <row r="65987" ht="24.95" hidden="1" customHeight="1" x14ac:dyDescent="0.25"/>
    <row r="65988" ht="24.95" hidden="1" customHeight="1" x14ac:dyDescent="0.25"/>
    <row r="65989" ht="24.95" hidden="1" customHeight="1" x14ac:dyDescent="0.25"/>
    <row r="65990" ht="24.95" hidden="1" customHeight="1" x14ac:dyDescent="0.25"/>
    <row r="65991" ht="24.95" hidden="1" customHeight="1" x14ac:dyDescent="0.25"/>
    <row r="65992" hidden="1" x14ac:dyDescent="0.25"/>
    <row r="65993" hidden="1" x14ac:dyDescent="0.25"/>
    <row r="65994" hidden="1" x14ac:dyDescent="0.25"/>
    <row r="65995" ht="16.5" hidden="1" customHeight="1" x14ac:dyDescent="0.25"/>
    <row r="65996" hidden="1" x14ac:dyDescent="0.25"/>
    <row r="65997" ht="15.75" hidden="1" customHeight="1" x14ac:dyDescent="0.25"/>
    <row r="65998" ht="31.5" hidden="1" customHeight="1" x14ac:dyDescent="0.25"/>
    <row r="65999" ht="24" hidden="1" customHeight="1" x14ac:dyDescent="0.25"/>
    <row r="66000" ht="24.95" hidden="1" customHeight="1" x14ac:dyDescent="0.25"/>
    <row r="66001" ht="24.95" hidden="1" customHeight="1" x14ac:dyDescent="0.25"/>
    <row r="66002" ht="24.95" hidden="1" customHeight="1" x14ac:dyDescent="0.25"/>
    <row r="66003" ht="24.95" hidden="1" customHeight="1" x14ac:dyDescent="0.25"/>
    <row r="66004" ht="24.95" hidden="1" customHeight="1" x14ac:dyDescent="0.25"/>
    <row r="66005" ht="24.95" hidden="1" customHeight="1" x14ac:dyDescent="0.25"/>
    <row r="66006" ht="24.95" hidden="1" customHeight="1" x14ac:dyDescent="0.25"/>
    <row r="66007" ht="24.95" hidden="1" customHeight="1" x14ac:dyDescent="0.25"/>
    <row r="66008" ht="24.95" hidden="1" customHeight="1" x14ac:dyDescent="0.25"/>
    <row r="66009" ht="24.95" hidden="1" customHeight="1" x14ac:dyDescent="0.25"/>
    <row r="66010" ht="24.95" hidden="1" customHeight="1" x14ac:dyDescent="0.25"/>
    <row r="66011" ht="24.95" hidden="1" customHeight="1" x14ac:dyDescent="0.25"/>
    <row r="66012" ht="24.95" hidden="1" customHeight="1" x14ac:dyDescent="0.25"/>
    <row r="66013" ht="24.95" hidden="1" customHeight="1" x14ac:dyDescent="0.25"/>
    <row r="66014" ht="24.95" hidden="1" customHeight="1" x14ac:dyDescent="0.25"/>
    <row r="66015" ht="24.95" hidden="1" customHeight="1" x14ac:dyDescent="0.25"/>
    <row r="66016" ht="24.95" hidden="1" customHeight="1" x14ac:dyDescent="0.25"/>
    <row r="66017" ht="24.95" hidden="1" customHeight="1" x14ac:dyDescent="0.25"/>
    <row r="66018" ht="24.95" hidden="1" customHeight="1" x14ac:dyDescent="0.25"/>
    <row r="66019" ht="24.95" hidden="1" customHeight="1" x14ac:dyDescent="0.25"/>
    <row r="66020" ht="24.95" hidden="1" customHeight="1" x14ac:dyDescent="0.25"/>
    <row r="66021" ht="24.95" hidden="1" customHeight="1" x14ac:dyDescent="0.25"/>
    <row r="66022" ht="24.95" hidden="1" customHeight="1" x14ac:dyDescent="0.25"/>
    <row r="66023" ht="24.95" hidden="1" customHeight="1" x14ac:dyDescent="0.25"/>
    <row r="66024" ht="24.95" hidden="1" customHeight="1" x14ac:dyDescent="0.25"/>
    <row r="66025" ht="24.95" hidden="1" customHeight="1" x14ac:dyDescent="0.25"/>
    <row r="66026" ht="24.95" hidden="1" customHeight="1" x14ac:dyDescent="0.25"/>
    <row r="66027" ht="24.95" hidden="1" customHeight="1" x14ac:dyDescent="0.25"/>
    <row r="66028" ht="24.95" hidden="1" customHeight="1" x14ac:dyDescent="0.25"/>
    <row r="66029" ht="24.95" hidden="1" customHeight="1" x14ac:dyDescent="0.25"/>
    <row r="66030" ht="24.95" hidden="1" customHeight="1" x14ac:dyDescent="0.25"/>
    <row r="66031" ht="24.95" hidden="1" customHeight="1" x14ac:dyDescent="0.25"/>
    <row r="66032" ht="24.95" hidden="1" customHeight="1" x14ac:dyDescent="0.25"/>
    <row r="66033" ht="24.95" hidden="1" customHeight="1" x14ac:dyDescent="0.25"/>
    <row r="66034" ht="24.95" hidden="1" customHeight="1" x14ac:dyDescent="0.25"/>
    <row r="66035" ht="24.95" hidden="1" customHeight="1" x14ac:dyDescent="0.25"/>
    <row r="66036" ht="24.95" hidden="1" customHeight="1" x14ac:dyDescent="0.25"/>
    <row r="66037" ht="24.95" hidden="1" customHeight="1" x14ac:dyDescent="0.25"/>
    <row r="66038" hidden="1" x14ac:dyDescent="0.25"/>
    <row r="66039" hidden="1" x14ac:dyDescent="0.25"/>
    <row r="66040" hidden="1" x14ac:dyDescent="0.25"/>
    <row r="66041" ht="16.5" hidden="1" customHeight="1" x14ac:dyDescent="0.25"/>
    <row r="66042" hidden="1" x14ac:dyDescent="0.25"/>
    <row r="66043" ht="15.75" hidden="1" customHeight="1" x14ac:dyDescent="0.25"/>
    <row r="66044" ht="31.5" hidden="1" customHeight="1" x14ac:dyDescent="0.25"/>
    <row r="66045" ht="24" hidden="1" customHeight="1" x14ac:dyDescent="0.25"/>
    <row r="66046" ht="24.95" hidden="1" customHeight="1" x14ac:dyDescent="0.25"/>
    <row r="66047" ht="24.95" hidden="1" customHeight="1" x14ac:dyDescent="0.25"/>
    <row r="66048" ht="24.95" hidden="1" customHeight="1" x14ac:dyDescent="0.25"/>
    <row r="66049" ht="24.95" hidden="1" customHeight="1" x14ac:dyDescent="0.25"/>
    <row r="66050" ht="24.95" hidden="1" customHeight="1" x14ac:dyDescent="0.25"/>
    <row r="66051" ht="24.95" hidden="1" customHeight="1" x14ac:dyDescent="0.25"/>
    <row r="66052" ht="24.95" hidden="1" customHeight="1" x14ac:dyDescent="0.25"/>
    <row r="66053" ht="24.95" hidden="1" customHeight="1" x14ac:dyDescent="0.25"/>
    <row r="66054" ht="24.95" hidden="1" customHeight="1" x14ac:dyDescent="0.25"/>
    <row r="66055" ht="24.95" hidden="1" customHeight="1" x14ac:dyDescent="0.25"/>
    <row r="66056" ht="24.95" hidden="1" customHeight="1" x14ac:dyDescent="0.25"/>
    <row r="66057" ht="24.95" hidden="1" customHeight="1" x14ac:dyDescent="0.25"/>
    <row r="66058" ht="24.95" hidden="1" customHeight="1" x14ac:dyDescent="0.25"/>
    <row r="66059" ht="24.95" hidden="1" customHeight="1" x14ac:dyDescent="0.25"/>
    <row r="66060" hidden="1" x14ac:dyDescent="0.25"/>
    <row r="66061" hidden="1" x14ac:dyDescent="0.25"/>
    <row r="66062" hidden="1" x14ac:dyDescent="0.25"/>
    <row r="66063" ht="16.5" hidden="1" customHeight="1" x14ac:dyDescent="0.25"/>
    <row r="66064" hidden="1" x14ac:dyDescent="0.25"/>
    <row r="66065" ht="15.75" hidden="1" customHeight="1" x14ac:dyDescent="0.25"/>
    <row r="66066" ht="31.5" hidden="1" customHeight="1" x14ac:dyDescent="0.25"/>
    <row r="66067" ht="24" hidden="1" customHeight="1" x14ac:dyDescent="0.25"/>
    <row r="66068" ht="24.95" hidden="1" customHeight="1" x14ac:dyDescent="0.25"/>
    <row r="66069" ht="24.95" hidden="1" customHeight="1" x14ac:dyDescent="0.25"/>
    <row r="66070" ht="24.95" hidden="1" customHeight="1" x14ac:dyDescent="0.25"/>
    <row r="66071" ht="24.95" hidden="1" customHeight="1" x14ac:dyDescent="0.25"/>
    <row r="66072" ht="24.95" hidden="1" customHeight="1" x14ac:dyDescent="0.25"/>
    <row r="66073" ht="24.95" hidden="1" customHeight="1" x14ac:dyDescent="0.25"/>
    <row r="66074" ht="24.95" hidden="1" customHeight="1" x14ac:dyDescent="0.25"/>
    <row r="66075" ht="24.95" hidden="1" customHeight="1" x14ac:dyDescent="0.25"/>
    <row r="66076" ht="24.95" hidden="1" customHeight="1" x14ac:dyDescent="0.25"/>
    <row r="66077" ht="24.95" hidden="1" customHeight="1" x14ac:dyDescent="0.25"/>
    <row r="66078" ht="24.95" hidden="1" customHeight="1" x14ac:dyDescent="0.25"/>
    <row r="66079" ht="24.95" hidden="1" customHeight="1" x14ac:dyDescent="0.25"/>
    <row r="66080" ht="24.95" hidden="1" customHeight="1" x14ac:dyDescent="0.25"/>
    <row r="66081" ht="24.95" hidden="1" customHeight="1" x14ac:dyDescent="0.25"/>
    <row r="66082" ht="24.95" hidden="1" customHeight="1" x14ac:dyDescent="0.25"/>
    <row r="66083" ht="24.95" hidden="1" customHeight="1" x14ac:dyDescent="0.25"/>
    <row r="66084" ht="24.95" hidden="1" customHeight="1" x14ac:dyDescent="0.25"/>
    <row r="66085" ht="24.95" hidden="1" customHeight="1" x14ac:dyDescent="0.25"/>
    <row r="66086" ht="24.95" hidden="1" customHeight="1" x14ac:dyDescent="0.25"/>
    <row r="66087" ht="24.95" hidden="1" customHeight="1" x14ac:dyDescent="0.25"/>
    <row r="66088" ht="24.95" hidden="1" customHeight="1" x14ac:dyDescent="0.25"/>
    <row r="66089" ht="24.95" hidden="1" customHeight="1" x14ac:dyDescent="0.25"/>
    <row r="66090" ht="24.95" hidden="1" customHeight="1" x14ac:dyDescent="0.25"/>
    <row r="66091" ht="24.95" hidden="1" customHeight="1" x14ac:dyDescent="0.25"/>
    <row r="66092" ht="24.95" hidden="1" customHeight="1" x14ac:dyDescent="0.25"/>
    <row r="66093" ht="24.95" hidden="1" customHeight="1" x14ac:dyDescent="0.25"/>
    <row r="66094" ht="24.95" hidden="1" customHeight="1" x14ac:dyDescent="0.25"/>
    <row r="66095" ht="24.95" hidden="1" customHeight="1" x14ac:dyDescent="0.25"/>
    <row r="66096" ht="24.95" hidden="1" customHeight="1" x14ac:dyDescent="0.25"/>
    <row r="66097" ht="24.95" hidden="1" customHeight="1" x14ac:dyDescent="0.25"/>
    <row r="66098" ht="24.95" hidden="1" customHeight="1" x14ac:dyDescent="0.25"/>
    <row r="66099" ht="24.95" hidden="1" customHeight="1" x14ac:dyDescent="0.25"/>
    <row r="66100" ht="24.95" hidden="1" customHeight="1" x14ac:dyDescent="0.25"/>
    <row r="66101" ht="24.95" hidden="1" customHeight="1" x14ac:dyDescent="0.25"/>
    <row r="66102" ht="24.95" hidden="1" customHeight="1" x14ac:dyDescent="0.25"/>
    <row r="66103" ht="24.95" hidden="1" customHeight="1" x14ac:dyDescent="0.25"/>
    <row r="66104" ht="24.95" hidden="1" customHeight="1" x14ac:dyDescent="0.25"/>
    <row r="66105" ht="24.95" hidden="1" customHeight="1" x14ac:dyDescent="0.25"/>
    <row r="66106" hidden="1" x14ac:dyDescent="0.25"/>
    <row r="66107" hidden="1" x14ac:dyDescent="0.25"/>
    <row r="66108" hidden="1" x14ac:dyDescent="0.25"/>
    <row r="66109" ht="16.5" hidden="1" customHeight="1" x14ac:dyDescent="0.25"/>
    <row r="66110" hidden="1" x14ac:dyDescent="0.25"/>
    <row r="66111" ht="15.75" hidden="1" customHeight="1" x14ac:dyDescent="0.25"/>
    <row r="66112" ht="31.5" hidden="1" customHeight="1" x14ac:dyDescent="0.25"/>
    <row r="66113" ht="24" hidden="1" customHeight="1" x14ac:dyDescent="0.25"/>
    <row r="66114" ht="24.95" hidden="1" customHeight="1" x14ac:dyDescent="0.25"/>
    <row r="66115" ht="24.95" hidden="1" customHeight="1" x14ac:dyDescent="0.25"/>
    <row r="66116" ht="24.95" hidden="1" customHeight="1" x14ac:dyDescent="0.25"/>
    <row r="66117" ht="24.95" hidden="1" customHeight="1" x14ac:dyDescent="0.25"/>
    <row r="66118" ht="24.95" hidden="1" customHeight="1" x14ac:dyDescent="0.25"/>
    <row r="66119" ht="24.95" hidden="1" customHeight="1" x14ac:dyDescent="0.25"/>
    <row r="66120" ht="24.95" hidden="1" customHeight="1" x14ac:dyDescent="0.25"/>
    <row r="66121" ht="24.95" hidden="1" customHeight="1" x14ac:dyDescent="0.25"/>
    <row r="66122" ht="24.95" hidden="1" customHeight="1" x14ac:dyDescent="0.25"/>
    <row r="66123" ht="24.95" hidden="1" customHeight="1" x14ac:dyDescent="0.25"/>
    <row r="66124" ht="24.95" hidden="1" customHeight="1" x14ac:dyDescent="0.25"/>
    <row r="66125" ht="24.95" hidden="1" customHeight="1" x14ac:dyDescent="0.25"/>
    <row r="66126" ht="24.95" hidden="1" customHeight="1" x14ac:dyDescent="0.25"/>
    <row r="66127" ht="24.95" hidden="1" customHeight="1" x14ac:dyDescent="0.25"/>
    <row r="66128" ht="24.95" hidden="1" customHeight="1" x14ac:dyDescent="0.25"/>
    <row r="66129" ht="24.95" hidden="1" customHeight="1" x14ac:dyDescent="0.25"/>
    <row r="66130" ht="24.95" hidden="1" customHeight="1" x14ac:dyDescent="0.25"/>
    <row r="66131" ht="24.95" hidden="1" customHeight="1" x14ac:dyDescent="0.25"/>
    <row r="66132" ht="24.95" hidden="1" customHeight="1" x14ac:dyDescent="0.25"/>
    <row r="66133" ht="24.95" hidden="1" customHeight="1" x14ac:dyDescent="0.25"/>
    <row r="66134" ht="24.95" hidden="1" customHeight="1" x14ac:dyDescent="0.25"/>
    <row r="66135" ht="24.95" hidden="1" customHeight="1" x14ac:dyDescent="0.25"/>
    <row r="66136" ht="24.95" hidden="1" customHeight="1" x14ac:dyDescent="0.25"/>
    <row r="66137" ht="24.95" hidden="1" customHeight="1" x14ac:dyDescent="0.25"/>
    <row r="66138" ht="24.95" hidden="1" customHeight="1" x14ac:dyDescent="0.25"/>
    <row r="66139" ht="24.95" hidden="1" customHeight="1" x14ac:dyDescent="0.25"/>
    <row r="66140" ht="24.95" hidden="1" customHeight="1" x14ac:dyDescent="0.25"/>
    <row r="66141" ht="24.95" hidden="1" customHeight="1" x14ac:dyDescent="0.25"/>
    <row r="66142" ht="24.95" hidden="1" customHeight="1" x14ac:dyDescent="0.25"/>
    <row r="66143" ht="24.95" hidden="1" customHeight="1" x14ac:dyDescent="0.25"/>
    <row r="66144" ht="24.95" hidden="1" customHeight="1" x14ac:dyDescent="0.25"/>
    <row r="66145" ht="24.95" hidden="1" customHeight="1" x14ac:dyDescent="0.25"/>
    <row r="66146" ht="24.95" hidden="1" customHeight="1" x14ac:dyDescent="0.25"/>
    <row r="66147" ht="24.95" hidden="1" customHeight="1" x14ac:dyDescent="0.25"/>
    <row r="66148" ht="24.95" hidden="1" customHeight="1" x14ac:dyDescent="0.25"/>
    <row r="66149" ht="24.95" hidden="1" customHeight="1" x14ac:dyDescent="0.25"/>
    <row r="66150" hidden="1" x14ac:dyDescent="0.25"/>
    <row r="66151" ht="16.5" hidden="1" customHeight="1" x14ac:dyDescent="0.25"/>
    <row r="66152" hidden="1" x14ac:dyDescent="0.25"/>
    <row r="66153" hidden="1" x14ac:dyDescent="0.25"/>
    <row r="66154" hidden="1" x14ac:dyDescent="0.25"/>
    <row r="66155" ht="16.5" hidden="1" customHeight="1" x14ac:dyDescent="0.25"/>
    <row r="66156" hidden="1" x14ac:dyDescent="0.25"/>
    <row r="66157" ht="15.75" hidden="1" customHeight="1" x14ac:dyDescent="0.25"/>
    <row r="66158" ht="31.5" hidden="1" customHeight="1" x14ac:dyDescent="0.25"/>
    <row r="66159" ht="24" hidden="1" customHeight="1" x14ac:dyDescent="0.25"/>
    <row r="66160" ht="24.95" hidden="1" customHeight="1" x14ac:dyDescent="0.25"/>
    <row r="66161" ht="24.95" hidden="1" customHeight="1" x14ac:dyDescent="0.25"/>
    <row r="66162" ht="24.95" hidden="1" customHeight="1" x14ac:dyDescent="0.25"/>
    <row r="66163" ht="24.95" hidden="1" customHeight="1" x14ac:dyDescent="0.25"/>
    <row r="66164" ht="24.95" hidden="1" customHeight="1" x14ac:dyDescent="0.25"/>
    <row r="66165" ht="24.95" hidden="1" customHeight="1" x14ac:dyDescent="0.25"/>
    <row r="66166" ht="24.95" hidden="1" customHeight="1" x14ac:dyDescent="0.25"/>
    <row r="66167" ht="24.95" hidden="1" customHeight="1" x14ac:dyDescent="0.25"/>
    <row r="66168" hidden="1" x14ac:dyDescent="0.25"/>
    <row r="66169" ht="15.75" hidden="1" customHeight="1" x14ac:dyDescent="0.25"/>
    <row r="66170" hidden="1" x14ac:dyDescent="0.25"/>
    <row r="66171" hidden="1" x14ac:dyDescent="0.25"/>
    <row r="66172" hidden="1" x14ac:dyDescent="0.25"/>
    <row r="66173" hidden="1" x14ac:dyDescent="0.25"/>
    <row r="66174" hidden="1" x14ac:dyDescent="0.25"/>
    <row r="66175" ht="16.5" hidden="1" customHeight="1" x14ac:dyDescent="0.25"/>
    <row r="66176" hidden="1" x14ac:dyDescent="0.25"/>
    <row r="66177" ht="15.75" hidden="1" customHeight="1" x14ac:dyDescent="0.25"/>
    <row r="66178" ht="31.5" hidden="1" customHeight="1" x14ac:dyDescent="0.25"/>
    <row r="66179" ht="24" hidden="1" customHeight="1" x14ac:dyDescent="0.25"/>
    <row r="66180" ht="24.95" hidden="1" customHeight="1" x14ac:dyDescent="0.25"/>
    <row r="66181" ht="24.95" hidden="1" customHeight="1" x14ac:dyDescent="0.25"/>
    <row r="66182" ht="24.95" hidden="1" customHeight="1" x14ac:dyDescent="0.25"/>
    <row r="66183" ht="24.95" hidden="1" customHeight="1" x14ac:dyDescent="0.25"/>
    <row r="66184" ht="24.95" hidden="1" customHeight="1" x14ac:dyDescent="0.25"/>
    <row r="66185" ht="24.95" hidden="1" customHeight="1" x14ac:dyDescent="0.25"/>
    <row r="66186" ht="24.95" hidden="1" customHeight="1" x14ac:dyDescent="0.25"/>
    <row r="66187" ht="24.95" hidden="1" customHeight="1" x14ac:dyDescent="0.25"/>
    <row r="66188" ht="24.95" hidden="1" customHeight="1" x14ac:dyDescent="0.25"/>
    <row r="66189" ht="24.95" hidden="1" customHeight="1" x14ac:dyDescent="0.25"/>
    <row r="66190" ht="24.95" hidden="1" customHeight="1" x14ac:dyDescent="0.25"/>
    <row r="66191" ht="24.95" hidden="1" customHeight="1" x14ac:dyDescent="0.25"/>
    <row r="66192" ht="24.95" hidden="1" customHeight="1" x14ac:dyDescent="0.25"/>
    <row r="66193" ht="24.95" hidden="1" customHeight="1" x14ac:dyDescent="0.25"/>
    <row r="66194" ht="24.95" hidden="1" customHeight="1" x14ac:dyDescent="0.25"/>
    <row r="66195" ht="24.95" hidden="1" customHeight="1" x14ac:dyDescent="0.25"/>
    <row r="66196" ht="24.95" hidden="1" customHeight="1" x14ac:dyDescent="0.25"/>
    <row r="66197" ht="24.95" hidden="1" customHeight="1" x14ac:dyDescent="0.25"/>
    <row r="66198" ht="24.95" hidden="1" customHeight="1" x14ac:dyDescent="0.25"/>
    <row r="66199" ht="24.95" hidden="1" customHeight="1" x14ac:dyDescent="0.25"/>
    <row r="66200" ht="24.95" hidden="1" customHeight="1" x14ac:dyDescent="0.25"/>
    <row r="66201" ht="24.95" hidden="1" customHeight="1" x14ac:dyDescent="0.25"/>
    <row r="66202" ht="24.95" hidden="1" customHeight="1" x14ac:dyDescent="0.25"/>
    <row r="66203" ht="24.95" hidden="1" customHeight="1" x14ac:dyDescent="0.25"/>
    <row r="66204" ht="24.95" hidden="1" customHeight="1" x14ac:dyDescent="0.25"/>
    <row r="66205" ht="24.95" hidden="1" customHeight="1" x14ac:dyDescent="0.25"/>
    <row r="66206" ht="24.95" hidden="1" customHeight="1" x14ac:dyDescent="0.25"/>
    <row r="66207" ht="24.95" hidden="1" customHeight="1" x14ac:dyDescent="0.25"/>
    <row r="66208" ht="24.95" hidden="1" customHeight="1" x14ac:dyDescent="0.25"/>
    <row r="66209" ht="24.95" hidden="1" customHeight="1" x14ac:dyDescent="0.25"/>
    <row r="66210" ht="24.95" hidden="1" customHeight="1" x14ac:dyDescent="0.25"/>
    <row r="66211" ht="24.95" hidden="1" customHeight="1" x14ac:dyDescent="0.25"/>
    <row r="66212" hidden="1" x14ac:dyDescent="0.25"/>
    <row r="66213" ht="16.5" hidden="1" customHeight="1" x14ac:dyDescent="0.25"/>
    <row r="66214" hidden="1" x14ac:dyDescent="0.25"/>
    <row r="66215" ht="15.75" hidden="1" customHeight="1" x14ac:dyDescent="0.25"/>
    <row r="66216" ht="31.5" hidden="1" customHeight="1" x14ac:dyDescent="0.25"/>
    <row r="66217" ht="24" hidden="1" customHeight="1" x14ac:dyDescent="0.25"/>
    <row r="66218" hidden="1" x14ac:dyDescent="0.25"/>
    <row r="66219" hidden="1" x14ac:dyDescent="0.25"/>
    <row r="66220" hidden="1" x14ac:dyDescent="0.25"/>
    <row r="66221" ht="16.5" hidden="1" customHeight="1" x14ac:dyDescent="0.25"/>
    <row r="66222" hidden="1" x14ac:dyDescent="0.25"/>
    <row r="66223" ht="15.75" hidden="1" customHeight="1" x14ac:dyDescent="0.25"/>
    <row r="66224" ht="31.5" hidden="1" customHeight="1" x14ac:dyDescent="0.25"/>
    <row r="66225" ht="24" hidden="1" customHeight="1" x14ac:dyDescent="0.25"/>
    <row r="66226" ht="24.95" hidden="1" customHeight="1" x14ac:dyDescent="0.25"/>
    <row r="66227" ht="24.95" hidden="1" customHeight="1" x14ac:dyDescent="0.25"/>
    <row r="66228" ht="24.95" hidden="1" customHeight="1" x14ac:dyDescent="0.25"/>
    <row r="66229" ht="24.95" hidden="1" customHeight="1" x14ac:dyDescent="0.25"/>
    <row r="66230" ht="24.95" hidden="1" customHeight="1" x14ac:dyDescent="0.25"/>
    <row r="66231" ht="24.95" hidden="1" customHeight="1" x14ac:dyDescent="0.25"/>
    <row r="66232" ht="24.95" hidden="1" customHeight="1" x14ac:dyDescent="0.25"/>
    <row r="66233" ht="24.95" hidden="1" customHeight="1" x14ac:dyDescent="0.25"/>
    <row r="66234" ht="24.95" hidden="1" customHeight="1" x14ac:dyDescent="0.25"/>
    <row r="66235" ht="24.95" hidden="1" customHeight="1" x14ac:dyDescent="0.25"/>
    <row r="66236" ht="24.95" hidden="1" customHeight="1" x14ac:dyDescent="0.25"/>
    <row r="66237" ht="24.95" hidden="1" customHeight="1" x14ac:dyDescent="0.25"/>
    <row r="66238" ht="24.95" hidden="1" customHeight="1" x14ac:dyDescent="0.25"/>
    <row r="66239" ht="24.95" hidden="1" customHeight="1" x14ac:dyDescent="0.25"/>
    <row r="66240" ht="24.95" hidden="1" customHeight="1" x14ac:dyDescent="0.25"/>
    <row r="66241" ht="24.95" hidden="1" customHeight="1" x14ac:dyDescent="0.25"/>
    <row r="66242" ht="24.95" hidden="1" customHeight="1" x14ac:dyDescent="0.25"/>
    <row r="66243" ht="24.95" hidden="1" customHeight="1" x14ac:dyDescent="0.25"/>
    <row r="66244" ht="24.95" hidden="1" customHeight="1" x14ac:dyDescent="0.25"/>
    <row r="66245" ht="24.95" hidden="1" customHeight="1" x14ac:dyDescent="0.25"/>
    <row r="66246" ht="24.95" hidden="1" customHeight="1" x14ac:dyDescent="0.25"/>
    <row r="66247" ht="24.95" hidden="1" customHeight="1" x14ac:dyDescent="0.25"/>
    <row r="66248" ht="24.95" hidden="1" customHeight="1" x14ac:dyDescent="0.25"/>
    <row r="66249" ht="24.95" hidden="1" customHeight="1" x14ac:dyDescent="0.25"/>
    <row r="66250" ht="24.95" hidden="1" customHeight="1" x14ac:dyDescent="0.25"/>
    <row r="66251" ht="24.95" hidden="1" customHeight="1" x14ac:dyDescent="0.25"/>
    <row r="66252" ht="24.95" hidden="1" customHeight="1" x14ac:dyDescent="0.25"/>
    <row r="66253" ht="24.95" hidden="1" customHeight="1" x14ac:dyDescent="0.25"/>
    <row r="66254" ht="24.95" hidden="1" customHeight="1" x14ac:dyDescent="0.25"/>
    <row r="66255" ht="24.95" hidden="1" customHeight="1" x14ac:dyDescent="0.25"/>
    <row r="66256" ht="24.95" hidden="1" customHeight="1" x14ac:dyDescent="0.25"/>
    <row r="66257" ht="24.95" hidden="1" customHeight="1" x14ac:dyDescent="0.25"/>
    <row r="66258" ht="24.95" hidden="1" customHeight="1" x14ac:dyDescent="0.25"/>
    <row r="66259" ht="24.95" hidden="1" customHeight="1" x14ac:dyDescent="0.25"/>
    <row r="66260" ht="24.95" hidden="1" customHeight="1" x14ac:dyDescent="0.25"/>
    <row r="66261" ht="24.95" hidden="1" customHeight="1" x14ac:dyDescent="0.25"/>
    <row r="66262" ht="24.95" hidden="1" customHeight="1" x14ac:dyDescent="0.25"/>
    <row r="66263" ht="24.95" hidden="1" customHeight="1" x14ac:dyDescent="0.25"/>
    <row r="66264" hidden="1" x14ac:dyDescent="0.25"/>
    <row r="66265" hidden="1" x14ac:dyDescent="0.25"/>
    <row r="66266" hidden="1" x14ac:dyDescent="0.25"/>
    <row r="66267" ht="16.5" hidden="1" customHeight="1" x14ac:dyDescent="0.25"/>
    <row r="66268" hidden="1" x14ac:dyDescent="0.25"/>
    <row r="66269" ht="15.75" hidden="1" customHeight="1" x14ac:dyDescent="0.25"/>
    <row r="66270" ht="31.5" hidden="1" customHeight="1" x14ac:dyDescent="0.25"/>
    <row r="66271" ht="24" hidden="1" customHeight="1" x14ac:dyDescent="0.25"/>
    <row r="66272" ht="24.95" hidden="1" customHeight="1" x14ac:dyDescent="0.25"/>
    <row r="66273" ht="24.95" hidden="1" customHeight="1" x14ac:dyDescent="0.25"/>
    <row r="66274" ht="24.95" hidden="1" customHeight="1" x14ac:dyDescent="0.25"/>
    <row r="66275" ht="24.95" hidden="1" customHeight="1" x14ac:dyDescent="0.25"/>
    <row r="66276" ht="24.95" hidden="1" customHeight="1" x14ac:dyDescent="0.25"/>
    <row r="66277" ht="24.95" hidden="1" customHeight="1" x14ac:dyDescent="0.25"/>
    <row r="66278" ht="24.95" hidden="1" customHeight="1" x14ac:dyDescent="0.25"/>
    <row r="66279" ht="24.95" hidden="1" customHeight="1" x14ac:dyDescent="0.25"/>
    <row r="66280" ht="24.95" hidden="1" customHeight="1" x14ac:dyDescent="0.25"/>
    <row r="66281" ht="24.95" hidden="1" customHeight="1" x14ac:dyDescent="0.25"/>
    <row r="66282" ht="31.5" hidden="1" customHeight="1" x14ac:dyDescent="0.25"/>
    <row r="66283" ht="24" hidden="1" customHeight="1" x14ac:dyDescent="0.25"/>
    <row r="66284" ht="24.95" hidden="1" customHeight="1" x14ac:dyDescent="0.25"/>
    <row r="66285" ht="24.95" hidden="1" customHeight="1" x14ac:dyDescent="0.25"/>
    <row r="66286" hidden="1" x14ac:dyDescent="0.25"/>
    <row r="66287" hidden="1" x14ac:dyDescent="0.25"/>
    <row r="66288" hidden="1" x14ac:dyDescent="0.25"/>
    <row r="66289" ht="16.5" hidden="1" customHeight="1" x14ac:dyDescent="0.25"/>
    <row r="66290" hidden="1" x14ac:dyDescent="0.25"/>
    <row r="66291" ht="15.75" hidden="1" customHeight="1" x14ac:dyDescent="0.25"/>
    <row r="66292" ht="31.5" hidden="1" customHeight="1" x14ac:dyDescent="0.25"/>
    <row r="66293" ht="24" hidden="1" customHeight="1" x14ac:dyDescent="0.25"/>
    <row r="66294" ht="24.95" hidden="1" customHeight="1" x14ac:dyDescent="0.25"/>
    <row r="66295" ht="24.95" hidden="1" customHeight="1" x14ac:dyDescent="0.25"/>
    <row r="66296" ht="24.95" hidden="1" customHeight="1" x14ac:dyDescent="0.25"/>
    <row r="66297" ht="24.95" hidden="1" customHeight="1" x14ac:dyDescent="0.25"/>
    <row r="66298" ht="24.95" hidden="1" customHeight="1" x14ac:dyDescent="0.25"/>
    <row r="66299" ht="24.95" hidden="1" customHeight="1" x14ac:dyDescent="0.25"/>
    <row r="66300" ht="24.95" hidden="1" customHeight="1" x14ac:dyDescent="0.25"/>
    <row r="66301" ht="24.95" hidden="1" customHeight="1" x14ac:dyDescent="0.25"/>
    <row r="66302" ht="24.95" hidden="1" customHeight="1" x14ac:dyDescent="0.25"/>
    <row r="66303" ht="24.95" hidden="1" customHeight="1" x14ac:dyDescent="0.25"/>
    <row r="66304" hidden="1" x14ac:dyDescent="0.25"/>
    <row r="66305" hidden="1" x14ac:dyDescent="0.25"/>
    <row r="66306" hidden="1" x14ac:dyDescent="0.25"/>
    <row r="66307" ht="16.5" hidden="1" customHeight="1" x14ac:dyDescent="0.25"/>
    <row r="66308" hidden="1" x14ac:dyDescent="0.25"/>
    <row r="66309" hidden="1" x14ac:dyDescent="0.25"/>
    <row r="66310" hidden="1" x14ac:dyDescent="0.25"/>
    <row r="66311" ht="16.5" hidden="1" customHeight="1" x14ac:dyDescent="0.25"/>
    <row r="66312" hidden="1" x14ac:dyDescent="0.25"/>
    <row r="66313" ht="15.75" hidden="1" customHeight="1" x14ac:dyDescent="0.25"/>
    <row r="66314" ht="31.5" hidden="1" customHeight="1" x14ac:dyDescent="0.25"/>
    <row r="66315" ht="24" hidden="1" customHeight="1" x14ac:dyDescent="0.25"/>
    <row r="66316" ht="24.95" hidden="1" customHeight="1" x14ac:dyDescent="0.25"/>
    <row r="66317" ht="24.95" hidden="1" customHeight="1" x14ac:dyDescent="0.25"/>
    <row r="66318" ht="24.95" hidden="1" customHeight="1" x14ac:dyDescent="0.25"/>
    <row r="66319" ht="24.95" hidden="1" customHeight="1" x14ac:dyDescent="0.25"/>
    <row r="66320" ht="24.95" hidden="1" customHeight="1" x14ac:dyDescent="0.25"/>
    <row r="66321" ht="24.95" hidden="1" customHeight="1" x14ac:dyDescent="0.25"/>
    <row r="66322" ht="24.95" hidden="1" customHeight="1" x14ac:dyDescent="0.25"/>
    <row r="66323" ht="24.95" hidden="1" customHeight="1" x14ac:dyDescent="0.25"/>
    <row r="66324" hidden="1" x14ac:dyDescent="0.25"/>
    <row r="66325" ht="15.75" hidden="1" customHeight="1" x14ac:dyDescent="0.25"/>
    <row r="66326" ht="31.5" hidden="1" customHeight="1" x14ac:dyDescent="0.25"/>
    <row r="66327" ht="24" hidden="1" customHeight="1" x14ac:dyDescent="0.25"/>
    <row r="66328" ht="24.95" hidden="1" customHeight="1" x14ac:dyDescent="0.25"/>
    <row r="66329" ht="24.95" hidden="1" customHeight="1" x14ac:dyDescent="0.25"/>
    <row r="66330" hidden="1" x14ac:dyDescent="0.25"/>
    <row r="66331" hidden="1" x14ac:dyDescent="0.25"/>
    <row r="66332" hidden="1" x14ac:dyDescent="0.25"/>
    <row r="66333" ht="16.5" hidden="1" customHeight="1" x14ac:dyDescent="0.25"/>
    <row r="66334" hidden="1" x14ac:dyDescent="0.25"/>
    <row r="66335" ht="15.75" hidden="1" customHeight="1" x14ac:dyDescent="0.25"/>
    <row r="66336" ht="31.5" hidden="1" customHeight="1" x14ac:dyDescent="0.25"/>
    <row r="66337" ht="24" hidden="1" customHeight="1" x14ac:dyDescent="0.25"/>
    <row r="66338" ht="24.95" hidden="1" customHeight="1" x14ac:dyDescent="0.25"/>
    <row r="66339" ht="24.95" hidden="1" customHeight="1" x14ac:dyDescent="0.25"/>
    <row r="66340" ht="24.95" hidden="1" customHeight="1" x14ac:dyDescent="0.25"/>
    <row r="66341" ht="24.95" hidden="1" customHeight="1" x14ac:dyDescent="0.25"/>
    <row r="66342" ht="24.95" hidden="1" customHeight="1" x14ac:dyDescent="0.25"/>
    <row r="66343" ht="24.95" hidden="1" customHeight="1" x14ac:dyDescent="0.25"/>
    <row r="66344" ht="24.95" hidden="1" customHeight="1" x14ac:dyDescent="0.25"/>
    <row r="66345" ht="24.95" hidden="1" customHeight="1" x14ac:dyDescent="0.25"/>
    <row r="66346" ht="24.95" hidden="1" customHeight="1" x14ac:dyDescent="0.25"/>
    <row r="66347" ht="24.95" hidden="1" customHeight="1" x14ac:dyDescent="0.25"/>
    <row r="66348" ht="24.95" hidden="1" customHeight="1" x14ac:dyDescent="0.25"/>
    <row r="66349" ht="24.95" hidden="1" customHeight="1" x14ac:dyDescent="0.25"/>
    <row r="66350" ht="24.95" hidden="1" customHeight="1" x14ac:dyDescent="0.25"/>
    <row r="66351" ht="24.95" hidden="1" customHeight="1" x14ac:dyDescent="0.25"/>
    <row r="66352" ht="24.95" hidden="1" customHeight="1" x14ac:dyDescent="0.25"/>
    <row r="66353" ht="24.95" hidden="1" customHeight="1" x14ac:dyDescent="0.25"/>
    <row r="66354" ht="24.95" hidden="1" customHeight="1" x14ac:dyDescent="0.25"/>
    <row r="66355" ht="24.95" hidden="1" customHeight="1" x14ac:dyDescent="0.25"/>
    <row r="66356" ht="24.95" hidden="1" customHeight="1" x14ac:dyDescent="0.25"/>
    <row r="66357" ht="24.95" hidden="1" customHeight="1" x14ac:dyDescent="0.25"/>
    <row r="66358" ht="24.95" hidden="1" customHeight="1" x14ac:dyDescent="0.25"/>
    <row r="66359" ht="24.95" hidden="1" customHeight="1" x14ac:dyDescent="0.25"/>
    <row r="66360" ht="24.95" hidden="1" customHeight="1" x14ac:dyDescent="0.25"/>
    <row r="66361" ht="24.95" hidden="1" customHeight="1" x14ac:dyDescent="0.25"/>
    <row r="66362" ht="24.95" hidden="1" customHeight="1" x14ac:dyDescent="0.25"/>
    <row r="66363" ht="24.95" hidden="1" customHeight="1" x14ac:dyDescent="0.25"/>
    <row r="66364" ht="24.95" hidden="1" customHeight="1" x14ac:dyDescent="0.25"/>
    <row r="66365" ht="24.95" hidden="1" customHeight="1" x14ac:dyDescent="0.25"/>
    <row r="66366" ht="24.95" hidden="1" customHeight="1" x14ac:dyDescent="0.25"/>
    <row r="66367" ht="24.95" hidden="1" customHeight="1" x14ac:dyDescent="0.25"/>
    <row r="66368" ht="24.95" hidden="1" customHeight="1" x14ac:dyDescent="0.25"/>
    <row r="66369" ht="24.95" hidden="1" customHeight="1" x14ac:dyDescent="0.25"/>
    <row r="66370" ht="24.95" hidden="1" customHeight="1" x14ac:dyDescent="0.25"/>
    <row r="66371" ht="24.95" hidden="1" customHeight="1" x14ac:dyDescent="0.25"/>
    <row r="66372" ht="24.95" hidden="1" customHeight="1" x14ac:dyDescent="0.25"/>
    <row r="66373" ht="24.95" hidden="1" customHeight="1" x14ac:dyDescent="0.25"/>
    <row r="66374" ht="24.95" hidden="1" customHeight="1" x14ac:dyDescent="0.25"/>
    <row r="66375" ht="24.95" hidden="1" customHeight="1" x14ac:dyDescent="0.25"/>
    <row r="66376" hidden="1" x14ac:dyDescent="0.25"/>
    <row r="66377" hidden="1" x14ac:dyDescent="0.25"/>
    <row r="66378" hidden="1" x14ac:dyDescent="0.25"/>
    <row r="66379" ht="16.5" hidden="1" customHeight="1" x14ac:dyDescent="0.25"/>
    <row r="66380" hidden="1" x14ac:dyDescent="0.25"/>
    <row r="66381" ht="15.75" hidden="1" customHeight="1" x14ac:dyDescent="0.25"/>
    <row r="66382" ht="31.5" hidden="1" customHeight="1" x14ac:dyDescent="0.25"/>
    <row r="66383" ht="24" hidden="1" customHeight="1" x14ac:dyDescent="0.25"/>
    <row r="66384" ht="24.95" hidden="1" customHeight="1" x14ac:dyDescent="0.25"/>
    <row r="66385" ht="24.95" hidden="1" customHeight="1" x14ac:dyDescent="0.25"/>
    <row r="66386" ht="24.95" hidden="1" customHeight="1" x14ac:dyDescent="0.25"/>
    <row r="66387" ht="24.95" hidden="1" customHeight="1" x14ac:dyDescent="0.25"/>
    <row r="66388" ht="24.95" hidden="1" customHeight="1" x14ac:dyDescent="0.25"/>
    <row r="66389" ht="24.95" hidden="1" customHeight="1" x14ac:dyDescent="0.25"/>
    <row r="66390" ht="24.95" hidden="1" customHeight="1" x14ac:dyDescent="0.25"/>
    <row r="66391" ht="24.95" hidden="1" customHeight="1" x14ac:dyDescent="0.25"/>
    <row r="66392" ht="24.95" hidden="1" customHeight="1" x14ac:dyDescent="0.25"/>
    <row r="66393" ht="24.95" hidden="1" customHeight="1" x14ac:dyDescent="0.25"/>
    <row r="66394" ht="24.95" hidden="1" customHeight="1" x14ac:dyDescent="0.25"/>
    <row r="66395" ht="24.95" hidden="1" customHeight="1" x14ac:dyDescent="0.25"/>
    <row r="66396" ht="24.95" hidden="1" customHeight="1" x14ac:dyDescent="0.25"/>
    <row r="66397" ht="24.95" hidden="1" customHeight="1" x14ac:dyDescent="0.25"/>
    <row r="66398" ht="24.95" hidden="1" customHeight="1" x14ac:dyDescent="0.25"/>
    <row r="66399" ht="24.95" hidden="1" customHeight="1" x14ac:dyDescent="0.25"/>
    <row r="66400" ht="24.95" hidden="1" customHeight="1" x14ac:dyDescent="0.25"/>
    <row r="66401" ht="24.95" hidden="1" customHeight="1" x14ac:dyDescent="0.25"/>
    <row r="66402" ht="24.95" hidden="1" customHeight="1" x14ac:dyDescent="0.25"/>
    <row r="66403" ht="24.95" hidden="1" customHeight="1" x14ac:dyDescent="0.25"/>
    <row r="66404" ht="24.95" hidden="1" customHeight="1" x14ac:dyDescent="0.25"/>
    <row r="66405" ht="24.95" hidden="1" customHeight="1" x14ac:dyDescent="0.25"/>
    <row r="66406" ht="24.95" hidden="1" customHeight="1" x14ac:dyDescent="0.25"/>
    <row r="66407" ht="24.95" hidden="1" customHeight="1" x14ac:dyDescent="0.25"/>
    <row r="66408" ht="24.95" hidden="1" customHeight="1" x14ac:dyDescent="0.25"/>
    <row r="66409" ht="24.95" hidden="1" customHeight="1" x14ac:dyDescent="0.25"/>
    <row r="66410" ht="24.95" hidden="1" customHeight="1" x14ac:dyDescent="0.25"/>
    <row r="66411" ht="24.95" hidden="1" customHeight="1" x14ac:dyDescent="0.25"/>
    <row r="66412" ht="24.95" hidden="1" customHeight="1" x14ac:dyDescent="0.25"/>
    <row r="66413" ht="24.95" hidden="1" customHeight="1" x14ac:dyDescent="0.25"/>
    <row r="66414" ht="24.95" hidden="1" customHeight="1" x14ac:dyDescent="0.25"/>
    <row r="66415" ht="24.95" hidden="1" customHeight="1" x14ac:dyDescent="0.25"/>
    <row r="66416" ht="24.95" hidden="1" customHeight="1" x14ac:dyDescent="0.25"/>
    <row r="66417" ht="24.95" hidden="1" customHeight="1" x14ac:dyDescent="0.25"/>
    <row r="66418" ht="24.95" hidden="1" customHeight="1" x14ac:dyDescent="0.25"/>
    <row r="66419" ht="24.95" hidden="1" customHeight="1" x14ac:dyDescent="0.25"/>
    <row r="66420" hidden="1" x14ac:dyDescent="0.25"/>
    <row r="66421" hidden="1" x14ac:dyDescent="0.25"/>
    <row r="66422" hidden="1" x14ac:dyDescent="0.25"/>
    <row r="66423" hidden="1" x14ac:dyDescent="0.25"/>
    <row r="66424" hidden="1" x14ac:dyDescent="0.25"/>
    <row r="66425" ht="16.5" hidden="1" customHeight="1" x14ac:dyDescent="0.25"/>
    <row r="66426" hidden="1" x14ac:dyDescent="0.25"/>
    <row r="66427" ht="15.75" hidden="1" customHeight="1" x14ac:dyDescent="0.25"/>
    <row r="66428" ht="31.5" hidden="1" customHeight="1" x14ac:dyDescent="0.25"/>
    <row r="66429" ht="24" hidden="1" customHeight="1" x14ac:dyDescent="0.25"/>
    <row r="66430" ht="24.95" hidden="1" customHeight="1" x14ac:dyDescent="0.25"/>
    <row r="66431" ht="24.95" hidden="1" customHeight="1" x14ac:dyDescent="0.25"/>
    <row r="66432" ht="24.95" hidden="1" customHeight="1" x14ac:dyDescent="0.25"/>
    <row r="66433" ht="24.95" hidden="1" customHeight="1" x14ac:dyDescent="0.25"/>
    <row r="66434" ht="24.95" hidden="1" customHeight="1" x14ac:dyDescent="0.25"/>
    <row r="66435" ht="24.95" hidden="1" customHeight="1" x14ac:dyDescent="0.25"/>
    <row r="66436" ht="24.95" hidden="1" customHeight="1" x14ac:dyDescent="0.25"/>
    <row r="66437" ht="24.95" hidden="1" customHeight="1" x14ac:dyDescent="0.25"/>
    <row r="66438" ht="24.95" hidden="1" customHeight="1" x14ac:dyDescent="0.25"/>
    <row r="66439" ht="24.95" hidden="1" customHeight="1" x14ac:dyDescent="0.25"/>
    <row r="66440" ht="24.95" hidden="1" customHeight="1" x14ac:dyDescent="0.25"/>
    <row r="66441" ht="24.95" hidden="1" customHeight="1" x14ac:dyDescent="0.25"/>
    <row r="66442" ht="24.95" hidden="1" customHeight="1" x14ac:dyDescent="0.25"/>
    <row r="66443" ht="24.95" hidden="1" customHeight="1" x14ac:dyDescent="0.25"/>
    <row r="66444" ht="24.95" hidden="1" customHeight="1" x14ac:dyDescent="0.25"/>
    <row r="66445" ht="24.95" hidden="1" customHeight="1" x14ac:dyDescent="0.25"/>
    <row r="66446" ht="24.95" hidden="1" customHeight="1" x14ac:dyDescent="0.25"/>
    <row r="66447" ht="24.95" hidden="1" customHeight="1" x14ac:dyDescent="0.25"/>
    <row r="66448" ht="24.95" hidden="1" customHeight="1" x14ac:dyDescent="0.25"/>
    <row r="66449" ht="24.95" hidden="1" customHeight="1" x14ac:dyDescent="0.25"/>
    <row r="66450" ht="24.95" hidden="1" customHeight="1" x14ac:dyDescent="0.25"/>
    <row r="66451" ht="24.95" hidden="1" customHeight="1" x14ac:dyDescent="0.25"/>
    <row r="66452" ht="24.95" hidden="1" customHeight="1" x14ac:dyDescent="0.25"/>
    <row r="66453" ht="24.95" hidden="1" customHeight="1" x14ac:dyDescent="0.25"/>
    <row r="66454" ht="24.95" hidden="1" customHeight="1" x14ac:dyDescent="0.25"/>
    <row r="66455" ht="24.95" hidden="1" customHeight="1" x14ac:dyDescent="0.25"/>
    <row r="66456" ht="24.95" hidden="1" customHeight="1" x14ac:dyDescent="0.25"/>
    <row r="66457" ht="24.95" hidden="1" customHeight="1" x14ac:dyDescent="0.25"/>
    <row r="66458" ht="24.95" hidden="1" customHeight="1" x14ac:dyDescent="0.25"/>
    <row r="66459" ht="24.95" hidden="1" customHeight="1" x14ac:dyDescent="0.25"/>
    <row r="66460" ht="24.95" hidden="1" customHeight="1" x14ac:dyDescent="0.25"/>
    <row r="66461" ht="24.95" hidden="1" customHeight="1" x14ac:dyDescent="0.25"/>
    <row r="66462" hidden="1" x14ac:dyDescent="0.25"/>
    <row r="66463" hidden="1" x14ac:dyDescent="0.25"/>
    <row r="66464" hidden="1" x14ac:dyDescent="0.25"/>
    <row r="66465" ht="16.5" hidden="1" customHeight="1" x14ac:dyDescent="0.25"/>
    <row r="66466" hidden="1" x14ac:dyDescent="0.25"/>
    <row r="66467" ht="15.75" hidden="1" customHeight="1" x14ac:dyDescent="0.25"/>
    <row r="66468" hidden="1" x14ac:dyDescent="0.25"/>
    <row r="66469" hidden="1" x14ac:dyDescent="0.25"/>
    <row r="66470" hidden="1" x14ac:dyDescent="0.25"/>
    <row r="66471" ht="16.5" hidden="1" customHeight="1" x14ac:dyDescent="0.25"/>
    <row r="66472" hidden="1" x14ac:dyDescent="0.25"/>
    <row r="66473" ht="15.75" hidden="1" customHeight="1" x14ac:dyDescent="0.25"/>
    <row r="66474" ht="31.5" hidden="1" customHeight="1" x14ac:dyDescent="0.25"/>
    <row r="66475" ht="24" hidden="1" customHeight="1" x14ac:dyDescent="0.25"/>
    <row r="66476" ht="24.95" hidden="1" customHeight="1" x14ac:dyDescent="0.25"/>
    <row r="66477" ht="24.95" hidden="1" customHeight="1" x14ac:dyDescent="0.25"/>
    <row r="66478" ht="24.95" hidden="1" customHeight="1" x14ac:dyDescent="0.25"/>
    <row r="66479" ht="24.95" hidden="1" customHeight="1" x14ac:dyDescent="0.25"/>
    <row r="66480" ht="24.95" hidden="1" customHeight="1" x14ac:dyDescent="0.25"/>
    <row r="66481" ht="24.95" hidden="1" customHeight="1" x14ac:dyDescent="0.25"/>
    <row r="66482" ht="24.95" hidden="1" customHeight="1" x14ac:dyDescent="0.25"/>
    <row r="66483" ht="24.95" hidden="1" customHeight="1" x14ac:dyDescent="0.25"/>
    <row r="66484" ht="31.5" hidden="1" customHeight="1" x14ac:dyDescent="0.25"/>
    <row r="66485" ht="24" hidden="1" customHeight="1" x14ac:dyDescent="0.25"/>
    <row r="66486" ht="24.95" hidden="1" customHeight="1" x14ac:dyDescent="0.25"/>
    <row r="66487" ht="24.95" hidden="1" customHeight="1" x14ac:dyDescent="0.25"/>
    <row r="66488" ht="24.95" hidden="1" customHeight="1" x14ac:dyDescent="0.25"/>
    <row r="66489" ht="24.95" hidden="1" customHeight="1" x14ac:dyDescent="0.25"/>
    <row r="66490" hidden="1" x14ac:dyDescent="0.25"/>
    <row r="66491" hidden="1" x14ac:dyDescent="0.25"/>
    <row r="66492" hidden="1" x14ac:dyDescent="0.25"/>
    <row r="66493" ht="16.5" hidden="1" customHeight="1" x14ac:dyDescent="0.25"/>
    <row r="66494" hidden="1" x14ac:dyDescent="0.25"/>
    <row r="66495" ht="15.75" hidden="1" customHeight="1" x14ac:dyDescent="0.25"/>
    <row r="66496" ht="31.5" hidden="1" customHeight="1" x14ac:dyDescent="0.25"/>
    <row r="66497" ht="24" hidden="1" customHeight="1" x14ac:dyDescent="0.25"/>
    <row r="66498" ht="24.95" hidden="1" customHeight="1" x14ac:dyDescent="0.25"/>
    <row r="66499" ht="24.95" hidden="1" customHeight="1" x14ac:dyDescent="0.25"/>
    <row r="66500" ht="24.95" hidden="1" customHeight="1" x14ac:dyDescent="0.25"/>
    <row r="66501" ht="24.95" hidden="1" customHeight="1" x14ac:dyDescent="0.25"/>
    <row r="66502" ht="24.95" hidden="1" customHeight="1" x14ac:dyDescent="0.25"/>
    <row r="66503" ht="24.95" hidden="1" customHeight="1" x14ac:dyDescent="0.25"/>
    <row r="66504" ht="24.95" hidden="1" customHeight="1" x14ac:dyDescent="0.25"/>
    <row r="66505" ht="24.95" hidden="1" customHeight="1" x14ac:dyDescent="0.25"/>
    <row r="66506" ht="24.95" hidden="1" customHeight="1" x14ac:dyDescent="0.25"/>
    <row r="66507" ht="24.95" hidden="1" customHeight="1" x14ac:dyDescent="0.25"/>
    <row r="66508" ht="24.95" hidden="1" customHeight="1" x14ac:dyDescent="0.25"/>
    <row r="66509" ht="24.95" hidden="1" customHeight="1" x14ac:dyDescent="0.25"/>
    <row r="66510" ht="24.95" hidden="1" customHeight="1" x14ac:dyDescent="0.25"/>
    <row r="66511" ht="24.95" hidden="1" customHeight="1" x14ac:dyDescent="0.25"/>
    <row r="66512" ht="24.95" hidden="1" customHeight="1" x14ac:dyDescent="0.25"/>
    <row r="66513" ht="24.95" hidden="1" customHeight="1" x14ac:dyDescent="0.25"/>
    <row r="66514" ht="24.95" hidden="1" customHeight="1" x14ac:dyDescent="0.25"/>
    <row r="66515" ht="24.95" hidden="1" customHeight="1" x14ac:dyDescent="0.25"/>
    <row r="66516" ht="24.95" hidden="1" customHeight="1" x14ac:dyDescent="0.25"/>
    <row r="66517" ht="24.95" hidden="1" customHeight="1" x14ac:dyDescent="0.25"/>
    <row r="66518" ht="24.95" hidden="1" customHeight="1" x14ac:dyDescent="0.25"/>
    <row r="66519" ht="24.95" hidden="1" customHeight="1" x14ac:dyDescent="0.25"/>
    <row r="66520" ht="24.95" hidden="1" customHeight="1" x14ac:dyDescent="0.25"/>
    <row r="66521" ht="24.95" hidden="1" customHeight="1" x14ac:dyDescent="0.25"/>
    <row r="66522" ht="24.95" hidden="1" customHeight="1" x14ac:dyDescent="0.25"/>
    <row r="66523" ht="24.95" hidden="1" customHeight="1" x14ac:dyDescent="0.25"/>
    <row r="66524" ht="24.95" hidden="1" customHeight="1" x14ac:dyDescent="0.25"/>
    <row r="66525" ht="24.95" hidden="1" customHeight="1" x14ac:dyDescent="0.25"/>
    <row r="66526" ht="24.95" hidden="1" customHeight="1" x14ac:dyDescent="0.25"/>
    <row r="66527" ht="24.95" hidden="1" customHeight="1" x14ac:dyDescent="0.25"/>
    <row r="66528" ht="24.95" hidden="1" customHeight="1" x14ac:dyDescent="0.25"/>
    <row r="66529" ht="24.95" hidden="1" customHeight="1" x14ac:dyDescent="0.25"/>
    <row r="66530" ht="24.95" hidden="1" customHeight="1" x14ac:dyDescent="0.25"/>
    <row r="66531" ht="24.95" hidden="1" customHeight="1" x14ac:dyDescent="0.25"/>
    <row r="66532" ht="24.95" hidden="1" customHeight="1" x14ac:dyDescent="0.25"/>
    <row r="66533" ht="24.95" hidden="1" customHeight="1" x14ac:dyDescent="0.25"/>
    <row r="66534" ht="24.95" hidden="1" customHeight="1" x14ac:dyDescent="0.25"/>
    <row r="66535" ht="24.95" hidden="1" customHeight="1" x14ac:dyDescent="0.25"/>
    <row r="66536" hidden="1" x14ac:dyDescent="0.25"/>
    <row r="66537" hidden="1" x14ac:dyDescent="0.25"/>
    <row r="66538" hidden="1" x14ac:dyDescent="0.25"/>
    <row r="66539" ht="16.5" hidden="1" customHeight="1" x14ac:dyDescent="0.25"/>
    <row r="66540" hidden="1" x14ac:dyDescent="0.25"/>
    <row r="66541" ht="15.75" hidden="1" customHeight="1" x14ac:dyDescent="0.25"/>
    <row r="66542" ht="31.5" hidden="1" customHeight="1" x14ac:dyDescent="0.25"/>
    <row r="66543" ht="24" hidden="1" customHeight="1" x14ac:dyDescent="0.25"/>
    <row r="66544" ht="24.95" hidden="1" customHeight="1" x14ac:dyDescent="0.25"/>
    <row r="66545" ht="24.95" hidden="1" customHeight="1" x14ac:dyDescent="0.25"/>
    <row r="66546" ht="24.95" hidden="1" customHeight="1" x14ac:dyDescent="0.25"/>
    <row r="66547" ht="24.95" hidden="1" customHeight="1" x14ac:dyDescent="0.25"/>
    <row r="66548" ht="24.95" hidden="1" customHeight="1" x14ac:dyDescent="0.25"/>
    <row r="66549" ht="24.95" hidden="1" customHeight="1" x14ac:dyDescent="0.25"/>
    <row r="66550" ht="24.95" hidden="1" customHeight="1" x14ac:dyDescent="0.25"/>
    <row r="66551" ht="24.95" hidden="1" customHeight="1" x14ac:dyDescent="0.25"/>
    <row r="66552" ht="24.95" hidden="1" customHeight="1" x14ac:dyDescent="0.25"/>
    <row r="66553" ht="24.95" hidden="1" customHeight="1" x14ac:dyDescent="0.25"/>
    <row r="66554" ht="24.95" hidden="1" customHeight="1" x14ac:dyDescent="0.25"/>
    <row r="66555" ht="24.95" hidden="1" customHeight="1" x14ac:dyDescent="0.25"/>
    <row r="66556" ht="24.95" hidden="1" customHeight="1" x14ac:dyDescent="0.25"/>
    <row r="66557" ht="24.95" hidden="1" customHeight="1" x14ac:dyDescent="0.25"/>
    <row r="66558" ht="24.95" hidden="1" customHeight="1" x14ac:dyDescent="0.25"/>
    <row r="66559" ht="24.95" hidden="1" customHeight="1" x14ac:dyDescent="0.25"/>
    <row r="66560" ht="24.95" hidden="1" customHeight="1" x14ac:dyDescent="0.25"/>
    <row r="66561" ht="24.95" hidden="1" customHeight="1" x14ac:dyDescent="0.25"/>
    <row r="66562" ht="24.95" hidden="1" customHeight="1" x14ac:dyDescent="0.25"/>
    <row r="66563" ht="24.95" hidden="1" customHeight="1" x14ac:dyDescent="0.25"/>
    <row r="66564" ht="24.95" hidden="1" customHeight="1" x14ac:dyDescent="0.25"/>
    <row r="66565" ht="24.95" hidden="1" customHeight="1" x14ac:dyDescent="0.25"/>
    <row r="66566" ht="24.95" hidden="1" customHeight="1" x14ac:dyDescent="0.25"/>
    <row r="66567" ht="24.95" hidden="1" customHeight="1" x14ac:dyDescent="0.25"/>
    <row r="66568" ht="24.95" hidden="1" customHeight="1" x14ac:dyDescent="0.25"/>
    <row r="66569" ht="24.95" hidden="1" customHeight="1" x14ac:dyDescent="0.25"/>
    <row r="66570" ht="24.95" hidden="1" customHeight="1" x14ac:dyDescent="0.25"/>
    <row r="66571" ht="24.95" hidden="1" customHeight="1" x14ac:dyDescent="0.25"/>
    <row r="66572" ht="24.95" hidden="1" customHeight="1" x14ac:dyDescent="0.25"/>
    <row r="66573" ht="24.95" hidden="1" customHeight="1" x14ac:dyDescent="0.25"/>
    <row r="66574" ht="24.95" hidden="1" customHeight="1" x14ac:dyDescent="0.25"/>
    <row r="66575" ht="24.95" hidden="1" customHeight="1" x14ac:dyDescent="0.25"/>
    <row r="66576" ht="24.95" hidden="1" customHeight="1" x14ac:dyDescent="0.25"/>
    <row r="66577" ht="24.95" hidden="1" customHeight="1" x14ac:dyDescent="0.25"/>
    <row r="66578" ht="24.95" hidden="1" customHeight="1" x14ac:dyDescent="0.25"/>
    <row r="66579" ht="24.95" hidden="1" customHeight="1" x14ac:dyDescent="0.25"/>
    <row r="66580" ht="24.95" hidden="1" customHeight="1" x14ac:dyDescent="0.25"/>
    <row r="66581" ht="24.95" hidden="1" customHeight="1" x14ac:dyDescent="0.25"/>
    <row r="66582" hidden="1" x14ac:dyDescent="0.25"/>
    <row r="66583" hidden="1" x14ac:dyDescent="0.25"/>
    <row r="66584" hidden="1" x14ac:dyDescent="0.25"/>
    <row r="66585" ht="16.5" hidden="1" customHeight="1" x14ac:dyDescent="0.25"/>
    <row r="66586" hidden="1" x14ac:dyDescent="0.25"/>
    <row r="66587" ht="15.75" hidden="1" customHeight="1" x14ac:dyDescent="0.25"/>
    <row r="66588" ht="31.5" hidden="1" customHeight="1" x14ac:dyDescent="0.25"/>
    <row r="66589" ht="24" hidden="1" customHeight="1" x14ac:dyDescent="0.25"/>
    <row r="66590" ht="24.95" hidden="1" customHeight="1" x14ac:dyDescent="0.25"/>
    <row r="66591" ht="24.95" hidden="1" customHeight="1" x14ac:dyDescent="0.25"/>
    <row r="66592" ht="24.95" hidden="1" customHeight="1" x14ac:dyDescent="0.25"/>
    <row r="66593" ht="24.95" hidden="1" customHeight="1" x14ac:dyDescent="0.25"/>
    <row r="66594" ht="24.95" hidden="1" customHeight="1" x14ac:dyDescent="0.25"/>
    <row r="66595" ht="24.95" hidden="1" customHeight="1" x14ac:dyDescent="0.25"/>
    <row r="66596" ht="24.95" hidden="1" customHeight="1" x14ac:dyDescent="0.25"/>
    <row r="66597" ht="24.95" hidden="1" customHeight="1" x14ac:dyDescent="0.25"/>
    <row r="66598" ht="24.95" hidden="1" customHeight="1" x14ac:dyDescent="0.25"/>
    <row r="66599" ht="24.95" hidden="1" customHeight="1" x14ac:dyDescent="0.25"/>
    <row r="66600" ht="24.95" hidden="1" customHeight="1" x14ac:dyDescent="0.25"/>
    <row r="66601" ht="24.95" hidden="1" customHeight="1" x14ac:dyDescent="0.25"/>
    <row r="66602" ht="24.95" hidden="1" customHeight="1" x14ac:dyDescent="0.25"/>
    <row r="66603" ht="24.95" hidden="1" customHeight="1" x14ac:dyDescent="0.25"/>
    <row r="66604" hidden="1" x14ac:dyDescent="0.25"/>
    <row r="66605" hidden="1" x14ac:dyDescent="0.25"/>
    <row r="66606" hidden="1" x14ac:dyDescent="0.25"/>
    <row r="66607" ht="16.5" hidden="1" customHeight="1" x14ac:dyDescent="0.25"/>
    <row r="66608" hidden="1" x14ac:dyDescent="0.25"/>
    <row r="66609" ht="15.75" hidden="1" customHeight="1" x14ac:dyDescent="0.25"/>
    <row r="66610" ht="31.5" hidden="1" customHeight="1" x14ac:dyDescent="0.25"/>
    <row r="66611" ht="24" hidden="1" customHeight="1" x14ac:dyDescent="0.25"/>
    <row r="66612" ht="24.95" hidden="1" customHeight="1" x14ac:dyDescent="0.25"/>
    <row r="66613" ht="24.95" hidden="1" customHeight="1" x14ac:dyDescent="0.25"/>
    <row r="66614" ht="24.95" hidden="1" customHeight="1" x14ac:dyDescent="0.25"/>
    <row r="66615" ht="24.95" hidden="1" customHeight="1" x14ac:dyDescent="0.25"/>
    <row r="66616" ht="24.95" hidden="1" customHeight="1" x14ac:dyDescent="0.25"/>
    <row r="66617" ht="24.95" hidden="1" customHeight="1" x14ac:dyDescent="0.25"/>
    <row r="66618" ht="24.95" hidden="1" customHeight="1" x14ac:dyDescent="0.25"/>
    <row r="66619" ht="24.95" hidden="1" customHeight="1" x14ac:dyDescent="0.25"/>
    <row r="66620" ht="24.95" hidden="1" customHeight="1" x14ac:dyDescent="0.25"/>
    <row r="66621" ht="24.95" hidden="1" customHeight="1" x14ac:dyDescent="0.25"/>
    <row r="66622" ht="24.95" hidden="1" customHeight="1" x14ac:dyDescent="0.25"/>
    <row r="66623" ht="24.95" hidden="1" customHeight="1" x14ac:dyDescent="0.25"/>
    <row r="66624" ht="24.95" hidden="1" customHeight="1" x14ac:dyDescent="0.25"/>
    <row r="66625" ht="24.95" hidden="1" customHeight="1" x14ac:dyDescent="0.25"/>
    <row r="66626" ht="24.95" hidden="1" customHeight="1" x14ac:dyDescent="0.25"/>
    <row r="66627" ht="24.95" hidden="1" customHeight="1" x14ac:dyDescent="0.25"/>
    <row r="66628" ht="24.95" hidden="1" customHeight="1" x14ac:dyDescent="0.25"/>
    <row r="66629" ht="24.95" hidden="1" customHeight="1" x14ac:dyDescent="0.25"/>
    <row r="66630" ht="24.95" hidden="1" customHeight="1" x14ac:dyDescent="0.25"/>
    <row r="66631" ht="24.95" hidden="1" customHeight="1" x14ac:dyDescent="0.25"/>
    <row r="66632" ht="24.95" hidden="1" customHeight="1" x14ac:dyDescent="0.25"/>
    <row r="66633" ht="24.95" hidden="1" customHeight="1" x14ac:dyDescent="0.25"/>
    <row r="66634" ht="24.95" hidden="1" customHeight="1" x14ac:dyDescent="0.25"/>
    <row r="66635" ht="24.95" hidden="1" customHeight="1" x14ac:dyDescent="0.25"/>
    <row r="66636" ht="24.95" hidden="1" customHeight="1" x14ac:dyDescent="0.25"/>
    <row r="66637" ht="24.95" hidden="1" customHeight="1" x14ac:dyDescent="0.25"/>
    <row r="66638" ht="24.95" hidden="1" customHeight="1" x14ac:dyDescent="0.25"/>
    <row r="66639" ht="24.95" hidden="1" customHeight="1" x14ac:dyDescent="0.25"/>
    <row r="66640" ht="24.95" hidden="1" customHeight="1" x14ac:dyDescent="0.25"/>
    <row r="66641" ht="24.95" hidden="1" customHeight="1" x14ac:dyDescent="0.25"/>
    <row r="66642" ht="24.95" hidden="1" customHeight="1" x14ac:dyDescent="0.25"/>
    <row r="66643" ht="24.95" hidden="1" customHeight="1" x14ac:dyDescent="0.25"/>
    <row r="66644" ht="24.95" hidden="1" customHeight="1" x14ac:dyDescent="0.25"/>
    <row r="66645" ht="24.95" hidden="1" customHeight="1" x14ac:dyDescent="0.25"/>
    <row r="66646" ht="24.95" hidden="1" customHeight="1" x14ac:dyDescent="0.25"/>
    <row r="66647" ht="24.95" hidden="1" customHeight="1" x14ac:dyDescent="0.25"/>
    <row r="66648" ht="24.95" hidden="1" customHeight="1" x14ac:dyDescent="0.25"/>
    <row r="66649" ht="24.95" hidden="1" customHeight="1" x14ac:dyDescent="0.25"/>
    <row r="66650" hidden="1" x14ac:dyDescent="0.25"/>
    <row r="66651" hidden="1" x14ac:dyDescent="0.25"/>
    <row r="66652" hidden="1" x14ac:dyDescent="0.25"/>
    <row r="66653" ht="16.5" hidden="1" customHeight="1" x14ac:dyDescent="0.25"/>
    <row r="66654" hidden="1" x14ac:dyDescent="0.25"/>
    <row r="66655" ht="15.75" hidden="1" customHeight="1" x14ac:dyDescent="0.25"/>
    <row r="66656" ht="31.5" hidden="1" customHeight="1" x14ac:dyDescent="0.25"/>
    <row r="66657" ht="24" hidden="1" customHeight="1" x14ac:dyDescent="0.25"/>
    <row r="66658" ht="24.95" hidden="1" customHeight="1" x14ac:dyDescent="0.25"/>
    <row r="66659" ht="24.95" hidden="1" customHeight="1" x14ac:dyDescent="0.25"/>
    <row r="66660" ht="24.95" hidden="1" customHeight="1" x14ac:dyDescent="0.25"/>
    <row r="66661" ht="24.95" hidden="1" customHeight="1" x14ac:dyDescent="0.25"/>
    <row r="66662" ht="24.95" hidden="1" customHeight="1" x14ac:dyDescent="0.25"/>
    <row r="66663" ht="24.95" hidden="1" customHeight="1" x14ac:dyDescent="0.25"/>
    <row r="66664" ht="24.95" hidden="1" customHeight="1" x14ac:dyDescent="0.25"/>
    <row r="66665" ht="24.95" hidden="1" customHeight="1" x14ac:dyDescent="0.25"/>
    <row r="66666" ht="24.95" hidden="1" customHeight="1" x14ac:dyDescent="0.25"/>
    <row r="66667" ht="24.95" hidden="1" customHeight="1" x14ac:dyDescent="0.25"/>
    <row r="66668" ht="24.95" hidden="1" customHeight="1" x14ac:dyDescent="0.25"/>
    <row r="66669" ht="24.95" hidden="1" customHeight="1" x14ac:dyDescent="0.25"/>
    <row r="66670" ht="24.95" hidden="1" customHeight="1" x14ac:dyDescent="0.25"/>
    <row r="66671" ht="24.95" hidden="1" customHeight="1" x14ac:dyDescent="0.25"/>
    <row r="66672" ht="24.95" hidden="1" customHeight="1" x14ac:dyDescent="0.25"/>
    <row r="66673" ht="24.95" hidden="1" customHeight="1" x14ac:dyDescent="0.25"/>
    <row r="66674" ht="24.95" hidden="1" customHeight="1" x14ac:dyDescent="0.25"/>
    <row r="66675" ht="24.95" hidden="1" customHeight="1" x14ac:dyDescent="0.25"/>
    <row r="66676" ht="24.95" hidden="1" customHeight="1" x14ac:dyDescent="0.25"/>
    <row r="66677" ht="24.95" hidden="1" customHeight="1" x14ac:dyDescent="0.25"/>
    <row r="66678" ht="24.95" hidden="1" customHeight="1" x14ac:dyDescent="0.25"/>
    <row r="66679" ht="24.95" hidden="1" customHeight="1" x14ac:dyDescent="0.25"/>
    <row r="66680" ht="24.95" hidden="1" customHeight="1" x14ac:dyDescent="0.25"/>
    <row r="66681" ht="24.95" hidden="1" customHeight="1" x14ac:dyDescent="0.25"/>
    <row r="66682" ht="24.95" hidden="1" customHeight="1" x14ac:dyDescent="0.25"/>
    <row r="66683" ht="24.95" hidden="1" customHeight="1" x14ac:dyDescent="0.25"/>
    <row r="66684" ht="24.95" hidden="1" customHeight="1" x14ac:dyDescent="0.25"/>
    <row r="66685" ht="24.95" hidden="1" customHeight="1" x14ac:dyDescent="0.25"/>
    <row r="66686" ht="24.95" hidden="1" customHeight="1" x14ac:dyDescent="0.25"/>
    <row r="66687" ht="24.95" hidden="1" customHeight="1" x14ac:dyDescent="0.25"/>
    <row r="66688" ht="24.95" hidden="1" customHeight="1" x14ac:dyDescent="0.25"/>
    <row r="66689" ht="24.95" hidden="1" customHeight="1" x14ac:dyDescent="0.25"/>
    <row r="66690" ht="24.95" hidden="1" customHeight="1" x14ac:dyDescent="0.25"/>
    <row r="66691" ht="24.95" hidden="1" customHeight="1" x14ac:dyDescent="0.25"/>
    <row r="66692" ht="24.95" hidden="1" customHeight="1" x14ac:dyDescent="0.25"/>
    <row r="66693" ht="24.95" hidden="1" customHeight="1" x14ac:dyDescent="0.25"/>
    <row r="66694" hidden="1" x14ac:dyDescent="0.25"/>
    <row r="66695" ht="16.5" hidden="1" customHeight="1" x14ac:dyDescent="0.25"/>
    <row r="66696" hidden="1" x14ac:dyDescent="0.25"/>
    <row r="66697" ht="15.75" hidden="1" customHeight="1" x14ac:dyDescent="0.25"/>
    <row r="66698" ht="31.5" hidden="1" customHeight="1" x14ac:dyDescent="0.25"/>
    <row r="66699" ht="24" hidden="1" customHeight="1" x14ac:dyDescent="0.25"/>
    <row r="66700" hidden="1" x14ac:dyDescent="0.25"/>
    <row r="66701" hidden="1" x14ac:dyDescent="0.25"/>
    <row r="66702" hidden="1" x14ac:dyDescent="0.25"/>
    <row r="66703" ht="16.5" hidden="1" customHeight="1" x14ac:dyDescent="0.25"/>
    <row r="66704" hidden="1" x14ac:dyDescent="0.25"/>
    <row r="66705" ht="15.75" hidden="1" customHeight="1" x14ac:dyDescent="0.25"/>
    <row r="66706" ht="31.5" hidden="1" customHeight="1" x14ac:dyDescent="0.25"/>
    <row r="66707" ht="24" hidden="1" customHeight="1" x14ac:dyDescent="0.25"/>
    <row r="66708" ht="24.95" hidden="1" customHeight="1" x14ac:dyDescent="0.25"/>
    <row r="66709" ht="24.95" hidden="1" customHeight="1" x14ac:dyDescent="0.25"/>
    <row r="66710" ht="24.95" hidden="1" customHeight="1" x14ac:dyDescent="0.25"/>
    <row r="66711" ht="24.95" hidden="1" customHeight="1" x14ac:dyDescent="0.25"/>
    <row r="66712" ht="24.95" hidden="1" customHeight="1" x14ac:dyDescent="0.25"/>
    <row r="66713" ht="24.95" hidden="1" customHeight="1" x14ac:dyDescent="0.25"/>
    <row r="66714" ht="24.95" hidden="1" customHeight="1" x14ac:dyDescent="0.25"/>
    <row r="66715" ht="24.95" hidden="1" customHeight="1" x14ac:dyDescent="0.25"/>
    <row r="66716" ht="24.95" hidden="1" customHeight="1" x14ac:dyDescent="0.25"/>
    <row r="66717" ht="24.95" hidden="1" customHeight="1" x14ac:dyDescent="0.25"/>
    <row r="66718" ht="24.95" hidden="1" customHeight="1" x14ac:dyDescent="0.25"/>
    <row r="66719" ht="24.95" hidden="1" customHeight="1" x14ac:dyDescent="0.25"/>
    <row r="66720" ht="24.95" hidden="1" customHeight="1" x14ac:dyDescent="0.25"/>
    <row r="66721" ht="24.95" hidden="1" customHeight="1" x14ac:dyDescent="0.25"/>
    <row r="66722" ht="24.95" hidden="1" customHeight="1" x14ac:dyDescent="0.25"/>
    <row r="66723" ht="24.95" hidden="1" customHeight="1" x14ac:dyDescent="0.25"/>
    <row r="66724" ht="24.95" hidden="1" customHeight="1" x14ac:dyDescent="0.25"/>
    <row r="66725" ht="24.95" hidden="1" customHeight="1" x14ac:dyDescent="0.25"/>
    <row r="66726" ht="24.95" hidden="1" customHeight="1" x14ac:dyDescent="0.25"/>
    <row r="66727" ht="24.95" hidden="1" customHeight="1" x14ac:dyDescent="0.25"/>
    <row r="66728" ht="24.95" hidden="1" customHeight="1" x14ac:dyDescent="0.25"/>
    <row r="66729" ht="24.95" hidden="1" customHeight="1" x14ac:dyDescent="0.25"/>
    <row r="66730" ht="24.95" hidden="1" customHeight="1" x14ac:dyDescent="0.25"/>
    <row r="66731" ht="24.95" hidden="1" customHeight="1" x14ac:dyDescent="0.25"/>
    <row r="66732" ht="24.95" hidden="1" customHeight="1" x14ac:dyDescent="0.25"/>
    <row r="66733" ht="24.95" hidden="1" customHeight="1" x14ac:dyDescent="0.25"/>
    <row r="66734" ht="24.95" hidden="1" customHeight="1" x14ac:dyDescent="0.25"/>
    <row r="66735" ht="24.95" hidden="1" customHeight="1" x14ac:dyDescent="0.25"/>
    <row r="66736" ht="24.95" hidden="1" customHeight="1" x14ac:dyDescent="0.25"/>
    <row r="66737" ht="24.95" hidden="1" customHeight="1" x14ac:dyDescent="0.25"/>
    <row r="66738" ht="24.95" hidden="1" customHeight="1" x14ac:dyDescent="0.25"/>
    <row r="66739" ht="24.95" hidden="1" customHeight="1" x14ac:dyDescent="0.25"/>
    <row r="66740" ht="24.95" hidden="1" customHeight="1" x14ac:dyDescent="0.25"/>
    <row r="66741" ht="24.95" hidden="1" customHeight="1" x14ac:dyDescent="0.25"/>
    <row r="66742" ht="24.95" hidden="1" customHeight="1" x14ac:dyDescent="0.25"/>
    <row r="66743" ht="24.95" hidden="1" customHeight="1" x14ac:dyDescent="0.25"/>
    <row r="66744" ht="24.95" hidden="1" customHeight="1" x14ac:dyDescent="0.25"/>
    <row r="66745" ht="24.95" hidden="1" customHeight="1" x14ac:dyDescent="0.25"/>
    <row r="66746" hidden="1" x14ac:dyDescent="0.25"/>
    <row r="66747" hidden="1" x14ac:dyDescent="0.25"/>
    <row r="66748" hidden="1" x14ac:dyDescent="0.25"/>
    <row r="66749" ht="16.5" hidden="1" customHeight="1" x14ac:dyDescent="0.25"/>
    <row r="66750" hidden="1" x14ac:dyDescent="0.25"/>
    <row r="66751" ht="15.75" hidden="1" customHeight="1" x14ac:dyDescent="0.25"/>
    <row r="66752" ht="31.5" hidden="1" customHeight="1" x14ac:dyDescent="0.25"/>
    <row r="66753" ht="24" hidden="1" customHeight="1" x14ac:dyDescent="0.25"/>
    <row r="66754" ht="24.95" hidden="1" customHeight="1" x14ac:dyDescent="0.25"/>
    <row r="66755" ht="24.95" hidden="1" customHeight="1" x14ac:dyDescent="0.25"/>
    <row r="66756" ht="24.95" hidden="1" customHeight="1" x14ac:dyDescent="0.25"/>
    <row r="66757" ht="24.95" hidden="1" customHeight="1" x14ac:dyDescent="0.25"/>
    <row r="66758" ht="24.95" hidden="1" customHeight="1" x14ac:dyDescent="0.25"/>
    <row r="66759" ht="24.95" hidden="1" customHeight="1" x14ac:dyDescent="0.25"/>
    <row r="66760" ht="24.95" hidden="1" customHeight="1" x14ac:dyDescent="0.25"/>
    <row r="66761" ht="24.95" hidden="1" customHeight="1" x14ac:dyDescent="0.25"/>
    <row r="66762" ht="24.95" hidden="1" customHeight="1" x14ac:dyDescent="0.25"/>
    <row r="66763" ht="24.95" hidden="1" customHeight="1" x14ac:dyDescent="0.25"/>
    <row r="66764" ht="24.95" hidden="1" customHeight="1" x14ac:dyDescent="0.25"/>
    <row r="66765" ht="24.95" hidden="1" customHeight="1" x14ac:dyDescent="0.25"/>
    <row r="66766" ht="24.95" hidden="1" customHeight="1" x14ac:dyDescent="0.25"/>
    <row r="66767" ht="24.95" hidden="1" customHeight="1" x14ac:dyDescent="0.25"/>
    <row r="66768" ht="24.95" hidden="1" customHeight="1" x14ac:dyDescent="0.25"/>
    <row r="66769" ht="24.95" hidden="1" customHeight="1" x14ac:dyDescent="0.25"/>
    <row r="66770" ht="24.95" hidden="1" customHeight="1" x14ac:dyDescent="0.25"/>
    <row r="66771" ht="24.95" hidden="1" customHeight="1" x14ac:dyDescent="0.25"/>
    <row r="66772" ht="24.95" hidden="1" customHeight="1" x14ac:dyDescent="0.25"/>
    <row r="66773" ht="24.95" hidden="1" customHeight="1" x14ac:dyDescent="0.25"/>
    <row r="66774" ht="24.95" hidden="1" customHeight="1" x14ac:dyDescent="0.25"/>
    <row r="66775" ht="24.95" hidden="1" customHeight="1" x14ac:dyDescent="0.25"/>
    <row r="66776" ht="24.95" hidden="1" customHeight="1" x14ac:dyDescent="0.25"/>
    <row r="66777" ht="24.95" hidden="1" customHeight="1" x14ac:dyDescent="0.25"/>
    <row r="66778" ht="24.95" hidden="1" customHeight="1" x14ac:dyDescent="0.25"/>
    <row r="66779" ht="24.95" hidden="1" customHeight="1" x14ac:dyDescent="0.25"/>
    <row r="66780" ht="24.95" hidden="1" customHeight="1" x14ac:dyDescent="0.25"/>
    <row r="66781" ht="24.95" hidden="1" customHeight="1" x14ac:dyDescent="0.25"/>
    <row r="66782" ht="24.95" hidden="1" customHeight="1" x14ac:dyDescent="0.25"/>
    <row r="66783" ht="24.95" hidden="1" customHeight="1" x14ac:dyDescent="0.25"/>
    <row r="66784" ht="24.95" hidden="1" customHeight="1" x14ac:dyDescent="0.25"/>
    <row r="66785" ht="24.95" hidden="1" customHeight="1" x14ac:dyDescent="0.25"/>
    <row r="66786" ht="24.95" hidden="1" customHeight="1" x14ac:dyDescent="0.25"/>
    <row r="66787" ht="24.95" hidden="1" customHeight="1" x14ac:dyDescent="0.25"/>
    <row r="66788" hidden="1" x14ac:dyDescent="0.25"/>
    <row r="66789" hidden="1" x14ac:dyDescent="0.25"/>
    <row r="66790" hidden="1" x14ac:dyDescent="0.25"/>
    <row r="66791" ht="16.5" hidden="1" customHeight="1" x14ac:dyDescent="0.25"/>
    <row r="66792" hidden="1" x14ac:dyDescent="0.25"/>
    <row r="66793" hidden="1" x14ac:dyDescent="0.25"/>
    <row r="66794" hidden="1" x14ac:dyDescent="0.25"/>
    <row r="66795" ht="16.5" hidden="1" customHeight="1" x14ac:dyDescent="0.25"/>
    <row r="66796" hidden="1" x14ac:dyDescent="0.25"/>
    <row r="66797" ht="15.75" hidden="1" customHeight="1" x14ac:dyDescent="0.25"/>
    <row r="66798" ht="31.5" hidden="1" customHeight="1" x14ac:dyDescent="0.25"/>
    <row r="66799" ht="24" hidden="1" customHeight="1" x14ac:dyDescent="0.25"/>
    <row r="66800" ht="24.95" hidden="1" customHeight="1" x14ac:dyDescent="0.25"/>
    <row r="66801" ht="24.95" hidden="1" customHeight="1" x14ac:dyDescent="0.25"/>
    <row r="66802" ht="24.95" hidden="1" customHeight="1" x14ac:dyDescent="0.25"/>
    <row r="66803" ht="24.95" hidden="1" customHeight="1" x14ac:dyDescent="0.25"/>
    <row r="66804" ht="24.95" hidden="1" customHeight="1" x14ac:dyDescent="0.25"/>
    <row r="66805" ht="24.95" hidden="1" customHeight="1" x14ac:dyDescent="0.25"/>
    <row r="66806" ht="24.95" hidden="1" customHeight="1" x14ac:dyDescent="0.25"/>
    <row r="66807" ht="24.95" hidden="1" customHeight="1" x14ac:dyDescent="0.25"/>
    <row r="66808" hidden="1" x14ac:dyDescent="0.25"/>
    <row r="66809" ht="15.75" hidden="1" customHeight="1" x14ac:dyDescent="0.25"/>
    <row r="66810" ht="31.5" hidden="1" customHeight="1" x14ac:dyDescent="0.25"/>
    <row r="66811" ht="24" hidden="1" customHeight="1" x14ac:dyDescent="0.25"/>
    <row r="66812" ht="24.95" hidden="1" customHeight="1" x14ac:dyDescent="0.25"/>
    <row r="66813" ht="24.95" hidden="1" customHeight="1" x14ac:dyDescent="0.25"/>
    <row r="66814" hidden="1" x14ac:dyDescent="0.25"/>
    <row r="66815" hidden="1" x14ac:dyDescent="0.25"/>
    <row r="66816" hidden="1" x14ac:dyDescent="0.25"/>
    <row r="66817" ht="16.5" hidden="1" customHeight="1" x14ac:dyDescent="0.25"/>
    <row r="66818" hidden="1" x14ac:dyDescent="0.25"/>
    <row r="66819" ht="15.75" hidden="1" customHeight="1" x14ac:dyDescent="0.25"/>
    <row r="66820" ht="31.5" hidden="1" customHeight="1" x14ac:dyDescent="0.25"/>
    <row r="66821" ht="24" hidden="1" customHeight="1" x14ac:dyDescent="0.25"/>
    <row r="66822" ht="24.95" hidden="1" customHeight="1" x14ac:dyDescent="0.25"/>
    <row r="66823" ht="24.95" hidden="1" customHeight="1" x14ac:dyDescent="0.25"/>
    <row r="66824" ht="24.95" hidden="1" customHeight="1" x14ac:dyDescent="0.25"/>
    <row r="66825" ht="24.95" hidden="1" customHeight="1" x14ac:dyDescent="0.25"/>
    <row r="66826" ht="24.95" hidden="1" customHeight="1" x14ac:dyDescent="0.25"/>
    <row r="66827" ht="24.95" hidden="1" customHeight="1" x14ac:dyDescent="0.25"/>
    <row r="66828" ht="24.95" hidden="1" customHeight="1" x14ac:dyDescent="0.25"/>
    <row r="66829" ht="24.95" hidden="1" customHeight="1" x14ac:dyDescent="0.25"/>
    <row r="66830" ht="24.95" hidden="1" customHeight="1" x14ac:dyDescent="0.25"/>
    <row r="66831" ht="24.95" hidden="1" customHeight="1" x14ac:dyDescent="0.25"/>
    <row r="66832" ht="24.95" hidden="1" customHeight="1" x14ac:dyDescent="0.25"/>
    <row r="66833" ht="24.95" hidden="1" customHeight="1" x14ac:dyDescent="0.25"/>
    <row r="66834" ht="24.95" hidden="1" customHeight="1" x14ac:dyDescent="0.25"/>
    <row r="66835" ht="24.95" hidden="1" customHeight="1" x14ac:dyDescent="0.25"/>
    <row r="66836" hidden="1" x14ac:dyDescent="0.25"/>
    <row r="66837" hidden="1" x14ac:dyDescent="0.25"/>
    <row r="66838" hidden="1" x14ac:dyDescent="0.25"/>
    <row r="66839" ht="16.5" hidden="1" customHeight="1" x14ac:dyDescent="0.25"/>
    <row r="66840" hidden="1" x14ac:dyDescent="0.25"/>
    <row r="66841" ht="15.75" hidden="1" customHeight="1" x14ac:dyDescent="0.25"/>
    <row r="66842" ht="31.5" hidden="1" customHeight="1" x14ac:dyDescent="0.25"/>
    <row r="66843" ht="24" hidden="1" customHeight="1" x14ac:dyDescent="0.25"/>
    <row r="66844" ht="24.95" hidden="1" customHeight="1" x14ac:dyDescent="0.25"/>
    <row r="66845" ht="24.95" hidden="1" customHeight="1" x14ac:dyDescent="0.25"/>
    <row r="66846" ht="24.95" hidden="1" customHeight="1" x14ac:dyDescent="0.25"/>
    <row r="66847" ht="24.95" hidden="1" customHeight="1" x14ac:dyDescent="0.25"/>
    <row r="66848" ht="24.95" hidden="1" customHeight="1" x14ac:dyDescent="0.25"/>
    <row r="66849" ht="24.95" hidden="1" customHeight="1" x14ac:dyDescent="0.25"/>
    <row r="66850" ht="24.95" hidden="1" customHeight="1" x14ac:dyDescent="0.25"/>
    <row r="66851" ht="24.95" hidden="1" customHeight="1" x14ac:dyDescent="0.25"/>
    <row r="66852" hidden="1" x14ac:dyDescent="0.25"/>
    <row r="66853" hidden="1" x14ac:dyDescent="0.25"/>
    <row r="66854" hidden="1" x14ac:dyDescent="0.25"/>
    <row r="66855" ht="16.5" hidden="1" customHeight="1" x14ac:dyDescent="0.25"/>
    <row r="66856" hidden="1" x14ac:dyDescent="0.25"/>
    <row r="66857" ht="15.75" hidden="1" customHeight="1" x14ac:dyDescent="0.25"/>
    <row r="66858" hidden="1" x14ac:dyDescent="0.25"/>
    <row r="66859" hidden="1" x14ac:dyDescent="0.25"/>
    <row r="66860" hidden="1" x14ac:dyDescent="0.25"/>
    <row r="66861" ht="16.5" hidden="1" customHeight="1" x14ac:dyDescent="0.25"/>
    <row r="66862" hidden="1" x14ac:dyDescent="0.25"/>
    <row r="66863" ht="15.75" hidden="1" customHeight="1" x14ac:dyDescent="0.25"/>
    <row r="66864" ht="31.5" hidden="1" customHeight="1" x14ac:dyDescent="0.25"/>
    <row r="66865" ht="24" hidden="1" customHeight="1" x14ac:dyDescent="0.25"/>
    <row r="66866" ht="24.95" hidden="1" customHeight="1" x14ac:dyDescent="0.25"/>
    <row r="66867" ht="24.95" hidden="1" customHeight="1" x14ac:dyDescent="0.25"/>
    <row r="66868" ht="24.95" hidden="1" customHeight="1" x14ac:dyDescent="0.25"/>
    <row r="66869" ht="24.95" hidden="1" customHeight="1" x14ac:dyDescent="0.25"/>
    <row r="66870" ht="24.95" hidden="1" customHeight="1" x14ac:dyDescent="0.25"/>
    <row r="66871" ht="24.95" hidden="1" customHeight="1" x14ac:dyDescent="0.25"/>
    <row r="66872" ht="24.95" hidden="1" customHeight="1" x14ac:dyDescent="0.25"/>
    <row r="66873" ht="24.95" hidden="1" customHeight="1" x14ac:dyDescent="0.25"/>
    <row r="66874" ht="24.95" hidden="1" customHeight="1" x14ac:dyDescent="0.25"/>
    <row r="66875" ht="24.95" hidden="1" customHeight="1" x14ac:dyDescent="0.25"/>
    <row r="66876" ht="24.95" hidden="1" customHeight="1" x14ac:dyDescent="0.25"/>
    <row r="66877" ht="24.95" hidden="1" customHeight="1" x14ac:dyDescent="0.25"/>
    <row r="66878" ht="24.95" hidden="1" customHeight="1" x14ac:dyDescent="0.25"/>
    <row r="66879" ht="24.95" hidden="1" customHeight="1" x14ac:dyDescent="0.25"/>
    <row r="66880" ht="24.95" hidden="1" customHeight="1" x14ac:dyDescent="0.25"/>
    <row r="66881" ht="24.95" hidden="1" customHeight="1" x14ac:dyDescent="0.25"/>
    <row r="66882" ht="24.95" hidden="1" customHeight="1" x14ac:dyDescent="0.25"/>
    <row r="66883" ht="24.95" hidden="1" customHeight="1" x14ac:dyDescent="0.25"/>
    <row r="66884" ht="24.95" hidden="1" customHeight="1" x14ac:dyDescent="0.25"/>
    <row r="66885" ht="24.95" hidden="1" customHeight="1" x14ac:dyDescent="0.25"/>
    <row r="66886" ht="24.95" hidden="1" customHeight="1" x14ac:dyDescent="0.25"/>
    <row r="66887" ht="24.95" hidden="1" customHeight="1" x14ac:dyDescent="0.25"/>
    <row r="66888" ht="24.95" hidden="1" customHeight="1" x14ac:dyDescent="0.25"/>
    <row r="66889" ht="24.95" hidden="1" customHeight="1" x14ac:dyDescent="0.25"/>
    <row r="66890" ht="24.95" hidden="1" customHeight="1" x14ac:dyDescent="0.25"/>
    <row r="66891" ht="24.95" hidden="1" customHeight="1" x14ac:dyDescent="0.25"/>
    <row r="66892" ht="24.95" hidden="1" customHeight="1" x14ac:dyDescent="0.25"/>
    <row r="66893" ht="24.95" hidden="1" customHeight="1" x14ac:dyDescent="0.25"/>
    <row r="66894" ht="24.95" hidden="1" customHeight="1" x14ac:dyDescent="0.25"/>
    <row r="66895" ht="24.95" hidden="1" customHeight="1" x14ac:dyDescent="0.25"/>
    <row r="66896" ht="24.95" hidden="1" customHeight="1" x14ac:dyDescent="0.25"/>
    <row r="66897" ht="24.95" hidden="1" customHeight="1" x14ac:dyDescent="0.25"/>
    <row r="66898" ht="31.5" hidden="1" customHeight="1" x14ac:dyDescent="0.25"/>
    <row r="66899" ht="24" hidden="1" customHeight="1" x14ac:dyDescent="0.25"/>
    <row r="66900" ht="24.95" hidden="1" customHeight="1" x14ac:dyDescent="0.25"/>
    <row r="66901" ht="24.95" hidden="1" customHeight="1" x14ac:dyDescent="0.25"/>
    <row r="66902" ht="24.95" hidden="1" customHeight="1" x14ac:dyDescent="0.25"/>
    <row r="66903" ht="24.95" hidden="1" customHeight="1" x14ac:dyDescent="0.25"/>
    <row r="66904" hidden="1" x14ac:dyDescent="0.25"/>
    <row r="66905" hidden="1" x14ac:dyDescent="0.25"/>
    <row r="66906" hidden="1" x14ac:dyDescent="0.25"/>
    <row r="66907" ht="16.5" hidden="1" customHeight="1" x14ac:dyDescent="0.25"/>
    <row r="66908" hidden="1" x14ac:dyDescent="0.25"/>
    <row r="66909" ht="15.75" hidden="1" customHeight="1" x14ac:dyDescent="0.25"/>
    <row r="66910" ht="31.5" hidden="1" customHeight="1" x14ac:dyDescent="0.25"/>
    <row r="66911" ht="24" hidden="1" customHeight="1" x14ac:dyDescent="0.25"/>
    <row r="66912" ht="24.95" hidden="1" customHeight="1" x14ac:dyDescent="0.25"/>
    <row r="66913" ht="24.95" hidden="1" customHeight="1" x14ac:dyDescent="0.25"/>
    <row r="66914" ht="24.95" hidden="1" customHeight="1" x14ac:dyDescent="0.25"/>
    <row r="66915" ht="24.95" hidden="1" customHeight="1" x14ac:dyDescent="0.25"/>
    <row r="66916" ht="24.95" hidden="1" customHeight="1" x14ac:dyDescent="0.25"/>
    <row r="66917" ht="24.95" hidden="1" customHeight="1" x14ac:dyDescent="0.25"/>
    <row r="66918" ht="24.95" hidden="1" customHeight="1" x14ac:dyDescent="0.25"/>
    <row r="66919" ht="24.95" hidden="1" customHeight="1" x14ac:dyDescent="0.25"/>
    <row r="66920" ht="24.95" hidden="1" customHeight="1" x14ac:dyDescent="0.25"/>
    <row r="66921" ht="24.95" hidden="1" customHeight="1" x14ac:dyDescent="0.25"/>
    <row r="66922" ht="24.95" hidden="1" customHeight="1" x14ac:dyDescent="0.25"/>
    <row r="66923" ht="24.95" hidden="1" customHeight="1" x14ac:dyDescent="0.25"/>
    <row r="66924" ht="24.95" hidden="1" customHeight="1" x14ac:dyDescent="0.25"/>
    <row r="66925" ht="24.95" hidden="1" customHeight="1" x14ac:dyDescent="0.25"/>
    <row r="66926" ht="24.95" hidden="1" customHeight="1" x14ac:dyDescent="0.25"/>
    <row r="66927" ht="24.95" hidden="1" customHeight="1" x14ac:dyDescent="0.25"/>
    <row r="66928" ht="24.95" hidden="1" customHeight="1" x14ac:dyDescent="0.25"/>
    <row r="66929" ht="24.95" hidden="1" customHeight="1" x14ac:dyDescent="0.25"/>
    <row r="66930" ht="24.95" hidden="1" customHeight="1" x14ac:dyDescent="0.25"/>
    <row r="66931" ht="24.95" hidden="1" customHeight="1" x14ac:dyDescent="0.25"/>
    <row r="66932" ht="24.95" hidden="1" customHeight="1" x14ac:dyDescent="0.25"/>
    <row r="66933" ht="24.95" hidden="1" customHeight="1" x14ac:dyDescent="0.25"/>
    <row r="66934" ht="24.95" hidden="1" customHeight="1" x14ac:dyDescent="0.25"/>
    <row r="66935" ht="24.95" hidden="1" customHeight="1" x14ac:dyDescent="0.25"/>
    <row r="66936" ht="24.95" hidden="1" customHeight="1" x14ac:dyDescent="0.25"/>
    <row r="66937" ht="24.95" hidden="1" customHeight="1" x14ac:dyDescent="0.25"/>
    <row r="66938" ht="24.95" hidden="1" customHeight="1" x14ac:dyDescent="0.25"/>
    <row r="66939" ht="24.95" hidden="1" customHeight="1" x14ac:dyDescent="0.25"/>
    <row r="66940" ht="24.95" hidden="1" customHeight="1" x14ac:dyDescent="0.25"/>
    <row r="66941" ht="24.95" hidden="1" customHeight="1" x14ac:dyDescent="0.25"/>
    <row r="66942" ht="24.95" hidden="1" customHeight="1" x14ac:dyDescent="0.25"/>
    <row r="66943" ht="24.95" hidden="1" customHeight="1" x14ac:dyDescent="0.25"/>
    <row r="66944" ht="24.95" hidden="1" customHeight="1" x14ac:dyDescent="0.25"/>
    <row r="66945" ht="24.95" hidden="1" customHeight="1" x14ac:dyDescent="0.25"/>
    <row r="66946" ht="24.95" hidden="1" customHeight="1" x14ac:dyDescent="0.25"/>
    <row r="66947" ht="24.95" hidden="1" customHeight="1" x14ac:dyDescent="0.25"/>
    <row r="66948" ht="24.95" hidden="1" customHeight="1" x14ac:dyDescent="0.25"/>
    <row r="66949" ht="24.95" hidden="1" customHeight="1" x14ac:dyDescent="0.25"/>
    <row r="66950" hidden="1" x14ac:dyDescent="0.25"/>
    <row r="66951" hidden="1" x14ac:dyDescent="0.25"/>
    <row r="66952" hidden="1" x14ac:dyDescent="0.25"/>
    <row r="66953" ht="16.5" hidden="1" customHeight="1" x14ac:dyDescent="0.25"/>
    <row r="66954" hidden="1" x14ac:dyDescent="0.25"/>
    <row r="66955" ht="15.75" hidden="1" customHeight="1" x14ac:dyDescent="0.25"/>
    <row r="66956" ht="31.5" hidden="1" customHeight="1" x14ac:dyDescent="0.25"/>
    <row r="66957" ht="24" hidden="1" customHeight="1" x14ac:dyDescent="0.25"/>
    <row r="66958" ht="24.95" hidden="1" customHeight="1" x14ac:dyDescent="0.25"/>
    <row r="66959" ht="24.95" hidden="1" customHeight="1" x14ac:dyDescent="0.25"/>
    <row r="66960" ht="24.95" hidden="1" customHeight="1" x14ac:dyDescent="0.25"/>
    <row r="66961" ht="24.95" hidden="1" customHeight="1" x14ac:dyDescent="0.25"/>
    <row r="66962" ht="24.95" hidden="1" customHeight="1" x14ac:dyDescent="0.25"/>
    <row r="66963" ht="24.95" hidden="1" customHeight="1" x14ac:dyDescent="0.25"/>
    <row r="66964" ht="24.95" hidden="1" customHeight="1" x14ac:dyDescent="0.25"/>
    <row r="66965" ht="24.95" hidden="1" customHeight="1" x14ac:dyDescent="0.25"/>
    <row r="66966" ht="24.95" hidden="1" customHeight="1" x14ac:dyDescent="0.25"/>
    <row r="66967" ht="24.95" hidden="1" customHeight="1" x14ac:dyDescent="0.25"/>
    <row r="66968" ht="24.95" hidden="1" customHeight="1" x14ac:dyDescent="0.25"/>
    <row r="66969" ht="24.95" hidden="1" customHeight="1" x14ac:dyDescent="0.25"/>
    <row r="66970" ht="24.95" hidden="1" customHeight="1" x14ac:dyDescent="0.25"/>
    <row r="66971" ht="24.95" hidden="1" customHeight="1" x14ac:dyDescent="0.25"/>
    <row r="66972" ht="24.95" hidden="1" customHeight="1" x14ac:dyDescent="0.25"/>
    <row r="66973" ht="24.95" hidden="1" customHeight="1" x14ac:dyDescent="0.25"/>
    <row r="66974" ht="24.95" hidden="1" customHeight="1" x14ac:dyDescent="0.25"/>
    <row r="66975" ht="24.95" hidden="1" customHeight="1" x14ac:dyDescent="0.25"/>
    <row r="66976" ht="24.95" hidden="1" customHeight="1" x14ac:dyDescent="0.25"/>
    <row r="66977" ht="24.95" hidden="1" customHeight="1" x14ac:dyDescent="0.25"/>
    <row r="66978" ht="24.95" hidden="1" customHeight="1" x14ac:dyDescent="0.25"/>
    <row r="66979" ht="24.95" hidden="1" customHeight="1" x14ac:dyDescent="0.25"/>
    <row r="66980" ht="24.95" hidden="1" customHeight="1" x14ac:dyDescent="0.25"/>
    <row r="66981" ht="24.95" hidden="1" customHeight="1" x14ac:dyDescent="0.25"/>
    <row r="66982" ht="24.95" hidden="1" customHeight="1" x14ac:dyDescent="0.25"/>
    <row r="66983" ht="24.95" hidden="1" customHeight="1" x14ac:dyDescent="0.25"/>
    <row r="66984" ht="24.95" hidden="1" customHeight="1" x14ac:dyDescent="0.25"/>
    <row r="66985" ht="24.95" hidden="1" customHeight="1" x14ac:dyDescent="0.25"/>
    <row r="66986" ht="24.95" hidden="1" customHeight="1" x14ac:dyDescent="0.25"/>
    <row r="66987" ht="24.95" hidden="1" customHeight="1" x14ac:dyDescent="0.25"/>
    <row r="66988" ht="24.95" hidden="1" customHeight="1" x14ac:dyDescent="0.25"/>
    <row r="66989" ht="24.95" hidden="1" customHeight="1" x14ac:dyDescent="0.25"/>
    <row r="66990" ht="24.95" hidden="1" customHeight="1" x14ac:dyDescent="0.25"/>
    <row r="66991" ht="24.95" hidden="1" customHeight="1" x14ac:dyDescent="0.25"/>
    <row r="66992" ht="24.95" hidden="1" customHeight="1" x14ac:dyDescent="0.25"/>
    <row r="66993" ht="24.95" hidden="1" customHeight="1" x14ac:dyDescent="0.25"/>
    <row r="66994" ht="24.95" hidden="1" customHeight="1" x14ac:dyDescent="0.25"/>
    <row r="66995" ht="24.95" hidden="1" customHeight="1" x14ac:dyDescent="0.25"/>
    <row r="66996" hidden="1" x14ac:dyDescent="0.25"/>
    <row r="66997" hidden="1" x14ac:dyDescent="0.25"/>
    <row r="66998" hidden="1" x14ac:dyDescent="0.25"/>
    <row r="66999" ht="16.5" hidden="1" customHeight="1" x14ac:dyDescent="0.25"/>
    <row r="67000" hidden="1" x14ac:dyDescent="0.25"/>
    <row r="67001" ht="15.75" hidden="1" customHeight="1" x14ac:dyDescent="0.25"/>
    <row r="67002" ht="31.5" hidden="1" customHeight="1" x14ac:dyDescent="0.25"/>
    <row r="67003" ht="24" hidden="1" customHeight="1" x14ac:dyDescent="0.25"/>
    <row r="67004" ht="24.95" hidden="1" customHeight="1" x14ac:dyDescent="0.25"/>
    <row r="67005" ht="24.95" hidden="1" customHeight="1" x14ac:dyDescent="0.25"/>
    <row r="67006" ht="24.95" hidden="1" customHeight="1" x14ac:dyDescent="0.25"/>
    <row r="67007" ht="24.95" hidden="1" customHeight="1" x14ac:dyDescent="0.25"/>
    <row r="67008" ht="24.95" hidden="1" customHeight="1" x14ac:dyDescent="0.25"/>
    <row r="67009" ht="24.95" hidden="1" customHeight="1" x14ac:dyDescent="0.25"/>
    <row r="67010" ht="24.95" hidden="1" customHeight="1" x14ac:dyDescent="0.25"/>
    <row r="67011" ht="24.95" hidden="1" customHeight="1" x14ac:dyDescent="0.25"/>
    <row r="67012" ht="24.95" hidden="1" customHeight="1" x14ac:dyDescent="0.25"/>
    <row r="67013" ht="24.95" hidden="1" customHeight="1" x14ac:dyDescent="0.25"/>
    <row r="67014" ht="24.95" hidden="1" customHeight="1" x14ac:dyDescent="0.25"/>
    <row r="67015" ht="24.95" hidden="1" customHeight="1" x14ac:dyDescent="0.25"/>
    <row r="67016" ht="24.95" hidden="1" customHeight="1" x14ac:dyDescent="0.25"/>
    <row r="67017" ht="24.95" hidden="1" customHeight="1" x14ac:dyDescent="0.25"/>
    <row r="67018" hidden="1" x14ac:dyDescent="0.25"/>
    <row r="67019" hidden="1" x14ac:dyDescent="0.25"/>
    <row r="67020" hidden="1" x14ac:dyDescent="0.25"/>
    <row r="67021" ht="16.5" hidden="1" customHeight="1" x14ac:dyDescent="0.25"/>
    <row r="67022" hidden="1" x14ac:dyDescent="0.25"/>
    <row r="67023" ht="15.75" hidden="1" customHeight="1" x14ac:dyDescent="0.25"/>
    <row r="67024" ht="31.5" hidden="1" customHeight="1" x14ac:dyDescent="0.25"/>
    <row r="67025" ht="24" hidden="1" customHeight="1" x14ac:dyDescent="0.25"/>
    <row r="67026" ht="24.95" hidden="1" customHeight="1" x14ac:dyDescent="0.25"/>
    <row r="67027" ht="24.95" hidden="1" customHeight="1" x14ac:dyDescent="0.25"/>
    <row r="67028" ht="24.95" hidden="1" customHeight="1" x14ac:dyDescent="0.25"/>
    <row r="67029" ht="24.95" hidden="1" customHeight="1" x14ac:dyDescent="0.25"/>
    <row r="67030" ht="24.95" hidden="1" customHeight="1" x14ac:dyDescent="0.25"/>
    <row r="67031" ht="24.95" hidden="1" customHeight="1" x14ac:dyDescent="0.25"/>
    <row r="67032" ht="24.95" hidden="1" customHeight="1" x14ac:dyDescent="0.25"/>
    <row r="67033" ht="24.95" hidden="1" customHeight="1" x14ac:dyDescent="0.25"/>
    <row r="67034" ht="24.95" hidden="1" customHeight="1" x14ac:dyDescent="0.25"/>
    <row r="67035" ht="24.95" hidden="1" customHeight="1" x14ac:dyDescent="0.25"/>
    <row r="67036" ht="24.95" hidden="1" customHeight="1" x14ac:dyDescent="0.25"/>
    <row r="67037" ht="24.95" hidden="1" customHeight="1" x14ac:dyDescent="0.25"/>
    <row r="67038" ht="24.95" hidden="1" customHeight="1" x14ac:dyDescent="0.25"/>
    <row r="67039" ht="24.95" hidden="1" customHeight="1" x14ac:dyDescent="0.25"/>
    <row r="67040" ht="24.95" hidden="1" customHeight="1" x14ac:dyDescent="0.25"/>
    <row r="67041" ht="24.95" hidden="1" customHeight="1" x14ac:dyDescent="0.25"/>
    <row r="67042" ht="24.95" hidden="1" customHeight="1" x14ac:dyDescent="0.25"/>
    <row r="67043" ht="24.95" hidden="1" customHeight="1" x14ac:dyDescent="0.25"/>
    <row r="67044" ht="24.95" hidden="1" customHeight="1" x14ac:dyDescent="0.25"/>
    <row r="67045" ht="24.95" hidden="1" customHeight="1" x14ac:dyDescent="0.25"/>
    <row r="67046" ht="24.95" hidden="1" customHeight="1" x14ac:dyDescent="0.25"/>
    <row r="67047" ht="24.95" hidden="1" customHeight="1" x14ac:dyDescent="0.25"/>
    <row r="67048" ht="24.95" hidden="1" customHeight="1" x14ac:dyDescent="0.25"/>
    <row r="67049" ht="24.95" hidden="1" customHeight="1" x14ac:dyDescent="0.25"/>
    <row r="67050" ht="24.95" hidden="1" customHeight="1" x14ac:dyDescent="0.25"/>
    <row r="67051" ht="24.95" hidden="1" customHeight="1" x14ac:dyDescent="0.25"/>
    <row r="67052" ht="24.95" hidden="1" customHeight="1" x14ac:dyDescent="0.25"/>
    <row r="67053" ht="24.95" hidden="1" customHeight="1" x14ac:dyDescent="0.25"/>
    <row r="67054" ht="24.95" hidden="1" customHeight="1" x14ac:dyDescent="0.25"/>
    <row r="67055" ht="24.95" hidden="1" customHeight="1" x14ac:dyDescent="0.25"/>
    <row r="67056" ht="24.95" hidden="1" customHeight="1" x14ac:dyDescent="0.25"/>
    <row r="67057" ht="24.95" hidden="1" customHeight="1" x14ac:dyDescent="0.25"/>
    <row r="67058" ht="24.95" hidden="1" customHeight="1" x14ac:dyDescent="0.25"/>
    <row r="67059" ht="24.95" hidden="1" customHeight="1" x14ac:dyDescent="0.25"/>
    <row r="67060" ht="24.95" hidden="1" customHeight="1" x14ac:dyDescent="0.25"/>
    <row r="67061" ht="24.95" hidden="1" customHeight="1" x14ac:dyDescent="0.25"/>
    <row r="67062" ht="24.95" hidden="1" customHeight="1" x14ac:dyDescent="0.25"/>
    <row r="67063" ht="24.95" hidden="1" customHeight="1" x14ac:dyDescent="0.25"/>
    <row r="67064" hidden="1" x14ac:dyDescent="0.25"/>
    <row r="67065" hidden="1" x14ac:dyDescent="0.25"/>
    <row r="67066" hidden="1" x14ac:dyDescent="0.25"/>
    <row r="67067" ht="16.5" hidden="1" customHeight="1" x14ac:dyDescent="0.25"/>
    <row r="67068" hidden="1" x14ac:dyDescent="0.25"/>
    <row r="67069" ht="15.75" hidden="1" customHeight="1" x14ac:dyDescent="0.25"/>
    <row r="67070" ht="31.5" hidden="1" customHeight="1" x14ac:dyDescent="0.25"/>
    <row r="67071" ht="24" hidden="1" customHeight="1" x14ac:dyDescent="0.25"/>
    <row r="67072" ht="24.95" hidden="1" customHeight="1" x14ac:dyDescent="0.25"/>
    <row r="67073" ht="24.95" hidden="1" customHeight="1" x14ac:dyDescent="0.25"/>
    <row r="67074" ht="24.95" hidden="1" customHeight="1" x14ac:dyDescent="0.25"/>
    <row r="67075" ht="24.95" hidden="1" customHeight="1" x14ac:dyDescent="0.25"/>
    <row r="67076" ht="24.95" hidden="1" customHeight="1" x14ac:dyDescent="0.25"/>
    <row r="67077" ht="24.95" hidden="1" customHeight="1" x14ac:dyDescent="0.25"/>
    <row r="67078" ht="24.95" hidden="1" customHeight="1" x14ac:dyDescent="0.25"/>
    <row r="67079" ht="24.95" hidden="1" customHeight="1" x14ac:dyDescent="0.25"/>
    <row r="67080" ht="24.95" hidden="1" customHeight="1" x14ac:dyDescent="0.25"/>
    <row r="67081" ht="24.95" hidden="1" customHeight="1" x14ac:dyDescent="0.25"/>
    <row r="67082" ht="24.95" hidden="1" customHeight="1" x14ac:dyDescent="0.25"/>
    <row r="67083" ht="24.95" hidden="1" customHeight="1" x14ac:dyDescent="0.25"/>
    <row r="67084" ht="24.95" hidden="1" customHeight="1" x14ac:dyDescent="0.25"/>
    <row r="67085" ht="24.95" hidden="1" customHeight="1" x14ac:dyDescent="0.25"/>
    <row r="67086" ht="24.95" hidden="1" customHeight="1" x14ac:dyDescent="0.25"/>
    <row r="67087" ht="24.95" hidden="1" customHeight="1" x14ac:dyDescent="0.25"/>
    <row r="67088" ht="24.95" hidden="1" customHeight="1" x14ac:dyDescent="0.25"/>
    <row r="67089" ht="24.95" hidden="1" customHeight="1" x14ac:dyDescent="0.25"/>
    <row r="67090" ht="24.95" hidden="1" customHeight="1" x14ac:dyDescent="0.25"/>
    <row r="67091" ht="24.95" hidden="1" customHeight="1" x14ac:dyDescent="0.25"/>
    <row r="67092" ht="24.95" hidden="1" customHeight="1" x14ac:dyDescent="0.25"/>
    <row r="67093" ht="24.95" hidden="1" customHeight="1" x14ac:dyDescent="0.25"/>
    <row r="67094" ht="24.95" hidden="1" customHeight="1" x14ac:dyDescent="0.25"/>
    <row r="67095" ht="24.95" hidden="1" customHeight="1" x14ac:dyDescent="0.25"/>
    <row r="67096" ht="24.95" hidden="1" customHeight="1" x14ac:dyDescent="0.25"/>
    <row r="67097" ht="24.95" hidden="1" customHeight="1" x14ac:dyDescent="0.25"/>
    <row r="67098" ht="24.95" hidden="1" customHeight="1" x14ac:dyDescent="0.25"/>
    <row r="67099" ht="24.95" hidden="1" customHeight="1" x14ac:dyDescent="0.25"/>
    <row r="67100" ht="24.95" hidden="1" customHeight="1" x14ac:dyDescent="0.25"/>
    <row r="67101" ht="24.95" hidden="1" customHeight="1" x14ac:dyDescent="0.25"/>
    <row r="67102" ht="24.95" hidden="1" customHeight="1" x14ac:dyDescent="0.25"/>
    <row r="67103" ht="24.95" hidden="1" customHeight="1" x14ac:dyDescent="0.25"/>
    <row r="67104" ht="24.95" hidden="1" customHeight="1" x14ac:dyDescent="0.25"/>
    <row r="67105" ht="24.95" hidden="1" customHeight="1" x14ac:dyDescent="0.25"/>
    <row r="67106" ht="24.95" hidden="1" customHeight="1" x14ac:dyDescent="0.25"/>
    <row r="67107" ht="24.95" hidden="1" customHeight="1" x14ac:dyDescent="0.25"/>
    <row r="67108" hidden="1" x14ac:dyDescent="0.25"/>
    <row r="67109" hidden="1" x14ac:dyDescent="0.25"/>
    <row r="67110" hidden="1" x14ac:dyDescent="0.25"/>
    <row r="67111" hidden="1" x14ac:dyDescent="0.25"/>
    <row r="67112" hidden="1" x14ac:dyDescent="0.25"/>
    <row r="67113" ht="16.5" hidden="1" customHeight="1" x14ac:dyDescent="0.25"/>
    <row r="67114" hidden="1" x14ac:dyDescent="0.25"/>
    <row r="67115" ht="15.75" hidden="1" customHeight="1" x14ac:dyDescent="0.25"/>
    <row r="67116" ht="31.5" hidden="1" customHeight="1" x14ac:dyDescent="0.25"/>
    <row r="67117" ht="24" hidden="1" customHeight="1" x14ac:dyDescent="0.25"/>
    <row r="67118" ht="24.95" hidden="1" customHeight="1" x14ac:dyDescent="0.25"/>
    <row r="67119" ht="24.95" hidden="1" customHeight="1" x14ac:dyDescent="0.25"/>
    <row r="67120" ht="24.95" hidden="1" customHeight="1" x14ac:dyDescent="0.25"/>
    <row r="67121" ht="24.95" hidden="1" customHeight="1" x14ac:dyDescent="0.25"/>
    <row r="67122" ht="24.95" hidden="1" customHeight="1" x14ac:dyDescent="0.25"/>
    <row r="67123" ht="24.95" hidden="1" customHeight="1" x14ac:dyDescent="0.25"/>
    <row r="67124" ht="24.95" hidden="1" customHeight="1" x14ac:dyDescent="0.25"/>
    <row r="67125" ht="24.95" hidden="1" customHeight="1" x14ac:dyDescent="0.25"/>
    <row r="67126" hidden="1" x14ac:dyDescent="0.25"/>
    <row r="67127" ht="16.5" hidden="1" customHeight="1" x14ac:dyDescent="0.25"/>
    <row r="67128" hidden="1" x14ac:dyDescent="0.25"/>
    <row r="67129" ht="15.75" hidden="1" customHeight="1" x14ac:dyDescent="0.25"/>
    <row r="67130" ht="31.5" hidden="1" customHeight="1" x14ac:dyDescent="0.25"/>
    <row r="67131" ht="24" hidden="1" customHeight="1" x14ac:dyDescent="0.25"/>
    <row r="67132" hidden="1" x14ac:dyDescent="0.25"/>
    <row r="67133" hidden="1" x14ac:dyDescent="0.25"/>
    <row r="67134" hidden="1" x14ac:dyDescent="0.25"/>
    <row r="67135" ht="16.5" hidden="1" customHeight="1" x14ac:dyDescent="0.25"/>
    <row r="67136" hidden="1" x14ac:dyDescent="0.25"/>
    <row r="67137" ht="15.75" hidden="1" customHeight="1" x14ac:dyDescent="0.25"/>
    <row r="67138" ht="31.5" hidden="1" customHeight="1" x14ac:dyDescent="0.25"/>
    <row r="67139" ht="24" hidden="1" customHeight="1" x14ac:dyDescent="0.25"/>
    <row r="67140" ht="24.95" hidden="1" customHeight="1" x14ac:dyDescent="0.25"/>
    <row r="67141" ht="24.95" hidden="1" customHeight="1" x14ac:dyDescent="0.25"/>
    <row r="67142" ht="24.95" hidden="1" customHeight="1" x14ac:dyDescent="0.25"/>
    <row r="67143" ht="24.95" hidden="1" customHeight="1" x14ac:dyDescent="0.25"/>
    <row r="67144" ht="24.95" hidden="1" customHeight="1" x14ac:dyDescent="0.25"/>
    <row r="67145" ht="24.95" hidden="1" customHeight="1" x14ac:dyDescent="0.25"/>
    <row r="67146" ht="24.95" hidden="1" customHeight="1" x14ac:dyDescent="0.25"/>
    <row r="67147" ht="24.95" hidden="1" customHeight="1" x14ac:dyDescent="0.25"/>
    <row r="67148" ht="24.95" hidden="1" customHeight="1" x14ac:dyDescent="0.25"/>
    <row r="67149" ht="24.95" hidden="1" customHeight="1" x14ac:dyDescent="0.25"/>
    <row r="67150" ht="24.95" hidden="1" customHeight="1" x14ac:dyDescent="0.25"/>
    <row r="67151" ht="24.95" hidden="1" customHeight="1" x14ac:dyDescent="0.25"/>
    <row r="67152" ht="24.95" hidden="1" customHeight="1" x14ac:dyDescent="0.25"/>
    <row r="67153" ht="24.95" hidden="1" customHeight="1" x14ac:dyDescent="0.25"/>
    <row r="67154" ht="24.95" hidden="1" customHeight="1" x14ac:dyDescent="0.25"/>
    <row r="67155" ht="24.95" hidden="1" customHeight="1" x14ac:dyDescent="0.25"/>
    <row r="67156" ht="24.95" hidden="1" customHeight="1" x14ac:dyDescent="0.25"/>
    <row r="67157" ht="24.95" hidden="1" customHeight="1" x14ac:dyDescent="0.25"/>
    <row r="67158" ht="24.95" hidden="1" customHeight="1" x14ac:dyDescent="0.25"/>
    <row r="67159" ht="24.95" hidden="1" customHeight="1" x14ac:dyDescent="0.25"/>
    <row r="67160" ht="24.95" hidden="1" customHeight="1" x14ac:dyDescent="0.25"/>
    <row r="67161" ht="24.95" hidden="1" customHeight="1" x14ac:dyDescent="0.25"/>
    <row r="67162" ht="24.95" hidden="1" customHeight="1" x14ac:dyDescent="0.25"/>
    <row r="67163" ht="24.95" hidden="1" customHeight="1" x14ac:dyDescent="0.25"/>
    <row r="67164" ht="24.95" hidden="1" customHeight="1" x14ac:dyDescent="0.25"/>
    <row r="67165" ht="24.95" hidden="1" customHeight="1" x14ac:dyDescent="0.25"/>
    <row r="67166" ht="24.95" hidden="1" customHeight="1" x14ac:dyDescent="0.25"/>
    <row r="67167" ht="24.95" hidden="1" customHeight="1" x14ac:dyDescent="0.25"/>
    <row r="67168" ht="24.95" hidden="1" customHeight="1" x14ac:dyDescent="0.25"/>
    <row r="67169" ht="24.95" hidden="1" customHeight="1" x14ac:dyDescent="0.25"/>
    <row r="67170" ht="24.95" hidden="1" customHeight="1" x14ac:dyDescent="0.25"/>
    <row r="67171" ht="24.95" hidden="1" customHeight="1" x14ac:dyDescent="0.25"/>
    <row r="67172" ht="24.95" hidden="1" customHeight="1" x14ac:dyDescent="0.25"/>
    <row r="67173" ht="24.95" hidden="1" customHeight="1" x14ac:dyDescent="0.25"/>
    <row r="67174" ht="24.95" hidden="1" customHeight="1" x14ac:dyDescent="0.25"/>
    <row r="67175" ht="24.95" hidden="1" customHeight="1" x14ac:dyDescent="0.25"/>
    <row r="67176" ht="24.95" hidden="1" customHeight="1" x14ac:dyDescent="0.25"/>
    <row r="67177" ht="24.95" hidden="1" customHeight="1" x14ac:dyDescent="0.25"/>
    <row r="67178" hidden="1" x14ac:dyDescent="0.25"/>
    <row r="67179" hidden="1" x14ac:dyDescent="0.25"/>
    <row r="67180" hidden="1" x14ac:dyDescent="0.25"/>
    <row r="67181" ht="16.5" hidden="1" customHeight="1" x14ac:dyDescent="0.25"/>
    <row r="67182" hidden="1" x14ac:dyDescent="0.25"/>
    <row r="67183" ht="15.75" hidden="1" customHeight="1" x14ac:dyDescent="0.25"/>
    <row r="67184" ht="31.5" hidden="1" customHeight="1" x14ac:dyDescent="0.25"/>
    <row r="67185" ht="24" hidden="1" customHeight="1" x14ac:dyDescent="0.25"/>
    <row r="67186" ht="24.95" hidden="1" customHeight="1" x14ac:dyDescent="0.25"/>
    <row r="67187" ht="24.95" hidden="1" customHeight="1" x14ac:dyDescent="0.25"/>
    <row r="67188" ht="24.95" hidden="1" customHeight="1" x14ac:dyDescent="0.25"/>
    <row r="67189" ht="24.95" hidden="1" customHeight="1" x14ac:dyDescent="0.25"/>
    <row r="67190" ht="24.95" hidden="1" customHeight="1" x14ac:dyDescent="0.25"/>
    <row r="67191" ht="24.95" hidden="1" customHeight="1" x14ac:dyDescent="0.25"/>
    <row r="67192" ht="24.95" hidden="1" customHeight="1" x14ac:dyDescent="0.25"/>
    <row r="67193" ht="24.95" hidden="1" customHeight="1" x14ac:dyDescent="0.25"/>
    <row r="67194" ht="24.95" hidden="1" customHeight="1" x14ac:dyDescent="0.25"/>
    <row r="67195" ht="24.95" hidden="1" customHeight="1" x14ac:dyDescent="0.25"/>
    <row r="67196" ht="24.95" hidden="1" customHeight="1" x14ac:dyDescent="0.25"/>
    <row r="67197" ht="24.95" hidden="1" customHeight="1" x14ac:dyDescent="0.25"/>
    <row r="67198" ht="24.95" hidden="1" customHeight="1" x14ac:dyDescent="0.25"/>
    <row r="67199" ht="24.95" hidden="1" customHeight="1" x14ac:dyDescent="0.25"/>
    <row r="67200" ht="24.95" hidden="1" customHeight="1" x14ac:dyDescent="0.25"/>
    <row r="67201" ht="24.95" hidden="1" customHeight="1" x14ac:dyDescent="0.25"/>
    <row r="67202" ht="24.95" hidden="1" customHeight="1" x14ac:dyDescent="0.25"/>
    <row r="67203" ht="24.95" hidden="1" customHeight="1" x14ac:dyDescent="0.25"/>
    <row r="67204" ht="24.95" hidden="1" customHeight="1" x14ac:dyDescent="0.25"/>
    <row r="67205" ht="24.95" hidden="1" customHeight="1" x14ac:dyDescent="0.25"/>
    <row r="67206" ht="24.95" hidden="1" customHeight="1" x14ac:dyDescent="0.25"/>
    <row r="67207" ht="24.95" hidden="1" customHeight="1" x14ac:dyDescent="0.25"/>
    <row r="67208" ht="24.95" hidden="1" customHeight="1" x14ac:dyDescent="0.25"/>
    <row r="67209" ht="24.95" hidden="1" customHeight="1" x14ac:dyDescent="0.25"/>
    <row r="67210" ht="24.95" hidden="1" customHeight="1" x14ac:dyDescent="0.25"/>
    <row r="67211" ht="24.95" hidden="1" customHeight="1" x14ac:dyDescent="0.25"/>
    <row r="67212" ht="24.95" hidden="1" customHeight="1" x14ac:dyDescent="0.25"/>
    <row r="67213" ht="24.95" hidden="1" customHeight="1" x14ac:dyDescent="0.25"/>
    <row r="67214" ht="24.95" hidden="1" customHeight="1" x14ac:dyDescent="0.25"/>
    <row r="67215" ht="24.95" hidden="1" customHeight="1" x14ac:dyDescent="0.25"/>
    <row r="67216" ht="24.95" hidden="1" customHeight="1" x14ac:dyDescent="0.25"/>
    <row r="67217" ht="24.95" hidden="1" customHeight="1" x14ac:dyDescent="0.25"/>
    <row r="67218" ht="24.95" hidden="1" customHeight="1" x14ac:dyDescent="0.25"/>
    <row r="67219" ht="24.95" hidden="1" customHeight="1" x14ac:dyDescent="0.25"/>
    <row r="67220" ht="24.95" hidden="1" customHeight="1" x14ac:dyDescent="0.25"/>
    <row r="67221" ht="24.95" hidden="1" customHeight="1" x14ac:dyDescent="0.25"/>
    <row r="67222" ht="24.95" hidden="1" customHeight="1" x14ac:dyDescent="0.25"/>
    <row r="67223" ht="24.95" hidden="1" customHeight="1" x14ac:dyDescent="0.25"/>
    <row r="67224" hidden="1" x14ac:dyDescent="0.25"/>
    <row r="67225" hidden="1" x14ac:dyDescent="0.25"/>
    <row r="67226" hidden="1" x14ac:dyDescent="0.25"/>
    <row r="67227" ht="16.5" hidden="1" customHeight="1" x14ac:dyDescent="0.25"/>
    <row r="67228" hidden="1" x14ac:dyDescent="0.25"/>
    <row r="67229" ht="15.75" hidden="1" customHeight="1" x14ac:dyDescent="0.25"/>
    <row r="67230" ht="31.5" hidden="1" customHeight="1" x14ac:dyDescent="0.25"/>
    <row r="67231" ht="24" hidden="1" customHeight="1" x14ac:dyDescent="0.25"/>
    <row r="67232" ht="24.95" hidden="1" customHeight="1" x14ac:dyDescent="0.25"/>
    <row r="67233" ht="24.95" hidden="1" customHeight="1" x14ac:dyDescent="0.25"/>
    <row r="67234" ht="24.95" hidden="1" customHeight="1" x14ac:dyDescent="0.25"/>
    <row r="67235" ht="24.95" hidden="1" customHeight="1" x14ac:dyDescent="0.25"/>
    <row r="67236" ht="24.95" hidden="1" customHeight="1" x14ac:dyDescent="0.25"/>
    <row r="67237" ht="24.95" hidden="1" customHeight="1" x14ac:dyDescent="0.25"/>
    <row r="67238" ht="24.95" hidden="1" customHeight="1" x14ac:dyDescent="0.25"/>
    <row r="67239" ht="24.95" hidden="1" customHeight="1" x14ac:dyDescent="0.25"/>
    <row r="67240" ht="24.95" hidden="1" customHeight="1" x14ac:dyDescent="0.25"/>
    <row r="67241" ht="24.95" hidden="1" customHeight="1" x14ac:dyDescent="0.25"/>
    <row r="67242" ht="24.95" hidden="1" customHeight="1" x14ac:dyDescent="0.25"/>
    <row r="67243" ht="24.95" hidden="1" customHeight="1" x14ac:dyDescent="0.25"/>
    <row r="67244" ht="24.95" hidden="1" customHeight="1" x14ac:dyDescent="0.25"/>
    <row r="67245" ht="24.95" hidden="1" customHeight="1" x14ac:dyDescent="0.25"/>
    <row r="67246" hidden="1" x14ac:dyDescent="0.25"/>
    <row r="67247" hidden="1" x14ac:dyDescent="0.25"/>
    <row r="67248" hidden="1" x14ac:dyDescent="0.25"/>
    <row r="67249" ht="16.5" hidden="1" customHeight="1" x14ac:dyDescent="0.25"/>
    <row r="67250" hidden="1" x14ac:dyDescent="0.25"/>
    <row r="67251" ht="15.75" hidden="1" customHeight="1" x14ac:dyDescent="0.25"/>
    <row r="67252" ht="31.5" hidden="1" customHeight="1" x14ac:dyDescent="0.25"/>
    <row r="67253" ht="24" hidden="1" customHeight="1" x14ac:dyDescent="0.25"/>
    <row r="67254" ht="24.95" hidden="1" customHeight="1" x14ac:dyDescent="0.25"/>
    <row r="67255" ht="24.95" hidden="1" customHeight="1" x14ac:dyDescent="0.25"/>
    <row r="67256" ht="24.95" hidden="1" customHeight="1" x14ac:dyDescent="0.25"/>
    <row r="67257" ht="24.95" hidden="1" customHeight="1" x14ac:dyDescent="0.25"/>
    <row r="67258" ht="24.95" hidden="1" customHeight="1" x14ac:dyDescent="0.25"/>
    <row r="67259" ht="24.95" hidden="1" customHeight="1" x14ac:dyDescent="0.25"/>
    <row r="67260" ht="24.95" hidden="1" customHeight="1" x14ac:dyDescent="0.25"/>
    <row r="67261" ht="24.95" hidden="1" customHeight="1" x14ac:dyDescent="0.25"/>
    <row r="67262" ht="24.95" hidden="1" customHeight="1" x14ac:dyDescent="0.25"/>
    <row r="67263" ht="24.95" hidden="1" customHeight="1" x14ac:dyDescent="0.25"/>
    <row r="67264" ht="24.95" hidden="1" customHeight="1" x14ac:dyDescent="0.25"/>
    <row r="67265" ht="24.95" hidden="1" customHeight="1" x14ac:dyDescent="0.25"/>
    <row r="67266" ht="24.95" hidden="1" customHeight="1" x14ac:dyDescent="0.25"/>
    <row r="67267" ht="24.95" hidden="1" customHeight="1" x14ac:dyDescent="0.25"/>
    <row r="67268" ht="24.95" hidden="1" customHeight="1" x14ac:dyDescent="0.25"/>
    <row r="67269" ht="24.95" hidden="1" customHeight="1" x14ac:dyDescent="0.25"/>
    <row r="67270" ht="24.95" hidden="1" customHeight="1" x14ac:dyDescent="0.25"/>
    <row r="67271" ht="24.95" hidden="1" customHeight="1" x14ac:dyDescent="0.25"/>
    <row r="67272" ht="24.95" hidden="1" customHeight="1" x14ac:dyDescent="0.25"/>
    <row r="67273" ht="24.95" hidden="1" customHeight="1" x14ac:dyDescent="0.25"/>
    <row r="67274" ht="24.95" hidden="1" customHeight="1" x14ac:dyDescent="0.25"/>
    <row r="67275" ht="24.95" hidden="1" customHeight="1" x14ac:dyDescent="0.25"/>
    <row r="67276" hidden="1" x14ac:dyDescent="0.25"/>
    <row r="67277" hidden="1" x14ac:dyDescent="0.25"/>
    <row r="67278" hidden="1" x14ac:dyDescent="0.25"/>
    <row r="67279" ht="16.5" hidden="1" customHeight="1" x14ac:dyDescent="0.25"/>
    <row r="67280" hidden="1" x14ac:dyDescent="0.25"/>
    <row r="67281" ht="15.75" hidden="1" customHeight="1" x14ac:dyDescent="0.25"/>
    <row r="67282" ht="31.5" hidden="1" customHeight="1" x14ac:dyDescent="0.25"/>
    <row r="67283" ht="24" hidden="1" customHeight="1" x14ac:dyDescent="0.25"/>
    <row r="67284" ht="24.95" hidden="1" customHeight="1" x14ac:dyDescent="0.25"/>
    <row r="67285" ht="24.95" hidden="1" customHeight="1" x14ac:dyDescent="0.25"/>
    <row r="67286" ht="24.95" hidden="1" customHeight="1" x14ac:dyDescent="0.25"/>
    <row r="67287" ht="24.95" hidden="1" customHeight="1" x14ac:dyDescent="0.25"/>
    <row r="67288" ht="24.95" hidden="1" customHeight="1" x14ac:dyDescent="0.25"/>
    <row r="67289" ht="24.95" hidden="1" customHeight="1" x14ac:dyDescent="0.25"/>
    <row r="67290" ht="24.95" hidden="1" customHeight="1" x14ac:dyDescent="0.25"/>
    <row r="67291" ht="24.95" hidden="1" customHeight="1" x14ac:dyDescent="0.25"/>
    <row r="67292" hidden="1" x14ac:dyDescent="0.25"/>
    <row r="67293" hidden="1" x14ac:dyDescent="0.25"/>
    <row r="67294" hidden="1" x14ac:dyDescent="0.25"/>
    <row r="67295" ht="16.5" hidden="1" customHeight="1" x14ac:dyDescent="0.25"/>
    <row r="67296" hidden="1" x14ac:dyDescent="0.25"/>
    <row r="67297" ht="15.75" hidden="1" customHeight="1" x14ac:dyDescent="0.25"/>
    <row r="67298" ht="31.5" hidden="1" customHeight="1" x14ac:dyDescent="0.25"/>
    <row r="67299" ht="24" hidden="1" customHeight="1" x14ac:dyDescent="0.25"/>
    <row r="67300" ht="24.95" hidden="1" customHeight="1" x14ac:dyDescent="0.25"/>
    <row r="67301" ht="24.95" hidden="1" customHeight="1" x14ac:dyDescent="0.25"/>
    <row r="67302" ht="24.95" hidden="1" customHeight="1" x14ac:dyDescent="0.25"/>
    <row r="67303" ht="24.95" hidden="1" customHeight="1" x14ac:dyDescent="0.25"/>
    <row r="67304" ht="24.95" hidden="1" customHeight="1" x14ac:dyDescent="0.25"/>
    <row r="67305" ht="24.95" hidden="1" customHeight="1" x14ac:dyDescent="0.25"/>
    <row r="67306" ht="24.95" hidden="1" customHeight="1" x14ac:dyDescent="0.25"/>
    <row r="67307" ht="24.95" hidden="1" customHeight="1" x14ac:dyDescent="0.25"/>
    <row r="67308" ht="24.95" hidden="1" customHeight="1" x14ac:dyDescent="0.25"/>
    <row r="67309" ht="24.95" hidden="1" customHeight="1" x14ac:dyDescent="0.25"/>
    <row r="67310" ht="24.95" hidden="1" customHeight="1" x14ac:dyDescent="0.25"/>
    <row r="67311" ht="24.95" hidden="1" customHeight="1" x14ac:dyDescent="0.25"/>
    <row r="67312" ht="24.95" hidden="1" customHeight="1" x14ac:dyDescent="0.25"/>
    <row r="67313" ht="24.95" hidden="1" customHeight="1" x14ac:dyDescent="0.25"/>
    <row r="67314" ht="24.95" hidden="1" customHeight="1" x14ac:dyDescent="0.25"/>
    <row r="67315" ht="24.95" hidden="1" customHeight="1" x14ac:dyDescent="0.25"/>
    <row r="67316" ht="24.95" hidden="1" customHeight="1" x14ac:dyDescent="0.25"/>
    <row r="67317" ht="24.95" hidden="1" customHeight="1" x14ac:dyDescent="0.25"/>
    <row r="67318" ht="24.95" hidden="1" customHeight="1" x14ac:dyDescent="0.25"/>
    <row r="67319" ht="24.95" hidden="1" customHeight="1" x14ac:dyDescent="0.25"/>
    <row r="67320" ht="24.95" hidden="1" customHeight="1" x14ac:dyDescent="0.25"/>
    <row r="67321" ht="24.95" hidden="1" customHeight="1" x14ac:dyDescent="0.25"/>
    <row r="67322" ht="24.95" hidden="1" customHeight="1" x14ac:dyDescent="0.25"/>
    <row r="67323" ht="24.95" hidden="1" customHeight="1" x14ac:dyDescent="0.25"/>
    <row r="67324" ht="24.95" hidden="1" customHeight="1" x14ac:dyDescent="0.25"/>
    <row r="67325" ht="24.95" hidden="1" customHeight="1" x14ac:dyDescent="0.25"/>
    <row r="67326" ht="24.95" hidden="1" customHeight="1" x14ac:dyDescent="0.25"/>
    <row r="67327" ht="24.95" hidden="1" customHeight="1" x14ac:dyDescent="0.25"/>
    <row r="67328" ht="24.95" hidden="1" customHeight="1" x14ac:dyDescent="0.25"/>
    <row r="67329" ht="24.95" hidden="1" customHeight="1" x14ac:dyDescent="0.25"/>
    <row r="67330" ht="24.95" hidden="1" customHeight="1" x14ac:dyDescent="0.25"/>
    <row r="67331" ht="24.95" hidden="1" customHeight="1" x14ac:dyDescent="0.25"/>
    <row r="67332" hidden="1" x14ac:dyDescent="0.25"/>
    <row r="67333" hidden="1" x14ac:dyDescent="0.25"/>
    <row r="67334" hidden="1" x14ac:dyDescent="0.25"/>
    <row r="67335" ht="16.5" hidden="1" customHeight="1" x14ac:dyDescent="0.25"/>
    <row r="67336" hidden="1" x14ac:dyDescent="0.25"/>
    <row r="67337" ht="15.75" hidden="1" customHeight="1" x14ac:dyDescent="0.25"/>
    <row r="67338" ht="31.5" hidden="1" customHeight="1" x14ac:dyDescent="0.25"/>
    <row r="67339" ht="24" hidden="1" customHeight="1" x14ac:dyDescent="0.25"/>
    <row r="67340" ht="24.95" hidden="1" customHeight="1" x14ac:dyDescent="0.25"/>
    <row r="67341" ht="24.95" hidden="1" customHeight="1" x14ac:dyDescent="0.25"/>
    <row r="67342" ht="24.95" hidden="1" customHeight="1" x14ac:dyDescent="0.25"/>
    <row r="67343" ht="24.95" hidden="1" customHeight="1" x14ac:dyDescent="0.25"/>
    <row r="67344" ht="24.95" hidden="1" customHeight="1" x14ac:dyDescent="0.25"/>
    <row r="67345" ht="24.95" hidden="1" customHeight="1" x14ac:dyDescent="0.25"/>
    <row r="67346" ht="24.95" hidden="1" customHeight="1" x14ac:dyDescent="0.25"/>
    <row r="67347" ht="24.95" hidden="1" customHeight="1" x14ac:dyDescent="0.25"/>
    <row r="67348" ht="24.95" hidden="1" customHeight="1" x14ac:dyDescent="0.25"/>
    <row r="67349" ht="24.95" hidden="1" customHeight="1" x14ac:dyDescent="0.25"/>
    <row r="67350" ht="24.95" hidden="1" customHeight="1" x14ac:dyDescent="0.25"/>
    <row r="67351" ht="24.95" hidden="1" customHeight="1" x14ac:dyDescent="0.25"/>
    <row r="67352" ht="24.95" hidden="1" customHeight="1" x14ac:dyDescent="0.25"/>
    <row r="67353" ht="24.95" hidden="1" customHeight="1" x14ac:dyDescent="0.25"/>
    <row r="67354" ht="24.95" hidden="1" customHeight="1" x14ac:dyDescent="0.25"/>
    <row r="67355" ht="24.95" hidden="1" customHeight="1" x14ac:dyDescent="0.25"/>
    <row r="67356" ht="24.95" hidden="1" customHeight="1" x14ac:dyDescent="0.25"/>
    <row r="67357" ht="24.95" hidden="1" customHeight="1" x14ac:dyDescent="0.25"/>
    <row r="67358" ht="24.95" hidden="1" customHeight="1" x14ac:dyDescent="0.25"/>
    <row r="67359" ht="24.95" hidden="1" customHeight="1" x14ac:dyDescent="0.25"/>
    <row r="67360" ht="24.95" hidden="1" customHeight="1" x14ac:dyDescent="0.25"/>
    <row r="67361" ht="24.95" hidden="1" customHeight="1" x14ac:dyDescent="0.25"/>
    <row r="67362" ht="24.95" hidden="1" customHeight="1" x14ac:dyDescent="0.25"/>
    <row r="67363" ht="24.95" hidden="1" customHeight="1" x14ac:dyDescent="0.25"/>
    <row r="67364" ht="24.95" hidden="1" customHeight="1" x14ac:dyDescent="0.25"/>
    <row r="67365" ht="24.95" hidden="1" customHeight="1" x14ac:dyDescent="0.25"/>
    <row r="67366" ht="24.95" hidden="1" customHeight="1" x14ac:dyDescent="0.25"/>
    <row r="67367" ht="24.95" hidden="1" customHeight="1" x14ac:dyDescent="0.25"/>
    <row r="67368" ht="24.95" hidden="1" customHeight="1" x14ac:dyDescent="0.25"/>
    <row r="67369" ht="24.95" hidden="1" customHeight="1" x14ac:dyDescent="0.25"/>
    <row r="67370" ht="24.95" hidden="1" customHeight="1" x14ac:dyDescent="0.25"/>
    <row r="67371" ht="24.95" hidden="1" customHeight="1" x14ac:dyDescent="0.25"/>
    <row r="67372" hidden="1" x14ac:dyDescent="0.25"/>
    <row r="67373" hidden="1" x14ac:dyDescent="0.25"/>
    <row r="67374" hidden="1" x14ac:dyDescent="0.25"/>
    <row r="67375" ht="16.5" hidden="1" customHeight="1" x14ac:dyDescent="0.25"/>
    <row r="67376" hidden="1" x14ac:dyDescent="0.25"/>
    <row r="67377" ht="15.75" hidden="1" customHeight="1" x14ac:dyDescent="0.25"/>
    <row r="67378" ht="31.5" hidden="1" customHeight="1" x14ac:dyDescent="0.25"/>
    <row r="67379" ht="24" hidden="1" customHeight="1" x14ac:dyDescent="0.25"/>
    <row r="67380" ht="24.95" hidden="1" customHeight="1" x14ac:dyDescent="0.25"/>
    <row r="67381" ht="24.95" hidden="1" customHeight="1" x14ac:dyDescent="0.25"/>
    <row r="67382" ht="24.95" hidden="1" customHeight="1" x14ac:dyDescent="0.25"/>
    <row r="67383" ht="24.95" hidden="1" customHeight="1" x14ac:dyDescent="0.25"/>
    <row r="67384" ht="24.95" hidden="1" customHeight="1" x14ac:dyDescent="0.25"/>
    <row r="67385" ht="24.95" hidden="1" customHeight="1" x14ac:dyDescent="0.25"/>
    <row r="67386" ht="24.95" hidden="1" customHeight="1" x14ac:dyDescent="0.25"/>
    <row r="67387" ht="24.95" hidden="1" customHeight="1" x14ac:dyDescent="0.25"/>
    <row r="67388" hidden="1" x14ac:dyDescent="0.25"/>
    <row r="67389" hidden="1" x14ac:dyDescent="0.25"/>
    <row r="67390" hidden="1" x14ac:dyDescent="0.25"/>
    <row r="67391" ht="16.5" hidden="1" customHeight="1" x14ac:dyDescent="0.25"/>
    <row r="67392" hidden="1" x14ac:dyDescent="0.25"/>
    <row r="67393" ht="15.75" hidden="1" customHeight="1" x14ac:dyDescent="0.25"/>
    <row r="67394" ht="31.5" hidden="1" customHeight="1" x14ac:dyDescent="0.25"/>
    <row r="67395" ht="24" hidden="1" customHeight="1" x14ac:dyDescent="0.25"/>
    <row r="67396" ht="24.95" hidden="1" customHeight="1" x14ac:dyDescent="0.25"/>
    <row r="67397" ht="24.95" hidden="1" customHeight="1" x14ac:dyDescent="0.25"/>
    <row r="67398" ht="24.95" hidden="1" customHeight="1" x14ac:dyDescent="0.25"/>
    <row r="67399" ht="24.95" hidden="1" customHeight="1" x14ac:dyDescent="0.25"/>
    <row r="67400" ht="24.95" hidden="1" customHeight="1" x14ac:dyDescent="0.25"/>
    <row r="67401" ht="24.95" hidden="1" customHeight="1" x14ac:dyDescent="0.25"/>
    <row r="67402" ht="24.95" hidden="1" customHeight="1" x14ac:dyDescent="0.25"/>
    <row r="67403" ht="24.95" hidden="1" customHeight="1" x14ac:dyDescent="0.25"/>
    <row r="67404" ht="24.95" hidden="1" customHeight="1" x14ac:dyDescent="0.25"/>
    <row r="67405" ht="24.95" hidden="1" customHeight="1" x14ac:dyDescent="0.25"/>
    <row r="67406" ht="24.95" hidden="1" customHeight="1" x14ac:dyDescent="0.25"/>
    <row r="67407" ht="24.95" hidden="1" customHeight="1" x14ac:dyDescent="0.25"/>
    <row r="67408" ht="24.95" hidden="1" customHeight="1" x14ac:dyDescent="0.25"/>
    <row r="67409" ht="24.95" hidden="1" customHeight="1" x14ac:dyDescent="0.25"/>
    <row r="67410" ht="24.95" hidden="1" customHeight="1" x14ac:dyDescent="0.25"/>
    <row r="67411" ht="24.95" hidden="1" customHeight="1" x14ac:dyDescent="0.25"/>
    <row r="67412" ht="24.95" hidden="1" customHeight="1" x14ac:dyDescent="0.25"/>
    <row r="67413" ht="24.95" hidden="1" customHeight="1" x14ac:dyDescent="0.25"/>
    <row r="67414" ht="24.95" hidden="1" customHeight="1" x14ac:dyDescent="0.25"/>
    <row r="67415" ht="24.95" hidden="1" customHeight="1" x14ac:dyDescent="0.25"/>
    <row r="67416" ht="24.95" hidden="1" customHeight="1" x14ac:dyDescent="0.25"/>
    <row r="67417" ht="24.95" hidden="1" customHeight="1" x14ac:dyDescent="0.25"/>
    <row r="67418" ht="24.95" hidden="1" customHeight="1" x14ac:dyDescent="0.25"/>
    <row r="67419" ht="24.95" hidden="1" customHeight="1" x14ac:dyDescent="0.25"/>
    <row r="67420" ht="24.95" hidden="1" customHeight="1" x14ac:dyDescent="0.25"/>
    <row r="67421" ht="24.95" hidden="1" customHeight="1" x14ac:dyDescent="0.25"/>
    <row r="67422" ht="24.95" hidden="1" customHeight="1" x14ac:dyDescent="0.25"/>
    <row r="67423" ht="24.95" hidden="1" customHeight="1" x14ac:dyDescent="0.25"/>
    <row r="67424" ht="24.95" hidden="1" customHeight="1" x14ac:dyDescent="0.25"/>
    <row r="67425" ht="24.95" hidden="1" customHeight="1" x14ac:dyDescent="0.25"/>
    <row r="67426" ht="24.95" hidden="1" customHeight="1" x14ac:dyDescent="0.25"/>
    <row r="67427" ht="24.95" hidden="1" customHeight="1" x14ac:dyDescent="0.25"/>
    <row r="67428" hidden="1" x14ac:dyDescent="0.25"/>
    <row r="67429" hidden="1" x14ac:dyDescent="0.25"/>
    <row r="67430" hidden="1" x14ac:dyDescent="0.25"/>
    <row r="67431" ht="16.5" hidden="1" customHeight="1" x14ac:dyDescent="0.25"/>
    <row r="67432" hidden="1" x14ac:dyDescent="0.25"/>
    <row r="67433" ht="15.75" hidden="1" customHeight="1" x14ac:dyDescent="0.25"/>
    <row r="67434" ht="31.5" hidden="1" customHeight="1" x14ac:dyDescent="0.25"/>
    <row r="67435" ht="24" hidden="1" customHeight="1" x14ac:dyDescent="0.25"/>
    <row r="67436" ht="24.95" hidden="1" customHeight="1" x14ac:dyDescent="0.25"/>
    <row r="67437" ht="24.95" hidden="1" customHeight="1" x14ac:dyDescent="0.25"/>
    <row r="67438" ht="24.95" hidden="1" customHeight="1" x14ac:dyDescent="0.25"/>
    <row r="67439" ht="24.95" hidden="1" customHeight="1" x14ac:dyDescent="0.25"/>
    <row r="67440" ht="24.95" hidden="1" customHeight="1" x14ac:dyDescent="0.25"/>
    <row r="67441" ht="24.95" hidden="1" customHeight="1" x14ac:dyDescent="0.25"/>
    <row r="67442" ht="24.95" hidden="1" customHeight="1" x14ac:dyDescent="0.25"/>
    <row r="67443" ht="24.95" hidden="1" customHeight="1" x14ac:dyDescent="0.25"/>
    <row r="67444" ht="24.95" hidden="1" customHeight="1" x14ac:dyDescent="0.25"/>
    <row r="67445" ht="24.95" hidden="1" customHeight="1" x14ac:dyDescent="0.25"/>
    <row r="67446" ht="24.95" hidden="1" customHeight="1" x14ac:dyDescent="0.25"/>
    <row r="67447" ht="24.95" hidden="1" customHeight="1" x14ac:dyDescent="0.25"/>
    <row r="67448" ht="24.95" hidden="1" customHeight="1" x14ac:dyDescent="0.25"/>
    <row r="67449" ht="24.95" hidden="1" customHeight="1" x14ac:dyDescent="0.25"/>
    <row r="67450" ht="24.95" hidden="1" customHeight="1" x14ac:dyDescent="0.25"/>
    <row r="67451" ht="24.95" hidden="1" customHeight="1" x14ac:dyDescent="0.25"/>
    <row r="67452" ht="24.95" hidden="1" customHeight="1" x14ac:dyDescent="0.25"/>
    <row r="67453" ht="24.95" hidden="1" customHeight="1" x14ac:dyDescent="0.25"/>
    <row r="67454" ht="24.95" hidden="1" customHeight="1" x14ac:dyDescent="0.25"/>
    <row r="67455" ht="24.95" hidden="1" customHeight="1" x14ac:dyDescent="0.25"/>
    <row r="67456" ht="24.95" hidden="1" customHeight="1" x14ac:dyDescent="0.25"/>
    <row r="67457" ht="24.95" hidden="1" customHeight="1" x14ac:dyDescent="0.25"/>
    <row r="67458" ht="24.95" hidden="1" customHeight="1" x14ac:dyDescent="0.25"/>
    <row r="67459" ht="24.95" hidden="1" customHeight="1" x14ac:dyDescent="0.25"/>
    <row r="67460" ht="24.95" hidden="1" customHeight="1" x14ac:dyDescent="0.25"/>
    <row r="67461" ht="24.95" hidden="1" customHeight="1" x14ac:dyDescent="0.25"/>
    <row r="67462" ht="24.95" hidden="1" customHeight="1" x14ac:dyDescent="0.25"/>
    <row r="67463" ht="24.95" hidden="1" customHeight="1" x14ac:dyDescent="0.25"/>
    <row r="67464" ht="24.95" hidden="1" customHeight="1" x14ac:dyDescent="0.25"/>
    <row r="67465" ht="24.95" hidden="1" customHeight="1" x14ac:dyDescent="0.25"/>
    <row r="67466" ht="24.95" hidden="1" customHeight="1" x14ac:dyDescent="0.25"/>
    <row r="67467" ht="24.95" hidden="1" customHeight="1" x14ac:dyDescent="0.25"/>
    <row r="67468" hidden="1" x14ac:dyDescent="0.25"/>
    <row r="67469" hidden="1" x14ac:dyDescent="0.25"/>
    <row r="67470" hidden="1" x14ac:dyDescent="0.25"/>
    <row r="67471" ht="16.5" hidden="1" customHeight="1" x14ac:dyDescent="0.25"/>
    <row r="67472" hidden="1" x14ac:dyDescent="0.25"/>
    <row r="67473" ht="15.75" hidden="1" customHeight="1" x14ac:dyDescent="0.25"/>
    <row r="67474" ht="31.5" hidden="1" customHeight="1" x14ac:dyDescent="0.25"/>
    <row r="67475" ht="24" hidden="1" customHeight="1" x14ac:dyDescent="0.25"/>
    <row r="67476" ht="24.95" hidden="1" customHeight="1" x14ac:dyDescent="0.25"/>
    <row r="67477" ht="24.95" hidden="1" customHeight="1" x14ac:dyDescent="0.25"/>
    <row r="67478" ht="24.95" hidden="1" customHeight="1" x14ac:dyDescent="0.25"/>
    <row r="67479" ht="24.95" hidden="1" customHeight="1" x14ac:dyDescent="0.25"/>
    <row r="67480" ht="24.95" hidden="1" customHeight="1" x14ac:dyDescent="0.25"/>
    <row r="67481" ht="24.95" hidden="1" customHeight="1" x14ac:dyDescent="0.25"/>
    <row r="67482" ht="24.95" hidden="1" customHeight="1" x14ac:dyDescent="0.25"/>
    <row r="67483" ht="24.95" hidden="1" customHeight="1" x14ac:dyDescent="0.25"/>
    <row r="67484" ht="24.95" hidden="1" customHeight="1" x14ac:dyDescent="0.25"/>
    <row r="67485" ht="24.95" hidden="1" customHeight="1" x14ac:dyDescent="0.25"/>
    <row r="67486" ht="24.95" hidden="1" customHeight="1" x14ac:dyDescent="0.25"/>
    <row r="67487" ht="24.95" hidden="1" customHeight="1" x14ac:dyDescent="0.25"/>
    <row r="67488" ht="24.95" hidden="1" customHeight="1" x14ac:dyDescent="0.25"/>
    <row r="67489" ht="24.95" hidden="1" customHeight="1" x14ac:dyDescent="0.25"/>
    <row r="67490" ht="24.95" hidden="1" customHeight="1" x14ac:dyDescent="0.25"/>
    <row r="67491" ht="24.95" hidden="1" customHeight="1" x14ac:dyDescent="0.25"/>
    <row r="67492" ht="24.95" hidden="1" customHeight="1" x14ac:dyDescent="0.25"/>
    <row r="67493" ht="24.95" hidden="1" customHeight="1" x14ac:dyDescent="0.25"/>
    <row r="67494" ht="24.95" hidden="1" customHeight="1" x14ac:dyDescent="0.25"/>
    <row r="67495" ht="24.95" hidden="1" customHeight="1" x14ac:dyDescent="0.25"/>
    <row r="67496" ht="24.95" hidden="1" customHeight="1" x14ac:dyDescent="0.25"/>
    <row r="67497" ht="24.95" hidden="1" customHeight="1" x14ac:dyDescent="0.25"/>
    <row r="67498" ht="24.95" hidden="1" customHeight="1" x14ac:dyDescent="0.25"/>
    <row r="67499" ht="24.95" hidden="1" customHeight="1" x14ac:dyDescent="0.25"/>
    <row r="67500" ht="24.95" hidden="1" customHeight="1" x14ac:dyDescent="0.25"/>
    <row r="67501" ht="24.95" hidden="1" customHeight="1" x14ac:dyDescent="0.25"/>
    <row r="67502" ht="24.95" hidden="1" customHeight="1" x14ac:dyDescent="0.25"/>
    <row r="67503" ht="24.95" hidden="1" customHeight="1" x14ac:dyDescent="0.25"/>
    <row r="67504" ht="24.95" hidden="1" customHeight="1" x14ac:dyDescent="0.25"/>
    <row r="67505" ht="24.95" hidden="1" customHeight="1" x14ac:dyDescent="0.25"/>
    <row r="67506" ht="24.95" hidden="1" customHeight="1" x14ac:dyDescent="0.25"/>
    <row r="67507" ht="24.95" hidden="1" customHeight="1" x14ac:dyDescent="0.25"/>
    <row r="67508" hidden="1" x14ac:dyDescent="0.25"/>
    <row r="67509" hidden="1" x14ac:dyDescent="0.25"/>
    <row r="67510" hidden="1" x14ac:dyDescent="0.25"/>
    <row r="67511" ht="16.5" hidden="1" customHeight="1" x14ac:dyDescent="0.25"/>
    <row r="67512" hidden="1" x14ac:dyDescent="0.25"/>
    <row r="67513" ht="15.75" hidden="1" customHeight="1" x14ac:dyDescent="0.25"/>
    <row r="67514" ht="31.5" hidden="1" customHeight="1" x14ac:dyDescent="0.25"/>
    <row r="67515" ht="24" hidden="1" customHeight="1" x14ac:dyDescent="0.25"/>
    <row r="67516" ht="24.95" hidden="1" customHeight="1" x14ac:dyDescent="0.25"/>
    <row r="67517" ht="24.95" hidden="1" customHeight="1" x14ac:dyDescent="0.25"/>
    <row r="67518" ht="24.95" hidden="1" customHeight="1" x14ac:dyDescent="0.25"/>
    <row r="67519" ht="24.95" hidden="1" customHeight="1" x14ac:dyDescent="0.25"/>
    <row r="67520" ht="24.95" hidden="1" customHeight="1" x14ac:dyDescent="0.25"/>
    <row r="67521" ht="24.95" hidden="1" customHeight="1" x14ac:dyDescent="0.25"/>
    <row r="67522" ht="24.95" hidden="1" customHeight="1" x14ac:dyDescent="0.25"/>
    <row r="67523" ht="24.95" hidden="1" customHeight="1" x14ac:dyDescent="0.25"/>
    <row r="67524" hidden="1" x14ac:dyDescent="0.25"/>
    <row r="67525" hidden="1" x14ac:dyDescent="0.25"/>
    <row r="67526" hidden="1" x14ac:dyDescent="0.25"/>
    <row r="67527" ht="16.5" hidden="1" customHeight="1" x14ac:dyDescent="0.25"/>
    <row r="67528" hidden="1" x14ac:dyDescent="0.25"/>
    <row r="67529" ht="15.75" hidden="1" customHeight="1" x14ac:dyDescent="0.25"/>
    <row r="67530" ht="31.5" hidden="1" customHeight="1" x14ac:dyDescent="0.25"/>
    <row r="67531" ht="24" hidden="1" customHeight="1" x14ac:dyDescent="0.25"/>
    <row r="67532" ht="24.95" hidden="1" customHeight="1" x14ac:dyDescent="0.25"/>
    <row r="67533" ht="24.95" hidden="1" customHeight="1" x14ac:dyDescent="0.25"/>
    <row r="67534" ht="24.95" hidden="1" customHeight="1" x14ac:dyDescent="0.25"/>
    <row r="67535" ht="24.95" hidden="1" customHeight="1" x14ac:dyDescent="0.25"/>
    <row r="67536" ht="24.95" hidden="1" customHeight="1" x14ac:dyDescent="0.25"/>
    <row r="67537" ht="24.95" hidden="1" customHeight="1" x14ac:dyDescent="0.25"/>
    <row r="67538" ht="24.95" hidden="1" customHeight="1" x14ac:dyDescent="0.25"/>
    <row r="67539" ht="24.95" hidden="1" customHeight="1" x14ac:dyDescent="0.25"/>
    <row r="67540" hidden="1" x14ac:dyDescent="0.25"/>
    <row r="67541" hidden="1" x14ac:dyDescent="0.25"/>
    <row r="67542" hidden="1" x14ac:dyDescent="0.25"/>
    <row r="67543" ht="16.5" hidden="1" customHeight="1" x14ac:dyDescent="0.25"/>
    <row r="67544" hidden="1" x14ac:dyDescent="0.25"/>
    <row r="67545" ht="15.75" hidden="1" customHeight="1" x14ac:dyDescent="0.25"/>
    <row r="67546" ht="31.5" hidden="1" customHeight="1" x14ac:dyDescent="0.25"/>
    <row r="67547" ht="24" hidden="1" customHeight="1" x14ac:dyDescent="0.25"/>
    <row r="67548" ht="24.95" hidden="1" customHeight="1" x14ac:dyDescent="0.25"/>
    <row r="67549" ht="24.95" hidden="1" customHeight="1" x14ac:dyDescent="0.25"/>
    <row r="67550" ht="24.95" hidden="1" customHeight="1" x14ac:dyDescent="0.25"/>
    <row r="67551" ht="24.95" hidden="1" customHeight="1" x14ac:dyDescent="0.25"/>
    <row r="67552" ht="24.95" hidden="1" customHeight="1" x14ac:dyDescent="0.25"/>
    <row r="67553" ht="24.95" hidden="1" customHeight="1" x14ac:dyDescent="0.25"/>
    <row r="67554" ht="24.95" hidden="1" customHeight="1" x14ac:dyDescent="0.25"/>
    <row r="67555" ht="24.95" hidden="1" customHeight="1" x14ac:dyDescent="0.25"/>
    <row r="67556" hidden="1" x14ac:dyDescent="0.25"/>
    <row r="67557" hidden="1" x14ac:dyDescent="0.25"/>
    <row r="67558" hidden="1" x14ac:dyDescent="0.25"/>
    <row r="67559" ht="16.5" hidden="1" customHeight="1" x14ac:dyDescent="0.25"/>
    <row r="67560" hidden="1" x14ac:dyDescent="0.25"/>
    <row r="67561" ht="15.75" hidden="1" customHeight="1" x14ac:dyDescent="0.25"/>
    <row r="67562" ht="31.5" hidden="1" customHeight="1" x14ac:dyDescent="0.25"/>
    <row r="67563" ht="24" hidden="1" customHeight="1" x14ac:dyDescent="0.25"/>
    <row r="67564" ht="24.95" hidden="1" customHeight="1" x14ac:dyDescent="0.25"/>
    <row r="67565" ht="24.95" hidden="1" customHeight="1" x14ac:dyDescent="0.25"/>
    <row r="67566" ht="24.95" hidden="1" customHeight="1" x14ac:dyDescent="0.25"/>
    <row r="67567" ht="24.95" hidden="1" customHeight="1" x14ac:dyDescent="0.25"/>
    <row r="67568" ht="24.95" hidden="1" customHeight="1" x14ac:dyDescent="0.25"/>
    <row r="67569" ht="24.95" hidden="1" customHeight="1" x14ac:dyDescent="0.25"/>
    <row r="67570" ht="24.95" hidden="1" customHeight="1" x14ac:dyDescent="0.25"/>
    <row r="67571" ht="24.95" hidden="1" customHeight="1" x14ac:dyDescent="0.25"/>
    <row r="67572" ht="24.95" hidden="1" customHeight="1" x14ac:dyDescent="0.25"/>
    <row r="67573" ht="24.95" hidden="1" customHeight="1" x14ac:dyDescent="0.25"/>
    <row r="67574" ht="24.95" hidden="1" customHeight="1" x14ac:dyDescent="0.25"/>
    <row r="67575" ht="24.95" hidden="1" customHeight="1" x14ac:dyDescent="0.25"/>
    <row r="67576" ht="24.95" hidden="1" customHeight="1" x14ac:dyDescent="0.25"/>
    <row r="67577" ht="24.95" hidden="1" customHeight="1" x14ac:dyDescent="0.25"/>
    <row r="67578" ht="24.95" hidden="1" customHeight="1" x14ac:dyDescent="0.25"/>
    <row r="67579" ht="24.95" hidden="1" customHeight="1" x14ac:dyDescent="0.25"/>
    <row r="67580" ht="24.95" hidden="1" customHeight="1" x14ac:dyDescent="0.25"/>
    <row r="67581" ht="24.95" hidden="1" customHeight="1" x14ac:dyDescent="0.25"/>
    <row r="67582" ht="24.95" hidden="1" customHeight="1" x14ac:dyDescent="0.25"/>
    <row r="67583" ht="24.95" hidden="1" customHeight="1" x14ac:dyDescent="0.25"/>
    <row r="67584" ht="24.95" hidden="1" customHeight="1" x14ac:dyDescent="0.25"/>
    <row r="67585" ht="24.95" hidden="1" customHeight="1" x14ac:dyDescent="0.25"/>
    <row r="67586" ht="24.95" hidden="1" customHeight="1" x14ac:dyDescent="0.25"/>
    <row r="67587" ht="24.95" hidden="1" customHeight="1" x14ac:dyDescent="0.25"/>
    <row r="67588" ht="24.95" hidden="1" customHeight="1" x14ac:dyDescent="0.25"/>
    <row r="67589" ht="24.95" hidden="1" customHeight="1" x14ac:dyDescent="0.25"/>
    <row r="67590" ht="24.95" hidden="1" customHeight="1" x14ac:dyDescent="0.25"/>
    <row r="67591" ht="24.95" hidden="1" customHeight="1" x14ac:dyDescent="0.25"/>
    <row r="67592" ht="24.95" hidden="1" customHeight="1" x14ac:dyDescent="0.25"/>
    <row r="67593" ht="24.95" hidden="1" customHeight="1" x14ac:dyDescent="0.25"/>
    <row r="67594" ht="24.95" hidden="1" customHeight="1" x14ac:dyDescent="0.25"/>
    <row r="67595" ht="24.95" hidden="1" customHeight="1" x14ac:dyDescent="0.25"/>
    <row r="67596" hidden="1" x14ac:dyDescent="0.25"/>
    <row r="67597" hidden="1" x14ac:dyDescent="0.25"/>
    <row r="67598" hidden="1" x14ac:dyDescent="0.25"/>
    <row r="67599" ht="16.5" hidden="1" customHeight="1" x14ac:dyDescent="0.25"/>
    <row r="67600" hidden="1" x14ac:dyDescent="0.25"/>
    <row r="67601" ht="15.75" hidden="1" customHeight="1" x14ac:dyDescent="0.25"/>
    <row r="67602" ht="31.5" hidden="1" customHeight="1" x14ac:dyDescent="0.25"/>
    <row r="67603" ht="24" hidden="1" customHeight="1" x14ac:dyDescent="0.25"/>
    <row r="67604" ht="24.95" hidden="1" customHeight="1" x14ac:dyDescent="0.25"/>
    <row r="67605" ht="24.95" hidden="1" customHeight="1" x14ac:dyDescent="0.25"/>
    <row r="67606" ht="24.95" hidden="1" customHeight="1" x14ac:dyDescent="0.25"/>
    <row r="67607" ht="24.95" hidden="1" customHeight="1" x14ac:dyDescent="0.25"/>
    <row r="67608" ht="24.95" hidden="1" customHeight="1" x14ac:dyDescent="0.25"/>
    <row r="67609" ht="24.95" hidden="1" customHeight="1" x14ac:dyDescent="0.25"/>
    <row r="67610" ht="24.95" hidden="1" customHeight="1" x14ac:dyDescent="0.25"/>
    <row r="67611" ht="24.95" hidden="1" customHeight="1" x14ac:dyDescent="0.25"/>
    <row r="67612" ht="24.95" hidden="1" customHeight="1" x14ac:dyDescent="0.25"/>
    <row r="67613" ht="24.95" hidden="1" customHeight="1" x14ac:dyDescent="0.25"/>
    <row r="67614" ht="24.95" hidden="1" customHeight="1" x14ac:dyDescent="0.25"/>
    <row r="67615" ht="24.95" hidden="1" customHeight="1" x14ac:dyDescent="0.25"/>
    <row r="67616" ht="24.95" hidden="1" customHeight="1" x14ac:dyDescent="0.25"/>
    <row r="67617" ht="24.95" hidden="1" customHeight="1" x14ac:dyDescent="0.25"/>
    <row r="67618" ht="24.95" hidden="1" customHeight="1" x14ac:dyDescent="0.25"/>
    <row r="67619" ht="24.95" hidden="1" customHeight="1" x14ac:dyDescent="0.25"/>
    <row r="67620" ht="24.95" hidden="1" customHeight="1" x14ac:dyDescent="0.25"/>
    <row r="67621" ht="24.95" hidden="1" customHeight="1" x14ac:dyDescent="0.25"/>
    <row r="67622" ht="24.95" hidden="1" customHeight="1" x14ac:dyDescent="0.25"/>
    <row r="67623" ht="24.95" hidden="1" customHeight="1" x14ac:dyDescent="0.25"/>
    <row r="67624" ht="24.95" hidden="1" customHeight="1" x14ac:dyDescent="0.25"/>
    <row r="67625" ht="24.95" hidden="1" customHeight="1" x14ac:dyDescent="0.25"/>
    <row r="67626" ht="24.95" hidden="1" customHeight="1" x14ac:dyDescent="0.25"/>
    <row r="67627" ht="24.95" hidden="1" customHeight="1" x14ac:dyDescent="0.25"/>
    <row r="67628" ht="24.95" hidden="1" customHeight="1" x14ac:dyDescent="0.25"/>
    <row r="67629" ht="24.95" hidden="1" customHeight="1" x14ac:dyDescent="0.25"/>
    <row r="67630" ht="24.95" hidden="1" customHeight="1" x14ac:dyDescent="0.25"/>
    <row r="67631" ht="24.95" hidden="1" customHeight="1" x14ac:dyDescent="0.25"/>
    <row r="67632" ht="24.95" hidden="1" customHeight="1" x14ac:dyDescent="0.25"/>
    <row r="67633" ht="24.95" hidden="1" customHeight="1" x14ac:dyDescent="0.25"/>
    <row r="67634" ht="24.95" hidden="1" customHeight="1" x14ac:dyDescent="0.25"/>
    <row r="67635" ht="24.95" hidden="1" customHeight="1" x14ac:dyDescent="0.25"/>
    <row r="67636" hidden="1" x14ac:dyDescent="0.25"/>
    <row r="67637" hidden="1" x14ac:dyDescent="0.25"/>
    <row r="67638" hidden="1" x14ac:dyDescent="0.25"/>
    <row r="67639" ht="16.5" hidden="1" customHeight="1" x14ac:dyDescent="0.25"/>
    <row r="67640" hidden="1" x14ac:dyDescent="0.25"/>
    <row r="67641" ht="15.75" hidden="1" customHeight="1" x14ac:dyDescent="0.25"/>
    <row r="67642" ht="31.5" hidden="1" customHeight="1" x14ac:dyDescent="0.25"/>
    <row r="67643" ht="24" hidden="1" customHeight="1" x14ac:dyDescent="0.25"/>
    <row r="67644" ht="24.95" hidden="1" customHeight="1" x14ac:dyDescent="0.25"/>
    <row r="67645" ht="24.95" hidden="1" customHeight="1" x14ac:dyDescent="0.25"/>
    <row r="67646" ht="24.95" hidden="1" customHeight="1" x14ac:dyDescent="0.25"/>
    <row r="67647" ht="24.95" hidden="1" customHeight="1" x14ac:dyDescent="0.25"/>
    <row r="67648" ht="24.95" hidden="1" customHeight="1" x14ac:dyDescent="0.25"/>
    <row r="67649" ht="24.95" hidden="1" customHeight="1" x14ac:dyDescent="0.25"/>
    <row r="67650" ht="24.95" hidden="1" customHeight="1" x14ac:dyDescent="0.25"/>
    <row r="67651" ht="24.95" hidden="1" customHeight="1" x14ac:dyDescent="0.25"/>
    <row r="67652" ht="24.95" hidden="1" customHeight="1" x14ac:dyDescent="0.25"/>
    <row r="67653" ht="24.95" hidden="1" customHeight="1" x14ac:dyDescent="0.25"/>
    <row r="67654" ht="24.95" hidden="1" customHeight="1" x14ac:dyDescent="0.25"/>
    <row r="67655" ht="24.95" hidden="1" customHeight="1" x14ac:dyDescent="0.25"/>
    <row r="67656" ht="24.95" hidden="1" customHeight="1" x14ac:dyDescent="0.25"/>
    <row r="67657" ht="24.95" hidden="1" customHeight="1" x14ac:dyDescent="0.25"/>
    <row r="67658" ht="24.95" hidden="1" customHeight="1" x14ac:dyDescent="0.25"/>
    <row r="67659" ht="24.95" hidden="1" customHeight="1" x14ac:dyDescent="0.25"/>
    <row r="67660" ht="24.95" hidden="1" customHeight="1" x14ac:dyDescent="0.25"/>
    <row r="67661" ht="24.95" hidden="1" customHeight="1" x14ac:dyDescent="0.25"/>
    <row r="67662" ht="24.95" hidden="1" customHeight="1" x14ac:dyDescent="0.25"/>
    <row r="67663" ht="24.95" hidden="1" customHeight="1" x14ac:dyDescent="0.25"/>
    <row r="67664" ht="24.95" hidden="1" customHeight="1" x14ac:dyDescent="0.25"/>
    <row r="67665" ht="24.95" hidden="1" customHeight="1" x14ac:dyDescent="0.25"/>
    <row r="67666" ht="24.95" hidden="1" customHeight="1" x14ac:dyDescent="0.25"/>
    <row r="67667" ht="24.95" hidden="1" customHeight="1" x14ac:dyDescent="0.25"/>
    <row r="67668" ht="24.95" hidden="1" customHeight="1" x14ac:dyDescent="0.25"/>
    <row r="67669" ht="24.95" hidden="1" customHeight="1" x14ac:dyDescent="0.25"/>
    <row r="67670" ht="24.95" hidden="1" customHeight="1" x14ac:dyDescent="0.25"/>
    <row r="67671" ht="24.95" hidden="1" customHeight="1" x14ac:dyDescent="0.25"/>
    <row r="67672" ht="24.95" hidden="1" customHeight="1" x14ac:dyDescent="0.25"/>
    <row r="67673" ht="24.95" hidden="1" customHeight="1" x14ac:dyDescent="0.25"/>
    <row r="67674" ht="24.95" hidden="1" customHeight="1" x14ac:dyDescent="0.25"/>
    <row r="67675" ht="24.95" hidden="1" customHeight="1" x14ac:dyDescent="0.25"/>
    <row r="67676" hidden="1" x14ac:dyDescent="0.25"/>
    <row r="67677" hidden="1" x14ac:dyDescent="0.25"/>
    <row r="67678" hidden="1" x14ac:dyDescent="0.25"/>
    <row r="67679" ht="16.5" hidden="1" customHeight="1" x14ac:dyDescent="0.25"/>
    <row r="67680" hidden="1" x14ac:dyDescent="0.25"/>
    <row r="67681" ht="15.75" hidden="1" customHeight="1" x14ac:dyDescent="0.25"/>
    <row r="67682" ht="31.5" hidden="1" customHeight="1" x14ac:dyDescent="0.25"/>
    <row r="67683" ht="24" hidden="1" customHeight="1" x14ac:dyDescent="0.25"/>
    <row r="67684" ht="24.95" hidden="1" customHeight="1" x14ac:dyDescent="0.25"/>
    <row r="67685" ht="24.95" hidden="1" customHeight="1" x14ac:dyDescent="0.25"/>
    <row r="67686" ht="24.95" hidden="1" customHeight="1" x14ac:dyDescent="0.25"/>
    <row r="67687" ht="24.95" hidden="1" customHeight="1" x14ac:dyDescent="0.25"/>
    <row r="67688" ht="24.95" hidden="1" customHeight="1" x14ac:dyDescent="0.25"/>
    <row r="67689" ht="24.95" hidden="1" customHeight="1" x14ac:dyDescent="0.25"/>
    <row r="67690" ht="24.95" hidden="1" customHeight="1" x14ac:dyDescent="0.25"/>
    <row r="67691" ht="24.95" hidden="1" customHeight="1" x14ac:dyDescent="0.25"/>
    <row r="67692" hidden="1" x14ac:dyDescent="0.25"/>
    <row r="67693" hidden="1" x14ac:dyDescent="0.25"/>
    <row r="67694" hidden="1" x14ac:dyDescent="0.25"/>
    <row r="67695" ht="16.5" hidden="1" customHeight="1" x14ac:dyDescent="0.25"/>
    <row r="67696" hidden="1" x14ac:dyDescent="0.25"/>
    <row r="67697" ht="15.75" hidden="1" customHeight="1" x14ac:dyDescent="0.25"/>
    <row r="67698" ht="31.5" hidden="1" customHeight="1" x14ac:dyDescent="0.25"/>
    <row r="67699" ht="24" hidden="1" customHeight="1" x14ac:dyDescent="0.25"/>
    <row r="67700" ht="24.95" hidden="1" customHeight="1" x14ac:dyDescent="0.25"/>
    <row r="67701" ht="24.95" hidden="1" customHeight="1" x14ac:dyDescent="0.25"/>
    <row r="67702" ht="24.95" hidden="1" customHeight="1" x14ac:dyDescent="0.25"/>
    <row r="67703" ht="24.95" hidden="1" customHeight="1" x14ac:dyDescent="0.25"/>
    <row r="67704" ht="24.95" hidden="1" customHeight="1" x14ac:dyDescent="0.25"/>
    <row r="67705" ht="24.95" hidden="1" customHeight="1" x14ac:dyDescent="0.25"/>
    <row r="67706" ht="24.95" hidden="1" customHeight="1" x14ac:dyDescent="0.25"/>
    <row r="67707" ht="24.95" hidden="1" customHeight="1" x14ac:dyDescent="0.25"/>
    <row r="67708" hidden="1" x14ac:dyDescent="0.25"/>
    <row r="67709" hidden="1" x14ac:dyDescent="0.25"/>
    <row r="67710" hidden="1" x14ac:dyDescent="0.25"/>
    <row r="67711" ht="16.5" hidden="1" customHeight="1" x14ac:dyDescent="0.25"/>
    <row r="67712" hidden="1" x14ac:dyDescent="0.25"/>
    <row r="67713" ht="15.75" hidden="1" customHeight="1" x14ac:dyDescent="0.25"/>
    <row r="67714" ht="31.5" hidden="1" customHeight="1" x14ac:dyDescent="0.25"/>
    <row r="67715" ht="24" hidden="1" customHeight="1" x14ac:dyDescent="0.25"/>
    <row r="67716" ht="24.95" hidden="1" customHeight="1" x14ac:dyDescent="0.25"/>
    <row r="67717" ht="24.95" hidden="1" customHeight="1" x14ac:dyDescent="0.25"/>
    <row r="67718" ht="24.95" hidden="1" customHeight="1" x14ac:dyDescent="0.25"/>
    <row r="67719" ht="24.95" hidden="1" customHeight="1" x14ac:dyDescent="0.25"/>
    <row r="67720" ht="24.95" hidden="1" customHeight="1" x14ac:dyDescent="0.25"/>
    <row r="67721" ht="24.95" hidden="1" customHeight="1" x14ac:dyDescent="0.25"/>
    <row r="67722" ht="24.95" hidden="1" customHeight="1" x14ac:dyDescent="0.25"/>
    <row r="67723" ht="24.95" hidden="1" customHeight="1" x14ac:dyDescent="0.25"/>
    <row r="67724" hidden="1" x14ac:dyDescent="0.25"/>
    <row r="67725" hidden="1" x14ac:dyDescent="0.25"/>
    <row r="67726" hidden="1" x14ac:dyDescent="0.25"/>
    <row r="67727" ht="16.5" hidden="1" customHeight="1" x14ac:dyDescent="0.25"/>
    <row r="67728" hidden="1" x14ac:dyDescent="0.25"/>
    <row r="67729" ht="15.75" hidden="1" customHeight="1" x14ac:dyDescent="0.25"/>
    <row r="67730" ht="31.5" hidden="1" customHeight="1" x14ac:dyDescent="0.25"/>
    <row r="67731" ht="24" hidden="1" customHeight="1" x14ac:dyDescent="0.25"/>
    <row r="67732" ht="24.95" hidden="1" customHeight="1" x14ac:dyDescent="0.25"/>
    <row r="67733" ht="24.95" hidden="1" customHeight="1" x14ac:dyDescent="0.25"/>
    <row r="67734" ht="24.95" hidden="1" customHeight="1" x14ac:dyDescent="0.25"/>
    <row r="67735" ht="24.95" hidden="1" customHeight="1" x14ac:dyDescent="0.25"/>
    <row r="67736" ht="24.95" hidden="1" customHeight="1" x14ac:dyDescent="0.25"/>
    <row r="67737" ht="24.95" hidden="1" customHeight="1" x14ac:dyDescent="0.25"/>
    <row r="67738" ht="24.95" hidden="1" customHeight="1" x14ac:dyDescent="0.25"/>
    <row r="67739" ht="24.95" hidden="1" customHeight="1" x14ac:dyDescent="0.25"/>
    <row r="67740" ht="24.95" hidden="1" customHeight="1" x14ac:dyDescent="0.25"/>
    <row r="67741" ht="24.95" hidden="1" customHeight="1" x14ac:dyDescent="0.25"/>
    <row r="67742" ht="24.95" hidden="1" customHeight="1" x14ac:dyDescent="0.25"/>
    <row r="67743" ht="24.95" hidden="1" customHeight="1" x14ac:dyDescent="0.25"/>
    <row r="67744" ht="24.95" hidden="1" customHeight="1" x14ac:dyDescent="0.25"/>
    <row r="67745" ht="24.95" hidden="1" customHeight="1" x14ac:dyDescent="0.25"/>
    <row r="67746" ht="24.95" hidden="1" customHeight="1" x14ac:dyDescent="0.25"/>
    <row r="67747" ht="24.95" hidden="1" customHeight="1" x14ac:dyDescent="0.25"/>
    <row r="67748" ht="24.95" hidden="1" customHeight="1" x14ac:dyDescent="0.25"/>
    <row r="67749" ht="24.95" hidden="1" customHeight="1" x14ac:dyDescent="0.25"/>
    <row r="67750" ht="24.95" hidden="1" customHeight="1" x14ac:dyDescent="0.25"/>
    <row r="67751" ht="24.95" hidden="1" customHeight="1" x14ac:dyDescent="0.25"/>
    <row r="67752" ht="24.95" hidden="1" customHeight="1" x14ac:dyDescent="0.25"/>
    <row r="67753" ht="24.95" hidden="1" customHeight="1" x14ac:dyDescent="0.25"/>
    <row r="67754" ht="24.95" hidden="1" customHeight="1" x14ac:dyDescent="0.25"/>
    <row r="67755" ht="24.95" hidden="1" customHeight="1" x14ac:dyDescent="0.25"/>
    <row r="67756" ht="24.95" hidden="1" customHeight="1" x14ac:dyDescent="0.25"/>
    <row r="67757" ht="24.95" hidden="1" customHeight="1" x14ac:dyDescent="0.25"/>
    <row r="67758" ht="24.95" hidden="1" customHeight="1" x14ac:dyDescent="0.25"/>
    <row r="67759" ht="24.95" hidden="1" customHeight="1" x14ac:dyDescent="0.25"/>
    <row r="67760" ht="24.95" hidden="1" customHeight="1" x14ac:dyDescent="0.25"/>
    <row r="67761" ht="24.95" hidden="1" customHeight="1" x14ac:dyDescent="0.25"/>
    <row r="67762" ht="24.95" hidden="1" customHeight="1" x14ac:dyDescent="0.25"/>
    <row r="67763" ht="24.95" hidden="1" customHeight="1" x14ac:dyDescent="0.25"/>
    <row r="67764" hidden="1" x14ac:dyDescent="0.25"/>
    <row r="67765" hidden="1" x14ac:dyDescent="0.25"/>
    <row r="67766" hidden="1" x14ac:dyDescent="0.25"/>
    <row r="67767" ht="16.5" hidden="1" customHeight="1" x14ac:dyDescent="0.25"/>
    <row r="67768" hidden="1" x14ac:dyDescent="0.25"/>
    <row r="67769" ht="15.75" hidden="1" customHeight="1" x14ac:dyDescent="0.25"/>
    <row r="67770" ht="31.5" hidden="1" customHeight="1" x14ac:dyDescent="0.25"/>
    <row r="67771" ht="24" hidden="1" customHeight="1" x14ac:dyDescent="0.25"/>
    <row r="67772" ht="24.95" hidden="1" customHeight="1" x14ac:dyDescent="0.25"/>
    <row r="67773" ht="24.95" hidden="1" customHeight="1" x14ac:dyDescent="0.25"/>
    <row r="67774" ht="24.95" hidden="1" customHeight="1" x14ac:dyDescent="0.25"/>
    <row r="67775" ht="24.95" hidden="1" customHeight="1" x14ac:dyDescent="0.25"/>
    <row r="67776" ht="24.95" hidden="1" customHeight="1" x14ac:dyDescent="0.25"/>
    <row r="67777" ht="24.95" hidden="1" customHeight="1" x14ac:dyDescent="0.25"/>
    <row r="67778" ht="24.95" hidden="1" customHeight="1" x14ac:dyDescent="0.25"/>
    <row r="67779" ht="24.95" hidden="1" customHeight="1" x14ac:dyDescent="0.25"/>
    <row r="67780" ht="24.95" hidden="1" customHeight="1" x14ac:dyDescent="0.25"/>
    <row r="67781" ht="24.95" hidden="1" customHeight="1" x14ac:dyDescent="0.25"/>
    <row r="67782" ht="24.95" hidden="1" customHeight="1" x14ac:dyDescent="0.25"/>
    <row r="67783" ht="24.95" hidden="1" customHeight="1" x14ac:dyDescent="0.25"/>
    <row r="67784" ht="24.95" hidden="1" customHeight="1" x14ac:dyDescent="0.25"/>
    <row r="67785" ht="24.95" hidden="1" customHeight="1" x14ac:dyDescent="0.25"/>
    <row r="67786" ht="24.95" hidden="1" customHeight="1" x14ac:dyDescent="0.25"/>
    <row r="67787" ht="24.95" hidden="1" customHeight="1" x14ac:dyDescent="0.25"/>
    <row r="67788" ht="24.95" hidden="1" customHeight="1" x14ac:dyDescent="0.25"/>
    <row r="67789" ht="24.95" hidden="1" customHeight="1" x14ac:dyDescent="0.25"/>
    <row r="67790" ht="24.95" hidden="1" customHeight="1" x14ac:dyDescent="0.25"/>
    <row r="67791" ht="24.95" hidden="1" customHeight="1" x14ac:dyDescent="0.25"/>
    <row r="67792" ht="24.95" hidden="1" customHeight="1" x14ac:dyDescent="0.25"/>
    <row r="67793" ht="24.95" hidden="1" customHeight="1" x14ac:dyDescent="0.25"/>
    <row r="67794" ht="24.95" hidden="1" customHeight="1" x14ac:dyDescent="0.25"/>
    <row r="67795" ht="24.95" hidden="1" customHeight="1" x14ac:dyDescent="0.25"/>
    <row r="67796" ht="24.95" hidden="1" customHeight="1" x14ac:dyDescent="0.25"/>
    <row r="67797" ht="24.95" hidden="1" customHeight="1" x14ac:dyDescent="0.25"/>
    <row r="67798" ht="24.95" hidden="1" customHeight="1" x14ac:dyDescent="0.25"/>
    <row r="67799" ht="24.95" hidden="1" customHeight="1" x14ac:dyDescent="0.25"/>
    <row r="67800" ht="24.95" hidden="1" customHeight="1" x14ac:dyDescent="0.25"/>
    <row r="67801" ht="24.95" hidden="1" customHeight="1" x14ac:dyDescent="0.25"/>
    <row r="67802" ht="24.95" hidden="1" customHeight="1" x14ac:dyDescent="0.25"/>
    <row r="67803" ht="24.95" hidden="1" customHeight="1" x14ac:dyDescent="0.25"/>
    <row r="67804" hidden="1" x14ac:dyDescent="0.25"/>
    <row r="67805" hidden="1" x14ac:dyDescent="0.25"/>
    <row r="67806" hidden="1" x14ac:dyDescent="0.25"/>
    <row r="67807" ht="16.5" hidden="1" customHeight="1" x14ac:dyDescent="0.25"/>
    <row r="67808" hidden="1" x14ac:dyDescent="0.25"/>
    <row r="67809" ht="15.75" hidden="1" customHeight="1" x14ac:dyDescent="0.25"/>
    <row r="67810" ht="31.5" hidden="1" customHeight="1" x14ac:dyDescent="0.25"/>
    <row r="67811" ht="24" hidden="1" customHeight="1" x14ac:dyDescent="0.25"/>
    <row r="67812" ht="24.95" hidden="1" customHeight="1" x14ac:dyDescent="0.25"/>
    <row r="67813" ht="24.95" hidden="1" customHeight="1" x14ac:dyDescent="0.25"/>
    <row r="67814" ht="24.95" hidden="1" customHeight="1" x14ac:dyDescent="0.25"/>
    <row r="67815" ht="24.95" hidden="1" customHeight="1" x14ac:dyDescent="0.25"/>
    <row r="67816" ht="24.95" hidden="1" customHeight="1" x14ac:dyDescent="0.25"/>
    <row r="67817" ht="24.95" hidden="1" customHeight="1" x14ac:dyDescent="0.25"/>
    <row r="67818" ht="24.95" hidden="1" customHeight="1" x14ac:dyDescent="0.25"/>
    <row r="67819" ht="24.95" hidden="1" customHeight="1" x14ac:dyDescent="0.25"/>
    <row r="67820" hidden="1" x14ac:dyDescent="0.25"/>
    <row r="67821" hidden="1" x14ac:dyDescent="0.25"/>
    <row r="67822" hidden="1" x14ac:dyDescent="0.25"/>
    <row r="67823" ht="16.5" hidden="1" customHeight="1" x14ac:dyDescent="0.25"/>
    <row r="67824" hidden="1" x14ac:dyDescent="0.25"/>
    <row r="67825" ht="15.75" hidden="1" customHeight="1" x14ac:dyDescent="0.25"/>
    <row r="67826" ht="31.5" hidden="1" customHeight="1" x14ac:dyDescent="0.25"/>
    <row r="67827" ht="24" hidden="1" customHeight="1" x14ac:dyDescent="0.25"/>
    <row r="67828" ht="24.95" hidden="1" customHeight="1" x14ac:dyDescent="0.25"/>
    <row r="67829" ht="24.95" hidden="1" customHeight="1" x14ac:dyDescent="0.25"/>
    <row r="67830" ht="24.95" hidden="1" customHeight="1" x14ac:dyDescent="0.25"/>
    <row r="67831" ht="24.95" hidden="1" customHeight="1" x14ac:dyDescent="0.25"/>
    <row r="67832" ht="24.95" hidden="1" customHeight="1" x14ac:dyDescent="0.25"/>
    <row r="67833" ht="24.95" hidden="1" customHeight="1" x14ac:dyDescent="0.25"/>
    <row r="67834" ht="24.95" hidden="1" customHeight="1" x14ac:dyDescent="0.25"/>
    <row r="67835" ht="24.95" hidden="1" customHeight="1" x14ac:dyDescent="0.25"/>
    <row r="67836" ht="24.95" hidden="1" customHeight="1" x14ac:dyDescent="0.25"/>
    <row r="67837" ht="24.95" hidden="1" customHeight="1" x14ac:dyDescent="0.25"/>
    <row r="67838" ht="24.95" hidden="1" customHeight="1" x14ac:dyDescent="0.25"/>
    <row r="67839" ht="24.95" hidden="1" customHeight="1" x14ac:dyDescent="0.25"/>
    <row r="67840" ht="24.95" hidden="1" customHeight="1" x14ac:dyDescent="0.25"/>
    <row r="67841" ht="24.95" hidden="1" customHeight="1" x14ac:dyDescent="0.25"/>
    <row r="67842" ht="24.95" hidden="1" customHeight="1" x14ac:dyDescent="0.25"/>
    <row r="67843" ht="24.95" hidden="1" customHeight="1" x14ac:dyDescent="0.25"/>
    <row r="67844" ht="24.95" hidden="1" customHeight="1" x14ac:dyDescent="0.25"/>
    <row r="67845" ht="24.95" hidden="1" customHeight="1" x14ac:dyDescent="0.25"/>
    <row r="67846" ht="24.95" hidden="1" customHeight="1" x14ac:dyDescent="0.25"/>
    <row r="67847" ht="24.95" hidden="1" customHeight="1" x14ac:dyDescent="0.25"/>
    <row r="67848" ht="24.95" hidden="1" customHeight="1" x14ac:dyDescent="0.25"/>
    <row r="67849" ht="24.95" hidden="1" customHeight="1" x14ac:dyDescent="0.25"/>
    <row r="67850" ht="24.95" hidden="1" customHeight="1" x14ac:dyDescent="0.25"/>
    <row r="67851" ht="24.95" hidden="1" customHeight="1" x14ac:dyDescent="0.25"/>
    <row r="67852" ht="24.95" hidden="1" customHeight="1" x14ac:dyDescent="0.25"/>
    <row r="67853" ht="24.95" hidden="1" customHeight="1" x14ac:dyDescent="0.25"/>
    <row r="67854" ht="24.95" hidden="1" customHeight="1" x14ac:dyDescent="0.25"/>
    <row r="67855" ht="24.95" hidden="1" customHeight="1" x14ac:dyDescent="0.25"/>
    <row r="67856" ht="24.95" hidden="1" customHeight="1" x14ac:dyDescent="0.25"/>
    <row r="67857" ht="24.95" hidden="1" customHeight="1" x14ac:dyDescent="0.25"/>
    <row r="67858" ht="24.95" hidden="1" customHeight="1" x14ac:dyDescent="0.25"/>
    <row r="67859" ht="24.95" hidden="1" customHeight="1" x14ac:dyDescent="0.25"/>
    <row r="67860" hidden="1" x14ac:dyDescent="0.25"/>
    <row r="67861" hidden="1" x14ac:dyDescent="0.25"/>
    <row r="67862" hidden="1" x14ac:dyDescent="0.25"/>
    <row r="67863" ht="16.5" hidden="1" customHeight="1" x14ac:dyDescent="0.25"/>
    <row r="67864" hidden="1" x14ac:dyDescent="0.25"/>
    <row r="67865" ht="15.75" hidden="1" customHeight="1" x14ac:dyDescent="0.25"/>
    <row r="67866" ht="31.5" hidden="1" customHeight="1" x14ac:dyDescent="0.25"/>
    <row r="67867" ht="24" hidden="1" customHeight="1" x14ac:dyDescent="0.25"/>
    <row r="67868" ht="24.95" hidden="1" customHeight="1" x14ac:dyDescent="0.25"/>
    <row r="67869" ht="24.95" hidden="1" customHeight="1" x14ac:dyDescent="0.25"/>
    <row r="67870" ht="24.95" hidden="1" customHeight="1" x14ac:dyDescent="0.25"/>
    <row r="67871" ht="24.95" hidden="1" customHeight="1" x14ac:dyDescent="0.25"/>
    <row r="67872" ht="24.95" hidden="1" customHeight="1" x14ac:dyDescent="0.25"/>
    <row r="67873" ht="24.95" hidden="1" customHeight="1" x14ac:dyDescent="0.25"/>
    <row r="67874" ht="24.95" hidden="1" customHeight="1" x14ac:dyDescent="0.25"/>
    <row r="67875" ht="24.95" hidden="1" customHeight="1" x14ac:dyDescent="0.25"/>
    <row r="67876" ht="24.95" hidden="1" customHeight="1" x14ac:dyDescent="0.25"/>
    <row r="67877" ht="24.95" hidden="1" customHeight="1" x14ac:dyDescent="0.25"/>
    <row r="67878" ht="24.95" hidden="1" customHeight="1" x14ac:dyDescent="0.25"/>
    <row r="67879" ht="24.95" hidden="1" customHeight="1" x14ac:dyDescent="0.25"/>
    <row r="67880" ht="24.95" hidden="1" customHeight="1" x14ac:dyDescent="0.25"/>
    <row r="67881" ht="24.95" hidden="1" customHeight="1" x14ac:dyDescent="0.25"/>
    <row r="67882" ht="24.95" hidden="1" customHeight="1" x14ac:dyDescent="0.25"/>
    <row r="67883" ht="24.95" hidden="1" customHeight="1" x14ac:dyDescent="0.25"/>
    <row r="67884" ht="24.95" hidden="1" customHeight="1" x14ac:dyDescent="0.25"/>
    <row r="67885" ht="24.95" hidden="1" customHeight="1" x14ac:dyDescent="0.25"/>
    <row r="67886" ht="24.95" hidden="1" customHeight="1" x14ac:dyDescent="0.25"/>
    <row r="67887" ht="24.95" hidden="1" customHeight="1" x14ac:dyDescent="0.25"/>
    <row r="67888" ht="24.95" hidden="1" customHeight="1" x14ac:dyDescent="0.25"/>
    <row r="67889" ht="24.95" hidden="1" customHeight="1" x14ac:dyDescent="0.25"/>
    <row r="67890" ht="24.95" hidden="1" customHeight="1" x14ac:dyDescent="0.25"/>
    <row r="67891" ht="24.95" hidden="1" customHeight="1" x14ac:dyDescent="0.25"/>
    <row r="67892" ht="24.95" hidden="1" customHeight="1" x14ac:dyDescent="0.25"/>
    <row r="67893" ht="24.95" hidden="1" customHeight="1" x14ac:dyDescent="0.25"/>
    <row r="67894" ht="24.95" hidden="1" customHeight="1" x14ac:dyDescent="0.25"/>
    <row r="67895" ht="24.95" hidden="1" customHeight="1" x14ac:dyDescent="0.25"/>
    <row r="67896" ht="24.95" hidden="1" customHeight="1" x14ac:dyDescent="0.25"/>
    <row r="67897" ht="24.95" hidden="1" customHeight="1" x14ac:dyDescent="0.25"/>
    <row r="67898" ht="24.95" hidden="1" customHeight="1" x14ac:dyDescent="0.25"/>
    <row r="67899" ht="24.95" hidden="1" customHeight="1" x14ac:dyDescent="0.25"/>
    <row r="67900" hidden="1" x14ac:dyDescent="0.25"/>
    <row r="67901" hidden="1" x14ac:dyDescent="0.25"/>
    <row r="67902" hidden="1" x14ac:dyDescent="0.25"/>
    <row r="67903" ht="16.5" hidden="1" customHeight="1" x14ac:dyDescent="0.25"/>
    <row r="67904" hidden="1" x14ac:dyDescent="0.25"/>
    <row r="67905" ht="15.75" hidden="1" customHeight="1" x14ac:dyDescent="0.25"/>
    <row r="67906" ht="31.5" hidden="1" customHeight="1" x14ac:dyDescent="0.25"/>
    <row r="67907" ht="24" hidden="1" customHeight="1" x14ac:dyDescent="0.25"/>
    <row r="67908" ht="24.95" hidden="1" customHeight="1" x14ac:dyDescent="0.25"/>
    <row r="67909" ht="24.95" hidden="1" customHeight="1" x14ac:dyDescent="0.25"/>
    <row r="67910" ht="24.95" hidden="1" customHeight="1" x14ac:dyDescent="0.25"/>
    <row r="67911" ht="24.95" hidden="1" customHeight="1" x14ac:dyDescent="0.25"/>
    <row r="67912" ht="24.95" hidden="1" customHeight="1" x14ac:dyDescent="0.25"/>
    <row r="67913" ht="24.95" hidden="1" customHeight="1" x14ac:dyDescent="0.25"/>
    <row r="67914" ht="24.95" hidden="1" customHeight="1" x14ac:dyDescent="0.25"/>
    <row r="67915" ht="24.95" hidden="1" customHeight="1" x14ac:dyDescent="0.25"/>
    <row r="67916" hidden="1" x14ac:dyDescent="0.25"/>
    <row r="67917" hidden="1" x14ac:dyDescent="0.25"/>
    <row r="67918" hidden="1" x14ac:dyDescent="0.25"/>
    <row r="67919" ht="16.5" hidden="1" customHeight="1" x14ac:dyDescent="0.25"/>
    <row r="67920" hidden="1" x14ac:dyDescent="0.25"/>
    <row r="67921" ht="15.75" hidden="1" customHeight="1" x14ac:dyDescent="0.25"/>
    <row r="67922" ht="31.5" hidden="1" customHeight="1" x14ac:dyDescent="0.25"/>
    <row r="67923" ht="24" hidden="1" customHeight="1" x14ac:dyDescent="0.25"/>
    <row r="67924" ht="24.95" hidden="1" customHeight="1" x14ac:dyDescent="0.25"/>
    <row r="67925" ht="24.95" hidden="1" customHeight="1" x14ac:dyDescent="0.25"/>
    <row r="67926" ht="24.95" hidden="1" customHeight="1" x14ac:dyDescent="0.25"/>
    <row r="67927" ht="24.95" hidden="1" customHeight="1" x14ac:dyDescent="0.25"/>
    <row r="67928" ht="24.95" hidden="1" customHeight="1" x14ac:dyDescent="0.25"/>
    <row r="67929" ht="24.95" hidden="1" customHeight="1" x14ac:dyDescent="0.25"/>
    <row r="67930" ht="24.95" hidden="1" customHeight="1" x14ac:dyDescent="0.25"/>
    <row r="67931" ht="24.95" hidden="1" customHeight="1" x14ac:dyDescent="0.25"/>
    <row r="67932" ht="24.95" hidden="1" customHeight="1" x14ac:dyDescent="0.25"/>
    <row r="67933" ht="24.95" hidden="1" customHeight="1" x14ac:dyDescent="0.25"/>
    <row r="67934" ht="24.95" hidden="1" customHeight="1" x14ac:dyDescent="0.25"/>
    <row r="67935" ht="24.95" hidden="1" customHeight="1" x14ac:dyDescent="0.25"/>
    <row r="67936" ht="24.95" hidden="1" customHeight="1" x14ac:dyDescent="0.25"/>
    <row r="67937" ht="24.95" hidden="1" customHeight="1" x14ac:dyDescent="0.25"/>
    <row r="67938" ht="24.95" hidden="1" customHeight="1" x14ac:dyDescent="0.25"/>
    <row r="67939" ht="24.95" hidden="1" customHeight="1" x14ac:dyDescent="0.25"/>
    <row r="67940" ht="24.95" hidden="1" customHeight="1" x14ac:dyDescent="0.25"/>
    <row r="67941" ht="24.95" hidden="1" customHeight="1" x14ac:dyDescent="0.25"/>
    <row r="67942" ht="24.95" hidden="1" customHeight="1" x14ac:dyDescent="0.25"/>
    <row r="67943" ht="24.95" hidden="1" customHeight="1" x14ac:dyDescent="0.25"/>
    <row r="67944" ht="24.95" hidden="1" customHeight="1" x14ac:dyDescent="0.25"/>
    <row r="67945" ht="24.95" hidden="1" customHeight="1" x14ac:dyDescent="0.25"/>
    <row r="67946" ht="24.95" hidden="1" customHeight="1" x14ac:dyDescent="0.25"/>
    <row r="67947" ht="24.95" hidden="1" customHeight="1" x14ac:dyDescent="0.25"/>
    <row r="67948" ht="24.95" hidden="1" customHeight="1" x14ac:dyDescent="0.25"/>
    <row r="67949" ht="24.95" hidden="1" customHeight="1" x14ac:dyDescent="0.25"/>
    <row r="67950" ht="24.95" hidden="1" customHeight="1" x14ac:dyDescent="0.25"/>
    <row r="67951" ht="24.95" hidden="1" customHeight="1" x14ac:dyDescent="0.25"/>
    <row r="67952" ht="24.95" hidden="1" customHeight="1" x14ac:dyDescent="0.25"/>
    <row r="67953" ht="24.95" hidden="1" customHeight="1" x14ac:dyDescent="0.25"/>
    <row r="67954" ht="24.95" hidden="1" customHeight="1" x14ac:dyDescent="0.25"/>
    <row r="67955" ht="24.95" hidden="1" customHeight="1" x14ac:dyDescent="0.25"/>
    <row r="67956" hidden="1" x14ac:dyDescent="0.25"/>
    <row r="67957" hidden="1" x14ac:dyDescent="0.25"/>
    <row r="67958" hidden="1" x14ac:dyDescent="0.25"/>
    <row r="67959" ht="16.5" hidden="1" customHeight="1" x14ac:dyDescent="0.25"/>
    <row r="67960" hidden="1" x14ac:dyDescent="0.25"/>
    <row r="67961" ht="15.75" hidden="1" customHeight="1" x14ac:dyDescent="0.25"/>
    <row r="67962" ht="31.5" hidden="1" customHeight="1" x14ac:dyDescent="0.25"/>
    <row r="67963" ht="24" hidden="1" customHeight="1" x14ac:dyDescent="0.25"/>
    <row r="67964" ht="24.95" hidden="1" customHeight="1" x14ac:dyDescent="0.25"/>
    <row r="67965" ht="24.95" hidden="1" customHeight="1" x14ac:dyDescent="0.25"/>
    <row r="67966" ht="24.95" hidden="1" customHeight="1" x14ac:dyDescent="0.25"/>
    <row r="67967" ht="24.95" hidden="1" customHeight="1" x14ac:dyDescent="0.25"/>
    <row r="67968" ht="24.95" hidden="1" customHeight="1" x14ac:dyDescent="0.25"/>
    <row r="67969" ht="24.95" hidden="1" customHeight="1" x14ac:dyDescent="0.25"/>
    <row r="67970" ht="24.95" hidden="1" customHeight="1" x14ac:dyDescent="0.25"/>
    <row r="67971" ht="24.95" hidden="1" customHeight="1" x14ac:dyDescent="0.25"/>
    <row r="67972" ht="24.95" hidden="1" customHeight="1" x14ac:dyDescent="0.25"/>
    <row r="67973" ht="24.95" hidden="1" customHeight="1" x14ac:dyDescent="0.25"/>
    <row r="67974" ht="24.95" hidden="1" customHeight="1" x14ac:dyDescent="0.25"/>
    <row r="67975" ht="24.95" hidden="1" customHeight="1" x14ac:dyDescent="0.25"/>
    <row r="67976" ht="24.95" hidden="1" customHeight="1" x14ac:dyDescent="0.25"/>
    <row r="67977" ht="24.95" hidden="1" customHeight="1" x14ac:dyDescent="0.25"/>
    <row r="67978" ht="24.95" hidden="1" customHeight="1" x14ac:dyDescent="0.25"/>
    <row r="67979" ht="24.95" hidden="1" customHeight="1" x14ac:dyDescent="0.25"/>
    <row r="67980" ht="24.95" hidden="1" customHeight="1" x14ac:dyDescent="0.25"/>
    <row r="67981" ht="24.95" hidden="1" customHeight="1" x14ac:dyDescent="0.25"/>
    <row r="67982" ht="24.95" hidden="1" customHeight="1" x14ac:dyDescent="0.25"/>
    <row r="67983" ht="24.95" hidden="1" customHeight="1" x14ac:dyDescent="0.25"/>
    <row r="67984" ht="24.95" hidden="1" customHeight="1" x14ac:dyDescent="0.25"/>
    <row r="67985" ht="24.95" hidden="1" customHeight="1" x14ac:dyDescent="0.25"/>
    <row r="67986" ht="24.95" hidden="1" customHeight="1" x14ac:dyDescent="0.25"/>
    <row r="67987" ht="24.95" hidden="1" customHeight="1" x14ac:dyDescent="0.25"/>
    <row r="67988" ht="24.95" hidden="1" customHeight="1" x14ac:dyDescent="0.25"/>
    <row r="67989" ht="24.95" hidden="1" customHeight="1" x14ac:dyDescent="0.25"/>
    <row r="67990" ht="24.95" hidden="1" customHeight="1" x14ac:dyDescent="0.25"/>
    <row r="67991" ht="24.95" hidden="1" customHeight="1" x14ac:dyDescent="0.25"/>
    <row r="67992" ht="24.95" hidden="1" customHeight="1" x14ac:dyDescent="0.25"/>
    <row r="67993" ht="24.95" hidden="1" customHeight="1" x14ac:dyDescent="0.25"/>
    <row r="67994" ht="24.95" hidden="1" customHeight="1" x14ac:dyDescent="0.25"/>
    <row r="67995" ht="24.95" hidden="1" customHeight="1" x14ac:dyDescent="0.25"/>
    <row r="67996" hidden="1" x14ac:dyDescent="0.25"/>
    <row r="67997" hidden="1" x14ac:dyDescent="0.25"/>
    <row r="67998" hidden="1" x14ac:dyDescent="0.25"/>
    <row r="67999" ht="16.5" hidden="1" customHeight="1" x14ac:dyDescent="0.25"/>
    <row r="68000" hidden="1" x14ac:dyDescent="0.25"/>
    <row r="68001" ht="15.75" hidden="1" customHeight="1" x14ac:dyDescent="0.25"/>
    <row r="68002" ht="31.5" hidden="1" customHeight="1" x14ac:dyDescent="0.25"/>
    <row r="68003" ht="24" hidden="1" customHeight="1" x14ac:dyDescent="0.25"/>
    <row r="68004" ht="24.95" hidden="1" customHeight="1" x14ac:dyDescent="0.25"/>
    <row r="68005" ht="24.95" hidden="1" customHeight="1" x14ac:dyDescent="0.25"/>
    <row r="68006" ht="24.95" hidden="1" customHeight="1" x14ac:dyDescent="0.25"/>
    <row r="68007" ht="24.95" hidden="1" customHeight="1" x14ac:dyDescent="0.25"/>
    <row r="68008" ht="24.95" hidden="1" customHeight="1" x14ac:dyDescent="0.25"/>
    <row r="68009" ht="24.95" hidden="1" customHeight="1" x14ac:dyDescent="0.25"/>
    <row r="68010" ht="24.95" hidden="1" customHeight="1" x14ac:dyDescent="0.25"/>
    <row r="68011" ht="24.95" hidden="1" customHeight="1" x14ac:dyDescent="0.25"/>
    <row r="68012" ht="24.95" hidden="1" customHeight="1" x14ac:dyDescent="0.25"/>
    <row r="68013" ht="24.95" hidden="1" customHeight="1" x14ac:dyDescent="0.25"/>
    <row r="68014" ht="24.95" hidden="1" customHeight="1" x14ac:dyDescent="0.25"/>
    <row r="68015" ht="24.95" hidden="1" customHeight="1" x14ac:dyDescent="0.25"/>
    <row r="68016" ht="24.95" hidden="1" customHeight="1" x14ac:dyDescent="0.25"/>
    <row r="68017" ht="24.95" hidden="1" customHeight="1" x14ac:dyDescent="0.25"/>
    <row r="68018" ht="24.95" hidden="1" customHeight="1" x14ac:dyDescent="0.25"/>
    <row r="68019" ht="24.95" hidden="1" customHeight="1" x14ac:dyDescent="0.25"/>
    <row r="68020" ht="24.95" hidden="1" customHeight="1" x14ac:dyDescent="0.25"/>
    <row r="68021" ht="24.95" hidden="1" customHeight="1" x14ac:dyDescent="0.25"/>
    <row r="68022" ht="24.95" hidden="1" customHeight="1" x14ac:dyDescent="0.25"/>
    <row r="68023" ht="24.95" hidden="1" customHeight="1" x14ac:dyDescent="0.25"/>
    <row r="68024" ht="24.95" hidden="1" customHeight="1" x14ac:dyDescent="0.25"/>
    <row r="68025" ht="24.95" hidden="1" customHeight="1" x14ac:dyDescent="0.25"/>
    <row r="68026" ht="24.95" hidden="1" customHeight="1" x14ac:dyDescent="0.25"/>
    <row r="68027" ht="24.95" hidden="1" customHeight="1" x14ac:dyDescent="0.25"/>
    <row r="68028" ht="24.95" hidden="1" customHeight="1" x14ac:dyDescent="0.25"/>
    <row r="68029" ht="24.95" hidden="1" customHeight="1" x14ac:dyDescent="0.25"/>
    <row r="68030" ht="24.95" hidden="1" customHeight="1" x14ac:dyDescent="0.25"/>
    <row r="68031" ht="24.95" hidden="1" customHeight="1" x14ac:dyDescent="0.25"/>
    <row r="68032" ht="24.95" hidden="1" customHeight="1" x14ac:dyDescent="0.25"/>
    <row r="68033" ht="24.95" hidden="1" customHeight="1" x14ac:dyDescent="0.25"/>
    <row r="68034" ht="24.95" hidden="1" customHeight="1" x14ac:dyDescent="0.25"/>
    <row r="68035" ht="24.95" hidden="1" customHeight="1" x14ac:dyDescent="0.25"/>
    <row r="68036" hidden="1" x14ac:dyDescent="0.25"/>
    <row r="68037" hidden="1" x14ac:dyDescent="0.25"/>
    <row r="68038" hidden="1" x14ac:dyDescent="0.25"/>
    <row r="68039" ht="16.5" hidden="1" customHeight="1" x14ac:dyDescent="0.25"/>
    <row r="68040" hidden="1" x14ac:dyDescent="0.25"/>
    <row r="68041" ht="15.75" hidden="1" customHeight="1" x14ac:dyDescent="0.25"/>
    <row r="68042" ht="31.5" hidden="1" customHeight="1" x14ac:dyDescent="0.25"/>
    <row r="68043" ht="24" hidden="1" customHeight="1" x14ac:dyDescent="0.25"/>
    <row r="68044" ht="24.95" hidden="1" customHeight="1" x14ac:dyDescent="0.25"/>
    <row r="68045" ht="24.95" hidden="1" customHeight="1" x14ac:dyDescent="0.25"/>
    <row r="68046" ht="24.95" hidden="1" customHeight="1" x14ac:dyDescent="0.25"/>
    <row r="68047" ht="24.95" hidden="1" customHeight="1" x14ac:dyDescent="0.25"/>
    <row r="68048" ht="24.95" hidden="1" customHeight="1" x14ac:dyDescent="0.25"/>
    <row r="68049" ht="24.95" hidden="1" customHeight="1" x14ac:dyDescent="0.25"/>
    <row r="68050" ht="24.95" hidden="1" customHeight="1" x14ac:dyDescent="0.25"/>
    <row r="68051" ht="24.95" hidden="1" customHeight="1" x14ac:dyDescent="0.25"/>
    <row r="68052" hidden="1" x14ac:dyDescent="0.25"/>
    <row r="68053" hidden="1" x14ac:dyDescent="0.25"/>
    <row r="68054" hidden="1" x14ac:dyDescent="0.25"/>
    <row r="68055" ht="16.5" hidden="1" customHeight="1" x14ac:dyDescent="0.25"/>
    <row r="68056" hidden="1" x14ac:dyDescent="0.25"/>
    <row r="68057" ht="15.75" hidden="1" customHeight="1" x14ac:dyDescent="0.25"/>
    <row r="68058" ht="31.5" hidden="1" customHeight="1" x14ac:dyDescent="0.25"/>
    <row r="68059" ht="24" hidden="1" customHeight="1" x14ac:dyDescent="0.25"/>
    <row r="68060" ht="24.95" hidden="1" customHeight="1" x14ac:dyDescent="0.25"/>
    <row r="68061" ht="24.95" hidden="1" customHeight="1" x14ac:dyDescent="0.25"/>
    <row r="68062" ht="24.95" hidden="1" customHeight="1" x14ac:dyDescent="0.25"/>
    <row r="68063" ht="24.95" hidden="1" customHeight="1" x14ac:dyDescent="0.25"/>
    <row r="68064" ht="24.95" hidden="1" customHeight="1" x14ac:dyDescent="0.25"/>
    <row r="68065" ht="24.95" hidden="1" customHeight="1" x14ac:dyDescent="0.25"/>
    <row r="68066" ht="24.95" hidden="1" customHeight="1" x14ac:dyDescent="0.25"/>
    <row r="68067" ht="24.95" hidden="1" customHeight="1" x14ac:dyDescent="0.25"/>
    <row r="68068" hidden="1" x14ac:dyDescent="0.25"/>
    <row r="68069" hidden="1" x14ac:dyDescent="0.25"/>
    <row r="68070" hidden="1" x14ac:dyDescent="0.25"/>
    <row r="68071" ht="16.5" hidden="1" customHeight="1" x14ac:dyDescent="0.25"/>
    <row r="68072" hidden="1" x14ac:dyDescent="0.25"/>
    <row r="68073" ht="15.75" hidden="1" customHeight="1" x14ac:dyDescent="0.25"/>
    <row r="68074" ht="31.5" hidden="1" customHeight="1" x14ac:dyDescent="0.25"/>
    <row r="68075" ht="24" hidden="1" customHeight="1" x14ac:dyDescent="0.25"/>
    <row r="68076" ht="24.95" hidden="1" customHeight="1" x14ac:dyDescent="0.25"/>
    <row r="68077" ht="24.95" hidden="1" customHeight="1" x14ac:dyDescent="0.25"/>
    <row r="68078" ht="24.95" hidden="1" customHeight="1" x14ac:dyDescent="0.25"/>
    <row r="68079" ht="24.95" hidden="1" customHeight="1" x14ac:dyDescent="0.25"/>
    <row r="68080" ht="24.95" hidden="1" customHeight="1" x14ac:dyDescent="0.25"/>
    <row r="68081" ht="24.95" hidden="1" customHeight="1" x14ac:dyDescent="0.25"/>
    <row r="68082" ht="24.95" hidden="1" customHeight="1" x14ac:dyDescent="0.25"/>
    <row r="68083" ht="24.95" hidden="1" customHeight="1" x14ac:dyDescent="0.25"/>
    <row r="68084" hidden="1" x14ac:dyDescent="0.25"/>
    <row r="68085" hidden="1" x14ac:dyDescent="0.25"/>
    <row r="68086" hidden="1" x14ac:dyDescent="0.25"/>
    <row r="68087" ht="16.5" hidden="1" customHeight="1" x14ac:dyDescent="0.25"/>
    <row r="68088" hidden="1" x14ac:dyDescent="0.25"/>
    <row r="68089" ht="15.75" hidden="1" customHeight="1" x14ac:dyDescent="0.25"/>
    <row r="68090" ht="31.5" hidden="1" customHeight="1" x14ac:dyDescent="0.25"/>
    <row r="68091" ht="24" hidden="1" customHeight="1" x14ac:dyDescent="0.25"/>
    <row r="68092" ht="24.95" hidden="1" customHeight="1" x14ac:dyDescent="0.25"/>
    <row r="68093" ht="24.95" hidden="1" customHeight="1" x14ac:dyDescent="0.25"/>
    <row r="68094" ht="24.95" hidden="1" customHeight="1" x14ac:dyDescent="0.25"/>
    <row r="68095" ht="24.95" hidden="1" customHeight="1" x14ac:dyDescent="0.25"/>
    <row r="68096" ht="24.95" hidden="1" customHeight="1" x14ac:dyDescent="0.25"/>
    <row r="68097" ht="24.95" hidden="1" customHeight="1" x14ac:dyDescent="0.25"/>
    <row r="68098" ht="24.95" hidden="1" customHeight="1" x14ac:dyDescent="0.25"/>
    <row r="68099" ht="24.95" hidden="1" customHeight="1" x14ac:dyDescent="0.25"/>
    <row r="68100" ht="24.95" hidden="1" customHeight="1" x14ac:dyDescent="0.25"/>
    <row r="68101" ht="24.95" hidden="1" customHeight="1" x14ac:dyDescent="0.25"/>
    <row r="68102" ht="24.95" hidden="1" customHeight="1" x14ac:dyDescent="0.25"/>
    <row r="68103" ht="24.95" hidden="1" customHeight="1" x14ac:dyDescent="0.25"/>
    <row r="68104" ht="24.95" hidden="1" customHeight="1" x14ac:dyDescent="0.25"/>
    <row r="68105" ht="24.95" hidden="1" customHeight="1" x14ac:dyDescent="0.25"/>
    <row r="68106" ht="24.95" hidden="1" customHeight="1" x14ac:dyDescent="0.25"/>
    <row r="68107" ht="24.95" hidden="1" customHeight="1" x14ac:dyDescent="0.25"/>
    <row r="68108" ht="24.95" hidden="1" customHeight="1" x14ac:dyDescent="0.25"/>
    <row r="68109" ht="24.95" hidden="1" customHeight="1" x14ac:dyDescent="0.25"/>
    <row r="68110" ht="24.95" hidden="1" customHeight="1" x14ac:dyDescent="0.25"/>
    <row r="68111" ht="24.95" hidden="1" customHeight="1" x14ac:dyDescent="0.25"/>
    <row r="68112" ht="24.95" hidden="1" customHeight="1" x14ac:dyDescent="0.25"/>
    <row r="68113" ht="24.95" hidden="1" customHeight="1" x14ac:dyDescent="0.25"/>
    <row r="68114" ht="24.95" hidden="1" customHeight="1" x14ac:dyDescent="0.25"/>
    <row r="68115" ht="24.95" hidden="1" customHeight="1" x14ac:dyDescent="0.25"/>
    <row r="68116" ht="24.95" hidden="1" customHeight="1" x14ac:dyDescent="0.25"/>
    <row r="68117" ht="24.95" hidden="1" customHeight="1" x14ac:dyDescent="0.25"/>
    <row r="68118" ht="24.95" hidden="1" customHeight="1" x14ac:dyDescent="0.25"/>
    <row r="68119" ht="24.95" hidden="1" customHeight="1" x14ac:dyDescent="0.25"/>
    <row r="68120" ht="24.95" hidden="1" customHeight="1" x14ac:dyDescent="0.25"/>
    <row r="68121" ht="24.95" hidden="1" customHeight="1" x14ac:dyDescent="0.25"/>
    <row r="68122" ht="24.95" hidden="1" customHeight="1" x14ac:dyDescent="0.25"/>
    <row r="68123" ht="24.95" hidden="1" customHeight="1" x14ac:dyDescent="0.25"/>
    <row r="68124" hidden="1" x14ac:dyDescent="0.25"/>
    <row r="68125" hidden="1" x14ac:dyDescent="0.25"/>
    <row r="68126" hidden="1" x14ac:dyDescent="0.25"/>
    <row r="68127" ht="16.5" hidden="1" customHeight="1" x14ac:dyDescent="0.25"/>
    <row r="68128" hidden="1" x14ac:dyDescent="0.25"/>
    <row r="68129" ht="15.75" hidden="1" customHeight="1" x14ac:dyDescent="0.25"/>
    <row r="68130" ht="31.5" hidden="1" customHeight="1" x14ac:dyDescent="0.25"/>
    <row r="68131" ht="24" hidden="1" customHeight="1" x14ac:dyDescent="0.25"/>
    <row r="68132" ht="24.95" hidden="1" customHeight="1" x14ac:dyDescent="0.25"/>
    <row r="68133" ht="24.95" hidden="1" customHeight="1" x14ac:dyDescent="0.25"/>
    <row r="68134" ht="24.95" hidden="1" customHeight="1" x14ac:dyDescent="0.25"/>
    <row r="68135" ht="24.95" hidden="1" customHeight="1" x14ac:dyDescent="0.25"/>
    <row r="68136" ht="24.95" hidden="1" customHeight="1" x14ac:dyDescent="0.25"/>
    <row r="68137" ht="24.95" hidden="1" customHeight="1" x14ac:dyDescent="0.25"/>
    <row r="68138" ht="24.95" hidden="1" customHeight="1" x14ac:dyDescent="0.25"/>
    <row r="68139" ht="24.95" hidden="1" customHeight="1" x14ac:dyDescent="0.25"/>
    <row r="68140" ht="24.95" hidden="1" customHeight="1" x14ac:dyDescent="0.25"/>
    <row r="68141" ht="24.95" hidden="1" customHeight="1" x14ac:dyDescent="0.25"/>
    <row r="68142" ht="24.95" hidden="1" customHeight="1" x14ac:dyDescent="0.25"/>
    <row r="68143" ht="24.95" hidden="1" customHeight="1" x14ac:dyDescent="0.25"/>
    <row r="68144" ht="24.95" hidden="1" customHeight="1" x14ac:dyDescent="0.25"/>
    <row r="68145" ht="24.95" hidden="1" customHeight="1" x14ac:dyDescent="0.25"/>
    <row r="68146" ht="24.95" hidden="1" customHeight="1" x14ac:dyDescent="0.25"/>
    <row r="68147" ht="24.95" hidden="1" customHeight="1" x14ac:dyDescent="0.25"/>
    <row r="68148" ht="24.95" hidden="1" customHeight="1" x14ac:dyDescent="0.25"/>
    <row r="68149" ht="24.95" hidden="1" customHeight="1" x14ac:dyDescent="0.25"/>
    <row r="68150" ht="24.95" hidden="1" customHeight="1" x14ac:dyDescent="0.25"/>
    <row r="68151" ht="24.95" hidden="1" customHeight="1" x14ac:dyDescent="0.25"/>
    <row r="68152" ht="24.95" hidden="1" customHeight="1" x14ac:dyDescent="0.25"/>
    <row r="68153" ht="24.95" hidden="1" customHeight="1" x14ac:dyDescent="0.25"/>
    <row r="68154" ht="24.95" hidden="1" customHeight="1" x14ac:dyDescent="0.25"/>
    <row r="68155" ht="24.95" hidden="1" customHeight="1" x14ac:dyDescent="0.25"/>
    <row r="68156" ht="24.95" hidden="1" customHeight="1" x14ac:dyDescent="0.25"/>
    <row r="68157" ht="24.95" hidden="1" customHeight="1" x14ac:dyDescent="0.25"/>
    <row r="68158" ht="24.95" hidden="1" customHeight="1" x14ac:dyDescent="0.25"/>
    <row r="68159" ht="24.95" hidden="1" customHeight="1" x14ac:dyDescent="0.25"/>
    <row r="68160" ht="24.95" hidden="1" customHeight="1" x14ac:dyDescent="0.25"/>
    <row r="68161" ht="24.95" hidden="1" customHeight="1" x14ac:dyDescent="0.25"/>
    <row r="68162" ht="24.95" hidden="1" customHeight="1" x14ac:dyDescent="0.25"/>
    <row r="68163" ht="24.95" hidden="1" customHeight="1" x14ac:dyDescent="0.25"/>
    <row r="68164" hidden="1" x14ac:dyDescent="0.25"/>
    <row r="68165" hidden="1" x14ac:dyDescent="0.25"/>
    <row r="68166" hidden="1" x14ac:dyDescent="0.25"/>
    <row r="68167" ht="16.5" hidden="1" customHeight="1" x14ac:dyDescent="0.25"/>
    <row r="68168" hidden="1" x14ac:dyDescent="0.25"/>
    <row r="68169" ht="15.75" hidden="1" customHeight="1" x14ac:dyDescent="0.25"/>
    <row r="68170" ht="31.5" hidden="1" customHeight="1" x14ac:dyDescent="0.25"/>
    <row r="68171" ht="24" hidden="1" customHeight="1" x14ac:dyDescent="0.25"/>
    <row r="68172" ht="24.95" hidden="1" customHeight="1" x14ac:dyDescent="0.25"/>
    <row r="68173" ht="24.95" hidden="1" customHeight="1" x14ac:dyDescent="0.25"/>
    <row r="68174" ht="24.95" hidden="1" customHeight="1" x14ac:dyDescent="0.25"/>
    <row r="68175" ht="24.95" hidden="1" customHeight="1" x14ac:dyDescent="0.25"/>
    <row r="68176" ht="24.95" hidden="1" customHeight="1" x14ac:dyDescent="0.25"/>
    <row r="68177" ht="24.95" hidden="1" customHeight="1" x14ac:dyDescent="0.25"/>
    <row r="68178" ht="24.95" hidden="1" customHeight="1" x14ac:dyDescent="0.25"/>
    <row r="68179" ht="24.95" hidden="1" customHeight="1" x14ac:dyDescent="0.25"/>
    <row r="68180" ht="24.95" hidden="1" customHeight="1" x14ac:dyDescent="0.25"/>
    <row r="68181" ht="24.95" hidden="1" customHeight="1" x14ac:dyDescent="0.25"/>
    <row r="68182" ht="24.95" hidden="1" customHeight="1" x14ac:dyDescent="0.25"/>
    <row r="68183" ht="24.95" hidden="1" customHeight="1" x14ac:dyDescent="0.25"/>
    <row r="68184" ht="24.95" hidden="1" customHeight="1" x14ac:dyDescent="0.25"/>
    <row r="68185" ht="24.95" hidden="1" customHeight="1" x14ac:dyDescent="0.25"/>
    <row r="68186" ht="24.95" hidden="1" customHeight="1" x14ac:dyDescent="0.25"/>
    <row r="68187" ht="24.95" hidden="1" customHeight="1" x14ac:dyDescent="0.25"/>
    <row r="68188" ht="24.95" hidden="1" customHeight="1" x14ac:dyDescent="0.25"/>
    <row r="68189" ht="24.95" hidden="1" customHeight="1" x14ac:dyDescent="0.25"/>
    <row r="68190" ht="24.95" hidden="1" customHeight="1" x14ac:dyDescent="0.25"/>
    <row r="68191" ht="24.95" hidden="1" customHeight="1" x14ac:dyDescent="0.25"/>
    <row r="68192" ht="24.95" hidden="1" customHeight="1" x14ac:dyDescent="0.25"/>
    <row r="68193" ht="24.95" hidden="1" customHeight="1" x14ac:dyDescent="0.25"/>
    <row r="68194" ht="24.95" hidden="1" customHeight="1" x14ac:dyDescent="0.25"/>
    <row r="68195" ht="24.95" hidden="1" customHeight="1" x14ac:dyDescent="0.25"/>
    <row r="68196" ht="24.95" hidden="1" customHeight="1" x14ac:dyDescent="0.25"/>
    <row r="68197" ht="24.95" hidden="1" customHeight="1" x14ac:dyDescent="0.25"/>
    <row r="68198" ht="24.95" hidden="1" customHeight="1" x14ac:dyDescent="0.25"/>
    <row r="68199" ht="24.95" hidden="1" customHeight="1" x14ac:dyDescent="0.25"/>
    <row r="68200" ht="24.95" hidden="1" customHeight="1" x14ac:dyDescent="0.25"/>
    <row r="68201" ht="24.95" hidden="1" customHeight="1" x14ac:dyDescent="0.25"/>
    <row r="68202" ht="24.95" hidden="1" customHeight="1" x14ac:dyDescent="0.25"/>
    <row r="68203" ht="24.95" hidden="1" customHeight="1" x14ac:dyDescent="0.25"/>
    <row r="68204" hidden="1" x14ac:dyDescent="0.25"/>
    <row r="68205" hidden="1" x14ac:dyDescent="0.25"/>
    <row r="68206" hidden="1" x14ac:dyDescent="0.25"/>
    <row r="68207" ht="16.5" hidden="1" customHeight="1" x14ac:dyDescent="0.25"/>
    <row r="68208" hidden="1" x14ac:dyDescent="0.25"/>
    <row r="68209" ht="15.75" hidden="1" customHeight="1" x14ac:dyDescent="0.25"/>
    <row r="68210" ht="31.5" hidden="1" customHeight="1" x14ac:dyDescent="0.25"/>
    <row r="68211" ht="24" hidden="1" customHeight="1" x14ac:dyDescent="0.25"/>
    <row r="68212" ht="24.95" hidden="1" customHeight="1" x14ac:dyDescent="0.25"/>
    <row r="68213" ht="24.95" hidden="1" customHeight="1" x14ac:dyDescent="0.25"/>
    <row r="68214" ht="24.95" hidden="1" customHeight="1" x14ac:dyDescent="0.25"/>
    <row r="68215" ht="24.95" hidden="1" customHeight="1" x14ac:dyDescent="0.25"/>
    <row r="68216" ht="24.95" hidden="1" customHeight="1" x14ac:dyDescent="0.25"/>
    <row r="68217" ht="24.95" hidden="1" customHeight="1" x14ac:dyDescent="0.25"/>
    <row r="68218" ht="24.95" hidden="1" customHeight="1" x14ac:dyDescent="0.25"/>
    <row r="68219" ht="24.95" hidden="1" customHeight="1" x14ac:dyDescent="0.25"/>
    <row r="68220" hidden="1" x14ac:dyDescent="0.25"/>
    <row r="68221" hidden="1" x14ac:dyDescent="0.25"/>
    <row r="68222" hidden="1" x14ac:dyDescent="0.25"/>
    <row r="68223" ht="16.5" hidden="1" customHeight="1" x14ac:dyDescent="0.25"/>
    <row r="68224" hidden="1" x14ac:dyDescent="0.25"/>
    <row r="68225" ht="15.75" hidden="1" customHeight="1" x14ac:dyDescent="0.25"/>
    <row r="68226" ht="31.5" hidden="1" customHeight="1" x14ac:dyDescent="0.25"/>
    <row r="68227" ht="24" hidden="1" customHeight="1" x14ac:dyDescent="0.25"/>
    <row r="68228" ht="24.95" hidden="1" customHeight="1" x14ac:dyDescent="0.25"/>
    <row r="68229" ht="24.95" hidden="1" customHeight="1" x14ac:dyDescent="0.25"/>
    <row r="68230" ht="24.95" hidden="1" customHeight="1" x14ac:dyDescent="0.25"/>
    <row r="68231" ht="24.95" hidden="1" customHeight="1" x14ac:dyDescent="0.25"/>
    <row r="68232" ht="24.95" hidden="1" customHeight="1" x14ac:dyDescent="0.25"/>
    <row r="68233" ht="24.95" hidden="1" customHeight="1" x14ac:dyDescent="0.25"/>
    <row r="68234" ht="24.95" hidden="1" customHeight="1" x14ac:dyDescent="0.25"/>
    <row r="68235" ht="24.95" hidden="1" customHeight="1" x14ac:dyDescent="0.25"/>
    <row r="68236" hidden="1" x14ac:dyDescent="0.25"/>
    <row r="68237" hidden="1" x14ac:dyDescent="0.25"/>
    <row r="68238" hidden="1" x14ac:dyDescent="0.25"/>
    <row r="68239" ht="16.5" hidden="1" customHeight="1" x14ac:dyDescent="0.25"/>
    <row r="68240" hidden="1" x14ac:dyDescent="0.25"/>
    <row r="68241" ht="15.75" hidden="1" customHeight="1" x14ac:dyDescent="0.25"/>
    <row r="68242" ht="31.5" hidden="1" customHeight="1" x14ac:dyDescent="0.25"/>
    <row r="68243" ht="24" hidden="1" customHeight="1" x14ac:dyDescent="0.25"/>
    <row r="68244" ht="24.95" hidden="1" customHeight="1" x14ac:dyDescent="0.25"/>
    <row r="68245" ht="24.95" hidden="1" customHeight="1" x14ac:dyDescent="0.25"/>
    <row r="68246" ht="24.95" hidden="1" customHeight="1" x14ac:dyDescent="0.25"/>
    <row r="68247" ht="24.95" hidden="1" customHeight="1" x14ac:dyDescent="0.25"/>
    <row r="68248" ht="24.95" hidden="1" customHeight="1" x14ac:dyDescent="0.25"/>
    <row r="68249" ht="24.95" hidden="1" customHeight="1" x14ac:dyDescent="0.25"/>
    <row r="68250" ht="24.95" hidden="1" customHeight="1" x14ac:dyDescent="0.25"/>
    <row r="68251" ht="24.95" hidden="1" customHeight="1" x14ac:dyDescent="0.25"/>
    <row r="68252" ht="24" hidden="1" customHeight="1" x14ac:dyDescent="0.25"/>
    <row r="68253" ht="24.95" hidden="1" customHeight="1" x14ac:dyDescent="0.25"/>
    <row r="68254" ht="24.95" hidden="1" customHeight="1" x14ac:dyDescent="0.25"/>
    <row r="68255" ht="24.95" hidden="1" customHeight="1" x14ac:dyDescent="0.25"/>
    <row r="68256" ht="24.95" hidden="1" customHeight="1" x14ac:dyDescent="0.25"/>
    <row r="68257" ht="24.95" hidden="1" customHeight="1" x14ac:dyDescent="0.25"/>
    <row r="68258" ht="24.95" hidden="1" customHeight="1" x14ac:dyDescent="0.25"/>
    <row r="68259" ht="24.95" hidden="1" customHeight="1" x14ac:dyDescent="0.25"/>
    <row r="68260" ht="24.95" hidden="1" customHeight="1" x14ac:dyDescent="0.25"/>
    <row r="68261" hidden="1" x14ac:dyDescent="0.25"/>
    <row r="68262" hidden="1" x14ac:dyDescent="0.25"/>
    <row r="68263" hidden="1" x14ac:dyDescent="0.25"/>
    <row r="68264" ht="16.5" hidden="1" customHeight="1" x14ac:dyDescent="0.25"/>
    <row r="68265" hidden="1" x14ac:dyDescent="0.25"/>
    <row r="68266" ht="15.75" hidden="1" customHeight="1" x14ac:dyDescent="0.25"/>
    <row r="68267" hidden="1" x14ac:dyDescent="0.25"/>
    <row r="68268" hidden="1" x14ac:dyDescent="0.25"/>
    <row r="68269" hidden="1" x14ac:dyDescent="0.25"/>
    <row r="68270" ht="16.5" hidden="1" customHeight="1" x14ac:dyDescent="0.25"/>
    <row r="68271" hidden="1" x14ac:dyDescent="0.25"/>
    <row r="68272" ht="15.75" hidden="1" customHeight="1" x14ac:dyDescent="0.25"/>
    <row r="68273" ht="31.5" hidden="1" customHeight="1" x14ac:dyDescent="0.25"/>
    <row r="68274" ht="24" hidden="1" customHeight="1" x14ac:dyDescent="0.25"/>
    <row r="68275" ht="24.95" hidden="1" customHeight="1" x14ac:dyDescent="0.25"/>
    <row r="68276" ht="24.95" hidden="1" customHeight="1" x14ac:dyDescent="0.25"/>
    <row r="68277" ht="24.95" hidden="1" customHeight="1" x14ac:dyDescent="0.25"/>
    <row r="68278" ht="24.95" hidden="1" customHeight="1" x14ac:dyDescent="0.25"/>
    <row r="68279" ht="24.95" hidden="1" customHeight="1" x14ac:dyDescent="0.25"/>
    <row r="68280" ht="24.95" hidden="1" customHeight="1" x14ac:dyDescent="0.25"/>
    <row r="68281" ht="24.95" hidden="1" customHeight="1" x14ac:dyDescent="0.25"/>
    <row r="68282" ht="24.95" hidden="1" customHeight="1" x14ac:dyDescent="0.25"/>
    <row r="68283" ht="31.5" hidden="1" customHeight="1" x14ac:dyDescent="0.25"/>
    <row r="68284" ht="24" hidden="1" customHeight="1" x14ac:dyDescent="0.25"/>
    <row r="68285" ht="24.95" hidden="1" customHeight="1" x14ac:dyDescent="0.25"/>
    <row r="68286" ht="24.95" hidden="1" customHeight="1" x14ac:dyDescent="0.25"/>
    <row r="68287" ht="24.95" hidden="1" customHeight="1" x14ac:dyDescent="0.25"/>
    <row r="68288" ht="24.95" hidden="1" customHeight="1" x14ac:dyDescent="0.25"/>
    <row r="68289" hidden="1" x14ac:dyDescent="0.25"/>
    <row r="68290" hidden="1" x14ac:dyDescent="0.25"/>
    <row r="68291" hidden="1" x14ac:dyDescent="0.25"/>
    <row r="68292" ht="16.5" hidden="1" customHeight="1" x14ac:dyDescent="0.25"/>
    <row r="68293" hidden="1" x14ac:dyDescent="0.25"/>
    <row r="68294" ht="15.75" hidden="1" customHeight="1" x14ac:dyDescent="0.25"/>
    <row r="68295" ht="31.5" hidden="1" customHeight="1" x14ac:dyDescent="0.25"/>
    <row r="68296" ht="24" hidden="1" customHeight="1" x14ac:dyDescent="0.25"/>
    <row r="68297" ht="24.95" hidden="1" customHeight="1" x14ac:dyDescent="0.25"/>
    <row r="68298" ht="24.95" hidden="1" customHeight="1" x14ac:dyDescent="0.25"/>
    <row r="68299" ht="24.95" hidden="1" customHeight="1" x14ac:dyDescent="0.25"/>
    <row r="68300" ht="24.95" hidden="1" customHeight="1" x14ac:dyDescent="0.25"/>
    <row r="68301" ht="24.95" hidden="1" customHeight="1" x14ac:dyDescent="0.25"/>
    <row r="68302" ht="24.95" hidden="1" customHeight="1" x14ac:dyDescent="0.25"/>
    <row r="68303" ht="24.95" hidden="1" customHeight="1" x14ac:dyDescent="0.25"/>
    <row r="68304" ht="24.95" hidden="1" customHeight="1" x14ac:dyDescent="0.25"/>
    <row r="68305" ht="24.95" hidden="1" customHeight="1" x14ac:dyDescent="0.25"/>
    <row r="68306" ht="24.95" hidden="1" customHeight="1" x14ac:dyDescent="0.25"/>
    <row r="68307" ht="24.95" hidden="1" customHeight="1" x14ac:dyDescent="0.25"/>
    <row r="68308" ht="24.95" hidden="1" customHeight="1" x14ac:dyDescent="0.25"/>
    <row r="68309" hidden="1" x14ac:dyDescent="0.25"/>
    <row r="68310" hidden="1" x14ac:dyDescent="0.25"/>
    <row r="68311" hidden="1" x14ac:dyDescent="0.25"/>
    <row r="68312" hidden="1" x14ac:dyDescent="0.25"/>
    <row r="68313" hidden="1" x14ac:dyDescent="0.25"/>
    <row r="68314" ht="16.5" hidden="1" customHeight="1" x14ac:dyDescent="0.25"/>
    <row r="68315" hidden="1" x14ac:dyDescent="0.25"/>
    <row r="68316" ht="15.75" hidden="1" customHeight="1" x14ac:dyDescent="0.25"/>
    <row r="68317" ht="31.5" hidden="1" customHeight="1" x14ac:dyDescent="0.25"/>
    <row r="68318" ht="24" hidden="1" customHeight="1" x14ac:dyDescent="0.25"/>
    <row r="68319" ht="24.95" hidden="1" customHeight="1" x14ac:dyDescent="0.25"/>
    <row r="68320" ht="24.95" hidden="1" customHeight="1" x14ac:dyDescent="0.25"/>
    <row r="68321" ht="24.95" hidden="1" customHeight="1" x14ac:dyDescent="0.25"/>
    <row r="68322" ht="24.95" hidden="1" customHeight="1" x14ac:dyDescent="0.25"/>
    <row r="68323" ht="24.95" hidden="1" customHeight="1" x14ac:dyDescent="0.25"/>
    <row r="68324" ht="24.95" hidden="1" customHeight="1" x14ac:dyDescent="0.25"/>
    <row r="68325" ht="24.95" hidden="1" customHeight="1" x14ac:dyDescent="0.25"/>
    <row r="68326" ht="24.95" hidden="1" customHeight="1" x14ac:dyDescent="0.25"/>
    <row r="68327" ht="24.95" hidden="1" customHeight="1" x14ac:dyDescent="0.25"/>
    <row r="68328" ht="24.95" hidden="1" customHeight="1" x14ac:dyDescent="0.25"/>
    <row r="68329" ht="24.95" hidden="1" customHeight="1" x14ac:dyDescent="0.25"/>
    <row r="68330" ht="24.95" hidden="1" customHeight="1" x14ac:dyDescent="0.25"/>
    <row r="68331" ht="24.95" hidden="1" customHeight="1" x14ac:dyDescent="0.25"/>
    <row r="68332" ht="24.95" hidden="1" customHeight="1" x14ac:dyDescent="0.25"/>
    <row r="68333" ht="24.95" hidden="1" customHeight="1" x14ac:dyDescent="0.25"/>
    <row r="68334" ht="24.95" hidden="1" customHeight="1" x14ac:dyDescent="0.25"/>
    <row r="68335" ht="24.95" hidden="1" customHeight="1" x14ac:dyDescent="0.25"/>
    <row r="68336" ht="24.95" hidden="1" customHeight="1" x14ac:dyDescent="0.25"/>
    <row r="68337" ht="24.95" hidden="1" customHeight="1" x14ac:dyDescent="0.25"/>
    <row r="68338" ht="24.95" hidden="1" customHeight="1" x14ac:dyDescent="0.25"/>
    <row r="68339" ht="24.95" hidden="1" customHeight="1" x14ac:dyDescent="0.25"/>
    <row r="68340" ht="24.95" hidden="1" customHeight="1" x14ac:dyDescent="0.25"/>
    <row r="68341" ht="24.95" hidden="1" customHeight="1" x14ac:dyDescent="0.25"/>
    <row r="68342" ht="24.95" hidden="1" customHeight="1" x14ac:dyDescent="0.25"/>
    <row r="68343" ht="24.95" hidden="1" customHeight="1" x14ac:dyDescent="0.25"/>
    <row r="68344" ht="24.95" hidden="1" customHeight="1" x14ac:dyDescent="0.25"/>
    <row r="68345" ht="24.95" hidden="1" customHeight="1" x14ac:dyDescent="0.25"/>
    <row r="68346" ht="24.95" hidden="1" customHeight="1" x14ac:dyDescent="0.25"/>
    <row r="68347" ht="24.95" hidden="1" customHeight="1" x14ac:dyDescent="0.25"/>
    <row r="68348" ht="24.95" hidden="1" customHeight="1" x14ac:dyDescent="0.25"/>
    <row r="68349" ht="24.95" hidden="1" customHeight="1" x14ac:dyDescent="0.25"/>
    <row r="68350" ht="24.95" hidden="1" customHeight="1" x14ac:dyDescent="0.25"/>
    <row r="68351" hidden="1" x14ac:dyDescent="0.25"/>
    <row r="68352" ht="16.5" hidden="1" customHeight="1" x14ac:dyDescent="0.25"/>
    <row r="68353" hidden="1" x14ac:dyDescent="0.25"/>
    <row r="68354" ht="15.75" hidden="1" customHeight="1" x14ac:dyDescent="0.25"/>
    <row r="68355" hidden="1" x14ac:dyDescent="0.25"/>
    <row r="68356" hidden="1" x14ac:dyDescent="0.25"/>
    <row r="68357" hidden="1" x14ac:dyDescent="0.25"/>
    <row r="68358" hidden="1" x14ac:dyDescent="0.25"/>
    <row r="68359" hidden="1" x14ac:dyDescent="0.25"/>
    <row r="68360" ht="16.5" hidden="1" customHeight="1" x14ac:dyDescent="0.25"/>
    <row r="68361" hidden="1" x14ac:dyDescent="0.25"/>
    <row r="68362" ht="15.75" hidden="1" customHeight="1" x14ac:dyDescent="0.25"/>
    <row r="68363" ht="31.5" hidden="1" customHeight="1" x14ac:dyDescent="0.25"/>
    <row r="68364" ht="24" hidden="1" customHeight="1" x14ac:dyDescent="0.25"/>
    <row r="68365" ht="24.95" hidden="1" customHeight="1" x14ac:dyDescent="0.25"/>
    <row r="68366" ht="24.95" hidden="1" customHeight="1" x14ac:dyDescent="0.25"/>
    <row r="68367" ht="24.95" hidden="1" customHeight="1" x14ac:dyDescent="0.25"/>
    <row r="68368" ht="24.95" hidden="1" customHeight="1" x14ac:dyDescent="0.25"/>
    <row r="68369" ht="24.95" hidden="1" customHeight="1" x14ac:dyDescent="0.25"/>
    <row r="68370" ht="24.95" hidden="1" customHeight="1" x14ac:dyDescent="0.25"/>
    <row r="68371" ht="24.95" hidden="1" customHeight="1" x14ac:dyDescent="0.25"/>
    <row r="68372" ht="24.95" hidden="1" customHeight="1" x14ac:dyDescent="0.25"/>
    <row r="68373" ht="24.95" hidden="1" customHeight="1" x14ac:dyDescent="0.25"/>
    <row r="68374" ht="24.95" hidden="1" customHeight="1" x14ac:dyDescent="0.25"/>
    <row r="68375" ht="24.95" hidden="1" customHeight="1" x14ac:dyDescent="0.25"/>
    <row r="68376" ht="24.95" hidden="1" customHeight="1" x14ac:dyDescent="0.25"/>
    <row r="68377" ht="24.95" hidden="1" customHeight="1" x14ac:dyDescent="0.25"/>
    <row r="68378" ht="24.95" hidden="1" customHeight="1" x14ac:dyDescent="0.25"/>
    <row r="68379" ht="24.95" hidden="1" customHeight="1" x14ac:dyDescent="0.25"/>
    <row r="68380" ht="24.95" hidden="1" customHeight="1" x14ac:dyDescent="0.25"/>
    <row r="68381" ht="24.95" hidden="1" customHeight="1" x14ac:dyDescent="0.25"/>
    <row r="68382" ht="24.95" hidden="1" customHeight="1" x14ac:dyDescent="0.25"/>
    <row r="68383" ht="24.95" hidden="1" customHeight="1" x14ac:dyDescent="0.25"/>
    <row r="68384" ht="24.95" hidden="1" customHeight="1" x14ac:dyDescent="0.25"/>
    <row r="68385" ht="24.95" hidden="1" customHeight="1" x14ac:dyDescent="0.25"/>
    <row r="68386" ht="24.95" hidden="1" customHeight="1" x14ac:dyDescent="0.25"/>
    <row r="68387" ht="24.95" hidden="1" customHeight="1" x14ac:dyDescent="0.25"/>
    <row r="68388" ht="24.95" hidden="1" customHeight="1" x14ac:dyDescent="0.25"/>
    <row r="68389" ht="24.95" hidden="1" customHeight="1" x14ac:dyDescent="0.25"/>
    <row r="68390" ht="24.95" hidden="1" customHeight="1" x14ac:dyDescent="0.25"/>
    <row r="68391" ht="24.95" hidden="1" customHeight="1" x14ac:dyDescent="0.25"/>
    <row r="68392" ht="24.95" hidden="1" customHeight="1" x14ac:dyDescent="0.25"/>
    <row r="68393" ht="24.95" hidden="1" customHeight="1" x14ac:dyDescent="0.25"/>
    <row r="68394" ht="24.95" hidden="1" customHeight="1" x14ac:dyDescent="0.25"/>
    <row r="68395" ht="24.95" hidden="1" customHeight="1" x14ac:dyDescent="0.25"/>
    <row r="68396" ht="24.95" hidden="1" customHeight="1" x14ac:dyDescent="0.25"/>
    <row r="68397" hidden="1" x14ac:dyDescent="0.25"/>
    <row r="68398" ht="16.5" hidden="1" customHeight="1" x14ac:dyDescent="0.25"/>
    <row r="68399" hidden="1" x14ac:dyDescent="0.25"/>
    <row r="68400" ht="15.75" hidden="1" customHeight="1" x14ac:dyDescent="0.25"/>
    <row r="68401" ht="31.5" hidden="1" customHeight="1" x14ac:dyDescent="0.25"/>
    <row r="68402" ht="24" hidden="1" customHeight="1" x14ac:dyDescent="0.25"/>
    <row r="68403" hidden="1" x14ac:dyDescent="0.25"/>
    <row r="68404" hidden="1" x14ac:dyDescent="0.25"/>
    <row r="68405" hidden="1" x14ac:dyDescent="0.25"/>
    <row r="68406" ht="16.5" hidden="1" customHeight="1" x14ac:dyDescent="0.25"/>
    <row r="68407" hidden="1" x14ac:dyDescent="0.25"/>
    <row r="68408" ht="15.75" hidden="1" customHeight="1" x14ac:dyDescent="0.25"/>
    <row r="68409" ht="31.5" hidden="1" customHeight="1" x14ac:dyDescent="0.25"/>
    <row r="68410" ht="24" hidden="1" customHeight="1" x14ac:dyDescent="0.25"/>
    <row r="68411" ht="24.95" hidden="1" customHeight="1" x14ac:dyDescent="0.25"/>
    <row r="68412" ht="24.95" hidden="1" customHeight="1" x14ac:dyDescent="0.25"/>
    <row r="68413" ht="24.95" hidden="1" customHeight="1" x14ac:dyDescent="0.25"/>
    <row r="68414" ht="24.95" hidden="1" customHeight="1" x14ac:dyDescent="0.25"/>
    <row r="68415" ht="24.95" hidden="1" customHeight="1" x14ac:dyDescent="0.25"/>
    <row r="68416" ht="24.95" hidden="1" customHeight="1" x14ac:dyDescent="0.25"/>
    <row r="68417" ht="24.95" hidden="1" customHeight="1" x14ac:dyDescent="0.25"/>
    <row r="68418" ht="24.95" hidden="1" customHeight="1" x14ac:dyDescent="0.25"/>
    <row r="68419" ht="24.95" hidden="1" customHeight="1" x14ac:dyDescent="0.25"/>
    <row r="68420" ht="24.95" hidden="1" customHeight="1" x14ac:dyDescent="0.25"/>
    <row r="68421" ht="24.95" hidden="1" customHeight="1" x14ac:dyDescent="0.25"/>
    <row r="68422" ht="24.95" hidden="1" customHeight="1" x14ac:dyDescent="0.25"/>
    <row r="68423" ht="24.95" hidden="1" customHeight="1" x14ac:dyDescent="0.25"/>
    <row r="68424" ht="24.95" hidden="1" customHeight="1" x14ac:dyDescent="0.25"/>
    <row r="68425" ht="24.95" hidden="1" customHeight="1" x14ac:dyDescent="0.25"/>
    <row r="68426" ht="24.95" hidden="1" customHeight="1" x14ac:dyDescent="0.25"/>
    <row r="68427" ht="24.95" hidden="1" customHeight="1" x14ac:dyDescent="0.25"/>
    <row r="68428" ht="24.95" hidden="1" customHeight="1" x14ac:dyDescent="0.25"/>
    <row r="68429" ht="24.95" hidden="1" customHeight="1" x14ac:dyDescent="0.25"/>
    <row r="68430" ht="24.95" hidden="1" customHeight="1" x14ac:dyDescent="0.25"/>
    <row r="68431" ht="24.95" hidden="1" customHeight="1" x14ac:dyDescent="0.25"/>
    <row r="68432" ht="24.95" hidden="1" customHeight="1" x14ac:dyDescent="0.25"/>
    <row r="68433" ht="24.95" hidden="1" customHeight="1" x14ac:dyDescent="0.25"/>
    <row r="68434" ht="24.95" hidden="1" customHeight="1" x14ac:dyDescent="0.25"/>
    <row r="68435" ht="24.95" hidden="1" customHeight="1" x14ac:dyDescent="0.25"/>
    <row r="68436" ht="24.95" hidden="1" customHeight="1" x14ac:dyDescent="0.25"/>
    <row r="68437" ht="24.95" hidden="1" customHeight="1" x14ac:dyDescent="0.25"/>
    <row r="68438" ht="24.95" hidden="1" customHeight="1" x14ac:dyDescent="0.25"/>
    <row r="68439" ht="24.95" hidden="1" customHeight="1" x14ac:dyDescent="0.25"/>
    <row r="68440" ht="24.95" hidden="1" customHeight="1" x14ac:dyDescent="0.25"/>
    <row r="68441" ht="24.95" hidden="1" customHeight="1" x14ac:dyDescent="0.25"/>
    <row r="68442" ht="24.95" hidden="1" customHeight="1" x14ac:dyDescent="0.25"/>
    <row r="68443" ht="24.95" hidden="1" customHeight="1" x14ac:dyDescent="0.25"/>
    <row r="68444" ht="24.95" hidden="1" customHeight="1" x14ac:dyDescent="0.25"/>
    <row r="68445" ht="24.95" hidden="1" customHeight="1" x14ac:dyDescent="0.25"/>
    <row r="68446" ht="24.95" hidden="1" customHeight="1" x14ac:dyDescent="0.25"/>
    <row r="68447" ht="24.95" hidden="1" customHeight="1" x14ac:dyDescent="0.25"/>
    <row r="68448" ht="24.95" hidden="1" customHeight="1" x14ac:dyDescent="0.25"/>
    <row r="68449" hidden="1" x14ac:dyDescent="0.25"/>
    <row r="68450" hidden="1" x14ac:dyDescent="0.25"/>
    <row r="68451" hidden="1" x14ac:dyDescent="0.25"/>
    <row r="68452" ht="16.5" hidden="1" customHeight="1" x14ac:dyDescent="0.25"/>
    <row r="68453" hidden="1" x14ac:dyDescent="0.25"/>
    <row r="68454" ht="15.75" hidden="1" customHeight="1" x14ac:dyDescent="0.25"/>
    <row r="68455" ht="31.5" hidden="1" customHeight="1" x14ac:dyDescent="0.25"/>
    <row r="68456" ht="24" hidden="1" customHeight="1" x14ac:dyDescent="0.25"/>
    <row r="68457" ht="24.95" hidden="1" customHeight="1" x14ac:dyDescent="0.25"/>
    <row r="68458" ht="24.95" hidden="1" customHeight="1" x14ac:dyDescent="0.25"/>
    <row r="68459" ht="24.95" hidden="1" customHeight="1" x14ac:dyDescent="0.25"/>
    <row r="68460" ht="24.95" hidden="1" customHeight="1" x14ac:dyDescent="0.25"/>
    <row r="68461" ht="24.95" hidden="1" customHeight="1" x14ac:dyDescent="0.25"/>
    <row r="68462" ht="24.95" hidden="1" customHeight="1" x14ac:dyDescent="0.25"/>
    <row r="68463" ht="24.95" hidden="1" customHeight="1" x14ac:dyDescent="0.25"/>
    <row r="68464" ht="24.95" hidden="1" customHeight="1" x14ac:dyDescent="0.25"/>
    <row r="68465" ht="24.95" hidden="1" customHeight="1" x14ac:dyDescent="0.25"/>
    <row r="68466" ht="24.95" hidden="1" customHeight="1" x14ac:dyDescent="0.25"/>
    <row r="68467" ht="31.5" hidden="1" customHeight="1" x14ac:dyDescent="0.25"/>
    <row r="68468" ht="24" hidden="1" customHeight="1" x14ac:dyDescent="0.25"/>
    <row r="68469" ht="24.95" hidden="1" customHeight="1" x14ac:dyDescent="0.25"/>
    <row r="68470" ht="24.95" hidden="1" customHeight="1" x14ac:dyDescent="0.25"/>
    <row r="68471" hidden="1" x14ac:dyDescent="0.25"/>
    <row r="68472" hidden="1" x14ac:dyDescent="0.25"/>
    <row r="68473" hidden="1" x14ac:dyDescent="0.25"/>
    <row r="68474" ht="16.5" hidden="1" customHeight="1" x14ac:dyDescent="0.25"/>
    <row r="68475" hidden="1" x14ac:dyDescent="0.25"/>
    <row r="68476" ht="15.75" hidden="1" customHeight="1" x14ac:dyDescent="0.25"/>
    <row r="68477" ht="31.5" hidden="1" customHeight="1" x14ac:dyDescent="0.25"/>
    <row r="68478" ht="24" hidden="1" customHeight="1" x14ac:dyDescent="0.25"/>
    <row r="68479" ht="24.95" hidden="1" customHeight="1" x14ac:dyDescent="0.25"/>
    <row r="68480" ht="24.95" hidden="1" customHeight="1" x14ac:dyDescent="0.25"/>
    <row r="68481" ht="24.95" hidden="1" customHeight="1" x14ac:dyDescent="0.25"/>
    <row r="68482" ht="24.95" hidden="1" customHeight="1" x14ac:dyDescent="0.25"/>
    <row r="68483" ht="24.95" hidden="1" customHeight="1" x14ac:dyDescent="0.25"/>
    <row r="68484" ht="24.95" hidden="1" customHeight="1" x14ac:dyDescent="0.25"/>
    <row r="68485" ht="24.95" hidden="1" customHeight="1" x14ac:dyDescent="0.25"/>
    <row r="68486" ht="24.95" hidden="1" customHeight="1" x14ac:dyDescent="0.25"/>
    <row r="68487" ht="24.95" hidden="1" customHeight="1" x14ac:dyDescent="0.25"/>
    <row r="68488" ht="24.95" hidden="1" customHeight="1" x14ac:dyDescent="0.25"/>
    <row r="68489" hidden="1" x14ac:dyDescent="0.25"/>
    <row r="68490" hidden="1" x14ac:dyDescent="0.25"/>
    <row r="68491" hidden="1" x14ac:dyDescent="0.25"/>
    <row r="68492" ht="16.5" hidden="1" customHeight="1" x14ac:dyDescent="0.25"/>
    <row r="68493" hidden="1" x14ac:dyDescent="0.25"/>
    <row r="68494" hidden="1" x14ac:dyDescent="0.25"/>
    <row r="68495" hidden="1" x14ac:dyDescent="0.25"/>
    <row r="68496" ht="16.5" hidden="1" customHeight="1" x14ac:dyDescent="0.25"/>
    <row r="68497" hidden="1" x14ac:dyDescent="0.25"/>
    <row r="68498" ht="15.75" hidden="1" customHeight="1" x14ac:dyDescent="0.25"/>
    <row r="68499" ht="31.5" hidden="1" customHeight="1" x14ac:dyDescent="0.25"/>
    <row r="68500" ht="24" hidden="1" customHeight="1" x14ac:dyDescent="0.25"/>
    <row r="68501" ht="24.95" hidden="1" customHeight="1" x14ac:dyDescent="0.25"/>
    <row r="68502" ht="24.95" hidden="1" customHeight="1" x14ac:dyDescent="0.25"/>
    <row r="68503" ht="24.95" hidden="1" customHeight="1" x14ac:dyDescent="0.25"/>
    <row r="68504" ht="24.95" hidden="1" customHeight="1" x14ac:dyDescent="0.25"/>
    <row r="68505" ht="24.95" hidden="1" customHeight="1" x14ac:dyDescent="0.25"/>
    <row r="68506" ht="24.95" hidden="1" customHeight="1" x14ac:dyDescent="0.25"/>
    <row r="68507" ht="24.95" hidden="1" customHeight="1" x14ac:dyDescent="0.25"/>
    <row r="68508" ht="24.95" hidden="1" customHeight="1" x14ac:dyDescent="0.25"/>
    <row r="68509" hidden="1" x14ac:dyDescent="0.25"/>
    <row r="68510" ht="15.75" hidden="1" customHeight="1" x14ac:dyDescent="0.25"/>
    <row r="68511" ht="31.5" hidden="1" customHeight="1" x14ac:dyDescent="0.25"/>
    <row r="68512" ht="24" hidden="1" customHeight="1" x14ac:dyDescent="0.25"/>
    <row r="68513" ht="24.95" hidden="1" customHeight="1" x14ac:dyDescent="0.25"/>
    <row r="68514" ht="24.95" hidden="1" customHeight="1" x14ac:dyDescent="0.25"/>
    <row r="68515" hidden="1" x14ac:dyDescent="0.25"/>
    <row r="68516" hidden="1" x14ac:dyDescent="0.25"/>
    <row r="68517" hidden="1" x14ac:dyDescent="0.25"/>
    <row r="68518" ht="16.5" hidden="1" customHeight="1" x14ac:dyDescent="0.25"/>
    <row r="68519" hidden="1" x14ac:dyDescent="0.25"/>
    <row r="68520" ht="15.75" hidden="1" customHeight="1" x14ac:dyDescent="0.25"/>
    <row r="68521" ht="31.5" hidden="1" customHeight="1" x14ac:dyDescent="0.25"/>
    <row r="68522" ht="24" hidden="1" customHeight="1" x14ac:dyDescent="0.25"/>
    <row r="68523" ht="24.95" hidden="1" customHeight="1" x14ac:dyDescent="0.25"/>
    <row r="68524" ht="24.95" hidden="1" customHeight="1" x14ac:dyDescent="0.25"/>
    <row r="68525" ht="24.95" hidden="1" customHeight="1" x14ac:dyDescent="0.25"/>
    <row r="68526" ht="24.95" hidden="1" customHeight="1" x14ac:dyDescent="0.25"/>
    <row r="68527" ht="24.95" hidden="1" customHeight="1" x14ac:dyDescent="0.25"/>
    <row r="68528" ht="24.95" hidden="1" customHeight="1" x14ac:dyDescent="0.25"/>
    <row r="68529" ht="24.95" hidden="1" customHeight="1" x14ac:dyDescent="0.25"/>
    <row r="68530" ht="24.95" hidden="1" customHeight="1" x14ac:dyDescent="0.25"/>
    <row r="68531" ht="24.95" hidden="1" customHeight="1" x14ac:dyDescent="0.25"/>
    <row r="68532" ht="24.95" hidden="1" customHeight="1" x14ac:dyDescent="0.25"/>
    <row r="68533" ht="24.95" hidden="1" customHeight="1" x14ac:dyDescent="0.25"/>
    <row r="68534" ht="24.95" hidden="1" customHeight="1" x14ac:dyDescent="0.25"/>
    <row r="68535" ht="24.95" hidden="1" customHeight="1" x14ac:dyDescent="0.25"/>
    <row r="68536" ht="24.95" hidden="1" customHeight="1" x14ac:dyDescent="0.25"/>
    <row r="68537" ht="24.95" hidden="1" customHeight="1" x14ac:dyDescent="0.25"/>
    <row r="68538" ht="24.95" hidden="1" customHeight="1" x14ac:dyDescent="0.25"/>
    <row r="68539" ht="24.95" hidden="1" customHeight="1" x14ac:dyDescent="0.25"/>
    <row r="68540" ht="24.95" hidden="1" customHeight="1" x14ac:dyDescent="0.25"/>
    <row r="68541" ht="24.95" hidden="1" customHeight="1" x14ac:dyDescent="0.25"/>
    <row r="68542" ht="24.95" hidden="1" customHeight="1" x14ac:dyDescent="0.25"/>
    <row r="68543" ht="24.95" hidden="1" customHeight="1" x14ac:dyDescent="0.25"/>
    <row r="68544" ht="24.95" hidden="1" customHeight="1" x14ac:dyDescent="0.25"/>
    <row r="68545" ht="24.95" hidden="1" customHeight="1" x14ac:dyDescent="0.25"/>
    <row r="68546" ht="24.95" hidden="1" customHeight="1" x14ac:dyDescent="0.25"/>
    <row r="68547" ht="24.95" hidden="1" customHeight="1" x14ac:dyDescent="0.25"/>
    <row r="68548" ht="24.95" hidden="1" customHeight="1" x14ac:dyDescent="0.25"/>
    <row r="68549" ht="24.95" hidden="1" customHeight="1" x14ac:dyDescent="0.25"/>
    <row r="68550" ht="24.95" hidden="1" customHeight="1" x14ac:dyDescent="0.25"/>
    <row r="68551" ht="24.95" hidden="1" customHeight="1" x14ac:dyDescent="0.25"/>
    <row r="68552" ht="24.95" hidden="1" customHeight="1" x14ac:dyDescent="0.25"/>
    <row r="68553" ht="24.95" hidden="1" customHeight="1" x14ac:dyDescent="0.25"/>
    <row r="68554" ht="24.95" hidden="1" customHeight="1" x14ac:dyDescent="0.25"/>
    <row r="68555" ht="24.95" hidden="1" customHeight="1" x14ac:dyDescent="0.25"/>
    <row r="68556" ht="24.95" hidden="1" customHeight="1" x14ac:dyDescent="0.25"/>
    <row r="68557" ht="24.95" hidden="1" customHeight="1" x14ac:dyDescent="0.25"/>
    <row r="68558" ht="24.95" hidden="1" customHeight="1" x14ac:dyDescent="0.25"/>
    <row r="68559" ht="24.95" hidden="1" customHeight="1" x14ac:dyDescent="0.25"/>
    <row r="68560" ht="24.95" hidden="1" customHeight="1" x14ac:dyDescent="0.25"/>
    <row r="68561" hidden="1" x14ac:dyDescent="0.25"/>
    <row r="68562" hidden="1" x14ac:dyDescent="0.25"/>
    <row r="68563" hidden="1" x14ac:dyDescent="0.25"/>
    <row r="68564" ht="16.5" hidden="1" customHeight="1" x14ac:dyDescent="0.25"/>
    <row r="68565" hidden="1" x14ac:dyDescent="0.25"/>
    <row r="68566" ht="15.75" hidden="1" customHeight="1" x14ac:dyDescent="0.25"/>
    <row r="68567" ht="31.5" hidden="1" customHeight="1" x14ac:dyDescent="0.25"/>
    <row r="68568" ht="24" hidden="1" customHeight="1" x14ac:dyDescent="0.25"/>
    <row r="68569" ht="24.95" hidden="1" customHeight="1" x14ac:dyDescent="0.25"/>
    <row r="68570" ht="24.95" hidden="1" customHeight="1" x14ac:dyDescent="0.25"/>
    <row r="68571" ht="24.95" hidden="1" customHeight="1" x14ac:dyDescent="0.25"/>
    <row r="68572" ht="24.95" hidden="1" customHeight="1" x14ac:dyDescent="0.25"/>
    <row r="68573" ht="24.95" hidden="1" customHeight="1" x14ac:dyDescent="0.25"/>
    <row r="68574" ht="24.95" hidden="1" customHeight="1" x14ac:dyDescent="0.25"/>
    <row r="68575" ht="24.95" hidden="1" customHeight="1" x14ac:dyDescent="0.25"/>
    <row r="68576" ht="24.95" hidden="1" customHeight="1" x14ac:dyDescent="0.25"/>
    <row r="68577" ht="24.95" hidden="1" customHeight="1" x14ac:dyDescent="0.25"/>
    <row r="68578" ht="24.95" hidden="1" customHeight="1" x14ac:dyDescent="0.25"/>
    <row r="68579" ht="24.95" hidden="1" customHeight="1" x14ac:dyDescent="0.25"/>
    <row r="68580" ht="24.95" hidden="1" customHeight="1" x14ac:dyDescent="0.25"/>
    <row r="68581" ht="24.95" hidden="1" customHeight="1" x14ac:dyDescent="0.25"/>
    <row r="68582" ht="24.95" hidden="1" customHeight="1" x14ac:dyDescent="0.25"/>
    <row r="68583" ht="24.95" hidden="1" customHeight="1" x14ac:dyDescent="0.25"/>
    <row r="68584" ht="24.95" hidden="1" customHeight="1" x14ac:dyDescent="0.25"/>
    <row r="68585" ht="24.95" hidden="1" customHeight="1" x14ac:dyDescent="0.25"/>
    <row r="68586" ht="24.95" hidden="1" customHeight="1" x14ac:dyDescent="0.25"/>
    <row r="68587" ht="24.95" hidden="1" customHeight="1" x14ac:dyDescent="0.25"/>
    <row r="68588" ht="24.95" hidden="1" customHeight="1" x14ac:dyDescent="0.25"/>
    <row r="68589" ht="24.95" hidden="1" customHeight="1" x14ac:dyDescent="0.25"/>
    <row r="68590" ht="24.95" hidden="1" customHeight="1" x14ac:dyDescent="0.25"/>
    <row r="68591" ht="24.95" hidden="1" customHeight="1" x14ac:dyDescent="0.25"/>
    <row r="68592" ht="24.95" hidden="1" customHeight="1" x14ac:dyDescent="0.25"/>
    <row r="68593" ht="24.95" hidden="1" customHeight="1" x14ac:dyDescent="0.25"/>
    <row r="68594" ht="24.95" hidden="1" customHeight="1" x14ac:dyDescent="0.25"/>
    <row r="68595" ht="24.95" hidden="1" customHeight="1" x14ac:dyDescent="0.25"/>
    <row r="68596" ht="24.95" hidden="1" customHeight="1" x14ac:dyDescent="0.25"/>
    <row r="68597" ht="24.95" hidden="1" customHeight="1" x14ac:dyDescent="0.25"/>
    <row r="68598" ht="24.95" hidden="1" customHeight="1" x14ac:dyDescent="0.25"/>
    <row r="68599" ht="24.95" hidden="1" customHeight="1" x14ac:dyDescent="0.25"/>
    <row r="68600" ht="24.95" hidden="1" customHeight="1" x14ac:dyDescent="0.25"/>
    <row r="68601" ht="24.95" hidden="1" customHeight="1" x14ac:dyDescent="0.25"/>
    <row r="68602" ht="24.95" hidden="1" customHeight="1" x14ac:dyDescent="0.25"/>
    <row r="68603" ht="24.95" hidden="1" customHeight="1" x14ac:dyDescent="0.25"/>
    <row r="68604" ht="24.95" hidden="1" customHeight="1" x14ac:dyDescent="0.25"/>
    <row r="68605" hidden="1" x14ac:dyDescent="0.25"/>
    <row r="68606" hidden="1" x14ac:dyDescent="0.25"/>
    <row r="68607" hidden="1" x14ac:dyDescent="0.25"/>
    <row r="68608" hidden="1" x14ac:dyDescent="0.25"/>
    <row r="68609" hidden="1" x14ac:dyDescent="0.25"/>
    <row r="68610" ht="16.5" hidden="1" customHeight="1" x14ac:dyDescent="0.25"/>
    <row r="68611" hidden="1" x14ac:dyDescent="0.25"/>
    <row r="68612" ht="15.75" hidden="1" customHeight="1" x14ac:dyDescent="0.25"/>
    <row r="68613" ht="31.5" hidden="1" customHeight="1" x14ac:dyDescent="0.25"/>
    <row r="68614" ht="24" hidden="1" customHeight="1" x14ac:dyDescent="0.25"/>
    <row r="68615" ht="24.95" hidden="1" customHeight="1" x14ac:dyDescent="0.25"/>
    <row r="68616" ht="24.95" hidden="1" customHeight="1" x14ac:dyDescent="0.25"/>
    <row r="68617" ht="24.95" hidden="1" customHeight="1" x14ac:dyDescent="0.25"/>
    <row r="68618" ht="24.95" hidden="1" customHeight="1" x14ac:dyDescent="0.25"/>
    <row r="68619" ht="24.95" hidden="1" customHeight="1" x14ac:dyDescent="0.25"/>
    <row r="68620" ht="24.95" hidden="1" customHeight="1" x14ac:dyDescent="0.25"/>
    <row r="68621" ht="24.95" hidden="1" customHeight="1" x14ac:dyDescent="0.25"/>
    <row r="68622" ht="24.95" hidden="1" customHeight="1" x14ac:dyDescent="0.25"/>
    <row r="68623" ht="24.95" hidden="1" customHeight="1" x14ac:dyDescent="0.25"/>
    <row r="68624" ht="24.95" hidden="1" customHeight="1" x14ac:dyDescent="0.25"/>
    <row r="68625" ht="24.95" hidden="1" customHeight="1" x14ac:dyDescent="0.25"/>
    <row r="68626" ht="24.95" hidden="1" customHeight="1" x14ac:dyDescent="0.25"/>
    <row r="68627" ht="24.95" hidden="1" customHeight="1" x14ac:dyDescent="0.25"/>
    <row r="68628" ht="24.95" hidden="1" customHeight="1" x14ac:dyDescent="0.25"/>
    <row r="68629" ht="24.95" hidden="1" customHeight="1" x14ac:dyDescent="0.25"/>
    <row r="68630" ht="24.95" hidden="1" customHeight="1" x14ac:dyDescent="0.25"/>
    <row r="68631" ht="24.95" hidden="1" customHeight="1" x14ac:dyDescent="0.25"/>
    <row r="68632" ht="24.95" hidden="1" customHeight="1" x14ac:dyDescent="0.25"/>
    <row r="68633" ht="24.95" hidden="1" customHeight="1" x14ac:dyDescent="0.25"/>
    <row r="68634" ht="24.95" hidden="1" customHeight="1" x14ac:dyDescent="0.25"/>
    <row r="68635" ht="24.95" hidden="1" customHeight="1" x14ac:dyDescent="0.25"/>
    <row r="68636" ht="24.95" hidden="1" customHeight="1" x14ac:dyDescent="0.25"/>
    <row r="68637" ht="24.95" hidden="1" customHeight="1" x14ac:dyDescent="0.25"/>
    <row r="68638" ht="24.95" hidden="1" customHeight="1" x14ac:dyDescent="0.25"/>
    <row r="68639" ht="24.95" hidden="1" customHeight="1" x14ac:dyDescent="0.25"/>
    <row r="68640" ht="24.95" hidden="1" customHeight="1" x14ac:dyDescent="0.25"/>
    <row r="68641" ht="24.95" hidden="1" customHeight="1" x14ac:dyDescent="0.25"/>
    <row r="68642" ht="24.95" hidden="1" customHeight="1" x14ac:dyDescent="0.25"/>
    <row r="68643" ht="24.95" hidden="1" customHeight="1" x14ac:dyDescent="0.25"/>
    <row r="68644" ht="24.95" hidden="1" customHeight="1" x14ac:dyDescent="0.25"/>
    <row r="68645" ht="24.95" hidden="1" customHeight="1" x14ac:dyDescent="0.25"/>
    <row r="68646" ht="24.95" hidden="1" customHeight="1" x14ac:dyDescent="0.25"/>
    <row r="68647" hidden="1" x14ac:dyDescent="0.25"/>
    <row r="68648" hidden="1" x14ac:dyDescent="0.25"/>
    <row r="68649" hidden="1" x14ac:dyDescent="0.25"/>
    <row r="68650" ht="16.5" hidden="1" customHeight="1" x14ac:dyDescent="0.25"/>
    <row r="68651" hidden="1" x14ac:dyDescent="0.25"/>
    <row r="68652" ht="15.75" hidden="1" customHeight="1" x14ac:dyDescent="0.25"/>
    <row r="68653" hidden="1" x14ac:dyDescent="0.25"/>
    <row r="68654" hidden="1" x14ac:dyDescent="0.25"/>
    <row r="68655" hidden="1" x14ac:dyDescent="0.25"/>
    <row r="68656" ht="16.5" hidden="1" customHeight="1" x14ac:dyDescent="0.25"/>
    <row r="68657" hidden="1" x14ac:dyDescent="0.25"/>
    <row r="68658" ht="15.75" hidden="1" customHeight="1" x14ac:dyDescent="0.25"/>
    <row r="68659" ht="31.5" hidden="1" customHeight="1" x14ac:dyDescent="0.25"/>
    <row r="68660" ht="24" hidden="1" customHeight="1" x14ac:dyDescent="0.25"/>
    <row r="68661" ht="24.95" hidden="1" customHeight="1" x14ac:dyDescent="0.25"/>
    <row r="68662" ht="24.95" hidden="1" customHeight="1" x14ac:dyDescent="0.25"/>
    <row r="68663" ht="24.95" hidden="1" customHeight="1" x14ac:dyDescent="0.25"/>
    <row r="68664" ht="24.95" hidden="1" customHeight="1" x14ac:dyDescent="0.25"/>
    <row r="68665" ht="24.95" hidden="1" customHeight="1" x14ac:dyDescent="0.25"/>
    <row r="68666" ht="24.95" hidden="1" customHeight="1" x14ac:dyDescent="0.25"/>
    <row r="68667" ht="24.95" hidden="1" customHeight="1" x14ac:dyDescent="0.25"/>
    <row r="68668" ht="24.95" hidden="1" customHeight="1" x14ac:dyDescent="0.25"/>
    <row r="68669" ht="31.5" hidden="1" customHeight="1" x14ac:dyDescent="0.25"/>
    <row r="68670" ht="24" hidden="1" customHeight="1" x14ac:dyDescent="0.25"/>
    <row r="68671" ht="24.95" hidden="1" customHeight="1" x14ac:dyDescent="0.25"/>
    <row r="68672" ht="24.95" hidden="1" customHeight="1" x14ac:dyDescent="0.25"/>
    <row r="68673" ht="24.95" hidden="1" customHeight="1" x14ac:dyDescent="0.25"/>
    <row r="68674" ht="24.95" hidden="1" customHeight="1" x14ac:dyDescent="0.25"/>
    <row r="68675" hidden="1" x14ac:dyDescent="0.25"/>
    <row r="68676" hidden="1" x14ac:dyDescent="0.25"/>
    <row r="68677" hidden="1" x14ac:dyDescent="0.25"/>
    <row r="68678" ht="16.5" hidden="1" customHeight="1" x14ac:dyDescent="0.25"/>
    <row r="68679" hidden="1" x14ac:dyDescent="0.25"/>
    <row r="68680" ht="15.75" hidden="1" customHeight="1" x14ac:dyDescent="0.25"/>
    <row r="68681" ht="31.5" hidden="1" customHeight="1" x14ac:dyDescent="0.25"/>
    <row r="68682" ht="24" hidden="1" customHeight="1" x14ac:dyDescent="0.25"/>
    <row r="68683" ht="24.95" hidden="1" customHeight="1" x14ac:dyDescent="0.25"/>
    <row r="68684" ht="24.95" hidden="1" customHeight="1" x14ac:dyDescent="0.25"/>
    <row r="68685" ht="24.95" hidden="1" customHeight="1" x14ac:dyDescent="0.25"/>
    <row r="68686" ht="24.95" hidden="1" customHeight="1" x14ac:dyDescent="0.25"/>
    <row r="68687" ht="24.95" hidden="1" customHeight="1" x14ac:dyDescent="0.25"/>
    <row r="68688" ht="24.95" hidden="1" customHeight="1" x14ac:dyDescent="0.25"/>
    <row r="68689" ht="24.95" hidden="1" customHeight="1" x14ac:dyDescent="0.25"/>
    <row r="68690" ht="24.95" hidden="1" customHeight="1" x14ac:dyDescent="0.25"/>
    <row r="68691" ht="24.95" hidden="1" customHeight="1" x14ac:dyDescent="0.25"/>
    <row r="68692" ht="24.95" hidden="1" customHeight="1" x14ac:dyDescent="0.25"/>
    <row r="68693" ht="24.95" hidden="1" customHeight="1" x14ac:dyDescent="0.25"/>
    <row r="68694" ht="24.95" hidden="1" customHeight="1" x14ac:dyDescent="0.25"/>
    <row r="68695" ht="24.95" hidden="1" customHeight="1" x14ac:dyDescent="0.25"/>
    <row r="68696" ht="24.95" hidden="1" customHeight="1" x14ac:dyDescent="0.25"/>
    <row r="68697" ht="24.95" hidden="1" customHeight="1" x14ac:dyDescent="0.25"/>
    <row r="68698" ht="24.95" hidden="1" customHeight="1" x14ac:dyDescent="0.25"/>
    <row r="68699" ht="24.95" hidden="1" customHeight="1" x14ac:dyDescent="0.25"/>
    <row r="68700" ht="24.95" hidden="1" customHeight="1" x14ac:dyDescent="0.25"/>
    <row r="68701" ht="24.95" hidden="1" customHeight="1" x14ac:dyDescent="0.25"/>
    <row r="68702" ht="24.95" hidden="1" customHeight="1" x14ac:dyDescent="0.25"/>
    <row r="68703" ht="24.95" hidden="1" customHeight="1" x14ac:dyDescent="0.25"/>
    <row r="68704" ht="24.95" hidden="1" customHeight="1" x14ac:dyDescent="0.25"/>
    <row r="68705" ht="24.95" hidden="1" customHeight="1" x14ac:dyDescent="0.25"/>
    <row r="68706" ht="24.95" hidden="1" customHeight="1" x14ac:dyDescent="0.25"/>
    <row r="68707" ht="24.95" hidden="1" customHeight="1" x14ac:dyDescent="0.25"/>
    <row r="68708" ht="24.95" hidden="1" customHeight="1" x14ac:dyDescent="0.25"/>
    <row r="68709" ht="24.95" hidden="1" customHeight="1" x14ac:dyDescent="0.25"/>
    <row r="68710" ht="24.95" hidden="1" customHeight="1" x14ac:dyDescent="0.25"/>
    <row r="68711" ht="24.95" hidden="1" customHeight="1" x14ac:dyDescent="0.25"/>
    <row r="68712" ht="24.95" hidden="1" customHeight="1" x14ac:dyDescent="0.25"/>
    <row r="68713" ht="24.95" hidden="1" customHeight="1" x14ac:dyDescent="0.25"/>
    <row r="68714" ht="24.95" hidden="1" customHeight="1" x14ac:dyDescent="0.25"/>
    <row r="68715" ht="24.95" hidden="1" customHeight="1" x14ac:dyDescent="0.25"/>
    <row r="68716" ht="24.95" hidden="1" customHeight="1" x14ac:dyDescent="0.25"/>
    <row r="68717" ht="24.95" hidden="1" customHeight="1" x14ac:dyDescent="0.25"/>
    <row r="68718" ht="24.95" hidden="1" customHeight="1" x14ac:dyDescent="0.25"/>
    <row r="68719" ht="24.95" hidden="1" customHeight="1" x14ac:dyDescent="0.25"/>
    <row r="68720" ht="24.95" hidden="1" customHeight="1" x14ac:dyDescent="0.25"/>
    <row r="68721" hidden="1" x14ac:dyDescent="0.25"/>
    <row r="68722" hidden="1" x14ac:dyDescent="0.25"/>
    <row r="68723" hidden="1" x14ac:dyDescent="0.25"/>
    <row r="68724" ht="16.5" hidden="1" customHeight="1" x14ac:dyDescent="0.25"/>
    <row r="68725" hidden="1" x14ac:dyDescent="0.25"/>
    <row r="68726" ht="15.75" hidden="1" customHeight="1" x14ac:dyDescent="0.25"/>
    <row r="68727" ht="31.5" hidden="1" customHeight="1" x14ac:dyDescent="0.25"/>
    <row r="68728" ht="24" hidden="1" customHeight="1" x14ac:dyDescent="0.25"/>
    <row r="68729" ht="24.95" hidden="1" customHeight="1" x14ac:dyDescent="0.25"/>
    <row r="68730" ht="24.95" hidden="1" customHeight="1" x14ac:dyDescent="0.25"/>
    <row r="68731" ht="24.95" hidden="1" customHeight="1" x14ac:dyDescent="0.25"/>
    <row r="68732" ht="24.95" hidden="1" customHeight="1" x14ac:dyDescent="0.25"/>
    <row r="68733" ht="24.95" hidden="1" customHeight="1" x14ac:dyDescent="0.25"/>
    <row r="68734" ht="24.95" hidden="1" customHeight="1" x14ac:dyDescent="0.25"/>
    <row r="68735" ht="24.95" hidden="1" customHeight="1" x14ac:dyDescent="0.25"/>
    <row r="68736" ht="24.95" hidden="1" customHeight="1" x14ac:dyDescent="0.25"/>
    <row r="68737" ht="24.95" hidden="1" customHeight="1" x14ac:dyDescent="0.25"/>
    <row r="68738" ht="24.95" hidden="1" customHeight="1" x14ac:dyDescent="0.25"/>
    <row r="68739" ht="24.95" hidden="1" customHeight="1" x14ac:dyDescent="0.25"/>
    <row r="68740" ht="24.95" hidden="1" customHeight="1" x14ac:dyDescent="0.25"/>
    <row r="68741" ht="24.95" hidden="1" customHeight="1" x14ac:dyDescent="0.25"/>
    <row r="68742" ht="24.95" hidden="1" customHeight="1" x14ac:dyDescent="0.25"/>
    <row r="68743" ht="24.95" hidden="1" customHeight="1" x14ac:dyDescent="0.25"/>
    <row r="68744" ht="24.95" hidden="1" customHeight="1" x14ac:dyDescent="0.25"/>
    <row r="68745" ht="24.95" hidden="1" customHeight="1" x14ac:dyDescent="0.25"/>
    <row r="68746" ht="24.95" hidden="1" customHeight="1" x14ac:dyDescent="0.25"/>
    <row r="68747" ht="24.95" hidden="1" customHeight="1" x14ac:dyDescent="0.25"/>
    <row r="68748" ht="24.95" hidden="1" customHeight="1" x14ac:dyDescent="0.25"/>
    <row r="68749" ht="24.95" hidden="1" customHeight="1" x14ac:dyDescent="0.25"/>
    <row r="68750" ht="24.95" hidden="1" customHeight="1" x14ac:dyDescent="0.25"/>
    <row r="68751" ht="24.95" hidden="1" customHeight="1" x14ac:dyDescent="0.25"/>
    <row r="68752" ht="24.95" hidden="1" customHeight="1" x14ac:dyDescent="0.25"/>
    <row r="68753" ht="24.95" hidden="1" customHeight="1" x14ac:dyDescent="0.25"/>
    <row r="68754" ht="24.95" hidden="1" customHeight="1" x14ac:dyDescent="0.25"/>
    <row r="68755" ht="24.95" hidden="1" customHeight="1" x14ac:dyDescent="0.25"/>
    <row r="68756" ht="24.95" hidden="1" customHeight="1" x14ac:dyDescent="0.25"/>
    <row r="68757" ht="24.95" hidden="1" customHeight="1" x14ac:dyDescent="0.25"/>
    <row r="68758" ht="24.95" hidden="1" customHeight="1" x14ac:dyDescent="0.25"/>
    <row r="68759" ht="24.95" hidden="1" customHeight="1" x14ac:dyDescent="0.25"/>
    <row r="68760" ht="24.95" hidden="1" customHeight="1" x14ac:dyDescent="0.25"/>
    <row r="68761" ht="24.95" hidden="1" customHeight="1" x14ac:dyDescent="0.25"/>
    <row r="68762" ht="24.95" hidden="1" customHeight="1" x14ac:dyDescent="0.25"/>
    <row r="68763" ht="24.95" hidden="1" customHeight="1" x14ac:dyDescent="0.25"/>
    <row r="68764" ht="24.95" hidden="1" customHeight="1" x14ac:dyDescent="0.25"/>
    <row r="68765" ht="24.95" hidden="1" customHeight="1" x14ac:dyDescent="0.25"/>
    <row r="68766" ht="24.95" hidden="1" customHeight="1" x14ac:dyDescent="0.25"/>
    <row r="68767" hidden="1" x14ac:dyDescent="0.25"/>
    <row r="68768" hidden="1" x14ac:dyDescent="0.25"/>
    <row r="68769" hidden="1" x14ac:dyDescent="0.25"/>
    <row r="68770" ht="16.5" hidden="1" customHeight="1" x14ac:dyDescent="0.25"/>
    <row r="68771" hidden="1" x14ac:dyDescent="0.25"/>
    <row r="68772" ht="15.75" hidden="1" customHeight="1" x14ac:dyDescent="0.25"/>
    <row r="68773" ht="31.5" hidden="1" customHeight="1" x14ac:dyDescent="0.25"/>
    <row r="68774" ht="24" hidden="1" customHeight="1" x14ac:dyDescent="0.25"/>
    <row r="68775" ht="24.95" hidden="1" customHeight="1" x14ac:dyDescent="0.25"/>
    <row r="68776" ht="24.95" hidden="1" customHeight="1" x14ac:dyDescent="0.25"/>
    <row r="68777" ht="24.95" hidden="1" customHeight="1" x14ac:dyDescent="0.25"/>
    <row r="68778" ht="24.95" hidden="1" customHeight="1" x14ac:dyDescent="0.25"/>
    <row r="68779" ht="24.95" hidden="1" customHeight="1" x14ac:dyDescent="0.25"/>
    <row r="68780" ht="24.95" hidden="1" customHeight="1" x14ac:dyDescent="0.25"/>
    <row r="68781" ht="24.95" hidden="1" customHeight="1" x14ac:dyDescent="0.25"/>
    <row r="68782" ht="24.95" hidden="1" customHeight="1" x14ac:dyDescent="0.25"/>
    <row r="68783" ht="24.95" hidden="1" customHeight="1" x14ac:dyDescent="0.25"/>
    <row r="68784" ht="24.95" hidden="1" customHeight="1" x14ac:dyDescent="0.25"/>
    <row r="68785" ht="24.95" hidden="1" customHeight="1" x14ac:dyDescent="0.25"/>
    <row r="68786" ht="24.95" hidden="1" customHeight="1" x14ac:dyDescent="0.25"/>
    <row r="68787" ht="24.95" hidden="1" customHeight="1" x14ac:dyDescent="0.25"/>
    <row r="68788" ht="24.95" hidden="1" customHeight="1" x14ac:dyDescent="0.25"/>
    <row r="68789" hidden="1" x14ac:dyDescent="0.25"/>
    <row r="68790" hidden="1" x14ac:dyDescent="0.25"/>
    <row r="68791" hidden="1" x14ac:dyDescent="0.25"/>
    <row r="68792" ht="16.5" hidden="1" customHeight="1" x14ac:dyDescent="0.25"/>
    <row r="68793" hidden="1" x14ac:dyDescent="0.25"/>
    <row r="68794" ht="15.75" hidden="1" customHeight="1" x14ac:dyDescent="0.25"/>
    <row r="68795" ht="31.5" hidden="1" customHeight="1" x14ac:dyDescent="0.25"/>
    <row r="68796" ht="24" hidden="1" customHeight="1" x14ac:dyDescent="0.25"/>
    <row r="68797" ht="24.95" hidden="1" customHeight="1" x14ac:dyDescent="0.25"/>
    <row r="68798" ht="24.95" hidden="1" customHeight="1" x14ac:dyDescent="0.25"/>
    <row r="68799" ht="24.95" hidden="1" customHeight="1" x14ac:dyDescent="0.25"/>
    <row r="68800" ht="24.95" hidden="1" customHeight="1" x14ac:dyDescent="0.25"/>
    <row r="68801" ht="24.95" hidden="1" customHeight="1" x14ac:dyDescent="0.25"/>
    <row r="68802" ht="24.95" hidden="1" customHeight="1" x14ac:dyDescent="0.25"/>
    <row r="68803" ht="24.95" hidden="1" customHeight="1" x14ac:dyDescent="0.25"/>
    <row r="68804" ht="24.95" hidden="1" customHeight="1" x14ac:dyDescent="0.25"/>
    <row r="68805" ht="24.95" hidden="1" customHeight="1" x14ac:dyDescent="0.25"/>
    <row r="68806" ht="24.95" hidden="1" customHeight="1" x14ac:dyDescent="0.25"/>
    <row r="68807" ht="24.95" hidden="1" customHeight="1" x14ac:dyDescent="0.25"/>
    <row r="68808" ht="24.95" hidden="1" customHeight="1" x14ac:dyDescent="0.25"/>
    <row r="68809" ht="24.95" hidden="1" customHeight="1" x14ac:dyDescent="0.25"/>
    <row r="68810" ht="24.95" hidden="1" customHeight="1" x14ac:dyDescent="0.25"/>
    <row r="68811" ht="24.95" hidden="1" customHeight="1" x14ac:dyDescent="0.25"/>
    <row r="68812" ht="24.95" hidden="1" customHeight="1" x14ac:dyDescent="0.25"/>
    <row r="68813" ht="24.95" hidden="1" customHeight="1" x14ac:dyDescent="0.25"/>
    <row r="68814" ht="24.95" hidden="1" customHeight="1" x14ac:dyDescent="0.25"/>
    <row r="68815" ht="24.95" hidden="1" customHeight="1" x14ac:dyDescent="0.25"/>
    <row r="68816" ht="24.95" hidden="1" customHeight="1" x14ac:dyDescent="0.25"/>
    <row r="68817" ht="24.95" hidden="1" customHeight="1" x14ac:dyDescent="0.25"/>
    <row r="68818" ht="24.95" hidden="1" customHeight="1" x14ac:dyDescent="0.25"/>
    <row r="68819" ht="24.95" hidden="1" customHeight="1" x14ac:dyDescent="0.25"/>
    <row r="68820" ht="24.95" hidden="1" customHeight="1" x14ac:dyDescent="0.25"/>
    <row r="68821" ht="24.95" hidden="1" customHeight="1" x14ac:dyDescent="0.25"/>
    <row r="68822" ht="24.95" hidden="1" customHeight="1" x14ac:dyDescent="0.25"/>
    <row r="68823" ht="24.95" hidden="1" customHeight="1" x14ac:dyDescent="0.25"/>
    <row r="68824" ht="24.95" hidden="1" customHeight="1" x14ac:dyDescent="0.25"/>
    <row r="68825" ht="24.95" hidden="1" customHeight="1" x14ac:dyDescent="0.25"/>
    <row r="68826" ht="24.95" hidden="1" customHeight="1" x14ac:dyDescent="0.25"/>
    <row r="68827" ht="24.95" hidden="1" customHeight="1" x14ac:dyDescent="0.25"/>
    <row r="68828" ht="24.95" hidden="1" customHeight="1" x14ac:dyDescent="0.25"/>
    <row r="68829" ht="24.95" hidden="1" customHeight="1" x14ac:dyDescent="0.25"/>
    <row r="68830" ht="24.95" hidden="1" customHeight="1" x14ac:dyDescent="0.25"/>
    <row r="68831" ht="24.95" hidden="1" customHeight="1" x14ac:dyDescent="0.25"/>
    <row r="68832" ht="24.95" hidden="1" customHeight="1" x14ac:dyDescent="0.25"/>
    <row r="68833" ht="24.95" hidden="1" customHeight="1" x14ac:dyDescent="0.25"/>
    <row r="68834" ht="24.95" hidden="1" customHeight="1" x14ac:dyDescent="0.25"/>
    <row r="68835" hidden="1" x14ac:dyDescent="0.25"/>
    <row r="68836" hidden="1" x14ac:dyDescent="0.25"/>
    <row r="68837" hidden="1" x14ac:dyDescent="0.25"/>
    <row r="68838" ht="16.5" hidden="1" customHeight="1" x14ac:dyDescent="0.25"/>
    <row r="68839" hidden="1" x14ac:dyDescent="0.25"/>
    <row r="68840" ht="15.75" hidden="1" customHeight="1" x14ac:dyDescent="0.25"/>
    <row r="68841" ht="31.5" hidden="1" customHeight="1" x14ac:dyDescent="0.25"/>
    <row r="68842" ht="24" hidden="1" customHeight="1" x14ac:dyDescent="0.25"/>
    <row r="68843" ht="24.95" hidden="1" customHeight="1" x14ac:dyDescent="0.25"/>
    <row r="68844" ht="24.95" hidden="1" customHeight="1" x14ac:dyDescent="0.25"/>
    <row r="68845" ht="24.95" hidden="1" customHeight="1" x14ac:dyDescent="0.25"/>
    <row r="68846" ht="24.95" hidden="1" customHeight="1" x14ac:dyDescent="0.25"/>
    <row r="68847" ht="24.95" hidden="1" customHeight="1" x14ac:dyDescent="0.25"/>
    <row r="68848" ht="24.95" hidden="1" customHeight="1" x14ac:dyDescent="0.25"/>
    <row r="68849" ht="24.95" hidden="1" customHeight="1" x14ac:dyDescent="0.25"/>
    <row r="68850" ht="24.95" hidden="1" customHeight="1" x14ac:dyDescent="0.25"/>
    <row r="68851" ht="24.95" hidden="1" customHeight="1" x14ac:dyDescent="0.25"/>
    <row r="68852" ht="24.95" hidden="1" customHeight="1" x14ac:dyDescent="0.25"/>
    <row r="68853" ht="24.95" hidden="1" customHeight="1" x14ac:dyDescent="0.25"/>
    <row r="68854" ht="24.95" hidden="1" customHeight="1" x14ac:dyDescent="0.25"/>
    <row r="68855" ht="24.95" hidden="1" customHeight="1" x14ac:dyDescent="0.25"/>
    <row r="68856" ht="24.95" hidden="1" customHeight="1" x14ac:dyDescent="0.25"/>
    <row r="68857" ht="24.95" hidden="1" customHeight="1" x14ac:dyDescent="0.25"/>
    <row r="68858" ht="24.95" hidden="1" customHeight="1" x14ac:dyDescent="0.25"/>
    <row r="68859" ht="24.95" hidden="1" customHeight="1" x14ac:dyDescent="0.25"/>
    <row r="68860" ht="24.95" hidden="1" customHeight="1" x14ac:dyDescent="0.25"/>
    <row r="68861" ht="24.95" hidden="1" customHeight="1" x14ac:dyDescent="0.25"/>
    <row r="68862" ht="24.95" hidden="1" customHeight="1" x14ac:dyDescent="0.25"/>
    <row r="68863" ht="24.95" hidden="1" customHeight="1" x14ac:dyDescent="0.25"/>
    <row r="68864" ht="24.95" hidden="1" customHeight="1" x14ac:dyDescent="0.25"/>
    <row r="68865" ht="24.95" hidden="1" customHeight="1" x14ac:dyDescent="0.25"/>
    <row r="68866" ht="24.95" hidden="1" customHeight="1" x14ac:dyDescent="0.25"/>
    <row r="68867" ht="24.95" hidden="1" customHeight="1" x14ac:dyDescent="0.25"/>
    <row r="68868" ht="24.95" hidden="1" customHeight="1" x14ac:dyDescent="0.25"/>
    <row r="68869" ht="24.95" hidden="1" customHeight="1" x14ac:dyDescent="0.25"/>
    <row r="68870" ht="24.95" hidden="1" customHeight="1" x14ac:dyDescent="0.25"/>
    <row r="68871" ht="24.95" hidden="1" customHeight="1" x14ac:dyDescent="0.25"/>
    <row r="68872" ht="24.95" hidden="1" customHeight="1" x14ac:dyDescent="0.25"/>
    <row r="68873" ht="24.95" hidden="1" customHeight="1" x14ac:dyDescent="0.25"/>
    <row r="68874" ht="24.95" hidden="1" customHeight="1" x14ac:dyDescent="0.25"/>
    <row r="68875" ht="24.95" hidden="1" customHeight="1" x14ac:dyDescent="0.25"/>
    <row r="68876" ht="24.95" hidden="1" customHeight="1" x14ac:dyDescent="0.25"/>
    <row r="68877" ht="24.95" hidden="1" customHeight="1" x14ac:dyDescent="0.25"/>
    <row r="68878" ht="24.95" hidden="1" customHeight="1" x14ac:dyDescent="0.25"/>
    <row r="68879" hidden="1" x14ac:dyDescent="0.25"/>
    <row r="68880" ht="16.5" hidden="1" customHeight="1" x14ac:dyDescent="0.25"/>
    <row r="68881" hidden="1" x14ac:dyDescent="0.25"/>
    <row r="68882" ht="15.75" hidden="1" customHeight="1" x14ac:dyDescent="0.25"/>
    <row r="68883" hidden="1" x14ac:dyDescent="0.25"/>
    <row r="68884" hidden="1" x14ac:dyDescent="0.25"/>
    <row r="68885" hidden="1" x14ac:dyDescent="0.25"/>
    <row r="68886" hidden="1" x14ac:dyDescent="0.25"/>
    <row r="68887" hidden="1" x14ac:dyDescent="0.25"/>
    <row r="68888" ht="16.5" hidden="1" customHeight="1" x14ac:dyDescent="0.25"/>
    <row r="68889" hidden="1" x14ac:dyDescent="0.25"/>
    <row r="68890" ht="15.75" hidden="1" customHeight="1" x14ac:dyDescent="0.25"/>
    <row r="68891" ht="31.5" hidden="1" customHeight="1" x14ac:dyDescent="0.25"/>
    <row r="68892" ht="24" hidden="1" customHeight="1" x14ac:dyDescent="0.25"/>
    <row r="68893" ht="24.95" hidden="1" customHeight="1" x14ac:dyDescent="0.25"/>
    <row r="68894" ht="24.95" hidden="1" customHeight="1" x14ac:dyDescent="0.25"/>
    <row r="68895" ht="24.95" hidden="1" customHeight="1" x14ac:dyDescent="0.25"/>
    <row r="68896" ht="24.95" hidden="1" customHeight="1" x14ac:dyDescent="0.25"/>
    <row r="68897" ht="24.95" hidden="1" customHeight="1" x14ac:dyDescent="0.25"/>
    <row r="68898" ht="24.95" hidden="1" customHeight="1" x14ac:dyDescent="0.25"/>
    <row r="68899" ht="24.95" hidden="1" customHeight="1" x14ac:dyDescent="0.25"/>
    <row r="68900" ht="24.95" hidden="1" customHeight="1" x14ac:dyDescent="0.25"/>
    <row r="68901" ht="24.95" hidden="1" customHeight="1" x14ac:dyDescent="0.25"/>
    <row r="68902" ht="24.95" hidden="1" customHeight="1" x14ac:dyDescent="0.25"/>
    <row r="68903" ht="24.95" hidden="1" customHeight="1" x14ac:dyDescent="0.25"/>
    <row r="68904" ht="24.95" hidden="1" customHeight="1" x14ac:dyDescent="0.25"/>
    <row r="68905" ht="24.95" hidden="1" customHeight="1" x14ac:dyDescent="0.25"/>
    <row r="68906" ht="24.95" hidden="1" customHeight="1" x14ac:dyDescent="0.25"/>
    <row r="68907" ht="24.95" hidden="1" customHeight="1" x14ac:dyDescent="0.25"/>
    <row r="68908" ht="24.95" hidden="1" customHeight="1" x14ac:dyDescent="0.25"/>
    <row r="68909" ht="24.95" hidden="1" customHeight="1" x14ac:dyDescent="0.25"/>
    <row r="68910" ht="24.95" hidden="1" customHeight="1" x14ac:dyDescent="0.25"/>
    <row r="68911" ht="24.95" hidden="1" customHeight="1" x14ac:dyDescent="0.25"/>
    <row r="68912" ht="24.95" hidden="1" customHeight="1" x14ac:dyDescent="0.25"/>
    <row r="68913" ht="24.95" hidden="1" customHeight="1" x14ac:dyDescent="0.25"/>
    <row r="68914" ht="24.95" hidden="1" customHeight="1" x14ac:dyDescent="0.25"/>
    <row r="68915" ht="24.95" hidden="1" customHeight="1" x14ac:dyDescent="0.25"/>
    <row r="68916" ht="24.95" hidden="1" customHeight="1" x14ac:dyDescent="0.25"/>
    <row r="68917" ht="24.95" hidden="1" customHeight="1" x14ac:dyDescent="0.25"/>
    <row r="68918" ht="24.95" hidden="1" customHeight="1" x14ac:dyDescent="0.25"/>
    <row r="68919" ht="24.95" hidden="1" customHeight="1" x14ac:dyDescent="0.25"/>
    <row r="68920" ht="24.95" hidden="1" customHeight="1" x14ac:dyDescent="0.25"/>
    <row r="68921" ht="24.95" hidden="1" customHeight="1" x14ac:dyDescent="0.25"/>
    <row r="68922" ht="24.95" hidden="1" customHeight="1" x14ac:dyDescent="0.25"/>
    <row r="68923" ht="24.95" hidden="1" customHeight="1" x14ac:dyDescent="0.25"/>
    <row r="68924" ht="24.95" hidden="1" customHeight="1" x14ac:dyDescent="0.25"/>
    <row r="68925" hidden="1" x14ac:dyDescent="0.25"/>
    <row r="68926" ht="16.5" hidden="1" customHeight="1" x14ac:dyDescent="0.25"/>
    <row r="68927" hidden="1" x14ac:dyDescent="0.25"/>
    <row r="68928" ht="15.75" hidden="1" customHeight="1" x14ac:dyDescent="0.25"/>
    <row r="68929" ht="31.5" hidden="1" customHeight="1" x14ac:dyDescent="0.25"/>
    <row r="68930" ht="24" hidden="1" customHeight="1" x14ac:dyDescent="0.25"/>
    <row r="68931" hidden="1" x14ac:dyDescent="0.25"/>
    <row r="68932" hidden="1" x14ac:dyDescent="0.25"/>
    <row r="68933" hidden="1" x14ac:dyDescent="0.25"/>
    <row r="68934" ht="16.5" hidden="1" customHeight="1" x14ac:dyDescent="0.25"/>
    <row r="68935" hidden="1" x14ac:dyDescent="0.25"/>
    <row r="68936" ht="15.75" hidden="1" customHeight="1" x14ac:dyDescent="0.25"/>
    <row r="68937" ht="31.5" hidden="1" customHeight="1" x14ac:dyDescent="0.25"/>
    <row r="68938" ht="24" hidden="1" customHeight="1" x14ac:dyDescent="0.25"/>
    <row r="68939" ht="24.95" hidden="1" customHeight="1" x14ac:dyDescent="0.25"/>
    <row r="68940" ht="24.95" hidden="1" customHeight="1" x14ac:dyDescent="0.25"/>
    <row r="68941" ht="24.95" hidden="1" customHeight="1" x14ac:dyDescent="0.25"/>
    <row r="68942" ht="24.95" hidden="1" customHeight="1" x14ac:dyDescent="0.25"/>
    <row r="68943" ht="24.95" hidden="1" customHeight="1" x14ac:dyDescent="0.25"/>
    <row r="68944" ht="24.95" hidden="1" customHeight="1" x14ac:dyDescent="0.25"/>
    <row r="68945" ht="24.95" hidden="1" customHeight="1" x14ac:dyDescent="0.25"/>
    <row r="68946" ht="24.95" hidden="1" customHeight="1" x14ac:dyDescent="0.25"/>
    <row r="68947" ht="24.95" hidden="1" customHeight="1" x14ac:dyDescent="0.25"/>
    <row r="68948" ht="24.95" hidden="1" customHeight="1" x14ac:dyDescent="0.25"/>
    <row r="68949" ht="24.95" hidden="1" customHeight="1" x14ac:dyDescent="0.25"/>
    <row r="68950" ht="24.95" hidden="1" customHeight="1" x14ac:dyDescent="0.25"/>
    <row r="68951" ht="24.95" hidden="1" customHeight="1" x14ac:dyDescent="0.25"/>
    <row r="68952" ht="24.95" hidden="1" customHeight="1" x14ac:dyDescent="0.25"/>
    <row r="68953" ht="24.95" hidden="1" customHeight="1" x14ac:dyDescent="0.25"/>
    <row r="68954" ht="24.95" hidden="1" customHeight="1" x14ac:dyDescent="0.25"/>
    <row r="68955" ht="24.95" hidden="1" customHeight="1" x14ac:dyDescent="0.25"/>
    <row r="68956" ht="24.95" hidden="1" customHeight="1" x14ac:dyDescent="0.25"/>
    <row r="68957" ht="24.95" hidden="1" customHeight="1" x14ac:dyDescent="0.25"/>
    <row r="68958" ht="24.95" hidden="1" customHeight="1" x14ac:dyDescent="0.25"/>
    <row r="68959" ht="24.95" hidden="1" customHeight="1" x14ac:dyDescent="0.25"/>
    <row r="68960" ht="24.95" hidden="1" customHeight="1" x14ac:dyDescent="0.25"/>
    <row r="68961" ht="24.95" hidden="1" customHeight="1" x14ac:dyDescent="0.25"/>
    <row r="68962" ht="24.95" hidden="1" customHeight="1" x14ac:dyDescent="0.25"/>
    <row r="68963" ht="24.95" hidden="1" customHeight="1" x14ac:dyDescent="0.25"/>
    <row r="68964" ht="24.95" hidden="1" customHeight="1" x14ac:dyDescent="0.25"/>
    <row r="68965" ht="24.95" hidden="1" customHeight="1" x14ac:dyDescent="0.25"/>
    <row r="68966" ht="24.95" hidden="1" customHeight="1" x14ac:dyDescent="0.25"/>
    <row r="68967" ht="24.95" hidden="1" customHeight="1" x14ac:dyDescent="0.25"/>
    <row r="68968" ht="24.95" hidden="1" customHeight="1" x14ac:dyDescent="0.25"/>
    <row r="68969" ht="24.95" hidden="1" customHeight="1" x14ac:dyDescent="0.25"/>
    <row r="68970" ht="24.95" hidden="1" customHeight="1" x14ac:dyDescent="0.25"/>
    <row r="68971" ht="24.95" hidden="1" customHeight="1" x14ac:dyDescent="0.25"/>
    <row r="68972" ht="24.95" hidden="1" customHeight="1" x14ac:dyDescent="0.25"/>
    <row r="68973" ht="24.95" hidden="1" customHeight="1" x14ac:dyDescent="0.25"/>
    <row r="68974" ht="24.95" hidden="1" customHeight="1" x14ac:dyDescent="0.25"/>
    <row r="68975" ht="24.95" hidden="1" customHeight="1" x14ac:dyDescent="0.25"/>
    <row r="68976" ht="24.95" hidden="1" customHeight="1" x14ac:dyDescent="0.25"/>
    <row r="68977" hidden="1" x14ac:dyDescent="0.25"/>
    <row r="68978" hidden="1" x14ac:dyDescent="0.25"/>
    <row r="68979" hidden="1" x14ac:dyDescent="0.25"/>
    <row r="68980" ht="16.5" hidden="1" customHeight="1" x14ac:dyDescent="0.25"/>
    <row r="68981" hidden="1" x14ac:dyDescent="0.25"/>
    <row r="68982" ht="15.75" hidden="1" customHeight="1" x14ac:dyDescent="0.25"/>
    <row r="68983" ht="31.5" hidden="1" customHeight="1" x14ac:dyDescent="0.25"/>
    <row r="68984" ht="24" hidden="1" customHeight="1" x14ac:dyDescent="0.25"/>
    <row r="68985" ht="24.95" hidden="1" customHeight="1" x14ac:dyDescent="0.25"/>
    <row r="68986" ht="24.95" hidden="1" customHeight="1" x14ac:dyDescent="0.25"/>
    <row r="68987" ht="24.95" hidden="1" customHeight="1" x14ac:dyDescent="0.25"/>
    <row r="68988" ht="24.95" hidden="1" customHeight="1" x14ac:dyDescent="0.25"/>
    <row r="68989" ht="24.95" hidden="1" customHeight="1" x14ac:dyDescent="0.25"/>
    <row r="68990" ht="24.95" hidden="1" customHeight="1" x14ac:dyDescent="0.25"/>
    <row r="68991" ht="24.95" hidden="1" customHeight="1" x14ac:dyDescent="0.25"/>
    <row r="68992" ht="24.95" hidden="1" customHeight="1" x14ac:dyDescent="0.25"/>
    <row r="68993" ht="24.95" hidden="1" customHeight="1" x14ac:dyDescent="0.25"/>
    <row r="68994" ht="24.95" hidden="1" customHeight="1" x14ac:dyDescent="0.25"/>
    <row r="68995" ht="31.5" hidden="1" customHeight="1" x14ac:dyDescent="0.25"/>
    <row r="68996" ht="24" hidden="1" customHeight="1" x14ac:dyDescent="0.25"/>
    <row r="68997" ht="24.95" hidden="1" customHeight="1" x14ac:dyDescent="0.25"/>
    <row r="68998" ht="24.95" hidden="1" customHeight="1" x14ac:dyDescent="0.25"/>
    <row r="68999" hidden="1" x14ac:dyDescent="0.25"/>
    <row r="69000" hidden="1" x14ac:dyDescent="0.25"/>
    <row r="69001" hidden="1" x14ac:dyDescent="0.25"/>
    <row r="69002" ht="16.5" hidden="1" customHeight="1" x14ac:dyDescent="0.25"/>
    <row r="69003" hidden="1" x14ac:dyDescent="0.25"/>
    <row r="69004" ht="15.75" hidden="1" customHeight="1" x14ac:dyDescent="0.25"/>
    <row r="69005" ht="31.5" hidden="1" customHeight="1" x14ac:dyDescent="0.25"/>
    <row r="69006" ht="24" hidden="1" customHeight="1" x14ac:dyDescent="0.25"/>
    <row r="69007" ht="24.95" hidden="1" customHeight="1" x14ac:dyDescent="0.25"/>
    <row r="69008" ht="24.95" hidden="1" customHeight="1" x14ac:dyDescent="0.25"/>
    <row r="69009" ht="24.95" hidden="1" customHeight="1" x14ac:dyDescent="0.25"/>
    <row r="69010" ht="24.95" hidden="1" customHeight="1" x14ac:dyDescent="0.25"/>
    <row r="69011" ht="24.95" hidden="1" customHeight="1" x14ac:dyDescent="0.25"/>
    <row r="69012" ht="24.95" hidden="1" customHeight="1" x14ac:dyDescent="0.25"/>
    <row r="69013" ht="24.95" hidden="1" customHeight="1" x14ac:dyDescent="0.25"/>
    <row r="69014" ht="24.95" hidden="1" customHeight="1" x14ac:dyDescent="0.25"/>
    <row r="69015" ht="24.95" hidden="1" customHeight="1" x14ac:dyDescent="0.25"/>
    <row r="69016" ht="24.95" hidden="1" customHeight="1" x14ac:dyDescent="0.25"/>
    <row r="69017" hidden="1" x14ac:dyDescent="0.25"/>
    <row r="69018" hidden="1" x14ac:dyDescent="0.25"/>
    <row r="69019" hidden="1" x14ac:dyDescent="0.25"/>
    <row r="69020" ht="16.5" hidden="1" customHeight="1" x14ac:dyDescent="0.25"/>
    <row r="69021" hidden="1" x14ac:dyDescent="0.25"/>
    <row r="69022" hidden="1" x14ac:dyDescent="0.25"/>
    <row r="69023" hidden="1" x14ac:dyDescent="0.25"/>
    <row r="69024" ht="16.5" hidden="1" customHeight="1" x14ac:dyDescent="0.25"/>
    <row r="69025" hidden="1" x14ac:dyDescent="0.25"/>
    <row r="69026" ht="15.75" hidden="1" customHeight="1" x14ac:dyDescent="0.25"/>
    <row r="69027" ht="31.5" hidden="1" customHeight="1" x14ac:dyDescent="0.25"/>
    <row r="69028" ht="24" hidden="1" customHeight="1" x14ac:dyDescent="0.25"/>
    <row r="69029" ht="24.95" hidden="1" customHeight="1" x14ac:dyDescent="0.25"/>
    <row r="69030" ht="24.95" hidden="1" customHeight="1" x14ac:dyDescent="0.25"/>
    <row r="69031" ht="24.95" hidden="1" customHeight="1" x14ac:dyDescent="0.25"/>
    <row r="69032" ht="24.95" hidden="1" customHeight="1" x14ac:dyDescent="0.25"/>
    <row r="69033" ht="24.95" hidden="1" customHeight="1" x14ac:dyDescent="0.25"/>
    <row r="69034" ht="24.95" hidden="1" customHeight="1" x14ac:dyDescent="0.25"/>
    <row r="69035" ht="24.95" hidden="1" customHeight="1" x14ac:dyDescent="0.25"/>
    <row r="69036" ht="24.95" hidden="1" customHeight="1" x14ac:dyDescent="0.25"/>
    <row r="69037" hidden="1" x14ac:dyDescent="0.25"/>
    <row r="69038" ht="15.75" hidden="1" customHeight="1" x14ac:dyDescent="0.25"/>
    <row r="69039" ht="31.5" hidden="1" customHeight="1" x14ac:dyDescent="0.25"/>
    <row r="69040" ht="24" hidden="1" customHeight="1" x14ac:dyDescent="0.25"/>
    <row r="69041" ht="24.95" hidden="1" customHeight="1" x14ac:dyDescent="0.25"/>
    <row r="69042" ht="24.95" hidden="1" customHeight="1" x14ac:dyDescent="0.25"/>
    <row r="69043" hidden="1" x14ac:dyDescent="0.25"/>
    <row r="69044" hidden="1" x14ac:dyDescent="0.25"/>
    <row r="69045" hidden="1" x14ac:dyDescent="0.25"/>
    <row r="69046" ht="16.5" hidden="1" customHeight="1" x14ac:dyDescent="0.25"/>
    <row r="69047" hidden="1" x14ac:dyDescent="0.25"/>
    <row r="69048" ht="15.75" hidden="1" customHeight="1" x14ac:dyDescent="0.25"/>
    <row r="69049" ht="31.5" hidden="1" customHeight="1" x14ac:dyDescent="0.25"/>
    <row r="69050" ht="24" hidden="1" customHeight="1" x14ac:dyDescent="0.25"/>
    <row r="69051" ht="24.95" hidden="1" customHeight="1" x14ac:dyDescent="0.25"/>
    <row r="69052" ht="24.95" hidden="1" customHeight="1" x14ac:dyDescent="0.25"/>
    <row r="69053" ht="24.95" hidden="1" customHeight="1" x14ac:dyDescent="0.25"/>
    <row r="69054" ht="24.95" hidden="1" customHeight="1" x14ac:dyDescent="0.25"/>
    <row r="69055" ht="24.95" hidden="1" customHeight="1" x14ac:dyDescent="0.25"/>
    <row r="69056" ht="24.95" hidden="1" customHeight="1" x14ac:dyDescent="0.25"/>
    <row r="69057" ht="24.95" hidden="1" customHeight="1" x14ac:dyDescent="0.25"/>
    <row r="69058" ht="24.95" hidden="1" customHeight="1" x14ac:dyDescent="0.25"/>
    <row r="69059" ht="24.95" hidden="1" customHeight="1" x14ac:dyDescent="0.25"/>
    <row r="69060" ht="24.95" hidden="1" customHeight="1" x14ac:dyDescent="0.25"/>
    <row r="69061" ht="24.95" hidden="1" customHeight="1" x14ac:dyDescent="0.25"/>
    <row r="69062" ht="24.95" hidden="1" customHeight="1" x14ac:dyDescent="0.25"/>
    <row r="69063" ht="24.95" hidden="1" customHeight="1" x14ac:dyDescent="0.25"/>
    <row r="69064" ht="24.95" hidden="1" customHeight="1" x14ac:dyDescent="0.25"/>
    <row r="69065" ht="24.95" hidden="1" customHeight="1" x14ac:dyDescent="0.25"/>
    <row r="69066" ht="24.95" hidden="1" customHeight="1" x14ac:dyDescent="0.25"/>
    <row r="69067" ht="24.95" hidden="1" customHeight="1" x14ac:dyDescent="0.25"/>
    <row r="69068" ht="24.95" hidden="1" customHeight="1" x14ac:dyDescent="0.25"/>
    <row r="69069" ht="24.95" hidden="1" customHeight="1" x14ac:dyDescent="0.25"/>
    <row r="69070" ht="24.95" hidden="1" customHeight="1" x14ac:dyDescent="0.25"/>
    <row r="69071" ht="24.95" hidden="1" customHeight="1" x14ac:dyDescent="0.25"/>
    <row r="69072" ht="24.95" hidden="1" customHeight="1" x14ac:dyDescent="0.25"/>
    <row r="69073" ht="24.95" hidden="1" customHeight="1" x14ac:dyDescent="0.25"/>
    <row r="69074" ht="24.95" hidden="1" customHeight="1" x14ac:dyDescent="0.25"/>
    <row r="69075" ht="24.95" hidden="1" customHeight="1" x14ac:dyDescent="0.25"/>
    <row r="69076" ht="24.95" hidden="1" customHeight="1" x14ac:dyDescent="0.25"/>
    <row r="69077" ht="24.95" hidden="1" customHeight="1" x14ac:dyDescent="0.25"/>
    <row r="69078" ht="24.95" hidden="1" customHeight="1" x14ac:dyDescent="0.25"/>
    <row r="69079" ht="24.95" hidden="1" customHeight="1" x14ac:dyDescent="0.25"/>
    <row r="69080" ht="24.95" hidden="1" customHeight="1" x14ac:dyDescent="0.25"/>
    <row r="69081" ht="24.95" hidden="1" customHeight="1" x14ac:dyDescent="0.25"/>
    <row r="69082" ht="24.95" hidden="1" customHeight="1" x14ac:dyDescent="0.25"/>
    <row r="69083" ht="24.95" hidden="1" customHeight="1" x14ac:dyDescent="0.25"/>
    <row r="69084" ht="24.95" hidden="1" customHeight="1" x14ac:dyDescent="0.25"/>
    <row r="69085" ht="24.95" hidden="1" customHeight="1" x14ac:dyDescent="0.25"/>
    <row r="69086" ht="24.95" hidden="1" customHeight="1" x14ac:dyDescent="0.25"/>
    <row r="69087" ht="24.95" hidden="1" customHeight="1" x14ac:dyDescent="0.25"/>
    <row r="69088" ht="24.95" hidden="1" customHeight="1" x14ac:dyDescent="0.25"/>
    <row r="69089" hidden="1" x14ac:dyDescent="0.25"/>
    <row r="69090" hidden="1" x14ac:dyDescent="0.25"/>
    <row r="69091" hidden="1" x14ac:dyDescent="0.25"/>
    <row r="69092" ht="16.5" hidden="1" customHeight="1" x14ac:dyDescent="0.25"/>
    <row r="69093" hidden="1" x14ac:dyDescent="0.25"/>
    <row r="69094" ht="15.75" hidden="1" customHeight="1" x14ac:dyDescent="0.25"/>
    <row r="69095" ht="31.5" hidden="1" customHeight="1" x14ac:dyDescent="0.25"/>
    <row r="69096" ht="24" hidden="1" customHeight="1" x14ac:dyDescent="0.25"/>
    <row r="69097" ht="24.95" hidden="1" customHeight="1" x14ac:dyDescent="0.25"/>
    <row r="69098" ht="24.95" hidden="1" customHeight="1" x14ac:dyDescent="0.25"/>
    <row r="69099" ht="24.95" hidden="1" customHeight="1" x14ac:dyDescent="0.25"/>
    <row r="69100" ht="24.95" hidden="1" customHeight="1" x14ac:dyDescent="0.25"/>
    <row r="69101" ht="24.95" hidden="1" customHeight="1" x14ac:dyDescent="0.25"/>
    <row r="69102" ht="24.95" hidden="1" customHeight="1" x14ac:dyDescent="0.25"/>
    <row r="69103" ht="24.95" hidden="1" customHeight="1" x14ac:dyDescent="0.25"/>
    <row r="69104" ht="24.95" hidden="1" customHeight="1" x14ac:dyDescent="0.25"/>
    <row r="69105" ht="24.95" hidden="1" customHeight="1" x14ac:dyDescent="0.25"/>
    <row r="69106" ht="24.95" hidden="1" customHeight="1" x14ac:dyDescent="0.25"/>
    <row r="69107" ht="24.95" hidden="1" customHeight="1" x14ac:dyDescent="0.25"/>
    <row r="69108" ht="24.95" hidden="1" customHeight="1" x14ac:dyDescent="0.25"/>
    <row r="69109" ht="24.95" hidden="1" customHeight="1" x14ac:dyDescent="0.25"/>
    <row r="69110" ht="24.95" hidden="1" customHeight="1" x14ac:dyDescent="0.25"/>
    <row r="69111" ht="24.95" hidden="1" customHeight="1" x14ac:dyDescent="0.25"/>
    <row r="69112" ht="24.95" hidden="1" customHeight="1" x14ac:dyDescent="0.25"/>
    <row r="69113" ht="24.95" hidden="1" customHeight="1" x14ac:dyDescent="0.25"/>
    <row r="69114" ht="24.95" hidden="1" customHeight="1" x14ac:dyDescent="0.25"/>
    <row r="69115" ht="24.95" hidden="1" customHeight="1" x14ac:dyDescent="0.25"/>
    <row r="69116" ht="24.95" hidden="1" customHeight="1" x14ac:dyDescent="0.25"/>
    <row r="69117" ht="24.95" hidden="1" customHeight="1" x14ac:dyDescent="0.25"/>
    <row r="69118" ht="24.95" hidden="1" customHeight="1" x14ac:dyDescent="0.25"/>
    <row r="69119" ht="24.95" hidden="1" customHeight="1" x14ac:dyDescent="0.25"/>
    <row r="69120" ht="24.95" hidden="1" customHeight="1" x14ac:dyDescent="0.25"/>
    <row r="69121" ht="24.95" hidden="1" customHeight="1" x14ac:dyDescent="0.25"/>
    <row r="69122" ht="24.95" hidden="1" customHeight="1" x14ac:dyDescent="0.25"/>
    <row r="69123" ht="24.95" hidden="1" customHeight="1" x14ac:dyDescent="0.25"/>
    <row r="69124" ht="24.95" hidden="1" customHeight="1" x14ac:dyDescent="0.25"/>
    <row r="69125" ht="24.95" hidden="1" customHeight="1" x14ac:dyDescent="0.25"/>
    <row r="69126" ht="24.95" hidden="1" customHeight="1" x14ac:dyDescent="0.25"/>
    <row r="69127" ht="24.95" hidden="1" customHeight="1" x14ac:dyDescent="0.25"/>
    <row r="69128" ht="24.95" hidden="1" customHeight="1" x14ac:dyDescent="0.25"/>
    <row r="69129" ht="24.95" hidden="1" customHeight="1" x14ac:dyDescent="0.25"/>
    <row r="69130" ht="24.95" hidden="1" customHeight="1" x14ac:dyDescent="0.25"/>
    <row r="69131" ht="24.95" hidden="1" customHeight="1" x14ac:dyDescent="0.25"/>
    <row r="69132" ht="24.95" hidden="1" customHeight="1" x14ac:dyDescent="0.25"/>
    <row r="69133" hidden="1" x14ac:dyDescent="0.25"/>
    <row r="69134" hidden="1" x14ac:dyDescent="0.25"/>
    <row r="69135" hidden="1" x14ac:dyDescent="0.25"/>
    <row r="69136" hidden="1" x14ac:dyDescent="0.25"/>
    <row r="69137" hidden="1" x14ac:dyDescent="0.25"/>
    <row r="69138" ht="16.5" hidden="1" customHeight="1" x14ac:dyDescent="0.25"/>
    <row r="69139" hidden="1" x14ac:dyDescent="0.25"/>
    <row r="69140" ht="15.75" hidden="1" customHeight="1" x14ac:dyDescent="0.25"/>
    <row r="69141" ht="31.5" hidden="1" customHeight="1" x14ac:dyDescent="0.25"/>
    <row r="69142" ht="24" hidden="1" customHeight="1" x14ac:dyDescent="0.25"/>
    <row r="69143" ht="24.95" hidden="1" customHeight="1" x14ac:dyDescent="0.25"/>
    <row r="69144" ht="24.95" hidden="1" customHeight="1" x14ac:dyDescent="0.25"/>
    <row r="69145" ht="24.95" hidden="1" customHeight="1" x14ac:dyDescent="0.25"/>
    <row r="69146" ht="24.95" hidden="1" customHeight="1" x14ac:dyDescent="0.25"/>
    <row r="69147" ht="24.95" hidden="1" customHeight="1" x14ac:dyDescent="0.25"/>
    <row r="69148" ht="24.95" hidden="1" customHeight="1" x14ac:dyDescent="0.25"/>
    <row r="69149" ht="24.95" hidden="1" customHeight="1" x14ac:dyDescent="0.25"/>
    <row r="69150" ht="24.95" hidden="1" customHeight="1" x14ac:dyDescent="0.25"/>
    <row r="69151" ht="24.95" hidden="1" customHeight="1" x14ac:dyDescent="0.25"/>
    <row r="69152" ht="24.95" hidden="1" customHeight="1" x14ac:dyDescent="0.25"/>
    <row r="69153" ht="24.95" hidden="1" customHeight="1" x14ac:dyDescent="0.25"/>
    <row r="69154" ht="24.95" hidden="1" customHeight="1" x14ac:dyDescent="0.25"/>
    <row r="69155" ht="24.95" hidden="1" customHeight="1" x14ac:dyDescent="0.25"/>
    <row r="69156" ht="24.95" hidden="1" customHeight="1" x14ac:dyDescent="0.25"/>
    <row r="69157" ht="24.95" hidden="1" customHeight="1" x14ac:dyDescent="0.25"/>
    <row r="69158" ht="24.95" hidden="1" customHeight="1" x14ac:dyDescent="0.25"/>
    <row r="69159" ht="24.95" hidden="1" customHeight="1" x14ac:dyDescent="0.25"/>
    <row r="69160" ht="24.95" hidden="1" customHeight="1" x14ac:dyDescent="0.25"/>
    <row r="69161" ht="24.95" hidden="1" customHeight="1" x14ac:dyDescent="0.25"/>
    <row r="69162" ht="24.95" hidden="1" customHeight="1" x14ac:dyDescent="0.25"/>
    <row r="69163" ht="24.95" hidden="1" customHeight="1" x14ac:dyDescent="0.25"/>
    <row r="69164" ht="24.95" hidden="1" customHeight="1" x14ac:dyDescent="0.25"/>
    <row r="69165" ht="24.95" hidden="1" customHeight="1" x14ac:dyDescent="0.25"/>
    <row r="69166" ht="24.95" hidden="1" customHeight="1" x14ac:dyDescent="0.25"/>
    <row r="69167" ht="24.95" hidden="1" customHeight="1" x14ac:dyDescent="0.25"/>
    <row r="69168" ht="24.95" hidden="1" customHeight="1" x14ac:dyDescent="0.25"/>
    <row r="69169" ht="24.95" hidden="1" customHeight="1" x14ac:dyDescent="0.25"/>
    <row r="69170" ht="24.95" hidden="1" customHeight="1" x14ac:dyDescent="0.25"/>
    <row r="69171" ht="24.95" hidden="1" customHeight="1" x14ac:dyDescent="0.25"/>
    <row r="69172" ht="24.95" hidden="1" customHeight="1" x14ac:dyDescent="0.25"/>
    <row r="69173" ht="24.95" hidden="1" customHeight="1" x14ac:dyDescent="0.25"/>
    <row r="69174" ht="24.95" hidden="1" customHeight="1" x14ac:dyDescent="0.25"/>
    <row r="69175" hidden="1" x14ac:dyDescent="0.25"/>
    <row r="69176" hidden="1" x14ac:dyDescent="0.25"/>
    <row r="69177" hidden="1" x14ac:dyDescent="0.25"/>
    <row r="69178" ht="16.5" hidden="1" customHeight="1" x14ac:dyDescent="0.25"/>
    <row r="69179" hidden="1" x14ac:dyDescent="0.25"/>
    <row r="69180" ht="15.75" hidden="1" customHeight="1" x14ac:dyDescent="0.25"/>
    <row r="69181" hidden="1" x14ac:dyDescent="0.25"/>
    <row r="69182" hidden="1" x14ac:dyDescent="0.25"/>
    <row r="69183" hidden="1" x14ac:dyDescent="0.25"/>
    <row r="69184" ht="16.5" hidden="1" customHeight="1" x14ac:dyDescent="0.25"/>
    <row r="69185" hidden="1" x14ac:dyDescent="0.25"/>
    <row r="69186" ht="15.75" hidden="1" customHeight="1" x14ac:dyDescent="0.25"/>
    <row r="69187" ht="31.5" hidden="1" customHeight="1" x14ac:dyDescent="0.25"/>
    <row r="69188" ht="24" hidden="1" customHeight="1" x14ac:dyDescent="0.25"/>
    <row r="69189" ht="24.95" hidden="1" customHeight="1" x14ac:dyDescent="0.25"/>
    <row r="69190" ht="24.95" hidden="1" customHeight="1" x14ac:dyDescent="0.25"/>
    <row r="69191" ht="24.95" hidden="1" customHeight="1" x14ac:dyDescent="0.25"/>
    <row r="69192" ht="24.95" hidden="1" customHeight="1" x14ac:dyDescent="0.25"/>
    <row r="69193" ht="24.95" hidden="1" customHeight="1" x14ac:dyDescent="0.25"/>
    <row r="69194" ht="24.95" hidden="1" customHeight="1" x14ac:dyDescent="0.25"/>
    <row r="69195" ht="24.95" hidden="1" customHeight="1" x14ac:dyDescent="0.25"/>
    <row r="69196" ht="24.95" hidden="1" customHeight="1" x14ac:dyDescent="0.25"/>
    <row r="69197" ht="31.5" hidden="1" customHeight="1" x14ac:dyDescent="0.25"/>
    <row r="69198" ht="24" hidden="1" customHeight="1" x14ac:dyDescent="0.25"/>
    <row r="69199" ht="24.95" hidden="1" customHeight="1" x14ac:dyDescent="0.25"/>
    <row r="69200" ht="24.95" hidden="1" customHeight="1" x14ac:dyDescent="0.25"/>
    <row r="69201" ht="24.95" hidden="1" customHeight="1" x14ac:dyDescent="0.25"/>
    <row r="69202" ht="24.95" hidden="1" customHeight="1" x14ac:dyDescent="0.25"/>
    <row r="69203" hidden="1" x14ac:dyDescent="0.25"/>
    <row r="69204" hidden="1" x14ac:dyDescent="0.25"/>
    <row r="69205" hidden="1" x14ac:dyDescent="0.25"/>
    <row r="69206" ht="16.5" hidden="1" customHeight="1" x14ac:dyDescent="0.25"/>
    <row r="69207" hidden="1" x14ac:dyDescent="0.25"/>
    <row r="69208" ht="15.75" hidden="1" customHeight="1" x14ac:dyDescent="0.25"/>
    <row r="69209" ht="31.5" hidden="1" customHeight="1" x14ac:dyDescent="0.25"/>
    <row r="69210" ht="24" hidden="1" customHeight="1" x14ac:dyDescent="0.25"/>
    <row r="69211" ht="24.95" hidden="1" customHeight="1" x14ac:dyDescent="0.25"/>
    <row r="69212" ht="24.95" hidden="1" customHeight="1" x14ac:dyDescent="0.25"/>
    <row r="69213" ht="24.95" hidden="1" customHeight="1" x14ac:dyDescent="0.25"/>
    <row r="69214" ht="24.95" hidden="1" customHeight="1" x14ac:dyDescent="0.25"/>
    <row r="69215" ht="24.95" hidden="1" customHeight="1" x14ac:dyDescent="0.25"/>
    <row r="69216" ht="24.95" hidden="1" customHeight="1" x14ac:dyDescent="0.25"/>
    <row r="69217" ht="24.95" hidden="1" customHeight="1" x14ac:dyDescent="0.25"/>
    <row r="69218" ht="24.95" hidden="1" customHeight="1" x14ac:dyDescent="0.25"/>
    <row r="69219" ht="24.95" hidden="1" customHeight="1" x14ac:dyDescent="0.25"/>
    <row r="69220" ht="24.95" hidden="1" customHeight="1" x14ac:dyDescent="0.25"/>
    <row r="69221" ht="24.95" hidden="1" customHeight="1" x14ac:dyDescent="0.25"/>
    <row r="69222" ht="24.95" hidden="1" customHeight="1" x14ac:dyDescent="0.25"/>
    <row r="69223" ht="24.95" hidden="1" customHeight="1" x14ac:dyDescent="0.25"/>
    <row r="69224" ht="24.95" hidden="1" customHeight="1" x14ac:dyDescent="0.25"/>
    <row r="69225" ht="24.95" hidden="1" customHeight="1" x14ac:dyDescent="0.25"/>
    <row r="69226" ht="24.95" hidden="1" customHeight="1" x14ac:dyDescent="0.25"/>
    <row r="69227" ht="24.95" hidden="1" customHeight="1" x14ac:dyDescent="0.25"/>
    <row r="69228" ht="24.95" hidden="1" customHeight="1" x14ac:dyDescent="0.25"/>
    <row r="69229" ht="24.95" hidden="1" customHeight="1" x14ac:dyDescent="0.25"/>
    <row r="69230" ht="24.95" hidden="1" customHeight="1" x14ac:dyDescent="0.25"/>
    <row r="69231" ht="24.95" hidden="1" customHeight="1" x14ac:dyDescent="0.25"/>
    <row r="69232" ht="24.95" hidden="1" customHeight="1" x14ac:dyDescent="0.25"/>
    <row r="69233" ht="24.95" hidden="1" customHeight="1" x14ac:dyDescent="0.25"/>
    <row r="69234" ht="24.95" hidden="1" customHeight="1" x14ac:dyDescent="0.25"/>
    <row r="69235" ht="24.95" hidden="1" customHeight="1" x14ac:dyDescent="0.25"/>
    <row r="69236" ht="24.95" hidden="1" customHeight="1" x14ac:dyDescent="0.25"/>
    <row r="69237" ht="24.95" hidden="1" customHeight="1" x14ac:dyDescent="0.25"/>
    <row r="69238" ht="24.95" hidden="1" customHeight="1" x14ac:dyDescent="0.25"/>
    <row r="69239" ht="24.95" hidden="1" customHeight="1" x14ac:dyDescent="0.25"/>
    <row r="69240" ht="24.95" hidden="1" customHeight="1" x14ac:dyDescent="0.25"/>
    <row r="69241" ht="24.95" hidden="1" customHeight="1" x14ac:dyDescent="0.25"/>
    <row r="69242" ht="24.95" hidden="1" customHeight="1" x14ac:dyDescent="0.25"/>
    <row r="69243" ht="24.95" hidden="1" customHeight="1" x14ac:dyDescent="0.25"/>
    <row r="69244" ht="24.95" hidden="1" customHeight="1" x14ac:dyDescent="0.25"/>
    <row r="69245" ht="24.95" hidden="1" customHeight="1" x14ac:dyDescent="0.25"/>
    <row r="69246" ht="24.95" hidden="1" customHeight="1" x14ac:dyDescent="0.25"/>
    <row r="69247" ht="24.95" hidden="1" customHeight="1" x14ac:dyDescent="0.25"/>
    <row r="69248" ht="24.95" hidden="1" customHeight="1" x14ac:dyDescent="0.25"/>
    <row r="69249" hidden="1" x14ac:dyDescent="0.25"/>
    <row r="69250" hidden="1" x14ac:dyDescent="0.25"/>
    <row r="69251" hidden="1" x14ac:dyDescent="0.25"/>
    <row r="69252" ht="16.5" hidden="1" customHeight="1" x14ac:dyDescent="0.25"/>
    <row r="69253" hidden="1" x14ac:dyDescent="0.25"/>
    <row r="69254" ht="15.75" hidden="1" customHeight="1" x14ac:dyDescent="0.25"/>
    <row r="69255" ht="31.5" hidden="1" customHeight="1" x14ac:dyDescent="0.25"/>
    <row r="69256" ht="24" hidden="1" customHeight="1" x14ac:dyDescent="0.25"/>
    <row r="69257" ht="24.95" hidden="1" customHeight="1" x14ac:dyDescent="0.25"/>
    <row r="69258" ht="24.95" hidden="1" customHeight="1" x14ac:dyDescent="0.25"/>
    <row r="69259" ht="24.95" hidden="1" customHeight="1" x14ac:dyDescent="0.25"/>
    <row r="69260" ht="24.95" hidden="1" customHeight="1" x14ac:dyDescent="0.25"/>
    <row r="69261" ht="24.95" hidden="1" customHeight="1" x14ac:dyDescent="0.25"/>
    <row r="69262" ht="24.95" hidden="1" customHeight="1" x14ac:dyDescent="0.25"/>
    <row r="69263" ht="24.95" hidden="1" customHeight="1" x14ac:dyDescent="0.25"/>
    <row r="69264" ht="24.95" hidden="1" customHeight="1" x14ac:dyDescent="0.25"/>
    <row r="69265" ht="24.95" hidden="1" customHeight="1" x14ac:dyDescent="0.25"/>
    <row r="69266" ht="24.95" hidden="1" customHeight="1" x14ac:dyDescent="0.25"/>
    <row r="69267" ht="24.95" hidden="1" customHeight="1" x14ac:dyDescent="0.25"/>
    <row r="69268" ht="24.95" hidden="1" customHeight="1" x14ac:dyDescent="0.25"/>
    <row r="69269" ht="24.95" hidden="1" customHeight="1" x14ac:dyDescent="0.25"/>
    <row r="69270" ht="24.95" hidden="1" customHeight="1" x14ac:dyDescent="0.25"/>
    <row r="69271" ht="24.95" hidden="1" customHeight="1" x14ac:dyDescent="0.25"/>
    <row r="69272" ht="24.95" hidden="1" customHeight="1" x14ac:dyDescent="0.25"/>
    <row r="69273" ht="24.95" hidden="1" customHeight="1" x14ac:dyDescent="0.25"/>
    <row r="69274" ht="24.95" hidden="1" customHeight="1" x14ac:dyDescent="0.25"/>
    <row r="69275" ht="24.95" hidden="1" customHeight="1" x14ac:dyDescent="0.25"/>
    <row r="69276" ht="24.95" hidden="1" customHeight="1" x14ac:dyDescent="0.25"/>
    <row r="69277" ht="24.95" hidden="1" customHeight="1" x14ac:dyDescent="0.25"/>
    <row r="69278" ht="24.95" hidden="1" customHeight="1" x14ac:dyDescent="0.25"/>
    <row r="69279" ht="24.95" hidden="1" customHeight="1" x14ac:dyDescent="0.25"/>
    <row r="69280" ht="24.95" hidden="1" customHeight="1" x14ac:dyDescent="0.25"/>
    <row r="69281" ht="24.95" hidden="1" customHeight="1" x14ac:dyDescent="0.25"/>
    <row r="69282" ht="24.95" hidden="1" customHeight="1" x14ac:dyDescent="0.25"/>
    <row r="69283" ht="24.95" hidden="1" customHeight="1" x14ac:dyDescent="0.25"/>
    <row r="69284" ht="24.95" hidden="1" customHeight="1" x14ac:dyDescent="0.25"/>
    <row r="69285" ht="24.95" hidden="1" customHeight="1" x14ac:dyDescent="0.25"/>
    <row r="69286" ht="24.95" hidden="1" customHeight="1" x14ac:dyDescent="0.25"/>
    <row r="69287" ht="24.95" hidden="1" customHeight="1" x14ac:dyDescent="0.25"/>
    <row r="69288" ht="24.95" hidden="1" customHeight="1" x14ac:dyDescent="0.25"/>
    <row r="69289" ht="24.95" hidden="1" customHeight="1" x14ac:dyDescent="0.25"/>
    <row r="69290" ht="24.95" hidden="1" customHeight="1" x14ac:dyDescent="0.25"/>
    <row r="69291" ht="24.95" hidden="1" customHeight="1" x14ac:dyDescent="0.25"/>
    <row r="69292" ht="24.95" hidden="1" customHeight="1" x14ac:dyDescent="0.25"/>
    <row r="69293" ht="24.95" hidden="1" customHeight="1" x14ac:dyDescent="0.25"/>
    <row r="69294" ht="24.95" hidden="1" customHeight="1" x14ac:dyDescent="0.25"/>
    <row r="69295" hidden="1" x14ac:dyDescent="0.25"/>
    <row r="69296" hidden="1" x14ac:dyDescent="0.25"/>
    <row r="69297" hidden="1" x14ac:dyDescent="0.25"/>
    <row r="69298" ht="16.5" hidden="1" customHeight="1" x14ac:dyDescent="0.25"/>
    <row r="69299" hidden="1" x14ac:dyDescent="0.25"/>
    <row r="69300" ht="15.75" hidden="1" customHeight="1" x14ac:dyDescent="0.25"/>
    <row r="69301" ht="31.5" hidden="1" customHeight="1" x14ac:dyDescent="0.25"/>
    <row r="69302" ht="24" hidden="1" customHeight="1" x14ac:dyDescent="0.25"/>
    <row r="69303" ht="24.95" hidden="1" customHeight="1" x14ac:dyDescent="0.25"/>
    <row r="69304" ht="24.95" hidden="1" customHeight="1" x14ac:dyDescent="0.25"/>
    <row r="69305" ht="24.95" hidden="1" customHeight="1" x14ac:dyDescent="0.25"/>
    <row r="69306" ht="24.95" hidden="1" customHeight="1" x14ac:dyDescent="0.25"/>
    <row r="69307" ht="24.95" hidden="1" customHeight="1" x14ac:dyDescent="0.25"/>
    <row r="69308" ht="24.95" hidden="1" customHeight="1" x14ac:dyDescent="0.25"/>
    <row r="69309" ht="24.95" hidden="1" customHeight="1" x14ac:dyDescent="0.25"/>
    <row r="69310" ht="24.95" hidden="1" customHeight="1" x14ac:dyDescent="0.25"/>
    <row r="69311" ht="24.95" hidden="1" customHeight="1" x14ac:dyDescent="0.25"/>
    <row r="69312" ht="24.95" hidden="1" customHeight="1" x14ac:dyDescent="0.25"/>
    <row r="69313" ht="24.95" hidden="1" customHeight="1" x14ac:dyDescent="0.25"/>
    <row r="69314" ht="24.95" hidden="1" customHeight="1" x14ac:dyDescent="0.25"/>
    <row r="69315" ht="24.95" hidden="1" customHeight="1" x14ac:dyDescent="0.25"/>
    <row r="69316" ht="24.95" hidden="1" customHeight="1" x14ac:dyDescent="0.25"/>
    <row r="69317" hidden="1" x14ac:dyDescent="0.25"/>
    <row r="69318" hidden="1" x14ac:dyDescent="0.25"/>
    <row r="69319" hidden="1" x14ac:dyDescent="0.25"/>
    <row r="69320" ht="16.5" hidden="1" customHeight="1" x14ac:dyDescent="0.25"/>
    <row r="69321" hidden="1" x14ac:dyDescent="0.25"/>
    <row r="69322" ht="15.75" hidden="1" customHeight="1" x14ac:dyDescent="0.25"/>
    <row r="69323" ht="31.5" hidden="1" customHeight="1" x14ac:dyDescent="0.25"/>
    <row r="69324" ht="24" hidden="1" customHeight="1" x14ac:dyDescent="0.25"/>
    <row r="69325" ht="24.95" hidden="1" customHeight="1" x14ac:dyDescent="0.25"/>
    <row r="69326" ht="24.95" hidden="1" customHeight="1" x14ac:dyDescent="0.25"/>
    <row r="69327" ht="24.95" hidden="1" customHeight="1" x14ac:dyDescent="0.25"/>
    <row r="69328" ht="24.95" hidden="1" customHeight="1" x14ac:dyDescent="0.25"/>
    <row r="69329" ht="24.95" hidden="1" customHeight="1" x14ac:dyDescent="0.25"/>
    <row r="69330" ht="24.95" hidden="1" customHeight="1" x14ac:dyDescent="0.25"/>
    <row r="69331" ht="24.95" hidden="1" customHeight="1" x14ac:dyDescent="0.25"/>
    <row r="69332" ht="24.95" hidden="1" customHeight="1" x14ac:dyDescent="0.25"/>
    <row r="69333" ht="24.95" hidden="1" customHeight="1" x14ac:dyDescent="0.25"/>
    <row r="69334" ht="24.95" hidden="1" customHeight="1" x14ac:dyDescent="0.25"/>
    <row r="69335" ht="24.95" hidden="1" customHeight="1" x14ac:dyDescent="0.25"/>
    <row r="69336" ht="24.95" hidden="1" customHeight="1" x14ac:dyDescent="0.25"/>
    <row r="69337" ht="24.95" hidden="1" customHeight="1" x14ac:dyDescent="0.25"/>
    <row r="69338" ht="24.95" hidden="1" customHeight="1" x14ac:dyDescent="0.25"/>
    <row r="69339" ht="24.95" hidden="1" customHeight="1" x14ac:dyDescent="0.25"/>
    <row r="69340" ht="24.95" hidden="1" customHeight="1" x14ac:dyDescent="0.25"/>
    <row r="69341" ht="24.95" hidden="1" customHeight="1" x14ac:dyDescent="0.25"/>
    <row r="69342" ht="24.95" hidden="1" customHeight="1" x14ac:dyDescent="0.25"/>
    <row r="69343" ht="24.95" hidden="1" customHeight="1" x14ac:dyDescent="0.25"/>
    <row r="69344" ht="24.95" hidden="1" customHeight="1" x14ac:dyDescent="0.25"/>
    <row r="69345" ht="24.95" hidden="1" customHeight="1" x14ac:dyDescent="0.25"/>
    <row r="69346" ht="24.95" hidden="1" customHeight="1" x14ac:dyDescent="0.25"/>
    <row r="69347" ht="24.95" hidden="1" customHeight="1" x14ac:dyDescent="0.25"/>
    <row r="69348" ht="24.95" hidden="1" customHeight="1" x14ac:dyDescent="0.25"/>
    <row r="69349" ht="24.95" hidden="1" customHeight="1" x14ac:dyDescent="0.25"/>
    <row r="69350" ht="24.95" hidden="1" customHeight="1" x14ac:dyDescent="0.25"/>
    <row r="69351" ht="24.95" hidden="1" customHeight="1" x14ac:dyDescent="0.25"/>
    <row r="69352" ht="24.95" hidden="1" customHeight="1" x14ac:dyDescent="0.25"/>
    <row r="69353" ht="24.95" hidden="1" customHeight="1" x14ac:dyDescent="0.25"/>
    <row r="69354" ht="24.95" hidden="1" customHeight="1" x14ac:dyDescent="0.25"/>
    <row r="69355" ht="24.95" hidden="1" customHeight="1" x14ac:dyDescent="0.25"/>
    <row r="69356" ht="24.95" hidden="1" customHeight="1" x14ac:dyDescent="0.25"/>
    <row r="69357" ht="24.95" hidden="1" customHeight="1" x14ac:dyDescent="0.25"/>
    <row r="69358" ht="24.95" hidden="1" customHeight="1" x14ac:dyDescent="0.25"/>
    <row r="69359" ht="24.95" hidden="1" customHeight="1" x14ac:dyDescent="0.25"/>
    <row r="69360" ht="24.95" hidden="1" customHeight="1" x14ac:dyDescent="0.25"/>
    <row r="69361" ht="24.95" hidden="1" customHeight="1" x14ac:dyDescent="0.25"/>
    <row r="69362" ht="24.95" hidden="1" customHeight="1" x14ac:dyDescent="0.25"/>
    <row r="69363" hidden="1" x14ac:dyDescent="0.25"/>
    <row r="69364" hidden="1" x14ac:dyDescent="0.25"/>
    <row r="69365" hidden="1" x14ac:dyDescent="0.25"/>
    <row r="69366" ht="16.5" hidden="1" customHeight="1" x14ac:dyDescent="0.25"/>
    <row r="69367" hidden="1" x14ac:dyDescent="0.25"/>
    <row r="69368" ht="15.75" hidden="1" customHeight="1" x14ac:dyDescent="0.25"/>
    <row r="69369" ht="31.5" hidden="1" customHeight="1" x14ac:dyDescent="0.25"/>
    <row r="69370" ht="24" hidden="1" customHeight="1" x14ac:dyDescent="0.25"/>
    <row r="69371" ht="24.95" hidden="1" customHeight="1" x14ac:dyDescent="0.25"/>
    <row r="69372" ht="24.95" hidden="1" customHeight="1" x14ac:dyDescent="0.25"/>
    <row r="69373" ht="24.95" hidden="1" customHeight="1" x14ac:dyDescent="0.25"/>
    <row r="69374" ht="24.95" hidden="1" customHeight="1" x14ac:dyDescent="0.25"/>
    <row r="69375" ht="24.95" hidden="1" customHeight="1" x14ac:dyDescent="0.25"/>
    <row r="69376" ht="24.95" hidden="1" customHeight="1" x14ac:dyDescent="0.25"/>
    <row r="69377" ht="24.95" hidden="1" customHeight="1" x14ac:dyDescent="0.25"/>
    <row r="69378" ht="24.95" hidden="1" customHeight="1" x14ac:dyDescent="0.25"/>
    <row r="69379" ht="24.95" hidden="1" customHeight="1" x14ac:dyDescent="0.25"/>
    <row r="69380" ht="24.95" hidden="1" customHeight="1" x14ac:dyDescent="0.25"/>
    <row r="69381" ht="24.95" hidden="1" customHeight="1" x14ac:dyDescent="0.25"/>
    <row r="69382" ht="24.95" hidden="1" customHeight="1" x14ac:dyDescent="0.25"/>
    <row r="69383" ht="24.95" hidden="1" customHeight="1" x14ac:dyDescent="0.25"/>
    <row r="69384" ht="24.95" hidden="1" customHeight="1" x14ac:dyDescent="0.25"/>
    <row r="69385" ht="24.95" hidden="1" customHeight="1" x14ac:dyDescent="0.25"/>
    <row r="69386" ht="24.95" hidden="1" customHeight="1" x14ac:dyDescent="0.25"/>
    <row r="69387" ht="24.95" hidden="1" customHeight="1" x14ac:dyDescent="0.25"/>
    <row r="69388" ht="24.95" hidden="1" customHeight="1" x14ac:dyDescent="0.25"/>
    <row r="69389" ht="24.95" hidden="1" customHeight="1" x14ac:dyDescent="0.25"/>
    <row r="69390" ht="24.95" hidden="1" customHeight="1" x14ac:dyDescent="0.25"/>
    <row r="69391" ht="24.95" hidden="1" customHeight="1" x14ac:dyDescent="0.25"/>
    <row r="69392" ht="24.95" hidden="1" customHeight="1" x14ac:dyDescent="0.25"/>
    <row r="69393" ht="24.95" hidden="1" customHeight="1" x14ac:dyDescent="0.25"/>
    <row r="69394" ht="24.95" hidden="1" customHeight="1" x14ac:dyDescent="0.25"/>
    <row r="69395" ht="24.95" hidden="1" customHeight="1" x14ac:dyDescent="0.25"/>
    <row r="69396" ht="24.95" hidden="1" customHeight="1" x14ac:dyDescent="0.25"/>
    <row r="69397" ht="24.95" hidden="1" customHeight="1" x14ac:dyDescent="0.25"/>
    <row r="69398" ht="24.95" hidden="1" customHeight="1" x14ac:dyDescent="0.25"/>
    <row r="69399" ht="24.95" hidden="1" customHeight="1" x14ac:dyDescent="0.25"/>
    <row r="69400" ht="24.95" hidden="1" customHeight="1" x14ac:dyDescent="0.25"/>
    <row r="69401" ht="24.95" hidden="1" customHeight="1" x14ac:dyDescent="0.25"/>
    <row r="69402" ht="24.95" hidden="1" customHeight="1" x14ac:dyDescent="0.25"/>
    <row r="69403" ht="24.95" hidden="1" customHeight="1" x14ac:dyDescent="0.25"/>
    <row r="69404" ht="24.95" hidden="1" customHeight="1" x14ac:dyDescent="0.25"/>
    <row r="69405" ht="24.95" hidden="1" customHeight="1" x14ac:dyDescent="0.25"/>
    <row r="69406" ht="24.95" hidden="1" customHeight="1" x14ac:dyDescent="0.25"/>
    <row r="69407" hidden="1" x14ac:dyDescent="0.25"/>
    <row r="69408" ht="16.5" hidden="1" customHeight="1" x14ac:dyDescent="0.25"/>
    <row r="69409" hidden="1" x14ac:dyDescent="0.25"/>
    <row r="69410" hidden="1" x14ac:dyDescent="0.25"/>
    <row r="69411" hidden="1" x14ac:dyDescent="0.25"/>
    <row r="69412" ht="16.5" hidden="1" customHeight="1" x14ac:dyDescent="0.25"/>
    <row r="69413" hidden="1" x14ac:dyDescent="0.25"/>
    <row r="69414" ht="15.75" hidden="1" customHeight="1" x14ac:dyDescent="0.25"/>
    <row r="69415" ht="31.5" hidden="1" customHeight="1" x14ac:dyDescent="0.25"/>
    <row r="69416" ht="24" hidden="1" customHeight="1" x14ac:dyDescent="0.25"/>
    <row r="69417" ht="24.95" hidden="1" customHeight="1" x14ac:dyDescent="0.25"/>
    <row r="69418" ht="24.95" hidden="1" customHeight="1" x14ac:dyDescent="0.25"/>
    <row r="69419" ht="24.95" hidden="1" customHeight="1" x14ac:dyDescent="0.25"/>
    <row r="69420" ht="24.95" hidden="1" customHeight="1" x14ac:dyDescent="0.25"/>
    <row r="69421" ht="24.95" hidden="1" customHeight="1" x14ac:dyDescent="0.25"/>
    <row r="69422" ht="24.95" hidden="1" customHeight="1" x14ac:dyDescent="0.25"/>
    <row r="69423" ht="24.95" hidden="1" customHeight="1" x14ac:dyDescent="0.25"/>
    <row r="69424" ht="24.95" hidden="1" customHeight="1" x14ac:dyDescent="0.25"/>
    <row r="69425" hidden="1" x14ac:dyDescent="0.25"/>
    <row r="69426" ht="15.75" hidden="1" customHeight="1" x14ac:dyDescent="0.25"/>
    <row r="69427" hidden="1" x14ac:dyDescent="0.25"/>
    <row r="69428" hidden="1" x14ac:dyDescent="0.25"/>
    <row r="69429" hidden="1" x14ac:dyDescent="0.25"/>
    <row r="69430" hidden="1" x14ac:dyDescent="0.25"/>
    <row r="69431" hidden="1" x14ac:dyDescent="0.25"/>
    <row r="69432" hidden="1" x14ac:dyDescent="0.25"/>
    <row r="69433" hidden="1" x14ac:dyDescent="0.25"/>
    <row r="69434" ht="16.5" hidden="1" customHeight="1" x14ac:dyDescent="0.25"/>
    <row r="69435" hidden="1" x14ac:dyDescent="0.25"/>
    <row r="69436" ht="15.75" hidden="1" customHeight="1" x14ac:dyDescent="0.25"/>
    <row r="69437" ht="31.5" hidden="1" customHeight="1" x14ac:dyDescent="0.25"/>
    <row r="69438" ht="24" hidden="1" customHeight="1" x14ac:dyDescent="0.25"/>
    <row r="69439" ht="24.95" hidden="1" customHeight="1" x14ac:dyDescent="0.25"/>
    <row r="69440" ht="24.95" hidden="1" customHeight="1" x14ac:dyDescent="0.25"/>
    <row r="69441" ht="24.95" hidden="1" customHeight="1" x14ac:dyDescent="0.25"/>
    <row r="69442" ht="24.95" hidden="1" customHeight="1" x14ac:dyDescent="0.25"/>
    <row r="69443" ht="24.95" hidden="1" customHeight="1" x14ac:dyDescent="0.25"/>
    <row r="69444" ht="24.95" hidden="1" customHeight="1" x14ac:dyDescent="0.25"/>
    <row r="69445" ht="24.95" hidden="1" customHeight="1" x14ac:dyDescent="0.25"/>
    <row r="69446" ht="24.95" hidden="1" customHeight="1" x14ac:dyDescent="0.25"/>
    <row r="69447" hidden="1" x14ac:dyDescent="0.25"/>
    <row r="69448" ht="16.5" hidden="1" customHeight="1" x14ac:dyDescent="0.25"/>
    <row r="69449" hidden="1" x14ac:dyDescent="0.25"/>
    <row r="69450" ht="15.75" hidden="1" customHeight="1" x14ac:dyDescent="0.25"/>
    <row r="69451" ht="31.5" hidden="1" customHeight="1" x14ac:dyDescent="0.25"/>
    <row r="69452" ht="24" hidden="1" customHeight="1" x14ac:dyDescent="0.25"/>
    <row r="69453" hidden="1" x14ac:dyDescent="0.25"/>
    <row r="69454" hidden="1" x14ac:dyDescent="0.25"/>
    <row r="69455" hidden="1" x14ac:dyDescent="0.25"/>
    <row r="69456" ht="16.5" hidden="1" customHeight="1" x14ac:dyDescent="0.25"/>
    <row r="69457" hidden="1" x14ac:dyDescent="0.25"/>
    <row r="69458" ht="15.75" hidden="1" customHeight="1" x14ac:dyDescent="0.25"/>
    <row r="69459" ht="31.5" hidden="1" customHeight="1" x14ac:dyDescent="0.25"/>
    <row r="69460" ht="24" hidden="1" customHeight="1" x14ac:dyDescent="0.25"/>
    <row r="69461" ht="24.95" hidden="1" customHeight="1" x14ac:dyDescent="0.25"/>
    <row r="69462" ht="24.95" hidden="1" customHeight="1" x14ac:dyDescent="0.25"/>
    <row r="69463" ht="24.95" hidden="1" customHeight="1" x14ac:dyDescent="0.25"/>
    <row r="69464" ht="24.95" hidden="1" customHeight="1" x14ac:dyDescent="0.25"/>
    <row r="69465" ht="24.95" hidden="1" customHeight="1" x14ac:dyDescent="0.25"/>
    <row r="69466" ht="24.95" hidden="1" customHeight="1" x14ac:dyDescent="0.25"/>
    <row r="69467" ht="24.95" hidden="1" customHeight="1" x14ac:dyDescent="0.25"/>
    <row r="69468" ht="24.95" hidden="1" customHeight="1" x14ac:dyDescent="0.25"/>
    <row r="69469" ht="24.95" hidden="1" customHeight="1" x14ac:dyDescent="0.25"/>
    <row r="69470" ht="24.95" hidden="1" customHeight="1" x14ac:dyDescent="0.25"/>
    <row r="69471" ht="24.95" hidden="1" customHeight="1" x14ac:dyDescent="0.25"/>
    <row r="69472" ht="24.95" hidden="1" customHeight="1" x14ac:dyDescent="0.25"/>
    <row r="69473" ht="24.95" hidden="1" customHeight="1" x14ac:dyDescent="0.25"/>
    <row r="69474" ht="24.95" hidden="1" customHeight="1" x14ac:dyDescent="0.25"/>
    <row r="69475" hidden="1" x14ac:dyDescent="0.25"/>
    <row r="69476" hidden="1" x14ac:dyDescent="0.25"/>
    <row r="69477" hidden="1" x14ac:dyDescent="0.25"/>
    <row r="69478" ht="16.5" hidden="1" customHeight="1" x14ac:dyDescent="0.25"/>
    <row r="69479" hidden="1" x14ac:dyDescent="0.25"/>
    <row r="69480" ht="15.75" hidden="1" customHeight="1" x14ac:dyDescent="0.25"/>
    <row r="69481" ht="31.5" hidden="1" customHeight="1" x14ac:dyDescent="0.25"/>
    <row r="69482" ht="24" hidden="1" customHeight="1" x14ac:dyDescent="0.25"/>
    <row r="69483" ht="24.95" hidden="1" customHeight="1" x14ac:dyDescent="0.25"/>
    <row r="69484" ht="24.95" hidden="1" customHeight="1" x14ac:dyDescent="0.25"/>
    <row r="69485" ht="24.95" hidden="1" customHeight="1" x14ac:dyDescent="0.25"/>
    <row r="69486" ht="24.95" hidden="1" customHeight="1" x14ac:dyDescent="0.25"/>
    <row r="69487" ht="24.95" hidden="1" customHeight="1" x14ac:dyDescent="0.25"/>
    <row r="69488" ht="24.95" hidden="1" customHeight="1" x14ac:dyDescent="0.25"/>
    <row r="69489" ht="24.95" hidden="1" customHeight="1" x14ac:dyDescent="0.25"/>
    <row r="69490" ht="24.95" hidden="1" customHeight="1" x14ac:dyDescent="0.25"/>
    <row r="69491" ht="24.95" hidden="1" customHeight="1" x14ac:dyDescent="0.25"/>
    <row r="69492" ht="24.95" hidden="1" customHeight="1" x14ac:dyDescent="0.25"/>
    <row r="69493" ht="24.95" hidden="1" customHeight="1" x14ac:dyDescent="0.25"/>
    <row r="69494" ht="24.95" hidden="1" customHeight="1" x14ac:dyDescent="0.25"/>
    <row r="69495" ht="24.95" hidden="1" customHeight="1" x14ac:dyDescent="0.25"/>
    <row r="69496" ht="24.95" hidden="1" customHeight="1" x14ac:dyDescent="0.25"/>
    <row r="69497" ht="24.95" hidden="1" customHeight="1" x14ac:dyDescent="0.25"/>
    <row r="69498" ht="24.95" hidden="1" customHeight="1" x14ac:dyDescent="0.25"/>
    <row r="69499" ht="24.95" hidden="1" customHeight="1" x14ac:dyDescent="0.25"/>
    <row r="69500" ht="24.95" hidden="1" customHeight="1" x14ac:dyDescent="0.25"/>
    <row r="69501" ht="24.95" hidden="1" customHeight="1" x14ac:dyDescent="0.25"/>
    <row r="69502" ht="24.95" hidden="1" customHeight="1" x14ac:dyDescent="0.25"/>
    <row r="69503" ht="24.95" hidden="1" customHeight="1" x14ac:dyDescent="0.25"/>
    <row r="69504" ht="24.95" hidden="1" customHeight="1" x14ac:dyDescent="0.25"/>
    <row r="69505" ht="24.95" hidden="1" customHeight="1" x14ac:dyDescent="0.25"/>
    <row r="69506" ht="24.95" hidden="1" customHeight="1" x14ac:dyDescent="0.25"/>
    <row r="69507" ht="24.95" hidden="1" customHeight="1" x14ac:dyDescent="0.25"/>
    <row r="69508" ht="24.95" hidden="1" customHeight="1" x14ac:dyDescent="0.25"/>
    <row r="69509" ht="24.95" hidden="1" customHeight="1" x14ac:dyDescent="0.25"/>
    <row r="69510" ht="24.95" hidden="1" customHeight="1" x14ac:dyDescent="0.25"/>
    <row r="69511" ht="24.95" hidden="1" customHeight="1" x14ac:dyDescent="0.25"/>
    <row r="69512" ht="24.95" hidden="1" customHeight="1" x14ac:dyDescent="0.25"/>
    <row r="69513" ht="24.95" hidden="1" customHeight="1" x14ac:dyDescent="0.25"/>
    <row r="69514" ht="24.95" hidden="1" customHeight="1" x14ac:dyDescent="0.25"/>
    <row r="69515" ht="24.95" hidden="1" customHeight="1" x14ac:dyDescent="0.25"/>
    <row r="69516" ht="24.95" hidden="1" customHeight="1" x14ac:dyDescent="0.25"/>
    <row r="69517" ht="24.95" hidden="1" customHeight="1" x14ac:dyDescent="0.25"/>
    <row r="69518" ht="24.95" hidden="1" customHeight="1" x14ac:dyDescent="0.25"/>
    <row r="69519" ht="24.95" hidden="1" customHeight="1" x14ac:dyDescent="0.25"/>
    <row r="69520" ht="24.95" hidden="1" customHeight="1" x14ac:dyDescent="0.25"/>
    <row r="69521" hidden="1" x14ac:dyDescent="0.25"/>
    <row r="69522" hidden="1" x14ac:dyDescent="0.25"/>
    <row r="69523" hidden="1" x14ac:dyDescent="0.25"/>
    <row r="69524" ht="16.5" hidden="1" customHeight="1" x14ac:dyDescent="0.25"/>
    <row r="69525" hidden="1" x14ac:dyDescent="0.25"/>
    <row r="69526" ht="15.75" hidden="1" customHeight="1" x14ac:dyDescent="0.25"/>
    <row r="69527" ht="31.5" hidden="1" customHeight="1" x14ac:dyDescent="0.25"/>
    <row r="69528" ht="24" hidden="1" customHeight="1" x14ac:dyDescent="0.25"/>
    <row r="69529" ht="24.95" hidden="1" customHeight="1" x14ac:dyDescent="0.25"/>
    <row r="69530" ht="24.95" hidden="1" customHeight="1" x14ac:dyDescent="0.25"/>
    <row r="69531" ht="24.95" hidden="1" customHeight="1" x14ac:dyDescent="0.25"/>
    <row r="69532" ht="24.95" hidden="1" customHeight="1" x14ac:dyDescent="0.25"/>
    <row r="69533" ht="24.95" hidden="1" customHeight="1" x14ac:dyDescent="0.25"/>
    <row r="69534" ht="24.95" hidden="1" customHeight="1" x14ac:dyDescent="0.25"/>
    <row r="69535" ht="24.95" hidden="1" customHeight="1" x14ac:dyDescent="0.25"/>
    <row r="69536" ht="24.95" hidden="1" customHeight="1" x14ac:dyDescent="0.25"/>
    <row r="69537" ht="24.95" hidden="1" customHeight="1" x14ac:dyDescent="0.25"/>
    <row r="69538" ht="24.95" hidden="1" customHeight="1" x14ac:dyDescent="0.25"/>
    <row r="69539" ht="24.95" hidden="1" customHeight="1" x14ac:dyDescent="0.25"/>
    <row r="69540" ht="24.95" hidden="1" customHeight="1" x14ac:dyDescent="0.25"/>
    <row r="69541" ht="24.95" hidden="1" customHeight="1" x14ac:dyDescent="0.25"/>
    <row r="69542" ht="24.95" hidden="1" customHeight="1" x14ac:dyDescent="0.25"/>
    <row r="69543" ht="24.95" hidden="1" customHeight="1" x14ac:dyDescent="0.25"/>
    <row r="69544" ht="24.95" hidden="1" customHeight="1" x14ac:dyDescent="0.25"/>
    <row r="69545" ht="24.95" hidden="1" customHeight="1" x14ac:dyDescent="0.25"/>
    <row r="69546" ht="24.95" hidden="1" customHeight="1" x14ac:dyDescent="0.25"/>
    <row r="69547" ht="24.95" hidden="1" customHeight="1" x14ac:dyDescent="0.25"/>
    <row r="69548" ht="24.95" hidden="1" customHeight="1" x14ac:dyDescent="0.25"/>
    <row r="69549" ht="24.95" hidden="1" customHeight="1" x14ac:dyDescent="0.25"/>
    <row r="69550" ht="24.95" hidden="1" customHeight="1" x14ac:dyDescent="0.25"/>
    <row r="69551" ht="24.95" hidden="1" customHeight="1" x14ac:dyDescent="0.25"/>
    <row r="69552" ht="24.95" hidden="1" customHeight="1" x14ac:dyDescent="0.25"/>
    <row r="69553" ht="24.95" hidden="1" customHeight="1" x14ac:dyDescent="0.25"/>
    <row r="69554" ht="24.95" hidden="1" customHeight="1" x14ac:dyDescent="0.25"/>
    <row r="69555" ht="24.95" hidden="1" customHeight="1" x14ac:dyDescent="0.25"/>
    <row r="69556" ht="24.95" hidden="1" customHeight="1" x14ac:dyDescent="0.25"/>
    <row r="69557" ht="24.95" hidden="1" customHeight="1" x14ac:dyDescent="0.25"/>
    <row r="69558" ht="24.95" hidden="1" customHeight="1" x14ac:dyDescent="0.25"/>
    <row r="69559" ht="24.95" hidden="1" customHeight="1" x14ac:dyDescent="0.25"/>
    <row r="69560" ht="24.95" hidden="1" customHeight="1" x14ac:dyDescent="0.25"/>
    <row r="69561" ht="24.95" hidden="1" customHeight="1" x14ac:dyDescent="0.25"/>
    <row r="69562" ht="24.95" hidden="1" customHeight="1" x14ac:dyDescent="0.25"/>
    <row r="69563" ht="24.95" hidden="1" customHeight="1" x14ac:dyDescent="0.25"/>
    <row r="69564" ht="24.95" hidden="1" customHeight="1" x14ac:dyDescent="0.25"/>
    <row r="69565" ht="24.95" hidden="1" customHeight="1" x14ac:dyDescent="0.25"/>
    <row r="69566" ht="24.95" hidden="1" customHeight="1" x14ac:dyDescent="0.25"/>
    <row r="69567" hidden="1" x14ac:dyDescent="0.25"/>
    <row r="69568" hidden="1" x14ac:dyDescent="0.25"/>
    <row r="69569" hidden="1" x14ac:dyDescent="0.25"/>
    <row r="69570" ht="16.5" hidden="1" customHeight="1" x14ac:dyDescent="0.25"/>
    <row r="69571" hidden="1" x14ac:dyDescent="0.25"/>
    <row r="69572" ht="15.75" hidden="1" customHeight="1" x14ac:dyDescent="0.25"/>
    <row r="69573" ht="31.5" hidden="1" customHeight="1" x14ac:dyDescent="0.25"/>
    <row r="69574" ht="24" hidden="1" customHeight="1" x14ac:dyDescent="0.25"/>
    <row r="69575" ht="24.95" hidden="1" customHeight="1" x14ac:dyDescent="0.25"/>
    <row r="69576" ht="24.95" hidden="1" customHeight="1" x14ac:dyDescent="0.25"/>
    <row r="69577" ht="24.95" hidden="1" customHeight="1" x14ac:dyDescent="0.25"/>
    <row r="69578" ht="24.95" hidden="1" customHeight="1" x14ac:dyDescent="0.25"/>
    <row r="69579" ht="24.95" hidden="1" customHeight="1" x14ac:dyDescent="0.25"/>
    <row r="69580" ht="24.95" hidden="1" customHeight="1" x14ac:dyDescent="0.25"/>
    <row r="69581" ht="24.95" hidden="1" customHeight="1" x14ac:dyDescent="0.25"/>
    <row r="69582" ht="24.95" hidden="1" customHeight="1" x14ac:dyDescent="0.25"/>
    <row r="69583" ht="24.95" hidden="1" customHeight="1" x14ac:dyDescent="0.25"/>
    <row r="69584" ht="24.95" hidden="1" customHeight="1" x14ac:dyDescent="0.25"/>
    <row r="69585" ht="24.95" hidden="1" customHeight="1" x14ac:dyDescent="0.25"/>
    <row r="69586" ht="24.95" hidden="1" customHeight="1" x14ac:dyDescent="0.25"/>
    <row r="69587" ht="24.95" hidden="1" customHeight="1" x14ac:dyDescent="0.25"/>
    <row r="69588" ht="24.95" hidden="1" customHeight="1" x14ac:dyDescent="0.25"/>
    <row r="69589" ht="24.95" hidden="1" customHeight="1" x14ac:dyDescent="0.25"/>
    <row r="69590" ht="24.95" hidden="1" customHeight="1" x14ac:dyDescent="0.25"/>
    <row r="69591" ht="24.95" hidden="1" customHeight="1" x14ac:dyDescent="0.25"/>
    <row r="69592" ht="24.95" hidden="1" customHeight="1" x14ac:dyDescent="0.25"/>
    <row r="69593" ht="24.95" hidden="1" customHeight="1" x14ac:dyDescent="0.25"/>
    <row r="69594" ht="24.95" hidden="1" customHeight="1" x14ac:dyDescent="0.25"/>
    <row r="69595" ht="24.95" hidden="1" customHeight="1" x14ac:dyDescent="0.25"/>
    <row r="69596" ht="24.95" hidden="1" customHeight="1" x14ac:dyDescent="0.25"/>
    <row r="69597" ht="24.95" hidden="1" customHeight="1" x14ac:dyDescent="0.25"/>
    <row r="69598" ht="24.95" hidden="1" customHeight="1" x14ac:dyDescent="0.25"/>
    <row r="69599" ht="24.95" hidden="1" customHeight="1" x14ac:dyDescent="0.25"/>
    <row r="69600" ht="24.95" hidden="1" customHeight="1" x14ac:dyDescent="0.25"/>
    <row r="69601" ht="24.95" hidden="1" customHeight="1" x14ac:dyDescent="0.25"/>
    <row r="69602" ht="24.95" hidden="1" customHeight="1" x14ac:dyDescent="0.25"/>
    <row r="69603" ht="24.95" hidden="1" customHeight="1" x14ac:dyDescent="0.25"/>
    <row r="69604" ht="24.95" hidden="1" customHeight="1" x14ac:dyDescent="0.25"/>
    <row r="69605" ht="24.95" hidden="1" customHeight="1" x14ac:dyDescent="0.25"/>
    <row r="69606" ht="24.95" hidden="1" customHeight="1" x14ac:dyDescent="0.25"/>
    <row r="69607" ht="24.95" hidden="1" customHeight="1" x14ac:dyDescent="0.25"/>
    <row r="69608" ht="24.95" hidden="1" customHeight="1" x14ac:dyDescent="0.25"/>
    <row r="69609" ht="24.95" hidden="1" customHeight="1" x14ac:dyDescent="0.25"/>
    <row r="69610" ht="24.95" hidden="1" customHeight="1" x14ac:dyDescent="0.25"/>
    <row r="69611" ht="24.95" hidden="1" customHeight="1" x14ac:dyDescent="0.25"/>
    <row r="69612" ht="24.95" hidden="1" customHeight="1" x14ac:dyDescent="0.25"/>
    <row r="69613" hidden="1" x14ac:dyDescent="0.25"/>
    <row r="69614" hidden="1" x14ac:dyDescent="0.25"/>
    <row r="69615" hidden="1" x14ac:dyDescent="0.25"/>
    <row r="69616" ht="16.5" hidden="1" customHeight="1" x14ac:dyDescent="0.25"/>
    <row r="69617" hidden="1" x14ac:dyDescent="0.25"/>
    <row r="69618" ht="15.75" hidden="1" customHeight="1" x14ac:dyDescent="0.25"/>
    <row r="69619" ht="31.5" hidden="1" customHeight="1" x14ac:dyDescent="0.25"/>
    <row r="69620" ht="24" hidden="1" customHeight="1" x14ac:dyDescent="0.25"/>
    <row r="69621" ht="24.95" hidden="1" customHeight="1" x14ac:dyDescent="0.25"/>
    <row r="69622" ht="24.95" hidden="1" customHeight="1" x14ac:dyDescent="0.25"/>
    <row r="69623" ht="24.95" hidden="1" customHeight="1" x14ac:dyDescent="0.25"/>
    <row r="69624" ht="24.95" hidden="1" customHeight="1" x14ac:dyDescent="0.25"/>
    <row r="69625" ht="24.95" hidden="1" customHeight="1" x14ac:dyDescent="0.25"/>
    <row r="69626" ht="24.95" hidden="1" customHeight="1" x14ac:dyDescent="0.25"/>
    <row r="69627" ht="24.95" hidden="1" customHeight="1" x14ac:dyDescent="0.25"/>
    <row r="69628" ht="24.95" hidden="1" customHeight="1" x14ac:dyDescent="0.25"/>
    <row r="69629" ht="24.95" hidden="1" customHeight="1" x14ac:dyDescent="0.25"/>
    <row r="69630" ht="24.95" hidden="1" customHeight="1" x14ac:dyDescent="0.25"/>
    <row r="69631" ht="24.95" hidden="1" customHeight="1" x14ac:dyDescent="0.25"/>
    <row r="69632" ht="24.95" hidden="1" customHeight="1" x14ac:dyDescent="0.25"/>
    <row r="69633" ht="24.95" hidden="1" customHeight="1" x14ac:dyDescent="0.25"/>
    <row r="69634" ht="24.95" hidden="1" customHeight="1" x14ac:dyDescent="0.25"/>
    <row r="69635" hidden="1" x14ac:dyDescent="0.25"/>
    <row r="69636" hidden="1" x14ac:dyDescent="0.25"/>
    <row r="69637" hidden="1" x14ac:dyDescent="0.25"/>
    <row r="69638" ht="16.5" hidden="1" customHeight="1" x14ac:dyDescent="0.25"/>
    <row r="69639" hidden="1" x14ac:dyDescent="0.25"/>
    <row r="69640" ht="15.75" hidden="1" customHeight="1" x14ac:dyDescent="0.25"/>
    <row r="69641" ht="31.5" hidden="1" customHeight="1" x14ac:dyDescent="0.25"/>
    <row r="69642" ht="24" hidden="1" customHeight="1" x14ac:dyDescent="0.25"/>
    <row r="69643" ht="24.95" hidden="1" customHeight="1" x14ac:dyDescent="0.25"/>
    <row r="69644" ht="24.95" hidden="1" customHeight="1" x14ac:dyDescent="0.25"/>
    <row r="69645" ht="24.95" hidden="1" customHeight="1" x14ac:dyDescent="0.25"/>
    <row r="69646" ht="24.95" hidden="1" customHeight="1" x14ac:dyDescent="0.25"/>
    <row r="69647" ht="24.95" hidden="1" customHeight="1" x14ac:dyDescent="0.25"/>
    <row r="69648" ht="24.95" hidden="1" customHeight="1" x14ac:dyDescent="0.25"/>
    <row r="69649" ht="24.95" hidden="1" customHeight="1" x14ac:dyDescent="0.25"/>
    <row r="69650" ht="24.95" hidden="1" customHeight="1" x14ac:dyDescent="0.25"/>
    <row r="69651" ht="24.95" hidden="1" customHeight="1" x14ac:dyDescent="0.25"/>
    <row r="69652" ht="24.95" hidden="1" customHeight="1" x14ac:dyDescent="0.25"/>
    <row r="69653" hidden="1" x14ac:dyDescent="0.25"/>
    <row r="69654" ht="16.5" hidden="1" customHeight="1" x14ac:dyDescent="0.25"/>
    <row r="69655" hidden="1" x14ac:dyDescent="0.25"/>
    <row r="69656" ht="15.75" hidden="1" customHeight="1" x14ac:dyDescent="0.25"/>
    <row r="69657" hidden="1" x14ac:dyDescent="0.25"/>
    <row r="69658" hidden="1" x14ac:dyDescent="0.25"/>
    <row r="69659" hidden="1" x14ac:dyDescent="0.25"/>
    <row r="69660" ht="16.5" hidden="1" customHeight="1" x14ac:dyDescent="0.25"/>
    <row r="69661" hidden="1" x14ac:dyDescent="0.25"/>
    <row r="69662" ht="15.75" hidden="1" customHeight="1" x14ac:dyDescent="0.25"/>
    <row r="69663" ht="31.5" hidden="1" customHeight="1" x14ac:dyDescent="0.25"/>
    <row r="69664" ht="24" hidden="1" customHeight="1" x14ac:dyDescent="0.25"/>
    <row r="69665" ht="24.95" hidden="1" customHeight="1" x14ac:dyDescent="0.25"/>
    <row r="69666" ht="24.95" hidden="1" customHeight="1" x14ac:dyDescent="0.25"/>
    <row r="69667" ht="24.95" hidden="1" customHeight="1" x14ac:dyDescent="0.25"/>
    <row r="69668" ht="24.95" hidden="1" customHeight="1" x14ac:dyDescent="0.25"/>
    <row r="69669" ht="24.95" hidden="1" customHeight="1" x14ac:dyDescent="0.25"/>
    <row r="69670" ht="24.95" hidden="1" customHeight="1" x14ac:dyDescent="0.25"/>
    <row r="69671" ht="24.95" hidden="1" customHeight="1" x14ac:dyDescent="0.25"/>
    <row r="69672" ht="24.95" hidden="1" customHeight="1" x14ac:dyDescent="0.25"/>
    <row r="69673" ht="31.5" hidden="1" customHeight="1" x14ac:dyDescent="0.25"/>
    <row r="69674" ht="24" hidden="1" customHeight="1" x14ac:dyDescent="0.25"/>
    <row r="69675" hidden="1" x14ac:dyDescent="0.25"/>
    <row r="69676" hidden="1" x14ac:dyDescent="0.25"/>
    <row r="69677" hidden="1" x14ac:dyDescent="0.25"/>
    <row r="69678" ht="16.5" hidden="1" customHeight="1" x14ac:dyDescent="0.25"/>
    <row r="69679" hidden="1" x14ac:dyDescent="0.25"/>
    <row r="69680" hidden="1" x14ac:dyDescent="0.25"/>
    <row r="69681" hidden="1" x14ac:dyDescent="0.25"/>
    <row r="69682" ht="16.5" hidden="1" customHeight="1" x14ac:dyDescent="0.25"/>
    <row r="69683" hidden="1" x14ac:dyDescent="0.25"/>
    <row r="69684" ht="15.75" hidden="1" customHeight="1" x14ac:dyDescent="0.25"/>
    <row r="69685" ht="31.5" hidden="1" customHeight="1" x14ac:dyDescent="0.25"/>
    <row r="69686" ht="24" hidden="1" customHeight="1" x14ac:dyDescent="0.25"/>
    <row r="69687" ht="24.95" hidden="1" customHeight="1" x14ac:dyDescent="0.25"/>
    <row r="69688" ht="24.95" hidden="1" customHeight="1" x14ac:dyDescent="0.25"/>
    <row r="69689" ht="24.95" hidden="1" customHeight="1" x14ac:dyDescent="0.25"/>
    <row r="69690" ht="24.95" hidden="1" customHeight="1" x14ac:dyDescent="0.25"/>
    <row r="69691" ht="24.95" hidden="1" customHeight="1" x14ac:dyDescent="0.25"/>
    <row r="69692" ht="24.95" hidden="1" customHeight="1" x14ac:dyDescent="0.25"/>
    <row r="69693" ht="24.95" hidden="1" customHeight="1" x14ac:dyDescent="0.25"/>
    <row r="69694" ht="24.95" hidden="1" customHeight="1" x14ac:dyDescent="0.25"/>
    <row r="69695" ht="24.95" hidden="1" customHeight="1" x14ac:dyDescent="0.25"/>
    <row r="69696" ht="24.95" hidden="1" customHeight="1" x14ac:dyDescent="0.25"/>
    <row r="69697" ht="24.95" hidden="1" customHeight="1" x14ac:dyDescent="0.25"/>
    <row r="69698" ht="24.95" hidden="1" customHeight="1" x14ac:dyDescent="0.25"/>
    <row r="69699" ht="24.95" hidden="1" customHeight="1" x14ac:dyDescent="0.25"/>
    <row r="69700" ht="24.95" hidden="1" customHeight="1" x14ac:dyDescent="0.25"/>
    <row r="69701" ht="24.95" hidden="1" customHeight="1" x14ac:dyDescent="0.25"/>
    <row r="69702" ht="24.95" hidden="1" customHeight="1" x14ac:dyDescent="0.25"/>
    <row r="69703" ht="24.95" hidden="1" customHeight="1" x14ac:dyDescent="0.25"/>
    <row r="69704" ht="24.95" hidden="1" customHeight="1" x14ac:dyDescent="0.25"/>
    <row r="69705" ht="24.95" hidden="1" customHeight="1" x14ac:dyDescent="0.25"/>
    <row r="69706" ht="24.95" hidden="1" customHeight="1" x14ac:dyDescent="0.25"/>
    <row r="69707" ht="24.95" hidden="1" customHeight="1" x14ac:dyDescent="0.25"/>
    <row r="69708" ht="24.95" hidden="1" customHeight="1" x14ac:dyDescent="0.25"/>
    <row r="69709" ht="24.95" hidden="1" customHeight="1" x14ac:dyDescent="0.25"/>
    <row r="69710" ht="24.95" hidden="1" customHeight="1" x14ac:dyDescent="0.25"/>
    <row r="69711" ht="24.95" hidden="1" customHeight="1" x14ac:dyDescent="0.25"/>
    <row r="69712" ht="24.95" hidden="1" customHeight="1" x14ac:dyDescent="0.25"/>
    <row r="69713" ht="24.95" hidden="1" customHeight="1" x14ac:dyDescent="0.25"/>
    <row r="69714" ht="24.95" hidden="1" customHeight="1" x14ac:dyDescent="0.25"/>
    <row r="69715" ht="24.95" hidden="1" customHeight="1" x14ac:dyDescent="0.25"/>
    <row r="69716" ht="24.95" hidden="1" customHeight="1" x14ac:dyDescent="0.25"/>
    <row r="69717" ht="24.95" hidden="1" customHeight="1" x14ac:dyDescent="0.25"/>
    <row r="69718" ht="24.95" hidden="1" customHeight="1" x14ac:dyDescent="0.25"/>
    <row r="69719" hidden="1" x14ac:dyDescent="0.25"/>
    <row r="69720" ht="15.75" hidden="1" customHeight="1" x14ac:dyDescent="0.25"/>
    <row r="69721" ht="31.5" hidden="1" customHeight="1" x14ac:dyDescent="0.25"/>
    <row r="69722" ht="24" hidden="1" customHeight="1" x14ac:dyDescent="0.25"/>
    <row r="69723" ht="24.95" hidden="1" customHeight="1" x14ac:dyDescent="0.25"/>
    <row r="69724" ht="24.95" hidden="1" customHeight="1" x14ac:dyDescent="0.25"/>
    <row r="69725" hidden="1" x14ac:dyDescent="0.25"/>
    <row r="69726" hidden="1" x14ac:dyDescent="0.25"/>
    <row r="69727" hidden="1" x14ac:dyDescent="0.25"/>
    <row r="69728" ht="16.5" hidden="1" customHeight="1" x14ac:dyDescent="0.25"/>
    <row r="69729" hidden="1" x14ac:dyDescent="0.25"/>
    <row r="69730" ht="15.75" hidden="1" customHeight="1" x14ac:dyDescent="0.25"/>
    <row r="69731" ht="31.5" hidden="1" customHeight="1" x14ac:dyDescent="0.25"/>
    <row r="69732" ht="24" hidden="1" customHeight="1" x14ac:dyDescent="0.25"/>
    <row r="69733" ht="24.95" hidden="1" customHeight="1" x14ac:dyDescent="0.25"/>
    <row r="69734" ht="24.95" hidden="1" customHeight="1" x14ac:dyDescent="0.25"/>
    <row r="69735" ht="24.95" hidden="1" customHeight="1" x14ac:dyDescent="0.25"/>
    <row r="69736" ht="24.95" hidden="1" customHeight="1" x14ac:dyDescent="0.25"/>
    <row r="69737" ht="24.95" hidden="1" customHeight="1" x14ac:dyDescent="0.25"/>
    <row r="69738" ht="24.95" hidden="1" customHeight="1" x14ac:dyDescent="0.25"/>
    <row r="69739" ht="24.95" hidden="1" customHeight="1" x14ac:dyDescent="0.25"/>
    <row r="69740" ht="24.95" hidden="1" customHeight="1" x14ac:dyDescent="0.25"/>
    <row r="69741" ht="24.95" hidden="1" customHeight="1" x14ac:dyDescent="0.25"/>
    <row r="69742" ht="24.95" hidden="1" customHeight="1" x14ac:dyDescent="0.25"/>
    <row r="69743" ht="24.95" hidden="1" customHeight="1" x14ac:dyDescent="0.25"/>
    <row r="69744" ht="24.95" hidden="1" customHeight="1" x14ac:dyDescent="0.25"/>
    <row r="69745" ht="24.95" hidden="1" customHeight="1" x14ac:dyDescent="0.25"/>
    <row r="69746" ht="24.95" hidden="1" customHeight="1" x14ac:dyDescent="0.25"/>
    <row r="69747" ht="24.95" hidden="1" customHeight="1" x14ac:dyDescent="0.25"/>
    <row r="69748" ht="24.95" hidden="1" customHeight="1" x14ac:dyDescent="0.25"/>
    <row r="69749" ht="24.95" hidden="1" customHeight="1" x14ac:dyDescent="0.25"/>
    <row r="69750" ht="24.95" hidden="1" customHeight="1" x14ac:dyDescent="0.25"/>
    <row r="69751" ht="24.95" hidden="1" customHeight="1" x14ac:dyDescent="0.25"/>
    <row r="69752" ht="24.95" hidden="1" customHeight="1" x14ac:dyDescent="0.25"/>
    <row r="69753" ht="24.95" hidden="1" customHeight="1" x14ac:dyDescent="0.25"/>
    <row r="69754" ht="24.95" hidden="1" customHeight="1" x14ac:dyDescent="0.25"/>
    <row r="69755" ht="24.95" hidden="1" customHeight="1" x14ac:dyDescent="0.25"/>
    <row r="69756" ht="24.95" hidden="1" customHeight="1" x14ac:dyDescent="0.25"/>
    <row r="69757" ht="24.95" hidden="1" customHeight="1" x14ac:dyDescent="0.25"/>
    <row r="69758" ht="24.95" hidden="1" customHeight="1" x14ac:dyDescent="0.25"/>
    <row r="69759" ht="24.95" hidden="1" customHeight="1" x14ac:dyDescent="0.25"/>
    <row r="69760" ht="24.95" hidden="1" customHeight="1" x14ac:dyDescent="0.25"/>
    <row r="69761" ht="24.95" hidden="1" customHeight="1" x14ac:dyDescent="0.25"/>
    <row r="69762" ht="24.95" hidden="1" customHeight="1" x14ac:dyDescent="0.25"/>
    <row r="69763" ht="24.95" hidden="1" customHeight="1" x14ac:dyDescent="0.25"/>
    <row r="69764" ht="24.95" hidden="1" customHeight="1" x14ac:dyDescent="0.25"/>
    <row r="69765" ht="24.95" hidden="1" customHeight="1" x14ac:dyDescent="0.25"/>
    <row r="69766" ht="24.95" hidden="1" customHeight="1" x14ac:dyDescent="0.25"/>
    <row r="69767" ht="24.95" hidden="1" customHeight="1" x14ac:dyDescent="0.25"/>
    <row r="69768" ht="24.95" hidden="1" customHeight="1" x14ac:dyDescent="0.25"/>
    <row r="69769" ht="24.95" hidden="1" customHeight="1" x14ac:dyDescent="0.25"/>
    <row r="69770" ht="24.95" hidden="1" customHeight="1" x14ac:dyDescent="0.25"/>
    <row r="69771" hidden="1" x14ac:dyDescent="0.25"/>
    <row r="69772" hidden="1" x14ac:dyDescent="0.25"/>
    <row r="69773" hidden="1" x14ac:dyDescent="0.25"/>
    <row r="69774" ht="16.5" hidden="1" customHeight="1" x14ac:dyDescent="0.25"/>
    <row r="69775" hidden="1" x14ac:dyDescent="0.25"/>
    <row r="69776" ht="15.75" hidden="1" customHeight="1" x14ac:dyDescent="0.25"/>
    <row r="69777" ht="31.5" hidden="1" customHeight="1" x14ac:dyDescent="0.25"/>
    <row r="69778" ht="24" hidden="1" customHeight="1" x14ac:dyDescent="0.25"/>
    <row r="69779" ht="24.95" hidden="1" customHeight="1" x14ac:dyDescent="0.25"/>
    <row r="69780" ht="24.95" hidden="1" customHeight="1" x14ac:dyDescent="0.25"/>
    <row r="69781" ht="24.95" hidden="1" customHeight="1" x14ac:dyDescent="0.25"/>
    <row r="69782" ht="24.95" hidden="1" customHeight="1" x14ac:dyDescent="0.25"/>
    <row r="69783" ht="24.95" hidden="1" customHeight="1" x14ac:dyDescent="0.25"/>
    <row r="69784" ht="24.95" hidden="1" customHeight="1" x14ac:dyDescent="0.25"/>
    <row r="69785" ht="24.95" hidden="1" customHeight="1" x14ac:dyDescent="0.25"/>
    <row r="69786" ht="24.95" hidden="1" customHeight="1" x14ac:dyDescent="0.25"/>
    <row r="69787" ht="24.95" hidden="1" customHeight="1" x14ac:dyDescent="0.25"/>
    <row r="69788" ht="24.95" hidden="1" customHeight="1" x14ac:dyDescent="0.25"/>
    <row r="69789" ht="24.95" hidden="1" customHeight="1" x14ac:dyDescent="0.25"/>
    <row r="69790" ht="24.95" hidden="1" customHeight="1" x14ac:dyDescent="0.25"/>
    <row r="69791" ht="24.95" hidden="1" customHeight="1" x14ac:dyDescent="0.25"/>
    <row r="69792" ht="24.95" hidden="1" customHeight="1" x14ac:dyDescent="0.25"/>
    <row r="69793" ht="24.95" hidden="1" customHeight="1" x14ac:dyDescent="0.25"/>
    <row r="69794" ht="24.95" hidden="1" customHeight="1" x14ac:dyDescent="0.25"/>
    <row r="69795" ht="24.95" hidden="1" customHeight="1" x14ac:dyDescent="0.25"/>
    <row r="69796" ht="24.95" hidden="1" customHeight="1" x14ac:dyDescent="0.25"/>
    <row r="69797" ht="24.95" hidden="1" customHeight="1" x14ac:dyDescent="0.25"/>
    <row r="69798" ht="24.95" hidden="1" customHeight="1" x14ac:dyDescent="0.25"/>
    <row r="69799" ht="24.95" hidden="1" customHeight="1" x14ac:dyDescent="0.25"/>
    <row r="69800" ht="24.95" hidden="1" customHeight="1" x14ac:dyDescent="0.25"/>
    <row r="69801" ht="24.95" hidden="1" customHeight="1" x14ac:dyDescent="0.25"/>
    <row r="69802" ht="24.95" hidden="1" customHeight="1" x14ac:dyDescent="0.25"/>
    <row r="69803" ht="24.95" hidden="1" customHeight="1" x14ac:dyDescent="0.25"/>
    <row r="69804" ht="24.95" hidden="1" customHeight="1" x14ac:dyDescent="0.25"/>
    <row r="69805" ht="24.95" hidden="1" customHeight="1" x14ac:dyDescent="0.25"/>
    <row r="69806" ht="24.95" hidden="1" customHeight="1" x14ac:dyDescent="0.25"/>
    <row r="69807" ht="24.95" hidden="1" customHeight="1" x14ac:dyDescent="0.25"/>
    <row r="69808" ht="24.95" hidden="1" customHeight="1" x14ac:dyDescent="0.25"/>
    <row r="69809" ht="24.95" hidden="1" customHeight="1" x14ac:dyDescent="0.25"/>
    <row r="69810" ht="24.95" hidden="1" customHeight="1" x14ac:dyDescent="0.25"/>
    <row r="69811" ht="24.95" hidden="1" customHeight="1" x14ac:dyDescent="0.25"/>
    <row r="69812" ht="24.95" hidden="1" customHeight="1" x14ac:dyDescent="0.25"/>
    <row r="69813" ht="24.95" hidden="1" customHeight="1" x14ac:dyDescent="0.25"/>
    <row r="69814" ht="24.95" hidden="1" customHeight="1" x14ac:dyDescent="0.25"/>
    <row r="69815" ht="24.95" hidden="1" customHeight="1" x14ac:dyDescent="0.25"/>
    <row r="69816" ht="24.95" hidden="1" customHeight="1" x14ac:dyDescent="0.25"/>
    <row r="69817" hidden="1" x14ac:dyDescent="0.25"/>
    <row r="69818" hidden="1" x14ac:dyDescent="0.25"/>
    <row r="69819" hidden="1" x14ac:dyDescent="0.25"/>
    <row r="69820" ht="16.5" hidden="1" customHeight="1" x14ac:dyDescent="0.25"/>
    <row r="69821" hidden="1" x14ac:dyDescent="0.25"/>
    <row r="69822" ht="15.75" hidden="1" customHeight="1" x14ac:dyDescent="0.25"/>
    <row r="69823" ht="31.5" hidden="1" customHeight="1" x14ac:dyDescent="0.25"/>
    <row r="69824" ht="24" hidden="1" customHeight="1" x14ac:dyDescent="0.25"/>
    <row r="69825" ht="24.95" hidden="1" customHeight="1" x14ac:dyDescent="0.25"/>
    <row r="69826" ht="24.95" hidden="1" customHeight="1" x14ac:dyDescent="0.25"/>
    <row r="69827" ht="24.95" hidden="1" customHeight="1" x14ac:dyDescent="0.25"/>
    <row r="69828" ht="24.95" hidden="1" customHeight="1" x14ac:dyDescent="0.25"/>
    <row r="69829" ht="24.95" hidden="1" customHeight="1" x14ac:dyDescent="0.25"/>
    <row r="69830" ht="24.95" hidden="1" customHeight="1" x14ac:dyDescent="0.25"/>
    <row r="69831" ht="24.95" hidden="1" customHeight="1" x14ac:dyDescent="0.25"/>
    <row r="69832" ht="24.95" hidden="1" customHeight="1" x14ac:dyDescent="0.25"/>
    <row r="69833" ht="24.95" hidden="1" customHeight="1" x14ac:dyDescent="0.25"/>
    <row r="69834" ht="24.95" hidden="1" customHeight="1" x14ac:dyDescent="0.25"/>
    <row r="69835" ht="24.95" hidden="1" customHeight="1" x14ac:dyDescent="0.25"/>
    <row r="69836" ht="24.95" hidden="1" customHeight="1" x14ac:dyDescent="0.25"/>
    <row r="69837" ht="24.95" hidden="1" customHeight="1" x14ac:dyDescent="0.25"/>
    <row r="69838" ht="24.95" hidden="1" customHeight="1" x14ac:dyDescent="0.25"/>
    <row r="69839" hidden="1" x14ac:dyDescent="0.25"/>
    <row r="69840" hidden="1" x14ac:dyDescent="0.25"/>
    <row r="69841" hidden="1" x14ac:dyDescent="0.25"/>
    <row r="69842" ht="16.5" hidden="1" customHeight="1" x14ac:dyDescent="0.25"/>
    <row r="69843" hidden="1" x14ac:dyDescent="0.25"/>
    <row r="69844" ht="15.75" hidden="1" customHeight="1" x14ac:dyDescent="0.25"/>
    <row r="69845" ht="31.5" hidden="1" customHeight="1" x14ac:dyDescent="0.25"/>
    <row r="69846" ht="24" hidden="1" customHeight="1" x14ac:dyDescent="0.25"/>
    <row r="69847" ht="24.95" hidden="1" customHeight="1" x14ac:dyDescent="0.25"/>
    <row r="69848" ht="24.95" hidden="1" customHeight="1" x14ac:dyDescent="0.25"/>
    <row r="69849" ht="24.95" hidden="1" customHeight="1" x14ac:dyDescent="0.25"/>
    <row r="69850" ht="24.95" hidden="1" customHeight="1" x14ac:dyDescent="0.25"/>
    <row r="69851" ht="24.95" hidden="1" customHeight="1" x14ac:dyDescent="0.25"/>
    <row r="69852" ht="24.95" hidden="1" customHeight="1" x14ac:dyDescent="0.25"/>
    <row r="69853" ht="24.95" hidden="1" customHeight="1" x14ac:dyDescent="0.25"/>
    <row r="69854" ht="24.95" hidden="1" customHeight="1" x14ac:dyDescent="0.25"/>
    <row r="69855" ht="24.95" hidden="1" customHeight="1" x14ac:dyDescent="0.25"/>
    <row r="69856" ht="24.95" hidden="1" customHeight="1" x14ac:dyDescent="0.25"/>
    <row r="69857" ht="24.95" hidden="1" customHeight="1" x14ac:dyDescent="0.25"/>
    <row r="69858" ht="24.95" hidden="1" customHeight="1" x14ac:dyDescent="0.25"/>
    <row r="69859" ht="24.95" hidden="1" customHeight="1" x14ac:dyDescent="0.25"/>
    <row r="69860" ht="24.95" hidden="1" customHeight="1" x14ac:dyDescent="0.25"/>
    <row r="69861" ht="24.95" hidden="1" customHeight="1" x14ac:dyDescent="0.25"/>
    <row r="69862" ht="24.95" hidden="1" customHeight="1" x14ac:dyDescent="0.25"/>
    <row r="69863" ht="24.95" hidden="1" customHeight="1" x14ac:dyDescent="0.25"/>
    <row r="69864" ht="24.95" hidden="1" customHeight="1" x14ac:dyDescent="0.25"/>
    <row r="69865" ht="24.95" hidden="1" customHeight="1" x14ac:dyDescent="0.25"/>
    <row r="69866" ht="24.95" hidden="1" customHeight="1" x14ac:dyDescent="0.25"/>
    <row r="69867" ht="24.95" hidden="1" customHeight="1" x14ac:dyDescent="0.25"/>
    <row r="69868" ht="24.95" hidden="1" customHeight="1" x14ac:dyDescent="0.25"/>
    <row r="69869" ht="24.95" hidden="1" customHeight="1" x14ac:dyDescent="0.25"/>
    <row r="69870" ht="24.95" hidden="1" customHeight="1" x14ac:dyDescent="0.25"/>
    <row r="69871" ht="24.95" hidden="1" customHeight="1" x14ac:dyDescent="0.25"/>
    <row r="69872" ht="24.95" hidden="1" customHeight="1" x14ac:dyDescent="0.25"/>
    <row r="69873" ht="24.95" hidden="1" customHeight="1" x14ac:dyDescent="0.25"/>
    <row r="69874" ht="24.95" hidden="1" customHeight="1" x14ac:dyDescent="0.25"/>
    <row r="69875" ht="24.95" hidden="1" customHeight="1" x14ac:dyDescent="0.25"/>
    <row r="69876" ht="24.95" hidden="1" customHeight="1" x14ac:dyDescent="0.25"/>
    <row r="69877" ht="24.95" hidden="1" customHeight="1" x14ac:dyDescent="0.25"/>
    <row r="69878" ht="24.95" hidden="1" customHeight="1" x14ac:dyDescent="0.25"/>
    <row r="69879" ht="24.95" hidden="1" customHeight="1" x14ac:dyDescent="0.25"/>
    <row r="69880" ht="24.95" hidden="1" customHeight="1" x14ac:dyDescent="0.25"/>
    <row r="69881" ht="24.95" hidden="1" customHeight="1" x14ac:dyDescent="0.25"/>
    <row r="69882" ht="24.95" hidden="1" customHeight="1" x14ac:dyDescent="0.25"/>
    <row r="69883" ht="24.95" hidden="1" customHeight="1" x14ac:dyDescent="0.25"/>
    <row r="69884" ht="24.95" hidden="1" customHeight="1" x14ac:dyDescent="0.25"/>
    <row r="69885" hidden="1" x14ac:dyDescent="0.25"/>
    <row r="69886" hidden="1" x14ac:dyDescent="0.25"/>
    <row r="69887" hidden="1" x14ac:dyDescent="0.25"/>
    <row r="69888" ht="16.5" hidden="1" customHeight="1" x14ac:dyDescent="0.25"/>
    <row r="69889" hidden="1" x14ac:dyDescent="0.25"/>
    <row r="69890" ht="15.75" hidden="1" customHeight="1" x14ac:dyDescent="0.25"/>
    <row r="69891" ht="31.5" hidden="1" customHeight="1" x14ac:dyDescent="0.25"/>
    <row r="69892" ht="24" hidden="1" customHeight="1" x14ac:dyDescent="0.25"/>
    <row r="69893" ht="24.95" hidden="1" customHeight="1" x14ac:dyDescent="0.25"/>
    <row r="69894" ht="24.95" hidden="1" customHeight="1" x14ac:dyDescent="0.25"/>
    <row r="69895" ht="24.95" hidden="1" customHeight="1" x14ac:dyDescent="0.25"/>
    <row r="69896" ht="24.95" hidden="1" customHeight="1" x14ac:dyDescent="0.25"/>
    <row r="69897" ht="24.95" hidden="1" customHeight="1" x14ac:dyDescent="0.25"/>
    <row r="69898" ht="24.95" hidden="1" customHeight="1" x14ac:dyDescent="0.25"/>
    <row r="69899" ht="24.95" hidden="1" customHeight="1" x14ac:dyDescent="0.25"/>
    <row r="69900" ht="24.95" hidden="1" customHeight="1" x14ac:dyDescent="0.25"/>
    <row r="69901" ht="24.95" hidden="1" customHeight="1" x14ac:dyDescent="0.25"/>
    <row r="69902" ht="24.95" hidden="1" customHeight="1" x14ac:dyDescent="0.25"/>
    <row r="69903" ht="24.95" hidden="1" customHeight="1" x14ac:dyDescent="0.25"/>
    <row r="69904" ht="24.95" hidden="1" customHeight="1" x14ac:dyDescent="0.25"/>
    <row r="69905" ht="24.95" hidden="1" customHeight="1" x14ac:dyDescent="0.25"/>
    <row r="69906" ht="24.95" hidden="1" customHeight="1" x14ac:dyDescent="0.25"/>
    <row r="69907" ht="24.95" hidden="1" customHeight="1" x14ac:dyDescent="0.25"/>
    <row r="69908" ht="24.95" hidden="1" customHeight="1" x14ac:dyDescent="0.25"/>
    <row r="69909" ht="24.95" hidden="1" customHeight="1" x14ac:dyDescent="0.25"/>
    <row r="69910" ht="24.95" hidden="1" customHeight="1" x14ac:dyDescent="0.25"/>
    <row r="69911" ht="24.95" hidden="1" customHeight="1" x14ac:dyDescent="0.25"/>
    <row r="69912" ht="24.95" hidden="1" customHeight="1" x14ac:dyDescent="0.25"/>
    <row r="69913" ht="24.95" hidden="1" customHeight="1" x14ac:dyDescent="0.25"/>
    <row r="69914" ht="24.95" hidden="1" customHeight="1" x14ac:dyDescent="0.25"/>
    <row r="69915" ht="24.95" hidden="1" customHeight="1" x14ac:dyDescent="0.25"/>
    <row r="69916" ht="24.95" hidden="1" customHeight="1" x14ac:dyDescent="0.25"/>
    <row r="69917" ht="24.95" hidden="1" customHeight="1" x14ac:dyDescent="0.25"/>
    <row r="69918" ht="24.95" hidden="1" customHeight="1" x14ac:dyDescent="0.25"/>
    <row r="69919" ht="24.95" hidden="1" customHeight="1" x14ac:dyDescent="0.25"/>
    <row r="69920" ht="24.95" hidden="1" customHeight="1" x14ac:dyDescent="0.25"/>
    <row r="69921" ht="24.95" hidden="1" customHeight="1" x14ac:dyDescent="0.25"/>
    <row r="69922" ht="24.95" hidden="1" customHeight="1" x14ac:dyDescent="0.25"/>
    <row r="69923" ht="24.95" hidden="1" customHeight="1" x14ac:dyDescent="0.25"/>
    <row r="69924" ht="24.95" hidden="1" customHeight="1" x14ac:dyDescent="0.25"/>
    <row r="69925" ht="24.95" hidden="1" customHeight="1" x14ac:dyDescent="0.25"/>
    <row r="69926" ht="24.95" hidden="1" customHeight="1" x14ac:dyDescent="0.25"/>
    <row r="69927" ht="24.95" hidden="1" customHeight="1" x14ac:dyDescent="0.25"/>
    <row r="69928" ht="24.95" hidden="1" customHeight="1" x14ac:dyDescent="0.25"/>
    <row r="69929" ht="24.95" hidden="1" customHeight="1" x14ac:dyDescent="0.25"/>
    <row r="69930" ht="24.95" hidden="1" customHeight="1" x14ac:dyDescent="0.25"/>
    <row r="69931" hidden="1" x14ac:dyDescent="0.25"/>
    <row r="69932" hidden="1" x14ac:dyDescent="0.25"/>
    <row r="69933" hidden="1" x14ac:dyDescent="0.25"/>
    <row r="69934" ht="16.5" hidden="1" customHeight="1" x14ac:dyDescent="0.25"/>
    <row r="69935" hidden="1" x14ac:dyDescent="0.25"/>
    <row r="69936" ht="15.75" hidden="1" customHeight="1" x14ac:dyDescent="0.25"/>
    <row r="69937" ht="31.5" hidden="1" customHeight="1" x14ac:dyDescent="0.25"/>
    <row r="69938" ht="24" hidden="1" customHeight="1" x14ac:dyDescent="0.25"/>
    <row r="69939" ht="24.95" hidden="1" customHeight="1" x14ac:dyDescent="0.25"/>
    <row r="69940" ht="24.95" hidden="1" customHeight="1" x14ac:dyDescent="0.25"/>
    <row r="69941" ht="24.95" hidden="1" customHeight="1" x14ac:dyDescent="0.25"/>
    <row r="69942" ht="24.95" hidden="1" customHeight="1" x14ac:dyDescent="0.25"/>
    <row r="69943" ht="24.95" hidden="1" customHeight="1" x14ac:dyDescent="0.25"/>
    <row r="69944" ht="24.95" hidden="1" customHeight="1" x14ac:dyDescent="0.25"/>
    <row r="69945" ht="24.95" hidden="1" customHeight="1" x14ac:dyDescent="0.25"/>
    <row r="69946" ht="24.95" hidden="1" customHeight="1" x14ac:dyDescent="0.25"/>
    <row r="69947" ht="24.95" hidden="1" customHeight="1" x14ac:dyDescent="0.25"/>
    <row r="69948" ht="24.95" hidden="1" customHeight="1" x14ac:dyDescent="0.25"/>
    <row r="69949" ht="24.95" hidden="1" customHeight="1" x14ac:dyDescent="0.25"/>
    <row r="69950" ht="24.95" hidden="1" customHeight="1" x14ac:dyDescent="0.25"/>
    <row r="69951" ht="24.95" hidden="1" customHeight="1" x14ac:dyDescent="0.25"/>
    <row r="69952" ht="24.95" hidden="1" customHeight="1" x14ac:dyDescent="0.25"/>
    <row r="69953" hidden="1" x14ac:dyDescent="0.25"/>
    <row r="69954" hidden="1" x14ac:dyDescent="0.25"/>
    <row r="69955" hidden="1" x14ac:dyDescent="0.25"/>
    <row r="69956" ht="16.5" hidden="1" customHeight="1" x14ac:dyDescent="0.25"/>
    <row r="69957" hidden="1" x14ac:dyDescent="0.25"/>
    <row r="69958" ht="15.75" hidden="1" customHeight="1" x14ac:dyDescent="0.25"/>
    <row r="69959" ht="31.5" hidden="1" customHeight="1" x14ac:dyDescent="0.25"/>
    <row r="69960" ht="24" hidden="1" customHeight="1" x14ac:dyDescent="0.25"/>
    <row r="69961" ht="24.95" hidden="1" customHeight="1" x14ac:dyDescent="0.25"/>
    <row r="69962" ht="24.95" hidden="1" customHeight="1" x14ac:dyDescent="0.25"/>
    <row r="69963" ht="24.95" hidden="1" customHeight="1" x14ac:dyDescent="0.25"/>
    <row r="69964" ht="24.95" hidden="1" customHeight="1" x14ac:dyDescent="0.25"/>
    <row r="69965" ht="24.95" hidden="1" customHeight="1" x14ac:dyDescent="0.25"/>
    <row r="69966" ht="24.95" hidden="1" customHeight="1" x14ac:dyDescent="0.25"/>
    <row r="69967" ht="24.95" hidden="1" customHeight="1" x14ac:dyDescent="0.25"/>
    <row r="69968" ht="24.95" hidden="1" customHeight="1" x14ac:dyDescent="0.25"/>
    <row r="69969" ht="24.95" hidden="1" customHeight="1" x14ac:dyDescent="0.25"/>
    <row r="69970" ht="24.95" hidden="1" customHeight="1" x14ac:dyDescent="0.25"/>
    <row r="69971" ht="24.95" hidden="1" customHeight="1" x14ac:dyDescent="0.25"/>
    <row r="69972" ht="24.95" hidden="1" customHeight="1" x14ac:dyDescent="0.25"/>
    <row r="69973" ht="24.95" hidden="1" customHeight="1" x14ac:dyDescent="0.25"/>
    <row r="69974" ht="24.95" hidden="1" customHeight="1" x14ac:dyDescent="0.25"/>
    <row r="69975" ht="24.95" hidden="1" customHeight="1" x14ac:dyDescent="0.25"/>
    <row r="69976" ht="24.95" hidden="1" customHeight="1" x14ac:dyDescent="0.25"/>
    <row r="69977" ht="24.95" hidden="1" customHeight="1" x14ac:dyDescent="0.25"/>
    <row r="69978" ht="24.95" hidden="1" customHeight="1" x14ac:dyDescent="0.25"/>
    <row r="69979" ht="24.95" hidden="1" customHeight="1" x14ac:dyDescent="0.25"/>
    <row r="69980" ht="24.95" hidden="1" customHeight="1" x14ac:dyDescent="0.25"/>
    <row r="69981" ht="24.95" hidden="1" customHeight="1" x14ac:dyDescent="0.25"/>
    <row r="69982" ht="24.95" hidden="1" customHeight="1" x14ac:dyDescent="0.25"/>
    <row r="69983" ht="24.95" hidden="1" customHeight="1" x14ac:dyDescent="0.25"/>
    <row r="69984" ht="24.95" hidden="1" customHeight="1" x14ac:dyDescent="0.25"/>
    <row r="69985" ht="24.95" hidden="1" customHeight="1" x14ac:dyDescent="0.25"/>
    <row r="69986" ht="24.95" hidden="1" customHeight="1" x14ac:dyDescent="0.25"/>
    <row r="69987" ht="24.95" hidden="1" customHeight="1" x14ac:dyDescent="0.25"/>
    <row r="69988" ht="24.95" hidden="1" customHeight="1" x14ac:dyDescent="0.25"/>
    <row r="69989" ht="24.95" hidden="1" customHeight="1" x14ac:dyDescent="0.25"/>
    <row r="69990" ht="24.95" hidden="1" customHeight="1" x14ac:dyDescent="0.25"/>
    <row r="69991" ht="24.95" hidden="1" customHeight="1" x14ac:dyDescent="0.25"/>
    <row r="69992" ht="24.95" hidden="1" customHeight="1" x14ac:dyDescent="0.25"/>
    <row r="69993" hidden="1" x14ac:dyDescent="0.25"/>
    <row r="69994" hidden="1" x14ac:dyDescent="0.25"/>
    <row r="69995" hidden="1" x14ac:dyDescent="0.25"/>
    <row r="69996" ht="16.5" hidden="1" customHeight="1" x14ac:dyDescent="0.25"/>
    <row r="69997" hidden="1" x14ac:dyDescent="0.25"/>
    <row r="69998" ht="15.75" hidden="1" customHeight="1" x14ac:dyDescent="0.25"/>
    <row r="69999" hidden="1" x14ac:dyDescent="0.25"/>
    <row r="70000" hidden="1" x14ac:dyDescent="0.25"/>
    <row r="70001" hidden="1" x14ac:dyDescent="0.25"/>
    <row r="70002" ht="16.5" hidden="1" customHeight="1" x14ac:dyDescent="0.25"/>
    <row r="70003" hidden="1" x14ac:dyDescent="0.25"/>
    <row r="70004" ht="15.75" hidden="1" customHeight="1" x14ac:dyDescent="0.25"/>
    <row r="70005" ht="31.5" hidden="1" customHeight="1" x14ac:dyDescent="0.25"/>
    <row r="70006" ht="24" hidden="1" customHeight="1" x14ac:dyDescent="0.25"/>
    <row r="70007" ht="24.95" hidden="1" customHeight="1" x14ac:dyDescent="0.25"/>
    <row r="70008" ht="24.95" hidden="1" customHeight="1" x14ac:dyDescent="0.25"/>
    <row r="70009" ht="24.95" hidden="1" customHeight="1" x14ac:dyDescent="0.25"/>
    <row r="70010" ht="24.95" hidden="1" customHeight="1" x14ac:dyDescent="0.25"/>
    <row r="70011" ht="24.95" hidden="1" customHeight="1" x14ac:dyDescent="0.25"/>
    <row r="70012" ht="24.95" hidden="1" customHeight="1" x14ac:dyDescent="0.25"/>
    <row r="70013" ht="24.95" hidden="1" customHeight="1" x14ac:dyDescent="0.25"/>
    <row r="70014" ht="24.95" hidden="1" customHeight="1" x14ac:dyDescent="0.25"/>
    <row r="70015" ht="24.95" hidden="1" customHeight="1" x14ac:dyDescent="0.25"/>
    <row r="70016" ht="24.95" hidden="1" customHeight="1" x14ac:dyDescent="0.25"/>
    <row r="70017" ht="24.95" hidden="1" customHeight="1" x14ac:dyDescent="0.25"/>
    <row r="70018" ht="24.95" hidden="1" customHeight="1" x14ac:dyDescent="0.25"/>
    <row r="70019" ht="24.95" hidden="1" customHeight="1" x14ac:dyDescent="0.25"/>
    <row r="70020" ht="24.95" hidden="1" customHeight="1" x14ac:dyDescent="0.25"/>
    <row r="70021" ht="24.95" hidden="1" customHeight="1" x14ac:dyDescent="0.25"/>
    <row r="70022" ht="24.95" hidden="1" customHeight="1" x14ac:dyDescent="0.25"/>
    <row r="70023" ht="24.95" hidden="1" customHeight="1" x14ac:dyDescent="0.25"/>
    <row r="70024" ht="24.95" hidden="1" customHeight="1" x14ac:dyDescent="0.25"/>
    <row r="70025" ht="24.95" hidden="1" customHeight="1" x14ac:dyDescent="0.25"/>
    <row r="70026" ht="24.95" hidden="1" customHeight="1" x14ac:dyDescent="0.25"/>
    <row r="70027" ht="24.95" hidden="1" customHeight="1" x14ac:dyDescent="0.25"/>
    <row r="70028" ht="24.95" hidden="1" customHeight="1" x14ac:dyDescent="0.25"/>
    <row r="70029" ht="24.95" hidden="1" customHeight="1" x14ac:dyDescent="0.25"/>
    <row r="70030" ht="24.95" hidden="1" customHeight="1" x14ac:dyDescent="0.25"/>
    <row r="70031" ht="24.95" hidden="1" customHeight="1" x14ac:dyDescent="0.25"/>
    <row r="70032" ht="24.95" hidden="1" customHeight="1" x14ac:dyDescent="0.25"/>
    <row r="70033" ht="24.95" hidden="1" customHeight="1" x14ac:dyDescent="0.25"/>
    <row r="70034" ht="24.95" hidden="1" customHeight="1" x14ac:dyDescent="0.25"/>
    <row r="70035" ht="24.95" hidden="1" customHeight="1" x14ac:dyDescent="0.25"/>
    <row r="70036" ht="24.95" hidden="1" customHeight="1" x14ac:dyDescent="0.25"/>
    <row r="70037" ht="24.95" hidden="1" customHeight="1" x14ac:dyDescent="0.25"/>
    <row r="70038" ht="24.95" hidden="1" customHeight="1" x14ac:dyDescent="0.25"/>
    <row r="70039" ht="31.5" hidden="1" customHeight="1" x14ac:dyDescent="0.25"/>
    <row r="70040" ht="24" hidden="1" customHeight="1" x14ac:dyDescent="0.25"/>
    <row r="70041" ht="24.95" hidden="1" customHeight="1" x14ac:dyDescent="0.25"/>
    <row r="70042" ht="24.95" hidden="1" customHeight="1" x14ac:dyDescent="0.25"/>
    <row r="70043" ht="24.95" hidden="1" customHeight="1" x14ac:dyDescent="0.25"/>
    <row r="70044" ht="24.95" hidden="1" customHeight="1" x14ac:dyDescent="0.25"/>
    <row r="70045" hidden="1" x14ac:dyDescent="0.25"/>
    <row r="70046" hidden="1" x14ac:dyDescent="0.25"/>
    <row r="70047" hidden="1" x14ac:dyDescent="0.25"/>
    <row r="70048" ht="16.5" hidden="1" customHeight="1" x14ac:dyDescent="0.25"/>
    <row r="70049" hidden="1" x14ac:dyDescent="0.25"/>
    <row r="70050" ht="15.75" hidden="1" customHeight="1" x14ac:dyDescent="0.25"/>
    <row r="70051" ht="31.5" hidden="1" customHeight="1" x14ac:dyDescent="0.25"/>
    <row r="70052" ht="24" hidden="1" customHeight="1" x14ac:dyDescent="0.25"/>
    <row r="70053" ht="24.95" hidden="1" customHeight="1" x14ac:dyDescent="0.25"/>
    <row r="70054" ht="24.95" hidden="1" customHeight="1" x14ac:dyDescent="0.25"/>
    <row r="70055" ht="24.95" hidden="1" customHeight="1" x14ac:dyDescent="0.25"/>
    <row r="70056" ht="24.95" hidden="1" customHeight="1" x14ac:dyDescent="0.25"/>
    <row r="70057" ht="24.95" hidden="1" customHeight="1" x14ac:dyDescent="0.25"/>
    <row r="70058" ht="24.95" hidden="1" customHeight="1" x14ac:dyDescent="0.25"/>
    <row r="70059" ht="24.95" hidden="1" customHeight="1" x14ac:dyDescent="0.25"/>
    <row r="70060" ht="24.95" hidden="1" customHeight="1" x14ac:dyDescent="0.25"/>
    <row r="70061" ht="24.95" hidden="1" customHeight="1" x14ac:dyDescent="0.25"/>
    <row r="70062" ht="24.95" hidden="1" customHeight="1" x14ac:dyDescent="0.25"/>
    <row r="70063" ht="24.95" hidden="1" customHeight="1" x14ac:dyDescent="0.25"/>
    <row r="70064" ht="24.95" hidden="1" customHeight="1" x14ac:dyDescent="0.25"/>
    <row r="70065" ht="24.95" hidden="1" customHeight="1" x14ac:dyDescent="0.25"/>
    <row r="70066" ht="24.95" hidden="1" customHeight="1" x14ac:dyDescent="0.25"/>
    <row r="70067" hidden="1" x14ac:dyDescent="0.25"/>
    <row r="70068" hidden="1" x14ac:dyDescent="0.25"/>
    <row r="70069" hidden="1" x14ac:dyDescent="0.25"/>
    <row r="70070" ht="16.5" hidden="1" customHeight="1" x14ac:dyDescent="0.25"/>
    <row r="70071" hidden="1" x14ac:dyDescent="0.25"/>
    <row r="70072" ht="15.75" hidden="1" customHeight="1" x14ac:dyDescent="0.25"/>
    <row r="70073" ht="31.5" hidden="1" customHeight="1" x14ac:dyDescent="0.25"/>
    <row r="70074" ht="24" hidden="1" customHeight="1" x14ac:dyDescent="0.25"/>
    <row r="70075" ht="24.95" hidden="1" customHeight="1" x14ac:dyDescent="0.25"/>
    <row r="70076" ht="24.95" hidden="1" customHeight="1" x14ac:dyDescent="0.25"/>
    <row r="70077" ht="24.95" hidden="1" customHeight="1" x14ac:dyDescent="0.25"/>
    <row r="70078" ht="24.95" hidden="1" customHeight="1" x14ac:dyDescent="0.25"/>
    <row r="70079" ht="24.95" hidden="1" customHeight="1" x14ac:dyDescent="0.25"/>
    <row r="70080" ht="24.95" hidden="1" customHeight="1" x14ac:dyDescent="0.25"/>
    <row r="70081" ht="24.95" hidden="1" customHeight="1" x14ac:dyDescent="0.25"/>
    <row r="70082" ht="24.95" hidden="1" customHeight="1" x14ac:dyDescent="0.25"/>
    <row r="70083" ht="31.5" hidden="1" customHeight="1" x14ac:dyDescent="0.25"/>
    <row r="70084" ht="24" hidden="1" customHeight="1" x14ac:dyDescent="0.25"/>
    <row r="70085" ht="24.95" hidden="1" customHeight="1" x14ac:dyDescent="0.25"/>
    <row r="70086" ht="24.95" hidden="1" customHeight="1" x14ac:dyDescent="0.25"/>
    <row r="70087" hidden="1" x14ac:dyDescent="0.25"/>
    <row r="70088" hidden="1" x14ac:dyDescent="0.25"/>
    <row r="70089" hidden="1" x14ac:dyDescent="0.25"/>
    <row r="70090" hidden="1" x14ac:dyDescent="0.25"/>
    <row r="70091" hidden="1" x14ac:dyDescent="0.25"/>
    <row r="70092" ht="16.5" hidden="1" customHeight="1" x14ac:dyDescent="0.25"/>
    <row r="70093" hidden="1" x14ac:dyDescent="0.25"/>
    <row r="70094" ht="15.75" hidden="1" customHeight="1" x14ac:dyDescent="0.25"/>
    <row r="70095" ht="31.5" hidden="1" customHeight="1" x14ac:dyDescent="0.25"/>
    <row r="70096" ht="24" hidden="1" customHeight="1" x14ac:dyDescent="0.25"/>
    <row r="70097" ht="24.95" hidden="1" customHeight="1" x14ac:dyDescent="0.25"/>
    <row r="70098" ht="24.95" hidden="1" customHeight="1" x14ac:dyDescent="0.25"/>
    <row r="70099" ht="24.95" hidden="1" customHeight="1" x14ac:dyDescent="0.25"/>
    <row r="70100" ht="24.95" hidden="1" customHeight="1" x14ac:dyDescent="0.25"/>
    <row r="70101" ht="24.95" hidden="1" customHeight="1" x14ac:dyDescent="0.25"/>
    <row r="70102" ht="24.95" hidden="1" customHeight="1" x14ac:dyDescent="0.25"/>
    <row r="70103" ht="24.95" hidden="1" customHeight="1" x14ac:dyDescent="0.25"/>
    <row r="70104" ht="24.95" hidden="1" customHeight="1" x14ac:dyDescent="0.25"/>
    <row r="70105" hidden="1" x14ac:dyDescent="0.25"/>
    <row r="70106" ht="16.5" hidden="1" customHeight="1" x14ac:dyDescent="0.25"/>
    <row r="70107" hidden="1" x14ac:dyDescent="0.25"/>
    <row r="70108" ht="15.75" hidden="1" customHeight="1" x14ac:dyDescent="0.25"/>
    <row r="70109" ht="31.5" hidden="1" customHeight="1" x14ac:dyDescent="0.25"/>
    <row r="70110" ht="24" hidden="1" customHeight="1" x14ac:dyDescent="0.25"/>
    <row r="70111" hidden="1" x14ac:dyDescent="0.25"/>
    <row r="70112" hidden="1" x14ac:dyDescent="0.25"/>
    <row r="70113" hidden="1" x14ac:dyDescent="0.25"/>
    <row r="70114" ht="16.5" hidden="1" customHeight="1" x14ac:dyDescent="0.25"/>
    <row r="70115" hidden="1" x14ac:dyDescent="0.25"/>
    <row r="70116" ht="15.75" hidden="1" customHeight="1" x14ac:dyDescent="0.25"/>
    <row r="70117" ht="31.5" hidden="1" customHeight="1" x14ac:dyDescent="0.25"/>
    <row r="70118" ht="24" hidden="1" customHeight="1" x14ac:dyDescent="0.25"/>
    <row r="70119" ht="24.95" hidden="1" customHeight="1" x14ac:dyDescent="0.25"/>
    <row r="70120" ht="24.95" hidden="1" customHeight="1" x14ac:dyDescent="0.25"/>
    <row r="70121" ht="24.95" hidden="1" customHeight="1" x14ac:dyDescent="0.25"/>
    <row r="70122" ht="24.95" hidden="1" customHeight="1" x14ac:dyDescent="0.25"/>
    <row r="70123" ht="24.95" hidden="1" customHeight="1" x14ac:dyDescent="0.25"/>
    <row r="70124" ht="24.95" hidden="1" customHeight="1" x14ac:dyDescent="0.25"/>
    <row r="70125" ht="24.95" hidden="1" customHeight="1" x14ac:dyDescent="0.25"/>
    <row r="70126" ht="24.95" hidden="1" customHeight="1" x14ac:dyDescent="0.25"/>
    <row r="70127" ht="24.95" hidden="1" customHeight="1" x14ac:dyDescent="0.25"/>
    <row r="70128" ht="24.95" hidden="1" customHeight="1" x14ac:dyDescent="0.25"/>
    <row r="70129" ht="24.95" hidden="1" customHeight="1" x14ac:dyDescent="0.25"/>
    <row r="70130" ht="24.95" hidden="1" customHeight="1" x14ac:dyDescent="0.25"/>
    <row r="70131" ht="24.95" hidden="1" customHeight="1" x14ac:dyDescent="0.25"/>
    <row r="70132" ht="24.95" hidden="1" customHeight="1" x14ac:dyDescent="0.25"/>
    <row r="70133" ht="24.95" hidden="1" customHeight="1" x14ac:dyDescent="0.25"/>
    <row r="70134" ht="24.95" hidden="1" customHeight="1" x14ac:dyDescent="0.25"/>
    <row r="70135" ht="24.95" hidden="1" customHeight="1" x14ac:dyDescent="0.25"/>
    <row r="70136" ht="24.95" hidden="1" customHeight="1" x14ac:dyDescent="0.25"/>
    <row r="70137" ht="24.95" hidden="1" customHeight="1" x14ac:dyDescent="0.25"/>
    <row r="70138" ht="24.95" hidden="1" customHeight="1" x14ac:dyDescent="0.25"/>
    <row r="70139" ht="24.95" hidden="1" customHeight="1" x14ac:dyDescent="0.25"/>
    <row r="70140" ht="24.95" hidden="1" customHeight="1" x14ac:dyDescent="0.25"/>
    <row r="70141" ht="24.95" hidden="1" customHeight="1" x14ac:dyDescent="0.25"/>
    <row r="70142" ht="24.95" hidden="1" customHeight="1" x14ac:dyDescent="0.25"/>
    <row r="70143" ht="24.95" hidden="1" customHeight="1" x14ac:dyDescent="0.25"/>
    <row r="70144" ht="24.95" hidden="1" customHeight="1" x14ac:dyDescent="0.25"/>
    <row r="70145" ht="24.95" hidden="1" customHeight="1" x14ac:dyDescent="0.25"/>
    <row r="70146" ht="24.95" hidden="1" customHeight="1" x14ac:dyDescent="0.25"/>
    <row r="70147" ht="24.95" hidden="1" customHeight="1" x14ac:dyDescent="0.25"/>
    <row r="70148" ht="24.95" hidden="1" customHeight="1" x14ac:dyDescent="0.25"/>
    <row r="70149" ht="24.95" hidden="1" customHeight="1" x14ac:dyDescent="0.25"/>
    <row r="70150" ht="24.95" hidden="1" customHeight="1" x14ac:dyDescent="0.25"/>
    <row r="70151" ht="24.95" hidden="1" customHeight="1" x14ac:dyDescent="0.25"/>
    <row r="70152" ht="24.95" hidden="1" customHeight="1" x14ac:dyDescent="0.25"/>
    <row r="70153" ht="24.95" hidden="1" customHeight="1" x14ac:dyDescent="0.25"/>
    <row r="70154" ht="24.95" hidden="1" customHeight="1" x14ac:dyDescent="0.25"/>
    <row r="70155" ht="24.95" hidden="1" customHeight="1" x14ac:dyDescent="0.25"/>
    <row r="70156" ht="24.95" hidden="1" customHeight="1" x14ac:dyDescent="0.25"/>
    <row r="70157" hidden="1" x14ac:dyDescent="0.25"/>
    <row r="70158" hidden="1" x14ac:dyDescent="0.25"/>
    <row r="70159" hidden="1" x14ac:dyDescent="0.25"/>
    <row r="70160" ht="16.5" hidden="1" customHeight="1" x14ac:dyDescent="0.25"/>
    <row r="70161" hidden="1" x14ac:dyDescent="0.25"/>
    <row r="70162" ht="15.75" hidden="1" customHeight="1" x14ac:dyDescent="0.25"/>
    <row r="70163" ht="31.5" hidden="1" customHeight="1" x14ac:dyDescent="0.25"/>
    <row r="70164" ht="24" hidden="1" customHeight="1" x14ac:dyDescent="0.25"/>
    <row r="70165" ht="24.95" hidden="1" customHeight="1" x14ac:dyDescent="0.25"/>
    <row r="70166" ht="24.95" hidden="1" customHeight="1" x14ac:dyDescent="0.25"/>
    <row r="70167" ht="24.95" hidden="1" customHeight="1" x14ac:dyDescent="0.25"/>
    <row r="70168" ht="24.95" hidden="1" customHeight="1" x14ac:dyDescent="0.25"/>
    <row r="70169" ht="24.95" hidden="1" customHeight="1" x14ac:dyDescent="0.25"/>
    <row r="70170" ht="24.95" hidden="1" customHeight="1" x14ac:dyDescent="0.25"/>
    <row r="70171" ht="24.95" hidden="1" customHeight="1" x14ac:dyDescent="0.25"/>
    <row r="70172" ht="24.95" hidden="1" customHeight="1" x14ac:dyDescent="0.25"/>
    <row r="70173" ht="24.95" hidden="1" customHeight="1" x14ac:dyDescent="0.25"/>
    <row r="70174" ht="24.95" hidden="1" customHeight="1" x14ac:dyDescent="0.25"/>
    <row r="70175" ht="24.95" hidden="1" customHeight="1" x14ac:dyDescent="0.25"/>
    <row r="70176" ht="24.95" hidden="1" customHeight="1" x14ac:dyDescent="0.25"/>
    <row r="70177" ht="24.95" hidden="1" customHeight="1" x14ac:dyDescent="0.25"/>
    <row r="70178" ht="24.95" hidden="1" customHeight="1" x14ac:dyDescent="0.25"/>
    <row r="70179" ht="24.95" hidden="1" customHeight="1" x14ac:dyDescent="0.25"/>
    <row r="70180" ht="24.95" hidden="1" customHeight="1" x14ac:dyDescent="0.25"/>
    <row r="70181" ht="24.95" hidden="1" customHeight="1" x14ac:dyDescent="0.25"/>
    <row r="70182" ht="24.95" hidden="1" customHeight="1" x14ac:dyDescent="0.25"/>
    <row r="70183" ht="24.95" hidden="1" customHeight="1" x14ac:dyDescent="0.25"/>
    <row r="70184" ht="24.95" hidden="1" customHeight="1" x14ac:dyDescent="0.25"/>
    <row r="70185" ht="24.95" hidden="1" customHeight="1" x14ac:dyDescent="0.25"/>
    <row r="70186" ht="24.95" hidden="1" customHeight="1" x14ac:dyDescent="0.25"/>
    <row r="70187" ht="24.95" hidden="1" customHeight="1" x14ac:dyDescent="0.25"/>
    <row r="70188" ht="24.95" hidden="1" customHeight="1" x14ac:dyDescent="0.25"/>
    <row r="70189" ht="24.95" hidden="1" customHeight="1" x14ac:dyDescent="0.25"/>
    <row r="70190" ht="24.95" hidden="1" customHeight="1" x14ac:dyDescent="0.25"/>
    <row r="70191" ht="24.95" hidden="1" customHeight="1" x14ac:dyDescent="0.25"/>
    <row r="70192" ht="24.95" hidden="1" customHeight="1" x14ac:dyDescent="0.25"/>
    <row r="70193" ht="24.95" hidden="1" customHeight="1" x14ac:dyDescent="0.25"/>
    <row r="70194" ht="24.95" hidden="1" customHeight="1" x14ac:dyDescent="0.25"/>
    <row r="70195" ht="24.95" hidden="1" customHeight="1" x14ac:dyDescent="0.25"/>
    <row r="70196" ht="24.95" hidden="1" customHeight="1" x14ac:dyDescent="0.25"/>
    <row r="70197" ht="24.95" hidden="1" customHeight="1" x14ac:dyDescent="0.25"/>
    <row r="70198" ht="24.95" hidden="1" customHeight="1" x14ac:dyDescent="0.25"/>
    <row r="70199" ht="24.95" hidden="1" customHeight="1" x14ac:dyDescent="0.25"/>
    <row r="70200" ht="24.95" hidden="1" customHeight="1" x14ac:dyDescent="0.25"/>
    <row r="70201" hidden="1" x14ac:dyDescent="0.25"/>
    <row r="70202" hidden="1" x14ac:dyDescent="0.25"/>
    <row r="70203" hidden="1" x14ac:dyDescent="0.25"/>
    <row r="70204" hidden="1" x14ac:dyDescent="0.25"/>
    <row r="70205" hidden="1" x14ac:dyDescent="0.25"/>
    <row r="70206" ht="16.5" hidden="1" customHeight="1" x14ac:dyDescent="0.25"/>
    <row r="70207" hidden="1" x14ac:dyDescent="0.25"/>
    <row r="70208" ht="15.75" hidden="1" customHeight="1" x14ac:dyDescent="0.25"/>
    <row r="70209" ht="31.5" hidden="1" customHeight="1" x14ac:dyDescent="0.25"/>
    <row r="70210" ht="24" hidden="1" customHeight="1" x14ac:dyDescent="0.25"/>
    <row r="70211" ht="24.95" hidden="1" customHeight="1" x14ac:dyDescent="0.25"/>
    <row r="70212" ht="24.95" hidden="1" customHeight="1" x14ac:dyDescent="0.25"/>
    <row r="70213" ht="24.95" hidden="1" customHeight="1" x14ac:dyDescent="0.25"/>
    <row r="70214" ht="24.95" hidden="1" customHeight="1" x14ac:dyDescent="0.25"/>
    <row r="70215" ht="24.95" hidden="1" customHeight="1" x14ac:dyDescent="0.25"/>
    <row r="70216" ht="24.95" hidden="1" customHeight="1" x14ac:dyDescent="0.25"/>
    <row r="70217" ht="24.95" hidden="1" customHeight="1" x14ac:dyDescent="0.25"/>
    <row r="70218" ht="24.95" hidden="1" customHeight="1" x14ac:dyDescent="0.25"/>
    <row r="70219" ht="24.95" hidden="1" customHeight="1" x14ac:dyDescent="0.25"/>
    <row r="70220" ht="24.95" hidden="1" customHeight="1" x14ac:dyDescent="0.25"/>
    <row r="70221" ht="24.95" hidden="1" customHeight="1" x14ac:dyDescent="0.25"/>
    <row r="70222" ht="24.95" hidden="1" customHeight="1" x14ac:dyDescent="0.25"/>
    <row r="70223" ht="24.95" hidden="1" customHeight="1" x14ac:dyDescent="0.25"/>
    <row r="70224" ht="24.95" hidden="1" customHeight="1" x14ac:dyDescent="0.25"/>
    <row r="70225" ht="24.95" hidden="1" customHeight="1" x14ac:dyDescent="0.25"/>
    <row r="70226" ht="24.95" hidden="1" customHeight="1" x14ac:dyDescent="0.25"/>
    <row r="70227" ht="24.95" hidden="1" customHeight="1" x14ac:dyDescent="0.25"/>
    <row r="70228" ht="24.95" hidden="1" customHeight="1" x14ac:dyDescent="0.25"/>
    <row r="70229" ht="24.95" hidden="1" customHeight="1" x14ac:dyDescent="0.25"/>
    <row r="70230" ht="24.95" hidden="1" customHeight="1" x14ac:dyDescent="0.25"/>
    <row r="70231" ht="24.95" hidden="1" customHeight="1" x14ac:dyDescent="0.25"/>
    <row r="70232" ht="24.95" hidden="1" customHeight="1" x14ac:dyDescent="0.25"/>
    <row r="70233" ht="24.95" hidden="1" customHeight="1" x14ac:dyDescent="0.25"/>
    <row r="70234" ht="24.95" hidden="1" customHeight="1" x14ac:dyDescent="0.25"/>
    <row r="70235" ht="24.95" hidden="1" customHeight="1" x14ac:dyDescent="0.25"/>
    <row r="70236" ht="24.95" hidden="1" customHeight="1" x14ac:dyDescent="0.25"/>
    <row r="70237" ht="24.95" hidden="1" customHeight="1" x14ac:dyDescent="0.25"/>
    <row r="70238" ht="24.95" hidden="1" customHeight="1" x14ac:dyDescent="0.25"/>
    <row r="70239" ht="24.95" hidden="1" customHeight="1" x14ac:dyDescent="0.25"/>
    <row r="70240" ht="24.95" hidden="1" customHeight="1" x14ac:dyDescent="0.25"/>
    <row r="70241" ht="24.95" hidden="1" customHeight="1" x14ac:dyDescent="0.25"/>
    <row r="70242" ht="24.95" hidden="1" customHeight="1" x14ac:dyDescent="0.25"/>
    <row r="70243" hidden="1" x14ac:dyDescent="0.25"/>
    <row r="70244" ht="16.5" hidden="1" customHeight="1" x14ac:dyDescent="0.25"/>
    <row r="70245" hidden="1" x14ac:dyDescent="0.25"/>
    <row r="70246" hidden="1" x14ac:dyDescent="0.25"/>
    <row r="70247" hidden="1" x14ac:dyDescent="0.25"/>
    <row r="70248" ht="16.5" hidden="1" customHeight="1" x14ac:dyDescent="0.25"/>
    <row r="70249" hidden="1" x14ac:dyDescent="0.25"/>
    <row r="70250" hidden="1" x14ac:dyDescent="0.25"/>
    <row r="70251" hidden="1" x14ac:dyDescent="0.25"/>
    <row r="70252" ht="16.5" hidden="1" customHeight="1" x14ac:dyDescent="0.25"/>
    <row r="70253" hidden="1" x14ac:dyDescent="0.25"/>
    <row r="70254" ht="15.75" hidden="1" customHeight="1" x14ac:dyDescent="0.25"/>
    <row r="70255" ht="31.5" hidden="1" customHeight="1" x14ac:dyDescent="0.25"/>
    <row r="70256" ht="24" hidden="1" customHeight="1" x14ac:dyDescent="0.25"/>
    <row r="70257" ht="24.95" hidden="1" customHeight="1" x14ac:dyDescent="0.25"/>
    <row r="70258" ht="24.95" hidden="1" customHeight="1" x14ac:dyDescent="0.25"/>
    <row r="70259" ht="24.95" hidden="1" customHeight="1" x14ac:dyDescent="0.25"/>
    <row r="70260" ht="24.95" hidden="1" customHeight="1" x14ac:dyDescent="0.25"/>
    <row r="70261" ht="24.95" hidden="1" customHeight="1" x14ac:dyDescent="0.25"/>
    <row r="70262" ht="24.95" hidden="1" customHeight="1" x14ac:dyDescent="0.25"/>
    <row r="70263" ht="24.95" hidden="1" customHeight="1" x14ac:dyDescent="0.25"/>
    <row r="70264" ht="24.95" hidden="1" customHeight="1" x14ac:dyDescent="0.25"/>
    <row r="70265" hidden="1" x14ac:dyDescent="0.25"/>
    <row r="70266" ht="15.75" hidden="1" customHeight="1" x14ac:dyDescent="0.25"/>
    <row r="70267" ht="31.5" hidden="1" customHeight="1" x14ac:dyDescent="0.25"/>
    <row r="70268" ht="24" hidden="1" customHeight="1" x14ac:dyDescent="0.25"/>
    <row r="70269" ht="24.95" hidden="1" customHeight="1" x14ac:dyDescent="0.25"/>
    <row r="70270" ht="24.95" hidden="1" customHeight="1" x14ac:dyDescent="0.25"/>
    <row r="70271" hidden="1" x14ac:dyDescent="0.25"/>
    <row r="70272" hidden="1" x14ac:dyDescent="0.25"/>
    <row r="70273" hidden="1" x14ac:dyDescent="0.25"/>
    <row r="70274" ht="16.5" hidden="1" customHeight="1" x14ac:dyDescent="0.25"/>
    <row r="70275" hidden="1" x14ac:dyDescent="0.25"/>
    <row r="70276" ht="15.75" hidden="1" customHeight="1" x14ac:dyDescent="0.25"/>
    <row r="70277" ht="31.5" hidden="1" customHeight="1" x14ac:dyDescent="0.25"/>
    <row r="70278" ht="24" hidden="1" customHeight="1" x14ac:dyDescent="0.25"/>
    <row r="70279" ht="24.95" hidden="1" customHeight="1" x14ac:dyDescent="0.25"/>
    <row r="70280" ht="24.95" hidden="1" customHeight="1" x14ac:dyDescent="0.25"/>
    <row r="70281" ht="24.95" hidden="1" customHeight="1" x14ac:dyDescent="0.25"/>
    <row r="70282" ht="24.95" hidden="1" customHeight="1" x14ac:dyDescent="0.25"/>
    <row r="70283" ht="24.95" hidden="1" customHeight="1" x14ac:dyDescent="0.25"/>
    <row r="70284" ht="24.95" hidden="1" customHeight="1" x14ac:dyDescent="0.25"/>
    <row r="70285" ht="24.95" hidden="1" customHeight="1" x14ac:dyDescent="0.25"/>
    <row r="70286" ht="24.95" hidden="1" customHeight="1" x14ac:dyDescent="0.25"/>
    <row r="70287" ht="24.95" hidden="1" customHeight="1" x14ac:dyDescent="0.25"/>
    <row r="70288" ht="24.95" hidden="1" customHeight="1" x14ac:dyDescent="0.25"/>
    <row r="70289" ht="24.95" hidden="1" customHeight="1" x14ac:dyDescent="0.25"/>
    <row r="70290" ht="24.95" hidden="1" customHeight="1" x14ac:dyDescent="0.25"/>
    <row r="70291" ht="24.95" hidden="1" customHeight="1" x14ac:dyDescent="0.25"/>
    <row r="70292" ht="24.95" hidden="1" customHeight="1" x14ac:dyDescent="0.25"/>
    <row r="70293" hidden="1" x14ac:dyDescent="0.25"/>
    <row r="70294" hidden="1" x14ac:dyDescent="0.25"/>
    <row r="70295" hidden="1" x14ac:dyDescent="0.25"/>
    <row r="70296" ht="16.5" hidden="1" customHeight="1" x14ac:dyDescent="0.25"/>
    <row r="70297" hidden="1" x14ac:dyDescent="0.25"/>
    <row r="70298" ht="15.75" hidden="1" customHeight="1" x14ac:dyDescent="0.25"/>
    <row r="70299" ht="31.5" hidden="1" customHeight="1" x14ac:dyDescent="0.25"/>
    <row r="70300" ht="24" hidden="1" customHeight="1" x14ac:dyDescent="0.25"/>
    <row r="70301" ht="24.95" hidden="1" customHeight="1" x14ac:dyDescent="0.25"/>
    <row r="70302" ht="24.95" hidden="1" customHeight="1" x14ac:dyDescent="0.25"/>
    <row r="70303" ht="24.95" hidden="1" customHeight="1" x14ac:dyDescent="0.25"/>
    <row r="70304" ht="24.95" hidden="1" customHeight="1" x14ac:dyDescent="0.25"/>
    <row r="70305" ht="24.95" hidden="1" customHeight="1" x14ac:dyDescent="0.25"/>
    <row r="70306" ht="24.95" hidden="1" customHeight="1" x14ac:dyDescent="0.25"/>
    <row r="70307" ht="24.95" hidden="1" customHeight="1" x14ac:dyDescent="0.25"/>
    <row r="70308" ht="24.95" hidden="1" customHeight="1" x14ac:dyDescent="0.25"/>
    <row r="70309" hidden="1" x14ac:dyDescent="0.25"/>
    <row r="70310" ht="15.75" hidden="1" customHeight="1" x14ac:dyDescent="0.25"/>
    <row r="70311" ht="31.5" hidden="1" customHeight="1" x14ac:dyDescent="0.25"/>
    <row r="70312" ht="24" hidden="1" customHeight="1" x14ac:dyDescent="0.25"/>
    <row r="70313" ht="24.95" hidden="1" customHeight="1" x14ac:dyDescent="0.25"/>
    <row r="70314" ht="24.95" hidden="1" customHeight="1" x14ac:dyDescent="0.25"/>
    <row r="70315" hidden="1" x14ac:dyDescent="0.25"/>
    <row r="70316" hidden="1" x14ac:dyDescent="0.25"/>
    <row r="70317" hidden="1" x14ac:dyDescent="0.25"/>
    <row r="70318" ht="16.5" hidden="1" customHeight="1" x14ac:dyDescent="0.25"/>
    <row r="70319" hidden="1" x14ac:dyDescent="0.25"/>
    <row r="70320" ht="15.75" hidden="1" customHeight="1" x14ac:dyDescent="0.25"/>
    <row r="70321" ht="31.5" hidden="1" customHeight="1" x14ac:dyDescent="0.25"/>
    <row r="70322" ht="24" hidden="1" customHeight="1" x14ac:dyDescent="0.25"/>
    <row r="70323" ht="24.95" hidden="1" customHeight="1" x14ac:dyDescent="0.25"/>
    <row r="70324" ht="24.95" hidden="1" customHeight="1" x14ac:dyDescent="0.25"/>
    <row r="70325" ht="24.95" hidden="1" customHeight="1" x14ac:dyDescent="0.25"/>
    <row r="70326" ht="24.95" hidden="1" customHeight="1" x14ac:dyDescent="0.25"/>
    <row r="70327" ht="24.95" hidden="1" customHeight="1" x14ac:dyDescent="0.25"/>
    <row r="70328" ht="24.95" hidden="1" customHeight="1" x14ac:dyDescent="0.25"/>
    <row r="70329" ht="24.95" hidden="1" customHeight="1" x14ac:dyDescent="0.25"/>
    <row r="70330" ht="24.95" hidden="1" customHeight="1" x14ac:dyDescent="0.25"/>
    <row r="70331" ht="24.95" hidden="1" customHeight="1" x14ac:dyDescent="0.25"/>
    <row r="70332" ht="24.95" hidden="1" customHeight="1" x14ac:dyDescent="0.25"/>
    <row r="70333" ht="24.95" hidden="1" customHeight="1" x14ac:dyDescent="0.25"/>
    <row r="70334" ht="24.95" hidden="1" customHeight="1" x14ac:dyDescent="0.25"/>
    <row r="70335" ht="24.95" hidden="1" customHeight="1" x14ac:dyDescent="0.25"/>
    <row r="70336" ht="24.95" hidden="1" customHeight="1" x14ac:dyDescent="0.25"/>
    <row r="70337" ht="24.95" hidden="1" customHeight="1" x14ac:dyDescent="0.25"/>
    <row r="70338" ht="24.95" hidden="1" customHeight="1" x14ac:dyDescent="0.25"/>
    <row r="70339" ht="24.95" hidden="1" customHeight="1" x14ac:dyDescent="0.25"/>
    <row r="70340" ht="24.95" hidden="1" customHeight="1" x14ac:dyDescent="0.25"/>
    <row r="70341" ht="24.95" hidden="1" customHeight="1" x14ac:dyDescent="0.25"/>
    <row r="70342" ht="24.95" hidden="1" customHeight="1" x14ac:dyDescent="0.25"/>
    <row r="70343" ht="24.95" hidden="1" customHeight="1" x14ac:dyDescent="0.25"/>
    <row r="70344" ht="24.95" hidden="1" customHeight="1" x14ac:dyDescent="0.25"/>
    <row r="70345" ht="24.95" hidden="1" customHeight="1" x14ac:dyDescent="0.25"/>
    <row r="70346" ht="24.95" hidden="1" customHeight="1" x14ac:dyDescent="0.25"/>
    <row r="70347" ht="24.95" hidden="1" customHeight="1" x14ac:dyDescent="0.25"/>
    <row r="70348" ht="24.95" hidden="1" customHeight="1" x14ac:dyDescent="0.25"/>
    <row r="70349" ht="24.95" hidden="1" customHeight="1" x14ac:dyDescent="0.25"/>
    <row r="70350" ht="24.95" hidden="1" customHeight="1" x14ac:dyDescent="0.25"/>
    <row r="70351" ht="24.95" hidden="1" customHeight="1" x14ac:dyDescent="0.25"/>
    <row r="70352" ht="24.95" hidden="1" customHeight="1" x14ac:dyDescent="0.25"/>
    <row r="70353" ht="24.95" hidden="1" customHeight="1" x14ac:dyDescent="0.25"/>
    <row r="70354" ht="24.95" hidden="1" customHeight="1" x14ac:dyDescent="0.25"/>
    <row r="70355" hidden="1" x14ac:dyDescent="0.25"/>
    <row r="70356" hidden="1" x14ac:dyDescent="0.25"/>
    <row r="70357" hidden="1" x14ac:dyDescent="0.25"/>
    <row r="70358" ht="16.5" hidden="1" customHeight="1" x14ac:dyDescent="0.25"/>
    <row r="70359" hidden="1" x14ac:dyDescent="0.25"/>
    <row r="70360" ht="15.75" hidden="1" customHeight="1" x14ac:dyDescent="0.25"/>
    <row r="70361" hidden="1" x14ac:dyDescent="0.25"/>
    <row r="70362" hidden="1" x14ac:dyDescent="0.25"/>
    <row r="70363" hidden="1" x14ac:dyDescent="0.25"/>
    <row r="70364" ht="16.5" hidden="1" customHeight="1" x14ac:dyDescent="0.25"/>
    <row r="70365" hidden="1" x14ac:dyDescent="0.25"/>
    <row r="70366" ht="15.75" hidden="1" customHeight="1" x14ac:dyDescent="0.25"/>
    <row r="70367" ht="31.5" hidden="1" customHeight="1" x14ac:dyDescent="0.25"/>
    <row r="70368" ht="24" hidden="1" customHeight="1" x14ac:dyDescent="0.25"/>
    <row r="70369" ht="24.95" hidden="1" customHeight="1" x14ac:dyDescent="0.25"/>
    <row r="70370" ht="24.95" hidden="1" customHeight="1" x14ac:dyDescent="0.25"/>
    <row r="70371" ht="24.95" hidden="1" customHeight="1" x14ac:dyDescent="0.25"/>
    <row r="70372" ht="24.95" hidden="1" customHeight="1" x14ac:dyDescent="0.25"/>
    <row r="70373" ht="24.95" hidden="1" customHeight="1" x14ac:dyDescent="0.25"/>
    <row r="70374" ht="24.95" hidden="1" customHeight="1" x14ac:dyDescent="0.25"/>
    <row r="70375" ht="24.95" hidden="1" customHeight="1" x14ac:dyDescent="0.25"/>
    <row r="70376" ht="24.95" hidden="1" customHeight="1" x14ac:dyDescent="0.25"/>
    <row r="70377" ht="24.95" hidden="1" customHeight="1" x14ac:dyDescent="0.25"/>
    <row r="70378" ht="24.95" hidden="1" customHeight="1" x14ac:dyDescent="0.25"/>
    <row r="70379" ht="24.95" hidden="1" customHeight="1" x14ac:dyDescent="0.25"/>
    <row r="70380" ht="24.95" hidden="1" customHeight="1" x14ac:dyDescent="0.25"/>
    <row r="70381" ht="24.95" hidden="1" customHeight="1" x14ac:dyDescent="0.25"/>
    <row r="70382" ht="24.95" hidden="1" customHeight="1" x14ac:dyDescent="0.25"/>
    <row r="70383" ht="24.95" hidden="1" customHeight="1" x14ac:dyDescent="0.25"/>
    <row r="70384" ht="24.95" hidden="1" customHeight="1" x14ac:dyDescent="0.25"/>
    <row r="70385" ht="24.95" hidden="1" customHeight="1" x14ac:dyDescent="0.25"/>
    <row r="70386" ht="24.95" hidden="1" customHeight="1" x14ac:dyDescent="0.25"/>
    <row r="70387" ht="24.95" hidden="1" customHeight="1" x14ac:dyDescent="0.25"/>
    <row r="70388" ht="24.95" hidden="1" customHeight="1" x14ac:dyDescent="0.25"/>
    <row r="70389" ht="24.95" hidden="1" customHeight="1" x14ac:dyDescent="0.25"/>
    <row r="70390" ht="24.95" hidden="1" customHeight="1" x14ac:dyDescent="0.25"/>
    <row r="70391" ht="24.95" hidden="1" customHeight="1" x14ac:dyDescent="0.25"/>
    <row r="70392" ht="24.95" hidden="1" customHeight="1" x14ac:dyDescent="0.25"/>
    <row r="70393" ht="24.95" hidden="1" customHeight="1" x14ac:dyDescent="0.25"/>
    <row r="70394" ht="24.95" hidden="1" customHeight="1" x14ac:dyDescent="0.25"/>
    <row r="70395" ht="24.95" hidden="1" customHeight="1" x14ac:dyDescent="0.25"/>
    <row r="70396" ht="24.95" hidden="1" customHeight="1" x14ac:dyDescent="0.25"/>
    <row r="70397" ht="24.95" hidden="1" customHeight="1" x14ac:dyDescent="0.25"/>
    <row r="70398" ht="24.95" hidden="1" customHeight="1" x14ac:dyDescent="0.25"/>
    <row r="70399" ht="24.95" hidden="1" customHeight="1" x14ac:dyDescent="0.25"/>
    <row r="70400" ht="24.95" hidden="1" customHeight="1" x14ac:dyDescent="0.25"/>
    <row r="70401" ht="31.5" hidden="1" customHeight="1" x14ac:dyDescent="0.25"/>
    <row r="70402" ht="24" hidden="1" customHeight="1" x14ac:dyDescent="0.25"/>
    <row r="70403" ht="24.95" hidden="1" customHeight="1" x14ac:dyDescent="0.25"/>
    <row r="70404" ht="24.95" hidden="1" customHeight="1" x14ac:dyDescent="0.25"/>
    <row r="70405" ht="24.95" hidden="1" customHeight="1" x14ac:dyDescent="0.25"/>
    <row r="70406" ht="24.95" hidden="1" customHeight="1" x14ac:dyDescent="0.25"/>
    <row r="70407" hidden="1" x14ac:dyDescent="0.25"/>
    <row r="70408" hidden="1" x14ac:dyDescent="0.25"/>
    <row r="70409" hidden="1" x14ac:dyDescent="0.25"/>
    <row r="70410" ht="16.5" hidden="1" customHeight="1" x14ac:dyDescent="0.25"/>
    <row r="70411" hidden="1" x14ac:dyDescent="0.25"/>
    <row r="70412" ht="15.75" hidden="1" customHeight="1" x14ac:dyDescent="0.25"/>
    <row r="70413" ht="31.5" hidden="1" customHeight="1" x14ac:dyDescent="0.25"/>
    <row r="70414" ht="24" hidden="1" customHeight="1" x14ac:dyDescent="0.25"/>
    <row r="70415" ht="24.95" hidden="1" customHeight="1" x14ac:dyDescent="0.25"/>
    <row r="70416" ht="24.95" hidden="1" customHeight="1" x14ac:dyDescent="0.25"/>
    <row r="70417" ht="24.95" hidden="1" customHeight="1" x14ac:dyDescent="0.25"/>
    <row r="70418" ht="24.95" hidden="1" customHeight="1" x14ac:dyDescent="0.25"/>
    <row r="70419" ht="24.95" hidden="1" customHeight="1" x14ac:dyDescent="0.25"/>
    <row r="70420" ht="24.95" hidden="1" customHeight="1" x14ac:dyDescent="0.25"/>
    <row r="70421" ht="24.95" hidden="1" customHeight="1" x14ac:dyDescent="0.25"/>
    <row r="70422" ht="24.95" hidden="1" customHeight="1" x14ac:dyDescent="0.25"/>
    <row r="70423" ht="24.95" hidden="1" customHeight="1" x14ac:dyDescent="0.25"/>
    <row r="70424" ht="24.95" hidden="1" customHeight="1" x14ac:dyDescent="0.25"/>
    <row r="70425" ht="24.95" hidden="1" customHeight="1" x14ac:dyDescent="0.25"/>
    <row r="70426" ht="24.95" hidden="1" customHeight="1" x14ac:dyDescent="0.25"/>
    <row r="70427" ht="24.95" hidden="1" customHeight="1" x14ac:dyDescent="0.25"/>
    <row r="70428" ht="24.95" hidden="1" customHeight="1" x14ac:dyDescent="0.25"/>
    <row r="70429" ht="24.95" hidden="1" customHeight="1" x14ac:dyDescent="0.25"/>
    <row r="70430" ht="24.95" hidden="1" customHeight="1" x14ac:dyDescent="0.25"/>
    <row r="70431" ht="24.95" hidden="1" customHeight="1" x14ac:dyDescent="0.25"/>
    <row r="70432" ht="24.95" hidden="1" customHeight="1" x14ac:dyDescent="0.25"/>
    <row r="70433" ht="24.95" hidden="1" customHeight="1" x14ac:dyDescent="0.25"/>
    <row r="70434" ht="24.95" hidden="1" customHeight="1" x14ac:dyDescent="0.25"/>
    <row r="70435" ht="24.95" hidden="1" customHeight="1" x14ac:dyDescent="0.25"/>
    <row r="70436" ht="24.95" hidden="1" customHeight="1" x14ac:dyDescent="0.25"/>
    <row r="70437" ht="24.95" hidden="1" customHeight="1" x14ac:dyDescent="0.25"/>
    <row r="70438" ht="24.95" hidden="1" customHeight="1" x14ac:dyDescent="0.25"/>
    <row r="70439" ht="24.95" hidden="1" customHeight="1" x14ac:dyDescent="0.25"/>
    <row r="70440" ht="24.95" hidden="1" customHeight="1" x14ac:dyDescent="0.25"/>
    <row r="70441" ht="24.95" hidden="1" customHeight="1" x14ac:dyDescent="0.25"/>
    <row r="70442" ht="24.95" hidden="1" customHeight="1" x14ac:dyDescent="0.25"/>
    <row r="70443" ht="24.95" hidden="1" customHeight="1" x14ac:dyDescent="0.25"/>
    <row r="70444" ht="24.95" hidden="1" customHeight="1" x14ac:dyDescent="0.25"/>
    <row r="70445" ht="24.95" hidden="1" customHeight="1" x14ac:dyDescent="0.25"/>
    <row r="70446" ht="24.95" hidden="1" customHeight="1" x14ac:dyDescent="0.25"/>
    <row r="70447" ht="24.95" hidden="1" customHeight="1" x14ac:dyDescent="0.25"/>
    <row r="70448" ht="24.95" hidden="1" customHeight="1" x14ac:dyDescent="0.25"/>
    <row r="70449" ht="24.95" hidden="1" customHeight="1" x14ac:dyDescent="0.25"/>
    <row r="70450" ht="24.95" hidden="1" customHeight="1" x14ac:dyDescent="0.25"/>
    <row r="70451" ht="24.95" hidden="1" customHeight="1" x14ac:dyDescent="0.25"/>
    <row r="70452" ht="24.95" hidden="1" customHeight="1" x14ac:dyDescent="0.25"/>
    <row r="70453" hidden="1" x14ac:dyDescent="0.25"/>
    <row r="70454" hidden="1" x14ac:dyDescent="0.25"/>
    <row r="70455" hidden="1" x14ac:dyDescent="0.25"/>
    <row r="70456" ht="16.5" hidden="1" customHeight="1" x14ac:dyDescent="0.25"/>
    <row r="70457" hidden="1" x14ac:dyDescent="0.25"/>
    <row r="70458" ht="15.75" hidden="1" customHeight="1" x14ac:dyDescent="0.25"/>
    <row r="70459" ht="31.5" hidden="1" customHeight="1" x14ac:dyDescent="0.25"/>
    <row r="70460" ht="24" hidden="1" customHeight="1" x14ac:dyDescent="0.25"/>
    <row r="70461" ht="24.95" hidden="1" customHeight="1" x14ac:dyDescent="0.25"/>
    <row r="70462" ht="24.95" hidden="1" customHeight="1" x14ac:dyDescent="0.25"/>
    <row r="70463" ht="24.95" hidden="1" customHeight="1" x14ac:dyDescent="0.25"/>
    <row r="70464" ht="24.95" hidden="1" customHeight="1" x14ac:dyDescent="0.25"/>
    <row r="70465" ht="24.95" hidden="1" customHeight="1" x14ac:dyDescent="0.25"/>
    <row r="70466" ht="24.95" hidden="1" customHeight="1" x14ac:dyDescent="0.25"/>
    <row r="70467" ht="24.95" hidden="1" customHeight="1" x14ac:dyDescent="0.25"/>
    <row r="70468" ht="24.95" hidden="1" customHeight="1" x14ac:dyDescent="0.25"/>
    <row r="70469" ht="24.95" hidden="1" customHeight="1" x14ac:dyDescent="0.25"/>
    <row r="70470" ht="24.95" hidden="1" customHeight="1" x14ac:dyDescent="0.25"/>
    <row r="70471" ht="24.95" hidden="1" customHeight="1" x14ac:dyDescent="0.25"/>
    <row r="70472" ht="24.95" hidden="1" customHeight="1" x14ac:dyDescent="0.25"/>
    <row r="70473" ht="24.95" hidden="1" customHeight="1" x14ac:dyDescent="0.25"/>
    <row r="70474" ht="24.95" hidden="1" customHeight="1" x14ac:dyDescent="0.25"/>
    <row r="70475" hidden="1" x14ac:dyDescent="0.25"/>
    <row r="70476" hidden="1" x14ac:dyDescent="0.25"/>
    <row r="70477" hidden="1" x14ac:dyDescent="0.25"/>
    <row r="70478" ht="16.5" hidden="1" customHeight="1" x14ac:dyDescent="0.25"/>
    <row r="70479" hidden="1" x14ac:dyDescent="0.25"/>
    <row r="70480" ht="15.75" hidden="1" customHeight="1" x14ac:dyDescent="0.25"/>
    <row r="70481" ht="31.5" hidden="1" customHeight="1" x14ac:dyDescent="0.25"/>
    <row r="70482" ht="24" hidden="1" customHeight="1" x14ac:dyDescent="0.25"/>
    <row r="70483" ht="24.95" hidden="1" customHeight="1" x14ac:dyDescent="0.25"/>
    <row r="70484" ht="24.95" hidden="1" customHeight="1" x14ac:dyDescent="0.25"/>
    <row r="70485" ht="24.95" hidden="1" customHeight="1" x14ac:dyDescent="0.25"/>
    <row r="70486" ht="24.95" hidden="1" customHeight="1" x14ac:dyDescent="0.25"/>
    <row r="70487" ht="24.95" hidden="1" customHeight="1" x14ac:dyDescent="0.25"/>
    <row r="70488" ht="24.95" hidden="1" customHeight="1" x14ac:dyDescent="0.25"/>
    <row r="70489" ht="24.95" hidden="1" customHeight="1" x14ac:dyDescent="0.25"/>
    <row r="70490" ht="24.95" hidden="1" customHeight="1" x14ac:dyDescent="0.25"/>
    <row r="70491" ht="24.95" hidden="1" customHeight="1" x14ac:dyDescent="0.25"/>
    <row r="70492" ht="24.95" hidden="1" customHeight="1" x14ac:dyDescent="0.25"/>
    <row r="70493" ht="24.95" hidden="1" customHeight="1" x14ac:dyDescent="0.25"/>
    <row r="70494" ht="24.95" hidden="1" customHeight="1" x14ac:dyDescent="0.25"/>
    <row r="70495" ht="24.95" hidden="1" customHeight="1" x14ac:dyDescent="0.25"/>
    <row r="70496" ht="24.95" hidden="1" customHeight="1" x14ac:dyDescent="0.25"/>
    <row r="70497" ht="24.95" hidden="1" customHeight="1" x14ac:dyDescent="0.25"/>
    <row r="70498" ht="24.95" hidden="1" customHeight="1" x14ac:dyDescent="0.25"/>
    <row r="70499" ht="24.95" hidden="1" customHeight="1" x14ac:dyDescent="0.25"/>
    <row r="70500" ht="24.95" hidden="1" customHeight="1" x14ac:dyDescent="0.25"/>
    <row r="70501" ht="24.95" hidden="1" customHeight="1" x14ac:dyDescent="0.25"/>
    <row r="70502" ht="24.95" hidden="1" customHeight="1" x14ac:dyDescent="0.25"/>
    <row r="70503" ht="24.95" hidden="1" customHeight="1" x14ac:dyDescent="0.25"/>
    <row r="70504" ht="24.95" hidden="1" customHeight="1" x14ac:dyDescent="0.25"/>
    <row r="70505" ht="24.95" hidden="1" customHeight="1" x14ac:dyDescent="0.25"/>
    <row r="70506" ht="24.95" hidden="1" customHeight="1" x14ac:dyDescent="0.25"/>
    <row r="70507" ht="24.95" hidden="1" customHeight="1" x14ac:dyDescent="0.25"/>
    <row r="70508" ht="24.95" hidden="1" customHeight="1" x14ac:dyDescent="0.25"/>
    <row r="70509" ht="24.95" hidden="1" customHeight="1" x14ac:dyDescent="0.25"/>
    <row r="70510" ht="24.95" hidden="1" customHeight="1" x14ac:dyDescent="0.25"/>
    <row r="70511" ht="24.95" hidden="1" customHeight="1" x14ac:dyDescent="0.25"/>
    <row r="70512" ht="24.95" hidden="1" customHeight="1" x14ac:dyDescent="0.25"/>
    <row r="70513" ht="24.95" hidden="1" customHeight="1" x14ac:dyDescent="0.25"/>
    <row r="70514" ht="24.95" hidden="1" customHeight="1" x14ac:dyDescent="0.25"/>
    <row r="70515" ht="24.95" hidden="1" customHeight="1" x14ac:dyDescent="0.25"/>
    <row r="70516" ht="24.95" hidden="1" customHeight="1" x14ac:dyDescent="0.25"/>
    <row r="70517" ht="24.95" hidden="1" customHeight="1" x14ac:dyDescent="0.25"/>
    <row r="70518" ht="24.95" hidden="1" customHeight="1" x14ac:dyDescent="0.25"/>
    <row r="70519" ht="24.95" hidden="1" customHeight="1" x14ac:dyDescent="0.25"/>
    <row r="70520" ht="24.95" hidden="1" customHeight="1" x14ac:dyDescent="0.25"/>
    <row r="70521" hidden="1" x14ac:dyDescent="0.25"/>
    <row r="70522" hidden="1" x14ac:dyDescent="0.25"/>
    <row r="70523" hidden="1" x14ac:dyDescent="0.25"/>
    <row r="70524" ht="16.5" hidden="1" customHeight="1" x14ac:dyDescent="0.25"/>
    <row r="70525" hidden="1" x14ac:dyDescent="0.25"/>
    <row r="70526" ht="15.75" hidden="1" customHeight="1" x14ac:dyDescent="0.25"/>
    <row r="70527" ht="31.5" hidden="1" customHeight="1" x14ac:dyDescent="0.25"/>
    <row r="70528" ht="24" hidden="1" customHeight="1" x14ac:dyDescent="0.25"/>
    <row r="70529" ht="24.95" hidden="1" customHeight="1" x14ac:dyDescent="0.25"/>
    <row r="70530" ht="24.95" hidden="1" customHeight="1" x14ac:dyDescent="0.25"/>
    <row r="70531" ht="24.95" hidden="1" customHeight="1" x14ac:dyDescent="0.25"/>
    <row r="70532" ht="24.95" hidden="1" customHeight="1" x14ac:dyDescent="0.25"/>
    <row r="70533" ht="24.95" hidden="1" customHeight="1" x14ac:dyDescent="0.25"/>
    <row r="70534" ht="24.95" hidden="1" customHeight="1" x14ac:dyDescent="0.25"/>
    <row r="70535" ht="24.95" hidden="1" customHeight="1" x14ac:dyDescent="0.25"/>
    <row r="70536" ht="24.95" hidden="1" customHeight="1" x14ac:dyDescent="0.25"/>
    <row r="70537" ht="24.95" hidden="1" customHeight="1" x14ac:dyDescent="0.25"/>
    <row r="70538" ht="24.95" hidden="1" customHeight="1" x14ac:dyDescent="0.25"/>
    <row r="70539" ht="24.95" hidden="1" customHeight="1" x14ac:dyDescent="0.25"/>
    <row r="70540" ht="24.95" hidden="1" customHeight="1" x14ac:dyDescent="0.25"/>
    <row r="70541" ht="24.95" hidden="1" customHeight="1" x14ac:dyDescent="0.25"/>
    <row r="70542" ht="24.95" hidden="1" customHeight="1" x14ac:dyDescent="0.25"/>
    <row r="70543" ht="24.95" hidden="1" customHeight="1" x14ac:dyDescent="0.25"/>
    <row r="70544" ht="24.95" hidden="1" customHeight="1" x14ac:dyDescent="0.25"/>
    <row r="70545" ht="24.95" hidden="1" customHeight="1" x14ac:dyDescent="0.25"/>
    <row r="70546" ht="24.95" hidden="1" customHeight="1" x14ac:dyDescent="0.25"/>
    <row r="70547" ht="24.95" hidden="1" customHeight="1" x14ac:dyDescent="0.25"/>
    <row r="70548" ht="24.95" hidden="1" customHeight="1" x14ac:dyDescent="0.25"/>
    <row r="70549" ht="24.95" hidden="1" customHeight="1" x14ac:dyDescent="0.25"/>
    <row r="70550" ht="24.95" hidden="1" customHeight="1" x14ac:dyDescent="0.25"/>
    <row r="70551" ht="24.95" hidden="1" customHeight="1" x14ac:dyDescent="0.25"/>
    <row r="70552" ht="24.95" hidden="1" customHeight="1" x14ac:dyDescent="0.25"/>
    <row r="70553" ht="24.95" hidden="1" customHeight="1" x14ac:dyDescent="0.25"/>
    <row r="70554" ht="24.95" hidden="1" customHeight="1" x14ac:dyDescent="0.25"/>
    <row r="70555" ht="24.95" hidden="1" customHeight="1" x14ac:dyDescent="0.25"/>
    <row r="70556" ht="24.95" hidden="1" customHeight="1" x14ac:dyDescent="0.25"/>
    <row r="70557" ht="24.95" hidden="1" customHeight="1" x14ac:dyDescent="0.25"/>
    <row r="70558" ht="24.95" hidden="1" customHeight="1" x14ac:dyDescent="0.25"/>
    <row r="70559" ht="24.95" hidden="1" customHeight="1" x14ac:dyDescent="0.25"/>
    <row r="70560" ht="24.95" hidden="1" customHeight="1" x14ac:dyDescent="0.25"/>
    <row r="70561" ht="24.95" hidden="1" customHeight="1" x14ac:dyDescent="0.25"/>
    <row r="70562" ht="24.95" hidden="1" customHeight="1" x14ac:dyDescent="0.25"/>
    <row r="70563" ht="24.95" hidden="1" customHeight="1" x14ac:dyDescent="0.25"/>
    <row r="70564" ht="24.95" hidden="1" customHeight="1" x14ac:dyDescent="0.25"/>
    <row r="70565" ht="24.95" hidden="1" customHeight="1" x14ac:dyDescent="0.25"/>
    <row r="70566" ht="24.95" hidden="1" customHeight="1" x14ac:dyDescent="0.25"/>
    <row r="70567" hidden="1" x14ac:dyDescent="0.25"/>
    <row r="70568" hidden="1" x14ac:dyDescent="0.25"/>
    <row r="70569" hidden="1" x14ac:dyDescent="0.25"/>
    <row r="70570" ht="16.5" hidden="1" customHeight="1" x14ac:dyDescent="0.25"/>
    <row r="70571" hidden="1" x14ac:dyDescent="0.25"/>
    <row r="70572" ht="15.75" hidden="1" customHeight="1" x14ac:dyDescent="0.25"/>
    <row r="70573" ht="31.5" hidden="1" customHeight="1" x14ac:dyDescent="0.25"/>
    <row r="70574" ht="24" hidden="1" customHeight="1" x14ac:dyDescent="0.25"/>
    <row r="70575" ht="24.95" hidden="1" customHeight="1" x14ac:dyDescent="0.25"/>
    <row r="70576" ht="24.95" hidden="1" customHeight="1" x14ac:dyDescent="0.25"/>
    <row r="70577" ht="24.95" hidden="1" customHeight="1" x14ac:dyDescent="0.25"/>
    <row r="70578" ht="24.95" hidden="1" customHeight="1" x14ac:dyDescent="0.25"/>
    <row r="70579" ht="24.95" hidden="1" customHeight="1" x14ac:dyDescent="0.25"/>
    <row r="70580" ht="24.95" hidden="1" customHeight="1" x14ac:dyDescent="0.25"/>
    <row r="70581" ht="24.95" hidden="1" customHeight="1" x14ac:dyDescent="0.25"/>
    <row r="70582" ht="24.95" hidden="1" customHeight="1" x14ac:dyDescent="0.25"/>
    <row r="70583" ht="24.95" hidden="1" customHeight="1" x14ac:dyDescent="0.25"/>
    <row r="70584" ht="24.95" hidden="1" customHeight="1" x14ac:dyDescent="0.25"/>
    <row r="70585" ht="24.95" hidden="1" customHeight="1" x14ac:dyDescent="0.25"/>
    <row r="70586" ht="24.95" hidden="1" customHeight="1" x14ac:dyDescent="0.25"/>
    <row r="70587" ht="24.95" hidden="1" customHeight="1" x14ac:dyDescent="0.25"/>
    <row r="70588" ht="24.95" hidden="1" customHeight="1" x14ac:dyDescent="0.25"/>
    <row r="70589" hidden="1" x14ac:dyDescent="0.25"/>
    <row r="70590" hidden="1" x14ac:dyDescent="0.25"/>
    <row r="70591" hidden="1" x14ac:dyDescent="0.25"/>
    <row r="70592" ht="16.5" hidden="1" customHeight="1" x14ac:dyDescent="0.25"/>
    <row r="70593" hidden="1" x14ac:dyDescent="0.25"/>
    <row r="70594" ht="15.75" hidden="1" customHeight="1" x14ac:dyDescent="0.25"/>
    <row r="70595" ht="31.5" hidden="1" customHeight="1" x14ac:dyDescent="0.25"/>
    <row r="70596" ht="24" hidden="1" customHeight="1" x14ac:dyDescent="0.25"/>
    <row r="70597" ht="24.95" hidden="1" customHeight="1" x14ac:dyDescent="0.25"/>
    <row r="70598" ht="24.95" hidden="1" customHeight="1" x14ac:dyDescent="0.25"/>
    <row r="70599" ht="24.95" hidden="1" customHeight="1" x14ac:dyDescent="0.25"/>
    <row r="70600" ht="24.95" hidden="1" customHeight="1" x14ac:dyDescent="0.25"/>
    <row r="70601" ht="24.95" hidden="1" customHeight="1" x14ac:dyDescent="0.25"/>
    <row r="70602" ht="24.95" hidden="1" customHeight="1" x14ac:dyDescent="0.25"/>
    <row r="70603" ht="24.95" hidden="1" customHeight="1" x14ac:dyDescent="0.25"/>
    <row r="70604" ht="24.95" hidden="1" customHeight="1" x14ac:dyDescent="0.25"/>
    <row r="70605" ht="24.95" hidden="1" customHeight="1" x14ac:dyDescent="0.25"/>
    <row r="70606" ht="24.95" hidden="1" customHeight="1" x14ac:dyDescent="0.25"/>
    <row r="70607" ht="24.95" hidden="1" customHeight="1" x14ac:dyDescent="0.25"/>
    <row r="70608" ht="24.95" hidden="1" customHeight="1" x14ac:dyDescent="0.25"/>
    <row r="70609" ht="24.95" hidden="1" customHeight="1" x14ac:dyDescent="0.25"/>
    <row r="70610" ht="24.95" hidden="1" customHeight="1" x14ac:dyDescent="0.25"/>
    <row r="70611" ht="24.95" hidden="1" customHeight="1" x14ac:dyDescent="0.25"/>
    <row r="70612" ht="24.95" hidden="1" customHeight="1" x14ac:dyDescent="0.25"/>
    <row r="70613" ht="24.95" hidden="1" customHeight="1" x14ac:dyDescent="0.25"/>
    <row r="70614" ht="24.95" hidden="1" customHeight="1" x14ac:dyDescent="0.25"/>
    <row r="70615" ht="24.95" hidden="1" customHeight="1" x14ac:dyDescent="0.25"/>
    <row r="70616" ht="24.95" hidden="1" customHeight="1" x14ac:dyDescent="0.25"/>
    <row r="70617" ht="24.95" hidden="1" customHeight="1" x14ac:dyDescent="0.25"/>
    <row r="70618" ht="24.95" hidden="1" customHeight="1" x14ac:dyDescent="0.25"/>
    <row r="70619" ht="24.95" hidden="1" customHeight="1" x14ac:dyDescent="0.25"/>
    <row r="70620" ht="24.95" hidden="1" customHeight="1" x14ac:dyDescent="0.25"/>
    <row r="70621" ht="24.95" hidden="1" customHeight="1" x14ac:dyDescent="0.25"/>
    <row r="70622" ht="24.95" hidden="1" customHeight="1" x14ac:dyDescent="0.25"/>
    <row r="70623" ht="24.95" hidden="1" customHeight="1" x14ac:dyDescent="0.25"/>
    <row r="70624" ht="24.95" hidden="1" customHeight="1" x14ac:dyDescent="0.25"/>
    <row r="70625" ht="24.95" hidden="1" customHeight="1" x14ac:dyDescent="0.25"/>
    <row r="70626" ht="24.95" hidden="1" customHeight="1" x14ac:dyDescent="0.25"/>
    <row r="70627" ht="24.95" hidden="1" customHeight="1" x14ac:dyDescent="0.25"/>
    <row r="70628" ht="24.95" hidden="1" customHeight="1" x14ac:dyDescent="0.25"/>
    <row r="70629" ht="24.95" hidden="1" customHeight="1" x14ac:dyDescent="0.25"/>
    <row r="70630" ht="24.95" hidden="1" customHeight="1" x14ac:dyDescent="0.25"/>
    <row r="70631" ht="24.95" hidden="1" customHeight="1" x14ac:dyDescent="0.25"/>
    <row r="70632" ht="24.95" hidden="1" customHeight="1" x14ac:dyDescent="0.25"/>
    <row r="70633" hidden="1" x14ac:dyDescent="0.25"/>
    <row r="70634" hidden="1" x14ac:dyDescent="0.25"/>
    <row r="70635" hidden="1" x14ac:dyDescent="0.25"/>
    <row r="70636" hidden="1" x14ac:dyDescent="0.25"/>
    <row r="70637" hidden="1" x14ac:dyDescent="0.25"/>
    <row r="70638" ht="16.5" hidden="1" customHeight="1" x14ac:dyDescent="0.25"/>
    <row r="70639" hidden="1" x14ac:dyDescent="0.25"/>
    <row r="70640" ht="15.75" hidden="1" customHeight="1" x14ac:dyDescent="0.25"/>
    <row r="70641" ht="31.5" hidden="1" customHeight="1" x14ac:dyDescent="0.25"/>
    <row r="70642" ht="24" hidden="1" customHeight="1" x14ac:dyDescent="0.25"/>
    <row r="70643" ht="24.95" hidden="1" customHeight="1" x14ac:dyDescent="0.25"/>
    <row r="70644" ht="24.95" hidden="1" customHeight="1" x14ac:dyDescent="0.25"/>
    <row r="70645" ht="24.95" hidden="1" customHeight="1" x14ac:dyDescent="0.25"/>
    <row r="70646" ht="24.95" hidden="1" customHeight="1" x14ac:dyDescent="0.25"/>
    <row r="70647" ht="24.95" hidden="1" customHeight="1" x14ac:dyDescent="0.25"/>
    <row r="70648" ht="24.95" hidden="1" customHeight="1" x14ac:dyDescent="0.25"/>
    <row r="70649" ht="24.95" hidden="1" customHeight="1" x14ac:dyDescent="0.25"/>
    <row r="70650" ht="24.95" hidden="1" customHeight="1" x14ac:dyDescent="0.25"/>
    <row r="70651" ht="24.95" hidden="1" customHeight="1" x14ac:dyDescent="0.25"/>
    <row r="70652" ht="24.95" hidden="1" customHeight="1" x14ac:dyDescent="0.25"/>
    <row r="70653" ht="24.95" hidden="1" customHeight="1" x14ac:dyDescent="0.25"/>
    <row r="70654" ht="24.95" hidden="1" customHeight="1" x14ac:dyDescent="0.25"/>
    <row r="70655" ht="24.95" hidden="1" customHeight="1" x14ac:dyDescent="0.25"/>
    <row r="70656" ht="24.95" hidden="1" customHeight="1" x14ac:dyDescent="0.25"/>
    <row r="70657" ht="24.95" hidden="1" customHeight="1" x14ac:dyDescent="0.25"/>
    <row r="70658" ht="24.95" hidden="1" customHeight="1" x14ac:dyDescent="0.25"/>
    <row r="70659" ht="24.95" hidden="1" customHeight="1" x14ac:dyDescent="0.25"/>
    <row r="70660" ht="24.95" hidden="1" customHeight="1" x14ac:dyDescent="0.25"/>
    <row r="70661" ht="24.95" hidden="1" customHeight="1" x14ac:dyDescent="0.25"/>
    <row r="70662" ht="24.95" hidden="1" customHeight="1" x14ac:dyDescent="0.25"/>
    <row r="70663" ht="24.95" hidden="1" customHeight="1" x14ac:dyDescent="0.25"/>
    <row r="70664" ht="24.95" hidden="1" customHeight="1" x14ac:dyDescent="0.25"/>
    <row r="70665" ht="24.95" hidden="1" customHeight="1" x14ac:dyDescent="0.25"/>
    <row r="70666" ht="24.95" hidden="1" customHeight="1" x14ac:dyDescent="0.25"/>
    <row r="70667" ht="24.95" hidden="1" customHeight="1" x14ac:dyDescent="0.25"/>
    <row r="70668" ht="24.95" hidden="1" customHeight="1" x14ac:dyDescent="0.25"/>
    <row r="70669" ht="24.95" hidden="1" customHeight="1" x14ac:dyDescent="0.25"/>
    <row r="70670" ht="24.95" hidden="1" customHeight="1" x14ac:dyDescent="0.25"/>
    <row r="70671" ht="24.95" hidden="1" customHeight="1" x14ac:dyDescent="0.25"/>
    <row r="70672" ht="24.95" hidden="1" customHeight="1" x14ac:dyDescent="0.25"/>
    <row r="70673" ht="24.95" hidden="1" customHeight="1" x14ac:dyDescent="0.25"/>
    <row r="70674" ht="24.95" hidden="1" customHeight="1" x14ac:dyDescent="0.25"/>
    <row r="70675" hidden="1" x14ac:dyDescent="0.25"/>
    <row r="70676" ht="16.5" hidden="1" customHeight="1" x14ac:dyDescent="0.25"/>
    <row r="70677" hidden="1" x14ac:dyDescent="0.25"/>
    <row r="70678" ht="15.75" hidden="1" customHeight="1" x14ac:dyDescent="0.25"/>
    <row r="70679" ht="31.5" hidden="1" customHeight="1" x14ac:dyDescent="0.25"/>
    <row r="70680" ht="24" hidden="1" customHeight="1" x14ac:dyDescent="0.25"/>
    <row r="70681" ht="24.95" hidden="1" customHeight="1" x14ac:dyDescent="0.25"/>
    <row r="70682" ht="24.95" hidden="1" customHeight="1" x14ac:dyDescent="0.25"/>
    <row r="70683" ht="24.95" hidden="1" customHeight="1" x14ac:dyDescent="0.25"/>
    <row r="70684" ht="24.95" hidden="1" customHeight="1" x14ac:dyDescent="0.25"/>
    <row r="70685" ht="24.95" hidden="1" customHeight="1" x14ac:dyDescent="0.25"/>
    <row r="70686" ht="24.95" hidden="1" customHeight="1" x14ac:dyDescent="0.25"/>
    <row r="70687" ht="24.95" hidden="1" customHeight="1" x14ac:dyDescent="0.25"/>
    <row r="70688" ht="24.95" hidden="1" customHeight="1" x14ac:dyDescent="0.25"/>
    <row r="70689" ht="24.95" hidden="1" customHeight="1" x14ac:dyDescent="0.25"/>
    <row r="70690" ht="24.95" hidden="1" customHeight="1" x14ac:dyDescent="0.25"/>
    <row r="70691" ht="24.95" hidden="1" customHeight="1" x14ac:dyDescent="0.25"/>
    <row r="70692" ht="24.95" hidden="1" customHeight="1" x14ac:dyDescent="0.25"/>
    <row r="70693" ht="24.95" hidden="1" customHeight="1" x14ac:dyDescent="0.25"/>
    <row r="70694" ht="24.95" hidden="1" customHeight="1" x14ac:dyDescent="0.25"/>
    <row r="70695" ht="24.95" hidden="1" customHeight="1" x14ac:dyDescent="0.25"/>
    <row r="70696" ht="24.95" hidden="1" customHeight="1" x14ac:dyDescent="0.25"/>
    <row r="70697" ht="24.95" hidden="1" customHeight="1" x14ac:dyDescent="0.25"/>
    <row r="70698" ht="24.95" hidden="1" customHeight="1" x14ac:dyDescent="0.25"/>
    <row r="70699" ht="24.95" hidden="1" customHeight="1" x14ac:dyDescent="0.25"/>
    <row r="70700" ht="24.95" hidden="1" customHeight="1" x14ac:dyDescent="0.25"/>
    <row r="70701" ht="24.95" hidden="1" customHeight="1" x14ac:dyDescent="0.25"/>
    <row r="70702" ht="24.95" hidden="1" customHeight="1" x14ac:dyDescent="0.25"/>
    <row r="70703" ht="24.95" hidden="1" customHeight="1" x14ac:dyDescent="0.25"/>
    <row r="70704" ht="24.95" hidden="1" customHeight="1" x14ac:dyDescent="0.25"/>
    <row r="70705" ht="24.95" hidden="1" customHeight="1" x14ac:dyDescent="0.25"/>
    <row r="70706" ht="24.95" hidden="1" customHeight="1" x14ac:dyDescent="0.25"/>
    <row r="70707" ht="24.95" hidden="1" customHeight="1" x14ac:dyDescent="0.25"/>
    <row r="70708" ht="24.95" hidden="1" customHeight="1" x14ac:dyDescent="0.25"/>
    <row r="70709" ht="24.95" hidden="1" customHeight="1" x14ac:dyDescent="0.25"/>
    <row r="70710" ht="24.95" hidden="1" customHeight="1" x14ac:dyDescent="0.25"/>
    <row r="70711" ht="24.95" hidden="1" customHeight="1" x14ac:dyDescent="0.25"/>
    <row r="70712" ht="24.95" hidden="1" customHeight="1" x14ac:dyDescent="0.25"/>
    <row r="70713" ht="24.95" hidden="1" customHeight="1" x14ac:dyDescent="0.25"/>
    <row r="70714" ht="24.95" hidden="1" customHeight="1" x14ac:dyDescent="0.25"/>
    <row r="70715" ht="24.95" hidden="1" customHeight="1" x14ac:dyDescent="0.25"/>
    <row r="70716" ht="24.95" hidden="1" customHeight="1" x14ac:dyDescent="0.25"/>
    <row r="70717" hidden="1" x14ac:dyDescent="0.25"/>
    <row r="70718" hidden="1" x14ac:dyDescent="0.25"/>
    <row r="70719" hidden="1" x14ac:dyDescent="0.25"/>
    <row r="70720" hidden="1" x14ac:dyDescent="0.25"/>
    <row r="70721" hidden="1" x14ac:dyDescent="0.25"/>
    <row r="70722" ht="16.5" hidden="1" customHeight="1" x14ac:dyDescent="0.25"/>
    <row r="70723" hidden="1" x14ac:dyDescent="0.25"/>
    <row r="70724" ht="15.75" hidden="1" customHeight="1" x14ac:dyDescent="0.25"/>
    <row r="70725" ht="31.5" hidden="1" customHeight="1" x14ac:dyDescent="0.25"/>
    <row r="70726" ht="24" hidden="1" customHeight="1" x14ac:dyDescent="0.25"/>
    <row r="70727" ht="24.95" hidden="1" customHeight="1" x14ac:dyDescent="0.25"/>
    <row r="70728" ht="24.95" hidden="1" customHeight="1" x14ac:dyDescent="0.25"/>
    <row r="70729" ht="24.95" hidden="1" customHeight="1" x14ac:dyDescent="0.25"/>
    <row r="70730" ht="24.95" hidden="1" customHeight="1" x14ac:dyDescent="0.25"/>
    <row r="70731" ht="24.95" hidden="1" customHeight="1" x14ac:dyDescent="0.25"/>
    <row r="70732" ht="24.95" hidden="1" customHeight="1" x14ac:dyDescent="0.25"/>
    <row r="70733" ht="24.95" hidden="1" customHeight="1" x14ac:dyDescent="0.25"/>
    <row r="70734" ht="24.95" hidden="1" customHeight="1" x14ac:dyDescent="0.25"/>
    <row r="70735" ht="24.95" hidden="1" customHeight="1" x14ac:dyDescent="0.25"/>
    <row r="70736" ht="24.95" hidden="1" customHeight="1" x14ac:dyDescent="0.25"/>
    <row r="70737" ht="24.95" hidden="1" customHeight="1" x14ac:dyDescent="0.25"/>
    <row r="70738" ht="24.95" hidden="1" customHeight="1" x14ac:dyDescent="0.25"/>
    <row r="70739" ht="24.95" hidden="1" customHeight="1" x14ac:dyDescent="0.25"/>
    <row r="70740" ht="24.95" hidden="1" customHeight="1" x14ac:dyDescent="0.25"/>
    <row r="70741" ht="24.95" hidden="1" customHeight="1" x14ac:dyDescent="0.25"/>
    <row r="70742" ht="24.95" hidden="1" customHeight="1" x14ac:dyDescent="0.25"/>
    <row r="70743" ht="24.95" hidden="1" customHeight="1" x14ac:dyDescent="0.25"/>
    <row r="70744" ht="24.95" hidden="1" customHeight="1" x14ac:dyDescent="0.25"/>
    <row r="70745" ht="24.95" hidden="1" customHeight="1" x14ac:dyDescent="0.25"/>
    <row r="70746" ht="24.95" hidden="1" customHeight="1" x14ac:dyDescent="0.25"/>
    <row r="70747" ht="24.95" hidden="1" customHeight="1" x14ac:dyDescent="0.25"/>
    <row r="70748" ht="24.95" hidden="1" customHeight="1" x14ac:dyDescent="0.25"/>
    <row r="70749" ht="24.95" hidden="1" customHeight="1" x14ac:dyDescent="0.25"/>
    <row r="70750" ht="24.95" hidden="1" customHeight="1" x14ac:dyDescent="0.25"/>
    <row r="70751" ht="24.95" hidden="1" customHeight="1" x14ac:dyDescent="0.25"/>
    <row r="70752" ht="24.95" hidden="1" customHeight="1" x14ac:dyDescent="0.25"/>
    <row r="70753" ht="24.95" hidden="1" customHeight="1" x14ac:dyDescent="0.25"/>
    <row r="70754" ht="24.95" hidden="1" customHeight="1" x14ac:dyDescent="0.25"/>
    <row r="70755" ht="24.95" hidden="1" customHeight="1" x14ac:dyDescent="0.25"/>
    <row r="70756" ht="24.95" hidden="1" customHeight="1" x14ac:dyDescent="0.25"/>
    <row r="70757" ht="24.95" hidden="1" customHeight="1" x14ac:dyDescent="0.25"/>
    <row r="70758" ht="24.95" hidden="1" customHeight="1" x14ac:dyDescent="0.25"/>
    <row r="70759" hidden="1" x14ac:dyDescent="0.25"/>
    <row r="70760" hidden="1" x14ac:dyDescent="0.25"/>
    <row r="70761" hidden="1" x14ac:dyDescent="0.25"/>
    <row r="70762" ht="16.5" hidden="1" customHeight="1" x14ac:dyDescent="0.25"/>
    <row r="70763" hidden="1" x14ac:dyDescent="0.25"/>
    <row r="70764" ht="15.75" hidden="1" customHeight="1" x14ac:dyDescent="0.25"/>
    <row r="70765" hidden="1" x14ac:dyDescent="0.25"/>
    <row r="70766" hidden="1" x14ac:dyDescent="0.25"/>
    <row r="70767" hidden="1" x14ac:dyDescent="0.25"/>
    <row r="70768" ht="16.5" hidden="1" customHeight="1" x14ac:dyDescent="0.25"/>
    <row r="70769" hidden="1" x14ac:dyDescent="0.25"/>
    <row r="70770" ht="15.75" hidden="1" customHeight="1" x14ac:dyDescent="0.25"/>
    <row r="70771" ht="31.5" hidden="1" customHeight="1" x14ac:dyDescent="0.25"/>
    <row r="70772" ht="24" hidden="1" customHeight="1" x14ac:dyDescent="0.25"/>
    <row r="70773" ht="24.95" hidden="1" customHeight="1" x14ac:dyDescent="0.25"/>
    <row r="70774" ht="24.95" hidden="1" customHeight="1" x14ac:dyDescent="0.25"/>
    <row r="70775" ht="24.95" hidden="1" customHeight="1" x14ac:dyDescent="0.25"/>
    <row r="70776" ht="24.95" hidden="1" customHeight="1" x14ac:dyDescent="0.25"/>
    <row r="70777" ht="24.95" hidden="1" customHeight="1" x14ac:dyDescent="0.25"/>
    <row r="70778" ht="24.95" hidden="1" customHeight="1" x14ac:dyDescent="0.25"/>
    <row r="70779" ht="24.95" hidden="1" customHeight="1" x14ac:dyDescent="0.25"/>
    <row r="70780" ht="24.95" hidden="1" customHeight="1" x14ac:dyDescent="0.25"/>
    <row r="70781" ht="31.5" hidden="1" customHeight="1" x14ac:dyDescent="0.25"/>
    <row r="70782" ht="24" hidden="1" customHeight="1" x14ac:dyDescent="0.25"/>
    <row r="70783" ht="24.95" hidden="1" customHeight="1" x14ac:dyDescent="0.25"/>
    <row r="70784" ht="24.95" hidden="1" customHeight="1" x14ac:dyDescent="0.25"/>
    <row r="70785" ht="24.95" hidden="1" customHeight="1" x14ac:dyDescent="0.25"/>
    <row r="70786" ht="24.95" hidden="1" customHeight="1" x14ac:dyDescent="0.25"/>
    <row r="70787" hidden="1" x14ac:dyDescent="0.25"/>
    <row r="70788" hidden="1" x14ac:dyDescent="0.25"/>
    <row r="70789" hidden="1" x14ac:dyDescent="0.25"/>
    <row r="70790" ht="16.5" hidden="1" customHeight="1" x14ac:dyDescent="0.25"/>
    <row r="70791" hidden="1" x14ac:dyDescent="0.25"/>
    <row r="70792" ht="15.75" hidden="1" customHeight="1" x14ac:dyDescent="0.25"/>
    <row r="70793" ht="31.5" hidden="1" customHeight="1" x14ac:dyDescent="0.25"/>
    <row r="70794" ht="24" hidden="1" customHeight="1" x14ac:dyDescent="0.25"/>
    <row r="70795" ht="24.95" hidden="1" customHeight="1" x14ac:dyDescent="0.25"/>
    <row r="70796" ht="24.95" hidden="1" customHeight="1" x14ac:dyDescent="0.25"/>
    <row r="70797" ht="24.95" hidden="1" customHeight="1" x14ac:dyDescent="0.25"/>
    <row r="70798" ht="24.95" hidden="1" customHeight="1" x14ac:dyDescent="0.25"/>
    <row r="70799" ht="24.95" hidden="1" customHeight="1" x14ac:dyDescent="0.25"/>
    <row r="70800" ht="24.95" hidden="1" customHeight="1" x14ac:dyDescent="0.25"/>
    <row r="70801" ht="24.95" hidden="1" customHeight="1" x14ac:dyDescent="0.25"/>
    <row r="70802" ht="24.95" hidden="1" customHeight="1" x14ac:dyDescent="0.25"/>
    <row r="70803" ht="24.95" hidden="1" customHeight="1" x14ac:dyDescent="0.25"/>
    <row r="70804" ht="24.95" hidden="1" customHeight="1" x14ac:dyDescent="0.25"/>
    <row r="70805" ht="24.95" hidden="1" customHeight="1" x14ac:dyDescent="0.25"/>
    <row r="70806" ht="24.95" hidden="1" customHeight="1" x14ac:dyDescent="0.25"/>
    <row r="70807" ht="24.95" hidden="1" customHeight="1" x14ac:dyDescent="0.25"/>
    <row r="70808" ht="24.95" hidden="1" customHeight="1" x14ac:dyDescent="0.25"/>
    <row r="70809" ht="24.95" hidden="1" customHeight="1" x14ac:dyDescent="0.25"/>
    <row r="70810" ht="24.95" hidden="1" customHeight="1" x14ac:dyDescent="0.25"/>
    <row r="70811" ht="24.95" hidden="1" customHeight="1" x14ac:dyDescent="0.25"/>
    <row r="70812" ht="24.95" hidden="1" customHeight="1" x14ac:dyDescent="0.25"/>
    <row r="70813" ht="24.95" hidden="1" customHeight="1" x14ac:dyDescent="0.25"/>
    <row r="70814" ht="24.95" hidden="1" customHeight="1" x14ac:dyDescent="0.25"/>
    <row r="70815" ht="24.95" hidden="1" customHeight="1" x14ac:dyDescent="0.25"/>
    <row r="70816" ht="24.95" hidden="1" customHeight="1" x14ac:dyDescent="0.25"/>
    <row r="70817" ht="24.95" hidden="1" customHeight="1" x14ac:dyDescent="0.25"/>
    <row r="70818" ht="24.95" hidden="1" customHeight="1" x14ac:dyDescent="0.25"/>
    <row r="70819" ht="24.95" hidden="1" customHeight="1" x14ac:dyDescent="0.25"/>
    <row r="70820" ht="24.95" hidden="1" customHeight="1" x14ac:dyDescent="0.25"/>
    <row r="70821" ht="24.95" hidden="1" customHeight="1" x14ac:dyDescent="0.25"/>
    <row r="70822" ht="24.95" hidden="1" customHeight="1" x14ac:dyDescent="0.25"/>
    <row r="70823" ht="24.95" hidden="1" customHeight="1" x14ac:dyDescent="0.25"/>
    <row r="70824" ht="24.95" hidden="1" customHeight="1" x14ac:dyDescent="0.25"/>
    <row r="70825" ht="24.95" hidden="1" customHeight="1" x14ac:dyDescent="0.25"/>
    <row r="70826" ht="24.95" hidden="1" customHeight="1" x14ac:dyDescent="0.25"/>
    <row r="70827" ht="24.95" hidden="1" customHeight="1" x14ac:dyDescent="0.25"/>
    <row r="70828" ht="24.95" hidden="1" customHeight="1" x14ac:dyDescent="0.25"/>
    <row r="70829" ht="24.95" hidden="1" customHeight="1" x14ac:dyDescent="0.25"/>
    <row r="70830" ht="24.95" hidden="1" customHeight="1" x14ac:dyDescent="0.25"/>
    <row r="70831" ht="24.95" hidden="1" customHeight="1" x14ac:dyDescent="0.25"/>
    <row r="70832" ht="24.95" hidden="1" customHeight="1" x14ac:dyDescent="0.25"/>
    <row r="70833" hidden="1" x14ac:dyDescent="0.25"/>
    <row r="70834" hidden="1" x14ac:dyDescent="0.25"/>
    <row r="70835" hidden="1" x14ac:dyDescent="0.25"/>
    <row r="70836" ht="16.5" hidden="1" customHeight="1" x14ac:dyDescent="0.25"/>
    <row r="70837" hidden="1" x14ac:dyDescent="0.25"/>
    <row r="70838" ht="15.75" hidden="1" customHeight="1" x14ac:dyDescent="0.25"/>
    <row r="70839" ht="31.5" hidden="1" customHeight="1" x14ac:dyDescent="0.25"/>
    <row r="70840" ht="24" hidden="1" customHeight="1" x14ac:dyDescent="0.25"/>
    <row r="70841" ht="24.95" hidden="1" customHeight="1" x14ac:dyDescent="0.25"/>
    <row r="70842" ht="24.95" hidden="1" customHeight="1" x14ac:dyDescent="0.25"/>
    <row r="70843" ht="24.95" hidden="1" customHeight="1" x14ac:dyDescent="0.25"/>
    <row r="70844" ht="24.95" hidden="1" customHeight="1" x14ac:dyDescent="0.25"/>
    <row r="70845" ht="24.95" hidden="1" customHeight="1" x14ac:dyDescent="0.25"/>
    <row r="70846" ht="24.95" hidden="1" customHeight="1" x14ac:dyDescent="0.25"/>
    <row r="70847" ht="24.95" hidden="1" customHeight="1" x14ac:dyDescent="0.25"/>
    <row r="70848" ht="24.95" hidden="1" customHeight="1" x14ac:dyDescent="0.25"/>
    <row r="70849" ht="24.95" hidden="1" customHeight="1" x14ac:dyDescent="0.25"/>
    <row r="70850" ht="24.95" hidden="1" customHeight="1" x14ac:dyDescent="0.25"/>
    <row r="70851" ht="24.95" hidden="1" customHeight="1" x14ac:dyDescent="0.25"/>
    <row r="70852" ht="24.95" hidden="1" customHeight="1" x14ac:dyDescent="0.25"/>
    <row r="70853" ht="24.95" hidden="1" customHeight="1" x14ac:dyDescent="0.25"/>
    <row r="70854" ht="24.95" hidden="1" customHeight="1" x14ac:dyDescent="0.25"/>
    <row r="70855" ht="24.95" hidden="1" customHeight="1" x14ac:dyDescent="0.25"/>
    <row r="70856" ht="24.95" hidden="1" customHeight="1" x14ac:dyDescent="0.25"/>
    <row r="70857" ht="24.95" hidden="1" customHeight="1" x14ac:dyDescent="0.25"/>
    <row r="70858" ht="24.95" hidden="1" customHeight="1" x14ac:dyDescent="0.25"/>
    <row r="70859" ht="24.95" hidden="1" customHeight="1" x14ac:dyDescent="0.25"/>
    <row r="70860" ht="24.95" hidden="1" customHeight="1" x14ac:dyDescent="0.25"/>
    <row r="70861" ht="24.95" hidden="1" customHeight="1" x14ac:dyDescent="0.25"/>
    <row r="70862" ht="24.95" hidden="1" customHeight="1" x14ac:dyDescent="0.25"/>
    <row r="70863" ht="24.95" hidden="1" customHeight="1" x14ac:dyDescent="0.25"/>
    <row r="70864" ht="24.95" hidden="1" customHeight="1" x14ac:dyDescent="0.25"/>
    <row r="70865" ht="24.95" hidden="1" customHeight="1" x14ac:dyDescent="0.25"/>
    <row r="70866" ht="24.95" hidden="1" customHeight="1" x14ac:dyDescent="0.25"/>
    <row r="70867" ht="24.95" hidden="1" customHeight="1" x14ac:dyDescent="0.25"/>
    <row r="70868" ht="24.95" hidden="1" customHeight="1" x14ac:dyDescent="0.25"/>
    <row r="70869" ht="24.95" hidden="1" customHeight="1" x14ac:dyDescent="0.25"/>
    <row r="70870" ht="24.95" hidden="1" customHeight="1" x14ac:dyDescent="0.25"/>
    <row r="70871" ht="24.95" hidden="1" customHeight="1" x14ac:dyDescent="0.25"/>
    <row r="70872" ht="24.95" hidden="1" customHeight="1" x14ac:dyDescent="0.25"/>
    <row r="70873" ht="24.95" hidden="1" customHeight="1" x14ac:dyDescent="0.25"/>
    <row r="70874" ht="24.95" hidden="1" customHeight="1" x14ac:dyDescent="0.25"/>
    <row r="70875" ht="24.95" hidden="1" customHeight="1" x14ac:dyDescent="0.25"/>
    <row r="70876" ht="24.95" hidden="1" customHeight="1" x14ac:dyDescent="0.25"/>
    <row r="70877" ht="24.95" hidden="1" customHeight="1" x14ac:dyDescent="0.25"/>
    <row r="70878" ht="24.95" hidden="1" customHeight="1" x14ac:dyDescent="0.25"/>
    <row r="70879" hidden="1" x14ac:dyDescent="0.25"/>
    <row r="70880" hidden="1" x14ac:dyDescent="0.25"/>
    <row r="70881" hidden="1" x14ac:dyDescent="0.25"/>
    <row r="70882" ht="16.5" hidden="1" customHeight="1" x14ac:dyDescent="0.25"/>
    <row r="70883" hidden="1" x14ac:dyDescent="0.25"/>
    <row r="70884" ht="15.75" hidden="1" customHeight="1" x14ac:dyDescent="0.25"/>
    <row r="70885" ht="31.5" hidden="1" customHeight="1" x14ac:dyDescent="0.25"/>
    <row r="70886" ht="24" hidden="1" customHeight="1" x14ac:dyDescent="0.25"/>
    <row r="70887" ht="24.95" hidden="1" customHeight="1" x14ac:dyDescent="0.25"/>
    <row r="70888" ht="24.95" hidden="1" customHeight="1" x14ac:dyDescent="0.25"/>
    <row r="70889" ht="24.95" hidden="1" customHeight="1" x14ac:dyDescent="0.25"/>
    <row r="70890" ht="24.95" hidden="1" customHeight="1" x14ac:dyDescent="0.25"/>
    <row r="70891" ht="24.95" hidden="1" customHeight="1" x14ac:dyDescent="0.25"/>
    <row r="70892" ht="24.95" hidden="1" customHeight="1" x14ac:dyDescent="0.25"/>
    <row r="70893" ht="24.95" hidden="1" customHeight="1" x14ac:dyDescent="0.25"/>
    <row r="70894" ht="24.95" hidden="1" customHeight="1" x14ac:dyDescent="0.25"/>
    <row r="70895" ht="24.95" hidden="1" customHeight="1" x14ac:dyDescent="0.25"/>
    <row r="70896" ht="24.95" hidden="1" customHeight="1" x14ac:dyDescent="0.25"/>
    <row r="70897" ht="24.95" hidden="1" customHeight="1" x14ac:dyDescent="0.25"/>
    <row r="70898" ht="24.95" hidden="1" customHeight="1" x14ac:dyDescent="0.25"/>
    <row r="70899" ht="24.95" hidden="1" customHeight="1" x14ac:dyDescent="0.25"/>
    <row r="70900" ht="24.95" hidden="1" customHeight="1" x14ac:dyDescent="0.25"/>
    <row r="70901" hidden="1" x14ac:dyDescent="0.25"/>
    <row r="70902" hidden="1" x14ac:dyDescent="0.25"/>
    <row r="70903" hidden="1" x14ac:dyDescent="0.25"/>
    <row r="70904" ht="16.5" hidden="1" customHeight="1" x14ac:dyDescent="0.25"/>
    <row r="70905" hidden="1" x14ac:dyDescent="0.25"/>
    <row r="70906" ht="15.75" hidden="1" customHeight="1" x14ac:dyDescent="0.25"/>
    <row r="70907" ht="31.5" hidden="1" customHeight="1" x14ac:dyDescent="0.25"/>
    <row r="70908" ht="24" hidden="1" customHeight="1" x14ac:dyDescent="0.25"/>
    <row r="70909" ht="24.95" hidden="1" customHeight="1" x14ac:dyDescent="0.25"/>
    <row r="70910" ht="24.95" hidden="1" customHeight="1" x14ac:dyDescent="0.25"/>
    <row r="70911" ht="24.95" hidden="1" customHeight="1" x14ac:dyDescent="0.25"/>
    <row r="70912" ht="24.95" hidden="1" customHeight="1" x14ac:dyDescent="0.25"/>
    <row r="70913" ht="24.95" hidden="1" customHeight="1" x14ac:dyDescent="0.25"/>
    <row r="70914" ht="24.95" hidden="1" customHeight="1" x14ac:dyDescent="0.25"/>
    <row r="70915" ht="24.95" hidden="1" customHeight="1" x14ac:dyDescent="0.25"/>
    <row r="70916" ht="24.95" hidden="1" customHeight="1" x14ac:dyDescent="0.25"/>
    <row r="70917" ht="24.95" hidden="1" customHeight="1" x14ac:dyDescent="0.25"/>
    <row r="70918" ht="24.95" hidden="1" customHeight="1" x14ac:dyDescent="0.25"/>
    <row r="70919" ht="24.95" hidden="1" customHeight="1" x14ac:dyDescent="0.25"/>
    <row r="70920" ht="24.95" hidden="1" customHeight="1" x14ac:dyDescent="0.25"/>
    <row r="70921" ht="24.95" hidden="1" customHeight="1" x14ac:dyDescent="0.25"/>
    <row r="70922" ht="24.95" hidden="1" customHeight="1" x14ac:dyDescent="0.25"/>
    <row r="70923" ht="24.95" hidden="1" customHeight="1" x14ac:dyDescent="0.25"/>
    <row r="70924" ht="24.95" hidden="1" customHeight="1" x14ac:dyDescent="0.25"/>
    <row r="70925" ht="24.95" hidden="1" customHeight="1" x14ac:dyDescent="0.25"/>
    <row r="70926" ht="24.95" hidden="1" customHeight="1" x14ac:dyDescent="0.25"/>
    <row r="70927" ht="24.95" hidden="1" customHeight="1" x14ac:dyDescent="0.25"/>
    <row r="70928" ht="24.95" hidden="1" customHeight="1" x14ac:dyDescent="0.25"/>
    <row r="70929" ht="24.95" hidden="1" customHeight="1" x14ac:dyDescent="0.25"/>
    <row r="70930" ht="24.95" hidden="1" customHeight="1" x14ac:dyDescent="0.25"/>
    <row r="70931" ht="24.95" hidden="1" customHeight="1" x14ac:dyDescent="0.25"/>
    <row r="70932" ht="24.95" hidden="1" customHeight="1" x14ac:dyDescent="0.25"/>
    <row r="70933" ht="24.95" hidden="1" customHeight="1" x14ac:dyDescent="0.25"/>
    <row r="70934" ht="24.95" hidden="1" customHeight="1" x14ac:dyDescent="0.25"/>
    <row r="70935" ht="24.95" hidden="1" customHeight="1" x14ac:dyDescent="0.25"/>
    <row r="70936" ht="24.95" hidden="1" customHeight="1" x14ac:dyDescent="0.25"/>
    <row r="70937" ht="24.95" hidden="1" customHeight="1" x14ac:dyDescent="0.25"/>
    <row r="70938" ht="24.95" hidden="1" customHeight="1" x14ac:dyDescent="0.25"/>
    <row r="70939" ht="24.95" hidden="1" customHeight="1" x14ac:dyDescent="0.25"/>
    <row r="70940" ht="24.95" hidden="1" customHeight="1" x14ac:dyDescent="0.25"/>
    <row r="70941" ht="24.95" hidden="1" customHeight="1" x14ac:dyDescent="0.25"/>
    <row r="70942" ht="24.95" hidden="1" customHeight="1" x14ac:dyDescent="0.25"/>
    <row r="70943" ht="24.95" hidden="1" customHeight="1" x14ac:dyDescent="0.25"/>
    <row r="70944" ht="24.95" hidden="1" customHeight="1" x14ac:dyDescent="0.25"/>
    <row r="70945" ht="24.95" hidden="1" customHeight="1" x14ac:dyDescent="0.25"/>
    <row r="70946" ht="24.95" hidden="1" customHeight="1" x14ac:dyDescent="0.25"/>
    <row r="70947" hidden="1" x14ac:dyDescent="0.25"/>
    <row r="70948" hidden="1" x14ac:dyDescent="0.25"/>
    <row r="70949" hidden="1" x14ac:dyDescent="0.25"/>
    <row r="70950" ht="16.5" hidden="1" customHeight="1" x14ac:dyDescent="0.25"/>
    <row r="70951" hidden="1" x14ac:dyDescent="0.25"/>
    <row r="70952" ht="15.75" hidden="1" customHeight="1" x14ac:dyDescent="0.25"/>
    <row r="70953" ht="31.5" hidden="1" customHeight="1" x14ac:dyDescent="0.25"/>
    <row r="70954" ht="24" hidden="1" customHeight="1" x14ac:dyDescent="0.25"/>
    <row r="70955" ht="24.95" hidden="1" customHeight="1" x14ac:dyDescent="0.25"/>
    <row r="70956" ht="24.95" hidden="1" customHeight="1" x14ac:dyDescent="0.25"/>
    <row r="70957" ht="24.95" hidden="1" customHeight="1" x14ac:dyDescent="0.25"/>
    <row r="70958" ht="24.95" hidden="1" customHeight="1" x14ac:dyDescent="0.25"/>
    <row r="70959" ht="24.95" hidden="1" customHeight="1" x14ac:dyDescent="0.25"/>
    <row r="70960" ht="24.95" hidden="1" customHeight="1" x14ac:dyDescent="0.25"/>
    <row r="70961" ht="24.95" hidden="1" customHeight="1" x14ac:dyDescent="0.25"/>
    <row r="70962" ht="24.95" hidden="1" customHeight="1" x14ac:dyDescent="0.25"/>
    <row r="70963" ht="24.95" hidden="1" customHeight="1" x14ac:dyDescent="0.25"/>
    <row r="70964" ht="24.95" hidden="1" customHeight="1" x14ac:dyDescent="0.25"/>
    <row r="70965" ht="24.95" hidden="1" customHeight="1" x14ac:dyDescent="0.25"/>
    <row r="70966" ht="24.95" hidden="1" customHeight="1" x14ac:dyDescent="0.25"/>
    <row r="70967" ht="24.95" hidden="1" customHeight="1" x14ac:dyDescent="0.25"/>
    <row r="70968" ht="24.95" hidden="1" customHeight="1" x14ac:dyDescent="0.25"/>
    <row r="70969" ht="24.95" hidden="1" customHeight="1" x14ac:dyDescent="0.25"/>
    <row r="70970" ht="24.95" hidden="1" customHeight="1" x14ac:dyDescent="0.25"/>
    <row r="70971" ht="24.95" hidden="1" customHeight="1" x14ac:dyDescent="0.25"/>
    <row r="70972" ht="24.95" hidden="1" customHeight="1" x14ac:dyDescent="0.25"/>
    <row r="70973" ht="24.95" hidden="1" customHeight="1" x14ac:dyDescent="0.25"/>
    <row r="70974" ht="24.95" hidden="1" customHeight="1" x14ac:dyDescent="0.25"/>
    <row r="70975" ht="24.95" hidden="1" customHeight="1" x14ac:dyDescent="0.25"/>
    <row r="70976" ht="24.95" hidden="1" customHeight="1" x14ac:dyDescent="0.25"/>
    <row r="70977" ht="24.95" hidden="1" customHeight="1" x14ac:dyDescent="0.25"/>
    <row r="70978" ht="24.95" hidden="1" customHeight="1" x14ac:dyDescent="0.25"/>
    <row r="70979" ht="24.95" hidden="1" customHeight="1" x14ac:dyDescent="0.25"/>
    <row r="70980" ht="24.95" hidden="1" customHeight="1" x14ac:dyDescent="0.25"/>
    <row r="70981" ht="24.95" hidden="1" customHeight="1" x14ac:dyDescent="0.25"/>
    <row r="70982" ht="24.95" hidden="1" customHeight="1" x14ac:dyDescent="0.25"/>
    <row r="70983" ht="24.95" hidden="1" customHeight="1" x14ac:dyDescent="0.25"/>
    <row r="70984" ht="24.95" hidden="1" customHeight="1" x14ac:dyDescent="0.25"/>
    <row r="70985" ht="24.95" hidden="1" customHeight="1" x14ac:dyDescent="0.25"/>
    <row r="70986" ht="24.95" hidden="1" customHeight="1" x14ac:dyDescent="0.25"/>
    <row r="70987" ht="24.95" hidden="1" customHeight="1" x14ac:dyDescent="0.25"/>
    <row r="70988" ht="24.95" hidden="1" customHeight="1" x14ac:dyDescent="0.25"/>
    <row r="70989" ht="24.95" hidden="1" customHeight="1" x14ac:dyDescent="0.25"/>
    <row r="70990" ht="24.95" hidden="1" customHeight="1" x14ac:dyDescent="0.25"/>
    <row r="70991" hidden="1" x14ac:dyDescent="0.25"/>
    <row r="70992" ht="16.5" hidden="1" customHeight="1" x14ac:dyDescent="0.25"/>
    <row r="70993" hidden="1" x14ac:dyDescent="0.25"/>
    <row r="70994" ht="15.75" hidden="1" customHeight="1" x14ac:dyDescent="0.25"/>
    <row r="70995" hidden="1" x14ac:dyDescent="0.25"/>
    <row r="70996" hidden="1" x14ac:dyDescent="0.25"/>
    <row r="70997" hidden="1" x14ac:dyDescent="0.25"/>
    <row r="70998" hidden="1" x14ac:dyDescent="0.25"/>
    <row r="70999" hidden="1" x14ac:dyDescent="0.25"/>
    <row r="71000" ht="16.5" hidden="1" customHeight="1" x14ac:dyDescent="0.25"/>
    <row r="71001" hidden="1" x14ac:dyDescent="0.25"/>
    <row r="71002" ht="15.75" hidden="1" customHeight="1" x14ac:dyDescent="0.25"/>
    <row r="71003" ht="31.5" hidden="1" customHeight="1" x14ac:dyDescent="0.25"/>
    <row r="71004" ht="24" hidden="1" customHeight="1" x14ac:dyDescent="0.25"/>
    <row r="71005" ht="24.95" hidden="1" customHeight="1" x14ac:dyDescent="0.25"/>
    <row r="71006" ht="24.95" hidden="1" customHeight="1" x14ac:dyDescent="0.25"/>
    <row r="71007" ht="24.95" hidden="1" customHeight="1" x14ac:dyDescent="0.25"/>
    <row r="71008" ht="24.95" hidden="1" customHeight="1" x14ac:dyDescent="0.25"/>
    <row r="71009" ht="24.95" hidden="1" customHeight="1" x14ac:dyDescent="0.25"/>
    <row r="71010" ht="24.95" hidden="1" customHeight="1" x14ac:dyDescent="0.25"/>
    <row r="71011" ht="24.95" hidden="1" customHeight="1" x14ac:dyDescent="0.25"/>
    <row r="71012" ht="24.95" hidden="1" customHeight="1" x14ac:dyDescent="0.25"/>
    <row r="71013" ht="24.95" hidden="1" customHeight="1" x14ac:dyDescent="0.25"/>
    <row r="71014" ht="24.95" hidden="1" customHeight="1" x14ac:dyDescent="0.25"/>
    <row r="71015" ht="24.95" hidden="1" customHeight="1" x14ac:dyDescent="0.25"/>
    <row r="71016" ht="24.95" hidden="1" customHeight="1" x14ac:dyDescent="0.25"/>
    <row r="71017" ht="24.95" hidden="1" customHeight="1" x14ac:dyDescent="0.25"/>
    <row r="71018" ht="24.95" hidden="1" customHeight="1" x14ac:dyDescent="0.25"/>
    <row r="71019" ht="24.95" hidden="1" customHeight="1" x14ac:dyDescent="0.25"/>
    <row r="71020" ht="24.95" hidden="1" customHeight="1" x14ac:dyDescent="0.25"/>
    <row r="71021" ht="24.95" hidden="1" customHeight="1" x14ac:dyDescent="0.25"/>
    <row r="71022" ht="24.95" hidden="1" customHeight="1" x14ac:dyDescent="0.25"/>
    <row r="71023" ht="24.95" hidden="1" customHeight="1" x14ac:dyDescent="0.25"/>
    <row r="71024" ht="24.95" hidden="1" customHeight="1" x14ac:dyDescent="0.25"/>
    <row r="71025" ht="24.95" hidden="1" customHeight="1" x14ac:dyDescent="0.25"/>
    <row r="71026" ht="24.95" hidden="1" customHeight="1" x14ac:dyDescent="0.25"/>
    <row r="71027" ht="24.95" hidden="1" customHeight="1" x14ac:dyDescent="0.25"/>
    <row r="71028" ht="24.95" hidden="1" customHeight="1" x14ac:dyDescent="0.25"/>
    <row r="71029" ht="24.95" hidden="1" customHeight="1" x14ac:dyDescent="0.25"/>
    <row r="71030" ht="24.95" hidden="1" customHeight="1" x14ac:dyDescent="0.25"/>
    <row r="71031" ht="24.95" hidden="1" customHeight="1" x14ac:dyDescent="0.25"/>
    <row r="71032" ht="24.95" hidden="1" customHeight="1" x14ac:dyDescent="0.25"/>
    <row r="71033" ht="24.95" hidden="1" customHeight="1" x14ac:dyDescent="0.25"/>
    <row r="71034" ht="24.95" hidden="1" customHeight="1" x14ac:dyDescent="0.25"/>
    <row r="71035" ht="24.95" hidden="1" customHeight="1" x14ac:dyDescent="0.25"/>
    <row r="71036" ht="24.95" hidden="1" customHeight="1" x14ac:dyDescent="0.25"/>
    <row r="71037" hidden="1" x14ac:dyDescent="0.25"/>
    <row r="71038" ht="16.5" hidden="1" customHeight="1" x14ac:dyDescent="0.25"/>
    <row r="71039" hidden="1" x14ac:dyDescent="0.25"/>
    <row r="71040" ht="15.75" hidden="1" customHeight="1" x14ac:dyDescent="0.25"/>
    <row r="71041" ht="31.5" hidden="1" customHeight="1" x14ac:dyDescent="0.25"/>
    <row r="71042" ht="24" hidden="1" customHeight="1" x14ac:dyDescent="0.25"/>
    <row r="71043" hidden="1" x14ac:dyDescent="0.25"/>
    <row r="71044" hidden="1" x14ac:dyDescent="0.25"/>
    <row r="71045" hidden="1" x14ac:dyDescent="0.25"/>
    <row r="71046" ht="16.5" hidden="1" customHeight="1" x14ac:dyDescent="0.25"/>
    <row r="71047" hidden="1" x14ac:dyDescent="0.25"/>
    <row r="71048" ht="15.75" hidden="1" customHeight="1" x14ac:dyDescent="0.25"/>
    <row r="71049" ht="31.5" hidden="1" customHeight="1" x14ac:dyDescent="0.25"/>
    <row r="71050" ht="24" hidden="1" customHeight="1" x14ac:dyDescent="0.25"/>
    <row r="71051" ht="24.95" hidden="1" customHeight="1" x14ac:dyDescent="0.25"/>
    <row r="71052" ht="24.95" hidden="1" customHeight="1" x14ac:dyDescent="0.25"/>
    <row r="71053" ht="24.95" hidden="1" customHeight="1" x14ac:dyDescent="0.25"/>
    <row r="71054" ht="24.95" hidden="1" customHeight="1" x14ac:dyDescent="0.25"/>
    <row r="71055" ht="24.95" hidden="1" customHeight="1" x14ac:dyDescent="0.25"/>
    <row r="71056" ht="24.95" hidden="1" customHeight="1" x14ac:dyDescent="0.25"/>
    <row r="71057" ht="24.95" hidden="1" customHeight="1" x14ac:dyDescent="0.25"/>
    <row r="71058" ht="24.95" hidden="1" customHeight="1" x14ac:dyDescent="0.25"/>
    <row r="71059" ht="24.95" hidden="1" customHeight="1" x14ac:dyDescent="0.25"/>
    <row r="71060" ht="24.95" hidden="1" customHeight="1" x14ac:dyDescent="0.25"/>
    <row r="71061" ht="24.95" hidden="1" customHeight="1" x14ac:dyDescent="0.25"/>
    <row r="71062" ht="24.95" hidden="1" customHeight="1" x14ac:dyDescent="0.25"/>
    <row r="71063" ht="24.95" hidden="1" customHeight="1" x14ac:dyDescent="0.25"/>
    <row r="71064" ht="24.95" hidden="1" customHeight="1" x14ac:dyDescent="0.25"/>
    <row r="71065" ht="24.95" hidden="1" customHeight="1" x14ac:dyDescent="0.25"/>
    <row r="71066" ht="24.95" hidden="1" customHeight="1" x14ac:dyDescent="0.25"/>
    <row r="71067" ht="24.95" hidden="1" customHeight="1" x14ac:dyDescent="0.25"/>
    <row r="71068" ht="24.95" hidden="1" customHeight="1" x14ac:dyDescent="0.25"/>
    <row r="71069" ht="24.95" hidden="1" customHeight="1" x14ac:dyDescent="0.25"/>
    <row r="71070" ht="24.95" hidden="1" customHeight="1" x14ac:dyDescent="0.25"/>
    <row r="71071" ht="24.95" hidden="1" customHeight="1" x14ac:dyDescent="0.25"/>
    <row r="71072" ht="24.95" hidden="1" customHeight="1" x14ac:dyDescent="0.25"/>
    <row r="71073" ht="24.95" hidden="1" customHeight="1" x14ac:dyDescent="0.25"/>
    <row r="71074" ht="24.95" hidden="1" customHeight="1" x14ac:dyDescent="0.25"/>
    <row r="71075" ht="24.95" hidden="1" customHeight="1" x14ac:dyDescent="0.25"/>
    <row r="71076" ht="24.95" hidden="1" customHeight="1" x14ac:dyDescent="0.25"/>
    <row r="71077" ht="24.95" hidden="1" customHeight="1" x14ac:dyDescent="0.25"/>
    <row r="71078" ht="24.95" hidden="1" customHeight="1" x14ac:dyDescent="0.25"/>
    <row r="71079" ht="24.95" hidden="1" customHeight="1" x14ac:dyDescent="0.25"/>
    <row r="71080" ht="24.95" hidden="1" customHeight="1" x14ac:dyDescent="0.25"/>
    <row r="71081" ht="24.95" hidden="1" customHeight="1" x14ac:dyDescent="0.25"/>
    <row r="71082" ht="24.95" hidden="1" customHeight="1" x14ac:dyDescent="0.25"/>
    <row r="71083" ht="24.95" hidden="1" customHeight="1" x14ac:dyDescent="0.25"/>
    <row r="71084" ht="24.95" hidden="1" customHeight="1" x14ac:dyDescent="0.25"/>
    <row r="71085" ht="24.95" hidden="1" customHeight="1" x14ac:dyDescent="0.25"/>
    <row r="71086" ht="24.95" hidden="1" customHeight="1" x14ac:dyDescent="0.25"/>
    <row r="71087" ht="24.95" hidden="1" customHeight="1" x14ac:dyDescent="0.25"/>
    <row r="71088" ht="24.95" hidden="1" customHeight="1" x14ac:dyDescent="0.25"/>
    <row r="71089" hidden="1" x14ac:dyDescent="0.25"/>
    <row r="71090" hidden="1" x14ac:dyDescent="0.25"/>
    <row r="71091" hidden="1" x14ac:dyDescent="0.25"/>
    <row r="71092" ht="16.5" hidden="1" customHeight="1" x14ac:dyDescent="0.25"/>
    <row r="71093" hidden="1" x14ac:dyDescent="0.25"/>
    <row r="71094" ht="15.75" hidden="1" customHeight="1" x14ac:dyDescent="0.25"/>
    <row r="71095" ht="31.5" hidden="1" customHeight="1" x14ac:dyDescent="0.25"/>
    <row r="71096" ht="24" hidden="1" customHeight="1" x14ac:dyDescent="0.25"/>
    <row r="71097" ht="24.95" hidden="1" customHeight="1" x14ac:dyDescent="0.25"/>
    <row r="71098" ht="24.95" hidden="1" customHeight="1" x14ac:dyDescent="0.25"/>
    <row r="71099" ht="24.95" hidden="1" customHeight="1" x14ac:dyDescent="0.25"/>
    <row r="71100" ht="24.95" hidden="1" customHeight="1" x14ac:dyDescent="0.25"/>
    <row r="71101" ht="24.95" hidden="1" customHeight="1" x14ac:dyDescent="0.25"/>
    <row r="71102" ht="24.95" hidden="1" customHeight="1" x14ac:dyDescent="0.25"/>
    <row r="71103" ht="24.95" hidden="1" customHeight="1" x14ac:dyDescent="0.25"/>
    <row r="71104" ht="24.95" hidden="1" customHeight="1" x14ac:dyDescent="0.25"/>
    <row r="71105" ht="24.95" hidden="1" customHeight="1" x14ac:dyDescent="0.25"/>
    <row r="71106" ht="24.95" hidden="1" customHeight="1" x14ac:dyDescent="0.25"/>
    <row r="71107" ht="31.5" hidden="1" customHeight="1" x14ac:dyDescent="0.25"/>
    <row r="71108" ht="24" hidden="1" customHeight="1" x14ac:dyDescent="0.25"/>
    <row r="71109" ht="24.95" hidden="1" customHeight="1" x14ac:dyDescent="0.25"/>
    <row r="71110" ht="24.95" hidden="1" customHeight="1" x14ac:dyDescent="0.25"/>
    <row r="71111" hidden="1" x14ac:dyDescent="0.25"/>
    <row r="71112" hidden="1" x14ac:dyDescent="0.25"/>
    <row r="71113" hidden="1" x14ac:dyDescent="0.25"/>
    <row r="71114" ht="16.5" hidden="1" customHeight="1" x14ac:dyDescent="0.25"/>
    <row r="71115" hidden="1" x14ac:dyDescent="0.25"/>
    <row r="71116" ht="15.75" hidden="1" customHeight="1" x14ac:dyDescent="0.25"/>
    <row r="71117" ht="31.5" hidden="1" customHeight="1" x14ac:dyDescent="0.25"/>
    <row r="71118" ht="24" hidden="1" customHeight="1" x14ac:dyDescent="0.25"/>
    <row r="71119" ht="24.95" hidden="1" customHeight="1" x14ac:dyDescent="0.25"/>
    <row r="71120" ht="24.95" hidden="1" customHeight="1" x14ac:dyDescent="0.25"/>
    <row r="71121" ht="24.95" hidden="1" customHeight="1" x14ac:dyDescent="0.25"/>
    <row r="71122" ht="24.95" hidden="1" customHeight="1" x14ac:dyDescent="0.25"/>
    <row r="71123" ht="24.95" hidden="1" customHeight="1" x14ac:dyDescent="0.25"/>
    <row r="71124" ht="24.95" hidden="1" customHeight="1" x14ac:dyDescent="0.25"/>
    <row r="71125" ht="24.95" hidden="1" customHeight="1" x14ac:dyDescent="0.25"/>
    <row r="71126" ht="24.95" hidden="1" customHeight="1" x14ac:dyDescent="0.25"/>
    <row r="71127" ht="24.95" hidden="1" customHeight="1" x14ac:dyDescent="0.25"/>
    <row r="71128" ht="24.95" hidden="1" customHeight="1" x14ac:dyDescent="0.25"/>
    <row r="71129" hidden="1" x14ac:dyDescent="0.25"/>
    <row r="71130" hidden="1" x14ac:dyDescent="0.25"/>
    <row r="71131" hidden="1" x14ac:dyDescent="0.25"/>
    <row r="71132" ht="16.5" hidden="1" customHeight="1" x14ac:dyDescent="0.25"/>
    <row r="71133" hidden="1" x14ac:dyDescent="0.25"/>
    <row r="71134" hidden="1" x14ac:dyDescent="0.25"/>
    <row r="71135" hidden="1" x14ac:dyDescent="0.25"/>
    <row r="71136" ht="16.5" hidden="1" customHeight="1" x14ac:dyDescent="0.25"/>
    <row r="71137" hidden="1" x14ac:dyDescent="0.25"/>
    <row r="71138" ht="15.75" hidden="1" customHeight="1" x14ac:dyDescent="0.25"/>
    <row r="71139" ht="31.5" hidden="1" customHeight="1" x14ac:dyDescent="0.25"/>
    <row r="71140" ht="24" hidden="1" customHeight="1" x14ac:dyDescent="0.25"/>
    <row r="71141" ht="24.95" hidden="1" customHeight="1" x14ac:dyDescent="0.25"/>
    <row r="71142" ht="24.95" hidden="1" customHeight="1" x14ac:dyDescent="0.25"/>
    <row r="71143" ht="24.95" hidden="1" customHeight="1" x14ac:dyDescent="0.25"/>
    <row r="71144" ht="24.95" hidden="1" customHeight="1" x14ac:dyDescent="0.25"/>
    <row r="71145" ht="24.95" hidden="1" customHeight="1" x14ac:dyDescent="0.25"/>
    <row r="71146" ht="24.95" hidden="1" customHeight="1" x14ac:dyDescent="0.25"/>
    <row r="71147" ht="24.95" hidden="1" customHeight="1" x14ac:dyDescent="0.25"/>
    <row r="71148" ht="24.95" hidden="1" customHeight="1" x14ac:dyDescent="0.25"/>
    <row r="71149" hidden="1" x14ac:dyDescent="0.25"/>
    <row r="71150" ht="15.75" hidden="1" customHeight="1" x14ac:dyDescent="0.25"/>
    <row r="71151" ht="31.5" hidden="1" customHeight="1" x14ac:dyDescent="0.25"/>
    <row r="71152" ht="24" hidden="1" customHeight="1" x14ac:dyDescent="0.25"/>
    <row r="71153" ht="24.95" hidden="1" customHeight="1" x14ac:dyDescent="0.25"/>
    <row r="71154" ht="24.95" hidden="1" customHeight="1" x14ac:dyDescent="0.25"/>
    <row r="71155" hidden="1" x14ac:dyDescent="0.25"/>
    <row r="71156" hidden="1" x14ac:dyDescent="0.25"/>
    <row r="71157" hidden="1" x14ac:dyDescent="0.25"/>
    <row r="71158" ht="16.5" hidden="1" customHeight="1" x14ac:dyDescent="0.25"/>
    <row r="71159" hidden="1" x14ac:dyDescent="0.25"/>
    <row r="71160" ht="15.75" hidden="1" customHeight="1" x14ac:dyDescent="0.25"/>
    <row r="71161" ht="31.5" hidden="1" customHeight="1" x14ac:dyDescent="0.25"/>
    <row r="71162" ht="24" hidden="1" customHeight="1" x14ac:dyDescent="0.25"/>
    <row r="71163" ht="24.95" hidden="1" customHeight="1" x14ac:dyDescent="0.25"/>
    <row r="71164" ht="24.95" hidden="1" customHeight="1" x14ac:dyDescent="0.25"/>
    <row r="71165" ht="24.95" hidden="1" customHeight="1" x14ac:dyDescent="0.25"/>
    <row r="71166" ht="24.95" hidden="1" customHeight="1" x14ac:dyDescent="0.25"/>
    <row r="71167" ht="24.95" hidden="1" customHeight="1" x14ac:dyDescent="0.25"/>
    <row r="71168" ht="24.95" hidden="1" customHeight="1" x14ac:dyDescent="0.25"/>
    <row r="71169" ht="24.95" hidden="1" customHeight="1" x14ac:dyDescent="0.25"/>
    <row r="71170" ht="24.95" hidden="1" customHeight="1" x14ac:dyDescent="0.25"/>
    <row r="71171" ht="24.95" hidden="1" customHeight="1" x14ac:dyDescent="0.25"/>
    <row r="71172" ht="24.95" hidden="1" customHeight="1" x14ac:dyDescent="0.25"/>
    <row r="71173" ht="24.95" hidden="1" customHeight="1" x14ac:dyDescent="0.25"/>
    <row r="71174" ht="24.95" hidden="1" customHeight="1" x14ac:dyDescent="0.25"/>
    <row r="71175" ht="24.95" hidden="1" customHeight="1" x14ac:dyDescent="0.25"/>
    <row r="71176" ht="24.95" hidden="1" customHeight="1" x14ac:dyDescent="0.25"/>
    <row r="71177" ht="24.95" hidden="1" customHeight="1" x14ac:dyDescent="0.25"/>
    <row r="71178" ht="24.95" hidden="1" customHeight="1" x14ac:dyDescent="0.25"/>
    <row r="71179" ht="24.95" hidden="1" customHeight="1" x14ac:dyDescent="0.25"/>
    <row r="71180" ht="24.95" hidden="1" customHeight="1" x14ac:dyDescent="0.25"/>
    <row r="71181" ht="24.95" hidden="1" customHeight="1" x14ac:dyDescent="0.25"/>
    <row r="71182" ht="24.95" hidden="1" customHeight="1" x14ac:dyDescent="0.25"/>
    <row r="71183" ht="24.95" hidden="1" customHeight="1" x14ac:dyDescent="0.25"/>
    <row r="71184" ht="24.95" hidden="1" customHeight="1" x14ac:dyDescent="0.25"/>
    <row r="71185" ht="24.95" hidden="1" customHeight="1" x14ac:dyDescent="0.25"/>
    <row r="71186" ht="24.95" hidden="1" customHeight="1" x14ac:dyDescent="0.25"/>
    <row r="71187" ht="24.95" hidden="1" customHeight="1" x14ac:dyDescent="0.25"/>
    <row r="71188" ht="24.95" hidden="1" customHeight="1" x14ac:dyDescent="0.25"/>
    <row r="71189" ht="24.95" hidden="1" customHeight="1" x14ac:dyDescent="0.25"/>
    <row r="71190" ht="24.95" hidden="1" customHeight="1" x14ac:dyDescent="0.25"/>
    <row r="71191" ht="24.95" hidden="1" customHeight="1" x14ac:dyDescent="0.25"/>
    <row r="71192" ht="24.95" hidden="1" customHeight="1" x14ac:dyDescent="0.25"/>
    <row r="71193" ht="24.95" hidden="1" customHeight="1" x14ac:dyDescent="0.25"/>
    <row r="71194" ht="24.95" hidden="1" customHeight="1" x14ac:dyDescent="0.25"/>
    <row r="71195" ht="24.95" hidden="1" customHeight="1" x14ac:dyDescent="0.25"/>
    <row r="71196" ht="24.95" hidden="1" customHeight="1" x14ac:dyDescent="0.25"/>
    <row r="71197" ht="24.95" hidden="1" customHeight="1" x14ac:dyDescent="0.25"/>
    <row r="71198" ht="24.95" hidden="1" customHeight="1" x14ac:dyDescent="0.25"/>
    <row r="71199" ht="24.95" hidden="1" customHeight="1" x14ac:dyDescent="0.25"/>
    <row r="71200" ht="24.95" hidden="1" customHeight="1" x14ac:dyDescent="0.25"/>
    <row r="71201" hidden="1" x14ac:dyDescent="0.25"/>
    <row r="71202" hidden="1" x14ac:dyDescent="0.25"/>
    <row r="71203" hidden="1" x14ac:dyDescent="0.25"/>
    <row r="71204" ht="16.5" hidden="1" customHeight="1" x14ac:dyDescent="0.25"/>
    <row r="71205" hidden="1" x14ac:dyDescent="0.25"/>
    <row r="71206" ht="15.75" hidden="1" customHeight="1" x14ac:dyDescent="0.25"/>
    <row r="71207" ht="31.5" hidden="1" customHeight="1" x14ac:dyDescent="0.25"/>
    <row r="71208" ht="24" hidden="1" customHeight="1" x14ac:dyDescent="0.25"/>
    <row r="71209" ht="24.95" hidden="1" customHeight="1" x14ac:dyDescent="0.25"/>
    <row r="71210" ht="24.95" hidden="1" customHeight="1" x14ac:dyDescent="0.25"/>
    <row r="71211" ht="24.95" hidden="1" customHeight="1" x14ac:dyDescent="0.25"/>
    <row r="71212" ht="24.95" hidden="1" customHeight="1" x14ac:dyDescent="0.25"/>
    <row r="71213" ht="24.95" hidden="1" customHeight="1" x14ac:dyDescent="0.25"/>
    <row r="71214" ht="24.95" hidden="1" customHeight="1" x14ac:dyDescent="0.25"/>
    <row r="71215" ht="24.95" hidden="1" customHeight="1" x14ac:dyDescent="0.25"/>
    <row r="71216" ht="24.95" hidden="1" customHeight="1" x14ac:dyDescent="0.25"/>
    <row r="71217" ht="24.95" hidden="1" customHeight="1" x14ac:dyDescent="0.25"/>
    <row r="71218" ht="24.95" hidden="1" customHeight="1" x14ac:dyDescent="0.25"/>
    <row r="71219" ht="24.95" hidden="1" customHeight="1" x14ac:dyDescent="0.25"/>
    <row r="71220" ht="24.95" hidden="1" customHeight="1" x14ac:dyDescent="0.25"/>
    <row r="71221" ht="24.95" hidden="1" customHeight="1" x14ac:dyDescent="0.25"/>
    <row r="71222" ht="24.95" hidden="1" customHeight="1" x14ac:dyDescent="0.25"/>
    <row r="71223" ht="24.95" hidden="1" customHeight="1" x14ac:dyDescent="0.25"/>
    <row r="71224" ht="24.95" hidden="1" customHeight="1" x14ac:dyDescent="0.25"/>
    <row r="71225" ht="24.95" hidden="1" customHeight="1" x14ac:dyDescent="0.25"/>
    <row r="71226" ht="24.95" hidden="1" customHeight="1" x14ac:dyDescent="0.25"/>
    <row r="71227" ht="24.95" hidden="1" customHeight="1" x14ac:dyDescent="0.25"/>
    <row r="71228" ht="24.95" hidden="1" customHeight="1" x14ac:dyDescent="0.25"/>
    <row r="71229" ht="24.95" hidden="1" customHeight="1" x14ac:dyDescent="0.25"/>
    <row r="71230" ht="24.95" hidden="1" customHeight="1" x14ac:dyDescent="0.25"/>
    <row r="71231" ht="24.95" hidden="1" customHeight="1" x14ac:dyDescent="0.25"/>
    <row r="71232" ht="24.95" hidden="1" customHeight="1" x14ac:dyDescent="0.25"/>
    <row r="71233" ht="24.95" hidden="1" customHeight="1" x14ac:dyDescent="0.25"/>
    <row r="71234" ht="24.95" hidden="1" customHeight="1" x14ac:dyDescent="0.25"/>
    <row r="71235" ht="24.95" hidden="1" customHeight="1" x14ac:dyDescent="0.25"/>
    <row r="71236" ht="24.95" hidden="1" customHeight="1" x14ac:dyDescent="0.25"/>
    <row r="71237" ht="24.95" hidden="1" customHeight="1" x14ac:dyDescent="0.25"/>
    <row r="71238" ht="24.95" hidden="1" customHeight="1" x14ac:dyDescent="0.25"/>
    <row r="71239" ht="24.95" hidden="1" customHeight="1" x14ac:dyDescent="0.25"/>
    <row r="71240" ht="24.95" hidden="1" customHeight="1" x14ac:dyDescent="0.25"/>
    <row r="71241" ht="24.95" hidden="1" customHeight="1" x14ac:dyDescent="0.25"/>
    <row r="71242" ht="24.95" hidden="1" customHeight="1" x14ac:dyDescent="0.25"/>
    <row r="71243" ht="24.95" hidden="1" customHeight="1" x14ac:dyDescent="0.25"/>
    <row r="71244" ht="24.95" hidden="1" customHeight="1" x14ac:dyDescent="0.25"/>
    <row r="71245" hidden="1" x14ac:dyDescent="0.25"/>
    <row r="71246" hidden="1" x14ac:dyDescent="0.25"/>
    <row r="71247" hidden="1" x14ac:dyDescent="0.25"/>
    <row r="71248" hidden="1" x14ac:dyDescent="0.25"/>
    <row r="71249" hidden="1" x14ac:dyDescent="0.25"/>
    <row r="71250" ht="16.5" hidden="1" customHeight="1" x14ac:dyDescent="0.25"/>
    <row r="71251" hidden="1" x14ac:dyDescent="0.25"/>
    <row r="71252" ht="15.75" hidden="1" customHeight="1" x14ac:dyDescent="0.25"/>
    <row r="71253" ht="31.5" hidden="1" customHeight="1" x14ac:dyDescent="0.25"/>
    <row r="71254" ht="24" hidden="1" customHeight="1" x14ac:dyDescent="0.25"/>
    <row r="71255" ht="24.95" hidden="1" customHeight="1" x14ac:dyDescent="0.25"/>
    <row r="71256" ht="24.95" hidden="1" customHeight="1" x14ac:dyDescent="0.25"/>
    <row r="71257" ht="24.95" hidden="1" customHeight="1" x14ac:dyDescent="0.25"/>
    <row r="71258" ht="24.95" hidden="1" customHeight="1" x14ac:dyDescent="0.25"/>
    <row r="71259" ht="24.95" hidden="1" customHeight="1" x14ac:dyDescent="0.25"/>
    <row r="71260" ht="24.95" hidden="1" customHeight="1" x14ac:dyDescent="0.25"/>
    <row r="71261" ht="24.95" hidden="1" customHeight="1" x14ac:dyDescent="0.25"/>
    <row r="71262" ht="24.95" hidden="1" customHeight="1" x14ac:dyDescent="0.25"/>
    <row r="71263" ht="24.95" hidden="1" customHeight="1" x14ac:dyDescent="0.25"/>
    <row r="71264" ht="24.95" hidden="1" customHeight="1" x14ac:dyDescent="0.25"/>
    <row r="71265" ht="24.95" hidden="1" customHeight="1" x14ac:dyDescent="0.25"/>
    <row r="71266" ht="24.95" hidden="1" customHeight="1" x14ac:dyDescent="0.25"/>
    <row r="71267" ht="24.95" hidden="1" customHeight="1" x14ac:dyDescent="0.25"/>
    <row r="71268" ht="24.95" hidden="1" customHeight="1" x14ac:dyDescent="0.25"/>
    <row r="71269" ht="24.95" hidden="1" customHeight="1" x14ac:dyDescent="0.25"/>
    <row r="71270" ht="24.95" hidden="1" customHeight="1" x14ac:dyDescent="0.25"/>
    <row r="71271" ht="24.95" hidden="1" customHeight="1" x14ac:dyDescent="0.25"/>
    <row r="71272" ht="24.95" hidden="1" customHeight="1" x14ac:dyDescent="0.25"/>
    <row r="71273" ht="24.95" hidden="1" customHeight="1" x14ac:dyDescent="0.25"/>
    <row r="71274" ht="24.95" hidden="1" customHeight="1" x14ac:dyDescent="0.25"/>
    <row r="71275" ht="24.95" hidden="1" customHeight="1" x14ac:dyDescent="0.25"/>
    <row r="71276" ht="24.95" hidden="1" customHeight="1" x14ac:dyDescent="0.25"/>
    <row r="71277" ht="24.95" hidden="1" customHeight="1" x14ac:dyDescent="0.25"/>
    <row r="71278" ht="24.95" hidden="1" customHeight="1" x14ac:dyDescent="0.25"/>
    <row r="71279" ht="24.95" hidden="1" customHeight="1" x14ac:dyDescent="0.25"/>
    <row r="71280" ht="24.95" hidden="1" customHeight="1" x14ac:dyDescent="0.25"/>
    <row r="71281" ht="24.95" hidden="1" customHeight="1" x14ac:dyDescent="0.25"/>
    <row r="71282" ht="24.95" hidden="1" customHeight="1" x14ac:dyDescent="0.25"/>
    <row r="71283" ht="24.95" hidden="1" customHeight="1" x14ac:dyDescent="0.25"/>
    <row r="71284" ht="24.95" hidden="1" customHeight="1" x14ac:dyDescent="0.25"/>
    <row r="71285" ht="24.95" hidden="1" customHeight="1" x14ac:dyDescent="0.25"/>
    <row r="71286" ht="24.95" hidden="1" customHeight="1" x14ac:dyDescent="0.25"/>
    <row r="71287" hidden="1" x14ac:dyDescent="0.25"/>
    <row r="71288" hidden="1" x14ac:dyDescent="0.25"/>
    <row r="71289" hidden="1" x14ac:dyDescent="0.25"/>
    <row r="71290" ht="16.5" hidden="1" customHeight="1" x14ac:dyDescent="0.25"/>
    <row r="71291" hidden="1" x14ac:dyDescent="0.25"/>
    <row r="71292" ht="15.75" hidden="1" customHeight="1" x14ac:dyDescent="0.25"/>
    <row r="71293" hidden="1" x14ac:dyDescent="0.25"/>
    <row r="71294" hidden="1" x14ac:dyDescent="0.25"/>
    <row r="71295" hidden="1" x14ac:dyDescent="0.25"/>
    <row r="71296" ht="16.5" hidden="1" customHeight="1" x14ac:dyDescent="0.25"/>
    <row r="71297" hidden="1" x14ac:dyDescent="0.25"/>
    <row r="71298" ht="15.75" hidden="1" customHeight="1" x14ac:dyDescent="0.25"/>
    <row r="71299" ht="31.5" hidden="1" customHeight="1" x14ac:dyDescent="0.25"/>
    <row r="71300" ht="24" hidden="1" customHeight="1" x14ac:dyDescent="0.25"/>
    <row r="71301" ht="24.95" hidden="1" customHeight="1" x14ac:dyDescent="0.25"/>
    <row r="71302" ht="24.95" hidden="1" customHeight="1" x14ac:dyDescent="0.25"/>
    <row r="71303" ht="24.95" hidden="1" customHeight="1" x14ac:dyDescent="0.25"/>
    <row r="71304" ht="24.95" hidden="1" customHeight="1" x14ac:dyDescent="0.25"/>
    <row r="71305" ht="24.95" hidden="1" customHeight="1" x14ac:dyDescent="0.25"/>
    <row r="71306" ht="24.95" hidden="1" customHeight="1" x14ac:dyDescent="0.25"/>
    <row r="71307" ht="24.95" hidden="1" customHeight="1" x14ac:dyDescent="0.25"/>
    <row r="71308" ht="24.95" hidden="1" customHeight="1" x14ac:dyDescent="0.25"/>
    <row r="71309" ht="31.5" hidden="1" customHeight="1" x14ac:dyDescent="0.25"/>
    <row r="71310" ht="24" hidden="1" customHeight="1" x14ac:dyDescent="0.25"/>
    <row r="71311" ht="24.95" hidden="1" customHeight="1" x14ac:dyDescent="0.25"/>
    <row r="71312" ht="24.95" hidden="1" customHeight="1" x14ac:dyDescent="0.25"/>
    <row r="71313" ht="24.95" hidden="1" customHeight="1" x14ac:dyDescent="0.25"/>
    <row r="71314" ht="24.95" hidden="1" customHeight="1" x14ac:dyDescent="0.25"/>
    <row r="71315" hidden="1" x14ac:dyDescent="0.25"/>
    <row r="71316" hidden="1" x14ac:dyDescent="0.25"/>
    <row r="71317" hidden="1" x14ac:dyDescent="0.25"/>
    <row r="71318" ht="16.5" hidden="1" customHeight="1" x14ac:dyDescent="0.25"/>
    <row r="71319" hidden="1" x14ac:dyDescent="0.25"/>
    <row r="71320" ht="15.75" hidden="1" customHeight="1" x14ac:dyDescent="0.25"/>
    <row r="71321" ht="31.5" hidden="1" customHeight="1" x14ac:dyDescent="0.25"/>
    <row r="71322" ht="24" hidden="1" customHeight="1" x14ac:dyDescent="0.25"/>
    <row r="71323" ht="24.95" hidden="1" customHeight="1" x14ac:dyDescent="0.25"/>
    <row r="71324" ht="24.95" hidden="1" customHeight="1" x14ac:dyDescent="0.25"/>
    <row r="71325" ht="24.95" hidden="1" customHeight="1" x14ac:dyDescent="0.25"/>
    <row r="71326" ht="24.95" hidden="1" customHeight="1" x14ac:dyDescent="0.25"/>
    <row r="71327" ht="24.95" hidden="1" customHeight="1" x14ac:dyDescent="0.25"/>
    <row r="71328" ht="24.95" hidden="1" customHeight="1" x14ac:dyDescent="0.25"/>
    <row r="71329" ht="24.95" hidden="1" customHeight="1" x14ac:dyDescent="0.25"/>
    <row r="71330" ht="24.95" hidden="1" customHeight="1" x14ac:dyDescent="0.25"/>
    <row r="71331" ht="24.95" hidden="1" customHeight="1" x14ac:dyDescent="0.25"/>
    <row r="71332" ht="24.95" hidden="1" customHeight="1" x14ac:dyDescent="0.25"/>
    <row r="71333" ht="24.95" hidden="1" customHeight="1" x14ac:dyDescent="0.25"/>
    <row r="71334" ht="24.95" hidden="1" customHeight="1" x14ac:dyDescent="0.25"/>
    <row r="71335" ht="24.95" hidden="1" customHeight="1" x14ac:dyDescent="0.25"/>
    <row r="71336" ht="24.95" hidden="1" customHeight="1" x14ac:dyDescent="0.25"/>
    <row r="71337" ht="24.95" hidden="1" customHeight="1" x14ac:dyDescent="0.25"/>
    <row r="71338" ht="24.95" hidden="1" customHeight="1" x14ac:dyDescent="0.25"/>
    <row r="71339" ht="24.95" hidden="1" customHeight="1" x14ac:dyDescent="0.25"/>
    <row r="71340" ht="24.95" hidden="1" customHeight="1" x14ac:dyDescent="0.25"/>
    <row r="71341" ht="24.95" hidden="1" customHeight="1" x14ac:dyDescent="0.25"/>
    <row r="71342" ht="24.95" hidden="1" customHeight="1" x14ac:dyDescent="0.25"/>
    <row r="71343" ht="24.95" hidden="1" customHeight="1" x14ac:dyDescent="0.25"/>
    <row r="71344" ht="24.95" hidden="1" customHeight="1" x14ac:dyDescent="0.25"/>
    <row r="71345" ht="24.95" hidden="1" customHeight="1" x14ac:dyDescent="0.25"/>
    <row r="71346" ht="24.95" hidden="1" customHeight="1" x14ac:dyDescent="0.25"/>
    <row r="71347" ht="24.95" hidden="1" customHeight="1" x14ac:dyDescent="0.25"/>
    <row r="71348" ht="24.95" hidden="1" customHeight="1" x14ac:dyDescent="0.25"/>
    <row r="71349" ht="24.95" hidden="1" customHeight="1" x14ac:dyDescent="0.25"/>
    <row r="71350" ht="24.95" hidden="1" customHeight="1" x14ac:dyDescent="0.25"/>
    <row r="71351" ht="24.95" hidden="1" customHeight="1" x14ac:dyDescent="0.25"/>
    <row r="71352" ht="24.95" hidden="1" customHeight="1" x14ac:dyDescent="0.25"/>
    <row r="71353" ht="24.95" hidden="1" customHeight="1" x14ac:dyDescent="0.25"/>
    <row r="71354" ht="24.95" hidden="1" customHeight="1" x14ac:dyDescent="0.25"/>
    <row r="71355" ht="24.95" hidden="1" customHeight="1" x14ac:dyDescent="0.25"/>
    <row r="71356" ht="24.95" hidden="1" customHeight="1" x14ac:dyDescent="0.25"/>
    <row r="71357" ht="24.95" hidden="1" customHeight="1" x14ac:dyDescent="0.25"/>
    <row r="71358" ht="24.95" hidden="1" customHeight="1" x14ac:dyDescent="0.25"/>
    <row r="71359" ht="24.95" hidden="1" customHeight="1" x14ac:dyDescent="0.25"/>
    <row r="71360" ht="24.95" hidden="1" customHeight="1" x14ac:dyDescent="0.25"/>
    <row r="71361" hidden="1" x14ac:dyDescent="0.25"/>
    <row r="71362" hidden="1" x14ac:dyDescent="0.25"/>
    <row r="71363" hidden="1" x14ac:dyDescent="0.25"/>
    <row r="71364" ht="16.5" hidden="1" customHeight="1" x14ac:dyDescent="0.25"/>
    <row r="71365" hidden="1" x14ac:dyDescent="0.25"/>
    <row r="71366" ht="15.75" hidden="1" customHeight="1" x14ac:dyDescent="0.25"/>
    <row r="71367" ht="31.5" hidden="1" customHeight="1" x14ac:dyDescent="0.25"/>
    <row r="71368" ht="24" hidden="1" customHeight="1" x14ac:dyDescent="0.25"/>
    <row r="71369" ht="24.95" hidden="1" customHeight="1" x14ac:dyDescent="0.25"/>
    <row r="71370" ht="24.95" hidden="1" customHeight="1" x14ac:dyDescent="0.25"/>
    <row r="71371" ht="24.95" hidden="1" customHeight="1" x14ac:dyDescent="0.25"/>
    <row r="71372" ht="24.95" hidden="1" customHeight="1" x14ac:dyDescent="0.25"/>
    <row r="71373" ht="24.95" hidden="1" customHeight="1" x14ac:dyDescent="0.25"/>
    <row r="71374" ht="24.95" hidden="1" customHeight="1" x14ac:dyDescent="0.25"/>
    <row r="71375" ht="24.95" hidden="1" customHeight="1" x14ac:dyDescent="0.25"/>
    <row r="71376" ht="24.95" hidden="1" customHeight="1" x14ac:dyDescent="0.25"/>
    <row r="71377" ht="24.95" hidden="1" customHeight="1" x14ac:dyDescent="0.25"/>
    <row r="71378" ht="24.95" hidden="1" customHeight="1" x14ac:dyDescent="0.25"/>
    <row r="71379" ht="24.95" hidden="1" customHeight="1" x14ac:dyDescent="0.25"/>
    <row r="71380" ht="24.95" hidden="1" customHeight="1" x14ac:dyDescent="0.25"/>
    <row r="71381" ht="24.95" hidden="1" customHeight="1" x14ac:dyDescent="0.25"/>
    <row r="71382" ht="24.95" hidden="1" customHeight="1" x14ac:dyDescent="0.25"/>
    <row r="71383" ht="24.95" hidden="1" customHeight="1" x14ac:dyDescent="0.25"/>
    <row r="71384" ht="24.95" hidden="1" customHeight="1" x14ac:dyDescent="0.25"/>
    <row r="71385" ht="24.95" hidden="1" customHeight="1" x14ac:dyDescent="0.25"/>
    <row r="71386" ht="24.95" hidden="1" customHeight="1" x14ac:dyDescent="0.25"/>
    <row r="71387" ht="24.95" hidden="1" customHeight="1" x14ac:dyDescent="0.25"/>
    <row r="71388" ht="24.95" hidden="1" customHeight="1" x14ac:dyDescent="0.25"/>
    <row r="71389" ht="24.95" hidden="1" customHeight="1" x14ac:dyDescent="0.25"/>
    <row r="71390" ht="24.95" hidden="1" customHeight="1" x14ac:dyDescent="0.25"/>
    <row r="71391" ht="24.95" hidden="1" customHeight="1" x14ac:dyDescent="0.25"/>
    <row r="71392" ht="24.95" hidden="1" customHeight="1" x14ac:dyDescent="0.25"/>
    <row r="71393" ht="24.95" hidden="1" customHeight="1" x14ac:dyDescent="0.25"/>
    <row r="71394" ht="24.95" hidden="1" customHeight="1" x14ac:dyDescent="0.25"/>
    <row r="71395" ht="24.95" hidden="1" customHeight="1" x14ac:dyDescent="0.25"/>
    <row r="71396" ht="24.95" hidden="1" customHeight="1" x14ac:dyDescent="0.25"/>
    <row r="71397" ht="24.95" hidden="1" customHeight="1" x14ac:dyDescent="0.25"/>
    <row r="71398" ht="24.95" hidden="1" customHeight="1" x14ac:dyDescent="0.25"/>
    <row r="71399" ht="24.95" hidden="1" customHeight="1" x14ac:dyDescent="0.25"/>
    <row r="71400" ht="24.95" hidden="1" customHeight="1" x14ac:dyDescent="0.25"/>
    <row r="71401" ht="24.95" hidden="1" customHeight="1" x14ac:dyDescent="0.25"/>
    <row r="71402" ht="24.95" hidden="1" customHeight="1" x14ac:dyDescent="0.25"/>
    <row r="71403" ht="24.95" hidden="1" customHeight="1" x14ac:dyDescent="0.25"/>
    <row r="71404" ht="24.95" hidden="1" customHeight="1" x14ac:dyDescent="0.25"/>
    <row r="71405" ht="24.95" hidden="1" customHeight="1" x14ac:dyDescent="0.25"/>
    <row r="71406" ht="24.95" hidden="1" customHeight="1" x14ac:dyDescent="0.25"/>
    <row r="71407" hidden="1" x14ac:dyDescent="0.25"/>
    <row r="71408" hidden="1" x14ac:dyDescent="0.25"/>
    <row r="71409" hidden="1" x14ac:dyDescent="0.25"/>
    <row r="71410" ht="16.5" hidden="1" customHeight="1" x14ac:dyDescent="0.25"/>
    <row r="71411" hidden="1" x14ac:dyDescent="0.25"/>
    <row r="71412" ht="15.75" hidden="1" customHeight="1" x14ac:dyDescent="0.25"/>
    <row r="71413" ht="31.5" hidden="1" customHeight="1" x14ac:dyDescent="0.25"/>
    <row r="71414" ht="24" hidden="1" customHeight="1" x14ac:dyDescent="0.25"/>
    <row r="71415" ht="24.95" hidden="1" customHeight="1" x14ac:dyDescent="0.25"/>
    <row r="71416" ht="24.95" hidden="1" customHeight="1" x14ac:dyDescent="0.25"/>
    <row r="71417" ht="24.95" hidden="1" customHeight="1" x14ac:dyDescent="0.25"/>
    <row r="71418" ht="24.95" hidden="1" customHeight="1" x14ac:dyDescent="0.25"/>
    <row r="71419" ht="24.95" hidden="1" customHeight="1" x14ac:dyDescent="0.25"/>
    <row r="71420" ht="24.95" hidden="1" customHeight="1" x14ac:dyDescent="0.25"/>
    <row r="71421" ht="24.95" hidden="1" customHeight="1" x14ac:dyDescent="0.25"/>
    <row r="71422" ht="24.95" hidden="1" customHeight="1" x14ac:dyDescent="0.25"/>
    <row r="71423" ht="24.95" hidden="1" customHeight="1" x14ac:dyDescent="0.25"/>
    <row r="71424" ht="24.95" hidden="1" customHeight="1" x14ac:dyDescent="0.25"/>
    <row r="71425" ht="24.95" hidden="1" customHeight="1" x14ac:dyDescent="0.25"/>
    <row r="71426" ht="24.95" hidden="1" customHeight="1" x14ac:dyDescent="0.25"/>
    <row r="71427" ht="24.95" hidden="1" customHeight="1" x14ac:dyDescent="0.25"/>
    <row r="71428" ht="24.95" hidden="1" customHeight="1" x14ac:dyDescent="0.25"/>
    <row r="71429" hidden="1" x14ac:dyDescent="0.25"/>
    <row r="71430" hidden="1" x14ac:dyDescent="0.25"/>
    <row r="71431" hidden="1" x14ac:dyDescent="0.25"/>
    <row r="71432" ht="16.5" hidden="1" customHeight="1" x14ac:dyDescent="0.25"/>
    <row r="71433" hidden="1" x14ac:dyDescent="0.25"/>
    <row r="71434" ht="15.75" hidden="1" customHeight="1" x14ac:dyDescent="0.25"/>
    <row r="71435" ht="31.5" hidden="1" customHeight="1" x14ac:dyDescent="0.25"/>
    <row r="71436" ht="24" hidden="1" customHeight="1" x14ac:dyDescent="0.25"/>
    <row r="71437" ht="24.95" hidden="1" customHeight="1" x14ac:dyDescent="0.25"/>
    <row r="71438" ht="24.95" hidden="1" customHeight="1" x14ac:dyDescent="0.25"/>
    <row r="71439" ht="24.95" hidden="1" customHeight="1" x14ac:dyDescent="0.25"/>
    <row r="71440" ht="24.95" hidden="1" customHeight="1" x14ac:dyDescent="0.25"/>
    <row r="71441" ht="24.95" hidden="1" customHeight="1" x14ac:dyDescent="0.25"/>
    <row r="71442" ht="24.95" hidden="1" customHeight="1" x14ac:dyDescent="0.25"/>
    <row r="71443" ht="24.95" hidden="1" customHeight="1" x14ac:dyDescent="0.25"/>
    <row r="71444" ht="24.95" hidden="1" customHeight="1" x14ac:dyDescent="0.25"/>
    <row r="71445" ht="24.95" hidden="1" customHeight="1" x14ac:dyDescent="0.25"/>
    <row r="71446" ht="24.95" hidden="1" customHeight="1" x14ac:dyDescent="0.25"/>
    <row r="71447" ht="24.95" hidden="1" customHeight="1" x14ac:dyDescent="0.25"/>
    <row r="71448" ht="24.95" hidden="1" customHeight="1" x14ac:dyDescent="0.25"/>
    <row r="71449" ht="24.95" hidden="1" customHeight="1" x14ac:dyDescent="0.25"/>
    <row r="71450" ht="24.95" hidden="1" customHeight="1" x14ac:dyDescent="0.25"/>
    <row r="71451" ht="24.95" hidden="1" customHeight="1" x14ac:dyDescent="0.25"/>
    <row r="71452" ht="24.95" hidden="1" customHeight="1" x14ac:dyDescent="0.25"/>
    <row r="71453" ht="24.95" hidden="1" customHeight="1" x14ac:dyDescent="0.25"/>
    <row r="71454" ht="24.95" hidden="1" customHeight="1" x14ac:dyDescent="0.25"/>
    <row r="71455" ht="24.95" hidden="1" customHeight="1" x14ac:dyDescent="0.25"/>
    <row r="71456" ht="24.95" hidden="1" customHeight="1" x14ac:dyDescent="0.25"/>
    <row r="71457" ht="24.95" hidden="1" customHeight="1" x14ac:dyDescent="0.25"/>
    <row r="71458" ht="24.95" hidden="1" customHeight="1" x14ac:dyDescent="0.25"/>
    <row r="71459" ht="24.95" hidden="1" customHeight="1" x14ac:dyDescent="0.25"/>
    <row r="71460" ht="24.95" hidden="1" customHeight="1" x14ac:dyDescent="0.25"/>
    <row r="71461" ht="24.95" hidden="1" customHeight="1" x14ac:dyDescent="0.25"/>
    <row r="71462" ht="24.95" hidden="1" customHeight="1" x14ac:dyDescent="0.25"/>
    <row r="71463" ht="24.95" hidden="1" customHeight="1" x14ac:dyDescent="0.25"/>
    <row r="71464" ht="24.95" hidden="1" customHeight="1" x14ac:dyDescent="0.25"/>
    <row r="71465" ht="24.95" hidden="1" customHeight="1" x14ac:dyDescent="0.25"/>
    <row r="71466" ht="24.95" hidden="1" customHeight="1" x14ac:dyDescent="0.25"/>
    <row r="71467" ht="24.95" hidden="1" customHeight="1" x14ac:dyDescent="0.25"/>
    <row r="71468" ht="24.95" hidden="1" customHeight="1" x14ac:dyDescent="0.25"/>
    <row r="71469" ht="24.95" hidden="1" customHeight="1" x14ac:dyDescent="0.25"/>
    <row r="71470" ht="24.95" hidden="1" customHeight="1" x14ac:dyDescent="0.25"/>
    <row r="71471" ht="24.95" hidden="1" customHeight="1" x14ac:dyDescent="0.25"/>
    <row r="71472" ht="24.95" hidden="1" customHeight="1" x14ac:dyDescent="0.25"/>
    <row r="71473" ht="24.95" hidden="1" customHeight="1" x14ac:dyDescent="0.25"/>
    <row r="71474" ht="24.95" hidden="1" customHeight="1" x14ac:dyDescent="0.25"/>
    <row r="71475" hidden="1" x14ac:dyDescent="0.25"/>
    <row r="71476" hidden="1" x14ac:dyDescent="0.25"/>
    <row r="71477" hidden="1" x14ac:dyDescent="0.25"/>
    <row r="71478" ht="16.5" hidden="1" customHeight="1" x14ac:dyDescent="0.25"/>
    <row r="71479" hidden="1" x14ac:dyDescent="0.25"/>
    <row r="71480" ht="15.75" hidden="1" customHeight="1" x14ac:dyDescent="0.25"/>
    <row r="71481" ht="31.5" hidden="1" customHeight="1" x14ac:dyDescent="0.25"/>
    <row r="71482" ht="24" hidden="1" customHeight="1" x14ac:dyDescent="0.25"/>
    <row r="71483" ht="24.95" hidden="1" customHeight="1" x14ac:dyDescent="0.25"/>
    <row r="71484" ht="24.95" hidden="1" customHeight="1" x14ac:dyDescent="0.25"/>
    <row r="71485" ht="24.95" hidden="1" customHeight="1" x14ac:dyDescent="0.25"/>
    <row r="71486" ht="24.95" hidden="1" customHeight="1" x14ac:dyDescent="0.25"/>
    <row r="71487" ht="24.95" hidden="1" customHeight="1" x14ac:dyDescent="0.25"/>
    <row r="71488" ht="24.95" hidden="1" customHeight="1" x14ac:dyDescent="0.25"/>
    <row r="71489" ht="24.95" hidden="1" customHeight="1" x14ac:dyDescent="0.25"/>
    <row r="71490" ht="24.95" hidden="1" customHeight="1" x14ac:dyDescent="0.25"/>
    <row r="71491" ht="24.95" hidden="1" customHeight="1" x14ac:dyDescent="0.25"/>
    <row r="71492" ht="24.95" hidden="1" customHeight="1" x14ac:dyDescent="0.25"/>
    <row r="71493" ht="24.95" hidden="1" customHeight="1" x14ac:dyDescent="0.25"/>
    <row r="71494" ht="24.95" hidden="1" customHeight="1" x14ac:dyDescent="0.25"/>
    <row r="71495" ht="24.95" hidden="1" customHeight="1" x14ac:dyDescent="0.25"/>
    <row r="71496" ht="24.95" hidden="1" customHeight="1" x14ac:dyDescent="0.25"/>
    <row r="71497" ht="24.95" hidden="1" customHeight="1" x14ac:dyDescent="0.25"/>
    <row r="71498" ht="24.95" hidden="1" customHeight="1" x14ac:dyDescent="0.25"/>
    <row r="71499" ht="24.95" hidden="1" customHeight="1" x14ac:dyDescent="0.25"/>
    <row r="71500" ht="24.95" hidden="1" customHeight="1" x14ac:dyDescent="0.25"/>
    <row r="71501" ht="24.95" hidden="1" customHeight="1" x14ac:dyDescent="0.25"/>
    <row r="71502" ht="24.95" hidden="1" customHeight="1" x14ac:dyDescent="0.25"/>
    <row r="71503" ht="24.95" hidden="1" customHeight="1" x14ac:dyDescent="0.25"/>
    <row r="71504" ht="24.95" hidden="1" customHeight="1" x14ac:dyDescent="0.25"/>
    <row r="71505" ht="24.95" hidden="1" customHeight="1" x14ac:dyDescent="0.25"/>
    <row r="71506" ht="24.95" hidden="1" customHeight="1" x14ac:dyDescent="0.25"/>
    <row r="71507" ht="24.95" hidden="1" customHeight="1" x14ac:dyDescent="0.25"/>
    <row r="71508" ht="24.95" hidden="1" customHeight="1" x14ac:dyDescent="0.25"/>
    <row r="71509" ht="24.95" hidden="1" customHeight="1" x14ac:dyDescent="0.25"/>
    <row r="71510" ht="24.95" hidden="1" customHeight="1" x14ac:dyDescent="0.25"/>
    <row r="71511" ht="24.95" hidden="1" customHeight="1" x14ac:dyDescent="0.25"/>
    <row r="71512" ht="24.95" hidden="1" customHeight="1" x14ac:dyDescent="0.25"/>
    <row r="71513" ht="24.95" hidden="1" customHeight="1" x14ac:dyDescent="0.25"/>
    <row r="71514" ht="24.95" hidden="1" customHeight="1" x14ac:dyDescent="0.25"/>
    <row r="71515" ht="24.95" hidden="1" customHeight="1" x14ac:dyDescent="0.25"/>
    <row r="71516" ht="24.95" hidden="1" customHeight="1" x14ac:dyDescent="0.25"/>
    <row r="71517" ht="24.95" hidden="1" customHeight="1" x14ac:dyDescent="0.25"/>
    <row r="71518" ht="24.95" hidden="1" customHeight="1" x14ac:dyDescent="0.25"/>
    <row r="71519" hidden="1" x14ac:dyDescent="0.25"/>
    <row r="71520" ht="16.5" hidden="1" customHeight="1" x14ac:dyDescent="0.25"/>
    <row r="71521" hidden="1" x14ac:dyDescent="0.25"/>
    <row r="71522" ht="15.75" hidden="1" customHeight="1" x14ac:dyDescent="0.25"/>
    <row r="71523" hidden="1" x14ac:dyDescent="0.25"/>
    <row r="71524" hidden="1" x14ac:dyDescent="0.25"/>
    <row r="71525" hidden="1" x14ac:dyDescent="0.25"/>
    <row r="71526" hidden="1" x14ac:dyDescent="0.25"/>
    <row r="71527" hidden="1" x14ac:dyDescent="0.25"/>
    <row r="71528" ht="16.5" hidden="1" customHeight="1" x14ac:dyDescent="0.25"/>
    <row r="71529" hidden="1" x14ac:dyDescent="0.25"/>
    <row r="71530" ht="15.75" hidden="1" customHeight="1" x14ac:dyDescent="0.25"/>
    <row r="71531" ht="31.5" hidden="1" customHeight="1" x14ac:dyDescent="0.25"/>
    <row r="71532" ht="24" hidden="1" customHeight="1" x14ac:dyDescent="0.25"/>
    <row r="71533" ht="24.95" hidden="1" customHeight="1" x14ac:dyDescent="0.25"/>
    <row r="71534" ht="24.95" hidden="1" customHeight="1" x14ac:dyDescent="0.25"/>
    <row r="71535" ht="24.95" hidden="1" customHeight="1" x14ac:dyDescent="0.25"/>
    <row r="71536" ht="24.95" hidden="1" customHeight="1" x14ac:dyDescent="0.25"/>
    <row r="71537" ht="24.95" hidden="1" customHeight="1" x14ac:dyDescent="0.25"/>
    <row r="71538" ht="24.95" hidden="1" customHeight="1" x14ac:dyDescent="0.25"/>
    <row r="71539" ht="24.95" hidden="1" customHeight="1" x14ac:dyDescent="0.25"/>
    <row r="71540" ht="24.95" hidden="1" customHeight="1" x14ac:dyDescent="0.25"/>
    <row r="71541" ht="24.95" hidden="1" customHeight="1" x14ac:dyDescent="0.25"/>
    <row r="71542" ht="24.95" hidden="1" customHeight="1" x14ac:dyDescent="0.25"/>
    <row r="71543" ht="24.95" hidden="1" customHeight="1" x14ac:dyDescent="0.25"/>
    <row r="71544" ht="24.95" hidden="1" customHeight="1" x14ac:dyDescent="0.25"/>
    <row r="71545" ht="24.95" hidden="1" customHeight="1" x14ac:dyDescent="0.25"/>
    <row r="71546" ht="24.95" hidden="1" customHeight="1" x14ac:dyDescent="0.25"/>
    <row r="71547" ht="24.95" hidden="1" customHeight="1" x14ac:dyDescent="0.25"/>
    <row r="71548" ht="24.95" hidden="1" customHeight="1" x14ac:dyDescent="0.25"/>
    <row r="71549" ht="24.95" hidden="1" customHeight="1" x14ac:dyDescent="0.25"/>
    <row r="71550" ht="24.95" hidden="1" customHeight="1" x14ac:dyDescent="0.25"/>
    <row r="71551" ht="24.95" hidden="1" customHeight="1" x14ac:dyDescent="0.25"/>
    <row r="71552" ht="24.95" hidden="1" customHeight="1" x14ac:dyDescent="0.25"/>
    <row r="71553" ht="24.95" hidden="1" customHeight="1" x14ac:dyDescent="0.25"/>
    <row r="71554" ht="24.95" hidden="1" customHeight="1" x14ac:dyDescent="0.25"/>
    <row r="71555" ht="24.95" hidden="1" customHeight="1" x14ac:dyDescent="0.25"/>
    <row r="71556" ht="24.95" hidden="1" customHeight="1" x14ac:dyDescent="0.25"/>
    <row r="71557" ht="24.95" hidden="1" customHeight="1" x14ac:dyDescent="0.25"/>
    <row r="71558" ht="24.95" hidden="1" customHeight="1" x14ac:dyDescent="0.25"/>
    <row r="71559" ht="24.95" hidden="1" customHeight="1" x14ac:dyDescent="0.25"/>
    <row r="71560" ht="24.95" hidden="1" customHeight="1" x14ac:dyDescent="0.25"/>
    <row r="71561" ht="24.95" hidden="1" customHeight="1" x14ac:dyDescent="0.25"/>
    <row r="71562" ht="24.95" hidden="1" customHeight="1" x14ac:dyDescent="0.25"/>
    <row r="71563" ht="24.95" hidden="1" customHeight="1" x14ac:dyDescent="0.25"/>
    <row r="71564" ht="24.95" hidden="1" customHeight="1" x14ac:dyDescent="0.25"/>
    <row r="71565" hidden="1" x14ac:dyDescent="0.25"/>
    <row r="71566" hidden="1" x14ac:dyDescent="0.25"/>
    <row r="71567" ht="16.5" hidden="1" customHeight="1" x14ac:dyDescent="0.25"/>
    <row r="71568" hidden="1" x14ac:dyDescent="0.25"/>
    <row r="71569" ht="15.75" hidden="1" customHeight="1" x14ac:dyDescent="0.25"/>
    <row r="71570" ht="31.5" hidden="1" customHeight="1" x14ac:dyDescent="0.25"/>
    <row r="71571" hidden="1" x14ac:dyDescent="0.25"/>
    <row r="71572" hidden="1" x14ac:dyDescent="0.25"/>
    <row r="71573" hidden="1" x14ac:dyDescent="0.25"/>
    <row r="71574" ht="16.5" hidden="1" customHeight="1" x14ac:dyDescent="0.25"/>
    <row r="71575" hidden="1" x14ac:dyDescent="0.25"/>
    <row r="71576" ht="15.75" hidden="1" customHeight="1" x14ac:dyDescent="0.25"/>
    <row r="71577" ht="31.5" hidden="1" customHeight="1" x14ac:dyDescent="0.25"/>
    <row r="71578" ht="24" hidden="1" customHeight="1" x14ac:dyDescent="0.25"/>
    <row r="71579" ht="24.95" hidden="1" customHeight="1" x14ac:dyDescent="0.25"/>
    <row r="71580" ht="24.95" hidden="1" customHeight="1" x14ac:dyDescent="0.25"/>
    <row r="71581" ht="24.95" hidden="1" customHeight="1" x14ac:dyDescent="0.25"/>
    <row r="71582" ht="24.95" hidden="1" customHeight="1" x14ac:dyDescent="0.25"/>
    <row r="71583" ht="24.95" hidden="1" customHeight="1" x14ac:dyDescent="0.25"/>
    <row r="71584" ht="24.95" hidden="1" customHeight="1" x14ac:dyDescent="0.25"/>
    <row r="71585" ht="24.95" hidden="1" customHeight="1" x14ac:dyDescent="0.25"/>
    <row r="71586" ht="24.95" hidden="1" customHeight="1" x14ac:dyDescent="0.25"/>
    <row r="71587" ht="24.95" hidden="1" customHeight="1" x14ac:dyDescent="0.25"/>
    <row r="71588" ht="24.95" hidden="1" customHeight="1" x14ac:dyDescent="0.25"/>
    <row r="71589" ht="24.95" hidden="1" customHeight="1" x14ac:dyDescent="0.25"/>
    <row r="71590" ht="24.95" hidden="1" customHeight="1" x14ac:dyDescent="0.25"/>
    <row r="71591" ht="24.95" hidden="1" customHeight="1" x14ac:dyDescent="0.25"/>
    <row r="71592" ht="24.95" hidden="1" customHeight="1" x14ac:dyDescent="0.25"/>
    <row r="71593" ht="24.95" hidden="1" customHeight="1" x14ac:dyDescent="0.25"/>
    <row r="71594" ht="24.95" hidden="1" customHeight="1" x14ac:dyDescent="0.25"/>
    <row r="71595" ht="24.95" hidden="1" customHeight="1" x14ac:dyDescent="0.25"/>
    <row r="71596" ht="24.95" hidden="1" customHeight="1" x14ac:dyDescent="0.25"/>
    <row r="71597" ht="24.95" hidden="1" customHeight="1" x14ac:dyDescent="0.25"/>
    <row r="71598" ht="24.95" hidden="1" customHeight="1" x14ac:dyDescent="0.25"/>
    <row r="71599" ht="24.95" hidden="1" customHeight="1" x14ac:dyDescent="0.25"/>
    <row r="71600" ht="24.95" hidden="1" customHeight="1" x14ac:dyDescent="0.25"/>
    <row r="71601" ht="24.95" hidden="1" customHeight="1" x14ac:dyDescent="0.25"/>
    <row r="71602" ht="24.95" hidden="1" customHeight="1" x14ac:dyDescent="0.25"/>
    <row r="71603" ht="24.95" hidden="1" customHeight="1" x14ac:dyDescent="0.25"/>
    <row r="71604" ht="24.95" hidden="1" customHeight="1" x14ac:dyDescent="0.25"/>
    <row r="71605" ht="24.95" hidden="1" customHeight="1" x14ac:dyDescent="0.25"/>
    <row r="71606" ht="24.95" hidden="1" customHeight="1" x14ac:dyDescent="0.25"/>
    <row r="71607" ht="24.95" hidden="1" customHeight="1" x14ac:dyDescent="0.25"/>
    <row r="71608" ht="24.95" hidden="1" customHeight="1" x14ac:dyDescent="0.25"/>
    <row r="71609" ht="24.95" hidden="1" customHeight="1" x14ac:dyDescent="0.25"/>
    <row r="71610" ht="24.95" hidden="1" customHeight="1" x14ac:dyDescent="0.25"/>
    <row r="71611" ht="24" hidden="1" customHeight="1" x14ac:dyDescent="0.25"/>
    <row r="71612" ht="24.95" hidden="1" customHeight="1" x14ac:dyDescent="0.25"/>
    <row r="71613" ht="24.95" hidden="1" customHeight="1" x14ac:dyDescent="0.25"/>
    <row r="71614" ht="24.95" hidden="1" customHeight="1" x14ac:dyDescent="0.25"/>
    <row r="71615" ht="24.95" hidden="1" customHeight="1" x14ac:dyDescent="0.25"/>
    <row r="71616" ht="24.95" hidden="1" customHeight="1" x14ac:dyDescent="0.25"/>
    <row r="71617" hidden="1" x14ac:dyDescent="0.25"/>
    <row r="71618" hidden="1" x14ac:dyDescent="0.25"/>
    <row r="71619" hidden="1" x14ac:dyDescent="0.25"/>
    <row r="71620" ht="16.5" hidden="1" customHeight="1" x14ac:dyDescent="0.25"/>
    <row r="71621" hidden="1" x14ac:dyDescent="0.25"/>
    <row r="71622" ht="15.75" hidden="1" customHeight="1" x14ac:dyDescent="0.25"/>
    <row r="71623" ht="31.5" hidden="1" customHeight="1" x14ac:dyDescent="0.25"/>
    <row r="71624" ht="24" hidden="1" customHeight="1" x14ac:dyDescent="0.25"/>
    <row r="71625" ht="24.95" hidden="1" customHeight="1" x14ac:dyDescent="0.25"/>
    <row r="71626" ht="24.95" hidden="1" customHeight="1" x14ac:dyDescent="0.25"/>
    <row r="71627" ht="24.95" hidden="1" customHeight="1" x14ac:dyDescent="0.25"/>
    <row r="71628" ht="24.95" hidden="1" customHeight="1" x14ac:dyDescent="0.25"/>
    <row r="71629" ht="24.95" hidden="1" customHeight="1" x14ac:dyDescent="0.25"/>
    <row r="71630" ht="24.95" hidden="1" customHeight="1" x14ac:dyDescent="0.25"/>
    <row r="71631" ht="24.95" hidden="1" customHeight="1" x14ac:dyDescent="0.25"/>
    <row r="71632" ht="24.95" hidden="1" customHeight="1" x14ac:dyDescent="0.25"/>
    <row r="71633" ht="24.95" hidden="1" customHeight="1" x14ac:dyDescent="0.25"/>
    <row r="71634" ht="24.95" hidden="1" customHeight="1" x14ac:dyDescent="0.25"/>
    <row r="71635" ht="31.5" hidden="1" customHeight="1" x14ac:dyDescent="0.25"/>
    <row r="71636" ht="24" hidden="1" customHeight="1" x14ac:dyDescent="0.25"/>
    <row r="71637" ht="24.95" hidden="1" customHeight="1" x14ac:dyDescent="0.25"/>
    <row r="71638" ht="24.95" hidden="1" customHeight="1" x14ac:dyDescent="0.25"/>
    <row r="71639" hidden="1" x14ac:dyDescent="0.25"/>
    <row r="71640" hidden="1" x14ac:dyDescent="0.25"/>
    <row r="71641" hidden="1" x14ac:dyDescent="0.25"/>
    <row r="71642" ht="16.5" hidden="1" customHeight="1" x14ac:dyDescent="0.25"/>
    <row r="71643" hidden="1" x14ac:dyDescent="0.25"/>
    <row r="71644" ht="15.75" hidden="1" customHeight="1" x14ac:dyDescent="0.25"/>
    <row r="71645" ht="31.5" hidden="1" customHeight="1" x14ac:dyDescent="0.25"/>
    <row r="71646" ht="24" hidden="1" customHeight="1" x14ac:dyDescent="0.25"/>
    <row r="71647" ht="24.95" hidden="1" customHeight="1" x14ac:dyDescent="0.25"/>
    <row r="71648" ht="24.95" hidden="1" customHeight="1" x14ac:dyDescent="0.25"/>
    <row r="71649" ht="24.95" hidden="1" customHeight="1" x14ac:dyDescent="0.25"/>
    <row r="71650" ht="24.95" hidden="1" customHeight="1" x14ac:dyDescent="0.25"/>
    <row r="71651" ht="24.95" hidden="1" customHeight="1" x14ac:dyDescent="0.25"/>
    <row r="71652" ht="24.95" hidden="1" customHeight="1" x14ac:dyDescent="0.25"/>
    <row r="71653" ht="24.95" hidden="1" customHeight="1" x14ac:dyDescent="0.25"/>
    <row r="71654" ht="24.95" hidden="1" customHeight="1" x14ac:dyDescent="0.25"/>
    <row r="71655" ht="24.95" hidden="1" customHeight="1" x14ac:dyDescent="0.25"/>
    <row r="71656" ht="24.95" hidden="1" customHeight="1" x14ac:dyDescent="0.25"/>
    <row r="71657" hidden="1" x14ac:dyDescent="0.25"/>
    <row r="71658" hidden="1" x14ac:dyDescent="0.25"/>
    <row r="71659" hidden="1" x14ac:dyDescent="0.25"/>
    <row r="71660" ht="16.5" hidden="1" customHeight="1" x14ac:dyDescent="0.25"/>
    <row r="71661" hidden="1" x14ac:dyDescent="0.25"/>
    <row r="71662" hidden="1" x14ac:dyDescent="0.25"/>
    <row r="71663" hidden="1" x14ac:dyDescent="0.25"/>
    <row r="71664" ht="16.5" hidden="1" customHeight="1" x14ac:dyDescent="0.25"/>
    <row r="71665" hidden="1" x14ac:dyDescent="0.25"/>
    <row r="71666" ht="15.75" hidden="1" customHeight="1" x14ac:dyDescent="0.25"/>
    <row r="71667" ht="31.5" hidden="1" customHeight="1" x14ac:dyDescent="0.25"/>
    <row r="71668" ht="24" hidden="1" customHeight="1" x14ac:dyDescent="0.25"/>
    <row r="71669" ht="24.95" hidden="1" customHeight="1" x14ac:dyDescent="0.25"/>
    <row r="71670" ht="24.95" hidden="1" customHeight="1" x14ac:dyDescent="0.25"/>
    <row r="71671" ht="24.95" hidden="1" customHeight="1" x14ac:dyDescent="0.25"/>
    <row r="71672" ht="24.95" hidden="1" customHeight="1" x14ac:dyDescent="0.25"/>
    <row r="71673" ht="24.95" hidden="1" customHeight="1" x14ac:dyDescent="0.25"/>
    <row r="71674" ht="24.95" hidden="1" customHeight="1" x14ac:dyDescent="0.25"/>
    <row r="71675" ht="24.95" hidden="1" customHeight="1" x14ac:dyDescent="0.25"/>
    <row r="71676" ht="24.95" hidden="1" customHeight="1" x14ac:dyDescent="0.25"/>
    <row r="71677" hidden="1" x14ac:dyDescent="0.25"/>
    <row r="71678" ht="15.75" hidden="1" customHeight="1" x14ac:dyDescent="0.25"/>
    <row r="71679" ht="31.5" hidden="1" customHeight="1" x14ac:dyDescent="0.25"/>
    <row r="71680" ht="24" hidden="1" customHeight="1" x14ac:dyDescent="0.25"/>
    <row r="71681" ht="24.95" hidden="1" customHeight="1" x14ac:dyDescent="0.25"/>
    <row r="71682" ht="24.95" hidden="1" customHeight="1" x14ac:dyDescent="0.25"/>
    <row r="71683" hidden="1" x14ac:dyDescent="0.25"/>
    <row r="71684" hidden="1" x14ac:dyDescent="0.25"/>
    <row r="71685" hidden="1" x14ac:dyDescent="0.25"/>
    <row r="71686" ht="16.5" hidden="1" customHeight="1" x14ac:dyDescent="0.25"/>
    <row r="71687" hidden="1" x14ac:dyDescent="0.25"/>
    <row r="71688" ht="15.75" hidden="1" customHeight="1" x14ac:dyDescent="0.25"/>
    <row r="71689" ht="31.5" hidden="1" customHeight="1" x14ac:dyDescent="0.25"/>
    <row r="71690" ht="24" hidden="1" customHeight="1" x14ac:dyDescent="0.25"/>
    <row r="71691" ht="24.95" hidden="1" customHeight="1" x14ac:dyDescent="0.25"/>
    <row r="71692" ht="24.95" hidden="1" customHeight="1" x14ac:dyDescent="0.25"/>
    <row r="71693" ht="24.95" hidden="1" customHeight="1" x14ac:dyDescent="0.25"/>
    <row r="71694" ht="24.95" hidden="1" customHeight="1" x14ac:dyDescent="0.25"/>
    <row r="71695" ht="24.95" hidden="1" customHeight="1" x14ac:dyDescent="0.25"/>
    <row r="71696" ht="24.95" hidden="1" customHeight="1" x14ac:dyDescent="0.25"/>
    <row r="71697" ht="24.95" hidden="1" customHeight="1" x14ac:dyDescent="0.25"/>
    <row r="71698" ht="24.95" hidden="1" customHeight="1" x14ac:dyDescent="0.25"/>
    <row r="71699" ht="24.95" hidden="1" customHeight="1" x14ac:dyDescent="0.25"/>
    <row r="71700" ht="24.95" hidden="1" customHeight="1" x14ac:dyDescent="0.25"/>
    <row r="71701" ht="24.95" hidden="1" customHeight="1" x14ac:dyDescent="0.25"/>
    <row r="71702" ht="24.95" hidden="1" customHeight="1" x14ac:dyDescent="0.25"/>
    <row r="71703" ht="24.95" hidden="1" customHeight="1" x14ac:dyDescent="0.25"/>
    <row r="71704" ht="24.95" hidden="1" customHeight="1" x14ac:dyDescent="0.25"/>
    <row r="71705" ht="24.95" hidden="1" customHeight="1" x14ac:dyDescent="0.25"/>
    <row r="71706" ht="24.95" hidden="1" customHeight="1" x14ac:dyDescent="0.25"/>
    <row r="71707" ht="24.95" hidden="1" customHeight="1" x14ac:dyDescent="0.25"/>
    <row r="71708" ht="24.95" hidden="1" customHeight="1" x14ac:dyDescent="0.25"/>
    <row r="71709" ht="24.95" hidden="1" customHeight="1" x14ac:dyDescent="0.25"/>
    <row r="71710" ht="24.95" hidden="1" customHeight="1" x14ac:dyDescent="0.25"/>
    <row r="71711" ht="24.95" hidden="1" customHeight="1" x14ac:dyDescent="0.25"/>
    <row r="71712" ht="24.95" hidden="1" customHeight="1" x14ac:dyDescent="0.25"/>
    <row r="71713" ht="24.95" hidden="1" customHeight="1" x14ac:dyDescent="0.25"/>
    <row r="71714" ht="24.95" hidden="1" customHeight="1" x14ac:dyDescent="0.25"/>
    <row r="71715" ht="24.95" hidden="1" customHeight="1" x14ac:dyDescent="0.25"/>
    <row r="71716" ht="24.95" hidden="1" customHeight="1" x14ac:dyDescent="0.25"/>
    <row r="71717" ht="24.95" hidden="1" customHeight="1" x14ac:dyDescent="0.25"/>
    <row r="71718" ht="24.95" hidden="1" customHeight="1" x14ac:dyDescent="0.25"/>
    <row r="71719" ht="24.95" hidden="1" customHeight="1" x14ac:dyDescent="0.25"/>
    <row r="71720" ht="24.95" hidden="1" customHeight="1" x14ac:dyDescent="0.25"/>
    <row r="71721" ht="24.95" hidden="1" customHeight="1" x14ac:dyDescent="0.25"/>
    <row r="71722" ht="24.95" hidden="1" customHeight="1" x14ac:dyDescent="0.25"/>
    <row r="71723" ht="24.95" hidden="1" customHeight="1" x14ac:dyDescent="0.25"/>
    <row r="71724" ht="24.95" hidden="1" customHeight="1" x14ac:dyDescent="0.25"/>
    <row r="71725" ht="24.95" hidden="1" customHeight="1" x14ac:dyDescent="0.25"/>
    <row r="71726" ht="24.95" hidden="1" customHeight="1" x14ac:dyDescent="0.25"/>
    <row r="71727" ht="24.95" hidden="1" customHeight="1" x14ac:dyDescent="0.25"/>
    <row r="71728" ht="24.95" hidden="1" customHeight="1" x14ac:dyDescent="0.25"/>
    <row r="71729" hidden="1" x14ac:dyDescent="0.25"/>
    <row r="71730" hidden="1" x14ac:dyDescent="0.25"/>
    <row r="71731" hidden="1" x14ac:dyDescent="0.25"/>
    <row r="71732" ht="16.5" hidden="1" customHeight="1" x14ac:dyDescent="0.25"/>
    <row r="71733" hidden="1" x14ac:dyDescent="0.25"/>
    <row r="71734" ht="15.75" hidden="1" customHeight="1" x14ac:dyDescent="0.25"/>
    <row r="71735" ht="31.5" hidden="1" customHeight="1" x14ac:dyDescent="0.25"/>
    <row r="71736" ht="24" hidden="1" customHeight="1" x14ac:dyDescent="0.25"/>
    <row r="71737" ht="24.95" hidden="1" customHeight="1" x14ac:dyDescent="0.25"/>
    <row r="71738" ht="24.95" hidden="1" customHeight="1" x14ac:dyDescent="0.25"/>
    <row r="71739" ht="24.95" hidden="1" customHeight="1" x14ac:dyDescent="0.25"/>
    <row r="71740" ht="24.95" hidden="1" customHeight="1" x14ac:dyDescent="0.25"/>
    <row r="71741" ht="24.95" hidden="1" customHeight="1" x14ac:dyDescent="0.25"/>
    <row r="71742" ht="24.95" hidden="1" customHeight="1" x14ac:dyDescent="0.25"/>
    <row r="71743" ht="24.95" hidden="1" customHeight="1" x14ac:dyDescent="0.25"/>
    <row r="71744" ht="24.95" hidden="1" customHeight="1" x14ac:dyDescent="0.25"/>
    <row r="71745" ht="24.95" hidden="1" customHeight="1" x14ac:dyDescent="0.25"/>
    <row r="71746" ht="24.95" hidden="1" customHeight="1" x14ac:dyDescent="0.25"/>
    <row r="71747" ht="24.95" hidden="1" customHeight="1" x14ac:dyDescent="0.25"/>
    <row r="71748" ht="24.95" hidden="1" customHeight="1" x14ac:dyDescent="0.25"/>
    <row r="71749" ht="24.95" hidden="1" customHeight="1" x14ac:dyDescent="0.25"/>
    <row r="71750" ht="24.95" hidden="1" customHeight="1" x14ac:dyDescent="0.25"/>
    <row r="71751" ht="24.95" hidden="1" customHeight="1" x14ac:dyDescent="0.25"/>
    <row r="71752" ht="24.95" hidden="1" customHeight="1" x14ac:dyDescent="0.25"/>
    <row r="71753" ht="24.95" hidden="1" customHeight="1" x14ac:dyDescent="0.25"/>
    <row r="71754" ht="24.95" hidden="1" customHeight="1" x14ac:dyDescent="0.25"/>
    <row r="71755" ht="24.95" hidden="1" customHeight="1" x14ac:dyDescent="0.25"/>
    <row r="71756" ht="24.95" hidden="1" customHeight="1" x14ac:dyDescent="0.25"/>
    <row r="71757" ht="24.95" hidden="1" customHeight="1" x14ac:dyDescent="0.25"/>
    <row r="71758" ht="24.95" hidden="1" customHeight="1" x14ac:dyDescent="0.25"/>
    <row r="71759" ht="24.95" hidden="1" customHeight="1" x14ac:dyDescent="0.25"/>
    <row r="71760" ht="24.95" hidden="1" customHeight="1" x14ac:dyDescent="0.25"/>
    <row r="71761" ht="24.95" hidden="1" customHeight="1" x14ac:dyDescent="0.25"/>
    <row r="71762" ht="24.95" hidden="1" customHeight="1" x14ac:dyDescent="0.25"/>
    <row r="71763" ht="24.95" hidden="1" customHeight="1" x14ac:dyDescent="0.25"/>
    <row r="71764" ht="24.95" hidden="1" customHeight="1" x14ac:dyDescent="0.25"/>
    <row r="71765" ht="24.95" hidden="1" customHeight="1" x14ac:dyDescent="0.25"/>
    <row r="71766" ht="24.95" hidden="1" customHeight="1" x14ac:dyDescent="0.25"/>
    <row r="71767" ht="24.95" hidden="1" customHeight="1" x14ac:dyDescent="0.25"/>
    <row r="71768" ht="24.95" hidden="1" customHeight="1" x14ac:dyDescent="0.25"/>
    <row r="71769" ht="24.95" hidden="1" customHeight="1" x14ac:dyDescent="0.25"/>
    <row r="71770" ht="24.95" hidden="1" customHeight="1" x14ac:dyDescent="0.25"/>
    <row r="71771" ht="24.95" hidden="1" customHeight="1" x14ac:dyDescent="0.25"/>
    <row r="71772" ht="24.95" hidden="1" customHeight="1" x14ac:dyDescent="0.25"/>
    <row r="71773" hidden="1" x14ac:dyDescent="0.25"/>
    <row r="71774" hidden="1" x14ac:dyDescent="0.25"/>
    <row r="71775" hidden="1" x14ac:dyDescent="0.25"/>
    <row r="71776" hidden="1" x14ac:dyDescent="0.25"/>
    <row r="71777" hidden="1" x14ac:dyDescent="0.25"/>
    <row r="71778" ht="16.5" hidden="1" customHeight="1" x14ac:dyDescent="0.25"/>
    <row r="71779" hidden="1" x14ac:dyDescent="0.25"/>
    <row r="71780" ht="15.75" hidden="1" customHeight="1" x14ac:dyDescent="0.25"/>
    <row r="71781" ht="31.5" hidden="1" customHeight="1" x14ac:dyDescent="0.25"/>
    <row r="71782" ht="24" hidden="1" customHeight="1" x14ac:dyDescent="0.25"/>
    <row r="71783" ht="24.95" hidden="1" customHeight="1" x14ac:dyDescent="0.25"/>
    <row r="71784" ht="24.95" hidden="1" customHeight="1" x14ac:dyDescent="0.25"/>
    <row r="71785" ht="24.95" hidden="1" customHeight="1" x14ac:dyDescent="0.25"/>
    <row r="71786" ht="24.95" hidden="1" customHeight="1" x14ac:dyDescent="0.25"/>
    <row r="71787" ht="24.95" hidden="1" customHeight="1" x14ac:dyDescent="0.25"/>
    <row r="71788" ht="24.95" hidden="1" customHeight="1" x14ac:dyDescent="0.25"/>
    <row r="71789" ht="24.95" hidden="1" customHeight="1" x14ac:dyDescent="0.25"/>
    <row r="71790" ht="24.95" hidden="1" customHeight="1" x14ac:dyDescent="0.25"/>
    <row r="71791" ht="24.95" hidden="1" customHeight="1" x14ac:dyDescent="0.25"/>
    <row r="71792" ht="24.95" hidden="1" customHeight="1" x14ac:dyDescent="0.25"/>
    <row r="71793" ht="24.95" hidden="1" customHeight="1" x14ac:dyDescent="0.25"/>
    <row r="71794" ht="24.95" hidden="1" customHeight="1" x14ac:dyDescent="0.25"/>
    <row r="71795" ht="24.95" hidden="1" customHeight="1" x14ac:dyDescent="0.25"/>
    <row r="71796" ht="24.95" hidden="1" customHeight="1" x14ac:dyDescent="0.25"/>
    <row r="71797" ht="24.95" hidden="1" customHeight="1" x14ac:dyDescent="0.25"/>
    <row r="71798" ht="24.95" hidden="1" customHeight="1" x14ac:dyDescent="0.25"/>
    <row r="71799" ht="24.95" hidden="1" customHeight="1" x14ac:dyDescent="0.25"/>
    <row r="71800" ht="24.95" hidden="1" customHeight="1" x14ac:dyDescent="0.25"/>
    <row r="71801" ht="24.95" hidden="1" customHeight="1" x14ac:dyDescent="0.25"/>
    <row r="71802" ht="24.95" hidden="1" customHeight="1" x14ac:dyDescent="0.25"/>
    <row r="71803" ht="24.95" hidden="1" customHeight="1" x14ac:dyDescent="0.25"/>
    <row r="71804" ht="24.95" hidden="1" customHeight="1" x14ac:dyDescent="0.25"/>
    <row r="71805" ht="24.95" hidden="1" customHeight="1" x14ac:dyDescent="0.25"/>
    <row r="71806" ht="24.95" hidden="1" customHeight="1" x14ac:dyDescent="0.25"/>
    <row r="71807" ht="24.95" hidden="1" customHeight="1" x14ac:dyDescent="0.25"/>
    <row r="71808" ht="24.95" hidden="1" customHeight="1" x14ac:dyDescent="0.25"/>
    <row r="71809" ht="24.95" hidden="1" customHeight="1" x14ac:dyDescent="0.25"/>
    <row r="71810" ht="24.95" hidden="1" customHeight="1" x14ac:dyDescent="0.25"/>
    <row r="71811" ht="24.95" hidden="1" customHeight="1" x14ac:dyDescent="0.25"/>
    <row r="71812" ht="24.95" hidden="1" customHeight="1" x14ac:dyDescent="0.25"/>
    <row r="71813" ht="24.95" hidden="1" customHeight="1" x14ac:dyDescent="0.25"/>
    <row r="71814" ht="24.95" hidden="1" customHeight="1" x14ac:dyDescent="0.25"/>
    <row r="71815" hidden="1" x14ac:dyDescent="0.25"/>
    <row r="71816" hidden="1" x14ac:dyDescent="0.25"/>
    <row r="71817" hidden="1" x14ac:dyDescent="0.25"/>
    <row r="71818" ht="16.5" hidden="1" customHeight="1" x14ac:dyDescent="0.25"/>
    <row r="71819" hidden="1" x14ac:dyDescent="0.25"/>
    <row r="71820" ht="15.75" hidden="1" customHeight="1" x14ac:dyDescent="0.25"/>
    <row r="71821" hidden="1" x14ac:dyDescent="0.25"/>
    <row r="71822" hidden="1" x14ac:dyDescent="0.25"/>
    <row r="71823" hidden="1" x14ac:dyDescent="0.25"/>
    <row r="71824" ht="16.5" hidden="1" customHeight="1" x14ac:dyDescent="0.25"/>
    <row r="71825" hidden="1" x14ac:dyDescent="0.25"/>
    <row r="71826" ht="15.75" hidden="1" customHeight="1" x14ac:dyDescent="0.25"/>
    <row r="71827" ht="31.5" hidden="1" customHeight="1" x14ac:dyDescent="0.25"/>
    <row r="71828" ht="24" hidden="1" customHeight="1" x14ac:dyDescent="0.25"/>
    <row r="71829" ht="24.95" hidden="1" customHeight="1" x14ac:dyDescent="0.25"/>
    <row r="71830" ht="24.95" hidden="1" customHeight="1" x14ac:dyDescent="0.25"/>
    <row r="71831" ht="24.95" hidden="1" customHeight="1" x14ac:dyDescent="0.25"/>
    <row r="71832" ht="24.95" hidden="1" customHeight="1" x14ac:dyDescent="0.25"/>
    <row r="71833" ht="24.95" hidden="1" customHeight="1" x14ac:dyDescent="0.25"/>
    <row r="71834" ht="24.95" hidden="1" customHeight="1" x14ac:dyDescent="0.25"/>
    <row r="71835" ht="24.95" hidden="1" customHeight="1" x14ac:dyDescent="0.25"/>
    <row r="71836" ht="24.95" hidden="1" customHeight="1" x14ac:dyDescent="0.25"/>
    <row r="71837" ht="31.5" hidden="1" customHeight="1" x14ac:dyDescent="0.25"/>
    <row r="71838" ht="24" hidden="1" customHeight="1" x14ac:dyDescent="0.25"/>
    <row r="71839" ht="24.95" hidden="1" customHeight="1" x14ac:dyDescent="0.25"/>
    <row r="71840" ht="24.95" hidden="1" customHeight="1" x14ac:dyDescent="0.25"/>
    <row r="71841" ht="24.95" hidden="1" customHeight="1" x14ac:dyDescent="0.25"/>
    <row r="71842" ht="24.95" hidden="1" customHeight="1" x14ac:dyDescent="0.25"/>
    <row r="71843" hidden="1" x14ac:dyDescent="0.25"/>
    <row r="71844" hidden="1" x14ac:dyDescent="0.25"/>
    <row r="71845" hidden="1" x14ac:dyDescent="0.25"/>
    <row r="71846" ht="16.5" hidden="1" customHeight="1" x14ac:dyDescent="0.25"/>
    <row r="71847" hidden="1" x14ac:dyDescent="0.25"/>
    <row r="71848" ht="15.75" hidden="1" customHeight="1" x14ac:dyDescent="0.25"/>
    <row r="71849" ht="31.5" hidden="1" customHeight="1" x14ac:dyDescent="0.25"/>
    <row r="71850" ht="24" hidden="1" customHeight="1" x14ac:dyDescent="0.25"/>
    <row r="71851" ht="24.95" hidden="1" customHeight="1" x14ac:dyDescent="0.25"/>
    <row r="71852" ht="24.95" hidden="1" customHeight="1" x14ac:dyDescent="0.25"/>
    <row r="71853" ht="24.95" hidden="1" customHeight="1" x14ac:dyDescent="0.25"/>
    <row r="71854" ht="24.95" hidden="1" customHeight="1" x14ac:dyDescent="0.25"/>
    <row r="71855" ht="24.95" hidden="1" customHeight="1" x14ac:dyDescent="0.25"/>
    <row r="71856" ht="24.95" hidden="1" customHeight="1" x14ac:dyDescent="0.25"/>
    <row r="71857" ht="24.95" hidden="1" customHeight="1" x14ac:dyDescent="0.25"/>
    <row r="71858" ht="24.95" hidden="1" customHeight="1" x14ac:dyDescent="0.25"/>
    <row r="71859" ht="24.95" hidden="1" customHeight="1" x14ac:dyDescent="0.25"/>
    <row r="71860" ht="24.95" hidden="1" customHeight="1" x14ac:dyDescent="0.25"/>
    <row r="71861" ht="24.95" hidden="1" customHeight="1" x14ac:dyDescent="0.25"/>
    <row r="71862" ht="24.95" hidden="1" customHeight="1" x14ac:dyDescent="0.25"/>
    <row r="71863" ht="24.95" hidden="1" customHeight="1" x14ac:dyDescent="0.25"/>
    <row r="71864" ht="24.95" hidden="1" customHeight="1" x14ac:dyDescent="0.25"/>
    <row r="71865" ht="24.95" hidden="1" customHeight="1" x14ac:dyDescent="0.25"/>
    <row r="71866" ht="24.95" hidden="1" customHeight="1" x14ac:dyDescent="0.25"/>
    <row r="71867" ht="24.95" hidden="1" customHeight="1" x14ac:dyDescent="0.25"/>
    <row r="71868" ht="24.95" hidden="1" customHeight="1" x14ac:dyDescent="0.25"/>
    <row r="71869" ht="24.95" hidden="1" customHeight="1" x14ac:dyDescent="0.25"/>
    <row r="71870" ht="24.95" hidden="1" customHeight="1" x14ac:dyDescent="0.25"/>
    <row r="71871" ht="24.95" hidden="1" customHeight="1" x14ac:dyDescent="0.25"/>
    <row r="71872" ht="24.95" hidden="1" customHeight="1" x14ac:dyDescent="0.25"/>
    <row r="71873" ht="24.95" hidden="1" customHeight="1" x14ac:dyDescent="0.25"/>
    <row r="71874" ht="24.95" hidden="1" customHeight="1" x14ac:dyDescent="0.25"/>
    <row r="71875" ht="24.95" hidden="1" customHeight="1" x14ac:dyDescent="0.25"/>
    <row r="71876" ht="24.95" hidden="1" customHeight="1" x14ac:dyDescent="0.25"/>
    <row r="71877" ht="24.95" hidden="1" customHeight="1" x14ac:dyDescent="0.25"/>
    <row r="71878" ht="24.95" hidden="1" customHeight="1" x14ac:dyDescent="0.25"/>
    <row r="71879" ht="24.95" hidden="1" customHeight="1" x14ac:dyDescent="0.25"/>
    <row r="71880" ht="24.95" hidden="1" customHeight="1" x14ac:dyDescent="0.25"/>
    <row r="71881" ht="24.95" hidden="1" customHeight="1" x14ac:dyDescent="0.25"/>
    <row r="71882" ht="24.95" hidden="1" customHeight="1" x14ac:dyDescent="0.25"/>
    <row r="71883" ht="24.95" hidden="1" customHeight="1" x14ac:dyDescent="0.25"/>
    <row r="71884" ht="24.95" hidden="1" customHeight="1" x14ac:dyDescent="0.25"/>
    <row r="71885" ht="24.95" hidden="1" customHeight="1" x14ac:dyDescent="0.25"/>
    <row r="71886" ht="24.95" hidden="1" customHeight="1" x14ac:dyDescent="0.25"/>
    <row r="71887" ht="24.95" hidden="1" customHeight="1" x14ac:dyDescent="0.25"/>
    <row r="71888" ht="24.95" hidden="1" customHeight="1" x14ac:dyDescent="0.25"/>
    <row r="71889" hidden="1" x14ac:dyDescent="0.25"/>
    <row r="71890" hidden="1" x14ac:dyDescent="0.25"/>
    <row r="71891" hidden="1" x14ac:dyDescent="0.25"/>
    <row r="71892" ht="16.5" hidden="1" customHeight="1" x14ac:dyDescent="0.25"/>
    <row r="71893" hidden="1" x14ac:dyDescent="0.25"/>
    <row r="71894" ht="15.75" hidden="1" customHeight="1" x14ac:dyDescent="0.25"/>
    <row r="71895" ht="31.5" hidden="1" customHeight="1" x14ac:dyDescent="0.25"/>
    <row r="71896" ht="24" hidden="1" customHeight="1" x14ac:dyDescent="0.25"/>
    <row r="71897" ht="24.95" hidden="1" customHeight="1" x14ac:dyDescent="0.25"/>
    <row r="71898" ht="24.95" hidden="1" customHeight="1" x14ac:dyDescent="0.25"/>
    <row r="71899" ht="24.95" hidden="1" customHeight="1" x14ac:dyDescent="0.25"/>
    <row r="71900" ht="24.95" hidden="1" customHeight="1" x14ac:dyDescent="0.25"/>
    <row r="71901" ht="24.95" hidden="1" customHeight="1" x14ac:dyDescent="0.25"/>
    <row r="71902" ht="24.95" hidden="1" customHeight="1" x14ac:dyDescent="0.25"/>
    <row r="71903" ht="24.95" hidden="1" customHeight="1" x14ac:dyDescent="0.25"/>
    <row r="71904" ht="24.95" hidden="1" customHeight="1" x14ac:dyDescent="0.25"/>
    <row r="71905" ht="24.95" hidden="1" customHeight="1" x14ac:dyDescent="0.25"/>
    <row r="71906" ht="24.95" hidden="1" customHeight="1" x14ac:dyDescent="0.25"/>
    <row r="71907" ht="24.95" hidden="1" customHeight="1" x14ac:dyDescent="0.25"/>
    <row r="71908" ht="24.95" hidden="1" customHeight="1" x14ac:dyDescent="0.25"/>
    <row r="71909" ht="24.95" hidden="1" customHeight="1" x14ac:dyDescent="0.25"/>
    <row r="71910" ht="24.95" hidden="1" customHeight="1" x14ac:dyDescent="0.25"/>
    <row r="71911" ht="24.95" hidden="1" customHeight="1" x14ac:dyDescent="0.25"/>
    <row r="71912" ht="24.95" hidden="1" customHeight="1" x14ac:dyDescent="0.25"/>
    <row r="71913" ht="24.95" hidden="1" customHeight="1" x14ac:dyDescent="0.25"/>
    <row r="71914" ht="24.95" hidden="1" customHeight="1" x14ac:dyDescent="0.25"/>
    <row r="71915" ht="24.95" hidden="1" customHeight="1" x14ac:dyDescent="0.25"/>
    <row r="71916" ht="24.95" hidden="1" customHeight="1" x14ac:dyDescent="0.25"/>
    <row r="71917" ht="24.95" hidden="1" customHeight="1" x14ac:dyDescent="0.25"/>
    <row r="71918" ht="24.95" hidden="1" customHeight="1" x14ac:dyDescent="0.25"/>
    <row r="71919" ht="24.95" hidden="1" customHeight="1" x14ac:dyDescent="0.25"/>
    <row r="71920" ht="24.95" hidden="1" customHeight="1" x14ac:dyDescent="0.25"/>
    <row r="71921" ht="24.95" hidden="1" customHeight="1" x14ac:dyDescent="0.25"/>
    <row r="71922" ht="24.95" hidden="1" customHeight="1" x14ac:dyDescent="0.25"/>
    <row r="71923" ht="24.95" hidden="1" customHeight="1" x14ac:dyDescent="0.25"/>
    <row r="71924" ht="24.95" hidden="1" customHeight="1" x14ac:dyDescent="0.25"/>
    <row r="71925" ht="24.95" hidden="1" customHeight="1" x14ac:dyDescent="0.25"/>
    <row r="71926" ht="24.95" hidden="1" customHeight="1" x14ac:dyDescent="0.25"/>
    <row r="71927" ht="24.95" hidden="1" customHeight="1" x14ac:dyDescent="0.25"/>
    <row r="71928" ht="24.95" hidden="1" customHeight="1" x14ac:dyDescent="0.25"/>
    <row r="71929" ht="24.95" hidden="1" customHeight="1" x14ac:dyDescent="0.25"/>
    <row r="71930" ht="24.95" hidden="1" customHeight="1" x14ac:dyDescent="0.25"/>
    <row r="71931" ht="24.95" hidden="1" customHeight="1" x14ac:dyDescent="0.25"/>
    <row r="71932" ht="24.95" hidden="1" customHeight="1" x14ac:dyDescent="0.25"/>
    <row r="71933" ht="24.95" hidden="1" customHeight="1" x14ac:dyDescent="0.25"/>
    <row r="71934" ht="24.95" hidden="1" customHeight="1" x14ac:dyDescent="0.25"/>
    <row r="71935" hidden="1" x14ac:dyDescent="0.25"/>
    <row r="71936" hidden="1" x14ac:dyDescent="0.25"/>
    <row r="71937" hidden="1" x14ac:dyDescent="0.25"/>
    <row r="71938" ht="16.5" hidden="1" customHeight="1" x14ac:dyDescent="0.25"/>
    <row r="71939" hidden="1" x14ac:dyDescent="0.25"/>
    <row r="71940" ht="15.75" hidden="1" customHeight="1" x14ac:dyDescent="0.25"/>
    <row r="71941" ht="31.5" hidden="1" customHeight="1" x14ac:dyDescent="0.25"/>
    <row r="71942" ht="24" hidden="1" customHeight="1" x14ac:dyDescent="0.25"/>
    <row r="71943" ht="24.95" hidden="1" customHeight="1" x14ac:dyDescent="0.25"/>
    <row r="71944" ht="24.95" hidden="1" customHeight="1" x14ac:dyDescent="0.25"/>
    <row r="71945" ht="24.95" hidden="1" customHeight="1" x14ac:dyDescent="0.25"/>
    <row r="71946" ht="24.95" hidden="1" customHeight="1" x14ac:dyDescent="0.25"/>
    <row r="71947" ht="24.95" hidden="1" customHeight="1" x14ac:dyDescent="0.25"/>
    <row r="71948" ht="24.95" hidden="1" customHeight="1" x14ac:dyDescent="0.25"/>
    <row r="71949" ht="24.95" hidden="1" customHeight="1" x14ac:dyDescent="0.25"/>
    <row r="71950" ht="24.95" hidden="1" customHeight="1" x14ac:dyDescent="0.25"/>
    <row r="71951" ht="24.95" hidden="1" customHeight="1" x14ac:dyDescent="0.25"/>
    <row r="71952" ht="24.95" hidden="1" customHeight="1" x14ac:dyDescent="0.25"/>
    <row r="71953" ht="24.95" hidden="1" customHeight="1" x14ac:dyDescent="0.25"/>
    <row r="71954" ht="24.95" hidden="1" customHeight="1" x14ac:dyDescent="0.25"/>
    <row r="71955" ht="24.95" hidden="1" customHeight="1" x14ac:dyDescent="0.25"/>
    <row r="71956" ht="24.95" hidden="1" customHeight="1" x14ac:dyDescent="0.25"/>
    <row r="71957" hidden="1" x14ac:dyDescent="0.25"/>
    <row r="71958" hidden="1" x14ac:dyDescent="0.25"/>
    <row r="71959" hidden="1" x14ac:dyDescent="0.25"/>
    <row r="71960" ht="16.5" hidden="1" customHeight="1" x14ac:dyDescent="0.25"/>
    <row r="71961" hidden="1" x14ac:dyDescent="0.25"/>
    <row r="71962" ht="15.75" hidden="1" customHeight="1" x14ac:dyDescent="0.25"/>
    <row r="71963" ht="31.5" hidden="1" customHeight="1" x14ac:dyDescent="0.25"/>
    <row r="71964" ht="24" hidden="1" customHeight="1" x14ac:dyDescent="0.25"/>
    <row r="71965" ht="24.95" hidden="1" customHeight="1" x14ac:dyDescent="0.25"/>
    <row r="71966" ht="24.95" hidden="1" customHeight="1" x14ac:dyDescent="0.25"/>
    <row r="71967" ht="24.95" hidden="1" customHeight="1" x14ac:dyDescent="0.25"/>
    <row r="71968" ht="24.95" hidden="1" customHeight="1" x14ac:dyDescent="0.25"/>
    <row r="71969" ht="24.95" hidden="1" customHeight="1" x14ac:dyDescent="0.25"/>
    <row r="71970" ht="24.95" hidden="1" customHeight="1" x14ac:dyDescent="0.25"/>
    <row r="71971" ht="24.95" hidden="1" customHeight="1" x14ac:dyDescent="0.25"/>
    <row r="71972" ht="24.95" hidden="1" customHeight="1" x14ac:dyDescent="0.25"/>
    <row r="71973" ht="24.95" hidden="1" customHeight="1" x14ac:dyDescent="0.25"/>
    <row r="71974" ht="24.95" hidden="1" customHeight="1" x14ac:dyDescent="0.25"/>
    <row r="71975" ht="24.95" hidden="1" customHeight="1" x14ac:dyDescent="0.25"/>
    <row r="71976" ht="24.95" hidden="1" customHeight="1" x14ac:dyDescent="0.25"/>
    <row r="71977" ht="24.95" hidden="1" customHeight="1" x14ac:dyDescent="0.25"/>
    <row r="71978" ht="24.95" hidden="1" customHeight="1" x14ac:dyDescent="0.25"/>
    <row r="71979" ht="24.95" hidden="1" customHeight="1" x14ac:dyDescent="0.25"/>
    <row r="71980" ht="24.95" hidden="1" customHeight="1" x14ac:dyDescent="0.25"/>
    <row r="71981" ht="24.95" hidden="1" customHeight="1" x14ac:dyDescent="0.25"/>
    <row r="71982" ht="24.95" hidden="1" customHeight="1" x14ac:dyDescent="0.25"/>
    <row r="71983" ht="24.95" hidden="1" customHeight="1" x14ac:dyDescent="0.25"/>
    <row r="71984" ht="24.95" hidden="1" customHeight="1" x14ac:dyDescent="0.25"/>
    <row r="71985" ht="24.95" hidden="1" customHeight="1" x14ac:dyDescent="0.25"/>
    <row r="71986" ht="24.95" hidden="1" customHeight="1" x14ac:dyDescent="0.25"/>
    <row r="71987" ht="24.95" hidden="1" customHeight="1" x14ac:dyDescent="0.25"/>
    <row r="71988" ht="24.95" hidden="1" customHeight="1" x14ac:dyDescent="0.25"/>
    <row r="71989" ht="24.95" hidden="1" customHeight="1" x14ac:dyDescent="0.25"/>
    <row r="71990" ht="24.95" hidden="1" customHeight="1" x14ac:dyDescent="0.25"/>
    <row r="71991" ht="24.95" hidden="1" customHeight="1" x14ac:dyDescent="0.25"/>
    <row r="71992" ht="24.95" hidden="1" customHeight="1" x14ac:dyDescent="0.25"/>
    <row r="71993" ht="24.95" hidden="1" customHeight="1" x14ac:dyDescent="0.25"/>
    <row r="71994" ht="24.95" hidden="1" customHeight="1" x14ac:dyDescent="0.25"/>
    <row r="71995" ht="24.95" hidden="1" customHeight="1" x14ac:dyDescent="0.25"/>
    <row r="71996" ht="24.95" hidden="1" customHeight="1" x14ac:dyDescent="0.25"/>
    <row r="71997" ht="24.95" hidden="1" customHeight="1" x14ac:dyDescent="0.25"/>
    <row r="71998" ht="24.95" hidden="1" customHeight="1" x14ac:dyDescent="0.25"/>
    <row r="71999" ht="24.95" hidden="1" customHeight="1" x14ac:dyDescent="0.25"/>
    <row r="72000" ht="24.95" hidden="1" customHeight="1" x14ac:dyDescent="0.25"/>
    <row r="72001" ht="24.95" hidden="1" customHeight="1" x14ac:dyDescent="0.25"/>
    <row r="72002" ht="24.95" hidden="1" customHeight="1" x14ac:dyDescent="0.25"/>
    <row r="72003" hidden="1" x14ac:dyDescent="0.25"/>
    <row r="72004" hidden="1" x14ac:dyDescent="0.25"/>
    <row r="72005" hidden="1" x14ac:dyDescent="0.25"/>
    <row r="72006" ht="16.5" hidden="1" customHeight="1" x14ac:dyDescent="0.25"/>
    <row r="72007" hidden="1" x14ac:dyDescent="0.25"/>
    <row r="72008" ht="15.75" hidden="1" customHeight="1" x14ac:dyDescent="0.25"/>
    <row r="72009" ht="31.5" hidden="1" customHeight="1" x14ac:dyDescent="0.25"/>
    <row r="72010" ht="24" hidden="1" customHeight="1" x14ac:dyDescent="0.25"/>
    <row r="72011" ht="24.95" hidden="1" customHeight="1" x14ac:dyDescent="0.25"/>
    <row r="72012" ht="24.95" hidden="1" customHeight="1" x14ac:dyDescent="0.25"/>
    <row r="72013" ht="24.95" hidden="1" customHeight="1" x14ac:dyDescent="0.25"/>
    <row r="72014" ht="24.95" hidden="1" customHeight="1" x14ac:dyDescent="0.25"/>
    <row r="72015" ht="24.95" hidden="1" customHeight="1" x14ac:dyDescent="0.25"/>
    <row r="72016" ht="24.95" hidden="1" customHeight="1" x14ac:dyDescent="0.25"/>
    <row r="72017" ht="24.95" hidden="1" customHeight="1" x14ac:dyDescent="0.25"/>
    <row r="72018" ht="24.95" hidden="1" customHeight="1" x14ac:dyDescent="0.25"/>
    <row r="72019" ht="24.95" hidden="1" customHeight="1" x14ac:dyDescent="0.25"/>
    <row r="72020" ht="24.95" hidden="1" customHeight="1" x14ac:dyDescent="0.25"/>
    <row r="72021" ht="24.95" hidden="1" customHeight="1" x14ac:dyDescent="0.25"/>
    <row r="72022" ht="24.95" hidden="1" customHeight="1" x14ac:dyDescent="0.25"/>
    <row r="72023" ht="24.95" hidden="1" customHeight="1" x14ac:dyDescent="0.25"/>
    <row r="72024" ht="24.95" hidden="1" customHeight="1" x14ac:dyDescent="0.25"/>
    <row r="72025" ht="24.95" hidden="1" customHeight="1" x14ac:dyDescent="0.25"/>
    <row r="72026" ht="24.95" hidden="1" customHeight="1" x14ac:dyDescent="0.25"/>
    <row r="72027" ht="24.95" hidden="1" customHeight="1" x14ac:dyDescent="0.25"/>
    <row r="72028" ht="24.95" hidden="1" customHeight="1" x14ac:dyDescent="0.25"/>
    <row r="72029" ht="24.95" hidden="1" customHeight="1" x14ac:dyDescent="0.25"/>
    <row r="72030" ht="24.95" hidden="1" customHeight="1" x14ac:dyDescent="0.25"/>
    <row r="72031" ht="24.95" hidden="1" customHeight="1" x14ac:dyDescent="0.25"/>
    <row r="72032" ht="24.95" hidden="1" customHeight="1" x14ac:dyDescent="0.25"/>
    <row r="72033" ht="24.95" hidden="1" customHeight="1" x14ac:dyDescent="0.25"/>
    <row r="72034" ht="24.95" hidden="1" customHeight="1" x14ac:dyDescent="0.25"/>
    <row r="72035" ht="24.95" hidden="1" customHeight="1" x14ac:dyDescent="0.25"/>
    <row r="72036" ht="24.95" hidden="1" customHeight="1" x14ac:dyDescent="0.25"/>
    <row r="72037" ht="24.95" hidden="1" customHeight="1" x14ac:dyDescent="0.25"/>
    <row r="72038" ht="24.95" hidden="1" customHeight="1" x14ac:dyDescent="0.25"/>
    <row r="72039" ht="24.95" hidden="1" customHeight="1" x14ac:dyDescent="0.25"/>
    <row r="72040" ht="24.95" hidden="1" customHeight="1" x14ac:dyDescent="0.25"/>
    <row r="72041" ht="24.95" hidden="1" customHeight="1" x14ac:dyDescent="0.25"/>
    <row r="72042" ht="24.95" hidden="1" customHeight="1" x14ac:dyDescent="0.25"/>
    <row r="72043" ht="24.95" hidden="1" customHeight="1" x14ac:dyDescent="0.25"/>
    <row r="72044" ht="24.95" hidden="1" customHeight="1" x14ac:dyDescent="0.25"/>
    <row r="72045" ht="24.95" hidden="1" customHeight="1" x14ac:dyDescent="0.25"/>
    <row r="72046" ht="24.95" hidden="1" customHeight="1" x14ac:dyDescent="0.25"/>
    <row r="72047" hidden="1" x14ac:dyDescent="0.25"/>
    <row r="72048" ht="16.5" hidden="1" customHeight="1" x14ac:dyDescent="0.25"/>
    <row r="72049" hidden="1" x14ac:dyDescent="0.25"/>
    <row r="72050" ht="15.75" hidden="1" customHeight="1" x14ac:dyDescent="0.25"/>
    <row r="72051" hidden="1" x14ac:dyDescent="0.25"/>
    <row r="72052" hidden="1" x14ac:dyDescent="0.25"/>
    <row r="72053" hidden="1" x14ac:dyDescent="0.25"/>
    <row r="72054" hidden="1" x14ac:dyDescent="0.25"/>
    <row r="72055" hidden="1" x14ac:dyDescent="0.25"/>
    <row r="72056" ht="16.5" hidden="1" customHeight="1" x14ac:dyDescent="0.25"/>
    <row r="72057" hidden="1" x14ac:dyDescent="0.25"/>
    <row r="72058" ht="15.75" hidden="1" customHeight="1" x14ac:dyDescent="0.25"/>
    <row r="72059" ht="31.5" hidden="1" customHeight="1" x14ac:dyDescent="0.25"/>
    <row r="72060" ht="24" hidden="1" customHeight="1" x14ac:dyDescent="0.25"/>
    <row r="72061" ht="24.95" hidden="1" customHeight="1" x14ac:dyDescent="0.25"/>
    <row r="72062" ht="24.95" hidden="1" customHeight="1" x14ac:dyDescent="0.25"/>
    <row r="72063" ht="24.95" hidden="1" customHeight="1" x14ac:dyDescent="0.25"/>
    <row r="72064" ht="24.95" hidden="1" customHeight="1" x14ac:dyDescent="0.25"/>
    <row r="72065" ht="24.95" hidden="1" customHeight="1" x14ac:dyDescent="0.25"/>
    <row r="72066" ht="24.95" hidden="1" customHeight="1" x14ac:dyDescent="0.25"/>
    <row r="72067" ht="24.95" hidden="1" customHeight="1" x14ac:dyDescent="0.25"/>
    <row r="72068" ht="24.95" hidden="1" customHeight="1" x14ac:dyDescent="0.25"/>
    <row r="72069" ht="24.95" hidden="1" customHeight="1" x14ac:dyDescent="0.25"/>
    <row r="72070" ht="24.95" hidden="1" customHeight="1" x14ac:dyDescent="0.25"/>
    <row r="72071" ht="24.95" hidden="1" customHeight="1" x14ac:dyDescent="0.25"/>
    <row r="72072" ht="24.95" hidden="1" customHeight="1" x14ac:dyDescent="0.25"/>
    <row r="72073" ht="24.95" hidden="1" customHeight="1" x14ac:dyDescent="0.25"/>
    <row r="72074" ht="24.95" hidden="1" customHeight="1" x14ac:dyDescent="0.25"/>
    <row r="72075" ht="24.95" hidden="1" customHeight="1" x14ac:dyDescent="0.25"/>
    <row r="72076" ht="24.95" hidden="1" customHeight="1" x14ac:dyDescent="0.25"/>
    <row r="72077" ht="24.95" hidden="1" customHeight="1" x14ac:dyDescent="0.25"/>
    <row r="72078" ht="24.95" hidden="1" customHeight="1" x14ac:dyDescent="0.25"/>
    <row r="72079" ht="24.95" hidden="1" customHeight="1" x14ac:dyDescent="0.25"/>
    <row r="72080" ht="24.95" hidden="1" customHeight="1" x14ac:dyDescent="0.25"/>
    <row r="72081" ht="24.95" hidden="1" customHeight="1" x14ac:dyDescent="0.25"/>
    <row r="72082" ht="24.95" hidden="1" customHeight="1" x14ac:dyDescent="0.25"/>
    <row r="72083" ht="24.95" hidden="1" customHeight="1" x14ac:dyDescent="0.25"/>
    <row r="72084" ht="24.95" hidden="1" customHeight="1" x14ac:dyDescent="0.25"/>
    <row r="72085" ht="24.95" hidden="1" customHeight="1" x14ac:dyDescent="0.25"/>
    <row r="72086" ht="24.95" hidden="1" customHeight="1" x14ac:dyDescent="0.25"/>
    <row r="72087" ht="24.95" hidden="1" customHeight="1" x14ac:dyDescent="0.25"/>
    <row r="72088" ht="24.95" hidden="1" customHeight="1" x14ac:dyDescent="0.25"/>
    <row r="72089" ht="24.95" hidden="1" customHeight="1" x14ac:dyDescent="0.25"/>
    <row r="72090" ht="24.95" hidden="1" customHeight="1" x14ac:dyDescent="0.25"/>
    <row r="72091" ht="24.95" hidden="1" customHeight="1" x14ac:dyDescent="0.25"/>
    <row r="72092" ht="24.95" hidden="1" customHeight="1" x14ac:dyDescent="0.25"/>
    <row r="72093" hidden="1" x14ac:dyDescent="0.25"/>
    <row r="72094" ht="16.5" hidden="1" customHeight="1" x14ac:dyDescent="0.25"/>
    <row r="72095" hidden="1" x14ac:dyDescent="0.25"/>
    <row r="72096" ht="15.75" hidden="1" customHeight="1" x14ac:dyDescent="0.25"/>
    <row r="72097" ht="31.5" hidden="1" customHeight="1" x14ac:dyDescent="0.25"/>
    <row r="72098" ht="24" hidden="1" customHeight="1" x14ac:dyDescent="0.25"/>
    <row r="72099" hidden="1" x14ac:dyDescent="0.25"/>
    <row r="72100" hidden="1" x14ac:dyDescent="0.25"/>
    <row r="72101" hidden="1" x14ac:dyDescent="0.25"/>
    <row r="72102" ht="16.5" hidden="1" customHeight="1" x14ac:dyDescent="0.25"/>
    <row r="72103" hidden="1" x14ac:dyDescent="0.25"/>
    <row r="72104" ht="15.75" hidden="1" customHeight="1" x14ac:dyDescent="0.25"/>
    <row r="72105" ht="31.5" hidden="1" customHeight="1" x14ac:dyDescent="0.25"/>
    <row r="72106" ht="24" hidden="1" customHeight="1" x14ac:dyDescent="0.25"/>
    <row r="72107" ht="24.95" hidden="1" customHeight="1" x14ac:dyDescent="0.25"/>
    <row r="72108" ht="24.95" hidden="1" customHeight="1" x14ac:dyDescent="0.25"/>
    <row r="72109" ht="24.95" hidden="1" customHeight="1" x14ac:dyDescent="0.25"/>
    <row r="72110" ht="24.95" hidden="1" customHeight="1" x14ac:dyDescent="0.25"/>
    <row r="72111" ht="24.95" hidden="1" customHeight="1" x14ac:dyDescent="0.25"/>
    <row r="72112" ht="24.95" hidden="1" customHeight="1" x14ac:dyDescent="0.25"/>
    <row r="72113" ht="24.95" hidden="1" customHeight="1" x14ac:dyDescent="0.25"/>
    <row r="72114" ht="24.95" hidden="1" customHeight="1" x14ac:dyDescent="0.25"/>
    <row r="72115" ht="24.95" hidden="1" customHeight="1" x14ac:dyDescent="0.25"/>
    <row r="72116" ht="24.95" hidden="1" customHeight="1" x14ac:dyDescent="0.25"/>
    <row r="72117" ht="24.95" hidden="1" customHeight="1" x14ac:dyDescent="0.25"/>
    <row r="72118" ht="24.95" hidden="1" customHeight="1" x14ac:dyDescent="0.25"/>
    <row r="72119" ht="24.95" hidden="1" customHeight="1" x14ac:dyDescent="0.25"/>
    <row r="72120" ht="24.95" hidden="1" customHeight="1" x14ac:dyDescent="0.25"/>
    <row r="72121" ht="24.95" hidden="1" customHeight="1" x14ac:dyDescent="0.25"/>
    <row r="72122" ht="24.95" hidden="1" customHeight="1" x14ac:dyDescent="0.25"/>
    <row r="72123" ht="24.95" hidden="1" customHeight="1" x14ac:dyDescent="0.25"/>
    <row r="72124" ht="24.95" hidden="1" customHeight="1" x14ac:dyDescent="0.25"/>
    <row r="72125" ht="24.95" hidden="1" customHeight="1" x14ac:dyDescent="0.25"/>
    <row r="72126" ht="24.95" hidden="1" customHeight="1" x14ac:dyDescent="0.25"/>
    <row r="72127" ht="24.95" hidden="1" customHeight="1" x14ac:dyDescent="0.25"/>
    <row r="72128" ht="24.95" hidden="1" customHeight="1" x14ac:dyDescent="0.25"/>
    <row r="72129" ht="24.95" hidden="1" customHeight="1" x14ac:dyDescent="0.25"/>
    <row r="72130" ht="24.95" hidden="1" customHeight="1" x14ac:dyDescent="0.25"/>
    <row r="72131" ht="24.95" hidden="1" customHeight="1" x14ac:dyDescent="0.25"/>
    <row r="72132" ht="24.95" hidden="1" customHeight="1" x14ac:dyDescent="0.25"/>
    <row r="72133" ht="24.95" hidden="1" customHeight="1" x14ac:dyDescent="0.25"/>
    <row r="72134" ht="24.95" hidden="1" customHeight="1" x14ac:dyDescent="0.25"/>
    <row r="72135" ht="24.95" hidden="1" customHeight="1" x14ac:dyDescent="0.25"/>
    <row r="72136" ht="24.95" hidden="1" customHeight="1" x14ac:dyDescent="0.25"/>
    <row r="72137" ht="24.95" hidden="1" customHeight="1" x14ac:dyDescent="0.25"/>
    <row r="72138" ht="24.95" hidden="1" customHeight="1" x14ac:dyDescent="0.25"/>
    <row r="72139" ht="24.95" hidden="1" customHeight="1" x14ac:dyDescent="0.25"/>
    <row r="72140" ht="24.95" hidden="1" customHeight="1" x14ac:dyDescent="0.25"/>
    <row r="72141" ht="24.95" hidden="1" customHeight="1" x14ac:dyDescent="0.25"/>
    <row r="72142" ht="24.95" hidden="1" customHeight="1" x14ac:dyDescent="0.25"/>
    <row r="72143" ht="24.95" hidden="1" customHeight="1" x14ac:dyDescent="0.25"/>
    <row r="72144" ht="24.95" hidden="1" customHeight="1" x14ac:dyDescent="0.25"/>
    <row r="72145" hidden="1" x14ac:dyDescent="0.25"/>
    <row r="72146" hidden="1" x14ac:dyDescent="0.25"/>
    <row r="72147" hidden="1" x14ac:dyDescent="0.25"/>
    <row r="72148" ht="16.5" hidden="1" customHeight="1" x14ac:dyDescent="0.25"/>
    <row r="72149" hidden="1" x14ac:dyDescent="0.25"/>
    <row r="72150" ht="15.75" hidden="1" customHeight="1" x14ac:dyDescent="0.25"/>
    <row r="72151" ht="31.5" hidden="1" customHeight="1" x14ac:dyDescent="0.25"/>
    <row r="72152" ht="24" hidden="1" customHeight="1" x14ac:dyDescent="0.25"/>
    <row r="72153" ht="24.95" hidden="1" customHeight="1" x14ac:dyDescent="0.25"/>
    <row r="72154" ht="24.95" hidden="1" customHeight="1" x14ac:dyDescent="0.25"/>
    <row r="72155" ht="24.95" hidden="1" customHeight="1" x14ac:dyDescent="0.25"/>
    <row r="72156" ht="24.95" hidden="1" customHeight="1" x14ac:dyDescent="0.25"/>
    <row r="72157" ht="24.95" hidden="1" customHeight="1" x14ac:dyDescent="0.25"/>
    <row r="72158" ht="24.95" hidden="1" customHeight="1" x14ac:dyDescent="0.25"/>
    <row r="72159" ht="24.95" hidden="1" customHeight="1" x14ac:dyDescent="0.25"/>
    <row r="72160" ht="24.95" hidden="1" customHeight="1" x14ac:dyDescent="0.25"/>
    <row r="72161" ht="24.95" hidden="1" customHeight="1" x14ac:dyDescent="0.25"/>
    <row r="72162" ht="24.95" hidden="1" customHeight="1" x14ac:dyDescent="0.25"/>
    <row r="72163" ht="31.5" hidden="1" customHeight="1" x14ac:dyDescent="0.25"/>
    <row r="72164" ht="24" hidden="1" customHeight="1" x14ac:dyDescent="0.25"/>
    <row r="72165" ht="24.95" hidden="1" customHeight="1" x14ac:dyDescent="0.25"/>
    <row r="72166" ht="24.95" hidden="1" customHeight="1" x14ac:dyDescent="0.25"/>
    <row r="72167" hidden="1" x14ac:dyDescent="0.25"/>
    <row r="72168" hidden="1" x14ac:dyDescent="0.25"/>
    <row r="72169" hidden="1" x14ac:dyDescent="0.25"/>
    <row r="72170" ht="16.5" hidden="1" customHeight="1" x14ac:dyDescent="0.25"/>
    <row r="72171" hidden="1" x14ac:dyDescent="0.25"/>
    <row r="72172" ht="15.75" hidden="1" customHeight="1" x14ac:dyDescent="0.25"/>
    <row r="72173" ht="31.5" hidden="1" customHeight="1" x14ac:dyDescent="0.25"/>
    <row r="72174" ht="24" hidden="1" customHeight="1" x14ac:dyDescent="0.25"/>
    <row r="72175" ht="24.95" hidden="1" customHeight="1" x14ac:dyDescent="0.25"/>
    <row r="72176" ht="24.95" hidden="1" customHeight="1" x14ac:dyDescent="0.25"/>
    <row r="72177" ht="24.95" hidden="1" customHeight="1" x14ac:dyDescent="0.25"/>
    <row r="72178" ht="24.95" hidden="1" customHeight="1" x14ac:dyDescent="0.25"/>
    <row r="72179" ht="24.95" hidden="1" customHeight="1" x14ac:dyDescent="0.25"/>
    <row r="72180" ht="24.95" hidden="1" customHeight="1" x14ac:dyDescent="0.25"/>
    <row r="72181" ht="24.95" hidden="1" customHeight="1" x14ac:dyDescent="0.25"/>
    <row r="72182" ht="24.95" hidden="1" customHeight="1" x14ac:dyDescent="0.25"/>
    <row r="72183" ht="24.95" hidden="1" customHeight="1" x14ac:dyDescent="0.25"/>
    <row r="72184" ht="24.95" hidden="1" customHeight="1" x14ac:dyDescent="0.25"/>
    <row r="72185" hidden="1" x14ac:dyDescent="0.25"/>
    <row r="72186" hidden="1" x14ac:dyDescent="0.25"/>
    <row r="72187" hidden="1" x14ac:dyDescent="0.25"/>
    <row r="72188" ht="16.5" hidden="1" customHeight="1" x14ac:dyDescent="0.25"/>
    <row r="72189" hidden="1" x14ac:dyDescent="0.25"/>
    <row r="72190" hidden="1" x14ac:dyDescent="0.25"/>
    <row r="72191" hidden="1" x14ac:dyDescent="0.25"/>
    <row r="72192" ht="16.5" hidden="1" customHeight="1" x14ac:dyDescent="0.25"/>
    <row r="72193" hidden="1" x14ac:dyDescent="0.25"/>
    <row r="72194" ht="15.75" hidden="1" customHeight="1" x14ac:dyDescent="0.25"/>
    <row r="72195" ht="31.5" hidden="1" customHeight="1" x14ac:dyDescent="0.25"/>
    <row r="72196" ht="24" hidden="1" customHeight="1" x14ac:dyDescent="0.25"/>
    <row r="72197" ht="24.95" hidden="1" customHeight="1" x14ac:dyDescent="0.25"/>
    <row r="72198" ht="24.95" hidden="1" customHeight="1" x14ac:dyDescent="0.25"/>
    <row r="72199" ht="24.95" hidden="1" customHeight="1" x14ac:dyDescent="0.25"/>
    <row r="72200" ht="24.95" hidden="1" customHeight="1" x14ac:dyDescent="0.25"/>
    <row r="72201" ht="24.95" hidden="1" customHeight="1" x14ac:dyDescent="0.25"/>
    <row r="72202" ht="24.95" hidden="1" customHeight="1" x14ac:dyDescent="0.25"/>
    <row r="72203" ht="24.95" hidden="1" customHeight="1" x14ac:dyDescent="0.25"/>
    <row r="72204" ht="24.95" hidden="1" customHeight="1" x14ac:dyDescent="0.25"/>
    <row r="72205" hidden="1" x14ac:dyDescent="0.25"/>
    <row r="72206" ht="15.75" hidden="1" customHeight="1" x14ac:dyDescent="0.25"/>
    <row r="72207" ht="31.5" hidden="1" customHeight="1" x14ac:dyDescent="0.25"/>
    <row r="72208" ht="24" hidden="1" customHeight="1" x14ac:dyDescent="0.25"/>
    <row r="72209" ht="24.95" hidden="1" customHeight="1" x14ac:dyDescent="0.25"/>
    <row r="72210" ht="24.95" hidden="1" customHeight="1" x14ac:dyDescent="0.25"/>
    <row r="72211" hidden="1" x14ac:dyDescent="0.25"/>
    <row r="72212" hidden="1" x14ac:dyDescent="0.25"/>
    <row r="72213" hidden="1" x14ac:dyDescent="0.25"/>
    <row r="72214" ht="16.5" hidden="1" customHeight="1" x14ac:dyDescent="0.25"/>
    <row r="72215" hidden="1" x14ac:dyDescent="0.25"/>
    <row r="72216" ht="15.75" hidden="1" customHeight="1" x14ac:dyDescent="0.25"/>
    <row r="72217" ht="31.5" hidden="1" customHeight="1" x14ac:dyDescent="0.25"/>
    <row r="72218" ht="24" hidden="1" customHeight="1" x14ac:dyDescent="0.25"/>
    <row r="72219" ht="24.95" hidden="1" customHeight="1" x14ac:dyDescent="0.25"/>
    <row r="72220" ht="24.95" hidden="1" customHeight="1" x14ac:dyDescent="0.25"/>
    <row r="72221" ht="24.95" hidden="1" customHeight="1" x14ac:dyDescent="0.25"/>
    <row r="72222" ht="24.95" hidden="1" customHeight="1" x14ac:dyDescent="0.25"/>
    <row r="72223" ht="24.95" hidden="1" customHeight="1" x14ac:dyDescent="0.25"/>
    <row r="72224" ht="24.95" hidden="1" customHeight="1" x14ac:dyDescent="0.25"/>
    <row r="72225" ht="24.95" hidden="1" customHeight="1" x14ac:dyDescent="0.25"/>
    <row r="72226" ht="24.95" hidden="1" customHeight="1" x14ac:dyDescent="0.25"/>
    <row r="72227" ht="24.95" hidden="1" customHeight="1" x14ac:dyDescent="0.25"/>
    <row r="72228" ht="24.95" hidden="1" customHeight="1" x14ac:dyDescent="0.25"/>
    <row r="72229" ht="24.95" hidden="1" customHeight="1" x14ac:dyDescent="0.25"/>
    <row r="72230" ht="24.95" hidden="1" customHeight="1" x14ac:dyDescent="0.25"/>
    <row r="72231" ht="24.95" hidden="1" customHeight="1" x14ac:dyDescent="0.25"/>
    <row r="72232" ht="24.95" hidden="1" customHeight="1" x14ac:dyDescent="0.25"/>
    <row r="72233" ht="24.95" hidden="1" customHeight="1" x14ac:dyDescent="0.25"/>
    <row r="72234" ht="24.95" hidden="1" customHeight="1" x14ac:dyDescent="0.25"/>
    <row r="72235" ht="24.95" hidden="1" customHeight="1" x14ac:dyDescent="0.25"/>
    <row r="72236" ht="24.95" hidden="1" customHeight="1" x14ac:dyDescent="0.25"/>
    <row r="72237" ht="24.95" hidden="1" customHeight="1" x14ac:dyDescent="0.25"/>
    <row r="72238" ht="24.95" hidden="1" customHeight="1" x14ac:dyDescent="0.25"/>
    <row r="72239" ht="24.95" hidden="1" customHeight="1" x14ac:dyDescent="0.25"/>
    <row r="72240" ht="24.95" hidden="1" customHeight="1" x14ac:dyDescent="0.25"/>
    <row r="72241" ht="24.95" hidden="1" customHeight="1" x14ac:dyDescent="0.25"/>
    <row r="72242" ht="24.95" hidden="1" customHeight="1" x14ac:dyDescent="0.25"/>
    <row r="72243" ht="24.95" hidden="1" customHeight="1" x14ac:dyDescent="0.25"/>
    <row r="72244" ht="24.95" hidden="1" customHeight="1" x14ac:dyDescent="0.25"/>
    <row r="72245" ht="24.95" hidden="1" customHeight="1" x14ac:dyDescent="0.25"/>
    <row r="72246" ht="24.95" hidden="1" customHeight="1" x14ac:dyDescent="0.25"/>
    <row r="72247" ht="24.95" hidden="1" customHeight="1" x14ac:dyDescent="0.25"/>
    <row r="72248" ht="24.95" hidden="1" customHeight="1" x14ac:dyDescent="0.25"/>
    <row r="72249" ht="24.95" hidden="1" customHeight="1" x14ac:dyDescent="0.25"/>
    <row r="72250" ht="24.95" hidden="1" customHeight="1" x14ac:dyDescent="0.25"/>
    <row r="72251" ht="24.95" hidden="1" customHeight="1" x14ac:dyDescent="0.25"/>
    <row r="72252" ht="24.95" hidden="1" customHeight="1" x14ac:dyDescent="0.25"/>
    <row r="72253" ht="24.95" hidden="1" customHeight="1" x14ac:dyDescent="0.25"/>
    <row r="72254" ht="24.95" hidden="1" customHeight="1" x14ac:dyDescent="0.25"/>
    <row r="72255" ht="24.95" hidden="1" customHeight="1" x14ac:dyDescent="0.25"/>
    <row r="72256" ht="24.95" hidden="1" customHeight="1" x14ac:dyDescent="0.25"/>
    <row r="72257" hidden="1" x14ac:dyDescent="0.25"/>
    <row r="72258" hidden="1" x14ac:dyDescent="0.25"/>
    <row r="72259" hidden="1" x14ac:dyDescent="0.25"/>
    <row r="72260" ht="16.5" hidden="1" customHeight="1" x14ac:dyDescent="0.25"/>
    <row r="72261" hidden="1" x14ac:dyDescent="0.25"/>
    <row r="72262" ht="15.75" hidden="1" customHeight="1" x14ac:dyDescent="0.25"/>
    <row r="72263" ht="31.5" hidden="1" customHeight="1" x14ac:dyDescent="0.25"/>
    <row r="72264" ht="24" hidden="1" customHeight="1" x14ac:dyDescent="0.25"/>
    <row r="72265" ht="24.95" hidden="1" customHeight="1" x14ac:dyDescent="0.25"/>
    <row r="72266" ht="24.95" hidden="1" customHeight="1" x14ac:dyDescent="0.25"/>
    <row r="72267" ht="24.95" hidden="1" customHeight="1" x14ac:dyDescent="0.25"/>
    <row r="72268" ht="24.95" hidden="1" customHeight="1" x14ac:dyDescent="0.25"/>
    <row r="72269" ht="24.95" hidden="1" customHeight="1" x14ac:dyDescent="0.25"/>
    <row r="72270" ht="24.95" hidden="1" customHeight="1" x14ac:dyDescent="0.25"/>
    <row r="72271" ht="24.95" hidden="1" customHeight="1" x14ac:dyDescent="0.25"/>
    <row r="72272" ht="24.95" hidden="1" customHeight="1" x14ac:dyDescent="0.25"/>
    <row r="72273" ht="24.95" hidden="1" customHeight="1" x14ac:dyDescent="0.25"/>
    <row r="72274" ht="24.95" hidden="1" customHeight="1" x14ac:dyDescent="0.25"/>
    <row r="72275" ht="24.95" hidden="1" customHeight="1" x14ac:dyDescent="0.25"/>
    <row r="72276" ht="24.95" hidden="1" customHeight="1" x14ac:dyDescent="0.25"/>
    <row r="72277" ht="24.95" hidden="1" customHeight="1" x14ac:dyDescent="0.25"/>
    <row r="72278" ht="24.95" hidden="1" customHeight="1" x14ac:dyDescent="0.25"/>
    <row r="72279" ht="24.95" hidden="1" customHeight="1" x14ac:dyDescent="0.25"/>
    <row r="72280" ht="24.95" hidden="1" customHeight="1" x14ac:dyDescent="0.25"/>
    <row r="72281" ht="24.95" hidden="1" customHeight="1" x14ac:dyDescent="0.25"/>
    <row r="72282" ht="24.95" hidden="1" customHeight="1" x14ac:dyDescent="0.25"/>
    <row r="72283" ht="24.95" hidden="1" customHeight="1" x14ac:dyDescent="0.25"/>
    <row r="72284" ht="24.95" hidden="1" customHeight="1" x14ac:dyDescent="0.25"/>
    <row r="72285" ht="24.95" hidden="1" customHeight="1" x14ac:dyDescent="0.25"/>
    <row r="72286" ht="24.95" hidden="1" customHeight="1" x14ac:dyDescent="0.25"/>
    <row r="72287" ht="24.95" hidden="1" customHeight="1" x14ac:dyDescent="0.25"/>
    <row r="72288" ht="24.95" hidden="1" customHeight="1" x14ac:dyDescent="0.25"/>
    <row r="72289" ht="24.95" hidden="1" customHeight="1" x14ac:dyDescent="0.25"/>
    <row r="72290" ht="24.95" hidden="1" customHeight="1" x14ac:dyDescent="0.25"/>
    <row r="72291" ht="24.95" hidden="1" customHeight="1" x14ac:dyDescent="0.25"/>
    <row r="72292" ht="24.95" hidden="1" customHeight="1" x14ac:dyDescent="0.25"/>
    <row r="72293" ht="24.95" hidden="1" customHeight="1" x14ac:dyDescent="0.25"/>
    <row r="72294" ht="24.95" hidden="1" customHeight="1" x14ac:dyDescent="0.25"/>
    <row r="72295" ht="24.95" hidden="1" customHeight="1" x14ac:dyDescent="0.25"/>
    <row r="72296" ht="24.95" hidden="1" customHeight="1" x14ac:dyDescent="0.25"/>
    <row r="72297" ht="24.95" hidden="1" customHeight="1" x14ac:dyDescent="0.25"/>
    <row r="72298" ht="24.95" hidden="1" customHeight="1" x14ac:dyDescent="0.25"/>
    <row r="72299" ht="24.95" hidden="1" customHeight="1" x14ac:dyDescent="0.25"/>
    <row r="72300" ht="24.95" hidden="1" customHeight="1" x14ac:dyDescent="0.25"/>
    <row r="72301" hidden="1" x14ac:dyDescent="0.25"/>
    <row r="72302" hidden="1" x14ac:dyDescent="0.25"/>
    <row r="72303" hidden="1" x14ac:dyDescent="0.25"/>
    <row r="72304" hidden="1" x14ac:dyDescent="0.25"/>
    <row r="72305" hidden="1" x14ac:dyDescent="0.25"/>
    <row r="72306" ht="16.5" hidden="1" customHeight="1" x14ac:dyDescent="0.25"/>
    <row r="72307" hidden="1" x14ac:dyDescent="0.25"/>
    <row r="72308" ht="15.75" hidden="1" customHeight="1" x14ac:dyDescent="0.25"/>
    <row r="72309" ht="31.5" hidden="1" customHeight="1" x14ac:dyDescent="0.25"/>
    <row r="72310" ht="24" hidden="1" customHeight="1" x14ac:dyDescent="0.25"/>
    <row r="72311" ht="24.95" hidden="1" customHeight="1" x14ac:dyDescent="0.25"/>
    <row r="72312" ht="24.95" hidden="1" customHeight="1" x14ac:dyDescent="0.25"/>
    <row r="72313" ht="24.95" hidden="1" customHeight="1" x14ac:dyDescent="0.25"/>
    <row r="72314" ht="24.95" hidden="1" customHeight="1" x14ac:dyDescent="0.25"/>
    <row r="72315" ht="24.95" hidden="1" customHeight="1" x14ac:dyDescent="0.25"/>
    <row r="72316" ht="24.95" hidden="1" customHeight="1" x14ac:dyDescent="0.25"/>
    <row r="72317" ht="24.95" hidden="1" customHeight="1" x14ac:dyDescent="0.25"/>
    <row r="72318" ht="24.95" hidden="1" customHeight="1" x14ac:dyDescent="0.25"/>
    <row r="72319" ht="24.95" hidden="1" customHeight="1" x14ac:dyDescent="0.25"/>
    <row r="72320" ht="24.95" hidden="1" customHeight="1" x14ac:dyDescent="0.25"/>
    <row r="72321" ht="24.95" hidden="1" customHeight="1" x14ac:dyDescent="0.25"/>
    <row r="72322" ht="24.95" hidden="1" customHeight="1" x14ac:dyDescent="0.25"/>
    <row r="72323" ht="24.95" hidden="1" customHeight="1" x14ac:dyDescent="0.25"/>
    <row r="72324" ht="24.95" hidden="1" customHeight="1" x14ac:dyDescent="0.25"/>
    <row r="72325" ht="24.95" hidden="1" customHeight="1" x14ac:dyDescent="0.25"/>
    <row r="72326" ht="24.95" hidden="1" customHeight="1" x14ac:dyDescent="0.25"/>
    <row r="72327" ht="24.95" hidden="1" customHeight="1" x14ac:dyDescent="0.25"/>
    <row r="72328" ht="24.95" hidden="1" customHeight="1" x14ac:dyDescent="0.25"/>
    <row r="72329" ht="24.95" hidden="1" customHeight="1" x14ac:dyDescent="0.25"/>
    <row r="72330" ht="24.95" hidden="1" customHeight="1" x14ac:dyDescent="0.25"/>
    <row r="72331" ht="24.95" hidden="1" customHeight="1" x14ac:dyDescent="0.25"/>
    <row r="72332" ht="24.95" hidden="1" customHeight="1" x14ac:dyDescent="0.25"/>
    <row r="72333" ht="24.95" hidden="1" customHeight="1" x14ac:dyDescent="0.25"/>
    <row r="72334" ht="24.95" hidden="1" customHeight="1" x14ac:dyDescent="0.25"/>
    <row r="72335" ht="24.95" hidden="1" customHeight="1" x14ac:dyDescent="0.25"/>
    <row r="72336" ht="24.95" hidden="1" customHeight="1" x14ac:dyDescent="0.25"/>
    <row r="72337" ht="24.95" hidden="1" customHeight="1" x14ac:dyDescent="0.25"/>
    <row r="72338" ht="24.95" hidden="1" customHeight="1" x14ac:dyDescent="0.25"/>
    <row r="72339" ht="24.95" hidden="1" customHeight="1" x14ac:dyDescent="0.25"/>
    <row r="72340" ht="24.95" hidden="1" customHeight="1" x14ac:dyDescent="0.25"/>
    <row r="72341" ht="24.95" hidden="1" customHeight="1" x14ac:dyDescent="0.25"/>
    <row r="72342" ht="24.95" hidden="1" customHeight="1" x14ac:dyDescent="0.25"/>
    <row r="72343" hidden="1" x14ac:dyDescent="0.25"/>
    <row r="72344" hidden="1" x14ac:dyDescent="0.25"/>
    <row r="72345" hidden="1" x14ac:dyDescent="0.25"/>
    <row r="72346" ht="16.5" hidden="1" customHeight="1" x14ac:dyDescent="0.25"/>
    <row r="72347" hidden="1" x14ac:dyDescent="0.25"/>
    <row r="72348" ht="15.75" hidden="1" customHeight="1" x14ac:dyDescent="0.25"/>
    <row r="72349" hidden="1" x14ac:dyDescent="0.25"/>
    <row r="72350" hidden="1" x14ac:dyDescent="0.25"/>
    <row r="72351" hidden="1" x14ac:dyDescent="0.25"/>
    <row r="72352" ht="16.5" hidden="1" customHeight="1" x14ac:dyDescent="0.25"/>
    <row r="72353" hidden="1" x14ac:dyDescent="0.25"/>
    <row r="72354" ht="15.75" hidden="1" customHeight="1" x14ac:dyDescent="0.25"/>
    <row r="72355" ht="31.5" hidden="1" customHeight="1" x14ac:dyDescent="0.25"/>
    <row r="72356" ht="24" hidden="1" customHeight="1" x14ac:dyDescent="0.25"/>
    <row r="72357" ht="24.95" hidden="1" customHeight="1" x14ac:dyDescent="0.25"/>
    <row r="72358" ht="24.95" hidden="1" customHeight="1" x14ac:dyDescent="0.25"/>
    <row r="72359" ht="24.95" hidden="1" customHeight="1" x14ac:dyDescent="0.25"/>
    <row r="72360" ht="24.95" hidden="1" customHeight="1" x14ac:dyDescent="0.25"/>
    <row r="72361" ht="24.95" hidden="1" customHeight="1" x14ac:dyDescent="0.25"/>
    <row r="72362" ht="24.95" hidden="1" customHeight="1" x14ac:dyDescent="0.25"/>
    <row r="72363" ht="24.95" hidden="1" customHeight="1" x14ac:dyDescent="0.25"/>
    <row r="72364" ht="24.95" hidden="1" customHeight="1" x14ac:dyDescent="0.25"/>
    <row r="72365" ht="31.5" hidden="1" customHeight="1" x14ac:dyDescent="0.25"/>
    <row r="72366" ht="24" hidden="1" customHeight="1" x14ac:dyDescent="0.25"/>
    <row r="72367" ht="24.95" hidden="1" customHeight="1" x14ac:dyDescent="0.25"/>
    <row r="72368" ht="24.95" hidden="1" customHeight="1" x14ac:dyDescent="0.25"/>
    <row r="72369" ht="24.95" hidden="1" customHeight="1" x14ac:dyDescent="0.25"/>
    <row r="72370" ht="24.95" hidden="1" customHeight="1" x14ac:dyDescent="0.25"/>
    <row r="72371" hidden="1" x14ac:dyDescent="0.25"/>
    <row r="72372" hidden="1" x14ac:dyDescent="0.25"/>
    <row r="72373" hidden="1" x14ac:dyDescent="0.25"/>
    <row r="72374" ht="16.5" hidden="1" customHeight="1" x14ac:dyDescent="0.25"/>
    <row r="72375" hidden="1" x14ac:dyDescent="0.25"/>
    <row r="72376" ht="15.75" hidden="1" customHeight="1" x14ac:dyDescent="0.25"/>
    <row r="72377" ht="31.5" hidden="1" customHeight="1" x14ac:dyDescent="0.25"/>
    <row r="72378" ht="24" hidden="1" customHeight="1" x14ac:dyDescent="0.25"/>
    <row r="72379" ht="24.95" hidden="1" customHeight="1" x14ac:dyDescent="0.25"/>
    <row r="72380" ht="24.95" hidden="1" customHeight="1" x14ac:dyDescent="0.25"/>
    <row r="72381" ht="24.95" hidden="1" customHeight="1" x14ac:dyDescent="0.25"/>
    <row r="72382" ht="24.95" hidden="1" customHeight="1" x14ac:dyDescent="0.25"/>
    <row r="72383" ht="24.95" hidden="1" customHeight="1" x14ac:dyDescent="0.25"/>
    <row r="72384" ht="24.95" hidden="1" customHeight="1" x14ac:dyDescent="0.25"/>
    <row r="72385" ht="24.95" hidden="1" customHeight="1" x14ac:dyDescent="0.25"/>
    <row r="72386" ht="24.95" hidden="1" customHeight="1" x14ac:dyDescent="0.25"/>
    <row r="72387" ht="24.95" hidden="1" customHeight="1" x14ac:dyDescent="0.25"/>
    <row r="72388" ht="24.95" hidden="1" customHeight="1" x14ac:dyDescent="0.25"/>
    <row r="72389" ht="24.95" hidden="1" customHeight="1" x14ac:dyDescent="0.25"/>
    <row r="72390" ht="24.95" hidden="1" customHeight="1" x14ac:dyDescent="0.25"/>
    <row r="72391" ht="24.95" hidden="1" customHeight="1" x14ac:dyDescent="0.25"/>
    <row r="72392" ht="24.95" hidden="1" customHeight="1" x14ac:dyDescent="0.25"/>
    <row r="72393" ht="24.95" hidden="1" customHeight="1" x14ac:dyDescent="0.25"/>
    <row r="72394" ht="24.95" hidden="1" customHeight="1" x14ac:dyDescent="0.25"/>
    <row r="72395" ht="24.95" hidden="1" customHeight="1" x14ac:dyDescent="0.25"/>
    <row r="72396" ht="24.95" hidden="1" customHeight="1" x14ac:dyDescent="0.25"/>
    <row r="72397" ht="24.95" hidden="1" customHeight="1" x14ac:dyDescent="0.25"/>
    <row r="72398" ht="24.95" hidden="1" customHeight="1" x14ac:dyDescent="0.25"/>
    <row r="72399" ht="24.95" hidden="1" customHeight="1" x14ac:dyDescent="0.25"/>
    <row r="72400" ht="24.95" hidden="1" customHeight="1" x14ac:dyDescent="0.25"/>
    <row r="72401" ht="24.95" hidden="1" customHeight="1" x14ac:dyDescent="0.25"/>
    <row r="72402" ht="24.95" hidden="1" customHeight="1" x14ac:dyDescent="0.25"/>
    <row r="72403" ht="24.95" hidden="1" customHeight="1" x14ac:dyDescent="0.25"/>
    <row r="72404" ht="24.95" hidden="1" customHeight="1" x14ac:dyDescent="0.25"/>
    <row r="72405" ht="24.95" hidden="1" customHeight="1" x14ac:dyDescent="0.25"/>
    <row r="72406" ht="24.95" hidden="1" customHeight="1" x14ac:dyDescent="0.25"/>
    <row r="72407" ht="24.95" hidden="1" customHeight="1" x14ac:dyDescent="0.25"/>
    <row r="72408" ht="24.95" hidden="1" customHeight="1" x14ac:dyDescent="0.25"/>
    <row r="72409" ht="24.95" hidden="1" customHeight="1" x14ac:dyDescent="0.25"/>
    <row r="72410" ht="24.95" hidden="1" customHeight="1" x14ac:dyDescent="0.25"/>
    <row r="72411" ht="24.95" hidden="1" customHeight="1" x14ac:dyDescent="0.25"/>
    <row r="72412" ht="24.95" hidden="1" customHeight="1" x14ac:dyDescent="0.25"/>
    <row r="72413" ht="24.95" hidden="1" customHeight="1" x14ac:dyDescent="0.25"/>
    <row r="72414" ht="24.95" hidden="1" customHeight="1" x14ac:dyDescent="0.25"/>
    <row r="72415" ht="24.95" hidden="1" customHeight="1" x14ac:dyDescent="0.25"/>
    <row r="72416" ht="24.95" hidden="1" customHeight="1" x14ac:dyDescent="0.25"/>
    <row r="72417" hidden="1" x14ac:dyDescent="0.25"/>
    <row r="72418" hidden="1" x14ac:dyDescent="0.25"/>
    <row r="72419" hidden="1" x14ac:dyDescent="0.25"/>
    <row r="72420" ht="16.5" hidden="1" customHeight="1" x14ac:dyDescent="0.25"/>
    <row r="72421" hidden="1" x14ac:dyDescent="0.25"/>
    <row r="72422" ht="15.75" hidden="1" customHeight="1" x14ac:dyDescent="0.25"/>
    <row r="72423" ht="31.5" hidden="1" customHeight="1" x14ac:dyDescent="0.25"/>
    <row r="72424" ht="24" hidden="1" customHeight="1" x14ac:dyDescent="0.25"/>
    <row r="72425" ht="24.95" hidden="1" customHeight="1" x14ac:dyDescent="0.25"/>
    <row r="72426" ht="24.95" hidden="1" customHeight="1" x14ac:dyDescent="0.25"/>
    <row r="72427" ht="24.95" hidden="1" customHeight="1" x14ac:dyDescent="0.25"/>
    <row r="72428" ht="24.95" hidden="1" customHeight="1" x14ac:dyDescent="0.25"/>
    <row r="72429" ht="24.95" hidden="1" customHeight="1" x14ac:dyDescent="0.25"/>
    <row r="72430" ht="24.95" hidden="1" customHeight="1" x14ac:dyDescent="0.25"/>
    <row r="72431" ht="24.95" hidden="1" customHeight="1" x14ac:dyDescent="0.25"/>
    <row r="72432" ht="24.95" hidden="1" customHeight="1" x14ac:dyDescent="0.25"/>
    <row r="72433" ht="24.95" hidden="1" customHeight="1" x14ac:dyDescent="0.25"/>
    <row r="72434" ht="24.95" hidden="1" customHeight="1" x14ac:dyDescent="0.25"/>
    <row r="72435" ht="24.95" hidden="1" customHeight="1" x14ac:dyDescent="0.25"/>
    <row r="72436" ht="24.95" hidden="1" customHeight="1" x14ac:dyDescent="0.25"/>
    <row r="72437" ht="24.95" hidden="1" customHeight="1" x14ac:dyDescent="0.25"/>
    <row r="72438" ht="24.95" hidden="1" customHeight="1" x14ac:dyDescent="0.25"/>
    <row r="72439" ht="24.95" hidden="1" customHeight="1" x14ac:dyDescent="0.25"/>
    <row r="72440" ht="24.95" hidden="1" customHeight="1" x14ac:dyDescent="0.25"/>
    <row r="72441" ht="24.95" hidden="1" customHeight="1" x14ac:dyDescent="0.25"/>
    <row r="72442" ht="24.95" hidden="1" customHeight="1" x14ac:dyDescent="0.25"/>
    <row r="72443" ht="24.95" hidden="1" customHeight="1" x14ac:dyDescent="0.25"/>
    <row r="72444" ht="24.95" hidden="1" customHeight="1" x14ac:dyDescent="0.25"/>
    <row r="72445" ht="24.95" hidden="1" customHeight="1" x14ac:dyDescent="0.25"/>
    <row r="72446" ht="24.95" hidden="1" customHeight="1" x14ac:dyDescent="0.25"/>
    <row r="72447" ht="24.95" hidden="1" customHeight="1" x14ac:dyDescent="0.25"/>
    <row r="72448" ht="24.95" hidden="1" customHeight="1" x14ac:dyDescent="0.25"/>
    <row r="72449" ht="24.95" hidden="1" customHeight="1" x14ac:dyDescent="0.25"/>
    <row r="72450" ht="24.95" hidden="1" customHeight="1" x14ac:dyDescent="0.25"/>
    <row r="72451" ht="24.95" hidden="1" customHeight="1" x14ac:dyDescent="0.25"/>
    <row r="72452" ht="24.95" hidden="1" customHeight="1" x14ac:dyDescent="0.25"/>
    <row r="72453" ht="24.95" hidden="1" customHeight="1" x14ac:dyDescent="0.25"/>
    <row r="72454" ht="24.95" hidden="1" customHeight="1" x14ac:dyDescent="0.25"/>
    <row r="72455" ht="24.95" hidden="1" customHeight="1" x14ac:dyDescent="0.25"/>
    <row r="72456" ht="24.95" hidden="1" customHeight="1" x14ac:dyDescent="0.25"/>
    <row r="72457" ht="24.95" hidden="1" customHeight="1" x14ac:dyDescent="0.25"/>
    <row r="72458" ht="24.95" hidden="1" customHeight="1" x14ac:dyDescent="0.25"/>
    <row r="72459" ht="24.95" hidden="1" customHeight="1" x14ac:dyDescent="0.25"/>
    <row r="72460" ht="24.95" hidden="1" customHeight="1" x14ac:dyDescent="0.25"/>
    <row r="72461" ht="24.95" hidden="1" customHeight="1" x14ac:dyDescent="0.25"/>
    <row r="72462" ht="24.95" hidden="1" customHeight="1" x14ac:dyDescent="0.25"/>
    <row r="72463" hidden="1" x14ac:dyDescent="0.25"/>
    <row r="72464" hidden="1" x14ac:dyDescent="0.25"/>
    <row r="72465" hidden="1" x14ac:dyDescent="0.25"/>
    <row r="72466" ht="16.5" hidden="1" customHeight="1" x14ac:dyDescent="0.25"/>
    <row r="72467" hidden="1" x14ac:dyDescent="0.25"/>
    <row r="72468" ht="15.75" hidden="1" customHeight="1" x14ac:dyDescent="0.25"/>
    <row r="72469" ht="31.5" hidden="1" customHeight="1" x14ac:dyDescent="0.25"/>
    <row r="72470" ht="24" hidden="1" customHeight="1" x14ac:dyDescent="0.25"/>
    <row r="72471" ht="24.95" hidden="1" customHeight="1" x14ac:dyDescent="0.25"/>
    <row r="72472" ht="24.95" hidden="1" customHeight="1" x14ac:dyDescent="0.25"/>
    <row r="72473" ht="24.95" hidden="1" customHeight="1" x14ac:dyDescent="0.25"/>
    <row r="72474" ht="24.95" hidden="1" customHeight="1" x14ac:dyDescent="0.25"/>
    <row r="72475" ht="24.95" hidden="1" customHeight="1" x14ac:dyDescent="0.25"/>
    <row r="72476" ht="24.95" hidden="1" customHeight="1" x14ac:dyDescent="0.25"/>
    <row r="72477" ht="24.95" hidden="1" customHeight="1" x14ac:dyDescent="0.25"/>
    <row r="72478" ht="24.95" hidden="1" customHeight="1" x14ac:dyDescent="0.25"/>
    <row r="72479" ht="24.95" hidden="1" customHeight="1" x14ac:dyDescent="0.25"/>
    <row r="72480" ht="24.95" hidden="1" customHeight="1" x14ac:dyDescent="0.25"/>
    <row r="72481" ht="24.95" hidden="1" customHeight="1" x14ac:dyDescent="0.25"/>
    <row r="72482" ht="24.95" hidden="1" customHeight="1" x14ac:dyDescent="0.25"/>
    <row r="72483" ht="24.95" hidden="1" customHeight="1" x14ac:dyDescent="0.25"/>
    <row r="72484" ht="24.95" hidden="1" customHeight="1" x14ac:dyDescent="0.25"/>
    <row r="72485" hidden="1" x14ac:dyDescent="0.25"/>
    <row r="72486" hidden="1" x14ac:dyDescent="0.25"/>
    <row r="72487" hidden="1" x14ac:dyDescent="0.25"/>
    <row r="72488" ht="16.5" hidden="1" customHeight="1" x14ac:dyDescent="0.25"/>
    <row r="72489" hidden="1" x14ac:dyDescent="0.25"/>
    <row r="72490" ht="15.75" hidden="1" customHeight="1" x14ac:dyDescent="0.25"/>
    <row r="72491" ht="31.5" hidden="1" customHeight="1" x14ac:dyDescent="0.25"/>
    <row r="72492" ht="24" hidden="1" customHeight="1" x14ac:dyDescent="0.25"/>
    <row r="72493" ht="24.95" hidden="1" customHeight="1" x14ac:dyDescent="0.25"/>
    <row r="72494" ht="24.95" hidden="1" customHeight="1" x14ac:dyDescent="0.25"/>
    <row r="72495" ht="24.95" hidden="1" customHeight="1" x14ac:dyDescent="0.25"/>
    <row r="72496" ht="24.95" hidden="1" customHeight="1" x14ac:dyDescent="0.25"/>
    <row r="72497" ht="24.95" hidden="1" customHeight="1" x14ac:dyDescent="0.25"/>
    <row r="72498" ht="24.95" hidden="1" customHeight="1" x14ac:dyDescent="0.25"/>
    <row r="72499" ht="24.95" hidden="1" customHeight="1" x14ac:dyDescent="0.25"/>
    <row r="72500" ht="24.95" hidden="1" customHeight="1" x14ac:dyDescent="0.25"/>
    <row r="72501" ht="24.95" hidden="1" customHeight="1" x14ac:dyDescent="0.25"/>
    <row r="72502" ht="24.95" hidden="1" customHeight="1" x14ac:dyDescent="0.25"/>
    <row r="72503" ht="24.95" hidden="1" customHeight="1" x14ac:dyDescent="0.25"/>
    <row r="72504" ht="24.95" hidden="1" customHeight="1" x14ac:dyDescent="0.25"/>
    <row r="72505" ht="24.95" hidden="1" customHeight="1" x14ac:dyDescent="0.25"/>
    <row r="72506" ht="24.95" hidden="1" customHeight="1" x14ac:dyDescent="0.25"/>
    <row r="72507" ht="24.95" hidden="1" customHeight="1" x14ac:dyDescent="0.25"/>
    <row r="72508" ht="24.95" hidden="1" customHeight="1" x14ac:dyDescent="0.25"/>
    <row r="72509" ht="24.95" hidden="1" customHeight="1" x14ac:dyDescent="0.25"/>
    <row r="72510" ht="24.95" hidden="1" customHeight="1" x14ac:dyDescent="0.25"/>
    <row r="72511" ht="24.95" hidden="1" customHeight="1" x14ac:dyDescent="0.25"/>
    <row r="72512" ht="24.95" hidden="1" customHeight="1" x14ac:dyDescent="0.25"/>
    <row r="72513" ht="24.95" hidden="1" customHeight="1" x14ac:dyDescent="0.25"/>
    <row r="72514" ht="24.95" hidden="1" customHeight="1" x14ac:dyDescent="0.25"/>
    <row r="72515" ht="24.95" hidden="1" customHeight="1" x14ac:dyDescent="0.25"/>
    <row r="72516" ht="24.95" hidden="1" customHeight="1" x14ac:dyDescent="0.25"/>
    <row r="72517" ht="24.95" hidden="1" customHeight="1" x14ac:dyDescent="0.25"/>
    <row r="72518" ht="24.95" hidden="1" customHeight="1" x14ac:dyDescent="0.25"/>
    <row r="72519" ht="24.95" hidden="1" customHeight="1" x14ac:dyDescent="0.25"/>
    <row r="72520" ht="24.95" hidden="1" customHeight="1" x14ac:dyDescent="0.25"/>
    <row r="72521" ht="24.95" hidden="1" customHeight="1" x14ac:dyDescent="0.25"/>
    <row r="72522" ht="24.95" hidden="1" customHeight="1" x14ac:dyDescent="0.25"/>
    <row r="72523" ht="24.95" hidden="1" customHeight="1" x14ac:dyDescent="0.25"/>
    <row r="72524" ht="24.95" hidden="1" customHeight="1" x14ac:dyDescent="0.25"/>
    <row r="72525" ht="24.95" hidden="1" customHeight="1" x14ac:dyDescent="0.25"/>
    <row r="72526" ht="24.95" hidden="1" customHeight="1" x14ac:dyDescent="0.25"/>
    <row r="72527" ht="24.95" hidden="1" customHeight="1" x14ac:dyDescent="0.25"/>
    <row r="72528" ht="24.95" hidden="1" customHeight="1" x14ac:dyDescent="0.25"/>
    <row r="72529" ht="24.95" hidden="1" customHeight="1" x14ac:dyDescent="0.25"/>
    <row r="72530" ht="24.95" hidden="1" customHeight="1" x14ac:dyDescent="0.25"/>
    <row r="72531" hidden="1" x14ac:dyDescent="0.25"/>
    <row r="72532" hidden="1" x14ac:dyDescent="0.25"/>
    <row r="72533" hidden="1" x14ac:dyDescent="0.25"/>
    <row r="72534" ht="16.5" hidden="1" customHeight="1" x14ac:dyDescent="0.25"/>
    <row r="72535" hidden="1" x14ac:dyDescent="0.25"/>
    <row r="72536" ht="15.75" hidden="1" customHeight="1" x14ac:dyDescent="0.25"/>
    <row r="72537" ht="31.5" hidden="1" customHeight="1" x14ac:dyDescent="0.25"/>
    <row r="72538" ht="24" hidden="1" customHeight="1" x14ac:dyDescent="0.25"/>
    <row r="72539" ht="24.95" hidden="1" customHeight="1" x14ac:dyDescent="0.25"/>
    <row r="72540" ht="24.95" hidden="1" customHeight="1" x14ac:dyDescent="0.25"/>
    <row r="72541" ht="24.95" hidden="1" customHeight="1" x14ac:dyDescent="0.25"/>
    <row r="72542" ht="24.95" hidden="1" customHeight="1" x14ac:dyDescent="0.25"/>
    <row r="72543" ht="24.95" hidden="1" customHeight="1" x14ac:dyDescent="0.25"/>
    <row r="72544" ht="24.95" hidden="1" customHeight="1" x14ac:dyDescent="0.25"/>
    <row r="72545" ht="24.95" hidden="1" customHeight="1" x14ac:dyDescent="0.25"/>
    <row r="72546" ht="24.95" hidden="1" customHeight="1" x14ac:dyDescent="0.25"/>
    <row r="72547" ht="24.95" hidden="1" customHeight="1" x14ac:dyDescent="0.25"/>
    <row r="72548" ht="24.95" hidden="1" customHeight="1" x14ac:dyDescent="0.25"/>
    <row r="72549" ht="24.95" hidden="1" customHeight="1" x14ac:dyDescent="0.25"/>
    <row r="72550" ht="24.95" hidden="1" customHeight="1" x14ac:dyDescent="0.25"/>
    <row r="72551" ht="24.95" hidden="1" customHeight="1" x14ac:dyDescent="0.25"/>
    <row r="72552" ht="24.95" hidden="1" customHeight="1" x14ac:dyDescent="0.25"/>
    <row r="72553" ht="24.95" hidden="1" customHeight="1" x14ac:dyDescent="0.25"/>
    <row r="72554" ht="24.95" hidden="1" customHeight="1" x14ac:dyDescent="0.25"/>
    <row r="72555" ht="24.95" hidden="1" customHeight="1" x14ac:dyDescent="0.25"/>
    <row r="72556" ht="24.95" hidden="1" customHeight="1" x14ac:dyDescent="0.25"/>
    <row r="72557" ht="24.95" hidden="1" customHeight="1" x14ac:dyDescent="0.25"/>
    <row r="72558" ht="24.95" hidden="1" customHeight="1" x14ac:dyDescent="0.25"/>
    <row r="72559" ht="24.95" hidden="1" customHeight="1" x14ac:dyDescent="0.25"/>
    <row r="72560" ht="24.95" hidden="1" customHeight="1" x14ac:dyDescent="0.25"/>
    <row r="72561" ht="24.95" hidden="1" customHeight="1" x14ac:dyDescent="0.25"/>
    <row r="72562" ht="24.95" hidden="1" customHeight="1" x14ac:dyDescent="0.25"/>
    <row r="72563" ht="24.95" hidden="1" customHeight="1" x14ac:dyDescent="0.25"/>
    <row r="72564" ht="24.95" hidden="1" customHeight="1" x14ac:dyDescent="0.25"/>
    <row r="72565" ht="24.95" hidden="1" customHeight="1" x14ac:dyDescent="0.25"/>
    <row r="72566" ht="24.95" hidden="1" customHeight="1" x14ac:dyDescent="0.25"/>
    <row r="72567" ht="24.95" hidden="1" customHeight="1" x14ac:dyDescent="0.25"/>
    <row r="72568" ht="24.95" hidden="1" customHeight="1" x14ac:dyDescent="0.25"/>
    <row r="72569" ht="24.95" hidden="1" customHeight="1" x14ac:dyDescent="0.25"/>
    <row r="72570" ht="24.95" hidden="1" customHeight="1" x14ac:dyDescent="0.25"/>
    <row r="72571" ht="24.95" hidden="1" customHeight="1" x14ac:dyDescent="0.25"/>
    <row r="72572" ht="24.95" hidden="1" customHeight="1" x14ac:dyDescent="0.25"/>
    <row r="72573" ht="24.95" hidden="1" customHeight="1" x14ac:dyDescent="0.25"/>
    <row r="72574" ht="24.95" hidden="1" customHeight="1" x14ac:dyDescent="0.25"/>
    <row r="72575" hidden="1" x14ac:dyDescent="0.25"/>
    <row r="72576" ht="16.5" hidden="1" customHeight="1" x14ac:dyDescent="0.25"/>
    <row r="72577" hidden="1" x14ac:dyDescent="0.25"/>
    <row r="72578" ht="15.75" hidden="1" customHeight="1" x14ac:dyDescent="0.25"/>
    <row r="72579" hidden="1" x14ac:dyDescent="0.25"/>
    <row r="72580" hidden="1" x14ac:dyDescent="0.25"/>
    <row r="72581" hidden="1" x14ac:dyDescent="0.25"/>
    <row r="72582" hidden="1" x14ac:dyDescent="0.25"/>
    <row r="72583" hidden="1" x14ac:dyDescent="0.25"/>
    <row r="72584" ht="16.5" hidden="1" customHeight="1" x14ac:dyDescent="0.25"/>
    <row r="72585" hidden="1" x14ac:dyDescent="0.25"/>
    <row r="72586" ht="15.75" hidden="1" customHeight="1" x14ac:dyDescent="0.25"/>
    <row r="72587" ht="31.5" hidden="1" customHeight="1" x14ac:dyDescent="0.25"/>
    <row r="72588" ht="24" hidden="1" customHeight="1" x14ac:dyDescent="0.25"/>
    <row r="72589" ht="24.95" hidden="1" customHeight="1" x14ac:dyDescent="0.25"/>
    <row r="72590" ht="24.95" hidden="1" customHeight="1" x14ac:dyDescent="0.25"/>
    <row r="72591" ht="24.95" hidden="1" customHeight="1" x14ac:dyDescent="0.25"/>
    <row r="72592" ht="24.95" hidden="1" customHeight="1" x14ac:dyDescent="0.25"/>
    <row r="72593" ht="24.95" hidden="1" customHeight="1" x14ac:dyDescent="0.25"/>
    <row r="72594" ht="24.95" hidden="1" customHeight="1" x14ac:dyDescent="0.25"/>
    <row r="72595" ht="24.95" hidden="1" customHeight="1" x14ac:dyDescent="0.25"/>
    <row r="72596" ht="24.95" hidden="1" customHeight="1" x14ac:dyDescent="0.25"/>
    <row r="72597" ht="24.95" hidden="1" customHeight="1" x14ac:dyDescent="0.25"/>
    <row r="72598" ht="24.95" hidden="1" customHeight="1" x14ac:dyDescent="0.25"/>
    <row r="72599" ht="24.95" hidden="1" customHeight="1" x14ac:dyDescent="0.25"/>
    <row r="72600" ht="24.95" hidden="1" customHeight="1" x14ac:dyDescent="0.25"/>
    <row r="72601" ht="24.95" hidden="1" customHeight="1" x14ac:dyDescent="0.25"/>
    <row r="72602" ht="24.95" hidden="1" customHeight="1" x14ac:dyDescent="0.25"/>
    <row r="72603" ht="24.95" hidden="1" customHeight="1" x14ac:dyDescent="0.25"/>
    <row r="72604" ht="24.95" hidden="1" customHeight="1" x14ac:dyDescent="0.25"/>
    <row r="72605" ht="24.95" hidden="1" customHeight="1" x14ac:dyDescent="0.25"/>
    <row r="72606" ht="24.95" hidden="1" customHeight="1" x14ac:dyDescent="0.25"/>
    <row r="72607" ht="24.95" hidden="1" customHeight="1" x14ac:dyDescent="0.25"/>
    <row r="72608" ht="24.95" hidden="1" customHeight="1" x14ac:dyDescent="0.25"/>
    <row r="72609" ht="24.95" hidden="1" customHeight="1" x14ac:dyDescent="0.25"/>
    <row r="72610" ht="24.95" hidden="1" customHeight="1" x14ac:dyDescent="0.25"/>
    <row r="72611" ht="24.95" hidden="1" customHeight="1" x14ac:dyDescent="0.25"/>
    <row r="72612" ht="24.95" hidden="1" customHeight="1" x14ac:dyDescent="0.25"/>
    <row r="72613" ht="24.95" hidden="1" customHeight="1" x14ac:dyDescent="0.25"/>
    <row r="72614" ht="24.95" hidden="1" customHeight="1" x14ac:dyDescent="0.25"/>
    <row r="72615" ht="24.95" hidden="1" customHeight="1" x14ac:dyDescent="0.25"/>
    <row r="72616" ht="24.95" hidden="1" customHeight="1" x14ac:dyDescent="0.25"/>
    <row r="72617" ht="24.95" hidden="1" customHeight="1" x14ac:dyDescent="0.25"/>
    <row r="72618" ht="24.95" hidden="1" customHeight="1" x14ac:dyDescent="0.25"/>
    <row r="72619" ht="24.95" hidden="1" customHeight="1" x14ac:dyDescent="0.25"/>
    <row r="72620" ht="24.95" hidden="1" customHeight="1" x14ac:dyDescent="0.25"/>
    <row r="72621" hidden="1" x14ac:dyDescent="0.25"/>
    <row r="72622" ht="16.5" hidden="1" customHeight="1" x14ac:dyDescent="0.25"/>
    <row r="72623" hidden="1" x14ac:dyDescent="0.25"/>
    <row r="72624" ht="15.75" hidden="1" customHeight="1" x14ac:dyDescent="0.25"/>
    <row r="72625" ht="31.5" hidden="1" customHeight="1" x14ac:dyDescent="0.25"/>
    <row r="72626" ht="24" hidden="1" customHeight="1" x14ac:dyDescent="0.25"/>
    <row r="72627" hidden="1" x14ac:dyDescent="0.25"/>
    <row r="72628" hidden="1" x14ac:dyDescent="0.25"/>
    <row r="72629" hidden="1" x14ac:dyDescent="0.25"/>
    <row r="72630" ht="16.5" hidden="1" customHeight="1" x14ac:dyDescent="0.25"/>
    <row r="72631" hidden="1" x14ac:dyDescent="0.25"/>
    <row r="72632" ht="15.75" hidden="1" customHeight="1" x14ac:dyDescent="0.25"/>
    <row r="72633" ht="31.5" hidden="1" customHeight="1" x14ac:dyDescent="0.25"/>
    <row r="72634" ht="24" hidden="1" customHeight="1" x14ac:dyDescent="0.25"/>
    <row r="72635" ht="24.95" hidden="1" customHeight="1" x14ac:dyDescent="0.25"/>
    <row r="72636" ht="24.95" hidden="1" customHeight="1" x14ac:dyDescent="0.25"/>
    <row r="72637" ht="24.95" hidden="1" customHeight="1" x14ac:dyDescent="0.25"/>
    <row r="72638" ht="24.95" hidden="1" customHeight="1" x14ac:dyDescent="0.25"/>
    <row r="72639" ht="24.95" hidden="1" customHeight="1" x14ac:dyDescent="0.25"/>
    <row r="72640" ht="24.95" hidden="1" customHeight="1" x14ac:dyDescent="0.25"/>
    <row r="72641" ht="24.95" hidden="1" customHeight="1" x14ac:dyDescent="0.25"/>
    <row r="72642" ht="24.95" hidden="1" customHeight="1" x14ac:dyDescent="0.25"/>
    <row r="72643" ht="24.95" hidden="1" customHeight="1" x14ac:dyDescent="0.25"/>
    <row r="72644" ht="24.95" hidden="1" customHeight="1" x14ac:dyDescent="0.25"/>
    <row r="72645" ht="24.95" hidden="1" customHeight="1" x14ac:dyDescent="0.25"/>
    <row r="72646" ht="24.95" hidden="1" customHeight="1" x14ac:dyDescent="0.25"/>
    <row r="72647" ht="24.95" hidden="1" customHeight="1" x14ac:dyDescent="0.25"/>
    <row r="72648" ht="24.95" hidden="1" customHeight="1" x14ac:dyDescent="0.25"/>
    <row r="72649" ht="24.95" hidden="1" customHeight="1" x14ac:dyDescent="0.25"/>
    <row r="72650" ht="24.95" hidden="1" customHeight="1" x14ac:dyDescent="0.25"/>
    <row r="72651" ht="24.95" hidden="1" customHeight="1" x14ac:dyDescent="0.25"/>
    <row r="72652" ht="24.95" hidden="1" customHeight="1" x14ac:dyDescent="0.25"/>
    <row r="72653" ht="24.95" hidden="1" customHeight="1" x14ac:dyDescent="0.25"/>
    <row r="72654" ht="24.95" hidden="1" customHeight="1" x14ac:dyDescent="0.25"/>
    <row r="72655" ht="24.95" hidden="1" customHeight="1" x14ac:dyDescent="0.25"/>
    <row r="72656" ht="24.95" hidden="1" customHeight="1" x14ac:dyDescent="0.25"/>
    <row r="72657" ht="24.95" hidden="1" customHeight="1" x14ac:dyDescent="0.25"/>
    <row r="72658" ht="24.95" hidden="1" customHeight="1" x14ac:dyDescent="0.25"/>
    <row r="72659" ht="24.95" hidden="1" customHeight="1" x14ac:dyDescent="0.25"/>
    <row r="72660" ht="24.95" hidden="1" customHeight="1" x14ac:dyDescent="0.25"/>
    <row r="72661" ht="24.95" hidden="1" customHeight="1" x14ac:dyDescent="0.25"/>
    <row r="72662" ht="24.95" hidden="1" customHeight="1" x14ac:dyDescent="0.25"/>
    <row r="72663" ht="24.95" hidden="1" customHeight="1" x14ac:dyDescent="0.25"/>
    <row r="72664" ht="24.95" hidden="1" customHeight="1" x14ac:dyDescent="0.25"/>
    <row r="72665" ht="24.95" hidden="1" customHeight="1" x14ac:dyDescent="0.25"/>
    <row r="72666" ht="24.95" hidden="1" customHeight="1" x14ac:dyDescent="0.25"/>
    <row r="72667" ht="24.95" hidden="1" customHeight="1" x14ac:dyDescent="0.25"/>
    <row r="72668" ht="24.95" hidden="1" customHeight="1" x14ac:dyDescent="0.25"/>
    <row r="72669" ht="24.95" hidden="1" customHeight="1" x14ac:dyDescent="0.25"/>
    <row r="72670" ht="24.95" hidden="1" customHeight="1" x14ac:dyDescent="0.25"/>
    <row r="72671" ht="24.95" hidden="1" customHeight="1" x14ac:dyDescent="0.25"/>
    <row r="72672" ht="24.95" hidden="1" customHeight="1" x14ac:dyDescent="0.25"/>
    <row r="72673" hidden="1" x14ac:dyDescent="0.25"/>
    <row r="72674" hidden="1" x14ac:dyDescent="0.25"/>
    <row r="72675" hidden="1" x14ac:dyDescent="0.25"/>
    <row r="72676" ht="16.5" hidden="1" customHeight="1" x14ac:dyDescent="0.25"/>
    <row r="72677" hidden="1" x14ac:dyDescent="0.25"/>
    <row r="72678" ht="15.75" hidden="1" customHeight="1" x14ac:dyDescent="0.25"/>
    <row r="72679" ht="31.5" hidden="1" customHeight="1" x14ac:dyDescent="0.25"/>
    <row r="72680" ht="24" hidden="1" customHeight="1" x14ac:dyDescent="0.25"/>
    <row r="72681" ht="24.95" hidden="1" customHeight="1" x14ac:dyDescent="0.25"/>
    <row r="72682" ht="24.95" hidden="1" customHeight="1" x14ac:dyDescent="0.25"/>
    <row r="72683" ht="24.95" hidden="1" customHeight="1" x14ac:dyDescent="0.25"/>
    <row r="72684" ht="24.95" hidden="1" customHeight="1" x14ac:dyDescent="0.25"/>
    <row r="72685" ht="24.95" hidden="1" customHeight="1" x14ac:dyDescent="0.25"/>
    <row r="72686" ht="24.95" hidden="1" customHeight="1" x14ac:dyDescent="0.25"/>
    <row r="72687" ht="24.95" hidden="1" customHeight="1" x14ac:dyDescent="0.25"/>
    <row r="72688" ht="24.95" hidden="1" customHeight="1" x14ac:dyDescent="0.25"/>
    <row r="72689" ht="24.95" hidden="1" customHeight="1" x14ac:dyDescent="0.25"/>
    <row r="72690" ht="24.95" hidden="1" customHeight="1" x14ac:dyDescent="0.25"/>
    <row r="72691" ht="31.5" hidden="1" customHeight="1" x14ac:dyDescent="0.25"/>
    <row r="72692" ht="24" hidden="1" customHeight="1" x14ac:dyDescent="0.25"/>
    <row r="72693" ht="24.95" hidden="1" customHeight="1" x14ac:dyDescent="0.25"/>
    <row r="72694" ht="24.95" hidden="1" customHeight="1" x14ac:dyDescent="0.25"/>
    <row r="72695" hidden="1" x14ac:dyDescent="0.25"/>
    <row r="72696" hidden="1" x14ac:dyDescent="0.25"/>
    <row r="72697" hidden="1" x14ac:dyDescent="0.25"/>
    <row r="72698" ht="16.5" hidden="1" customHeight="1" x14ac:dyDescent="0.25"/>
    <row r="72699" hidden="1" x14ac:dyDescent="0.25"/>
    <row r="72700" ht="15.75" hidden="1" customHeight="1" x14ac:dyDescent="0.25"/>
    <row r="72701" ht="31.5" hidden="1" customHeight="1" x14ac:dyDescent="0.25"/>
    <row r="72702" ht="24" hidden="1" customHeight="1" x14ac:dyDescent="0.25"/>
    <row r="72703" ht="24.95" hidden="1" customHeight="1" x14ac:dyDescent="0.25"/>
    <row r="72704" ht="24.95" hidden="1" customHeight="1" x14ac:dyDescent="0.25"/>
    <row r="72705" ht="24.95" hidden="1" customHeight="1" x14ac:dyDescent="0.25"/>
    <row r="72706" ht="24.95" hidden="1" customHeight="1" x14ac:dyDescent="0.25"/>
    <row r="72707" ht="24.95" hidden="1" customHeight="1" x14ac:dyDescent="0.25"/>
    <row r="72708" ht="24.95" hidden="1" customHeight="1" x14ac:dyDescent="0.25"/>
    <row r="72709" ht="24.95" hidden="1" customHeight="1" x14ac:dyDescent="0.25"/>
    <row r="72710" ht="24.95" hidden="1" customHeight="1" x14ac:dyDescent="0.25"/>
    <row r="72711" ht="24.95" hidden="1" customHeight="1" x14ac:dyDescent="0.25"/>
    <row r="72712" ht="24.95" hidden="1" customHeight="1" x14ac:dyDescent="0.25"/>
    <row r="72713" hidden="1" x14ac:dyDescent="0.25"/>
    <row r="72714" hidden="1" x14ac:dyDescent="0.25"/>
    <row r="72715" hidden="1" x14ac:dyDescent="0.25"/>
    <row r="72716" ht="16.5" hidden="1" customHeight="1" x14ac:dyDescent="0.25"/>
    <row r="72717" hidden="1" x14ac:dyDescent="0.25"/>
    <row r="72718" hidden="1" x14ac:dyDescent="0.25"/>
    <row r="72719" hidden="1" x14ac:dyDescent="0.25"/>
    <row r="72720" ht="16.5" hidden="1" customHeight="1" x14ac:dyDescent="0.25"/>
    <row r="72721" hidden="1" x14ac:dyDescent="0.25"/>
    <row r="72722" ht="15.75" hidden="1" customHeight="1" x14ac:dyDescent="0.25"/>
    <row r="72723" ht="31.5" hidden="1" customHeight="1" x14ac:dyDescent="0.25"/>
    <row r="72724" ht="24" hidden="1" customHeight="1" x14ac:dyDescent="0.25"/>
    <row r="72725" ht="24.95" hidden="1" customHeight="1" x14ac:dyDescent="0.25"/>
    <row r="72726" ht="24.95" hidden="1" customHeight="1" x14ac:dyDescent="0.25"/>
    <row r="72727" ht="24.95" hidden="1" customHeight="1" x14ac:dyDescent="0.25"/>
    <row r="72728" ht="24.95" hidden="1" customHeight="1" x14ac:dyDescent="0.25"/>
    <row r="72729" ht="24.95" hidden="1" customHeight="1" x14ac:dyDescent="0.25"/>
    <row r="72730" ht="24.95" hidden="1" customHeight="1" x14ac:dyDescent="0.25"/>
    <row r="72731" ht="24.95" hidden="1" customHeight="1" x14ac:dyDescent="0.25"/>
    <row r="72732" ht="24.95" hidden="1" customHeight="1" x14ac:dyDescent="0.25"/>
    <row r="72733" hidden="1" x14ac:dyDescent="0.25"/>
    <row r="72734" ht="15.75" hidden="1" customHeight="1" x14ac:dyDescent="0.25"/>
    <row r="72735" ht="31.5" hidden="1" customHeight="1" x14ac:dyDescent="0.25"/>
    <row r="72736" ht="24" hidden="1" customHeight="1" x14ac:dyDescent="0.25"/>
    <row r="72737" ht="24.95" hidden="1" customHeight="1" x14ac:dyDescent="0.25"/>
    <row r="72738" ht="24.95" hidden="1" customHeight="1" x14ac:dyDescent="0.25"/>
    <row r="72739" hidden="1" x14ac:dyDescent="0.25"/>
    <row r="72740" hidden="1" x14ac:dyDescent="0.25"/>
    <row r="72741" hidden="1" x14ac:dyDescent="0.25"/>
    <row r="72742" ht="16.5" hidden="1" customHeight="1" x14ac:dyDescent="0.25"/>
    <row r="72743" hidden="1" x14ac:dyDescent="0.25"/>
    <row r="72744" ht="15.75" hidden="1" customHeight="1" x14ac:dyDescent="0.25"/>
    <row r="72745" ht="31.5" hidden="1" customHeight="1" x14ac:dyDescent="0.25"/>
    <row r="72746" ht="24" hidden="1" customHeight="1" x14ac:dyDescent="0.25"/>
    <row r="72747" ht="24.95" hidden="1" customHeight="1" x14ac:dyDescent="0.25"/>
    <row r="72748" ht="24.95" hidden="1" customHeight="1" x14ac:dyDescent="0.25"/>
    <row r="72749" ht="24.95" hidden="1" customHeight="1" x14ac:dyDescent="0.25"/>
    <row r="72750" ht="24.95" hidden="1" customHeight="1" x14ac:dyDescent="0.25"/>
    <row r="72751" ht="24.95" hidden="1" customHeight="1" x14ac:dyDescent="0.25"/>
    <row r="72752" ht="24.95" hidden="1" customHeight="1" x14ac:dyDescent="0.25"/>
    <row r="72753" ht="24.95" hidden="1" customHeight="1" x14ac:dyDescent="0.25"/>
    <row r="72754" ht="24.95" hidden="1" customHeight="1" x14ac:dyDescent="0.25"/>
    <row r="72755" ht="24.95" hidden="1" customHeight="1" x14ac:dyDescent="0.25"/>
    <row r="72756" ht="24.95" hidden="1" customHeight="1" x14ac:dyDescent="0.25"/>
    <row r="72757" ht="24.95" hidden="1" customHeight="1" x14ac:dyDescent="0.25"/>
    <row r="72758" ht="24.95" hidden="1" customHeight="1" x14ac:dyDescent="0.25"/>
    <row r="72759" ht="24.95" hidden="1" customHeight="1" x14ac:dyDescent="0.25"/>
    <row r="72760" ht="24.95" hidden="1" customHeight="1" x14ac:dyDescent="0.25"/>
    <row r="72761" ht="24.95" hidden="1" customHeight="1" x14ac:dyDescent="0.25"/>
    <row r="72762" ht="24.95" hidden="1" customHeight="1" x14ac:dyDescent="0.25"/>
    <row r="72763" ht="24.95" hidden="1" customHeight="1" x14ac:dyDescent="0.25"/>
    <row r="72764" ht="24.95" hidden="1" customHeight="1" x14ac:dyDescent="0.25"/>
    <row r="72765" ht="24.95" hidden="1" customHeight="1" x14ac:dyDescent="0.25"/>
    <row r="72766" ht="24.95" hidden="1" customHeight="1" x14ac:dyDescent="0.25"/>
    <row r="72767" ht="24.95" hidden="1" customHeight="1" x14ac:dyDescent="0.25"/>
    <row r="72768" ht="24.95" hidden="1" customHeight="1" x14ac:dyDescent="0.25"/>
    <row r="72769" ht="24.95" hidden="1" customHeight="1" x14ac:dyDescent="0.25"/>
    <row r="72770" ht="24.95" hidden="1" customHeight="1" x14ac:dyDescent="0.25"/>
    <row r="72771" ht="24.95" hidden="1" customHeight="1" x14ac:dyDescent="0.25"/>
    <row r="72772" ht="24.95" hidden="1" customHeight="1" x14ac:dyDescent="0.25"/>
    <row r="72773" ht="24.95" hidden="1" customHeight="1" x14ac:dyDescent="0.25"/>
    <row r="72774" ht="24.95" hidden="1" customHeight="1" x14ac:dyDescent="0.25"/>
    <row r="72775" ht="24.95" hidden="1" customHeight="1" x14ac:dyDescent="0.25"/>
    <row r="72776" ht="24.95" hidden="1" customHeight="1" x14ac:dyDescent="0.25"/>
    <row r="72777" ht="24.95" hidden="1" customHeight="1" x14ac:dyDescent="0.25"/>
    <row r="72778" ht="24.95" hidden="1" customHeight="1" x14ac:dyDescent="0.25"/>
    <row r="72779" ht="24.95" hidden="1" customHeight="1" x14ac:dyDescent="0.25"/>
    <row r="72780" ht="24.95" hidden="1" customHeight="1" x14ac:dyDescent="0.25"/>
    <row r="72781" ht="24.95" hidden="1" customHeight="1" x14ac:dyDescent="0.25"/>
    <row r="72782" ht="24.95" hidden="1" customHeight="1" x14ac:dyDescent="0.25"/>
    <row r="72783" ht="24.95" hidden="1" customHeight="1" x14ac:dyDescent="0.25"/>
    <row r="72784" ht="24.95" hidden="1" customHeight="1" x14ac:dyDescent="0.25"/>
    <row r="72785" hidden="1" x14ac:dyDescent="0.25"/>
    <row r="72786" hidden="1" x14ac:dyDescent="0.25"/>
    <row r="72787" hidden="1" x14ac:dyDescent="0.25"/>
    <row r="72788" ht="16.5" hidden="1" customHeight="1" x14ac:dyDescent="0.25"/>
    <row r="72789" hidden="1" x14ac:dyDescent="0.25"/>
    <row r="72790" ht="15.75" hidden="1" customHeight="1" x14ac:dyDescent="0.25"/>
    <row r="72791" ht="31.5" hidden="1" customHeight="1" x14ac:dyDescent="0.25"/>
    <row r="72792" ht="24" hidden="1" customHeight="1" x14ac:dyDescent="0.25"/>
    <row r="72793" ht="24.95" hidden="1" customHeight="1" x14ac:dyDescent="0.25"/>
    <row r="72794" ht="24.95" hidden="1" customHeight="1" x14ac:dyDescent="0.25"/>
    <row r="72795" ht="24.95" hidden="1" customHeight="1" x14ac:dyDescent="0.25"/>
    <row r="72796" ht="24.95" hidden="1" customHeight="1" x14ac:dyDescent="0.25"/>
    <row r="72797" ht="24.95" hidden="1" customHeight="1" x14ac:dyDescent="0.25"/>
    <row r="72798" ht="24.95" hidden="1" customHeight="1" x14ac:dyDescent="0.25"/>
    <row r="72799" ht="24.95" hidden="1" customHeight="1" x14ac:dyDescent="0.25"/>
    <row r="72800" ht="24.95" hidden="1" customHeight="1" x14ac:dyDescent="0.25"/>
    <row r="72801" ht="24.95" hidden="1" customHeight="1" x14ac:dyDescent="0.25"/>
    <row r="72802" ht="24.95" hidden="1" customHeight="1" x14ac:dyDescent="0.25"/>
    <row r="72803" ht="24.95" hidden="1" customHeight="1" x14ac:dyDescent="0.25"/>
    <row r="72804" ht="24.95" hidden="1" customHeight="1" x14ac:dyDescent="0.25"/>
    <row r="72805" ht="24.95" hidden="1" customHeight="1" x14ac:dyDescent="0.25"/>
    <row r="72806" ht="24.95" hidden="1" customHeight="1" x14ac:dyDescent="0.25"/>
    <row r="72807" ht="24.95" hidden="1" customHeight="1" x14ac:dyDescent="0.25"/>
    <row r="72808" ht="24.95" hidden="1" customHeight="1" x14ac:dyDescent="0.25"/>
    <row r="72809" ht="24.95" hidden="1" customHeight="1" x14ac:dyDescent="0.25"/>
    <row r="72810" ht="24.95" hidden="1" customHeight="1" x14ac:dyDescent="0.25"/>
    <row r="72811" ht="24.95" hidden="1" customHeight="1" x14ac:dyDescent="0.25"/>
    <row r="72812" ht="24.95" hidden="1" customHeight="1" x14ac:dyDescent="0.25"/>
    <row r="72813" ht="24.95" hidden="1" customHeight="1" x14ac:dyDescent="0.25"/>
    <row r="72814" ht="24.95" hidden="1" customHeight="1" x14ac:dyDescent="0.25"/>
    <row r="72815" ht="24.95" hidden="1" customHeight="1" x14ac:dyDescent="0.25"/>
    <row r="72816" ht="24.95" hidden="1" customHeight="1" x14ac:dyDescent="0.25"/>
    <row r="72817" ht="24.95" hidden="1" customHeight="1" x14ac:dyDescent="0.25"/>
    <row r="72818" ht="24.95" hidden="1" customHeight="1" x14ac:dyDescent="0.25"/>
    <row r="72819" ht="24.95" hidden="1" customHeight="1" x14ac:dyDescent="0.25"/>
    <row r="72820" ht="24.95" hidden="1" customHeight="1" x14ac:dyDescent="0.25"/>
    <row r="72821" ht="24.95" hidden="1" customHeight="1" x14ac:dyDescent="0.25"/>
    <row r="72822" ht="24.95" hidden="1" customHeight="1" x14ac:dyDescent="0.25"/>
    <row r="72823" ht="24.95" hidden="1" customHeight="1" x14ac:dyDescent="0.25"/>
    <row r="72824" ht="24.95" hidden="1" customHeight="1" x14ac:dyDescent="0.25"/>
    <row r="72825" ht="24.95" hidden="1" customHeight="1" x14ac:dyDescent="0.25"/>
    <row r="72826" ht="24.95" hidden="1" customHeight="1" x14ac:dyDescent="0.25"/>
    <row r="72827" ht="24.95" hidden="1" customHeight="1" x14ac:dyDescent="0.25"/>
    <row r="72828" ht="24.95" hidden="1" customHeight="1" x14ac:dyDescent="0.25"/>
    <row r="72829" hidden="1" x14ac:dyDescent="0.25"/>
    <row r="72830" hidden="1" x14ac:dyDescent="0.25"/>
    <row r="72831" hidden="1" x14ac:dyDescent="0.25"/>
    <row r="72832" hidden="1" x14ac:dyDescent="0.25"/>
    <row r="72833" hidden="1" x14ac:dyDescent="0.25"/>
    <row r="72834" ht="16.5" hidden="1" customHeight="1" x14ac:dyDescent="0.25"/>
    <row r="72835" hidden="1" x14ac:dyDescent="0.25"/>
    <row r="72836" ht="15.75" hidden="1" customHeight="1" x14ac:dyDescent="0.25"/>
    <row r="72837" ht="31.5" hidden="1" customHeight="1" x14ac:dyDescent="0.25"/>
    <row r="72838" ht="24" hidden="1" customHeight="1" x14ac:dyDescent="0.25"/>
    <row r="72839" ht="24.95" hidden="1" customHeight="1" x14ac:dyDescent="0.25"/>
    <row r="72840" ht="24.95" hidden="1" customHeight="1" x14ac:dyDescent="0.25"/>
    <row r="72841" ht="24.95" hidden="1" customHeight="1" x14ac:dyDescent="0.25"/>
    <row r="72842" ht="24.95" hidden="1" customHeight="1" x14ac:dyDescent="0.25"/>
    <row r="72843" ht="24.95" hidden="1" customHeight="1" x14ac:dyDescent="0.25"/>
    <row r="72844" ht="24.95" hidden="1" customHeight="1" x14ac:dyDescent="0.25"/>
    <row r="72845" ht="24.95" hidden="1" customHeight="1" x14ac:dyDescent="0.25"/>
    <row r="72846" ht="24.95" hidden="1" customHeight="1" x14ac:dyDescent="0.25"/>
    <row r="72847" ht="24.95" hidden="1" customHeight="1" x14ac:dyDescent="0.25"/>
    <row r="72848" ht="24.95" hidden="1" customHeight="1" x14ac:dyDescent="0.25"/>
    <row r="72849" ht="24.95" hidden="1" customHeight="1" x14ac:dyDescent="0.25"/>
    <row r="72850" ht="24.95" hidden="1" customHeight="1" x14ac:dyDescent="0.25"/>
    <row r="72851" ht="24.95" hidden="1" customHeight="1" x14ac:dyDescent="0.25"/>
    <row r="72852" ht="24.95" hidden="1" customHeight="1" x14ac:dyDescent="0.25"/>
    <row r="72853" ht="24.95" hidden="1" customHeight="1" x14ac:dyDescent="0.25"/>
    <row r="72854" ht="24.95" hidden="1" customHeight="1" x14ac:dyDescent="0.25"/>
    <row r="72855" ht="24.95" hidden="1" customHeight="1" x14ac:dyDescent="0.25"/>
    <row r="72856" ht="24.95" hidden="1" customHeight="1" x14ac:dyDescent="0.25"/>
    <row r="72857" ht="24.95" hidden="1" customHeight="1" x14ac:dyDescent="0.25"/>
    <row r="72858" ht="24.95" hidden="1" customHeight="1" x14ac:dyDescent="0.25"/>
    <row r="72859" ht="24.95" hidden="1" customHeight="1" x14ac:dyDescent="0.25"/>
    <row r="72860" ht="24.95" hidden="1" customHeight="1" x14ac:dyDescent="0.25"/>
    <row r="72861" ht="24.95" hidden="1" customHeight="1" x14ac:dyDescent="0.25"/>
    <row r="72862" ht="24.95" hidden="1" customHeight="1" x14ac:dyDescent="0.25"/>
    <row r="72863" ht="24.95" hidden="1" customHeight="1" x14ac:dyDescent="0.25"/>
    <row r="72864" ht="24.95" hidden="1" customHeight="1" x14ac:dyDescent="0.25"/>
    <row r="72865" ht="24.95" hidden="1" customHeight="1" x14ac:dyDescent="0.25"/>
    <row r="72866" ht="24.95" hidden="1" customHeight="1" x14ac:dyDescent="0.25"/>
    <row r="72867" ht="24.95" hidden="1" customHeight="1" x14ac:dyDescent="0.25"/>
    <row r="72868" ht="24.95" hidden="1" customHeight="1" x14ac:dyDescent="0.25"/>
    <row r="72869" ht="24.95" hidden="1" customHeight="1" x14ac:dyDescent="0.25"/>
    <row r="72870" ht="24.95" hidden="1" customHeight="1" x14ac:dyDescent="0.25"/>
    <row r="72871" hidden="1" x14ac:dyDescent="0.25"/>
    <row r="72872" hidden="1" x14ac:dyDescent="0.25"/>
    <row r="72873" hidden="1" x14ac:dyDescent="0.25"/>
    <row r="72874" ht="16.5" hidden="1" customHeight="1" x14ac:dyDescent="0.25"/>
    <row r="72875" hidden="1" x14ac:dyDescent="0.25"/>
    <row r="72876" ht="15.75" hidden="1" customHeight="1" x14ac:dyDescent="0.25"/>
    <row r="72877" hidden="1" x14ac:dyDescent="0.25"/>
    <row r="72878" hidden="1" x14ac:dyDescent="0.25"/>
    <row r="72879" hidden="1" x14ac:dyDescent="0.25"/>
    <row r="72880" ht="16.5" hidden="1" customHeight="1" x14ac:dyDescent="0.25"/>
    <row r="72881" hidden="1" x14ac:dyDescent="0.25"/>
    <row r="72882" ht="15.75" hidden="1" customHeight="1" x14ac:dyDescent="0.25"/>
    <row r="72883" ht="31.5" hidden="1" customHeight="1" x14ac:dyDescent="0.25"/>
    <row r="72884" ht="24" hidden="1" customHeight="1" x14ac:dyDescent="0.25"/>
    <row r="72885" ht="24.95" hidden="1" customHeight="1" x14ac:dyDescent="0.25"/>
    <row r="72886" ht="24.95" hidden="1" customHeight="1" x14ac:dyDescent="0.25"/>
    <row r="72887" ht="24.95" hidden="1" customHeight="1" x14ac:dyDescent="0.25"/>
    <row r="72888" ht="24.95" hidden="1" customHeight="1" x14ac:dyDescent="0.25"/>
    <row r="72889" ht="24.95" hidden="1" customHeight="1" x14ac:dyDescent="0.25"/>
    <row r="72890" ht="24.95" hidden="1" customHeight="1" x14ac:dyDescent="0.25"/>
    <row r="72891" ht="24.95" hidden="1" customHeight="1" x14ac:dyDescent="0.25"/>
    <row r="72892" ht="24.95" hidden="1" customHeight="1" x14ac:dyDescent="0.25"/>
    <row r="72893" ht="31.5" hidden="1" customHeight="1" x14ac:dyDescent="0.25"/>
    <row r="72894" ht="24" hidden="1" customHeight="1" x14ac:dyDescent="0.25"/>
    <row r="72895" ht="24.95" hidden="1" customHeight="1" x14ac:dyDescent="0.25"/>
    <row r="72896" ht="24.95" hidden="1" customHeight="1" x14ac:dyDescent="0.25"/>
    <row r="72897" ht="24.95" hidden="1" customHeight="1" x14ac:dyDescent="0.25"/>
    <row r="72898" ht="24.95" hidden="1" customHeight="1" x14ac:dyDescent="0.25"/>
    <row r="72899" hidden="1" x14ac:dyDescent="0.25"/>
    <row r="72900" hidden="1" x14ac:dyDescent="0.25"/>
    <row r="72901" hidden="1" x14ac:dyDescent="0.25"/>
    <row r="72902" ht="16.5" hidden="1" customHeight="1" x14ac:dyDescent="0.25"/>
    <row r="72903" hidden="1" x14ac:dyDescent="0.25"/>
    <row r="72904" ht="15.75" hidden="1" customHeight="1" x14ac:dyDescent="0.25"/>
    <row r="72905" ht="31.5" hidden="1" customHeight="1" x14ac:dyDescent="0.25"/>
    <row r="72906" ht="24" hidden="1" customHeight="1" x14ac:dyDescent="0.25"/>
    <row r="72907" ht="24.95" hidden="1" customHeight="1" x14ac:dyDescent="0.25"/>
    <row r="72908" ht="24.95" hidden="1" customHeight="1" x14ac:dyDescent="0.25"/>
    <row r="72909" ht="24.95" hidden="1" customHeight="1" x14ac:dyDescent="0.25"/>
    <row r="72910" ht="24.95" hidden="1" customHeight="1" x14ac:dyDescent="0.25"/>
    <row r="72911" ht="24.95" hidden="1" customHeight="1" x14ac:dyDescent="0.25"/>
    <row r="72912" ht="24.95" hidden="1" customHeight="1" x14ac:dyDescent="0.25"/>
    <row r="72913" ht="24.95" hidden="1" customHeight="1" x14ac:dyDescent="0.25"/>
    <row r="72914" ht="24.95" hidden="1" customHeight="1" x14ac:dyDescent="0.25"/>
    <row r="72915" ht="24.95" hidden="1" customHeight="1" x14ac:dyDescent="0.25"/>
    <row r="72916" ht="24.95" hidden="1" customHeight="1" x14ac:dyDescent="0.25"/>
    <row r="72917" ht="24.95" hidden="1" customHeight="1" x14ac:dyDescent="0.25"/>
    <row r="72918" ht="24.95" hidden="1" customHeight="1" x14ac:dyDescent="0.25"/>
    <row r="72919" ht="24.95" hidden="1" customHeight="1" x14ac:dyDescent="0.25"/>
    <row r="72920" ht="24.95" hidden="1" customHeight="1" x14ac:dyDescent="0.25"/>
    <row r="72921" ht="24.95" hidden="1" customHeight="1" x14ac:dyDescent="0.25"/>
    <row r="72922" ht="24.95" hidden="1" customHeight="1" x14ac:dyDescent="0.25"/>
    <row r="72923" ht="24.95" hidden="1" customHeight="1" x14ac:dyDescent="0.25"/>
    <row r="72924" ht="24.95" hidden="1" customHeight="1" x14ac:dyDescent="0.25"/>
    <row r="72925" ht="24.95" hidden="1" customHeight="1" x14ac:dyDescent="0.25"/>
    <row r="72926" ht="24.95" hidden="1" customHeight="1" x14ac:dyDescent="0.25"/>
    <row r="72927" ht="24.95" hidden="1" customHeight="1" x14ac:dyDescent="0.25"/>
    <row r="72928" ht="24.95" hidden="1" customHeight="1" x14ac:dyDescent="0.25"/>
    <row r="72929" ht="24.95" hidden="1" customHeight="1" x14ac:dyDescent="0.25"/>
    <row r="72930" ht="24.95" hidden="1" customHeight="1" x14ac:dyDescent="0.25"/>
    <row r="72931" ht="24.95" hidden="1" customHeight="1" x14ac:dyDescent="0.25"/>
    <row r="72932" ht="24.95" hidden="1" customHeight="1" x14ac:dyDescent="0.25"/>
    <row r="72933" ht="24.95" hidden="1" customHeight="1" x14ac:dyDescent="0.25"/>
    <row r="72934" ht="24.95" hidden="1" customHeight="1" x14ac:dyDescent="0.25"/>
    <row r="72935" ht="24.95" hidden="1" customHeight="1" x14ac:dyDescent="0.25"/>
    <row r="72936" ht="24.95" hidden="1" customHeight="1" x14ac:dyDescent="0.25"/>
    <row r="72937" ht="24.95" hidden="1" customHeight="1" x14ac:dyDescent="0.25"/>
    <row r="72938" ht="24.95" hidden="1" customHeight="1" x14ac:dyDescent="0.25"/>
    <row r="72939" ht="24.95" hidden="1" customHeight="1" x14ac:dyDescent="0.25"/>
    <row r="72940" ht="24.95" hidden="1" customHeight="1" x14ac:dyDescent="0.25"/>
    <row r="72941" ht="24.95" hidden="1" customHeight="1" x14ac:dyDescent="0.25"/>
    <row r="72942" ht="24.95" hidden="1" customHeight="1" x14ac:dyDescent="0.25"/>
    <row r="72943" ht="24.95" hidden="1" customHeight="1" x14ac:dyDescent="0.25"/>
    <row r="72944" ht="24.95" hidden="1" customHeight="1" x14ac:dyDescent="0.25"/>
    <row r="72945" hidden="1" x14ac:dyDescent="0.25"/>
    <row r="72946" hidden="1" x14ac:dyDescent="0.25"/>
    <row r="72947" hidden="1" x14ac:dyDescent="0.25"/>
    <row r="72948" ht="16.5" hidden="1" customHeight="1" x14ac:dyDescent="0.25"/>
    <row r="72949" hidden="1" x14ac:dyDescent="0.25"/>
    <row r="72950" ht="15.75" hidden="1" customHeight="1" x14ac:dyDescent="0.25"/>
    <row r="72951" ht="31.5" hidden="1" customHeight="1" x14ac:dyDescent="0.25"/>
    <row r="72952" ht="24" hidden="1" customHeight="1" x14ac:dyDescent="0.25"/>
    <row r="72953" ht="24.95" hidden="1" customHeight="1" x14ac:dyDescent="0.25"/>
    <row r="72954" ht="24.95" hidden="1" customHeight="1" x14ac:dyDescent="0.25"/>
    <row r="72955" ht="24.95" hidden="1" customHeight="1" x14ac:dyDescent="0.25"/>
    <row r="72956" ht="24.95" hidden="1" customHeight="1" x14ac:dyDescent="0.25"/>
    <row r="72957" ht="24.95" hidden="1" customHeight="1" x14ac:dyDescent="0.25"/>
    <row r="72958" ht="24.95" hidden="1" customHeight="1" x14ac:dyDescent="0.25"/>
    <row r="72959" ht="24.95" hidden="1" customHeight="1" x14ac:dyDescent="0.25"/>
    <row r="72960" ht="24.95" hidden="1" customHeight="1" x14ac:dyDescent="0.25"/>
    <row r="72961" ht="24.95" hidden="1" customHeight="1" x14ac:dyDescent="0.25"/>
    <row r="72962" ht="24.95" hidden="1" customHeight="1" x14ac:dyDescent="0.25"/>
    <row r="72963" ht="24.95" hidden="1" customHeight="1" x14ac:dyDescent="0.25"/>
    <row r="72964" ht="24.95" hidden="1" customHeight="1" x14ac:dyDescent="0.25"/>
    <row r="72965" ht="24.95" hidden="1" customHeight="1" x14ac:dyDescent="0.25"/>
    <row r="72966" ht="24.95" hidden="1" customHeight="1" x14ac:dyDescent="0.25"/>
    <row r="72967" ht="24.95" hidden="1" customHeight="1" x14ac:dyDescent="0.25"/>
    <row r="72968" ht="24.95" hidden="1" customHeight="1" x14ac:dyDescent="0.25"/>
    <row r="72969" ht="24.95" hidden="1" customHeight="1" x14ac:dyDescent="0.25"/>
    <row r="72970" ht="24.95" hidden="1" customHeight="1" x14ac:dyDescent="0.25"/>
    <row r="72971" ht="24.95" hidden="1" customHeight="1" x14ac:dyDescent="0.25"/>
    <row r="72972" ht="24.95" hidden="1" customHeight="1" x14ac:dyDescent="0.25"/>
    <row r="72973" ht="24.95" hidden="1" customHeight="1" x14ac:dyDescent="0.25"/>
    <row r="72974" ht="24.95" hidden="1" customHeight="1" x14ac:dyDescent="0.25"/>
    <row r="72975" ht="24.95" hidden="1" customHeight="1" x14ac:dyDescent="0.25"/>
    <row r="72976" ht="24.95" hidden="1" customHeight="1" x14ac:dyDescent="0.25"/>
    <row r="72977" ht="24.95" hidden="1" customHeight="1" x14ac:dyDescent="0.25"/>
    <row r="72978" ht="24.95" hidden="1" customHeight="1" x14ac:dyDescent="0.25"/>
    <row r="72979" ht="24.95" hidden="1" customHeight="1" x14ac:dyDescent="0.25"/>
    <row r="72980" ht="24.95" hidden="1" customHeight="1" x14ac:dyDescent="0.25"/>
    <row r="72981" ht="24.95" hidden="1" customHeight="1" x14ac:dyDescent="0.25"/>
    <row r="72982" ht="24.95" hidden="1" customHeight="1" x14ac:dyDescent="0.25"/>
    <row r="72983" ht="24.95" hidden="1" customHeight="1" x14ac:dyDescent="0.25"/>
    <row r="72984" ht="24.95" hidden="1" customHeight="1" x14ac:dyDescent="0.25"/>
    <row r="72985" ht="24.95" hidden="1" customHeight="1" x14ac:dyDescent="0.25"/>
    <row r="72986" ht="24.95" hidden="1" customHeight="1" x14ac:dyDescent="0.25"/>
    <row r="72987" ht="24.95" hidden="1" customHeight="1" x14ac:dyDescent="0.25"/>
    <row r="72988" ht="24.95" hidden="1" customHeight="1" x14ac:dyDescent="0.25"/>
    <row r="72989" ht="24.95" hidden="1" customHeight="1" x14ac:dyDescent="0.25"/>
    <row r="72990" ht="24.95" hidden="1" customHeight="1" x14ac:dyDescent="0.25"/>
    <row r="72991" hidden="1" x14ac:dyDescent="0.25"/>
    <row r="72992" hidden="1" x14ac:dyDescent="0.25"/>
    <row r="72993" hidden="1" x14ac:dyDescent="0.25"/>
    <row r="72994" ht="16.5" hidden="1" customHeight="1" x14ac:dyDescent="0.25"/>
    <row r="72995" hidden="1" x14ac:dyDescent="0.25"/>
    <row r="72996" ht="15.75" hidden="1" customHeight="1" x14ac:dyDescent="0.25"/>
    <row r="72997" ht="31.5" hidden="1" customHeight="1" x14ac:dyDescent="0.25"/>
    <row r="72998" ht="24" hidden="1" customHeight="1" x14ac:dyDescent="0.25"/>
    <row r="72999" ht="24.95" hidden="1" customHeight="1" x14ac:dyDescent="0.25"/>
    <row r="73000" ht="24.95" hidden="1" customHeight="1" x14ac:dyDescent="0.25"/>
    <row r="73001" ht="24.95" hidden="1" customHeight="1" x14ac:dyDescent="0.25"/>
    <row r="73002" ht="24.95" hidden="1" customHeight="1" x14ac:dyDescent="0.25"/>
    <row r="73003" ht="24.95" hidden="1" customHeight="1" x14ac:dyDescent="0.25"/>
    <row r="73004" ht="24.95" hidden="1" customHeight="1" x14ac:dyDescent="0.25"/>
    <row r="73005" ht="24.95" hidden="1" customHeight="1" x14ac:dyDescent="0.25"/>
    <row r="73006" ht="24.95" hidden="1" customHeight="1" x14ac:dyDescent="0.25"/>
    <row r="73007" ht="24.95" hidden="1" customHeight="1" x14ac:dyDescent="0.25"/>
    <row r="73008" ht="24.95" hidden="1" customHeight="1" x14ac:dyDescent="0.25"/>
    <row r="73009" ht="24.95" hidden="1" customHeight="1" x14ac:dyDescent="0.25"/>
    <row r="73010" ht="24.95" hidden="1" customHeight="1" x14ac:dyDescent="0.25"/>
    <row r="73011" ht="24.95" hidden="1" customHeight="1" x14ac:dyDescent="0.25"/>
    <row r="73012" ht="24.95" hidden="1" customHeight="1" x14ac:dyDescent="0.25"/>
    <row r="73013" hidden="1" x14ac:dyDescent="0.25"/>
    <row r="73014" hidden="1" x14ac:dyDescent="0.25"/>
    <row r="73015" hidden="1" x14ac:dyDescent="0.25"/>
    <row r="73016" ht="16.5" hidden="1" customHeight="1" x14ac:dyDescent="0.25"/>
    <row r="73017" hidden="1" x14ac:dyDescent="0.25"/>
    <row r="73018" ht="15.75" hidden="1" customHeight="1" x14ac:dyDescent="0.25"/>
    <row r="73019" ht="31.5" hidden="1" customHeight="1" x14ac:dyDescent="0.25"/>
    <row r="73020" ht="24" hidden="1" customHeight="1" x14ac:dyDescent="0.25"/>
    <row r="73021" ht="24.95" hidden="1" customHeight="1" x14ac:dyDescent="0.25"/>
    <row r="73022" ht="24.95" hidden="1" customHeight="1" x14ac:dyDescent="0.25"/>
    <row r="73023" ht="24.95" hidden="1" customHeight="1" x14ac:dyDescent="0.25"/>
    <row r="73024" ht="24.95" hidden="1" customHeight="1" x14ac:dyDescent="0.25"/>
    <row r="73025" ht="24.95" hidden="1" customHeight="1" x14ac:dyDescent="0.25"/>
    <row r="73026" ht="24.95" hidden="1" customHeight="1" x14ac:dyDescent="0.25"/>
    <row r="73027" ht="24.95" hidden="1" customHeight="1" x14ac:dyDescent="0.25"/>
    <row r="73028" ht="24.95" hidden="1" customHeight="1" x14ac:dyDescent="0.25"/>
    <row r="73029" ht="24.95" hidden="1" customHeight="1" x14ac:dyDescent="0.25"/>
    <row r="73030" ht="24.95" hidden="1" customHeight="1" x14ac:dyDescent="0.25"/>
    <row r="73031" ht="24.95" hidden="1" customHeight="1" x14ac:dyDescent="0.25"/>
    <row r="73032" ht="24.95" hidden="1" customHeight="1" x14ac:dyDescent="0.25"/>
    <row r="73033" ht="24.95" hidden="1" customHeight="1" x14ac:dyDescent="0.25"/>
    <row r="73034" ht="24.95" hidden="1" customHeight="1" x14ac:dyDescent="0.25"/>
    <row r="73035" ht="24.95" hidden="1" customHeight="1" x14ac:dyDescent="0.25"/>
    <row r="73036" ht="24.95" hidden="1" customHeight="1" x14ac:dyDescent="0.25"/>
    <row r="73037" ht="24.95" hidden="1" customHeight="1" x14ac:dyDescent="0.25"/>
    <row r="73038" ht="24.95" hidden="1" customHeight="1" x14ac:dyDescent="0.25"/>
    <row r="73039" ht="24.95" hidden="1" customHeight="1" x14ac:dyDescent="0.25"/>
    <row r="73040" ht="24.95" hidden="1" customHeight="1" x14ac:dyDescent="0.25"/>
    <row r="73041" ht="24.95" hidden="1" customHeight="1" x14ac:dyDescent="0.25"/>
    <row r="73042" ht="24.95" hidden="1" customHeight="1" x14ac:dyDescent="0.25"/>
    <row r="73043" ht="24.95" hidden="1" customHeight="1" x14ac:dyDescent="0.25"/>
    <row r="73044" ht="24.95" hidden="1" customHeight="1" x14ac:dyDescent="0.25"/>
    <row r="73045" ht="24.95" hidden="1" customHeight="1" x14ac:dyDescent="0.25"/>
    <row r="73046" ht="24.95" hidden="1" customHeight="1" x14ac:dyDescent="0.25"/>
    <row r="73047" ht="24.95" hidden="1" customHeight="1" x14ac:dyDescent="0.25"/>
    <row r="73048" ht="24.95" hidden="1" customHeight="1" x14ac:dyDescent="0.25"/>
    <row r="73049" ht="24.95" hidden="1" customHeight="1" x14ac:dyDescent="0.25"/>
    <row r="73050" ht="24.95" hidden="1" customHeight="1" x14ac:dyDescent="0.25"/>
    <row r="73051" ht="24.95" hidden="1" customHeight="1" x14ac:dyDescent="0.25"/>
    <row r="73052" ht="24.95" hidden="1" customHeight="1" x14ac:dyDescent="0.25"/>
    <row r="73053" ht="24.95" hidden="1" customHeight="1" x14ac:dyDescent="0.25"/>
    <row r="73054" ht="24.95" hidden="1" customHeight="1" x14ac:dyDescent="0.25"/>
    <row r="73055" ht="24.95" hidden="1" customHeight="1" x14ac:dyDescent="0.25"/>
    <row r="73056" ht="24.95" hidden="1" customHeight="1" x14ac:dyDescent="0.25"/>
    <row r="73057" ht="24.95" hidden="1" customHeight="1" x14ac:dyDescent="0.25"/>
    <row r="73058" ht="24.95" hidden="1" customHeight="1" x14ac:dyDescent="0.25"/>
    <row r="73059" hidden="1" x14ac:dyDescent="0.25"/>
    <row r="73060" hidden="1" x14ac:dyDescent="0.25"/>
    <row r="73061" hidden="1" x14ac:dyDescent="0.25"/>
    <row r="73062" ht="16.5" hidden="1" customHeight="1" x14ac:dyDescent="0.25"/>
    <row r="73063" hidden="1" x14ac:dyDescent="0.25"/>
    <row r="73064" ht="15.75" hidden="1" customHeight="1" x14ac:dyDescent="0.25"/>
    <row r="73065" ht="31.5" hidden="1" customHeight="1" x14ac:dyDescent="0.25"/>
    <row r="73066" ht="24" hidden="1" customHeight="1" x14ac:dyDescent="0.25"/>
    <row r="73067" ht="24.95" hidden="1" customHeight="1" x14ac:dyDescent="0.25"/>
    <row r="73068" ht="24.95" hidden="1" customHeight="1" x14ac:dyDescent="0.25"/>
    <row r="73069" ht="24.95" hidden="1" customHeight="1" x14ac:dyDescent="0.25"/>
    <row r="73070" ht="24.95" hidden="1" customHeight="1" x14ac:dyDescent="0.25"/>
    <row r="73071" ht="24.95" hidden="1" customHeight="1" x14ac:dyDescent="0.25"/>
    <row r="73072" ht="24.95" hidden="1" customHeight="1" x14ac:dyDescent="0.25"/>
    <row r="73073" ht="24.95" hidden="1" customHeight="1" x14ac:dyDescent="0.25"/>
    <row r="73074" ht="24.95" hidden="1" customHeight="1" x14ac:dyDescent="0.25"/>
    <row r="73075" ht="24.95" hidden="1" customHeight="1" x14ac:dyDescent="0.25"/>
    <row r="73076" ht="24.95" hidden="1" customHeight="1" x14ac:dyDescent="0.25"/>
    <row r="73077" ht="24.95" hidden="1" customHeight="1" x14ac:dyDescent="0.25"/>
    <row r="73078" ht="24.95" hidden="1" customHeight="1" x14ac:dyDescent="0.25"/>
    <row r="73079" ht="24.95" hidden="1" customHeight="1" x14ac:dyDescent="0.25"/>
    <row r="73080" ht="24.95" hidden="1" customHeight="1" x14ac:dyDescent="0.25"/>
    <row r="73081" ht="24.95" hidden="1" customHeight="1" x14ac:dyDescent="0.25"/>
    <row r="73082" ht="24.95" hidden="1" customHeight="1" x14ac:dyDescent="0.25"/>
    <row r="73083" ht="24.95" hidden="1" customHeight="1" x14ac:dyDescent="0.25"/>
    <row r="73084" ht="24.95" hidden="1" customHeight="1" x14ac:dyDescent="0.25"/>
    <row r="73085" ht="24.95" hidden="1" customHeight="1" x14ac:dyDescent="0.25"/>
    <row r="73086" ht="24.95" hidden="1" customHeight="1" x14ac:dyDescent="0.25"/>
    <row r="73087" ht="24.95" hidden="1" customHeight="1" x14ac:dyDescent="0.25"/>
    <row r="73088" ht="24.95" hidden="1" customHeight="1" x14ac:dyDescent="0.25"/>
    <row r="73089" ht="24.95" hidden="1" customHeight="1" x14ac:dyDescent="0.25"/>
    <row r="73090" ht="24.95" hidden="1" customHeight="1" x14ac:dyDescent="0.25"/>
    <row r="73091" ht="24.95" hidden="1" customHeight="1" x14ac:dyDescent="0.25"/>
    <row r="73092" ht="24.95" hidden="1" customHeight="1" x14ac:dyDescent="0.25"/>
    <row r="73093" ht="24.95" hidden="1" customHeight="1" x14ac:dyDescent="0.25"/>
    <row r="73094" ht="24.95" hidden="1" customHeight="1" x14ac:dyDescent="0.25"/>
    <row r="73095" ht="24.95" hidden="1" customHeight="1" x14ac:dyDescent="0.25"/>
    <row r="73096" ht="24.95" hidden="1" customHeight="1" x14ac:dyDescent="0.25"/>
    <row r="73097" ht="24.95" hidden="1" customHeight="1" x14ac:dyDescent="0.25"/>
    <row r="73098" ht="24.95" hidden="1" customHeight="1" x14ac:dyDescent="0.25"/>
    <row r="73099" ht="24.95" hidden="1" customHeight="1" x14ac:dyDescent="0.25"/>
    <row r="73100" ht="24.95" hidden="1" customHeight="1" x14ac:dyDescent="0.25"/>
    <row r="73101" ht="24.95" hidden="1" customHeight="1" x14ac:dyDescent="0.25"/>
    <row r="73102" ht="24.95" hidden="1" customHeight="1" x14ac:dyDescent="0.25"/>
    <row r="73103" hidden="1" x14ac:dyDescent="0.25"/>
    <row r="73104" ht="16.5" hidden="1" customHeight="1" x14ac:dyDescent="0.25"/>
    <row r="73105" hidden="1" x14ac:dyDescent="0.25"/>
    <row r="73106" ht="15.75" hidden="1" customHeight="1" x14ac:dyDescent="0.25"/>
    <row r="73107" hidden="1" x14ac:dyDescent="0.25"/>
    <row r="73108" hidden="1" x14ac:dyDescent="0.25"/>
    <row r="73109" hidden="1" x14ac:dyDescent="0.25"/>
    <row r="73110" hidden="1" x14ac:dyDescent="0.25"/>
    <row r="73111" hidden="1" x14ac:dyDescent="0.25"/>
    <row r="73112" ht="16.5" hidden="1" customHeight="1" x14ac:dyDescent="0.25"/>
    <row r="73113" hidden="1" x14ac:dyDescent="0.25"/>
    <row r="73114" ht="15.75" hidden="1" customHeight="1" x14ac:dyDescent="0.25"/>
    <row r="73115" ht="31.5" hidden="1" customHeight="1" x14ac:dyDescent="0.25"/>
    <row r="73116" ht="24" hidden="1" customHeight="1" x14ac:dyDescent="0.25"/>
    <row r="73117" ht="24.95" hidden="1" customHeight="1" x14ac:dyDescent="0.25"/>
    <row r="73118" ht="24.95" hidden="1" customHeight="1" x14ac:dyDescent="0.25"/>
    <row r="73119" ht="24.95" hidden="1" customHeight="1" x14ac:dyDescent="0.25"/>
    <row r="73120" ht="24.95" hidden="1" customHeight="1" x14ac:dyDescent="0.25"/>
    <row r="73121" ht="24.95" hidden="1" customHeight="1" x14ac:dyDescent="0.25"/>
    <row r="73122" ht="24.95" hidden="1" customHeight="1" x14ac:dyDescent="0.25"/>
    <row r="73123" ht="24.95" hidden="1" customHeight="1" x14ac:dyDescent="0.25"/>
    <row r="73124" ht="24.95" hidden="1" customHeight="1" x14ac:dyDescent="0.25"/>
    <row r="73125" ht="24.95" hidden="1" customHeight="1" x14ac:dyDescent="0.25"/>
    <row r="73126" ht="24.95" hidden="1" customHeight="1" x14ac:dyDescent="0.25"/>
    <row r="73127" ht="24.95" hidden="1" customHeight="1" x14ac:dyDescent="0.25"/>
    <row r="73128" ht="24.95" hidden="1" customHeight="1" x14ac:dyDescent="0.25"/>
    <row r="73129" ht="24.95" hidden="1" customHeight="1" x14ac:dyDescent="0.25"/>
    <row r="73130" ht="24.95" hidden="1" customHeight="1" x14ac:dyDescent="0.25"/>
    <row r="73131" ht="24.95" hidden="1" customHeight="1" x14ac:dyDescent="0.25"/>
    <row r="73132" ht="24.95" hidden="1" customHeight="1" x14ac:dyDescent="0.25"/>
    <row r="73133" ht="24.95" hidden="1" customHeight="1" x14ac:dyDescent="0.25"/>
    <row r="73134" ht="24.95" hidden="1" customHeight="1" x14ac:dyDescent="0.25"/>
    <row r="73135" ht="24.95" hidden="1" customHeight="1" x14ac:dyDescent="0.25"/>
    <row r="73136" ht="24.95" hidden="1" customHeight="1" x14ac:dyDescent="0.25"/>
    <row r="73137" ht="24.95" hidden="1" customHeight="1" x14ac:dyDescent="0.25"/>
    <row r="73138" ht="24.95" hidden="1" customHeight="1" x14ac:dyDescent="0.25"/>
    <row r="73139" ht="24.95" hidden="1" customHeight="1" x14ac:dyDescent="0.25"/>
    <row r="73140" ht="24.95" hidden="1" customHeight="1" x14ac:dyDescent="0.25"/>
    <row r="73141" ht="24.95" hidden="1" customHeight="1" x14ac:dyDescent="0.25"/>
    <row r="73142" ht="24.95" hidden="1" customHeight="1" x14ac:dyDescent="0.25"/>
    <row r="73143" ht="24.95" hidden="1" customHeight="1" x14ac:dyDescent="0.25"/>
    <row r="73144" ht="24.95" hidden="1" customHeight="1" x14ac:dyDescent="0.25"/>
    <row r="73145" ht="24.95" hidden="1" customHeight="1" x14ac:dyDescent="0.25"/>
    <row r="73146" ht="24.95" hidden="1" customHeight="1" x14ac:dyDescent="0.25"/>
    <row r="73147" ht="24.95" hidden="1" customHeight="1" x14ac:dyDescent="0.25"/>
    <row r="73148" ht="24.95" hidden="1" customHeight="1" x14ac:dyDescent="0.25"/>
    <row r="73149" hidden="1" x14ac:dyDescent="0.25"/>
    <row r="73150" ht="16.5" hidden="1" customHeight="1" x14ac:dyDescent="0.25"/>
    <row r="73151" hidden="1" x14ac:dyDescent="0.25"/>
    <row r="73152" ht="15.75" hidden="1" customHeight="1" x14ac:dyDescent="0.25"/>
    <row r="73153" ht="31.5" hidden="1" customHeight="1" x14ac:dyDescent="0.25"/>
    <row r="73154" ht="24" hidden="1" customHeight="1" x14ac:dyDescent="0.25"/>
    <row r="73155" hidden="1" x14ac:dyDescent="0.25"/>
    <row r="73156" hidden="1" x14ac:dyDescent="0.25"/>
    <row r="73157" hidden="1" x14ac:dyDescent="0.25"/>
    <row r="73158" ht="16.5" hidden="1" customHeight="1" x14ac:dyDescent="0.25"/>
    <row r="73159" hidden="1" x14ac:dyDescent="0.25"/>
    <row r="73160" ht="15.75" hidden="1" customHeight="1" x14ac:dyDescent="0.25"/>
    <row r="73161" ht="31.5" hidden="1" customHeight="1" x14ac:dyDescent="0.25"/>
    <row r="73162" ht="24" hidden="1" customHeight="1" x14ac:dyDescent="0.25"/>
    <row r="73163" ht="24.95" hidden="1" customHeight="1" x14ac:dyDescent="0.25"/>
    <row r="73164" ht="24.95" hidden="1" customHeight="1" x14ac:dyDescent="0.25"/>
    <row r="73165" ht="24.95" hidden="1" customHeight="1" x14ac:dyDescent="0.25"/>
    <row r="73166" ht="24.95" hidden="1" customHeight="1" x14ac:dyDescent="0.25"/>
    <row r="73167" ht="24.95" hidden="1" customHeight="1" x14ac:dyDescent="0.25"/>
    <row r="73168" ht="24.95" hidden="1" customHeight="1" x14ac:dyDescent="0.25"/>
    <row r="73169" ht="24.95" hidden="1" customHeight="1" x14ac:dyDescent="0.25"/>
    <row r="73170" ht="24.95" hidden="1" customHeight="1" x14ac:dyDescent="0.25"/>
    <row r="73171" ht="24.95" hidden="1" customHeight="1" x14ac:dyDescent="0.25"/>
    <row r="73172" ht="24.95" hidden="1" customHeight="1" x14ac:dyDescent="0.25"/>
    <row r="73173" ht="24.95" hidden="1" customHeight="1" x14ac:dyDescent="0.25"/>
    <row r="73174" ht="24.95" hidden="1" customHeight="1" x14ac:dyDescent="0.25"/>
    <row r="73175" ht="24.95" hidden="1" customHeight="1" x14ac:dyDescent="0.25"/>
    <row r="73176" ht="24.95" hidden="1" customHeight="1" x14ac:dyDescent="0.25"/>
    <row r="73177" ht="24.95" hidden="1" customHeight="1" x14ac:dyDescent="0.25"/>
    <row r="73178" ht="24.95" hidden="1" customHeight="1" x14ac:dyDescent="0.25"/>
    <row r="73179" ht="24.95" hidden="1" customHeight="1" x14ac:dyDescent="0.25"/>
    <row r="73180" ht="24.95" hidden="1" customHeight="1" x14ac:dyDescent="0.25"/>
    <row r="73181" ht="24.95" hidden="1" customHeight="1" x14ac:dyDescent="0.25"/>
    <row r="73182" ht="24.95" hidden="1" customHeight="1" x14ac:dyDescent="0.25"/>
    <row r="73183" ht="24.95" hidden="1" customHeight="1" x14ac:dyDescent="0.25"/>
    <row r="73184" ht="24.95" hidden="1" customHeight="1" x14ac:dyDescent="0.25"/>
    <row r="73185" ht="24.95" hidden="1" customHeight="1" x14ac:dyDescent="0.25"/>
    <row r="73186" ht="24.95" hidden="1" customHeight="1" x14ac:dyDescent="0.25"/>
    <row r="73187" ht="24.95" hidden="1" customHeight="1" x14ac:dyDescent="0.25"/>
    <row r="73188" ht="24.95" hidden="1" customHeight="1" x14ac:dyDescent="0.25"/>
    <row r="73189" ht="24.95" hidden="1" customHeight="1" x14ac:dyDescent="0.25"/>
    <row r="73190" ht="24.95" hidden="1" customHeight="1" x14ac:dyDescent="0.25"/>
    <row r="73191" ht="24.95" hidden="1" customHeight="1" x14ac:dyDescent="0.25"/>
    <row r="73192" ht="24.95" hidden="1" customHeight="1" x14ac:dyDescent="0.25"/>
    <row r="73193" ht="24.95" hidden="1" customHeight="1" x14ac:dyDescent="0.25"/>
    <row r="73194" ht="24.95" hidden="1" customHeight="1" x14ac:dyDescent="0.25"/>
    <row r="73195" ht="24.95" hidden="1" customHeight="1" x14ac:dyDescent="0.25"/>
    <row r="73196" ht="24.95" hidden="1" customHeight="1" x14ac:dyDescent="0.25"/>
    <row r="73197" ht="24.95" hidden="1" customHeight="1" x14ac:dyDescent="0.25"/>
    <row r="73198" ht="24.95" hidden="1" customHeight="1" x14ac:dyDescent="0.25"/>
    <row r="73199" ht="24.95" hidden="1" customHeight="1" x14ac:dyDescent="0.25"/>
    <row r="73200" ht="24.95" hidden="1" customHeight="1" x14ac:dyDescent="0.25"/>
    <row r="73201" hidden="1" x14ac:dyDescent="0.25"/>
    <row r="73202" hidden="1" x14ac:dyDescent="0.25"/>
    <row r="73203" hidden="1" x14ac:dyDescent="0.25"/>
    <row r="73204" ht="16.5" hidden="1" customHeight="1" x14ac:dyDescent="0.25"/>
    <row r="73205" hidden="1" x14ac:dyDescent="0.25"/>
    <row r="73206" ht="15.75" hidden="1" customHeight="1" x14ac:dyDescent="0.25"/>
    <row r="73207" ht="31.5" hidden="1" customHeight="1" x14ac:dyDescent="0.25"/>
    <row r="73208" ht="24" hidden="1" customHeight="1" x14ac:dyDescent="0.25"/>
    <row r="73209" ht="24.95" hidden="1" customHeight="1" x14ac:dyDescent="0.25"/>
    <row r="73210" ht="24.95" hidden="1" customHeight="1" x14ac:dyDescent="0.25"/>
    <row r="73211" ht="24.95" hidden="1" customHeight="1" x14ac:dyDescent="0.25"/>
    <row r="73212" ht="24.95" hidden="1" customHeight="1" x14ac:dyDescent="0.25"/>
    <row r="73213" ht="24.95" hidden="1" customHeight="1" x14ac:dyDescent="0.25"/>
    <row r="73214" ht="24.95" hidden="1" customHeight="1" x14ac:dyDescent="0.25"/>
    <row r="73215" ht="24.95" hidden="1" customHeight="1" x14ac:dyDescent="0.25"/>
    <row r="73216" ht="24.95" hidden="1" customHeight="1" x14ac:dyDescent="0.25"/>
    <row r="73217" ht="24.95" hidden="1" customHeight="1" x14ac:dyDescent="0.25"/>
    <row r="73218" ht="24.95" hidden="1" customHeight="1" x14ac:dyDescent="0.25"/>
    <row r="73219" ht="31.5" hidden="1" customHeight="1" x14ac:dyDescent="0.25"/>
    <row r="73220" ht="24" hidden="1" customHeight="1" x14ac:dyDescent="0.25"/>
    <row r="73221" ht="24.95" hidden="1" customHeight="1" x14ac:dyDescent="0.25"/>
    <row r="73222" ht="24.95" hidden="1" customHeight="1" x14ac:dyDescent="0.25"/>
    <row r="73223" hidden="1" x14ac:dyDescent="0.25"/>
    <row r="73224" hidden="1" x14ac:dyDescent="0.25"/>
    <row r="73225" hidden="1" x14ac:dyDescent="0.25"/>
    <row r="73226" ht="16.5" hidden="1" customHeight="1" x14ac:dyDescent="0.25"/>
    <row r="73227" hidden="1" x14ac:dyDescent="0.25"/>
    <row r="73228" ht="15.75" hidden="1" customHeight="1" x14ac:dyDescent="0.25"/>
    <row r="73229" ht="31.5" hidden="1" customHeight="1" x14ac:dyDescent="0.25"/>
    <row r="73230" ht="24" hidden="1" customHeight="1" x14ac:dyDescent="0.25"/>
    <row r="73231" ht="24.95" hidden="1" customHeight="1" x14ac:dyDescent="0.25"/>
    <row r="73232" ht="24.95" hidden="1" customHeight="1" x14ac:dyDescent="0.25"/>
    <row r="73233" ht="24.95" hidden="1" customHeight="1" x14ac:dyDescent="0.25"/>
    <row r="73234" ht="24.95" hidden="1" customHeight="1" x14ac:dyDescent="0.25"/>
    <row r="73235" ht="24.95" hidden="1" customHeight="1" x14ac:dyDescent="0.25"/>
    <row r="73236" ht="24.95" hidden="1" customHeight="1" x14ac:dyDescent="0.25"/>
    <row r="73237" ht="24.95" hidden="1" customHeight="1" x14ac:dyDescent="0.25"/>
    <row r="73238" ht="24.95" hidden="1" customHeight="1" x14ac:dyDescent="0.25"/>
    <row r="73239" ht="24.95" hidden="1" customHeight="1" x14ac:dyDescent="0.25"/>
    <row r="73240" ht="24.95" hidden="1" customHeight="1" x14ac:dyDescent="0.25"/>
    <row r="73241" hidden="1" x14ac:dyDescent="0.25"/>
    <row r="73242" hidden="1" x14ac:dyDescent="0.25"/>
    <row r="73243" hidden="1" x14ac:dyDescent="0.25"/>
    <row r="73244" ht="16.5" hidden="1" customHeight="1" x14ac:dyDescent="0.25"/>
    <row r="73245" hidden="1" x14ac:dyDescent="0.25"/>
    <row r="73246" hidden="1" x14ac:dyDescent="0.25"/>
    <row r="73247" hidden="1" x14ac:dyDescent="0.25"/>
    <row r="73248" ht="16.5" hidden="1" customHeight="1" x14ac:dyDescent="0.25"/>
    <row r="73249" hidden="1" x14ac:dyDescent="0.25"/>
    <row r="73250" ht="15.75" hidden="1" customHeight="1" x14ac:dyDescent="0.25"/>
    <row r="73251" ht="31.5" hidden="1" customHeight="1" x14ac:dyDescent="0.25"/>
    <row r="73252" ht="24" hidden="1" customHeight="1" x14ac:dyDescent="0.25"/>
    <row r="73253" ht="24.95" hidden="1" customHeight="1" x14ac:dyDescent="0.25"/>
    <row r="73254" ht="24.95" hidden="1" customHeight="1" x14ac:dyDescent="0.25"/>
    <row r="73255" ht="24.95" hidden="1" customHeight="1" x14ac:dyDescent="0.25"/>
    <row r="73256" ht="24.95" hidden="1" customHeight="1" x14ac:dyDescent="0.25"/>
    <row r="73257" ht="24.95" hidden="1" customHeight="1" x14ac:dyDescent="0.25"/>
    <row r="73258" ht="24.95" hidden="1" customHeight="1" x14ac:dyDescent="0.25"/>
    <row r="73259" ht="24.95" hidden="1" customHeight="1" x14ac:dyDescent="0.25"/>
    <row r="73260" ht="24.95" hidden="1" customHeight="1" x14ac:dyDescent="0.25"/>
    <row r="73261" hidden="1" x14ac:dyDescent="0.25"/>
    <row r="73262" ht="15.75" hidden="1" customHeight="1" x14ac:dyDescent="0.25"/>
    <row r="73263" ht="31.5" hidden="1" customHeight="1" x14ac:dyDescent="0.25"/>
    <row r="73264" ht="24" hidden="1" customHeight="1" x14ac:dyDescent="0.25"/>
    <row r="73265" ht="24.95" hidden="1" customHeight="1" x14ac:dyDescent="0.25"/>
    <row r="73266" ht="24.95" hidden="1" customHeight="1" x14ac:dyDescent="0.25"/>
    <row r="73267" hidden="1" x14ac:dyDescent="0.25"/>
    <row r="73268" hidden="1" x14ac:dyDescent="0.25"/>
    <row r="73269" hidden="1" x14ac:dyDescent="0.25"/>
    <row r="73270" ht="16.5" hidden="1" customHeight="1" x14ac:dyDescent="0.25"/>
    <row r="73271" hidden="1" x14ac:dyDescent="0.25"/>
    <row r="73272" ht="15.75" hidden="1" customHeight="1" x14ac:dyDescent="0.25"/>
    <row r="73273" ht="31.5" hidden="1" customHeight="1" x14ac:dyDescent="0.25"/>
    <row r="73274" ht="24" hidden="1" customHeight="1" x14ac:dyDescent="0.25"/>
    <row r="73275" ht="24.95" hidden="1" customHeight="1" x14ac:dyDescent="0.25"/>
    <row r="73276" ht="24.95" hidden="1" customHeight="1" x14ac:dyDescent="0.25"/>
    <row r="73277" ht="24.95" hidden="1" customHeight="1" x14ac:dyDescent="0.25"/>
    <row r="73278" ht="24.95" hidden="1" customHeight="1" x14ac:dyDescent="0.25"/>
    <row r="73279" ht="24.95" hidden="1" customHeight="1" x14ac:dyDescent="0.25"/>
    <row r="73280" ht="24.95" hidden="1" customHeight="1" x14ac:dyDescent="0.25"/>
    <row r="73281" ht="24.95" hidden="1" customHeight="1" x14ac:dyDescent="0.25"/>
    <row r="73282" ht="24.95" hidden="1" customHeight="1" x14ac:dyDescent="0.25"/>
    <row r="73283" ht="24.95" hidden="1" customHeight="1" x14ac:dyDescent="0.25"/>
    <row r="73284" ht="24.95" hidden="1" customHeight="1" x14ac:dyDescent="0.25"/>
    <row r="73285" ht="24.95" hidden="1" customHeight="1" x14ac:dyDescent="0.25"/>
    <row r="73286" ht="24.95" hidden="1" customHeight="1" x14ac:dyDescent="0.25"/>
    <row r="73287" ht="24.95" hidden="1" customHeight="1" x14ac:dyDescent="0.25"/>
    <row r="73288" ht="24.95" hidden="1" customHeight="1" x14ac:dyDescent="0.25"/>
    <row r="73289" ht="24.95" hidden="1" customHeight="1" x14ac:dyDescent="0.25"/>
    <row r="73290" ht="24.95" hidden="1" customHeight="1" x14ac:dyDescent="0.25"/>
    <row r="73291" ht="24.95" hidden="1" customHeight="1" x14ac:dyDescent="0.25"/>
    <row r="73292" ht="24.95" hidden="1" customHeight="1" x14ac:dyDescent="0.25"/>
    <row r="73293" ht="24.95" hidden="1" customHeight="1" x14ac:dyDescent="0.25"/>
    <row r="73294" ht="24.95" hidden="1" customHeight="1" x14ac:dyDescent="0.25"/>
    <row r="73295" ht="24.95" hidden="1" customHeight="1" x14ac:dyDescent="0.25"/>
    <row r="73296" ht="24.95" hidden="1" customHeight="1" x14ac:dyDescent="0.25"/>
    <row r="73297" ht="24.95" hidden="1" customHeight="1" x14ac:dyDescent="0.25"/>
    <row r="73298" ht="24.95" hidden="1" customHeight="1" x14ac:dyDescent="0.25"/>
    <row r="73299" ht="24.95" hidden="1" customHeight="1" x14ac:dyDescent="0.25"/>
    <row r="73300" ht="24.95" hidden="1" customHeight="1" x14ac:dyDescent="0.25"/>
    <row r="73301" ht="24.95" hidden="1" customHeight="1" x14ac:dyDescent="0.25"/>
    <row r="73302" ht="24.95" hidden="1" customHeight="1" x14ac:dyDescent="0.25"/>
    <row r="73303" ht="24.95" hidden="1" customHeight="1" x14ac:dyDescent="0.25"/>
    <row r="73304" ht="24.95" hidden="1" customHeight="1" x14ac:dyDescent="0.25"/>
    <row r="73305" ht="24.95" hidden="1" customHeight="1" x14ac:dyDescent="0.25"/>
    <row r="73306" ht="24.95" hidden="1" customHeight="1" x14ac:dyDescent="0.25"/>
    <row r="73307" ht="24.95" hidden="1" customHeight="1" x14ac:dyDescent="0.25"/>
    <row r="73308" ht="24.95" hidden="1" customHeight="1" x14ac:dyDescent="0.25"/>
    <row r="73309" ht="24.95" hidden="1" customHeight="1" x14ac:dyDescent="0.25"/>
    <row r="73310" ht="24.95" hidden="1" customHeight="1" x14ac:dyDescent="0.25"/>
    <row r="73311" ht="24.95" hidden="1" customHeight="1" x14ac:dyDescent="0.25"/>
    <row r="73312" ht="24.95" hidden="1" customHeight="1" x14ac:dyDescent="0.25"/>
    <row r="73313" hidden="1" x14ac:dyDescent="0.25"/>
    <row r="73314" hidden="1" x14ac:dyDescent="0.25"/>
    <row r="73315" hidden="1" x14ac:dyDescent="0.25"/>
    <row r="73316" ht="16.5" hidden="1" customHeight="1" x14ac:dyDescent="0.25"/>
    <row r="73317" hidden="1" x14ac:dyDescent="0.25"/>
    <row r="73318" ht="15.75" hidden="1" customHeight="1" x14ac:dyDescent="0.25"/>
    <row r="73319" ht="31.5" hidden="1" customHeight="1" x14ac:dyDescent="0.25"/>
    <row r="73320" ht="24" hidden="1" customHeight="1" x14ac:dyDescent="0.25"/>
    <row r="73321" ht="24.95" hidden="1" customHeight="1" x14ac:dyDescent="0.25"/>
    <row r="73322" ht="24.95" hidden="1" customHeight="1" x14ac:dyDescent="0.25"/>
    <row r="73323" ht="24.95" hidden="1" customHeight="1" x14ac:dyDescent="0.25"/>
    <row r="73324" ht="24.95" hidden="1" customHeight="1" x14ac:dyDescent="0.25"/>
    <row r="73325" ht="24.95" hidden="1" customHeight="1" x14ac:dyDescent="0.25"/>
    <row r="73326" ht="24.95" hidden="1" customHeight="1" x14ac:dyDescent="0.25"/>
    <row r="73327" ht="24.95" hidden="1" customHeight="1" x14ac:dyDescent="0.25"/>
    <row r="73328" ht="24.95" hidden="1" customHeight="1" x14ac:dyDescent="0.25"/>
    <row r="73329" ht="24.95" hidden="1" customHeight="1" x14ac:dyDescent="0.25"/>
    <row r="73330" ht="24.95" hidden="1" customHeight="1" x14ac:dyDescent="0.25"/>
    <row r="73331" ht="24.95" hidden="1" customHeight="1" x14ac:dyDescent="0.25"/>
    <row r="73332" ht="24.95" hidden="1" customHeight="1" x14ac:dyDescent="0.25"/>
    <row r="73333" ht="24.95" hidden="1" customHeight="1" x14ac:dyDescent="0.25"/>
    <row r="73334" ht="24.95" hidden="1" customHeight="1" x14ac:dyDescent="0.25"/>
    <row r="73335" ht="24.95" hidden="1" customHeight="1" x14ac:dyDescent="0.25"/>
    <row r="73336" ht="24.95" hidden="1" customHeight="1" x14ac:dyDescent="0.25"/>
    <row r="73337" ht="24.95" hidden="1" customHeight="1" x14ac:dyDescent="0.25"/>
    <row r="73338" ht="24.95" hidden="1" customHeight="1" x14ac:dyDescent="0.25"/>
    <row r="73339" ht="24.95" hidden="1" customHeight="1" x14ac:dyDescent="0.25"/>
    <row r="73340" ht="24.95" hidden="1" customHeight="1" x14ac:dyDescent="0.25"/>
    <row r="73341" ht="24.95" hidden="1" customHeight="1" x14ac:dyDescent="0.25"/>
    <row r="73342" ht="24.95" hidden="1" customHeight="1" x14ac:dyDescent="0.25"/>
    <row r="73343" ht="24.95" hidden="1" customHeight="1" x14ac:dyDescent="0.25"/>
    <row r="73344" ht="24.95" hidden="1" customHeight="1" x14ac:dyDescent="0.25"/>
    <row r="73345" ht="24.95" hidden="1" customHeight="1" x14ac:dyDescent="0.25"/>
    <row r="73346" ht="24.95" hidden="1" customHeight="1" x14ac:dyDescent="0.25"/>
    <row r="73347" ht="24.95" hidden="1" customHeight="1" x14ac:dyDescent="0.25"/>
    <row r="73348" ht="24.95" hidden="1" customHeight="1" x14ac:dyDescent="0.25"/>
    <row r="73349" ht="24.95" hidden="1" customHeight="1" x14ac:dyDescent="0.25"/>
    <row r="73350" ht="24.95" hidden="1" customHeight="1" x14ac:dyDescent="0.25"/>
    <row r="73351" ht="24.95" hidden="1" customHeight="1" x14ac:dyDescent="0.25"/>
    <row r="73352" ht="24.95" hidden="1" customHeight="1" x14ac:dyDescent="0.25"/>
    <row r="73353" ht="24.95" hidden="1" customHeight="1" x14ac:dyDescent="0.25"/>
    <row r="73354" ht="24.95" hidden="1" customHeight="1" x14ac:dyDescent="0.25"/>
    <row r="73355" ht="24.95" hidden="1" customHeight="1" x14ac:dyDescent="0.25"/>
    <row r="73356" ht="24.95" hidden="1" customHeight="1" x14ac:dyDescent="0.25"/>
    <row r="73357" hidden="1" x14ac:dyDescent="0.25"/>
    <row r="73358" hidden="1" x14ac:dyDescent="0.25"/>
    <row r="73359" hidden="1" x14ac:dyDescent="0.25"/>
    <row r="73360" hidden="1" x14ac:dyDescent="0.25"/>
    <row r="73361" hidden="1" x14ac:dyDescent="0.25"/>
    <row r="73362" ht="16.5" hidden="1" customHeight="1" x14ac:dyDescent="0.25"/>
    <row r="73363" hidden="1" x14ac:dyDescent="0.25"/>
    <row r="73364" ht="15.75" hidden="1" customHeight="1" x14ac:dyDescent="0.25"/>
    <row r="73365" ht="31.5" hidden="1" customHeight="1" x14ac:dyDescent="0.25"/>
    <row r="73366" ht="24" hidden="1" customHeight="1" x14ac:dyDescent="0.25"/>
    <row r="73367" ht="24.95" hidden="1" customHeight="1" x14ac:dyDescent="0.25"/>
    <row r="73368" ht="24.95" hidden="1" customHeight="1" x14ac:dyDescent="0.25"/>
    <row r="73369" ht="24.95" hidden="1" customHeight="1" x14ac:dyDescent="0.25"/>
    <row r="73370" ht="24.95" hidden="1" customHeight="1" x14ac:dyDescent="0.25"/>
    <row r="73371" ht="24.95" hidden="1" customHeight="1" x14ac:dyDescent="0.25"/>
    <row r="73372" ht="24.95" hidden="1" customHeight="1" x14ac:dyDescent="0.25"/>
    <row r="73373" ht="24.95" hidden="1" customHeight="1" x14ac:dyDescent="0.25"/>
    <row r="73374" ht="24.95" hidden="1" customHeight="1" x14ac:dyDescent="0.25"/>
    <row r="73375" ht="24.95" hidden="1" customHeight="1" x14ac:dyDescent="0.25"/>
    <row r="73376" ht="24.95" hidden="1" customHeight="1" x14ac:dyDescent="0.25"/>
    <row r="73377" ht="24.95" hidden="1" customHeight="1" x14ac:dyDescent="0.25"/>
    <row r="73378" ht="24.95" hidden="1" customHeight="1" x14ac:dyDescent="0.25"/>
    <row r="73379" ht="24.95" hidden="1" customHeight="1" x14ac:dyDescent="0.25"/>
    <row r="73380" ht="24.95" hidden="1" customHeight="1" x14ac:dyDescent="0.25"/>
    <row r="73381" ht="24.95" hidden="1" customHeight="1" x14ac:dyDescent="0.25"/>
    <row r="73382" ht="24.95" hidden="1" customHeight="1" x14ac:dyDescent="0.25"/>
    <row r="73383" ht="24.95" hidden="1" customHeight="1" x14ac:dyDescent="0.25"/>
    <row r="73384" ht="24.95" hidden="1" customHeight="1" x14ac:dyDescent="0.25"/>
    <row r="73385" ht="24.95" hidden="1" customHeight="1" x14ac:dyDescent="0.25"/>
    <row r="73386" ht="24.95" hidden="1" customHeight="1" x14ac:dyDescent="0.25"/>
    <row r="73387" ht="24.95" hidden="1" customHeight="1" x14ac:dyDescent="0.25"/>
    <row r="73388" ht="24.95" hidden="1" customHeight="1" x14ac:dyDescent="0.25"/>
    <row r="73389" ht="24.95" hidden="1" customHeight="1" x14ac:dyDescent="0.25"/>
    <row r="73390" ht="24.95" hidden="1" customHeight="1" x14ac:dyDescent="0.25"/>
    <row r="73391" ht="24.95" hidden="1" customHeight="1" x14ac:dyDescent="0.25"/>
    <row r="73392" ht="24.95" hidden="1" customHeight="1" x14ac:dyDescent="0.25"/>
    <row r="73393" ht="24.95" hidden="1" customHeight="1" x14ac:dyDescent="0.25"/>
    <row r="73394" ht="24.95" hidden="1" customHeight="1" x14ac:dyDescent="0.25"/>
    <row r="73395" ht="24.95" hidden="1" customHeight="1" x14ac:dyDescent="0.25"/>
    <row r="73396" ht="24.95" hidden="1" customHeight="1" x14ac:dyDescent="0.25"/>
    <row r="73397" ht="24.95" hidden="1" customHeight="1" x14ac:dyDescent="0.25"/>
    <row r="73398" ht="24.95" hidden="1" customHeight="1" x14ac:dyDescent="0.25"/>
    <row r="73399" hidden="1" x14ac:dyDescent="0.25"/>
    <row r="73400" hidden="1" x14ac:dyDescent="0.25"/>
    <row r="73401" hidden="1" x14ac:dyDescent="0.25"/>
    <row r="73402" ht="16.5" hidden="1" customHeight="1" x14ac:dyDescent="0.25"/>
    <row r="73403" hidden="1" x14ac:dyDescent="0.25"/>
    <row r="73404" ht="15.75" hidden="1" customHeight="1" x14ac:dyDescent="0.25"/>
    <row r="73405" hidden="1" x14ac:dyDescent="0.25"/>
    <row r="73406" hidden="1" x14ac:dyDescent="0.25"/>
    <row r="73407" hidden="1" x14ac:dyDescent="0.25"/>
    <row r="73408" ht="16.5" hidden="1" customHeight="1" x14ac:dyDescent="0.25"/>
    <row r="73409" hidden="1" x14ac:dyDescent="0.25"/>
    <row r="73410" ht="15.75" hidden="1" customHeight="1" x14ac:dyDescent="0.25"/>
    <row r="73411" ht="31.5" hidden="1" customHeight="1" x14ac:dyDescent="0.25"/>
    <row r="73412" ht="24" hidden="1" customHeight="1" x14ac:dyDescent="0.25"/>
    <row r="73413" ht="24.95" hidden="1" customHeight="1" x14ac:dyDescent="0.25"/>
    <row r="73414" ht="24.95" hidden="1" customHeight="1" x14ac:dyDescent="0.25"/>
    <row r="73415" ht="24.95" hidden="1" customHeight="1" x14ac:dyDescent="0.25"/>
    <row r="73416" ht="24.95" hidden="1" customHeight="1" x14ac:dyDescent="0.25"/>
    <row r="73417" ht="24.95" hidden="1" customHeight="1" x14ac:dyDescent="0.25"/>
    <row r="73418" ht="24.95" hidden="1" customHeight="1" x14ac:dyDescent="0.25"/>
    <row r="73419" ht="24.95" hidden="1" customHeight="1" x14ac:dyDescent="0.25"/>
    <row r="73420" ht="24.95" hidden="1" customHeight="1" x14ac:dyDescent="0.25"/>
    <row r="73421" ht="31.5" hidden="1" customHeight="1" x14ac:dyDescent="0.25"/>
    <row r="73422" ht="24" hidden="1" customHeight="1" x14ac:dyDescent="0.25"/>
    <row r="73423" ht="24.95" hidden="1" customHeight="1" x14ac:dyDescent="0.25"/>
    <row r="73424" ht="24.95" hidden="1" customHeight="1" x14ac:dyDescent="0.25"/>
    <row r="73425" ht="24.95" hidden="1" customHeight="1" x14ac:dyDescent="0.25"/>
    <row r="73426" ht="24.95" hidden="1" customHeight="1" x14ac:dyDescent="0.25"/>
    <row r="73427" hidden="1" x14ac:dyDescent="0.25"/>
    <row r="73428" hidden="1" x14ac:dyDescent="0.25"/>
    <row r="73429" hidden="1" x14ac:dyDescent="0.25"/>
    <row r="73430" ht="16.5" hidden="1" customHeight="1" x14ac:dyDescent="0.25"/>
    <row r="73431" hidden="1" x14ac:dyDescent="0.25"/>
    <row r="73432" ht="15.75" hidden="1" customHeight="1" x14ac:dyDescent="0.25"/>
    <row r="73433" ht="31.5" hidden="1" customHeight="1" x14ac:dyDescent="0.25"/>
    <row r="73434" ht="24" hidden="1" customHeight="1" x14ac:dyDescent="0.25"/>
    <row r="73435" ht="24.95" hidden="1" customHeight="1" x14ac:dyDescent="0.25"/>
    <row r="73436" ht="24.95" hidden="1" customHeight="1" x14ac:dyDescent="0.25"/>
    <row r="73437" ht="24.95" hidden="1" customHeight="1" x14ac:dyDescent="0.25"/>
    <row r="73438" ht="24.95" hidden="1" customHeight="1" x14ac:dyDescent="0.25"/>
    <row r="73439" ht="24.95" hidden="1" customHeight="1" x14ac:dyDescent="0.25"/>
    <row r="73440" ht="24.95" hidden="1" customHeight="1" x14ac:dyDescent="0.25"/>
    <row r="73441" ht="24.95" hidden="1" customHeight="1" x14ac:dyDescent="0.25"/>
    <row r="73442" ht="24.95" hidden="1" customHeight="1" x14ac:dyDescent="0.25"/>
    <row r="73443" ht="24.95" hidden="1" customHeight="1" x14ac:dyDescent="0.25"/>
    <row r="73444" ht="24.95" hidden="1" customHeight="1" x14ac:dyDescent="0.25"/>
    <row r="73445" ht="24.95" hidden="1" customHeight="1" x14ac:dyDescent="0.25"/>
    <row r="73446" ht="24.95" hidden="1" customHeight="1" x14ac:dyDescent="0.25"/>
    <row r="73447" ht="24.95" hidden="1" customHeight="1" x14ac:dyDescent="0.25"/>
    <row r="73448" ht="24.95" hidden="1" customHeight="1" x14ac:dyDescent="0.25"/>
    <row r="73449" ht="24.95" hidden="1" customHeight="1" x14ac:dyDescent="0.25"/>
    <row r="73450" ht="24.95" hidden="1" customHeight="1" x14ac:dyDescent="0.25"/>
    <row r="73451" ht="24.95" hidden="1" customHeight="1" x14ac:dyDescent="0.25"/>
    <row r="73452" ht="24.95" hidden="1" customHeight="1" x14ac:dyDescent="0.25"/>
    <row r="73453" ht="24.95" hidden="1" customHeight="1" x14ac:dyDescent="0.25"/>
    <row r="73454" ht="24.95" hidden="1" customHeight="1" x14ac:dyDescent="0.25"/>
    <row r="73455" ht="24.95" hidden="1" customHeight="1" x14ac:dyDescent="0.25"/>
    <row r="73456" ht="24.95" hidden="1" customHeight="1" x14ac:dyDescent="0.25"/>
    <row r="73457" ht="24.95" hidden="1" customHeight="1" x14ac:dyDescent="0.25"/>
    <row r="73458" ht="24.95" hidden="1" customHeight="1" x14ac:dyDescent="0.25"/>
    <row r="73459" ht="24.95" hidden="1" customHeight="1" x14ac:dyDescent="0.25"/>
    <row r="73460" ht="24.95" hidden="1" customHeight="1" x14ac:dyDescent="0.25"/>
    <row r="73461" ht="24.95" hidden="1" customHeight="1" x14ac:dyDescent="0.25"/>
    <row r="73462" ht="24.95" hidden="1" customHeight="1" x14ac:dyDescent="0.25"/>
    <row r="73463" ht="24.95" hidden="1" customHeight="1" x14ac:dyDescent="0.25"/>
    <row r="73464" ht="24.95" hidden="1" customHeight="1" x14ac:dyDescent="0.25"/>
    <row r="73465" ht="24.95" hidden="1" customHeight="1" x14ac:dyDescent="0.25"/>
    <row r="73466" ht="24.95" hidden="1" customHeight="1" x14ac:dyDescent="0.25"/>
    <row r="73467" ht="24.95" hidden="1" customHeight="1" x14ac:dyDescent="0.25"/>
    <row r="73468" ht="24.95" hidden="1" customHeight="1" x14ac:dyDescent="0.25"/>
    <row r="73469" ht="24.95" hidden="1" customHeight="1" x14ac:dyDescent="0.25"/>
    <row r="73470" ht="24.95" hidden="1" customHeight="1" x14ac:dyDescent="0.25"/>
    <row r="73471" ht="24.95" hidden="1" customHeight="1" x14ac:dyDescent="0.25"/>
    <row r="73472" ht="24.95" hidden="1" customHeight="1" x14ac:dyDescent="0.25"/>
    <row r="73473" hidden="1" x14ac:dyDescent="0.25"/>
    <row r="73474" hidden="1" x14ac:dyDescent="0.25"/>
    <row r="73475" hidden="1" x14ac:dyDescent="0.25"/>
    <row r="73476" ht="16.5" hidden="1" customHeight="1" x14ac:dyDescent="0.25"/>
    <row r="73477" hidden="1" x14ac:dyDescent="0.25"/>
    <row r="73478" ht="15.75" hidden="1" customHeight="1" x14ac:dyDescent="0.25"/>
    <row r="73479" ht="31.5" hidden="1" customHeight="1" x14ac:dyDescent="0.25"/>
    <row r="73480" ht="24" hidden="1" customHeight="1" x14ac:dyDescent="0.25"/>
    <row r="73481" ht="24.95" hidden="1" customHeight="1" x14ac:dyDescent="0.25"/>
    <row r="73482" ht="24.95" hidden="1" customHeight="1" x14ac:dyDescent="0.25"/>
    <row r="73483" ht="24.95" hidden="1" customHeight="1" x14ac:dyDescent="0.25"/>
    <row r="73484" ht="24.95" hidden="1" customHeight="1" x14ac:dyDescent="0.25"/>
    <row r="73485" ht="24.95" hidden="1" customHeight="1" x14ac:dyDescent="0.25"/>
    <row r="73486" ht="24.95" hidden="1" customHeight="1" x14ac:dyDescent="0.25"/>
    <row r="73487" ht="24.95" hidden="1" customHeight="1" x14ac:dyDescent="0.25"/>
    <row r="73488" ht="24.95" hidden="1" customHeight="1" x14ac:dyDescent="0.25"/>
    <row r="73489" ht="24.95" hidden="1" customHeight="1" x14ac:dyDescent="0.25"/>
    <row r="73490" ht="24.95" hidden="1" customHeight="1" x14ac:dyDescent="0.25"/>
    <row r="73491" ht="24.95" hidden="1" customHeight="1" x14ac:dyDescent="0.25"/>
    <row r="73492" ht="24.95" hidden="1" customHeight="1" x14ac:dyDescent="0.25"/>
    <row r="73493" ht="24.95" hidden="1" customHeight="1" x14ac:dyDescent="0.25"/>
    <row r="73494" ht="24.95" hidden="1" customHeight="1" x14ac:dyDescent="0.25"/>
    <row r="73495" ht="24.95" hidden="1" customHeight="1" x14ac:dyDescent="0.25"/>
    <row r="73496" ht="24.95" hidden="1" customHeight="1" x14ac:dyDescent="0.25"/>
    <row r="73497" ht="24.95" hidden="1" customHeight="1" x14ac:dyDescent="0.25"/>
    <row r="73498" ht="24.95" hidden="1" customHeight="1" x14ac:dyDescent="0.25"/>
    <row r="73499" ht="24.95" hidden="1" customHeight="1" x14ac:dyDescent="0.25"/>
    <row r="73500" ht="24.95" hidden="1" customHeight="1" x14ac:dyDescent="0.25"/>
    <row r="73501" ht="24.95" hidden="1" customHeight="1" x14ac:dyDescent="0.25"/>
    <row r="73502" ht="24.95" hidden="1" customHeight="1" x14ac:dyDescent="0.25"/>
    <row r="73503" ht="24.95" hidden="1" customHeight="1" x14ac:dyDescent="0.25"/>
    <row r="73504" ht="24.95" hidden="1" customHeight="1" x14ac:dyDescent="0.25"/>
    <row r="73505" ht="24.95" hidden="1" customHeight="1" x14ac:dyDescent="0.25"/>
    <row r="73506" ht="24.95" hidden="1" customHeight="1" x14ac:dyDescent="0.25"/>
    <row r="73507" ht="24.95" hidden="1" customHeight="1" x14ac:dyDescent="0.25"/>
    <row r="73508" ht="24.95" hidden="1" customHeight="1" x14ac:dyDescent="0.25"/>
    <row r="73509" ht="24.95" hidden="1" customHeight="1" x14ac:dyDescent="0.25"/>
    <row r="73510" ht="24.95" hidden="1" customHeight="1" x14ac:dyDescent="0.25"/>
    <row r="73511" ht="24.95" hidden="1" customHeight="1" x14ac:dyDescent="0.25"/>
    <row r="73512" ht="24.95" hidden="1" customHeight="1" x14ac:dyDescent="0.25"/>
    <row r="73513" ht="24.95" hidden="1" customHeight="1" x14ac:dyDescent="0.25"/>
    <row r="73514" ht="24.95" hidden="1" customHeight="1" x14ac:dyDescent="0.25"/>
    <row r="73515" ht="24.95" hidden="1" customHeight="1" x14ac:dyDescent="0.25"/>
    <row r="73516" ht="24.95" hidden="1" customHeight="1" x14ac:dyDescent="0.25"/>
    <row r="73517" ht="24.95" hidden="1" customHeight="1" x14ac:dyDescent="0.25"/>
    <row r="73518" ht="24.95" hidden="1" customHeight="1" x14ac:dyDescent="0.25"/>
    <row r="73519" hidden="1" x14ac:dyDescent="0.25"/>
    <row r="73520" hidden="1" x14ac:dyDescent="0.25"/>
    <row r="73521" hidden="1" x14ac:dyDescent="0.25"/>
    <row r="73522" ht="16.5" hidden="1" customHeight="1" x14ac:dyDescent="0.25"/>
    <row r="73523" hidden="1" x14ac:dyDescent="0.25"/>
    <row r="73524" ht="15.75" hidden="1" customHeight="1" x14ac:dyDescent="0.25"/>
    <row r="73525" ht="31.5" hidden="1" customHeight="1" x14ac:dyDescent="0.25"/>
    <row r="73526" ht="24" hidden="1" customHeight="1" x14ac:dyDescent="0.25"/>
    <row r="73527" ht="24.95" hidden="1" customHeight="1" x14ac:dyDescent="0.25"/>
    <row r="73528" ht="24.95" hidden="1" customHeight="1" x14ac:dyDescent="0.25"/>
    <row r="73529" ht="24.95" hidden="1" customHeight="1" x14ac:dyDescent="0.25"/>
    <row r="73530" ht="24.95" hidden="1" customHeight="1" x14ac:dyDescent="0.25"/>
    <row r="73531" ht="24.95" hidden="1" customHeight="1" x14ac:dyDescent="0.25"/>
    <row r="73532" ht="24.95" hidden="1" customHeight="1" x14ac:dyDescent="0.25"/>
    <row r="73533" ht="24.95" hidden="1" customHeight="1" x14ac:dyDescent="0.25"/>
    <row r="73534" ht="24.95" hidden="1" customHeight="1" x14ac:dyDescent="0.25"/>
    <row r="73535" ht="24.95" hidden="1" customHeight="1" x14ac:dyDescent="0.25"/>
    <row r="73536" ht="24.95" hidden="1" customHeight="1" x14ac:dyDescent="0.25"/>
    <row r="73537" ht="24.95" hidden="1" customHeight="1" x14ac:dyDescent="0.25"/>
    <row r="73538" ht="24.95" hidden="1" customHeight="1" x14ac:dyDescent="0.25"/>
    <row r="73539" ht="24.95" hidden="1" customHeight="1" x14ac:dyDescent="0.25"/>
    <row r="73540" ht="24.95" hidden="1" customHeight="1" x14ac:dyDescent="0.25"/>
    <row r="73541" hidden="1" x14ac:dyDescent="0.25"/>
    <row r="73542" hidden="1" x14ac:dyDescent="0.25"/>
    <row r="73543" hidden="1" x14ac:dyDescent="0.25"/>
    <row r="73544" ht="16.5" hidden="1" customHeight="1" x14ac:dyDescent="0.25"/>
    <row r="73545" hidden="1" x14ac:dyDescent="0.25"/>
    <row r="73546" ht="15.75" hidden="1" customHeight="1" x14ac:dyDescent="0.25"/>
    <row r="73547" ht="31.5" hidden="1" customHeight="1" x14ac:dyDescent="0.25"/>
    <row r="73548" ht="24" hidden="1" customHeight="1" x14ac:dyDescent="0.25"/>
    <row r="73549" ht="24.95" hidden="1" customHeight="1" x14ac:dyDescent="0.25"/>
    <row r="73550" ht="24.95" hidden="1" customHeight="1" x14ac:dyDescent="0.25"/>
    <row r="73551" ht="24.95" hidden="1" customHeight="1" x14ac:dyDescent="0.25"/>
    <row r="73552" ht="24.95" hidden="1" customHeight="1" x14ac:dyDescent="0.25"/>
    <row r="73553" ht="24.95" hidden="1" customHeight="1" x14ac:dyDescent="0.25"/>
    <row r="73554" ht="24.95" hidden="1" customHeight="1" x14ac:dyDescent="0.25"/>
    <row r="73555" ht="24.95" hidden="1" customHeight="1" x14ac:dyDescent="0.25"/>
    <row r="73556" ht="24.95" hidden="1" customHeight="1" x14ac:dyDescent="0.25"/>
    <row r="73557" ht="24.95" hidden="1" customHeight="1" x14ac:dyDescent="0.25"/>
    <row r="73558" ht="24.95" hidden="1" customHeight="1" x14ac:dyDescent="0.25"/>
    <row r="73559" ht="24.95" hidden="1" customHeight="1" x14ac:dyDescent="0.25"/>
    <row r="73560" ht="24.95" hidden="1" customHeight="1" x14ac:dyDescent="0.25"/>
    <row r="73561" ht="24.95" hidden="1" customHeight="1" x14ac:dyDescent="0.25"/>
    <row r="73562" ht="24.95" hidden="1" customHeight="1" x14ac:dyDescent="0.25"/>
    <row r="73563" ht="24.95" hidden="1" customHeight="1" x14ac:dyDescent="0.25"/>
    <row r="73564" ht="24.95" hidden="1" customHeight="1" x14ac:dyDescent="0.25"/>
    <row r="73565" ht="24.95" hidden="1" customHeight="1" x14ac:dyDescent="0.25"/>
    <row r="73566" ht="24.95" hidden="1" customHeight="1" x14ac:dyDescent="0.25"/>
    <row r="73567" ht="24.95" hidden="1" customHeight="1" x14ac:dyDescent="0.25"/>
    <row r="73568" ht="24.95" hidden="1" customHeight="1" x14ac:dyDescent="0.25"/>
    <row r="73569" ht="24.95" hidden="1" customHeight="1" x14ac:dyDescent="0.25"/>
    <row r="73570" ht="24.95" hidden="1" customHeight="1" x14ac:dyDescent="0.25"/>
    <row r="73571" ht="24.95" hidden="1" customHeight="1" x14ac:dyDescent="0.25"/>
    <row r="73572" ht="24.95" hidden="1" customHeight="1" x14ac:dyDescent="0.25"/>
    <row r="73573" ht="24.95" hidden="1" customHeight="1" x14ac:dyDescent="0.25"/>
    <row r="73574" ht="24.95" hidden="1" customHeight="1" x14ac:dyDescent="0.25"/>
    <row r="73575" ht="24.95" hidden="1" customHeight="1" x14ac:dyDescent="0.25"/>
    <row r="73576" ht="24.95" hidden="1" customHeight="1" x14ac:dyDescent="0.25"/>
    <row r="73577" ht="24.95" hidden="1" customHeight="1" x14ac:dyDescent="0.25"/>
    <row r="73578" ht="24.95" hidden="1" customHeight="1" x14ac:dyDescent="0.25"/>
    <row r="73579" ht="24.95" hidden="1" customHeight="1" x14ac:dyDescent="0.25"/>
    <row r="73580" ht="24.95" hidden="1" customHeight="1" x14ac:dyDescent="0.25"/>
    <row r="73581" ht="24.95" hidden="1" customHeight="1" x14ac:dyDescent="0.25"/>
    <row r="73582" ht="24.95" hidden="1" customHeight="1" x14ac:dyDescent="0.25"/>
    <row r="73583" ht="24.95" hidden="1" customHeight="1" x14ac:dyDescent="0.25"/>
    <row r="73584" ht="24.95" hidden="1" customHeight="1" x14ac:dyDescent="0.25"/>
    <row r="73585" ht="24.95" hidden="1" customHeight="1" x14ac:dyDescent="0.25"/>
    <row r="73586" ht="24.95" hidden="1" customHeight="1" x14ac:dyDescent="0.25"/>
    <row r="73587" hidden="1" x14ac:dyDescent="0.25"/>
    <row r="73588" hidden="1" x14ac:dyDescent="0.25"/>
    <row r="73589" hidden="1" x14ac:dyDescent="0.25"/>
    <row r="73590" ht="16.5" hidden="1" customHeight="1" x14ac:dyDescent="0.25"/>
    <row r="73591" hidden="1" x14ac:dyDescent="0.25"/>
    <row r="73592" ht="15.75" hidden="1" customHeight="1" x14ac:dyDescent="0.25"/>
    <row r="73593" ht="31.5" hidden="1" customHeight="1" x14ac:dyDescent="0.25"/>
    <row r="73594" ht="24" hidden="1" customHeight="1" x14ac:dyDescent="0.25"/>
    <row r="73595" ht="24.95" hidden="1" customHeight="1" x14ac:dyDescent="0.25"/>
    <row r="73596" ht="24.95" hidden="1" customHeight="1" x14ac:dyDescent="0.25"/>
    <row r="73597" ht="24.95" hidden="1" customHeight="1" x14ac:dyDescent="0.25"/>
    <row r="73598" ht="24.95" hidden="1" customHeight="1" x14ac:dyDescent="0.25"/>
    <row r="73599" ht="24.95" hidden="1" customHeight="1" x14ac:dyDescent="0.25"/>
    <row r="73600" ht="24.95" hidden="1" customHeight="1" x14ac:dyDescent="0.25"/>
    <row r="73601" ht="24.95" hidden="1" customHeight="1" x14ac:dyDescent="0.25"/>
    <row r="73602" ht="24.95" hidden="1" customHeight="1" x14ac:dyDescent="0.25"/>
    <row r="73603" ht="24.95" hidden="1" customHeight="1" x14ac:dyDescent="0.25"/>
    <row r="73604" ht="24.95" hidden="1" customHeight="1" x14ac:dyDescent="0.25"/>
    <row r="73605" ht="24.95" hidden="1" customHeight="1" x14ac:dyDescent="0.25"/>
    <row r="73606" ht="24.95" hidden="1" customHeight="1" x14ac:dyDescent="0.25"/>
    <row r="73607" ht="24.95" hidden="1" customHeight="1" x14ac:dyDescent="0.25"/>
    <row r="73608" ht="24.95" hidden="1" customHeight="1" x14ac:dyDescent="0.25"/>
    <row r="73609" ht="24.95" hidden="1" customHeight="1" x14ac:dyDescent="0.25"/>
    <row r="73610" ht="24.95" hidden="1" customHeight="1" x14ac:dyDescent="0.25"/>
    <row r="73611" ht="24.95" hidden="1" customHeight="1" x14ac:dyDescent="0.25"/>
    <row r="73612" ht="24.95" hidden="1" customHeight="1" x14ac:dyDescent="0.25"/>
    <row r="73613" ht="24.95" hidden="1" customHeight="1" x14ac:dyDescent="0.25"/>
    <row r="73614" ht="24.95" hidden="1" customHeight="1" x14ac:dyDescent="0.25"/>
    <row r="73615" ht="24.95" hidden="1" customHeight="1" x14ac:dyDescent="0.25"/>
    <row r="73616" ht="24.95" hidden="1" customHeight="1" x14ac:dyDescent="0.25"/>
    <row r="73617" ht="24.95" hidden="1" customHeight="1" x14ac:dyDescent="0.25"/>
    <row r="73618" ht="24.95" hidden="1" customHeight="1" x14ac:dyDescent="0.25"/>
    <row r="73619" ht="24.95" hidden="1" customHeight="1" x14ac:dyDescent="0.25"/>
    <row r="73620" ht="24.95" hidden="1" customHeight="1" x14ac:dyDescent="0.25"/>
    <row r="73621" ht="24.95" hidden="1" customHeight="1" x14ac:dyDescent="0.25"/>
    <row r="73622" ht="24.95" hidden="1" customHeight="1" x14ac:dyDescent="0.25"/>
    <row r="73623" ht="24.95" hidden="1" customHeight="1" x14ac:dyDescent="0.25"/>
    <row r="73624" ht="24.95" hidden="1" customHeight="1" x14ac:dyDescent="0.25"/>
    <row r="73625" ht="24.95" hidden="1" customHeight="1" x14ac:dyDescent="0.25"/>
    <row r="73626" ht="24.95" hidden="1" customHeight="1" x14ac:dyDescent="0.25"/>
    <row r="73627" ht="24.95" hidden="1" customHeight="1" x14ac:dyDescent="0.25"/>
    <row r="73628" ht="24.95" hidden="1" customHeight="1" x14ac:dyDescent="0.25"/>
    <row r="73629" ht="24.95" hidden="1" customHeight="1" x14ac:dyDescent="0.25"/>
    <row r="73630" ht="24.95" hidden="1" customHeight="1" x14ac:dyDescent="0.25"/>
    <row r="73631" hidden="1" x14ac:dyDescent="0.25"/>
    <row r="73632" ht="16.5" hidden="1" customHeight="1" x14ac:dyDescent="0.25"/>
    <row r="73633" hidden="1" x14ac:dyDescent="0.25"/>
    <row r="73634" ht="15.75" hidden="1" customHeight="1" x14ac:dyDescent="0.25"/>
    <row r="73635" hidden="1" x14ac:dyDescent="0.25"/>
    <row r="73636" hidden="1" x14ac:dyDescent="0.25"/>
    <row r="73637" hidden="1" x14ac:dyDescent="0.25"/>
    <row r="73638" hidden="1" x14ac:dyDescent="0.25"/>
    <row r="73639" hidden="1" x14ac:dyDescent="0.25"/>
    <row r="73640" ht="16.5" hidden="1" customHeight="1" x14ac:dyDescent="0.25"/>
    <row r="73641" hidden="1" x14ac:dyDescent="0.25"/>
    <row r="73642" ht="15.75" hidden="1" customHeight="1" x14ac:dyDescent="0.25"/>
    <row r="73643" ht="31.5" hidden="1" customHeight="1" x14ac:dyDescent="0.25"/>
    <row r="73644" ht="24" hidden="1" customHeight="1" x14ac:dyDescent="0.25"/>
    <row r="73645" ht="24.95" hidden="1" customHeight="1" x14ac:dyDescent="0.25"/>
    <row r="73646" ht="24.95" hidden="1" customHeight="1" x14ac:dyDescent="0.25"/>
    <row r="73647" ht="24.95" hidden="1" customHeight="1" x14ac:dyDescent="0.25"/>
    <row r="73648" ht="24.95" hidden="1" customHeight="1" x14ac:dyDescent="0.25"/>
    <row r="73649" ht="24.95" hidden="1" customHeight="1" x14ac:dyDescent="0.25"/>
    <row r="73650" ht="24.95" hidden="1" customHeight="1" x14ac:dyDescent="0.25"/>
    <row r="73651" ht="24.95" hidden="1" customHeight="1" x14ac:dyDescent="0.25"/>
    <row r="73652" ht="24.95" hidden="1" customHeight="1" x14ac:dyDescent="0.25"/>
    <row r="73653" ht="24.95" hidden="1" customHeight="1" x14ac:dyDescent="0.25"/>
    <row r="73654" ht="24.95" hidden="1" customHeight="1" x14ac:dyDescent="0.25"/>
    <row r="73655" ht="24.95" hidden="1" customHeight="1" x14ac:dyDescent="0.25"/>
    <row r="73656" ht="24.95" hidden="1" customHeight="1" x14ac:dyDescent="0.25"/>
    <row r="73657" ht="24.95" hidden="1" customHeight="1" x14ac:dyDescent="0.25"/>
    <row r="73658" ht="24.95" hidden="1" customHeight="1" x14ac:dyDescent="0.25"/>
    <row r="73659" ht="24.95" hidden="1" customHeight="1" x14ac:dyDescent="0.25"/>
    <row r="73660" ht="24.95" hidden="1" customHeight="1" x14ac:dyDescent="0.25"/>
    <row r="73661" ht="24.95" hidden="1" customHeight="1" x14ac:dyDescent="0.25"/>
    <row r="73662" ht="24.95" hidden="1" customHeight="1" x14ac:dyDescent="0.25"/>
    <row r="73663" ht="24.95" hidden="1" customHeight="1" x14ac:dyDescent="0.25"/>
    <row r="73664" ht="24.95" hidden="1" customHeight="1" x14ac:dyDescent="0.25"/>
    <row r="73665" ht="24.95" hidden="1" customHeight="1" x14ac:dyDescent="0.25"/>
    <row r="73666" ht="24.95" hidden="1" customHeight="1" x14ac:dyDescent="0.25"/>
    <row r="73667" ht="24.95" hidden="1" customHeight="1" x14ac:dyDescent="0.25"/>
    <row r="73668" ht="24.95" hidden="1" customHeight="1" x14ac:dyDescent="0.25"/>
    <row r="73669" ht="24.95" hidden="1" customHeight="1" x14ac:dyDescent="0.25"/>
    <row r="73670" ht="24.95" hidden="1" customHeight="1" x14ac:dyDescent="0.25"/>
    <row r="73671" ht="24.95" hidden="1" customHeight="1" x14ac:dyDescent="0.25"/>
    <row r="73672" ht="24.95" hidden="1" customHeight="1" x14ac:dyDescent="0.25"/>
    <row r="73673" ht="24.95" hidden="1" customHeight="1" x14ac:dyDescent="0.25"/>
    <row r="73674" ht="24.95" hidden="1" customHeight="1" x14ac:dyDescent="0.25"/>
    <row r="73675" ht="24.95" hidden="1" customHeight="1" x14ac:dyDescent="0.25"/>
    <row r="73676" ht="24.95" hidden="1" customHeight="1" x14ac:dyDescent="0.25"/>
    <row r="73677" hidden="1" x14ac:dyDescent="0.25"/>
    <row r="73678" ht="16.5" hidden="1" customHeight="1" x14ac:dyDescent="0.25"/>
    <row r="73679" hidden="1" x14ac:dyDescent="0.25"/>
    <row r="73680" ht="15.75" hidden="1" customHeight="1" x14ac:dyDescent="0.25"/>
    <row r="73681" ht="31.5" hidden="1" customHeight="1" x14ac:dyDescent="0.25"/>
    <row r="73682" ht="24" hidden="1" customHeight="1" x14ac:dyDescent="0.25"/>
    <row r="73683" hidden="1" x14ac:dyDescent="0.25"/>
    <row r="73684" hidden="1" x14ac:dyDescent="0.25"/>
    <row r="73685" hidden="1" x14ac:dyDescent="0.25"/>
    <row r="73686" ht="16.5" hidden="1" customHeight="1" x14ac:dyDescent="0.25"/>
    <row r="73687" hidden="1" x14ac:dyDescent="0.25"/>
    <row r="73688" ht="15.75" hidden="1" customHeight="1" x14ac:dyDescent="0.25"/>
    <row r="73689" ht="31.5" hidden="1" customHeight="1" x14ac:dyDescent="0.25"/>
    <row r="73690" ht="24" hidden="1" customHeight="1" x14ac:dyDescent="0.25"/>
    <row r="73691" ht="24.95" hidden="1" customHeight="1" x14ac:dyDescent="0.25"/>
    <row r="73692" ht="24.95" hidden="1" customHeight="1" x14ac:dyDescent="0.25"/>
    <row r="73693" ht="24.95" hidden="1" customHeight="1" x14ac:dyDescent="0.25"/>
    <row r="73694" ht="24.95" hidden="1" customHeight="1" x14ac:dyDescent="0.25"/>
    <row r="73695" ht="24.95" hidden="1" customHeight="1" x14ac:dyDescent="0.25"/>
    <row r="73696" ht="24.95" hidden="1" customHeight="1" x14ac:dyDescent="0.25"/>
    <row r="73697" ht="24.95" hidden="1" customHeight="1" x14ac:dyDescent="0.25"/>
    <row r="73698" ht="24.95" hidden="1" customHeight="1" x14ac:dyDescent="0.25"/>
    <row r="73699" ht="24.95" hidden="1" customHeight="1" x14ac:dyDescent="0.25"/>
    <row r="73700" ht="24.95" hidden="1" customHeight="1" x14ac:dyDescent="0.25"/>
    <row r="73701" ht="24.95" hidden="1" customHeight="1" x14ac:dyDescent="0.25"/>
    <row r="73702" ht="24.95" hidden="1" customHeight="1" x14ac:dyDescent="0.25"/>
    <row r="73703" ht="24.95" hidden="1" customHeight="1" x14ac:dyDescent="0.25"/>
    <row r="73704" ht="24.95" hidden="1" customHeight="1" x14ac:dyDescent="0.25"/>
    <row r="73705" ht="24.95" hidden="1" customHeight="1" x14ac:dyDescent="0.25"/>
    <row r="73706" ht="24.95" hidden="1" customHeight="1" x14ac:dyDescent="0.25"/>
    <row r="73707" ht="24.95" hidden="1" customHeight="1" x14ac:dyDescent="0.25"/>
    <row r="73708" ht="24.95" hidden="1" customHeight="1" x14ac:dyDescent="0.25"/>
    <row r="73709" ht="24.95" hidden="1" customHeight="1" x14ac:dyDescent="0.25"/>
    <row r="73710" ht="24.95" hidden="1" customHeight="1" x14ac:dyDescent="0.25"/>
    <row r="73711" ht="24.95" hidden="1" customHeight="1" x14ac:dyDescent="0.25"/>
    <row r="73712" ht="24.95" hidden="1" customHeight="1" x14ac:dyDescent="0.25"/>
    <row r="73713" ht="24.95" hidden="1" customHeight="1" x14ac:dyDescent="0.25"/>
    <row r="73714" ht="24.95" hidden="1" customHeight="1" x14ac:dyDescent="0.25"/>
    <row r="73715" ht="24.95" hidden="1" customHeight="1" x14ac:dyDescent="0.25"/>
    <row r="73716" ht="24.95" hidden="1" customHeight="1" x14ac:dyDescent="0.25"/>
    <row r="73717" ht="24.95" hidden="1" customHeight="1" x14ac:dyDescent="0.25"/>
    <row r="73718" ht="24.95" hidden="1" customHeight="1" x14ac:dyDescent="0.25"/>
    <row r="73719" ht="24.95" hidden="1" customHeight="1" x14ac:dyDescent="0.25"/>
    <row r="73720" ht="24.95" hidden="1" customHeight="1" x14ac:dyDescent="0.25"/>
    <row r="73721" ht="24.95" hidden="1" customHeight="1" x14ac:dyDescent="0.25"/>
    <row r="73722" ht="24.95" hidden="1" customHeight="1" x14ac:dyDescent="0.25"/>
    <row r="73723" ht="24.95" hidden="1" customHeight="1" x14ac:dyDescent="0.25"/>
    <row r="73724" ht="24.95" hidden="1" customHeight="1" x14ac:dyDescent="0.25"/>
    <row r="73725" ht="24.95" hidden="1" customHeight="1" x14ac:dyDescent="0.25"/>
    <row r="73726" ht="24.95" hidden="1" customHeight="1" x14ac:dyDescent="0.25"/>
    <row r="73727" ht="24.95" hidden="1" customHeight="1" x14ac:dyDescent="0.25"/>
    <row r="73728" ht="24.95" hidden="1" customHeight="1" x14ac:dyDescent="0.25"/>
    <row r="73729" hidden="1" x14ac:dyDescent="0.25"/>
    <row r="73730" hidden="1" x14ac:dyDescent="0.25"/>
    <row r="73731" hidden="1" x14ac:dyDescent="0.25"/>
    <row r="73732" ht="16.5" hidden="1" customHeight="1" x14ac:dyDescent="0.25"/>
    <row r="73733" hidden="1" x14ac:dyDescent="0.25"/>
    <row r="73734" ht="15.75" hidden="1" customHeight="1" x14ac:dyDescent="0.25"/>
    <row r="73735" ht="31.5" hidden="1" customHeight="1" x14ac:dyDescent="0.25"/>
    <row r="73736" ht="24" hidden="1" customHeight="1" x14ac:dyDescent="0.25"/>
    <row r="73737" ht="24.95" hidden="1" customHeight="1" x14ac:dyDescent="0.25"/>
    <row r="73738" ht="24.95" hidden="1" customHeight="1" x14ac:dyDescent="0.25"/>
    <row r="73739" ht="24.95" hidden="1" customHeight="1" x14ac:dyDescent="0.25"/>
    <row r="73740" ht="24.95" hidden="1" customHeight="1" x14ac:dyDescent="0.25"/>
    <row r="73741" ht="24.95" hidden="1" customHeight="1" x14ac:dyDescent="0.25"/>
    <row r="73742" ht="24.95" hidden="1" customHeight="1" x14ac:dyDescent="0.25"/>
    <row r="73743" ht="24.95" hidden="1" customHeight="1" x14ac:dyDescent="0.25"/>
    <row r="73744" ht="24.95" hidden="1" customHeight="1" x14ac:dyDescent="0.25"/>
    <row r="73745" ht="24.95" hidden="1" customHeight="1" x14ac:dyDescent="0.25"/>
    <row r="73746" ht="24.95" hidden="1" customHeight="1" x14ac:dyDescent="0.25"/>
    <row r="73747" ht="31.5" hidden="1" customHeight="1" x14ac:dyDescent="0.25"/>
    <row r="73748" ht="24" hidden="1" customHeight="1" x14ac:dyDescent="0.25"/>
    <row r="73749" ht="24.95" hidden="1" customHeight="1" x14ac:dyDescent="0.25"/>
    <row r="73750" ht="24.95" hidden="1" customHeight="1" x14ac:dyDescent="0.25"/>
    <row r="73751" hidden="1" x14ac:dyDescent="0.25"/>
    <row r="73752" hidden="1" x14ac:dyDescent="0.25"/>
    <row r="73753" hidden="1" x14ac:dyDescent="0.25"/>
    <row r="73754" ht="16.5" hidden="1" customHeight="1" x14ac:dyDescent="0.25"/>
    <row r="73755" hidden="1" x14ac:dyDescent="0.25"/>
    <row r="73756" ht="15.75" hidden="1" customHeight="1" x14ac:dyDescent="0.25"/>
    <row r="73757" ht="31.5" hidden="1" customHeight="1" x14ac:dyDescent="0.25"/>
    <row r="73758" ht="24" hidden="1" customHeight="1" x14ac:dyDescent="0.25"/>
    <row r="73759" ht="24.95" hidden="1" customHeight="1" x14ac:dyDescent="0.25"/>
    <row r="73760" ht="24.95" hidden="1" customHeight="1" x14ac:dyDescent="0.25"/>
    <row r="73761" ht="24.95" hidden="1" customHeight="1" x14ac:dyDescent="0.25"/>
    <row r="73762" ht="24.95" hidden="1" customHeight="1" x14ac:dyDescent="0.25"/>
    <row r="73763" ht="24.95" hidden="1" customHeight="1" x14ac:dyDescent="0.25"/>
    <row r="73764" ht="24.95" hidden="1" customHeight="1" x14ac:dyDescent="0.25"/>
    <row r="73765" ht="24.95" hidden="1" customHeight="1" x14ac:dyDescent="0.25"/>
    <row r="73766" ht="24.95" hidden="1" customHeight="1" x14ac:dyDescent="0.25"/>
    <row r="73767" ht="24.95" hidden="1" customHeight="1" x14ac:dyDescent="0.25"/>
    <row r="73768" ht="24.95" hidden="1" customHeight="1" x14ac:dyDescent="0.25"/>
    <row r="73769" hidden="1" x14ac:dyDescent="0.25"/>
    <row r="73770" hidden="1" x14ac:dyDescent="0.25"/>
    <row r="73771" hidden="1" x14ac:dyDescent="0.25"/>
    <row r="73772" ht="16.5" hidden="1" customHeight="1" x14ac:dyDescent="0.25"/>
    <row r="73773" hidden="1" x14ac:dyDescent="0.25"/>
    <row r="73774" hidden="1" x14ac:dyDescent="0.25"/>
    <row r="73775" hidden="1" x14ac:dyDescent="0.25"/>
    <row r="73776" ht="16.5" hidden="1" customHeight="1" x14ac:dyDescent="0.25"/>
    <row r="73777" hidden="1" x14ac:dyDescent="0.25"/>
    <row r="73778" ht="15.75" hidden="1" customHeight="1" x14ac:dyDescent="0.25"/>
    <row r="73779" ht="31.5" hidden="1" customHeight="1" x14ac:dyDescent="0.25"/>
    <row r="73780" ht="24" hidden="1" customHeight="1" x14ac:dyDescent="0.25"/>
    <row r="73781" ht="24.95" hidden="1" customHeight="1" x14ac:dyDescent="0.25"/>
    <row r="73782" ht="24.95" hidden="1" customHeight="1" x14ac:dyDescent="0.25"/>
    <row r="73783" ht="24.95" hidden="1" customHeight="1" x14ac:dyDescent="0.25"/>
    <row r="73784" ht="24.95" hidden="1" customHeight="1" x14ac:dyDescent="0.25"/>
    <row r="73785" ht="24.95" hidden="1" customHeight="1" x14ac:dyDescent="0.25"/>
    <row r="73786" ht="24.95" hidden="1" customHeight="1" x14ac:dyDescent="0.25"/>
    <row r="73787" ht="24.95" hidden="1" customHeight="1" x14ac:dyDescent="0.25"/>
    <row r="73788" ht="24.95" hidden="1" customHeight="1" x14ac:dyDescent="0.25"/>
    <row r="73789" hidden="1" x14ac:dyDescent="0.25"/>
    <row r="73790" ht="15.75" hidden="1" customHeight="1" x14ac:dyDescent="0.25"/>
    <row r="73791" ht="31.5" hidden="1" customHeight="1" x14ac:dyDescent="0.25"/>
    <row r="73792" ht="24" hidden="1" customHeight="1" x14ac:dyDescent="0.25"/>
    <row r="73793" ht="24.95" hidden="1" customHeight="1" x14ac:dyDescent="0.25"/>
    <row r="73794" ht="24.95" hidden="1" customHeight="1" x14ac:dyDescent="0.25"/>
    <row r="73795" hidden="1" x14ac:dyDescent="0.25"/>
    <row r="73796" hidden="1" x14ac:dyDescent="0.25"/>
    <row r="73797" hidden="1" x14ac:dyDescent="0.25"/>
    <row r="73798" ht="16.5" hidden="1" customHeight="1" x14ac:dyDescent="0.25"/>
    <row r="73799" hidden="1" x14ac:dyDescent="0.25"/>
    <row r="73800" ht="15.75" hidden="1" customHeight="1" x14ac:dyDescent="0.25"/>
    <row r="73801" ht="31.5" hidden="1" customHeight="1" x14ac:dyDescent="0.25"/>
    <row r="73802" ht="24" hidden="1" customHeight="1" x14ac:dyDescent="0.25"/>
    <row r="73803" ht="24.95" hidden="1" customHeight="1" x14ac:dyDescent="0.25"/>
    <row r="73804" ht="24.95" hidden="1" customHeight="1" x14ac:dyDescent="0.25"/>
    <row r="73805" ht="24.95" hidden="1" customHeight="1" x14ac:dyDescent="0.25"/>
    <row r="73806" ht="24.95" hidden="1" customHeight="1" x14ac:dyDescent="0.25"/>
    <row r="73807" ht="24.95" hidden="1" customHeight="1" x14ac:dyDescent="0.25"/>
    <row r="73808" ht="24.95" hidden="1" customHeight="1" x14ac:dyDescent="0.25"/>
    <row r="73809" ht="24.95" hidden="1" customHeight="1" x14ac:dyDescent="0.25"/>
    <row r="73810" ht="24.95" hidden="1" customHeight="1" x14ac:dyDescent="0.25"/>
    <row r="73811" ht="24.95" hidden="1" customHeight="1" x14ac:dyDescent="0.25"/>
    <row r="73812" ht="24.95" hidden="1" customHeight="1" x14ac:dyDescent="0.25"/>
    <row r="73813" ht="24.95" hidden="1" customHeight="1" x14ac:dyDescent="0.25"/>
    <row r="73814" ht="24.95" hidden="1" customHeight="1" x14ac:dyDescent="0.25"/>
    <row r="73815" ht="24.95" hidden="1" customHeight="1" x14ac:dyDescent="0.25"/>
    <row r="73816" ht="24.95" hidden="1" customHeight="1" x14ac:dyDescent="0.25"/>
    <row r="73817" ht="24.95" hidden="1" customHeight="1" x14ac:dyDescent="0.25"/>
    <row r="73818" ht="24.95" hidden="1" customHeight="1" x14ac:dyDescent="0.25"/>
    <row r="73819" ht="24.95" hidden="1" customHeight="1" x14ac:dyDescent="0.25"/>
    <row r="73820" ht="24.95" hidden="1" customHeight="1" x14ac:dyDescent="0.25"/>
    <row r="73821" ht="24.95" hidden="1" customHeight="1" x14ac:dyDescent="0.25"/>
    <row r="73822" ht="24.95" hidden="1" customHeight="1" x14ac:dyDescent="0.25"/>
    <row r="73823" ht="24.95" hidden="1" customHeight="1" x14ac:dyDescent="0.25"/>
    <row r="73824" ht="24.95" hidden="1" customHeight="1" x14ac:dyDescent="0.25"/>
    <row r="73825" ht="24.95" hidden="1" customHeight="1" x14ac:dyDescent="0.25"/>
    <row r="73826" ht="24.95" hidden="1" customHeight="1" x14ac:dyDescent="0.25"/>
    <row r="73827" ht="24.95" hidden="1" customHeight="1" x14ac:dyDescent="0.25"/>
    <row r="73828" ht="24.95" hidden="1" customHeight="1" x14ac:dyDescent="0.25"/>
    <row r="73829" ht="24.95" hidden="1" customHeight="1" x14ac:dyDescent="0.25"/>
    <row r="73830" ht="24.95" hidden="1" customHeight="1" x14ac:dyDescent="0.25"/>
    <row r="73831" ht="24.95" hidden="1" customHeight="1" x14ac:dyDescent="0.25"/>
    <row r="73832" ht="24.95" hidden="1" customHeight="1" x14ac:dyDescent="0.25"/>
    <row r="73833" ht="24.95" hidden="1" customHeight="1" x14ac:dyDescent="0.25"/>
    <row r="73834" ht="24.95" hidden="1" customHeight="1" x14ac:dyDescent="0.25"/>
    <row r="73835" ht="24.95" hidden="1" customHeight="1" x14ac:dyDescent="0.25"/>
    <row r="73836" ht="24.95" hidden="1" customHeight="1" x14ac:dyDescent="0.25"/>
    <row r="73837" ht="24.95" hidden="1" customHeight="1" x14ac:dyDescent="0.25"/>
    <row r="73838" ht="24.95" hidden="1" customHeight="1" x14ac:dyDescent="0.25"/>
    <row r="73839" ht="24.95" hidden="1" customHeight="1" x14ac:dyDescent="0.25"/>
    <row r="73840" ht="24.95" hidden="1" customHeight="1" x14ac:dyDescent="0.25"/>
    <row r="73841" hidden="1" x14ac:dyDescent="0.25"/>
    <row r="73842" hidden="1" x14ac:dyDescent="0.25"/>
    <row r="73843" hidden="1" x14ac:dyDescent="0.25"/>
    <row r="73844" ht="16.5" hidden="1" customHeight="1" x14ac:dyDescent="0.25"/>
    <row r="73845" hidden="1" x14ac:dyDescent="0.25"/>
    <row r="73846" ht="15.75" hidden="1" customHeight="1" x14ac:dyDescent="0.25"/>
    <row r="73847" ht="31.5" hidden="1" customHeight="1" x14ac:dyDescent="0.25"/>
    <row r="73848" ht="24" hidden="1" customHeight="1" x14ac:dyDescent="0.25"/>
    <row r="73849" ht="24.95" hidden="1" customHeight="1" x14ac:dyDescent="0.25"/>
    <row r="73850" ht="24.95" hidden="1" customHeight="1" x14ac:dyDescent="0.25"/>
    <row r="73851" ht="24.95" hidden="1" customHeight="1" x14ac:dyDescent="0.25"/>
    <row r="73852" ht="24.95" hidden="1" customHeight="1" x14ac:dyDescent="0.25"/>
    <row r="73853" ht="24.95" hidden="1" customHeight="1" x14ac:dyDescent="0.25"/>
    <row r="73854" ht="24.95" hidden="1" customHeight="1" x14ac:dyDescent="0.25"/>
    <row r="73855" ht="24.95" hidden="1" customHeight="1" x14ac:dyDescent="0.25"/>
    <row r="73856" ht="24.95" hidden="1" customHeight="1" x14ac:dyDescent="0.25"/>
    <row r="73857" ht="24.95" hidden="1" customHeight="1" x14ac:dyDescent="0.25"/>
    <row r="73858" ht="24.95" hidden="1" customHeight="1" x14ac:dyDescent="0.25"/>
    <row r="73859" ht="24.95" hidden="1" customHeight="1" x14ac:dyDescent="0.25"/>
    <row r="73860" ht="24.95" hidden="1" customHeight="1" x14ac:dyDescent="0.25"/>
    <row r="73861" ht="24.95" hidden="1" customHeight="1" x14ac:dyDescent="0.25"/>
    <row r="73862" ht="24.95" hidden="1" customHeight="1" x14ac:dyDescent="0.25"/>
    <row r="73863" ht="24.95" hidden="1" customHeight="1" x14ac:dyDescent="0.25"/>
    <row r="73864" ht="24.95" hidden="1" customHeight="1" x14ac:dyDescent="0.25"/>
    <row r="73865" ht="24.95" hidden="1" customHeight="1" x14ac:dyDescent="0.25"/>
    <row r="73866" ht="24.95" hidden="1" customHeight="1" x14ac:dyDescent="0.25"/>
    <row r="73867" ht="24.95" hidden="1" customHeight="1" x14ac:dyDescent="0.25"/>
    <row r="73868" ht="24.95" hidden="1" customHeight="1" x14ac:dyDescent="0.25"/>
    <row r="73869" ht="24.95" hidden="1" customHeight="1" x14ac:dyDescent="0.25"/>
    <row r="73870" ht="24.95" hidden="1" customHeight="1" x14ac:dyDescent="0.25"/>
    <row r="73871" ht="24.95" hidden="1" customHeight="1" x14ac:dyDescent="0.25"/>
    <row r="73872" ht="24.95" hidden="1" customHeight="1" x14ac:dyDescent="0.25"/>
    <row r="73873" ht="24.95" hidden="1" customHeight="1" x14ac:dyDescent="0.25"/>
    <row r="73874" ht="24.95" hidden="1" customHeight="1" x14ac:dyDescent="0.25"/>
    <row r="73875" ht="24.95" hidden="1" customHeight="1" x14ac:dyDescent="0.25"/>
    <row r="73876" ht="24.95" hidden="1" customHeight="1" x14ac:dyDescent="0.25"/>
    <row r="73877" ht="24.95" hidden="1" customHeight="1" x14ac:dyDescent="0.25"/>
    <row r="73878" ht="24.95" hidden="1" customHeight="1" x14ac:dyDescent="0.25"/>
    <row r="73879" ht="24.95" hidden="1" customHeight="1" x14ac:dyDescent="0.25"/>
    <row r="73880" ht="24.95" hidden="1" customHeight="1" x14ac:dyDescent="0.25"/>
    <row r="73881" ht="24.95" hidden="1" customHeight="1" x14ac:dyDescent="0.25"/>
    <row r="73882" ht="24.95" hidden="1" customHeight="1" x14ac:dyDescent="0.25"/>
    <row r="73883" ht="24.95" hidden="1" customHeight="1" x14ac:dyDescent="0.25"/>
    <row r="73884" ht="24.95" hidden="1" customHeight="1" x14ac:dyDescent="0.25"/>
    <row r="73885" hidden="1" x14ac:dyDescent="0.25"/>
    <row r="73886" hidden="1" x14ac:dyDescent="0.25"/>
    <row r="73887" hidden="1" x14ac:dyDescent="0.25"/>
    <row r="73888" hidden="1" x14ac:dyDescent="0.25"/>
    <row r="73889" hidden="1" x14ac:dyDescent="0.25"/>
    <row r="73890" ht="16.5" hidden="1" customHeight="1" x14ac:dyDescent="0.25"/>
    <row r="73891" hidden="1" x14ac:dyDescent="0.25"/>
    <row r="73892" ht="15.75" hidden="1" customHeight="1" x14ac:dyDescent="0.25"/>
    <row r="73893" ht="31.5" hidden="1" customHeight="1" x14ac:dyDescent="0.25"/>
    <row r="73894" ht="24" hidden="1" customHeight="1" x14ac:dyDescent="0.25"/>
    <row r="73895" ht="24.95" hidden="1" customHeight="1" x14ac:dyDescent="0.25"/>
    <row r="73896" ht="24.95" hidden="1" customHeight="1" x14ac:dyDescent="0.25"/>
    <row r="73897" ht="24.95" hidden="1" customHeight="1" x14ac:dyDescent="0.25"/>
    <row r="73898" ht="24.95" hidden="1" customHeight="1" x14ac:dyDescent="0.25"/>
    <row r="73899" ht="24.95" hidden="1" customHeight="1" x14ac:dyDescent="0.25"/>
    <row r="73900" ht="24.95" hidden="1" customHeight="1" x14ac:dyDescent="0.25"/>
    <row r="73901" ht="24.95" hidden="1" customHeight="1" x14ac:dyDescent="0.25"/>
    <row r="73902" ht="24.95" hidden="1" customHeight="1" x14ac:dyDescent="0.25"/>
    <row r="73903" ht="24.95" hidden="1" customHeight="1" x14ac:dyDescent="0.25"/>
    <row r="73904" ht="24.95" hidden="1" customHeight="1" x14ac:dyDescent="0.25"/>
    <row r="73905" ht="24.95" hidden="1" customHeight="1" x14ac:dyDescent="0.25"/>
    <row r="73906" ht="24.95" hidden="1" customHeight="1" x14ac:dyDescent="0.25"/>
    <row r="73907" ht="24.95" hidden="1" customHeight="1" x14ac:dyDescent="0.25"/>
    <row r="73908" ht="24.95" hidden="1" customHeight="1" x14ac:dyDescent="0.25"/>
    <row r="73909" ht="24.95" hidden="1" customHeight="1" x14ac:dyDescent="0.25"/>
    <row r="73910" ht="24.95" hidden="1" customHeight="1" x14ac:dyDescent="0.25"/>
    <row r="73911" ht="24.95" hidden="1" customHeight="1" x14ac:dyDescent="0.25"/>
    <row r="73912" ht="24.95" hidden="1" customHeight="1" x14ac:dyDescent="0.25"/>
    <row r="73913" ht="24.95" hidden="1" customHeight="1" x14ac:dyDescent="0.25"/>
    <row r="73914" ht="24.95" hidden="1" customHeight="1" x14ac:dyDescent="0.25"/>
    <row r="73915" ht="24.95" hidden="1" customHeight="1" x14ac:dyDescent="0.25"/>
    <row r="73916" ht="24.95" hidden="1" customHeight="1" x14ac:dyDescent="0.25"/>
    <row r="73917" ht="24.95" hidden="1" customHeight="1" x14ac:dyDescent="0.25"/>
    <row r="73918" ht="24.95" hidden="1" customHeight="1" x14ac:dyDescent="0.25"/>
    <row r="73919" ht="24.95" hidden="1" customHeight="1" x14ac:dyDescent="0.25"/>
    <row r="73920" ht="24.95" hidden="1" customHeight="1" x14ac:dyDescent="0.25"/>
    <row r="73921" ht="24.95" hidden="1" customHeight="1" x14ac:dyDescent="0.25"/>
    <row r="73922" ht="24.95" hidden="1" customHeight="1" x14ac:dyDescent="0.25"/>
    <row r="73923" ht="24.95" hidden="1" customHeight="1" x14ac:dyDescent="0.25"/>
    <row r="73924" ht="24.95" hidden="1" customHeight="1" x14ac:dyDescent="0.25"/>
    <row r="73925" ht="24.95" hidden="1" customHeight="1" x14ac:dyDescent="0.25"/>
    <row r="73926" ht="24.95" hidden="1" customHeight="1" x14ac:dyDescent="0.25"/>
    <row r="73927" hidden="1" x14ac:dyDescent="0.25"/>
    <row r="73928" hidden="1" x14ac:dyDescent="0.25"/>
    <row r="73929" hidden="1" x14ac:dyDescent="0.25"/>
    <row r="73930" ht="16.5" hidden="1" customHeight="1" x14ac:dyDescent="0.25"/>
    <row r="73931" hidden="1" x14ac:dyDescent="0.25"/>
    <row r="73932" ht="15.75" hidden="1" customHeight="1" x14ac:dyDescent="0.25"/>
    <row r="73933" hidden="1" x14ac:dyDescent="0.25"/>
    <row r="73934" hidden="1" x14ac:dyDescent="0.25"/>
    <row r="73935" hidden="1" x14ac:dyDescent="0.25"/>
    <row r="73936" ht="16.5" hidden="1" customHeight="1" x14ac:dyDescent="0.25"/>
    <row r="73937" hidden="1" x14ac:dyDescent="0.25"/>
    <row r="73938" ht="15.75" hidden="1" customHeight="1" x14ac:dyDescent="0.25"/>
    <row r="73939" ht="31.5" hidden="1" customHeight="1" x14ac:dyDescent="0.25"/>
    <row r="73940" ht="24" hidden="1" customHeight="1" x14ac:dyDescent="0.25"/>
    <row r="73941" ht="24.95" hidden="1" customHeight="1" x14ac:dyDescent="0.25"/>
    <row r="73942" ht="24.95" hidden="1" customHeight="1" x14ac:dyDescent="0.25"/>
    <row r="73943" ht="24.95" hidden="1" customHeight="1" x14ac:dyDescent="0.25"/>
    <row r="73944" ht="24.95" hidden="1" customHeight="1" x14ac:dyDescent="0.25"/>
    <row r="73945" ht="24.95" hidden="1" customHeight="1" x14ac:dyDescent="0.25"/>
    <row r="73946" ht="24.95" hidden="1" customHeight="1" x14ac:dyDescent="0.25"/>
    <row r="73947" ht="24.95" hidden="1" customHeight="1" x14ac:dyDescent="0.25"/>
    <row r="73948" ht="24.95" hidden="1" customHeight="1" x14ac:dyDescent="0.25"/>
    <row r="73949" ht="31.5" hidden="1" customHeight="1" x14ac:dyDescent="0.25"/>
    <row r="73950" ht="24" hidden="1" customHeight="1" x14ac:dyDescent="0.25"/>
    <row r="73951" ht="24.95" hidden="1" customHeight="1" x14ac:dyDescent="0.25"/>
    <row r="73952" ht="24.95" hidden="1" customHeight="1" x14ac:dyDescent="0.25"/>
    <row r="73953" ht="24.95" hidden="1" customHeight="1" x14ac:dyDescent="0.25"/>
    <row r="73954" ht="24.95" hidden="1" customHeight="1" x14ac:dyDescent="0.25"/>
    <row r="73955" hidden="1" x14ac:dyDescent="0.25"/>
    <row r="73956" hidden="1" x14ac:dyDescent="0.25"/>
    <row r="73957" hidden="1" x14ac:dyDescent="0.25"/>
    <row r="73958" ht="16.5" hidden="1" customHeight="1" x14ac:dyDescent="0.25"/>
    <row r="73959" hidden="1" x14ac:dyDescent="0.25"/>
    <row r="73960" ht="15.75" hidden="1" customHeight="1" x14ac:dyDescent="0.25"/>
    <row r="73961" ht="31.5" hidden="1" customHeight="1" x14ac:dyDescent="0.25"/>
    <row r="73962" ht="24" hidden="1" customHeight="1" x14ac:dyDescent="0.25"/>
    <row r="73963" ht="24.95" hidden="1" customHeight="1" x14ac:dyDescent="0.25"/>
    <row r="73964" ht="24.95" hidden="1" customHeight="1" x14ac:dyDescent="0.25"/>
    <row r="73965" ht="24.95" hidden="1" customHeight="1" x14ac:dyDescent="0.25"/>
    <row r="73966" ht="24.95" hidden="1" customHeight="1" x14ac:dyDescent="0.25"/>
    <row r="73967" ht="24.95" hidden="1" customHeight="1" x14ac:dyDescent="0.25"/>
    <row r="73968" ht="24.95" hidden="1" customHeight="1" x14ac:dyDescent="0.25"/>
    <row r="73969" ht="24.95" hidden="1" customHeight="1" x14ac:dyDescent="0.25"/>
    <row r="73970" ht="24.95" hidden="1" customHeight="1" x14ac:dyDescent="0.25"/>
    <row r="73971" ht="24.95" hidden="1" customHeight="1" x14ac:dyDescent="0.25"/>
    <row r="73972" ht="24.95" hidden="1" customHeight="1" x14ac:dyDescent="0.25"/>
    <row r="73973" ht="24.95" hidden="1" customHeight="1" x14ac:dyDescent="0.25"/>
    <row r="73974" ht="24.95" hidden="1" customHeight="1" x14ac:dyDescent="0.25"/>
    <row r="73975" ht="24.95" hidden="1" customHeight="1" x14ac:dyDescent="0.25"/>
    <row r="73976" ht="24.95" hidden="1" customHeight="1" x14ac:dyDescent="0.25"/>
    <row r="73977" ht="24.95" hidden="1" customHeight="1" x14ac:dyDescent="0.25"/>
    <row r="73978" ht="24.95" hidden="1" customHeight="1" x14ac:dyDescent="0.25"/>
    <row r="73979" ht="24.95" hidden="1" customHeight="1" x14ac:dyDescent="0.25"/>
    <row r="73980" ht="24.95" hidden="1" customHeight="1" x14ac:dyDescent="0.25"/>
    <row r="73981" ht="24.95" hidden="1" customHeight="1" x14ac:dyDescent="0.25"/>
    <row r="73982" ht="24.95" hidden="1" customHeight="1" x14ac:dyDescent="0.25"/>
    <row r="73983" ht="24.95" hidden="1" customHeight="1" x14ac:dyDescent="0.25"/>
    <row r="73984" ht="24.95" hidden="1" customHeight="1" x14ac:dyDescent="0.25"/>
    <row r="73985" ht="24.95" hidden="1" customHeight="1" x14ac:dyDescent="0.25"/>
    <row r="73986" ht="24.95" hidden="1" customHeight="1" x14ac:dyDescent="0.25"/>
    <row r="73987" ht="24.95" hidden="1" customHeight="1" x14ac:dyDescent="0.25"/>
    <row r="73988" ht="24.95" hidden="1" customHeight="1" x14ac:dyDescent="0.25"/>
    <row r="73989" ht="24.95" hidden="1" customHeight="1" x14ac:dyDescent="0.25"/>
    <row r="73990" ht="24.95" hidden="1" customHeight="1" x14ac:dyDescent="0.25"/>
    <row r="73991" ht="24.95" hidden="1" customHeight="1" x14ac:dyDescent="0.25"/>
    <row r="73992" ht="24.95" hidden="1" customHeight="1" x14ac:dyDescent="0.25"/>
    <row r="73993" ht="24.95" hidden="1" customHeight="1" x14ac:dyDescent="0.25"/>
    <row r="73994" ht="24.95" hidden="1" customHeight="1" x14ac:dyDescent="0.25"/>
    <row r="73995" ht="24.95" hidden="1" customHeight="1" x14ac:dyDescent="0.25"/>
    <row r="73996" ht="24.95" hidden="1" customHeight="1" x14ac:dyDescent="0.25"/>
    <row r="73997" ht="24.95" hidden="1" customHeight="1" x14ac:dyDescent="0.25"/>
    <row r="73998" ht="24.95" hidden="1" customHeight="1" x14ac:dyDescent="0.25"/>
    <row r="73999" ht="24.95" hidden="1" customHeight="1" x14ac:dyDescent="0.25"/>
    <row r="74000" ht="24.95" hidden="1" customHeight="1" x14ac:dyDescent="0.25"/>
    <row r="74001" hidden="1" x14ac:dyDescent="0.25"/>
    <row r="74002" hidden="1" x14ac:dyDescent="0.25"/>
    <row r="74003" hidden="1" x14ac:dyDescent="0.25"/>
    <row r="74004" ht="16.5" hidden="1" customHeight="1" x14ac:dyDescent="0.25"/>
    <row r="74005" hidden="1" x14ac:dyDescent="0.25"/>
    <row r="74006" ht="15.75" hidden="1" customHeight="1" x14ac:dyDescent="0.25"/>
    <row r="74007" ht="31.5" hidden="1" customHeight="1" x14ac:dyDescent="0.25"/>
    <row r="74008" ht="24" hidden="1" customHeight="1" x14ac:dyDescent="0.25"/>
    <row r="74009" ht="24.95" hidden="1" customHeight="1" x14ac:dyDescent="0.25"/>
    <row r="74010" ht="24.95" hidden="1" customHeight="1" x14ac:dyDescent="0.25"/>
    <row r="74011" ht="24.95" hidden="1" customHeight="1" x14ac:dyDescent="0.25"/>
    <row r="74012" ht="24.95" hidden="1" customHeight="1" x14ac:dyDescent="0.25"/>
    <row r="74013" ht="24.95" hidden="1" customHeight="1" x14ac:dyDescent="0.25"/>
    <row r="74014" ht="24.95" hidden="1" customHeight="1" x14ac:dyDescent="0.25"/>
    <row r="74015" ht="24.95" hidden="1" customHeight="1" x14ac:dyDescent="0.25"/>
    <row r="74016" ht="24.95" hidden="1" customHeight="1" x14ac:dyDescent="0.25"/>
    <row r="74017" ht="24.95" hidden="1" customHeight="1" x14ac:dyDescent="0.25"/>
    <row r="74018" ht="24.95" hidden="1" customHeight="1" x14ac:dyDescent="0.25"/>
    <row r="74019" ht="24.95" hidden="1" customHeight="1" x14ac:dyDescent="0.25"/>
    <row r="74020" ht="24.95" hidden="1" customHeight="1" x14ac:dyDescent="0.25"/>
    <row r="74021" ht="24.95" hidden="1" customHeight="1" x14ac:dyDescent="0.25"/>
    <row r="74022" ht="24.95" hidden="1" customHeight="1" x14ac:dyDescent="0.25"/>
    <row r="74023" ht="24.95" hidden="1" customHeight="1" x14ac:dyDescent="0.25"/>
    <row r="74024" ht="24.95" hidden="1" customHeight="1" x14ac:dyDescent="0.25"/>
    <row r="74025" ht="24.95" hidden="1" customHeight="1" x14ac:dyDescent="0.25"/>
    <row r="74026" ht="24.95" hidden="1" customHeight="1" x14ac:dyDescent="0.25"/>
    <row r="74027" ht="24.95" hidden="1" customHeight="1" x14ac:dyDescent="0.25"/>
    <row r="74028" ht="24.95" hidden="1" customHeight="1" x14ac:dyDescent="0.25"/>
    <row r="74029" ht="24.95" hidden="1" customHeight="1" x14ac:dyDescent="0.25"/>
    <row r="74030" ht="24.95" hidden="1" customHeight="1" x14ac:dyDescent="0.25"/>
    <row r="74031" ht="24.95" hidden="1" customHeight="1" x14ac:dyDescent="0.25"/>
    <row r="74032" ht="24.95" hidden="1" customHeight="1" x14ac:dyDescent="0.25"/>
    <row r="74033" ht="24.95" hidden="1" customHeight="1" x14ac:dyDescent="0.25"/>
    <row r="74034" ht="24.95" hidden="1" customHeight="1" x14ac:dyDescent="0.25"/>
    <row r="74035" ht="24.95" hidden="1" customHeight="1" x14ac:dyDescent="0.25"/>
    <row r="74036" ht="24.95" hidden="1" customHeight="1" x14ac:dyDescent="0.25"/>
    <row r="74037" ht="24.95" hidden="1" customHeight="1" x14ac:dyDescent="0.25"/>
    <row r="74038" ht="24.95" hidden="1" customHeight="1" x14ac:dyDescent="0.25"/>
    <row r="74039" ht="24.95" hidden="1" customHeight="1" x14ac:dyDescent="0.25"/>
    <row r="74040" ht="24.95" hidden="1" customHeight="1" x14ac:dyDescent="0.25"/>
    <row r="74041" ht="24.95" hidden="1" customHeight="1" x14ac:dyDescent="0.25"/>
    <row r="74042" ht="24.95" hidden="1" customHeight="1" x14ac:dyDescent="0.25"/>
    <row r="74043" ht="24.95" hidden="1" customHeight="1" x14ac:dyDescent="0.25"/>
    <row r="74044" ht="24.95" hidden="1" customHeight="1" x14ac:dyDescent="0.25"/>
    <row r="74045" ht="24.95" hidden="1" customHeight="1" x14ac:dyDescent="0.25"/>
    <row r="74046" ht="24.95" hidden="1" customHeight="1" x14ac:dyDescent="0.25"/>
    <row r="74047" hidden="1" x14ac:dyDescent="0.25"/>
    <row r="74048" hidden="1" x14ac:dyDescent="0.25"/>
    <row r="74049" hidden="1" x14ac:dyDescent="0.25"/>
    <row r="74050" ht="16.5" hidden="1" customHeight="1" x14ac:dyDescent="0.25"/>
    <row r="74051" hidden="1" x14ac:dyDescent="0.25"/>
    <row r="74052" ht="15.75" hidden="1" customHeight="1" x14ac:dyDescent="0.25"/>
    <row r="74053" ht="31.5" hidden="1" customHeight="1" x14ac:dyDescent="0.25"/>
    <row r="74054" ht="24" hidden="1" customHeight="1" x14ac:dyDescent="0.25"/>
    <row r="74055" ht="24.95" hidden="1" customHeight="1" x14ac:dyDescent="0.25"/>
    <row r="74056" ht="24.95" hidden="1" customHeight="1" x14ac:dyDescent="0.25"/>
    <row r="74057" ht="24.95" hidden="1" customHeight="1" x14ac:dyDescent="0.25"/>
    <row r="74058" ht="24.95" hidden="1" customHeight="1" x14ac:dyDescent="0.25"/>
    <row r="74059" ht="24.95" hidden="1" customHeight="1" x14ac:dyDescent="0.25"/>
    <row r="74060" ht="24.95" hidden="1" customHeight="1" x14ac:dyDescent="0.25"/>
    <row r="74061" ht="24.95" hidden="1" customHeight="1" x14ac:dyDescent="0.25"/>
    <row r="74062" ht="24.95" hidden="1" customHeight="1" x14ac:dyDescent="0.25"/>
    <row r="74063" ht="24.95" hidden="1" customHeight="1" x14ac:dyDescent="0.25"/>
    <row r="74064" ht="24.95" hidden="1" customHeight="1" x14ac:dyDescent="0.25"/>
    <row r="74065" ht="24.95" hidden="1" customHeight="1" x14ac:dyDescent="0.25"/>
    <row r="74066" ht="24.95" hidden="1" customHeight="1" x14ac:dyDescent="0.25"/>
    <row r="74067" ht="24.95" hidden="1" customHeight="1" x14ac:dyDescent="0.25"/>
    <row r="74068" ht="24.95" hidden="1" customHeight="1" x14ac:dyDescent="0.25"/>
    <row r="74069" hidden="1" x14ac:dyDescent="0.25"/>
    <row r="74070" hidden="1" x14ac:dyDescent="0.25"/>
    <row r="74071" hidden="1" x14ac:dyDescent="0.25"/>
    <row r="74072" ht="16.5" hidden="1" customHeight="1" x14ac:dyDescent="0.25"/>
    <row r="74073" hidden="1" x14ac:dyDescent="0.25"/>
    <row r="74074" ht="15.75" hidden="1" customHeight="1" x14ac:dyDescent="0.25"/>
    <row r="74075" ht="31.5" hidden="1" customHeight="1" x14ac:dyDescent="0.25"/>
    <row r="74076" ht="24" hidden="1" customHeight="1" x14ac:dyDescent="0.25"/>
    <row r="74077" ht="24.95" hidden="1" customHeight="1" x14ac:dyDescent="0.25"/>
    <row r="74078" ht="24.95" hidden="1" customHeight="1" x14ac:dyDescent="0.25"/>
    <row r="74079" ht="24.95" hidden="1" customHeight="1" x14ac:dyDescent="0.25"/>
    <row r="74080" ht="24.95" hidden="1" customHeight="1" x14ac:dyDescent="0.25"/>
    <row r="74081" ht="24.95" hidden="1" customHeight="1" x14ac:dyDescent="0.25"/>
    <row r="74082" ht="24.95" hidden="1" customHeight="1" x14ac:dyDescent="0.25"/>
    <row r="74083" ht="24.95" hidden="1" customHeight="1" x14ac:dyDescent="0.25"/>
    <row r="74084" ht="24.95" hidden="1" customHeight="1" x14ac:dyDescent="0.25"/>
    <row r="74085" ht="24.95" hidden="1" customHeight="1" x14ac:dyDescent="0.25"/>
    <row r="74086" ht="24.95" hidden="1" customHeight="1" x14ac:dyDescent="0.25"/>
    <row r="74087" ht="24.95" hidden="1" customHeight="1" x14ac:dyDescent="0.25"/>
    <row r="74088" ht="24.95" hidden="1" customHeight="1" x14ac:dyDescent="0.25"/>
    <row r="74089" ht="24.95" hidden="1" customHeight="1" x14ac:dyDescent="0.25"/>
    <row r="74090" ht="24.95" hidden="1" customHeight="1" x14ac:dyDescent="0.25"/>
    <row r="74091" ht="24.95" hidden="1" customHeight="1" x14ac:dyDescent="0.25"/>
    <row r="74092" ht="24.95" hidden="1" customHeight="1" x14ac:dyDescent="0.25"/>
    <row r="74093" ht="24.95" hidden="1" customHeight="1" x14ac:dyDescent="0.25"/>
    <row r="74094" ht="24.95" hidden="1" customHeight="1" x14ac:dyDescent="0.25"/>
    <row r="74095" ht="24.95" hidden="1" customHeight="1" x14ac:dyDescent="0.25"/>
    <row r="74096" ht="24.95" hidden="1" customHeight="1" x14ac:dyDescent="0.25"/>
    <row r="74097" ht="24.95" hidden="1" customHeight="1" x14ac:dyDescent="0.25"/>
    <row r="74098" ht="24.95" hidden="1" customHeight="1" x14ac:dyDescent="0.25"/>
    <row r="74099" ht="24.95" hidden="1" customHeight="1" x14ac:dyDescent="0.25"/>
    <row r="74100" ht="24.95" hidden="1" customHeight="1" x14ac:dyDescent="0.25"/>
    <row r="74101" ht="24.95" hidden="1" customHeight="1" x14ac:dyDescent="0.25"/>
    <row r="74102" ht="24.95" hidden="1" customHeight="1" x14ac:dyDescent="0.25"/>
    <row r="74103" ht="24.95" hidden="1" customHeight="1" x14ac:dyDescent="0.25"/>
    <row r="74104" ht="24.95" hidden="1" customHeight="1" x14ac:dyDescent="0.25"/>
    <row r="74105" ht="24.95" hidden="1" customHeight="1" x14ac:dyDescent="0.25"/>
    <row r="74106" ht="24.95" hidden="1" customHeight="1" x14ac:dyDescent="0.25"/>
    <row r="74107" ht="24.95" hidden="1" customHeight="1" x14ac:dyDescent="0.25"/>
    <row r="74108" ht="24.95" hidden="1" customHeight="1" x14ac:dyDescent="0.25"/>
    <row r="74109" ht="24.95" hidden="1" customHeight="1" x14ac:dyDescent="0.25"/>
    <row r="74110" ht="24.95" hidden="1" customHeight="1" x14ac:dyDescent="0.25"/>
    <row r="74111" ht="24.95" hidden="1" customHeight="1" x14ac:dyDescent="0.25"/>
    <row r="74112" ht="24.95" hidden="1" customHeight="1" x14ac:dyDescent="0.25"/>
    <row r="74113" ht="24.95" hidden="1" customHeight="1" x14ac:dyDescent="0.25"/>
    <row r="74114" ht="24.95" hidden="1" customHeight="1" x14ac:dyDescent="0.25"/>
    <row r="74115" hidden="1" x14ac:dyDescent="0.25"/>
    <row r="74116" hidden="1" x14ac:dyDescent="0.25"/>
    <row r="74117" hidden="1" x14ac:dyDescent="0.25"/>
    <row r="74118" ht="16.5" hidden="1" customHeight="1" x14ac:dyDescent="0.25"/>
    <row r="74119" hidden="1" x14ac:dyDescent="0.25"/>
    <row r="74120" ht="15.75" hidden="1" customHeight="1" x14ac:dyDescent="0.25"/>
    <row r="74121" ht="31.5" hidden="1" customHeight="1" x14ac:dyDescent="0.25"/>
    <row r="74122" ht="24" hidden="1" customHeight="1" x14ac:dyDescent="0.25"/>
    <row r="74123" ht="24.95" hidden="1" customHeight="1" x14ac:dyDescent="0.25"/>
    <row r="74124" ht="24.95" hidden="1" customHeight="1" x14ac:dyDescent="0.25"/>
    <row r="74125" ht="24.95" hidden="1" customHeight="1" x14ac:dyDescent="0.25"/>
    <row r="74126" ht="24.95" hidden="1" customHeight="1" x14ac:dyDescent="0.25"/>
    <row r="74127" ht="24.95" hidden="1" customHeight="1" x14ac:dyDescent="0.25"/>
    <row r="74128" ht="24.95" hidden="1" customHeight="1" x14ac:dyDescent="0.25"/>
    <row r="74129" ht="24.95" hidden="1" customHeight="1" x14ac:dyDescent="0.25"/>
    <row r="74130" ht="24.95" hidden="1" customHeight="1" x14ac:dyDescent="0.25"/>
    <row r="74131" ht="24.95" hidden="1" customHeight="1" x14ac:dyDescent="0.25"/>
    <row r="74132" ht="24.95" hidden="1" customHeight="1" x14ac:dyDescent="0.25"/>
    <row r="74133" ht="24.95" hidden="1" customHeight="1" x14ac:dyDescent="0.25"/>
    <row r="74134" ht="24.95" hidden="1" customHeight="1" x14ac:dyDescent="0.25"/>
    <row r="74135" ht="24.95" hidden="1" customHeight="1" x14ac:dyDescent="0.25"/>
    <row r="74136" ht="24.95" hidden="1" customHeight="1" x14ac:dyDescent="0.25"/>
    <row r="74137" ht="24.95" hidden="1" customHeight="1" x14ac:dyDescent="0.25"/>
    <row r="74138" ht="24.95" hidden="1" customHeight="1" x14ac:dyDescent="0.25"/>
    <row r="74139" ht="24.95" hidden="1" customHeight="1" x14ac:dyDescent="0.25"/>
    <row r="74140" ht="24.95" hidden="1" customHeight="1" x14ac:dyDescent="0.25"/>
    <row r="74141" ht="24.95" hidden="1" customHeight="1" x14ac:dyDescent="0.25"/>
    <row r="74142" ht="24.95" hidden="1" customHeight="1" x14ac:dyDescent="0.25"/>
    <row r="74143" ht="24.95" hidden="1" customHeight="1" x14ac:dyDescent="0.25"/>
    <row r="74144" ht="24.95" hidden="1" customHeight="1" x14ac:dyDescent="0.25"/>
    <row r="74145" ht="24.95" hidden="1" customHeight="1" x14ac:dyDescent="0.25"/>
    <row r="74146" ht="24.95" hidden="1" customHeight="1" x14ac:dyDescent="0.25"/>
    <row r="74147" ht="24.95" hidden="1" customHeight="1" x14ac:dyDescent="0.25"/>
    <row r="74148" ht="24.95" hidden="1" customHeight="1" x14ac:dyDescent="0.25"/>
    <row r="74149" ht="24.95" hidden="1" customHeight="1" x14ac:dyDescent="0.25"/>
    <row r="74150" ht="24.95" hidden="1" customHeight="1" x14ac:dyDescent="0.25"/>
    <row r="74151" ht="24.95" hidden="1" customHeight="1" x14ac:dyDescent="0.25"/>
    <row r="74152" ht="24.95" hidden="1" customHeight="1" x14ac:dyDescent="0.25"/>
    <row r="74153" ht="24.95" hidden="1" customHeight="1" x14ac:dyDescent="0.25"/>
    <row r="74154" ht="24.95" hidden="1" customHeight="1" x14ac:dyDescent="0.25"/>
    <row r="74155" ht="24.95" hidden="1" customHeight="1" x14ac:dyDescent="0.25"/>
    <row r="74156" ht="24.95" hidden="1" customHeight="1" x14ac:dyDescent="0.25"/>
    <row r="74157" ht="24.95" hidden="1" customHeight="1" x14ac:dyDescent="0.25"/>
    <row r="74158" ht="24.95" hidden="1" customHeight="1" x14ac:dyDescent="0.25"/>
    <row r="74159" hidden="1" x14ac:dyDescent="0.25"/>
    <row r="74160" ht="16.5" hidden="1" customHeight="1" x14ac:dyDescent="0.25"/>
    <row r="74161" hidden="1" x14ac:dyDescent="0.25"/>
    <row r="74162" ht="15.75" hidden="1" customHeight="1" x14ac:dyDescent="0.25"/>
    <row r="74163" hidden="1" x14ac:dyDescent="0.25"/>
    <row r="74164" hidden="1" x14ac:dyDescent="0.25"/>
    <row r="74165" hidden="1" x14ac:dyDescent="0.25"/>
    <row r="74166" hidden="1" x14ac:dyDescent="0.25"/>
    <row r="74167" hidden="1" x14ac:dyDescent="0.25"/>
    <row r="74168" ht="16.5" hidden="1" customHeight="1" x14ac:dyDescent="0.25"/>
    <row r="74169" hidden="1" x14ac:dyDescent="0.25"/>
    <row r="74170" ht="15.75" hidden="1" customHeight="1" x14ac:dyDescent="0.25"/>
    <row r="74171" ht="31.5" hidden="1" customHeight="1" x14ac:dyDescent="0.25"/>
    <row r="74172" ht="24" hidden="1" customHeight="1" x14ac:dyDescent="0.25"/>
    <row r="74173" ht="24.95" hidden="1" customHeight="1" x14ac:dyDescent="0.25"/>
    <row r="74174" ht="24.95" hidden="1" customHeight="1" x14ac:dyDescent="0.25"/>
    <row r="74175" ht="24.95" hidden="1" customHeight="1" x14ac:dyDescent="0.25"/>
    <row r="74176" ht="24.95" hidden="1" customHeight="1" x14ac:dyDescent="0.25"/>
    <row r="74177" ht="24.95" hidden="1" customHeight="1" x14ac:dyDescent="0.25"/>
    <row r="74178" ht="24.95" hidden="1" customHeight="1" x14ac:dyDescent="0.25"/>
    <row r="74179" ht="24.95" hidden="1" customHeight="1" x14ac:dyDescent="0.25"/>
    <row r="74180" ht="24.95" hidden="1" customHeight="1" x14ac:dyDescent="0.25"/>
    <row r="74181" ht="24.95" hidden="1" customHeight="1" x14ac:dyDescent="0.25"/>
    <row r="74182" ht="24.95" hidden="1" customHeight="1" x14ac:dyDescent="0.25"/>
    <row r="74183" ht="24.95" hidden="1" customHeight="1" x14ac:dyDescent="0.25"/>
    <row r="74184" ht="24.95" hidden="1" customHeight="1" x14ac:dyDescent="0.25"/>
    <row r="74185" ht="24.95" hidden="1" customHeight="1" x14ac:dyDescent="0.25"/>
    <row r="74186" ht="24.95" hidden="1" customHeight="1" x14ac:dyDescent="0.25"/>
    <row r="74187" ht="24.95" hidden="1" customHeight="1" x14ac:dyDescent="0.25"/>
    <row r="74188" ht="24.95" hidden="1" customHeight="1" x14ac:dyDescent="0.25"/>
    <row r="74189" ht="24.95" hidden="1" customHeight="1" x14ac:dyDescent="0.25"/>
    <row r="74190" ht="24.95" hidden="1" customHeight="1" x14ac:dyDescent="0.25"/>
    <row r="74191" ht="24.95" hidden="1" customHeight="1" x14ac:dyDescent="0.25"/>
    <row r="74192" ht="24.95" hidden="1" customHeight="1" x14ac:dyDescent="0.25"/>
    <row r="74193" ht="24.95" hidden="1" customHeight="1" x14ac:dyDescent="0.25"/>
    <row r="74194" ht="24.95" hidden="1" customHeight="1" x14ac:dyDescent="0.25"/>
    <row r="74195" ht="24.95" hidden="1" customHeight="1" x14ac:dyDescent="0.25"/>
    <row r="74196" ht="24.95" hidden="1" customHeight="1" x14ac:dyDescent="0.25"/>
    <row r="74197" ht="24.95" hidden="1" customHeight="1" x14ac:dyDescent="0.25"/>
    <row r="74198" ht="24.95" hidden="1" customHeight="1" x14ac:dyDescent="0.25"/>
    <row r="74199" ht="24.95" hidden="1" customHeight="1" x14ac:dyDescent="0.25"/>
    <row r="74200" ht="24.95" hidden="1" customHeight="1" x14ac:dyDescent="0.25"/>
    <row r="74201" ht="24.95" hidden="1" customHeight="1" x14ac:dyDescent="0.25"/>
    <row r="74202" ht="24.95" hidden="1" customHeight="1" x14ac:dyDescent="0.25"/>
    <row r="74203" ht="24.95" hidden="1" customHeight="1" x14ac:dyDescent="0.25"/>
    <row r="74204" ht="24.95" hidden="1" customHeight="1" x14ac:dyDescent="0.25"/>
    <row r="74205" hidden="1" x14ac:dyDescent="0.25"/>
    <row r="74206" ht="16.5" hidden="1" customHeight="1" x14ac:dyDescent="0.25"/>
    <row r="74207" hidden="1" x14ac:dyDescent="0.25"/>
    <row r="74208" ht="15.75" hidden="1" customHeight="1" x14ac:dyDescent="0.25"/>
    <row r="74209" ht="31.5" hidden="1" customHeight="1" x14ac:dyDescent="0.25"/>
    <row r="74210" ht="24" hidden="1" customHeight="1" x14ac:dyDescent="0.25"/>
    <row r="74211" hidden="1" x14ac:dyDescent="0.25"/>
    <row r="74212" hidden="1" x14ac:dyDescent="0.25"/>
    <row r="74213" hidden="1" x14ac:dyDescent="0.25"/>
    <row r="74214" ht="16.5" hidden="1" customHeight="1" x14ac:dyDescent="0.25"/>
    <row r="74215" hidden="1" x14ac:dyDescent="0.25"/>
    <row r="74216" ht="15.75" hidden="1" customHeight="1" x14ac:dyDescent="0.25"/>
    <row r="74217" ht="31.5" hidden="1" customHeight="1" x14ac:dyDescent="0.25"/>
    <row r="74218" ht="24" hidden="1" customHeight="1" x14ac:dyDescent="0.25"/>
    <row r="74219" ht="24.95" hidden="1" customHeight="1" x14ac:dyDescent="0.25"/>
    <row r="74220" ht="24.95" hidden="1" customHeight="1" x14ac:dyDescent="0.25"/>
    <row r="74221" ht="24.95" hidden="1" customHeight="1" x14ac:dyDescent="0.25"/>
    <row r="74222" ht="24.95" hidden="1" customHeight="1" x14ac:dyDescent="0.25"/>
    <row r="74223" ht="24.95" hidden="1" customHeight="1" x14ac:dyDescent="0.25"/>
    <row r="74224" ht="24.95" hidden="1" customHeight="1" x14ac:dyDescent="0.25"/>
    <row r="74225" ht="24.95" hidden="1" customHeight="1" x14ac:dyDescent="0.25"/>
    <row r="74226" ht="24.95" hidden="1" customHeight="1" x14ac:dyDescent="0.25"/>
    <row r="74227" ht="24.95" hidden="1" customHeight="1" x14ac:dyDescent="0.25"/>
    <row r="74228" ht="24.95" hidden="1" customHeight="1" x14ac:dyDescent="0.25"/>
    <row r="74229" ht="24.95" hidden="1" customHeight="1" x14ac:dyDescent="0.25"/>
    <row r="74230" ht="24.95" hidden="1" customHeight="1" x14ac:dyDescent="0.25"/>
    <row r="74231" ht="24.95" hidden="1" customHeight="1" x14ac:dyDescent="0.25"/>
    <row r="74232" ht="24.95" hidden="1" customHeight="1" x14ac:dyDescent="0.25"/>
    <row r="74233" ht="24.95" hidden="1" customHeight="1" x14ac:dyDescent="0.25"/>
    <row r="74234" ht="24.95" hidden="1" customHeight="1" x14ac:dyDescent="0.25"/>
    <row r="74235" ht="24.95" hidden="1" customHeight="1" x14ac:dyDescent="0.25"/>
    <row r="74236" ht="24.95" hidden="1" customHeight="1" x14ac:dyDescent="0.25"/>
    <row r="74237" ht="24.95" hidden="1" customHeight="1" x14ac:dyDescent="0.25"/>
    <row r="74238" ht="24.95" hidden="1" customHeight="1" x14ac:dyDescent="0.25"/>
    <row r="74239" ht="24.95" hidden="1" customHeight="1" x14ac:dyDescent="0.25"/>
    <row r="74240" ht="24.95" hidden="1" customHeight="1" x14ac:dyDescent="0.25"/>
    <row r="74241" ht="24.95" hidden="1" customHeight="1" x14ac:dyDescent="0.25"/>
    <row r="74242" ht="24.95" hidden="1" customHeight="1" x14ac:dyDescent="0.25"/>
    <row r="74243" ht="24.95" hidden="1" customHeight="1" x14ac:dyDescent="0.25"/>
    <row r="74244" ht="24.95" hidden="1" customHeight="1" x14ac:dyDescent="0.25"/>
    <row r="74245" ht="24.95" hidden="1" customHeight="1" x14ac:dyDescent="0.25"/>
    <row r="74246" ht="24.95" hidden="1" customHeight="1" x14ac:dyDescent="0.25"/>
    <row r="74247" ht="24.95" hidden="1" customHeight="1" x14ac:dyDescent="0.25"/>
    <row r="74248" ht="24.95" hidden="1" customHeight="1" x14ac:dyDescent="0.25"/>
    <row r="74249" ht="24.95" hidden="1" customHeight="1" x14ac:dyDescent="0.25"/>
    <row r="74250" ht="24.95" hidden="1" customHeight="1" x14ac:dyDescent="0.25"/>
    <row r="74251" ht="24.95" hidden="1" customHeight="1" x14ac:dyDescent="0.25"/>
    <row r="74252" ht="24.95" hidden="1" customHeight="1" x14ac:dyDescent="0.25"/>
    <row r="74253" ht="24.95" hidden="1" customHeight="1" x14ac:dyDescent="0.25"/>
    <row r="74254" ht="24.95" hidden="1" customHeight="1" x14ac:dyDescent="0.25"/>
    <row r="74255" ht="24.95" hidden="1" customHeight="1" x14ac:dyDescent="0.25"/>
    <row r="74256" ht="24.95" hidden="1" customHeight="1" x14ac:dyDescent="0.25"/>
    <row r="74257" hidden="1" x14ac:dyDescent="0.25"/>
    <row r="74258" hidden="1" x14ac:dyDescent="0.25"/>
    <row r="74259" hidden="1" x14ac:dyDescent="0.25"/>
    <row r="74260" ht="16.5" hidden="1" customHeight="1" x14ac:dyDescent="0.25"/>
    <row r="74261" hidden="1" x14ac:dyDescent="0.25"/>
    <row r="74262" ht="15.75" hidden="1" customHeight="1" x14ac:dyDescent="0.25"/>
    <row r="74263" ht="31.5" hidden="1" customHeight="1" x14ac:dyDescent="0.25"/>
    <row r="74264" ht="24" hidden="1" customHeight="1" x14ac:dyDescent="0.25"/>
    <row r="74265" ht="24.95" hidden="1" customHeight="1" x14ac:dyDescent="0.25"/>
    <row r="74266" ht="24.95" hidden="1" customHeight="1" x14ac:dyDescent="0.25"/>
    <row r="74267" ht="24.95" hidden="1" customHeight="1" x14ac:dyDescent="0.25"/>
    <row r="74268" ht="24.95" hidden="1" customHeight="1" x14ac:dyDescent="0.25"/>
    <row r="74269" ht="24.95" hidden="1" customHeight="1" x14ac:dyDescent="0.25"/>
    <row r="74270" ht="24.95" hidden="1" customHeight="1" x14ac:dyDescent="0.25"/>
    <row r="74271" ht="24.95" hidden="1" customHeight="1" x14ac:dyDescent="0.25"/>
    <row r="74272" ht="24.95" hidden="1" customHeight="1" x14ac:dyDescent="0.25"/>
    <row r="74273" ht="24.95" hidden="1" customHeight="1" x14ac:dyDescent="0.25"/>
    <row r="74274" ht="24.95" hidden="1" customHeight="1" x14ac:dyDescent="0.25"/>
    <row r="74275" ht="31.5" hidden="1" customHeight="1" x14ac:dyDescent="0.25"/>
    <row r="74276" ht="24" hidden="1" customHeight="1" x14ac:dyDescent="0.25"/>
    <row r="74277" ht="24.95" hidden="1" customHeight="1" x14ac:dyDescent="0.25"/>
    <row r="74278" ht="24.95" hidden="1" customHeight="1" x14ac:dyDescent="0.25"/>
    <row r="74279" hidden="1" x14ac:dyDescent="0.25"/>
    <row r="74280" hidden="1" x14ac:dyDescent="0.25"/>
    <row r="74281" hidden="1" x14ac:dyDescent="0.25"/>
    <row r="74282" ht="16.5" hidden="1" customHeight="1" x14ac:dyDescent="0.25"/>
    <row r="74283" hidden="1" x14ac:dyDescent="0.25"/>
    <row r="74284" ht="15.75" hidden="1" customHeight="1" x14ac:dyDescent="0.25"/>
    <row r="74285" ht="31.5" hidden="1" customHeight="1" x14ac:dyDescent="0.25"/>
    <row r="74286" ht="24" hidden="1" customHeight="1" x14ac:dyDescent="0.25"/>
    <row r="74287" ht="24.95" hidden="1" customHeight="1" x14ac:dyDescent="0.25"/>
    <row r="74288" ht="24.95" hidden="1" customHeight="1" x14ac:dyDescent="0.25"/>
    <row r="74289" ht="24.95" hidden="1" customHeight="1" x14ac:dyDescent="0.25"/>
    <row r="74290" ht="24.95" hidden="1" customHeight="1" x14ac:dyDescent="0.25"/>
    <row r="74291" ht="24.95" hidden="1" customHeight="1" x14ac:dyDescent="0.25"/>
    <row r="74292" ht="24.95" hidden="1" customHeight="1" x14ac:dyDescent="0.25"/>
    <row r="74293" ht="24.95" hidden="1" customHeight="1" x14ac:dyDescent="0.25"/>
    <row r="74294" ht="24.95" hidden="1" customHeight="1" x14ac:dyDescent="0.25"/>
    <row r="74295" ht="24.95" hidden="1" customHeight="1" x14ac:dyDescent="0.25"/>
    <row r="74296" ht="24.95" hidden="1" customHeight="1" x14ac:dyDescent="0.25"/>
    <row r="74297" hidden="1" x14ac:dyDescent="0.25"/>
    <row r="74298" hidden="1" x14ac:dyDescent="0.25"/>
    <row r="74299" hidden="1" x14ac:dyDescent="0.25"/>
    <row r="74300" ht="16.5" hidden="1" customHeight="1" x14ac:dyDescent="0.25"/>
    <row r="74301" hidden="1" x14ac:dyDescent="0.25"/>
    <row r="74302" hidden="1" x14ac:dyDescent="0.25"/>
    <row r="74303" hidden="1" x14ac:dyDescent="0.25"/>
    <row r="74304" ht="16.5" hidden="1" customHeight="1" x14ac:dyDescent="0.25"/>
    <row r="74305" hidden="1" x14ac:dyDescent="0.25"/>
    <row r="74306" ht="15.75" hidden="1" customHeight="1" x14ac:dyDescent="0.25"/>
    <row r="74307" ht="31.5" hidden="1" customHeight="1" x14ac:dyDescent="0.25"/>
    <row r="74308" ht="24" hidden="1" customHeight="1" x14ac:dyDescent="0.25"/>
    <row r="74309" ht="24.95" hidden="1" customHeight="1" x14ac:dyDescent="0.25"/>
    <row r="74310" ht="24.95" hidden="1" customHeight="1" x14ac:dyDescent="0.25"/>
    <row r="74311" ht="24.95" hidden="1" customHeight="1" x14ac:dyDescent="0.25"/>
    <row r="74312" ht="24.95" hidden="1" customHeight="1" x14ac:dyDescent="0.25"/>
    <row r="74313" ht="24.95" hidden="1" customHeight="1" x14ac:dyDescent="0.25"/>
    <row r="74314" ht="24.95" hidden="1" customHeight="1" x14ac:dyDescent="0.25"/>
    <row r="74315" ht="24.95" hidden="1" customHeight="1" x14ac:dyDescent="0.25"/>
    <row r="74316" ht="24.95" hidden="1" customHeight="1" x14ac:dyDescent="0.25"/>
    <row r="74317" hidden="1" x14ac:dyDescent="0.25"/>
    <row r="74318" ht="15.75" hidden="1" customHeight="1" x14ac:dyDescent="0.25"/>
    <row r="74319" ht="31.5" hidden="1" customHeight="1" x14ac:dyDescent="0.25"/>
    <row r="74320" ht="24" hidden="1" customHeight="1" x14ac:dyDescent="0.25"/>
    <row r="74321" ht="24.95" hidden="1" customHeight="1" x14ac:dyDescent="0.25"/>
    <row r="74322" ht="24.95" hidden="1" customHeight="1" x14ac:dyDescent="0.25"/>
    <row r="74323" hidden="1" x14ac:dyDescent="0.25"/>
    <row r="74324" hidden="1" x14ac:dyDescent="0.25"/>
    <row r="74325" hidden="1" x14ac:dyDescent="0.25"/>
    <row r="74326" ht="16.5" hidden="1" customHeight="1" x14ac:dyDescent="0.25"/>
    <row r="74327" hidden="1" x14ac:dyDescent="0.25"/>
    <row r="74328" ht="15.75" hidden="1" customHeight="1" x14ac:dyDescent="0.25"/>
    <row r="74329" ht="31.5" hidden="1" customHeight="1" x14ac:dyDescent="0.25"/>
    <row r="74330" ht="24" hidden="1" customHeight="1" x14ac:dyDescent="0.25"/>
    <row r="74331" ht="24.95" hidden="1" customHeight="1" x14ac:dyDescent="0.25"/>
    <row r="74332" ht="24.95" hidden="1" customHeight="1" x14ac:dyDescent="0.25"/>
    <row r="74333" ht="24.95" hidden="1" customHeight="1" x14ac:dyDescent="0.25"/>
    <row r="74334" ht="24.95" hidden="1" customHeight="1" x14ac:dyDescent="0.25"/>
    <row r="74335" ht="24.95" hidden="1" customHeight="1" x14ac:dyDescent="0.25"/>
    <row r="74336" ht="24.95" hidden="1" customHeight="1" x14ac:dyDescent="0.25"/>
    <row r="74337" ht="24.95" hidden="1" customHeight="1" x14ac:dyDescent="0.25"/>
    <row r="74338" ht="24.95" hidden="1" customHeight="1" x14ac:dyDescent="0.25"/>
    <row r="74339" ht="24.95" hidden="1" customHeight="1" x14ac:dyDescent="0.25"/>
    <row r="74340" ht="24.95" hidden="1" customHeight="1" x14ac:dyDescent="0.25"/>
    <row r="74341" ht="24.95" hidden="1" customHeight="1" x14ac:dyDescent="0.25"/>
    <row r="74342" ht="24.95" hidden="1" customHeight="1" x14ac:dyDescent="0.25"/>
    <row r="74343" ht="24.95" hidden="1" customHeight="1" x14ac:dyDescent="0.25"/>
    <row r="74344" ht="24.95" hidden="1" customHeight="1" x14ac:dyDescent="0.25"/>
    <row r="74345" ht="24.95" hidden="1" customHeight="1" x14ac:dyDescent="0.25"/>
    <row r="74346" ht="24.95" hidden="1" customHeight="1" x14ac:dyDescent="0.25"/>
    <row r="74347" ht="24.95" hidden="1" customHeight="1" x14ac:dyDescent="0.25"/>
    <row r="74348" ht="24.95" hidden="1" customHeight="1" x14ac:dyDescent="0.25"/>
    <row r="74349" ht="24.95" hidden="1" customHeight="1" x14ac:dyDescent="0.25"/>
    <row r="74350" ht="24.95" hidden="1" customHeight="1" x14ac:dyDescent="0.25"/>
    <row r="74351" ht="24.95" hidden="1" customHeight="1" x14ac:dyDescent="0.25"/>
    <row r="74352" ht="24.95" hidden="1" customHeight="1" x14ac:dyDescent="0.25"/>
    <row r="74353" ht="24.95" hidden="1" customHeight="1" x14ac:dyDescent="0.25"/>
    <row r="74354" ht="24.95" hidden="1" customHeight="1" x14ac:dyDescent="0.25"/>
    <row r="74355" ht="24.95" hidden="1" customHeight="1" x14ac:dyDescent="0.25"/>
    <row r="74356" ht="24.95" hidden="1" customHeight="1" x14ac:dyDescent="0.25"/>
    <row r="74357" ht="24.95" hidden="1" customHeight="1" x14ac:dyDescent="0.25"/>
    <row r="74358" ht="24.95" hidden="1" customHeight="1" x14ac:dyDescent="0.25"/>
    <row r="74359" ht="24.95" hidden="1" customHeight="1" x14ac:dyDescent="0.25"/>
    <row r="74360" ht="24.95" hidden="1" customHeight="1" x14ac:dyDescent="0.25"/>
    <row r="74361" ht="24.95" hidden="1" customHeight="1" x14ac:dyDescent="0.25"/>
    <row r="74362" ht="24.95" hidden="1" customHeight="1" x14ac:dyDescent="0.25"/>
    <row r="74363" ht="24.95" hidden="1" customHeight="1" x14ac:dyDescent="0.25"/>
    <row r="74364" ht="24.95" hidden="1" customHeight="1" x14ac:dyDescent="0.25"/>
    <row r="74365" ht="24.95" hidden="1" customHeight="1" x14ac:dyDescent="0.25"/>
    <row r="74366" ht="24.95" hidden="1" customHeight="1" x14ac:dyDescent="0.25"/>
    <row r="74367" ht="24.95" hidden="1" customHeight="1" x14ac:dyDescent="0.25"/>
    <row r="74368" ht="24.95" hidden="1" customHeight="1" x14ac:dyDescent="0.25"/>
    <row r="74369" hidden="1" x14ac:dyDescent="0.25"/>
    <row r="74370" hidden="1" x14ac:dyDescent="0.25"/>
    <row r="74371" hidden="1" x14ac:dyDescent="0.25"/>
    <row r="74372" ht="16.5" hidden="1" customHeight="1" x14ac:dyDescent="0.25"/>
    <row r="74373" hidden="1" x14ac:dyDescent="0.25"/>
    <row r="74374" ht="15.75" hidden="1" customHeight="1" x14ac:dyDescent="0.25"/>
    <row r="74375" ht="31.5" hidden="1" customHeight="1" x14ac:dyDescent="0.25"/>
    <row r="74376" ht="24" hidden="1" customHeight="1" x14ac:dyDescent="0.25"/>
    <row r="74377" ht="24.95" hidden="1" customHeight="1" x14ac:dyDescent="0.25"/>
    <row r="74378" ht="24.95" hidden="1" customHeight="1" x14ac:dyDescent="0.25"/>
    <row r="74379" ht="24.95" hidden="1" customHeight="1" x14ac:dyDescent="0.25"/>
    <row r="74380" ht="24.95" hidden="1" customHeight="1" x14ac:dyDescent="0.25"/>
    <row r="74381" ht="24.95" hidden="1" customHeight="1" x14ac:dyDescent="0.25"/>
    <row r="74382" ht="24.95" hidden="1" customHeight="1" x14ac:dyDescent="0.25"/>
    <row r="74383" ht="24.95" hidden="1" customHeight="1" x14ac:dyDescent="0.25"/>
    <row r="74384" ht="24.95" hidden="1" customHeight="1" x14ac:dyDescent="0.25"/>
    <row r="74385" ht="24.95" hidden="1" customHeight="1" x14ac:dyDescent="0.25"/>
    <row r="74386" ht="24.95" hidden="1" customHeight="1" x14ac:dyDescent="0.25"/>
    <row r="74387" ht="24.95" hidden="1" customHeight="1" x14ac:dyDescent="0.25"/>
    <row r="74388" ht="24.95" hidden="1" customHeight="1" x14ac:dyDescent="0.25"/>
    <row r="74389" ht="24.95" hidden="1" customHeight="1" x14ac:dyDescent="0.25"/>
    <row r="74390" ht="24.95" hidden="1" customHeight="1" x14ac:dyDescent="0.25"/>
    <row r="74391" ht="24.95" hidden="1" customHeight="1" x14ac:dyDescent="0.25"/>
    <row r="74392" ht="24.95" hidden="1" customHeight="1" x14ac:dyDescent="0.25"/>
    <row r="74393" ht="24.95" hidden="1" customHeight="1" x14ac:dyDescent="0.25"/>
    <row r="74394" ht="24.95" hidden="1" customHeight="1" x14ac:dyDescent="0.25"/>
    <row r="74395" ht="24.95" hidden="1" customHeight="1" x14ac:dyDescent="0.25"/>
    <row r="74396" ht="24.95" hidden="1" customHeight="1" x14ac:dyDescent="0.25"/>
    <row r="74397" ht="24.95" hidden="1" customHeight="1" x14ac:dyDescent="0.25"/>
    <row r="74398" ht="24.95" hidden="1" customHeight="1" x14ac:dyDescent="0.25"/>
    <row r="74399" ht="24.95" hidden="1" customHeight="1" x14ac:dyDescent="0.25"/>
    <row r="74400" ht="24.95" hidden="1" customHeight="1" x14ac:dyDescent="0.25"/>
    <row r="74401" ht="24.95" hidden="1" customHeight="1" x14ac:dyDescent="0.25"/>
    <row r="74402" ht="24.95" hidden="1" customHeight="1" x14ac:dyDescent="0.25"/>
    <row r="74403" ht="24.95" hidden="1" customHeight="1" x14ac:dyDescent="0.25"/>
    <row r="74404" ht="24.95" hidden="1" customHeight="1" x14ac:dyDescent="0.25"/>
    <row r="74405" ht="24.95" hidden="1" customHeight="1" x14ac:dyDescent="0.25"/>
    <row r="74406" ht="24.95" hidden="1" customHeight="1" x14ac:dyDescent="0.25"/>
    <row r="74407" ht="24.95" hidden="1" customHeight="1" x14ac:dyDescent="0.25"/>
    <row r="74408" ht="24.95" hidden="1" customHeight="1" x14ac:dyDescent="0.25"/>
    <row r="74409" ht="24.95" hidden="1" customHeight="1" x14ac:dyDescent="0.25"/>
    <row r="74410" ht="24.95" hidden="1" customHeight="1" x14ac:dyDescent="0.25"/>
    <row r="74411" ht="24.95" hidden="1" customHeight="1" x14ac:dyDescent="0.25"/>
    <row r="74412" ht="24.95" hidden="1" customHeight="1" x14ac:dyDescent="0.25"/>
    <row r="74413" hidden="1" x14ac:dyDescent="0.25"/>
    <row r="74414" hidden="1" x14ac:dyDescent="0.25"/>
    <row r="74415" hidden="1" x14ac:dyDescent="0.25"/>
    <row r="74416" hidden="1" x14ac:dyDescent="0.25"/>
    <row r="74417" hidden="1" x14ac:dyDescent="0.25"/>
    <row r="74418" ht="16.5" hidden="1" customHeight="1" x14ac:dyDescent="0.25"/>
    <row r="74419" hidden="1" x14ac:dyDescent="0.25"/>
    <row r="74420" ht="15.75" hidden="1" customHeight="1" x14ac:dyDescent="0.25"/>
    <row r="74421" ht="31.5" hidden="1" customHeight="1" x14ac:dyDescent="0.25"/>
    <row r="74422" ht="24" hidden="1" customHeight="1" x14ac:dyDescent="0.25"/>
    <row r="74423" ht="24.95" hidden="1" customHeight="1" x14ac:dyDescent="0.25"/>
    <row r="74424" ht="24.95" hidden="1" customHeight="1" x14ac:dyDescent="0.25"/>
    <row r="74425" ht="24.95" hidden="1" customHeight="1" x14ac:dyDescent="0.25"/>
    <row r="74426" ht="24.95" hidden="1" customHeight="1" x14ac:dyDescent="0.25"/>
    <row r="74427" ht="24.95" hidden="1" customHeight="1" x14ac:dyDescent="0.25"/>
    <row r="74428" ht="24.95" hidden="1" customHeight="1" x14ac:dyDescent="0.25"/>
    <row r="74429" ht="24.95" hidden="1" customHeight="1" x14ac:dyDescent="0.25"/>
    <row r="74430" ht="24.95" hidden="1" customHeight="1" x14ac:dyDescent="0.25"/>
    <row r="74431" ht="24.95" hidden="1" customHeight="1" x14ac:dyDescent="0.25"/>
    <row r="74432" ht="24.95" hidden="1" customHeight="1" x14ac:dyDescent="0.25"/>
    <row r="74433" ht="24.95" hidden="1" customHeight="1" x14ac:dyDescent="0.25"/>
    <row r="74434" ht="24.95" hidden="1" customHeight="1" x14ac:dyDescent="0.25"/>
    <row r="74435" ht="24.95" hidden="1" customHeight="1" x14ac:dyDescent="0.25"/>
    <row r="74436" ht="24.95" hidden="1" customHeight="1" x14ac:dyDescent="0.25"/>
    <row r="74437" ht="24.95" hidden="1" customHeight="1" x14ac:dyDescent="0.25"/>
    <row r="74438" ht="24.95" hidden="1" customHeight="1" x14ac:dyDescent="0.25"/>
    <row r="74439" ht="24.95" hidden="1" customHeight="1" x14ac:dyDescent="0.25"/>
    <row r="74440" ht="24.95" hidden="1" customHeight="1" x14ac:dyDescent="0.25"/>
    <row r="74441" ht="24.95" hidden="1" customHeight="1" x14ac:dyDescent="0.25"/>
    <row r="74442" ht="24.95" hidden="1" customHeight="1" x14ac:dyDescent="0.25"/>
    <row r="74443" ht="24.95" hidden="1" customHeight="1" x14ac:dyDescent="0.25"/>
    <row r="74444" ht="24.95" hidden="1" customHeight="1" x14ac:dyDescent="0.25"/>
    <row r="74445" ht="24.95" hidden="1" customHeight="1" x14ac:dyDescent="0.25"/>
    <row r="74446" ht="24.95" hidden="1" customHeight="1" x14ac:dyDescent="0.25"/>
    <row r="74447" ht="24.95" hidden="1" customHeight="1" x14ac:dyDescent="0.25"/>
    <row r="74448" ht="24.95" hidden="1" customHeight="1" x14ac:dyDescent="0.25"/>
    <row r="74449" ht="24.95" hidden="1" customHeight="1" x14ac:dyDescent="0.25"/>
    <row r="74450" ht="24.95" hidden="1" customHeight="1" x14ac:dyDescent="0.25"/>
    <row r="74451" ht="24.95" hidden="1" customHeight="1" x14ac:dyDescent="0.25"/>
    <row r="74452" ht="24.95" hidden="1" customHeight="1" x14ac:dyDescent="0.25"/>
    <row r="74453" ht="24.95" hidden="1" customHeight="1" x14ac:dyDescent="0.25"/>
    <row r="74454" ht="24.95" hidden="1" customHeight="1" x14ac:dyDescent="0.25"/>
    <row r="74455" hidden="1" x14ac:dyDescent="0.25"/>
    <row r="74456" hidden="1" x14ac:dyDescent="0.25"/>
    <row r="74457" hidden="1" x14ac:dyDescent="0.25"/>
    <row r="74458" ht="16.5" hidden="1" customHeight="1" x14ac:dyDescent="0.25"/>
    <row r="74459" hidden="1" x14ac:dyDescent="0.25"/>
    <row r="74460" ht="15.75" hidden="1" customHeight="1" x14ac:dyDescent="0.25"/>
    <row r="74461" hidden="1" x14ac:dyDescent="0.25"/>
    <row r="74462" hidden="1" x14ac:dyDescent="0.25"/>
    <row r="74463" hidden="1" x14ac:dyDescent="0.25"/>
    <row r="74464" ht="16.5" hidden="1" customHeight="1" x14ac:dyDescent="0.25"/>
    <row r="74465" hidden="1" x14ac:dyDescent="0.25"/>
    <row r="74466" ht="15.75" hidden="1" customHeight="1" x14ac:dyDescent="0.25"/>
    <row r="74467" ht="31.5" hidden="1" customHeight="1" x14ac:dyDescent="0.25"/>
    <row r="74468" ht="24" hidden="1" customHeight="1" x14ac:dyDescent="0.25"/>
    <row r="74469" ht="24.95" hidden="1" customHeight="1" x14ac:dyDescent="0.25"/>
    <row r="74470" ht="24.95" hidden="1" customHeight="1" x14ac:dyDescent="0.25"/>
    <row r="74471" ht="24.95" hidden="1" customHeight="1" x14ac:dyDescent="0.25"/>
    <row r="74472" ht="24.95" hidden="1" customHeight="1" x14ac:dyDescent="0.25"/>
    <row r="74473" ht="24.95" hidden="1" customHeight="1" x14ac:dyDescent="0.25"/>
    <row r="74474" ht="24.95" hidden="1" customHeight="1" x14ac:dyDescent="0.25"/>
    <row r="74475" ht="24.95" hidden="1" customHeight="1" x14ac:dyDescent="0.25"/>
    <row r="74476" ht="24.95" hidden="1" customHeight="1" x14ac:dyDescent="0.25"/>
    <row r="74477" ht="31.5" hidden="1" customHeight="1" x14ac:dyDescent="0.25"/>
    <row r="74478" ht="24" hidden="1" customHeight="1" x14ac:dyDescent="0.25"/>
    <row r="74479" ht="24.95" hidden="1" customHeight="1" x14ac:dyDescent="0.25"/>
    <row r="74480" ht="24.95" hidden="1" customHeight="1" x14ac:dyDescent="0.25"/>
    <row r="74481" ht="24.95" hidden="1" customHeight="1" x14ac:dyDescent="0.25"/>
    <row r="74482" ht="24.95" hidden="1" customHeight="1" x14ac:dyDescent="0.25"/>
    <row r="74483" hidden="1" x14ac:dyDescent="0.25"/>
    <row r="74484" hidden="1" x14ac:dyDescent="0.25"/>
    <row r="74485" hidden="1" x14ac:dyDescent="0.25"/>
    <row r="74486" ht="16.5" hidden="1" customHeight="1" x14ac:dyDescent="0.25"/>
    <row r="74487" hidden="1" x14ac:dyDescent="0.25"/>
    <row r="74488" ht="15.75" hidden="1" customHeight="1" x14ac:dyDescent="0.25"/>
    <row r="74489" ht="31.5" hidden="1" customHeight="1" x14ac:dyDescent="0.25"/>
    <row r="74490" ht="24" hidden="1" customHeight="1" x14ac:dyDescent="0.25"/>
    <row r="74491" ht="24.95" hidden="1" customHeight="1" x14ac:dyDescent="0.25"/>
    <row r="74492" ht="24.95" hidden="1" customHeight="1" x14ac:dyDescent="0.25"/>
    <row r="74493" ht="24.95" hidden="1" customHeight="1" x14ac:dyDescent="0.25"/>
    <row r="74494" ht="24.95" hidden="1" customHeight="1" x14ac:dyDescent="0.25"/>
    <row r="74495" ht="24.95" hidden="1" customHeight="1" x14ac:dyDescent="0.25"/>
    <row r="74496" ht="24.95" hidden="1" customHeight="1" x14ac:dyDescent="0.25"/>
    <row r="74497" ht="24.95" hidden="1" customHeight="1" x14ac:dyDescent="0.25"/>
    <row r="74498" ht="24.95" hidden="1" customHeight="1" x14ac:dyDescent="0.25"/>
    <row r="74499" ht="24.95" hidden="1" customHeight="1" x14ac:dyDescent="0.25"/>
    <row r="74500" ht="24.95" hidden="1" customHeight="1" x14ac:dyDescent="0.25"/>
    <row r="74501" ht="24.95" hidden="1" customHeight="1" x14ac:dyDescent="0.25"/>
    <row r="74502" ht="24.95" hidden="1" customHeight="1" x14ac:dyDescent="0.25"/>
    <row r="74503" ht="24.95" hidden="1" customHeight="1" x14ac:dyDescent="0.25"/>
    <row r="74504" ht="24.95" hidden="1" customHeight="1" x14ac:dyDescent="0.25"/>
    <row r="74505" ht="24.95" hidden="1" customHeight="1" x14ac:dyDescent="0.25"/>
    <row r="74506" ht="24.95" hidden="1" customHeight="1" x14ac:dyDescent="0.25"/>
    <row r="74507" ht="24.95" hidden="1" customHeight="1" x14ac:dyDescent="0.25"/>
    <row r="74508" ht="24.95" hidden="1" customHeight="1" x14ac:dyDescent="0.25"/>
    <row r="74509" ht="24.95" hidden="1" customHeight="1" x14ac:dyDescent="0.25"/>
    <row r="74510" ht="24.95" hidden="1" customHeight="1" x14ac:dyDescent="0.25"/>
    <row r="74511" ht="24.95" hidden="1" customHeight="1" x14ac:dyDescent="0.25"/>
    <row r="74512" ht="24.95" hidden="1" customHeight="1" x14ac:dyDescent="0.25"/>
    <row r="74513" ht="24.95" hidden="1" customHeight="1" x14ac:dyDescent="0.25"/>
    <row r="74514" ht="24.95" hidden="1" customHeight="1" x14ac:dyDescent="0.25"/>
    <row r="74515" ht="24.95" hidden="1" customHeight="1" x14ac:dyDescent="0.25"/>
    <row r="74516" ht="24.95" hidden="1" customHeight="1" x14ac:dyDescent="0.25"/>
    <row r="74517" ht="24.95" hidden="1" customHeight="1" x14ac:dyDescent="0.25"/>
    <row r="74518" ht="24.95" hidden="1" customHeight="1" x14ac:dyDescent="0.25"/>
    <row r="74519" ht="24.95" hidden="1" customHeight="1" x14ac:dyDescent="0.25"/>
    <row r="74520" ht="24.95" hidden="1" customHeight="1" x14ac:dyDescent="0.25"/>
    <row r="74521" ht="24.95" hidden="1" customHeight="1" x14ac:dyDescent="0.25"/>
    <row r="74522" ht="24.95" hidden="1" customHeight="1" x14ac:dyDescent="0.25"/>
    <row r="74523" ht="24.95" hidden="1" customHeight="1" x14ac:dyDescent="0.25"/>
    <row r="74524" ht="24.95" hidden="1" customHeight="1" x14ac:dyDescent="0.25"/>
    <row r="74525" ht="24.95" hidden="1" customHeight="1" x14ac:dyDescent="0.25"/>
    <row r="74526" ht="24.95" hidden="1" customHeight="1" x14ac:dyDescent="0.25"/>
    <row r="74527" ht="24.95" hidden="1" customHeight="1" x14ac:dyDescent="0.25"/>
    <row r="74528" ht="24.95" hidden="1" customHeight="1" x14ac:dyDescent="0.25"/>
    <row r="74529" hidden="1" x14ac:dyDescent="0.25"/>
    <row r="74530" hidden="1" x14ac:dyDescent="0.25"/>
    <row r="74531" hidden="1" x14ac:dyDescent="0.25"/>
    <row r="74532" ht="16.5" hidden="1" customHeight="1" x14ac:dyDescent="0.25"/>
    <row r="74533" hidden="1" x14ac:dyDescent="0.25"/>
    <row r="74534" ht="15.75" hidden="1" customHeight="1" x14ac:dyDescent="0.25"/>
    <row r="74535" ht="31.5" hidden="1" customHeight="1" x14ac:dyDescent="0.25"/>
    <row r="74536" ht="24" hidden="1" customHeight="1" x14ac:dyDescent="0.25"/>
    <row r="74537" ht="24.95" hidden="1" customHeight="1" x14ac:dyDescent="0.25"/>
    <row r="74538" ht="24.95" hidden="1" customHeight="1" x14ac:dyDescent="0.25"/>
    <row r="74539" ht="24.95" hidden="1" customHeight="1" x14ac:dyDescent="0.25"/>
    <row r="74540" ht="24.95" hidden="1" customHeight="1" x14ac:dyDescent="0.25"/>
    <row r="74541" ht="24.95" hidden="1" customHeight="1" x14ac:dyDescent="0.25"/>
    <row r="74542" ht="24.95" hidden="1" customHeight="1" x14ac:dyDescent="0.25"/>
    <row r="74543" ht="24.95" hidden="1" customHeight="1" x14ac:dyDescent="0.25"/>
    <row r="74544" ht="24.95" hidden="1" customHeight="1" x14ac:dyDescent="0.25"/>
    <row r="74545" ht="24.95" hidden="1" customHeight="1" x14ac:dyDescent="0.25"/>
    <row r="74546" ht="24.95" hidden="1" customHeight="1" x14ac:dyDescent="0.25"/>
    <row r="74547" ht="24.95" hidden="1" customHeight="1" x14ac:dyDescent="0.25"/>
    <row r="74548" ht="24.95" hidden="1" customHeight="1" x14ac:dyDescent="0.25"/>
    <row r="74549" ht="24.95" hidden="1" customHeight="1" x14ac:dyDescent="0.25"/>
    <row r="74550" ht="24.95" hidden="1" customHeight="1" x14ac:dyDescent="0.25"/>
    <row r="74551" ht="24.95" hidden="1" customHeight="1" x14ac:dyDescent="0.25"/>
    <row r="74552" ht="24.95" hidden="1" customHeight="1" x14ac:dyDescent="0.25"/>
    <row r="74553" ht="24.95" hidden="1" customHeight="1" x14ac:dyDescent="0.25"/>
    <row r="74554" ht="24.95" hidden="1" customHeight="1" x14ac:dyDescent="0.25"/>
    <row r="74555" ht="24.95" hidden="1" customHeight="1" x14ac:dyDescent="0.25"/>
    <row r="74556" ht="24.95" hidden="1" customHeight="1" x14ac:dyDescent="0.25"/>
    <row r="74557" ht="24.95" hidden="1" customHeight="1" x14ac:dyDescent="0.25"/>
    <row r="74558" ht="24.95" hidden="1" customHeight="1" x14ac:dyDescent="0.25"/>
    <row r="74559" ht="24.95" hidden="1" customHeight="1" x14ac:dyDescent="0.25"/>
    <row r="74560" ht="24.95" hidden="1" customHeight="1" x14ac:dyDescent="0.25"/>
    <row r="74561" ht="24.95" hidden="1" customHeight="1" x14ac:dyDescent="0.25"/>
    <row r="74562" ht="24.95" hidden="1" customHeight="1" x14ac:dyDescent="0.25"/>
    <row r="74563" ht="24.95" hidden="1" customHeight="1" x14ac:dyDescent="0.25"/>
    <row r="74564" ht="24.95" hidden="1" customHeight="1" x14ac:dyDescent="0.25"/>
    <row r="74565" ht="24.95" hidden="1" customHeight="1" x14ac:dyDescent="0.25"/>
    <row r="74566" ht="24.95" hidden="1" customHeight="1" x14ac:dyDescent="0.25"/>
    <row r="74567" ht="24.95" hidden="1" customHeight="1" x14ac:dyDescent="0.25"/>
    <row r="74568" ht="24.95" hidden="1" customHeight="1" x14ac:dyDescent="0.25"/>
    <row r="74569" ht="24.95" hidden="1" customHeight="1" x14ac:dyDescent="0.25"/>
    <row r="74570" ht="24.95" hidden="1" customHeight="1" x14ac:dyDescent="0.25"/>
    <row r="74571" ht="24.95" hidden="1" customHeight="1" x14ac:dyDescent="0.25"/>
    <row r="74572" ht="24.95" hidden="1" customHeight="1" x14ac:dyDescent="0.25"/>
    <row r="74573" ht="24.95" hidden="1" customHeight="1" x14ac:dyDescent="0.25"/>
    <row r="74574" ht="24.95" hidden="1" customHeight="1" x14ac:dyDescent="0.25"/>
    <row r="74575" hidden="1" x14ac:dyDescent="0.25"/>
    <row r="74576" hidden="1" x14ac:dyDescent="0.25"/>
    <row r="74577" hidden="1" x14ac:dyDescent="0.25"/>
    <row r="74578" ht="16.5" hidden="1" customHeight="1" x14ac:dyDescent="0.25"/>
    <row r="74579" hidden="1" x14ac:dyDescent="0.25"/>
    <row r="74580" ht="15.75" hidden="1" customHeight="1" x14ac:dyDescent="0.25"/>
    <row r="74581" ht="31.5" hidden="1" customHeight="1" x14ac:dyDescent="0.25"/>
    <row r="74582" ht="24" hidden="1" customHeight="1" x14ac:dyDescent="0.25"/>
    <row r="74583" ht="24.95" hidden="1" customHeight="1" x14ac:dyDescent="0.25"/>
    <row r="74584" ht="24.95" hidden="1" customHeight="1" x14ac:dyDescent="0.25"/>
    <row r="74585" ht="24.95" hidden="1" customHeight="1" x14ac:dyDescent="0.25"/>
    <row r="74586" ht="24.95" hidden="1" customHeight="1" x14ac:dyDescent="0.25"/>
    <row r="74587" ht="24.95" hidden="1" customHeight="1" x14ac:dyDescent="0.25"/>
    <row r="74588" ht="24.95" hidden="1" customHeight="1" x14ac:dyDescent="0.25"/>
    <row r="74589" ht="24.95" hidden="1" customHeight="1" x14ac:dyDescent="0.25"/>
    <row r="74590" ht="24.95" hidden="1" customHeight="1" x14ac:dyDescent="0.25"/>
    <row r="74591" ht="24.95" hidden="1" customHeight="1" x14ac:dyDescent="0.25"/>
    <row r="74592" ht="24.95" hidden="1" customHeight="1" x14ac:dyDescent="0.25"/>
    <row r="74593" ht="24.95" hidden="1" customHeight="1" x14ac:dyDescent="0.25"/>
    <row r="74594" ht="24.95" hidden="1" customHeight="1" x14ac:dyDescent="0.25"/>
    <row r="74595" ht="24.95" hidden="1" customHeight="1" x14ac:dyDescent="0.25"/>
    <row r="74596" ht="24.95" hidden="1" customHeight="1" x14ac:dyDescent="0.25"/>
    <row r="74597" hidden="1" x14ac:dyDescent="0.25"/>
    <row r="74598" hidden="1" x14ac:dyDescent="0.25"/>
    <row r="74599" hidden="1" x14ac:dyDescent="0.25"/>
    <row r="74600" ht="16.5" hidden="1" customHeight="1" x14ac:dyDescent="0.25"/>
    <row r="74601" hidden="1" x14ac:dyDescent="0.25"/>
    <row r="74602" ht="15.75" hidden="1" customHeight="1" x14ac:dyDescent="0.25"/>
    <row r="74603" ht="31.5" hidden="1" customHeight="1" x14ac:dyDescent="0.25"/>
    <row r="74604" ht="24" hidden="1" customHeight="1" x14ac:dyDescent="0.25"/>
    <row r="74605" ht="24.95" hidden="1" customHeight="1" x14ac:dyDescent="0.25"/>
    <row r="74606" ht="24.95" hidden="1" customHeight="1" x14ac:dyDescent="0.25"/>
    <row r="74607" ht="24.95" hidden="1" customHeight="1" x14ac:dyDescent="0.25"/>
    <row r="74608" ht="24.95" hidden="1" customHeight="1" x14ac:dyDescent="0.25"/>
    <row r="74609" ht="24.95" hidden="1" customHeight="1" x14ac:dyDescent="0.25"/>
    <row r="74610" ht="24.95" hidden="1" customHeight="1" x14ac:dyDescent="0.25"/>
    <row r="74611" ht="24.95" hidden="1" customHeight="1" x14ac:dyDescent="0.25"/>
    <row r="74612" ht="24.95" hidden="1" customHeight="1" x14ac:dyDescent="0.25"/>
    <row r="74613" ht="24.95" hidden="1" customHeight="1" x14ac:dyDescent="0.25"/>
    <row r="74614" ht="24.95" hidden="1" customHeight="1" x14ac:dyDescent="0.25"/>
    <row r="74615" ht="24.95" hidden="1" customHeight="1" x14ac:dyDescent="0.25"/>
    <row r="74616" ht="24.95" hidden="1" customHeight="1" x14ac:dyDescent="0.25"/>
    <row r="74617" ht="24.95" hidden="1" customHeight="1" x14ac:dyDescent="0.25"/>
    <row r="74618" ht="24.95" hidden="1" customHeight="1" x14ac:dyDescent="0.25"/>
    <row r="74619" ht="24.95" hidden="1" customHeight="1" x14ac:dyDescent="0.25"/>
    <row r="74620" ht="24.95" hidden="1" customHeight="1" x14ac:dyDescent="0.25"/>
    <row r="74621" ht="24.95" hidden="1" customHeight="1" x14ac:dyDescent="0.25"/>
    <row r="74622" ht="24.95" hidden="1" customHeight="1" x14ac:dyDescent="0.25"/>
    <row r="74623" ht="24.95" hidden="1" customHeight="1" x14ac:dyDescent="0.25"/>
    <row r="74624" ht="24.95" hidden="1" customHeight="1" x14ac:dyDescent="0.25"/>
    <row r="74625" ht="24.95" hidden="1" customHeight="1" x14ac:dyDescent="0.25"/>
    <row r="74626" ht="24.95" hidden="1" customHeight="1" x14ac:dyDescent="0.25"/>
    <row r="74627" ht="24.95" hidden="1" customHeight="1" x14ac:dyDescent="0.25"/>
    <row r="74628" ht="24.95" hidden="1" customHeight="1" x14ac:dyDescent="0.25"/>
    <row r="74629" ht="24.95" hidden="1" customHeight="1" x14ac:dyDescent="0.25"/>
    <row r="74630" ht="24.95" hidden="1" customHeight="1" x14ac:dyDescent="0.25"/>
    <row r="74631" ht="24.95" hidden="1" customHeight="1" x14ac:dyDescent="0.25"/>
    <row r="74632" ht="24.95" hidden="1" customHeight="1" x14ac:dyDescent="0.25"/>
    <row r="74633" ht="24.95" hidden="1" customHeight="1" x14ac:dyDescent="0.25"/>
    <row r="74634" ht="24.95" hidden="1" customHeight="1" x14ac:dyDescent="0.25"/>
    <row r="74635" ht="24.95" hidden="1" customHeight="1" x14ac:dyDescent="0.25"/>
    <row r="74636" ht="24.95" hidden="1" customHeight="1" x14ac:dyDescent="0.25"/>
    <row r="74637" ht="24.95" hidden="1" customHeight="1" x14ac:dyDescent="0.25"/>
    <row r="74638" ht="24.95" hidden="1" customHeight="1" x14ac:dyDescent="0.25"/>
    <row r="74639" ht="24.95" hidden="1" customHeight="1" x14ac:dyDescent="0.25"/>
    <row r="74640" ht="24.95" hidden="1" customHeight="1" x14ac:dyDescent="0.25"/>
    <row r="74641" ht="24.95" hidden="1" customHeight="1" x14ac:dyDescent="0.25"/>
    <row r="74642" ht="24.95" hidden="1" customHeight="1" x14ac:dyDescent="0.25"/>
    <row r="74643" hidden="1" x14ac:dyDescent="0.25"/>
    <row r="74644" hidden="1" x14ac:dyDescent="0.25"/>
    <row r="74645" hidden="1" x14ac:dyDescent="0.25"/>
    <row r="74646" ht="16.5" hidden="1" customHeight="1" x14ac:dyDescent="0.25"/>
    <row r="74647" hidden="1" x14ac:dyDescent="0.25"/>
    <row r="74648" ht="15.75" hidden="1" customHeight="1" x14ac:dyDescent="0.25"/>
    <row r="74649" ht="31.5" hidden="1" customHeight="1" x14ac:dyDescent="0.25"/>
    <row r="74650" ht="24" hidden="1" customHeight="1" x14ac:dyDescent="0.25"/>
    <row r="74651" ht="24.95" hidden="1" customHeight="1" x14ac:dyDescent="0.25"/>
    <row r="74652" ht="24.95" hidden="1" customHeight="1" x14ac:dyDescent="0.25"/>
    <row r="74653" ht="24.95" hidden="1" customHeight="1" x14ac:dyDescent="0.25"/>
    <row r="74654" ht="24.95" hidden="1" customHeight="1" x14ac:dyDescent="0.25"/>
    <row r="74655" ht="24.95" hidden="1" customHeight="1" x14ac:dyDescent="0.25"/>
    <row r="74656" ht="24.95" hidden="1" customHeight="1" x14ac:dyDescent="0.25"/>
    <row r="74657" ht="24.95" hidden="1" customHeight="1" x14ac:dyDescent="0.25"/>
    <row r="74658" ht="24.95" hidden="1" customHeight="1" x14ac:dyDescent="0.25"/>
    <row r="74659" ht="24.95" hidden="1" customHeight="1" x14ac:dyDescent="0.25"/>
    <row r="74660" ht="24.95" hidden="1" customHeight="1" x14ac:dyDescent="0.25"/>
    <row r="74661" ht="24.95" hidden="1" customHeight="1" x14ac:dyDescent="0.25"/>
    <row r="74662" ht="24.95" hidden="1" customHeight="1" x14ac:dyDescent="0.25"/>
    <row r="74663" ht="24.95" hidden="1" customHeight="1" x14ac:dyDescent="0.25"/>
    <row r="74664" ht="24.95" hidden="1" customHeight="1" x14ac:dyDescent="0.25"/>
    <row r="74665" ht="24.95" hidden="1" customHeight="1" x14ac:dyDescent="0.25"/>
    <row r="74666" ht="24.95" hidden="1" customHeight="1" x14ac:dyDescent="0.25"/>
    <row r="74667" ht="24.95" hidden="1" customHeight="1" x14ac:dyDescent="0.25"/>
    <row r="74668" ht="24.95" hidden="1" customHeight="1" x14ac:dyDescent="0.25"/>
    <row r="74669" ht="24.95" hidden="1" customHeight="1" x14ac:dyDescent="0.25"/>
    <row r="74670" ht="24.95" hidden="1" customHeight="1" x14ac:dyDescent="0.25"/>
    <row r="74671" ht="24.95" hidden="1" customHeight="1" x14ac:dyDescent="0.25"/>
    <row r="74672" ht="24.95" hidden="1" customHeight="1" x14ac:dyDescent="0.25"/>
    <row r="74673" ht="24.95" hidden="1" customHeight="1" x14ac:dyDescent="0.25"/>
    <row r="74674" ht="24.95" hidden="1" customHeight="1" x14ac:dyDescent="0.25"/>
    <row r="74675" ht="24.95" hidden="1" customHeight="1" x14ac:dyDescent="0.25"/>
    <row r="74676" ht="24.95" hidden="1" customHeight="1" x14ac:dyDescent="0.25"/>
    <row r="74677" ht="24.95" hidden="1" customHeight="1" x14ac:dyDescent="0.25"/>
    <row r="74678" ht="24.95" hidden="1" customHeight="1" x14ac:dyDescent="0.25"/>
    <row r="74679" ht="24.95" hidden="1" customHeight="1" x14ac:dyDescent="0.25"/>
    <row r="74680" ht="24.95" hidden="1" customHeight="1" x14ac:dyDescent="0.25"/>
    <row r="74681" ht="24.95" hidden="1" customHeight="1" x14ac:dyDescent="0.25"/>
    <row r="74682" ht="24.95" hidden="1" customHeight="1" x14ac:dyDescent="0.25"/>
    <row r="74683" ht="24.95" hidden="1" customHeight="1" x14ac:dyDescent="0.25"/>
    <row r="74684" ht="24.95" hidden="1" customHeight="1" x14ac:dyDescent="0.25"/>
    <row r="74685" ht="24.95" hidden="1" customHeight="1" x14ac:dyDescent="0.25"/>
    <row r="74686" ht="24.95" hidden="1" customHeight="1" x14ac:dyDescent="0.25"/>
    <row r="74687" hidden="1" x14ac:dyDescent="0.25"/>
    <row r="74688" ht="16.5" hidden="1" customHeight="1" x14ac:dyDescent="0.25"/>
    <row r="74689" hidden="1" x14ac:dyDescent="0.25"/>
    <row r="74690" ht="15.75" hidden="1" customHeight="1" x14ac:dyDescent="0.25"/>
    <row r="74691" hidden="1" x14ac:dyDescent="0.25"/>
    <row r="74692" hidden="1" x14ac:dyDescent="0.25"/>
    <row r="74693" hidden="1" x14ac:dyDescent="0.25"/>
    <row r="74694" hidden="1" x14ac:dyDescent="0.25"/>
    <row r="74695" hidden="1" x14ac:dyDescent="0.25"/>
    <row r="74696" ht="16.5" hidden="1" customHeight="1" x14ac:dyDescent="0.25"/>
    <row r="74697" hidden="1" x14ac:dyDescent="0.25"/>
    <row r="74698" ht="15.75" hidden="1" customHeight="1" x14ac:dyDescent="0.25"/>
    <row r="74699" ht="31.5" hidden="1" customHeight="1" x14ac:dyDescent="0.25"/>
    <row r="74700" ht="24" hidden="1" customHeight="1" x14ac:dyDescent="0.25"/>
    <row r="74701" ht="24.95" hidden="1" customHeight="1" x14ac:dyDescent="0.25"/>
    <row r="74702" ht="24.95" hidden="1" customHeight="1" x14ac:dyDescent="0.25"/>
    <row r="74703" ht="24.95" hidden="1" customHeight="1" x14ac:dyDescent="0.25"/>
    <row r="74704" ht="24.95" hidden="1" customHeight="1" x14ac:dyDescent="0.25"/>
    <row r="74705" ht="24.95" hidden="1" customHeight="1" x14ac:dyDescent="0.25"/>
    <row r="74706" ht="24.95" hidden="1" customHeight="1" x14ac:dyDescent="0.25"/>
    <row r="74707" ht="24.95" hidden="1" customHeight="1" x14ac:dyDescent="0.25"/>
    <row r="74708" ht="24.95" hidden="1" customHeight="1" x14ac:dyDescent="0.25"/>
    <row r="74709" ht="24.95" hidden="1" customHeight="1" x14ac:dyDescent="0.25"/>
    <row r="74710" ht="24.95" hidden="1" customHeight="1" x14ac:dyDescent="0.25"/>
    <row r="74711" ht="24.95" hidden="1" customHeight="1" x14ac:dyDescent="0.25"/>
    <row r="74712" ht="24.95" hidden="1" customHeight="1" x14ac:dyDescent="0.25"/>
    <row r="74713" ht="24.95" hidden="1" customHeight="1" x14ac:dyDescent="0.25"/>
    <row r="74714" ht="24.95" hidden="1" customHeight="1" x14ac:dyDescent="0.25"/>
    <row r="74715" ht="24.95" hidden="1" customHeight="1" x14ac:dyDescent="0.25"/>
    <row r="74716" ht="24.95" hidden="1" customHeight="1" x14ac:dyDescent="0.25"/>
    <row r="74717" ht="24.95" hidden="1" customHeight="1" x14ac:dyDescent="0.25"/>
    <row r="74718" ht="24.95" hidden="1" customHeight="1" x14ac:dyDescent="0.25"/>
    <row r="74719" ht="24.95" hidden="1" customHeight="1" x14ac:dyDescent="0.25"/>
    <row r="74720" ht="24.95" hidden="1" customHeight="1" x14ac:dyDescent="0.25"/>
    <row r="74721" ht="24.95" hidden="1" customHeight="1" x14ac:dyDescent="0.25"/>
    <row r="74722" ht="24.95" hidden="1" customHeight="1" x14ac:dyDescent="0.25"/>
    <row r="74723" ht="24.95" hidden="1" customHeight="1" x14ac:dyDescent="0.25"/>
    <row r="74724" ht="24.95" hidden="1" customHeight="1" x14ac:dyDescent="0.25"/>
    <row r="74725" ht="24.95" hidden="1" customHeight="1" x14ac:dyDescent="0.25"/>
    <row r="74726" ht="24.95" hidden="1" customHeight="1" x14ac:dyDescent="0.25"/>
    <row r="74727" ht="24.95" hidden="1" customHeight="1" x14ac:dyDescent="0.25"/>
    <row r="74728" ht="24.95" hidden="1" customHeight="1" x14ac:dyDescent="0.25"/>
    <row r="74729" ht="24.95" hidden="1" customHeight="1" x14ac:dyDescent="0.25"/>
    <row r="74730" ht="24.95" hidden="1" customHeight="1" x14ac:dyDescent="0.25"/>
    <row r="74731" ht="24.95" hidden="1" customHeight="1" x14ac:dyDescent="0.25"/>
    <row r="74732" ht="24.95" hidden="1" customHeight="1" x14ac:dyDescent="0.25"/>
    <row r="74733" hidden="1" x14ac:dyDescent="0.25"/>
    <row r="74734" ht="16.5" hidden="1" customHeight="1" x14ac:dyDescent="0.25"/>
    <row r="74735" hidden="1" x14ac:dyDescent="0.25"/>
    <row r="74736" ht="15.75" hidden="1" customHeight="1" x14ac:dyDescent="0.25"/>
    <row r="74737" ht="31.5" hidden="1" customHeight="1" x14ac:dyDescent="0.25"/>
    <row r="74738" ht="24" hidden="1" customHeight="1" x14ac:dyDescent="0.25"/>
    <row r="74739" hidden="1" x14ac:dyDescent="0.25"/>
    <row r="74740" hidden="1" x14ac:dyDescent="0.25"/>
    <row r="74741" hidden="1" x14ac:dyDescent="0.25"/>
    <row r="74742" ht="16.5" hidden="1" customHeight="1" x14ac:dyDescent="0.25"/>
    <row r="74743" hidden="1" x14ac:dyDescent="0.25"/>
    <row r="74744" ht="15.75" hidden="1" customHeight="1" x14ac:dyDescent="0.25"/>
    <row r="74745" ht="31.5" hidden="1" customHeight="1" x14ac:dyDescent="0.25"/>
    <row r="74746" ht="24" hidden="1" customHeight="1" x14ac:dyDescent="0.25"/>
    <row r="74747" ht="24.95" hidden="1" customHeight="1" x14ac:dyDescent="0.25"/>
    <row r="74748" ht="24.95" hidden="1" customHeight="1" x14ac:dyDescent="0.25"/>
    <row r="74749" ht="24.95" hidden="1" customHeight="1" x14ac:dyDescent="0.25"/>
    <row r="74750" ht="24.95" hidden="1" customHeight="1" x14ac:dyDescent="0.25"/>
    <row r="74751" ht="24.95" hidden="1" customHeight="1" x14ac:dyDescent="0.25"/>
    <row r="74752" ht="24.95" hidden="1" customHeight="1" x14ac:dyDescent="0.25"/>
    <row r="74753" ht="24.95" hidden="1" customHeight="1" x14ac:dyDescent="0.25"/>
    <row r="74754" ht="24.95" hidden="1" customHeight="1" x14ac:dyDescent="0.25"/>
    <row r="74755" ht="24.95" hidden="1" customHeight="1" x14ac:dyDescent="0.25"/>
    <row r="74756" ht="24.95" hidden="1" customHeight="1" x14ac:dyDescent="0.25"/>
    <row r="74757" ht="24.95" hidden="1" customHeight="1" x14ac:dyDescent="0.25"/>
    <row r="74758" ht="24.95" hidden="1" customHeight="1" x14ac:dyDescent="0.25"/>
    <row r="74759" ht="24.95" hidden="1" customHeight="1" x14ac:dyDescent="0.25"/>
    <row r="74760" ht="24.95" hidden="1" customHeight="1" x14ac:dyDescent="0.25"/>
    <row r="74761" ht="24.95" hidden="1" customHeight="1" x14ac:dyDescent="0.25"/>
    <row r="74762" ht="24.95" hidden="1" customHeight="1" x14ac:dyDescent="0.25"/>
    <row r="74763" ht="24.95" hidden="1" customHeight="1" x14ac:dyDescent="0.25"/>
    <row r="74764" ht="24.95" hidden="1" customHeight="1" x14ac:dyDescent="0.25"/>
    <row r="74765" ht="24.95" hidden="1" customHeight="1" x14ac:dyDescent="0.25"/>
    <row r="74766" ht="24.95" hidden="1" customHeight="1" x14ac:dyDescent="0.25"/>
    <row r="74767" ht="24.95" hidden="1" customHeight="1" x14ac:dyDescent="0.25"/>
    <row r="74768" ht="24.95" hidden="1" customHeight="1" x14ac:dyDescent="0.25"/>
    <row r="74769" ht="24.95" hidden="1" customHeight="1" x14ac:dyDescent="0.25"/>
    <row r="74770" ht="24.95" hidden="1" customHeight="1" x14ac:dyDescent="0.25"/>
    <row r="74771" ht="24.95" hidden="1" customHeight="1" x14ac:dyDescent="0.25"/>
    <row r="74772" ht="24.95" hidden="1" customHeight="1" x14ac:dyDescent="0.25"/>
    <row r="74773" ht="24.95" hidden="1" customHeight="1" x14ac:dyDescent="0.25"/>
    <row r="74774" ht="24.95" hidden="1" customHeight="1" x14ac:dyDescent="0.25"/>
    <row r="74775" ht="24.95" hidden="1" customHeight="1" x14ac:dyDescent="0.25"/>
    <row r="74776" ht="24.95" hidden="1" customHeight="1" x14ac:dyDescent="0.25"/>
    <row r="74777" ht="24.95" hidden="1" customHeight="1" x14ac:dyDescent="0.25"/>
    <row r="74778" ht="24.95" hidden="1" customHeight="1" x14ac:dyDescent="0.25"/>
    <row r="74779" ht="24.95" hidden="1" customHeight="1" x14ac:dyDescent="0.25"/>
    <row r="74780" ht="24.95" hidden="1" customHeight="1" x14ac:dyDescent="0.25"/>
    <row r="74781" ht="24.95" hidden="1" customHeight="1" x14ac:dyDescent="0.25"/>
    <row r="74782" ht="24.95" hidden="1" customHeight="1" x14ac:dyDescent="0.25"/>
    <row r="74783" ht="24.95" hidden="1" customHeight="1" x14ac:dyDescent="0.25"/>
    <row r="74784" ht="24.95" hidden="1" customHeight="1" x14ac:dyDescent="0.25"/>
    <row r="74785" hidden="1" x14ac:dyDescent="0.25"/>
    <row r="74786" hidden="1" x14ac:dyDescent="0.25"/>
    <row r="74787" hidden="1" x14ac:dyDescent="0.25"/>
    <row r="74788" ht="16.5" hidden="1" customHeight="1" x14ac:dyDescent="0.25"/>
    <row r="74789" hidden="1" x14ac:dyDescent="0.25"/>
    <row r="74790" ht="15.75" hidden="1" customHeight="1" x14ac:dyDescent="0.25"/>
    <row r="74791" ht="31.5" hidden="1" customHeight="1" x14ac:dyDescent="0.25"/>
    <row r="74792" ht="24" hidden="1" customHeight="1" x14ac:dyDescent="0.25"/>
    <row r="74793" ht="24.95" hidden="1" customHeight="1" x14ac:dyDescent="0.25"/>
    <row r="74794" ht="24.95" hidden="1" customHeight="1" x14ac:dyDescent="0.25"/>
    <row r="74795" ht="24.95" hidden="1" customHeight="1" x14ac:dyDescent="0.25"/>
    <row r="74796" ht="24.95" hidden="1" customHeight="1" x14ac:dyDescent="0.25"/>
    <row r="74797" ht="24.95" hidden="1" customHeight="1" x14ac:dyDescent="0.25"/>
    <row r="74798" ht="24.95" hidden="1" customHeight="1" x14ac:dyDescent="0.25"/>
    <row r="74799" ht="24.95" hidden="1" customHeight="1" x14ac:dyDescent="0.25"/>
    <row r="74800" ht="24.95" hidden="1" customHeight="1" x14ac:dyDescent="0.25"/>
    <row r="74801" ht="24.95" hidden="1" customHeight="1" x14ac:dyDescent="0.25"/>
    <row r="74802" ht="24.95" hidden="1" customHeight="1" x14ac:dyDescent="0.25"/>
    <row r="74803" ht="31.5" hidden="1" customHeight="1" x14ac:dyDescent="0.25"/>
    <row r="74804" ht="24" hidden="1" customHeight="1" x14ac:dyDescent="0.25"/>
    <row r="74805" ht="24.95" hidden="1" customHeight="1" x14ac:dyDescent="0.25"/>
    <row r="74806" ht="24.95" hidden="1" customHeight="1" x14ac:dyDescent="0.25"/>
    <row r="74807" hidden="1" x14ac:dyDescent="0.25"/>
    <row r="74808" hidden="1" x14ac:dyDescent="0.25"/>
    <row r="74809" hidden="1" x14ac:dyDescent="0.25"/>
    <row r="74810" ht="16.5" hidden="1" customHeight="1" x14ac:dyDescent="0.25"/>
    <row r="74811" hidden="1" x14ac:dyDescent="0.25"/>
    <row r="74812" ht="15.75" hidden="1" customHeight="1" x14ac:dyDescent="0.25"/>
    <row r="74813" ht="31.5" hidden="1" customHeight="1" x14ac:dyDescent="0.25"/>
    <row r="74814" ht="24" hidden="1" customHeight="1" x14ac:dyDescent="0.25"/>
    <row r="74815" ht="24.95" hidden="1" customHeight="1" x14ac:dyDescent="0.25"/>
    <row r="74816" ht="24.95" hidden="1" customHeight="1" x14ac:dyDescent="0.25"/>
    <row r="74817" ht="24.95" hidden="1" customHeight="1" x14ac:dyDescent="0.25"/>
    <row r="74818" ht="24.95" hidden="1" customHeight="1" x14ac:dyDescent="0.25"/>
    <row r="74819" ht="24.95" hidden="1" customHeight="1" x14ac:dyDescent="0.25"/>
    <row r="74820" ht="24.95" hidden="1" customHeight="1" x14ac:dyDescent="0.25"/>
    <row r="74821" ht="24.95" hidden="1" customHeight="1" x14ac:dyDescent="0.25"/>
    <row r="74822" ht="24.95" hidden="1" customHeight="1" x14ac:dyDescent="0.25"/>
    <row r="74823" ht="24.95" hidden="1" customHeight="1" x14ac:dyDescent="0.25"/>
    <row r="74824" ht="24.95" hidden="1" customHeight="1" x14ac:dyDescent="0.25"/>
    <row r="74825" hidden="1" x14ac:dyDescent="0.25"/>
    <row r="74826" hidden="1" x14ac:dyDescent="0.25"/>
    <row r="74827" hidden="1" x14ac:dyDescent="0.25"/>
    <row r="74828" ht="16.5" hidden="1" customHeight="1" x14ac:dyDescent="0.25"/>
    <row r="74829" hidden="1" x14ac:dyDescent="0.25"/>
    <row r="74830" hidden="1" x14ac:dyDescent="0.25"/>
    <row r="74831" hidden="1" x14ac:dyDescent="0.25"/>
    <row r="74832" ht="16.5" hidden="1" customHeight="1" x14ac:dyDescent="0.25"/>
    <row r="74833" hidden="1" x14ac:dyDescent="0.25"/>
    <row r="74834" ht="15.75" hidden="1" customHeight="1" x14ac:dyDescent="0.25"/>
    <row r="74835" ht="31.5" hidden="1" customHeight="1" x14ac:dyDescent="0.25"/>
    <row r="74836" ht="24" hidden="1" customHeight="1" x14ac:dyDescent="0.25"/>
    <row r="74837" ht="24.95" hidden="1" customHeight="1" x14ac:dyDescent="0.25"/>
    <row r="74838" ht="24.95" hidden="1" customHeight="1" x14ac:dyDescent="0.25"/>
    <row r="74839" ht="24.95" hidden="1" customHeight="1" x14ac:dyDescent="0.25"/>
    <row r="74840" ht="24.95" hidden="1" customHeight="1" x14ac:dyDescent="0.25"/>
    <row r="74841" ht="24.95" hidden="1" customHeight="1" x14ac:dyDescent="0.25"/>
    <row r="74842" ht="24.95" hidden="1" customHeight="1" x14ac:dyDescent="0.25"/>
    <row r="74843" ht="24.95" hidden="1" customHeight="1" x14ac:dyDescent="0.25"/>
    <row r="74844" ht="24.95" hidden="1" customHeight="1" x14ac:dyDescent="0.25"/>
    <row r="74845" hidden="1" x14ac:dyDescent="0.25"/>
    <row r="74846" ht="15.75" hidden="1" customHeight="1" x14ac:dyDescent="0.25"/>
    <row r="74847" ht="31.5" hidden="1" customHeight="1" x14ac:dyDescent="0.25"/>
    <row r="74848" ht="24" hidden="1" customHeight="1" x14ac:dyDescent="0.25"/>
    <row r="74849" ht="24.95" hidden="1" customHeight="1" x14ac:dyDescent="0.25"/>
    <row r="74850" ht="24.95" hidden="1" customHeight="1" x14ac:dyDescent="0.25"/>
    <row r="74851" hidden="1" x14ac:dyDescent="0.25"/>
    <row r="74852" hidden="1" x14ac:dyDescent="0.25"/>
    <row r="74853" hidden="1" x14ac:dyDescent="0.25"/>
    <row r="74854" ht="16.5" hidden="1" customHeight="1" x14ac:dyDescent="0.25"/>
    <row r="74855" hidden="1" x14ac:dyDescent="0.25"/>
    <row r="74856" ht="15.75" hidden="1" customHeight="1" x14ac:dyDescent="0.25"/>
    <row r="74857" ht="31.5" hidden="1" customHeight="1" x14ac:dyDescent="0.25"/>
    <row r="74858" ht="24" hidden="1" customHeight="1" x14ac:dyDescent="0.25"/>
    <row r="74859" ht="24.95" hidden="1" customHeight="1" x14ac:dyDescent="0.25"/>
    <row r="74860" ht="24.95" hidden="1" customHeight="1" x14ac:dyDescent="0.25"/>
    <row r="74861" ht="24.95" hidden="1" customHeight="1" x14ac:dyDescent="0.25"/>
    <row r="74862" ht="24.95" hidden="1" customHeight="1" x14ac:dyDescent="0.25"/>
    <row r="74863" ht="24.95" hidden="1" customHeight="1" x14ac:dyDescent="0.25"/>
    <row r="74864" ht="24.95" hidden="1" customHeight="1" x14ac:dyDescent="0.25"/>
    <row r="74865" ht="24.95" hidden="1" customHeight="1" x14ac:dyDescent="0.25"/>
    <row r="74866" ht="24.95" hidden="1" customHeight="1" x14ac:dyDescent="0.25"/>
    <row r="74867" ht="24.95" hidden="1" customHeight="1" x14ac:dyDescent="0.25"/>
    <row r="74868" ht="24.95" hidden="1" customHeight="1" x14ac:dyDescent="0.25"/>
    <row r="74869" ht="24.95" hidden="1" customHeight="1" x14ac:dyDescent="0.25"/>
    <row r="74870" ht="24.95" hidden="1" customHeight="1" x14ac:dyDescent="0.25"/>
    <row r="74871" ht="24.95" hidden="1" customHeight="1" x14ac:dyDescent="0.25"/>
    <row r="74872" ht="24.95" hidden="1" customHeight="1" x14ac:dyDescent="0.25"/>
    <row r="74873" ht="24.95" hidden="1" customHeight="1" x14ac:dyDescent="0.25"/>
    <row r="74874" ht="24.95" hidden="1" customHeight="1" x14ac:dyDescent="0.25"/>
    <row r="74875" ht="24.95" hidden="1" customHeight="1" x14ac:dyDescent="0.25"/>
    <row r="74876" ht="24.95" hidden="1" customHeight="1" x14ac:dyDescent="0.25"/>
    <row r="74877" ht="24.95" hidden="1" customHeight="1" x14ac:dyDescent="0.25"/>
    <row r="74878" ht="24.95" hidden="1" customHeight="1" x14ac:dyDescent="0.25"/>
    <row r="74879" ht="24.95" hidden="1" customHeight="1" x14ac:dyDescent="0.25"/>
    <row r="74880" ht="24.95" hidden="1" customHeight="1" x14ac:dyDescent="0.25"/>
    <row r="74881" ht="24.95" hidden="1" customHeight="1" x14ac:dyDescent="0.25"/>
    <row r="74882" ht="24.95" hidden="1" customHeight="1" x14ac:dyDescent="0.25"/>
    <row r="74883" ht="24.95" hidden="1" customHeight="1" x14ac:dyDescent="0.25"/>
    <row r="74884" ht="24.95" hidden="1" customHeight="1" x14ac:dyDescent="0.25"/>
    <row r="74885" ht="24.95" hidden="1" customHeight="1" x14ac:dyDescent="0.25"/>
    <row r="74886" ht="24.95" hidden="1" customHeight="1" x14ac:dyDescent="0.25"/>
    <row r="74887" ht="24.95" hidden="1" customHeight="1" x14ac:dyDescent="0.25"/>
    <row r="74888" ht="24.95" hidden="1" customHeight="1" x14ac:dyDescent="0.25"/>
    <row r="74889" ht="24.95" hidden="1" customHeight="1" x14ac:dyDescent="0.25"/>
    <row r="74890" ht="24.95" hidden="1" customHeight="1" x14ac:dyDescent="0.25"/>
    <row r="74891" ht="24.95" hidden="1" customHeight="1" x14ac:dyDescent="0.25"/>
    <row r="74892" ht="24.95" hidden="1" customHeight="1" x14ac:dyDescent="0.25"/>
    <row r="74893" ht="24.95" hidden="1" customHeight="1" x14ac:dyDescent="0.25"/>
    <row r="74894" ht="24.95" hidden="1" customHeight="1" x14ac:dyDescent="0.25"/>
    <row r="74895" ht="24.95" hidden="1" customHeight="1" x14ac:dyDescent="0.25"/>
    <row r="74896" ht="24.95" hidden="1" customHeight="1" x14ac:dyDescent="0.25"/>
    <row r="74897" hidden="1" x14ac:dyDescent="0.25"/>
    <row r="74898" hidden="1" x14ac:dyDescent="0.25"/>
    <row r="74899" hidden="1" x14ac:dyDescent="0.25"/>
    <row r="74900" ht="16.5" hidden="1" customHeight="1" x14ac:dyDescent="0.25"/>
    <row r="74901" hidden="1" x14ac:dyDescent="0.25"/>
    <row r="74902" ht="15.75" hidden="1" customHeight="1" x14ac:dyDescent="0.25"/>
    <row r="74903" ht="31.5" hidden="1" customHeight="1" x14ac:dyDescent="0.25"/>
    <row r="74904" ht="24" hidden="1" customHeight="1" x14ac:dyDescent="0.25"/>
    <row r="74905" ht="24.95" hidden="1" customHeight="1" x14ac:dyDescent="0.25"/>
    <row r="74906" ht="24.95" hidden="1" customHeight="1" x14ac:dyDescent="0.25"/>
    <row r="74907" ht="24.95" hidden="1" customHeight="1" x14ac:dyDescent="0.25"/>
    <row r="74908" ht="24.95" hidden="1" customHeight="1" x14ac:dyDescent="0.25"/>
    <row r="74909" ht="24.95" hidden="1" customHeight="1" x14ac:dyDescent="0.25"/>
    <row r="74910" ht="24.95" hidden="1" customHeight="1" x14ac:dyDescent="0.25"/>
    <row r="74911" ht="24.95" hidden="1" customHeight="1" x14ac:dyDescent="0.25"/>
    <row r="74912" ht="24.95" hidden="1" customHeight="1" x14ac:dyDescent="0.25"/>
    <row r="74913" ht="24.95" hidden="1" customHeight="1" x14ac:dyDescent="0.25"/>
    <row r="74914" ht="24.95" hidden="1" customHeight="1" x14ac:dyDescent="0.25"/>
    <row r="74915" ht="24.95" hidden="1" customHeight="1" x14ac:dyDescent="0.25"/>
    <row r="74916" ht="24.95" hidden="1" customHeight="1" x14ac:dyDescent="0.25"/>
    <row r="74917" ht="24.95" hidden="1" customHeight="1" x14ac:dyDescent="0.25"/>
    <row r="74918" ht="24.95" hidden="1" customHeight="1" x14ac:dyDescent="0.25"/>
    <row r="74919" ht="24.95" hidden="1" customHeight="1" x14ac:dyDescent="0.25"/>
    <row r="74920" ht="24.95" hidden="1" customHeight="1" x14ac:dyDescent="0.25"/>
    <row r="74921" ht="24.95" hidden="1" customHeight="1" x14ac:dyDescent="0.25"/>
    <row r="74922" ht="24.95" hidden="1" customHeight="1" x14ac:dyDescent="0.25"/>
    <row r="74923" ht="24.95" hidden="1" customHeight="1" x14ac:dyDescent="0.25"/>
    <row r="74924" ht="24.95" hidden="1" customHeight="1" x14ac:dyDescent="0.25"/>
    <row r="74925" ht="24.95" hidden="1" customHeight="1" x14ac:dyDescent="0.25"/>
    <row r="74926" ht="24.95" hidden="1" customHeight="1" x14ac:dyDescent="0.25"/>
    <row r="74927" ht="24.95" hidden="1" customHeight="1" x14ac:dyDescent="0.25"/>
    <row r="74928" ht="24.95" hidden="1" customHeight="1" x14ac:dyDescent="0.25"/>
    <row r="74929" ht="24.95" hidden="1" customHeight="1" x14ac:dyDescent="0.25"/>
    <row r="74930" ht="24.95" hidden="1" customHeight="1" x14ac:dyDescent="0.25"/>
    <row r="74931" ht="24.95" hidden="1" customHeight="1" x14ac:dyDescent="0.25"/>
    <row r="74932" ht="24.95" hidden="1" customHeight="1" x14ac:dyDescent="0.25"/>
    <row r="74933" ht="24.95" hidden="1" customHeight="1" x14ac:dyDescent="0.25"/>
    <row r="74934" ht="24.95" hidden="1" customHeight="1" x14ac:dyDescent="0.25"/>
    <row r="74935" ht="24.95" hidden="1" customHeight="1" x14ac:dyDescent="0.25"/>
    <row r="74936" ht="24.95" hidden="1" customHeight="1" x14ac:dyDescent="0.25"/>
    <row r="74937" ht="24.95" hidden="1" customHeight="1" x14ac:dyDescent="0.25"/>
    <row r="74938" ht="24.95" hidden="1" customHeight="1" x14ac:dyDescent="0.25"/>
    <row r="74939" ht="24.95" hidden="1" customHeight="1" x14ac:dyDescent="0.25"/>
    <row r="74940" ht="24.95" hidden="1" customHeight="1" x14ac:dyDescent="0.25"/>
    <row r="74941" hidden="1" x14ac:dyDescent="0.25"/>
    <row r="74942" hidden="1" x14ac:dyDescent="0.25"/>
    <row r="74943" hidden="1" x14ac:dyDescent="0.25"/>
    <row r="74944" hidden="1" x14ac:dyDescent="0.25"/>
    <row r="74945" hidden="1" x14ac:dyDescent="0.25"/>
    <row r="74946" ht="16.5" hidden="1" customHeight="1" x14ac:dyDescent="0.25"/>
    <row r="74947" hidden="1" x14ac:dyDescent="0.25"/>
    <row r="74948" ht="15.75" hidden="1" customHeight="1" x14ac:dyDescent="0.25"/>
    <row r="74949" ht="31.5" hidden="1" customHeight="1" x14ac:dyDescent="0.25"/>
    <row r="74950" ht="24" hidden="1" customHeight="1" x14ac:dyDescent="0.25"/>
    <row r="74951" ht="24.95" hidden="1" customHeight="1" x14ac:dyDescent="0.25"/>
    <row r="74952" ht="24.95" hidden="1" customHeight="1" x14ac:dyDescent="0.25"/>
    <row r="74953" ht="24.95" hidden="1" customHeight="1" x14ac:dyDescent="0.25"/>
    <row r="74954" ht="24.95" hidden="1" customHeight="1" x14ac:dyDescent="0.25"/>
    <row r="74955" ht="24.95" hidden="1" customHeight="1" x14ac:dyDescent="0.25"/>
    <row r="74956" ht="24.95" hidden="1" customHeight="1" x14ac:dyDescent="0.25"/>
    <row r="74957" ht="24.95" hidden="1" customHeight="1" x14ac:dyDescent="0.25"/>
    <row r="74958" ht="24.95" hidden="1" customHeight="1" x14ac:dyDescent="0.25"/>
    <row r="74959" ht="24.95" hidden="1" customHeight="1" x14ac:dyDescent="0.25"/>
    <row r="74960" ht="24.95" hidden="1" customHeight="1" x14ac:dyDescent="0.25"/>
    <row r="74961" ht="24.95" hidden="1" customHeight="1" x14ac:dyDescent="0.25"/>
    <row r="74962" ht="24.95" hidden="1" customHeight="1" x14ac:dyDescent="0.25"/>
    <row r="74963" ht="24.95" hidden="1" customHeight="1" x14ac:dyDescent="0.25"/>
    <row r="74964" ht="24.95" hidden="1" customHeight="1" x14ac:dyDescent="0.25"/>
    <row r="74965" ht="24.95" hidden="1" customHeight="1" x14ac:dyDescent="0.25"/>
    <row r="74966" ht="24.95" hidden="1" customHeight="1" x14ac:dyDescent="0.25"/>
    <row r="74967" ht="24.95" hidden="1" customHeight="1" x14ac:dyDescent="0.25"/>
    <row r="74968" ht="24.95" hidden="1" customHeight="1" x14ac:dyDescent="0.25"/>
    <row r="74969" ht="24.95" hidden="1" customHeight="1" x14ac:dyDescent="0.25"/>
    <row r="74970" ht="24.95" hidden="1" customHeight="1" x14ac:dyDescent="0.25"/>
    <row r="74971" ht="24.95" hidden="1" customHeight="1" x14ac:dyDescent="0.25"/>
    <row r="74972" ht="24.95" hidden="1" customHeight="1" x14ac:dyDescent="0.25"/>
    <row r="74973" ht="24.95" hidden="1" customHeight="1" x14ac:dyDescent="0.25"/>
    <row r="74974" ht="24.95" hidden="1" customHeight="1" x14ac:dyDescent="0.25"/>
    <row r="74975" ht="24.95" hidden="1" customHeight="1" x14ac:dyDescent="0.25"/>
    <row r="74976" ht="24.95" hidden="1" customHeight="1" x14ac:dyDescent="0.25"/>
    <row r="74977" ht="24.95" hidden="1" customHeight="1" x14ac:dyDescent="0.25"/>
    <row r="74978" ht="24.95" hidden="1" customHeight="1" x14ac:dyDescent="0.25"/>
    <row r="74979" ht="24.95" hidden="1" customHeight="1" x14ac:dyDescent="0.25"/>
    <row r="74980" ht="24.95" hidden="1" customHeight="1" x14ac:dyDescent="0.25"/>
    <row r="74981" ht="24.95" hidden="1" customHeight="1" x14ac:dyDescent="0.25"/>
    <row r="74982" ht="24.95" hidden="1" customHeight="1" x14ac:dyDescent="0.25"/>
    <row r="74983" hidden="1" x14ac:dyDescent="0.25"/>
    <row r="74984" hidden="1" x14ac:dyDescent="0.25"/>
    <row r="74985" hidden="1" x14ac:dyDescent="0.25"/>
    <row r="74986" ht="16.5" hidden="1" customHeight="1" x14ac:dyDescent="0.25"/>
    <row r="74987" hidden="1" x14ac:dyDescent="0.25"/>
    <row r="74988" ht="15.75" hidden="1" customHeight="1" x14ac:dyDescent="0.25"/>
    <row r="74989" hidden="1" x14ac:dyDescent="0.25"/>
    <row r="74990" hidden="1" x14ac:dyDescent="0.25"/>
    <row r="74991" hidden="1" x14ac:dyDescent="0.25"/>
    <row r="74992" ht="16.5" hidden="1" customHeight="1" x14ac:dyDescent="0.25"/>
    <row r="74993" hidden="1" x14ac:dyDescent="0.25"/>
    <row r="74994" ht="15.75" hidden="1" customHeight="1" x14ac:dyDescent="0.25"/>
    <row r="74995" ht="31.5" hidden="1" customHeight="1" x14ac:dyDescent="0.25"/>
    <row r="74996" ht="24" hidden="1" customHeight="1" x14ac:dyDescent="0.25"/>
    <row r="74997" ht="24.95" hidden="1" customHeight="1" x14ac:dyDescent="0.25"/>
    <row r="74998" ht="24.95" hidden="1" customHeight="1" x14ac:dyDescent="0.25"/>
    <row r="74999" ht="24.95" hidden="1" customHeight="1" x14ac:dyDescent="0.25"/>
    <row r="75000" ht="24.95" hidden="1" customHeight="1" x14ac:dyDescent="0.25"/>
    <row r="75001" ht="24.95" hidden="1" customHeight="1" x14ac:dyDescent="0.25"/>
    <row r="75002" ht="24.95" hidden="1" customHeight="1" x14ac:dyDescent="0.25"/>
    <row r="75003" ht="24.95" hidden="1" customHeight="1" x14ac:dyDescent="0.25"/>
    <row r="75004" ht="24.95" hidden="1" customHeight="1" x14ac:dyDescent="0.25"/>
    <row r="75005" ht="31.5" hidden="1" customHeight="1" x14ac:dyDescent="0.25"/>
    <row r="75006" ht="24" hidden="1" customHeight="1" x14ac:dyDescent="0.25"/>
    <row r="75007" ht="24.95" hidden="1" customHeight="1" x14ac:dyDescent="0.25"/>
    <row r="75008" ht="24.95" hidden="1" customHeight="1" x14ac:dyDescent="0.25"/>
    <row r="75009" ht="24.95" hidden="1" customHeight="1" x14ac:dyDescent="0.25"/>
    <row r="75010" ht="24.95" hidden="1" customHeight="1" x14ac:dyDescent="0.25"/>
    <row r="75011" hidden="1" x14ac:dyDescent="0.25"/>
    <row r="75012" hidden="1" x14ac:dyDescent="0.25"/>
    <row r="75013" hidden="1" x14ac:dyDescent="0.25"/>
    <row r="75014" ht="16.5" hidden="1" customHeight="1" x14ac:dyDescent="0.25"/>
    <row r="75015" hidden="1" x14ac:dyDescent="0.25"/>
    <row r="75016" ht="15.75" hidden="1" customHeight="1" x14ac:dyDescent="0.25"/>
    <row r="75017" ht="31.5" hidden="1" customHeight="1" x14ac:dyDescent="0.25"/>
    <row r="75018" ht="24" hidden="1" customHeight="1" x14ac:dyDescent="0.25"/>
    <row r="75019" ht="24.95" hidden="1" customHeight="1" x14ac:dyDescent="0.25"/>
    <row r="75020" ht="24.95" hidden="1" customHeight="1" x14ac:dyDescent="0.25"/>
    <row r="75021" ht="24.95" hidden="1" customHeight="1" x14ac:dyDescent="0.25"/>
    <row r="75022" ht="24.95" hidden="1" customHeight="1" x14ac:dyDescent="0.25"/>
    <row r="75023" ht="24.95" hidden="1" customHeight="1" x14ac:dyDescent="0.25"/>
    <row r="75024" ht="24.95" hidden="1" customHeight="1" x14ac:dyDescent="0.25"/>
    <row r="75025" ht="24.95" hidden="1" customHeight="1" x14ac:dyDescent="0.25"/>
    <row r="75026" ht="24.95" hidden="1" customHeight="1" x14ac:dyDescent="0.25"/>
    <row r="75027" ht="24.95" hidden="1" customHeight="1" x14ac:dyDescent="0.25"/>
    <row r="75028" ht="24.95" hidden="1" customHeight="1" x14ac:dyDescent="0.25"/>
    <row r="75029" ht="24.95" hidden="1" customHeight="1" x14ac:dyDescent="0.25"/>
    <row r="75030" ht="24.95" hidden="1" customHeight="1" x14ac:dyDescent="0.25"/>
    <row r="75031" ht="24.95" hidden="1" customHeight="1" x14ac:dyDescent="0.25"/>
    <row r="75032" ht="24.95" hidden="1" customHeight="1" x14ac:dyDescent="0.25"/>
    <row r="75033" ht="24.95" hidden="1" customHeight="1" x14ac:dyDescent="0.25"/>
    <row r="75034" ht="24.95" hidden="1" customHeight="1" x14ac:dyDescent="0.25"/>
    <row r="75035" ht="24.95" hidden="1" customHeight="1" x14ac:dyDescent="0.25"/>
    <row r="75036" ht="24.95" hidden="1" customHeight="1" x14ac:dyDescent="0.25"/>
    <row r="75037" ht="24.95" hidden="1" customHeight="1" x14ac:dyDescent="0.25"/>
    <row r="75038" ht="24.95" hidden="1" customHeight="1" x14ac:dyDescent="0.25"/>
    <row r="75039" ht="24.95" hidden="1" customHeight="1" x14ac:dyDescent="0.25"/>
    <row r="75040" ht="24.95" hidden="1" customHeight="1" x14ac:dyDescent="0.25"/>
    <row r="75041" ht="24.95" hidden="1" customHeight="1" x14ac:dyDescent="0.25"/>
    <row r="75042" ht="24.95" hidden="1" customHeight="1" x14ac:dyDescent="0.25"/>
    <row r="75043" ht="24.95" hidden="1" customHeight="1" x14ac:dyDescent="0.25"/>
    <row r="75044" ht="24.95" hidden="1" customHeight="1" x14ac:dyDescent="0.25"/>
    <row r="75045" ht="24.95" hidden="1" customHeight="1" x14ac:dyDescent="0.25"/>
    <row r="75046" ht="24.95" hidden="1" customHeight="1" x14ac:dyDescent="0.25"/>
    <row r="75047" ht="24.95" hidden="1" customHeight="1" x14ac:dyDescent="0.25"/>
    <row r="75048" ht="24.95" hidden="1" customHeight="1" x14ac:dyDescent="0.25"/>
    <row r="75049" ht="24.95" hidden="1" customHeight="1" x14ac:dyDescent="0.25"/>
    <row r="75050" ht="24.95" hidden="1" customHeight="1" x14ac:dyDescent="0.25"/>
    <row r="75051" ht="24.95" hidden="1" customHeight="1" x14ac:dyDescent="0.25"/>
    <row r="75052" ht="24.95" hidden="1" customHeight="1" x14ac:dyDescent="0.25"/>
    <row r="75053" ht="24.95" hidden="1" customHeight="1" x14ac:dyDescent="0.25"/>
    <row r="75054" ht="24.95" hidden="1" customHeight="1" x14ac:dyDescent="0.25"/>
    <row r="75055" ht="24.95" hidden="1" customHeight="1" x14ac:dyDescent="0.25"/>
    <row r="75056" ht="24.95" hidden="1" customHeight="1" x14ac:dyDescent="0.25"/>
    <row r="75057" hidden="1" x14ac:dyDescent="0.25"/>
    <row r="75058" hidden="1" x14ac:dyDescent="0.25"/>
    <row r="75059" hidden="1" x14ac:dyDescent="0.25"/>
    <row r="75060" ht="16.5" hidden="1" customHeight="1" x14ac:dyDescent="0.25"/>
    <row r="75061" hidden="1" x14ac:dyDescent="0.25"/>
    <row r="75062" ht="15.75" hidden="1" customHeight="1" x14ac:dyDescent="0.25"/>
    <row r="75063" ht="31.5" hidden="1" customHeight="1" x14ac:dyDescent="0.25"/>
    <row r="75064" ht="24" hidden="1" customHeight="1" x14ac:dyDescent="0.25"/>
    <row r="75065" ht="24.95" hidden="1" customHeight="1" x14ac:dyDescent="0.25"/>
    <row r="75066" ht="24.95" hidden="1" customHeight="1" x14ac:dyDescent="0.25"/>
    <row r="75067" ht="24.95" hidden="1" customHeight="1" x14ac:dyDescent="0.25"/>
    <row r="75068" ht="24.95" hidden="1" customHeight="1" x14ac:dyDescent="0.25"/>
    <row r="75069" ht="24.95" hidden="1" customHeight="1" x14ac:dyDescent="0.25"/>
    <row r="75070" ht="24.95" hidden="1" customHeight="1" x14ac:dyDescent="0.25"/>
    <row r="75071" ht="24.95" hidden="1" customHeight="1" x14ac:dyDescent="0.25"/>
    <row r="75072" ht="24.95" hidden="1" customHeight="1" x14ac:dyDescent="0.25"/>
    <row r="75073" ht="24.95" hidden="1" customHeight="1" x14ac:dyDescent="0.25"/>
    <row r="75074" ht="24.95" hidden="1" customHeight="1" x14ac:dyDescent="0.25"/>
    <row r="75075" ht="24.95" hidden="1" customHeight="1" x14ac:dyDescent="0.25"/>
    <row r="75076" ht="24.95" hidden="1" customHeight="1" x14ac:dyDescent="0.25"/>
    <row r="75077" ht="24.95" hidden="1" customHeight="1" x14ac:dyDescent="0.25"/>
    <row r="75078" ht="24.95" hidden="1" customHeight="1" x14ac:dyDescent="0.25"/>
    <row r="75079" ht="24.95" hidden="1" customHeight="1" x14ac:dyDescent="0.25"/>
    <row r="75080" ht="24.95" hidden="1" customHeight="1" x14ac:dyDescent="0.25"/>
    <row r="75081" ht="24.95" hidden="1" customHeight="1" x14ac:dyDescent="0.25"/>
    <row r="75082" ht="24.95" hidden="1" customHeight="1" x14ac:dyDescent="0.25"/>
    <row r="75083" ht="24.95" hidden="1" customHeight="1" x14ac:dyDescent="0.25"/>
    <row r="75084" ht="24.95" hidden="1" customHeight="1" x14ac:dyDescent="0.25"/>
    <row r="75085" ht="24.95" hidden="1" customHeight="1" x14ac:dyDescent="0.25"/>
    <row r="75086" ht="24.95" hidden="1" customHeight="1" x14ac:dyDescent="0.25"/>
    <row r="75087" ht="24.95" hidden="1" customHeight="1" x14ac:dyDescent="0.25"/>
    <row r="75088" ht="24.95" hidden="1" customHeight="1" x14ac:dyDescent="0.25"/>
    <row r="75089" ht="24.95" hidden="1" customHeight="1" x14ac:dyDescent="0.25"/>
    <row r="75090" ht="24.95" hidden="1" customHeight="1" x14ac:dyDescent="0.25"/>
    <row r="75091" ht="24.95" hidden="1" customHeight="1" x14ac:dyDescent="0.25"/>
    <row r="75092" ht="24.95" hidden="1" customHeight="1" x14ac:dyDescent="0.25"/>
    <row r="75093" ht="24.95" hidden="1" customHeight="1" x14ac:dyDescent="0.25"/>
    <row r="75094" ht="24.95" hidden="1" customHeight="1" x14ac:dyDescent="0.25"/>
    <row r="75095" ht="24.95" hidden="1" customHeight="1" x14ac:dyDescent="0.25"/>
    <row r="75096" ht="24.95" hidden="1" customHeight="1" x14ac:dyDescent="0.25"/>
    <row r="75097" ht="24.95" hidden="1" customHeight="1" x14ac:dyDescent="0.25"/>
    <row r="75098" ht="24.95" hidden="1" customHeight="1" x14ac:dyDescent="0.25"/>
    <row r="75099" ht="24.95" hidden="1" customHeight="1" x14ac:dyDescent="0.25"/>
    <row r="75100" ht="24.95" hidden="1" customHeight="1" x14ac:dyDescent="0.25"/>
    <row r="75101" ht="24.95" hidden="1" customHeight="1" x14ac:dyDescent="0.25"/>
    <row r="75102" ht="24.95" hidden="1" customHeight="1" x14ac:dyDescent="0.25"/>
    <row r="75103" hidden="1" x14ac:dyDescent="0.25"/>
    <row r="75104" hidden="1" x14ac:dyDescent="0.25"/>
    <row r="75105" hidden="1" x14ac:dyDescent="0.25"/>
    <row r="75106" ht="16.5" hidden="1" customHeight="1" x14ac:dyDescent="0.25"/>
    <row r="75107" hidden="1" x14ac:dyDescent="0.25"/>
    <row r="75108" ht="15.75" hidden="1" customHeight="1" x14ac:dyDescent="0.25"/>
    <row r="75109" ht="31.5" hidden="1" customHeight="1" x14ac:dyDescent="0.25"/>
    <row r="75110" ht="24" hidden="1" customHeight="1" x14ac:dyDescent="0.25"/>
    <row r="75111" ht="24.95" hidden="1" customHeight="1" x14ac:dyDescent="0.25"/>
    <row r="75112" ht="24.95" hidden="1" customHeight="1" x14ac:dyDescent="0.25"/>
    <row r="75113" ht="24.95" hidden="1" customHeight="1" x14ac:dyDescent="0.25"/>
    <row r="75114" ht="24.95" hidden="1" customHeight="1" x14ac:dyDescent="0.25"/>
    <row r="75115" ht="24.95" hidden="1" customHeight="1" x14ac:dyDescent="0.25"/>
    <row r="75116" ht="24.95" hidden="1" customHeight="1" x14ac:dyDescent="0.25"/>
    <row r="75117" ht="24.95" hidden="1" customHeight="1" x14ac:dyDescent="0.25"/>
    <row r="75118" ht="24.95" hidden="1" customHeight="1" x14ac:dyDescent="0.25"/>
    <row r="75119" ht="24.95" hidden="1" customHeight="1" x14ac:dyDescent="0.25"/>
    <row r="75120" ht="24.95" hidden="1" customHeight="1" x14ac:dyDescent="0.25"/>
    <row r="75121" ht="24.95" hidden="1" customHeight="1" x14ac:dyDescent="0.25"/>
    <row r="75122" ht="24.95" hidden="1" customHeight="1" x14ac:dyDescent="0.25"/>
    <row r="75123" ht="24.95" hidden="1" customHeight="1" x14ac:dyDescent="0.25"/>
    <row r="75124" ht="24.95" hidden="1" customHeight="1" x14ac:dyDescent="0.25"/>
    <row r="75125" hidden="1" x14ac:dyDescent="0.25"/>
    <row r="75126" hidden="1" x14ac:dyDescent="0.25"/>
    <row r="75127" hidden="1" x14ac:dyDescent="0.25"/>
    <row r="75128" ht="16.5" hidden="1" customHeight="1" x14ac:dyDescent="0.25"/>
    <row r="75129" hidden="1" x14ac:dyDescent="0.25"/>
    <row r="75130" ht="15.75" hidden="1" customHeight="1" x14ac:dyDescent="0.25"/>
    <row r="75131" ht="31.5" hidden="1" customHeight="1" x14ac:dyDescent="0.25"/>
    <row r="75132" ht="24" hidden="1" customHeight="1" x14ac:dyDescent="0.25"/>
    <row r="75133" ht="24.95" hidden="1" customHeight="1" x14ac:dyDescent="0.25"/>
    <row r="75134" ht="24.95" hidden="1" customHeight="1" x14ac:dyDescent="0.25"/>
    <row r="75135" ht="24.95" hidden="1" customHeight="1" x14ac:dyDescent="0.25"/>
    <row r="75136" ht="24.95" hidden="1" customHeight="1" x14ac:dyDescent="0.25"/>
    <row r="75137" ht="24.95" hidden="1" customHeight="1" x14ac:dyDescent="0.25"/>
    <row r="75138" ht="24.95" hidden="1" customHeight="1" x14ac:dyDescent="0.25"/>
    <row r="75139" ht="24.95" hidden="1" customHeight="1" x14ac:dyDescent="0.25"/>
    <row r="75140" ht="24.95" hidden="1" customHeight="1" x14ac:dyDescent="0.25"/>
    <row r="75141" ht="24.95" hidden="1" customHeight="1" x14ac:dyDescent="0.25"/>
    <row r="75142" ht="24.95" hidden="1" customHeight="1" x14ac:dyDescent="0.25"/>
    <row r="75143" ht="24.95" hidden="1" customHeight="1" x14ac:dyDescent="0.25"/>
    <row r="75144" ht="24.95" hidden="1" customHeight="1" x14ac:dyDescent="0.25"/>
    <row r="75145" ht="24.95" hidden="1" customHeight="1" x14ac:dyDescent="0.25"/>
    <row r="75146" ht="24.95" hidden="1" customHeight="1" x14ac:dyDescent="0.25"/>
    <row r="75147" ht="24.95" hidden="1" customHeight="1" x14ac:dyDescent="0.25"/>
    <row r="75148" ht="24.95" hidden="1" customHeight="1" x14ac:dyDescent="0.25"/>
    <row r="75149" ht="24.95" hidden="1" customHeight="1" x14ac:dyDescent="0.25"/>
    <row r="75150" ht="24.95" hidden="1" customHeight="1" x14ac:dyDescent="0.25"/>
    <row r="75151" ht="24.95" hidden="1" customHeight="1" x14ac:dyDescent="0.25"/>
    <row r="75152" ht="24.95" hidden="1" customHeight="1" x14ac:dyDescent="0.25"/>
    <row r="75153" ht="24.95" hidden="1" customHeight="1" x14ac:dyDescent="0.25"/>
    <row r="75154" ht="24.95" hidden="1" customHeight="1" x14ac:dyDescent="0.25"/>
    <row r="75155" ht="24.95" hidden="1" customHeight="1" x14ac:dyDescent="0.25"/>
    <row r="75156" ht="24.95" hidden="1" customHeight="1" x14ac:dyDescent="0.25"/>
    <row r="75157" ht="24.95" hidden="1" customHeight="1" x14ac:dyDescent="0.25"/>
    <row r="75158" ht="24.95" hidden="1" customHeight="1" x14ac:dyDescent="0.25"/>
    <row r="75159" ht="24.95" hidden="1" customHeight="1" x14ac:dyDescent="0.25"/>
    <row r="75160" ht="24.95" hidden="1" customHeight="1" x14ac:dyDescent="0.25"/>
    <row r="75161" ht="24.95" hidden="1" customHeight="1" x14ac:dyDescent="0.25"/>
    <row r="75162" ht="24.95" hidden="1" customHeight="1" x14ac:dyDescent="0.25"/>
    <row r="75163" ht="24.95" hidden="1" customHeight="1" x14ac:dyDescent="0.25"/>
    <row r="75164" ht="24.95" hidden="1" customHeight="1" x14ac:dyDescent="0.25"/>
    <row r="75165" ht="24.95" hidden="1" customHeight="1" x14ac:dyDescent="0.25"/>
    <row r="75166" ht="24.95" hidden="1" customHeight="1" x14ac:dyDescent="0.25"/>
    <row r="75167" ht="24.95" hidden="1" customHeight="1" x14ac:dyDescent="0.25"/>
    <row r="75168" ht="24.95" hidden="1" customHeight="1" x14ac:dyDescent="0.25"/>
    <row r="75169" ht="24.95" hidden="1" customHeight="1" x14ac:dyDescent="0.25"/>
    <row r="75170" ht="24.95" hidden="1" customHeight="1" x14ac:dyDescent="0.25"/>
    <row r="75171" hidden="1" x14ac:dyDescent="0.25"/>
    <row r="75172" hidden="1" x14ac:dyDescent="0.25"/>
    <row r="75173" hidden="1" x14ac:dyDescent="0.25"/>
    <row r="75174" ht="16.5" hidden="1" customHeight="1" x14ac:dyDescent="0.25"/>
    <row r="75175" hidden="1" x14ac:dyDescent="0.25"/>
    <row r="75176" ht="15.75" hidden="1" customHeight="1" x14ac:dyDescent="0.25"/>
    <row r="75177" ht="31.5" hidden="1" customHeight="1" x14ac:dyDescent="0.25"/>
    <row r="75178" ht="24" hidden="1" customHeight="1" x14ac:dyDescent="0.25"/>
    <row r="75179" ht="24.95" hidden="1" customHeight="1" x14ac:dyDescent="0.25"/>
    <row r="75180" ht="24.95" hidden="1" customHeight="1" x14ac:dyDescent="0.25"/>
    <row r="75181" ht="24.95" hidden="1" customHeight="1" x14ac:dyDescent="0.25"/>
    <row r="75182" ht="24.95" hidden="1" customHeight="1" x14ac:dyDescent="0.25"/>
    <row r="75183" ht="24.95" hidden="1" customHeight="1" x14ac:dyDescent="0.25"/>
    <row r="75184" ht="24.95" hidden="1" customHeight="1" x14ac:dyDescent="0.25"/>
    <row r="75185" ht="24.95" hidden="1" customHeight="1" x14ac:dyDescent="0.25"/>
    <row r="75186" ht="24.95" hidden="1" customHeight="1" x14ac:dyDescent="0.25"/>
    <row r="75187" ht="24.95" hidden="1" customHeight="1" x14ac:dyDescent="0.25"/>
    <row r="75188" ht="24.95" hidden="1" customHeight="1" x14ac:dyDescent="0.25"/>
    <row r="75189" ht="24.95" hidden="1" customHeight="1" x14ac:dyDescent="0.25"/>
    <row r="75190" ht="24.95" hidden="1" customHeight="1" x14ac:dyDescent="0.25"/>
    <row r="75191" ht="24.95" hidden="1" customHeight="1" x14ac:dyDescent="0.25"/>
    <row r="75192" ht="24.95" hidden="1" customHeight="1" x14ac:dyDescent="0.25"/>
    <row r="75193" ht="24.95" hidden="1" customHeight="1" x14ac:dyDescent="0.25"/>
    <row r="75194" ht="24.95" hidden="1" customHeight="1" x14ac:dyDescent="0.25"/>
    <row r="75195" ht="24.95" hidden="1" customHeight="1" x14ac:dyDescent="0.25"/>
    <row r="75196" ht="24.95" hidden="1" customHeight="1" x14ac:dyDescent="0.25"/>
    <row r="75197" ht="24.95" hidden="1" customHeight="1" x14ac:dyDescent="0.25"/>
    <row r="75198" ht="24.95" hidden="1" customHeight="1" x14ac:dyDescent="0.25"/>
    <row r="75199" ht="24.95" hidden="1" customHeight="1" x14ac:dyDescent="0.25"/>
    <row r="75200" ht="24.95" hidden="1" customHeight="1" x14ac:dyDescent="0.25"/>
    <row r="75201" ht="24.95" hidden="1" customHeight="1" x14ac:dyDescent="0.25"/>
    <row r="75202" ht="24.95" hidden="1" customHeight="1" x14ac:dyDescent="0.25"/>
    <row r="75203" ht="24.95" hidden="1" customHeight="1" x14ac:dyDescent="0.25"/>
    <row r="75204" ht="24.95" hidden="1" customHeight="1" x14ac:dyDescent="0.25"/>
    <row r="75205" ht="24.95" hidden="1" customHeight="1" x14ac:dyDescent="0.25"/>
    <row r="75206" ht="24.95" hidden="1" customHeight="1" x14ac:dyDescent="0.25"/>
    <row r="75207" ht="24.95" hidden="1" customHeight="1" x14ac:dyDescent="0.25"/>
    <row r="75208" ht="24.95" hidden="1" customHeight="1" x14ac:dyDescent="0.25"/>
    <row r="75209" ht="24.95" hidden="1" customHeight="1" x14ac:dyDescent="0.25"/>
    <row r="75210" ht="24.95" hidden="1" customHeight="1" x14ac:dyDescent="0.25"/>
    <row r="75211" ht="24.95" hidden="1" customHeight="1" x14ac:dyDescent="0.25"/>
    <row r="75212" ht="24.95" hidden="1" customHeight="1" x14ac:dyDescent="0.25"/>
    <row r="75213" ht="24.95" hidden="1" customHeight="1" x14ac:dyDescent="0.25"/>
    <row r="75214" ht="24.95" hidden="1" customHeight="1" x14ac:dyDescent="0.25"/>
    <row r="75215" ht="16.5" hidden="1" customHeight="1" x14ac:dyDescent="0.25"/>
    <row r="75216" hidden="1" x14ac:dyDescent="0.25"/>
    <row r="75217" hidden="1" x14ac:dyDescent="0.25"/>
    <row r="75218" hidden="1" x14ac:dyDescent="0.25"/>
    <row r="75219" hidden="1" x14ac:dyDescent="0.25"/>
    <row r="75220" ht="16.5" hidden="1" customHeight="1" x14ac:dyDescent="0.25"/>
    <row r="75221" hidden="1" x14ac:dyDescent="0.25"/>
    <row r="75222" ht="15.75" hidden="1" customHeight="1" x14ac:dyDescent="0.25"/>
    <row r="75223" ht="31.5" hidden="1" customHeight="1" x14ac:dyDescent="0.25"/>
    <row r="75224" ht="24" hidden="1" customHeight="1" x14ac:dyDescent="0.25"/>
    <row r="75225" ht="24.95" hidden="1" customHeight="1" x14ac:dyDescent="0.25"/>
    <row r="75226" ht="24.95" hidden="1" customHeight="1" x14ac:dyDescent="0.25"/>
    <row r="75227" ht="24.95" hidden="1" customHeight="1" x14ac:dyDescent="0.25"/>
    <row r="75228" ht="24.95" hidden="1" customHeight="1" x14ac:dyDescent="0.25"/>
    <row r="75229" ht="24.95" hidden="1" customHeight="1" x14ac:dyDescent="0.25"/>
    <row r="75230" ht="24.95" hidden="1" customHeight="1" x14ac:dyDescent="0.25"/>
    <row r="75231" ht="24.95" hidden="1" customHeight="1" x14ac:dyDescent="0.25"/>
    <row r="75232" ht="24.95" hidden="1" customHeight="1" x14ac:dyDescent="0.25"/>
    <row r="75233" ht="15.75" hidden="1" customHeight="1" x14ac:dyDescent="0.25"/>
    <row r="75234" hidden="1" x14ac:dyDescent="0.25"/>
    <row r="75235" hidden="1" x14ac:dyDescent="0.25"/>
    <row r="75236" hidden="1" x14ac:dyDescent="0.25"/>
    <row r="75237" hidden="1" x14ac:dyDescent="0.25"/>
    <row r="75238" hidden="1" x14ac:dyDescent="0.25"/>
    <row r="75239" hidden="1" x14ac:dyDescent="0.25"/>
    <row r="75240" hidden="1" x14ac:dyDescent="0.25"/>
    <row r="75241" hidden="1" x14ac:dyDescent="0.25"/>
    <row r="75242" ht="16.5" hidden="1" customHeight="1" x14ac:dyDescent="0.25"/>
    <row r="75243" hidden="1" x14ac:dyDescent="0.25"/>
    <row r="75244" ht="15.75" hidden="1" customHeight="1" x14ac:dyDescent="0.25"/>
    <row r="75245" ht="31.5" hidden="1" customHeight="1" x14ac:dyDescent="0.25"/>
    <row r="75246" ht="24" hidden="1" customHeight="1" x14ac:dyDescent="0.25"/>
    <row r="75247" ht="24.95" hidden="1" customHeight="1" x14ac:dyDescent="0.25"/>
    <row r="75248" ht="24.95" hidden="1" customHeight="1" x14ac:dyDescent="0.25"/>
    <row r="75249" ht="24.95" hidden="1" customHeight="1" x14ac:dyDescent="0.25"/>
    <row r="75250" ht="24.95" hidden="1" customHeight="1" x14ac:dyDescent="0.25"/>
    <row r="75251" ht="24.95" hidden="1" customHeight="1" x14ac:dyDescent="0.25"/>
    <row r="75252" ht="24.95" hidden="1" customHeight="1" x14ac:dyDescent="0.25"/>
    <row r="75253" ht="24.95" hidden="1" customHeight="1" x14ac:dyDescent="0.25"/>
    <row r="75254" ht="24.95" hidden="1" customHeight="1" x14ac:dyDescent="0.25"/>
    <row r="75255" hidden="1" x14ac:dyDescent="0.25"/>
    <row r="75256" ht="16.5" hidden="1" customHeight="1" x14ac:dyDescent="0.25"/>
    <row r="75257" hidden="1" x14ac:dyDescent="0.25"/>
    <row r="75258" ht="15.75" hidden="1" customHeight="1" x14ac:dyDescent="0.25"/>
    <row r="75259" ht="31.5" hidden="1" customHeight="1" x14ac:dyDescent="0.25"/>
    <row r="75260" ht="24" hidden="1" customHeight="1" x14ac:dyDescent="0.25"/>
    <row r="75261" ht="24.95" hidden="1" customHeight="1" x14ac:dyDescent="0.25"/>
    <row r="75262" ht="24.95" hidden="1" customHeight="1" x14ac:dyDescent="0.25"/>
    <row r="75263" ht="24.95" hidden="1" customHeight="1" x14ac:dyDescent="0.25"/>
    <row r="75264" ht="24.95" hidden="1" customHeight="1" x14ac:dyDescent="0.25"/>
    <row r="75265" ht="24.95" hidden="1" customHeight="1" x14ac:dyDescent="0.25"/>
    <row r="75266" ht="24.95" hidden="1" customHeight="1" x14ac:dyDescent="0.25"/>
    <row r="75267" ht="24.95" hidden="1" customHeight="1" x14ac:dyDescent="0.25"/>
    <row r="75268" ht="24.95" hidden="1" customHeight="1" x14ac:dyDescent="0.25"/>
    <row r="75269" ht="24.95" hidden="1" customHeight="1" x14ac:dyDescent="0.25"/>
    <row r="75270" ht="24.95" hidden="1" customHeight="1" x14ac:dyDescent="0.25"/>
    <row r="75271" ht="24.95" hidden="1" customHeight="1" x14ac:dyDescent="0.25"/>
    <row r="75272" ht="24.95" hidden="1" customHeight="1" x14ac:dyDescent="0.25"/>
    <row r="75273" ht="24.95" hidden="1" customHeight="1" x14ac:dyDescent="0.25"/>
    <row r="75274" ht="24.95" hidden="1" customHeight="1" x14ac:dyDescent="0.25"/>
    <row r="75275" ht="24.95" hidden="1" customHeight="1" x14ac:dyDescent="0.25"/>
    <row r="75276" ht="24.95" hidden="1" customHeight="1" x14ac:dyDescent="0.25"/>
    <row r="75277" ht="24.95" hidden="1" customHeight="1" x14ac:dyDescent="0.25"/>
    <row r="75278" ht="24.95" hidden="1" customHeight="1" x14ac:dyDescent="0.25"/>
    <row r="75279" ht="24.95" hidden="1" customHeight="1" x14ac:dyDescent="0.25"/>
    <row r="75280" ht="24.95" hidden="1" customHeight="1" x14ac:dyDescent="0.25"/>
    <row r="75281" ht="24.95" hidden="1" customHeight="1" x14ac:dyDescent="0.25"/>
    <row r="75282" ht="24.95" hidden="1" customHeight="1" x14ac:dyDescent="0.25"/>
    <row r="75283" ht="24.95" hidden="1" customHeight="1" x14ac:dyDescent="0.25"/>
    <row r="75284" ht="24.95" hidden="1" customHeight="1" x14ac:dyDescent="0.25"/>
    <row r="75285" ht="24.95" hidden="1" customHeight="1" x14ac:dyDescent="0.25"/>
    <row r="75286" ht="24.95" hidden="1" customHeight="1" x14ac:dyDescent="0.25"/>
    <row r="75287" ht="24.95" hidden="1" customHeight="1" x14ac:dyDescent="0.25"/>
    <row r="75288" ht="24.95" hidden="1" customHeight="1" x14ac:dyDescent="0.25"/>
    <row r="75289" ht="24.95" hidden="1" customHeight="1" x14ac:dyDescent="0.25"/>
    <row r="75290" ht="24.95" hidden="1" customHeight="1" x14ac:dyDescent="0.25"/>
    <row r="75291" ht="24.95" hidden="1" customHeight="1" x14ac:dyDescent="0.25"/>
    <row r="75292" ht="24.95" hidden="1" customHeight="1" x14ac:dyDescent="0.25"/>
    <row r="75293" hidden="1" x14ac:dyDescent="0.25"/>
    <row r="75294" ht="16.5" hidden="1" customHeight="1" x14ac:dyDescent="0.25"/>
    <row r="75295" hidden="1" x14ac:dyDescent="0.25"/>
    <row r="75296" ht="15.75" hidden="1" customHeight="1" x14ac:dyDescent="0.25"/>
    <row r="75297" ht="31.5" hidden="1" customHeight="1" x14ac:dyDescent="0.25"/>
    <row r="75298" ht="24" hidden="1" customHeight="1" x14ac:dyDescent="0.25"/>
    <row r="75299" hidden="1" x14ac:dyDescent="0.25"/>
    <row r="75300" hidden="1" x14ac:dyDescent="0.25"/>
    <row r="75301" hidden="1" x14ac:dyDescent="0.25"/>
    <row r="75302" ht="16.5" hidden="1" customHeight="1" x14ac:dyDescent="0.25"/>
    <row r="75303" hidden="1" x14ac:dyDescent="0.25"/>
    <row r="75304" ht="15.75" hidden="1" customHeight="1" x14ac:dyDescent="0.25"/>
    <row r="75305" ht="31.5" hidden="1" customHeight="1" x14ac:dyDescent="0.25"/>
    <row r="75306" ht="24" hidden="1" customHeight="1" x14ac:dyDescent="0.25"/>
    <row r="75307" ht="24.95" hidden="1" customHeight="1" x14ac:dyDescent="0.25"/>
    <row r="75308" ht="24.95" hidden="1" customHeight="1" x14ac:dyDescent="0.25"/>
    <row r="75309" ht="24.95" hidden="1" customHeight="1" x14ac:dyDescent="0.25"/>
    <row r="75310" ht="24.95" hidden="1" customHeight="1" x14ac:dyDescent="0.25"/>
    <row r="75311" ht="24.95" hidden="1" customHeight="1" x14ac:dyDescent="0.25"/>
    <row r="75312" ht="24.95" hidden="1" customHeight="1" x14ac:dyDescent="0.25"/>
    <row r="75313" ht="24.95" hidden="1" customHeight="1" x14ac:dyDescent="0.25"/>
    <row r="75314" ht="24.95" hidden="1" customHeight="1" x14ac:dyDescent="0.25"/>
    <row r="75315" ht="24.95" hidden="1" customHeight="1" x14ac:dyDescent="0.25"/>
    <row r="75316" ht="24.95" hidden="1" customHeight="1" x14ac:dyDescent="0.25"/>
    <row r="75317" ht="24.95" hidden="1" customHeight="1" x14ac:dyDescent="0.25"/>
    <row r="75318" ht="24.95" hidden="1" customHeight="1" x14ac:dyDescent="0.25"/>
    <row r="75319" ht="24.95" hidden="1" customHeight="1" x14ac:dyDescent="0.25"/>
    <row r="75320" ht="24.95" hidden="1" customHeight="1" x14ac:dyDescent="0.25"/>
    <row r="75321" ht="24.95" hidden="1" customHeight="1" x14ac:dyDescent="0.25"/>
    <row r="75322" ht="24.95" hidden="1" customHeight="1" x14ac:dyDescent="0.25"/>
    <row r="75323" ht="24.95" hidden="1" customHeight="1" x14ac:dyDescent="0.25"/>
    <row r="75324" ht="24.95" hidden="1" customHeight="1" x14ac:dyDescent="0.25"/>
    <row r="75325" ht="24.95" hidden="1" customHeight="1" x14ac:dyDescent="0.25"/>
    <row r="75326" ht="24.95" hidden="1" customHeight="1" x14ac:dyDescent="0.25"/>
    <row r="75327" ht="24.95" hidden="1" customHeight="1" x14ac:dyDescent="0.25"/>
    <row r="75328" ht="24.95" hidden="1" customHeight="1" x14ac:dyDescent="0.25"/>
    <row r="75329" ht="24.95" hidden="1" customHeight="1" x14ac:dyDescent="0.25"/>
    <row r="75330" ht="24.95" hidden="1" customHeight="1" x14ac:dyDescent="0.25"/>
    <row r="75331" ht="24.95" hidden="1" customHeight="1" x14ac:dyDescent="0.25"/>
    <row r="75332" ht="24.95" hidden="1" customHeight="1" x14ac:dyDescent="0.25"/>
    <row r="75333" ht="24.95" hidden="1" customHeight="1" x14ac:dyDescent="0.25"/>
    <row r="75334" ht="24.95" hidden="1" customHeight="1" x14ac:dyDescent="0.25"/>
    <row r="75335" ht="24.95" hidden="1" customHeight="1" x14ac:dyDescent="0.25"/>
    <row r="75336" ht="24.95" hidden="1" customHeight="1" x14ac:dyDescent="0.25"/>
    <row r="75337" ht="24.95" hidden="1" customHeight="1" x14ac:dyDescent="0.25"/>
    <row r="75338" ht="24.95" hidden="1" customHeight="1" x14ac:dyDescent="0.25"/>
    <row r="75339" ht="24.95" hidden="1" customHeight="1" x14ac:dyDescent="0.25"/>
    <row r="75340" ht="24.95" hidden="1" customHeight="1" x14ac:dyDescent="0.25"/>
    <row r="75341" ht="24.95" hidden="1" customHeight="1" x14ac:dyDescent="0.25"/>
    <row r="75342" ht="24.95" hidden="1" customHeight="1" x14ac:dyDescent="0.25"/>
    <row r="75343" ht="24.95" hidden="1" customHeight="1" x14ac:dyDescent="0.25"/>
    <row r="75344" ht="24.95" hidden="1" customHeight="1" x14ac:dyDescent="0.25"/>
    <row r="75345" hidden="1" x14ac:dyDescent="0.25"/>
    <row r="75346" hidden="1" x14ac:dyDescent="0.25"/>
    <row r="75347" hidden="1" x14ac:dyDescent="0.25"/>
    <row r="75348" ht="16.5" hidden="1" customHeight="1" x14ac:dyDescent="0.25"/>
    <row r="75349" hidden="1" x14ac:dyDescent="0.25"/>
    <row r="75350" ht="15.75" hidden="1" customHeight="1" x14ac:dyDescent="0.25"/>
    <row r="75351" ht="31.5" hidden="1" customHeight="1" x14ac:dyDescent="0.25"/>
    <row r="75352" ht="24" hidden="1" customHeight="1" x14ac:dyDescent="0.25"/>
    <row r="75353" ht="24.95" hidden="1" customHeight="1" x14ac:dyDescent="0.25"/>
    <row r="75354" ht="24.95" hidden="1" customHeight="1" x14ac:dyDescent="0.25"/>
    <row r="75355" ht="24.95" hidden="1" customHeight="1" x14ac:dyDescent="0.25"/>
    <row r="75356" ht="24.95" hidden="1" customHeight="1" x14ac:dyDescent="0.25"/>
    <row r="75357" ht="24.95" hidden="1" customHeight="1" x14ac:dyDescent="0.25"/>
    <row r="75358" ht="24.95" hidden="1" customHeight="1" x14ac:dyDescent="0.25"/>
    <row r="75359" ht="24.95" hidden="1" customHeight="1" x14ac:dyDescent="0.25"/>
    <row r="75360" ht="24.95" hidden="1" customHeight="1" x14ac:dyDescent="0.25"/>
    <row r="75361" ht="24.95" hidden="1" customHeight="1" x14ac:dyDescent="0.25"/>
    <row r="75362" ht="24.95" hidden="1" customHeight="1" x14ac:dyDescent="0.25"/>
    <row r="75363" ht="24" hidden="1" customHeight="1" x14ac:dyDescent="0.25"/>
    <row r="75364" ht="24.95" hidden="1" customHeight="1" x14ac:dyDescent="0.25"/>
    <row r="75365" ht="24.95" hidden="1" customHeight="1" x14ac:dyDescent="0.25"/>
    <row r="75366" ht="24.95" hidden="1" customHeight="1" x14ac:dyDescent="0.25"/>
    <row r="75367" hidden="1" x14ac:dyDescent="0.25"/>
    <row r="75368" hidden="1" x14ac:dyDescent="0.25"/>
    <row r="75369" hidden="1" x14ac:dyDescent="0.25"/>
    <row r="75370" ht="16.5" hidden="1" customHeight="1" x14ac:dyDescent="0.25"/>
    <row r="75371" hidden="1" x14ac:dyDescent="0.25"/>
    <row r="75372" ht="15.75" hidden="1" customHeight="1" x14ac:dyDescent="0.25"/>
    <row r="75373" ht="31.5" hidden="1" customHeight="1" x14ac:dyDescent="0.25"/>
    <row r="75374" ht="24" hidden="1" customHeight="1" x14ac:dyDescent="0.25"/>
    <row r="75375" ht="24.95" hidden="1" customHeight="1" x14ac:dyDescent="0.25"/>
    <row r="75376" ht="24.95" hidden="1" customHeight="1" x14ac:dyDescent="0.25"/>
    <row r="75377" ht="24.95" hidden="1" customHeight="1" x14ac:dyDescent="0.25"/>
    <row r="75378" ht="24.95" hidden="1" customHeight="1" x14ac:dyDescent="0.25"/>
    <row r="75379" ht="24.95" hidden="1" customHeight="1" x14ac:dyDescent="0.25"/>
    <row r="75380" ht="24.95" hidden="1" customHeight="1" x14ac:dyDescent="0.25"/>
    <row r="75381" ht="24.95" hidden="1" customHeight="1" x14ac:dyDescent="0.25"/>
    <row r="75382" ht="24.95" hidden="1" customHeight="1" x14ac:dyDescent="0.25"/>
    <row r="75383" ht="24.95" hidden="1" customHeight="1" x14ac:dyDescent="0.25"/>
    <row r="75384" ht="24.95" hidden="1" customHeight="1" x14ac:dyDescent="0.25"/>
    <row r="75385" hidden="1" x14ac:dyDescent="0.25"/>
    <row r="75386" hidden="1" x14ac:dyDescent="0.25"/>
    <row r="75387" hidden="1" x14ac:dyDescent="0.25"/>
    <row r="75388" ht="16.5" hidden="1" customHeight="1" x14ac:dyDescent="0.25"/>
    <row r="75389" hidden="1" x14ac:dyDescent="0.25"/>
    <row r="75390" hidden="1" x14ac:dyDescent="0.25"/>
    <row r="75391" hidden="1" x14ac:dyDescent="0.25"/>
    <row r="75392" ht="16.5" hidden="1" customHeight="1" x14ac:dyDescent="0.25"/>
    <row r="75393" hidden="1" x14ac:dyDescent="0.25"/>
    <row r="75394" ht="15.75" hidden="1" customHeight="1" x14ac:dyDescent="0.25"/>
    <row r="75395" ht="31.5" hidden="1" customHeight="1" x14ac:dyDescent="0.25"/>
    <row r="75396" ht="24" hidden="1" customHeight="1" x14ac:dyDescent="0.25"/>
    <row r="75397" ht="24.95" hidden="1" customHeight="1" x14ac:dyDescent="0.25"/>
    <row r="75398" ht="24.95" hidden="1" customHeight="1" x14ac:dyDescent="0.25"/>
    <row r="75399" ht="24.95" hidden="1" customHeight="1" x14ac:dyDescent="0.25"/>
    <row r="75400" ht="24.95" hidden="1" customHeight="1" x14ac:dyDescent="0.25"/>
    <row r="75401" ht="24.95" hidden="1" customHeight="1" x14ac:dyDescent="0.25"/>
    <row r="75402" ht="24.95" hidden="1" customHeight="1" x14ac:dyDescent="0.25"/>
    <row r="75403" ht="24.95" hidden="1" customHeight="1" x14ac:dyDescent="0.25"/>
    <row r="75404" ht="24.95" hidden="1" customHeight="1" x14ac:dyDescent="0.25"/>
    <row r="75405" hidden="1" x14ac:dyDescent="0.25"/>
    <row r="75406" ht="15.75" hidden="1" customHeight="1" x14ac:dyDescent="0.25"/>
    <row r="75407" ht="31.5" hidden="1" customHeight="1" x14ac:dyDescent="0.25"/>
    <row r="75408" ht="24" hidden="1" customHeight="1" x14ac:dyDescent="0.25"/>
    <row r="75409" ht="24.95" hidden="1" customHeight="1" x14ac:dyDescent="0.25"/>
    <row r="75410" ht="24.95" hidden="1" customHeight="1" x14ac:dyDescent="0.25"/>
    <row r="75411" hidden="1" x14ac:dyDescent="0.25"/>
    <row r="75412" hidden="1" x14ac:dyDescent="0.25"/>
    <row r="75413" hidden="1" x14ac:dyDescent="0.25"/>
    <row r="75414" ht="16.5" hidden="1" customHeight="1" x14ac:dyDescent="0.25"/>
    <row r="75415" hidden="1" x14ac:dyDescent="0.25"/>
    <row r="75416" ht="15.75" hidden="1" customHeight="1" x14ac:dyDescent="0.25"/>
    <row r="75417" ht="31.5" hidden="1" customHeight="1" x14ac:dyDescent="0.25"/>
    <row r="75418" ht="24" hidden="1" customHeight="1" x14ac:dyDescent="0.25"/>
    <row r="75419" ht="24.95" hidden="1" customHeight="1" x14ac:dyDescent="0.25"/>
    <row r="75420" ht="24.95" hidden="1" customHeight="1" x14ac:dyDescent="0.25"/>
    <row r="75421" ht="24.95" hidden="1" customHeight="1" x14ac:dyDescent="0.25"/>
    <row r="75422" ht="24.95" hidden="1" customHeight="1" x14ac:dyDescent="0.25"/>
    <row r="75423" ht="24.95" hidden="1" customHeight="1" x14ac:dyDescent="0.25"/>
    <row r="75424" ht="24.95" hidden="1" customHeight="1" x14ac:dyDescent="0.25"/>
    <row r="75425" ht="24.95" hidden="1" customHeight="1" x14ac:dyDescent="0.25"/>
    <row r="75426" ht="24.95" hidden="1" customHeight="1" x14ac:dyDescent="0.25"/>
    <row r="75427" ht="24.95" hidden="1" customHeight="1" x14ac:dyDescent="0.25"/>
    <row r="75428" ht="24.95" hidden="1" customHeight="1" x14ac:dyDescent="0.25"/>
    <row r="75429" ht="24.95" hidden="1" customHeight="1" x14ac:dyDescent="0.25"/>
    <row r="75430" ht="24.95" hidden="1" customHeight="1" x14ac:dyDescent="0.25"/>
    <row r="75431" ht="24.95" hidden="1" customHeight="1" x14ac:dyDescent="0.25"/>
    <row r="75432" ht="24.95" hidden="1" customHeight="1" x14ac:dyDescent="0.25"/>
    <row r="75433" ht="24.95" hidden="1" customHeight="1" x14ac:dyDescent="0.25"/>
    <row r="75434" ht="24.95" hidden="1" customHeight="1" x14ac:dyDescent="0.25"/>
    <row r="75435" ht="24.95" hidden="1" customHeight="1" x14ac:dyDescent="0.25"/>
    <row r="75436" ht="24.95" hidden="1" customHeight="1" x14ac:dyDescent="0.25"/>
    <row r="75437" ht="24.95" hidden="1" customHeight="1" x14ac:dyDescent="0.25"/>
    <row r="75438" ht="24.95" hidden="1" customHeight="1" x14ac:dyDescent="0.25"/>
    <row r="75439" ht="24.95" hidden="1" customHeight="1" x14ac:dyDescent="0.25"/>
    <row r="75440" ht="24.95" hidden="1" customHeight="1" x14ac:dyDescent="0.25"/>
    <row r="75441" ht="24.95" hidden="1" customHeight="1" x14ac:dyDescent="0.25"/>
    <row r="75442" ht="24.95" hidden="1" customHeight="1" x14ac:dyDescent="0.25"/>
    <row r="75443" ht="24.95" hidden="1" customHeight="1" x14ac:dyDescent="0.25"/>
    <row r="75444" ht="24.95" hidden="1" customHeight="1" x14ac:dyDescent="0.25"/>
    <row r="75445" ht="24.95" hidden="1" customHeight="1" x14ac:dyDescent="0.25"/>
    <row r="75446" ht="24.95" hidden="1" customHeight="1" x14ac:dyDescent="0.25"/>
    <row r="75447" ht="24.95" hidden="1" customHeight="1" x14ac:dyDescent="0.25"/>
    <row r="75448" ht="24.95" hidden="1" customHeight="1" x14ac:dyDescent="0.25"/>
    <row r="75449" ht="24.95" hidden="1" customHeight="1" x14ac:dyDescent="0.25"/>
    <row r="75450" ht="24.95" hidden="1" customHeight="1" x14ac:dyDescent="0.25"/>
    <row r="75451" ht="24.95" hidden="1" customHeight="1" x14ac:dyDescent="0.25"/>
    <row r="75452" ht="24.95" hidden="1" customHeight="1" x14ac:dyDescent="0.25"/>
    <row r="75453" ht="24.95" hidden="1" customHeight="1" x14ac:dyDescent="0.25"/>
    <row r="75454" ht="24.95" hidden="1" customHeight="1" x14ac:dyDescent="0.25"/>
    <row r="75455" ht="24.95" hidden="1" customHeight="1" x14ac:dyDescent="0.25"/>
    <row r="75456" ht="24.95" hidden="1" customHeight="1" x14ac:dyDescent="0.25"/>
    <row r="75457" hidden="1" x14ac:dyDescent="0.25"/>
    <row r="75458" hidden="1" x14ac:dyDescent="0.25"/>
    <row r="75459" hidden="1" x14ac:dyDescent="0.25"/>
    <row r="75460" ht="16.5" hidden="1" customHeight="1" x14ac:dyDescent="0.25"/>
    <row r="75461" hidden="1" x14ac:dyDescent="0.25"/>
    <row r="75462" ht="15.75" hidden="1" customHeight="1" x14ac:dyDescent="0.25"/>
    <row r="75463" ht="31.5" hidden="1" customHeight="1" x14ac:dyDescent="0.25"/>
    <row r="75464" ht="24" hidden="1" customHeight="1" x14ac:dyDescent="0.25"/>
    <row r="75465" ht="24.95" hidden="1" customHeight="1" x14ac:dyDescent="0.25"/>
    <row r="75466" ht="24.95" hidden="1" customHeight="1" x14ac:dyDescent="0.25"/>
    <row r="75467" ht="24.95" hidden="1" customHeight="1" x14ac:dyDescent="0.25"/>
    <row r="75468" ht="24.95" hidden="1" customHeight="1" x14ac:dyDescent="0.25"/>
    <row r="75469" ht="24.95" hidden="1" customHeight="1" x14ac:dyDescent="0.25"/>
    <row r="75470" ht="24.95" hidden="1" customHeight="1" x14ac:dyDescent="0.25"/>
    <row r="75471" ht="24.95" hidden="1" customHeight="1" x14ac:dyDescent="0.25"/>
    <row r="75472" ht="24.95" hidden="1" customHeight="1" x14ac:dyDescent="0.25"/>
    <row r="75473" ht="24.95" hidden="1" customHeight="1" x14ac:dyDescent="0.25"/>
    <row r="75474" ht="24.95" hidden="1" customHeight="1" x14ac:dyDescent="0.25"/>
    <row r="75475" ht="24.95" hidden="1" customHeight="1" x14ac:dyDescent="0.25"/>
    <row r="75476" ht="24.95" hidden="1" customHeight="1" x14ac:dyDescent="0.25"/>
    <row r="75477" ht="24.95" hidden="1" customHeight="1" x14ac:dyDescent="0.25"/>
    <row r="75478" ht="24.95" hidden="1" customHeight="1" x14ac:dyDescent="0.25"/>
    <row r="75479" ht="24.95" hidden="1" customHeight="1" x14ac:dyDescent="0.25"/>
    <row r="75480" ht="24.95" hidden="1" customHeight="1" x14ac:dyDescent="0.25"/>
    <row r="75481" ht="24.95" hidden="1" customHeight="1" x14ac:dyDescent="0.25"/>
    <row r="75482" ht="24.95" hidden="1" customHeight="1" x14ac:dyDescent="0.25"/>
    <row r="75483" ht="24.95" hidden="1" customHeight="1" x14ac:dyDescent="0.25"/>
    <row r="75484" ht="24.95" hidden="1" customHeight="1" x14ac:dyDescent="0.25"/>
    <row r="75485" ht="24.95" hidden="1" customHeight="1" x14ac:dyDescent="0.25"/>
    <row r="75486" ht="24.95" hidden="1" customHeight="1" x14ac:dyDescent="0.25"/>
    <row r="75487" ht="24.95" hidden="1" customHeight="1" x14ac:dyDescent="0.25"/>
    <row r="75488" ht="24.95" hidden="1" customHeight="1" x14ac:dyDescent="0.25"/>
    <row r="75489" ht="24.95" hidden="1" customHeight="1" x14ac:dyDescent="0.25"/>
    <row r="75490" ht="24.95" hidden="1" customHeight="1" x14ac:dyDescent="0.25"/>
    <row r="75491" ht="24.95" hidden="1" customHeight="1" x14ac:dyDescent="0.25"/>
    <row r="75492" ht="24.95" hidden="1" customHeight="1" x14ac:dyDescent="0.25"/>
    <row r="75493" ht="24.95" hidden="1" customHeight="1" x14ac:dyDescent="0.25"/>
    <row r="75494" ht="24.95" hidden="1" customHeight="1" x14ac:dyDescent="0.25"/>
    <row r="75495" ht="24.95" hidden="1" customHeight="1" x14ac:dyDescent="0.25"/>
    <row r="75496" ht="24.95" hidden="1" customHeight="1" x14ac:dyDescent="0.25"/>
    <row r="75497" ht="24.95" hidden="1" customHeight="1" x14ac:dyDescent="0.25"/>
    <row r="75498" ht="24.95" hidden="1" customHeight="1" x14ac:dyDescent="0.25"/>
    <row r="75499" ht="24.95" hidden="1" customHeight="1" x14ac:dyDescent="0.25"/>
    <row r="75500" hidden="1" x14ac:dyDescent="0.25"/>
    <row r="75501" hidden="1" x14ac:dyDescent="0.25"/>
    <row r="75502" hidden="1" x14ac:dyDescent="0.25"/>
    <row r="75503" hidden="1" x14ac:dyDescent="0.25"/>
    <row r="75504" hidden="1" x14ac:dyDescent="0.25"/>
    <row r="75505" hidden="1" x14ac:dyDescent="0.25"/>
    <row r="75506" ht="16.5" hidden="1" customHeight="1" x14ac:dyDescent="0.25"/>
    <row r="75507" hidden="1" x14ac:dyDescent="0.25"/>
    <row r="75508" ht="15.75" hidden="1" customHeight="1" x14ac:dyDescent="0.25"/>
    <row r="75509" ht="31.5" hidden="1" customHeight="1" x14ac:dyDescent="0.25"/>
    <row r="75510" ht="24" hidden="1" customHeight="1" x14ac:dyDescent="0.25"/>
    <row r="75511" ht="24.95" hidden="1" customHeight="1" x14ac:dyDescent="0.25"/>
    <row r="75512" ht="24.95" hidden="1" customHeight="1" x14ac:dyDescent="0.25"/>
    <row r="75513" ht="24.95" hidden="1" customHeight="1" x14ac:dyDescent="0.25"/>
    <row r="75514" ht="24.95" hidden="1" customHeight="1" x14ac:dyDescent="0.25"/>
    <row r="75515" ht="24.95" hidden="1" customHeight="1" x14ac:dyDescent="0.25"/>
    <row r="75516" ht="24.95" hidden="1" customHeight="1" x14ac:dyDescent="0.25"/>
    <row r="75517" ht="24.95" hidden="1" customHeight="1" x14ac:dyDescent="0.25"/>
    <row r="75518" ht="24.95" hidden="1" customHeight="1" x14ac:dyDescent="0.25"/>
    <row r="75519" ht="24.95" hidden="1" customHeight="1" x14ac:dyDescent="0.25"/>
    <row r="75520" ht="24.95" hidden="1" customHeight="1" x14ac:dyDescent="0.25"/>
    <row r="75521" ht="24.95" hidden="1" customHeight="1" x14ac:dyDescent="0.25"/>
    <row r="75522" ht="24.95" hidden="1" customHeight="1" x14ac:dyDescent="0.25"/>
    <row r="75523" ht="24.95" hidden="1" customHeight="1" x14ac:dyDescent="0.25"/>
    <row r="75524" ht="24.95" hidden="1" customHeight="1" x14ac:dyDescent="0.25"/>
    <row r="75525" ht="24.95" hidden="1" customHeight="1" x14ac:dyDescent="0.25"/>
    <row r="75526" ht="24.95" hidden="1" customHeight="1" x14ac:dyDescent="0.25"/>
    <row r="75527" ht="24.95" hidden="1" customHeight="1" x14ac:dyDescent="0.25"/>
    <row r="75528" ht="24.95" hidden="1" customHeight="1" x14ac:dyDescent="0.25"/>
    <row r="75529" ht="24.95" hidden="1" customHeight="1" x14ac:dyDescent="0.25"/>
    <row r="75530" ht="24.95" hidden="1" customHeight="1" x14ac:dyDescent="0.25"/>
    <row r="75531" ht="24.95" hidden="1" customHeight="1" x14ac:dyDescent="0.25"/>
    <row r="75532" ht="24.95" hidden="1" customHeight="1" x14ac:dyDescent="0.25"/>
    <row r="75533" ht="24.95" hidden="1" customHeight="1" x14ac:dyDescent="0.25"/>
    <row r="75534" ht="24.95" hidden="1" customHeight="1" x14ac:dyDescent="0.25"/>
    <row r="75535" ht="24.95" hidden="1" customHeight="1" x14ac:dyDescent="0.25"/>
    <row r="75536" ht="24.95" hidden="1" customHeight="1" x14ac:dyDescent="0.25"/>
    <row r="75537" ht="24.95" hidden="1" customHeight="1" x14ac:dyDescent="0.25"/>
    <row r="75538" ht="24.95" hidden="1" customHeight="1" x14ac:dyDescent="0.25"/>
    <row r="75539" ht="24.95" hidden="1" customHeight="1" x14ac:dyDescent="0.25"/>
    <row r="75540" ht="24.95" hidden="1" customHeight="1" x14ac:dyDescent="0.25"/>
    <row r="75541" ht="24.95" hidden="1" customHeight="1" x14ac:dyDescent="0.25"/>
    <row r="75542" ht="24.95" hidden="1" customHeight="1" x14ac:dyDescent="0.25"/>
    <row r="75543" hidden="1" x14ac:dyDescent="0.25"/>
    <row r="75544" hidden="1" x14ac:dyDescent="0.25"/>
    <row r="75545" hidden="1" x14ac:dyDescent="0.25"/>
    <row r="75546" ht="16.5" hidden="1" customHeight="1" x14ac:dyDescent="0.25"/>
    <row r="75547" hidden="1" x14ac:dyDescent="0.25"/>
    <row r="75548" ht="15.75" hidden="1" customHeight="1" x14ac:dyDescent="0.25"/>
    <row r="75549" hidden="1" x14ac:dyDescent="0.25"/>
    <row r="75550" hidden="1" x14ac:dyDescent="0.25"/>
    <row r="75551" hidden="1" x14ac:dyDescent="0.25"/>
    <row r="75552" ht="16.5" hidden="1" customHeight="1" x14ac:dyDescent="0.25"/>
    <row r="75553" hidden="1" x14ac:dyDescent="0.25"/>
    <row r="75554" ht="15.75" hidden="1" customHeight="1" x14ac:dyDescent="0.25"/>
    <row r="75555" ht="31.5" hidden="1" customHeight="1" x14ac:dyDescent="0.25"/>
    <row r="75556" ht="24" hidden="1" customHeight="1" x14ac:dyDescent="0.25"/>
    <row r="75557" ht="24.95" hidden="1" customHeight="1" x14ac:dyDescent="0.25"/>
    <row r="75558" ht="24.95" hidden="1" customHeight="1" x14ac:dyDescent="0.25"/>
    <row r="75559" ht="24.95" hidden="1" customHeight="1" x14ac:dyDescent="0.25"/>
    <row r="75560" ht="24.95" hidden="1" customHeight="1" x14ac:dyDescent="0.25"/>
    <row r="75561" ht="24.95" hidden="1" customHeight="1" x14ac:dyDescent="0.25"/>
    <row r="75562" ht="24.95" hidden="1" customHeight="1" x14ac:dyDescent="0.25"/>
    <row r="75563" ht="24.95" hidden="1" customHeight="1" x14ac:dyDescent="0.25"/>
    <row r="75564" ht="24.95" hidden="1" customHeight="1" x14ac:dyDescent="0.25"/>
    <row r="75565" ht="31.5" hidden="1" customHeight="1" x14ac:dyDescent="0.25"/>
    <row r="75566" ht="24" hidden="1" customHeight="1" x14ac:dyDescent="0.25"/>
    <row r="75567" ht="24.95" hidden="1" customHeight="1" x14ac:dyDescent="0.25"/>
    <row r="75568" ht="24.95" hidden="1" customHeight="1" x14ac:dyDescent="0.25"/>
    <row r="75569" ht="24.95" hidden="1" customHeight="1" x14ac:dyDescent="0.25"/>
    <row r="75570" ht="24.95" hidden="1" customHeight="1" x14ac:dyDescent="0.25"/>
    <row r="75571" hidden="1" x14ac:dyDescent="0.25"/>
    <row r="75572" hidden="1" x14ac:dyDescent="0.25"/>
    <row r="75573" hidden="1" x14ac:dyDescent="0.25"/>
    <row r="75574" ht="16.5" hidden="1" customHeight="1" x14ac:dyDescent="0.25"/>
    <row r="75575" hidden="1" x14ac:dyDescent="0.25"/>
    <row r="75576" ht="15.75" hidden="1" customHeight="1" x14ac:dyDescent="0.25"/>
    <row r="75577" ht="31.5" hidden="1" customHeight="1" x14ac:dyDescent="0.25"/>
    <row r="75578" ht="24" hidden="1" customHeight="1" x14ac:dyDescent="0.25"/>
    <row r="75579" ht="24.95" hidden="1" customHeight="1" x14ac:dyDescent="0.25"/>
    <row r="75580" ht="24.95" hidden="1" customHeight="1" x14ac:dyDescent="0.25"/>
    <row r="75581" ht="24.95" hidden="1" customHeight="1" x14ac:dyDescent="0.25"/>
    <row r="75582" ht="24.95" hidden="1" customHeight="1" x14ac:dyDescent="0.25"/>
    <row r="75583" ht="24.95" hidden="1" customHeight="1" x14ac:dyDescent="0.25"/>
    <row r="75584" ht="24.95" hidden="1" customHeight="1" x14ac:dyDescent="0.25"/>
    <row r="75585" ht="24.95" hidden="1" customHeight="1" x14ac:dyDescent="0.25"/>
    <row r="75586" ht="24.95" hidden="1" customHeight="1" x14ac:dyDescent="0.25"/>
    <row r="75587" ht="24.95" hidden="1" customHeight="1" x14ac:dyDescent="0.25"/>
    <row r="75588" ht="24.95" hidden="1" customHeight="1" x14ac:dyDescent="0.25"/>
    <row r="75589" ht="24.95" hidden="1" customHeight="1" x14ac:dyDescent="0.25"/>
    <row r="75590" ht="24.95" hidden="1" customHeight="1" x14ac:dyDescent="0.25"/>
    <row r="75591" ht="24.95" hidden="1" customHeight="1" x14ac:dyDescent="0.25"/>
    <row r="75592" ht="24.95" hidden="1" customHeight="1" x14ac:dyDescent="0.25"/>
    <row r="75593" ht="24.95" hidden="1" customHeight="1" x14ac:dyDescent="0.25"/>
    <row r="75594" ht="24.95" hidden="1" customHeight="1" x14ac:dyDescent="0.25"/>
    <row r="75595" ht="24.95" hidden="1" customHeight="1" x14ac:dyDescent="0.25"/>
    <row r="75596" ht="24.95" hidden="1" customHeight="1" x14ac:dyDescent="0.25"/>
    <row r="75597" ht="24.95" hidden="1" customHeight="1" x14ac:dyDescent="0.25"/>
    <row r="75598" ht="24.95" hidden="1" customHeight="1" x14ac:dyDescent="0.25"/>
    <row r="75599" ht="24.95" hidden="1" customHeight="1" x14ac:dyDescent="0.25"/>
    <row r="75600" ht="24.95" hidden="1" customHeight="1" x14ac:dyDescent="0.25"/>
    <row r="75601" ht="24.95" hidden="1" customHeight="1" x14ac:dyDescent="0.25"/>
    <row r="75602" ht="24.95" hidden="1" customHeight="1" x14ac:dyDescent="0.25"/>
    <row r="75603" ht="24.95" hidden="1" customHeight="1" x14ac:dyDescent="0.25"/>
    <row r="75604" ht="24.95" hidden="1" customHeight="1" x14ac:dyDescent="0.25"/>
    <row r="75605" ht="24.95" hidden="1" customHeight="1" x14ac:dyDescent="0.25"/>
    <row r="75606" ht="24.95" hidden="1" customHeight="1" x14ac:dyDescent="0.25"/>
    <row r="75607" ht="24.95" hidden="1" customHeight="1" x14ac:dyDescent="0.25"/>
    <row r="75608" ht="24.95" hidden="1" customHeight="1" x14ac:dyDescent="0.25"/>
    <row r="75609" ht="24.95" hidden="1" customHeight="1" x14ac:dyDescent="0.25"/>
    <row r="75610" ht="24.95" hidden="1" customHeight="1" x14ac:dyDescent="0.25"/>
    <row r="75611" ht="24.95" hidden="1" customHeight="1" x14ac:dyDescent="0.25"/>
    <row r="75612" ht="24.95" hidden="1" customHeight="1" x14ac:dyDescent="0.25"/>
    <row r="75613" ht="24.95" hidden="1" customHeight="1" x14ac:dyDescent="0.25"/>
    <row r="75614" ht="24.95" hidden="1" customHeight="1" x14ac:dyDescent="0.25"/>
    <row r="75615" ht="24.95" hidden="1" customHeight="1" x14ac:dyDescent="0.25"/>
    <row r="75616" ht="24.95" hidden="1" customHeight="1" x14ac:dyDescent="0.25"/>
    <row r="75617" hidden="1" x14ac:dyDescent="0.25"/>
    <row r="75618" hidden="1" x14ac:dyDescent="0.25"/>
    <row r="75619" hidden="1" x14ac:dyDescent="0.25"/>
    <row r="75620" ht="16.5" hidden="1" customHeight="1" x14ac:dyDescent="0.25"/>
    <row r="75621" hidden="1" x14ac:dyDescent="0.25"/>
    <row r="75622" ht="15.75" hidden="1" customHeight="1" x14ac:dyDescent="0.25"/>
    <row r="75623" ht="31.5" hidden="1" customHeight="1" x14ac:dyDescent="0.25"/>
    <row r="75624" ht="24" hidden="1" customHeight="1" x14ac:dyDescent="0.25"/>
    <row r="75625" ht="24.95" hidden="1" customHeight="1" x14ac:dyDescent="0.25"/>
    <row r="75626" ht="24.95" hidden="1" customHeight="1" x14ac:dyDescent="0.25"/>
    <row r="75627" ht="24.95" hidden="1" customHeight="1" x14ac:dyDescent="0.25"/>
    <row r="75628" ht="24.95" hidden="1" customHeight="1" x14ac:dyDescent="0.25"/>
    <row r="75629" ht="24.95" hidden="1" customHeight="1" x14ac:dyDescent="0.25"/>
    <row r="75630" ht="24.95" hidden="1" customHeight="1" x14ac:dyDescent="0.25"/>
    <row r="75631" ht="24.95" hidden="1" customHeight="1" x14ac:dyDescent="0.25"/>
    <row r="75632" ht="24.95" hidden="1" customHeight="1" x14ac:dyDescent="0.25"/>
    <row r="75633" ht="24.95" hidden="1" customHeight="1" x14ac:dyDescent="0.25"/>
    <row r="75634" ht="24.95" hidden="1" customHeight="1" x14ac:dyDescent="0.25"/>
    <row r="75635" ht="24.95" hidden="1" customHeight="1" x14ac:dyDescent="0.25"/>
    <row r="75636" ht="24.95" hidden="1" customHeight="1" x14ac:dyDescent="0.25"/>
    <row r="75637" ht="24.95" hidden="1" customHeight="1" x14ac:dyDescent="0.25"/>
    <row r="75638" ht="24.95" hidden="1" customHeight="1" x14ac:dyDescent="0.25"/>
    <row r="75639" ht="24.95" hidden="1" customHeight="1" x14ac:dyDescent="0.25"/>
    <row r="75640" ht="24.95" hidden="1" customHeight="1" x14ac:dyDescent="0.25"/>
    <row r="75641" ht="24.95" hidden="1" customHeight="1" x14ac:dyDescent="0.25"/>
    <row r="75642" ht="24.95" hidden="1" customHeight="1" x14ac:dyDescent="0.25"/>
    <row r="75643" ht="24.95" hidden="1" customHeight="1" x14ac:dyDescent="0.25"/>
    <row r="75644" ht="24.95" hidden="1" customHeight="1" x14ac:dyDescent="0.25"/>
    <row r="75645" ht="24.95" hidden="1" customHeight="1" x14ac:dyDescent="0.25"/>
    <row r="75646" ht="24.95" hidden="1" customHeight="1" x14ac:dyDescent="0.25"/>
    <row r="75647" ht="24.95" hidden="1" customHeight="1" x14ac:dyDescent="0.25"/>
    <row r="75648" ht="24.95" hidden="1" customHeight="1" x14ac:dyDescent="0.25"/>
    <row r="75649" ht="24.95" hidden="1" customHeight="1" x14ac:dyDescent="0.25"/>
    <row r="75650" ht="24.95" hidden="1" customHeight="1" x14ac:dyDescent="0.25"/>
    <row r="75651" ht="24.95" hidden="1" customHeight="1" x14ac:dyDescent="0.25"/>
    <row r="75652" ht="24.95" hidden="1" customHeight="1" x14ac:dyDescent="0.25"/>
    <row r="75653" ht="24.95" hidden="1" customHeight="1" x14ac:dyDescent="0.25"/>
    <row r="75654" ht="24.95" hidden="1" customHeight="1" x14ac:dyDescent="0.25"/>
    <row r="75655" ht="24.95" hidden="1" customHeight="1" x14ac:dyDescent="0.25"/>
    <row r="75656" ht="24.95" hidden="1" customHeight="1" x14ac:dyDescent="0.25"/>
    <row r="75657" ht="24.95" hidden="1" customHeight="1" x14ac:dyDescent="0.25"/>
    <row r="75658" ht="24.95" hidden="1" customHeight="1" x14ac:dyDescent="0.25"/>
    <row r="75659" ht="24.95" hidden="1" customHeight="1" x14ac:dyDescent="0.25"/>
    <row r="75660" ht="24.95" hidden="1" customHeight="1" x14ac:dyDescent="0.25"/>
    <row r="75661" ht="24.95" hidden="1" customHeight="1" x14ac:dyDescent="0.25"/>
    <row r="75662" ht="24.95" hidden="1" customHeight="1" x14ac:dyDescent="0.25"/>
    <row r="75663" hidden="1" x14ac:dyDescent="0.25"/>
    <row r="75664" hidden="1" x14ac:dyDescent="0.25"/>
    <row r="75665" hidden="1" x14ac:dyDescent="0.25"/>
    <row r="75666" ht="16.5" hidden="1" customHeight="1" x14ac:dyDescent="0.25"/>
    <row r="75667" hidden="1" x14ac:dyDescent="0.25"/>
    <row r="75668" ht="15.75" hidden="1" customHeight="1" x14ac:dyDescent="0.25"/>
    <row r="75669" ht="31.5" hidden="1" customHeight="1" x14ac:dyDescent="0.25"/>
    <row r="75670" ht="24" hidden="1" customHeight="1" x14ac:dyDescent="0.25"/>
    <row r="75671" ht="24.95" hidden="1" customHeight="1" x14ac:dyDescent="0.25"/>
    <row r="75672" ht="24.95" hidden="1" customHeight="1" x14ac:dyDescent="0.25"/>
    <row r="75673" ht="24.95" hidden="1" customHeight="1" x14ac:dyDescent="0.25"/>
    <row r="75674" ht="24.95" hidden="1" customHeight="1" x14ac:dyDescent="0.25"/>
    <row r="75675" ht="24.95" hidden="1" customHeight="1" x14ac:dyDescent="0.25"/>
    <row r="75676" ht="24.95" hidden="1" customHeight="1" x14ac:dyDescent="0.25"/>
    <row r="75677" ht="24.95" hidden="1" customHeight="1" x14ac:dyDescent="0.25"/>
    <row r="75678" ht="24.95" hidden="1" customHeight="1" x14ac:dyDescent="0.25"/>
    <row r="75679" ht="24.95" hidden="1" customHeight="1" x14ac:dyDescent="0.25"/>
    <row r="75680" ht="24.95" hidden="1" customHeight="1" x14ac:dyDescent="0.25"/>
    <row r="75681" ht="24.95" hidden="1" customHeight="1" x14ac:dyDescent="0.25"/>
    <row r="75682" ht="24.95" hidden="1" customHeight="1" x14ac:dyDescent="0.25"/>
    <row r="75683" ht="24.95" hidden="1" customHeight="1" x14ac:dyDescent="0.25"/>
    <row r="75684" ht="24.95" hidden="1" customHeight="1" x14ac:dyDescent="0.25"/>
    <row r="75685" hidden="1" x14ac:dyDescent="0.25"/>
    <row r="75686" hidden="1" x14ac:dyDescent="0.25"/>
    <row r="75687" hidden="1" x14ac:dyDescent="0.25"/>
    <row r="75688" ht="16.5" hidden="1" customHeight="1" x14ac:dyDescent="0.25"/>
    <row r="75689" hidden="1" x14ac:dyDescent="0.25"/>
    <row r="75690" ht="15.75" hidden="1" customHeight="1" x14ac:dyDescent="0.25"/>
    <row r="75691" ht="31.5" hidden="1" customHeight="1" x14ac:dyDescent="0.25"/>
    <row r="75692" ht="24" hidden="1" customHeight="1" x14ac:dyDescent="0.25"/>
    <row r="75693" ht="24.95" hidden="1" customHeight="1" x14ac:dyDescent="0.25"/>
    <row r="75694" ht="24.95" hidden="1" customHeight="1" x14ac:dyDescent="0.25"/>
    <row r="75695" ht="24.95" hidden="1" customHeight="1" x14ac:dyDescent="0.25"/>
    <row r="75696" ht="24.95" hidden="1" customHeight="1" x14ac:dyDescent="0.25"/>
    <row r="75697" ht="24.95" hidden="1" customHeight="1" x14ac:dyDescent="0.25"/>
    <row r="75698" ht="24.95" hidden="1" customHeight="1" x14ac:dyDescent="0.25"/>
    <row r="75699" ht="24.95" hidden="1" customHeight="1" x14ac:dyDescent="0.25"/>
    <row r="75700" ht="24.95" hidden="1" customHeight="1" x14ac:dyDescent="0.25"/>
    <row r="75701" ht="24.95" hidden="1" customHeight="1" x14ac:dyDescent="0.25"/>
    <row r="75702" ht="24.95" hidden="1" customHeight="1" x14ac:dyDescent="0.25"/>
    <row r="75703" ht="24.95" hidden="1" customHeight="1" x14ac:dyDescent="0.25"/>
    <row r="75704" ht="24.95" hidden="1" customHeight="1" x14ac:dyDescent="0.25"/>
    <row r="75705" ht="24.95" hidden="1" customHeight="1" x14ac:dyDescent="0.25"/>
    <row r="75706" ht="24.95" hidden="1" customHeight="1" x14ac:dyDescent="0.25"/>
    <row r="75707" ht="24.95" hidden="1" customHeight="1" x14ac:dyDescent="0.25"/>
    <row r="75708" ht="24.95" hidden="1" customHeight="1" x14ac:dyDescent="0.25"/>
    <row r="75709" ht="24.95" hidden="1" customHeight="1" x14ac:dyDescent="0.25"/>
    <row r="75710" ht="24.95" hidden="1" customHeight="1" x14ac:dyDescent="0.25"/>
    <row r="75711" ht="24.95" hidden="1" customHeight="1" x14ac:dyDescent="0.25"/>
    <row r="75712" ht="24.95" hidden="1" customHeight="1" x14ac:dyDescent="0.25"/>
    <row r="75713" ht="24.95" hidden="1" customHeight="1" x14ac:dyDescent="0.25"/>
    <row r="75714" ht="24.95" hidden="1" customHeight="1" x14ac:dyDescent="0.25"/>
    <row r="75715" ht="24.95" hidden="1" customHeight="1" x14ac:dyDescent="0.25"/>
    <row r="75716" ht="24.95" hidden="1" customHeight="1" x14ac:dyDescent="0.25"/>
    <row r="75717" ht="24.95" hidden="1" customHeight="1" x14ac:dyDescent="0.25"/>
    <row r="75718" ht="24.95" hidden="1" customHeight="1" x14ac:dyDescent="0.25"/>
    <row r="75719" ht="24.95" hidden="1" customHeight="1" x14ac:dyDescent="0.25"/>
    <row r="75720" ht="24.95" hidden="1" customHeight="1" x14ac:dyDescent="0.25"/>
    <row r="75721" ht="24.95" hidden="1" customHeight="1" x14ac:dyDescent="0.25"/>
    <row r="75722" ht="24.95" hidden="1" customHeight="1" x14ac:dyDescent="0.25"/>
    <row r="75723" ht="24.95" hidden="1" customHeight="1" x14ac:dyDescent="0.25"/>
    <row r="75724" ht="24.95" hidden="1" customHeight="1" x14ac:dyDescent="0.25"/>
    <row r="75725" ht="24.95" hidden="1" customHeight="1" x14ac:dyDescent="0.25"/>
    <row r="75726" ht="24.95" hidden="1" customHeight="1" x14ac:dyDescent="0.25"/>
    <row r="75727" ht="24.95" hidden="1" customHeight="1" x14ac:dyDescent="0.25"/>
    <row r="75728" ht="24.95" hidden="1" customHeight="1" x14ac:dyDescent="0.25"/>
    <row r="75729" ht="24.95" hidden="1" customHeight="1" x14ac:dyDescent="0.25"/>
    <row r="75730" ht="24.95" hidden="1" customHeight="1" x14ac:dyDescent="0.25"/>
    <row r="75731" hidden="1" x14ac:dyDescent="0.25"/>
    <row r="75732" hidden="1" x14ac:dyDescent="0.25"/>
    <row r="75733" hidden="1" x14ac:dyDescent="0.25"/>
    <row r="75734" ht="16.5" hidden="1" customHeight="1" x14ac:dyDescent="0.25"/>
    <row r="75735" hidden="1" x14ac:dyDescent="0.25"/>
    <row r="75736" ht="15.75" hidden="1" customHeight="1" x14ac:dyDescent="0.25"/>
    <row r="75737" ht="31.5" hidden="1" customHeight="1" x14ac:dyDescent="0.25"/>
    <row r="75738" ht="24" hidden="1" customHeight="1" x14ac:dyDescent="0.25"/>
    <row r="75739" ht="24.95" hidden="1" customHeight="1" x14ac:dyDescent="0.25"/>
    <row r="75740" ht="24.95" hidden="1" customHeight="1" x14ac:dyDescent="0.25"/>
    <row r="75741" ht="24.95" hidden="1" customHeight="1" x14ac:dyDescent="0.25"/>
    <row r="75742" ht="24.95" hidden="1" customHeight="1" x14ac:dyDescent="0.25"/>
    <row r="75743" ht="24.95" hidden="1" customHeight="1" x14ac:dyDescent="0.25"/>
    <row r="75744" ht="24.95" hidden="1" customHeight="1" x14ac:dyDescent="0.25"/>
    <row r="75745" ht="24.95" hidden="1" customHeight="1" x14ac:dyDescent="0.25"/>
    <row r="75746" ht="24.95" hidden="1" customHeight="1" x14ac:dyDescent="0.25"/>
    <row r="75747" ht="24.95" hidden="1" customHeight="1" x14ac:dyDescent="0.25"/>
    <row r="75748" ht="24.95" hidden="1" customHeight="1" x14ac:dyDescent="0.25"/>
    <row r="75749" ht="24.95" hidden="1" customHeight="1" x14ac:dyDescent="0.25"/>
    <row r="75750" ht="24.95" hidden="1" customHeight="1" x14ac:dyDescent="0.25"/>
    <row r="75751" ht="24.95" hidden="1" customHeight="1" x14ac:dyDescent="0.25"/>
    <row r="75752" ht="24.95" hidden="1" customHeight="1" x14ac:dyDescent="0.25"/>
    <row r="75753" ht="24.95" hidden="1" customHeight="1" x14ac:dyDescent="0.25"/>
    <row r="75754" ht="24.95" hidden="1" customHeight="1" x14ac:dyDescent="0.25"/>
    <row r="75755" ht="24.95" hidden="1" customHeight="1" x14ac:dyDescent="0.25"/>
    <row r="75756" ht="24.95" hidden="1" customHeight="1" x14ac:dyDescent="0.25"/>
    <row r="75757" ht="24.95" hidden="1" customHeight="1" x14ac:dyDescent="0.25"/>
    <row r="75758" ht="24.95" hidden="1" customHeight="1" x14ac:dyDescent="0.25"/>
    <row r="75759" ht="24.95" hidden="1" customHeight="1" x14ac:dyDescent="0.25"/>
    <row r="75760" ht="24.95" hidden="1" customHeight="1" x14ac:dyDescent="0.25"/>
    <row r="75761" ht="24.95" hidden="1" customHeight="1" x14ac:dyDescent="0.25"/>
    <row r="75762" ht="24.95" hidden="1" customHeight="1" x14ac:dyDescent="0.25"/>
    <row r="75763" ht="24.95" hidden="1" customHeight="1" x14ac:dyDescent="0.25"/>
    <row r="75764" ht="24.95" hidden="1" customHeight="1" x14ac:dyDescent="0.25"/>
    <row r="75765" ht="24.95" hidden="1" customHeight="1" x14ac:dyDescent="0.25"/>
    <row r="75766" ht="24.95" hidden="1" customHeight="1" x14ac:dyDescent="0.25"/>
    <row r="75767" ht="24.95" hidden="1" customHeight="1" x14ac:dyDescent="0.25"/>
    <row r="75768" ht="24.95" hidden="1" customHeight="1" x14ac:dyDescent="0.25"/>
    <row r="75769" ht="24.95" hidden="1" customHeight="1" x14ac:dyDescent="0.25"/>
    <row r="75770" ht="24.95" hidden="1" customHeight="1" x14ac:dyDescent="0.25"/>
    <row r="75771" ht="24.95" hidden="1" customHeight="1" x14ac:dyDescent="0.25"/>
    <row r="75772" ht="24.95" hidden="1" customHeight="1" x14ac:dyDescent="0.25"/>
    <row r="75773" ht="24.95" hidden="1" customHeight="1" x14ac:dyDescent="0.25"/>
    <row r="75774" ht="24.95" hidden="1" customHeight="1" x14ac:dyDescent="0.25"/>
    <row r="75775" ht="16.5" hidden="1" customHeight="1" x14ac:dyDescent="0.25"/>
    <row r="75776" hidden="1" x14ac:dyDescent="0.25"/>
    <row r="75777" hidden="1" x14ac:dyDescent="0.25"/>
    <row r="75778" hidden="1" x14ac:dyDescent="0.25"/>
    <row r="75779" hidden="1" x14ac:dyDescent="0.25"/>
    <row r="75780" ht="16.5" hidden="1" customHeight="1" x14ac:dyDescent="0.25"/>
    <row r="75781" hidden="1" x14ac:dyDescent="0.25"/>
    <row r="75782" hidden="1" x14ac:dyDescent="0.25"/>
    <row r="75783" hidden="1" x14ac:dyDescent="0.25"/>
    <row r="75784" ht="16.5" hidden="1" customHeight="1" x14ac:dyDescent="0.25"/>
    <row r="75785" hidden="1" x14ac:dyDescent="0.25"/>
    <row r="75786" ht="15.75" hidden="1" customHeight="1" x14ac:dyDescent="0.25"/>
    <row r="75787" ht="31.5" hidden="1" customHeight="1" x14ac:dyDescent="0.25"/>
    <row r="75788" ht="24" hidden="1" customHeight="1" x14ac:dyDescent="0.25"/>
    <row r="75789" ht="24.95" hidden="1" customHeight="1" x14ac:dyDescent="0.25"/>
    <row r="75790" ht="24.95" hidden="1" customHeight="1" x14ac:dyDescent="0.25"/>
    <row r="75791" ht="24.95" hidden="1" customHeight="1" x14ac:dyDescent="0.25"/>
    <row r="75792" ht="24.95" hidden="1" customHeight="1" x14ac:dyDescent="0.25"/>
    <row r="75793" ht="24.95" hidden="1" customHeight="1" x14ac:dyDescent="0.25"/>
    <row r="75794" ht="24.95" hidden="1" customHeight="1" x14ac:dyDescent="0.25"/>
    <row r="75795" ht="24.95" hidden="1" customHeight="1" x14ac:dyDescent="0.25"/>
    <row r="75796" ht="24.95" hidden="1" customHeight="1" x14ac:dyDescent="0.25"/>
    <row r="75797" ht="24.95" hidden="1" customHeight="1" x14ac:dyDescent="0.25"/>
    <row r="75798" ht="24.95" hidden="1" customHeight="1" x14ac:dyDescent="0.25"/>
    <row r="75799" ht="24.95" hidden="1" customHeight="1" x14ac:dyDescent="0.25"/>
    <row r="75800" ht="24.95" hidden="1" customHeight="1" x14ac:dyDescent="0.25"/>
    <row r="75801" ht="24.95" hidden="1" customHeight="1" x14ac:dyDescent="0.25"/>
    <row r="75802" ht="24.95" hidden="1" customHeight="1" x14ac:dyDescent="0.25"/>
    <row r="75803" ht="24.95" hidden="1" customHeight="1" x14ac:dyDescent="0.25"/>
    <row r="75804" ht="24.95" hidden="1" customHeight="1" x14ac:dyDescent="0.25"/>
    <row r="75805" ht="24.95" hidden="1" customHeight="1" x14ac:dyDescent="0.25"/>
    <row r="75806" ht="24.95" hidden="1" customHeight="1" x14ac:dyDescent="0.25"/>
    <row r="75807" ht="24.95" hidden="1" customHeight="1" x14ac:dyDescent="0.25"/>
    <row r="75808" ht="24.95" hidden="1" customHeight="1" x14ac:dyDescent="0.25"/>
    <row r="75809" ht="24.95" hidden="1" customHeight="1" x14ac:dyDescent="0.25"/>
    <row r="75810" ht="24.95" hidden="1" customHeight="1" x14ac:dyDescent="0.25"/>
    <row r="75811" ht="24.95" hidden="1" customHeight="1" x14ac:dyDescent="0.25"/>
    <row r="75812" ht="24.95" hidden="1" customHeight="1" x14ac:dyDescent="0.25"/>
    <row r="75813" ht="24.95" hidden="1" customHeight="1" x14ac:dyDescent="0.25"/>
    <row r="75814" ht="24.95" hidden="1" customHeight="1" x14ac:dyDescent="0.25"/>
    <row r="75815" ht="24.95" hidden="1" customHeight="1" x14ac:dyDescent="0.25"/>
    <row r="75816" ht="24.95" hidden="1" customHeight="1" x14ac:dyDescent="0.25"/>
    <row r="75817" ht="24.95" hidden="1" customHeight="1" x14ac:dyDescent="0.25"/>
    <row r="75818" ht="24.95" hidden="1" customHeight="1" x14ac:dyDescent="0.25"/>
    <row r="75819" ht="24.95" hidden="1" customHeight="1" x14ac:dyDescent="0.25"/>
    <row r="75820" ht="24.95" hidden="1" customHeight="1" x14ac:dyDescent="0.25"/>
    <row r="75821" hidden="1" x14ac:dyDescent="0.25"/>
    <row r="75822" ht="15.75" hidden="1" customHeight="1" x14ac:dyDescent="0.25"/>
    <row r="75823" ht="31.5" hidden="1" customHeight="1" x14ac:dyDescent="0.25"/>
    <row r="75824" ht="24" hidden="1" customHeight="1" x14ac:dyDescent="0.25"/>
    <row r="75825" ht="24.95" hidden="1" customHeight="1" x14ac:dyDescent="0.25"/>
    <row r="75826" hidden="1" x14ac:dyDescent="0.25"/>
    <row r="75827" hidden="1" x14ac:dyDescent="0.25"/>
    <row r="75828" hidden="1" x14ac:dyDescent="0.25"/>
    <row r="75829" hidden="1" x14ac:dyDescent="0.25"/>
    <row r="75830" ht="16.5" hidden="1" customHeight="1" x14ac:dyDescent="0.25"/>
    <row r="75831" hidden="1" x14ac:dyDescent="0.25"/>
    <row r="75832" ht="15.75" hidden="1" customHeight="1" x14ac:dyDescent="0.25"/>
    <row r="75833" ht="31.5" hidden="1" customHeight="1" x14ac:dyDescent="0.25"/>
    <row r="75834" ht="24" hidden="1" customHeight="1" x14ac:dyDescent="0.25"/>
    <row r="75835" ht="24.95" hidden="1" customHeight="1" x14ac:dyDescent="0.25"/>
    <row r="75836" ht="24.95" hidden="1" customHeight="1" x14ac:dyDescent="0.25"/>
    <row r="75837" ht="24.95" hidden="1" customHeight="1" x14ac:dyDescent="0.25"/>
    <row r="75838" ht="24.95" hidden="1" customHeight="1" x14ac:dyDescent="0.25"/>
    <row r="75839" ht="24.95" hidden="1" customHeight="1" x14ac:dyDescent="0.25"/>
    <row r="75840" ht="24.95" hidden="1" customHeight="1" x14ac:dyDescent="0.25"/>
    <row r="75841" ht="24.95" hidden="1" customHeight="1" x14ac:dyDescent="0.25"/>
    <row r="75842" ht="24.95" hidden="1" customHeight="1" x14ac:dyDescent="0.25"/>
    <row r="75843" ht="24.95" hidden="1" customHeight="1" x14ac:dyDescent="0.25"/>
    <row r="75844" ht="24.95" hidden="1" customHeight="1" x14ac:dyDescent="0.25"/>
    <row r="75845" ht="24.95" hidden="1" customHeight="1" x14ac:dyDescent="0.25"/>
    <row r="75846" ht="24.95" hidden="1" customHeight="1" x14ac:dyDescent="0.25"/>
    <row r="75847" ht="24.95" hidden="1" customHeight="1" x14ac:dyDescent="0.25"/>
    <row r="75848" ht="24.95" hidden="1" customHeight="1" x14ac:dyDescent="0.25"/>
    <row r="75849" ht="24.95" hidden="1" customHeight="1" x14ac:dyDescent="0.25"/>
    <row r="75850" ht="24.95" hidden="1" customHeight="1" x14ac:dyDescent="0.25"/>
    <row r="75851" ht="24.95" hidden="1" customHeight="1" x14ac:dyDescent="0.25"/>
    <row r="75852" ht="24.95" hidden="1" customHeight="1" x14ac:dyDescent="0.25"/>
    <row r="75853" ht="24.95" hidden="1" customHeight="1" x14ac:dyDescent="0.25"/>
    <row r="75854" ht="24.95" hidden="1" customHeight="1" x14ac:dyDescent="0.25"/>
    <row r="75855" ht="24.95" hidden="1" customHeight="1" x14ac:dyDescent="0.25"/>
    <row r="75856" ht="24.95" hidden="1" customHeight="1" x14ac:dyDescent="0.25"/>
    <row r="75857" ht="24.95" hidden="1" customHeight="1" x14ac:dyDescent="0.25"/>
    <row r="75858" ht="24.95" hidden="1" customHeight="1" x14ac:dyDescent="0.25"/>
    <row r="75859" ht="24.95" hidden="1" customHeight="1" x14ac:dyDescent="0.25"/>
    <row r="75860" ht="24.95" hidden="1" customHeight="1" x14ac:dyDescent="0.25"/>
    <row r="75861" ht="24.95" hidden="1" customHeight="1" x14ac:dyDescent="0.25"/>
    <row r="75862" ht="24.95" hidden="1" customHeight="1" x14ac:dyDescent="0.25"/>
    <row r="75863" ht="24.95" hidden="1" customHeight="1" x14ac:dyDescent="0.25"/>
    <row r="75864" ht="24.95" hidden="1" customHeight="1" x14ac:dyDescent="0.25"/>
    <row r="75865" ht="24.95" hidden="1" customHeight="1" x14ac:dyDescent="0.25"/>
    <row r="75866" ht="24.95" hidden="1" customHeight="1" x14ac:dyDescent="0.25"/>
    <row r="75867" ht="24.95" hidden="1" customHeight="1" x14ac:dyDescent="0.25"/>
    <row r="75868" hidden="1" x14ac:dyDescent="0.25"/>
    <row r="75869" hidden="1" x14ac:dyDescent="0.25"/>
    <row r="75870" hidden="1" x14ac:dyDescent="0.25"/>
    <row r="75871" hidden="1" x14ac:dyDescent="0.25"/>
    <row r="75872" hidden="1" x14ac:dyDescent="0.25"/>
    <row r="75873" hidden="1" x14ac:dyDescent="0.25"/>
    <row r="75874" hidden="1" x14ac:dyDescent="0.25"/>
    <row r="75875" hidden="1" x14ac:dyDescent="0.25"/>
    <row r="75876" ht="16.5" hidden="1" customHeight="1" x14ac:dyDescent="0.25"/>
    <row r="75877" hidden="1" x14ac:dyDescent="0.25"/>
    <row r="75878" ht="15.75" hidden="1" customHeight="1" x14ac:dyDescent="0.25"/>
    <row r="75879" ht="31.5" hidden="1" customHeight="1" x14ac:dyDescent="0.25"/>
    <row r="75880" ht="24" hidden="1" customHeight="1" x14ac:dyDescent="0.25"/>
    <row r="75881" ht="24.95" hidden="1" customHeight="1" x14ac:dyDescent="0.25"/>
    <row r="75882" ht="24.95" hidden="1" customHeight="1" x14ac:dyDescent="0.25"/>
    <row r="75883" ht="24.95" hidden="1" customHeight="1" x14ac:dyDescent="0.25"/>
    <row r="75884" ht="24.95" hidden="1" customHeight="1" x14ac:dyDescent="0.25"/>
    <row r="75885" ht="24.95" hidden="1" customHeight="1" x14ac:dyDescent="0.25"/>
    <row r="75886" ht="24.95" hidden="1" customHeight="1" x14ac:dyDescent="0.25"/>
    <row r="75887" ht="24.95" hidden="1" customHeight="1" x14ac:dyDescent="0.25"/>
    <row r="75888" ht="24.95" hidden="1" customHeight="1" x14ac:dyDescent="0.25"/>
    <row r="75889" ht="15.75" hidden="1" customHeight="1" x14ac:dyDescent="0.25"/>
    <row r="75890" hidden="1" x14ac:dyDescent="0.25"/>
    <row r="75891" hidden="1" x14ac:dyDescent="0.25"/>
    <row r="75892" hidden="1" x14ac:dyDescent="0.25"/>
    <row r="75893" hidden="1" x14ac:dyDescent="0.25"/>
    <row r="75894" hidden="1" x14ac:dyDescent="0.25"/>
    <row r="75895" hidden="1" x14ac:dyDescent="0.25"/>
    <row r="75896" hidden="1" x14ac:dyDescent="0.25"/>
    <row r="75897" hidden="1" x14ac:dyDescent="0.25"/>
    <row r="75898" ht="16.5" hidden="1" customHeight="1" x14ac:dyDescent="0.25"/>
    <row r="75899" hidden="1" x14ac:dyDescent="0.25"/>
    <row r="75900" ht="15.75" hidden="1" customHeight="1" x14ac:dyDescent="0.25"/>
    <row r="75901" ht="31.5" hidden="1" customHeight="1" x14ac:dyDescent="0.25"/>
    <row r="75902" ht="24" hidden="1" customHeight="1" x14ac:dyDescent="0.25"/>
    <row r="75903" ht="24.95" hidden="1" customHeight="1" x14ac:dyDescent="0.25"/>
    <row r="75904" ht="24.95" hidden="1" customHeight="1" x14ac:dyDescent="0.25"/>
    <row r="75905" ht="24.95" hidden="1" customHeight="1" x14ac:dyDescent="0.25"/>
    <row r="75906" ht="24.95" hidden="1" customHeight="1" x14ac:dyDescent="0.25"/>
    <row r="75907" ht="24.95" hidden="1" customHeight="1" x14ac:dyDescent="0.25"/>
    <row r="75908" ht="24.95" hidden="1" customHeight="1" x14ac:dyDescent="0.25"/>
    <row r="75909" ht="24.95" hidden="1" customHeight="1" x14ac:dyDescent="0.25"/>
    <row r="75910" ht="24.95" hidden="1" customHeight="1" x14ac:dyDescent="0.25"/>
    <row r="75911" hidden="1" x14ac:dyDescent="0.25"/>
    <row r="75912" hidden="1" x14ac:dyDescent="0.25"/>
    <row r="75913" ht="16.5" hidden="1" customHeight="1" x14ac:dyDescent="0.25"/>
    <row r="75914" hidden="1" x14ac:dyDescent="0.25"/>
    <row r="75915" ht="15.75" hidden="1" customHeight="1" x14ac:dyDescent="0.25"/>
    <row r="75916" hidden="1" x14ac:dyDescent="0.25"/>
    <row r="75917" hidden="1" x14ac:dyDescent="0.25"/>
    <row r="75918" hidden="1" x14ac:dyDescent="0.25"/>
    <row r="75919" hidden="1" x14ac:dyDescent="0.25"/>
    <row r="75920" ht="16.5" hidden="1" customHeight="1" x14ac:dyDescent="0.25"/>
    <row r="75921" hidden="1" x14ac:dyDescent="0.25"/>
    <row r="75922" ht="15.75" hidden="1" customHeight="1" x14ac:dyDescent="0.25"/>
    <row r="75923" ht="31.5" hidden="1" customHeight="1" x14ac:dyDescent="0.25"/>
    <row r="75924" ht="24" hidden="1" customHeight="1" x14ac:dyDescent="0.25"/>
    <row r="75925" ht="24.95" hidden="1" customHeight="1" x14ac:dyDescent="0.25"/>
    <row r="75926" ht="24.95" hidden="1" customHeight="1" x14ac:dyDescent="0.25"/>
    <row r="75927" ht="24.95" hidden="1" customHeight="1" x14ac:dyDescent="0.25"/>
    <row r="75928" ht="24.95" hidden="1" customHeight="1" x14ac:dyDescent="0.25"/>
    <row r="75929" ht="24.95" hidden="1" customHeight="1" x14ac:dyDescent="0.25"/>
    <row r="75930" ht="24.95" hidden="1" customHeight="1" x14ac:dyDescent="0.25"/>
    <row r="75931" ht="24.95" hidden="1" customHeight="1" x14ac:dyDescent="0.25"/>
    <row r="75932" ht="24.95" hidden="1" customHeight="1" x14ac:dyDescent="0.25"/>
    <row r="75933" ht="24" hidden="1" customHeight="1" x14ac:dyDescent="0.25"/>
    <row r="75934" hidden="1" x14ac:dyDescent="0.25"/>
    <row r="75935" hidden="1" x14ac:dyDescent="0.25"/>
    <row r="75936" hidden="1" x14ac:dyDescent="0.25"/>
    <row r="75937" hidden="1" x14ac:dyDescent="0.25"/>
    <row r="75938" hidden="1" x14ac:dyDescent="0.25"/>
    <row r="75939" hidden="1" x14ac:dyDescent="0.25"/>
    <row r="75940" hidden="1" x14ac:dyDescent="0.25"/>
    <row r="75941" hidden="1" x14ac:dyDescent="0.25"/>
    <row r="75942" ht="16.5" hidden="1" customHeight="1" x14ac:dyDescent="0.25"/>
    <row r="75943" hidden="1" x14ac:dyDescent="0.25"/>
    <row r="75944" ht="15.75" hidden="1" customHeight="1" x14ac:dyDescent="0.25"/>
    <row r="75945" ht="31.5" hidden="1" customHeight="1" x14ac:dyDescent="0.25"/>
    <row r="75946" ht="24" hidden="1" customHeight="1" x14ac:dyDescent="0.25"/>
    <row r="75947" ht="24.95" hidden="1" customHeight="1" x14ac:dyDescent="0.25"/>
    <row r="75948" ht="24.95" hidden="1" customHeight="1" x14ac:dyDescent="0.25"/>
    <row r="75949" ht="24.95" hidden="1" customHeight="1" x14ac:dyDescent="0.25"/>
    <row r="75950" ht="24.95" hidden="1" customHeight="1" x14ac:dyDescent="0.25"/>
    <row r="75951" ht="24.95" hidden="1" customHeight="1" x14ac:dyDescent="0.25"/>
    <row r="75952" ht="24.95" hidden="1" customHeight="1" x14ac:dyDescent="0.25"/>
    <row r="75953" ht="24.95" hidden="1" customHeight="1" x14ac:dyDescent="0.25"/>
    <row r="75954" ht="24.95" hidden="1" customHeight="1" x14ac:dyDescent="0.25"/>
    <row r="75955" ht="24.95" hidden="1" customHeight="1" x14ac:dyDescent="0.25"/>
    <row r="75956" ht="24.95" hidden="1" customHeight="1" x14ac:dyDescent="0.25"/>
    <row r="75957" ht="24.95" hidden="1" customHeight="1" x14ac:dyDescent="0.25"/>
    <row r="75958" ht="24.95" hidden="1" customHeight="1" x14ac:dyDescent="0.25"/>
    <row r="75959" ht="24.95" hidden="1" customHeight="1" x14ac:dyDescent="0.25"/>
    <row r="75960" ht="24.95" hidden="1" customHeight="1" x14ac:dyDescent="0.25"/>
    <row r="75961" ht="24.95" hidden="1" customHeight="1" x14ac:dyDescent="0.25"/>
    <row r="75962" ht="24.95" hidden="1" customHeight="1" x14ac:dyDescent="0.25"/>
    <row r="75963" ht="24.95" hidden="1" customHeight="1" x14ac:dyDescent="0.25"/>
    <row r="75964" ht="24.95" hidden="1" customHeight="1" x14ac:dyDescent="0.25"/>
    <row r="75965" ht="24.95" hidden="1" customHeight="1" x14ac:dyDescent="0.25"/>
    <row r="75966" ht="24.95" hidden="1" customHeight="1" x14ac:dyDescent="0.25"/>
    <row r="75967" ht="24.95" hidden="1" customHeight="1" x14ac:dyDescent="0.25"/>
    <row r="75968" ht="24.95" hidden="1" customHeight="1" x14ac:dyDescent="0.25"/>
    <row r="75969" ht="24.95" hidden="1" customHeight="1" x14ac:dyDescent="0.25"/>
    <row r="75970" ht="24.95" hidden="1" customHeight="1" x14ac:dyDescent="0.25"/>
    <row r="75971" ht="24.95" hidden="1" customHeight="1" x14ac:dyDescent="0.25"/>
    <row r="75972" ht="24.95" hidden="1" customHeight="1" x14ac:dyDescent="0.25"/>
    <row r="75973" ht="24.95" hidden="1" customHeight="1" x14ac:dyDescent="0.25"/>
    <row r="75974" ht="24.95" hidden="1" customHeight="1" x14ac:dyDescent="0.25"/>
    <row r="75975" ht="24.95" hidden="1" customHeight="1" x14ac:dyDescent="0.25"/>
    <row r="75976" ht="24.95" hidden="1" customHeight="1" x14ac:dyDescent="0.25"/>
    <row r="75977" ht="24.95" hidden="1" customHeight="1" x14ac:dyDescent="0.25"/>
    <row r="75978" ht="24.95" hidden="1" customHeight="1" x14ac:dyDescent="0.25"/>
    <row r="75979" ht="24.95" hidden="1" customHeight="1" x14ac:dyDescent="0.25"/>
    <row r="75980" hidden="1" x14ac:dyDescent="0.25"/>
    <row r="75981" hidden="1" x14ac:dyDescent="0.25"/>
    <row r="75982" hidden="1" x14ac:dyDescent="0.25"/>
    <row r="75983" hidden="1" x14ac:dyDescent="0.25"/>
    <row r="75984" hidden="1" x14ac:dyDescent="0.25"/>
    <row r="75985" hidden="1" x14ac:dyDescent="0.25"/>
    <row r="75986" hidden="1" x14ac:dyDescent="0.25"/>
    <row r="75987" hidden="1" x14ac:dyDescent="0.25"/>
    <row r="75988" ht="16.5" hidden="1" customHeight="1" x14ac:dyDescent="0.25"/>
    <row r="75989" hidden="1" x14ac:dyDescent="0.25"/>
    <row r="75990" ht="15.75" hidden="1" customHeight="1" x14ac:dyDescent="0.25"/>
    <row r="75991" ht="31.5" hidden="1" customHeight="1" x14ac:dyDescent="0.25"/>
    <row r="75992" ht="24" hidden="1" customHeight="1" x14ac:dyDescent="0.25"/>
    <row r="75993" ht="24.95" hidden="1" customHeight="1" x14ac:dyDescent="0.25"/>
    <row r="75994" ht="24.95" hidden="1" customHeight="1" x14ac:dyDescent="0.25"/>
    <row r="75995" ht="24.95" hidden="1" customHeight="1" x14ac:dyDescent="0.25"/>
    <row r="75996" ht="24.95" hidden="1" customHeight="1" x14ac:dyDescent="0.25"/>
    <row r="75997" ht="24.95" hidden="1" customHeight="1" x14ac:dyDescent="0.25"/>
    <row r="75998" ht="24.95" hidden="1" customHeight="1" x14ac:dyDescent="0.25"/>
    <row r="75999" ht="24.95" hidden="1" customHeight="1" x14ac:dyDescent="0.25"/>
    <row r="76000" ht="24.95" hidden="1" customHeight="1" x14ac:dyDescent="0.25"/>
    <row r="76001" ht="24.95" hidden="1" customHeight="1" x14ac:dyDescent="0.25"/>
    <row r="76002" ht="24.95" hidden="1" customHeight="1" x14ac:dyDescent="0.25"/>
    <row r="76003" ht="24.95" hidden="1" customHeight="1" x14ac:dyDescent="0.25"/>
    <row r="76004" ht="24.95" hidden="1" customHeight="1" x14ac:dyDescent="0.25"/>
    <row r="76005" ht="24.95" hidden="1" customHeight="1" x14ac:dyDescent="0.25"/>
    <row r="76006" ht="24.95" hidden="1" customHeight="1" x14ac:dyDescent="0.25"/>
    <row r="76007" ht="24.95" hidden="1" customHeight="1" x14ac:dyDescent="0.25"/>
    <row r="76008" ht="24.95" hidden="1" customHeight="1" x14ac:dyDescent="0.25"/>
    <row r="76009" ht="24.95" hidden="1" customHeight="1" x14ac:dyDescent="0.25"/>
    <row r="76010" ht="24.95" hidden="1" customHeight="1" x14ac:dyDescent="0.25"/>
    <row r="76011" ht="24.95" hidden="1" customHeight="1" x14ac:dyDescent="0.25"/>
    <row r="76012" ht="24.95" hidden="1" customHeight="1" x14ac:dyDescent="0.25"/>
    <row r="76013" ht="24.95" hidden="1" customHeight="1" x14ac:dyDescent="0.25"/>
    <row r="76014" ht="24.95" hidden="1" customHeight="1" x14ac:dyDescent="0.25"/>
    <row r="76015" ht="24.95" hidden="1" customHeight="1" x14ac:dyDescent="0.25"/>
    <row r="76016" ht="24.95" hidden="1" customHeight="1" x14ac:dyDescent="0.25"/>
    <row r="76017" ht="24.95" hidden="1" customHeight="1" x14ac:dyDescent="0.25"/>
    <row r="76018" ht="24.95" hidden="1" customHeight="1" x14ac:dyDescent="0.25"/>
    <row r="76019" ht="24.95" hidden="1" customHeight="1" x14ac:dyDescent="0.25"/>
    <row r="76020" ht="24.95" hidden="1" customHeight="1" x14ac:dyDescent="0.25"/>
    <row r="76021" ht="24.95" hidden="1" customHeight="1" x14ac:dyDescent="0.25"/>
    <row r="76022" ht="24.95" hidden="1" customHeight="1" x14ac:dyDescent="0.25"/>
    <row r="76023" ht="24.95" hidden="1" customHeight="1" x14ac:dyDescent="0.25"/>
    <row r="76024" ht="24.95" hidden="1" customHeight="1" x14ac:dyDescent="0.25"/>
    <row r="76025" hidden="1" x14ac:dyDescent="0.25"/>
    <row r="76026" hidden="1" x14ac:dyDescent="0.25"/>
    <row r="76027" hidden="1" x14ac:dyDescent="0.25"/>
    <row r="76028" hidden="1" x14ac:dyDescent="0.25"/>
    <row r="76029" hidden="1" x14ac:dyDescent="0.25"/>
    <row r="76030" ht="16.5" hidden="1" customHeight="1" x14ac:dyDescent="0.25"/>
    <row r="76031" hidden="1" x14ac:dyDescent="0.25"/>
    <row r="76032" hidden="1" x14ac:dyDescent="0.25"/>
    <row r="76033" hidden="1" x14ac:dyDescent="0.25"/>
    <row r="76034" ht="16.5" hidden="1" customHeight="1" x14ac:dyDescent="0.25"/>
    <row r="76035" hidden="1" x14ac:dyDescent="0.25"/>
    <row r="76036" ht="15.75" hidden="1" customHeight="1" x14ac:dyDescent="0.25"/>
    <row r="76037" ht="31.5" hidden="1" customHeight="1" x14ac:dyDescent="0.25"/>
    <row r="76038" ht="24" hidden="1" customHeight="1" x14ac:dyDescent="0.25"/>
    <row r="76039" ht="24.95" hidden="1" customHeight="1" x14ac:dyDescent="0.25"/>
    <row r="76040" ht="24.95" hidden="1" customHeight="1" x14ac:dyDescent="0.25"/>
    <row r="76041" ht="24.95" hidden="1" customHeight="1" x14ac:dyDescent="0.25"/>
    <row r="76042" ht="24.95" hidden="1" customHeight="1" x14ac:dyDescent="0.25"/>
    <row r="76043" ht="24.95" hidden="1" customHeight="1" x14ac:dyDescent="0.25"/>
    <row r="76044" ht="24.95" hidden="1" customHeight="1" x14ac:dyDescent="0.25"/>
    <row r="76045" ht="24.95" hidden="1" customHeight="1" x14ac:dyDescent="0.25"/>
    <row r="76046" ht="24.95" hidden="1" customHeight="1" x14ac:dyDescent="0.25"/>
    <row r="76047" ht="24.95" hidden="1" customHeight="1" x14ac:dyDescent="0.25"/>
    <row r="76048" ht="24.95" hidden="1" customHeight="1" x14ac:dyDescent="0.25"/>
    <row r="76049" ht="24.95" hidden="1" customHeight="1" x14ac:dyDescent="0.25"/>
    <row r="76050" ht="24.95" hidden="1" customHeight="1" x14ac:dyDescent="0.25"/>
    <row r="76051" ht="24.95" hidden="1" customHeight="1" x14ac:dyDescent="0.25"/>
    <row r="76052" ht="24.95" hidden="1" customHeight="1" x14ac:dyDescent="0.25"/>
    <row r="76053" ht="24.95" hidden="1" customHeight="1" x14ac:dyDescent="0.25"/>
    <row r="76054" ht="24.95" hidden="1" customHeight="1" x14ac:dyDescent="0.25"/>
    <row r="76055" ht="24.95" hidden="1" customHeight="1" x14ac:dyDescent="0.25"/>
    <row r="76056" ht="24.95" hidden="1" customHeight="1" x14ac:dyDescent="0.25"/>
    <row r="76057" ht="24.95" hidden="1" customHeight="1" x14ac:dyDescent="0.25"/>
    <row r="76058" ht="24.95" hidden="1" customHeight="1" x14ac:dyDescent="0.25"/>
    <row r="76059" ht="24.95" hidden="1" customHeight="1" x14ac:dyDescent="0.25"/>
    <row r="76060" ht="24.95" hidden="1" customHeight="1" x14ac:dyDescent="0.25"/>
    <row r="76061" ht="24.95" hidden="1" customHeight="1" x14ac:dyDescent="0.25"/>
    <row r="76062" ht="24.95" hidden="1" customHeight="1" x14ac:dyDescent="0.25"/>
    <row r="76063" ht="24.95" hidden="1" customHeight="1" x14ac:dyDescent="0.25"/>
    <row r="76064" ht="24.95" hidden="1" customHeight="1" x14ac:dyDescent="0.25"/>
    <row r="76065" ht="24.95" hidden="1" customHeight="1" x14ac:dyDescent="0.25"/>
    <row r="76066" ht="24.95" hidden="1" customHeight="1" x14ac:dyDescent="0.25"/>
    <row r="76067" ht="24.95" hidden="1" customHeight="1" x14ac:dyDescent="0.25"/>
    <row r="76068" ht="24.95" hidden="1" customHeight="1" x14ac:dyDescent="0.25"/>
    <row r="76069" ht="24.95" hidden="1" customHeight="1" x14ac:dyDescent="0.25"/>
    <row r="76070" ht="24.95" hidden="1" customHeight="1" x14ac:dyDescent="0.25"/>
    <row r="76071" hidden="1" x14ac:dyDescent="0.25"/>
    <row r="76072" hidden="1" x14ac:dyDescent="0.25"/>
    <row r="76073" hidden="1" x14ac:dyDescent="0.25"/>
    <row r="76074" hidden="1" x14ac:dyDescent="0.25"/>
    <row r="76075" hidden="1" x14ac:dyDescent="0.25"/>
    <row r="76076" hidden="1" x14ac:dyDescent="0.25"/>
    <row r="76077" hidden="1" x14ac:dyDescent="0.25"/>
    <row r="76078" hidden="1" x14ac:dyDescent="0.25"/>
    <row r="76079" hidden="1" x14ac:dyDescent="0.25"/>
    <row r="76080" ht="16.5" hidden="1" customHeight="1" x14ac:dyDescent="0.25"/>
    <row r="76081" hidden="1" x14ac:dyDescent="0.25"/>
    <row r="76082" ht="15.75" hidden="1" customHeight="1" x14ac:dyDescent="0.25"/>
    <row r="76083" ht="31.5" hidden="1" customHeight="1" x14ac:dyDescent="0.25"/>
    <row r="76084" ht="24" hidden="1" customHeight="1" x14ac:dyDescent="0.25"/>
    <row r="76085" ht="24.95" hidden="1" customHeight="1" x14ac:dyDescent="0.25"/>
    <row r="76086" ht="24.95" hidden="1" customHeight="1" x14ac:dyDescent="0.25"/>
    <row r="76087" ht="24.95" hidden="1" customHeight="1" x14ac:dyDescent="0.25"/>
    <row r="76088" ht="24.95" hidden="1" customHeight="1" x14ac:dyDescent="0.25"/>
    <row r="76089" ht="24.95" hidden="1" customHeight="1" x14ac:dyDescent="0.25"/>
    <row r="76090" ht="24.95" hidden="1" customHeight="1" x14ac:dyDescent="0.25"/>
    <row r="76091" ht="24.95" hidden="1" customHeight="1" x14ac:dyDescent="0.25"/>
    <row r="76092" ht="24.95" hidden="1" customHeight="1" x14ac:dyDescent="0.25"/>
    <row r="76093" ht="24.95" hidden="1" customHeight="1" x14ac:dyDescent="0.25"/>
    <row r="76094" hidden="1" x14ac:dyDescent="0.25"/>
    <row r="76095" hidden="1" x14ac:dyDescent="0.25"/>
    <row r="76096" hidden="1" x14ac:dyDescent="0.25"/>
    <row r="76097" hidden="1" x14ac:dyDescent="0.25"/>
    <row r="76098" hidden="1" x14ac:dyDescent="0.25"/>
    <row r="76099" hidden="1" x14ac:dyDescent="0.25"/>
    <row r="76100" hidden="1" x14ac:dyDescent="0.25"/>
    <row r="76101" hidden="1" x14ac:dyDescent="0.25"/>
    <row r="76102" ht="16.5" hidden="1" customHeight="1" x14ac:dyDescent="0.25"/>
    <row r="76103" hidden="1" x14ac:dyDescent="0.25"/>
    <row r="76104" ht="15.75" hidden="1" customHeight="1" x14ac:dyDescent="0.25"/>
    <row r="76105" ht="31.5" hidden="1" customHeight="1" x14ac:dyDescent="0.25"/>
    <row r="76106" ht="24" hidden="1" customHeight="1" x14ac:dyDescent="0.25"/>
    <row r="76107" ht="24.95" hidden="1" customHeight="1" x14ac:dyDescent="0.25"/>
    <row r="76108" ht="24.95" hidden="1" customHeight="1" x14ac:dyDescent="0.25"/>
    <row r="76109" ht="24.95" hidden="1" customHeight="1" x14ac:dyDescent="0.25"/>
    <row r="76110" ht="24.95" hidden="1" customHeight="1" x14ac:dyDescent="0.25"/>
    <row r="76111" ht="24.95" hidden="1" customHeight="1" x14ac:dyDescent="0.25"/>
    <row r="76112" ht="24.95" hidden="1" customHeight="1" x14ac:dyDescent="0.25"/>
    <row r="76113" ht="24.95" hidden="1" customHeight="1" x14ac:dyDescent="0.25"/>
    <row r="76114" ht="24.95" hidden="1" customHeight="1" x14ac:dyDescent="0.25"/>
    <row r="76115" ht="24.95" hidden="1" customHeight="1" x14ac:dyDescent="0.25"/>
    <row r="76116" ht="24.95" hidden="1" customHeight="1" x14ac:dyDescent="0.25"/>
    <row r="76117" ht="24.95" hidden="1" customHeight="1" x14ac:dyDescent="0.25"/>
    <row r="76118" ht="24.95" hidden="1" customHeight="1" x14ac:dyDescent="0.25"/>
    <row r="76119" ht="24.95" hidden="1" customHeight="1" x14ac:dyDescent="0.25"/>
    <row r="76120" ht="24.95" hidden="1" customHeight="1" x14ac:dyDescent="0.25"/>
    <row r="76121" ht="24.95" hidden="1" customHeight="1" x14ac:dyDescent="0.25"/>
    <row r="76122" ht="24.95" hidden="1" customHeight="1" x14ac:dyDescent="0.25"/>
    <row r="76123" ht="24.95" hidden="1" customHeight="1" x14ac:dyDescent="0.25"/>
    <row r="76124" ht="24.95" hidden="1" customHeight="1" x14ac:dyDescent="0.25"/>
    <row r="76125" ht="24.95" hidden="1" customHeight="1" x14ac:dyDescent="0.25"/>
    <row r="76126" ht="24.95" hidden="1" customHeight="1" x14ac:dyDescent="0.25"/>
    <row r="76127" ht="24.95" hidden="1" customHeight="1" x14ac:dyDescent="0.25"/>
    <row r="76128" ht="24.95" hidden="1" customHeight="1" x14ac:dyDescent="0.25"/>
    <row r="76129" ht="24.95" hidden="1" customHeight="1" x14ac:dyDescent="0.25"/>
    <row r="76130" ht="24.95" hidden="1" customHeight="1" x14ac:dyDescent="0.25"/>
    <row r="76131" ht="24.95" hidden="1" customHeight="1" x14ac:dyDescent="0.25"/>
    <row r="76132" ht="24.95" hidden="1" customHeight="1" x14ac:dyDescent="0.25"/>
    <row r="76133" ht="24.95" hidden="1" customHeight="1" x14ac:dyDescent="0.25"/>
    <row r="76134" ht="24.95" hidden="1" customHeight="1" x14ac:dyDescent="0.25"/>
    <row r="76135" ht="24.95" hidden="1" customHeight="1" x14ac:dyDescent="0.25"/>
    <row r="76136" ht="24.95" hidden="1" customHeight="1" x14ac:dyDescent="0.25"/>
    <row r="76137" ht="24.95" hidden="1" customHeight="1" x14ac:dyDescent="0.25"/>
    <row r="76138" ht="24.95" hidden="1" customHeight="1" x14ac:dyDescent="0.25"/>
    <row r="76139" ht="24.95" hidden="1" customHeight="1" x14ac:dyDescent="0.25"/>
    <row r="76140" hidden="1" x14ac:dyDescent="0.25"/>
    <row r="76141" hidden="1" x14ac:dyDescent="0.25"/>
    <row r="76142" hidden="1" x14ac:dyDescent="0.25"/>
    <row r="76143" hidden="1" x14ac:dyDescent="0.25"/>
    <row r="76144" hidden="1" x14ac:dyDescent="0.25"/>
    <row r="76145" hidden="1" x14ac:dyDescent="0.25"/>
    <row r="76146" hidden="1" x14ac:dyDescent="0.25"/>
    <row r="76147" hidden="1" x14ac:dyDescent="0.25"/>
    <row r="76148" ht="16.5" hidden="1" customHeight="1" x14ac:dyDescent="0.25"/>
    <row r="76149" hidden="1" x14ac:dyDescent="0.25"/>
    <row r="76150" ht="15.75" hidden="1" customHeight="1" x14ac:dyDescent="0.25"/>
    <row r="76151" ht="31.5" hidden="1" customHeight="1" x14ac:dyDescent="0.25"/>
    <row r="76152" ht="24" hidden="1" customHeight="1" x14ac:dyDescent="0.25"/>
    <row r="76153" ht="24.95" hidden="1" customHeight="1" x14ac:dyDescent="0.25"/>
    <row r="76154" ht="24.95" hidden="1" customHeight="1" x14ac:dyDescent="0.25"/>
    <row r="76155" ht="24.95" hidden="1" customHeight="1" x14ac:dyDescent="0.25"/>
    <row r="76156" ht="24.95" hidden="1" customHeight="1" x14ac:dyDescent="0.25"/>
    <row r="76157" ht="24.95" hidden="1" customHeight="1" x14ac:dyDescent="0.25"/>
    <row r="76158" ht="24.95" hidden="1" customHeight="1" x14ac:dyDescent="0.25"/>
    <row r="76159" ht="24.95" hidden="1" customHeight="1" x14ac:dyDescent="0.25"/>
    <row r="76160" ht="24.95" hidden="1" customHeight="1" x14ac:dyDescent="0.25"/>
    <row r="76161" ht="24.95" hidden="1" customHeight="1" x14ac:dyDescent="0.25"/>
    <row r="76162" ht="24.95" hidden="1" customHeight="1" x14ac:dyDescent="0.25"/>
    <row r="76163" ht="24.95" hidden="1" customHeight="1" x14ac:dyDescent="0.25"/>
    <row r="76164" ht="24.95" hidden="1" customHeight="1" x14ac:dyDescent="0.25"/>
    <row r="76165" ht="24.95" hidden="1" customHeight="1" x14ac:dyDescent="0.25"/>
    <row r="76166" ht="24.95" hidden="1" customHeight="1" x14ac:dyDescent="0.25"/>
    <row r="76167" ht="24.95" hidden="1" customHeight="1" x14ac:dyDescent="0.25"/>
    <row r="76168" ht="24.95" hidden="1" customHeight="1" x14ac:dyDescent="0.25"/>
    <row r="76169" ht="24.95" hidden="1" customHeight="1" x14ac:dyDescent="0.25"/>
    <row r="76170" ht="24.95" hidden="1" customHeight="1" x14ac:dyDescent="0.25"/>
    <row r="76171" ht="24.95" hidden="1" customHeight="1" x14ac:dyDescent="0.25"/>
    <row r="76172" ht="24.95" hidden="1" customHeight="1" x14ac:dyDescent="0.25"/>
    <row r="76173" ht="24.95" hidden="1" customHeight="1" x14ac:dyDescent="0.25"/>
    <row r="76174" ht="24.95" hidden="1" customHeight="1" x14ac:dyDescent="0.25"/>
    <row r="76175" ht="24.95" hidden="1" customHeight="1" x14ac:dyDescent="0.25"/>
    <row r="76176" ht="24.95" hidden="1" customHeight="1" x14ac:dyDescent="0.25"/>
    <row r="76177" ht="24.95" hidden="1" customHeight="1" x14ac:dyDescent="0.25"/>
    <row r="76178" ht="24.95" hidden="1" customHeight="1" x14ac:dyDescent="0.25"/>
    <row r="76179" ht="24.95" hidden="1" customHeight="1" x14ac:dyDescent="0.25"/>
    <row r="76180" ht="24.95" hidden="1" customHeight="1" x14ac:dyDescent="0.25"/>
    <row r="76181" ht="24.95" hidden="1" customHeight="1" x14ac:dyDescent="0.25"/>
    <row r="76182" ht="24.95" hidden="1" customHeight="1" x14ac:dyDescent="0.25"/>
    <row r="76183" ht="24.95" hidden="1" customHeight="1" x14ac:dyDescent="0.25"/>
    <row r="76184" ht="24.95" hidden="1" customHeight="1" x14ac:dyDescent="0.25"/>
    <row r="76185" ht="24.95" hidden="1" customHeight="1" x14ac:dyDescent="0.25"/>
    <row r="76186" hidden="1" x14ac:dyDescent="0.25"/>
    <row r="76187" hidden="1" x14ac:dyDescent="0.25"/>
    <row r="76188" hidden="1" x14ac:dyDescent="0.25"/>
    <row r="76189" hidden="1" x14ac:dyDescent="0.25"/>
    <row r="76190" hidden="1" x14ac:dyDescent="0.25"/>
    <row r="76191" hidden="1" x14ac:dyDescent="0.25"/>
    <row r="76192" hidden="1" x14ac:dyDescent="0.25"/>
    <row r="76193" hidden="1" x14ac:dyDescent="0.25"/>
    <row r="76194" ht="16.5" hidden="1" customHeight="1" x14ac:dyDescent="0.25"/>
    <row r="76195" hidden="1" x14ac:dyDescent="0.25"/>
    <row r="76196" ht="15.75" hidden="1" customHeight="1" x14ac:dyDescent="0.25"/>
    <row r="76197" ht="31.5" hidden="1" customHeight="1" x14ac:dyDescent="0.25"/>
    <row r="76198" ht="24" hidden="1" customHeight="1" x14ac:dyDescent="0.25"/>
    <row r="76199" ht="24.95" hidden="1" customHeight="1" x14ac:dyDescent="0.25"/>
    <row r="76200" ht="24.95" hidden="1" customHeight="1" x14ac:dyDescent="0.25"/>
    <row r="76201" ht="24.95" hidden="1" customHeight="1" x14ac:dyDescent="0.25"/>
    <row r="76202" ht="24.95" hidden="1" customHeight="1" x14ac:dyDescent="0.25"/>
    <row r="76203" ht="24.95" hidden="1" customHeight="1" x14ac:dyDescent="0.25"/>
    <row r="76204" ht="24.95" hidden="1" customHeight="1" x14ac:dyDescent="0.25"/>
    <row r="76205" ht="24.95" hidden="1" customHeight="1" x14ac:dyDescent="0.25"/>
    <row r="76206" ht="24.95" hidden="1" customHeight="1" x14ac:dyDescent="0.25"/>
    <row r="76207" ht="24.95" hidden="1" customHeight="1" x14ac:dyDescent="0.25"/>
    <row r="76208" hidden="1" x14ac:dyDescent="0.25"/>
    <row r="76209" hidden="1" x14ac:dyDescent="0.25"/>
    <row r="76210" hidden="1" x14ac:dyDescent="0.25"/>
    <row r="76211" hidden="1" x14ac:dyDescent="0.25"/>
    <row r="76212" hidden="1" x14ac:dyDescent="0.25"/>
    <row r="76213" hidden="1" x14ac:dyDescent="0.25"/>
    <row r="76214" hidden="1" x14ac:dyDescent="0.25"/>
    <row r="76215" hidden="1" x14ac:dyDescent="0.25"/>
    <row r="76216" ht="16.5" hidden="1" customHeight="1" x14ac:dyDescent="0.25"/>
    <row r="76217" hidden="1" x14ac:dyDescent="0.25"/>
    <row r="76218" ht="15.75" hidden="1" customHeight="1" x14ac:dyDescent="0.25"/>
    <row r="76219" ht="31.5" hidden="1" customHeight="1" x14ac:dyDescent="0.25"/>
    <row r="76220" ht="24" hidden="1" customHeight="1" x14ac:dyDescent="0.25"/>
    <row r="76221" ht="24.95" hidden="1" customHeight="1" x14ac:dyDescent="0.25"/>
    <row r="76222" ht="24.95" hidden="1" customHeight="1" x14ac:dyDescent="0.25"/>
    <row r="76223" ht="24.95" hidden="1" customHeight="1" x14ac:dyDescent="0.25"/>
    <row r="76224" ht="24.95" hidden="1" customHeight="1" x14ac:dyDescent="0.25"/>
    <row r="76225" ht="24.95" hidden="1" customHeight="1" x14ac:dyDescent="0.25"/>
    <row r="76226" ht="24.95" hidden="1" customHeight="1" x14ac:dyDescent="0.25"/>
    <row r="76227" ht="24.95" hidden="1" customHeight="1" x14ac:dyDescent="0.25"/>
    <row r="76228" ht="24.95" hidden="1" customHeight="1" x14ac:dyDescent="0.25"/>
    <row r="76229" ht="24.95" hidden="1" customHeight="1" x14ac:dyDescent="0.25"/>
    <row r="76230" ht="24.95" hidden="1" customHeight="1" x14ac:dyDescent="0.25"/>
    <row r="76231" ht="24.95" hidden="1" customHeight="1" x14ac:dyDescent="0.25"/>
    <row r="76232" ht="24.95" hidden="1" customHeight="1" x14ac:dyDescent="0.25"/>
    <row r="76233" ht="24.95" hidden="1" customHeight="1" x14ac:dyDescent="0.25"/>
    <row r="76234" ht="24.95" hidden="1" customHeight="1" x14ac:dyDescent="0.25"/>
    <row r="76235" ht="24.95" hidden="1" customHeight="1" x14ac:dyDescent="0.25"/>
    <row r="76236" ht="24.95" hidden="1" customHeight="1" x14ac:dyDescent="0.25"/>
    <row r="76237" ht="24.95" hidden="1" customHeight="1" x14ac:dyDescent="0.25"/>
    <row r="76238" ht="24.95" hidden="1" customHeight="1" x14ac:dyDescent="0.25"/>
    <row r="76239" ht="24.95" hidden="1" customHeight="1" x14ac:dyDescent="0.25"/>
    <row r="76240" ht="24.95" hidden="1" customHeight="1" x14ac:dyDescent="0.25"/>
    <row r="76241" ht="24.95" hidden="1" customHeight="1" x14ac:dyDescent="0.25"/>
    <row r="76242" ht="24.95" hidden="1" customHeight="1" x14ac:dyDescent="0.25"/>
    <row r="76243" ht="24.95" hidden="1" customHeight="1" x14ac:dyDescent="0.25"/>
    <row r="76244" ht="24.95" hidden="1" customHeight="1" x14ac:dyDescent="0.25"/>
    <row r="76245" ht="24.95" hidden="1" customHeight="1" x14ac:dyDescent="0.25"/>
    <row r="76246" ht="24.95" hidden="1" customHeight="1" x14ac:dyDescent="0.25"/>
    <row r="76247" ht="24.95" hidden="1" customHeight="1" x14ac:dyDescent="0.25"/>
    <row r="76248" ht="24.95" hidden="1" customHeight="1" x14ac:dyDescent="0.25"/>
    <row r="76249" ht="24.95" hidden="1" customHeight="1" x14ac:dyDescent="0.25"/>
    <row r="76250" ht="24.95" hidden="1" customHeight="1" x14ac:dyDescent="0.25"/>
    <row r="76251" ht="24.95" hidden="1" customHeight="1" x14ac:dyDescent="0.25"/>
    <row r="76252" ht="24.95" hidden="1" customHeight="1" x14ac:dyDescent="0.25"/>
    <row r="76253" ht="24.95" hidden="1" customHeight="1" x14ac:dyDescent="0.25"/>
    <row r="76254" hidden="1" x14ac:dyDescent="0.25"/>
    <row r="76255" hidden="1" x14ac:dyDescent="0.25"/>
    <row r="76256" hidden="1" x14ac:dyDescent="0.25"/>
    <row r="76257" hidden="1" x14ac:dyDescent="0.25"/>
    <row r="76258" hidden="1" x14ac:dyDescent="0.25"/>
    <row r="76259" hidden="1" x14ac:dyDescent="0.25"/>
    <row r="76260" hidden="1" x14ac:dyDescent="0.25"/>
    <row r="76261" hidden="1" x14ac:dyDescent="0.25"/>
    <row r="76262" ht="16.5" hidden="1" customHeight="1" x14ac:dyDescent="0.25"/>
    <row r="76263" hidden="1" x14ac:dyDescent="0.25"/>
    <row r="76264" ht="15.75" hidden="1" customHeight="1" x14ac:dyDescent="0.25"/>
    <row r="76265" ht="31.5" hidden="1" customHeight="1" x14ac:dyDescent="0.25"/>
    <row r="76266" ht="24" hidden="1" customHeight="1" x14ac:dyDescent="0.25"/>
    <row r="76267" ht="24.95" hidden="1" customHeight="1" x14ac:dyDescent="0.25"/>
    <row r="76268" ht="24.95" hidden="1" customHeight="1" x14ac:dyDescent="0.25"/>
    <row r="76269" ht="24.95" hidden="1" customHeight="1" x14ac:dyDescent="0.25"/>
    <row r="76270" ht="24.95" hidden="1" customHeight="1" x14ac:dyDescent="0.25"/>
    <row r="76271" ht="24.95" hidden="1" customHeight="1" x14ac:dyDescent="0.25"/>
    <row r="76272" ht="24.95" hidden="1" customHeight="1" x14ac:dyDescent="0.25"/>
    <row r="76273" ht="24.95" hidden="1" customHeight="1" x14ac:dyDescent="0.25"/>
    <row r="76274" ht="24.95" hidden="1" customHeight="1" x14ac:dyDescent="0.25"/>
    <row r="76275" ht="24.95" hidden="1" customHeight="1" x14ac:dyDescent="0.25"/>
    <row r="76276" ht="24.95" hidden="1" customHeight="1" x14ac:dyDescent="0.25"/>
    <row r="76277" ht="24.95" hidden="1" customHeight="1" x14ac:dyDescent="0.25"/>
    <row r="76278" ht="24.95" hidden="1" customHeight="1" x14ac:dyDescent="0.25"/>
    <row r="76279" ht="24.95" hidden="1" customHeight="1" x14ac:dyDescent="0.25"/>
    <row r="76280" ht="24.95" hidden="1" customHeight="1" x14ac:dyDescent="0.25"/>
    <row r="76281" ht="24.95" hidden="1" customHeight="1" x14ac:dyDescent="0.25"/>
    <row r="76282" ht="24.95" hidden="1" customHeight="1" x14ac:dyDescent="0.25"/>
    <row r="76283" ht="24.95" hidden="1" customHeight="1" x14ac:dyDescent="0.25"/>
    <row r="76284" ht="24.95" hidden="1" customHeight="1" x14ac:dyDescent="0.25"/>
    <row r="76285" ht="24.95" hidden="1" customHeight="1" x14ac:dyDescent="0.25"/>
    <row r="76286" ht="24.95" hidden="1" customHeight="1" x14ac:dyDescent="0.25"/>
    <row r="76287" ht="24.95" hidden="1" customHeight="1" x14ac:dyDescent="0.25"/>
    <row r="76288" ht="24.95" hidden="1" customHeight="1" x14ac:dyDescent="0.25"/>
    <row r="76289" ht="24.95" hidden="1" customHeight="1" x14ac:dyDescent="0.25"/>
    <row r="76290" ht="24.95" hidden="1" customHeight="1" x14ac:dyDescent="0.25"/>
    <row r="76291" ht="24.95" hidden="1" customHeight="1" x14ac:dyDescent="0.25"/>
    <row r="76292" ht="24.95" hidden="1" customHeight="1" x14ac:dyDescent="0.25"/>
    <row r="76293" ht="24.95" hidden="1" customHeight="1" x14ac:dyDescent="0.25"/>
    <row r="76294" ht="24.95" hidden="1" customHeight="1" x14ac:dyDescent="0.25"/>
    <row r="76295" ht="24.95" hidden="1" customHeight="1" x14ac:dyDescent="0.25"/>
    <row r="76296" ht="24.95" hidden="1" customHeight="1" x14ac:dyDescent="0.25"/>
    <row r="76297" ht="24.95" hidden="1" customHeight="1" x14ac:dyDescent="0.25"/>
    <row r="76298" ht="24.95" hidden="1" customHeight="1" x14ac:dyDescent="0.25"/>
    <row r="76299" ht="24.95" hidden="1" customHeight="1" x14ac:dyDescent="0.25"/>
    <row r="76300" hidden="1" x14ac:dyDescent="0.25"/>
    <row r="76301" hidden="1" x14ac:dyDescent="0.25"/>
    <row r="76302" ht="16.5" hidden="1" customHeight="1" x14ac:dyDescent="0.25"/>
    <row r="76303" hidden="1" x14ac:dyDescent="0.25"/>
    <row r="76304" hidden="1" x14ac:dyDescent="0.25"/>
    <row r="76305" hidden="1" x14ac:dyDescent="0.25"/>
    <row r="76306" hidden="1" x14ac:dyDescent="0.25"/>
    <row r="76307" ht="16.5" hidden="1" customHeight="1" x14ac:dyDescent="0.25"/>
    <row r="76308" hidden="1" x14ac:dyDescent="0.25"/>
    <row r="76309" ht="15.75" hidden="1" customHeight="1" x14ac:dyDescent="0.25"/>
    <row r="76310" ht="31.5" hidden="1" customHeight="1" x14ac:dyDescent="0.25"/>
    <row r="76311" ht="24" hidden="1" customHeight="1" x14ac:dyDescent="0.25"/>
    <row r="76312" ht="24.95" hidden="1" customHeight="1" x14ac:dyDescent="0.25"/>
    <row r="76313" ht="24.95" hidden="1" customHeight="1" x14ac:dyDescent="0.25"/>
    <row r="76314" ht="24.95" hidden="1" customHeight="1" x14ac:dyDescent="0.25"/>
    <row r="76315" ht="24.95" hidden="1" customHeight="1" x14ac:dyDescent="0.25"/>
    <row r="76316" ht="24.95" hidden="1" customHeight="1" x14ac:dyDescent="0.25"/>
    <row r="76317" ht="24.95" hidden="1" customHeight="1" x14ac:dyDescent="0.25"/>
    <row r="76318" ht="24.95" hidden="1" customHeight="1" x14ac:dyDescent="0.25"/>
    <row r="76319" ht="24.95" hidden="1" customHeight="1" x14ac:dyDescent="0.25"/>
    <row r="76320" ht="24.95" hidden="1" customHeight="1" x14ac:dyDescent="0.25"/>
    <row r="76321" ht="24.95" hidden="1" customHeight="1" x14ac:dyDescent="0.25"/>
    <row r="76322" ht="24.95" hidden="1" customHeight="1" x14ac:dyDescent="0.25"/>
    <row r="76323" ht="24.95" hidden="1" customHeight="1" x14ac:dyDescent="0.25"/>
    <row r="76324" ht="24.95" hidden="1" customHeight="1" x14ac:dyDescent="0.25"/>
    <row r="76325" ht="24.95" hidden="1" customHeight="1" x14ac:dyDescent="0.25"/>
    <row r="76326" ht="24.95" hidden="1" customHeight="1" x14ac:dyDescent="0.25"/>
    <row r="76327" ht="24.95" hidden="1" customHeight="1" x14ac:dyDescent="0.25"/>
    <row r="76328" ht="24.95" hidden="1" customHeight="1" x14ac:dyDescent="0.25"/>
    <row r="76329" ht="24.95" hidden="1" customHeight="1" x14ac:dyDescent="0.25"/>
    <row r="76330" ht="24.95" hidden="1" customHeight="1" x14ac:dyDescent="0.25"/>
    <row r="76331" ht="24.95" hidden="1" customHeight="1" x14ac:dyDescent="0.25"/>
    <row r="76332" ht="24.95" hidden="1" customHeight="1" x14ac:dyDescent="0.25"/>
    <row r="76333" ht="24.95" hidden="1" customHeight="1" x14ac:dyDescent="0.25"/>
    <row r="76334" ht="24.95" hidden="1" customHeight="1" x14ac:dyDescent="0.25"/>
    <row r="76335" ht="24.95" hidden="1" customHeight="1" x14ac:dyDescent="0.25"/>
    <row r="76336" ht="24.95" hidden="1" customHeight="1" x14ac:dyDescent="0.25"/>
    <row r="76337" ht="24.95" hidden="1" customHeight="1" x14ac:dyDescent="0.25"/>
    <row r="76338" ht="24.95" hidden="1" customHeight="1" x14ac:dyDescent="0.25"/>
    <row r="76339" ht="24.95" hidden="1" customHeight="1" x14ac:dyDescent="0.25"/>
    <row r="76340" ht="24.95" hidden="1" customHeight="1" x14ac:dyDescent="0.25"/>
    <row r="76341" ht="24.95" hidden="1" customHeight="1" x14ac:dyDescent="0.25"/>
    <row r="76342" ht="24.95" hidden="1" customHeight="1" x14ac:dyDescent="0.25"/>
    <row r="76343" ht="24.95" hidden="1" customHeight="1" x14ac:dyDescent="0.25"/>
    <row r="76344" ht="15.75" hidden="1" customHeight="1" x14ac:dyDescent="0.25"/>
    <row r="76345" hidden="1" x14ac:dyDescent="0.25"/>
    <row r="76346" hidden="1" x14ac:dyDescent="0.25"/>
    <row r="76347" hidden="1" x14ac:dyDescent="0.25"/>
    <row r="76348" ht="16.5" hidden="1" customHeight="1" x14ac:dyDescent="0.25"/>
    <row r="76349" hidden="1" x14ac:dyDescent="0.25"/>
    <row r="76350" hidden="1" x14ac:dyDescent="0.25"/>
    <row r="76351" hidden="1" x14ac:dyDescent="0.25"/>
    <row r="76352" ht="16.5" hidden="1" customHeight="1" x14ac:dyDescent="0.25"/>
    <row r="76353" hidden="1" x14ac:dyDescent="0.25"/>
    <row r="76354" ht="15.75" hidden="1" customHeight="1" x14ac:dyDescent="0.25"/>
    <row r="76355" ht="31.5" hidden="1" customHeight="1" x14ac:dyDescent="0.25"/>
    <row r="76356" ht="24" hidden="1" customHeight="1" x14ac:dyDescent="0.25"/>
    <row r="76357" ht="24.95" hidden="1" customHeight="1" x14ac:dyDescent="0.25"/>
    <row r="76358" ht="24.95" hidden="1" customHeight="1" x14ac:dyDescent="0.25"/>
    <row r="76359" ht="24.95" hidden="1" customHeight="1" x14ac:dyDescent="0.25"/>
    <row r="76360" ht="24.95" hidden="1" customHeight="1" x14ac:dyDescent="0.25"/>
    <row r="76361" ht="24.95" hidden="1" customHeight="1" x14ac:dyDescent="0.25"/>
    <row r="76362" ht="24.95" hidden="1" customHeight="1" x14ac:dyDescent="0.25"/>
    <row r="76363" ht="24.95" hidden="1" customHeight="1" x14ac:dyDescent="0.25"/>
    <row r="76364" ht="24.95" hidden="1" customHeight="1" x14ac:dyDescent="0.25"/>
    <row r="76365" ht="24.95" hidden="1" customHeight="1" x14ac:dyDescent="0.25"/>
    <row r="76366" ht="24.95" hidden="1" customHeight="1" x14ac:dyDescent="0.25"/>
    <row r="76367" ht="24.95" hidden="1" customHeight="1" x14ac:dyDescent="0.25"/>
    <row r="76368" ht="24.95" hidden="1" customHeight="1" x14ac:dyDescent="0.25"/>
    <row r="76369" ht="24.95" hidden="1" customHeight="1" x14ac:dyDescent="0.25"/>
    <row r="76370" ht="24.95" hidden="1" customHeight="1" x14ac:dyDescent="0.25"/>
    <row r="76371" ht="24.95" hidden="1" customHeight="1" x14ac:dyDescent="0.25"/>
    <row r="76372" ht="24.95" hidden="1" customHeight="1" x14ac:dyDescent="0.25"/>
    <row r="76373" ht="24.95" hidden="1" customHeight="1" x14ac:dyDescent="0.25"/>
    <row r="76374" ht="24.95" hidden="1" customHeight="1" x14ac:dyDescent="0.25"/>
    <row r="76375" ht="24.95" hidden="1" customHeight="1" x14ac:dyDescent="0.25"/>
    <row r="76376" ht="24.95" hidden="1" customHeight="1" x14ac:dyDescent="0.25"/>
    <row r="76377" ht="24.95" hidden="1" customHeight="1" x14ac:dyDescent="0.25"/>
    <row r="76378" ht="24.95" hidden="1" customHeight="1" x14ac:dyDescent="0.25"/>
    <row r="76379" ht="24.95" hidden="1" customHeight="1" x14ac:dyDescent="0.25"/>
    <row r="76380" ht="24.95" hidden="1" customHeight="1" x14ac:dyDescent="0.25"/>
    <row r="76381" ht="24.95" hidden="1" customHeight="1" x14ac:dyDescent="0.25"/>
    <row r="76382" ht="24.95" hidden="1" customHeight="1" x14ac:dyDescent="0.25"/>
    <row r="76383" ht="24.95" hidden="1" customHeight="1" x14ac:dyDescent="0.25"/>
    <row r="76384" ht="24.95" hidden="1" customHeight="1" x14ac:dyDescent="0.25"/>
    <row r="76385" ht="24.95" hidden="1" customHeight="1" x14ac:dyDescent="0.25"/>
    <row r="76386" ht="24.95" hidden="1" customHeight="1" x14ac:dyDescent="0.25"/>
    <row r="76387" ht="24.95" hidden="1" customHeight="1" x14ac:dyDescent="0.25"/>
    <row r="76388" ht="24.95" hidden="1" customHeight="1" x14ac:dyDescent="0.25"/>
    <row r="76389" hidden="1" x14ac:dyDescent="0.25"/>
    <row r="76390" ht="15.75" hidden="1" customHeight="1" x14ac:dyDescent="0.25"/>
    <row r="76391" ht="31.5" hidden="1" customHeight="1" x14ac:dyDescent="0.25"/>
    <row r="76392" ht="24" hidden="1" customHeight="1" x14ac:dyDescent="0.25"/>
    <row r="76393" ht="24.95" hidden="1" customHeight="1" x14ac:dyDescent="0.25"/>
    <row r="76394" hidden="1" x14ac:dyDescent="0.25"/>
    <row r="76395" hidden="1" x14ac:dyDescent="0.25"/>
    <row r="76396" hidden="1" x14ac:dyDescent="0.25"/>
    <row r="76397" ht="16.5" hidden="1" customHeight="1" x14ac:dyDescent="0.25"/>
    <row r="76398" hidden="1" x14ac:dyDescent="0.25"/>
    <row r="76399" ht="15.75" hidden="1" customHeight="1" x14ac:dyDescent="0.25"/>
    <row r="76400" ht="31.5" hidden="1" customHeight="1" x14ac:dyDescent="0.25"/>
    <row r="76401" ht="24" hidden="1" customHeight="1" x14ac:dyDescent="0.25"/>
    <row r="76402" ht="24.95" hidden="1" customHeight="1" x14ac:dyDescent="0.25"/>
    <row r="76403" ht="24.95" hidden="1" customHeight="1" x14ac:dyDescent="0.25"/>
    <row r="76404" ht="24.95" hidden="1" customHeight="1" x14ac:dyDescent="0.25"/>
    <row r="76405" ht="24.95" hidden="1" customHeight="1" x14ac:dyDescent="0.25"/>
    <row r="76406" ht="24.95" hidden="1" customHeight="1" x14ac:dyDescent="0.25"/>
    <row r="76407" ht="24.95" hidden="1" customHeight="1" x14ac:dyDescent="0.25"/>
    <row r="76408" ht="24.95" hidden="1" customHeight="1" x14ac:dyDescent="0.25"/>
    <row r="76409" ht="24.95" hidden="1" customHeight="1" x14ac:dyDescent="0.25"/>
    <row r="76410" ht="24.95" hidden="1" customHeight="1" x14ac:dyDescent="0.25"/>
    <row r="76411" ht="24.95" hidden="1" customHeight="1" x14ac:dyDescent="0.25"/>
    <row r="76412" ht="24.95" hidden="1" customHeight="1" x14ac:dyDescent="0.25"/>
    <row r="76413" ht="24.95" hidden="1" customHeight="1" x14ac:dyDescent="0.25"/>
    <row r="76414" ht="24.95" hidden="1" customHeight="1" x14ac:dyDescent="0.25"/>
    <row r="76415" hidden="1" x14ac:dyDescent="0.25"/>
    <row r="76416" hidden="1" x14ac:dyDescent="0.25"/>
    <row r="76417" hidden="1" x14ac:dyDescent="0.25"/>
    <row r="76418" ht="16.5" hidden="1" customHeight="1" x14ac:dyDescent="0.25"/>
    <row r="76419" hidden="1" x14ac:dyDescent="0.25"/>
    <row r="76420" ht="15.75" hidden="1" customHeight="1" x14ac:dyDescent="0.25"/>
    <row r="76421" ht="31.5" hidden="1" customHeight="1" x14ac:dyDescent="0.25"/>
    <row r="76422" ht="24" hidden="1" customHeight="1" x14ac:dyDescent="0.25"/>
    <row r="76423" ht="24.95" hidden="1" customHeight="1" x14ac:dyDescent="0.25"/>
    <row r="76424" ht="24.95" hidden="1" customHeight="1" x14ac:dyDescent="0.25"/>
    <row r="76425" ht="24.95" hidden="1" customHeight="1" x14ac:dyDescent="0.25"/>
    <row r="76426" ht="24.95" hidden="1" customHeight="1" x14ac:dyDescent="0.25"/>
    <row r="76427" ht="24.95" hidden="1" customHeight="1" x14ac:dyDescent="0.25"/>
    <row r="76428" ht="24.95" hidden="1" customHeight="1" x14ac:dyDescent="0.25"/>
    <row r="76429" ht="24.95" hidden="1" customHeight="1" x14ac:dyDescent="0.25"/>
    <row r="76430" ht="24.95" hidden="1" customHeight="1" x14ac:dyDescent="0.25"/>
    <row r="76431" ht="24.95" hidden="1" customHeight="1" x14ac:dyDescent="0.25"/>
    <row r="76432" ht="24.95" hidden="1" customHeight="1" x14ac:dyDescent="0.25"/>
    <row r="76433" ht="31.5" hidden="1" customHeight="1" x14ac:dyDescent="0.25"/>
    <row r="76434" ht="24" hidden="1" customHeight="1" x14ac:dyDescent="0.25"/>
    <row r="76435" ht="24.95" hidden="1" customHeight="1" x14ac:dyDescent="0.25"/>
    <row r="76436" hidden="1" x14ac:dyDescent="0.25"/>
    <row r="76437" hidden="1" x14ac:dyDescent="0.25"/>
    <row r="76438" hidden="1" x14ac:dyDescent="0.25"/>
    <row r="76439" ht="16.5" hidden="1" customHeight="1" x14ac:dyDescent="0.25"/>
    <row r="76440" hidden="1" x14ac:dyDescent="0.25"/>
    <row r="76441" ht="15.75" hidden="1" customHeight="1" x14ac:dyDescent="0.25"/>
    <row r="76442" ht="31.5" hidden="1" customHeight="1" x14ac:dyDescent="0.25"/>
    <row r="76443" ht="24" hidden="1" customHeight="1" x14ac:dyDescent="0.25"/>
    <row r="76444" ht="24.95" hidden="1" customHeight="1" x14ac:dyDescent="0.25"/>
    <row r="76445" ht="24.95" hidden="1" customHeight="1" x14ac:dyDescent="0.25"/>
    <row r="76446" ht="24.95" hidden="1" customHeight="1" x14ac:dyDescent="0.25"/>
    <row r="76447" ht="24.95" hidden="1" customHeight="1" x14ac:dyDescent="0.25"/>
    <row r="76448" ht="24.95" hidden="1" customHeight="1" x14ac:dyDescent="0.25"/>
    <row r="76449" ht="24.95" hidden="1" customHeight="1" x14ac:dyDescent="0.25"/>
    <row r="76450" ht="24.95" hidden="1" customHeight="1" x14ac:dyDescent="0.25"/>
    <row r="76451" ht="24.95" hidden="1" customHeight="1" x14ac:dyDescent="0.25"/>
    <row r="76452" ht="24.95" hidden="1" customHeight="1" x14ac:dyDescent="0.25"/>
    <row r="76453" ht="24.95" hidden="1" customHeight="1" x14ac:dyDescent="0.25"/>
    <row r="76454" hidden="1" x14ac:dyDescent="0.25"/>
    <row r="76455" hidden="1" x14ac:dyDescent="0.25"/>
    <row r="76456" hidden="1" x14ac:dyDescent="0.25"/>
    <row r="76457" hidden="1" x14ac:dyDescent="0.25"/>
    <row r="76458" hidden="1" x14ac:dyDescent="0.25"/>
    <row r="76459" hidden="1" x14ac:dyDescent="0.25"/>
    <row r="76460" ht="16.5" hidden="1" customHeight="1" x14ac:dyDescent="0.25"/>
    <row r="76461" hidden="1" x14ac:dyDescent="0.25"/>
    <row r="76462" ht="15.75" hidden="1" customHeight="1" x14ac:dyDescent="0.25"/>
    <row r="76463" ht="31.5" hidden="1" customHeight="1" x14ac:dyDescent="0.25"/>
    <row r="76464" ht="24" hidden="1" customHeight="1" x14ac:dyDescent="0.25"/>
    <row r="76465" ht="24.95" hidden="1" customHeight="1" x14ac:dyDescent="0.25"/>
    <row r="76466" ht="24.95" hidden="1" customHeight="1" x14ac:dyDescent="0.25"/>
    <row r="76467" ht="24.95" hidden="1" customHeight="1" x14ac:dyDescent="0.25"/>
    <row r="76468" ht="24.95" hidden="1" customHeight="1" x14ac:dyDescent="0.25"/>
    <row r="76469" ht="24.95" hidden="1" customHeight="1" x14ac:dyDescent="0.25"/>
    <row r="76470" ht="24.95" hidden="1" customHeight="1" x14ac:dyDescent="0.25"/>
    <row r="76471" ht="24.95" hidden="1" customHeight="1" x14ac:dyDescent="0.25"/>
    <row r="76472" ht="24.95" hidden="1" customHeight="1" x14ac:dyDescent="0.25"/>
    <row r="76473" ht="24.95" hidden="1" customHeight="1" x14ac:dyDescent="0.25"/>
    <row r="76474" ht="24.95" hidden="1" customHeight="1" x14ac:dyDescent="0.25"/>
    <row r="76475" ht="24.95" hidden="1" customHeight="1" x14ac:dyDescent="0.25"/>
    <row r="76476" ht="24.95" hidden="1" customHeight="1" x14ac:dyDescent="0.25"/>
    <row r="76477" ht="24.95" hidden="1" customHeight="1" x14ac:dyDescent="0.25"/>
    <row r="76478" ht="24.95" hidden="1" customHeight="1" x14ac:dyDescent="0.25"/>
    <row r="76479" ht="24.95" hidden="1" customHeight="1" x14ac:dyDescent="0.25"/>
    <row r="76480" ht="24.95" hidden="1" customHeight="1" x14ac:dyDescent="0.25"/>
    <row r="76481" ht="24.95" hidden="1" customHeight="1" x14ac:dyDescent="0.25"/>
    <row r="76482" ht="24.95" hidden="1" customHeight="1" x14ac:dyDescent="0.25"/>
    <row r="76483" ht="24.95" hidden="1" customHeight="1" x14ac:dyDescent="0.25"/>
    <row r="76484" ht="24.95" hidden="1" customHeight="1" x14ac:dyDescent="0.25"/>
    <row r="76485" ht="24.95" hidden="1" customHeight="1" x14ac:dyDescent="0.25"/>
    <row r="76486" ht="24.95" hidden="1" customHeight="1" x14ac:dyDescent="0.25"/>
    <row r="76487" ht="24.95" hidden="1" customHeight="1" x14ac:dyDescent="0.25"/>
    <row r="76488" ht="24.95" hidden="1" customHeight="1" x14ac:dyDescent="0.25"/>
    <row r="76489" ht="24.95" hidden="1" customHeight="1" x14ac:dyDescent="0.25"/>
    <row r="76490" ht="24.95" hidden="1" customHeight="1" x14ac:dyDescent="0.25"/>
    <row r="76491" ht="24.95" hidden="1" customHeight="1" x14ac:dyDescent="0.25"/>
    <row r="76492" ht="24.95" hidden="1" customHeight="1" x14ac:dyDescent="0.25"/>
    <row r="76493" ht="24.95" hidden="1" customHeight="1" x14ac:dyDescent="0.25"/>
    <row r="76494" ht="24.95" hidden="1" customHeight="1" x14ac:dyDescent="0.25"/>
    <row r="76495" ht="24.95" hidden="1" customHeight="1" x14ac:dyDescent="0.25"/>
    <row r="76496" ht="24.95" hidden="1" customHeight="1" x14ac:dyDescent="0.25"/>
    <row r="76497" ht="16.5" hidden="1" customHeight="1" x14ac:dyDescent="0.25"/>
    <row r="76498" hidden="1" x14ac:dyDescent="0.25"/>
    <row r="76499" ht="15.75" hidden="1" customHeight="1" x14ac:dyDescent="0.25"/>
    <row r="76500" ht="31.5" hidden="1" customHeight="1" x14ac:dyDescent="0.25"/>
    <row r="76501" ht="24" hidden="1" customHeight="1" x14ac:dyDescent="0.25"/>
    <row r="76502" hidden="1" x14ac:dyDescent="0.25"/>
    <row r="76503" hidden="1" x14ac:dyDescent="0.25"/>
    <row r="76504" hidden="1" x14ac:dyDescent="0.25"/>
    <row r="76505" ht="16.5" hidden="1" customHeight="1" x14ac:dyDescent="0.25"/>
    <row r="76506" hidden="1" x14ac:dyDescent="0.25"/>
    <row r="76507" ht="15.75" hidden="1" customHeight="1" x14ac:dyDescent="0.25"/>
    <row r="76508" ht="31.5" hidden="1" customHeight="1" x14ac:dyDescent="0.25"/>
    <row r="76509" ht="24" hidden="1" customHeight="1" x14ac:dyDescent="0.25"/>
    <row r="76510" ht="24.95" hidden="1" customHeight="1" x14ac:dyDescent="0.25"/>
    <row r="76511" ht="24.95" hidden="1" customHeight="1" x14ac:dyDescent="0.25"/>
    <row r="76512" ht="24.95" hidden="1" customHeight="1" x14ac:dyDescent="0.25"/>
    <row r="76513" ht="24.95" hidden="1" customHeight="1" x14ac:dyDescent="0.25"/>
    <row r="76514" ht="24.95" hidden="1" customHeight="1" x14ac:dyDescent="0.25"/>
    <row r="76515" ht="24.95" hidden="1" customHeight="1" x14ac:dyDescent="0.25"/>
    <row r="76516" ht="24.95" hidden="1" customHeight="1" x14ac:dyDescent="0.25"/>
    <row r="76517" ht="24.95" hidden="1" customHeight="1" x14ac:dyDescent="0.25"/>
    <row r="76518" ht="24.95" hidden="1" customHeight="1" x14ac:dyDescent="0.25"/>
    <row r="76519" ht="24.95" hidden="1" customHeight="1" x14ac:dyDescent="0.25"/>
    <row r="76520" ht="24.95" hidden="1" customHeight="1" x14ac:dyDescent="0.25"/>
    <row r="76521" ht="24.95" hidden="1" customHeight="1" x14ac:dyDescent="0.25"/>
    <row r="76522" ht="24.95" hidden="1" customHeight="1" x14ac:dyDescent="0.25"/>
    <row r="76523" ht="24.95" hidden="1" customHeight="1" x14ac:dyDescent="0.25"/>
    <row r="76524" ht="24.95" hidden="1" customHeight="1" x14ac:dyDescent="0.25"/>
    <row r="76525" ht="24.95" hidden="1" customHeight="1" x14ac:dyDescent="0.25"/>
    <row r="76526" ht="24.95" hidden="1" customHeight="1" x14ac:dyDescent="0.25"/>
    <row r="76527" ht="24.95" hidden="1" customHeight="1" x14ac:dyDescent="0.25"/>
    <row r="76528" ht="24.95" hidden="1" customHeight="1" x14ac:dyDescent="0.25"/>
    <row r="76529" ht="24.95" hidden="1" customHeight="1" x14ac:dyDescent="0.25"/>
    <row r="76530" ht="24.95" hidden="1" customHeight="1" x14ac:dyDescent="0.25"/>
    <row r="76531" ht="24.95" hidden="1" customHeight="1" x14ac:dyDescent="0.25"/>
    <row r="76532" ht="24.95" hidden="1" customHeight="1" x14ac:dyDescent="0.25"/>
    <row r="76533" ht="24.95" hidden="1" customHeight="1" x14ac:dyDescent="0.25"/>
    <row r="76534" ht="24.95" hidden="1" customHeight="1" x14ac:dyDescent="0.25"/>
    <row r="76535" ht="24.95" hidden="1" customHeight="1" x14ac:dyDescent="0.25"/>
    <row r="76536" ht="24.95" hidden="1" customHeight="1" x14ac:dyDescent="0.25"/>
    <row r="76537" ht="24.95" hidden="1" customHeight="1" x14ac:dyDescent="0.25"/>
    <row r="76538" ht="24.95" hidden="1" customHeight="1" x14ac:dyDescent="0.25"/>
    <row r="76539" ht="24.95" hidden="1" customHeight="1" x14ac:dyDescent="0.25"/>
    <row r="76540" ht="24.95" hidden="1" customHeight="1" x14ac:dyDescent="0.25"/>
    <row r="76541" ht="24.95" hidden="1" customHeight="1" x14ac:dyDescent="0.25"/>
    <row r="76542" ht="24.95" hidden="1" customHeight="1" x14ac:dyDescent="0.25"/>
    <row r="76543" ht="24.95" hidden="1" customHeight="1" x14ac:dyDescent="0.25"/>
    <row r="76544" ht="24.95" hidden="1" customHeight="1" x14ac:dyDescent="0.25"/>
    <row r="76545" ht="24.95" hidden="1" customHeight="1" x14ac:dyDescent="0.25"/>
    <row r="76546" ht="24.95" hidden="1" customHeight="1" x14ac:dyDescent="0.25"/>
    <row r="76547" hidden="1" x14ac:dyDescent="0.25"/>
    <row r="76548" hidden="1" x14ac:dyDescent="0.25"/>
    <row r="76549" hidden="1" x14ac:dyDescent="0.25"/>
    <row r="76550" ht="16.5" hidden="1" customHeight="1" x14ac:dyDescent="0.25"/>
    <row r="76551" hidden="1" x14ac:dyDescent="0.25"/>
    <row r="76552" ht="15.75" hidden="1" customHeight="1" x14ac:dyDescent="0.25"/>
    <row r="76553" ht="31.5" hidden="1" customHeight="1" x14ac:dyDescent="0.25"/>
    <row r="76554" ht="24" hidden="1" customHeight="1" x14ac:dyDescent="0.25"/>
    <row r="76555" ht="24.95" hidden="1" customHeight="1" x14ac:dyDescent="0.25"/>
    <row r="76556" ht="24.95" hidden="1" customHeight="1" x14ac:dyDescent="0.25"/>
    <row r="76557" ht="24.95" hidden="1" customHeight="1" x14ac:dyDescent="0.25"/>
    <row r="76558" ht="24.95" hidden="1" customHeight="1" x14ac:dyDescent="0.25"/>
    <row r="76559" ht="24.95" hidden="1" customHeight="1" x14ac:dyDescent="0.25"/>
    <row r="76560" ht="24.95" hidden="1" customHeight="1" x14ac:dyDescent="0.25"/>
    <row r="76561" ht="24.95" hidden="1" customHeight="1" x14ac:dyDescent="0.25"/>
    <row r="76562" ht="24.95" hidden="1" customHeight="1" x14ac:dyDescent="0.25"/>
    <row r="76563" ht="24.95" hidden="1" customHeight="1" x14ac:dyDescent="0.25"/>
    <row r="76564" ht="24.95" hidden="1" customHeight="1" x14ac:dyDescent="0.25"/>
    <row r="76565" ht="24.95" hidden="1" customHeight="1" x14ac:dyDescent="0.25"/>
    <row r="76566" ht="24.95" hidden="1" customHeight="1" x14ac:dyDescent="0.25"/>
    <row r="76567" ht="24.95" hidden="1" customHeight="1" x14ac:dyDescent="0.25"/>
    <row r="76568" ht="24.95" hidden="1" customHeight="1" x14ac:dyDescent="0.25"/>
    <row r="76569" ht="24.95" hidden="1" customHeight="1" x14ac:dyDescent="0.25"/>
    <row r="76570" ht="24.95" hidden="1" customHeight="1" x14ac:dyDescent="0.25"/>
    <row r="76571" ht="24.95" hidden="1" customHeight="1" x14ac:dyDescent="0.25"/>
    <row r="76572" ht="24.95" hidden="1" customHeight="1" x14ac:dyDescent="0.25"/>
    <row r="76573" ht="24.95" hidden="1" customHeight="1" x14ac:dyDescent="0.25"/>
    <row r="76574" ht="24.95" hidden="1" customHeight="1" x14ac:dyDescent="0.25"/>
    <row r="76575" ht="24.95" hidden="1" customHeight="1" x14ac:dyDescent="0.25"/>
    <row r="76576" ht="24.95" hidden="1" customHeight="1" x14ac:dyDescent="0.25"/>
    <row r="76577" ht="24.95" hidden="1" customHeight="1" x14ac:dyDescent="0.25"/>
    <row r="76578" ht="24.95" hidden="1" customHeight="1" x14ac:dyDescent="0.25"/>
    <row r="76579" ht="24.95" hidden="1" customHeight="1" x14ac:dyDescent="0.25"/>
    <row r="76580" ht="24.95" hidden="1" customHeight="1" x14ac:dyDescent="0.25"/>
    <row r="76581" ht="24.95" hidden="1" customHeight="1" x14ac:dyDescent="0.25"/>
    <row r="76582" ht="24.95" hidden="1" customHeight="1" x14ac:dyDescent="0.25"/>
    <row r="76583" ht="24.95" hidden="1" customHeight="1" x14ac:dyDescent="0.25"/>
    <row r="76584" ht="24.95" hidden="1" customHeight="1" x14ac:dyDescent="0.25"/>
    <row r="76585" ht="24.95" hidden="1" customHeight="1" x14ac:dyDescent="0.25"/>
    <row r="76586" ht="24.95" hidden="1" customHeight="1" x14ac:dyDescent="0.25"/>
    <row r="76587" ht="24.95" hidden="1" customHeight="1" x14ac:dyDescent="0.25"/>
    <row r="76588" ht="24.95" hidden="1" customHeight="1" x14ac:dyDescent="0.25"/>
    <row r="76589" ht="24.95" hidden="1" customHeight="1" x14ac:dyDescent="0.25"/>
    <row r="76590" ht="24.95" hidden="1" customHeight="1" x14ac:dyDescent="0.25"/>
    <row r="76591" ht="24.95" hidden="1" customHeight="1" x14ac:dyDescent="0.25"/>
    <row r="76592" hidden="1" x14ac:dyDescent="0.25"/>
    <row r="76593" hidden="1" x14ac:dyDescent="0.25"/>
    <row r="76594" hidden="1" x14ac:dyDescent="0.25"/>
    <row r="76595" ht="16.5" hidden="1" customHeight="1" x14ac:dyDescent="0.25"/>
    <row r="76596" hidden="1" x14ac:dyDescent="0.25"/>
    <row r="76597" ht="15.75" hidden="1" customHeight="1" x14ac:dyDescent="0.25"/>
    <row r="76598" ht="31.5" hidden="1" customHeight="1" x14ac:dyDescent="0.25"/>
    <row r="76599" ht="24" hidden="1" customHeight="1" x14ac:dyDescent="0.25"/>
    <row r="76600" ht="24.95" hidden="1" customHeight="1" x14ac:dyDescent="0.25"/>
    <row r="76601" ht="24.95" hidden="1" customHeight="1" x14ac:dyDescent="0.25"/>
    <row r="76602" ht="24.95" hidden="1" customHeight="1" x14ac:dyDescent="0.25"/>
    <row r="76603" ht="24.95" hidden="1" customHeight="1" x14ac:dyDescent="0.25"/>
    <row r="76604" ht="24.95" hidden="1" customHeight="1" x14ac:dyDescent="0.25"/>
    <row r="76605" ht="24.95" hidden="1" customHeight="1" x14ac:dyDescent="0.25"/>
    <row r="76606" ht="24.95" hidden="1" customHeight="1" x14ac:dyDescent="0.25"/>
    <row r="76607" ht="24.95" hidden="1" customHeight="1" x14ac:dyDescent="0.25"/>
    <row r="76608" ht="24.95" hidden="1" customHeight="1" x14ac:dyDescent="0.25"/>
    <row r="76609" ht="24.95" hidden="1" customHeight="1" x14ac:dyDescent="0.25"/>
    <row r="76610" ht="24.95" hidden="1" customHeight="1" x14ac:dyDescent="0.25"/>
    <row r="76611" hidden="1" x14ac:dyDescent="0.25"/>
    <row r="76612" hidden="1" x14ac:dyDescent="0.25"/>
    <row r="76613" hidden="1" x14ac:dyDescent="0.25"/>
    <row r="76614" hidden="1" x14ac:dyDescent="0.25"/>
    <row r="76615" hidden="1" x14ac:dyDescent="0.25"/>
    <row r="76616" ht="16.5" hidden="1" customHeight="1" x14ac:dyDescent="0.25"/>
    <row r="76617" hidden="1" x14ac:dyDescent="0.25"/>
    <row r="76618" ht="15.75" hidden="1" customHeight="1" x14ac:dyDescent="0.25"/>
    <row r="76619" ht="31.5" hidden="1" customHeight="1" x14ac:dyDescent="0.25"/>
    <row r="76620" ht="24" hidden="1" customHeight="1" x14ac:dyDescent="0.25"/>
    <row r="76621" ht="24.95" hidden="1" customHeight="1" x14ac:dyDescent="0.25"/>
    <row r="76622" ht="24.95" hidden="1" customHeight="1" x14ac:dyDescent="0.25"/>
    <row r="76623" ht="24.95" hidden="1" customHeight="1" x14ac:dyDescent="0.25"/>
    <row r="76624" ht="24.95" hidden="1" customHeight="1" x14ac:dyDescent="0.25"/>
    <row r="76625" ht="24.95" hidden="1" customHeight="1" x14ac:dyDescent="0.25"/>
    <row r="76626" ht="24.95" hidden="1" customHeight="1" x14ac:dyDescent="0.25"/>
    <row r="76627" ht="24.95" hidden="1" customHeight="1" x14ac:dyDescent="0.25"/>
    <row r="76628" ht="24.95" hidden="1" customHeight="1" x14ac:dyDescent="0.25"/>
    <row r="76629" ht="24.95" hidden="1" customHeight="1" x14ac:dyDescent="0.25"/>
    <row r="76630" ht="24.95" hidden="1" customHeight="1" x14ac:dyDescent="0.25"/>
    <row r="76631" ht="24.95" hidden="1" customHeight="1" x14ac:dyDescent="0.25"/>
    <row r="76632" ht="24.95" hidden="1" customHeight="1" x14ac:dyDescent="0.25"/>
    <row r="76633" ht="24.95" hidden="1" customHeight="1" x14ac:dyDescent="0.25"/>
    <row r="76634" ht="24.95" hidden="1" customHeight="1" x14ac:dyDescent="0.25"/>
    <row r="76635" ht="24.95" hidden="1" customHeight="1" x14ac:dyDescent="0.25"/>
    <row r="76636" ht="24.95" hidden="1" customHeight="1" x14ac:dyDescent="0.25"/>
    <row r="76637" ht="24.95" hidden="1" customHeight="1" x14ac:dyDescent="0.25"/>
    <row r="76638" ht="24.95" hidden="1" customHeight="1" x14ac:dyDescent="0.25"/>
    <row r="76639" ht="24.95" hidden="1" customHeight="1" x14ac:dyDescent="0.25"/>
    <row r="76640" ht="24.95" hidden="1" customHeight="1" x14ac:dyDescent="0.25"/>
    <row r="76641" ht="24.95" hidden="1" customHeight="1" x14ac:dyDescent="0.25"/>
    <row r="76642" ht="24.95" hidden="1" customHeight="1" x14ac:dyDescent="0.25"/>
    <row r="76643" ht="24.95" hidden="1" customHeight="1" x14ac:dyDescent="0.25"/>
    <row r="76644" ht="24.95" hidden="1" customHeight="1" x14ac:dyDescent="0.25"/>
    <row r="76645" ht="24.95" hidden="1" customHeight="1" x14ac:dyDescent="0.25"/>
    <row r="76646" ht="24.95" hidden="1" customHeight="1" x14ac:dyDescent="0.25"/>
    <row r="76647" ht="24.95" hidden="1" customHeight="1" x14ac:dyDescent="0.25"/>
    <row r="76648" ht="24.95" hidden="1" customHeight="1" x14ac:dyDescent="0.25"/>
    <row r="76649" ht="24.95" hidden="1" customHeight="1" x14ac:dyDescent="0.25"/>
    <row r="76650" ht="24.95" hidden="1" customHeight="1" x14ac:dyDescent="0.25"/>
    <row r="76651" ht="24.95" hidden="1" customHeight="1" x14ac:dyDescent="0.25"/>
    <row r="76652" ht="24.95" hidden="1" customHeight="1" x14ac:dyDescent="0.25"/>
    <row r="76653" hidden="1" x14ac:dyDescent="0.25"/>
    <row r="76654" ht="16.5" hidden="1" customHeight="1" x14ac:dyDescent="0.25"/>
    <row r="76655" hidden="1" x14ac:dyDescent="0.25"/>
    <row r="76656" ht="15.75" hidden="1" customHeight="1" x14ac:dyDescent="0.25"/>
    <row r="76657" ht="31.5" hidden="1" customHeight="1" x14ac:dyDescent="0.25"/>
    <row r="76658" hidden="1" x14ac:dyDescent="0.25"/>
    <row r="76659" hidden="1" x14ac:dyDescent="0.25"/>
    <row r="76660" hidden="1" x14ac:dyDescent="0.25"/>
    <row r="76661" ht="16.5" hidden="1" customHeight="1" x14ac:dyDescent="0.25"/>
    <row r="76662" hidden="1" x14ac:dyDescent="0.25"/>
    <row r="76663" ht="15.75" hidden="1" customHeight="1" x14ac:dyDescent="0.25"/>
    <row r="76664" ht="31.5" hidden="1" customHeight="1" x14ac:dyDescent="0.25"/>
    <row r="76665" ht="24" hidden="1" customHeight="1" x14ac:dyDescent="0.25"/>
    <row r="76666" ht="24.95" hidden="1" customHeight="1" x14ac:dyDescent="0.25"/>
    <row r="76667" ht="24.95" hidden="1" customHeight="1" x14ac:dyDescent="0.25"/>
    <row r="76668" ht="24.95" hidden="1" customHeight="1" x14ac:dyDescent="0.25"/>
    <row r="76669" ht="24.95" hidden="1" customHeight="1" x14ac:dyDescent="0.25"/>
    <row r="76670" ht="24.95" hidden="1" customHeight="1" x14ac:dyDescent="0.25"/>
    <row r="76671" ht="24.95" hidden="1" customHeight="1" x14ac:dyDescent="0.25"/>
    <row r="76672" ht="24.95" hidden="1" customHeight="1" x14ac:dyDescent="0.25"/>
    <row r="76673" ht="24.95" hidden="1" customHeight="1" x14ac:dyDescent="0.25"/>
    <row r="76674" ht="24.95" hidden="1" customHeight="1" x14ac:dyDescent="0.25"/>
    <row r="76675" ht="24.95" hidden="1" customHeight="1" x14ac:dyDescent="0.25"/>
    <row r="76676" ht="24.95" hidden="1" customHeight="1" x14ac:dyDescent="0.25"/>
    <row r="76677" ht="24.95" hidden="1" customHeight="1" x14ac:dyDescent="0.25"/>
    <row r="76678" ht="24.95" hidden="1" customHeight="1" x14ac:dyDescent="0.25"/>
    <row r="76679" ht="24.95" hidden="1" customHeight="1" x14ac:dyDescent="0.25"/>
    <row r="76680" ht="24.95" hidden="1" customHeight="1" x14ac:dyDescent="0.25"/>
    <row r="76681" ht="24.95" hidden="1" customHeight="1" x14ac:dyDescent="0.25"/>
    <row r="76682" ht="24.95" hidden="1" customHeight="1" x14ac:dyDescent="0.25"/>
    <row r="76683" ht="24.95" hidden="1" customHeight="1" x14ac:dyDescent="0.25"/>
    <row r="76684" ht="24.95" hidden="1" customHeight="1" x14ac:dyDescent="0.25"/>
    <row r="76685" ht="24.95" hidden="1" customHeight="1" x14ac:dyDescent="0.25"/>
    <row r="76686" ht="24.95" hidden="1" customHeight="1" x14ac:dyDescent="0.25"/>
    <row r="76687" ht="24.95" hidden="1" customHeight="1" x14ac:dyDescent="0.25"/>
    <row r="76688" ht="24.95" hidden="1" customHeight="1" x14ac:dyDescent="0.25"/>
    <row r="76689" ht="24.95" hidden="1" customHeight="1" x14ac:dyDescent="0.25"/>
    <row r="76690" ht="24.95" hidden="1" customHeight="1" x14ac:dyDescent="0.25"/>
    <row r="76691" ht="24.95" hidden="1" customHeight="1" x14ac:dyDescent="0.25"/>
    <row r="76692" ht="24.95" hidden="1" customHeight="1" x14ac:dyDescent="0.25"/>
    <row r="76693" ht="24.95" hidden="1" customHeight="1" x14ac:dyDescent="0.25"/>
    <row r="76694" ht="24.95" hidden="1" customHeight="1" x14ac:dyDescent="0.25"/>
    <row r="76695" ht="24.95" hidden="1" customHeight="1" x14ac:dyDescent="0.25"/>
    <row r="76696" ht="24.95" hidden="1" customHeight="1" x14ac:dyDescent="0.25"/>
    <row r="76697" ht="24.95" hidden="1" customHeight="1" x14ac:dyDescent="0.25"/>
    <row r="76698" ht="24" hidden="1" customHeight="1" x14ac:dyDescent="0.25"/>
    <row r="76699" ht="24.95" hidden="1" customHeight="1" x14ac:dyDescent="0.25"/>
    <row r="76700" ht="24.95" hidden="1" customHeight="1" x14ac:dyDescent="0.25"/>
    <row r="76701" ht="24.95" hidden="1" customHeight="1" x14ac:dyDescent="0.25"/>
    <row r="76702" ht="24.95" hidden="1" customHeight="1" x14ac:dyDescent="0.25"/>
    <row r="76703" hidden="1" x14ac:dyDescent="0.25"/>
    <row r="76704" hidden="1" x14ac:dyDescent="0.25"/>
    <row r="76705" hidden="1" x14ac:dyDescent="0.25"/>
    <row r="76706" ht="16.5" hidden="1" customHeight="1" x14ac:dyDescent="0.25"/>
    <row r="76707" hidden="1" x14ac:dyDescent="0.25"/>
    <row r="76708" ht="15.75" hidden="1" customHeight="1" x14ac:dyDescent="0.25"/>
    <row r="76709" ht="31.5" hidden="1" customHeight="1" x14ac:dyDescent="0.25"/>
    <row r="76710" ht="24" hidden="1" customHeight="1" x14ac:dyDescent="0.25"/>
    <row r="76711" ht="24.95" hidden="1" customHeight="1" x14ac:dyDescent="0.25"/>
    <row r="76712" ht="24.95" hidden="1" customHeight="1" x14ac:dyDescent="0.25"/>
    <row r="76713" ht="24.95" hidden="1" customHeight="1" x14ac:dyDescent="0.25"/>
    <row r="76714" ht="24.95" hidden="1" customHeight="1" x14ac:dyDescent="0.25"/>
    <row r="76715" ht="24.95" hidden="1" customHeight="1" x14ac:dyDescent="0.25"/>
    <row r="76716" ht="24.95" hidden="1" customHeight="1" x14ac:dyDescent="0.25"/>
    <row r="76717" ht="24.95" hidden="1" customHeight="1" x14ac:dyDescent="0.25"/>
    <row r="76718" ht="24.95" hidden="1" customHeight="1" x14ac:dyDescent="0.25"/>
    <row r="76719" ht="24.95" hidden="1" customHeight="1" x14ac:dyDescent="0.25"/>
    <row r="76720" ht="24.95" hidden="1" customHeight="1" x14ac:dyDescent="0.25"/>
    <row r="76721" ht="24.95" hidden="1" customHeight="1" x14ac:dyDescent="0.25"/>
    <row r="76722" ht="24.95" hidden="1" customHeight="1" x14ac:dyDescent="0.25"/>
    <row r="76723" ht="24.95" hidden="1" customHeight="1" x14ac:dyDescent="0.25"/>
    <row r="76724" hidden="1" x14ac:dyDescent="0.25"/>
    <row r="76725" hidden="1" x14ac:dyDescent="0.25"/>
    <row r="76726" hidden="1" x14ac:dyDescent="0.25"/>
    <row r="76727" ht="16.5" hidden="1" customHeight="1" x14ac:dyDescent="0.25"/>
    <row r="76728" hidden="1" x14ac:dyDescent="0.25"/>
    <row r="76729" ht="15.75" hidden="1" customHeight="1" x14ac:dyDescent="0.25"/>
    <row r="76730" ht="31.5" hidden="1" customHeight="1" x14ac:dyDescent="0.25"/>
    <row r="76731" ht="24" hidden="1" customHeight="1" x14ac:dyDescent="0.25"/>
    <row r="76732" ht="24.95" hidden="1" customHeight="1" x14ac:dyDescent="0.25"/>
    <row r="76733" ht="24.95" hidden="1" customHeight="1" x14ac:dyDescent="0.25"/>
    <row r="76734" ht="24.95" hidden="1" customHeight="1" x14ac:dyDescent="0.25"/>
    <row r="76735" ht="24.95" hidden="1" customHeight="1" x14ac:dyDescent="0.25"/>
    <row r="76736" ht="24.95" hidden="1" customHeight="1" x14ac:dyDescent="0.25"/>
    <row r="76737" ht="24.95" hidden="1" customHeight="1" x14ac:dyDescent="0.25"/>
    <row r="76738" ht="24.95" hidden="1" customHeight="1" x14ac:dyDescent="0.25"/>
    <row r="76739" ht="24.95" hidden="1" customHeight="1" x14ac:dyDescent="0.25"/>
    <row r="76740" ht="24.95" hidden="1" customHeight="1" x14ac:dyDescent="0.25"/>
    <row r="76741" ht="24.95" hidden="1" customHeight="1" x14ac:dyDescent="0.25"/>
    <row r="76742" ht="24.95" hidden="1" customHeight="1" x14ac:dyDescent="0.25"/>
    <row r="76743" ht="24.95" hidden="1" customHeight="1" x14ac:dyDescent="0.25"/>
    <row r="76744" ht="24.95" hidden="1" customHeight="1" x14ac:dyDescent="0.25"/>
    <row r="76745" ht="24.95" hidden="1" customHeight="1" x14ac:dyDescent="0.25"/>
    <row r="76746" ht="24.95" hidden="1" customHeight="1" x14ac:dyDescent="0.25"/>
    <row r="76747" ht="24.95" hidden="1" customHeight="1" x14ac:dyDescent="0.25"/>
    <row r="76748" ht="24.95" hidden="1" customHeight="1" x14ac:dyDescent="0.25"/>
    <row r="76749" ht="24.95" hidden="1" customHeight="1" x14ac:dyDescent="0.25"/>
    <row r="76750" ht="24.95" hidden="1" customHeight="1" x14ac:dyDescent="0.25"/>
    <row r="76751" ht="24.95" hidden="1" customHeight="1" x14ac:dyDescent="0.25"/>
    <row r="76752" ht="24.95" hidden="1" customHeight="1" x14ac:dyDescent="0.25"/>
    <row r="76753" ht="24.95" hidden="1" customHeight="1" x14ac:dyDescent="0.25"/>
    <row r="76754" ht="24.95" hidden="1" customHeight="1" x14ac:dyDescent="0.25"/>
    <row r="76755" ht="24.95" hidden="1" customHeight="1" x14ac:dyDescent="0.25"/>
    <row r="76756" ht="24.95" hidden="1" customHeight="1" x14ac:dyDescent="0.25"/>
    <row r="76757" ht="24.95" hidden="1" customHeight="1" x14ac:dyDescent="0.25"/>
    <row r="76758" ht="24.95" hidden="1" customHeight="1" x14ac:dyDescent="0.25"/>
    <row r="76759" ht="24.95" hidden="1" customHeight="1" x14ac:dyDescent="0.25"/>
    <row r="76760" ht="24.95" hidden="1" customHeight="1" x14ac:dyDescent="0.25"/>
    <row r="76761" ht="24.95" hidden="1" customHeight="1" x14ac:dyDescent="0.25"/>
    <row r="76762" ht="24.95" hidden="1" customHeight="1" x14ac:dyDescent="0.25"/>
    <row r="76763" ht="24.95" hidden="1" customHeight="1" x14ac:dyDescent="0.25"/>
    <row r="76764" ht="24.95" hidden="1" customHeight="1" x14ac:dyDescent="0.25"/>
    <row r="76765" ht="24.95" hidden="1" customHeight="1" x14ac:dyDescent="0.25"/>
    <row r="76766" ht="24.95" hidden="1" customHeight="1" x14ac:dyDescent="0.25"/>
    <row r="76767" ht="24.95" hidden="1" customHeight="1" x14ac:dyDescent="0.25"/>
    <row r="76768" ht="24.95" hidden="1" customHeight="1" x14ac:dyDescent="0.25"/>
    <row r="76769" hidden="1" x14ac:dyDescent="0.25"/>
    <row r="76770" hidden="1" x14ac:dyDescent="0.25"/>
    <row r="76771" hidden="1" x14ac:dyDescent="0.25"/>
    <row r="76772" ht="16.5" hidden="1" customHeight="1" x14ac:dyDescent="0.25"/>
    <row r="76773" hidden="1" x14ac:dyDescent="0.25"/>
    <row r="76774" ht="15.75" hidden="1" customHeight="1" x14ac:dyDescent="0.25"/>
    <row r="76775" ht="31.5" hidden="1" customHeight="1" x14ac:dyDescent="0.25"/>
    <row r="76776" ht="24" hidden="1" customHeight="1" x14ac:dyDescent="0.25"/>
    <row r="76777" ht="24.95" hidden="1" customHeight="1" x14ac:dyDescent="0.25"/>
    <row r="76778" ht="24.95" hidden="1" customHeight="1" x14ac:dyDescent="0.25"/>
    <row r="76779" ht="24.95" hidden="1" customHeight="1" x14ac:dyDescent="0.25"/>
    <row r="76780" ht="24.95" hidden="1" customHeight="1" x14ac:dyDescent="0.25"/>
    <row r="76781" ht="24.95" hidden="1" customHeight="1" x14ac:dyDescent="0.25"/>
    <row r="76782" ht="24.95" hidden="1" customHeight="1" x14ac:dyDescent="0.25"/>
    <row r="76783" ht="24.95" hidden="1" customHeight="1" x14ac:dyDescent="0.25"/>
    <row r="76784" ht="24.95" hidden="1" customHeight="1" x14ac:dyDescent="0.25"/>
    <row r="76785" ht="24.95" hidden="1" customHeight="1" x14ac:dyDescent="0.25"/>
    <row r="76786" ht="24.95" hidden="1" customHeight="1" x14ac:dyDescent="0.25"/>
    <row r="76787" ht="24.95" hidden="1" customHeight="1" x14ac:dyDescent="0.25"/>
    <row r="76788" ht="24.95" hidden="1" customHeight="1" x14ac:dyDescent="0.25"/>
    <row r="76789" ht="24.95" hidden="1" customHeight="1" x14ac:dyDescent="0.25"/>
    <row r="76790" ht="24.95" hidden="1" customHeight="1" x14ac:dyDescent="0.25"/>
    <row r="76791" ht="24.95" hidden="1" customHeight="1" x14ac:dyDescent="0.25"/>
    <row r="76792" ht="24.95" hidden="1" customHeight="1" x14ac:dyDescent="0.25"/>
    <row r="76793" ht="24.95" hidden="1" customHeight="1" x14ac:dyDescent="0.25"/>
    <row r="76794" ht="24.95" hidden="1" customHeight="1" x14ac:dyDescent="0.25"/>
    <row r="76795" ht="24.95" hidden="1" customHeight="1" x14ac:dyDescent="0.25"/>
    <row r="76796" ht="24.95" hidden="1" customHeight="1" x14ac:dyDescent="0.25"/>
    <row r="76797" ht="24.95" hidden="1" customHeight="1" x14ac:dyDescent="0.25"/>
    <row r="76798" ht="24.95" hidden="1" customHeight="1" x14ac:dyDescent="0.25"/>
    <row r="76799" ht="24.95" hidden="1" customHeight="1" x14ac:dyDescent="0.25"/>
    <row r="76800" ht="24.95" hidden="1" customHeight="1" x14ac:dyDescent="0.25"/>
    <row r="76801" ht="24.95" hidden="1" customHeight="1" x14ac:dyDescent="0.25"/>
    <row r="76802" ht="24.95" hidden="1" customHeight="1" x14ac:dyDescent="0.25"/>
    <row r="76803" ht="24.95" hidden="1" customHeight="1" x14ac:dyDescent="0.25"/>
    <row r="76804" ht="24.95" hidden="1" customHeight="1" x14ac:dyDescent="0.25"/>
    <row r="76805" ht="24.95" hidden="1" customHeight="1" x14ac:dyDescent="0.25"/>
    <row r="76806" ht="24.95" hidden="1" customHeight="1" x14ac:dyDescent="0.25"/>
    <row r="76807" ht="24.95" hidden="1" customHeight="1" x14ac:dyDescent="0.25"/>
    <row r="76808" ht="24.95" hidden="1" customHeight="1" x14ac:dyDescent="0.25"/>
    <row r="76809" ht="24.95" hidden="1" customHeight="1" x14ac:dyDescent="0.25"/>
    <row r="76810" ht="24.95" hidden="1" customHeight="1" x14ac:dyDescent="0.25"/>
    <row r="76811" ht="24.95" hidden="1" customHeight="1" x14ac:dyDescent="0.25"/>
    <row r="76812" ht="24.95" hidden="1" customHeight="1" x14ac:dyDescent="0.25"/>
    <row r="76813" ht="24.95" hidden="1" customHeight="1" x14ac:dyDescent="0.25"/>
    <row r="76814" ht="24.95" hidden="1" customHeight="1" x14ac:dyDescent="0.25"/>
    <row r="76815" ht="24.95" hidden="1" customHeight="1" x14ac:dyDescent="0.25"/>
    <row r="76816" ht="24.95" hidden="1" customHeight="1" x14ac:dyDescent="0.25"/>
    <row r="76817" ht="24.95" hidden="1" customHeight="1" x14ac:dyDescent="0.25"/>
    <row r="76818" ht="24.95" hidden="1" customHeight="1" x14ac:dyDescent="0.25"/>
    <row r="76819" ht="24.95" hidden="1" customHeight="1" x14ac:dyDescent="0.25"/>
    <row r="76820" ht="24.95" hidden="1" customHeight="1" x14ac:dyDescent="0.25"/>
    <row r="76821" ht="24.95" hidden="1" customHeight="1" x14ac:dyDescent="0.25"/>
    <row r="76822" ht="24.95" hidden="1" customHeight="1" x14ac:dyDescent="0.25"/>
    <row r="76823" ht="24.95" hidden="1" customHeight="1" x14ac:dyDescent="0.25"/>
    <row r="76824" ht="24.95" hidden="1" customHeight="1" x14ac:dyDescent="0.25"/>
    <row r="76825" ht="24.95" hidden="1" customHeight="1" x14ac:dyDescent="0.25"/>
    <row r="76826" ht="24.95" hidden="1" customHeight="1" x14ac:dyDescent="0.25"/>
    <row r="76827" hidden="1" x14ac:dyDescent="0.25"/>
    <row r="76828" hidden="1" x14ac:dyDescent="0.25"/>
    <row r="76829" hidden="1" x14ac:dyDescent="0.25"/>
    <row r="76830" ht="16.5" hidden="1" customHeight="1" x14ac:dyDescent="0.25"/>
    <row r="76831" hidden="1" x14ac:dyDescent="0.25"/>
    <row r="76832" hidden="1" x14ac:dyDescent="0.25"/>
    <row r="76833" hidden="1" x14ac:dyDescent="0.25"/>
    <row r="76834" hidden="1" x14ac:dyDescent="0.25"/>
    <row r="76835" ht="16.5" hidden="1" customHeight="1" x14ac:dyDescent="0.25"/>
    <row r="76836" hidden="1" x14ac:dyDescent="0.25"/>
    <row r="76837" ht="15.75" hidden="1" customHeight="1" x14ac:dyDescent="0.25"/>
    <row r="76838" ht="31.5" hidden="1" customHeight="1" x14ac:dyDescent="0.25"/>
    <row r="76839" ht="24" hidden="1" customHeight="1" x14ac:dyDescent="0.25"/>
    <row r="76840" ht="24.95" hidden="1" customHeight="1" x14ac:dyDescent="0.25"/>
    <row r="76841" ht="24.95" hidden="1" customHeight="1" x14ac:dyDescent="0.25"/>
    <row r="76842" ht="24.95" hidden="1" customHeight="1" x14ac:dyDescent="0.25"/>
    <row r="76843" ht="24.95" hidden="1" customHeight="1" x14ac:dyDescent="0.25"/>
    <row r="76844" ht="24.95" hidden="1" customHeight="1" x14ac:dyDescent="0.25"/>
    <row r="76845" ht="24.95" hidden="1" customHeight="1" x14ac:dyDescent="0.25"/>
    <row r="76846" ht="24.95" hidden="1" customHeight="1" x14ac:dyDescent="0.25"/>
    <row r="76847" ht="24.95" hidden="1" customHeight="1" x14ac:dyDescent="0.25"/>
    <row r="76848" ht="24.95" hidden="1" customHeight="1" x14ac:dyDescent="0.25"/>
    <row r="76849" ht="24.95" hidden="1" customHeight="1" x14ac:dyDescent="0.25"/>
    <row r="76850" ht="24.95" hidden="1" customHeight="1" x14ac:dyDescent="0.25"/>
    <row r="76851" ht="24.95" hidden="1" customHeight="1" x14ac:dyDescent="0.25"/>
    <row r="76852" ht="24.95" hidden="1" customHeight="1" x14ac:dyDescent="0.25"/>
    <row r="76853" ht="24.95" hidden="1" customHeight="1" x14ac:dyDescent="0.25"/>
    <row r="76854" ht="24.95" hidden="1" customHeight="1" x14ac:dyDescent="0.25"/>
    <row r="76855" ht="24.95" hidden="1" customHeight="1" x14ac:dyDescent="0.25"/>
    <row r="76856" ht="24.95" hidden="1" customHeight="1" x14ac:dyDescent="0.25"/>
    <row r="76857" ht="24.95" hidden="1" customHeight="1" x14ac:dyDescent="0.25"/>
    <row r="76858" ht="24.95" hidden="1" customHeight="1" x14ac:dyDescent="0.25"/>
    <row r="76859" ht="24.95" hidden="1" customHeight="1" x14ac:dyDescent="0.25"/>
    <row r="76860" ht="24.95" hidden="1" customHeight="1" x14ac:dyDescent="0.25"/>
    <row r="76861" ht="24.95" hidden="1" customHeight="1" x14ac:dyDescent="0.25"/>
    <row r="76862" ht="24.95" hidden="1" customHeight="1" x14ac:dyDescent="0.25"/>
    <row r="76863" ht="24.95" hidden="1" customHeight="1" x14ac:dyDescent="0.25"/>
    <row r="76864" ht="24.95" hidden="1" customHeight="1" x14ac:dyDescent="0.25"/>
    <row r="76865" ht="24.95" hidden="1" customHeight="1" x14ac:dyDescent="0.25"/>
    <row r="76866" ht="24.95" hidden="1" customHeight="1" x14ac:dyDescent="0.25"/>
    <row r="76867" ht="24.95" hidden="1" customHeight="1" x14ac:dyDescent="0.25"/>
    <row r="76868" ht="24.95" hidden="1" customHeight="1" x14ac:dyDescent="0.25"/>
    <row r="76869" ht="24.95" hidden="1" customHeight="1" x14ac:dyDescent="0.25"/>
    <row r="76870" ht="24.95" hidden="1" customHeight="1" x14ac:dyDescent="0.25"/>
    <row r="76871" ht="24.95" hidden="1" customHeight="1" x14ac:dyDescent="0.25"/>
    <row r="76872" hidden="1" x14ac:dyDescent="0.25"/>
    <row r="76873" hidden="1" x14ac:dyDescent="0.25"/>
    <row r="76874" ht="16.5" hidden="1" customHeight="1" x14ac:dyDescent="0.25"/>
    <row r="76875" hidden="1" x14ac:dyDescent="0.25"/>
    <row r="76876" ht="15.75" hidden="1" customHeight="1" x14ac:dyDescent="0.25"/>
    <row r="76877" hidden="1" x14ac:dyDescent="0.25"/>
    <row r="76878" hidden="1" x14ac:dyDescent="0.25"/>
    <row r="76879" hidden="1" x14ac:dyDescent="0.25"/>
    <row r="76880" ht="16.5" hidden="1" customHeight="1" x14ac:dyDescent="0.25"/>
    <row r="76881" hidden="1" x14ac:dyDescent="0.25"/>
    <row r="76882" ht="15.75" hidden="1" customHeight="1" x14ac:dyDescent="0.25"/>
    <row r="76883" ht="31.5" hidden="1" customHeight="1" x14ac:dyDescent="0.25"/>
    <row r="76884" ht="24" hidden="1" customHeight="1" x14ac:dyDescent="0.25"/>
    <row r="76885" ht="24.95" hidden="1" customHeight="1" x14ac:dyDescent="0.25"/>
    <row r="76886" ht="24.95" hidden="1" customHeight="1" x14ac:dyDescent="0.25"/>
    <row r="76887" ht="24.95" hidden="1" customHeight="1" x14ac:dyDescent="0.25"/>
    <row r="76888" ht="24.95" hidden="1" customHeight="1" x14ac:dyDescent="0.25"/>
    <row r="76889" ht="24.95" hidden="1" customHeight="1" x14ac:dyDescent="0.25"/>
    <row r="76890" ht="24.95" hidden="1" customHeight="1" x14ac:dyDescent="0.25"/>
    <row r="76891" ht="24.95" hidden="1" customHeight="1" x14ac:dyDescent="0.25"/>
    <row r="76892" ht="24.95" hidden="1" customHeight="1" x14ac:dyDescent="0.25"/>
    <row r="76893" ht="24.95" hidden="1" customHeight="1" x14ac:dyDescent="0.25"/>
    <row r="76894" ht="24.95" hidden="1" customHeight="1" x14ac:dyDescent="0.25"/>
    <row r="76895" ht="24.95" hidden="1" customHeight="1" x14ac:dyDescent="0.25"/>
    <row r="76896" ht="24.95" hidden="1" customHeight="1" x14ac:dyDescent="0.25"/>
    <row r="76897" ht="24.95" hidden="1" customHeight="1" x14ac:dyDescent="0.25"/>
    <row r="76898" ht="24.95" hidden="1" customHeight="1" x14ac:dyDescent="0.25"/>
    <row r="76899" ht="24.95" hidden="1" customHeight="1" x14ac:dyDescent="0.25"/>
    <row r="76900" ht="24.95" hidden="1" customHeight="1" x14ac:dyDescent="0.25"/>
    <row r="76901" ht="24.95" hidden="1" customHeight="1" x14ac:dyDescent="0.25"/>
    <row r="76902" ht="24.95" hidden="1" customHeight="1" x14ac:dyDescent="0.25"/>
    <row r="76903" ht="24.95" hidden="1" customHeight="1" x14ac:dyDescent="0.25"/>
    <row r="76904" ht="24.95" hidden="1" customHeight="1" x14ac:dyDescent="0.25"/>
    <row r="76905" ht="24.95" hidden="1" customHeight="1" x14ac:dyDescent="0.25"/>
    <row r="76906" ht="24.95" hidden="1" customHeight="1" x14ac:dyDescent="0.25"/>
    <row r="76907" ht="24.95" hidden="1" customHeight="1" x14ac:dyDescent="0.25"/>
    <row r="76908" ht="24.95" hidden="1" customHeight="1" x14ac:dyDescent="0.25"/>
    <row r="76909" ht="24.95" hidden="1" customHeight="1" x14ac:dyDescent="0.25"/>
    <row r="76910" ht="24.95" hidden="1" customHeight="1" x14ac:dyDescent="0.25"/>
    <row r="76911" ht="24.95" hidden="1" customHeight="1" x14ac:dyDescent="0.25"/>
    <row r="76912" ht="24.95" hidden="1" customHeight="1" x14ac:dyDescent="0.25"/>
    <row r="76913" ht="24.95" hidden="1" customHeight="1" x14ac:dyDescent="0.25"/>
    <row r="76914" ht="24.95" hidden="1" customHeight="1" x14ac:dyDescent="0.25"/>
    <row r="76915" ht="24.95" hidden="1" customHeight="1" x14ac:dyDescent="0.25"/>
    <row r="76916" ht="24.95" hidden="1" customHeight="1" x14ac:dyDescent="0.25"/>
    <row r="76917" ht="31.5" hidden="1" customHeight="1" x14ac:dyDescent="0.25"/>
    <row r="76918" ht="24" hidden="1" customHeight="1" x14ac:dyDescent="0.25"/>
    <row r="76919" ht="24.95" hidden="1" customHeight="1" x14ac:dyDescent="0.25"/>
    <row r="76920" ht="24.95" hidden="1" customHeight="1" x14ac:dyDescent="0.25"/>
    <row r="76921" ht="24.95" hidden="1" customHeight="1" x14ac:dyDescent="0.25"/>
    <row r="76922" hidden="1" x14ac:dyDescent="0.25"/>
    <row r="76923" hidden="1" x14ac:dyDescent="0.25"/>
    <row r="76924" hidden="1" x14ac:dyDescent="0.25"/>
    <row r="76925" ht="16.5" hidden="1" customHeight="1" x14ac:dyDescent="0.25"/>
    <row r="76926" hidden="1" x14ac:dyDescent="0.25"/>
    <row r="76927" ht="15.75" hidden="1" customHeight="1" x14ac:dyDescent="0.25"/>
    <row r="76928" ht="31.5" hidden="1" customHeight="1" x14ac:dyDescent="0.25"/>
    <row r="76929" ht="24" hidden="1" customHeight="1" x14ac:dyDescent="0.25"/>
    <row r="76930" ht="24.95" hidden="1" customHeight="1" x14ac:dyDescent="0.25"/>
    <row r="76931" ht="24.95" hidden="1" customHeight="1" x14ac:dyDescent="0.25"/>
    <row r="76932" ht="24.95" hidden="1" customHeight="1" x14ac:dyDescent="0.25"/>
    <row r="76933" ht="24.95" hidden="1" customHeight="1" x14ac:dyDescent="0.25"/>
    <row r="76934" ht="24.95" hidden="1" customHeight="1" x14ac:dyDescent="0.25"/>
    <row r="76935" ht="24.95" hidden="1" customHeight="1" x14ac:dyDescent="0.25"/>
    <row r="76936" ht="24.95" hidden="1" customHeight="1" x14ac:dyDescent="0.25"/>
    <row r="76937" ht="24.95" hidden="1" customHeight="1" x14ac:dyDescent="0.25"/>
    <row r="76938" ht="24.95" hidden="1" customHeight="1" x14ac:dyDescent="0.25"/>
    <row r="76939" ht="24.95" hidden="1" customHeight="1" x14ac:dyDescent="0.25"/>
    <row r="76940" ht="24.95" hidden="1" customHeight="1" x14ac:dyDescent="0.25"/>
    <row r="76941" ht="24.95" hidden="1" customHeight="1" x14ac:dyDescent="0.25"/>
    <row r="76942" ht="24.95" hidden="1" customHeight="1" x14ac:dyDescent="0.25"/>
    <row r="76943" hidden="1" x14ac:dyDescent="0.25"/>
    <row r="76944" hidden="1" x14ac:dyDescent="0.25"/>
    <row r="76945" hidden="1" x14ac:dyDescent="0.25"/>
    <row r="76946" ht="16.5" hidden="1" customHeight="1" x14ac:dyDescent="0.25"/>
    <row r="76947" hidden="1" x14ac:dyDescent="0.25"/>
    <row r="76948" ht="15.75" hidden="1" customHeight="1" x14ac:dyDescent="0.25"/>
    <row r="76949" ht="31.5" hidden="1" customHeight="1" x14ac:dyDescent="0.25"/>
    <row r="76950" ht="24" hidden="1" customHeight="1" x14ac:dyDescent="0.25"/>
    <row r="76951" ht="24.95" hidden="1" customHeight="1" x14ac:dyDescent="0.25"/>
    <row r="76952" ht="24.95" hidden="1" customHeight="1" x14ac:dyDescent="0.25"/>
    <row r="76953" ht="24.95" hidden="1" customHeight="1" x14ac:dyDescent="0.25"/>
    <row r="76954" ht="24.95" hidden="1" customHeight="1" x14ac:dyDescent="0.25"/>
    <row r="76955" ht="24.95" hidden="1" customHeight="1" x14ac:dyDescent="0.25"/>
    <row r="76956" ht="24.95" hidden="1" customHeight="1" x14ac:dyDescent="0.25"/>
    <row r="76957" ht="24.95" hidden="1" customHeight="1" x14ac:dyDescent="0.25"/>
    <row r="76958" ht="24.95" hidden="1" customHeight="1" x14ac:dyDescent="0.25"/>
    <row r="76959" hidden="1" x14ac:dyDescent="0.25"/>
    <row r="76960" ht="15.75" hidden="1" customHeight="1" x14ac:dyDescent="0.25"/>
    <row r="76961" ht="31.5" hidden="1" customHeight="1" x14ac:dyDescent="0.25"/>
    <row r="76962" ht="24" hidden="1" customHeight="1" x14ac:dyDescent="0.25"/>
    <row r="76963" hidden="1" x14ac:dyDescent="0.25"/>
    <row r="76964" hidden="1" x14ac:dyDescent="0.25"/>
    <row r="76965" hidden="1" x14ac:dyDescent="0.25"/>
    <row r="76966" hidden="1" x14ac:dyDescent="0.25"/>
    <row r="76967" ht="16.5" hidden="1" customHeight="1" x14ac:dyDescent="0.25"/>
    <row r="76968" hidden="1" x14ac:dyDescent="0.25"/>
    <row r="76969" ht="15.75" hidden="1" customHeight="1" x14ac:dyDescent="0.25"/>
    <row r="76970" ht="31.5" hidden="1" customHeight="1" x14ac:dyDescent="0.25"/>
    <row r="76971" ht="24" hidden="1" customHeight="1" x14ac:dyDescent="0.25"/>
    <row r="76972" ht="24.95" hidden="1" customHeight="1" x14ac:dyDescent="0.25"/>
    <row r="76973" ht="24.95" hidden="1" customHeight="1" x14ac:dyDescent="0.25"/>
    <row r="76974" ht="24.95" hidden="1" customHeight="1" x14ac:dyDescent="0.25"/>
    <row r="76975" ht="24.95" hidden="1" customHeight="1" x14ac:dyDescent="0.25"/>
    <row r="76976" ht="24.95" hidden="1" customHeight="1" x14ac:dyDescent="0.25"/>
    <row r="76977" ht="24.95" hidden="1" customHeight="1" x14ac:dyDescent="0.25"/>
    <row r="76978" ht="24.95" hidden="1" customHeight="1" x14ac:dyDescent="0.25"/>
    <row r="76979" ht="24.95" hidden="1" customHeight="1" x14ac:dyDescent="0.25"/>
    <row r="76980" hidden="1" x14ac:dyDescent="0.25"/>
    <row r="76981" hidden="1" x14ac:dyDescent="0.25"/>
    <row r="76982" ht="16.5" hidden="1" customHeight="1" x14ac:dyDescent="0.25"/>
    <row r="76983" hidden="1" x14ac:dyDescent="0.25"/>
    <row r="76984" ht="15.75" hidden="1" customHeight="1" x14ac:dyDescent="0.25"/>
    <row r="76985" hidden="1" x14ac:dyDescent="0.25"/>
    <row r="76986" hidden="1" x14ac:dyDescent="0.25"/>
    <row r="76987" hidden="1" x14ac:dyDescent="0.25"/>
    <row r="76988" ht="16.5" hidden="1" customHeight="1" x14ac:dyDescent="0.25"/>
    <row r="76989" hidden="1" x14ac:dyDescent="0.25"/>
    <row r="76990" ht="15.75" hidden="1" customHeight="1" x14ac:dyDescent="0.25"/>
    <row r="76991" ht="31.5" hidden="1" customHeight="1" x14ac:dyDescent="0.25"/>
    <row r="76992" ht="24" hidden="1" customHeight="1" x14ac:dyDescent="0.25"/>
    <row r="76993" ht="24.95" hidden="1" customHeight="1" x14ac:dyDescent="0.25"/>
    <row r="76994" ht="24.95" hidden="1" customHeight="1" x14ac:dyDescent="0.25"/>
    <row r="76995" ht="24.95" hidden="1" customHeight="1" x14ac:dyDescent="0.25"/>
    <row r="76996" ht="24.95" hidden="1" customHeight="1" x14ac:dyDescent="0.25"/>
    <row r="76997" ht="24.95" hidden="1" customHeight="1" x14ac:dyDescent="0.25"/>
    <row r="76998" ht="24.95" hidden="1" customHeight="1" x14ac:dyDescent="0.25"/>
    <row r="76999" ht="24.95" hidden="1" customHeight="1" x14ac:dyDescent="0.25"/>
    <row r="77000" ht="24.95" hidden="1" customHeight="1" x14ac:dyDescent="0.25"/>
    <row r="77001" ht="24.95" hidden="1" customHeight="1" x14ac:dyDescent="0.25"/>
    <row r="77002" ht="24.95" hidden="1" customHeight="1" x14ac:dyDescent="0.25"/>
    <row r="77003" ht="24.95" hidden="1" customHeight="1" x14ac:dyDescent="0.25"/>
    <row r="77004" ht="24.95" hidden="1" customHeight="1" x14ac:dyDescent="0.25"/>
    <row r="77005" ht="24.95" hidden="1" customHeight="1" x14ac:dyDescent="0.25"/>
    <row r="77006" ht="24.95" hidden="1" customHeight="1" x14ac:dyDescent="0.25"/>
    <row r="77007" ht="24.95" hidden="1" customHeight="1" x14ac:dyDescent="0.25"/>
    <row r="77008" ht="24.95" hidden="1" customHeight="1" x14ac:dyDescent="0.25"/>
    <row r="77009" ht="24.95" hidden="1" customHeight="1" x14ac:dyDescent="0.25"/>
    <row r="77010" ht="24.95" hidden="1" customHeight="1" x14ac:dyDescent="0.25"/>
    <row r="77011" ht="24.95" hidden="1" customHeight="1" x14ac:dyDescent="0.25"/>
    <row r="77012" ht="24.95" hidden="1" customHeight="1" x14ac:dyDescent="0.25"/>
    <row r="77013" ht="24.95" hidden="1" customHeight="1" x14ac:dyDescent="0.25"/>
    <row r="77014" ht="24.95" hidden="1" customHeight="1" x14ac:dyDescent="0.25"/>
    <row r="77015" ht="24.95" hidden="1" customHeight="1" x14ac:dyDescent="0.25"/>
    <row r="77016" ht="24.95" hidden="1" customHeight="1" x14ac:dyDescent="0.25"/>
    <row r="77017" ht="24.95" hidden="1" customHeight="1" x14ac:dyDescent="0.25"/>
    <row r="77018" ht="24.95" hidden="1" customHeight="1" x14ac:dyDescent="0.25"/>
    <row r="77019" ht="24.95" hidden="1" customHeight="1" x14ac:dyDescent="0.25"/>
    <row r="77020" ht="24.95" hidden="1" customHeight="1" x14ac:dyDescent="0.25"/>
    <row r="77021" ht="24.95" hidden="1" customHeight="1" x14ac:dyDescent="0.25"/>
    <row r="77022" ht="24.95" hidden="1" customHeight="1" x14ac:dyDescent="0.25"/>
    <row r="77023" ht="24.95" hidden="1" customHeight="1" x14ac:dyDescent="0.25"/>
    <row r="77024" ht="24.95" hidden="1" customHeight="1" x14ac:dyDescent="0.25"/>
    <row r="77025" ht="31.5" hidden="1" customHeight="1" x14ac:dyDescent="0.25"/>
    <row r="77026" ht="24" hidden="1" customHeight="1" x14ac:dyDescent="0.25"/>
    <row r="77027" ht="24.95" hidden="1" customHeight="1" x14ac:dyDescent="0.25"/>
    <row r="77028" ht="24.95" hidden="1" customHeight="1" x14ac:dyDescent="0.25"/>
    <row r="77029" ht="24.95" hidden="1" customHeight="1" x14ac:dyDescent="0.25"/>
    <row r="77030" hidden="1" x14ac:dyDescent="0.25"/>
    <row r="77031" hidden="1" x14ac:dyDescent="0.25"/>
    <row r="77032" hidden="1" x14ac:dyDescent="0.25"/>
    <row r="77033" ht="16.5" hidden="1" customHeight="1" x14ac:dyDescent="0.25"/>
    <row r="77034" hidden="1" x14ac:dyDescent="0.25"/>
    <row r="77035" ht="15.75" hidden="1" customHeight="1" x14ac:dyDescent="0.25"/>
    <row r="77036" ht="31.5" hidden="1" customHeight="1" x14ac:dyDescent="0.25"/>
    <row r="77037" ht="24" hidden="1" customHeight="1" x14ac:dyDescent="0.25"/>
    <row r="77038" ht="24.95" hidden="1" customHeight="1" x14ac:dyDescent="0.25"/>
    <row r="77039" ht="24.95" hidden="1" customHeight="1" x14ac:dyDescent="0.25"/>
    <row r="77040" ht="24.95" hidden="1" customHeight="1" x14ac:dyDescent="0.25"/>
    <row r="77041" ht="24.95" hidden="1" customHeight="1" x14ac:dyDescent="0.25"/>
    <row r="77042" ht="24.95" hidden="1" customHeight="1" x14ac:dyDescent="0.25"/>
    <row r="77043" ht="24.95" hidden="1" customHeight="1" x14ac:dyDescent="0.25"/>
    <row r="77044" ht="24.95" hidden="1" customHeight="1" x14ac:dyDescent="0.25"/>
    <row r="77045" ht="24.95" hidden="1" customHeight="1" x14ac:dyDescent="0.25"/>
    <row r="77046" ht="24.95" hidden="1" customHeight="1" x14ac:dyDescent="0.25"/>
    <row r="77047" ht="24.95" hidden="1" customHeight="1" x14ac:dyDescent="0.25"/>
    <row r="77048" ht="24.95" hidden="1" customHeight="1" x14ac:dyDescent="0.25"/>
    <row r="77049" ht="24.95" hidden="1" customHeight="1" x14ac:dyDescent="0.25"/>
    <row r="77050" ht="24.95" hidden="1" customHeight="1" x14ac:dyDescent="0.25"/>
    <row r="77051" ht="24.95" hidden="1" customHeight="1" x14ac:dyDescent="0.25"/>
    <row r="77052" ht="24.95" hidden="1" customHeight="1" x14ac:dyDescent="0.25"/>
    <row r="77053" ht="24.95" hidden="1" customHeight="1" x14ac:dyDescent="0.25"/>
    <row r="77054" ht="24.95" hidden="1" customHeight="1" x14ac:dyDescent="0.25"/>
    <row r="77055" ht="24.95" hidden="1" customHeight="1" x14ac:dyDescent="0.25"/>
    <row r="77056" ht="24.95" hidden="1" customHeight="1" x14ac:dyDescent="0.25"/>
    <row r="77057" ht="24.95" hidden="1" customHeight="1" x14ac:dyDescent="0.25"/>
    <row r="77058" ht="24.95" hidden="1" customHeight="1" x14ac:dyDescent="0.25"/>
    <row r="77059" ht="24.95" hidden="1" customHeight="1" x14ac:dyDescent="0.25"/>
    <row r="77060" ht="24.95" hidden="1" customHeight="1" x14ac:dyDescent="0.25"/>
    <row r="77061" ht="24.95" hidden="1" customHeight="1" x14ac:dyDescent="0.25"/>
    <row r="77062" ht="24.95" hidden="1" customHeight="1" x14ac:dyDescent="0.25"/>
    <row r="77063" ht="24.95" hidden="1" customHeight="1" x14ac:dyDescent="0.25"/>
    <row r="77064" ht="24.95" hidden="1" customHeight="1" x14ac:dyDescent="0.25"/>
    <row r="77065" ht="24.95" hidden="1" customHeight="1" x14ac:dyDescent="0.25"/>
    <row r="77066" ht="24.95" hidden="1" customHeight="1" x14ac:dyDescent="0.25"/>
    <row r="77067" ht="24.95" hidden="1" customHeight="1" x14ac:dyDescent="0.25"/>
    <row r="77068" ht="24.95" hidden="1" customHeight="1" x14ac:dyDescent="0.25"/>
    <row r="77069" ht="24.95" hidden="1" customHeight="1" x14ac:dyDescent="0.25"/>
    <row r="77070" ht="24.95" hidden="1" customHeight="1" x14ac:dyDescent="0.25"/>
    <row r="77071" ht="24.95" hidden="1" customHeight="1" x14ac:dyDescent="0.25"/>
    <row r="77072" ht="24.95" hidden="1" customHeight="1" x14ac:dyDescent="0.25"/>
    <row r="77073" ht="24.95" hidden="1" customHeight="1" x14ac:dyDescent="0.25"/>
    <row r="77074" ht="24.95" hidden="1" customHeight="1" x14ac:dyDescent="0.25"/>
    <row r="77075" hidden="1" x14ac:dyDescent="0.25"/>
    <row r="77076" hidden="1" x14ac:dyDescent="0.25"/>
    <row r="77077" hidden="1" x14ac:dyDescent="0.25"/>
    <row r="77078" ht="16.5" hidden="1" customHeight="1" x14ac:dyDescent="0.25"/>
    <row r="77079" hidden="1" x14ac:dyDescent="0.25"/>
    <row r="77080" ht="15.75" hidden="1" customHeight="1" x14ac:dyDescent="0.25"/>
    <row r="77081" ht="31.5" hidden="1" customHeight="1" x14ac:dyDescent="0.25"/>
    <row r="77082" ht="24" hidden="1" customHeight="1" x14ac:dyDescent="0.25"/>
    <row r="77083" ht="24.95" hidden="1" customHeight="1" x14ac:dyDescent="0.25"/>
    <row r="77084" ht="24.95" hidden="1" customHeight="1" x14ac:dyDescent="0.25"/>
    <row r="77085" ht="24.95" hidden="1" customHeight="1" x14ac:dyDescent="0.25"/>
    <row r="77086" ht="24.95" hidden="1" customHeight="1" x14ac:dyDescent="0.25"/>
    <row r="77087" ht="24.95" hidden="1" customHeight="1" x14ac:dyDescent="0.25"/>
    <row r="77088" ht="24.95" hidden="1" customHeight="1" x14ac:dyDescent="0.25"/>
    <row r="77089" ht="24.95" hidden="1" customHeight="1" x14ac:dyDescent="0.25"/>
    <row r="77090" ht="24.95" hidden="1" customHeight="1" x14ac:dyDescent="0.25"/>
    <row r="77091" ht="24.95" hidden="1" customHeight="1" x14ac:dyDescent="0.25"/>
    <row r="77092" ht="24.95" hidden="1" customHeight="1" x14ac:dyDescent="0.25"/>
    <row r="77093" ht="24.95" hidden="1" customHeight="1" x14ac:dyDescent="0.25"/>
    <row r="77094" ht="24.95" hidden="1" customHeight="1" x14ac:dyDescent="0.25"/>
    <row r="77095" ht="24.95" hidden="1" customHeight="1" x14ac:dyDescent="0.25"/>
    <row r="77096" ht="24.95" hidden="1" customHeight="1" x14ac:dyDescent="0.25"/>
    <row r="77097" ht="24.95" hidden="1" customHeight="1" x14ac:dyDescent="0.25"/>
    <row r="77098" ht="24.95" hidden="1" customHeight="1" x14ac:dyDescent="0.25"/>
    <row r="77099" ht="24.95" hidden="1" customHeight="1" x14ac:dyDescent="0.25"/>
    <row r="77100" ht="24.95" hidden="1" customHeight="1" x14ac:dyDescent="0.25"/>
    <row r="77101" ht="24.95" hidden="1" customHeight="1" x14ac:dyDescent="0.25"/>
    <row r="77102" ht="24.95" hidden="1" customHeight="1" x14ac:dyDescent="0.25"/>
    <row r="77103" ht="24.95" hidden="1" customHeight="1" x14ac:dyDescent="0.25"/>
    <row r="77104" ht="24.95" hidden="1" customHeight="1" x14ac:dyDescent="0.25"/>
    <row r="77105" ht="24.95" hidden="1" customHeight="1" x14ac:dyDescent="0.25"/>
    <row r="77106" ht="24.95" hidden="1" customHeight="1" x14ac:dyDescent="0.25"/>
    <row r="77107" ht="24.95" hidden="1" customHeight="1" x14ac:dyDescent="0.25"/>
    <row r="77108" ht="24.95" hidden="1" customHeight="1" x14ac:dyDescent="0.25"/>
    <row r="77109" ht="24.95" hidden="1" customHeight="1" x14ac:dyDescent="0.25"/>
    <row r="77110" ht="24.95" hidden="1" customHeight="1" x14ac:dyDescent="0.25"/>
    <row r="77111" ht="24.95" hidden="1" customHeight="1" x14ac:dyDescent="0.25"/>
    <row r="77112" ht="24.95" hidden="1" customHeight="1" x14ac:dyDescent="0.25"/>
    <row r="77113" ht="24.95" hidden="1" customHeight="1" x14ac:dyDescent="0.25"/>
    <row r="77114" ht="24.95" hidden="1" customHeight="1" x14ac:dyDescent="0.25"/>
    <row r="77115" ht="24.95" hidden="1" customHeight="1" x14ac:dyDescent="0.25"/>
    <row r="77116" ht="24.95" hidden="1" customHeight="1" x14ac:dyDescent="0.25"/>
    <row r="77117" ht="24.95" hidden="1" customHeight="1" x14ac:dyDescent="0.25"/>
    <row r="77118" ht="24.95" hidden="1" customHeight="1" x14ac:dyDescent="0.25"/>
    <row r="77119" hidden="1" x14ac:dyDescent="0.25"/>
    <row r="77120" hidden="1" x14ac:dyDescent="0.25"/>
    <row r="77121" hidden="1" x14ac:dyDescent="0.25"/>
    <row r="77122" hidden="1" x14ac:dyDescent="0.25"/>
    <row r="77123" ht="16.5" hidden="1" customHeight="1" x14ac:dyDescent="0.25"/>
    <row r="77124" hidden="1" x14ac:dyDescent="0.25"/>
    <row r="77125" ht="15.75" hidden="1" customHeight="1" x14ac:dyDescent="0.25"/>
    <row r="77126" ht="31.5" hidden="1" customHeight="1" x14ac:dyDescent="0.25"/>
    <row r="77127" ht="24" hidden="1" customHeight="1" x14ac:dyDescent="0.25"/>
    <row r="77128" ht="24.95" hidden="1" customHeight="1" x14ac:dyDescent="0.25"/>
    <row r="77129" ht="24.95" hidden="1" customHeight="1" x14ac:dyDescent="0.25"/>
    <row r="77130" ht="24.95" hidden="1" customHeight="1" x14ac:dyDescent="0.25"/>
    <row r="77131" ht="24.95" hidden="1" customHeight="1" x14ac:dyDescent="0.25"/>
    <row r="77132" ht="24.95" hidden="1" customHeight="1" x14ac:dyDescent="0.25"/>
    <row r="77133" ht="24.95" hidden="1" customHeight="1" x14ac:dyDescent="0.25"/>
    <row r="77134" ht="24.95" hidden="1" customHeight="1" x14ac:dyDescent="0.25"/>
    <row r="77135" ht="24.95" hidden="1" customHeight="1" x14ac:dyDescent="0.25"/>
    <row r="77136" hidden="1" x14ac:dyDescent="0.25"/>
    <row r="77137" hidden="1" x14ac:dyDescent="0.25"/>
    <row r="77138" ht="16.5" hidden="1" customHeight="1" x14ac:dyDescent="0.25"/>
    <row r="77139" hidden="1" x14ac:dyDescent="0.25"/>
    <row r="77140" ht="15.75" hidden="1" customHeight="1" x14ac:dyDescent="0.25"/>
    <row r="77141" hidden="1" x14ac:dyDescent="0.25"/>
    <row r="77142" hidden="1" x14ac:dyDescent="0.25"/>
    <row r="77143" hidden="1" x14ac:dyDescent="0.25"/>
    <row r="77144" ht="16.5" hidden="1" customHeight="1" x14ac:dyDescent="0.25"/>
    <row r="77145" hidden="1" x14ac:dyDescent="0.25"/>
    <row r="77146" ht="15.75" hidden="1" customHeight="1" x14ac:dyDescent="0.25"/>
    <row r="77147" ht="31.5" hidden="1" customHeight="1" x14ac:dyDescent="0.25"/>
    <row r="77148" ht="24" hidden="1" customHeight="1" x14ac:dyDescent="0.25"/>
    <row r="77149" ht="24.95" hidden="1" customHeight="1" x14ac:dyDescent="0.25"/>
    <row r="77150" ht="24.95" hidden="1" customHeight="1" x14ac:dyDescent="0.25"/>
    <row r="77151" ht="24.95" hidden="1" customHeight="1" x14ac:dyDescent="0.25"/>
    <row r="77152" ht="24.95" hidden="1" customHeight="1" x14ac:dyDescent="0.25"/>
    <row r="77153" ht="24.95" hidden="1" customHeight="1" x14ac:dyDescent="0.25"/>
    <row r="77154" ht="24.95" hidden="1" customHeight="1" x14ac:dyDescent="0.25"/>
    <row r="77155" ht="24.95" hidden="1" customHeight="1" x14ac:dyDescent="0.25"/>
    <row r="77156" ht="24.95" hidden="1" customHeight="1" x14ac:dyDescent="0.25"/>
    <row r="77157" ht="24.95" hidden="1" customHeight="1" x14ac:dyDescent="0.25"/>
    <row r="77158" ht="24.95" hidden="1" customHeight="1" x14ac:dyDescent="0.25"/>
    <row r="77159" ht="24.95" hidden="1" customHeight="1" x14ac:dyDescent="0.25"/>
    <row r="77160" ht="24.95" hidden="1" customHeight="1" x14ac:dyDescent="0.25"/>
    <row r="77161" ht="24.95" hidden="1" customHeight="1" x14ac:dyDescent="0.25"/>
    <row r="77162" ht="24.95" hidden="1" customHeight="1" x14ac:dyDescent="0.25"/>
    <row r="77163" ht="24.95" hidden="1" customHeight="1" x14ac:dyDescent="0.25"/>
    <row r="77164" ht="24.95" hidden="1" customHeight="1" x14ac:dyDescent="0.25"/>
    <row r="77165" ht="24.95" hidden="1" customHeight="1" x14ac:dyDescent="0.25"/>
    <row r="77166" ht="24.95" hidden="1" customHeight="1" x14ac:dyDescent="0.25"/>
    <row r="77167" ht="24.95" hidden="1" customHeight="1" x14ac:dyDescent="0.25"/>
    <row r="77168" ht="24.95" hidden="1" customHeight="1" x14ac:dyDescent="0.25"/>
    <row r="77169" ht="24.95" hidden="1" customHeight="1" x14ac:dyDescent="0.25"/>
    <row r="77170" ht="24.95" hidden="1" customHeight="1" x14ac:dyDescent="0.25"/>
    <row r="77171" ht="24.95" hidden="1" customHeight="1" x14ac:dyDescent="0.25"/>
    <row r="77172" ht="24.95" hidden="1" customHeight="1" x14ac:dyDescent="0.25"/>
    <row r="77173" ht="24.95" hidden="1" customHeight="1" x14ac:dyDescent="0.25"/>
    <row r="77174" ht="24.95" hidden="1" customHeight="1" x14ac:dyDescent="0.25"/>
    <row r="77175" ht="24.95" hidden="1" customHeight="1" x14ac:dyDescent="0.25"/>
    <row r="77176" ht="24.95" hidden="1" customHeight="1" x14ac:dyDescent="0.25"/>
    <row r="77177" ht="24.95" hidden="1" customHeight="1" x14ac:dyDescent="0.25"/>
    <row r="77178" ht="24.95" hidden="1" customHeight="1" x14ac:dyDescent="0.25"/>
    <row r="77179" ht="24.95" hidden="1" customHeight="1" x14ac:dyDescent="0.25"/>
    <row r="77180" ht="24.95" hidden="1" customHeight="1" x14ac:dyDescent="0.25"/>
    <row r="77181" ht="31.5" hidden="1" customHeight="1" x14ac:dyDescent="0.25"/>
    <row r="77182" ht="24" hidden="1" customHeight="1" x14ac:dyDescent="0.25"/>
    <row r="77183" ht="24.95" hidden="1" customHeight="1" x14ac:dyDescent="0.25"/>
    <row r="77184" ht="24.95" hidden="1" customHeight="1" x14ac:dyDescent="0.25"/>
    <row r="77185" ht="24.95" hidden="1" customHeight="1" x14ac:dyDescent="0.25"/>
    <row r="77186" hidden="1" x14ac:dyDescent="0.25"/>
    <row r="77187" hidden="1" x14ac:dyDescent="0.25"/>
    <row r="77188" hidden="1" x14ac:dyDescent="0.25"/>
    <row r="77189" ht="16.5" hidden="1" customHeight="1" x14ac:dyDescent="0.25"/>
    <row r="77190" hidden="1" x14ac:dyDescent="0.25"/>
    <row r="77191" ht="15.75" hidden="1" customHeight="1" x14ac:dyDescent="0.25"/>
    <row r="77192" ht="31.5" hidden="1" customHeight="1" x14ac:dyDescent="0.25"/>
    <row r="77193" ht="24" hidden="1" customHeight="1" x14ac:dyDescent="0.25"/>
    <row r="77194" ht="24.95" hidden="1" customHeight="1" x14ac:dyDescent="0.25"/>
    <row r="77195" ht="24.95" hidden="1" customHeight="1" x14ac:dyDescent="0.25"/>
    <row r="77196" ht="24.95" hidden="1" customHeight="1" x14ac:dyDescent="0.25"/>
    <row r="77197" ht="24.95" hidden="1" customHeight="1" x14ac:dyDescent="0.25"/>
    <row r="77198" ht="24.95" hidden="1" customHeight="1" x14ac:dyDescent="0.25"/>
    <row r="77199" ht="24.95" hidden="1" customHeight="1" x14ac:dyDescent="0.25"/>
    <row r="77200" ht="24.95" hidden="1" customHeight="1" x14ac:dyDescent="0.25"/>
    <row r="77201" ht="24.95" hidden="1" customHeight="1" x14ac:dyDescent="0.25"/>
    <row r="77202" ht="24.95" hidden="1" customHeight="1" x14ac:dyDescent="0.25"/>
    <row r="77203" ht="24.95" hidden="1" customHeight="1" x14ac:dyDescent="0.25"/>
    <row r="77204" ht="24.95" hidden="1" customHeight="1" x14ac:dyDescent="0.25"/>
    <row r="77205" ht="24.95" hidden="1" customHeight="1" x14ac:dyDescent="0.25"/>
    <row r="77206" ht="24.95" hidden="1" customHeight="1" x14ac:dyDescent="0.25"/>
    <row r="77207" ht="24.95" hidden="1" customHeight="1" x14ac:dyDescent="0.25"/>
    <row r="77208" ht="24.95" hidden="1" customHeight="1" x14ac:dyDescent="0.25"/>
    <row r="77209" ht="24.95" hidden="1" customHeight="1" x14ac:dyDescent="0.25"/>
    <row r="77210" ht="24.95" hidden="1" customHeight="1" x14ac:dyDescent="0.25"/>
    <row r="77211" ht="24.95" hidden="1" customHeight="1" x14ac:dyDescent="0.25"/>
    <row r="77212" ht="24.95" hidden="1" customHeight="1" x14ac:dyDescent="0.25"/>
    <row r="77213" ht="24.95" hidden="1" customHeight="1" x14ac:dyDescent="0.25"/>
    <row r="77214" ht="24.95" hidden="1" customHeight="1" x14ac:dyDescent="0.25"/>
    <row r="77215" ht="24.95" hidden="1" customHeight="1" x14ac:dyDescent="0.25"/>
    <row r="77216" ht="24.95" hidden="1" customHeight="1" x14ac:dyDescent="0.25"/>
    <row r="77217" ht="24.95" hidden="1" customHeight="1" x14ac:dyDescent="0.25"/>
    <row r="77218" ht="24.95" hidden="1" customHeight="1" x14ac:dyDescent="0.25"/>
    <row r="77219" ht="24.95" hidden="1" customHeight="1" x14ac:dyDescent="0.25"/>
    <row r="77220" ht="24.95" hidden="1" customHeight="1" x14ac:dyDescent="0.25"/>
    <row r="77221" ht="24.95" hidden="1" customHeight="1" x14ac:dyDescent="0.25"/>
    <row r="77222" ht="24.95" hidden="1" customHeight="1" x14ac:dyDescent="0.25"/>
    <row r="77223" ht="24.95" hidden="1" customHeight="1" x14ac:dyDescent="0.25"/>
    <row r="77224" ht="24.95" hidden="1" customHeight="1" x14ac:dyDescent="0.25"/>
    <row r="77225" ht="24.95" hidden="1" customHeight="1" x14ac:dyDescent="0.25"/>
    <row r="77226" ht="24.95" hidden="1" customHeight="1" x14ac:dyDescent="0.25"/>
    <row r="77227" ht="24.95" hidden="1" customHeight="1" x14ac:dyDescent="0.25"/>
    <row r="77228" ht="24.95" hidden="1" customHeight="1" x14ac:dyDescent="0.25"/>
    <row r="77229" ht="24.95" hidden="1" customHeight="1" x14ac:dyDescent="0.25"/>
    <row r="77230" ht="24.95" hidden="1" customHeight="1" x14ac:dyDescent="0.25"/>
    <row r="77231" hidden="1" x14ac:dyDescent="0.25"/>
    <row r="77232" hidden="1" x14ac:dyDescent="0.25"/>
    <row r="77233" hidden="1" x14ac:dyDescent="0.25"/>
    <row r="77234" ht="16.5" hidden="1" customHeight="1" x14ac:dyDescent="0.25"/>
    <row r="77235" hidden="1" x14ac:dyDescent="0.25"/>
    <row r="77236" ht="15.75" hidden="1" customHeight="1" x14ac:dyDescent="0.25"/>
    <row r="77237" ht="31.5" hidden="1" customHeight="1" x14ac:dyDescent="0.25"/>
    <row r="77238" ht="24" hidden="1" customHeight="1" x14ac:dyDescent="0.25"/>
    <row r="77239" ht="24.95" hidden="1" customHeight="1" x14ac:dyDescent="0.25"/>
    <row r="77240" ht="24.95" hidden="1" customHeight="1" x14ac:dyDescent="0.25"/>
    <row r="77241" ht="24.95" hidden="1" customHeight="1" x14ac:dyDescent="0.25"/>
    <row r="77242" ht="24.95" hidden="1" customHeight="1" x14ac:dyDescent="0.25"/>
    <row r="77243" ht="24.95" hidden="1" customHeight="1" x14ac:dyDescent="0.25"/>
    <row r="77244" ht="24.95" hidden="1" customHeight="1" x14ac:dyDescent="0.25"/>
    <row r="77245" ht="24.95" hidden="1" customHeight="1" x14ac:dyDescent="0.25"/>
    <row r="77246" ht="24.95" hidden="1" customHeight="1" x14ac:dyDescent="0.25"/>
    <row r="77247" ht="24.95" hidden="1" customHeight="1" x14ac:dyDescent="0.25"/>
    <row r="77248" ht="24.95" hidden="1" customHeight="1" x14ac:dyDescent="0.25"/>
    <row r="77249" ht="24.95" hidden="1" customHeight="1" x14ac:dyDescent="0.25"/>
    <row r="77250" ht="24.95" hidden="1" customHeight="1" x14ac:dyDescent="0.25"/>
    <row r="77251" ht="24.95" hidden="1" customHeight="1" x14ac:dyDescent="0.25"/>
    <row r="77252" hidden="1" x14ac:dyDescent="0.25"/>
    <row r="77253" hidden="1" x14ac:dyDescent="0.25"/>
    <row r="77254" hidden="1" x14ac:dyDescent="0.25"/>
    <row r="77255" ht="16.5" hidden="1" customHeight="1" x14ac:dyDescent="0.25"/>
    <row r="77256" hidden="1" x14ac:dyDescent="0.25"/>
    <row r="77257" ht="15.75" hidden="1" customHeight="1" x14ac:dyDescent="0.25"/>
    <row r="77258" ht="31.5" hidden="1" customHeight="1" x14ac:dyDescent="0.25"/>
    <row r="77259" ht="24" hidden="1" customHeight="1" x14ac:dyDescent="0.25"/>
    <row r="77260" ht="24.95" hidden="1" customHeight="1" x14ac:dyDescent="0.25"/>
    <row r="77261" ht="24.95" hidden="1" customHeight="1" x14ac:dyDescent="0.25"/>
    <row r="77262" ht="24.95" hidden="1" customHeight="1" x14ac:dyDescent="0.25"/>
    <row r="77263" ht="24.95" hidden="1" customHeight="1" x14ac:dyDescent="0.25"/>
    <row r="77264" ht="24.95" hidden="1" customHeight="1" x14ac:dyDescent="0.25"/>
    <row r="77265" ht="24.95" hidden="1" customHeight="1" x14ac:dyDescent="0.25"/>
    <row r="77266" ht="24.95" hidden="1" customHeight="1" x14ac:dyDescent="0.25"/>
    <row r="77267" ht="24.95" hidden="1" customHeight="1" x14ac:dyDescent="0.25"/>
    <row r="77268" ht="24.95" hidden="1" customHeight="1" x14ac:dyDescent="0.25"/>
    <row r="77269" ht="24.95" hidden="1" customHeight="1" x14ac:dyDescent="0.25"/>
    <row r="77270" ht="24.95" hidden="1" customHeight="1" x14ac:dyDescent="0.25"/>
    <row r="77271" ht="24.95" hidden="1" customHeight="1" x14ac:dyDescent="0.25"/>
    <row r="77272" ht="24.95" hidden="1" customHeight="1" x14ac:dyDescent="0.25"/>
    <row r="77273" ht="24.95" hidden="1" customHeight="1" x14ac:dyDescent="0.25"/>
    <row r="77274" ht="24.95" hidden="1" customHeight="1" x14ac:dyDescent="0.25"/>
    <row r="77275" ht="24.95" hidden="1" customHeight="1" x14ac:dyDescent="0.25"/>
    <row r="77276" ht="24.95" hidden="1" customHeight="1" x14ac:dyDescent="0.25"/>
    <row r="77277" ht="24.95" hidden="1" customHeight="1" x14ac:dyDescent="0.25"/>
    <row r="77278" ht="24.95" hidden="1" customHeight="1" x14ac:dyDescent="0.25"/>
    <row r="77279" ht="24.95" hidden="1" customHeight="1" x14ac:dyDescent="0.25"/>
    <row r="77280" ht="24.95" hidden="1" customHeight="1" x14ac:dyDescent="0.25"/>
    <row r="77281" ht="24.95" hidden="1" customHeight="1" x14ac:dyDescent="0.25"/>
    <row r="77282" ht="24.95" hidden="1" customHeight="1" x14ac:dyDescent="0.25"/>
    <row r="77283" ht="24.95" hidden="1" customHeight="1" x14ac:dyDescent="0.25"/>
    <row r="77284" ht="24.95" hidden="1" customHeight="1" x14ac:dyDescent="0.25"/>
    <row r="77285" ht="24.95" hidden="1" customHeight="1" x14ac:dyDescent="0.25"/>
    <row r="77286" ht="24.95" hidden="1" customHeight="1" x14ac:dyDescent="0.25"/>
    <row r="77287" ht="24.95" hidden="1" customHeight="1" x14ac:dyDescent="0.25"/>
    <row r="77288" ht="24.95" hidden="1" customHeight="1" x14ac:dyDescent="0.25"/>
    <row r="77289" ht="24.95" hidden="1" customHeight="1" x14ac:dyDescent="0.25"/>
    <row r="77290" ht="24.95" hidden="1" customHeight="1" x14ac:dyDescent="0.25"/>
    <row r="77291" ht="24.95" hidden="1" customHeight="1" x14ac:dyDescent="0.25"/>
    <row r="77292" ht="24.95" hidden="1" customHeight="1" x14ac:dyDescent="0.25"/>
    <row r="77293" ht="24.95" hidden="1" customHeight="1" x14ac:dyDescent="0.25"/>
    <row r="77294" ht="24.95" hidden="1" customHeight="1" x14ac:dyDescent="0.25"/>
    <row r="77295" ht="24.95" hidden="1" customHeight="1" x14ac:dyDescent="0.25"/>
    <row r="77296" ht="24.95" hidden="1" customHeight="1" x14ac:dyDescent="0.25"/>
    <row r="77297" hidden="1" x14ac:dyDescent="0.25"/>
    <row r="77298" hidden="1" x14ac:dyDescent="0.25"/>
    <row r="77299" hidden="1" x14ac:dyDescent="0.25"/>
    <row r="77300" ht="16.5" hidden="1" customHeight="1" x14ac:dyDescent="0.25"/>
    <row r="77301" hidden="1" x14ac:dyDescent="0.25"/>
    <row r="77302" ht="15.75" hidden="1" customHeight="1" x14ac:dyDescent="0.25"/>
    <row r="77303" ht="31.5" hidden="1" customHeight="1" x14ac:dyDescent="0.25"/>
    <row r="77304" ht="24" hidden="1" customHeight="1" x14ac:dyDescent="0.25"/>
    <row r="77305" ht="24.95" hidden="1" customHeight="1" x14ac:dyDescent="0.25"/>
    <row r="77306" ht="24.95" hidden="1" customHeight="1" x14ac:dyDescent="0.25"/>
    <row r="77307" ht="24.95" hidden="1" customHeight="1" x14ac:dyDescent="0.25"/>
    <row r="77308" ht="24.95" hidden="1" customHeight="1" x14ac:dyDescent="0.25"/>
    <row r="77309" ht="24.95" hidden="1" customHeight="1" x14ac:dyDescent="0.25"/>
    <row r="77310" ht="24.95" hidden="1" customHeight="1" x14ac:dyDescent="0.25"/>
    <row r="77311" ht="24.95" hidden="1" customHeight="1" x14ac:dyDescent="0.25"/>
    <row r="77312" ht="24.95" hidden="1" customHeight="1" x14ac:dyDescent="0.25"/>
    <row r="77313" ht="24.95" hidden="1" customHeight="1" x14ac:dyDescent="0.25"/>
    <row r="77314" ht="24.95" hidden="1" customHeight="1" x14ac:dyDescent="0.25"/>
    <row r="77315" ht="24.95" hidden="1" customHeight="1" x14ac:dyDescent="0.25"/>
    <row r="77316" ht="24.95" hidden="1" customHeight="1" x14ac:dyDescent="0.25"/>
    <row r="77317" ht="24.95" hidden="1" customHeight="1" x14ac:dyDescent="0.25"/>
    <row r="77318" ht="24.95" hidden="1" customHeight="1" x14ac:dyDescent="0.25"/>
    <row r="77319" ht="24.95" hidden="1" customHeight="1" x14ac:dyDescent="0.25"/>
    <row r="77320" ht="24.95" hidden="1" customHeight="1" x14ac:dyDescent="0.25"/>
    <row r="77321" ht="24.95" hidden="1" customHeight="1" x14ac:dyDescent="0.25"/>
    <row r="77322" ht="24.95" hidden="1" customHeight="1" x14ac:dyDescent="0.25"/>
    <row r="77323" ht="24.95" hidden="1" customHeight="1" x14ac:dyDescent="0.25"/>
    <row r="77324" ht="24.95" hidden="1" customHeight="1" x14ac:dyDescent="0.25"/>
    <row r="77325" ht="24.95" hidden="1" customHeight="1" x14ac:dyDescent="0.25"/>
    <row r="77326" ht="24.95" hidden="1" customHeight="1" x14ac:dyDescent="0.25"/>
    <row r="77327" ht="24.95" hidden="1" customHeight="1" x14ac:dyDescent="0.25"/>
    <row r="77328" ht="24.95" hidden="1" customHeight="1" x14ac:dyDescent="0.25"/>
    <row r="77329" ht="24.95" hidden="1" customHeight="1" x14ac:dyDescent="0.25"/>
    <row r="77330" ht="24.95" hidden="1" customHeight="1" x14ac:dyDescent="0.25"/>
    <row r="77331" ht="24.95" hidden="1" customHeight="1" x14ac:dyDescent="0.25"/>
    <row r="77332" ht="24.95" hidden="1" customHeight="1" x14ac:dyDescent="0.25"/>
    <row r="77333" ht="24.95" hidden="1" customHeight="1" x14ac:dyDescent="0.25"/>
    <row r="77334" ht="24.95" hidden="1" customHeight="1" x14ac:dyDescent="0.25"/>
    <row r="77335" ht="24.95" hidden="1" customHeight="1" x14ac:dyDescent="0.25"/>
    <row r="77336" ht="24.95" hidden="1" customHeight="1" x14ac:dyDescent="0.25"/>
    <row r="77337" ht="24.95" hidden="1" customHeight="1" x14ac:dyDescent="0.25"/>
    <row r="77338" ht="24.95" hidden="1" customHeight="1" x14ac:dyDescent="0.25"/>
    <row r="77339" ht="24.95" hidden="1" customHeight="1" x14ac:dyDescent="0.25"/>
    <row r="77340" ht="24.95" hidden="1" customHeight="1" x14ac:dyDescent="0.25"/>
    <row r="77341" ht="24.95" hidden="1" customHeight="1" x14ac:dyDescent="0.25"/>
    <row r="77342" ht="24.95" hidden="1" customHeight="1" x14ac:dyDescent="0.25"/>
    <row r="77343" ht="24.95" hidden="1" customHeight="1" x14ac:dyDescent="0.25"/>
    <row r="77344" ht="24.95" hidden="1" customHeight="1" x14ac:dyDescent="0.25"/>
    <row r="77345" ht="24.95" hidden="1" customHeight="1" x14ac:dyDescent="0.25"/>
    <row r="77346" ht="24.95" hidden="1" customHeight="1" x14ac:dyDescent="0.25"/>
    <row r="77347" ht="24.95" hidden="1" customHeight="1" x14ac:dyDescent="0.25"/>
    <row r="77348" ht="24.95" hidden="1" customHeight="1" x14ac:dyDescent="0.25"/>
    <row r="77349" ht="24.95" hidden="1" customHeight="1" x14ac:dyDescent="0.25"/>
    <row r="77350" ht="24.95" hidden="1" customHeight="1" x14ac:dyDescent="0.25"/>
    <row r="77351" ht="24.95" hidden="1" customHeight="1" x14ac:dyDescent="0.25"/>
    <row r="77352" ht="24.95" hidden="1" customHeight="1" x14ac:dyDescent="0.25"/>
    <row r="77353" ht="24.95" hidden="1" customHeight="1" x14ac:dyDescent="0.25"/>
    <row r="77354" ht="24.95" hidden="1" customHeight="1" x14ac:dyDescent="0.25"/>
    <row r="77355" hidden="1" x14ac:dyDescent="0.25"/>
    <row r="77356" hidden="1" x14ac:dyDescent="0.25"/>
    <row r="77357" hidden="1" x14ac:dyDescent="0.25"/>
    <row r="77358" ht="16.5" hidden="1" customHeight="1" x14ac:dyDescent="0.25"/>
    <row r="77359" hidden="1" x14ac:dyDescent="0.25"/>
    <row r="77360" ht="15.75" hidden="1" customHeight="1" x14ac:dyDescent="0.25"/>
    <row r="77361" ht="31.5" hidden="1" customHeight="1" x14ac:dyDescent="0.25"/>
    <row r="77362" ht="24" hidden="1" customHeight="1" x14ac:dyDescent="0.25"/>
    <row r="77363" ht="24.95" hidden="1" customHeight="1" x14ac:dyDescent="0.25"/>
    <row r="77364" ht="24.95" hidden="1" customHeight="1" x14ac:dyDescent="0.25"/>
    <row r="77365" ht="24.95" hidden="1" customHeight="1" x14ac:dyDescent="0.25"/>
    <row r="77366" ht="24.95" hidden="1" customHeight="1" x14ac:dyDescent="0.25"/>
    <row r="77367" ht="24.95" hidden="1" customHeight="1" x14ac:dyDescent="0.25"/>
    <row r="77368" ht="24.95" hidden="1" customHeight="1" x14ac:dyDescent="0.25"/>
    <row r="77369" ht="24.95" hidden="1" customHeight="1" x14ac:dyDescent="0.25"/>
    <row r="77370" ht="24.95" hidden="1" customHeight="1" x14ac:dyDescent="0.25"/>
    <row r="77371" ht="24.95" hidden="1" customHeight="1" x14ac:dyDescent="0.25"/>
    <row r="77372" ht="24.95" hidden="1" customHeight="1" x14ac:dyDescent="0.25"/>
    <row r="77373" ht="24.95" hidden="1" customHeight="1" x14ac:dyDescent="0.25"/>
    <row r="77374" ht="24.95" hidden="1" customHeight="1" x14ac:dyDescent="0.25"/>
    <row r="77375" ht="24.95" hidden="1" customHeight="1" x14ac:dyDescent="0.25"/>
    <row r="77376" ht="24.95" hidden="1" customHeight="1" x14ac:dyDescent="0.25"/>
    <row r="77377" ht="24.95" hidden="1" customHeight="1" x14ac:dyDescent="0.25"/>
    <row r="77378" ht="24.95" hidden="1" customHeight="1" x14ac:dyDescent="0.25"/>
    <row r="77379" ht="24.95" hidden="1" customHeight="1" x14ac:dyDescent="0.25"/>
    <row r="77380" ht="24.95" hidden="1" customHeight="1" x14ac:dyDescent="0.25"/>
    <row r="77381" ht="24.95" hidden="1" customHeight="1" x14ac:dyDescent="0.25"/>
    <row r="77382" ht="24.95" hidden="1" customHeight="1" x14ac:dyDescent="0.25"/>
    <row r="77383" ht="24.95" hidden="1" customHeight="1" x14ac:dyDescent="0.25"/>
    <row r="77384" ht="24.95" hidden="1" customHeight="1" x14ac:dyDescent="0.25"/>
    <row r="77385" ht="24.95" hidden="1" customHeight="1" x14ac:dyDescent="0.25"/>
    <row r="77386" ht="24.95" hidden="1" customHeight="1" x14ac:dyDescent="0.25"/>
    <row r="77387" ht="24.95" hidden="1" customHeight="1" x14ac:dyDescent="0.25"/>
    <row r="77388" ht="24.95" hidden="1" customHeight="1" x14ac:dyDescent="0.25"/>
    <row r="77389" ht="24.95" hidden="1" customHeight="1" x14ac:dyDescent="0.25"/>
    <row r="77390" ht="24.95" hidden="1" customHeight="1" x14ac:dyDescent="0.25"/>
    <row r="77391" ht="24.95" hidden="1" customHeight="1" x14ac:dyDescent="0.25"/>
    <row r="77392" ht="24.95" hidden="1" customHeight="1" x14ac:dyDescent="0.25"/>
    <row r="77393" ht="24.95" hidden="1" customHeight="1" x14ac:dyDescent="0.25"/>
    <row r="77394" ht="24.95" hidden="1" customHeight="1" x14ac:dyDescent="0.25"/>
    <row r="77395" hidden="1" x14ac:dyDescent="0.25"/>
    <row r="77396" hidden="1" x14ac:dyDescent="0.25"/>
    <row r="77397" ht="16.5" hidden="1" customHeight="1" x14ac:dyDescent="0.25"/>
    <row r="77398" hidden="1" x14ac:dyDescent="0.25"/>
    <row r="77399" hidden="1" x14ac:dyDescent="0.25"/>
    <row r="77400" hidden="1" x14ac:dyDescent="0.25"/>
    <row r="77401" hidden="1" x14ac:dyDescent="0.25"/>
    <row r="77402" ht="16.5" hidden="1" customHeight="1" x14ac:dyDescent="0.25"/>
    <row r="77403" hidden="1" x14ac:dyDescent="0.25"/>
    <row r="77404" ht="15.75" hidden="1" customHeight="1" x14ac:dyDescent="0.25"/>
    <row r="77405" ht="31.5" hidden="1" customHeight="1" x14ac:dyDescent="0.25"/>
    <row r="77406" ht="24" hidden="1" customHeight="1" x14ac:dyDescent="0.25"/>
    <row r="77407" ht="24.95" hidden="1" customHeight="1" x14ac:dyDescent="0.25"/>
    <row r="77408" ht="24.95" hidden="1" customHeight="1" x14ac:dyDescent="0.25"/>
    <row r="77409" ht="24.95" hidden="1" customHeight="1" x14ac:dyDescent="0.25"/>
    <row r="77410" ht="24.95" hidden="1" customHeight="1" x14ac:dyDescent="0.25"/>
    <row r="77411" ht="24.95" hidden="1" customHeight="1" x14ac:dyDescent="0.25"/>
    <row r="77412" ht="24.95" hidden="1" customHeight="1" x14ac:dyDescent="0.25"/>
    <row r="77413" ht="24.95" hidden="1" customHeight="1" x14ac:dyDescent="0.25"/>
    <row r="77414" ht="24.95" hidden="1" customHeight="1" x14ac:dyDescent="0.25"/>
    <row r="77415" ht="24.95" hidden="1" customHeight="1" x14ac:dyDescent="0.25"/>
    <row r="77416" ht="24.95" hidden="1" customHeight="1" x14ac:dyDescent="0.25"/>
    <row r="77417" ht="24.95" hidden="1" customHeight="1" x14ac:dyDescent="0.25"/>
    <row r="77418" ht="24.95" hidden="1" customHeight="1" x14ac:dyDescent="0.25"/>
    <row r="77419" ht="24.95" hidden="1" customHeight="1" x14ac:dyDescent="0.25"/>
    <row r="77420" ht="24.95" hidden="1" customHeight="1" x14ac:dyDescent="0.25"/>
    <row r="77421" ht="24.95" hidden="1" customHeight="1" x14ac:dyDescent="0.25"/>
    <row r="77422" ht="24.95" hidden="1" customHeight="1" x14ac:dyDescent="0.25"/>
    <row r="77423" ht="24.95" hidden="1" customHeight="1" x14ac:dyDescent="0.25"/>
    <row r="77424" ht="24.95" hidden="1" customHeight="1" x14ac:dyDescent="0.25"/>
    <row r="77425" ht="24.95" hidden="1" customHeight="1" x14ac:dyDescent="0.25"/>
    <row r="77426" ht="24.95" hidden="1" customHeight="1" x14ac:dyDescent="0.25"/>
    <row r="77427" ht="24.95" hidden="1" customHeight="1" x14ac:dyDescent="0.25"/>
    <row r="77428" ht="24.95" hidden="1" customHeight="1" x14ac:dyDescent="0.25"/>
    <row r="77429" ht="24.95" hidden="1" customHeight="1" x14ac:dyDescent="0.25"/>
    <row r="77430" ht="24.95" hidden="1" customHeight="1" x14ac:dyDescent="0.25"/>
    <row r="77431" ht="24.95" hidden="1" customHeight="1" x14ac:dyDescent="0.25"/>
    <row r="77432" ht="24.95" hidden="1" customHeight="1" x14ac:dyDescent="0.25"/>
    <row r="77433" ht="24.95" hidden="1" customHeight="1" x14ac:dyDescent="0.25"/>
    <row r="77434" ht="24.95" hidden="1" customHeight="1" x14ac:dyDescent="0.25"/>
    <row r="77435" ht="24.95" hidden="1" customHeight="1" x14ac:dyDescent="0.25"/>
    <row r="77436" ht="24.95" hidden="1" customHeight="1" x14ac:dyDescent="0.25"/>
    <row r="77437" ht="24.95" hidden="1" customHeight="1" x14ac:dyDescent="0.25"/>
    <row r="77438" ht="24.95" hidden="1" customHeight="1" x14ac:dyDescent="0.25"/>
    <row r="77439" hidden="1" x14ac:dyDescent="0.25"/>
    <row r="77440" hidden="1" x14ac:dyDescent="0.25"/>
    <row r="77441" hidden="1" x14ac:dyDescent="0.25"/>
    <row r="77442" ht="16.5" hidden="1" customHeight="1" x14ac:dyDescent="0.25"/>
    <row r="77443" hidden="1" x14ac:dyDescent="0.25"/>
    <row r="77444" hidden="1" x14ac:dyDescent="0.25"/>
    <row r="77445" hidden="1" x14ac:dyDescent="0.25"/>
    <row r="77446" ht="16.5" hidden="1" customHeight="1" x14ac:dyDescent="0.25"/>
    <row r="77447" hidden="1" x14ac:dyDescent="0.25"/>
    <row r="77448" ht="15.75" hidden="1" customHeight="1" x14ac:dyDescent="0.25"/>
    <row r="77449" ht="31.5" hidden="1" customHeight="1" x14ac:dyDescent="0.25"/>
    <row r="77450" ht="24" hidden="1" customHeight="1" x14ac:dyDescent="0.25"/>
    <row r="77451" ht="24.95" hidden="1" customHeight="1" x14ac:dyDescent="0.25"/>
    <row r="77452" ht="24.95" hidden="1" customHeight="1" x14ac:dyDescent="0.25"/>
    <row r="77453" ht="24.95" hidden="1" customHeight="1" x14ac:dyDescent="0.25"/>
    <row r="77454" ht="24.95" hidden="1" customHeight="1" x14ac:dyDescent="0.25"/>
    <row r="77455" ht="24.95" hidden="1" customHeight="1" x14ac:dyDescent="0.25"/>
    <row r="77456" ht="24.95" hidden="1" customHeight="1" x14ac:dyDescent="0.25"/>
    <row r="77457" ht="24.95" hidden="1" customHeight="1" x14ac:dyDescent="0.25"/>
    <row r="77458" ht="24.95" hidden="1" customHeight="1" x14ac:dyDescent="0.25"/>
    <row r="77459" hidden="1" x14ac:dyDescent="0.25"/>
    <row r="77460" ht="15.75" hidden="1" customHeight="1" x14ac:dyDescent="0.25"/>
    <row r="77461" ht="31.5" hidden="1" customHeight="1" x14ac:dyDescent="0.25"/>
    <row r="77462" ht="24" hidden="1" customHeight="1" x14ac:dyDescent="0.25"/>
    <row r="77463" hidden="1" x14ac:dyDescent="0.25"/>
    <row r="77464" hidden="1" x14ac:dyDescent="0.25"/>
    <row r="77465" hidden="1" x14ac:dyDescent="0.25"/>
    <row r="77466" ht="16.5" hidden="1" customHeight="1" x14ac:dyDescent="0.25"/>
    <row r="77467" hidden="1" x14ac:dyDescent="0.25"/>
    <row r="77468" ht="15.75" hidden="1" customHeight="1" x14ac:dyDescent="0.25"/>
    <row r="77469" ht="31.5" hidden="1" customHeight="1" x14ac:dyDescent="0.25"/>
    <row r="77470" ht="24" hidden="1" customHeight="1" x14ac:dyDescent="0.25"/>
    <row r="77471" ht="24.95" hidden="1" customHeight="1" x14ac:dyDescent="0.25"/>
    <row r="77472" ht="24.95" hidden="1" customHeight="1" x14ac:dyDescent="0.25"/>
    <row r="77473" ht="24.95" hidden="1" customHeight="1" x14ac:dyDescent="0.25"/>
    <row r="77474" ht="24.95" hidden="1" customHeight="1" x14ac:dyDescent="0.25"/>
    <row r="77475" ht="24.95" hidden="1" customHeight="1" x14ac:dyDescent="0.25"/>
    <row r="77476" ht="24.95" hidden="1" customHeight="1" x14ac:dyDescent="0.25"/>
    <row r="77477" ht="24.95" hidden="1" customHeight="1" x14ac:dyDescent="0.25"/>
    <row r="77478" ht="24.95" hidden="1" customHeight="1" x14ac:dyDescent="0.25"/>
    <row r="77479" ht="24.95" hidden="1" customHeight="1" x14ac:dyDescent="0.25"/>
    <row r="77480" ht="24.95" hidden="1" customHeight="1" x14ac:dyDescent="0.25"/>
    <row r="77481" ht="24.95" hidden="1" customHeight="1" x14ac:dyDescent="0.25"/>
    <row r="77482" ht="24.95" hidden="1" customHeight="1" x14ac:dyDescent="0.25"/>
    <row r="77483" hidden="1" x14ac:dyDescent="0.25"/>
    <row r="77484" hidden="1" x14ac:dyDescent="0.25"/>
    <row r="77485" hidden="1" x14ac:dyDescent="0.25"/>
    <row r="77486" ht="16.5" hidden="1" customHeight="1" x14ac:dyDescent="0.25"/>
    <row r="77487" hidden="1" x14ac:dyDescent="0.25"/>
    <row r="77488" ht="15.75" hidden="1" customHeight="1" x14ac:dyDescent="0.25"/>
    <row r="77489" ht="31.5" hidden="1" customHeight="1" x14ac:dyDescent="0.25"/>
    <row r="77490" ht="24" hidden="1" customHeight="1" x14ac:dyDescent="0.25"/>
    <row r="77491" ht="24.95" hidden="1" customHeight="1" x14ac:dyDescent="0.25"/>
    <row r="77492" ht="24.95" hidden="1" customHeight="1" x14ac:dyDescent="0.25"/>
    <row r="77493" ht="24.95" hidden="1" customHeight="1" x14ac:dyDescent="0.25"/>
    <row r="77494" ht="24.95" hidden="1" customHeight="1" x14ac:dyDescent="0.25"/>
    <row r="77495" ht="24.95" hidden="1" customHeight="1" x14ac:dyDescent="0.25"/>
    <row r="77496" ht="24.95" hidden="1" customHeight="1" x14ac:dyDescent="0.25"/>
    <row r="77497" ht="24.95" hidden="1" customHeight="1" x14ac:dyDescent="0.25"/>
    <row r="77498" ht="24.95" hidden="1" customHeight="1" x14ac:dyDescent="0.25"/>
    <row r="77499" ht="24.95" hidden="1" customHeight="1" x14ac:dyDescent="0.25"/>
    <row r="77500" ht="24.95" hidden="1" customHeight="1" x14ac:dyDescent="0.25"/>
    <row r="77501" ht="24.95" hidden="1" customHeight="1" x14ac:dyDescent="0.25"/>
    <row r="77502" ht="24.95" hidden="1" customHeight="1" x14ac:dyDescent="0.25"/>
    <row r="77503" hidden="1" x14ac:dyDescent="0.25"/>
    <row r="77504" hidden="1" x14ac:dyDescent="0.25"/>
    <row r="77505" hidden="1" x14ac:dyDescent="0.25"/>
    <row r="77506" ht="16.5" hidden="1" customHeight="1" x14ac:dyDescent="0.25"/>
    <row r="77507" hidden="1" x14ac:dyDescent="0.25"/>
    <row r="77508" ht="15.75" hidden="1" customHeight="1" x14ac:dyDescent="0.25"/>
    <row r="77509" ht="31.5" hidden="1" customHeight="1" x14ac:dyDescent="0.25"/>
    <row r="77510" ht="24" hidden="1" customHeight="1" x14ac:dyDescent="0.25"/>
    <row r="77511" ht="24.95" hidden="1" customHeight="1" x14ac:dyDescent="0.25"/>
    <row r="77512" ht="24.95" hidden="1" customHeight="1" x14ac:dyDescent="0.25"/>
    <row r="77513" ht="24.95" hidden="1" customHeight="1" x14ac:dyDescent="0.25"/>
    <row r="77514" ht="24.95" hidden="1" customHeight="1" x14ac:dyDescent="0.25"/>
    <row r="77515" ht="24.95" hidden="1" customHeight="1" x14ac:dyDescent="0.25"/>
    <row r="77516" ht="24.95" hidden="1" customHeight="1" x14ac:dyDescent="0.25"/>
    <row r="77517" ht="24.95" hidden="1" customHeight="1" x14ac:dyDescent="0.25"/>
    <row r="77518" ht="24.95" hidden="1" customHeight="1" x14ac:dyDescent="0.25"/>
    <row r="77519" ht="24.95" hidden="1" customHeight="1" x14ac:dyDescent="0.25"/>
    <row r="77520" ht="24.95" hidden="1" customHeight="1" x14ac:dyDescent="0.25"/>
    <row r="77521" ht="24.95" hidden="1" customHeight="1" x14ac:dyDescent="0.25"/>
    <row r="77522" ht="24.95" hidden="1" customHeight="1" x14ac:dyDescent="0.25"/>
    <row r="77523" ht="24.95" hidden="1" customHeight="1" x14ac:dyDescent="0.25"/>
    <row r="77524" ht="24.95" hidden="1" customHeight="1" x14ac:dyDescent="0.25"/>
    <row r="77525" ht="24.95" hidden="1" customHeight="1" x14ac:dyDescent="0.25"/>
    <row r="77526" ht="24.95" hidden="1" customHeight="1" x14ac:dyDescent="0.25"/>
    <row r="77527" ht="24.95" hidden="1" customHeight="1" x14ac:dyDescent="0.25"/>
    <row r="77528" ht="24.95" hidden="1" customHeight="1" x14ac:dyDescent="0.25"/>
    <row r="77529" ht="24.95" hidden="1" customHeight="1" x14ac:dyDescent="0.25"/>
    <row r="77530" ht="24.95" hidden="1" customHeight="1" x14ac:dyDescent="0.25"/>
    <row r="77531" ht="24.95" hidden="1" customHeight="1" x14ac:dyDescent="0.25"/>
    <row r="77532" ht="24.95" hidden="1" customHeight="1" x14ac:dyDescent="0.25"/>
    <row r="77533" ht="24.95" hidden="1" customHeight="1" x14ac:dyDescent="0.25"/>
    <row r="77534" ht="24.95" hidden="1" customHeight="1" x14ac:dyDescent="0.25"/>
    <row r="77535" ht="24.95" hidden="1" customHeight="1" x14ac:dyDescent="0.25"/>
    <row r="77536" ht="24.95" hidden="1" customHeight="1" x14ac:dyDescent="0.25"/>
    <row r="77537" ht="24.95" hidden="1" customHeight="1" x14ac:dyDescent="0.25"/>
    <row r="77538" ht="24.95" hidden="1" customHeight="1" x14ac:dyDescent="0.25"/>
    <row r="77539" ht="24.95" hidden="1" customHeight="1" x14ac:dyDescent="0.25"/>
    <row r="77540" ht="24.95" hidden="1" customHeight="1" x14ac:dyDescent="0.25"/>
    <row r="77541" ht="24.95" hidden="1" customHeight="1" x14ac:dyDescent="0.25"/>
    <row r="77542" ht="24.95" hidden="1" customHeight="1" x14ac:dyDescent="0.25"/>
    <row r="77543" ht="15.75" hidden="1" customHeight="1" x14ac:dyDescent="0.25"/>
    <row r="77544" ht="31.5" hidden="1" customHeight="1" x14ac:dyDescent="0.25"/>
    <row r="77545" ht="24" hidden="1" customHeight="1" x14ac:dyDescent="0.25"/>
    <row r="77546" ht="24.95" hidden="1" customHeight="1" x14ac:dyDescent="0.25"/>
    <row r="77547" hidden="1" x14ac:dyDescent="0.25"/>
    <row r="77548" hidden="1" x14ac:dyDescent="0.25"/>
    <row r="77549" hidden="1" x14ac:dyDescent="0.25"/>
    <row r="77550" ht="16.5" hidden="1" customHeight="1" x14ac:dyDescent="0.25"/>
    <row r="77551" hidden="1" x14ac:dyDescent="0.25"/>
    <row r="77552" ht="15.75" hidden="1" customHeight="1" x14ac:dyDescent="0.25"/>
    <row r="77553" ht="31.5" hidden="1" customHeight="1" x14ac:dyDescent="0.25"/>
    <row r="77554" ht="24" hidden="1" customHeight="1" x14ac:dyDescent="0.25"/>
    <row r="77555" ht="24.95" hidden="1" customHeight="1" x14ac:dyDescent="0.25"/>
    <row r="77556" ht="24.95" hidden="1" customHeight="1" x14ac:dyDescent="0.25"/>
    <row r="77557" ht="24.95" hidden="1" customHeight="1" x14ac:dyDescent="0.25"/>
    <row r="77558" ht="24.95" hidden="1" customHeight="1" x14ac:dyDescent="0.25"/>
    <row r="77559" ht="24.95" hidden="1" customHeight="1" x14ac:dyDescent="0.25"/>
    <row r="77560" ht="24.95" hidden="1" customHeight="1" x14ac:dyDescent="0.25"/>
    <row r="77561" ht="24.95" hidden="1" customHeight="1" x14ac:dyDescent="0.25"/>
    <row r="77562" ht="24.95" hidden="1" customHeight="1" x14ac:dyDescent="0.25"/>
    <row r="77563" ht="24.95" hidden="1" customHeight="1" x14ac:dyDescent="0.25"/>
    <row r="77564" ht="24.95" hidden="1" customHeight="1" x14ac:dyDescent="0.25"/>
    <row r="77565" ht="24.95" hidden="1" customHeight="1" x14ac:dyDescent="0.25"/>
    <row r="77566" ht="24.95" hidden="1" customHeight="1" x14ac:dyDescent="0.25"/>
    <row r="77567" ht="24.95" hidden="1" customHeight="1" x14ac:dyDescent="0.25"/>
    <row r="77568" ht="24.95" hidden="1" customHeight="1" x14ac:dyDescent="0.25"/>
    <row r="77569" ht="24.95" hidden="1" customHeight="1" x14ac:dyDescent="0.25"/>
    <row r="77570" ht="24.95" hidden="1" customHeight="1" x14ac:dyDescent="0.25"/>
    <row r="77571" ht="24.95" hidden="1" customHeight="1" x14ac:dyDescent="0.25"/>
    <row r="77572" ht="24.95" hidden="1" customHeight="1" x14ac:dyDescent="0.25"/>
    <row r="77573" ht="24.95" hidden="1" customHeight="1" x14ac:dyDescent="0.25"/>
    <row r="77574" ht="24.95" hidden="1" customHeight="1" x14ac:dyDescent="0.25"/>
    <row r="77575" ht="24.95" hidden="1" customHeight="1" x14ac:dyDescent="0.25"/>
    <row r="77576" ht="24.95" hidden="1" customHeight="1" x14ac:dyDescent="0.25"/>
    <row r="77577" ht="24.95" hidden="1" customHeight="1" x14ac:dyDescent="0.25"/>
    <row r="77578" ht="24.95" hidden="1" customHeight="1" x14ac:dyDescent="0.25"/>
    <row r="77579" ht="24.95" hidden="1" customHeight="1" x14ac:dyDescent="0.25"/>
    <row r="77580" ht="24.95" hidden="1" customHeight="1" x14ac:dyDescent="0.25"/>
    <row r="77581" ht="24.95" hidden="1" customHeight="1" x14ac:dyDescent="0.25"/>
    <row r="77582" ht="24.95" hidden="1" customHeight="1" x14ac:dyDescent="0.25"/>
    <row r="77583" ht="24.95" hidden="1" customHeight="1" x14ac:dyDescent="0.25"/>
    <row r="77584" ht="24.95" hidden="1" customHeight="1" x14ac:dyDescent="0.25"/>
    <row r="77585" ht="24.95" hidden="1" customHeight="1" x14ac:dyDescent="0.25"/>
    <row r="77586" ht="24.95" hidden="1" customHeight="1" x14ac:dyDescent="0.25"/>
    <row r="77587" hidden="1" x14ac:dyDescent="0.25"/>
    <row r="77588" hidden="1" x14ac:dyDescent="0.25"/>
    <row r="77589" hidden="1" x14ac:dyDescent="0.25"/>
    <row r="77590" ht="16.5" hidden="1" customHeight="1" x14ac:dyDescent="0.25"/>
    <row r="77591" hidden="1" x14ac:dyDescent="0.25"/>
    <row r="77592" hidden="1" x14ac:dyDescent="0.25"/>
    <row r="77593" hidden="1" x14ac:dyDescent="0.25"/>
    <row r="77594" ht="16.5" hidden="1" customHeight="1" x14ac:dyDescent="0.25"/>
    <row r="77595" hidden="1" x14ac:dyDescent="0.25"/>
    <row r="77596" ht="15.75" hidden="1" customHeight="1" x14ac:dyDescent="0.25"/>
    <row r="77597" ht="31.5" hidden="1" customHeight="1" x14ac:dyDescent="0.25"/>
    <row r="77598" ht="24" hidden="1" customHeight="1" x14ac:dyDescent="0.25"/>
    <row r="77599" ht="24.95" hidden="1" customHeight="1" x14ac:dyDescent="0.25"/>
    <row r="77600" ht="24.95" hidden="1" customHeight="1" x14ac:dyDescent="0.25"/>
    <row r="77601" ht="24.95" hidden="1" customHeight="1" x14ac:dyDescent="0.25"/>
    <row r="77602" ht="24.95" hidden="1" customHeight="1" x14ac:dyDescent="0.25"/>
    <row r="77603" ht="24.95" hidden="1" customHeight="1" x14ac:dyDescent="0.25"/>
    <row r="77604" ht="24.95" hidden="1" customHeight="1" x14ac:dyDescent="0.25"/>
    <row r="77605" ht="24.95" hidden="1" customHeight="1" x14ac:dyDescent="0.25"/>
    <row r="77606" ht="24.95" hidden="1" customHeight="1" x14ac:dyDescent="0.25"/>
    <row r="77607" ht="24.95" hidden="1" customHeight="1" x14ac:dyDescent="0.25"/>
    <row r="77608" ht="24.95" hidden="1" customHeight="1" x14ac:dyDescent="0.25"/>
    <row r="77609" ht="24.95" hidden="1" customHeight="1" x14ac:dyDescent="0.25"/>
    <row r="77610" ht="24.95" hidden="1" customHeight="1" x14ac:dyDescent="0.25"/>
    <row r="77611" ht="24.95" hidden="1" customHeight="1" x14ac:dyDescent="0.25"/>
    <row r="77612" ht="24.95" hidden="1" customHeight="1" x14ac:dyDescent="0.25"/>
    <row r="77613" ht="24.95" hidden="1" customHeight="1" x14ac:dyDescent="0.25"/>
    <row r="77614" ht="24.95" hidden="1" customHeight="1" x14ac:dyDescent="0.25"/>
    <row r="77615" ht="24.95" hidden="1" customHeight="1" x14ac:dyDescent="0.25"/>
    <row r="77616" ht="24.95" hidden="1" customHeight="1" x14ac:dyDescent="0.25"/>
    <row r="77617" ht="24.95" hidden="1" customHeight="1" x14ac:dyDescent="0.25"/>
    <row r="77618" ht="24.95" hidden="1" customHeight="1" x14ac:dyDescent="0.25"/>
    <row r="77619" ht="24.95" hidden="1" customHeight="1" x14ac:dyDescent="0.25"/>
    <row r="77620" ht="24.95" hidden="1" customHeight="1" x14ac:dyDescent="0.25"/>
    <row r="77621" ht="24.95" hidden="1" customHeight="1" x14ac:dyDescent="0.25"/>
    <row r="77622" ht="24.95" hidden="1" customHeight="1" x14ac:dyDescent="0.25"/>
    <row r="77623" ht="24.95" hidden="1" customHeight="1" x14ac:dyDescent="0.25"/>
    <row r="77624" ht="24.95" hidden="1" customHeight="1" x14ac:dyDescent="0.25"/>
    <row r="77625" ht="24.95" hidden="1" customHeight="1" x14ac:dyDescent="0.25"/>
    <row r="77626" ht="24.95" hidden="1" customHeight="1" x14ac:dyDescent="0.25"/>
    <row r="77627" ht="24.95" hidden="1" customHeight="1" x14ac:dyDescent="0.25"/>
    <row r="77628" ht="24.95" hidden="1" customHeight="1" x14ac:dyDescent="0.25"/>
    <row r="77629" ht="24.95" hidden="1" customHeight="1" x14ac:dyDescent="0.25"/>
    <row r="77630" ht="24.95" hidden="1" customHeight="1" x14ac:dyDescent="0.25"/>
    <row r="77631" hidden="1" x14ac:dyDescent="0.25"/>
    <row r="77632" ht="15.75" hidden="1" customHeight="1" x14ac:dyDescent="0.25"/>
    <row r="77633" ht="31.5" hidden="1" customHeight="1" x14ac:dyDescent="0.25"/>
    <row r="77634" ht="24" hidden="1" customHeight="1" x14ac:dyDescent="0.25"/>
    <row r="77635" hidden="1" x14ac:dyDescent="0.25"/>
    <row r="77636" hidden="1" x14ac:dyDescent="0.25"/>
    <row r="77637" hidden="1" x14ac:dyDescent="0.25"/>
    <row r="77638" ht="16.5" hidden="1" customHeight="1" x14ac:dyDescent="0.25"/>
    <row r="77639" hidden="1" x14ac:dyDescent="0.25"/>
    <row r="77640" ht="15.75" hidden="1" customHeight="1" x14ac:dyDescent="0.25"/>
    <row r="77641" ht="31.5" hidden="1" customHeight="1" x14ac:dyDescent="0.25"/>
    <row r="77642" ht="24" hidden="1" customHeight="1" x14ac:dyDescent="0.25"/>
    <row r="77643" ht="24.95" hidden="1" customHeight="1" x14ac:dyDescent="0.25"/>
    <row r="77644" ht="24.95" hidden="1" customHeight="1" x14ac:dyDescent="0.25"/>
    <row r="77645" ht="24.95" hidden="1" customHeight="1" x14ac:dyDescent="0.25"/>
    <row r="77646" ht="24.95" hidden="1" customHeight="1" x14ac:dyDescent="0.25"/>
    <row r="77647" ht="24.95" hidden="1" customHeight="1" x14ac:dyDescent="0.25"/>
    <row r="77648" ht="24.95" hidden="1" customHeight="1" x14ac:dyDescent="0.25"/>
    <row r="77649" ht="24.95" hidden="1" customHeight="1" x14ac:dyDescent="0.25"/>
    <row r="77650" ht="24.95" hidden="1" customHeight="1" x14ac:dyDescent="0.25"/>
    <row r="77651" ht="24.95" hidden="1" customHeight="1" x14ac:dyDescent="0.25"/>
    <row r="77652" ht="24.95" hidden="1" customHeight="1" x14ac:dyDescent="0.25"/>
    <row r="77653" ht="24.95" hidden="1" customHeight="1" x14ac:dyDescent="0.25"/>
    <row r="77654" ht="24.95" hidden="1" customHeight="1" x14ac:dyDescent="0.25"/>
    <row r="77655" hidden="1" x14ac:dyDescent="0.25"/>
    <row r="77656" hidden="1" x14ac:dyDescent="0.25"/>
    <row r="77657" hidden="1" x14ac:dyDescent="0.25"/>
    <row r="77658" ht="16.5" hidden="1" customHeight="1" x14ac:dyDescent="0.25"/>
    <row r="77659" hidden="1" x14ac:dyDescent="0.25"/>
    <row r="77660" ht="15.75" hidden="1" customHeight="1" x14ac:dyDescent="0.25"/>
    <row r="77661" ht="31.5" hidden="1" customHeight="1" x14ac:dyDescent="0.25"/>
    <row r="77662" ht="24" hidden="1" customHeight="1" x14ac:dyDescent="0.25"/>
    <row r="77663" ht="24.95" hidden="1" customHeight="1" x14ac:dyDescent="0.25"/>
    <row r="77664" ht="24.95" hidden="1" customHeight="1" x14ac:dyDescent="0.25"/>
    <row r="77665" ht="24.95" hidden="1" customHeight="1" x14ac:dyDescent="0.25"/>
    <row r="77666" ht="24.95" hidden="1" customHeight="1" x14ac:dyDescent="0.25"/>
    <row r="77667" ht="24.95" hidden="1" customHeight="1" x14ac:dyDescent="0.25"/>
    <row r="77668" ht="24.95" hidden="1" customHeight="1" x14ac:dyDescent="0.25"/>
    <row r="77669" ht="24.95" hidden="1" customHeight="1" x14ac:dyDescent="0.25"/>
    <row r="77670" ht="24.95" hidden="1" customHeight="1" x14ac:dyDescent="0.25"/>
    <row r="77671" ht="24.95" hidden="1" customHeight="1" x14ac:dyDescent="0.25"/>
    <row r="77672" ht="24.95" hidden="1" customHeight="1" x14ac:dyDescent="0.25"/>
    <row r="77673" ht="24.95" hidden="1" customHeight="1" x14ac:dyDescent="0.25"/>
    <row r="77674" ht="24.95" hidden="1" customHeight="1" x14ac:dyDescent="0.25"/>
    <row r="77675" ht="24.95" hidden="1" customHeight="1" x14ac:dyDescent="0.25"/>
    <row r="77676" ht="24.95" hidden="1" customHeight="1" x14ac:dyDescent="0.25"/>
    <row r="77677" ht="24.95" hidden="1" customHeight="1" x14ac:dyDescent="0.25"/>
    <row r="77678" ht="24.95" hidden="1" customHeight="1" x14ac:dyDescent="0.25"/>
    <row r="77679" ht="24.95" hidden="1" customHeight="1" x14ac:dyDescent="0.25"/>
    <row r="77680" ht="24.95" hidden="1" customHeight="1" x14ac:dyDescent="0.25"/>
    <row r="77681" ht="24.95" hidden="1" customHeight="1" x14ac:dyDescent="0.25"/>
    <row r="77682" ht="24.95" hidden="1" customHeight="1" x14ac:dyDescent="0.25"/>
    <row r="77683" ht="24.95" hidden="1" customHeight="1" x14ac:dyDescent="0.25"/>
    <row r="77684" ht="24.95" hidden="1" customHeight="1" x14ac:dyDescent="0.25"/>
    <row r="77685" ht="24.95" hidden="1" customHeight="1" x14ac:dyDescent="0.25"/>
    <row r="77686" ht="24.95" hidden="1" customHeight="1" x14ac:dyDescent="0.25"/>
    <row r="77687" ht="24.95" hidden="1" customHeight="1" x14ac:dyDescent="0.25"/>
    <row r="77688" ht="24.95" hidden="1" customHeight="1" x14ac:dyDescent="0.25"/>
    <row r="77689" ht="24.95" hidden="1" customHeight="1" x14ac:dyDescent="0.25"/>
    <row r="77690" ht="24.95" hidden="1" customHeight="1" x14ac:dyDescent="0.25"/>
    <row r="77691" ht="24.95" hidden="1" customHeight="1" x14ac:dyDescent="0.25"/>
    <row r="77692" ht="24.95" hidden="1" customHeight="1" x14ac:dyDescent="0.25"/>
    <row r="77693" ht="24.95" hidden="1" customHeight="1" x14ac:dyDescent="0.25"/>
    <row r="77694" ht="24.95" hidden="1" customHeight="1" x14ac:dyDescent="0.25"/>
    <row r="77695" ht="24.95" hidden="1" customHeight="1" x14ac:dyDescent="0.25"/>
    <row r="77696" ht="24.95" hidden="1" customHeight="1" x14ac:dyDescent="0.25"/>
    <row r="77697" ht="24.95" hidden="1" customHeight="1" x14ac:dyDescent="0.25"/>
    <row r="77698" ht="24.95" hidden="1" customHeight="1" x14ac:dyDescent="0.25"/>
    <row r="77699" hidden="1" x14ac:dyDescent="0.25"/>
    <row r="77700" hidden="1" x14ac:dyDescent="0.25"/>
    <row r="77701" hidden="1" x14ac:dyDescent="0.25"/>
    <row r="77702" ht="16.5" hidden="1" customHeight="1" x14ac:dyDescent="0.25"/>
    <row r="77703" hidden="1" x14ac:dyDescent="0.25"/>
    <row r="77704" ht="15.75" hidden="1" customHeight="1" x14ac:dyDescent="0.25"/>
    <row r="77705" ht="31.5" hidden="1" customHeight="1" x14ac:dyDescent="0.25"/>
    <row r="77706" ht="24" hidden="1" customHeight="1" x14ac:dyDescent="0.25"/>
    <row r="77707" ht="24.95" hidden="1" customHeight="1" x14ac:dyDescent="0.25"/>
    <row r="77708" ht="24.95" hidden="1" customHeight="1" x14ac:dyDescent="0.25"/>
    <row r="77709" ht="24.95" hidden="1" customHeight="1" x14ac:dyDescent="0.25"/>
    <row r="77710" ht="24.95" hidden="1" customHeight="1" x14ac:dyDescent="0.25"/>
    <row r="77711" ht="24.95" hidden="1" customHeight="1" x14ac:dyDescent="0.25"/>
    <row r="77712" ht="24.95" hidden="1" customHeight="1" x14ac:dyDescent="0.25"/>
    <row r="77713" ht="24.95" hidden="1" customHeight="1" x14ac:dyDescent="0.25"/>
    <row r="77714" ht="24.95" hidden="1" customHeight="1" x14ac:dyDescent="0.25"/>
    <row r="77715" ht="24.95" hidden="1" customHeight="1" x14ac:dyDescent="0.25"/>
    <row r="77716" ht="24.95" hidden="1" customHeight="1" x14ac:dyDescent="0.25"/>
    <row r="77717" ht="24.95" hidden="1" customHeight="1" x14ac:dyDescent="0.25"/>
    <row r="77718" ht="24.95" hidden="1" customHeight="1" x14ac:dyDescent="0.25"/>
    <row r="77719" ht="24.95" hidden="1" customHeight="1" x14ac:dyDescent="0.25"/>
    <row r="77720" ht="24.95" hidden="1" customHeight="1" x14ac:dyDescent="0.25"/>
    <row r="77721" ht="24.95" hidden="1" customHeight="1" x14ac:dyDescent="0.25"/>
    <row r="77722" ht="24.95" hidden="1" customHeight="1" x14ac:dyDescent="0.25"/>
    <row r="77723" ht="24.95" hidden="1" customHeight="1" x14ac:dyDescent="0.25"/>
    <row r="77724" ht="24.95" hidden="1" customHeight="1" x14ac:dyDescent="0.25"/>
    <row r="77725" ht="24.95" hidden="1" customHeight="1" x14ac:dyDescent="0.25"/>
    <row r="77726" ht="24.95" hidden="1" customHeight="1" x14ac:dyDescent="0.25"/>
    <row r="77727" ht="24.95" hidden="1" customHeight="1" x14ac:dyDescent="0.25"/>
    <row r="77728" ht="24.95" hidden="1" customHeight="1" x14ac:dyDescent="0.25"/>
    <row r="77729" ht="24.95" hidden="1" customHeight="1" x14ac:dyDescent="0.25"/>
    <row r="77730" ht="24.95" hidden="1" customHeight="1" x14ac:dyDescent="0.25"/>
    <row r="77731" ht="24.95" hidden="1" customHeight="1" x14ac:dyDescent="0.25"/>
    <row r="77732" ht="24.95" hidden="1" customHeight="1" x14ac:dyDescent="0.25"/>
    <row r="77733" ht="24.95" hidden="1" customHeight="1" x14ac:dyDescent="0.25"/>
    <row r="77734" ht="24.95" hidden="1" customHeight="1" x14ac:dyDescent="0.25"/>
    <row r="77735" ht="24.95" hidden="1" customHeight="1" x14ac:dyDescent="0.25"/>
    <row r="77736" ht="24.95" hidden="1" customHeight="1" x14ac:dyDescent="0.25"/>
    <row r="77737" ht="24.95" hidden="1" customHeight="1" x14ac:dyDescent="0.25"/>
    <row r="77738" ht="24.95" hidden="1" customHeight="1" x14ac:dyDescent="0.25"/>
    <row r="77739" ht="24.95" hidden="1" customHeight="1" x14ac:dyDescent="0.25"/>
    <row r="77740" ht="24.95" hidden="1" customHeight="1" x14ac:dyDescent="0.25"/>
    <row r="77741" ht="24.95" hidden="1" customHeight="1" x14ac:dyDescent="0.25"/>
    <row r="77742" ht="24.95" hidden="1" customHeight="1" x14ac:dyDescent="0.25"/>
    <row r="77743" hidden="1" x14ac:dyDescent="0.25"/>
    <row r="77744" hidden="1" x14ac:dyDescent="0.25"/>
    <row r="77745" hidden="1" x14ac:dyDescent="0.25"/>
    <row r="77746" ht="16.5" hidden="1" customHeight="1" x14ac:dyDescent="0.25"/>
    <row r="77747" hidden="1" x14ac:dyDescent="0.25"/>
    <row r="77748" ht="15.75" hidden="1" customHeight="1" x14ac:dyDescent="0.25"/>
    <row r="77749" ht="31.5" hidden="1" customHeight="1" x14ac:dyDescent="0.25"/>
    <row r="77750" ht="24" hidden="1" customHeight="1" x14ac:dyDescent="0.25"/>
    <row r="77751" ht="24.95" hidden="1" customHeight="1" x14ac:dyDescent="0.25"/>
    <row r="77752" ht="24.95" hidden="1" customHeight="1" x14ac:dyDescent="0.25"/>
    <row r="77753" ht="24.95" hidden="1" customHeight="1" x14ac:dyDescent="0.25"/>
    <row r="77754" ht="24.95" hidden="1" customHeight="1" x14ac:dyDescent="0.25"/>
    <row r="77755" ht="24.95" hidden="1" customHeight="1" x14ac:dyDescent="0.25"/>
    <row r="77756" ht="24.95" hidden="1" customHeight="1" x14ac:dyDescent="0.25"/>
    <row r="77757" ht="24.95" hidden="1" customHeight="1" x14ac:dyDescent="0.25"/>
    <row r="77758" ht="24.95" hidden="1" customHeight="1" x14ac:dyDescent="0.25"/>
    <row r="77759" hidden="1" x14ac:dyDescent="0.25"/>
    <row r="77760" hidden="1" x14ac:dyDescent="0.25"/>
    <row r="77761" hidden="1" x14ac:dyDescent="0.25"/>
    <row r="77762" ht="16.5" hidden="1" customHeight="1" x14ac:dyDescent="0.25"/>
    <row r="77763" hidden="1" x14ac:dyDescent="0.25"/>
    <row r="77764" hidden="1" x14ac:dyDescent="0.25"/>
    <row r="77765" hidden="1" x14ac:dyDescent="0.25"/>
    <row r="77766" ht="16.5" hidden="1" customHeight="1" x14ac:dyDescent="0.25"/>
    <row r="77767" hidden="1" x14ac:dyDescent="0.25"/>
    <row r="77768" ht="15.75" hidden="1" customHeight="1" x14ac:dyDescent="0.25"/>
    <row r="77769" ht="31.5" hidden="1" customHeight="1" x14ac:dyDescent="0.25"/>
    <row r="77770" ht="24" hidden="1" customHeight="1" x14ac:dyDescent="0.25"/>
    <row r="77771" ht="24.95" hidden="1" customHeight="1" x14ac:dyDescent="0.25"/>
    <row r="77772" ht="24.95" hidden="1" customHeight="1" x14ac:dyDescent="0.25"/>
    <row r="77773" ht="24.95" hidden="1" customHeight="1" x14ac:dyDescent="0.25"/>
    <row r="77774" ht="24.95" hidden="1" customHeight="1" x14ac:dyDescent="0.25"/>
    <row r="77775" ht="24.95" hidden="1" customHeight="1" x14ac:dyDescent="0.25"/>
    <row r="77776" ht="24.95" hidden="1" customHeight="1" x14ac:dyDescent="0.25"/>
    <row r="77777" ht="24.95" hidden="1" customHeight="1" x14ac:dyDescent="0.25"/>
    <row r="77778" ht="24.95" hidden="1" customHeight="1" x14ac:dyDescent="0.25"/>
    <row r="77779" ht="24.95" hidden="1" customHeight="1" x14ac:dyDescent="0.25"/>
    <row r="77780" ht="24.95" hidden="1" customHeight="1" x14ac:dyDescent="0.25"/>
    <row r="77781" ht="24.95" hidden="1" customHeight="1" x14ac:dyDescent="0.25"/>
    <row r="77782" ht="24.95" hidden="1" customHeight="1" x14ac:dyDescent="0.25"/>
    <row r="77783" ht="24.95" hidden="1" customHeight="1" x14ac:dyDescent="0.25"/>
    <row r="77784" ht="24.95" hidden="1" customHeight="1" x14ac:dyDescent="0.25"/>
    <row r="77785" ht="24.95" hidden="1" customHeight="1" x14ac:dyDescent="0.25"/>
    <row r="77786" ht="24.95" hidden="1" customHeight="1" x14ac:dyDescent="0.25"/>
    <row r="77787" ht="24.95" hidden="1" customHeight="1" x14ac:dyDescent="0.25"/>
    <row r="77788" ht="24.95" hidden="1" customHeight="1" x14ac:dyDescent="0.25"/>
    <row r="77789" ht="24.95" hidden="1" customHeight="1" x14ac:dyDescent="0.25"/>
    <row r="77790" ht="24.95" hidden="1" customHeight="1" x14ac:dyDescent="0.25"/>
    <row r="77791" ht="24.95" hidden="1" customHeight="1" x14ac:dyDescent="0.25"/>
    <row r="77792" ht="24.95" hidden="1" customHeight="1" x14ac:dyDescent="0.25"/>
    <row r="77793" ht="24.95" hidden="1" customHeight="1" x14ac:dyDescent="0.25"/>
    <row r="77794" ht="24.95" hidden="1" customHeight="1" x14ac:dyDescent="0.25"/>
    <row r="77795" ht="24.95" hidden="1" customHeight="1" x14ac:dyDescent="0.25"/>
    <row r="77796" ht="24.95" hidden="1" customHeight="1" x14ac:dyDescent="0.25"/>
    <row r="77797" ht="24.95" hidden="1" customHeight="1" x14ac:dyDescent="0.25"/>
    <row r="77798" ht="24.95" hidden="1" customHeight="1" x14ac:dyDescent="0.25"/>
    <row r="77799" ht="24.95" hidden="1" customHeight="1" x14ac:dyDescent="0.25"/>
    <row r="77800" ht="24.95" hidden="1" customHeight="1" x14ac:dyDescent="0.25"/>
    <row r="77801" ht="24.95" hidden="1" customHeight="1" x14ac:dyDescent="0.25"/>
    <row r="77802" ht="24.95" hidden="1" customHeight="1" x14ac:dyDescent="0.25"/>
    <row r="77803" hidden="1" x14ac:dyDescent="0.25"/>
    <row r="77804" ht="15.75" hidden="1" customHeight="1" x14ac:dyDescent="0.25"/>
    <row r="77805" ht="31.5" hidden="1" customHeight="1" x14ac:dyDescent="0.25"/>
    <row r="77806" ht="24" hidden="1" customHeight="1" x14ac:dyDescent="0.25"/>
    <row r="77807" hidden="1" x14ac:dyDescent="0.25"/>
    <row r="77808" hidden="1" x14ac:dyDescent="0.25"/>
    <row r="77809" hidden="1" x14ac:dyDescent="0.25"/>
    <row r="77810" ht="16.5" hidden="1" customHeight="1" x14ac:dyDescent="0.25"/>
    <row r="77811" hidden="1" x14ac:dyDescent="0.25"/>
    <row r="77812" ht="15.75" hidden="1" customHeight="1" x14ac:dyDescent="0.25"/>
    <row r="77813" ht="31.5" hidden="1" customHeight="1" x14ac:dyDescent="0.25"/>
    <row r="77814" ht="24" hidden="1" customHeight="1" x14ac:dyDescent="0.25"/>
    <row r="77815" ht="24.95" hidden="1" customHeight="1" x14ac:dyDescent="0.25"/>
    <row r="77816" ht="24.95" hidden="1" customHeight="1" x14ac:dyDescent="0.25"/>
    <row r="77817" ht="24.95" hidden="1" customHeight="1" x14ac:dyDescent="0.25"/>
    <row r="77818" ht="24.95" hidden="1" customHeight="1" x14ac:dyDescent="0.25"/>
    <row r="77819" ht="24.95" hidden="1" customHeight="1" x14ac:dyDescent="0.25"/>
    <row r="77820" ht="24.95" hidden="1" customHeight="1" x14ac:dyDescent="0.25"/>
    <row r="77821" ht="24.95" hidden="1" customHeight="1" x14ac:dyDescent="0.25"/>
    <row r="77822" ht="24.95" hidden="1" customHeight="1" x14ac:dyDescent="0.25"/>
    <row r="77823" ht="24.95" hidden="1" customHeight="1" x14ac:dyDescent="0.25"/>
    <row r="77824" ht="24.95" hidden="1" customHeight="1" x14ac:dyDescent="0.25"/>
    <row r="77825" ht="24.95" hidden="1" customHeight="1" x14ac:dyDescent="0.25"/>
    <row r="77826" ht="24.95" hidden="1" customHeight="1" x14ac:dyDescent="0.25"/>
    <row r="77827" ht="24.95" hidden="1" customHeight="1" x14ac:dyDescent="0.25"/>
    <row r="77828" ht="24.95" hidden="1" customHeight="1" x14ac:dyDescent="0.25"/>
    <row r="77829" ht="24.95" hidden="1" customHeight="1" x14ac:dyDescent="0.25"/>
    <row r="77830" ht="24.95" hidden="1" customHeight="1" x14ac:dyDescent="0.25"/>
    <row r="77831" ht="24.95" hidden="1" customHeight="1" x14ac:dyDescent="0.25"/>
    <row r="77832" ht="24.95" hidden="1" customHeight="1" x14ac:dyDescent="0.25"/>
    <row r="77833" ht="24.95" hidden="1" customHeight="1" x14ac:dyDescent="0.25"/>
    <row r="77834" ht="24.95" hidden="1" customHeight="1" x14ac:dyDescent="0.25"/>
    <row r="77835" ht="24.95" hidden="1" customHeight="1" x14ac:dyDescent="0.25"/>
    <row r="77836" ht="24.95" hidden="1" customHeight="1" x14ac:dyDescent="0.25"/>
    <row r="77837" ht="24.95" hidden="1" customHeight="1" x14ac:dyDescent="0.25"/>
    <row r="77838" ht="24.95" hidden="1" customHeight="1" x14ac:dyDescent="0.25"/>
    <row r="77839" ht="24.95" hidden="1" customHeight="1" x14ac:dyDescent="0.25"/>
    <row r="77840" ht="24.95" hidden="1" customHeight="1" x14ac:dyDescent="0.25"/>
    <row r="77841" ht="24.95" hidden="1" customHeight="1" x14ac:dyDescent="0.25"/>
    <row r="77842" ht="24.95" hidden="1" customHeight="1" x14ac:dyDescent="0.25"/>
    <row r="77843" ht="24.95" hidden="1" customHeight="1" x14ac:dyDescent="0.25"/>
    <row r="77844" ht="24.95" hidden="1" customHeight="1" x14ac:dyDescent="0.25"/>
    <row r="77845" ht="24.95" hidden="1" customHeight="1" x14ac:dyDescent="0.25"/>
    <row r="77846" ht="24.95" hidden="1" customHeight="1" x14ac:dyDescent="0.25"/>
    <row r="77847" ht="24.95" hidden="1" customHeight="1" x14ac:dyDescent="0.25"/>
    <row r="77848" ht="24.95" hidden="1" customHeight="1" x14ac:dyDescent="0.25"/>
    <row r="77849" ht="24.95" hidden="1" customHeight="1" x14ac:dyDescent="0.25"/>
    <row r="77850" ht="24.95" hidden="1" customHeight="1" x14ac:dyDescent="0.25"/>
    <row r="77851" ht="24.95" hidden="1" customHeight="1" x14ac:dyDescent="0.25"/>
    <row r="77852" ht="24.95" hidden="1" customHeight="1" x14ac:dyDescent="0.25"/>
    <row r="77853" ht="24.95" hidden="1" customHeight="1" x14ac:dyDescent="0.25"/>
    <row r="77854" ht="24.95" hidden="1" customHeight="1" x14ac:dyDescent="0.25"/>
    <row r="77855" ht="24.95" hidden="1" customHeight="1" x14ac:dyDescent="0.25"/>
    <row r="77856" ht="24.95" hidden="1" customHeight="1" x14ac:dyDescent="0.25"/>
    <row r="77857" ht="24.95" hidden="1" customHeight="1" x14ac:dyDescent="0.25"/>
    <row r="77858" ht="24.95" hidden="1" customHeight="1" x14ac:dyDescent="0.25"/>
    <row r="77859" ht="24.95" hidden="1" customHeight="1" x14ac:dyDescent="0.25"/>
    <row r="77860" ht="24.95" hidden="1" customHeight="1" x14ac:dyDescent="0.25"/>
    <row r="77861" ht="24.95" hidden="1" customHeight="1" x14ac:dyDescent="0.25"/>
    <row r="77862" ht="24.95" hidden="1" customHeight="1" x14ac:dyDescent="0.25"/>
    <row r="77863" ht="24.95" hidden="1" customHeight="1" x14ac:dyDescent="0.25"/>
    <row r="77864" ht="24.95" hidden="1" customHeight="1" x14ac:dyDescent="0.25"/>
    <row r="77865" ht="24.95" hidden="1" customHeight="1" x14ac:dyDescent="0.25"/>
    <row r="77866" ht="24.95" hidden="1" customHeight="1" x14ac:dyDescent="0.25"/>
    <row r="77867" ht="24.95" hidden="1" customHeight="1" x14ac:dyDescent="0.25"/>
    <row r="77868" ht="24.95" hidden="1" customHeight="1" x14ac:dyDescent="0.25"/>
    <row r="77869" ht="24.95" hidden="1" customHeight="1" x14ac:dyDescent="0.25"/>
    <row r="77870" ht="24.95" hidden="1" customHeight="1" x14ac:dyDescent="0.25"/>
    <row r="77871" ht="24.95" hidden="1" customHeight="1" x14ac:dyDescent="0.25"/>
    <row r="77872" ht="24.95" hidden="1" customHeight="1" x14ac:dyDescent="0.25"/>
    <row r="77873" ht="24.95" hidden="1" customHeight="1" x14ac:dyDescent="0.25"/>
    <row r="77874" ht="24.95" hidden="1" customHeight="1" x14ac:dyDescent="0.25"/>
    <row r="77875" ht="24.95" hidden="1" customHeight="1" x14ac:dyDescent="0.25"/>
    <row r="77876" ht="24.95" hidden="1" customHeight="1" x14ac:dyDescent="0.25"/>
    <row r="77877" ht="24.95" hidden="1" customHeight="1" x14ac:dyDescent="0.25"/>
    <row r="77878" ht="24.95" hidden="1" customHeight="1" x14ac:dyDescent="0.25"/>
    <row r="77879" ht="24.95" hidden="1" customHeight="1" x14ac:dyDescent="0.25"/>
    <row r="77880" ht="24.95" hidden="1" customHeight="1" x14ac:dyDescent="0.25"/>
    <row r="77881" ht="24.95" hidden="1" customHeight="1" x14ac:dyDescent="0.25"/>
    <row r="77882" hidden="1" x14ac:dyDescent="0.25"/>
    <row r="77883" hidden="1" x14ac:dyDescent="0.25"/>
    <row r="77884" hidden="1" x14ac:dyDescent="0.25"/>
    <row r="77885" hidden="1" x14ac:dyDescent="0.25"/>
    <row r="77886" ht="16.5" hidden="1" customHeight="1" x14ac:dyDescent="0.25"/>
    <row r="77887" hidden="1" x14ac:dyDescent="0.25"/>
    <row r="77888" ht="15.75" hidden="1" customHeight="1" x14ac:dyDescent="0.25"/>
    <row r="77889" ht="31.5" hidden="1" customHeight="1" x14ac:dyDescent="0.25"/>
    <row r="77890" ht="24" hidden="1" customHeight="1" x14ac:dyDescent="0.25"/>
    <row r="77891" ht="24.95" hidden="1" customHeight="1" x14ac:dyDescent="0.25"/>
    <row r="77892" ht="24.95" hidden="1" customHeight="1" x14ac:dyDescent="0.25"/>
    <row r="77893" ht="24.95" hidden="1" customHeight="1" x14ac:dyDescent="0.25"/>
    <row r="77894" ht="24.95" hidden="1" customHeight="1" x14ac:dyDescent="0.25"/>
    <row r="77895" ht="24.95" hidden="1" customHeight="1" x14ac:dyDescent="0.25"/>
    <row r="77896" ht="24.95" hidden="1" customHeight="1" x14ac:dyDescent="0.25"/>
    <row r="77897" ht="24.95" hidden="1" customHeight="1" x14ac:dyDescent="0.25"/>
    <row r="77898" ht="24.95" hidden="1" customHeight="1" x14ac:dyDescent="0.25"/>
    <row r="77899" ht="24.95" hidden="1" customHeight="1" x14ac:dyDescent="0.25"/>
    <row r="77900" ht="24.95" hidden="1" customHeight="1" x14ac:dyDescent="0.25"/>
    <row r="77901" ht="24.95" hidden="1" customHeight="1" x14ac:dyDescent="0.25"/>
    <row r="77902" ht="24.95" hidden="1" customHeight="1" x14ac:dyDescent="0.25"/>
    <row r="77903" ht="24.95" hidden="1" customHeight="1" x14ac:dyDescent="0.25"/>
    <row r="77904" ht="24.95" hidden="1" customHeight="1" x14ac:dyDescent="0.25"/>
    <row r="77905" ht="24.95" hidden="1" customHeight="1" x14ac:dyDescent="0.25"/>
    <row r="77906" ht="24.95" hidden="1" customHeight="1" x14ac:dyDescent="0.25"/>
    <row r="77907" ht="24.95" hidden="1" customHeight="1" x14ac:dyDescent="0.25"/>
    <row r="77908" ht="24.95" hidden="1" customHeight="1" x14ac:dyDescent="0.25"/>
    <row r="77909" ht="24.95" hidden="1" customHeight="1" x14ac:dyDescent="0.25"/>
    <row r="77910" ht="24.95" hidden="1" customHeight="1" x14ac:dyDescent="0.25"/>
    <row r="77911" ht="24.95" hidden="1" customHeight="1" x14ac:dyDescent="0.25"/>
    <row r="77912" ht="24.95" hidden="1" customHeight="1" x14ac:dyDescent="0.25"/>
    <row r="77913" ht="24.95" hidden="1" customHeight="1" x14ac:dyDescent="0.25"/>
    <row r="77914" ht="24.95" hidden="1" customHeight="1" x14ac:dyDescent="0.25"/>
    <row r="77915" ht="24.95" hidden="1" customHeight="1" x14ac:dyDescent="0.25"/>
    <row r="77916" ht="24.95" hidden="1" customHeight="1" x14ac:dyDescent="0.25"/>
    <row r="77917" ht="24.95" hidden="1" customHeight="1" x14ac:dyDescent="0.25"/>
    <row r="77918" ht="24.95" hidden="1" customHeight="1" x14ac:dyDescent="0.25"/>
    <row r="77919" ht="24.95" hidden="1" customHeight="1" x14ac:dyDescent="0.25"/>
    <row r="77920" ht="24.95" hidden="1" customHeight="1" x14ac:dyDescent="0.25"/>
    <row r="77921" ht="24.95" hidden="1" customHeight="1" x14ac:dyDescent="0.25"/>
    <row r="77922" ht="24.95" hidden="1" customHeight="1" x14ac:dyDescent="0.25"/>
    <row r="77923" hidden="1" x14ac:dyDescent="0.25"/>
    <row r="77924" hidden="1" x14ac:dyDescent="0.25"/>
    <row r="77925" hidden="1" x14ac:dyDescent="0.25"/>
    <row r="77926" hidden="1" x14ac:dyDescent="0.25"/>
    <row r="77927" hidden="1" x14ac:dyDescent="0.25"/>
    <row r="77928" hidden="1" x14ac:dyDescent="0.25"/>
    <row r="77929" hidden="1" x14ac:dyDescent="0.25"/>
    <row r="77930" ht="16.5" hidden="1" customHeight="1" x14ac:dyDescent="0.25"/>
    <row r="77931" hidden="1" x14ac:dyDescent="0.25"/>
    <row r="77932" ht="15.75" hidden="1" customHeight="1" x14ac:dyDescent="0.25"/>
    <row r="77933" ht="31.5" hidden="1" customHeight="1" x14ac:dyDescent="0.25"/>
    <row r="77934" ht="24" hidden="1" customHeight="1" x14ac:dyDescent="0.25"/>
    <row r="77935" ht="24.95" hidden="1" customHeight="1" x14ac:dyDescent="0.25"/>
    <row r="77936" ht="24.95" hidden="1" customHeight="1" x14ac:dyDescent="0.25"/>
    <row r="77937" ht="24.95" hidden="1" customHeight="1" x14ac:dyDescent="0.25"/>
    <row r="77938" ht="24.95" hidden="1" customHeight="1" x14ac:dyDescent="0.25"/>
    <row r="77939" ht="24.95" hidden="1" customHeight="1" x14ac:dyDescent="0.25"/>
    <row r="77940" ht="24.95" hidden="1" customHeight="1" x14ac:dyDescent="0.25"/>
    <row r="77941" ht="24.95" hidden="1" customHeight="1" x14ac:dyDescent="0.25"/>
    <row r="77942" ht="24.95" hidden="1" customHeight="1" x14ac:dyDescent="0.25"/>
    <row r="77943" ht="24.95" hidden="1" customHeight="1" x14ac:dyDescent="0.25"/>
    <row r="77944" ht="24.95" hidden="1" customHeight="1" x14ac:dyDescent="0.25"/>
    <row r="77945" ht="24.95" hidden="1" customHeight="1" x14ac:dyDescent="0.25"/>
    <row r="77946" ht="24.95" hidden="1" customHeight="1" x14ac:dyDescent="0.25"/>
    <row r="77947" ht="24.95" hidden="1" customHeight="1" x14ac:dyDescent="0.25"/>
    <row r="77948" ht="24.95" hidden="1" customHeight="1" x14ac:dyDescent="0.25"/>
    <row r="77949" ht="24.95" hidden="1" customHeight="1" x14ac:dyDescent="0.25"/>
    <row r="77950" ht="24.95" hidden="1" customHeight="1" x14ac:dyDescent="0.25"/>
    <row r="77951" ht="24.95" hidden="1" customHeight="1" x14ac:dyDescent="0.25"/>
    <row r="77952" ht="24.95" hidden="1" customHeight="1" x14ac:dyDescent="0.25"/>
    <row r="77953" ht="24.95" hidden="1" customHeight="1" x14ac:dyDescent="0.25"/>
    <row r="77954" ht="24.95" hidden="1" customHeight="1" x14ac:dyDescent="0.25"/>
    <row r="77955" ht="24.95" hidden="1" customHeight="1" x14ac:dyDescent="0.25"/>
    <row r="77956" ht="24.95" hidden="1" customHeight="1" x14ac:dyDescent="0.25"/>
    <row r="77957" ht="24.95" hidden="1" customHeight="1" x14ac:dyDescent="0.25"/>
    <row r="77958" ht="24.95" hidden="1" customHeight="1" x14ac:dyDescent="0.25"/>
    <row r="77959" ht="24.95" hidden="1" customHeight="1" x14ac:dyDescent="0.25"/>
    <row r="77960" ht="24.95" hidden="1" customHeight="1" x14ac:dyDescent="0.25"/>
    <row r="77961" ht="24.95" hidden="1" customHeight="1" x14ac:dyDescent="0.25"/>
    <row r="77962" ht="24.95" hidden="1" customHeight="1" x14ac:dyDescent="0.25"/>
    <row r="77963" ht="24.95" hidden="1" customHeight="1" x14ac:dyDescent="0.25"/>
    <row r="77964" ht="24.95" hidden="1" customHeight="1" x14ac:dyDescent="0.25"/>
    <row r="77965" ht="24.95" hidden="1" customHeight="1" x14ac:dyDescent="0.25"/>
    <row r="77966" ht="24.95" hidden="1" customHeight="1" x14ac:dyDescent="0.25"/>
    <row r="77967" hidden="1" x14ac:dyDescent="0.25"/>
    <row r="77968" ht="16.5" hidden="1" customHeight="1" x14ac:dyDescent="0.25"/>
    <row r="77969" hidden="1" x14ac:dyDescent="0.25"/>
    <row r="77970" ht="15.75" hidden="1" customHeight="1" x14ac:dyDescent="0.25"/>
    <row r="77971" hidden="1" x14ac:dyDescent="0.25"/>
    <row r="77972" hidden="1" x14ac:dyDescent="0.25"/>
    <row r="77973" hidden="1" x14ac:dyDescent="0.25"/>
    <row r="77974" ht="16.5" hidden="1" customHeight="1" x14ac:dyDescent="0.25"/>
    <row r="77975" hidden="1" x14ac:dyDescent="0.25"/>
    <row r="77976" ht="15.75" hidden="1" customHeight="1" x14ac:dyDescent="0.25"/>
    <row r="77977" ht="31.5" hidden="1" customHeight="1" x14ac:dyDescent="0.25"/>
    <row r="77978" ht="24" hidden="1" customHeight="1" x14ac:dyDescent="0.25"/>
    <row r="77979" ht="24.95" hidden="1" customHeight="1" x14ac:dyDescent="0.25"/>
    <row r="77980" ht="24.95" hidden="1" customHeight="1" x14ac:dyDescent="0.25"/>
    <row r="77981" ht="24.95" hidden="1" customHeight="1" x14ac:dyDescent="0.25"/>
    <row r="77982" ht="24.95" hidden="1" customHeight="1" x14ac:dyDescent="0.25"/>
    <row r="77983" ht="24.95" hidden="1" customHeight="1" x14ac:dyDescent="0.25"/>
    <row r="77984" ht="24.95" hidden="1" customHeight="1" x14ac:dyDescent="0.25"/>
    <row r="77985" ht="24.95" hidden="1" customHeight="1" x14ac:dyDescent="0.25"/>
    <row r="77986" ht="24.95" hidden="1" customHeight="1" x14ac:dyDescent="0.25"/>
    <row r="77987" ht="31.5" hidden="1" customHeight="1" x14ac:dyDescent="0.25"/>
    <row r="77988" ht="24" hidden="1" customHeight="1" x14ac:dyDescent="0.25"/>
    <row r="77989" ht="24.95" hidden="1" customHeight="1" x14ac:dyDescent="0.25"/>
    <row r="77990" ht="24.95" hidden="1" customHeight="1" x14ac:dyDescent="0.25"/>
    <row r="77991" hidden="1" x14ac:dyDescent="0.25"/>
    <row r="77992" hidden="1" x14ac:dyDescent="0.25"/>
    <row r="77993" hidden="1" x14ac:dyDescent="0.25"/>
    <row r="77994" ht="16.5" hidden="1" customHeight="1" x14ac:dyDescent="0.25"/>
    <row r="77995" hidden="1" x14ac:dyDescent="0.25"/>
    <row r="77996" ht="15.75" hidden="1" customHeight="1" x14ac:dyDescent="0.25"/>
    <row r="77997" ht="31.5" hidden="1" customHeight="1" x14ac:dyDescent="0.25"/>
    <row r="77998" ht="24" hidden="1" customHeight="1" x14ac:dyDescent="0.25"/>
    <row r="77999" ht="24.95" hidden="1" customHeight="1" x14ac:dyDescent="0.25"/>
    <row r="78000" ht="24.95" hidden="1" customHeight="1" x14ac:dyDescent="0.25"/>
    <row r="78001" ht="24.95" hidden="1" customHeight="1" x14ac:dyDescent="0.25"/>
    <row r="78002" ht="24.95" hidden="1" customHeight="1" x14ac:dyDescent="0.25"/>
    <row r="78003" ht="24.95" hidden="1" customHeight="1" x14ac:dyDescent="0.25"/>
    <row r="78004" ht="24.95" hidden="1" customHeight="1" x14ac:dyDescent="0.25"/>
    <row r="78005" ht="24.95" hidden="1" customHeight="1" x14ac:dyDescent="0.25"/>
    <row r="78006" ht="24.95" hidden="1" customHeight="1" x14ac:dyDescent="0.25"/>
    <row r="78007" ht="24.95" hidden="1" customHeight="1" x14ac:dyDescent="0.25"/>
    <row r="78008" ht="24.95" hidden="1" customHeight="1" x14ac:dyDescent="0.25"/>
    <row r="78009" ht="24.95" hidden="1" customHeight="1" x14ac:dyDescent="0.25"/>
    <row r="78010" ht="24.95" hidden="1" customHeight="1" x14ac:dyDescent="0.25"/>
    <row r="78011" hidden="1" x14ac:dyDescent="0.25"/>
    <row r="78012" hidden="1" x14ac:dyDescent="0.25"/>
    <row r="78013" hidden="1" x14ac:dyDescent="0.25"/>
    <row r="78014" ht="16.5" hidden="1" customHeight="1" x14ac:dyDescent="0.25"/>
    <row r="78015" hidden="1" x14ac:dyDescent="0.25"/>
    <row r="78016" ht="15.75" hidden="1" customHeight="1" x14ac:dyDescent="0.25"/>
    <row r="78017" ht="31.5" hidden="1" customHeight="1" x14ac:dyDescent="0.25"/>
    <row r="78018" ht="24" hidden="1" customHeight="1" x14ac:dyDescent="0.25"/>
    <row r="78019" ht="24.95" hidden="1" customHeight="1" x14ac:dyDescent="0.25"/>
    <row r="78020" ht="24.95" hidden="1" customHeight="1" x14ac:dyDescent="0.25"/>
    <row r="78021" ht="24.95" hidden="1" customHeight="1" x14ac:dyDescent="0.25"/>
    <row r="78022" ht="24.95" hidden="1" customHeight="1" x14ac:dyDescent="0.25"/>
    <row r="78023" ht="24.95" hidden="1" customHeight="1" x14ac:dyDescent="0.25"/>
    <row r="78024" ht="24.95" hidden="1" customHeight="1" x14ac:dyDescent="0.25"/>
    <row r="78025" ht="24.95" hidden="1" customHeight="1" x14ac:dyDescent="0.25"/>
    <row r="78026" ht="24.95" hidden="1" customHeight="1" x14ac:dyDescent="0.25"/>
    <row r="78027" ht="24.95" hidden="1" customHeight="1" x14ac:dyDescent="0.25"/>
    <row r="78028" ht="24.95" hidden="1" customHeight="1" x14ac:dyDescent="0.25"/>
    <row r="78029" ht="16.5" hidden="1" customHeight="1" x14ac:dyDescent="0.25"/>
    <row r="78030" hidden="1" x14ac:dyDescent="0.25"/>
    <row r="78031" hidden="1" x14ac:dyDescent="0.25"/>
    <row r="78032" hidden="1" x14ac:dyDescent="0.25"/>
    <row r="78033" hidden="1" x14ac:dyDescent="0.25"/>
    <row r="78034" ht="16.5" hidden="1" customHeight="1" x14ac:dyDescent="0.25"/>
    <row r="78035" hidden="1" x14ac:dyDescent="0.25"/>
    <row r="78036" ht="15.75" hidden="1" customHeight="1" x14ac:dyDescent="0.25"/>
    <row r="78037" ht="31.5" hidden="1" customHeight="1" x14ac:dyDescent="0.25"/>
    <row r="78038" ht="24" hidden="1" customHeight="1" x14ac:dyDescent="0.25"/>
    <row r="78039" ht="24.95" hidden="1" customHeight="1" x14ac:dyDescent="0.25"/>
    <row r="78040" ht="24.95" hidden="1" customHeight="1" x14ac:dyDescent="0.25"/>
    <row r="78041" ht="24.95" hidden="1" customHeight="1" x14ac:dyDescent="0.25"/>
    <row r="78042" ht="24.95" hidden="1" customHeight="1" x14ac:dyDescent="0.25"/>
    <row r="78043" ht="24.95" hidden="1" customHeight="1" x14ac:dyDescent="0.25"/>
    <row r="78044" ht="24.95" hidden="1" customHeight="1" x14ac:dyDescent="0.25"/>
    <row r="78045" ht="24.95" hidden="1" customHeight="1" x14ac:dyDescent="0.25"/>
    <row r="78046" ht="24.95" hidden="1" customHeight="1" x14ac:dyDescent="0.25"/>
    <row r="78047" ht="24.95" hidden="1" customHeight="1" x14ac:dyDescent="0.25"/>
    <row r="78048" ht="24.95" hidden="1" customHeight="1" x14ac:dyDescent="0.25"/>
    <row r="78049" ht="24.95" hidden="1" customHeight="1" x14ac:dyDescent="0.25"/>
    <row r="78050" ht="24.95" hidden="1" customHeight="1" x14ac:dyDescent="0.25"/>
    <row r="78051" ht="24.95" hidden="1" customHeight="1" x14ac:dyDescent="0.25"/>
    <row r="78052" ht="24.95" hidden="1" customHeight="1" x14ac:dyDescent="0.25"/>
    <row r="78053" ht="24.95" hidden="1" customHeight="1" x14ac:dyDescent="0.25"/>
    <row r="78054" ht="24.95" hidden="1" customHeight="1" x14ac:dyDescent="0.25"/>
    <row r="78055" ht="24.95" hidden="1" customHeight="1" x14ac:dyDescent="0.25"/>
    <row r="78056" ht="24.95" hidden="1" customHeight="1" x14ac:dyDescent="0.25"/>
    <row r="78057" ht="24.95" hidden="1" customHeight="1" x14ac:dyDescent="0.25"/>
    <row r="78058" ht="24.95" hidden="1" customHeight="1" x14ac:dyDescent="0.25"/>
    <row r="78059" ht="24.95" hidden="1" customHeight="1" x14ac:dyDescent="0.25"/>
    <row r="78060" ht="24.95" hidden="1" customHeight="1" x14ac:dyDescent="0.25"/>
    <row r="78061" ht="24.95" hidden="1" customHeight="1" x14ac:dyDescent="0.25"/>
    <row r="78062" ht="24.95" hidden="1" customHeight="1" x14ac:dyDescent="0.25"/>
    <row r="78063" ht="24.95" hidden="1" customHeight="1" x14ac:dyDescent="0.25"/>
    <row r="78064" ht="24.95" hidden="1" customHeight="1" x14ac:dyDescent="0.25"/>
    <row r="78065" ht="24.95" hidden="1" customHeight="1" x14ac:dyDescent="0.25"/>
    <row r="78066" ht="24.95" hidden="1" customHeight="1" x14ac:dyDescent="0.25"/>
    <row r="78067" ht="24.95" hidden="1" customHeight="1" x14ac:dyDescent="0.25"/>
    <row r="78068" ht="24.95" hidden="1" customHeight="1" x14ac:dyDescent="0.25"/>
    <row r="78069" ht="24.95" hidden="1" customHeight="1" x14ac:dyDescent="0.25"/>
    <row r="78070" ht="24.95" hidden="1" customHeight="1" x14ac:dyDescent="0.25"/>
    <row r="78071" ht="15.75" hidden="1" customHeight="1" x14ac:dyDescent="0.25"/>
    <row r="78072" hidden="1" x14ac:dyDescent="0.25"/>
    <row r="78073" hidden="1" x14ac:dyDescent="0.25"/>
    <row r="78074" hidden="1" x14ac:dyDescent="0.25"/>
    <row r="78075" hidden="1" x14ac:dyDescent="0.25"/>
    <row r="78076" hidden="1" x14ac:dyDescent="0.25"/>
    <row r="78077" hidden="1" x14ac:dyDescent="0.25"/>
    <row r="78078" ht="16.5" hidden="1" customHeight="1" x14ac:dyDescent="0.25"/>
    <row r="78079" hidden="1" x14ac:dyDescent="0.25"/>
    <row r="78080" ht="15.75" hidden="1" customHeight="1" x14ac:dyDescent="0.25"/>
    <row r="78081" ht="31.5" hidden="1" customHeight="1" x14ac:dyDescent="0.25"/>
    <row r="78082" ht="24" hidden="1" customHeight="1" x14ac:dyDescent="0.25"/>
    <row r="78083" ht="24.95" hidden="1" customHeight="1" x14ac:dyDescent="0.25"/>
    <row r="78084" ht="24.95" hidden="1" customHeight="1" x14ac:dyDescent="0.25"/>
    <row r="78085" ht="24.95" hidden="1" customHeight="1" x14ac:dyDescent="0.25"/>
    <row r="78086" ht="24.95" hidden="1" customHeight="1" x14ac:dyDescent="0.25"/>
    <row r="78087" ht="24.95" hidden="1" customHeight="1" x14ac:dyDescent="0.25"/>
    <row r="78088" ht="24.95" hidden="1" customHeight="1" x14ac:dyDescent="0.25"/>
    <row r="78089" ht="24.95" hidden="1" customHeight="1" x14ac:dyDescent="0.25"/>
    <row r="78090" ht="24.95" hidden="1" customHeight="1" x14ac:dyDescent="0.25"/>
    <row r="78091" ht="24.95" hidden="1" customHeight="1" x14ac:dyDescent="0.25"/>
    <row r="78092" ht="24.95" hidden="1" customHeight="1" x14ac:dyDescent="0.25"/>
    <row r="78093" ht="24.95" hidden="1" customHeight="1" x14ac:dyDescent="0.25"/>
    <row r="78094" ht="24.95" hidden="1" customHeight="1" x14ac:dyDescent="0.25"/>
    <row r="78095" ht="24.95" hidden="1" customHeight="1" x14ac:dyDescent="0.25"/>
    <row r="78096" ht="24.95" hidden="1" customHeight="1" x14ac:dyDescent="0.25"/>
    <row r="78097" ht="24.95" hidden="1" customHeight="1" x14ac:dyDescent="0.25"/>
    <row r="78098" ht="24.95" hidden="1" customHeight="1" x14ac:dyDescent="0.25"/>
    <row r="78099" ht="24.95" hidden="1" customHeight="1" x14ac:dyDescent="0.25"/>
    <row r="78100" ht="24.95" hidden="1" customHeight="1" x14ac:dyDescent="0.25"/>
    <row r="78101" ht="24.95" hidden="1" customHeight="1" x14ac:dyDescent="0.25"/>
    <row r="78102" ht="24.95" hidden="1" customHeight="1" x14ac:dyDescent="0.25"/>
    <row r="78103" ht="24.95" hidden="1" customHeight="1" x14ac:dyDescent="0.25"/>
    <row r="78104" ht="24.95" hidden="1" customHeight="1" x14ac:dyDescent="0.25"/>
    <row r="78105" ht="24.95" hidden="1" customHeight="1" x14ac:dyDescent="0.25"/>
    <row r="78106" ht="24.95" hidden="1" customHeight="1" x14ac:dyDescent="0.25"/>
    <row r="78107" ht="24.95" hidden="1" customHeight="1" x14ac:dyDescent="0.25"/>
    <row r="78108" ht="24.95" hidden="1" customHeight="1" x14ac:dyDescent="0.25"/>
    <row r="78109" ht="24.95" hidden="1" customHeight="1" x14ac:dyDescent="0.25"/>
    <row r="78110" ht="24.95" hidden="1" customHeight="1" x14ac:dyDescent="0.25"/>
    <row r="78111" ht="24.95" hidden="1" customHeight="1" x14ac:dyDescent="0.25"/>
    <row r="78112" ht="24.95" hidden="1" customHeight="1" x14ac:dyDescent="0.25"/>
    <row r="78113" ht="24.95" hidden="1" customHeight="1" x14ac:dyDescent="0.25"/>
    <row r="78114" ht="24.95" hidden="1" customHeight="1" x14ac:dyDescent="0.25"/>
    <row r="78115" ht="16.5" hidden="1" customHeight="1" x14ac:dyDescent="0.25"/>
    <row r="78116" hidden="1" x14ac:dyDescent="0.25"/>
    <row r="78117" ht="15.75" hidden="1" customHeight="1" x14ac:dyDescent="0.25"/>
    <row r="78118" ht="31.5" hidden="1" customHeight="1" x14ac:dyDescent="0.25"/>
    <row r="78119" hidden="1" x14ac:dyDescent="0.25"/>
    <row r="78120" hidden="1" x14ac:dyDescent="0.25"/>
    <row r="78121" hidden="1" x14ac:dyDescent="0.25"/>
    <row r="78122" ht="16.5" hidden="1" customHeight="1" x14ac:dyDescent="0.25"/>
    <row r="78123" hidden="1" x14ac:dyDescent="0.25"/>
    <row r="78124" ht="15.75" hidden="1" customHeight="1" x14ac:dyDescent="0.25"/>
    <row r="78125" ht="31.5" hidden="1" customHeight="1" x14ac:dyDescent="0.25"/>
    <row r="78126" ht="24" hidden="1" customHeight="1" x14ac:dyDescent="0.25"/>
    <row r="78127" ht="24.95" hidden="1" customHeight="1" x14ac:dyDescent="0.25"/>
    <row r="78128" ht="24.95" hidden="1" customHeight="1" x14ac:dyDescent="0.25"/>
    <row r="78129" ht="24.95" hidden="1" customHeight="1" x14ac:dyDescent="0.25"/>
    <row r="78130" ht="24.95" hidden="1" customHeight="1" x14ac:dyDescent="0.25"/>
    <row r="78131" ht="24.95" hidden="1" customHeight="1" x14ac:dyDescent="0.25"/>
    <row r="78132" ht="24.95" hidden="1" customHeight="1" x14ac:dyDescent="0.25"/>
    <row r="78133" ht="24.95" hidden="1" customHeight="1" x14ac:dyDescent="0.25"/>
    <row r="78134" ht="24.95" hidden="1" customHeight="1" x14ac:dyDescent="0.25"/>
    <row r="78135" ht="24.95" hidden="1" customHeight="1" x14ac:dyDescent="0.25"/>
    <row r="78136" ht="24.95" hidden="1" customHeight="1" x14ac:dyDescent="0.25"/>
    <row r="78137" ht="24.95" hidden="1" customHeight="1" x14ac:dyDescent="0.25"/>
    <row r="78138" ht="24.95" hidden="1" customHeight="1" x14ac:dyDescent="0.25"/>
    <row r="78139" ht="24.95" hidden="1" customHeight="1" x14ac:dyDescent="0.25"/>
    <row r="78140" ht="24.95" hidden="1" customHeight="1" x14ac:dyDescent="0.25"/>
    <row r="78141" ht="24.95" hidden="1" customHeight="1" x14ac:dyDescent="0.25"/>
    <row r="78142" ht="24.95" hidden="1" customHeight="1" x14ac:dyDescent="0.25"/>
    <row r="78143" ht="24.95" hidden="1" customHeight="1" x14ac:dyDescent="0.25"/>
    <row r="78144" ht="24.95" hidden="1" customHeight="1" x14ac:dyDescent="0.25"/>
    <row r="78145" ht="24.95" hidden="1" customHeight="1" x14ac:dyDescent="0.25"/>
    <row r="78146" ht="24.95" hidden="1" customHeight="1" x14ac:dyDescent="0.25"/>
    <row r="78147" ht="24.95" hidden="1" customHeight="1" x14ac:dyDescent="0.25"/>
    <row r="78148" ht="24.95" hidden="1" customHeight="1" x14ac:dyDescent="0.25"/>
    <row r="78149" ht="24.95" hidden="1" customHeight="1" x14ac:dyDescent="0.25"/>
    <row r="78150" ht="24.95" hidden="1" customHeight="1" x14ac:dyDescent="0.25"/>
    <row r="78151" ht="24.95" hidden="1" customHeight="1" x14ac:dyDescent="0.25"/>
    <row r="78152" ht="24.95" hidden="1" customHeight="1" x14ac:dyDescent="0.25"/>
    <row r="78153" ht="24.95" hidden="1" customHeight="1" x14ac:dyDescent="0.25"/>
    <row r="78154" ht="24.95" hidden="1" customHeight="1" x14ac:dyDescent="0.25"/>
    <row r="78155" ht="24.95" hidden="1" customHeight="1" x14ac:dyDescent="0.25"/>
    <row r="78156" ht="24.95" hidden="1" customHeight="1" x14ac:dyDescent="0.25"/>
    <row r="78157" ht="24.95" hidden="1" customHeight="1" x14ac:dyDescent="0.25"/>
    <row r="78158" ht="24.95" hidden="1" customHeight="1" x14ac:dyDescent="0.25"/>
    <row r="78159" ht="24" hidden="1" customHeight="1" x14ac:dyDescent="0.25"/>
    <row r="78160" ht="24.95" hidden="1" customHeight="1" x14ac:dyDescent="0.25"/>
    <row r="78161" ht="24.95" hidden="1" customHeight="1" x14ac:dyDescent="0.25"/>
    <row r="78162" ht="24.95" hidden="1" customHeight="1" x14ac:dyDescent="0.25"/>
    <row r="78163" hidden="1" x14ac:dyDescent="0.25"/>
    <row r="78164" hidden="1" x14ac:dyDescent="0.25"/>
    <row r="78165" hidden="1" x14ac:dyDescent="0.25"/>
    <row r="78166" ht="16.5" hidden="1" customHeight="1" x14ac:dyDescent="0.25"/>
    <row r="78167" hidden="1" x14ac:dyDescent="0.25"/>
    <row r="78168" ht="15.75" hidden="1" customHeight="1" x14ac:dyDescent="0.25"/>
    <row r="78169" ht="31.5" hidden="1" customHeight="1" x14ac:dyDescent="0.25"/>
    <row r="78170" ht="24" hidden="1" customHeight="1" x14ac:dyDescent="0.25"/>
    <row r="78171" ht="24.95" hidden="1" customHeight="1" x14ac:dyDescent="0.25"/>
    <row r="78172" ht="24.95" hidden="1" customHeight="1" x14ac:dyDescent="0.25"/>
    <row r="78173" ht="24.95" hidden="1" customHeight="1" x14ac:dyDescent="0.25"/>
    <row r="78174" ht="24.95" hidden="1" customHeight="1" x14ac:dyDescent="0.25"/>
    <row r="78175" ht="24.95" hidden="1" customHeight="1" x14ac:dyDescent="0.25"/>
    <row r="78176" ht="24.95" hidden="1" customHeight="1" x14ac:dyDescent="0.25"/>
    <row r="78177" ht="24.95" hidden="1" customHeight="1" x14ac:dyDescent="0.25"/>
    <row r="78178" ht="24.95" hidden="1" customHeight="1" x14ac:dyDescent="0.25"/>
    <row r="78179" ht="24.95" hidden="1" customHeight="1" x14ac:dyDescent="0.25"/>
    <row r="78180" ht="24.95" hidden="1" customHeight="1" x14ac:dyDescent="0.25"/>
    <row r="78181" ht="24.95" hidden="1" customHeight="1" x14ac:dyDescent="0.25"/>
    <row r="78182" ht="24.95" hidden="1" customHeight="1" x14ac:dyDescent="0.25"/>
    <row r="78183" hidden="1" x14ac:dyDescent="0.25"/>
    <row r="78184" hidden="1" x14ac:dyDescent="0.25"/>
    <row r="78185" hidden="1" x14ac:dyDescent="0.25"/>
    <row r="78186" ht="16.5" hidden="1" customHeight="1" x14ac:dyDescent="0.25"/>
    <row r="78187" hidden="1" x14ac:dyDescent="0.25"/>
    <row r="78188" ht="15.75" hidden="1" customHeight="1" x14ac:dyDescent="0.25"/>
    <row r="78189" ht="31.5" hidden="1" customHeight="1" x14ac:dyDescent="0.25"/>
    <row r="78190" ht="24" hidden="1" customHeight="1" x14ac:dyDescent="0.25"/>
    <row r="78191" ht="24.95" hidden="1" customHeight="1" x14ac:dyDescent="0.25"/>
    <row r="78192" ht="24.95" hidden="1" customHeight="1" x14ac:dyDescent="0.25"/>
    <row r="78193" ht="24.95" hidden="1" customHeight="1" x14ac:dyDescent="0.25"/>
    <row r="78194" ht="24.95" hidden="1" customHeight="1" x14ac:dyDescent="0.25"/>
    <row r="78195" ht="24.95" hidden="1" customHeight="1" x14ac:dyDescent="0.25"/>
    <row r="78196" ht="24.95" hidden="1" customHeight="1" x14ac:dyDescent="0.25"/>
    <row r="78197" ht="24.95" hidden="1" customHeight="1" x14ac:dyDescent="0.25"/>
    <row r="78198" ht="24.95" hidden="1" customHeight="1" x14ac:dyDescent="0.25"/>
    <row r="78199" ht="24.95" hidden="1" customHeight="1" x14ac:dyDescent="0.25"/>
    <row r="78200" ht="24.95" hidden="1" customHeight="1" x14ac:dyDescent="0.25"/>
    <row r="78201" ht="24.95" hidden="1" customHeight="1" x14ac:dyDescent="0.25"/>
    <row r="78202" ht="24.95" hidden="1" customHeight="1" x14ac:dyDescent="0.25"/>
    <row r="78203" ht="24.95" hidden="1" customHeight="1" x14ac:dyDescent="0.25"/>
    <row r="78204" ht="24.95" hidden="1" customHeight="1" x14ac:dyDescent="0.25"/>
    <row r="78205" ht="24.95" hidden="1" customHeight="1" x14ac:dyDescent="0.25"/>
    <row r="78206" ht="24.95" hidden="1" customHeight="1" x14ac:dyDescent="0.25"/>
    <row r="78207" ht="24.95" hidden="1" customHeight="1" x14ac:dyDescent="0.25"/>
    <row r="78208" ht="24.95" hidden="1" customHeight="1" x14ac:dyDescent="0.25"/>
    <row r="78209" ht="24.95" hidden="1" customHeight="1" x14ac:dyDescent="0.25"/>
    <row r="78210" ht="24.95" hidden="1" customHeight="1" x14ac:dyDescent="0.25"/>
    <row r="78211" ht="24.95" hidden="1" customHeight="1" x14ac:dyDescent="0.25"/>
    <row r="78212" ht="24.95" hidden="1" customHeight="1" x14ac:dyDescent="0.25"/>
    <row r="78213" ht="24.95" hidden="1" customHeight="1" x14ac:dyDescent="0.25"/>
    <row r="78214" ht="24.95" hidden="1" customHeight="1" x14ac:dyDescent="0.25"/>
    <row r="78215" ht="24.95" hidden="1" customHeight="1" x14ac:dyDescent="0.25"/>
    <row r="78216" ht="24.95" hidden="1" customHeight="1" x14ac:dyDescent="0.25"/>
    <row r="78217" ht="24.95" hidden="1" customHeight="1" x14ac:dyDescent="0.25"/>
    <row r="78218" ht="24.95" hidden="1" customHeight="1" x14ac:dyDescent="0.25"/>
    <row r="78219" ht="24.95" hidden="1" customHeight="1" x14ac:dyDescent="0.25"/>
    <row r="78220" ht="24.95" hidden="1" customHeight="1" x14ac:dyDescent="0.25"/>
    <row r="78221" ht="24.95" hidden="1" customHeight="1" x14ac:dyDescent="0.25"/>
    <row r="78222" ht="24.95" hidden="1" customHeight="1" x14ac:dyDescent="0.25"/>
    <row r="78223" ht="24.95" hidden="1" customHeight="1" x14ac:dyDescent="0.25"/>
    <row r="78224" ht="31.5" hidden="1" customHeight="1" x14ac:dyDescent="0.25"/>
    <row r="78225" ht="24" hidden="1" customHeight="1" x14ac:dyDescent="0.25"/>
    <row r="78226" ht="24.95" hidden="1" customHeight="1" x14ac:dyDescent="0.25"/>
    <row r="78227" hidden="1" x14ac:dyDescent="0.25"/>
    <row r="78228" hidden="1" x14ac:dyDescent="0.25"/>
    <row r="78229" hidden="1" x14ac:dyDescent="0.25"/>
    <row r="78230" ht="16.5" hidden="1" customHeight="1" x14ac:dyDescent="0.25"/>
    <row r="78231" hidden="1" x14ac:dyDescent="0.25"/>
    <row r="78232" ht="15.75" hidden="1" customHeight="1" x14ac:dyDescent="0.25"/>
    <row r="78233" ht="31.5" hidden="1" customHeight="1" x14ac:dyDescent="0.25"/>
    <row r="78234" ht="24" hidden="1" customHeight="1" x14ac:dyDescent="0.25"/>
    <row r="78235" ht="24.95" hidden="1" customHeight="1" x14ac:dyDescent="0.25"/>
    <row r="78236" ht="24.95" hidden="1" customHeight="1" x14ac:dyDescent="0.25"/>
    <row r="78237" ht="24.95" hidden="1" customHeight="1" x14ac:dyDescent="0.25"/>
    <row r="78238" ht="24.95" hidden="1" customHeight="1" x14ac:dyDescent="0.25"/>
    <row r="78239" ht="24.95" hidden="1" customHeight="1" x14ac:dyDescent="0.25"/>
    <row r="78240" ht="24.95" hidden="1" customHeight="1" x14ac:dyDescent="0.25"/>
    <row r="78241" ht="24.95" hidden="1" customHeight="1" x14ac:dyDescent="0.25"/>
    <row r="78242" ht="24.95" hidden="1" customHeight="1" x14ac:dyDescent="0.25"/>
    <row r="78243" ht="24.95" hidden="1" customHeight="1" x14ac:dyDescent="0.25"/>
    <row r="78244" ht="24.95" hidden="1" customHeight="1" x14ac:dyDescent="0.25"/>
    <row r="78245" ht="24.95" hidden="1" customHeight="1" x14ac:dyDescent="0.25"/>
    <row r="78246" ht="24.95" hidden="1" customHeight="1" x14ac:dyDescent="0.25"/>
    <row r="78247" ht="24.95" hidden="1" customHeight="1" x14ac:dyDescent="0.25"/>
    <row r="78248" ht="24.95" hidden="1" customHeight="1" x14ac:dyDescent="0.25"/>
    <row r="78249" ht="24.95" hidden="1" customHeight="1" x14ac:dyDescent="0.25"/>
    <row r="78250" ht="24.95" hidden="1" customHeight="1" x14ac:dyDescent="0.25"/>
    <row r="78251" ht="24.95" hidden="1" customHeight="1" x14ac:dyDescent="0.25"/>
    <row r="78252" ht="24.95" hidden="1" customHeight="1" x14ac:dyDescent="0.25"/>
    <row r="78253" ht="24.95" hidden="1" customHeight="1" x14ac:dyDescent="0.25"/>
    <row r="78254" ht="24.95" hidden="1" customHeight="1" x14ac:dyDescent="0.25"/>
    <row r="78255" ht="24.95" hidden="1" customHeight="1" x14ac:dyDescent="0.25"/>
    <row r="78256" ht="24.95" hidden="1" customHeight="1" x14ac:dyDescent="0.25"/>
    <row r="78257" ht="24.95" hidden="1" customHeight="1" x14ac:dyDescent="0.25"/>
    <row r="78258" ht="24.95" hidden="1" customHeight="1" x14ac:dyDescent="0.25"/>
    <row r="78259" ht="24.95" hidden="1" customHeight="1" x14ac:dyDescent="0.25"/>
    <row r="78260" ht="24.95" hidden="1" customHeight="1" x14ac:dyDescent="0.25"/>
    <row r="78261" ht="24.95" hidden="1" customHeight="1" x14ac:dyDescent="0.25"/>
    <row r="78262" ht="24.95" hidden="1" customHeight="1" x14ac:dyDescent="0.25"/>
    <row r="78263" ht="24.95" hidden="1" customHeight="1" x14ac:dyDescent="0.25"/>
    <row r="78264" ht="24.95" hidden="1" customHeight="1" x14ac:dyDescent="0.25"/>
    <row r="78265" ht="24.95" hidden="1" customHeight="1" x14ac:dyDescent="0.25"/>
    <row r="78266" ht="24.95" hidden="1" customHeight="1" x14ac:dyDescent="0.25"/>
    <row r="78267" hidden="1" x14ac:dyDescent="0.25"/>
    <row r="78268" hidden="1" x14ac:dyDescent="0.25"/>
    <row r="78269" hidden="1" x14ac:dyDescent="0.25"/>
    <row r="78270" ht="16.5" hidden="1" customHeight="1" x14ac:dyDescent="0.25"/>
    <row r="78271" hidden="1" x14ac:dyDescent="0.25"/>
    <row r="78272" hidden="1" x14ac:dyDescent="0.25"/>
    <row r="78273" hidden="1" x14ac:dyDescent="0.25"/>
    <row r="78274" ht="16.5" hidden="1" customHeight="1" x14ac:dyDescent="0.25"/>
    <row r="78275" hidden="1" x14ac:dyDescent="0.25"/>
    <row r="78276" ht="15.75" hidden="1" customHeight="1" x14ac:dyDescent="0.25"/>
    <row r="78277" ht="31.5" hidden="1" customHeight="1" x14ac:dyDescent="0.25"/>
    <row r="78278" ht="24" hidden="1" customHeight="1" x14ac:dyDescent="0.25"/>
    <row r="78279" ht="24.95" hidden="1" customHeight="1" x14ac:dyDescent="0.25"/>
    <row r="78280" ht="24.95" hidden="1" customHeight="1" x14ac:dyDescent="0.25"/>
    <row r="78281" ht="24.95" hidden="1" customHeight="1" x14ac:dyDescent="0.25"/>
    <row r="78282" ht="24.95" hidden="1" customHeight="1" x14ac:dyDescent="0.25"/>
    <row r="78283" ht="24.95" hidden="1" customHeight="1" x14ac:dyDescent="0.25"/>
    <row r="78284" ht="24.95" hidden="1" customHeight="1" x14ac:dyDescent="0.25"/>
    <row r="78285" ht="24.95" hidden="1" customHeight="1" x14ac:dyDescent="0.25"/>
    <row r="78286" ht="24.95" hidden="1" customHeight="1" x14ac:dyDescent="0.25"/>
    <row r="78287" hidden="1" x14ac:dyDescent="0.25"/>
    <row r="78288" ht="15.75" hidden="1" customHeight="1" x14ac:dyDescent="0.25"/>
    <row r="78289" ht="31.5" hidden="1" customHeight="1" x14ac:dyDescent="0.25"/>
    <row r="78290" ht="24" hidden="1" customHeight="1" x14ac:dyDescent="0.25"/>
    <row r="78291" hidden="1" x14ac:dyDescent="0.25"/>
    <row r="78292" hidden="1" x14ac:dyDescent="0.25"/>
    <row r="78293" hidden="1" x14ac:dyDescent="0.25"/>
    <row r="78294" ht="16.5" hidden="1" customHeight="1" x14ac:dyDescent="0.25"/>
    <row r="78295" hidden="1" x14ac:dyDescent="0.25"/>
    <row r="78296" ht="15.75" hidden="1" customHeight="1" x14ac:dyDescent="0.25"/>
    <row r="78297" ht="31.5" hidden="1" customHeight="1" x14ac:dyDescent="0.25"/>
    <row r="78298" ht="24" hidden="1" customHeight="1" x14ac:dyDescent="0.25"/>
    <row r="78299" ht="24.95" hidden="1" customHeight="1" x14ac:dyDescent="0.25"/>
    <row r="78300" ht="24.95" hidden="1" customHeight="1" x14ac:dyDescent="0.25"/>
    <row r="78301" ht="24.95" hidden="1" customHeight="1" x14ac:dyDescent="0.25"/>
    <row r="78302" ht="24.95" hidden="1" customHeight="1" x14ac:dyDescent="0.25"/>
    <row r="78303" ht="24.95" hidden="1" customHeight="1" x14ac:dyDescent="0.25"/>
    <row r="78304" ht="24.95" hidden="1" customHeight="1" x14ac:dyDescent="0.25"/>
    <row r="78305" ht="24.95" hidden="1" customHeight="1" x14ac:dyDescent="0.25"/>
    <row r="78306" ht="24.95" hidden="1" customHeight="1" x14ac:dyDescent="0.25"/>
    <row r="78307" ht="24.95" hidden="1" customHeight="1" x14ac:dyDescent="0.25"/>
    <row r="78308" ht="24.95" hidden="1" customHeight="1" x14ac:dyDescent="0.25"/>
    <row r="78309" ht="24.95" hidden="1" customHeight="1" x14ac:dyDescent="0.25"/>
    <row r="78310" ht="24.95" hidden="1" customHeight="1" x14ac:dyDescent="0.25"/>
    <row r="78311" ht="24.95" hidden="1" customHeight="1" x14ac:dyDescent="0.25"/>
    <row r="78312" ht="24.95" hidden="1" customHeight="1" x14ac:dyDescent="0.25"/>
    <row r="78313" ht="24.95" hidden="1" customHeight="1" x14ac:dyDescent="0.25"/>
    <row r="78314" ht="24.95" hidden="1" customHeight="1" x14ac:dyDescent="0.25"/>
    <row r="78315" ht="24.95" hidden="1" customHeight="1" x14ac:dyDescent="0.25"/>
    <row r="78316" ht="24.95" hidden="1" customHeight="1" x14ac:dyDescent="0.25"/>
    <row r="78317" ht="24.95" hidden="1" customHeight="1" x14ac:dyDescent="0.25"/>
    <row r="78318" ht="24.95" hidden="1" customHeight="1" x14ac:dyDescent="0.25"/>
    <row r="78319" ht="24.95" hidden="1" customHeight="1" x14ac:dyDescent="0.25"/>
    <row r="78320" ht="24.95" hidden="1" customHeight="1" x14ac:dyDescent="0.25"/>
    <row r="78321" ht="24.95" hidden="1" customHeight="1" x14ac:dyDescent="0.25"/>
    <row r="78322" ht="24.95" hidden="1" customHeight="1" x14ac:dyDescent="0.25"/>
    <row r="78323" ht="24.95" hidden="1" customHeight="1" x14ac:dyDescent="0.25"/>
    <row r="78324" ht="24.95" hidden="1" customHeight="1" x14ac:dyDescent="0.25"/>
    <row r="78325" ht="24.95" hidden="1" customHeight="1" x14ac:dyDescent="0.25"/>
    <row r="78326" ht="24.95" hidden="1" customHeight="1" x14ac:dyDescent="0.25"/>
    <row r="78327" ht="24.95" hidden="1" customHeight="1" x14ac:dyDescent="0.25"/>
    <row r="78328" ht="24.95" hidden="1" customHeight="1" x14ac:dyDescent="0.25"/>
    <row r="78329" ht="24.95" hidden="1" customHeight="1" x14ac:dyDescent="0.25"/>
    <row r="78330" ht="24.95" hidden="1" customHeight="1" x14ac:dyDescent="0.25"/>
    <row r="78331" ht="24.95" hidden="1" customHeight="1" x14ac:dyDescent="0.25"/>
    <row r="78332" ht="24.95" hidden="1" customHeight="1" x14ac:dyDescent="0.25"/>
    <row r="78333" ht="24.95" hidden="1" customHeight="1" x14ac:dyDescent="0.25"/>
    <row r="78334" ht="24.95" hidden="1" customHeight="1" x14ac:dyDescent="0.25"/>
    <row r="78335" hidden="1" x14ac:dyDescent="0.25"/>
    <row r="78336" hidden="1" x14ac:dyDescent="0.25"/>
    <row r="78337" hidden="1" x14ac:dyDescent="0.25"/>
    <row r="78338" ht="16.5" hidden="1" customHeight="1" x14ac:dyDescent="0.25"/>
    <row r="78339" hidden="1" x14ac:dyDescent="0.25"/>
    <row r="78340" ht="15.75" hidden="1" customHeight="1" x14ac:dyDescent="0.25"/>
    <row r="78341" ht="31.5" hidden="1" customHeight="1" x14ac:dyDescent="0.25"/>
    <row r="78342" ht="24" hidden="1" customHeight="1" x14ac:dyDescent="0.25"/>
    <row r="78343" ht="24.95" hidden="1" customHeight="1" x14ac:dyDescent="0.25"/>
    <row r="78344" ht="24.95" hidden="1" customHeight="1" x14ac:dyDescent="0.25"/>
    <row r="78345" ht="24.95" hidden="1" customHeight="1" x14ac:dyDescent="0.25"/>
    <row r="78346" ht="24.95" hidden="1" customHeight="1" x14ac:dyDescent="0.25"/>
    <row r="78347" ht="24.95" hidden="1" customHeight="1" x14ac:dyDescent="0.25"/>
    <row r="78348" ht="24.95" hidden="1" customHeight="1" x14ac:dyDescent="0.25"/>
    <row r="78349" ht="24.95" hidden="1" customHeight="1" x14ac:dyDescent="0.25"/>
    <row r="78350" ht="24.95" hidden="1" customHeight="1" x14ac:dyDescent="0.25"/>
    <row r="78351" ht="24.95" hidden="1" customHeight="1" x14ac:dyDescent="0.25"/>
    <row r="78352" ht="24.95" hidden="1" customHeight="1" x14ac:dyDescent="0.25"/>
    <row r="78353" ht="24.95" hidden="1" customHeight="1" x14ac:dyDescent="0.25"/>
    <row r="78354" ht="24.95" hidden="1" customHeight="1" x14ac:dyDescent="0.25"/>
    <row r="78355" ht="24.95" hidden="1" customHeight="1" x14ac:dyDescent="0.25"/>
    <row r="78356" ht="24.95" hidden="1" customHeight="1" x14ac:dyDescent="0.25"/>
    <row r="78357" ht="24.95" hidden="1" customHeight="1" x14ac:dyDescent="0.25"/>
    <row r="78358" ht="24.95" hidden="1" customHeight="1" x14ac:dyDescent="0.25"/>
    <row r="78359" ht="24.95" hidden="1" customHeight="1" x14ac:dyDescent="0.25"/>
    <row r="78360" ht="24.95" hidden="1" customHeight="1" x14ac:dyDescent="0.25"/>
    <row r="78361" ht="24.95" hidden="1" customHeight="1" x14ac:dyDescent="0.25"/>
    <row r="78362" ht="24.95" hidden="1" customHeight="1" x14ac:dyDescent="0.25"/>
    <row r="78363" ht="24.95" hidden="1" customHeight="1" x14ac:dyDescent="0.25"/>
    <row r="78364" ht="24.95" hidden="1" customHeight="1" x14ac:dyDescent="0.25"/>
    <row r="78365" ht="24.95" hidden="1" customHeight="1" x14ac:dyDescent="0.25"/>
    <row r="78366" ht="24.95" hidden="1" customHeight="1" x14ac:dyDescent="0.25"/>
    <row r="78367" ht="24.95" hidden="1" customHeight="1" x14ac:dyDescent="0.25"/>
    <row r="78368" ht="24.95" hidden="1" customHeight="1" x14ac:dyDescent="0.25"/>
    <row r="78369" ht="24.95" hidden="1" customHeight="1" x14ac:dyDescent="0.25"/>
    <row r="78370" ht="24.95" hidden="1" customHeight="1" x14ac:dyDescent="0.25"/>
    <row r="78371" ht="24.95" hidden="1" customHeight="1" x14ac:dyDescent="0.25"/>
    <row r="78372" ht="24.95" hidden="1" customHeight="1" x14ac:dyDescent="0.25"/>
    <row r="78373" ht="24.95" hidden="1" customHeight="1" x14ac:dyDescent="0.25"/>
    <row r="78374" ht="24.95" hidden="1" customHeight="1" x14ac:dyDescent="0.25"/>
    <row r="78375" ht="24.95" hidden="1" customHeight="1" x14ac:dyDescent="0.25"/>
    <row r="78376" ht="24.95" hidden="1" customHeight="1" x14ac:dyDescent="0.25"/>
    <row r="78377" ht="24.95" hidden="1" customHeight="1" x14ac:dyDescent="0.25"/>
    <row r="78378" ht="24.95" hidden="1" customHeight="1" x14ac:dyDescent="0.25"/>
    <row r="78379" hidden="1" x14ac:dyDescent="0.25"/>
    <row r="78380" hidden="1" x14ac:dyDescent="0.25"/>
    <row r="78381" hidden="1" x14ac:dyDescent="0.25"/>
    <row r="78382" ht="16.5" hidden="1" customHeight="1" x14ac:dyDescent="0.25"/>
    <row r="78383" hidden="1" x14ac:dyDescent="0.25"/>
    <row r="78384" ht="15.75" hidden="1" customHeight="1" x14ac:dyDescent="0.25"/>
    <row r="78385" ht="31.5" hidden="1" customHeight="1" x14ac:dyDescent="0.25"/>
    <row r="78386" ht="24" hidden="1" customHeight="1" x14ac:dyDescent="0.25"/>
    <row r="78387" ht="24.95" hidden="1" customHeight="1" x14ac:dyDescent="0.25"/>
    <row r="78388" ht="24.95" hidden="1" customHeight="1" x14ac:dyDescent="0.25"/>
    <row r="78389" ht="24.95" hidden="1" customHeight="1" x14ac:dyDescent="0.25"/>
    <row r="78390" ht="24.95" hidden="1" customHeight="1" x14ac:dyDescent="0.25"/>
    <row r="78391" ht="24.95" hidden="1" customHeight="1" x14ac:dyDescent="0.25"/>
    <row r="78392" ht="24.95" hidden="1" customHeight="1" x14ac:dyDescent="0.25"/>
    <row r="78393" ht="24.95" hidden="1" customHeight="1" x14ac:dyDescent="0.25"/>
    <row r="78394" ht="24.95" hidden="1" customHeight="1" x14ac:dyDescent="0.25"/>
    <row r="78395" ht="24.95" hidden="1" customHeight="1" x14ac:dyDescent="0.25"/>
    <row r="78396" ht="24.95" hidden="1" customHeight="1" x14ac:dyDescent="0.25"/>
    <row r="78397" ht="24.95" hidden="1" customHeight="1" x14ac:dyDescent="0.25"/>
    <row r="78398" ht="24.95" hidden="1" customHeight="1" x14ac:dyDescent="0.25"/>
    <row r="78399" hidden="1" x14ac:dyDescent="0.25"/>
    <row r="78400" hidden="1" x14ac:dyDescent="0.25"/>
    <row r="78401" hidden="1" x14ac:dyDescent="0.25"/>
    <row r="78402" ht="16.5" hidden="1" customHeight="1" x14ac:dyDescent="0.25"/>
    <row r="78403" hidden="1" x14ac:dyDescent="0.25"/>
    <row r="78404" ht="15.75" hidden="1" customHeight="1" x14ac:dyDescent="0.25"/>
    <row r="78405" ht="31.5" hidden="1" customHeight="1" x14ac:dyDescent="0.25"/>
    <row r="78406" ht="24" hidden="1" customHeight="1" x14ac:dyDescent="0.25"/>
    <row r="78407" ht="24.95" hidden="1" customHeight="1" x14ac:dyDescent="0.25"/>
    <row r="78408" ht="24.95" hidden="1" customHeight="1" x14ac:dyDescent="0.25"/>
    <row r="78409" ht="24.95" hidden="1" customHeight="1" x14ac:dyDescent="0.25"/>
    <row r="78410" ht="24.95" hidden="1" customHeight="1" x14ac:dyDescent="0.25"/>
    <row r="78411" ht="24.95" hidden="1" customHeight="1" x14ac:dyDescent="0.25"/>
    <row r="78412" ht="24.95" hidden="1" customHeight="1" x14ac:dyDescent="0.25"/>
    <row r="78413" ht="24.95" hidden="1" customHeight="1" x14ac:dyDescent="0.25"/>
    <row r="78414" ht="24.95" hidden="1" customHeight="1" x14ac:dyDescent="0.25"/>
    <row r="78415" ht="24.95" hidden="1" customHeight="1" x14ac:dyDescent="0.25"/>
    <row r="78416" ht="24.95" hidden="1" customHeight="1" x14ac:dyDescent="0.25"/>
    <row r="78417" ht="24.95" hidden="1" customHeight="1" x14ac:dyDescent="0.25"/>
    <row r="78418" ht="24.95" hidden="1" customHeight="1" x14ac:dyDescent="0.25"/>
    <row r="78419" hidden="1" x14ac:dyDescent="0.25"/>
    <row r="78420" hidden="1" x14ac:dyDescent="0.25"/>
    <row r="78421" hidden="1" x14ac:dyDescent="0.25"/>
    <row r="78422" ht="16.5" hidden="1" customHeight="1" x14ac:dyDescent="0.25"/>
    <row r="78423" hidden="1" x14ac:dyDescent="0.25"/>
    <row r="78424" ht="15.75" hidden="1" customHeight="1" x14ac:dyDescent="0.25"/>
    <row r="78425" ht="31.5" hidden="1" customHeight="1" x14ac:dyDescent="0.25"/>
    <row r="78426" ht="24" hidden="1" customHeight="1" x14ac:dyDescent="0.25"/>
    <row r="78427" ht="24.95" hidden="1" customHeight="1" x14ac:dyDescent="0.25"/>
    <row r="78428" ht="24.95" hidden="1" customHeight="1" x14ac:dyDescent="0.25"/>
    <row r="78429" ht="24.95" hidden="1" customHeight="1" x14ac:dyDescent="0.25"/>
    <row r="78430" ht="24.95" hidden="1" customHeight="1" x14ac:dyDescent="0.25"/>
    <row r="78431" ht="24.95" hidden="1" customHeight="1" x14ac:dyDescent="0.25"/>
    <row r="78432" ht="24.95" hidden="1" customHeight="1" x14ac:dyDescent="0.25"/>
    <row r="78433" ht="24.95" hidden="1" customHeight="1" x14ac:dyDescent="0.25"/>
    <row r="78434" ht="24.95" hidden="1" customHeight="1" x14ac:dyDescent="0.25"/>
    <row r="78435" ht="24.95" hidden="1" customHeight="1" x14ac:dyDescent="0.25"/>
    <row r="78436" ht="24.95" hidden="1" customHeight="1" x14ac:dyDescent="0.25"/>
    <row r="78437" ht="24.95" hidden="1" customHeight="1" x14ac:dyDescent="0.25"/>
    <row r="78438" ht="24.95" hidden="1" customHeight="1" x14ac:dyDescent="0.25"/>
    <row r="78439" hidden="1" x14ac:dyDescent="0.25"/>
    <row r="78440" hidden="1" x14ac:dyDescent="0.25"/>
    <row r="78441" hidden="1" x14ac:dyDescent="0.25"/>
    <row r="78442" ht="16.5" hidden="1" customHeight="1" x14ac:dyDescent="0.25"/>
    <row r="78443" hidden="1" x14ac:dyDescent="0.25"/>
    <row r="78444" ht="15.75" hidden="1" customHeight="1" x14ac:dyDescent="0.25"/>
    <row r="78445" ht="31.5" hidden="1" customHeight="1" x14ac:dyDescent="0.25"/>
    <row r="78446" ht="24" hidden="1" customHeight="1" x14ac:dyDescent="0.25"/>
    <row r="78447" ht="24.95" hidden="1" customHeight="1" x14ac:dyDescent="0.25"/>
    <row r="78448" ht="24.95" hidden="1" customHeight="1" x14ac:dyDescent="0.25"/>
    <row r="78449" ht="24.95" hidden="1" customHeight="1" x14ac:dyDescent="0.25"/>
    <row r="78450" ht="24.95" hidden="1" customHeight="1" x14ac:dyDescent="0.25"/>
    <row r="78451" ht="24.95" hidden="1" customHeight="1" x14ac:dyDescent="0.25"/>
    <row r="78452" ht="24.95" hidden="1" customHeight="1" x14ac:dyDescent="0.25"/>
    <row r="78453" ht="24.95" hidden="1" customHeight="1" x14ac:dyDescent="0.25"/>
    <row r="78454" ht="24.95" hidden="1" customHeight="1" x14ac:dyDescent="0.25"/>
    <row r="78455" ht="24.95" hidden="1" customHeight="1" x14ac:dyDescent="0.25"/>
    <row r="78456" ht="24.95" hidden="1" customHeight="1" x14ac:dyDescent="0.25"/>
    <row r="78457" ht="24.95" hidden="1" customHeight="1" x14ac:dyDescent="0.25"/>
    <row r="78458" ht="24.95" hidden="1" customHeight="1" x14ac:dyDescent="0.25"/>
    <row r="78459" ht="24.95" hidden="1" customHeight="1" x14ac:dyDescent="0.25"/>
    <row r="78460" ht="24.95" hidden="1" customHeight="1" x14ac:dyDescent="0.25"/>
    <row r="78461" ht="24.95" hidden="1" customHeight="1" x14ac:dyDescent="0.25"/>
    <row r="78462" ht="24.95" hidden="1" customHeight="1" x14ac:dyDescent="0.25"/>
    <row r="78463" ht="24.95" hidden="1" customHeight="1" x14ac:dyDescent="0.25"/>
    <row r="78464" ht="24.95" hidden="1" customHeight="1" x14ac:dyDescent="0.25"/>
    <row r="78465" ht="24.95" hidden="1" customHeight="1" x14ac:dyDescent="0.25"/>
    <row r="78466" ht="24.95" hidden="1" customHeight="1" x14ac:dyDescent="0.25"/>
    <row r="78467" ht="24.95" hidden="1" customHeight="1" x14ac:dyDescent="0.25"/>
    <row r="78468" ht="24.95" hidden="1" customHeight="1" x14ac:dyDescent="0.25"/>
    <row r="78469" ht="24.95" hidden="1" customHeight="1" x14ac:dyDescent="0.25"/>
    <row r="78470" ht="24.95" hidden="1" customHeight="1" x14ac:dyDescent="0.25"/>
    <row r="78471" ht="24.95" hidden="1" customHeight="1" x14ac:dyDescent="0.25"/>
    <row r="78472" ht="24.95" hidden="1" customHeight="1" x14ac:dyDescent="0.25"/>
    <row r="78473" ht="24.95" hidden="1" customHeight="1" x14ac:dyDescent="0.25"/>
    <row r="78474" ht="24.95" hidden="1" customHeight="1" x14ac:dyDescent="0.25"/>
    <row r="78475" ht="24.95" hidden="1" customHeight="1" x14ac:dyDescent="0.25"/>
    <row r="78476" ht="24.95" hidden="1" customHeight="1" x14ac:dyDescent="0.25"/>
    <row r="78477" ht="24.95" hidden="1" customHeight="1" x14ac:dyDescent="0.25"/>
    <row r="78478" ht="24.95" hidden="1" customHeight="1" x14ac:dyDescent="0.25"/>
    <row r="78479" ht="24.95" hidden="1" customHeight="1" x14ac:dyDescent="0.25"/>
    <row r="78480" ht="24.95" hidden="1" customHeight="1" x14ac:dyDescent="0.25"/>
    <row r="78481" ht="24.95" hidden="1" customHeight="1" x14ac:dyDescent="0.25"/>
    <row r="78482" ht="24.95" hidden="1" customHeight="1" x14ac:dyDescent="0.25"/>
    <row r="78483" hidden="1" x14ac:dyDescent="0.25"/>
    <row r="78484" hidden="1" x14ac:dyDescent="0.25"/>
    <row r="78485" hidden="1" x14ac:dyDescent="0.25"/>
    <row r="78486" ht="16.5" hidden="1" customHeight="1" x14ac:dyDescent="0.25"/>
    <row r="78487" hidden="1" x14ac:dyDescent="0.25"/>
    <row r="78488" ht="15.75" hidden="1" customHeight="1" x14ac:dyDescent="0.25"/>
    <row r="78489" ht="31.5" hidden="1" customHeight="1" x14ac:dyDescent="0.25"/>
    <row r="78490" ht="24" hidden="1" customHeight="1" x14ac:dyDescent="0.25"/>
    <row r="78491" ht="24.95" hidden="1" customHeight="1" x14ac:dyDescent="0.25"/>
    <row r="78492" ht="24.95" hidden="1" customHeight="1" x14ac:dyDescent="0.25"/>
    <row r="78493" ht="24.95" hidden="1" customHeight="1" x14ac:dyDescent="0.25"/>
    <row r="78494" ht="24.95" hidden="1" customHeight="1" x14ac:dyDescent="0.25"/>
    <row r="78495" ht="24.95" hidden="1" customHeight="1" x14ac:dyDescent="0.25"/>
    <row r="78496" ht="24.95" hidden="1" customHeight="1" x14ac:dyDescent="0.25"/>
    <row r="78497" ht="24.95" hidden="1" customHeight="1" x14ac:dyDescent="0.25"/>
    <row r="78498" ht="24.95" hidden="1" customHeight="1" x14ac:dyDescent="0.25"/>
    <row r="78499" ht="24.95" hidden="1" customHeight="1" x14ac:dyDescent="0.25"/>
    <row r="78500" ht="24.95" hidden="1" customHeight="1" x14ac:dyDescent="0.25"/>
    <row r="78501" ht="24.95" hidden="1" customHeight="1" x14ac:dyDescent="0.25"/>
    <row r="78502" ht="24.95" hidden="1" customHeight="1" x14ac:dyDescent="0.25"/>
    <row r="78503" ht="24.95" hidden="1" customHeight="1" x14ac:dyDescent="0.25"/>
    <row r="78504" ht="24.95" hidden="1" customHeight="1" x14ac:dyDescent="0.25"/>
    <row r="78505" ht="24.95" hidden="1" customHeight="1" x14ac:dyDescent="0.25"/>
    <row r="78506" ht="24.95" hidden="1" customHeight="1" x14ac:dyDescent="0.25"/>
    <row r="78507" ht="24.95" hidden="1" customHeight="1" x14ac:dyDescent="0.25"/>
    <row r="78508" ht="24.95" hidden="1" customHeight="1" x14ac:dyDescent="0.25"/>
    <row r="78509" ht="24.95" hidden="1" customHeight="1" x14ac:dyDescent="0.25"/>
    <row r="78510" ht="24.95" hidden="1" customHeight="1" x14ac:dyDescent="0.25"/>
    <row r="78511" ht="24.95" hidden="1" customHeight="1" x14ac:dyDescent="0.25"/>
    <row r="78512" ht="24.95" hidden="1" customHeight="1" x14ac:dyDescent="0.25"/>
    <row r="78513" ht="24.95" hidden="1" customHeight="1" x14ac:dyDescent="0.25"/>
    <row r="78514" ht="24.95" hidden="1" customHeight="1" x14ac:dyDescent="0.25"/>
    <row r="78515" ht="24.95" hidden="1" customHeight="1" x14ac:dyDescent="0.25"/>
    <row r="78516" ht="24.95" hidden="1" customHeight="1" x14ac:dyDescent="0.25"/>
    <row r="78517" ht="24.95" hidden="1" customHeight="1" x14ac:dyDescent="0.25"/>
    <row r="78518" ht="24.95" hidden="1" customHeight="1" x14ac:dyDescent="0.25"/>
    <row r="78519" ht="24.95" hidden="1" customHeight="1" x14ac:dyDescent="0.25"/>
    <row r="78520" ht="24.95" hidden="1" customHeight="1" x14ac:dyDescent="0.25"/>
    <row r="78521" ht="24.95" hidden="1" customHeight="1" x14ac:dyDescent="0.25"/>
    <row r="78522" ht="24.95" hidden="1" customHeight="1" x14ac:dyDescent="0.25"/>
    <row r="78523" ht="24.95" hidden="1" customHeight="1" x14ac:dyDescent="0.25"/>
    <row r="78524" ht="24.95" hidden="1" customHeight="1" x14ac:dyDescent="0.25"/>
    <row r="78525" ht="24.95" hidden="1" customHeight="1" x14ac:dyDescent="0.25"/>
    <row r="78526" ht="24.95" hidden="1" customHeight="1" x14ac:dyDescent="0.25"/>
    <row r="78527" hidden="1" x14ac:dyDescent="0.25"/>
    <row r="78528" hidden="1" x14ac:dyDescent="0.25"/>
    <row r="78529" hidden="1" x14ac:dyDescent="0.25"/>
    <row r="78530" ht="16.5" hidden="1" customHeight="1" x14ac:dyDescent="0.25"/>
    <row r="78531" hidden="1" x14ac:dyDescent="0.25"/>
    <row r="78532" ht="15.75" hidden="1" customHeight="1" x14ac:dyDescent="0.25"/>
    <row r="78533" ht="31.5" hidden="1" customHeight="1" x14ac:dyDescent="0.25"/>
    <row r="78534" ht="24" hidden="1" customHeight="1" x14ac:dyDescent="0.25"/>
    <row r="78535" ht="24.95" hidden="1" customHeight="1" x14ac:dyDescent="0.25"/>
    <row r="78536" ht="24.95" hidden="1" customHeight="1" x14ac:dyDescent="0.25"/>
    <row r="78537" ht="24.95" hidden="1" customHeight="1" x14ac:dyDescent="0.25"/>
    <row r="78538" ht="24.95" hidden="1" customHeight="1" x14ac:dyDescent="0.25"/>
    <row r="78539" ht="24.95" hidden="1" customHeight="1" x14ac:dyDescent="0.25"/>
    <row r="78540" ht="24.95" hidden="1" customHeight="1" x14ac:dyDescent="0.25"/>
    <row r="78541" ht="24.95" hidden="1" customHeight="1" x14ac:dyDescent="0.25"/>
    <row r="78542" ht="24.95" hidden="1" customHeight="1" x14ac:dyDescent="0.25"/>
    <row r="78543" ht="24.95" hidden="1" customHeight="1" x14ac:dyDescent="0.25"/>
    <row r="78544" ht="24.95" hidden="1" customHeight="1" x14ac:dyDescent="0.25"/>
    <row r="78545" ht="24.95" hidden="1" customHeight="1" x14ac:dyDescent="0.25"/>
    <row r="78546" ht="24.95" hidden="1" customHeight="1" x14ac:dyDescent="0.25"/>
    <row r="78547" ht="24.95" hidden="1" customHeight="1" x14ac:dyDescent="0.25"/>
    <row r="78548" ht="24.95" hidden="1" customHeight="1" x14ac:dyDescent="0.25"/>
    <row r="78549" ht="24.95" hidden="1" customHeight="1" x14ac:dyDescent="0.25"/>
    <row r="78550" ht="24.95" hidden="1" customHeight="1" x14ac:dyDescent="0.25"/>
    <row r="78551" ht="24.95" hidden="1" customHeight="1" x14ac:dyDescent="0.25"/>
    <row r="78552" ht="24.95" hidden="1" customHeight="1" x14ac:dyDescent="0.25"/>
    <row r="78553" ht="24.95" hidden="1" customHeight="1" x14ac:dyDescent="0.25"/>
    <row r="78554" ht="24.95" hidden="1" customHeight="1" x14ac:dyDescent="0.25"/>
    <row r="78555" ht="24.95" hidden="1" customHeight="1" x14ac:dyDescent="0.25"/>
    <row r="78556" ht="24.95" hidden="1" customHeight="1" x14ac:dyDescent="0.25"/>
    <row r="78557" ht="24.95" hidden="1" customHeight="1" x14ac:dyDescent="0.25"/>
    <row r="78558" ht="24.95" hidden="1" customHeight="1" x14ac:dyDescent="0.25"/>
    <row r="78559" ht="24.95" hidden="1" customHeight="1" x14ac:dyDescent="0.25"/>
    <row r="78560" ht="24.95" hidden="1" customHeight="1" x14ac:dyDescent="0.25"/>
    <row r="78561" ht="24.95" hidden="1" customHeight="1" x14ac:dyDescent="0.25"/>
    <row r="78562" ht="24.95" hidden="1" customHeight="1" x14ac:dyDescent="0.25"/>
    <row r="78563" ht="24.95" hidden="1" customHeight="1" x14ac:dyDescent="0.25"/>
    <row r="78564" ht="24.95" hidden="1" customHeight="1" x14ac:dyDescent="0.25"/>
    <row r="78565" ht="24.95" hidden="1" customHeight="1" x14ac:dyDescent="0.25"/>
    <row r="78566" ht="24.95" hidden="1" customHeight="1" x14ac:dyDescent="0.25"/>
    <row r="78567" ht="24.95" hidden="1" customHeight="1" x14ac:dyDescent="0.25"/>
    <row r="78568" ht="24.95" hidden="1" customHeight="1" x14ac:dyDescent="0.25"/>
    <row r="78569" ht="24.95" hidden="1" customHeight="1" x14ac:dyDescent="0.25"/>
    <row r="78570" ht="24.95" hidden="1" customHeight="1" x14ac:dyDescent="0.25"/>
    <row r="78571" hidden="1" x14ac:dyDescent="0.25"/>
    <row r="78572" hidden="1" x14ac:dyDescent="0.25"/>
    <row r="78573" hidden="1" x14ac:dyDescent="0.25"/>
    <row r="78574" ht="16.5" hidden="1" customHeight="1" x14ac:dyDescent="0.25"/>
    <row r="78575" hidden="1" x14ac:dyDescent="0.25"/>
    <row r="78576" ht="15.75" hidden="1" customHeight="1" x14ac:dyDescent="0.25"/>
    <row r="78577" ht="31.5" hidden="1" customHeight="1" x14ac:dyDescent="0.25"/>
    <row r="78578" ht="24" hidden="1" customHeight="1" x14ac:dyDescent="0.25"/>
    <row r="78579" ht="24.95" hidden="1" customHeight="1" x14ac:dyDescent="0.25"/>
    <row r="78580" ht="24.95" hidden="1" customHeight="1" x14ac:dyDescent="0.25"/>
    <row r="78581" ht="24.95" hidden="1" customHeight="1" x14ac:dyDescent="0.25"/>
    <row r="78582" ht="24.95" hidden="1" customHeight="1" x14ac:dyDescent="0.25"/>
    <row r="78583" ht="24.95" hidden="1" customHeight="1" x14ac:dyDescent="0.25"/>
    <row r="78584" ht="24.95" hidden="1" customHeight="1" x14ac:dyDescent="0.25"/>
    <row r="78585" ht="24.95" hidden="1" customHeight="1" x14ac:dyDescent="0.25"/>
    <row r="78586" ht="24.95" hidden="1" customHeight="1" x14ac:dyDescent="0.25"/>
    <row r="78587" ht="24.95" hidden="1" customHeight="1" x14ac:dyDescent="0.25"/>
    <row r="78588" ht="24.95" hidden="1" customHeight="1" x14ac:dyDescent="0.25"/>
    <row r="78589" ht="24.95" hidden="1" customHeight="1" x14ac:dyDescent="0.25"/>
    <row r="78590" hidden="1" x14ac:dyDescent="0.25"/>
    <row r="78591" hidden="1" x14ac:dyDescent="0.25"/>
    <row r="78592" hidden="1" x14ac:dyDescent="0.25"/>
    <row r="78593" hidden="1" x14ac:dyDescent="0.25"/>
    <row r="78594" ht="16.5" hidden="1" customHeight="1" x14ac:dyDescent="0.25"/>
    <row r="78595" hidden="1" x14ac:dyDescent="0.25"/>
    <row r="78596" ht="15.75" hidden="1" customHeight="1" x14ac:dyDescent="0.25"/>
    <row r="78597" ht="31.5" hidden="1" customHeight="1" x14ac:dyDescent="0.25"/>
    <row r="78598" ht="24" hidden="1" customHeight="1" x14ac:dyDescent="0.25"/>
    <row r="78599" ht="24.95" hidden="1" customHeight="1" x14ac:dyDescent="0.25"/>
    <row r="78600" ht="24.95" hidden="1" customHeight="1" x14ac:dyDescent="0.25"/>
    <row r="78601" ht="24.95" hidden="1" customHeight="1" x14ac:dyDescent="0.25"/>
    <row r="78602" ht="24.95" hidden="1" customHeight="1" x14ac:dyDescent="0.25"/>
    <row r="78603" ht="24.95" hidden="1" customHeight="1" x14ac:dyDescent="0.25"/>
    <row r="78604" ht="24.95" hidden="1" customHeight="1" x14ac:dyDescent="0.25"/>
    <row r="78605" ht="24.95" hidden="1" customHeight="1" x14ac:dyDescent="0.25"/>
    <row r="78606" ht="24.95" hidden="1" customHeight="1" x14ac:dyDescent="0.25"/>
    <row r="78607" hidden="1" x14ac:dyDescent="0.25"/>
    <row r="78608" hidden="1" x14ac:dyDescent="0.25"/>
    <row r="78609" ht="16.5" hidden="1" customHeight="1" x14ac:dyDescent="0.25"/>
    <row r="78610" hidden="1" x14ac:dyDescent="0.25"/>
    <row r="78611" hidden="1" x14ac:dyDescent="0.25"/>
    <row r="78612" hidden="1" x14ac:dyDescent="0.25"/>
    <row r="78613" hidden="1" x14ac:dyDescent="0.25"/>
    <row r="78614" ht="16.5" hidden="1" customHeight="1" x14ac:dyDescent="0.25"/>
    <row r="78615" hidden="1" x14ac:dyDescent="0.25"/>
    <row r="78616" ht="15.75" hidden="1" customHeight="1" x14ac:dyDescent="0.25"/>
    <row r="78617" ht="31.5" hidden="1" customHeight="1" x14ac:dyDescent="0.25"/>
    <row r="78618" ht="24" hidden="1" customHeight="1" x14ac:dyDescent="0.25"/>
    <row r="78619" ht="24.95" hidden="1" customHeight="1" x14ac:dyDescent="0.25"/>
    <row r="78620" ht="24.95" hidden="1" customHeight="1" x14ac:dyDescent="0.25"/>
    <row r="78621" ht="24.95" hidden="1" customHeight="1" x14ac:dyDescent="0.25"/>
    <row r="78622" ht="24.95" hidden="1" customHeight="1" x14ac:dyDescent="0.25"/>
    <row r="78623" ht="24.95" hidden="1" customHeight="1" x14ac:dyDescent="0.25"/>
    <row r="78624" ht="24.95" hidden="1" customHeight="1" x14ac:dyDescent="0.25"/>
    <row r="78625" ht="24.95" hidden="1" customHeight="1" x14ac:dyDescent="0.25"/>
    <row r="78626" ht="24.95" hidden="1" customHeight="1" x14ac:dyDescent="0.25"/>
    <row r="78627" ht="15.75" hidden="1" customHeight="1" x14ac:dyDescent="0.25"/>
    <row r="78628" ht="31.5" hidden="1" customHeight="1" x14ac:dyDescent="0.25"/>
    <row r="78629" ht="24" hidden="1" customHeight="1" x14ac:dyDescent="0.25"/>
    <row r="78630" ht="24.95" hidden="1" customHeight="1" x14ac:dyDescent="0.25"/>
    <row r="78631" hidden="1" x14ac:dyDescent="0.25"/>
    <row r="78632" hidden="1" x14ac:dyDescent="0.25"/>
    <row r="78633" hidden="1" x14ac:dyDescent="0.25"/>
    <row r="78634" ht="16.5" hidden="1" customHeight="1" x14ac:dyDescent="0.25"/>
    <row r="78635" hidden="1" x14ac:dyDescent="0.25"/>
    <row r="78636" ht="15.75" hidden="1" customHeight="1" x14ac:dyDescent="0.25"/>
    <row r="78637" ht="31.5" hidden="1" customHeight="1" x14ac:dyDescent="0.25"/>
    <row r="78638" ht="24" hidden="1" customHeight="1" x14ac:dyDescent="0.25"/>
    <row r="78639" ht="24.95" hidden="1" customHeight="1" x14ac:dyDescent="0.25"/>
    <row r="78640" ht="24.95" hidden="1" customHeight="1" x14ac:dyDescent="0.25"/>
    <row r="78641" ht="24.95" hidden="1" customHeight="1" x14ac:dyDescent="0.25"/>
    <row r="78642" ht="24.95" hidden="1" customHeight="1" x14ac:dyDescent="0.25"/>
    <row r="78643" ht="24.95" hidden="1" customHeight="1" x14ac:dyDescent="0.25"/>
    <row r="78644" ht="24.95" hidden="1" customHeight="1" x14ac:dyDescent="0.25"/>
    <row r="78645" ht="24.95" hidden="1" customHeight="1" x14ac:dyDescent="0.25"/>
    <row r="78646" ht="24.95" hidden="1" customHeight="1" x14ac:dyDescent="0.25"/>
    <row r="78647" ht="24.95" hidden="1" customHeight="1" x14ac:dyDescent="0.25"/>
    <row r="78648" ht="24.95" hidden="1" customHeight="1" x14ac:dyDescent="0.25"/>
    <row r="78649" ht="24.95" hidden="1" customHeight="1" x14ac:dyDescent="0.25"/>
    <row r="78650" ht="24.95" hidden="1" customHeight="1" x14ac:dyDescent="0.25"/>
    <row r="78651" ht="24.95" hidden="1" customHeight="1" x14ac:dyDescent="0.25"/>
    <row r="78652" ht="24.95" hidden="1" customHeight="1" x14ac:dyDescent="0.25"/>
    <row r="78653" ht="24.95" hidden="1" customHeight="1" x14ac:dyDescent="0.25"/>
    <row r="78654" ht="24.95" hidden="1" customHeight="1" x14ac:dyDescent="0.25"/>
    <row r="78655" ht="24.95" hidden="1" customHeight="1" x14ac:dyDescent="0.25"/>
    <row r="78656" ht="24.95" hidden="1" customHeight="1" x14ac:dyDescent="0.25"/>
    <row r="78657" ht="24.95" hidden="1" customHeight="1" x14ac:dyDescent="0.25"/>
    <row r="78658" ht="24.95" hidden="1" customHeight="1" x14ac:dyDescent="0.25"/>
    <row r="78659" ht="24.95" hidden="1" customHeight="1" x14ac:dyDescent="0.25"/>
    <row r="78660" ht="24.95" hidden="1" customHeight="1" x14ac:dyDescent="0.25"/>
    <row r="78661" ht="24.95" hidden="1" customHeight="1" x14ac:dyDescent="0.25"/>
    <row r="78662" ht="24.95" hidden="1" customHeight="1" x14ac:dyDescent="0.25"/>
    <row r="78663" ht="24.95" hidden="1" customHeight="1" x14ac:dyDescent="0.25"/>
    <row r="78664" ht="24.95" hidden="1" customHeight="1" x14ac:dyDescent="0.25"/>
    <row r="78665" ht="24.95" hidden="1" customHeight="1" x14ac:dyDescent="0.25"/>
    <row r="78666" ht="24.95" hidden="1" customHeight="1" x14ac:dyDescent="0.25"/>
    <row r="78667" ht="24.95" hidden="1" customHeight="1" x14ac:dyDescent="0.25"/>
    <row r="78668" ht="24.95" hidden="1" customHeight="1" x14ac:dyDescent="0.25"/>
    <row r="78669" ht="24.95" hidden="1" customHeight="1" x14ac:dyDescent="0.25"/>
    <row r="78670" ht="24.95" hidden="1" customHeight="1" x14ac:dyDescent="0.25"/>
    <row r="78671" ht="24.95" hidden="1" customHeight="1" x14ac:dyDescent="0.25"/>
    <row r="78672" ht="24.95" hidden="1" customHeight="1" x14ac:dyDescent="0.25"/>
    <row r="78673" ht="24.95" hidden="1" customHeight="1" x14ac:dyDescent="0.25"/>
    <row r="78674" ht="24.95" hidden="1" customHeight="1" x14ac:dyDescent="0.25"/>
    <row r="78675" hidden="1" x14ac:dyDescent="0.25"/>
    <row r="78676" hidden="1" x14ac:dyDescent="0.25"/>
    <row r="78677" hidden="1" x14ac:dyDescent="0.25"/>
    <row r="78678" ht="16.5" hidden="1" customHeight="1" x14ac:dyDescent="0.25"/>
    <row r="78679" hidden="1" x14ac:dyDescent="0.25"/>
    <row r="78680" ht="15.75" hidden="1" customHeight="1" x14ac:dyDescent="0.25"/>
    <row r="78681" ht="31.5" hidden="1" customHeight="1" x14ac:dyDescent="0.25"/>
    <row r="78682" ht="24" hidden="1" customHeight="1" x14ac:dyDescent="0.25"/>
    <row r="78683" ht="24.95" hidden="1" customHeight="1" x14ac:dyDescent="0.25"/>
    <row r="78684" ht="24.95" hidden="1" customHeight="1" x14ac:dyDescent="0.25"/>
    <row r="78685" ht="24.95" hidden="1" customHeight="1" x14ac:dyDescent="0.25"/>
    <row r="78686" ht="24.95" hidden="1" customHeight="1" x14ac:dyDescent="0.25"/>
    <row r="78687" ht="24.95" hidden="1" customHeight="1" x14ac:dyDescent="0.25"/>
    <row r="78688" ht="24.95" hidden="1" customHeight="1" x14ac:dyDescent="0.25"/>
    <row r="78689" ht="24.95" hidden="1" customHeight="1" x14ac:dyDescent="0.25"/>
    <row r="78690" ht="24.95" hidden="1" customHeight="1" x14ac:dyDescent="0.25"/>
    <row r="78691" ht="24.95" hidden="1" customHeight="1" x14ac:dyDescent="0.25"/>
    <row r="78692" ht="24.95" hidden="1" customHeight="1" x14ac:dyDescent="0.25"/>
    <row r="78693" ht="24.95" hidden="1" customHeight="1" x14ac:dyDescent="0.25"/>
    <row r="78694" ht="24.95" hidden="1" customHeight="1" x14ac:dyDescent="0.25"/>
    <row r="78695" ht="24.95" hidden="1" customHeight="1" x14ac:dyDescent="0.25"/>
    <row r="78696" ht="24.95" hidden="1" customHeight="1" x14ac:dyDescent="0.25"/>
    <row r="78697" ht="24.95" hidden="1" customHeight="1" x14ac:dyDescent="0.25"/>
    <row r="78698" ht="24.95" hidden="1" customHeight="1" x14ac:dyDescent="0.25"/>
    <row r="78699" ht="24.95" hidden="1" customHeight="1" x14ac:dyDescent="0.25"/>
    <row r="78700" ht="24.95" hidden="1" customHeight="1" x14ac:dyDescent="0.25"/>
    <row r="78701" ht="24.95" hidden="1" customHeight="1" x14ac:dyDescent="0.25"/>
    <row r="78702" ht="24.95" hidden="1" customHeight="1" x14ac:dyDescent="0.25"/>
    <row r="78703" ht="24.95" hidden="1" customHeight="1" x14ac:dyDescent="0.25"/>
    <row r="78704" ht="24.95" hidden="1" customHeight="1" x14ac:dyDescent="0.25"/>
    <row r="78705" ht="24.95" hidden="1" customHeight="1" x14ac:dyDescent="0.25"/>
    <row r="78706" ht="24.95" hidden="1" customHeight="1" x14ac:dyDescent="0.25"/>
    <row r="78707" ht="24.95" hidden="1" customHeight="1" x14ac:dyDescent="0.25"/>
    <row r="78708" ht="24.95" hidden="1" customHeight="1" x14ac:dyDescent="0.25"/>
    <row r="78709" ht="24.95" hidden="1" customHeight="1" x14ac:dyDescent="0.25"/>
    <row r="78710" ht="24.95" hidden="1" customHeight="1" x14ac:dyDescent="0.25"/>
    <row r="78711" ht="24.95" hidden="1" customHeight="1" x14ac:dyDescent="0.25"/>
    <row r="78712" ht="24.95" hidden="1" customHeight="1" x14ac:dyDescent="0.25"/>
    <row r="78713" ht="24.95" hidden="1" customHeight="1" x14ac:dyDescent="0.25"/>
    <row r="78714" ht="24.95" hidden="1" customHeight="1" x14ac:dyDescent="0.25"/>
    <row r="78715" ht="24.95" hidden="1" customHeight="1" x14ac:dyDescent="0.25"/>
    <row r="78716" ht="24.95" hidden="1" customHeight="1" x14ac:dyDescent="0.25"/>
    <row r="78717" ht="24.95" hidden="1" customHeight="1" x14ac:dyDescent="0.25"/>
    <row r="78718" ht="24.95" hidden="1" customHeight="1" x14ac:dyDescent="0.25"/>
    <row r="78719" hidden="1" x14ac:dyDescent="0.25"/>
    <row r="78720" hidden="1" x14ac:dyDescent="0.25"/>
    <row r="78721" hidden="1" x14ac:dyDescent="0.25"/>
    <row r="78722" ht="16.5" hidden="1" customHeight="1" x14ac:dyDescent="0.25"/>
    <row r="78723" hidden="1" x14ac:dyDescent="0.25"/>
    <row r="78724" ht="15.75" hidden="1" customHeight="1" x14ac:dyDescent="0.25"/>
    <row r="78725" ht="31.5" hidden="1" customHeight="1" x14ac:dyDescent="0.25"/>
    <row r="78726" ht="24" hidden="1" customHeight="1" x14ac:dyDescent="0.25"/>
    <row r="78727" ht="24.95" hidden="1" customHeight="1" x14ac:dyDescent="0.25"/>
    <row r="78728" ht="24.95" hidden="1" customHeight="1" x14ac:dyDescent="0.25"/>
    <row r="78729" ht="24.95" hidden="1" customHeight="1" x14ac:dyDescent="0.25"/>
    <row r="78730" ht="24.95" hidden="1" customHeight="1" x14ac:dyDescent="0.25"/>
    <row r="78731" ht="24.95" hidden="1" customHeight="1" x14ac:dyDescent="0.25"/>
    <row r="78732" ht="24.95" hidden="1" customHeight="1" x14ac:dyDescent="0.25"/>
    <row r="78733" ht="24.95" hidden="1" customHeight="1" x14ac:dyDescent="0.25"/>
    <row r="78734" ht="24.95" hidden="1" customHeight="1" x14ac:dyDescent="0.25"/>
    <row r="78735" ht="24.95" hidden="1" customHeight="1" x14ac:dyDescent="0.25"/>
    <row r="78736" ht="24.95" hidden="1" customHeight="1" x14ac:dyDescent="0.25"/>
    <row r="78737" ht="24.95" hidden="1" customHeight="1" x14ac:dyDescent="0.25"/>
    <row r="78738" ht="24.95" hidden="1" customHeight="1" x14ac:dyDescent="0.25"/>
    <row r="78739" ht="24.95" hidden="1" customHeight="1" x14ac:dyDescent="0.25"/>
    <row r="78740" ht="24.95" hidden="1" customHeight="1" x14ac:dyDescent="0.25"/>
    <row r="78741" ht="24.95" hidden="1" customHeight="1" x14ac:dyDescent="0.25"/>
    <row r="78742" ht="24.95" hidden="1" customHeight="1" x14ac:dyDescent="0.25"/>
    <row r="78743" ht="24.95" hidden="1" customHeight="1" x14ac:dyDescent="0.25"/>
    <row r="78744" ht="24.95" hidden="1" customHeight="1" x14ac:dyDescent="0.25"/>
    <row r="78745" ht="24.95" hidden="1" customHeight="1" x14ac:dyDescent="0.25"/>
    <row r="78746" ht="24.95" hidden="1" customHeight="1" x14ac:dyDescent="0.25"/>
    <row r="78747" ht="24.95" hidden="1" customHeight="1" x14ac:dyDescent="0.25"/>
    <row r="78748" ht="24.95" hidden="1" customHeight="1" x14ac:dyDescent="0.25"/>
    <row r="78749" ht="24.95" hidden="1" customHeight="1" x14ac:dyDescent="0.25"/>
    <row r="78750" ht="24.95" hidden="1" customHeight="1" x14ac:dyDescent="0.25"/>
    <row r="78751" ht="24.95" hidden="1" customHeight="1" x14ac:dyDescent="0.25"/>
    <row r="78752" ht="24.95" hidden="1" customHeight="1" x14ac:dyDescent="0.25"/>
    <row r="78753" ht="24.95" hidden="1" customHeight="1" x14ac:dyDescent="0.25"/>
    <row r="78754" ht="24.95" hidden="1" customHeight="1" x14ac:dyDescent="0.25"/>
    <row r="78755" ht="24.95" hidden="1" customHeight="1" x14ac:dyDescent="0.25"/>
    <row r="78756" ht="24.95" hidden="1" customHeight="1" x14ac:dyDescent="0.25"/>
    <row r="78757" ht="24.95" hidden="1" customHeight="1" x14ac:dyDescent="0.25"/>
    <row r="78758" ht="24.95" hidden="1" customHeight="1" x14ac:dyDescent="0.25"/>
    <row r="78759" ht="24.95" hidden="1" customHeight="1" x14ac:dyDescent="0.25"/>
    <row r="78760" ht="24.95" hidden="1" customHeight="1" x14ac:dyDescent="0.25"/>
    <row r="78761" ht="24.95" hidden="1" customHeight="1" x14ac:dyDescent="0.25"/>
    <row r="78762" ht="24.95" hidden="1" customHeight="1" x14ac:dyDescent="0.25"/>
    <row r="78763" hidden="1" x14ac:dyDescent="0.25"/>
    <row r="78764" hidden="1" x14ac:dyDescent="0.25"/>
    <row r="78765" hidden="1" x14ac:dyDescent="0.25"/>
    <row r="78766" ht="16.5" hidden="1" customHeight="1" x14ac:dyDescent="0.25"/>
    <row r="78767" hidden="1" x14ac:dyDescent="0.25"/>
    <row r="78768" ht="15.75" hidden="1" customHeight="1" x14ac:dyDescent="0.25"/>
    <row r="78769" ht="31.5" hidden="1" customHeight="1" x14ac:dyDescent="0.25"/>
    <row r="78770" ht="24" hidden="1" customHeight="1" x14ac:dyDescent="0.25"/>
    <row r="78771" ht="24.95" hidden="1" customHeight="1" x14ac:dyDescent="0.25"/>
    <row r="78772" ht="24.95" hidden="1" customHeight="1" x14ac:dyDescent="0.25"/>
    <row r="78773" ht="24.95" hidden="1" customHeight="1" x14ac:dyDescent="0.25"/>
    <row r="78774" ht="24.95" hidden="1" customHeight="1" x14ac:dyDescent="0.25"/>
    <row r="78775" ht="24.95" hidden="1" customHeight="1" x14ac:dyDescent="0.25"/>
    <row r="78776" ht="24.95" hidden="1" customHeight="1" x14ac:dyDescent="0.25"/>
    <row r="78777" ht="24.95" hidden="1" customHeight="1" x14ac:dyDescent="0.25"/>
    <row r="78778" ht="24.95" hidden="1" customHeight="1" x14ac:dyDescent="0.25"/>
    <row r="78779" ht="24.95" hidden="1" customHeight="1" x14ac:dyDescent="0.25"/>
    <row r="78780" ht="24.95" hidden="1" customHeight="1" x14ac:dyDescent="0.25"/>
    <row r="78781" ht="24.95" hidden="1" customHeight="1" x14ac:dyDescent="0.25"/>
    <row r="78782" ht="24.95" hidden="1" customHeight="1" x14ac:dyDescent="0.25"/>
    <row r="78783" hidden="1" x14ac:dyDescent="0.25"/>
    <row r="78784" hidden="1" x14ac:dyDescent="0.25"/>
    <row r="78785" hidden="1" x14ac:dyDescent="0.25"/>
    <row r="78786" ht="16.5" hidden="1" customHeight="1" x14ac:dyDescent="0.25"/>
    <row r="78787" hidden="1" x14ac:dyDescent="0.25"/>
    <row r="78788" ht="15.75" hidden="1" customHeight="1" x14ac:dyDescent="0.25"/>
    <row r="78789" ht="31.5" hidden="1" customHeight="1" x14ac:dyDescent="0.25"/>
    <row r="78790" ht="24" hidden="1" customHeight="1" x14ac:dyDescent="0.25"/>
    <row r="78791" ht="24.95" hidden="1" customHeight="1" x14ac:dyDescent="0.25"/>
    <row r="78792" ht="24.95" hidden="1" customHeight="1" x14ac:dyDescent="0.25"/>
    <row r="78793" ht="24.95" hidden="1" customHeight="1" x14ac:dyDescent="0.25"/>
    <row r="78794" ht="24.95" hidden="1" customHeight="1" x14ac:dyDescent="0.25"/>
    <row r="78795" ht="24.95" hidden="1" customHeight="1" x14ac:dyDescent="0.25"/>
    <row r="78796" ht="24.95" hidden="1" customHeight="1" x14ac:dyDescent="0.25"/>
    <row r="78797" ht="24.95" hidden="1" customHeight="1" x14ac:dyDescent="0.25"/>
    <row r="78798" ht="24.95" hidden="1" customHeight="1" x14ac:dyDescent="0.25"/>
    <row r="78799" ht="24.95" hidden="1" customHeight="1" x14ac:dyDescent="0.25"/>
    <row r="78800" ht="24.95" hidden="1" customHeight="1" x14ac:dyDescent="0.25"/>
    <row r="78801" ht="24.95" hidden="1" customHeight="1" x14ac:dyDescent="0.25"/>
    <row r="78802" ht="24.95" hidden="1" customHeight="1" x14ac:dyDescent="0.25"/>
    <row r="78803" ht="24.95" hidden="1" customHeight="1" x14ac:dyDescent="0.25"/>
    <row r="78804" ht="24.95" hidden="1" customHeight="1" x14ac:dyDescent="0.25"/>
    <row r="78805" ht="24.95" hidden="1" customHeight="1" x14ac:dyDescent="0.25"/>
    <row r="78806" ht="24.95" hidden="1" customHeight="1" x14ac:dyDescent="0.25"/>
    <row r="78807" ht="24.95" hidden="1" customHeight="1" x14ac:dyDescent="0.25"/>
    <row r="78808" ht="24.95" hidden="1" customHeight="1" x14ac:dyDescent="0.25"/>
    <row r="78809" ht="24.95" hidden="1" customHeight="1" x14ac:dyDescent="0.25"/>
    <row r="78810" ht="24.95" hidden="1" customHeight="1" x14ac:dyDescent="0.25"/>
    <row r="78811" ht="24.95" hidden="1" customHeight="1" x14ac:dyDescent="0.25"/>
    <row r="78812" ht="24.95" hidden="1" customHeight="1" x14ac:dyDescent="0.25"/>
    <row r="78813" ht="24.95" hidden="1" customHeight="1" x14ac:dyDescent="0.25"/>
    <row r="78814" ht="24.95" hidden="1" customHeight="1" x14ac:dyDescent="0.25"/>
    <row r="78815" ht="24.95" hidden="1" customHeight="1" x14ac:dyDescent="0.25"/>
    <row r="78816" ht="24.95" hidden="1" customHeight="1" x14ac:dyDescent="0.25"/>
    <row r="78817" ht="24.95" hidden="1" customHeight="1" x14ac:dyDescent="0.25"/>
    <row r="78818" ht="24.95" hidden="1" customHeight="1" x14ac:dyDescent="0.25"/>
    <row r="78819" ht="24.95" hidden="1" customHeight="1" x14ac:dyDescent="0.25"/>
    <row r="78820" ht="24.95" hidden="1" customHeight="1" x14ac:dyDescent="0.25"/>
    <row r="78821" ht="24.95" hidden="1" customHeight="1" x14ac:dyDescent="0.25"/>
    <row r="78822" ht="24.95" hidden="1" customHeight="1" x14ac:dyDescent="0.25"/>
    <row r="78823" ht="24.95" hidden="1" customHeight="1" x14ac:dyDescent="0.25"/>
    <row r="78824" ht="24.95" hidden="1" customHeight="1" x14ac:dyDescent="0.25"/>
    <row r="78825" ht="24.95" hidden="1" customHeight="1" x14ac:dyDescent="0.25"/>
    <row r="78826" ht="24.95" hidden="1" customHeight="1" x14ac:dyDescent="0.25"/>
    <row r="78827" hidden="1" x14ac:dyDescent="0.25"/>
    <row r="78828" hidden="1" x14ac:dyDescent="0.25"/>
    <row r="78829" hidden="1" x14ac:dyDescent="0.25"/>
    <row r="78830" ht="16.5" hidden="1" customHeight="1" x14ac:dyDescent="0.25"/>
    <row r="78831" hidden="1" x14ac:dyDescent="0.25"/>
    <row r="78832" ht="15.75" hidden="1" customHeight="1" x14ac:dyDescent="0.25"/>
    <row r="78833" ht="31.5" hidden="1" customHeight="1" x14ac:dyDescent="0.25"/>
    <row r="78834" ht="24" hidden="1" customHeight="1" x14ac:dyDescent="0.25"/>
    <row r="78835" ht="24.95" hidden="1" customHeight="1" x14ac:dyDescent="0.25"/>
    <row r="78836" ht="24.95" hidden="1" customHeight="1" x14ac:dyDescent="0.25"/>
    <row r="78837" ht="24.95" hidden="1" customHeight="1" x14ac:dyDescent="0.25"/>
    <row r="78838" ht="24.95" hidden="1" customHeight="1" x14ac:dyDescent="0.25"/>
    <row r="78839" ht="24.95" hidden="1" customHeight="1" x14ac:dyDescent="0.25"/>
    <row r="78840" ht="24.95" hidden="1" customHeight="1" x14ac:dyDescent="0.25"/>
    <row r="78841" ht="24.95" hidden="1" customHeight="1" x14ac:dyDescent="0.25"/>
    <row r="78842" ht="24.95" hidden="1" customHeight="1" x14ac:dyDescent="0.25"/>
    <row r="78843" ht="24.95" hidden="1" customHeight="1" x14ac:dyDescent="0.25"/>
    <row r="78844" ht="24.95" hidden="1" customHeight="1" x14ac:dyDescent="0.25"/>
    <row r="78845" ht="24.95" hidden="1" customHeight="1" x14ac:dyDescent="0.25"/>
    <row r="78846" ht="24.95" hidden="1" customHeight="1" x14ac:dyDescent="0.25"/>
    <row r="78847" ht="24.95" hidden="1" customHeight="1" x14ac:dyDescent="0.25"/>
    <row r="78848" ht="24.95" hidden="1" customHeight="1" x14ac:dyDescent="0.25"/>
    <row r="78849" ht="24.95" hidden="1" customHeight="1" x14ac:dyDescent="0.25"/>
    <row r="78850" ht="24.95" hidden="1" customHeight="1" x14ac:dyDescent="0.25"/>
    <row r="78851" ht="24.95" hidden="1" customHeight="1" x14ac:dyDescent="0.25"/>
    <row r="78852" ht="24.95" hidden="1" customHeight="1" x14ac:dyDescent="0.25"/>
    <row r="78853" ht="24.95" hidden="1" customHeight="1" x14ac:dyDescent="0.25"/>
    <row r="78854" ht="24.95" hidden="1" customHeight="1" x14ac:dyDescent="0.25"/>
    <row r="78855" ht="24.95" hidden="1" customHeight="1" x14ac:dyDescent="0.25"/>
    <row r="78856" ht="24.95" hidden="1" customHeight="1" x14ac:dyDescent="0.25"/>
    <row r="78857" ht="24.95" hidden="1" customHeight="1" x14ac:dyDescent="0.25"/>
    <row r="78858" ht="24.95" hidden="1" customHeight="1" x14ac:dyDescent="0.25"/>
    <row r="78859" ht="24.95" hidden="1" customHeight="1" x14ac:dyDescent="0.25"/>
    <row r="78860" ht="24.95" hidden="1" customHeight="1" x14ac:dyDescent="0.25"/>
    <row r="78861" ht="24.95" hidden="1" customHeight="1" x14ac:dyDescent="0.25"/>
    <row r="78862" ht="24.95" hidden="1" customHeight="1" x14ac:dyDescent="0.25"/>
    <row r="78863" ht="24.95" hidden="1" customHeight="1" x14ac:dyDescent="0.25"/>
    <row r="78864" ht="24.95" hidden="1" customHeight="1" x14ac:dyDescent="0.25"/>
    <row r="78865" ht="24.95" hidden="1" customHeight="1" x14ac:dyDescent="0.25"/>
    <row r="78866" ht="24.95" hidden="1" customHeight="1" x14ac:dyDescent="0.25"/>
    <row r="78867" ht="24.95" hidden="1" customHeight="1" x14ac:dyDescent="0.25"/>
    <row r="78868" ht="24.95" hidden="1" customHeight="1" x14ac:dyDescent="0.25"/>
    <row r="78869" ht="24.95" hidden="1" customHeight="1" x14ac:dyDescent="0.25"/>
    <row r="78870" ht="24.95" hidden="1" customHeight="1" x14ac:dyDescent="0.25"/>
    <row r="78871" hidden="1" x14ac:dyDescent="0.25"/>
    <row r="78872" hidden="1" x14ac:dyDescent="0.25"/>
    <row r="78873" hidden="1" x14ac:dyDescent="0.25"/>
    <row r="78874" ht="16.5" hidden="1" customHeight="1" x14ac:dyDescent="0.25"/>
    <row r="78875" hidden="1" x14ac:dyDescent="0.25"/>
    <row r="78876" ht="15.75" hidden="1" customHeight="1" x14ac:dyDescent="0.25"/>
    <row r="78877" ht="31.5" hidden="1" customHeight="1" x14ac:dyDescent="0.25"/>
    <row r="78878" ht="24" hidden="1" customHeight="1" x14ac:dyDescent="0.25"/>
    <row r="78879" ht="24.95" hidden="1" customHeight="1" x14ac:dyDescent="0.25"/>
    <row r="78880" ht="24.95" hidden="1" customHeight="1" x14ac:dyDescent="0.25"/>
    <row r="78881" ht="24.95" hidden="1" customHeight="1" x14ac:dyDescent="0.25"/>
    <row r="78882" ht="24.95" hidden="1" customHeight="1" x14ac:dyDescent="0.25"/>
    <row r="78883" ht="24.95" hidden="1" customHeight="1" x14ac:dyDescent="0.25"/>
    <row r="78884" ht="24.95" hidden="1" customHeight="1" x14ac:dyDescent="0.25"/>
    <row r="78885" ht="24.95" hidden="1" customHeight="1" x14ac:dyDescent="0.25"/>
    <row r="78886" ht="24.95" hidden="1" customHeight="1" x14ac:dyDescent="0.25"/>
    <row r="78887" ht="24.95" hidden="1" customHeight="1" x14ac:dyDescent="0.25"/>
    <row r="78888" ht="24.95" hidden="1" customHeight="1" x14ac:dyDescent="0.25"/>
    <row r="78889" ht="24.95" hidden="1" customHeight="1" x14ac:dyDescent="0.25"/>
    <row r="78890" ht="24.95" hidden="1" customHeight="1" x14ac:dyDescent="0.25"/>
    <row r="78891" hidden="1" x14ac:dyDescent="0.25"/>
    <row r="78892" hidden="1" x14ac:dyDescent="0.25"/>
    <row r="78893" hidden="1" x14ac:dyDescent="0.25"/>
    <row r="78894" ht="16.5" hidden="1" customHeight="1" x14ac:dyDescent="0.25"/>
    <row r="78895" hidden="1" x14ac:dyDescent="0.25"/>
    <row r="78896" ht="15.75" hidden="1" customHeight="1" x14ac:dyDescent="0.25"/>
    <row r="78897" ht="31.5" hidden="1" customHeight="1" x14ac:dyDescent="0.25"/>
    <row r="78898" ht="24" hidden="1" customHeight="1" x14ac:dyDescent="0.25"/>
    <row r="78899" ht="24.95" hidden="1" customHeight="1" x14ac:dyDescent="0.25"/>
    <row r="78900" ht="24.95" hidden="1" customHeight="1" x14ac:dyDescent="0.25"/>
    <row r="78901" ht="24.95" hidden="1" customHeight="1" x14ac:dyDescent="0.25"/>
    <row r="78902" ht="24.95" hidden="1" customHeight="1" x14ac:dyDescent="0.25"/>
    <row r="78903" ht="24.95" hidden="1" customHeight="1" x14ac:dyDescent="0.25"/>
    <row r="78904" ht="24.95" hidden="1" customHeight="1" x14ac:dyDescent="0.25"/>
    <row r="78905" ht="24.95" hidden="1" customHeight="1" x14ac:dyDescent="0.25"/>
    <row r="78906" ht="24.95" hidden="1" customHeight="1" x14ac:dyDescent="0.25"/>
    <row r="78907" ht="24.95" hidden="1" customHeight="1" x14ac:dyDescent="0.25"/>
    <row r="78908" ht="24.95" hidden="1" customHeight="1" x14ac:dyDescent="0.25"/>
    <row r="78909" ht="24.95" hidden="1" customHeight="1" x14ac:dyDescent="0.25"/>
    <row r="78910" ht="24.95" hidden="1" customHeight="1" x14ac:dyDescent="0.25"/>
    <row r="78911" ht="24.95" hidden="1" customHeight="1" x14ac:dyDescent="0.25"/>
    <row r="78912" ht="24.95" hidden="1" customHeight="1" x14ac:dyDescent="0.25"/>
    <row r="78913" ht="24.95" hidden="1" customHeight="1" x14ac:dyDescent="0.25"/>
    <row r="78914" ht="24.95" hidden="1" customHeight="1" x14ac:dyDescent="0.25"/>
    <row r="78915" ht="24.95" hidden="1" customHeight="1" x14ac:dyDescent="0.25"/>
    <row r="78916" ht="24.95" hidden="1" customHeight="1" x14ac:dyDescent="0.25"/>
    <row r="78917" ht="24.95" hidden="1" customHeight="1" x14ac:dyDescent="0.25"/>
    <row r="78918" ht="24.95" hidden="1" customHeight="1" x14ac:dyDescent="0.25"/>
    <row r="78919" ht="24.95" hidden="1" customHeight="1" x14ac:dyDescent="0.25"/>
    <row r="78920" ht="24.95" hidden="1" customHeight="1" x14ac:dyDescent="0.25"/>
    <row r="78921" ht="24.95" hidden="1" customHeight="1" x14ac:dyDescent="0.25"/>
    <row r="78922" ht="24.95" hidden="1" customHeight="1" x14ac:dyDescent="0.25"/>
    <row r="78923" ht="24.95" hidden="1" customHeight="1" x14ac:dyDescent="0.25"/>
    <row r="78924" ht="24.95" hidden="1" customHeight="1" x14ac:dyDescent="0.25"/>
    <row r="78925" ht="24.95" hidden="1" customHeight="1" x14ac:dyDescent="0.25"/>
    <row r="78926" ht="24.95" hidden="1" customHeight="1" x14ac:dyDescent="0.25"/>
    <row r="78927" ht="24.95" hidden="1" customHeight="1" x14ac:dyDescent="0.25"/>
    <row r="78928" ht="24.95" hidden="1" customHeight="1" x14ac:dyDescent="0.25"/>
    <row r="78929" ht="24.95" hidden="1" customHeight="1" x14ac:dyDescent="0.25"/>
    <row r="78930" ht="24.95" hidden="1" customHeight="1" x14ac:dyDescent="0.25"/>
    <row r="78931" ht="24.95" hidden="1" customHeight="1" x14ac:dyDescent="0.25"/>
    <row r="78932" ht="24.95" hidden="1" customHeight="1" x14ac:dyDescent="0.25"/>
    <row r="78933" ht="24.95" hidden="1" customHeight="1" x14ac:dyDescent="0.25"/>
    <row r="78934" ht="24.95" hidden="1" customHeight="1" x14ac:dyDescent="0.25"/>
    <row r="78935" hidden="1" x14ac:dyDescent="0.25"/>
    <row r="78936" hidden="1" x14ac:dyDescent="0.25"/>
    <row r="78937" hidden="1" x14ac:dyDescent="0.25"/>
    <row r="78938" ht="16.5" hidden="1" customHeight="1" x14ac:dyDescent="0.25"/>
    <row r="78939" hidden="1" x14ac:dyDescent="0.25"/>
    <row r="78940" ht="15.75" hidden="1" customHeight="1" x14ac:dyDescent="0.25"/>
    <row r="78941" ht="31.5" hidden="1" customHeight="1" x14ac:dyDescent="0.25"/>
    <row r="78942" ht="24" hidden="1" customHeight="1" x14ac:dyDescent="0.25"/>
    <row r="78943" ht="24.95" hidden="1" customHeight="1" x14ac:dyDescent="0.25"/>
    <row r="78944" ht="24.95" hidden="1" customHeight="1" x14ac:dyDescent="0.25"/>
    <row r="78945" ht="24.95" hidden="1" customHeight="1" x14ac:dyDescent="0.25"/>
    <row r="78946" ht="24.95" hidden="1" customHeight="1" x14ac:dyDescent="0.25"/>
    <row r="78947" ht="24.95" hidden="1" customHeight="1" x14ac:dyDescent="0.25"/>
    <row r="78948" ht="24.95" hidden="1" customHeight="1" x14ac:dyDescent="0.25"/>
    <row r="78949" ht="24.95" hidden="1" customHeight="1" x14ac:dyDescent="0.25"/>
    <row r="78950" ht="24.95" hidden="1" customHeight="1" x14ac:dyDescent="0.25"/>
    <row r="78951" ht="24.95" hidden="1" customHeight="1" x14ac:dyDescent="0.25"/>
    <row r="78952" ht="24.95" hidden="1" customHeight="1" x14ac:dyDescent="0.25"/>
    <row r="78953" ht="24.95" hidden="1" customHeight="1" x14ac:dyDescent="0.25"/>
    <row r="78954" ht="24.95" hidden="1" customHeight="1" x14ac:dyDescent="0.25"/>
    <row r="78955" ht="24.95" hidden="1" customHeight="1" x14ac:dyDescent="0.25"/>
    <row r="78956" ht="24.95" hidden="1" customHeight="1" x14ac:dyDescent="0.25"/>
    <row r="78957" ht="24.95" hidden="1" customHeight="1" x14ac:dyDescent="0.25"/>
    <row r="78958" ht="24.95" hidden="1" customHeight="1" x14ac:dyDescent="0.25"/>
    <row r="78959" ht="24.95" hidden="1" customHeight="1" x14ac:dyDescent="0.25"/>
    <row r="78960" ht="24.95" hidden="1" customHeight="1" x14ac:dyDescent="0.25"/>
    <row r="78961" ht="24.95" hidden="1" customHeight="1" x14ac:dyDescent="0.25"/>
    <row r="78962" ht="24.95" hidden="1" customHeight="1" x14ac:dyDescent="0.25"/>
    <row r="78963" ht="24.95" hidden="1" customHeight="1" x14ac:dyDescent="0.25"/>
    <row r="78964" ht="24.95" hidden="1" customHeight="1" x14ac:dyDescent="0.25"/>
    <row r="78965" ht="24.95" hidden="1" customHeight="1" x14ac:dyDescent="0.25"/>
    <row r="78966" ht="24.95" hidden="1" customHeight="1" x14ac:dyDescent="0.25"/>
    <row r="78967" ht="24.95" hidden="1" customHeight="1" x14ac:dyDescent="0.25"/>
    <row r="78968" ht="24.95" hidden="1" customHeight="1" x14ac:dyDescent="0.25"/>
    <row r="78969" ht="24.95" hidden="1" customHeight="1" x14ac:dyDescent="0.25"/>
    <row r="78970" ht="24.95" hidden="1" customHeight="1" x14ac:dyDescent="0.25"/>
    <row r="78971" ht="24.95" hidden="1" customHeight="1" x14ac:dyDescent="0.25"/>
    <row r="78972" ht="24.95" hidden="1" customHeight="1" x14ac:dyDescent="0.25"/>
    <row r="78973" ht="24.95" hidden="1" customHeight="1" x14ac:dyDescent="0.25"/>
    <row r="78974" ht="24.95" hidden="1" customHeight="1" x14ac:dyDescent="0.25"/>
    <row r="78975" ht="24.95" hidden="1" customHeight="1" x14ac:dyDescent="0.25"/>
    <row r="78976" ht="24.95" hidden="1" customHeight="1" x14ac:dyDescent="0.25"/>
    <row r="78977" hidden="1" x14ac:dyDescent="0.25"/>
    <row r="78978" hidden="1" x14ac:dyDescent="0.25"/>
    <row r="78979" hidden="1" x14ac:dyDescent="0.25"/>
    <row r="78980" ht="16.5" hidden="1" customHeight="1" x14ac:dyDescent="0.25"/>
    <row r="78981" hidden="1" x14ac:dyDescent="0.25"/>
    <row r="78982" ht="15.75" hidden="1" customHeight="1" x14ac:dyDescent="0.25"/>
    <row r="78983" ht="31.5" hidden="1" customHeight="1" x14ac:dyDescent="0.25"/>
    <row r="78984" ht="24" hidden="1" customHeight="1" x14ac:dyDescent="0.25"/>
    <row r="78985" ht="24.95" hidden="1" customHeight="1" x14ac:dyDescent="0.25"/>
    <row r="78986" ht="24.95" hidden="1" customHeight="1" x14ac:dyDescent="0.25"/>
    <row r="78987" ht="24.95" hidden="1" customHeight="1" x14ac:dyDescent="0.25"/>
    <row r="78988" ht="24.95" hidden="1" customHeight="1" x14ac:dyDescent="0.25"/>
    <row r="78989" ht="24.95" hidden="1" customHeight="1" x14ac:dyDescent="0.25"/>
    <row r="78990" ht="24.95" hidden="1" customHeight="1" x14ac:dyDescent="0.25"/>
    <row r="78991" ht="24.95" hidden="1" customHeight="1" x14ac:dyDescent="0.25"/>
    <row r="78992" ht="24.95" hidden="1" customHeight="1" x14ac:dyDescent="0.25"/>
    <row r="78993" ht="24.95" hidden="1" customHeight="1" x14ac:dyDescent="0.25"/>
    <row r="78994" ht="24.95" hidden="1" customHeight="1" x14ac:dyDescent="0.25"/>
    <row r="78995" ht="24.95" hidden="1" customHeight="1" x14ac:dyDescent="0.25"/>
    <row r="78996" ht="24.95" hidden="1" customHeight="1" x14ac:dyDescent="0.25"/>
    <row r="78997" ht="24.95" hidden="1" customHeight="1" x14ac:dyDescent="0.25"/>
    <row r="78998" ht="24.95" hidden="1" customHeight="1" x14ac:dyDescent="0.25"/>
    <row r="78999" ht="24.95" hidden="1" customHeight="1" x14ac:dyDescent="0.25"/>
    <row r="79000" ht="24.95" hidden="1" customHeight="1" x14ac:dyDescent="0.25"/>
    <row r="79001" ht="24.95" hidden="1" customHeight="1" x14ac:dyDescent="0.25"/>
    <row r="79002" ht="24.95" hidden="1" customHeight="1" x14ac:dyDescent="0.25"/>
    <row r="79003" ht="24.95" hidden="1" customHeight="1" x14ac:dyDescent="0.25"/>
    <row r="79004" ht="24.95" hidden="1" customHeight="1" x14ac:dyDescent="0.25"/>
    <row r="79005" ht="24.95" hidden="1" customHeight="1" x14ac:dyDescent="0.25"/>
    <row r="79006" ht="24.95" hidden="1" customHeight="1" x14ac:dyDescent="0.25"/>
    <row r="79007" ht="24.95" hidden="1" customHeight="1" x14ac:dyDescent="0.25"/>
    <row r="79008" ht="24.95" hidden="1" customHeight="1" x14ac:dyDescent="0.25"/>
    <row r="79009" ht="24.95" hidden="1" customHeight="1" x14ac:dyDescent="0.25"/>
    <row r="79010" ht="24.95" hidden="1" customHeight="1" x14ac:dyDescent="0.25"/>
    <row r="79011" ht="24.95" hidden="1" customHeight="1" x14ac:dyDescent="0.25"/>
    <row r="79012" ht="24.95" hidden="1" customHeight="1" x14ac:dyDescent="0.25"/>
    <row r="79013" ht="24.95" hidden="1" customHeight="1" x14ac:dyDescent="0.25"/>
    <row r="79014" ht="24.95" hidden="1" customHeight="1" x14ac:dyDescent="0.25"/>
    <row r="79015" ht="24.95" hidden="1" customHeight="1" x14ac:dyDescent="0.25"/>
    <row r="79016" ht="24.95" hidden="1" customHeight="1" x14ac:dyDescent="0.25"/>
    <row r="79017" ht="24.95" hidden="1" customHeight="1" x14ac:dyDescent="0.25"/>
    <row r="79018" hidden="1" x14ac:dyDescent="0.25"/>
    <row r="79019" ht="16.5" hidden="1" customHeight="1" x14ac:dyDescent="0.25"/>
    <row r="79020" hidden="1" x14ac:dyDescent="0.25"/>
    <row r="79021" hidden="1" x14ac:dyDescent="0.25"/>
    <row r="79022" hidden="1" x14ac:dyDescent="0.25"/>
    <row r="79023" ht="16.5" hidden="1" customHeight="1" x14ac:dyDescent="0.25"/>
    <row r="79024" hidden="1" x14ac:dyDescent="0.25"/>
    <row r="79025" ht="15.75" hidden="1" customHeight="1" x14ac:dyDescent="0.25"/>
    <row r="79026" ht="31.5" hidden="1" customHeight="1" x14ac:dyDescent="0.25"/>
    <row r="79027" ht="24" hidden="1" customHeight="1" x14ac:dyDescent="0.25"/>
    <row r="79028" ht="24.95" hidden="1" customHeight="1" x14ac:dyDescent="0.25"/>
    <row r="79029" ht="24.95" hidden="1" customHeight="1" x14ac:dyDescent="0.25"/>
    <row r="79030" ht="24.95" hidden="1" customHeight="1" x14ac:dyDescent="0.25"/>
    <row r="79031" ht="24.95" hidden="1" customHeight="1" x14ac:dyDescent="0.25"/>
    <row r="79032" ht="24.95" hidden="1" customHeight="1" x14ac:dyDescent="0.25"/>
    <row r="79033" ht="24.95" hidden="1" customHeight="1" x14ac:dyDescent="0.25"/>
    <row r="79034" ht="24.95" hidden="1" customHeight="1" x14ac:dyDescent="0.25"/>
    <row r="79035" ht="24.95" hidden="1" customHeight="1" x14ac:dyDescent="0.25"/>
    <row r="79036" hidden="1" x14ac:dyDescent="0.25"/>
    <row r="79037" hidden="1" x14ac:dyDescent="0.25"/>
    <row r="79038" hidden="1" x14ac:dyDescent="0.25"/>
    <row r="79039" hidden="1" x14ac:dyDescent="0.25"/>
    <row r="79040" hidden="1" x14ac:dyDescent="0.25"/>
    <row r="79041" hidden="1" x14ac:dyDescent="0.25"/>
    <row r="79042" ht="16.5" hidden="1" customHeight="1" x14ac:dyDescent="0.25"/>
    <row r="79043" hidden="1" x14ac:dyDescent="0.25"/>
    <row r="79044" ht="15.75" hidden="1" customHeight="1" x14ac:dyDescent="0.25"/>
    <row r="79045" ht="31.5" hidden="1" customHeight="1" x14ac:dyDescent="0.25"/>
    <row r="79046" ht="24" hidden="1" customHeight="1" x14ac:dyDescent="0.25"/>
    <row r="79047" ht="24.95" hidden="1" customHeight="1" x14ac:dyDescent="0.25"/>
    <row r="79048" ht="24.95" hidden="1" customHeight="1" x14ac:dyDescent="0.25"/>
    <row r="79049" ht="24.95" hidden="1" customHeight="1" x14ac:dyDescent="0.25"/>
    <row r="79050" ht="24.95" hidden="1" customHeight="1" x14ac:dyDescent="0.25"/>
    <row r="79051" ht="24.95" hidden="1" customHeight="1" x14ac:dyDescent="0.25"/>
    <row r="79052" ht="24.95" hidden="1" customHeight="1" x14ac:dyDescent="0.25"/>
    <row r="79053" ht="24.95" hidden="1" customHeight="1" x14ac:dyDescent="0.25"/>
    <row r="79054" ht="24.95" hidden="1" customHeight="1" x14ac:dyDescent="0.25"/>
    <row r="79055" hidden="1" x14ac:dyDescent="0.25"/>
    <row r="79056" ht="16.5" hidden="1" customHeight="1" x14ac:dyDescent="0.25"/>
    <row r="79057" hidden="1" x14ac:dyDescent="0.25"/>
    <row r="79058" hidden="1" x14ac:dyDescent="0.25"/>
    <row r="79059" hidden="1" x14ac:dyDescent="0.25"/>
    <row r="79060" hidden="1" x14ac:dyDescent="0.25"/>
    <row r="79061" ht="16.5" hidden="1" customHeight="1" x14ac:dyDescent="0.25"/>
    <row r="79062" hidden="1" x14ac:dyDescent="0.25"/>
    <row r="79063" ht="15.75" hidden="1" customHeight="1" x14ac:dyDescent="0.25"/>
    <row r="79064" ht="31.5" hidden="1" customHeight="1" x14ac:dyDescent="0.25"/>
    <row r="79065" ht="24" hidden="1" customHeight="1" x14ac:dyDescent="0.25"/>
    <row r="79066" ht="24.95" hidden="1" customHeight="1" x14ac:dyDescent="0.25"/>
    <row r="79067" ht="24.95" hidden="1" customHeight="1" x14ac:dyDescent="0.25"/>
    <row r="79068" ht="24.95" hidden="1" customHeight="1" x14ac:dyDescent="0.25"/>
    <row r="79069" ht="24.95" hidden="1" customHeight="1" x14ac:dyDescent="0.25"/>
    <row r="79070" ht="24.95" hidden="1" customHeight="1" x14ac:dyDescent="0.25"/>
    <row r="79071" ht="24.95" hidden="1" customHeight="1" x14ac:dyDescent="0.25"/>
    <row r="79072" ht="24.95" hidden="1" customHeight="1" x14ac:dyDescent="0.25"/>
    <row r="79073" ht="24.95" hidden="1" customHeight="1" x14ac:dyDescent="0.25"/>
    <row r="79074" ht="15.75" hidden="1" customHeight="1" x14ac:dyDescent="0.25"/>
    <row r="79075" ht="31.5" hidden="1" customHeight="1" x14ac:dyDescent="0.25"/>
    <row r="79076" ht="24" hidden="1" customHeight="1" x14ac:dyDescent="0.25"/>
    <row r="79077" hidden="1" x14ac:dyDescent="0.25"/>
    <row r="79078" hidden="1" x14ac:dyDescent="0.25"/>
    <row r="79079" hidden="1" x14ac:dyDescent="0.25"/>
    <row r="79080" ht="16.5" hidden="1" customHeight="1" x14ac:dyDescent="0.25"/>
    <row r="79081" hidden="1" x14ac:dyDescent="0.25"/>
    <row r="79082" ht="15.75" hidden="1" customHeight="1" x14ac:dyDescent="0.25"/>
    <row r="79083" ht="31.5" hidden="1" customHeight="1" x14ac:dyDescent="0.25"/>
    <row r="79084" ht="24" hidden="1" customHeight="1" x14ac:dyDescent="0.25"/>
    <row r="79085" ht="24.95" hidden="1" customHeight="1" x14ac:dyDescent="0.25"/>
    <row r="79086" ht="24.95" hidden="1" customHeight="1" x14ac:dyDescent="0.25"/>
    <row r="79087" ht="24.95" hidden="1" customHeight="1" x14ac:dyDescent="0.25"/>
    <row r="79088" ht="24.95" hidden="1" customHeight="1" x14ac:dyDescent="0.25"/>
    <row r="79089" ht="24.95" hidden="1" customHeight="1" x14ac:dyDescent="0.25"/>
    <row r="79090" ht="24.95" hidden="1" customHeight="1" x14ac:dyDescent="0.25"/>
    <row r="79091" ht="24.95" hidden="1" customHeight="1" x14ac:dyDescent="0.25"/>
    <row r="79092" ht="24.95" hidden="1" customHeight="1" x14ac:dyDescent="0.25"/>
    <row r="79093" ht="24.95" hidden="1" customHeight="1" x14ac:dyDescent="0.25"/>
    <row r="79094" ht="24.95" hidden="1" customHeight="1" x14ac:dyDescent="0.25"/>
    <row r="79095" ht="24.95" hidden="1" customHeight="1" x14ac:dyDescent="0.25"/>
    <row r="79096" ht="24.95" hidden="1" customHeight="1" x14ac:dyDescent="0.25"/>
    <row r="79097" ht="24.95" hidden="1" customHeight="1" x14ac:dyDescent="0.25"/>
    <row r="79098" ht="24.95" hidden="1" customHeight="1" x14ac:dyDescent="0.25"/>
    <row r="79099" ht="24.95" hidden="1" customHeight="1" x14ac:dyDescent="0.25"/>
    <row r="79100" ht="24.95" hidden="1" customHeight="1" x14ac:dyDescent="0.25"/>
    <row r="79101" ht="24.95" hidden="1" customHeight="1" x14ac:dyDescent="0.25"/>
    <row r="79102" ht="24.95" hidden="1" customHeight="1" x14ac:dyDescent="0.25"/>
    <row r="79103" ht="24.95" hidden="1" customHeight="1" x14ac:dyDescent="0.25"/>
    <row r="79104" ht="24.95" hidden="1" customHeight="1" x14ac:dyDescent="0.25"/>
    <row r="79105" ht="24.95" hidden="1" customHeight="1" x14ac:dyDescent="0.25"/>
    <row r="79106" ht="24.95" hidden="1" customHeight="1" x14ac:dyDescent="0.25"/>
    <row r="79107" ht="24.95" hidden="1" customHeight="1" x14ac:dyDescent="0.25"/>
    <row r="79108" ht="24.95" hidden="1" customHeight="1" x14ac:dyDescent="0.25"/>
    <row r="79109" ht="24.95" hidden="1" customHeight="1" x14ac:dyDescent="0.25"/>
    <row r="79110" ht="24.95" hidden="1" customHeight="1" x14ac:dyDescent="0.25"/>
    <row r="79111" ht="24.95" hidden="1" customHeight="1" x14ac:dyDescent="0.25"/>
    <row r="79112" ht="24.95" hidden="1" customHeight="1" x14ac:dyDescent="0.25"/>
    <row r="79113" ht="24.95" hidden="1" customHeight="1" x14ac:dyDescent="0.25"/>
    <row r="79114" ht="24.95" hidden="1" customHeight="1" x14ac:dyDescent="0.25"/>
    <row r="79115" ht="24.95" hidden="1" customHeight="1" x14ac:dyDescent="0.25"/>
    <row r="79116" ht="24.95" hidden="1" customHeight="1" x14ac:dyDescent="0.25"/>
    <row r="79117" ht="24.95" hidden="1" customHeight="1" x14ac:dyDescent="0.25"/>
    <row r="79118" ht="24.95" hidden="1" customHeight="1" x14ac:dyDescent="0.25"/>
    <row r="79119" ht="24.95" hidden="1" customHeight="1" x14ac:dyDescent="0.25"/>
    <row r="79120" hidden="1" x14ac:dyDescent="0.25"/>
    <row r="79121" hidden="1" x14ac:dyDescent="0.25"/>
    <row r="79122" hidden="1" x14ac:dyDescent="0.25"/>
    <row r="79123" ht="16.5" hidden="1" customHeight="1" x14ac:dyDescent="0.25"/>
    <row r="79124" hidden="1" x14ac:dyDescent="0.25"/>
    <row r="79125" ht="15.75" hidden="1" customHeight="1" x14ac:dyDescent="0.25"/>
    <row r="79126" ht="31.5" hidden="1" customHeight="1" x14ac:dyDescent="0.25"/>
    <row r="79127" ht="24" hidden="1" customHeight="1" x14ac:dyDescent="0.25"/>
    <row r="79128" ht="24.95" hidden="1" customHeight="1" x14ac:dyDescent="0.25"/>
    <row r="79129" ht="24.95" hidden="1" customHeight="1" x14ac:dyDescent="0.25"/>
    <row r="79130" ht="24.95" hidden="1" customHeight="1" x14ac:dyDescent="0.25"/>
    <row r="79131" ht="24.95" hidden="1" customHeight="1" x14ac:dyDescent="0.25"/>
    <row r="79132" ht="24.95" hidden="1" customHeight="1" x14ac:dyDescent="0.25"/>
    <row r="79133" ht="24.95" hidden="1" customHeight="1" x14ac:dyDescent="0.25"/>
    <row r="79134" ht="24.95" hidden="1" customHeight="1" x14ac:dyDescent="0.25"/>
    <row r="79135" ht="24.95" hidden="1" customHeight="1" x14ac:dyDescent="0.25"/>
    <row r="79136" ht="24.95" hidden="1" customHeight="1" x14ac:dyDescent="0.25"/>
    <row r="79137" ht="24.95" hidden="1" customHeight="1" x14ac:dyDescent="0.25"/>
    <row r="79138" ht="24.95" hidden="1" customHeight="1" x14ac:dyDescent="0.25"/>
    <row r="79139" ht="24.95" hidden="1" customHeight="1" x14ac:dyDescent="0.25"/>
    <row r="79140" ht="24.95" hidden="1" customHeight="1" x14ac:dyDescent="0.25"/>
    <row r="79141" ht="24.95" hidden="1" customHeight="1" x14ac:dyDescent="0.25"/>
    <row r="79142" ht="24.95" hidden="1" customHeight="1" x14ac:dyDescent="0.25"/>
    <row r="79143" ht="24.95" hidden="1" customHeight="1" x14ac:dyDescent="0.25"/>
    <row r="79144" ht="24.95" hidden="1" customHeight="1" x14ac:dyDescent="0.25"/>
    <row r="79145" ht="24.95" hidden="1" customHeight="1" x14ac:dyDescent="0.25"/>
    <row r="79146" ht="24.95" hidden="1" customHeight="1" x14ac:dyDescent="0.25"/>
    <row r="79147" ht="24.95" hidden="1" customHeight="1" x14ac:dyDescent="0.25"/>
    <row r="79148" ht="24.95" hidden="1" customHeight="1" x14ac:dyDescent="0.25"/>
    <row r="79149" ht="24.95" hidden="1" customHeight="1" x14ac:dyDescent="0.25"/>
    <row r="79150" ht="24.95" hidden="1" customHeight="1" x14ac:dyDescent="0.25"/>
    <row r="79151" ht="24.95" hidden="1" customHeight="1" x14ac:dyDescent="0.25"/>
    <row r="79152" ht="24.95" hidden="1" customHeight="1" x14ac:dyDescent="0.25"/>
    <row r="79153" ht="24.95" hidden="1" customHeight="1" x14ac:dyDescent="0.25"/>
    <row r="79154" ht="24.95" hidden="1" customHeight="1" x14ac:dyDescent="0.25"/>
    <row r="79155" ht="24.95" hidden="1" customHeight="1" x14ac:dyDescent="0.25"/>
    <row r="79156" ht="24.95" hidden="1" customHeight="1" x14ac:dyDescent="0.25"/>
    <row r="79157" ht="24.95" hidden="1" customHeight="1" x14ac:dyDescent="0.25"/>
    <row r="79158" ht="24.95" hidden="1" customHeight="1" x14ac:dyDescent="0.25"/>
    <row r="79159" ht="24.95" hidden="1" customHeight="1" x14ac:dyDescent="0.25"/>
    <row r="79160" ht="24.95" hidden="1" customHeight="1" x14ac:dyDescent="0.25"/>
    <row r="79161" ht="24.95" hidden="1" customHeight="1" x14ac:dyDescent="0.25"/>
    <row r="79162" ht="24.95" hidden="1" customHeight="1" x14ac:dyDescent="0.25"/>
    <row r="79163" hidden="1" x14ac:dyDescent="0.25"/>
    <row r="79164" hidden="1" x14ac:dyDescent="0.25"/>
    <row r="79165" hidden="1" x14ac:dyDescent="0.25"/>
    <row r="79166" ht="16.5" hidden="1" customHeight="1" x14ac:dyDescent="0.25"/>
    <row r="79167" hidden="1" x14ac:dyDescent="0.25"/>
    <row r="79168" ht="15.75" hidden="1" customHeight="1" x14ac:dyDescent="0.25"/>
    <row r="79169" ht="31.5" hidden="1" customHeight="1" x14ac:dyDescent="0.25"/>
    <row r="79170" ht="24" hidden="1" customHeight="1" x14ac:dyDescent="0.25"/>
    <row r="79171" ht="24.95" hidden="1" customHeight="1" x14ac:dyDescent="0.25"/>
    <row r="79172" ht="24.95" hidden="1" customHeight="1" x14ac:dyDescent="0.25"/>
    <row r="79173" ht="24.95" hidden="1" customHeight="1" x14ac:dyDescent="0.25"/>
    <row r="79174" ht="24.95" hidden="1" customHeight="1" x14ac:dyDescent="0.25"/>
    <row r="79175" ht="24.95" hidden="1" customHeight="1" x14ac:dyDescent="0.25"/>
    <row r="79176" ht="24.95" hidden="1" customHeight="1" x14ac:dyDescent="0.25"/>
    <row r="79177" ht="24.95" hidden="1" customHeight="1" x14ac:dyDescent="0.25"/>
    <row r="79178" ht="24.95" hidden="1" customHeight="1" x14ac:dyDescent="0.25"/>
    <row r="79179" ht="24.95" hidden="1" customHeight="1" x14ac:dyDescent="0.25"/>
    <row r="79180" ht="24.95" hidden="1" customHeight="1" x14ac:dyDescent="0.25"/>
    <row r="79181" ht="24.95" hidden="1" customHeight="1" x14ac:dyDescent="0.25"/>
    <row r="79182" ht="24.95" hidden="1" customHeight="1" x14ac:dyDescent="0.25"/>
    <row r="79183" ht="24.95" hidden="1" customHeight="1" x14ac:dyDescent="0.25"/>
    <row r="79184" ht="24.95" hidden="1" customHeight="1" x14ac:dyDescent="0.25"/>
    <row r="79185" ht="24.95" hidden="1" customHeight="1" x14ac:dyDescent="0.25"/>
    <row r="79186" ht="24.95" hidden="1" customHeight="1" x14ac:dyDescent="0.25"/>
    <row r="79187" ht="24.95" hidden="1" customHeight="1" x14ac:dyDescent="0.25"/>
    <row r="79188" ht="24.95" hidden="1" customHeight="1" x14ac:dyDescent="0.25"/>
    <row r="79189" ht="24.95" hidden="1" customHeight="1" x14ac:dyDescent="0.25"/>
    <row r="79190" ht="24.95" hidden="1" customHeight="1" x14ac:dyDescent="0.25"/>
    <row r="79191" ht="24.95" hidden="1" customHeight="1" x14ac:dyDescent="0.25"/>
    <row r="79192" ht="24.95" hidden="1" customHeight="1" x14ac:dyDescent="0.25"/>
    <row r="79193" ht="24.95" hidden="1" customHeight="1" x14ac:dyDescent="0.25"/>
    <row r="79194" ht="24.95" hidden="1" customHeight="1" x14ac:dyDescent="0.25"/>
    <row r="79195" ht="24.95" hidden="1" customHeight="1" x14ac:dyDescent="0.25"/>
    <row r="79196" ht="24.95" hidden="1" customHeight="1" x14ac:dyDescent="0.25"/>
    <row r="79197" ht="24.95" hidden="1" customHeight="1" x14ac:dyDescent="0.25"/>
    <row r="79198" ht="24.95" hidden="1" customHeight="1" x14ac:dyDescent="0.25"/>
    <row r="79199" ht="24.95" hidden="1" customHeight="1" x14ac:dyDescent="0.25"/>
    <row r="79200" ht="24.95" hidden="1" customHeight="1" x14ac:dyDescent="0.25"/>
    <row r="79201" ht="24.95" hidden="1" customHeight="1" x14ac:dyDescent="0.25"/>
    <row r="79202" ht="24.95" hidden="1" customHeight="1" x14ac:dyDescent="0.25"/>
    <row r="79203" ht="24.95" hidden="1" customHeight="1" x14ac:dyDescent="0.25"/>
    <row r="79204" ht="24.95" hidden="1" customHeight="1" x14ac:dyDescent="0.25"/>
    <row r="79205" ht="15.75" hidden="1" customHeight="1" x14ac:dyDescent="0.25"/>
    <row r="79206" hidden="1" x14ac:dyDescent="0.25"/>
    <row r="79207" hidden="1" x14ac:dyDescent="0.25"/>
    <row r="79208" hidden="1" x14ac:dyDescent="0.25"/>
    <row r="79209" ht="16.5" hidden="1" customHeight="1" x14ac:dyDescent="0.25"/>
    <row r="79210" hidden="1" x14ac:dyDescent="0.25"/>
    <row r="79211" ht="15.75" hidden="1" customHeight="1" x14ac:dyDescent="0.25"/>
    <row r="79212" ht="31.5" hidden="1" customHeight="1" x14ac:dyDescent="0.25"/>
    <row r="79213" ht="24" hidden="1" customHeight="1" x14ac:dyDescent="0.25"/>
    <row r="79214" ht="24.95" hidden="1" customHeight="1" x14ac:dyDescent="0.25"/>
    <row r="79215" ht="24.95" hidden="1" customHeight="1" x14ac:dyDescent="0.25"/>
    <row r="79216" ht="24.95" hidden="1" customHeight="1" x14ac:dyDescent="0.25"/>
    <row r="79217" ht="24.95" hidden="1" customHeight="1" x14ac:dyDescent="0.25"/>
    <row r="79218" ht="24.95" hidden="1" customHeight="1" x14ac:dyDescent="0.25"/>
    <row r="79219" ht="24.95" hidden="1" customHeight="1" x14ac:dyDescent="0.25"/>
    <row r="79220" ht="24.95" hidden="1" customHeight="1" x14ac:dyDescent="0.25"/>
    <row r="79221" ht="24.95" hidden="1" customHeight="1" x14ac:dyDescent="0.25"/>
    <row r="79222" ht="31.5" hidden="1" customHeight="1" x14ac:dyDescent="0.25"/>
    <row r="79223" ht="24" hidden="1" customHeight="1" x14ac:dyDescent="0.25"/>
    <row r="79224" hidden="1" x14ac:dyDescent="0.25"/>
    <row r="79225" hidden="1" x14ac:dyDescent="0.25"/>
    <row r="79226" hidden="1" x14ac:dyDescent="0.25"/>
    <row r="79227" hidden="1" x14ac:dyDescent="0.25"/>
    <row r="79228" ht="16.5" hidden="1" customHeight="1" x14ac:dyDescent="0.25"/>
    <row r="79229" hidden="1" x14ac:dyDescent="0.25"/>
    <row r="79230" ht="15.75" hidden="1" customHeight="1" x14ac:dyDescent="0.25"/>
    <row r="79231" ht="31.5" hidden="1" customHeight="1" x14ac:dyDescent="0.25"/>
    <row r="79232" ht="24" hidden="1" customHeight="1" x14ac:dyDescent="0.25"/>
    <row r="79233" ht="24.95" hidden="1" customHeight="1" x14ac:dyDescent="0.25"/>
    <row r="79234" ht="24.95" hidden="1" customHeight="1" x14ac:dyDescent="0.25"/>
    <row r="79235" ht="24.95" hidden="1" customHeight="1" x14ac:dyDescent="0.25"/>
    <row r="79236" ht="24.95" hidden="1" customHeight="1" x14ac:dyDescent="0.25"/>
    <row r="79237" ht="24.95" hidden="1" customHeight="1" x14ac:dyDescent="0.25"/>
    <row r="79238" ht="24.95" hidden="1" customHeight="1" x14ac:dyDescent="0.25"/>
    <row r="79239" ht="24.95" hidden="1" customHeight="1" x14ac:dyDescent="0.25"/>
    <row r="79240" ht="24.95" hidden="1" customHeight="1" x14ac:dyDescent="0.25"/>
    <row r="79241" ht="24.95" hidden="1" customHeight="1" x14ac:dyDescent="0.25"/>
    <row r="79242" ht="24.95" hidden="1" customHeight="1" x14ac:dyDescent="0.25"/>
    <row r="79243" ht="24.95" hidden="1" customHeight="1" x14ac:dyDescent="0.25"/>
    <row r="79244" ht="24.95" hidden="1" customHeight="1" x14ac:dyDescent="0.25"/>
    <row r="79245" ht="24.95" hidden="1" customHeight="1" x14ac:dyDescent="0.25"/>
    <row r="79246" ht="24.95" hidden="1" customHeight="1" x14ac:dyDescent="0.25"/>
    <row r="79247" ht="24.95" hidden="1" customHeight="1" x14ac:dyDescent="0.25"/>
    <row r="79248" ht="24.95" hidden="1" customHeight="1" x14ac:dyDescent="0.25"/>
    <row r="79249" ht="24.95" hidden="1" customHeight="1" x14ac:dyDescent="0.25"/>
    <row r="79250" ht="24.95" hidden="1" customHeight="1" x14ac:dyDescent="0.25"/>
    <row r="79251" ht="24.95" hidden="1" customHeight="1" x14ac:dyDescent="0.25"/>
    <row r="79252" ht="24.95" hidden="1" customHeight="1" x14ac:dyDescent="0.25"/>
    <row r="79253" ht="24.95" hidden="1" customHeight="1" x14ac:dyDescent="0.25"/>
    <row r="79254" ht="24.95" hidden="1" customHeight="1" x14ac:dyDescent="0.25"/>
    <row r="79255" ht="24.95" hidden="1" customHeight="1" x14ac:dyDescent="0.25"/>
    <row r="79256" ht="24.95" hidden="1" customHeight="1" x14ac:dyDescent="0.25"/>
    <row r="79257" ht="24.95" hidden="1" customHeight="1" x14ac:dyDescent="0.25"/>
    <row r="79258" ht="24.95" hidden="1" customHeight="1" x14ac:dyDescent="0.25"/>
    <row r="79259" ht="24.95" hidden="1" customHeight="1" x14ac:dyDescent="0.25"/>
    <row r="79260" ht="24.95" hidden="1" customHeight="1" x14ac:dyDescent="0.25"/>
    <row r="79261" ht="24.95" hidden="1" customHeight="1" x14ac:dyDescent="0.25"/>
    <row r="79262" ht="24.95" hidden="1" customHeight="1" x14ac:dyDescent="0.25"/>
    <row r="79263" ht="24.95" hidden="1" customHeight="1" x14ac:dyDescent="0.25"/>
    <row r="79264" ht="24.95" hidden="1" customHeight="1" x14ac:dyDescent="0.25"/>
    <row r="79265" hidden="1" x14ac:dyDescent="0.25"/>
    <row r="79266" hidden="1" x14ac:dyDescent="0.25"/>
    <row r="79267" ht="16.5" hidden="1" customHeight="1" x14ac:dyDescent="0.25"/>
    <row r="79268" hidden="1" x14ac:dyDescent="0.25"/>
    <row r="79269" hidden="1" x14ac:dyDescent="0.25"/>
    <row r="79270" hidden="1" x14ac:dyDescent="0.25"/>
    <row r="79271" ht="16.5" hidden="1" customHeight="1" x14ac:dyDescent="0.25"/>
    <row r="79272" hidden="1" x14ac:dyDescent="0.25"/>
    <row r="79273" ht="15.75" hidden="1" customHeight="1" x14ac:dyDescent="0.25"/>
    <row r="79274" ht="31.5" hidden="1" customHeight="1" x14ac:dyDescent="0.25"/>
    <row r="79275" ht="24" hidden="1" customHeight="1" x14ac:dyDescent="0.25"/>
    <row r="79276" ht="24.95" hidden="1" customHeight="1" x14ac:dyDescent="0.25"/>
    <row r="79277" ht="24.95" hidden="1" customHeight="1" x14ac:dyDescent="0.25"/>
    <row r="79278" ht="24.95" hidden="1" customHeight="1" x14ac:dyDescent="0.25"/>
    <row r="79279" ht="24.95" hidden="1" customHeight="1" x14ac:dyDescent="0.25"/>
    <row r="79280" ht="24.95" hidden="1" customHeight="1" x14ac:dyDescent="0.25"/>
    <row r="79281" ht="24.95" hidden="1" customHeight="1" x14ac:dyDescent="0.25"/>
    <row r="79282" ht="24.95" hidden="1" customHeight="1" x14ac:dyDescent="0.25"/>
    <row r="79283" ht="24.95" hidden="1" customHeight="1" x14ac:dyDescent="0.25"/>
    <row r="79284" ht="24.95" hidden="1" customHeight="1" x14ac:dyDescent="0.25"/>
    <row r="79285" ht="24.95" hidden="1" customHeight="1" x14ac:dyDescent="0.25"/>
    <row r="79286" ht="24.95" hidden="1" customHeight="1" x14ac:dyDescent="0.25"/>
    <row r="79287" ht="24.95" hidden="1" customHeight="1" x14ac:dyDescent="0.25"/>
    <row r="79288" ht="24.95" hidden="1" customHeight="1" x14ac:dyDescent="0.25"/>
    <row r="79289" ht="24.95" hidden="1" customHeight="1" x14ac:dyDescent="0.25"/>
    <row r="79290" ht="24.95" hidden="1" customHeight="1" x14ac:dyDescent="0.25"/>
    <row r="79291" ht="24.95" hidden="1" customHeight="1" x14ac:dyDescent="0.25"/>
    <row r="79292" ht="24.95" hidden="1" customHeight="1" x14ac:dyDescent="0.25"/>
    <row r="79293" ht="24.95" hidden="1" customHeight="1" x14ac:dyDescent="0.25"/>
    <row r="79294" ht="24.95" hidden="1" customHeight="1" x14ac:dyDescent="0.25"/>
    <row r="79295" ht="24.95" hidden="1" customHeight="1" x14ac:dyDescent="0.25"/>
    <row r="79296" ht="24.95" hidden="1" customHeight="1" x14ac:dyDescent="0.25"/>
    <row r="79297" ht="24.95" hidden="1" customHeight="1" x14ac:dyDescent="0.25"/>
    <row r="79298" ht="24.95" hidden="1" customHeight="1" x14ac:dyDescent="0.25"/>
    <row r="79299" ht="24.95" hidden="1" customHeight="1" x14ac:dyDescent="0.25"/>
    <row r="79300" ht="24.95" hidden="1" customHeight="1" x14ac:dyDescent="0.25"/>
    <row r="79301" ht="24.95" hidden="1" customHeight="1" x14ac:dyDescent="0.25"/>
    <row r="79302" ht="24.95" hidden="1" customHeight="1" x14ac:dyDescent="0.25"/>
    <row r="79303" ht="24.95" hidden="1" customHeight="1" x14ac:dyDescent="0.25"/>
    <row r="79304" ht="24.95" hidden="1" customHeight="1" x14ac:dyDescent="0.25"/>
    <row r="79305" ht="24.95" hidden="1" customHeight="1" x14ac:dyDescent="0.25"/>
    <row r="79306" ht="24.95" hidden="1" customHeight="1" x14ac:dyDescent="0.25"/>
    <row r="79307" ht="24.95" hidden="1" customHeight="1" x14ac:dyDescent="0.25"/>
    <row r="79308" hidden="1" x14ac:dyDescent="0.25"/>
    <row r="79309" ht="15.75" hidden="1" customHeight="1" x14ac:dyDescent="0.25"/>
    <row r="79310" ht="31.5" hidden="1" customHeight="1" x14ac:dyDescent="0.25"/>
    <row r="79311" hidden="1" x14ac:dyDescent="0.25"/>
    <row r="79312" hidden="1" x14ac:dyDescent="0.25"/>
    <row r="79313" hidden="1" x14ac:dyDescent="0.25"/>
    <row r="79314" ht="16.5" hidden="1" customHeight="1" x14ac:dyDescent="0.25"/>
    <row r="79315" hidden="1" x14ac:dyDescent="0.25"/>
    <row r="79316" ht="15.75" hidden="1" customHeight="1" x14ac:dyDescent="0.25"/>
    <row r="79317" ht="31.5" hidden="1" customHeight="1" x14ac:dyDescent="0.25"/>
    <row r="79318" ht="24" hidden="1" customHeight="1" x14ac:dyDescent="0.25"/>
    <row r="79319" ht="24.95" hidden="1" customHeight="1" x14ac:dyDescent="0.25"/>
    <row r="79320" ht="24.95" hidden="1" customHeight="1" x14ac:dyDescent="0.25"/>
    <row r="79321" ht="24.95" hidden="1" customHeight="1" x14ac:dyDescent="0.25"/>
    <row r="79322" ht="24.95" hidden="1" customHeight="1" x14ac:dyDescent="0.25"/>
    <row r="79323" ht="24.95" hidden="1" customHeight="1" x14ac:dyDescent="0.25"/>
    <row r="79324" ht="24.95" hidden="1" customHeight="1" x14ac:dyDescent="0.25"/>
    <row r="79325" ht="24.95" hidden="1" customHeight="1" x14ac:dyDescent="0.25"/>
    <row r="79326" ht="24.95" hidden="1" customHeight="1" x14ac:dyDescent="0.25"/>
    <row r="79327" ht="24" hidden="1" customHeight="1" x14ac:dyDescent="0.25"/>
    <row r="79328" ht="24.95" hidden="1" customHeight="1" x14ac:dyDescent="0.25"/>
    <row r="79329" ht="24.95" hidden="1" customHeight="1" x14ac:dyDescent="0.25"/>
    <row r="79330" hidden="1" x14ac:dyDescent="0.25"/>
    <row r="79331" hidden="1" x14ac:dyDescent="0.25"/>
    <row r="79332" hidden="1" x14ac:dyDescent="0.25"/>
    <row r="79333" ht="16.5" hidden="1" customHeight="1" x14ac:dyDescent="0.25"/>
    <row r="79334" hidden="1" x14ac:dyDescent="0.25"/>
    <row r="79335" ht="15.75" hidden="1" customHeight="1" x14ac:dyDescent="0.25"/>
    <row r="79336" ht="31.5" hidden="1" customHeight="1" x14ac:dyDescent="0.25"/>
    <row r="79337" ht="24" hidden="1" customHeight="1" x14ac:dyDescent="0.25"/>
    <row r="79338" ht="24.95" hidden="1" customHeight="1" x14ac:dyDescent="0.25"/>
    <row r="79339" ht="24.95" hidden="1" customHeight="1" x14ac:dyDescent="0.25"/>
    <row r="79340" ht="24.95" hidden="1" customHeight="1" x14ac:dyDescent="0.25"/>
    <row r="79341" ht="24.95" hidden="1" customHeight="1" x14ac:dyDescent="0.25"/>
    <row r="79342" ht="24.95" hidden="1" customHeight="1" x14ac:dyDescent="0.25"/>
    <row r="79343" ht="24.95" hidden="1" customHeight="1" x14ac:dyDescent="0.25"/>
    <row r="79344" ht="24.95" hidden="1" customHeight="1" x14ac:dyDescent="0.25"/>
    <row r="79345" ht="24.95" hidden="1" customHeight="1" x14ac:dyDescent="0.25"/>
    <row r="79346" ht="24.95" hidden="1" customHeight="1" x14ac:dyDescent="0.25"/>
    <row r="79347" ht="24.95" hidden="1" customHeight="1" x14ac:dyDescent="0.25"/>
    <row r="79348" ht="24.95" hidden="1" customHeight="1" x14ac:dyDescent="0.25"/>
    <row r="79349" ht="24.95" hidden="1" customHeight="1" x14ac:dyDescent="0.25"/>
    <row r="79350" ht="24.95" hidden="1" customHeight="1" x14ac:dyDescent="0.25"/>
    <row r="79351" ht="24.95" hidden="1" customHeight="1" x14ac:dyDescent="0.25"/>
    <row r="79352" ht="24.95" hidden="1" customHeight="1" x14ac:dyDescent="0.25"/>
    <row r="79353" ht="24.95" hidden="1" customHeight="1" x14ac:dyDescent="0.25"/>
    <row r="79354" ht="24.95" hidden="1" customHeight="1" x14ac:dyDescent="0.25"/>
    <row r="79355" ht="24.95" hidden="1" customHeight="1" x14ac:dyDescent="0.25"/>
    <row r="79356" ht="24.95" hidden="1" customHeight="1" x14ac:dyDescent="0.25"/>
    <row r="79357" ht="24.95" hidden="1" customHeight="1" x14ac:dyDescent="0.25"/>
    <row r="79358" ht="24.95" hidden="1" customHeight="1" x14ac:dyDescent="0.25"/>
    <row r="79359" ht="24.95" hidden="1" customHeight="1" x14ac:dyDescent="0.25"/>
    <row r="79360" ht="24.95" hidden="1" customHeight="1" x14ac:dyDescent="0.25"/>
    <row r="79361" ht="24.95" hidden="1" customHeight="1" x14ac:dyDescent="0.25"/>
    <row r="79362" ht="24.95" hidden="1" customHeight="1" x14ac:dyDescent="0.25"/>
    <row r="79363" ht="24.95" hidden="1" customHeight="1" x14ac:dyDescent="0.25"/>
    <row r="79364" ht="24.95" hidden="1" customHeight="1" x14ac:dyDescent="0.25"/>
    <row r="79365" ht="24.95" hidden="1" customHeight="1" x14ac:dyDescent="0.25"/>
    <row r="79366" ht="24.95" hidden="1" customHeight="1" x14ac:dyDescent="0.25"/>
    <row r="79367" ht="24.95" hidden="1" customHeight="1" x14ac:dyDescent="0.25"/>
    <row r="79368" ht="24.95" hidden="1" customHeight="1" x14ac:dyDescent="0.25"/>
    <row r="79369" ht="24.95" hidden="1" customHeight="1" x14ac:dyDescent="0.25"/>
    <row r="79370" ht="24.95" hidden="1" customHeight="1" x14ac:dyDescent="0.25"/>
    <row r="79371" ht="24.95" hidden="1" customHeight="1" x14ac:dyDescent="0.25"/>
    <row r="79372" ht="24.95" hidden="1" customHeight="1" x14ac:dyDescent="0.25"/>
    <row r="79373" hidden="1" x14ac:dyDescent="0.25"/>
    <row r="79374" hidden="1" x14ac:dyDescent="0.25"/>
    <row r="79375" hidden="1" x14ac:dyDescent="0.25"/>
    <row r="79376" ht="16.5" hidden="1" customHeight="1" x14ac:dyDescent="0.25"/>
    <row r="79377" hidden="1" x14ac:dyDescent="0.25"/>
    <row r="79378" ht="15.75" hidden="1" customHeight="1" x14ac:dyDescent="0.25"/>
    <row r="79379" ht="31.5" hidden="1" customHeight="1" x14ac:dyDescent="0.25"/>
    <row r="79380" ht="24" hidden="1" customHeight="1" x14ac:dyDescent="0.25"/>
    <row r="79381" ht="24.95" hidden="1" customHeight="1" x14ac:dyDescent="0.25"/>
    <row r="79382" ht="24.95" hidden="1" customHeight="1" x14ac:dyDescent="0.25"/>
    <row r="79383" ht="24.95" hidden="1" customHeight="1" x14ac:dyDescent="0.25"/>
    <row r="79384" ht="24.95" hidden="1" customHeight="1" x14ac:dyDescent="0.25"/>
    <row r="79385" ht="24.95" hidden="1" customHeight="1" x14ac:dyDescent="0.25"/>
    <row r="79386" ht="24.95" hidden="1" customHeight="1" x14ac:dyDescent="0.25"/>
    <row r="79387" ht="24.95" hidden="1" customHeight="1" x14ac:dyDescent="0.25"/>
    <row r="79388" ht="24.95" hidden="1" customHeight="1" x14ac:dyDescent="0.25"/>
    <row r="79389" ht="24.95" hidden="1" customHeight="1" x14ac:dyDescent="0.25"/>
    <row r="79390" ht="24.95" hidden="1" customHeight="1" x14ac:dyDescent="0.25"/>
    <row r="79391" ht="24.95" hidden="1" customHeight="1" x14ac:dyDescent="0.25"/>
    <row r="79392" ht="24.95" hidden="1" customHeight="1" x14ac:dyDescent="0.25"/>
    <row r="79393" ht="24.95" hidden="1" customHeight="1" x14ac:dyDescent="0.25"/>
    <row r="79394" ht="24.95" hidden="1" customHeight="1" x14ac:dyDescent="0.25"/>
    <row r="79395" ht="24.95" hidden="1" customHeight="1" x14ac:dyDescent="0.25"/>
    <row r="79396" ht="24.95" hidden="1" customHeight="1" x14ac:dyDescent="0.25"/>
    <row r="79397" ht="24.95" hidden="1" customHeight="1" x14ac:dyDescent="0.25"/>
    <row r="79398" ht="24.95" hidden="1" customHeight="1" x14ac:dyDescent="0.25"/>
    <row r="79399" ht="24.95" hidden="1" customHeight="1" x14ac:dyDescent="0.25"/>
    <row r="79400" ht="24.95" hidden="1" customHeight="1" x14ac:dyDescent="0.25"/>
    <row r="79401" ht="24.95" hidden="1" customHeight="1" x14ac:dyDescent="0.25"/>
    <row r="79402" ht="24.95" hidden="1" customHeight="1" x14ac:dyDescent="0.25"/>
    <row r="79403" ht="24.95" hidden="1" customHeight="1" x14ac:dyDescent="0.25"/>
    <row r="79404" ht="24.95" hidden="1" customHeight="1" x14ac:dyDescent="0.25"/>
    <row r="79405" ht="24.95" hidden="1" customHeight="1" x14ac:dyDescent="0.25"/>
    <row r="79406" ht="24.95" hidden="1" customHeight="1" x14ac:dyDescent="0.25"/>
    <row r="79407" ht="24.95" hidden="1" customHeight="1" x14ac:dyDescent="0.25"/>
    <row r="79408" ht="24.95" hidden="1" customHeight="1" x14ac:dyDescent="0.25"/>
    <row r="79409" ht="24.95" hidden="1" customHeight="1" x14ac:dyDescent="0.25"/>
    <row r="79410" ht="24.95" hidden="1" customHeight="1" x14ac:dyDescent="0.25"/>
    <row r="79411" ht="24.95" hidden="1" customHeight="1" x14ac:dyDescent="0.25"/>
    <row r="79412" ht="24.95" hidden="1" customHeight="1" x14ac:dyDescent="0.25"/>
    <row r="79413" ht="24.95" hidden="1" customHeight="1" x14ac:dyDescent="0.25"/>
    <row r="79414" ht="24.95" hidden="1" customHeight="1" x14ac:dyDescent="0.25"/>
    <row r="79415" ht="24.95" hidden="1" customHeight="1" x14ac:dyDescent="0.25"/>
    <row r="79416" ht="24.95" hidden="1" customHeight="1" x14ac:dyDescent="0.25"/>
    <row r="79417" ht="24.95" hidden="1" customHeight="1" x14ac:dyDescent="0.25"/>
    <row r="79418" ht="24.95" hidden="1" customHeight="1" x14ac:dyDescent="0.25"/>
    <row r="79419" hidden="1" x14ac:dyDescent="0.25"/>
    <row r="79420" hidden="1" x14ac:dyDescent="0.25"/>
    <row r="79421" hidden="1" x14ac:dyDescent="0.25"/>
    <row r="79422" ht="16.5" hidden="1" customHeight="1" x14ac:dyDescent="0.25"/>
    <row r="79423" hidden="1" x14ac:dyDescent="0.25"/>
    <row r="79424" ht="15.75" hidden="1" customHeight="1" x14ac:dyDescent="0.25"/>
    <row r="79425" ht="31.5" hidden="1" customHeight="1" x14ac:dyDescent="0.25"/>
    <row r="79426" ht="24" hidden="1" customHeight="1" x14ac:dyDescent="0.25"/>
    <row r="79427" ht="24.95" hidden="1" customHeight="1" x14ac:dyDescent="0.25"/>
    <row r="79428" ht="24.95" hidden="1" customHeight="1" x14ac:dyDescent="0.25"/>
    <row r="79429" ht="24.95" hidden="1" customHeight="1" x14ac:dyDescent="0.25"/>
    <row r="79430" ht="24.95" hidden="1" customHeight="1" x14ac:dyDescent="0.25"/>
    <row r="79431" ht="24.95" hidden="1" customHeight="1" x14ac:dyDescent="0.25"/>
    <row r="79432" ht="24.95" hidden="1" customHeight="1" x14ac:dyDescent="0.25"/>
    <row r="79433" ht="24.95" hidden="1" customHeight="1" x14ac:dyDescent="0.25"/>
    <row r="79434" ht="24.95" hidden="1" customHeight="1" x14ac:dyDescent="0.25"/>
    <row r="79435" ht="24.95" hidden="1" customHeight="1" x14ac:dyDescent="0.25"/>
    <row r="79436" ht="24.95" hidden="1" customHeight="1" x14ac:dyDescent="0.25"/>
    <row r="79437" ht="24.95" hidden="1" customHeight="1" x14ac:dyDescent="0.25"/>
    <row r="79438" ht="24.95" hidden="1" customHeight="1" x14ac:dyDescent="0.25"/>
    <row r="79439" ht="24.95" hidden="1" customHeight="1" x14ac:dyDescent="0.25"/>
    <row r="79440" ht="24.95" hidden="1" customHeight="1" x14ac:dyDescent="0.25"/>
    <row r="79441" ht="24.95" hidden="1" customHeight="1" x14ac:dyDescent="0.25"/>
    <row r="79442" ht="24.95" hidden="1" customHeight="1" x14ac:dyDescent="0.25"/>
    <row r="79443" ht="24.95" hidden="1" customHeight="1" x14ac:dyDescent="0.25"/>
    <row r="79444" ht="24.95" hidden="1" customHeight="1" x14ac:dyDescent="0.25"/>
    <row r="79445" ht="24.95" hidden="1" customHeight="1" x14ac:dyDescent="0.25"/>
    <row r="79446" ht="24.95" hidden="1" customHeight="1" x14ac:dyDescent="0.25"/>
    <row r="79447" ht="24.95" hidden="1" customHeight="1" x14ac:dyDescent="0.25"/>
    <row r="79448" ht="24.95" hidden="1" customHeight="1" x14ac:dyDescent="0.25"/>
    <row r="79449" ht="24.95" hidden="1" customHeight="1" x14ac:dyDescent="0.25"/>
    <row r="79450" ht="24.95" hidden="1" customHeight="1" x14ac:dyDescent="0.25"/>
    <row r="79451" ht="24.95" hidden="1" customHeight="1" x14ac:dyDescent="0.25"/>
    <row r="79452" ht="24.95" hidden="1" customHeight="1" x14ac:dyDescent="0.25"/>
    <row r="79453" ht="24.95" hidden="1" customHeight="1" x14ac:dyDescent="0.25"/>
    <row r="79454" ht="24.95" hidden="1" customHeight="1" x14ac:dyDescent="0.25"/>
    <row r="79455" ht="24.95" hidden="1" customHeight="1" x14ac:dyDescent="0.25"/>
    <row r="79456" ht="24.95" hidden="1" customHeight="1" x14ac:dyDescent="0.25"/>
    <row r="79457" ht="24.95" hidden="1" customHeight="1" x14ac:dyDescent="0.25"/>
    <row r="79458" ht="24.95" hidden="1" customHeight="1" x14ac:dyDescent="0.25"/>
    <row r="79459" ht="24.95" hidden="1" customHeight="1" x14ac:dyDescent="0.25"/>
    <row r="79460" ht="24.95" hidden="1" customHeight="1" x14ac:dyDescent="0.25"/>
    <row r="79461" ht="24.95" hidden="1" customHeight="1" x14ac:dyDescent="0.25"/>
    <row r="79462" hidden="1" x14ac:dyDescent="0.25"/>
    <row r="79463" hidden="1" x14ac:dyDescent="0.25"/>
    <row r="79464" hidden="1" x14ac:dyDescent="0.25"/>
    <row r="79465" ht="16.5" hidden="1" customHeight="1" x14ac:dyDescent="0.25"/>
    <row r="79466" hidden="1" x14ac:dyDescent="0.25"/>
    <row r="79467" ht="15.75" hidden="1" customHeight="1" x14ac:dyDescent="0.25"/>
    <row r="79468" ht="31.5" hidden="1" customHeight="1" x14ac:dyDescent="0.25"/>
    <row r="79469" ht="24" hidden="1" customHeight="1" x14ac:dyDescent="0.25"/>
    <row r="79470" ht="24.95" hidden="1" customHeight="1" x14ac:dyDescent="0.25"/>
    <row r="79471" ht="24.95" hidden="1" customHeight="1" x14ac:dyDescent="0.25"/>
    <row r="79472" ht="24.95" hidden="1" customHeight="1" x14ac:dyDescent="0.25"/>
    <row r="79473" ht="24.95" hidden="1" customHeight="1" x14ac:dyDescent="0.25"/>
    <row r="79474" ht="24.95" hidden="1" customHeight="1" x14ac:dyDescent="0.25"/>
    <row r="79475" ht="24.95" hidden="1" customHeight="1" x14ac:dyDescent="0.25"/>
    <row r="79476" ht="24.95" hidden="1" customHeight="1" x14ac:dyDescent="0.25"/>
    <row r="79477" ht="24.95" hidden="1" customHeight="1" x14ac:dyDescent="0.25"/>
    <row r="79478" ht="24.95" hidden="1" customHeight="1" x14ac:dyDescent="0.25"/>
    <row r="79479" ht="24.95" hidden="1" customHeight="1" x14ac:dyDescent="0.25"/>
    <row r="79480" ht="24.95" hidden="1" customHeight="1" x14ac:dyDescent="0.25"/>
    <row r="79481" ht="24.95" hidden="1" customHeight="1" x14ac:dyDescent="0.25"/>
    <row r="79482" ht="24.95" hidden="1" customHeight="1" x14ac:dyDescent="0.25"/>
    <row r="79483" ht="24.95" hidden="1" customHeight="1" x14ac:dyDescent="0.25"/>
    <row r="79484" ht="24.95" hidden="1" customHeight="1" x14ac:dyDescent="0.25"/>
    <row r="79485" ht="24.95" hidden="1" customHeight="1" x14ac:dyDescent="0.25"/>
    <row r="79486" ht="24.95" hidden="1" customHeight="1" x14ac:dyDescent="0.25"/>
    <row r="79487" ht="24.95" hidden="1" customHeight="1" x14ac:dyDescent="0.25"/>
    <row r="79488" ht="24.95" hidden="1" customHeight="1" x14ac:dyDescent="0.25"/>
    <row r="79489" ht="24.95" hidden="1" customHeight="1" x14ac:dyDescent="0.25"/>
    <row r="79490" ht="24.95" hidden="1" customHeight="1" x14ac:dyDescent="0.25"/>
    <row r="79491" ht="24.95" hidden="1" customHeight="1" x14ac:dyDescent="0.25"/>
    <row r="79492" ht="24.95" hidden="1" customHeight="1" x14ac:dyDescent="0.25"/>
    <row r="79493" ht="24.95" hidden="1" customHeight="1" x14ac:dyDescent="0.25"/>
    <row r="79494" ht="24.95" hidden="1" customHeight="1" x14ac:dyDescent="0.25"/>
    <row r="79495" ht="24.95" hidden="1" customHeight="1" x14ac:dyDescent="0.25"/>
    <row r="79496" ht="24.95" hidden="1" customHeight="1" x14ac:dyDescent="0.25"/>
    <row r="79497" ht="24.95" hidden="1" customHeight="1" x14ac:dyDescent="0.25"/>
    <row r="79498" ht="24.95" hidden="1" customHeight="1" x14ac:dyDescent="0.25"/>
    <row r="79499" ht="24.95" hidden="1" customHeight="1" x14ac:dyDescent="0.25"/>
    <row r="79500" ht="24.95" hidden="1" customHeight="1" x14ac:dyDescent="0.25"/>
    <row r="79501" ht="24.95" hidden="1" customHeight="1" x14ac:dyDescent="0.25"/>
    <row r="79502" ht="24.95" hidden="1" customHeight="1" x14ac:dyDescent="0.25"/>
    <row r="79503" ht="24.95" hidden="1" customHeight="1" x14ac:dyDescent="0.25"/>
    <row r="79504" hidden="1" x14ac:dyDescent="0.25"/>
    <row r="79505" hidden="1" x14ac:dyDescent="0.25"/>
    <row r="79506" hidden="1" x14ac:dyDescent="0.25"/>
    <row r="79507" hidden="1" x14ac:dyDescent="0.25"/>
    <row r="79508" ht="16.5" hidden="1" customHeight="1" x14ac:dyDescent="0.25"/>
    <row r="79509" hidden="1" x14ac:dyDescent="0.25"/>
    <row r="79510" ht="15.75" hidden="1" customHeight="1" x14ac:dyDescent="0.25"/>
    <row r="79511" ht="31.5" hidden="1" customHeight="1" x14ac:dyDescent="0.25"/>
    <row r="79512" ht="24" hidden="1" customHeight="1" x14ac:dyDescent="0.25"/>
    <row r="79513" ht="24.95" hidden="1" customHeight="1" x14ac:dyDescent="0.25"/>
    <row r="79514" ht="24.95" hidden="1" customHeight="1" x14ac:dyDescent="0.25"/>
    <row r="79515" ht="24.95" hidden="1" customHeight="1" x14ac:dyDescent="0.25"/>
    <row r="79516" ht="24.95" hidden="1" customHeight="1" x14ac:dyDescent="0.25"/>
    <row r="79517" ht="24.95" hidden="1" customHeight="1" x14ac:dyDescent="0.25"/>
    <row r="79518" ht="24.95" hidden="1" customHeight="1" x14ac:dyDescent="0.25"/>
    <row r="79519" ht="24.95" hidden="1" customHeight="1" x14ac:dyDescent="0.25"/>
    <row r="79520" ht="24.95" hidden="1" customHeight="1" x14ac:dyDescent="0.25"/>
    <row r="79521" ht="24.95" hidden="1" customHeight="1" x14ac:dyDescent="0.25"/>
    <row r="79522" ht="24.95" hidden="1" customHeight="1" x14ac:dyDescent="0.25"/>
    <row r="79523" ht="24.95" hidden="1" customHeight="1" x14ac:dyDescent="0.25"/>
    <row r="79524" ht="24.95" hidden="1" customHeight="1" x14ac:dyDescent="0.25"/>
    <row r="79525" ht="24.95" hidden="1" customHeight="1" x14ac:dyDescent="0.25"/>
    <row r="79526" ht="24.95" hidden="1" customHeight="1" x14ac:dyDescent="0.25"/>
    <row r="79527" ht="24.95" hidden="1" customHeight="1" x14ac:dyDescent="0.25"/>
    <row r="79528" ht="24.95" hidden="1" customHeight="1" x14ac:dyDescent="0.25"/>
    <row r="79529" ht="24.95" hidden="1" customHeight="1" x14ac:dyDescent="0.25"/>
    <row r="79530" ht="24.95" hidden="1" customHeight="1" x14ac:dyDescent="0.25"/>
    <row r="79531" ht="24.95" hidden="1" customHeight="1" x14ac:dyDescent="0.25"/>
    <row r="79532" ht="24.95" hidden="1" customHeight="1" x14ac:dyDescent="0.25"/>
    <row r="79533" ht="24.95" hidden="1" customHeight="1" x14ac:dyDescent="0.25"/>
    <row r="79534" ht="24.95" hidden="1" customHeight="1" x14ac:dyDescent="0.25"/>
    <row r="79535" ht="24.95" hidden="1" customHeight="1" x14ac:dyDescent="0.25"/>
    <row r="79536" ht="24.95" hidden="1" customHeight="1" x14ac:dyDescent="0.25"/>
    <row r="79537" ht="24.95" hidden="1" customHeight="1" x14ac:dyDescent="0.25"/>
    <row r="79538" ht="24.95" hidden="1" customHeight="1" x14ac:dyDescent="0.25"/>
    <row r="79539" ht="24.95" hidden="1" customHeight="1" x14ac:dyDescent="0.25"/>
    <row r="79540" ht="24.95" hidden="1" customHeight="1" x14ac:dyDescent="0.25"/>
    <row r="79541" ht="24.95" hidden="1" customHeight="1" x14ac:dyDescent="0.25"/>
    <row r="79542" ht="24.95" hidden="1" customHeight="1" x14ac:dyDescent="0.25"/>
    <row r="79543" ht="24.95" hidden="1" customHeight="1" x14ac:dyDescent="0.25"/>
    <row r="79544" ht="24.95" hidden="1" customHeight="1" x14ac:dyDescent="0.25"/>
    <row r="79545" hidden="1" x14ac:dyDescent="0.25"/>
    <row r="79546" hidden="1" x14ac:dyDescent="0.25"/>
    <row r="79547" hidden="1" x14ac:dyDescent="0.25"/>
    <row r="79548" hidden="1" x14ac:dyDescent="0.25"/>
    <row r="79549" hidden="1" x14ac:dyDescent="0.25"/>
    <row r="79550" hidden="1" x14ac:dyDescent="0.25"/>
    <row r="79551" ht="16.5" hidden="1" customHeight="1" x14ac:dyDescent="0.25"/>
    <row r="79552" hidden="1" x14ac:dyDescent="0.25"/>
    <row r="79553" ht="15.75" hidden="1" customHeight="1" x14ac:dyDescent="0.25"/>
    <row r="79554" ht="31.5" hidden="1" customHeight="1" x14ac:dyDescent="0.25"/>
    <row r="79555" ht="24" hidden="1" customHeight="1" x14ac:dyDescent="0.25"/>
    <row r="79556" ht="24.95" hidden="1" customHeight="1" x14ac:dyDescent="0.25"/>
    <row r="79557" ht="24.95" hidden="1" customHeight="1" x14ac:dyDescent="0.25"/>
    <row r="79558" ht="24.95" hidden="1" customHeight="1" x14ac:dyDescent="0.25"/>
    <row r="79559" ht="24.95" hidden="1" customHeight="1" x14ac:dyDescent="0.25"/>
    <row r="79560" ht="24.95" hidden="1" customHeight="1" x14ac:dyDescent="0.25"/>
    <row r="79561" ht="24.95" hidden="1" customHeight="1" x14ac:dyDescent="0.25"/>
    <row r="79562" ht="24.95" hidden="1" customHeight="1" x14ac:dyDescent="0.25"/>
    <row r="79563" ht="24.95" hidden="1" customHeight="1" x14ac:dyDescent="0.25"/>
    <row r="79564" ht="16.5" hidden="1" customHeight="1" x14ac:dyDescent="0.25"/>
    <row r="79565" hidden="1" x14ac:dyDescent="0.25"/>
    <row r="79566" ht="15.75" hidden="1" customHeight="1" x14ac:dyDescent="0.25"/>
    <row r="79567" hidden="1" x14ac:dyDescent="0.25"/>
    <row r="79568" hidden="1" x14ac:dyDescent="0.25"/>
    <row r="79569" hidden="1" x14ac:dyDescent="0.25"/>
    <row r="79570" ht="16.5" hidden="1" customHeight="1" x14ac:dyDescent="0.25"/>
    <row r="79571" hidden="1" x14ac:dyDescent="0.25"/>
    <row r="79572" ht="15.75" hidden="1" customHeight="1" x14ac:dyDescent="0.25"/>
    <row r="79573" ht="31.5" hidden="1" customHeight="1" x14ac:dyDescent="0.25"/>
    <row r="79574" ht="24" hidden="1" customHeight="1" x14ac:dyDescent="0.25"/>
    <row r="79575" ht="24.95" hidden="1" customHeight="1" x14ac:dyDescent="0.25"/>
    <row r="79576" ht="24.95" hidden="1" customHeight="1" x14ac:dyDescent="0.25"/>
    <row r="79577" ht="24.95" hidden="1" customHeight="1" x14ac:dyDescent="0.25"/>
    <row r="79578" ht="24.95" hidden="1" customHeight="1" x14ac:dyDescent="0.25"/>
    <row r="79579" ht="24.95" hidden="1" customHeight="1" x14ac:dyDescent="0.25"/>
    <row r="79580" ht="24.95" hidden="1" customHeight="1" x14ac:dyDescent="0.25"/>
    <row r="79581" ht="24.95" hidden="1" customHeight="1" x14ac:dyDescent="0.25"/>
    <row r="79582" ht="24.95" hidden="1" customHeight="1" x14ac:dyDescent="0.25"/>
    <row r="79583" ht="31.5" hidden="1" customHeight="1" x14ac:dyDescent="0.25"/>
    <row r="79584" ht="24" hidden="1" customHeight="1" x14ac:dyDescent="0.25"/>
    <row r="79585" ht="24.95" hidden="1" customHeight="1" x14ac:dyDescent="0.25"/>
    <row r="79586" hidden="1" x14ac:dyDescent="0.25"/>
    <row r="79587" hidden="1" x14ac:dyDescent="0.25"/>
    <row r="79588" hidden="1" x14ac:dyDescent="0.25"/>
    <row r="79589" ht="16.5" hidden="1" customHeight="1" x14ac:dyDescent="0.25"/>
    <row r="79590" hidden="1" x14ac:dyDescent="0.25"/>
    <row r="79591" ht="15.75" hidden="1" customHeight="1" x14ac:dyDescent="0.25"/>
    <row r="79592" ht="31.5" hidden="1" customHeight="1" x14ac:dyDescent="0.25"/>
    <row r="79593" ht="24" hidden="1" customHeight="1" x14ac:dyDescent="0.25"/>
    <row r="79594" ht="24.95" hidden="1" customHeight="1" x14ac:dyDescent="0.25"/>
    <row r="79595" ht="24.95" hidden="1" customHeight="1" x14ac:dyDescent="0.25"/>
    <row r="79596" ht="24.95" hidden="1" customHeight="1" x14ac:dyDescent="0.25"/>
    <row r="79597" ht="24.95" hidden="1" customHeight="1" x14ac:dyDescent="0.25"/>
    <row r="79598" ht="24.95" hidden="1" customHeight="1" x14ac:dyDescent="0.25"/>
    <row r="79599" ht="24.95" hidden="1" customHeight="1" x14ac:dyDescent="0.25"/>
    <row r="79600" ht="24.95" hidden="1" customHeight="1" x14ac:dyDescent="0.25"/>
    <row r="79601" ht="24.95" hidden="1" customHeight="1" x14ac:dyDescent="0.25"/>
    <row r="79602" hidden="1" x14ac:dyDescent="0.25"/>
    <row r="79603" hidden="1" x14ac:dyDescent="0.25"/>
    <row r="79604" hidden="1" x14ac:dyDescent="0.25"/>
    <row r="79605" hidden="1" x14ac:dyDescent="0.25"/>
    <row r="79606" hidden="1" x14ac:dyDescent="0.25"/>
    <row r="79607" hidden="1" x14ac:dyDescent="0.25"/>
    <row r="79608" ht="16.5" hidden="1" customHeight="1" x14ac:dyDescent="0.25"/>
    <row r="79609" hidden="1" x14ac:dyDescent="0.25"/>
    <row r="79610" ht="15.75" hidden="1" customHeight="1" x14ac:dyDescent="0.25"/>
    <row r="79611" ht="31.5" hidden="1" customHeight="1" x14ac:dyDescent="0.25"/>
    <row r="79612" ht="24" hidden="1" customHeight="1" x14ac:dyDescent="0.25"/>
    <row r="79613" ht="24.95" hidden="1" customHeight="1" x14ac:dyDescent="0.25"/>
    <row r="79614" ht="24.95" hidden="1" customHeight="1" x14ac:dyDescent="0.25"/>
    <row r="79615" ht="24.95" hidden="1" customHeight="1" x14ac:dyDescent="0.25"/>
    <row r="79616" ht="24.95" hidden="1" customHeight="1" x14ac:dyDescent="0.25"/>
    <row r="79617" ht="24.95" hidden="1" customHeight="1" x14ac:dyDescent="0.25"/>
    <row r="79618" ht="24.95" hidden="1" customHeight="1" x14ac:dyDescent="0.25"/>
    <row r="79619" ht="24.95" hidden="1" customHeight="1" x14ac:dyDescent="0.25"/>
    <row r="79620" ht="24.95" hidden="1" customHeight="1" x14ac:dyDescent="0.25"/>
    <row r="79621" ht="24.95" hidden="1" customHeight="1" x14ac:dyDescent="0.25"/>
    <row r="79622" ht="24.95" hidden="1" customHeight="1" x14ac:dyDescent="0.25"/>
    <row r="79623" ht="24.95" hidden="1" customHeight="1" x14ac:dyDescent="0.25"/>
    <row r="79624" ht="24.95" hidden="1" customHeight="1" x14ac:dyDescent="0.25"/>
    <row r="79625" ht="24.95" hidden="1" customHeight="1" x14ac:dyDescent="0.25"/>
    <row r="79626" ht="24.95" hidden="1" customHeight="1" x14ac:dyDescent="0.25"/>
    <row r="79627" ht="24.95" hidden="1" customHeight="1" x14ac:dyDescent="0.25"/>
    <row r="79628" ht="24.95" hidden="1" customHeight="1" x14ac:dyDescent="0.25"/>
    <row r="79629" ht="24.95" hidden="1" customHeight="1" x14ac:dyDescent="0.25"/>
    <row r="79630" ht="24.95" hidden="1" customHeight="1" x14ac:dyDescent="0.25"/>
    <row r="79631" ht="24.95" hidden="1" customHeight="1" x14ac:dyDescent="0.25"/>
    <row r="79632" ht="24.95" hidden="1" customHeight="1" x14ac:dyDescent="0.25"/>
    <row r="79633" ht="24.95" hidden="1" customHeight="1" x14ac:dyDescent="0.25"/>
    <row r="79634" ht="24.95" hidden="1" customHeight="1" x14ac:dyDescent="0.25"/>
    <row r="79635" ht="24.95" hidden="1" customHeight="1" x14ac:dyDescent="0.25"/>
    <row r="79636" ht="24.95" hidden="1" customHeight="1" x14ac:dyDescent="0.25"/>
    <row r="79637" ht="24.95" hidden="1" customHeight="1" x14ac:dyDescent="0.25"/>
    <row r="79638" ht="24.95" hidden="1" customHeight="1" x14ac:dyDescent="0.25"/>
    <row r="79639" ht="24.95" hidden="1" customHeight="1" x14ac:dyDescent="0.25"/>
    <row r="79640" ht="24.95" hidden="1" customHeight="1" x14ac:dyDescent="0.25"/>
    <row r="79641" ht="24.95" hidden="1" customHeight="1" x14ac:dyDescent="0.25"/>
    <row r="79642" ht="24.95" hidden="1" customHeight="1" x14ac:dyDescent="0.25"/>
    <row r="79643" ht="24.95" hidden="1" customHeight="1" x14ac:dyDescent="0.25"/>
    <row r="79644" ht="24.95" hidden="1" customHeight="1" x14ac:dyDescent="0.25"/>
    <row r="79645" ht="24.95" hidden="1" customHeight="1" x14ac:dyDescent="0.25"/>
    <row r="79646" ht="24.95" hidden="1" customHeight="1" x14ac:dyDescent="0.25"/>
    <row r="79647" ht="24.95" hidden="1" customHeight="1" x14ac:dyDescent="0.25"/>
    <row r="79648" hidden="1" x14ac:dyDescent="0.25"/>
    <row r="79649" hidden="1" x14ac:dyDescent="0.25"/>
    <row r="79650" hidden="1" x14ac:dyDescent="0.25"/>
    <row r="79651" ht="16.5" hidden="1" customHeight="1" x14ac:dyDescent="0.25"/>
    <row r="79652" hidden="1" x14ac:dyDescent="0.25"/>
    <row r="79653" ht="15.75" hidden="1" customHeight="1" x14ac:dyDescent="0.25"/>
    <row r="79654" ht="31.5" hidden="1" customHeight="1" x14ac:dyDescent="0.25"/>
    <row r="79655" ht="24" hidden="1" customHeight="1" x14ac:dyDescent="0.25"/>
    <row r="79656" ht="24.95" hidden="1" customHeight="1" x14ac:dyDescent="0.25"/>
    <row r="79657" ht="24.95" hidden="1" customHeight="1" x14ac:dyDescent="0.25"/>
    <row r="79658" ht="24.95" hidden="1" customHeight="1" x14ac:dyDescent="0.25"/>
    <row r="79659" ht="24.95" hidden="1" customHeight="1" x14ac:dyDescent="0.25"/>
    <row r="79660" ht="24.95" hidden="1" customHeight="1" x14ac:dyDescent="0.25"/>
    <row r="79661" ht="24.95" hidden="1" customHeight="1" x14ac:dyDescent="0.25"/>
    <row r="79662" ht="24.95" hidden="1" customHeight="1" x14ac:dyDescent="0.25"/>
    <row r="79663" ht="24.95" hidden="1" customHeight="1" x14ac:dyDescent="0.25"/>
    <row r="79664" ht="24.95" hidden="1" customHeight="1" x14ac:dyDescent="0.25"/>
    <row r="79665" ht="24.95" hidden="1" customHeight="1" x14ac:dyDescent="0.25"/>
    <row r="79666" ht="24.95" hidden="1" customHeight="1" x14ac:dyDescent="0.25"/>
    <row r="79667" ht="24.95" hidden="1" customHeight="1" x14ac:dyDescent="0.25"/>
    <row r="79668" ht="24.95" hidden="1" customHeight="1" x14ac:dyDescent="0.25"/>
    <row r="79669" ht="24.95" hidden="1" customHeight="1" x14ac:dyDescent="0.25"/>
    <row r="79670" ht="24.95" hidden="1" customHeight="1" x14ac:dyDescent="0.25"/>
    <row r="79671" ht="24.95" hidden="1" customHeight="1" x14ac:dyDescent="0.25"/>
    <row r="79672" ht="24.95" hidden="1" customHeight="1" x14ac:dyDescent="0.25"/>
    <row r="79673" ht="24.95" hidden="1" customHeight="1" x14ac:dyDescent="0.25"/>
    <row r="79674" ht="24.95" hidden="1" customHeight="1" x14ac:dyDescent="0.25"/>
    <row r="79675" ht="24.95" hidden="1" customHeight="1" x14ac:dyDescent="0.25"/>
    <row r="79676" ht="24.95" hidden="1" customHeight="1" x14ac:dyDescent="0.25"/>
    <row r="79677" ht="24.95" hidden="1" customHeight="1" x14ac:dyDescent="0.25"/>
    <row r="79678" ht="24.95" hidden="1" customHeight="1" x14ac:dyDescent="0.25"/>
    <row r="79679" ht="24.95" hidden="1" customHeight="1" x14ac:dyDescent="0.25"/>
    <row r="79680" ht="24.95" hidden="1" customHeight="1" x14ac:dyDescent="0.25"/>
    <row r="79681" ht="24.95" hidden="1" customHeight="1" x14ac:dyDescent="0.25"/>
    <row r="79682" ht="24.95" hidden="1" customHeight="1" x14ac:dyDescent="0.25"/>
    <row r="79683" ht="24.95" hidden="1" customHeight="1" x14ac:dyDescent="0.25"/>
    <row r="79684" ht="24.95" hidden="1" customHeight="1" x14ac:dyDescent="0.25"/>
    <row r="79685" ht="24.95" hidden="1" customHeight="1" x14ac:dyDescent="0.25"/>
    <row r="79686" ht="24.95" hidden="1" customHeight="1" x14ac:dyDescent="0.25"/>
    <row r="79687" ht="24.95" hidden="1" customHeight="1" x14ac:dyDescent="0.25"/>
    <row r="79688" ht="24.95" hidden="1" customHeight="1" x14ac:dyDescent="0.25"/>
    <row r="79689" hidden="1" x14ac:dyDescent="0.25"/>
    <row r="79690" hidden="1" x14ac:dyDescent="0.25"/>
    <row r="79691" hidden="1" x14ac:dyDescent="0.25"/>
    <row r="79692" hidden="1" x14ac:dyDescent="0.25"/>
    <row r="79693" hidden="1" x14ac:dyDescent="0.25"/>
    <row r="79694" ht="16.5" hidden="1" customHeight="1" x14ac:dyDescent="0.25"/>
    <row r="79695" hidden="1" x14ac:dyDescent="0.25"/>
    <row r="79696" ht="15.75" hidden="1" customHeight="1" x14ac:dyDescent="0.25"/>
    <row r="79697" ht="31.5" hidden="1" customHeight="1" x14ac:dyDescent="0.25"/>
    <row r="79698" ht="24" hidden="1" customHeight="1" x14ac:dyDescent="0.25"/>
    <row r="79699" ht="24.95" hidden="1" customHeight="1" x14ac:dyDescent="0.25"/>
    <row r="79700" ht="24.95" hidden="1" customHeight="1" x14ac:dyDescent="0.25"/>
    <row r="79701" ht="24.95" hidden="1" customHeight="1" x14ac:dyDescent="0.25"/>
    <row r="79702" ht="24.95" hidden="1" customHeight="1" x14ac:dyDescent="0.25"/>
    <row r="79703" ht="24.95" hidden="1" customHeight="1" x14ac:dyDescent="0.25"/>
    <row r="79704" ht="24.95" hidden="1" customHeight="1" x14ac:dyDescent="0.25"/>
    <row r="79705" ht="24.95" hidden="1" customHeight="1" x14ac:dyDescent="0.25"/>
    <row r="79706" ht="24.95" hidden="1" customHeight="1" x14ac:dyDescent="0.25"/>
    <row r="79707" ht="24.95" hidden="1" customHeight="1" x14ac:dyDescent="0.25"/>
    <row r="79708" ht="24.95" hidden="1" customHeight="1" x14ac:dyDescent="0.25"/>
    <row r="79709" ht="24.95" hidden="1" customHeight="1" x14ac:dyDescent="0.25"/>
    <row r="79710" ht="24.95" hidden="1" customHeight="1" x14ac:dyDescent="0.25"/>
    <row r="79711" ht="24.95" hidden="1" customHeight="1" x14ac:dyDescent="0.25"/>
    <row r="79712" ht="24.95" hidden="1" customHeight="1" x14ac:dyDescent="0.25"/>
    <row r="79713" ht="24.95" hidden="1" customHeight="1" x14ac:dyDescent="0.25"/>
    <row r="79714" ht="24.95" hidden="1" customHeight="1" x14ac:dyDescent="0.25"/>
    <row r="79715" ht="24.95" hidden="1" customHeight="1" x14ac:dyDescent="0.25"/>
    <row r="79716" ht="24.95" hidden="1" customHeight="1" x14ac:dyDescent="0.25"/>
    <row r="79717" ht="24.95" hidden="1" customHeight="1" x14ac:dyDescent="0.25"/>
    <row r="79718" ht="24.95" hidden="1" customHeight="1" x14ac:dyDescent="0.25"/>
    <row r="79719" ht="24.95" hidden="1" customHeight="1" x14ac:dyDescent="0.25"/>
    <row r="79720" ht="24.95" hidden="1" customHeight="1" x14ac:dyDescent="0.25"/>
    <row r="79721" ht="24.95" hidden="1" customHeight="1" x14ac:dyDescent="0.25"/>
    <row r="79722" ht="24.95" hidden="1" customHeight="1" x14ac:dyDescent="0.25"/>
    <row r="79723" ht="24.95" hidden="1" customHeight="1" x14ac:dyDescent="0.25"/>
    <row r="79724" ht="24.95" hidden="1" customHeight="1" x14ac:dyDescent="0.25"/>
    <row r="79725" ht="24.95" hidden="1" customHeight="1" x14ac:dyDescent="0.25"/>
    <row r="79726" ht="24.95" hidden="1" customHeight="1" x14ac:dyDescent="0.25"/>
    <row r="79727" ht="24.95" hidden="1" customHeight="1" x14ac:dyDescent="0.25"/>
    <row r="79728" ht="24.95" hidden="1" customHeight="1" x14ac:dyDescent="0.25"/>
    <row r="79729" ht="24.95" hidden="1" customHeight="1" x14ac:dyDescent="0.25"/>
    <row r="79730" ht="24.95" hidden="1" customHeight="1" x14ac:dyDescent="0.25"/>
    <row r="79731" hidden="1" x14ac:dyDescent="0.25"/>
    <row r="79732" hidden="1" x14ac:dyDescent="0.25"/>
    <row r="79733" ht="16.5" hidden="1" customHeight="1" x14ac:dyDescent="0.25"/>
    <row r="79734" hidden="1" x14ac:dyDescent="0.25"/>
    <row r="79735" hidden="1" x14ac:dyDescent="0.25"/>
    <row r="79736" hidden="1" x14ac:dyDescent="0.25"/>
    <row r="79737" ht="16.5" hidden="1" customHeight="1" x14ac:dyDescent="0.25"/>
    <row r="79738" hidden="1" x14ac:dyDescent="0.25"/>
    <row r="79739" ht="15.75" hidden="1" customHeight="1" x14ac:dyDescent="0.25"/>
    <row r="79740" ht="31.5" hidden="1" customHeight="1" x14ac:dyDescent="0.25"/>
    <row r="79741" ht="24" hidden="1" customHeight="1" x14ac:dyDescent="0.25"/>
    <row r="79742" ht="24.95" hidden="1" customHeight="1" x14ac:dyDescent="0.25"/>
    <row r="79743" ht="24.95" hidden="1" customHeight="1" x14ac:dyDescent="0.25"/>
    <row r="79744" ht="24.95" hidden="1" customHeight="1" x14ac:dyDescent="0.25"/>
    <row r="79745" ht="24.95" hidden="1" customHeight="1" x14ac:dyDescent="0.25"/>
    <row r="79746" ht="24.95" hidden="1" customHeight="1" x14ac:dyDescent="0.25"/>
    <row r="79747" ht="24.95" hidden="1" customHeight="1" x14ac:dyDescent="0.25"/>
    <row r="79748" ht="24.95" hidden="1" customHeight="1" x14ac:dyDescent="0.25"/>
    <row r="79749" ht="24.95" hidden="1" customHeight="1" x14ac:dyDescent="0.25"/>
    <row r="79750" hidden="1" x14ac:dyDescent="0.25"/>
    <row r="79751" ht="15.75" hidden="1" customHeight="1" x14ac:dyDescent="0.25"/>
    <row r="79752" ht="31.5" hidden="1" customHeight="1" x14ac:dyDescent="0.25"/>
    <row r="79753" hidden="1" x14ac:dyDescent="0.25"/>
    <row r="79754" hidden="1" x14ac:dyDescent="0.25"/>
    <row r="79755" hidden="1" x14ac:dyDescent="0.25"/>
    <row r="79756" ht="16.5" hidden="1" customHeight="1" x14ac:dyDescent="0.25"/>
    <row r="79757" hidden="1" x14ac:dyDescent="0.25"/>
    <row r="79758" ht="15.75" hidden="1" customHeight="1" x14ac:dyDescent="0.25"/>
    <row r="79759" ht="31.5" hidden="1" customHeight="1" x14ac:dyDescent="0.25"/>
    <row r="79760" ht="24" hidden="1" customHeight="1" x14ac:dyDescent="0.25"/>
    <row r="79761" ht="24.95" hidden="1" customHeight="1" x14ac:dyDescent="0.25"/>
    <row r="79762" ht="24.95" hidden="1" customHeight="1" x14ac:dyDescent="0.25"/>
    <row r="79763" ht="24.95" hidden="1" customHeight="1" x14ac:dyDescent="0.25"/>
    <row r="79764" ht="24.95" hidden="1" customHeight="1" x14ac:dyDescent="0.25"/>
    <row r="79765" ht="24.95" hidden="1" customHeight="1" x14ac:dyDescent="0.25"/>
    <row r="79766" ht="24.95" hidden="1" customHeight="1" x14ac:dyDescent="0.25"/>
    <row r="79767" ht="24.95" hidden="1" customHeight="1" x14ac:dyDescent="0.25"/>
    <row r="79768" ht="24.95" hidden="1" customHeight="1" x14ac:dyDescent="0.25"/>
    <row r="79769" ht="24.95" hidden="1" customHeight="1" x14ac:dyDescent="0.25"/>
    <row r="79770" ht="24.95" hidden="1" customHeight="1" x14ac:dyDescent="0.25"/>
    <row r="79771" ht="24.95" hidden="1" customHeight="1" x14ac:dyDescent="0.25"/>
    <row r="79772" ht="24.95" hidden="1" customHeight="1" x14ac:dyDescent="0.25"/>
    <row r="79773" ht="24.95" hidden="1" customHeight="1" x14ac:dyDescent="0.25"/>
    <row r="79774" ht="24.95" hidden="1" customHeight="1" x14ac:dyDescent="0.25"/>
    <row r="79775" ht="24.95" hidden="1" customHeight="1" x14ac:dyDescent="0.25"/>
    <row r="79776" ht="24.95" hidden="1" customHeight="1" x14ac:dyDescent="0.25"/>
    <row r="79777" ht="24.95" hidden="1" customHeight="1" x14ac:dyDescent="0.25"/>
    <row r="79778" ht="24.95" hidden="1" customHeight="1" x14ac:dyDescent="0.25"/>
    <row r="79779" ht="24.95" hidden="1" customHeight="1" x14ac:dyDescent="0.25"/>
    <row r="79780" ht="24.95" hidden="1" customHeight="1" x14ac:dyDescent="0.25"/>
    <row r="79781" ht="24.95" hidden="1" customHeight="1" x14ac:dyDescent="0.25"/>
    <row r="79782" ht="24.95" hidden="1" customHeight="1" x14ac:dyDescent="0.25"/>
    <row r="79783" ht="24.95" hidden="1" customHeight="1" x14ac:dyDescent="0.25"/>
    <row r="79784" ht="24.95" hidden="1" customHeight="1" x14ac:dyDescent="0.25"/>
    <row r="79785" ht="24.95" hidden="1" customHeight="1" x14ac:dyDescent="0.25"/>
    <row r="79786" ht="24.95" hidden="1" customHeight="1" x14ac:dyDescent="0.25"/>
    <row r="79787" ht="24.95" hidden="1" customHeight="1" x14ac:dyDescent="0.25"/>
    <row r="79788" ht="24.95" hidden="1" customHeight="1" x14ac:dyDescent="0.25"/>
    <row r="79789" ht="24.95" hidden="1" customHeight="1" x14ac:dyDescent="0.25"/>
    <row r="79790" ht="24.95" hidden="1" customHeight="1" x14ac:dyDescent="0.25"/>
    <row r="79791" ht="24.95" hidden="1" customHeight="1" x14ac:dyDescent="0.25"/>
    <row r="79792" ht="24.95" hidden="1" customHeight="1" x14ac:dyDescent="0.25"/>
    <row r="79793" ht="24" hidden="1" customHeight="1" x14ac:dyDescent="0.25"/>
    <row r="79794" ht="24.95" hidden="1" customHeight="1" x14ac:dyDescent="0.25"/>
    <row r="79795" ht="24.95" hidden="1" customHeight="1" x14ac:dyDescent="0.25"/>
    <row r="79796" hidden="1" x14ac:dyDescent="0.25"/>
    <row r="79797" hidden="1" x14ac:dyDescent="0.25"/>
    <row r="79798" hidden="1" x14ac:dyDescent="0.25"/>
    <row r="79799" ht="16.5" hidden="1" customHeight="1" x14ac:dyDescent="0.25"/>
    <row r="79800" hidden="1" x14ac:dyDescent="0.25"/>
    <row r="79801" ht="15.75" hidden="1" customHeight="1" x14ac:dyDescent="0.25"/>
    <row r="79802" ht="31.5" hidden="1" customHeight="1" x14ac:dyDescent="0.25"/>
    <row r="79803" ht="24" hidden="1" customHeight="1" x14ac:dyDescent="0.25"/>
    <row r="79804" ht="24.95" hidden="1" customHeight="1" x14ac:dyDescent="0.25"/>
    <row r="79805" ht="24.95" hidden="1" customHeight="1" x14ac:dyDescent="0.25"/>
    <row r="79806" ht="24.95" hidden="1" customHeight="1" x14ac:dyDescent="0.25"/>
    <row r="79807" ht="24.95" hidden="1" customHeight="1" x14ac:dyDescent="0.25"/>
    <row r="79808" ht="24.95" hidden="1" customHeight="1" x14ac:dyDescent="0.25"/>
    <row r="79809" ht="24.95" hidden="1" customHeight="1" x14ac:dyDescent="0.25"/>
    <row r="79810" ht="24.95" hidden="1" customHeight="1" x14ac:dyDescent="0.25"/>
    <row r="79811" ht="24.95" hidden="1" customHeight="1" x14ac:dyDescent="0.25"/>
    <row r="79812" ht="24.95" hidden="1" customHeight="1" x14ac:dyDescent="0.25"/>
    <row r="79813" ht="24.95" hidden="1" customHeight="1" x14ac:dyDescent="0.25"/>
    <row r="79814" ht="24.95" hidden="1" customHeight="1" x14ac:dyDescent="0.25"/>
    <row r="79815" ht="24.95" hidden="1" customHeight="1" x14ac:dyDescent="0.25"/>
    <row r="79816" ht="24.95" hidden="1" customHeight="1" x14ac:dyDescent="0.25"/>
    <row r="79817" ht="24.95" hidden="1" customHeight="1" x14ac:dyDescent="0.25"/>
    <row r="79818" ht="24.95" hidden="1" customHeight="1" x14ac:dyDescent="0.25"/>
    <row r="79819" ht="24.95" hidden="1" customHeight="1" x14ac:dyDescent="0.25"/>
    <row r="79820" ht="24.95" hidden="1" customHeight="1" x14ac:dyDescent="0.25"/>
    <row r="79821" ht="24.95" hidden="1" customHeight="1" x14ac:dyDescent="0.25"/>
    <row r="79822" ht="24.95" hidden="1" customHeight="1" x14ac:dyDescent="0.25"/>
    <row r="79823" ht="24.95" hidden="1" customHeight="1" x14ac:dyDescent="0.25"/>
    <row r="79824" ht="24.95" hidden="1" customHeight="1" x14ac:dyDescent="0.25"/>
    <row r="79825" ht="24.95" hidden="1" customHeight="1" x14ac:dyDescent="0.25"/>
    <row r="79826" ht="24.95" hidden="1" customHeight="1" x14ac:dyDescent="0.25"/>
    <row r="79827" ht="24.95" hidden="1" customHeight="1" x14ac:dyDescent="0.25"/>
    <row r="79828" ht="24.95" hidden="1" customHeight="1" x14ac:dyDescent="0.25"/>
    <row r="79829" ht="24.95" hidden="1" customHeight="1" x14ac:dyDescent="0.25"/>
    <row r="79830" ht="24.95" hidden="1" customHeight="1" x14ac:dyDescent="0.25"/>
    <row r="79831" ht="24.95" hidden="1" customHeight="1" x14ac:dyDescent="0.25"/>
    <row r="79832" ht="24.95" hidden="1" customHeight="1" x14ac:dyDescent="0.25"/>
    <row r="79833" ht="24.95" hidden="1" customHeight="1" x14ac:dyDescent="0.25"/>
    <row r="79834" ht="24.95" hidden="1" customHeight="1" x14ac:dyDescent="0.25"/>
    <row r="79835" ht="24.95" hidden="1" customHeight="1" x14ac:dyDescent="0.25"/>
    <row r="79836" hidden="1" x14ac:dyDescent="0.25"/>
    <row r="79837" hidden="1" x14ac:dyDescent="0.25"/>
    <row r="79838" hidden="1" x14ac:dyDescent="0.25"/>
    <row r="79839" hidden="1" x14ac:dyDescent="0.25"/>
    <row r="79840" hidden="1" x14ac:dyDescent="0.25"/>
    <row r="79841" hidden="1" x14ac:dyDescent="0.25"/>
    <row r="79842" ht="16.5" hidden="1" customHeight="1" x14ac:dyDescent="0.25"/>
    <row r="79843" hidden="1" x14ac:dyDescent="0.25"/>
    <row r="79844" ht="15.75" hidden="1" customHeight="1" x14ac:dyDescent="0.25"/>
    <row r="79845" ht="31.5" hidden="1" customHeight="1" x14ac:dyDescent="0.25"/>
    <row r="79846" ht="24" hidden="1" customHeight="1" x14ac:dyDescent="0.25"/>
    <row r="79847" ht="24.95" hidden="1" customHeight="1" x14ac:dyDescent="0.25"/>
    <row r="79848" ht="24.95" hidden="1" customHeight="1" x14ac:dyDescent="0.25"/>
    <row r="79849" ht="24.95" hidden="1" customHeight="1" x14ac:dyDescent="0.25"/>
    <row r="79850" ht="24.95" hidden="1" customHeight="1" x14ac:dyDescent="0.25"/>
    <row r="79851" ht="24.95" hidden="1" customHeight="1" x14ac:dyDescent="0.25"/>
    <row r="79852" ht="24.95" hidden="1" customHeight="1" x14ac:dyDescent="0.25"/>
    <row r="79853" ht="24.95" hidden="1" customHeight="1" x14ac:dyDescent="0.25"/>
    <row r="79854" ht="24.95" hidden="1" customHeight="1" x14ac:dyDescent="0.25"/>
    <row r="79855" ht="24.95" hidden="1" customHeight="1" x14ac:dyDescent="0.25"/>
    <row r="79856" ht="24.95" hidden="1" customHeight="1" x14ac:dyDescent="0.25"/>
    <row r="79857" ht="24.95" hidden="1" customHeight="1" x14ac:dyDescent="0.25"/>
    <row r="79858" hidden="1" x14ac:dyDescent="0.25"/>
    <row r="79859" hidden="1" x14ac:dyDescent="0.25"/>
    <row r="79860" hidden="1" x14ac:dyDescent="0.25"/>
    <row r="79861" ht="16.5" hidden="1" customHeight="1" x14ac:dyDescent="0.25"/>
    <row r="79862" hidden="1" x14ac:dyDescent="0.25"/>
    <row r="79863" ht="15.75" hidden="1" customHeight="1" x14ac:dyDescent="0.25"/>
    <row r="79864" ht="31.5" hidden="1" customHeight="1" x14ac:dyDescent="0.25"/>
    <row r="79865" ht="24" hidden="1" customHeight="1" x14ac:dyDescent="0.25"/>
    <row r="79866" ht="24.95" hidden="1" customHeight="1" x14ac:dyDescent="0.25"/>
    <row r="79867" ht="24.95" hidden="1" customHeight="1" x14ac:dyDescent="0.25"/>
    <row r="79868" ht="24.95" hidden="1" customHeight="1" x14ac:dyDescent="0.25"/>
    <row r="79869" ht="24.95" hidden="1" customHeight="1" x14ac:dyDescent="0.25"/>
    <row r="79870" ht="24.95" hidden="1" customHeight="1" x14ac:dyDescent="0.25"/>
    <row r="79871" ht="24.95" hidden="1" customHeight="1" x14ac:dyDescent="0.25"/>
    <row r="79872" ht="24.95" hidden="1" customHeight="1" x14ac:dyDescent="0.25"/>
    <row r="79873" ht="24.95" hidden="1" customHeight="1" x14ac:dyDescent="0.25"/>
    <row r="79874" ht="24.95" hidden="1" customHeight="1" x14ac:dyDescent="0.25"/>
    <row r="79875" ht="24.95" hidden="1" customHeight="1" x14ac:dyDescent="0.25"/>
    <row r="79876" ht="24.95" hidden="1" customHeight="1" x14ac:dyDescent="0.25"/>
    <row r="79877" ht="24.95" hidden="1" customHeight="1" x14ac:dyDescent="0.25"/>
    <row r="79878" ht="24.95" hidden="1" customHeight="1" x14ac:dyDescent="0.25"/>
    <row r="79879" ht="24.95" hidden="1" customHeight="1" x14ac:dyDescent="0.25"/>
    <row r="79880" ht="24.95" hidden="1" customHeight="1" x14ac:dyDescent="0.25"/>
    <row r="79881" ht="24.95" hidden="1" customHeight="1" x14ac:dyDescent="0.25"/>
    <row r="79882" ht="24.95" hidden="1" customHeight="1" x14ac:dyDescent="0.25"/>
    <row r="79883" ht="24.95" hidden="1" customHeight="1" x14ac:dyDescent="0.25"/>
    <row r="79884" ht="24.95" hidden="1" customHeight="1" x14ac:dyDescent="0.25"/>
    <row r="79885" ht="24.95" hidden="1" customHeight="1" x14ac:dyDescent="0.25"/>
    <row r="79886" ht="24.95" hidden="1" customHeight="1" x14ac:dyDescent="0.25"/>
    <row r="79887" ht="24.95" hidden="1" customHeight="1" x14ac:dyDescent="0.25"/>
    <row r="79888" ht="24.95" hidden="1" customHeight="1" x14ac:dyDescent="0.25"/>
    <row r="79889" ht="24.95" hidden="1" customHeight="1" x14ac:dyDescent="0.25"/>
    <row r="79890" ht="24.95" hidden="1" customHeight="1" x14ac:dyDescent="0.25"/>
    <row r="79891" ht="24.95" hidden="1" customHeight="1" x14ac:dyDescent="0.25"/>
    <row r="79892" ht="24.95" hidden="1" customHeight="1" x14ac:dyDescent="0.25"/>
    <row r="79893" ht="24.95" hidden="1" customHeight="1" x14ac:dyDescent="0.25"/>
    <row r="79894" ht="24.95" hidden="1" customHeight="1" x14ac:dyDescent="0.25"/>
    <row r="79895" ht="24.95" hidden="1" customHeight="1" x14ac:dyDescent="0.25"/>
    <row r="79896" ht="24.95" hidden="1" customHeight="1" x14ac:dyDescent="0.25"/>
    <row r="79897" ht="24.95" hidden="1" customHeight="1" x14ac:dyDescent="0.25"/>
    <row r="79898" hidden="1" x14ac:dyDescent="0.25"/>
    <row r="79899" hidden="1" x14ac:dyDescent="0.25"/>
    <row r="79900" hidden="1" x14ac:dyDescent="0.25"/>
    <row r="79901" hidden="1" x14ac:dyDescent="0.25"/>
    <row r="79902" hidden="1" x14ac:dyDescent="0.25"/>
    <row r="79903" hidden="1" x14ac:dyDescent="0.25"/>
    <row r="79904" ht="16.5" hidden="1" customHeight="1" x14ac:dyDescent="0.25"/>
    <row r="79905" hidden="1" x14ac:dyDescent="0.25"/>
    <row r="79906" ht="15.75" hidden="1" customHeight="1" x14ac:dyDescent="0.25"/>
    <row r="79907" ht="31.5" hidden="1" customHeight="1" x14ac:dyDescent="0.25"/>
    <row r="79908" ht="24" hidden="1" customHeight="1" x14ac:dyDescent="0.25"/>
    <row r="79909" ht="24.95" hidden="1" customHeight="1" x14ac:dyDescent="0.25"/>
    <row r="79910" ht="24.95" hidden="1" customHeight="1" x14ac:dyDescent="0.25"/>
    <row r="79911" ht="24.95" hidden="1" customHeight="1" x14ac:dyDescent="0.25"/>
    <row r="79912" ht="24.95" hidden="1" customHeight="1" x14ac:dyDescent="0.25"/>
    <row r="79913" ht="24.95" hidden="1" customHeight="1" x14ac:dyDescent="0.25"/>
    <row r="79914" ht="24.95" hidden="1" customHeight="1" x14ac:dyDescent="0.25"/>
    <row r="79915" ht="24.95" hidden="1" customHeight="1" x14ac:dyDescent="0.25"/>
    <row r="79916" ht="24.95" hidden="1" customHeight="1" x14ac:dyDescent="0.25"/>
    <row r="79917" ht="24.95" hidden="1" customHeight="1" x14ac:dyDescent="0.25"/>
    <row r="79918" ht="24.95" hidden="1" customHeight="1" x14ac:dyDescent="0.25"/>
    <row r="79919" ht="24.95" hidden="1" customHeight="1" x14ac:dyDescent="0.25"/>
    <row r="79920" ht="24.95" hidden="1" customHeight="1" x14ac:dyDescent="0.25"/>
    <row r="79921" ht="24.95" hidden="1" customHeight="1" x14ac:dyDescent="0.25"/>
    <row r="79922" ht="24.95" hidden="1" customHeight="1" x14ac:dyDescent="0.25"/>
    <row r="79923" ht="24.95" hidden="1" customHeight="1" x14ac:dyDescent="0.25"/>
    <row r="79924" ht="24.95" hidden="1" customHeight="1" x14ac:dyDescent="0.25"/>
    <row r="79925" ht="24.95" hidden="1" customHeight="1" x14ac:dyDescent="0.25"/>
    <row r="79926" ht="24.95" hidden="1" customHeight="1" x14ac:dyDescent="0.25"/>
    <row r="79927" ht="24.95" hidden="1" customHeight="1" x14ac:dyDescent="0.25"/>
    <row r="79928" ht="24.95" hidden="1" customHeight="1" x14ac:dyDescent="0.25"/>
    <row r="79929" ht="24.95" hidden="1" customHeight="1" x14ac:dyDescent="0.25"/>
    <row r="79930" ht="24.95" hidden="1" customHeight="1" x14ac:dyDescent="0.25"/>
    <row r="79931" ht="24.95" hidden="1" customHeight="1" x14ac:dyDescent="0.25"/>
    <row r="79932" ht="24.95" hidden="1" customHeight="1" x14ac:dyDescent="0.25"/>
    <row r="79933" ht="24.95" hidden="1" customHeight="1" x14ac:dyDescent="0.25"/>
    <row r="79934" ht="24.95" hidden="1" customHeight="1" x14ac:dyDescent="0.25"/>
    <row r="79935" ht="24.95" hidden="1" customHeight="1" x14ac:dyDescent="0.25"/>
    <row r="79936" ht="24.95" hidden="1" customHeight="1" x14ac:dyDescent="0.25"/>
    <row r="79937" ht="24.95" hidden="1" customHeight="1" x14ac:dyDescent="0.25"/>
    <row r="79938" ht="24.95" hidden="1" customHeight="1" x14ac:dyDescent="0.25"/>
    <row r="79939" ht="24.95" hidden="1" customHeight="1" x14ac:dyDescent="0.25"/>
    <row r="79940" ht="24.95" hidden="1" customHeight="1" x14ac:dyDescent="0.25"/>
    <row r="79941" hidden="1" x14ac:dyDescent="0.25"/>
    <row r="79942" ht="16.5" hidden="1" customHeight="1" x14ac:dyDescent="0.25"/>
    <row r="79943" hidden="1" x14ac:dyDescent="0.25"/>
    <row r="79944" ht="15.75" hidden="1" customHeight="1" x14ac:dyDescent="0.25"/>
    <row r="79945" ht="31.5" hidden="1" customHeight="1" x14ac:dyDescent="0.25"/>
    <row r="79946" ht="24" hidden="1" customHeight="1" x14ac:dyDescent="0.25"/>
    <row r="79947" ht="24.95" hidden="1" customHeight="1" x14ac:dyDescent="0.25"/>
    <row r="79948" ht="24.95" hidden="1" customHeight="1" x14ac:dyDescent="0.25"/>
    <row r="79949" ht="24.95" hidden="1" customHeight="1" x14ac:dyDescent="0.25"/>
    <row r="79950" ht="24.95" hidden="1" customHeight="1" x14ac:dyDescent="0.25"/>
    <row r="79951" ht="24.95" hidden="1" customHeight="1" x14ac:dyDescent="0.25"/>
    <row r="79952" ht="24.95" hidden="1" customHeight="1" x14ac:dyDescent="0.25"/>
    <row r="79953" ht="24.95" hidden="1" customHeight="1" x14ac:dyDescent="0.25"/>
    <row r="79954" ht="24.95" hidden="1" customHeight="1" x14ac:dyDescent="0.25"/>
    <row r="79955" ht="24.95" hidden="1" customHeight="1" x14ac:dyDescent="0.25"/>
    <row r="79956" ht="24.95" hidden="1" customHeight="1" x14ac:dyDescent="0.25"/>
    <row r="79957" ht="24.95" hidden="1" customHeight="1" x14ac:dyDescent="0.25"/>
    <row r="79958" ht="24.95" hidden="1" customHeight="1" x14ac:dyDescent="0.25"/>
    <row r="79959" ht="24.95" hidden="1" customHeight="1" x14ac:dyDescent="0.25"/>
    <row r="79960" ht="24.95" hidden="1" customHeight="1" x14ac:dyDescent="0.25"/>
    <row r="79961" ht="24.95" hidden="1" customHeight="1" x14ac:dyDescent="0.25"/>
    <row r="79962" ht="24.95" hidden="1" customHeight="1" x14ac:dyDescent="0.25"/>
    <row r="79963" ht="24.95" hidden="1" customHeight="1" x14ac:dyDescent="0.25"/>
    <row r="79964" ht="24.95" hidden="1" customHeight="1" x14ac:dyDescent="0.25"/>
    <row r="79965" ht="24.95" hidden="1" customHeight="1" x14ac:dyDescent="0.25"/>
    <row r="79966" ht="24.95" hidden="1" customHeight="1" x14ac:dyDescent="0.25"/>
    <row r="79967" ht="24.95" hidden="1" customHeight="1" x14ac:dyDescent="0.25"/>
    <row r="79968" ht="24.95" hidden="1" customHeight="1" x14ac:dyDescent="0.25"/>
    <row r="79969" ht="24.95" hidden="1" customHeight="1" x14ac:dyDescent="0.25"/>
    <row r="79970" ht="24.95" hidden="1" customHeight="1" x14ac:dyDescent="0.25"/>
    <row r="79971" ht="24.95" hidden="1" customHeight="1" x14ac:dyDescent="0.25"/>
    <row r="79972" ht="24.95" hidden="1" customHeight="1" x14ac:dyDescent="0.25"/>
    <row r="79973" ht="24.95" hidden="1" customHeight="1" x14ac:dyDescent="0.25"/>
    <row r="79974" ht="24.95" hidden="1" customHeight="1" x14ac:dyDescent="0.25"/>
    <row r="79975" ht="24.95" hidden="1" customHeight="1" x14ac:dyDescent="0.25"/>
    <row r="79976" ht="24.95" hidden="1" customHeight="1" x14ac:dyDescent="0.25"/>
    <row r="79977" ht="24.95" hidden="1" customHeight="1" x14ac:dyDescent="0.25"/>
    <row r="79978" ht="24.95" hidden="1" customHeight="1" x14ac:dyDescent="0.25"/>
    <row r="79979" ht="16.5" hidden="1" customHeight="1" x14ac:dyDescent="0.25"/>
    <row r="79980" hidden="1" x14ac:dyDescent="0.25"/>
    <row r="79981" hidden="1" x14ac:dyDescent="0.25"/>
    <row r="79982" hidden="1" x14ac:dyDescent="0.25"/>
    <row r="79983" ht="16.5" hidden="1" customHeight="1" x14ac:dyDescent="0.25"/>
    <row r="79984" hidden="1" x14ac:dyDescent="0.25"/>
    <row r="79985" ht="15.75" hidden="1" customHeight="1" x14ac:dyDescent="0.25"/>
    <row r="79986" ht="31.5" hidden="1" customHeight="1" x14ac:dyDescent="0.25"/>
    <row r="79987" ht="24" hidden="1" customHeight="1" x14ac:dyDescent="0.25"/>
    <row r="79988" ht="24.95" hidden="1" customHeight="1" x14ac:dyDescent="0.25"/>
    <row r="79989" ht="24.95" hidden="1" customHeight="1" x14ac:dyDescent="0.25"/>
    <row r="79990" ht="24.95" hidden="1" customHeight="1" x14ac:dyDescent="0.25"/>
    <row r="79991" ht="24.95" hidden="1" customHeight="1" x14ac:dyDescent="0.25"/>
    <row r="79992" ht="24.95" hidden="1" customHeight="1" x14ac:dyDescent="0.25"/>
    <row r="79993" ht="24.95" hidden="1" customHeight="1" x14ac:dyDescent="0.25"/>
    <row r="79994" ht="24.95" hidden="1" customHeight="1" x14ac:dyDescent="0.25"/>
    <row r="79995" ht="24.95" hidden="1" customHeight="1" x14ac:dyDescent="0.25"/>
    <row r="79996" ht="24.95" hidden="1" customHeight="1" x14ac:dyDescent="0.25"/>
    <row r="79997" ht="24.95" hidden="1" customHeight="1" x14ac:dyDescent="0.25"/>
    <row r="79998" ht="24.95" hidden="1" customHeight="1" x14ac:dyDescent="0.25"/>
    <row r="79999" ht="24.95" hidden="1" customHeight="1" x14ac:dyDescent="0.25"/>
    <row r="80000" ht="24.95" hidden="1" customHeight="1" x14ac:dyDescent="0.25"/>
    <row r="80001" ht="24.95" hidden="1" customHeight="1" x14ac:dyDescent="0.25"/>
    <row r="80002" ht="24.95" hidden="1" customHeight="1" x14ac:dyDescent="0.25"/>
    <row r="80003" ht="24.95" hidden="1" customHeight="1" x14ac:dyDescent="0.25"/>
    <row r="80004" ht="24.95" hidden="1" customHeight="1" x14ac:dyDescent="0.25"/>
    <row r="80005" ht="24.95" hidden="1" customHeight="1" x14ac:dyDescent="0.25"/>
    <row r="80006" ht="24.95" hidden="1" customHeight="1" x14ac:dyDescent="0.25"/>
    <row r="80007" ht="24.95" hidden="1" customHeight="1" x14ac:dyDescent="0.25"/>
    <row r="80008" ht="24.95" hidden="1" customHeight="1" x14ac:dyDescent="0.25"/>
    <row r="80009" ht="24.95" hidden="1" customHeight="1" x14ac:dyDescent="0.25"/>
    <row r="80010" ht="24.95" hidden="1" customHeight="1" x14ac:dyDescent="0.25"/>
    <row r="80011" ht="24.95" hidden="1" customHeight="1" x14ac:dyDescent="0.25"/>
    <row r="80012" ht="24.95" hidden="1" customHeight="1" x14ac:dyDescent="0.25"/>
    <row r="80013" ht="24.95" hidden="1" customHeight="1" x14ac:dyDescent="0.25"/>
    <row r="80014" ht="24.95" hidden="1" customHeight="1" x14ac:dyDescent="0.25"/>
    <row r="80015" ht="24.95" hidden="1" customHeight="1" x14ac:dyDescent="0.25"/>
    <row r="80016" ht="24.95" hidden="1" customHeight="1" x14ac:dyDescent="0.25"/>
    <row r="80017" ht="24.95" hidden="1" customHeight="1" x14ac:dyDescent="0.25"/>
    <row r="80018" ht="24.95" hidden="1" customHeight="1" x14ac:dyDescent="0.25"/>
    <row r="80019" ht="24.95" hidden="1" customHeight="1" x14ac:dyDescent="0.25"/>
    <row r="80020" hidden="1" x14ac:dyDescent="0.25"/>
    <row r="80021" hidden="1" x14ac:dyDescent="0.25"/>
    <row r="80022" hidden="1" x14ac:dyDescent="0.25"/>
    <row r="80023" hidden="1" x14ac:dyDescent="0.25"/>
    <row r="80024" ht="16.5" hidden="1" customHeight="1" x14ac:dyDescent="0.25"/>
    <row r="80025" hidden="1" x14ac:dyDescent="0.25"/>
    <row r="80026" ht="15.75" hidden="1" customHeight="1" x14ac:dyDescent="0.25"/>
    <row r="80027" ht="31.5" hidden="1" customHeight="1" x14ac:dyDescent="0.25"/>
    <row r="80028" ht="24" hidden="1" customHeight="1" x14ac:dyDescent="0.25"/>
    <row r="80029" ht="24.95" hidden="1" customHeight="1" x14ac:dyDescent="0.25"/>
    <row r="80030" ht="24.95" hidden="1" customHeight="1" x14ac:dyDescent="0.25"/>
    <row r="80031" ht="24.95" hidden="1" customHeight="1" x14ac:dyDescent="0.25"/>
    <row r="80032" ht="24.95" hidden="1" customHeight="1" x14ac:dyDescent="0.25"/>
    <row r="80033" ht="24.95" hidden="1" customHeight="1" x14ac:dyDescent="0.25"/>
    <row r="80034" ht="24.95" hidden="1" customHeight="1" x14ac:dyDescent="0.25"/>
    <row r="80035" ht="24.95" hidden="1" customHeight="1" x14ac:dyDescent="0.25"/>
    <row r="80036" ht="24.95" hidden="1" customHeight="1" x14ac:dyDescent="0.25"/>
    <row r="80037" ht="24.95" hidden="1" customHeight="1" x14ac:dyDescent="0.25"/>
    <row r="80038" ht="24.95" hidden="1" customHeight="1" x14ac:dyDescent="0.25"/>
    <row r="80039" ht="24.95" hidden="1" customHeight="1" x14ac:dyDescent="0.25"/>
    <row r="80040" ht="24.95" hidden="1" customHeight="1" x14ac:dyDescent="0.25"/>
    <row r="80041" ht="24.95" hidden="1" customHeight="1" x14ac:dyDescent="0.25"/>
    <row r="80042" ht="24.95" hidden="1" customHeight="1" x14ac:dyDescent="0.25"/>
    <row r="80043" ht="24.95" hidden="1" customHeight="1" x14ac:dyDescent="0.25"/>
    <row r="80044" ht="24.95" hidden="1" customHeight="1" x14ac:dyDescent="0.25"/>
    <row r="80045" ht="24.95" hidden="1" customHeight="1" x14ac:dyDescent="0.25"/>
    <row r="80046" ht="24.95" hidden="1" customHeight="1" x14ac:dyDescent="0.25"/>
    <row r="80047" ht="24.95" hidden="1" customHeight="1" x14ac:dyDescent="0.25"/>
    <row r="80048" ht="24.95" hidden="1" customHeight="1" x14ac:dyDescent="0.25"/>
    <row r="80049" ht="24.95" hidden="1" customHeight="1" x14ac:dyDescent="0.25"/>
    <row r="80050" ht="24.95" hidden="1" customHeight="1" x14ac:dyDescent="0.25"/>
    <row r="80051" ht="24.95" hidden="1" customHeight="1" x14ac:dyDescent="0.25"/>
    <row r="80052" ht="24.95" hidden="1" customHeight="1" x14ac:dyDescent="0.25"/>
    <row r="80053" ht="24.95" hidden="1" customHeight="1" x14ac:dyDescent="0.25"/>
    <row r="80054" ht="24.95" hidden="1" customHeight="1" x14ac:dyDescent="0.25"/>
    <row r="80055" ht="24.95" hidden="1" customHeight="1" x14ac:dyDescent="0.25"/>
    <row r="80056" ht="24.95" hidden="1" customHeight="1" x14ac:dyDescent="0.25"/>
    <row r="80057" ht="24.95" hidden="1" customHeight="1" x14ac:dyDescent="0.25"/>
    <row r="80058" ht="24.95" hidden="1" customHeight="1" x14ac:dyDescent="0.25"/>
    <row r="80059" ht="24.95" hidden="1" customHeight="1" x14ac:dyDescent="0.25"/>
    <row r="80060" ht="24.95" hidden="1" customHeight="1" x14ac:dyDescent="0.25"/>
    <row r="80061" ht="15.75" hidden="1" customHeight="1" x14ac:dyDescent="0.25"/>
    <row r="80062" hidden="1" x14ac:dyDescent="0.25"/>
    <row r="80063" hidden="1" x14ac:dyDescent="0.25"/>
    <row r="80064" hidden="1" x14ac:dyDescent="0.25"/>
    <row r="80065" ht="16.5" hidden="1" customHeight="1" x14ac:dyDescent="0.25"/>
    <row r="80066" hidden="1" x14ac:dyDescent="0.25"/>
    <row r="80067" ht="15.75" hidden="1" customHeight="1" x14ac:dyDescent="0.25"/>
    <row r="80068" ht="31.5" hidden="1" customHeight="1" x14ac:dyDescent="0.25"/>
    <row r="80069" ht="24" hidden="1" customHeight="1" x14ac:dyDescent="0.25"/>
    <row r="80070" ht="24.95" hidden="1" customHeight="1" x14ac:dyDescent="0.25"/>
    <row r="80071" ht="24.95" hidden="1" customHeight="1" x14ac:dyDescent="0.25"/>
    <row r="80072" ht="24.95" hidden="1" customHeight="1" x14ac:dyDescent="0.25"/>
    <row r="80073" ht="24.95" hidden="1" customHeight="1" x14ac:dyDescent="0.25"/>
    <row r="80074" ht="24.95" hidden="1" customHeight="1" x14ac:dyDescent="0.25"/>
    <row r="80075" ht="24.95" hidden="1" customHeight="1" x14ac:dyDescent="0.25"/>
    <row r="80076" ht="24.95" hidden="1" customHeight="1" x14ac:dyDescent="0.25"/>
    <row r="80077" ht="24.95" hidden="1" customHeight="1" x14ac:dyDescent="0.25"/>
    <row r="80078" ht="31.5" hidden="1" customHeight="1" x14ac:dyDescent="0.25"/>
    <row r="80079" hidden="1" x14ac:dyDescent="0.25"/>
    <row r="80080" hidden="1" x14ac:dyDescent="0.25"/>
    <row r="80081" hidden="1" x14ac:dyDescent="0.25"/>
    <row r="80082" ht="16.5" hidden="1" customHeight="1" x14ac:dyDescent="0.25"/>
    <row r="80083" hidden="1" x14ac:dyDescent="0.25"/>
    <row r="80084" ht="15.75" hidden="1" customHeight="1" x14ac:dyDescent="0.25"/>
    <row r="80085" ht="31.5" hidden="1" customHeight="1" x14ac:dyDescent="0.25"/>
    <row r="80086" ht="24" hidden="1" customHeight="1" x14ac:dyDescent="0.25"/>
    <row r="80087" ht="24.95" hidden="1" customHeight="1" x14ac:dyDescent="0.25"/>
    <row r="80088" ht="24.95" hidden="1" customHeight="1" x14ac:dyDescent="0.25"/>
    <row r="80089" ht="24.95" hidden="1" customHeight="1" x14ac:dyDescent="0.25"/>
    <row r="80090" ht="24.95" hidden="1" customHeight="1" x14ac:dyDescent="0.25"/>
    <row r="80091" ht="24.95" hidden="1" customHeight="1" x14ac:dyDescent="0.25"/>
    <row r="80092" ht="24.95" hidden="1" customHeight="1" x14ac:dyDescent="0.25"/>
    <row r="80093" ht="24.95" hidden="1" customHeight="1" x14ac:dyDescent="0.25"/>
    <row r="80094" ht="24.95" hidden="1" customHeight="1" x14ac:dyDescent="0.25"/>
    <row r="80095" ht="24" hidden="1" customHeight="1" x14ac:dyDescent="0.25"/>
    <row r="80096" hidden="1" x14ac:dyDescent="0.25"/>
    <row r="80097" hidden="1" x14ac:dyDescent="0.25"/>
    <row r="80098" hidden="1" x14ac:dyDescent="0.25"/>
    <row r="80099" ht="16.5" hidden="1" customHeight="1" x14ac:dyDescent="0.25"/>
    <row r="80100" hidden="1" x14ac:dyDescent="0.25"/>
    <row r="80101" ht="15.75" hidden="1" customHeight="1" x14ac:dyDescent="0.25"/>
    <row r="80102" ht="31.5" hidden="1" customHeight="1" x14ac:dyDescent="0.25"/>
    <row r="80103" ht="24" hidden="1" customHeight="1" x14ac:dyDescent="0.25"/>
    <row r="80104" ht="24.95" hidden="1" customHeight="1" x14ac:dyDescent="0.25"/>
    <row r="80105" ht="24.95" hidden="1" customHeight="1" x14ac:dyDescent="0.25"/>
    <row r="80106" ht="24.95" hidden="1" customHeight="1" x14ac:dyDescent="0.25"/>
    <row r="80107" ht="24.95" hidden="1" customHeight="1" x14ac:dyDescent="0.25"/>
    <row r="80108" ht="24.95" hidden="1" customHeight="1" x14ac:dyDescent="0.25"/>
    <row r="80109" ht="24.95" hidden="1" customHeight="1" x14ac:dyDescent="0.25"/>
    <row r="80110" ht="24.95" hidden="1" customHeight="1" x14ac:dyDescent="0.25"/>
    <row r="80111" ht="24.95" hidden="1" customHeight="1" x14ac:dyDescent="0.25"/>
    <row r="80112" ht="24.95" hidden="1" customHeight="1" x14ac:dyDescent="0.25"/>
    <row r="80113" hidden="1" x14ac:dyDescent="0.25"/>
    <row r="80114" hidden="1" x14ac:dyDescent="0.25"/>
    <row r="80115" hidden="1" x14ac:dyDescent="0.25"/>
    <row r="80116" ht="16.5" hidden="1" customHeight="1" x14ac:dyDescent="0.25"/>
    <row r="80117" hidden="1" x14ac:dyDescent="0.25"/>
    <row r="80118" ht="15.75" hidden="1" customHeight="1" x14ac:dyDescent="0.25"/>
    <row r="80119" ht="31.5" hidden="1" customHeight="1" x14ac:dyDescent="0.25"/>
    <row r="80120" ht="24" hidden="1" customHeight="1" x14ac:dyDescent="0.25"/>
    <row r="80121" ht="24.95" hidden="1" customHeight="1" x14ac:dyDescent="0.25"/>
    <row r="80122" ht="24.95" hidden="1" customHeight="1" x14ac:dyDescent="0.25"/>
    <row r="80123" ht="24.95" hidden="1" customHeight="1" x14ac:dyDescent="0.25"/>
    <row r="80124" ht="24.95" hidden="1" customHeight="1" x14ac:dyDescent="0.25"/>
    <row r="80125" ht="24.95" hidden="1" customHeight="1" x14ac:dyDescent="0.25"/>
    <row r="80126" ht="24.95" hidden="1" customHeight="1" x14ac:dyDescent="0.25"/>
    <row r="80127" ht="24.95" hidden="1" customHeight="1" x14ac:dyDescent="0.25"/>
    <row r="80128" ht="24.95" hidden="1" customHeight="1" x14ac:dyDescent="0.25"/>
    <row r="80129" ht="24.95" hidden="1" customHeight="1" x14ac:dyDescent="0.25"/>
    <row r="80130" ht="24.95" hidden="1" customHeight="1" x14ac:dyDescent="0.25"/>
    <row r="80131" ht="24.95" hidden="1" customHeight="1" x14ac:dyDescent="0.25"/>
    <row r="80132" ht="24.95" hidden="1" customHeight="1" x14ac:dyDescent="0.25"/>
    <row r="80133" ht="24.95" hidden="1" customHeight="1" x14ac:dyDescent="0.25"/>
    <row r="80134" ht="24.95" hidden="1" customHeight="1" x14ac:dyDescent="0.25"/>
    <row r="80135" ht="24.95" hidden="1" customHeight="1" x14ac:dyDescent="0.25"/>
    <row r="80136" ht="24.95" hidden="1" customHeight="1" x14ac:dyDescent="0.25"/>
    <row r="80137" ht="24.95" hidden="1" customHeight="1" x14ac:dyDescent="0.25"/>
    <row r="80138" ht="24.95" hidden="1" customHeight="1" x14ac:dyDescent="0.25"/>
    <row r="80139" ht="24.95" hidden="1" customHeight="1" x14ac:dyDescent="0.25"/>
    <row r="80140" ht="24.95" hidden="1" customHeight="1" x14ac:dyDescent="0.25"/>
    <row r="80141" ht="24.95" hidden="1" customHeight="1" x14ac:dyDescent="0.25"/>
    <row r="80142" ht="24.95" hidden="1" customHeight="1" x14ac:dyDescent="0.25"/>
    <row r="80143" ht="24.95" hidden="1" customHeight="1" x14ac:dyDescent="0.25"/>
    <row r="80144" ht="24.95" hidden="1" customHeight="1" x14ac:dyDescent="0.25"/>
    <row r="80145" ht="24.95" hidden="1" customHeight="1" x14ac:dyDescent="0.25"/>
    <row r="80146" ht="24.95" hidden="1" customHeight="1" x14ac:dyDescent="0.25"/>
    <row r="80147" ht="24.95" hidden="1" customHeight="1" x14ac:dyDescent="0.25"/>
    <row r="80148" ht="24.95" hidden="1" customHeight="1" x14ac:dyDescent="0.25"/>
    <row r="80149" ht="24.95" hidden="1" customHeight="1" x14ac:dyDescent="0.25"/>
    <row r="80150" ht="24.95" hidden="1" customHeight="1" x14ac:dyDescent="0.25"/>
    <row r="80151" ht="24.95" hidden="1" customHeight="1" x14ac:dyDescent="0.25"/>
    <row r="80152" ht="24.95" hidden="1" customHeight="1" x14ac:dyDescent="0.25"/>
    <row r="80153" ht="24.95" hidden="1" customHeight="1" x14ac:dyDescent="0.25"/>
    <row r="80154" hidden="1" x14ac:dyDescent="0.25"/>
    <row r="80155" hidden="1" x14ac:dyDescent="0.25"/>
    <row r="80156" hidden="1" x14ac:dyDescent="0.25"/>
    <row r="80157" ht="16.5" hidden="1" customHeight="1" x14ac:dyDescent="0.25"/>
    <row r="80158" hidden="1" x14ac:dyDescent="0.25"/>
    <row r="80159" ht="15.75" hidden="1" customHeight="1" x14ac:dyDescent="0.25"/>
    <row r="80160" ht="31.5" hidden="1" customHeight="1" x14ac:dyDescent="0.25"/>
    <row r="80161" ht="24" hidden="1" customHeight="1" x14ac:dyDescent="0.25"/>
    <row r="80162" ht="24.95" hidden="1" customHeight="1" x14ac:dyDescent="0.25"/>
    <row r="80163" ht="24.95" hidden="1" customHeight="1" x14ac:dyDescent="0.25"/>
    <row r="80164" ht="24.95" hidden="1" customHeight="1" x14ac:dyDescent="0.25"/>
    <row r="80165" ht="24.95" hidden="1" customHeight="1" x14ac:dyDescent="0.25"/>
    <row r="80166" ht="24.95" hidden="1" customHeight="1" x14ac:dyDescent="0.25"/>
    <row r="80167" ht="24.95" hidden="1" customHeight="1" x14ac:dyDescent="0.25"/>
    <row r="80168" ht="24.95" hidden="1" customHeight="1" x14ac:dyDescent="0.25"/>
    <row r="80169" ht="24.95" hidden="1" customHeight="1" x14ac:dyDescent="0.25"/>
    <row r="80170" ht="24.95" hidden="1" customHeight="1" x14ac:dyDescent="0.25"/>
    <row r="80171" ht="24.95" hidden="1" customHeight="1" x14ac:dyDescent="0.25"/>
    <row r="80172" ht="24.95" hidden="1" customHeight="1" x14ac:dyDescent="0.25"/>
    <row r="80173" ht="24.95" hidden="1" customHeight="1" x14ac:dyDescent="0.25"/>
    <row r="80174" ht="24.95" hidden="1" customHeight="1" x14ac:dyDescent="0.25"/>
    <row r="80175" ht="24.95" hidden="1" customHeight="1" x14ac:dyDescent="0.25"/>
    <row r="80176" ht="24.95" hidden="1" customHeight="1" x14ac:dyDescent="0.25"/>
    <row r="80177" ht="24.95" hidden="1" customHeight="1" x14ac:dyDescent="0.25"/>
    <row r="80178" ht="24.95" hidden="1" customHeight="1" x14ac:dyDescent="0.25"/>
    <row r="80179" ht="24.95" hidden="1" customHeight="1" x14ac:dyDescent="0.25"/>
    <row r="80180" ht="24.95" hidden="1" customHeight="1" x14ac:dyDescent="0.25"/>
    <row r="80181" ht="24.95" hidden="1" customHeight="1" x14ac:dyDescent="0.25"/>
    <row r="80182" ht="24.95" hidden="1" customHeight="1" x14ac:dyDescent="0.25"/>
    <row r="80183" ht="24.95" hidden="1" customHeight="1" x14ac:dyDescent="0.25"/>
    <row r="80184" ht="24.95" hidden="1" customHeight="1" x14ac:dyDescent="0.25"/>
    <row r="80185" ht="24.95" hidden="1" customHeight="1" x14ac:dyDescent="0.25"/>
    <row r="80186" ht="24.95" hidden="1" customHeight="1" x14ac:dyDescent="0.25"/>
    <row r="80187" ht="24.95" hidden="1" customHeight="1" x14ac:dyDescent="0.25"/>
    <row r="80188" ht="24.95" hidden="1" customHeight="1" x14ac:dyDescent="0.25"/>
    <row r="80189" ht="24.95" hidden="1" customHeight="1" x14ac:dyDescent="0.25"/>
    <row r="80190" ht="24.95" hidden="1" customHeight="1" x14ac:dyDescent="0.25"/>
    <row r="80191" ht="24.95" hidden="1" customHeight="1" x14ac:dyDescent="0.25"/>
    <row r="80192" ht="24.95" hidden="1" customHeight="1" x14ac:dyDescent="0.25"/>
    <row r="80193" ht="24.95" hidden="1" customHeight="1" x14ac:dyDescent="0.25"/>
    <row r="80194" ht="24.95" hidden="1" customHeight="1" x14ac:dyDescent="0.25"/>
    <row r="80195" hidden="1" x14ac:dyDescent="0.25"/>
    <row r="80196" hidden="1" x14ac:dyDescent="0.25"/>
    <row r="80197" hidden="1" x14ac:dyDescent="0.25"/>
    <row r="80198" ht="16.5" hidden="1" customHeight="1" x14ac:dyDescent="0.25"/>
    <row r="80199" hidden="1" x14ac:dyDescent="0.25"/>
    <row r="80200" ht="15.75" hidden="1" customHeight="1" x14ac:dyDescent="0.25"/>
    <row r="80201" ht="31.5" hidden="1" customHeight="1" x14ac:dyDescent="0.25"/>
    <row r="80202" ht="24" hidden="1" customHeight="1" x14ac:dyDescent="0.25"/>
    <row r="80203" ht="24.95" hidden="1" customHeight="1" x14ac:dyDescent="0.25"/>
    <row r="80204" ht="24.95" hidden="1" customHeight="1" x14ac:dyDescent="0.25"/>
    <row r="80205" ht="24.95" hidden="1" customHeight="1" x14ac:dyDescent="0.25"/>
    <row r="80206" ht="24.95" hidden="1" customHeight="1" x14ac:dyDescent="0.25"/>
    <row r="80207" ht="24.95" hidden="1" customHeight="1" x14ac:dyDescent="0.25"/>
    <row r="80208" ht="24.95" hidden="1" customHeight="1" x14ac:dyDescent="0.25"/>
    <row r="80209" ht="24.95" hidden="1" customHeight="1" x14ac:dyDescent="0.25"/>
    <row r="80210" ht="24.95" hidden="1" customHeight="1" x14ac:dyDescent="0.25"/>
    <row r="80211" ht="24.95" hidden="1" customHeight="1" x14ac:dyDescent="0.25"/>
    <row r="80212" ht="24.95" hidden="1" customHeight="1" x14ac:dyDescent="0.25"/>
    <row r="80213" ht="24.95" hidden="1" customHeight="1" x14ac:dyDescent="0.25"/>
    <row r="80214" ht="24.95" hidden="1" customHeight="1" x14ac:dyDescent="0.25"/>
    <row r="80215" ht="24.95" hidden="1" customHeight="1" x14ac:dyDescent="0.25"/>
    <row r="80216" ht="24.95" hidden="1" customHeight="1" x14ac:dyDescent="0.25"/>
    <row r="80217" ht="24.95" hidden="1" customHeight="1" x14ac:dyDescent="0.25"/>
    <row r="80218" ht="24.95" hidden="1" customHeight="1" x14ac:dyDescent="0.25"/>
    <row r="80219" ht="24.95" hidden="1" customHeight="1" x14ac:dyDescent="0.25"/>
    <row r="80220" ht="24.95" hidden="1" customHeight="1" x14ac:dyDescent="0.25"/>
    <row r="80221" ht="24.95" hidden="1" customHeight="1" x14ac:dyDescent="0.25"/>
    <row r="80222" ht="24.95" hidden="1" customHeight="1" x14ac:dyDescent="0.25"/>
    <row r="80223" ht="24.95" hidden="1" customHeight="1" x14ac:dyDescent="0.25"/>
    <row r="80224" ht="24.95" hidden="1" customHeight="1" x14ac:dyDescent="0.25"/>
    <row r="80225" ht="24.95" hidden="1" customHeight="1" x14ac:dyDescent="0.25"/>
    <row r="80226" ht="24.95" hidden="1" customHeight="1" x14ac:dyDescent="0.25"/>
    <row r="80227" ht="24.95" hidden="1" customHeight="1" x14ac:dyDescent="0.25"/>
    <row r="80228" ht="24.95" hidden="1" customHeight="1" x14ac:dyDescent="0.25"/>
    <row r="80229" ht="24.95" hidden="1" customHeight="1" x14ac:dyDescent="0.25"/>
    <row r="80230" ht="24.95" hidden="1" customHeight="1" x14ac:dyDescent="0.25"/>
    <row r="80231" ht="24.95" hidden="1" customHeight="1" x14ac:dyDescent="0.25"/>
    <row r="80232" ht="24.95" hidden="1" customHeight="1" x14ac:dyDescent="0.25"/>
    <row r="80233" ht="24.95" hidden="1" customHeight="1" x14ac:dyDescent="0.25"/>
    <row r="80234" ht="24.95" hidden="1" customHeight="1" x14ac:dyDescent="0.25"/>
    <row r="80235" ht="24.95" hidden="1" customHeight="1" x14ac:dyDescent="0.25"/>
    <row r="80236" hidden="1" x14ac:dyDescent="0.25"/>
    <row r="80237" hidden="1" x14ac:dyDescent="0.25"/>
    <row r="80238" hidden="1" x14ac:dyDescent="0.25"/>
    <row r="80239" ht="16.5" hidden="1" customHeight="1" x14ac:dyDescent="0.25"/>
    <row r="80240" hidden="1" x14ac:dyDescent="0.25"/>
    <row r="80241" ht="15.75" hidden="1" customHeight="1" x14ac:dyDescent="0.25"/>
    <row r="80242" ht="31.5" hidden="1" customHeight="1" x14ac:dyDescent="0.25"/>
    <row r="80243" ht="24" hidden="1" customHeight="1" x14ac:dyDescent="0.25"/>
    <row r="80244" ht="24.95" hidden="1" customHeight="1" x14ac:dyDescent="0.25"/>
    <row r="80245" ht="24.95" hidden="1" customHeight="1" x14ac:dyDescent="0.25"/>
    <row r="80246" ht="24.95" hidden="1" customHeight="1" x14ac:dyDescent="0.25"/>
    <row r="80247" ht="24.95" hidden="1" customHeight="1" x14ac:dyDescent="0.25"/>
    <row r="80248" ht="24.95" hidden="1" customHeight="1" x14ac:dyDescent="0.25"/>
    <row r="80249" ht="24.95" hidden="1" customHeight="1" x14ac:dyDescent="0.25"/>
    <row r="80250" ht="24.95" hidden="1" customHeight="1" x14ac:dyDescent="0.25"/>
    <row r="80251" ht="24.95" hidden="1" customHeight="1" x14ac:dyDescent="0.25"/>
    <row r="80252" ht="24.95" hidden="1" customHeight="1" x14ac:dyDescent="0.25"/>
    <row r="80253" hidden="1" x14ac:dyDescent="0.25"/>
    <row r="80254" hidden="1" x14ac:dyDescent="0.25"/>
    <row r="80255" hidden="1" x14ac:dyDescent="0.25"/>
    <row r="80256" ht="16.5" hidden="1" customHeight="1" x14ac:dyDescent="0.25"/>
    <row r="80257" hidden="1" x14ac:dyDescent="0.25"/>
    <row r="80258" ht="15.75" hidden="1" customHeight="1" x14ac:dyDescent="0.25"/>
    <row r="80259" ht="31.5" hidden="1" customHeight="1" x14ac:dyDescent="0.25"/>
    <row r="80260" ht="24" hidden="1" customHeight="1" x14ac:dyDescent="0.25"/>
    <row r="80261" ht="24.95" hidden="1" customHeight="1" x14ac:dyDescent="0.25"/>
    <row r="80262" ht="24.95" hidden="1" customHeight="1" x14ac:dyDescent="0.25"/>
    <row r="80263" ht="24.95" hidden="1" customHeight="1" x14ac:dyDescent="0.25"/>
    <row r="80264" ht="24.95" hidden="1" customHeight="1" x14ac:dyDescent="0.25"/>
    <row r="80265" ht="24.95" hidden="1" customHeight="1" x14ac:dyDescent="0.25"/>
    <row r="80266" ht="24.95" hidden="1" customHeight="1" x14ac:dyDescent="0.25"/>
    <row r="80267" ht="24.95" hidden="1" customHeight="1" x14ac:dyDescent="0.25"/>
    <row r="80268" ht="24.95" hidden="1" customHeight="1" x14ac:dyDescent="0.25"/>
    <row r="80269" ht="24.95" hidden="1" customHeight="1" x14ac:dyDescent="0.25"/>
    <row r="80270" ht="24.95" hidden="1" customHeight="1" x14ac:dyDescent="0.25"/>
    <row r="80271" ht="24.95" hidden="1" customHeight="1" x14ac:dyDescent="0.25"/>
    <row r="80272" ht="24.95" hidden="1" customHeight="1" x14ac:dyDescent="0.25"/>
    <row r="80273" ht="24.95" hidden="1" customHeight="1" x14ac:dyDescent="0.25"/>
    <row r="80274" ht="24.95" hidden="1" customHeight="1" x14ac:dyDescent="0.25"/>
    <row r="80275" ht="24.95" hidden="1" customHeight="1" x14ac:dyDescent="0.25"/>
    <row r="80276" ht="24.95" hidden="1" customHeight="1" x14ac:dyDescent="0.25"/>
    <row r="80277" ht="24.95" hidden="1" customHeight="1" x14ac:dyDescent="0.25"/>
    <row r="80278" ht="24.95" hidden="1" customHeight="1" x14ac:dyDescent="0.25"/>
    <row r="80279" ht="24.95" hidden="1" customHeight="1" x14ac:dyDescent="0.25"/>
    <row r="80280" ht="24.95" hidden="1" customHeight="1" x14ac:dyDescent="0.25"/>
    <row r="80281" ht="24.95" hidden="1" customHeight="1" x14ac:dyDescent="0.25"/>
    <row r="80282" ht="24.95" hidden="1" customHeight="1" x14ac:dyDescent="0.25"/>
    <row r="80283" ht="24.95" hidden="1" customHeight="1" x14ac:dyDescent="0.25"/>
    <row r="80284" ht="24.95" hidden="1" customHeight="1" x14ac:dyDescent="0.25"/>
    <row r="80285" ht="24.95" hidden="1" customHeight="1" x14ac:dyDescent="0.25"/>
    <row r="80286" ht="24.95" hidden="1" customHeight="1" x14ac:dyDescent="0.25"/>
    <row r="80287" ht="24.95" hidden="1" customHeight="1" x14ac:dyDescent="0.25"/>
    <row r="80288" ht="24.95" hidden="1" customHeight="1" x14ac:dyDescent="0.25"/>
    <row r="80289" ht="24.95" hidden="1" customHeight="1" x14ac:dyDescent="0.25"/>
    <row r="80290" ht="24.95" hidden="1" customHeight="1" x14ac:dyDescent="0.25"/>
    <row r="80291" ht="24.95" hidden="1" customHeight="1" x14ac:dyDescent="0.25"/>
    <row r="80292" ht="24.95" hidden="1" customHeight="1" x14ac:dyDescent="0.25"/>
    <row r="80293" ht="24.95" hidden="1" customHeight="1" x14ac:dyDescent="0.25"/>
    <row r="80294" hidden="1" x14ac:dyDescent="0.25"/>
    <row r="80295" hidden="1" x14ac:dyDescent="0.25"/>
    <row r="80296" hidden="1" x14ac:dyDescent="0.25"/>
    <row r="80297" ht="16.5" hidden="1" customHeight="1" x14ac:dyDescent="0.25"/>
    <row r="80298" hidden="1" x14ac:dyDescent="0.25"/>
    <row r="80299" ht="15.75" hidden="1" customHeight="1" x14ac:dyDescent="0.25"/>
    <row r="80300" ht="31.5" hidden="1" customHeight="1" x14ac:dyDescent="0.25"/>
    <row r="80301" ht="24" hidden="1" customHeight="1" x14ac:dyDescent="0.25"/>
    <row r="80302" ht="24.95" hidden="1" customHeight="1" x14ac:dyDescent="0.25"/>
    <row r="80303" ht="24.95" hidden="1" customHeight="1" x14ac:dyDescent="0.25"/>
    <row r="80304" ht="24.95" hidden="1" customHeight="1" x14ac:dyDescent="0.25"/>
    <row r="80305" ht="24.95" hidden="1" customHeight="1" x14ac:dyDescent="0.25"/>
    <row r="80306" ht="24.95" hidden="1" customHeight="1" x14ac:dyDescent="0.25"/>
    <row r="80307" ht="24.95" hidden="1" customHeight="1" x14ac:dyDescent="0.25"/>
    <row r="80308" ht="24.95" hidden="1" customHeight="1" x14ac:dyDescent="0.25"/>
    <row r="80309" ht="24.95" hidden="1" customHeight="1" x14ac:dyDescent="0.25"/>
    <row r="80310" ht="24.95" hidden="1" customHeight="1" x14ac:dyDescent="0.25"/>
    <row r="80311" ht="24.95" hidden="1" customHeight="1" x14ac:dyDescent="0.25"/>
    <row r="80312" ht="24.95" hidden="1" customHeight="1" x14ac:dyDescent="0.25"/>
    <row r="80313" ht="24.95" hidden="1" customHeight="1" x14ac:dyDescent="0.25"/>
    <row r="80314" ht="24.95" hidden="1" customHeight="1" x14ac:dyDescent="0.25"/>
    <row r="80315" ht="24.95" hidden="1" customHeight="1" x14ac:dyDescent="0.25"/>
    <row r="80316" ht="24.95" hidden="1" customHeight="1" x14ac:dyDescent="0.25"/>
    <row r="80317" ht="24.95" hidden="1" customHeight="1" x14ac:dyDescent="0.25"/>
    <row r="80318" ht="24.95" hidden="1" customHeight="1" x14ac:dyDescent="0.25"/>
    <row r="80319" ht="24.95" hidden="1" customHeight="1" x14ac:dyDescent="0.25"/>
    <row r="80320" ht="24.95" hidden="1" customHeight="1" x14ac:dyDescent="0.25"/>
    <row r="80321" ht="24.95" hidden="1" customHeight="1" x14ac:dyDescent="0.25"/>
    <row r="80322" ht="24.95" hidden="1" customHeight="1" x14ac:dyDescent="0.25"/>
    <row r="80323" ht="24.95" hidden="1" customHeight="1" x14ac:dyDescent="0.25"/>
    <row r="80324" ht="24.95" hidden="1" customHeight="1" x14ac:dyDescent="0.25"/>
    <row r="80325" ht="24.95" hidden="1" customHeight="1" x14ac:dyDescent="0.25"/>
    <row r="80326" ht="24.95" hidden="1" customHeight="1" x14ac:dyDescent="0.25"/>
    <row r="80327" ht="24.95" hidden="1" customHeight="1" x14ac:dyDescent="0.25"/>
    <row r="80328" ht="24.95" hidden="1" customHeight="1" x14ac:dyDescent="0.25"/>
    <row r="80329" ht="24.95" hidden="1" customHeight="1" x14ac:dyDescent="0.25"/>
    <row r="80330" ht="24.95" hidden="1" customHeight="1" x14ac:dyDescent="0.25"/>
    <row r="80331" ht="24.95" hidden="1" customHeight="1" x14ac:dyDescent="0.25"/>
    <row r="80332" ht="24.95" hidden="1" customHeight="1" x14ac:dyDescent="0.25"/>
    <row r="80333" ht="24.95" hidden="1" customHeight="1" x14ac:dyDescent="0.25"/>
    <row r="80334" hidden="1" x14ac:dyDescent="0.25"/>
    <row r="80335" hidden="1" x14ac:dyDescent="0.25"/>
    <row r="80336" hidden="1" x14ac:dyDescent="0.25"/>
    <row r="80337" hidden="1" x14ac:dyDescent="0.25"/>
    <row r="80338" ht="16.5" hidden="1" customHeight="1" x14ac:dyDescent="0.25"/>
    <row r="80339" hidden="1" x14ac:dyDescent="0.25"/>
    <row r="80340" ht="15.75" hidden="1" customHeight="1" x14ac:dyDescent="0.25"/>
    <row r="80341" ht="31.5" hidden="1" customHeight="1" x14ac:dyDescent="0.25"/>
    <row r="80342" ht="24" hidden="1" customHeight="1" x14ac:dyDescent="0.25"/>
    <row r="80343" ht="24.95" hidden="1" customHeight="1" x14ac:dyDescent="0.25"/>
    <row r="80344" ht="24.95" hidden="1" customHeight="1" x14ac:dyDescent="0.25"/>
    <row r="80345" ht="24.95" hidden="1" customHeight="1" x14ac:dyDescent="0.25"/>
    <row r="80346" ht="24.95" hidden="1" customHeight="1" x14ac:dyDescent="0.25"/>
    <row r="80347" ht="24.95" hidden="1" customHeight="1" x14ac:dyDescent="0.25"/>
    <row r="80348" ht="24.95" hidden="1" customHeight="1" x14ac:dyDescent="0.25"/>
    <row r="80349" ht="24.95" hidden="1" customHeight="1" x14ac:dyDescent="0.25"/>
    <row r="80350" ht="24.95" hidden="1" customHeight="1" x14ac:dyDescent="0.25"/>
    <row r="80351" hidden="1" x14ac:dyDescent="0.25"/>
    <row r="80352" hidden="1" x14ac:dyDescent="0.25"/>
    <row r="80353" hidden="1" x14ac:dyDescent="0.25"/>
    <row r="80354" hidden="1" x14ac:dyDescent="0.25"/>
    <row r="80355" ht="16.5" hidden="1" customHeight="1" x14ac:dyDescent="0.25"/>
    <row r="80356" hidden="1" x14ac:dyDescent="0.25"/>
    <row r="80357" ht="15.75" hidden="1" customHeight="1" x14ac:dyDescent="0.25"/>
    <row r="80358" ht="31.5" hidden="1" customHeight="1" x14ac:dyDescent="0.25"/>
    <row r="80359" ht="24" hidden="1" customHeight="1" x14ac:dyDescent="0.25"/>
    <row r="80360" ht="24.95" hidden="1" customHeight="1" x14ac:dyDescent="0.25"/>
    <row r="80361" ht="24.95" hidden="1" customHeight="1" x14ac:dyDescent="0.25"/>
    <row r="80362" ht="24.95" hidden="1" customHeight="1" x14ac:dyDescent="0.25"/>
    <row r="80363" ht="24.95" hidden="1" customHeight="1" x14ac:dyDescent="0.25"/>
    <row r="80364" ht="24.95" hidden="1" customHeight="1" x14ac:dyDescent="0.25"/>
    <row r="80365" ht="24.95" hidden="1" customHeight="1" x14ac:dyDescent="0.25"/>
    <row r="80366" ht="24.95" hidden="1" customHeight="1" x14ac:dyDescent="0.25"/>
    <row r="80367" ht="24.95" hidden="1" customHeight="1" x14ac:dyDescent="0.25"/>
    <row r="80368" ht="24.95" hidden="1" customHeight="1" x14ac:dyDescent="0.25"/>
    <row r="80369" ht="24.95" hidden="1" customHeight="1" x14ac:dyDescent="0.25"/>
    <row r="80370" ht="24.95" hidden="1" customHeight="1" x14ac:dyDescent="0.25"/>
    <row r="80371" ht="24.95" hidden="1" customHeight="1" x14ac:dyDescent="0.25"/>
    <row r="80372" ht="24.95" hidden="1" customHeight="1" x14ac:dyDescent="0.25"/>
    <row r="80373" ht="24.95" hidden="1" customHeight="1" x14ac:dyDescent="0.25"/>
    <row r="80374" ht="24.95" hidden="1" customHeight="1" x14ac:dyDescent="0.25"/>
    <row r="80375" ht="24.95" hidden="1" customHeight="1" x14ac:dyDescent="0.25"/>
    <row r="80376" ht="24.95" hidden="1" customHeight="1" x14ac:dyDescent="0.25"/>
    <row r="80377" ht="24.95" hidden="1" customHeight="1" x14ac:dyDescent="0.25"/>
    <row r="80378" ht="24.95" hidden="1" customHeight="1" x14ac:dyDescent="0.25"/>
    <row r="80379" ht="24.95" hidden="1" customHeight="1" x14ac:dyDescent="0.25"/>
    <row r="80380" ht="24.95" hidden="1" customHeight="1" x14ac:dyDescent="0.25"/>
    <row r="80381" ht="24.95" hidden="1" customHeight="1" x14ac:dyDescent="0.25"/>
    <row r="80382" ht="24.95" hidden="1" customHeight="1" x14ac:dyDescent="0.25"/>
    <row r="80383" ht="24.95" hidden="1" customHeight="1" x14ac:dyDescent="0.25"/>
    <row r="80384" ht="24.95" hidden="1" customHeight="1" x14ac:dyDescent="0.25"/>
    <row r="80385" ht="24.95" hidden="1" customHeight="1" x14ac:dyDescent="0.25"/>
    <row r="80386" ht="24.95" hidden="1" customHeight="1" x14ac:dyDescent="0.25"/>
    <row r="80387" ht="24.95" hidden="1" customHeight="1" x14ac:dyDescent="0.25"/>
    <row r="80388" ht="24.95" hidden="1" customHeight="1" x14ac:dyDescent="0.25"/>
    <row r="80389" ht="24.95" hidden="1" customHeight="1" x14ac:dyDescent="0.25"/>
    <row r="80390" ht="24.95" hidden="1" customHeight="1" x14ac:dyDescent="0.25"/>
    <row r="80391" ht="24.95" hidden="1" customHeight="1" x14ac:dyDescent="0.25"/>
    <row r="80392" hidden="1" x14ac:dyDescent="0.25"/>
    <row r="80393" hidden="1" x14ac:dyDescent="0.25"/>
    <row r="80394" hidden="1" x14ac:dyDescent="0.25"/>
    <row r="80395" hidden="1" x14ac:dyDescent="0.25"/>
    <row r="80396" ht="16.5" hidden="1" customHeight="1" x14ac:dyDescent="0.25"/>
    <row r="80397" hidden="1" x14ac:dyDescent="0.25"/>
    <row r="80398" ht="15.75" hidden="1" customHeight="1" x14ac:dyDescent="0.25"/>
    <row r="80399" ht="31.5" hidden="1" customHeight="1" x14ac:dyDescent="0.25"/>
    <row r="80400" ht="24" hidden="1" customHeight="1" x14ac:dyDescent="0.25"/>
    <row r="80401" ht="24.95" hidden="1" customHeight="1" x14ac:dyDescent="0.25"/>
    <row r="80402" ht="24.95" hidden="1" customHeight="1" x14ac:dyDescent="0.25"/>
    <row r="80403" ht="24.95" hidden="1" customHeight="1" x14ac:dyDescent="0.25"/>
    <row r="80404" ht="24.95" hidden="1" customHeight="1" x14ac:dyDescent="0.25"/>
    <row r="80405" ht="24.95" hidden="1" customHeight="1" x14ac:dyDescent="0.25"/>
    <row r="80406" ht="24.95" hidden="1" customHeight="1" x14ac:dyDescent="0.25"/>
    <row r="80407" ht="24.95" hidden="1" customHeight="1" x14ac:dyDescent="0.25"/>
    <row r="80408" ht="24.95" hidden="1" customHeight="1" x14ac:dyDescent="0.25"/>
    <row r="80409" ht="24.95" hidden="1" customHeight="1" x14ac:dyDescent="0.25"/>
    <row r="80410" ht="24.95" hidden="1" customHeight="1" x14ac:dyDescent="0.25"/>
    <row r="80411" ht="24.95" hidden="1" customHeight="1" x14ac:dyDescent="0.25"/>
    <row r="80412" ht="24.95" hidden="1" customHeight="1" x14ac:dyDescent="0.25"/>
    <row r="80413" ht="24.95" hidden="1" customHeight="1" x14ac:dyDescent="0.25"/>
    <row r="80414" ht="24.95" hidden="1" customHeight="1" x14ac:dyDescent="0.25"/>
    <row r="80415" ht="24.95" hidden="1" customHeight="1" x14ac:dyDescent="0.25"/>
    <row r="80416" ht="24.95" hidden="1" customHeight="1" x14ac:dyDescent="0.25"/>
    <row r="80417" ht="24.95" hidden="1" customHeight="1" x14ac:dyDescent="0.25"/>
    <row r="80418" ht="24.95" hidden="1" customHeight="1" x14ac:dyDescent="0.25"/>
    <row r="80419" ht="24.95" hidden="1" customHeight="1" x14ac:dyDescent="0.25"/>
    <row r="80420" ht="24.95" hidden="1" customHeight="1" x14ac:dyDescent="0.25"/>
    <row r="80421" ht="24.95" hidden="1" customHeight="1" x14ac:dyDescent="0.25"/>
    <row r="80422" ht="24.95" hidden="1" customHeight="1" x14ac:dyDescent="0.25"/>
    <row r="80423" ht="24.95" hidden="1" customHeight="1" x14ac:dyDescent="0.25"/>
    <row r="80424" ht="24.95" hidden="1" customHeight="1" x14ac:dyDescent="0.25"/>
    <row r="80425" ht="24.95" hidden="1" customHeight="1" x14ac:dyDescent="0.25"/>
    <row r="80426" ht="24.95" hidden="1" customHeight="1" x14ac:dyDescent="0.25"/>
    <row r="80427" ht="24.95" hidden="1" customHeight="1" x14ac:dyDescent="0.25"/>
    <row r="80428" ht="24.95" hidden="1" customHeight="1" x14ac:dyDescent="0.25"/>
    <row r="80429" ht="24.95" hidden="1" customHeight="1" x14ac:dyDescent="0.25"/>
    <row r="80430" ht="24.95" hidden="1" customHeight="1" x14ac:dyDescent="0.25"/>
    <row r="80431" ht="24.95" hidden="1" customHeight="1" x14ac:dyDescent="0.25"/>
    <row r="80432" ht="24.95" hidden="1" customHeight="1" x14ac:dyDescent="0.25"/>
    <row r="80433" hidden="1" x14ac:dyDescent="0.25"/>
    <row r="80434" hidden="1" x14ac:dyDescent="0.25"/>
    <row r="80435" hidden="1" x14ac:dyDescent="0.25"/>
    <row r="80436" ht="16.5" hidden="1" customHeight="1" x14ac:dyDescent="0.25"/>
    <row r="80437" hidden="1" x14ac:dyDescent="0.25"/>
    <row r="80438" ht="15.75" hidden="1" customHeight="1" x14ac:dyDescent="0.25"/>
    <row r="80439" ht="31.5" hidden="1" customHeight="1" x14ac:dyDescent="0.25"/>
    <row r="80440" ht="24" hidden="1" customHeight="1" x14ac:dyDescent="0.25"/>
    <row r="80441" ht="24.95" hidden="1" customHeight="1" x14ac:dyDescent="0.25"/>
    <row r="80442" ht="24.95" hidden="1" customHeight="1" x14ac:dyDescent="0.25"/>
    <row r="80443" ht="24.95" hidden="1" customHeight="1" x14ac:dyDescent="0.25"/>
    <row r="80444" ht="24.95" hidden="1" customHeight="1" x14ac:dyDescent="0.25"/>
    <row r="80445" ht="24.95" hidden="1" customHeight="1" x14ac:dyDescent="0.25"/>
    <row r="80446" ht="24.95" hidden="1" customHeight="1" x14ac:dyDescent="0.25"/>
    <row r="80447" ht="24.95" hidden="1" customHeight="1" x14ac:dyDescent="0.25"/>
    <row r="80448" ht="24.95" hidden="1" customHeight="1" x14ac:dyDescent="0.25"/>
    <row r="80449" hidden="1" x14ac:dyDescent="0.25"/>
    <row r="80450" hidden="1" x14ac:dyDescent="0.25"/>
    <row r="80451" ht="16.5" hidden="1" customHeight="1" x14ac:dyDescent="0.25"/>
    <row r="80452" hidden="1" x14ac:dyDescent="0.25"/>
    <row r="80453" ht="15.75" hidden="1" customHeight="1" x14ac:dyDescent="0.25"/>
    <row r="80454" ht="31.5" hidden="1" customHeight="1" x14ac:dyDescent="0.25"/>
    <row r="80455" ht="24" hidden="1" customHeight="1" x14ac:dyDescent="0.25"/>
    <row r="80456" ht="24.95" hidden="1" customHeight="1" x14ac:dyDescent="0.25"/>
    <row r="80457" ht="24.95" hidden="1" customHeight="1" x14ac:dyDescent="0.25"/>
    <row r="80458" ht="24.95" hidden="1" customHeight="1" x14ac:dyDescent="0.25"/>
    <row r="80459" ht="24.95" hidden="1" customHeight="1" x14ac:dyDescent="0.25"/>
    <row r="80460" ht="24.95" hidden="1" customHeight="1" x14ac:dyDescent="0.25"/>
    <row r="80461" ht="24.95" hidden="1" customHeight="1" x14ac:dyDescent="0.25"/>
    <row r="80462" ht="24.95" hidden="1" customHeight="1" x14ac:dyDescent="0.25"/>
    <row r="80463" ht="24.95" hidden="1" customHeight="1" x14ac:dyDescent="0.25"/>
    <row r="80464" hidden="1" x14ac:dyDescent="0.25"/>
    <row r="80465" hidden="1" x14ac:dyDescent="0.25"/>
    <row r="80466" hidden="1" x14ac:dyDescent="0.25"/>
    <row r="80467" hidden="1" x14ac:dyDescent="0.25"/>
    <row r="80468" ht="16.5" hidden="1" customHeight="1" x14ac:dyDescent="0.25"/>
    <row r="80469" hidden="1" x14ac:dyDescent="0.25"/>
    <row r="80470" ht="15.75" hidden="1" customHeight="1" x14ac:dyDescent="0.25"/>
    <row r="80471" ht="31.5" hidden="1" customHeight="1" x14ac:dyDescent="0.25"/>
    <row r="80472" ht="24" hidden="1" customHeight="1" x14ac:dyDescent="0.25"/>
    <row r="80473" ht="24.95" hidden="1" customHeight="1" x14ac:dyDescent="0.25"/>
    <row r="80474" ht="24.95" hidden="1" customHeight="1" x14ac:dyDescent="0.25"/>
    <row r="80475" ht="24.95" hidden="1" customHeight="1" x14ac:dyDescent="0.25"/>
    <row r="80476" ht="24.95" hidden="1" customHeight="1" x14ac:dyDescent="0.25"/>
    <row r="80477" ht="24.95" hidden="1" customHeight="1" x14ac:dyDescent="0.25"/>
    <row r="80478" ht="24.95" hidden="1" customHeight="1" x14ac:dyDescent="0.25"/>
    <row r="80479" ht="24.95" hidden="1" customHeight="1" x14ac:dyDescent="0.25"/>
    <row r="80480" ht="24.95" hidden="1" customHeight="1" x14ac:dyDescent="0.25"/>
    <row r="80481" hidden="1" x14ac:dyDescent="0.25"/>
    <row r="80482" hidden="1" x14ac:dyDescent="0.25"/>
    <row r="80483" hidden="1" x14ac:dyDescent="0.25"/>
    <row r="80484" hidden="1" x14ac:dyDescent="0.25"/>
    <row r="80485" ht="16.5" hidden="1" customHeight="1" x14ac:dyDescent="0.25"/>
    <row r="80486" hidden="1" x14ac:dyDescent="0.25"/>
    <row r="80487" ht="15.75" hidden="1" customHeight="1" x14ac:dyDescent="0.25"/>
    <row r="80488" ht="31.5" hidden="1" customHeight="1" x14ac:dyDescent="0.25"/>
    <row r="80489" ht="24" hidden="1" customHeight="1" x14ac:dyDescent="0.25"/>
    <row r="80490" ht="24.95" hidden="1" customHeight="1" x14ac:dyDescent="0.25"/>
    <row r="80491" ht="24.95" hidden="1" customHeight="1" x14ac:dyDescent="0.25"/>
    <row r="80492" ht="24.95" hidden="1" customHeight="1" x14ac:dyDescent="0.25"/>
    <row r="80493" ht="24.95" hidden="1" customHeight="1" x14ac:dyDescent="0.25"/>
    <row r="80494" ht="24.95" hidden="1" customHeight="1" x14ac:dyDescent="0.25"/>
    <row r="80495" ht="24.95" hidden="1" customHeight="1" x14ac:dyDescent="0.25"/>
    <row r="80496" ht="24.95" hidden="1" customHeight="1" x14ac:dyDescent="0.25"/>
    <row r="80497" ht="24.95" hidden="1" customHeight="1" x14ac:dyDescent="0.25"/>
    <row r="80498" ht="16.5" hidden="1" customHeight="1" x14ac:dyDescent="0.25"/>
    <row r="80499" hidden="1" x14ac:dyDescent="0.25"/>
    <row r="80500" hidden="1" x14ac:dyDescent="0.25"/>
    <row r="80501" hidden="1" x14ac:dyDescent="0.25"/>
    <row r="80502" ht="16.5" hidden="1" customHeight="1" x14ac:dyDescent="0.25"/>
    <row r="80503" hidden="1" x14ac:dyDescent="0.25"/>
    <row r="80504" ht="15.75" hidden="1" customHeight="1" x14ac:dyDescent="0.25"/>
    <row r="80505" ht="31.5" hidden="1" customHeight="1" x14ac:dyDescent="0.25"/>
    <row r="80506" ht="24" hidden="1" customHeight="1" x14ac:dyDescent="0.25"/>
    <row r="80507" ht="24.95" hidden="1" customHeight="1" x14ac:dyDescent="0.25"/>
    <row r="80508" ht="24.95" hidden="1" customHeight="1" x14ac:dyDescent="0.25"/>
    <row r="80509" ht="24.95" hidden="1" customHeight="1" x14ac:dyDescent="0.25"/>
    <row r="80510" ht="24.95" hidden="1" customHeight="1" x14ac:dyDescent="0.25"/>
    <row r="80511" ht="24.95" hidden="1" customHeight="1" x14ac:dyDescent="0.25"/>
    <row r="80512" ht="24.95" hidden="1" customHeight="1" x14ac:dyDescent="0.25"/>
    <row r="80513" ht="24.95" hidden="1" customHeight="1" x14ac:dyDescent="0.25"/>
    <row r="80514" ht="24.95" hidden="1" customHeight="1" x14ac:dyDescent="0.25"/>
    <row r="80515" ht="24.95" hidden="1" customHeight="1" x14ac:dyDescent="0.25"/>
    <row r="80516" ht="24.95" hidden="1" customHeight="1" x14ac:dyDescent="0.25"/>
    <row r="80517" ht="24.95" hidden="1" customHeight="1" x14ac:dyDescent="0.25"/>
    <row r="80518" ht="24.95" hidden="1" customHeight="1" x14ac:dyDescent="0.25"/>
    <row r="80519" ht="24.95" hidden="1" customHeight="1" x14ac:dyDescent="0.25"/>
    <row r="80520" ht="24.95" hidden="1" customHeight="1" x14ac:dyDescent="0.25"/>
    <row r="80521" ht="24.95" hidden="1" customHeight="1" x14ac:dyDescent="0.25"/>
    <row r="80522" ht="24.95" hidden="1" customHeight="1" x14ac:dyDescent="0.25"/>
    <row r="80523" ht="24.95" hidden="1" customHeight="1" x14ac:dyDescent="0.25"/>
    <row r="80524" ht="24.95" hidden="1" customHeight="1" x14ac:dyDescent="0.25"/>
    <row r="80525" ht="24.95" hidden="1" customHeight="1" x14ac:dyDescent="0.25"/>
    <row r="80526" ht="24.95" hidden="1" customHeight="1" x14ac:dyDescent="0.25"/>
    <row r="80527" ht="24.95" hidden="1" customHeight="1" x14ac:dyDescent="0.25"/>
    <row r="80528" ht="24.95" hidden="1" customHeight="1" x14ac:dyDescent="0.25"/>
    <row r="80529" ht="24.95" hidden="1" customHeight="1" x14ac:dyDescent="0.25"/>
    <row r="80530" ht="24.95" hidden="1" customHeight="1" x14ac:dyDescent="0.25"/>
    <row r="80531" ht="24.95" hidden="1" customHeight="1" x14ac:dyDescent="0.25"/>
    <row r="80532" ht="24.95" hidden="1" customHeight="1" x14ac:dyDescent="0.25"/>
    <row r="80533" ht="24.95" hidden="1" customHeight="1" x14ac:dyDescent="0.25"/>
    <row r="80534" ht="24.95" hidden="1" customHeight="1" x14ac:dyDescent="0.25"/>
    <row r="80535" ht="24.95" hidden="1" customHeight="1" x14ac:dyDescent="0.25"/>
    <row r="80536" ht="24.95" hidden="1" customHeight="1" x14ac:dyDescent="0.25"/>
    <row r="80537" ht="24.95" hidden="1" customHeight="1" x14ac:dyDescent="0.25"/>
    <row r="80538" ht="24.95" hidden="1" customHeight="1" x14ac:dyDescent="0.25"/>
    <row r="80539" hidden="1" x14ac:dyDescent="0.25"/>
    <row r="80540" hidden="1" x14ac:dyDescent="0.25"/>
    <row r="80541" hidden="1" x14ac:dyDescent="0.25"/>
    <row r="80542" hidden="1" x14ac:dyDescent="0.25"/>
    <row r="80543" ht="16.5" hidden="1" customHeight="1" x14ac:dyDescent="0.25"/>
    <row r="80544" hidden="1" x14ac:dyDescent="0.25"/>
    <row r="80545" ht="15.75" hidden="1" customHeight="1" x14ac:dyDescent="0.25"/>
    <row r="80546" ht="31.5" hidden="1" customHeight="1" x14ac:dyDescent="0.25"/>
    <row r="80547" ht="24" hidden="1" customHeight="1" x14ac:dyDescent="0.25"/>
    <row r="80548" ht="24.95" hidden="1" customHeight="1" x14ac:dyDescent="0.25"/>
    <row r="80549" ht="24.95" hidden="1" customHeight="1" x14ac:dyDescent="0.25"/>
    <row r="80550" ht="24.95" hidden="1" customHeight="1" x14ac:dyDescent="0.25"/>
    <row r="80551" ht="24.95" hidden="1" customHeight="1" x14ac:dyDescent="0.25"/>
    <row r="80552" ht="24.95" hidden="1" customHeight="1" x14ac:dyDescent="0.25"/>
    <row r="80553" ht="24.95" hidden="1" customHeight="1" x14ac:dyDescent="0.25"/>
    <row r="80554" ht="24.95" hidden="1" customHeight="1" x14ac:dyDescent="0.25"/>
    <row r="80555" ht="24.95" hidden="1" customHeight="1" x14ac:dyDescent="0.25"/>
    <row r="80556" ht="24.95" hidden="1" customHeight="1" x14ac:dyDescent="0.25"/>
    <row r="80557" ht="24.95" hidden="1" customHeight="1" x14ac:dyDescent="0.25"/>
    <row r="80558" ht="24.95" hidden="1" customHeight="1" x14ac:dyDescent="0.25"/>
    <row r="80559" ht="24.95" hidden="1" customHeight="1" x14ac:dyDescent="0.25"/>
    <row r="80560" ht="24.95" hidden="1" customHeight="1" x14ac:dyDescent="0.25"/>
    <row r="80561" ht="24.95" hidden="1" customHeight="1" x14ac:dyDescent="0.25"/>
    <row r="80562" ht="24.95" hidden="1" customHeight="1" x14ac:dyDescent="0.25"/>
    <row r="80563" ht="24.95" hidden="1" customHeight="1" x14ac:dyDescent="0.25"/>
    <row r="80564" ht="24.95" hidden="1" customHeight="1" x14ac:dyDescent="0.25"/>
    <row r="80565" ht="24.95" hidden="1" customHeight="1" x14ac:dyDescent="0.25"/>
    <row r="80566" ht="24.95" hidden="1" customHeight="1" x14ac:dyDescent="0.25"/>
    <row r="80567" ht="24.95" hidden="1" customHeight="1" x14ac:dyDescent="0.25"/>
    <row r="80568" ht="24.95" hidden="1" customHeight="1" x14ac:dyDescent="0.25"/>
    <row r="80569" ht="24.95" hidden="1" customHeight="1" x14ac:dyDescent="0.25"/>
    <row r="80570" ht="24.95" hidden="1" customHeight="1" x14ac:dyDescent="0.25"/>
    <row r="80571" ht="24.95" hidden="1" customHeight="1" x14ac:dyDescent="0.25"/>
    <row r="80572" ht="24.95" hidden="1" customHeight="1" x14ac:dyDescent="0.25"/>
    <row r="80573" ht="24.95" hidden="1" customHeight="1" x14ac:dyDescent="0.25"/>
    <row r="80574" ht="24.95" hidden="1" customHeight="1" x14ac:dyDescent="0.25"/>
    <row r="80575" ht="24.95" hidden="1" customHeight="1" x14ac:dyDescent="0.25"/>
    <row r="80576" ht="24.95" hidden="1" customHeight="1" x14ac:dyDescent="0.25"/>
    <row r="80577" ht="24.95" hidden="1" customHeight="1" x14ac:dyDescent="0.25"/>
    <row r="80578" ht="24.95" hidden="1" customHeight="1" x14ac:dyDescent="0.25"/>
    <row r="80579" ht="24.95" hidden="1" customHeight="1" x14ac:dyDescent="0.25"/>
    <row r="80580" ht="15.75" hidden="1" customHeight="1" x14ac:dyDescent="0.25"/>
    <row r="80581" hidden="1" x14ac:dyDescent="0.25"/>
    <row r="80582" hidden="1" x14ac:dyDescent="0.25"/>
    <row r="80583" hidden="1" x14ac:dyDescent="0.25"/>
    <row r="80584" ht="16.5" hidden="1" customHeight="1" x14ac:dyDescent="0.25"/>
    <row r="80585" hidden="1" x14ac:dyDescent="0.25"/>
    <row r="80586" ht="15.75" hidden="1" customHeight="1" x14ac:dyDescent="0.25"/>
    <row r="80587" ht="31.5" hidden="1" customHeight="1" x14ac:dyDescent="0.25"/>
    <row r="80588" ht="24" hidden="1" customHeight="1" x14ac:dyDescent="0.25"/>
    <row r="80589" ht="24.95" hidden="1" customHeight="1" x14ac:dyDescent="0.25"/>
    <row r="80590" ht="24.95" hidden="1" customHeight="1" x14ac:dyDescent="0.25"/>
    <row r="80591" ht="24.95" hidden="1" customHeight="1" x14ac:dyDescent="0.25"/>
    <row r="80592" ht="24.95" hidden="1" customHeight="1" x14ac:dyDescent="0.25"/>
    <row r="80593" ht="24.95" hidden="1" customHeight="1" x14ac:dyDescent="0.25"/>
    <row r="80594" ht="24.95" hidden="1" customHeight="1" x14ac:dyDescent="0.25"/>
    <row r="80595" ht="24.95" hidden="1" customHeight="1" x14ac:dyDescent="0.25"/>
    <row r="80596" ht="24.95" hidden="1" customHeight="1" x14ac:dyDescent="0.25"/>
    <row r="80597" ht="24.95" hidden="1" customHeight="1" x14ac:dyDescent="0.25"/>
    <row r="80598" ht="24.95" hidden="1" customHeight="1" x14ac:dyDescent="0.25"/>
    <row r="80599" ht="24.95" hidden="1" customHeight="1" x14ac:dyDescent="0.25"/>
    <row r="80600" ht="24.95" hidden="1" customHeight="1" x14ac:dyDescent="0.25"/>
    <row r="80601" ht="24.95" hidden="1" customHeight="1" x14ac:dyDescent="0.25"/>
    <row r="80602" ht="24.95" hidden="1" customHeight="1" x14ac:dyDescent="0.25"/>
    <row r="80603" ht="24.95" hidden="1" customHeight="1" x14ac:dyDescent="0.25"/>
    <row r="80604" ht="24.95" hidden="1" customHeight="1" x14ac:dyDescent="0.25"/>
    <row r="80605" ht="24.95" hidden="1" customHeight="1" x14ac:dyDescent="0.25"/>
    <row r="80606" ht="24.95" hidden="1" customHeight="1" x14ac:dyDescent="0.25"/>
    <row r="80607" ht="24.95" hidden="1" customHeight="1" x14ac:dyDescent="0.25"/>
    <row r="80608" ht="24.95" hidden="1" customHeight="1" x14ac:dyDescent="0.25"/>
    <row r="80609" ht="24.95" hidden="1" customHeight="1" x14ac:dyDescent="0.25"/>
    <row r="80610" ht="24.95" hidden="1" customHeight="1" x14ac:dyDescent="0.25"/>
    <row r="80611" ht="24.95" hidden="1" customHeight="1" x14ac:dyDescent="0.25"/>
    <row r="80612" ht="24.95" hidden="1" customHeight="1" x14ac:dyDescent="0.25"/>
    <row r="80613" ht="24.95" hidden="1" customHeight="1" x14ac:dyDescent="0.25"/>
    <row r="80614" ht="24.95" hidden="1" customHeight="1" x14ac:dyDescent="0.25"/>
    <row r="80615" ht="24.95" hidden="1" customHeight="1" x14ac:dyDescent="0.25"/>
    <row r="80616" ht="24.95" hidden="1" customHeight="1" x14ac:dyDescent="0.25"/>
    <row r="80617" ht="24.95" hidden="1" customHeight="1" x14ac:dyDescent="0.25"/>
    <row r="80618" ht="24.95" hidden="1" customHeight="1" x14ac:dyDescent="0.25"/>
    <row r="80619" ht="24.95" hidden="1" customHeight="1" x14ac:dyDescent="0.25"/>
    <row r="80620" ht="24.95" hidden="1" customHeight="1" x14ac:dyDescent="0.25"/>
    <row r="80621" ht="31.5" hidden="1" customHeight="1" x14ac:dyDescent="0.25"/>
    <row r="80622" hidden="1" x14ac:dyDescent="0.25"/>
    <row r="80623" hidden="1" x14ac:dyDescent="0.25"/>
    <row r="80624" hidden="1" x14ac:dyDescent="0.25"/>
    <row r="80625" ht="16.5" hidden="1" customHeight="1" x14ac:dyDescent="0.25"/>
    <row r="80626" hidden="1" x14ac:dyDescent="0.25"/>
    <row r="80627" ht="15.75" hidden="1" customHeight="1" x14ac:dyDescent="0.25"/>
    <row r="80628" ht="31.5" hidden="1" customHeight="1" x14ac:dyDescent="0.25"/>
    <row r="80629" ht="24" hidden="1" customHeight="1" x14ac:dyDescent="0.25"/>
    <row r="80630" ht="24.95" hidden="1" customHeight="1" x14ac:dyDescent="0.25"/>
    <row r="80631" ht="24.95" hidden="1" customHeight="1" x14ac:dyDescent="0.25"/>
    <row r="80632" ht="24.95" hidden="1" customHeight="1" x14ac:dyDescent="0.25"/>
    <row r="80633" ht="24.95" hidden="1" customHeight="1" x14ac:dyDescent="0.25"/>
    <row r="80634" ht="24.95" hidden="1" customHeight="1" x14ac:dyDescent="0.25"/>
    <row r="80635" ht="24.95" hidden="1" customHeight="1" x14ac:dyDescent="0.25"/>
    <row r="80636" ht="24.95" hidden="1" customHeight="1" x14ac:dyDescent="0.25"/>
    <row r="80637" ht="24.95" hidden="1" customHeight="1" x14ac:dyDescent="0.25"/>
    <row r="80638" ht="24" hidden="1" customHeight="1" x14ac:dyDescent="0.25"/>
    <row r="80639" hidden="1" x14ac:dyDescent="0.25"/>
    <row r="80640" hidden="1" x14ac:dyDescent="0.25"/>
    <row r="80641" hidden="1" x14ac:dyDescent="0.25"/>
    <row r="80642" ht="16.5" hidden="1" customHeight="1" x14ac:dyDescent="0.25"/>
    <row r="80643" hidden="1" x14ac:dyDescent="0.25"/>
    <row r="80644" ht="15.75" hidden="1" customHeight="1" x14ac:dyDescent="0.25"/>
    <row r="80645" ht="31.5" hidden="1" customHeight="1" x14ac:dyDescent="0.25"/>
    <row r="80646" ht="24" hidden="1" customHeight="1" x14ac:dyDescent="0.25"/>
    <row r="80647" ht="24.95" hidden="1" customHeight="1" x14ac:dyDescent="0.25"/>
    <row r="80648" ht="24.95" hidden="1" customHeight="1" x14ac:dyDescent="0.25"/>
    <row r="80649" ht="24.95" hidden="1" customHeight="1" x14ac:dyDescent="0.25"/>
    <row r="80650" ht="24.95" hidden="1" customHeight="1" x14ac:dyDescent="0.25"/>
    <row r="80651" ht="24.95" hidden="1" customHeight="1" x14ac:dyDescent="0.25"/>
    <row r="80652" ht="24.95" hidden="1" customHeight="1" x14ac:dyDescent="0.25"/>
    <row r="80653" ht="24.95" hidden="1" customHeight="1" x14ac:dyDescent="0.25"/>
    <row r="80654" ht="24.95" hidden="1" customHeight="1" x14ac:dyDescent="0.25"/>
    <row r="80655" ht="24.95" hidden="1" customHeight="1" x14ac:dyDescent="0.25"/>
    <row r="80656" hidden="1" x14ac:dyDescent="0.25"/>
    <row r="80657" hidden="1" x14ac:dyDescent="0.25"/>
    <row r="80658" hidden="1" x14ac:dyDescent="0.25"/>
    <row r="80659" ht="16.5" hidden="1" customHeight="1" x14ac:dyDescent="0.25"/>
    <row r="80660" hidden="1" x14ac:dyDescent="0.25"/>
    <row r="80661" ht="15.75" hidden="1" customHeight="1" x14ac:dyDescent="0.25"/>
    <row r="80662" ht="31.5" hidden="1" customHeight="1" x14ac:dyDescent="0.25"/>
    <row r="80663" ht="24" hidden="1" customHeight="1" x14ac:dyDescent="0.25"/>
    <row r="80664" ht="24.95" hidden="1" customHeight="1" x14ac:dyDescent="0.25"/>
    <row r="80665" ht="24.95" hidden="1" customHeight="1" x14ac:dyDescent="0.25"/>
    <row r="80666" ht="24.95" hidden="1" customHeight="1" x14ac:dyDescent="0.25"/>
    <row r="80667" ht="24.95" hidden="1" customHeight="1" x14ac:dyDescent="0.25"/>
    <row r="80668" ht="24.95" hidden="1" customHeight="1" x14ac:dyDescent="0.25"/>
    <row r="80669" ht="24.95" hidden="1" customHeight="1" x14ac:dyDescent="0.25"/>
    <row r="80670" ht="24.95" hidden="1" customHeight="1" x14ac:dyDescent="0.25"/>
    <row r="80671" ht="24.95" hidden="1" customHeight="1" x14ac:dyDescent="0.25"/>
    <row r="80672" ht="24.95" hidden="1" customHeight="1" x14ac:dyDescent="0.25"/>
    <row r="80673" hidden="1" x14ac:dyDescent="0.25"/>
    <row r="80674" hidden="1" x14ac:dyDescent="0.25"/>
    <row r="80675" hidden="1" x14ac:dyDescent="0.25"/>
    <row r="80676" ht="16.5" hidden="1" customHeight="1" x14ac:dyDescent="0.25"/>
    <row r="80677" hidden="1" x14ac:dyDescent="0.25"/>
    <row r="80678" ht="15.75" hidden="1" customHeight="1" x14ac:dyDescent="0.25"/>
    <row r="80679" ht="31.5" hidden="1" customHeight="1" x14ac:dyDescent="0.25"/>
    <row r="80680" ht="24" hidden="1" customHeight="1" x14ac:dyDescent="0.25"/>
    <row r="80681" ht="24.95" hidden="1" customHeight="1" x14ac:dyDescent="0.25"/>
    <row r="80682" ht="24.95" hidden="1" customHeight="1" x14ac:dyDescent="0.25"/>
    <row r="80683" ht="24.95" hidden="1" customHeight="1" x14ac:dyDescent="0.25"/>
    <row r="80684" ht="24.95" hidden="1" customHeight="1" x14ac:dyDescent="0.25"/>
    <row r="80685" ht="24.95" hidden="1" customHeight="1" x14ac:dyDescent="0.25"/>
    <row r="80686" ht="24.95" hidden="1" customHeight="1" x14ac:dyDescent="0.25"/>
    <row r="80687" ht="24.95" hidden="1" customHeight="1" x14ac:dyDescent="0.25"/>
    <row r="80688" ht="24.95" hidden="1" customHeight="1" x14ac:dyDescent="0.25"/>
    <row r="80689" ht="24.95" hidden="1" customHeight="1" x14ac:dyDescent="0.25"/>
    <row r="80690" ht="24.95" hidden="1" customHeight="1" x14ac:dyDescent="0.25"/>
    <row r="80691" ht="24.95" hidden="1" customHeight="1" x14ac:dyDescent="0.25"/>
    <row r="80692" ht="24.95" hidden="1" customHeight="1" x14ac:dyDescent="0.25"/>
    <row r="80693" ht="24.95" hidden="1" customHeight="1" x14ac:dyDescent="0.25"/>
    <row r="80694" ht="24.95" hidden="1" customHeight="1" x14ac:dyDescent="0.25"/>
    <row r="80695" ht="24.95" hidden="1" customHeight="1" x14ac:dyDescent="0.25"/>
    <row r="80696" ht="24.95" hidden="1" customHeight="1" x14ac:dyDescent="0.25"/>
    <row r="80697" ht="24.95" hidden="1" customHeight="1" x14ac:dyDescent="0.25"/>
    <row r="80698" ht="24.95" hidden="1" customHeight="1" x14ac:dyDescent="0.25"/>
    <row r="80699" ht="24.95" hidden="1" customHeight="1" x14ac:dyDescent="0.25"/>
    <row r="80700" ht="24.95" hidden="1" customHeight="1" x14ac:dyDescent="0.25"/>
    <row r="80701" ht="24.95" hidden="1" customHeight="1" x14ac:dyDescent="0.25"/>
    <row r="80702" ht="24.95" hidden="1" customHeight="1" x14ac:dyDescent="0.25"/>
    <row r="80703" ht="24.95" hidden="1" customHeight="1" x14ac:dyDescent="0.25"/>
    <row r="80704" ht="24.95" hidden="1" customHeight="1" x14ac:dyDescent="0.25"/>
    <row r="80705" ht="24.95" hidden="1" customHeight="1" x14ac:dyDescent="0.25"/>
    <row r="80706" ht="24.95" hidden="1" customHeight="1" x14ac:dyDescent="0.25"/>
    <row r="80707" ht="24.95" hidden="1" customHeight="1" x14ac:dyDescent="0.25"/>
    <row r="80708" ht="24.95" hidden="1" customHeight="1" x14ac:dyDescent="0.25"/>
    <row r="80709" ht="24.95" hidden="1" customHeight="1" x14ac:dyDescent="0.25"/>
    <row r="80710" ht="24.95" hidden="1" customHeight="1" x14ac:dyDescent="0.25"/>
    <row r="80711" ht="24.95" hidden="1" customHeight="1" x14ac:dyDescent="0.25"/>
    <row r="80712" ht="24.95" hidden="1" customHeight="1" x14ac:dyDescent="0.25"/>
    <row r="80713" ht="24.95" hidden="1" customHeight="1" x14ac:dyDescent="0.25"/>
    <row r="80714" hidden="1" x14ac:dyDescent="0.25"/>
    <row r="80715" hidden="1" x14ac:dyDescent="0.25"/>
    <row r="80716" hidden="1" x14ac:dyDescent="0.25"/>
    <row r="80717" ht="16.5" hidden="1" customHeight="1" x14ac:dyDescent="0.25"/>
    <row r="80718" hidden="1" x14ac:dyDescent="0.25"/>
    <row r="80719" ht="15.75" hidden="1" customHeight="1" x14ac:dyDescent="0.25"/>
    <row r="80720" ht="31.5" hidden="1" customHeight="1" x14ac:dyDescent="0.25"/>
    <row r="80721" ht="24" hidden="1" customHeight="1" x14ac:dyDescent="0.25"/>
    <row r="80722" ht="24.95" hidden="1" customHeight="1" x14ac:dyDescent="0.25"/>
    <row r="80723" ht="24.95" hidden="1" customHeight="1" x14ac:dyDescent="0.25"/>
    <row r="80724" ht="24.95" hidden="1" customHeight="1" x14ac:dyDescent="0.25"/>
    <row r="80725" ht="24.95" hidden="1" customHeight="1" x14ac:dyDescent="0.25"/>
    <row r="80726" ht="24.95" hidden="1" customHeight="1" x14ac:dyDescent="0.25"/>
    <row r="80727" ht="24.95" hidden="1" customHeight="1" x14ac:dyDescent="0.25"/>
    <row r="80728" ht="24.95" hidden="1" customHeight="1" x14ac:dyDescent="0.25"/>
    <row r="80729" ht="24.95" hidden="1" customHeight="1" x14ac:dyDescent="0.25"/>
    <row r="80730" ht="24.95" hidden="1" customHeight="1" x14ac:dyDescent="0.25"/>
    <row r="80731" ht="24.95" hidden="1" customHeight="1" x14ac:dyDescent="0.25"/>
    <row r="80732" ht="24.95" hidden="1" customHeight="1" x14ac:dyDescent="0.25"/>
    <row r="80733" ht="24.95" hidden="1" customHeight="1" x14ac:dyDescent="0.25"/>
    <row r="80734" ht="24.95" hidden="1" customHeight="1" x14ac:dyDescent="0.25"/>
    <row r="80735" ht="24.95" hidden="1" customHeight="1" x14ac:dyDescent="0.25"/>
    <row r="80736" ht="24.95" hidden="1" customHeight="1" x14ac:dyDescent="0.25"/>
    <row r="80737" ht="24.95" hidden="1" customHeight="1" x14ac:dyDescent="0.25"/>
    <row r="80738" ht="24.95" hidden="1" customHeight="1" x14ac:dyDescent="0.25"/>
    <row r="80739" ht="24.95" hidden="1" customHeight="1" x14ac:dyDescent="0.25"/>
    <row r="80740" ht="24.95" hidden="1" customHeight="1" x14ac:dyDescent="0.25"/>
    <row r="80741" ht="24.95" hidden="1" customHeight="1" x14ac:dyDescent="0.25"/>
    <row r="80742" ht="24.95" hidden="1" customHeight="1" x14ac:dyDescent="0.25"/>
    <row r="80743" ht="24.95" hidden="1" customHeight="1" x14ac:dyDescent="0.25"/>
    <row r="80744" ht="24.95" hidden="1" customHeight="1" x14ac:dyDescent="0.25"/>
    <row r="80745" ht="24.95" hidden="1" customHeight="1" x14ac:dyDescent="0.25"/>
    <row r="80746" ht="24.95" hidden="1" customHeight="1" x14ac:dyDescent="0.25"/>
    <row r="80747" ht="24.95" hidden="1" customHeight="1" x14ac:dyDescent="0.25"/>
    <row r="80748" ht="24.95" hidden="1" customHeight="1" x14ac:dyDescent="0.25"/>
    <row r="80749" ht="24.95" hidden="1" customHeight="1" x14ac:dyDescent="0.25"/>
    <row r="80750" ht="24.95" hidden="1" customHeight="1" x14ac:dyDescent="0.25"/>
    <row r="80751" ht="24.95" hidden="1" customHeight="1" x14ac:dyDescent="0.25"/>
    <row r="80752" ht="24.95" hidden="1" customHeight="1" x14ac:dyDescent="0.25"/>
    <row r="80753" ht="24.95" hidden="1" customHeight="1" x14ac:dyDescent="0.25"/>
    <row r="80754" ht="24.95" hidden="1" customHeight="1" x14ac:dyDescent="0.25"/>
    <row r="80755" hidden="1" x14ac:dyDescent="0.25"/>
    <row r="80756" hidden="1" x14ac:dyDescent="0.25"/>
    <row r="80757" hidden="1" x14ac:dyDescent="0.25"/>
    <row r="80758" ht="16.5" hidden="1" customHeight="1" x14ac:dyDescent="0.25"/>
    <row r="80759" hidden="1" x14ac:dyDescent="0.25"/>
    <row r="80760" ht="15.75" hidden="1" customHeight="1" x14ac:dyDescent="0.25"/>
    <row r="80761" ht="31.5" hidden="1" customHeight="1" x14ac:dyDescent="0.25"/>
    <row r="80762" ht="24" hidden="1" customHeight="1" x14ac:dyDescent="0.25"/>
    <row r="80763" ht="24.95" hidden="1" customHeight="1" x14ac:dyDescent="0.25"/>
    <row r="80764" ht="24.95" hidden="1" customHeight="1" x14ac:dyDescent="0.25"/>
    <row r="80765" ht="24.95" hidden="1" customHeight="1" x14ac:dyDescent="0.25"/>
    <row r="80766" ht="24.95" hidden="1" customHeight="1" x14ac:dyDescent="0.25"/>
    <row r="80767" ht="24.95" hidden="1" customHeight="1" x14ac:dyDescent="0.25"/>
    <row r="80768" ht="24.95" hidden="1" customHeight="1" x14ac:dyDescent="0.25"/>
    <row r="80769" ht="24.95" hidden="1" customHeight="1" x14ac:dyDescent="0.25"/>
    <row r="80770" ht="24.95" hidden="1" customHeight="1" x14ac:dyDescent="0.25"/>
    <row r="80771" ht="24.95" hidden="1" customHeight="1" x14ac:dyDescent="0.25"/>
    <row r="80772" ht="24.95" hidden="1" customHeight="1" x14ac:dyDescent="0.25"/>
    <row r="80773" ht="24.95" hidden="1" customHeight="1" x14ac:dyDescent="0.25"/>
    <row r="80774" ht="24.95" hidden="1" customHeight="1" x14ac:dyDescent="0.25"/>
    <row r="80775" ht="24.95" hidden="1" customHeight="1" x14ac:dyDescent="0.25"/>
    <row r="80776" ht="24.95" hidden="1" customHeight="1" x14ac:dyDescent="0.25"/>
    <row r="80777" ht="24.95" hidden="1" customHeight="1" x14ac:dyDescent="0.25"/>
    <row r="80778" ht="24.95" hidden="1" customHeight="1" x14ac:dyDescent="0.25"/>
    <row r="80779" ht="24.95" hidden="1" customHeight="1" x14ac:dyDescent="0.25"/>
    <row r="80780" ht="24.95" hidden="1" customHeight="1" x14ac:dyDescent="0.25"/>
    <row r="80781" ht="24.95" hidden="1" customHeight="1" x14ac:dyDescent="0.25"/>
    <row r="80782" ht="24.95" hidden="1" customHeight="1" x14ac:dyDescent="0.25"/>
    <row r="80783" ht="24.95" hidden="1" customHeight="1" x14ac:dyDescent="0.25"/>
    <row r="80784" ht="24.95" hidden="1" customHeight="1" x14ac:dyDescent="0.25"/>
    <row r="80785" ht="24.95" hidden="1" customHeight="1" x14ac:dyDescent="0.25"/>
    <row r="80786" ht="24.95" hidden="1" customHeight="1" x14ac:dyDescent="0.25"/>
    <row r="80787" ht="24.95" hidden="1" customHeight="1" x14ac:dyDescent="0.25"/>
    <row r="80788" ht="24.95" hidden="1" customHeight="1" x14ac:dyDescent="0.25"/>
    <row r="80789" ht="24.95" hidden="1" customHeight="1" x14ac:dyDescent="0.25"/>
    <row r="80790" ht="24.95" hidden="1" customHeight="1" x14ac:dyDescent="0.25"/>
    <row r="80791" ht="24.95" hidden="1" customHeight="1" x14ac:dyDescent="0.25"/>
    <row r="80792" ht="24.95" hidden="1" customHeight="1" x14ac:dyDescent="0.25"/>
    <row r="80793" ht="24.95" hidden="1" customHeight="1" x14ac:dyDescent="0.25"/>
    <row r="80794" ht="24.95" hidden="1" customHeight="1" x14ac:dyDescent="0.25"/>
    <row r="80795" ht="24.95" hidden="1" customHeight="1" x14ac:dyDescent="0.25"/>
    <row r="80796" hidden="1" x14ac:dyDescent="0.25"/>
    <row r="80797" hidden="1" x14ac:dyDescent="0.25"/>
    <row r="80798" hidden="1" x14ac:dyDescent="0.25"/>
    <row r="80799" ht="16.5" hidden="1" customHeight="1" x14ac:dyDescent="0.25"/>
    <row r="80800" hidden="1" x14ac:dyDescent="0.25"/>
    <row r="80801" ht="15.75" hidden="1" customHeight="1" x14ac:dyDescent="0.25"/>
    <row r="80802" ht="31.5" hidden="1" customHeight="1" x14ac:dyDescent="0.25"/>
    <row r="80803" ht="24" hidden="1" customHeight="1" x14ac:dyDescent="0.25"/>
    <row r="80804" ht="24.95" hidden="1" customHeight="1" x14ac:dyDescent="0.25"/>
    <row r="80805" ht="24.95" hidden="1" customHeight="1" x14ac:dyDescent="0.25"/>
    <row r="80806" ht="24.95" hidden="1" customHeight="1" x14ac:dyDescent="0.25"/>
    <row r="80807" ht="24.95" hidden="1" customHeight="1" x14ac:dyDescent="0.25"/>
    <row r="80808" ht="24.95" hidden="1" customHeight="1" x14ac:dyDescent="0.25"/>
    <row r="80809" ht="24.95" hidden="1" customHeight="1" x14ac:dyDescent="0.25"/>
    <row r="80810" ht="24.95" hidden="1" customHeight="1" x14ac:dyDescent="0.25"/>
    <row r="80811" ht="24.95" hidden="1" customHeight="1" x14ac:dyDescent="0.25"/>
    <row r="80812" ht="24.95" hidden="1" customHeight="1" x14ac:dyDescent="0.25"/>
    <row r="80813" hidden="1" x14ac:dyDescent="0.25"/>
    <row r="80814" hidden="1" x14ac:dyDescent="0.25"/>
    <row r="80815" hidden="1" x14ac:dyDescent="0.25"/>
    <row r="80816" ht="16.5" hidden="1" customHeight="1" x14ac:dyDescent="0.25"/>
    <row r="80817" hidden="1" x14ac:dyDescent="0.25"/>
    <row r="80818" ht="15.75" hidden="1" customHeight="1" x14ac:dyDescent="0.25"/>
    <row r="80819" ht="31.5" hidden="1" customHeight="1" x14ac:dyDescent="0.25"/>
    <row r="80820" ht="24" hidden="1" customHeight="1" x14ac:dyDescent="0.25"/>
    <row r="80821" ht="24.95" hidden="1" customHeight="1" x14ac:dyDescent="0.25"/>
    <row r="80822" ht="24.95" hidden="1" customHeight="1" x14ac:dyDescent="0.25"/>
    <row r="80823" ht="24.95" hidden="1" customHeight="1" x14ac:dyDescent="0.25"/>
    <row r="80824" ht="24.95" hidden="1" customHeight="1" x14ac:dyDescent="0.25"/>
    <row r="80825" ht="24.95" hidden="1" customHeight="1" x14ac:dyDescent="0.25"/>
    <row r="80826" ht="24.95" hidden="1" customHeight="1" x14ac:dyDescent="0.25"/>
    <row r="80827" ht="24.95" hidden="1" customHeight="1" x14ac:dyDescent="0.25"/>
    <row r="80828" ht="24.95" hidden="1" customHeight="1" x14ac:dyDescent="0.25"/>
    <row r="80829" ht="24.95" hidden="1" customHeight="1" x14ac:dyDescent="0.25"/>
    <row r="80830" ht="24.95" hidden="1" customHeight="1" x14ac:dyDescent="0.25"/>
    <row r="80831" ht="24.95" hidden="1" customHeight="1" x14ac:dyDescent="0.25"/>
    <row r="80832" ht="24.95" hidden="1" customHeight="1" x14ac:dyDescent="0.25"/>
    <row r="80833" ht="24.95" hidden="1" customHeight="1" x14ac:dyDescent="0.25"/>
    <row r="80834" ht="24.95" hidden="1" customHeight="1" x14ac:dyDescent="0.25"/>
    <row r="80835" ht="24.95" hidden="1" customHeight="1" x14ac:dyDescent="0.25"/>
    <row r="80836" ht="24.95" hidden="1" customHeight="1" x14ac:dyDescent="0.25"/>
    <row r="80837" ht="24.95" hidden="1" customHeight="1" x14ac:dyDescent="0.25"/>
    <row r="80838" ht="24.95" hidden="1" customHeight="1" x14ac:dyDescent="0.25"/>
    <row r="80839" ht="24.95" hidden="1" customHeight="1" x14ac:dyDescent="0.25"/>
    <row r="80840" ht="24.95" hidden="1" customHeight="1" x14ac:dyDescent="0.25"/>
    <row r="80841" ht="24.95" hidden="1" customHeight="1" x14ac:dyDescent="0.25"/>
    <row r="80842" ht="24.95" hidden="1" customHeight="1" x14ac:dyDescent="0.25"/>
    <row r="80843" ht="24.95" hidden="1" customHeight="1" x14ac:dyDescent="0.25"/>
    <row r="80844" ht="24.95" hidden="1" customHeight="1" x14ac:dyDescent="0.25"/>
    <row r="80845" ht="24.95" hidden="1" customHeight="1" x14ac:dyDescent="0.25"/>
    <row r="80846" ht="24.95" hidden="1" customHeight="1" x14ac:dyDescent="0.25"/>
    <row r="80847" ht="24.95" hidden="1" customHeight="1" x14ac:dyDescent="0.25"/>
    <row r="80848" ht="24.95" hidden="1" customHeight="1" x14ac:dyDescent="0.25"/>
    <row r="80849" ht="24.95" hidden="1" customHeight="1" x14ac:dyDescent="0.25"/>
    <row r="80850" ht="24.95" hidden="1" customHeight="1" x14ac:dyDescent="0.25"/>
    <row r="80851" ht="24.95" hidden="1" customHeight="1" x14ac:dyDescent="0.25"/>
    <row r="80852" ht="24.95" hidden="1" customHeight="1" x14ac:dyDescent="0.25"/>
    <row r="80853" ht="24.95" hidden="1" customHeight="1" x14ac:dyDescent="0.25"/>
    <row r="80854" hidden="1" x14ac:dyDescent="0.25"/>
    <row r="80855" hidden="1" x14ac:dyDescent="0.25"/>
    <row r="80856" hidden="1" x14ac:dyDescent="0.25"/>
    <row r="80857" ht="16.5" hidden="1" customHeight="1" x14ac:dyDescent="0.25"/>
    <row r="80858" hidden="1" x14ac:dyDescent="0.25"/>
    <row r="80859" ht="15.75" hidden="1" customHeight="1" x14ac:dyDescent="0.25"/>
    <row r="80860" ht="31.5" hidden="1" customHeight="1" x14ac:dyDescent="0.25"/>
    <row r="80861" ht="24" hidden="1" customHeight="1" x14ac:dyDescent="0.25"/>
    <row r="80862" ht="24.95" hidden="1" customHeight="1" x14ac:dyDescent="0.25"/>
    <row r="80863" ht="24.95" hidden="1" customHeight="1" x14ac:dyDescent="0.25"/>
    <row r="80864" ht="24.95" hidden="1" customHeight="1" x14ac:dyDescent="0.25"/>
    <row r="80865" ht="24.95" hidden="1" customHeight="1" x14ac:dyDescent="0.25"/>
    <row r="80866" ht="24.95" hidden="1" customHeight="1" x14ac:dyDescent="0.25"/>
    <row r="80867" ht="24.95" hidden="1" customHeight="1" x14ac:dyDescent="0.25"/>
    <row r="80868" ht="24.95" hidden="1" customHeight="1" x14ac:dyDescent="0.25"/>
    <row r="80869" ht="24.95" hidden="1" customHeight="1" x14ac:dyDescent="0.25"/>
    <row r="80870" ht="24.95" hidden="1" customHeight="1" x14ac:dyDescent="0.25"/>
    <row r="80871" ht="24.95" hidden="1" customHeight="1" x14ac:dyDescent="0.25"/>
    <row r="80872" ht="24.95" hidden="1" customHeight="1" x14ac:dyDescent="0.25"/>
    <row r="80873" ht="24.95" hidden="1" customHeight="1" x14ac:dyDescent="0.25"/>
    <row r="80874" ht="24.95" hidden="1" customHeight="1" x14ac:dyDescent="0.25"/>
    <row r="80875" ht="24.95" hidden="1" customHeight="1" x14ac:dyDescent="0.25"/>
    <row r="80876" ht="24.95" hidden="1" customHeight="1" x14ac:dyDescent="0.25"/>
    <row r="80877" ht="24.95" hidden="1" customHeight="1" x14ac:dyDescent="0.25"/>
    <row r="80878" ht="24.95" hidden="1" customHeight="1" x14ac:dyDescent="0.25"/>
    <row r="80879" ht="24.95" hidden="1" customHeight="1" x14ac:dyDescent="0.25"/>
    <row r="80880" ht="24.95" hidden="1" customHeight="1" x14ac:dyDescent="0.25"/>
    <row r="80881" ht="24.95" hidden="1" customHeight="1" x14ac:dyDescent="0.25"/>
    <row r="80882" ht="24.95" hidden="1" customHeight="1" x14ac:dyDescent="0.25"/>
    <row r="80883" ht="24.95" hidden="1" customHeight="1" x14ac:dyDescent="0.25"/>
    <row r="80884" ht="24.95" hidden="1" customHeight="1" x14ac:dyDescent="0.25"/>
    <row r="80885" ht="24.95" hidden="1" customHeight="1" x14ac:dyDescent="0.25"/>
    <row r="80886" ht="24.95" hidden="1" customHeight="1" x14ac:dyDescent="0.25"/>
    <row r="80887" ht="24.95" hidden="1" customHeight="1" x14ac:dyDescent="0.25"/>
    <row r="80888" ht="24.95" hidden="1" customHeight="1" x14ac:dyDescent="0.25"/>
    <row r="80889" ht="24.95" hidden="1" customHeight="1" x14ac:dyDescent="0.25"/>
    <row r="80890" ht="24.95" hidden="1" customHeight="1" x14ac:dyDescent="0.25"/>
    <row r="80891" ht="24.95" hidden="1" customHeight="1" x14ac:dyDescent="0.25"/>
    <row r="80892" ht="24.95" hidden="1" customHeight="1" x14ac:dyDescent="0.25"/>
    <row r="80893" ht="24.95" hidden="1" customHeight="1" x14ac:dyDescent="0.25"/>
    <row r="80894" ht="24.95" hidden="1" customHeight="1" x14ac:dyDescent="0.25"/>
    <row r="80895" hidden="1" x14ac:dyDescent="0.25"/>
    <row r="80896" hidden="1" x14ac:dyDescent="0.25"/>
    <row r="80897" hidden="1" x14ac:dyDescent="0.25"/>
    <row r="80898" ht="16.5" hidden="1" customHeight="1" x14ac:dyDescent="0.25"/>
    <row r="80899" hidden="1" x14ac:dyDescent="0.25"/>
    <row r="80900" ht="15.75" hidden="1" customHeight="1" x14ac:dyDescent="0.25"/>
    <row r="80901" ht="31.5" hidden="1" customHeight="1" x14ac:dyDescent="0.25"/>
    <row r="80902" ht="24" hidden="1" customHeight="1" x14ac:dyDescent="0.25"/>
    <row r="80903" ht="24.95" hidden="1" customHeight="1" x14ac:dyDescent="0.25"/>
    <row r="80904" ht="24.95" hidden="1" customHeight="1" x14ac:dyDescent="0.25"/>
    <row r="80905" ht="24.95" hidden="1" customHeight="1" x14ac:dyDescent="0.25"/>
    <row r="80906" ht="24.95" hidden="1" customHeight="1" x14ac:dyDescent="0.25"/>
    <row r="80907" ht="24.95" hidden="1" customHeight="1" x14ac:dyDescent="0.25"/>
    <row r="80908" ht="24.95" hidden="1" customHeight="1" x14ac:dyDescent="0.25"/>
    <row r="80909" ht="24.95" hidden="1" customHeight="1" x14ac:dyDescent="0.25"/>
    <row r="80910" ht="24.95" hidden="1" customHeight="1" x14ac:dyDescent="0.25"/>
    <row r="80911" hidden="1" x14ac:dyDescent="0.25"/>
    <row r="80912" hidden="1" x14ac:dyDescent="0.25"/>
    <row r="80913" hidden="1" x14ac:dyDescent="0.25"/>
    <row r="80914" hidden="1" x14ac:dyDescent="0.25"/>
    <row r="80915" ht="16.5" hidden="1" customHeight="1" x14ac:dyDescent="0.25"/>
    <row r="80916" hidden="1" x14ac:dyDescent="0.25"/>
    <row r="80917" ht="15.75" hidden="1" customHeight="1" x14ac:dyDescent="0.25"/>
    <row r="80918" ht="31.5" hidden="1" customHeight="1" x14ac:dyDescent="0.25"/>
    <row r="80919" ht="24" hidden="1" customHeight="1" x14ac:dyDescent="0.25"/>
    <row r="80920" ht="24.95" hidden="1" customHeight="1" x14ac:dyDescent="0.25"/>
    <row r="80921" ht="24.95" hidden="1" customHeight="1" x14ac:dyDescent="0.25"/>
    <row r="80922" ht="24.95" hidden="1" customHeight="1" x14ac:dyDescent="0.25"/>
    <row r="80923" ht="24.95" hidden="1" customHeight="1" x14ac:dyDescent="0.25"/>
    <row r="80924" ht="24.95" hidden="1" customHeight="1" x14ac:dyDescent="0.25"/>
    <row r="80925" ht="24.95" hidden="1" customHeight="1" x14ac:dyDescent="0.25"/>
    <row r="80926" ht="24.95" hidden="1" customHeight="1" x14ac:dyDescent="0.25"/>
    <row r="80927" ht="24.95" hidden="1" customHeight="1" x14ac:dyDescent="0.25"/>
    <row r="80928" ht="24.95" hidden="1" customHeight="1" x14ac:dyDescent="0.25"/>
    <row r="80929" ht="24.95" hidden="1" customHeight="1" x14ac:dyDescent="0.25"/>
    <row r="80930" ht="24.95" hidden="1" customHeight="1" x14ac:dyDescent="0.25"/>
    <row r="80931" ht="24.95" hidden="1" customHeight="1" x14ac:dyDescent="0.25"/>
    <row r="80932" ht="24.95" hidden="1" customHeight="1" x14ac:dyDescent="0.25"/>
    <row r="80933" ht="24.95" hidden="1" customHeight="1" x14ac:dyDescent="0.25"/>
    <row r="80934" ht="24.95" hidden="1" customHeight="1" x14ac:dyDescent="0.25"/>
    <row r="80935" ht="24.95" hidden="1" customHeight="1" x14ac:dyDescent="0.25"/>
    <row r="80936" ht="24.95" hidden="1" customHeight="1" x14ac:dyDescent="0.25"/>
    <row r="80937" ht="24.95" hidden="1" customHeight="1" x14ac:dyDescent="0.25"/>
    <row r="80938" ht="24.95" hidden="1" customHeight="1" x14ac:dyDescent="0.25"/>
    <row r="80939" ht="24.95" hidden="1" customHeight="1" x14ac:dyDescent="0.25"/>
    <row r="80940" ht="24.95" hidden="1" customHeight="1" x14ac:dyDescent="0.25"/>
    <row r="80941" ht="24.95" hidden="1" customHeight="1" x14ac:dyDescent="0.25"/>
    <row r="80942" ht="24.95" hidden="1" customHeight="1" x14ac:dyDescent="0.25"/>
    <row r="80943" ht="24.95" hidden="1" customHeight="1" x14ac:dyDescent="0.25"/>
    <row r="80944" ht="24.95" hidden="1" customHeight="1" x14ac:dyDescent="0.25"/>
    <row r="80945" ht="24.95" hidden="1" customHeight="1" x14ac:dyDescent="0.25"/>
    <row r="80946" ht="24.95" hidden="1" customHeight="1" x14ac:dyDescent="0.25"/>
    <row r="80947" ht="24.95" hidden="1" customHeight="1" x14ac:dyDescent="0.25"/>
    <row r="80948" ht="24.95" hidden="1" customHeight="1" x14ac:dyDescent="0.25"/>
    <row r="80949" ht="24.95" hidden="1" customHeight="1" x14ac:dyDescent="0.25"/>
    <row r="80950" ht="24.95" hidden="1" customHeight="1" x14ac:dyDescent="0.25"/>
    <row r="80951" ht="24.95" hidden="1" customHeight="1" x14ac:dyDescent="0.25"/>
    <row r="80952" hidden="1" x14ac:dyDescent="0.25"/>
    <row r="80953" hidden="1" x14ac:dyDescent="0.25"/>
    <row r="80954" hidden="1" x14ac:dyDescent="0.25"/>
    <row r="80955" hidden="1" x14ac:dyDescent="0.25"/>
    <row r="80956" ht="16.5" hidden="1" customHeight="1" x14ac:dyDescent="0.25"/>
    <row r="80957" hidden="1" x14ac:dyDescent="0.25"/>
    <row r="80958" ht="15.75" hidden="1" customHeight="1" x14ac:dyDescent="0.25"/>
    <row r="80959" ht="31.5" hidden="1" customHeight="1" x14ac:dyDescent="0.25"/>
    <row r="80960" ht="24" hidden="1" customHeight="1" x14ac:dyDescent="0.25"/>
    <row r="80961" ht="24.95" hidden="1" customHeight="1" x14ac:dyDescent="0.25"/>
    <row r="80962" ht="24.95" hidden="1" customHeight="1" x14ac:dyDescent="0.25"/>
    <row r="80963" ht="24.95" hidden="1" customHeight="1" x14ac:dyDescent="0.25"/>
    <row r="80964" ht="24.95" hidden="1" customHeight="1" x14ac:dyDescent="0.25"/>
    <row r="80965" ht="24.95" hidden="1" customHeight="1" x14ac:dyDescent="0.25"/>
    <row r="80966" ht="24.95" hidden="1" customHeight="1" x14ac:dyDescent="0.25"/>
    <row r="80967" ht="24.95" hidden="1" customHeight="1" x14ac:dyDescent="0.25"/>
    <row r="80968" ht="24.95" hidden="1" customHeight="1" x14ac:dyDescent="0.25"/>
    <row r="80969" ht="24.95" hidden="1" customHeight="1" x14ac:dyDescent="0.25"/>
    <row r="80970" ht="24.95" hidden="1" customHeight="1" x14ac:dyDescent="0.25"/>
    <row r="80971" ht="24.95" hidden="1" customHeight="1" x14ac:dyDescent="0.25"/>
    <row r="80972" ht="24.95" hidden="1" customHeight="1" x14ac:dyDescent="0.25"/>
    <row r="80973" ht="24.95" hidden="1" customHeight="1" x14ac:dyDescent="0.25"/>
    <row r="80974" ht="24.95" hidden="1" customHeight="1" x14ac:dyDescent="0.25"/>
    <row r="80975" ht="24.95" hidden="1" customHeight="1" x14ac:dyDescent="0.25"/>
    <row r="80976" ht="24.95" hidden="1" customHeight="1" x14ac:dyDescent="0.25"/>
    <row r="80977" ht="24.95" hidden="1" customHeight="1" x14ac:dyDescent="0.25"/>
    <row r="80978" ht="24.95" hidden="1" customHeight="1" x14ac:dyDescent="0.25"/>
    <row r="80979" ht="24.95" hidden="1" customHeight="1" x14ac:dyDescent="0.25"/>
    <row r="80980" ht="24.95" hidden="1" customHeight="1" x14ac:dyDescent="0.25"/>
    <row r="80981" ht="24.95" hidden="1" customHeight="1" x14ac:dyDescent="0.25"/>
    <row r="80982" ht="24.95" hidden="1" customHeight="1" x14ac:dyDescent="0.25"/>
    <row r="80983" ht="24.95" hidden="1" customHeight="1" x14ac:dyDescent="0.25"/>
    <row r="80984" ht="24.95" hidden="1" customHeight="1" x14ac:dyDescent="0.25"/>
    <row r="80985" ht="24.95" hidden="1" customHeight="1" x14ac:dyDescent="0.25"/>
    <row r="80986" ht="24.95" hidden="1" customHeight="1" x14ac:dyDescent="0.25"/>
    <row r="80987" ht="24.95" hidden="1" customHeight="1" x14ac:dyDescent="0.25"/>
    <row r="80988" ht="24.95" hidden="1" customHeight="1" x14ac:dyDescent="0.25"/>
    <row r="80989" ht="24.95" hidden="1" customHeight="1" x14ac:dyDescent="0.25"/>
    <row r="80990" ht="24.95" hidden="1" customHeight="1" x14ac:dyDescent="0.25"/>
    <row r="80991" ht="24.95" hidden="1" customHeight="1" x14ac:dyDescent="0.25"/>
    <row r="80992" ht="24.95" hidden="1" customHeight="1" x14ac:dyDescent="0.25"/>
    <row r="80993" hidden="1" x14ac:dyDescent="0.25"/>
    <row r="80994" ht="16.5" hidden="1" customHeight="1" x14ac:dyDescent="0.25"/>
    <row r="80995" hidden="1" x14ac:dyDescent="0.25"/>
    <row r="80996" ht="15.75" hidden="1" customHeight="1" x14ac:dyDescent="0.25"/>
    <row r="80997" ht="31.5" hidden="1" customHeight="1" x14ac:dyDescent="0.25"/>
    <row r="80998" ht="24" hidden="1" customHeight="1" x14ac:dyDescent="0.25"/>
    <row r="80999" ht="24.95" hidden="1" customHeight="1" x14ac:dyDescent="0.25"/>
    <row r="81000" ht="24.95" hidden="1" customHeight="1" x14ac:dyDescent="0.25"/>
    <row r="81001" ht="24.95" hidden="1" customHeight="1" x14ac:dyDescent="0.25"/>
    <row r="81002" ht="24.95" hidden="1" customHeight="1" x14ac:dyDescent="0.25"/>
    <row r="81003" ht="24.95" hidden="1" customHeight="1" x14ac:dyDescent="0.25"/>
    <row r="81004" ht="24.95" hidden="1" customHeight="1" x14ac:dyDescent="0.25"/>
    <row r="81005" ht="24.95" hidden="1" customHeight="1" x14ac:dyDescent="0.25"/>
    <row r="81006" ht="24.95" hidden="1" customHeight="1" x14ac:dyDescent="0.25"/>
    <row r="81007" hidden="1" x14ac:dyDescent="0.25"/>
    <row r="81008" hidden="1" x14ac:dyDescent="0.25"/>
    <row r="81009" hidden="1" x14ac:dyDescent="0.25"/>
    <row r="81010" ht="16.5" hidden="1" customHeight="1" x14ac:dyDescent="0.25"/>
    <row r="81011" hidden="1" x14ac:dyDescent="0.25"/>
    <row r="81012" ht="15.75" hidden="1" customHeight="1" x14ac:dyDescent="0.25"/>
    <row r="81013" ht="31.5" hidden="1" customHeight="1" x14ac:dyDescent="0.25"/>
    <row r="81014" ht="24" hidden="1" customHeight="1" x14ac:dyDescent="0.25"/>
    <row r="81015" ht="24.95" hidden="1" customHeight="1" x14ac:dyDescent="0.25"/>
    <row r="81016" ht="24.95" hidden="1" customHeight="1" x14ac:dyDescent="0.25"/>
    <row r="81017" ht="24.95" hidden="1" customHeight="1" x14ac:dyDescent="0.25"/>
    <row r="81018" ht="24.95" hidden="1" customHeight="1" x14ac:dyDescent="0.25"/>
    <row r="81019" ht="24.95" hidden="1" customHeight="1" x14ac:dyDescent="0.25"/>
    <row r="81020" ht="24.95" hidden="1" customHeight="1" x14ac:dyDescent="0.25"/>
    <row r="81021" ht="24.95" hidden="1" customHeight="1" x14ac:dyDescent="0.25"/>
    <row r="81022" ht="24.95" hidden="1" customHeight="1" x14ac:dyDescent="0.25"/>
    <row r="81023" hidden="1" x14ac:dyDescent="0.25"/>
    <row r="81024" hidden="1" x14ac:dyDescent="0.25"/>
    <row r="81025" hidden="1" x14ac:dyDescent="0.25"/>
    <row r="81026" ht="16.5" hidden="1" customHeight="1" x14ac:dyDescent="0.25"/>
    <row r="81027" hidden="1" x14ac:dyDescent="0.25"/>
    <row r="81028" ht="15.75" hidden="1" customHeight="1" x14ac:dyDescent="0.25"/>
    <row r="81029" ht="31.5" hidden="1" customHeight="1" x14ac:dyDescent="0.25"/>
    <row r="81030" ht="24" hidden="1" customHeight="1" x14ac:dyDescent="0.25"/>
    <row r="81031" ht="24.95" hidden="1" customHeight="1" x14ac:dyDescent="0.25"/>
    <row r="81032" ht="24.95" hidden="1" customHeight="1" x14ac:dyDescent="0.25"/>
    <row r="81033" ht="24.95" hidden="1" customHeight="1" x14ac:dyDescent="0.25"/>
    <row r="81034" ht="24.95" hidden="1" customHeight="1" x14ac:dyDescent="0.25"/>
    <row r="81035" ht="24.95" hidden="1" customHeight="1" x14ac:dyDescent="0.25"/>
    <row r="81036" ht="24.95" hidden="1" customHeight="1" x14ac:dyDescent="0.25"/>
    <row r="81037" ht="24.95" hidden="1" customHeight="1" x14ac:dyDescent="0.25"/>
    <row r="81038" ht="24.95" hidden="1" customHeight="1" x14ac:dyDescent="0.25"/>
    <row r="81039" ht="24.95" hidden="1" customHeight="1" x14ac:dyDescent="0.25"/>
    <row r="81040" ht="24.95" hidden="1" customHeight="1" x14ac:dyDescent="0.25"/>
    <row r="81041" ht="24.95" hidden="1" customHeight="1" x14ac:dyDescent="0.25"/>
    <row r="81042" ht="24.95" hidden="1" customHeight="1" x14ac:dyDescent="0.25"/>
    <row r="81043" ht="24.95" hidden="1" customHeight="1" x14ac:dyDescent="0.25"/>
    <row r="81044" ht="24.95" hidden="1" customHeight="1" x14ac:dyDescent="0.25"/>
    <row r="81045" ht="24.95" hidden="1" customHeight="1" x14ac:dyDescent="0.25"/>
    <row r="81046" ht="24.95" hidden="1" customHeight="1" x14ac:dyDescent="0.25"/>
    <row r="81047" ht="24.95" hidden="1" customHeight="1" x14ac:dyDescent="0.25"/>
    <row r="81048" ht="24.95" hidden="1" customHeight="1" x14ac:dyDescent="0.25"/>
    <row r="81049" ht="24.95" hidden="1" customHeight="1" x14ac:dyDescent="0.25"/>
    <row r="81050" ht="24.95" hidden="1" customHeight="1" x14ac:dyDescent="0.25"/>
    <row r="81051" ht="24.95" hidden="1" customHeight="1" x14ac:dyDescent="0.25"/>
    <row r="81052" ht="24.95" hidden="1" customHeight="1" x14ac:dyDescent="0.25"/>
    <row r="81053" ht="24.95" hidden="1" customHeight="1" x14ac:dyDescent="0.25"/>
    <row r="81054" ht="24.95" hidden="1" customHeight="1" x14ac:dyDescent="0.25"/>
    <row r="81055" ht="24.95" hidden="1" customHeight="1" x14ac:dyDescent="0.25"/>
    <row r="81056" ht="24.95" hidden="1" customHeight="1" x14ac:dyDescent="0.25"/>
    <row r="81057" ht="24.95" hidden="1" customHeight="1" x14ac:dyDescent="0.25"/>
    <row r="81058" ht="24.95" hidden="1" customHeight="1" x14ac:dyDescent="0.25"/>
    <row r="81059" ht="24.95" hidden="1" customHeight="1" x14ac:dyDescent="0.25"/>
    <row r="81060" ht="24.95" hidden="1" customHeight="1" x14ac:dyDescent="0.25"/>
    <row r="81061" ht="24.95" hidden="1" customHeight="1" x14ac:dyDescent="0.25"/>
    <row r="81062" ht="24.95" hidden="1" customHeight="1" x14ac:dyDescent="0.25"/>
    <row r="81063" hidden="1" x14ac:dyDescent="0.25"/>
    <row r="81064" hidden="1" x14ac:dyDescent="0.25"/>
    <row r="81065" hidden="1" x14ac:dyDescent="0.25"/>
    <row r="81066" ht="16.5" hidden="1" customHeight="1" x14ac:dyDescent="0.25"/>
    <row r="81067" hidden="1" x14ac:dyDescent="0.25"/>
    <row r="81068" ht="15.75" hidden="1" customHeight="1" x14ac:dyDescent="0.25"/>
    <row r="81069" ht="31.5" hidden="1" customHeight="1" x14ac:dyDescent="0.25"/>
    <row r="81070" ht="24" hidden="1" customHeight="1" x14ac:dyDescent="0.25"/>
    <row r="81071" ht="24.95" hidden="1" customHeight="1" x14ac:dyDescent="0.25"/>
    <row r="81072" ht="24.95" hidden="1" customHeight="1" x14ac:dyDescent="0.25"/>
    <row r="81073" ht="24.95" hidden="1" customHeight="1" x14ac:dyDescent="0.25"/>
    <row r="81074" ht="24.95" hidden="1" customHeight="1" x14ac:dyDescent="0.25"/>
    <row r="81075" ht="24.95" hidden="1" customHeight="1" x14ac:dyDescent="0.25"/>
    <row r="81076" ht="24.95" hidden="1" customHeight="1" x14ac:dyDescent="0.25"/>
    <row r="81077" ht="24.95" hidden="1" customHeight="1" x14ac:dyDescent="0.25"/>
    <row r="81078" ht="24.95" hidden="1" customHeight="1" x14ac:dyDescent="0.25"/>
    <row r="81079" ht="24.95" hidden="1" customHeight="1" x14ac:dyDescent="0.25"/>
    <row r="81080" ht="24.95" hidden="1" customHeight="1" x14ac:dyDescent="0.25"/>
    <row r="81081" ht="24.95" hidden="1" customHeight="1" x14ac:dyDescent="0.25"/>
    <row r="81082" ht="24.95" hidden="1" customHeight="1" x14ac:dyDescent="0.25"/>
    <row r="81083" ht="24.95" hidden="1" customHeight="1" x14ac:dyDescent="0.25"/>
    <row r="81084" ht="24.95" hidden="1" customHeight="1" x14ac:dyDescent="0.25"/>
    <row r="81085" ht="24.95" hidden="1" customHeight="1" x14ac:dyDescent="0.25"/>
    <row r="81086" ht="24.95" hidden="1" customHeight="1" x14ac:dyDescent="0.25"/>
    <row r="81087" ht="24.95" hidden="1" customHeight="1" x14ac:dyDescent="0.25"/>
    <row r="81088" ht="24.95" hidden="1" customHeight="1" x14ac:dyDescent="0.25"/>
    <row r="81089" ht="24.95" hidden="1" customHeight="1" x14ac:dyDescent="0.25"/>
    <row r="81090" ht="24.95" hidden="1" customHeight="1" x14ac:dyDescent="0.25"/>
    <row r="81091" ht="24.95" hidden="1" customHeight="1" x14ac:dyDescent="0.25"/>
    <row r="81092" ht="24.95" hidden="1" customHeight="1" x14ac:dyDescent="0.25"/>
    <row r="81093" ht="24.95" hidden="1" customHeight="1" x14ac:dyDescent="0.25"/>
    <row r="81094" ht="24.95" hidden="1" customHeight="1" x14ac:dyDescent="0.25"/>
    <row r="81095" ht="24.95" hidden="1" customHeight="1" x14ac:dyDescent="0.25"/>
    <row r="81096" ht="24.95" hidden="1" customHeight="1" x14ac:dyDescent="0.25"/>
    <row r="81097" ht="24.95" hidden="1" customHeight="1" x14ac:dyDescent="0.25"/>
    <row r="81098" ht="24.95" hidden="1" customHeight="1" x14ac:dyDescent="0.25"/>
    <row r="81099" ht="24.95" hidden="1" customHeight="1" x14ac:dyDescent="0.25"/>
    <row r="81100" ht="24.95" hidden="1" customHeight="1" x14ac:dyDescent="0.25"/>
    <row r="81101" ht="24.95" hidden="1" customHeight="1" x14ac:dyDescent="0.25"/>
    <row r="81102" ht="24.95" hidden="1" customHeight="1" x14ac:dyDescent="0.25"/>
    <row r="81103" hidden="1" x14ac:dyDescent="0.25"/>
    <row r="81104" hidden="1" x14ac:dyDescent="0.25"/>
    <row r="81105" hidden="1" x14ac:dyDescent="0.25"/>
    <row r="81106" ht="16.5" hidden="1" customHeight="1" x14ac:dyDescent="0.25"/>
    <row r="81107" hidden="1" x14ac:dyDescent="0.25"/>
    <row r="81108" ht="15.75" hidden="1" customHeight="1" x14ac:dyDescent="0.25"/>
    <row r="81109" ht="31.5" hidden="1" customHeight="1" x14ac:dyDescent="0.25"/>
    <row r="81110" ht="24" hidden="1" customHeight="1" x14ac:dyDescent="0.25"/>
    <row r="81111" ht="24.95" hidden="1" customHeight="1" x14ac:dyDescent="0.25"/>
    <row r="81112" ht="24.95" hidden="1" customHeight="1" x14ac:dyDescent="0.25"/>
    <row r="81113" ht="24.95" hidden="1" customHeight="1" x14ac:dyDescent="0.25"/>
    <row r="81114" ht="24.95" hidden="1" customHeight="1" x14ac:dyDescent="0.25"/>
    <row r="81115" ht="24.95" hidden="1" customHeight="1" x14ac:dyDescent="0.25"/>
    <row r="81116" ht="24.95" hidden="1" customHeight="1" x14ac:dyDescent="0.25"/>
    <row r="81117" ht="24.95" hidden="1" customHeight="1" x14ac:dyDescent="0.25"/>
    <row r="81118" ht="24.95" hidden="1" customHeight="1" x14ac:dyDescent="0.25"/>
    <row r="81119" ht="24.95" hidden="1" customHeight="1" x14ac:dyDescent="0.25"/>
    <row r="81120" ht="24.95" hidden="1" customHeight="1" x14ac:dyDescent="0.25"/>
    <row r="81121" ht="24.95" hidden="1" customHeight="1" x14ac:dyDescent="0.25"/>
    <row r="81122" ht="24.95" hidden="1" customHeight="1" x14ac:dyDescent="0.25"/>
    <row r="81123" ht="24.95" hidden="1" customHeight="1" x14ac:dyDescent="0.25"/>
    <row r="81124" ht="24.95" hidden="1" customHeight="1" x14ac:dyDescent="0.25"/>
    <row r="81125" ht="24.95" hidden="1" customHeight="1" x14ac:dyDescent="0.25"/>
    <row r="81126" ht="24.95" hidden="1" customHeight="1" x14ac:dyDescent="0.25"/>
    <row r="81127" ht="24.95" hidden="1" customHeight="1" x14ac:dyDescent="0.25"/>
    <row r="81128" ht="24.95" hidden="1" customHeight="1" x14ac:dyDescent="0.25"/>
    <row r="81129" ht="24.95" hidden="1" customHeight="1" x14ac:dyDescent="0.25"/>
    <row r="81130" ht="24.95" hidden="1" customHeight="1" x14ac:dyDescent="0.25"/>
    <row r="81131" ht="24.95" hidden="1" customHeight="1" x14ac:dyDescent="0.25"/>
    <row r="81132" ht="24.95" hidden="1" customHeight="1" x14ac:dyDescent="0.25"/>
    <row r="81133" ht="24.95" hidden="1" customHeight="1" x14ac:dyDescent="0.25"/>
    <row r="81134" ht="24.95" hidden="1" customHeight="1" x14ac:dyDescent="0.25"/>
    <row r="81135" ht="24.95" hidden="1" customHeight="1" x14ac:dyDescent="0.25"/>
    <row r="81136" ht="24.95" hidden="1" customHeight="1" x14ac:dyDescent="0.25"/>
    <row r="81137" ht="24.95" hidden="1" customHeight="1" x14ac:dyDescent="0.25"/>
    <row r="81138" ht="24.95" hidden="1" customHeight="1" x14ac:dyDescent="0.25"/>
    <row r="81139" ht="24.95" hidden="1" customHeight="1" x14ac:dyDescent="0.25"/>
    <row r="81140" ht="24.95" hidden="1" customHeight="1" x14ac:dyDescent="0.25"/>
    <row r="81141" ht="24.95" hidden="1" customHeight="1" x14ac:dyDescent="0.25"/>
    <row r="81142" ht="24.95" hidden="1" customHeight="1" x14ac:dyDescent="0.25"/>
    <row r="81143" hidden="1" x14ac:dyDescent="0.25"/>
    <row r="81144" hidden="1" x14ac:dyDescent="0.25"/>
    <row r="81145" hidden="1" x14ac:dyDescent="0.25"/>
    <row r="81146" ht="16.5" hidden="1" customHeight="1" x14ac:dyDescent="0.25"/>
    <row r="81147" hidden="1" x14ac:dyDescent="0.25"/>
    <row r="81148" ht="15.75" hidden="1" customHeight="1" x14ac:dyDescent="0.25"/>
    <row r="81149" ht="31.5" hidden="1" customHeight="1" x14ac:dyDescent="0.25"/>
    <row r="81150" ht="24" hidden="1" customHeight="1" x14ac:dyDescent="0.25"/>
    <row r="81151" ht="24.95" hidden="1" customHeight="1" x14ac:dyDescent="0.25"/>
    <row r="81152" ht="24.95" hidden="1" customHeight="1" x14ac:dyDescent="0.25"/>
    <row r="81153" ht="24.95" hidden="1" customHeight="1" x14ac:dyDescent="0.25"/>
    <row r="81154" ht="24.95" hidden="1" customHeight="1" x14ac:dyDescent="0.25"/>
    <row r="81155" ht="24.95" hidden="1" customHeight="1" x14ac:dyDescent="0.25"/>
    <row r="81156" ht="24.95" hidden="1" customHeight="1" x14ac:dyDescent="0.25"/>
    <row r="81157" ht="24.95" hidden="1" customHeight="1" x14ac:dyDescent="0.25"/>
    <row r="81158" ht="24.95" hidden="1" customHeight="1" x14ac:dyDescent="0.25"/>
    <row r="81159" hidden="1" x14ac:dyDescent="0.25"/>
    <row r="81160" hidden="1" x14ac:dyDescent="0.25"/>
    <row r="81161" hidden="1" x14ac:dyDescent="0.25"/>
    <row r="81162" ht="16.5" hidden="1" customHeight="1" x14ac:dyDescent="0.25"/>
    <row r="81163" hidden="1" x14ac:dyDescent="0.25"/>
    <row r="81164" ht="15.75" hidden="1" customHeight="1" x14ac:dyDescent="0.25"/>
    <row r="81165" ht="31.5" hidden="1" customHeight="1" x14ac:dyDescent="0.25"/>
    <row r="81166" ht="24" hidden="1" customHeight="1" x14ac:dyDescent="0.25"/>
    <row r="81167" ht="24.95" hidden="1" customHeight="1" x14ac:dyDescent="0.25"/>
    <row r="81168" ht="24.95" hidden="1" customHeight="1" x14ac:dyDescent="0.25"/>
    <row r="81169" ht="24.95" hidden="1" customHeight="1" x14ac:dyDescent="0.25"/>
    <row r="81170" ht="24.95" hidden="1" customHeight="1" x14ac:dyDescent="0.25"/>
    <row r="81171" ht="24.95" hidden="1" customHeight="1" x14ac:dyDescent="0.25"/>
    <row r="81172" ht="24.95" hidden="1" customHeight="1" x14ac:dyDescent="0.25"/>
    <row r="81173" ht="24.95" hidden="1" customHeight="1" x14ac:dyDescent="0.25"/>
    <row r="81174" ht="24.95" hidden="1" customHeight="1" x14ac:dyDescent="0.25"/>
    <row r="81175" hidden="1" x14ac:dyDescent="0.25"/>
    <row r="81176" hidden="1" x14ac:dyDescent="0.25"/>
    <row r="81177" hidden="1" x14ac:dyDescent="0.25"/>
    <row r="81178" ht="16.5" hidden="1" customHeight="1" x14ac:dyDescent="0.25"/>
    <row r="81179" hidden="1" x14ac:dyDescent="0.25"/>
    <row r="81180" ht="15.75" hidden="1" customHeight="1" x14ac:dyDescent="0.25"/>
    <row r="81181" ht="31.5" hidden="1" customHeight="1" x14ac:dyDescent="0.25"/>
    <row r="81182" ht="24" hidden="1" customHeight="1" x14ac:dyDescent="0.25"/>
    <row r="81183" ht="24.95" hidden="1" customHeight="1" x14ac:dyDescent="0.25"/>
    <row r="81184" ht="24.95" hidden="1" customHeight="1" x14ac:dyDescent="0.25"/>
    <row r="81185" ht="24.95" hidden="1" customHeight="1" x14ac:dyDescent="0.25"/>
    <row r="81186" ht="24.95" hidden="1" customHeight="1" x14ac:dyDescent="0.25"/>
    <row r="81187" ht="24.95" hidden="1" customHeight="1" x14ac:dyDescent="0.25"/>
    <row r="81188" ht="24.95" hidden="1" customHeight="1" x14ac:dyDescent="0.25"/>
    <row r="81189" ht="24.95" hidden="1" customHeight="1" x14ac:dyDescent="0.25"/>
    <row r="81190" ht="24.95" hidden="1" customHeight="1" x14ac:dyDescent="0.25"/>
    <row r="81191" hidden="1" x14ac:dyDescent="0.25"/>
    <row r="81192" hidden="1" x14ac:dyDescent="0.25"/>
    <row r="81193" hidden="1" x14ac:dyDescent="0.25"/>
    <row r="81194" ht="16.5" hidden="1" customHeight="1" x14ac:dyDescent="0.25"/>
    <row r="81195" hidden="1" x14ac:dyDescent="0.25"/>
    <row r="81196" ht="15.75" hidden="1" customHeight="1" x14ac:dyDescent="0.25"/>
    <row r="81197" ht="31.5" hidden="1" customHeight="1" x14ac:dyDescent="0.25"/>
    <row r="81198" ht="24" hidden="1" customHeight="1" x14ac:dyDescent="0.25"/>
    <row r="81199" ht="24.95" hidden="1" customHeight="1" x14ac:dyDescent="0.25"/>
    <row r="81200" ht="24.95" hidden="1" customHeight="1" x14ac:dyDescent="0.25"/>
    <row r="81201" ht="24.95" hidden="1" customHeight="1" x14ac:dyDescent="0.25"/>
    <row r="81202" ht="24.95" hidden="1" customHeight="1" x14ac:dyDescent="0.25"/>
    <row r="81203" ht="24.95" hidden="1" customHeight="1" x14ac:dyDescent="0.25"/>
    <row r="81204" ht="24.95" hidden="1" customHeight="1" x14ac:dyDescent="0.25"/>
    <row r="81205" ht="24.95" hidden="1" customHeight="1" x14ac:dyDescent="0.25"/>
    <row r="81206" ht="24.95" hidden="1" customHeight="1" x14ac:dyDescent="0.25"/>
    <row r="81207" ht="24.95" hidden="1" customHeight="1" x14ac:dyDescent="0.25"/>
    <row r="81208" ht="24.95" hidden="1" customHeight="1" x14ac:dyDescent="0.25"/>
    <row r="81209" ht="24.95" hidden="1" customHeight="1" x14ac:dyDescent="0.25"/>
    <row r="81210" ht="24.95" hidden="1" customHeight="1" x14ac:dyDescent="0.25"/>
    <row r="81211" ht="24.95" hidden="1" customHeight="1" x14ac:dyDescent="0.25"/>
    <row r="81212" ht="24.95" hidden="1" customHeight="1" x14ac:dyDescent="0.25"/>
    <row r="81213" ht="24.95" hidden="1" customHeight="1" x14ac:dyDescent="0.25"/>
    <row r="81214" ht="24.95" hidden="1" customHeight="1" x14ac:dyDescent="0.25"/>
    <row r="81215" ht="24.95" hidden="1" customHeight="1" x14ac:dyDescent="0.25"/>
    <row r="81216" ht="24.95" hidden="1" customHeight="1" x14ac:dyDescent="0.25"/>
    <row r="81217" ht="24.95" hidden="1" customHeight="1" x14ac:dyDescent="0.25"/>
    <row r="81218" ht="24.95" hidden="1" customHeight="1" x14ac:dyDescent="0.25"/>
    <row r="81219" ht="24.95" hidden="1" customHeight="1" x14ac:dyDescent="0.25"/>
    <row r="81220" ht="24.95" hidden="1" customHeight="1" x14ac:dyDescent="0.25"/>
    <row r="81221" ht="24.95" hidden="1" customHeight="1" x14ac:dyDescent="0.25"/>
    <row r="81222" ht="24.95" hidden="1" customHeight="1" x14ac:dyDescent="0.25"/>
    <row r="81223" ht="24.95" hidden="1" customHeight="1" x14ac:dyDescent="0.25"/>
    <row r="81224" ht="24.95" hidden="1" customHeight="1" x14ac:dyDescent="0.25"/>
    <row r="81225" ht="24.95" hidden="1" customHeight="1" x14ac:dyDescent="0.25"/>
    <row r="81226" ht="24.95" hidden="1" customHeight="1" x14ac:dyDescent="0.25"/>
    <row r="81227" ht="24.95" hidden="1" customHeight="1" x14ac:dyDescent="0.25"/>
    <row r="81228" ht="24.95" hidden="1" customHeight="1" x14ac:dyDescent="0.25"/>
    <row r="81229" ht="24.95" hidden="1" customHeight="1" x14ac:dyDescent="0.25"/>
    <row r="81230" ht="24.95" hidden="1" customHeight="1" x14ac:dyDescent="0.25"/>
    <row r="81231" hidden="1" x14ac:dyDescent="0.25"/>
    <row r="81232" hidden="1" x14ac:dyDescent="0.25"/>
    <row r="81233" hidden="1" x14ac:dyDescent="0.25"/>
    <row r="81234" ht="16.5" hidden="1" customHeight="1" x14ac:dyDescent="0.25"/>
    <row r="81235" hidden="1" x14ac:dyDescent="0.25"/>
    <row r="81236" ht="15.75" hidden="1" customHeight="1" x14ac:dyDescent="0.25"/>
    <row r="81237" ht="31.5" hidden="1" customHeight="1" x14ac:dyDescent="0.25"/>
    <row r="81238" ht="24" hidden="1" customHeight="1" x14ac:dyDescent="0.25"/>
    <row r="81239" ht="24.95" hidden="1" customHeight="1" x14ac:dyDescent="0.25"/>
    <row r="81240" ht="24.95" hidden="1" customHeight="1" x14ac:dyDescent="0.25"/>
    <row r="81241" ht="24.95" hidden="1" customHeight="1" x14ac:dyDescent="0.25"/>
    <row r="81242" ht="24.95" hidden="1" customHeight="1" x14ac:dyDescent="0.25"/>
    <row r="81243" ht="24.95" hidden="1" customHeight="1" x14ac:dyDescent="0.25"/>
    <row r="81244" ht="24.95" hidden="1" customHeight="1" x14ac:dyDescent="0.25"/>
    <row r="81245" ht="24.95" hidden="1" customHeight="1" x14ac:dyDescent="0.25"/>
    <row r="81246" ht="24.95" hidden="1" customHeight="1" x14ac:dyDescent="0.25"/>
    <row r="81247" ht="24.95" hidden="1" customHeight="1" x14ac:dyDescent="0.25"/>
    <row r="81248" ht="24.95" hidden="1" customHeight="1" x14ac:dyDescent="0.25"/>
    <row r="81249" ht="24.95" hidden="1" customHeight="1" x14ac:dyDescent="0.25"/>
    <row r="81250" ht="24.95" hidden="1" customHeight="1" x14ac:dyDescent="0.25"/>
    <row r="81251" ht="24.95" hidden="1" customHeight="1" x14ac:dyDescent="0.25"/>
    <row r="81252" ht="24.95" hidden="1" customHeight="1" x14ac:dyDescent="0.25"/>
    <row r="81253" ht="24.95" hidden="1" customHeight="1" x14ac:dyDescent="0.25"/>
    <row r="81254" ht="24.95" hidden="1" customHeight="1" x14ac:dyDescent="0.25"/>
    <row r="81255" ht="24.95" hidden="1" customHeight="1" x14ac:dyDescent="0.25"/>
    <row r="81256" ht="24.95" hidden="1" customHeight="1" x14ac:dyDescent="0.25"/>
    <row r="81257" ht="24.95" hidden="1" customHeight="1" x14ac:dyDescent="0.25"/>
    <row r="81258" ht="24.95" hidden="1" customHeight="1" x14ac:dyDescent="0.25"/>
    <row r="81259" ht="24.95" hidden="1" customHeight="1" x14ac:dyDescent="0.25"/>
    <row r="81260" ht="24.95" hidden="1" customHeight="1" x14ac:dyDescent="0.25"/>
    <row r="81261" ht="24.95" hidden="1" customHeight="1" x14ac:dyDescent="0.25"/>
    <row r="81262" ht="24.95" hidden="1" customHeight="1" x14ac:dyDescent="0.25"/>
    <row r="81263" ht="24.95" hidden="1" customHeight="1" x14ac:dyDescent="0.25"/>
    <row r="81264" ht="24.95" hidden="1" customHeight="1" x14ac:dyDescent="0.25"/>
    <row r="81265" ht="24.95" hidden="1" customHeight="1" x14ac:dyDescent="0.25"/>
    <row r="81266" ht="24.95" hidden="1" customHeight="1" x14ac:dyDescent="0.25"/>
    <row r="81267" ht="24.95" hidden="1" customHeight="1" x14ac:dyDescent="0.25"/>
    <row r="81268" ht="24.95" hidden="1" customHeight="1" x14ac:dyDescent="0.25"/>
    <row r="81269" ht="24.95" hidden="1" customHeight="1" x14ac:dyDescent="0.25"/>
    <row r="81270" ht="24.95" hidden="1" customHeight="1" x14ac:dyDescent="0.25"/>
    <row r="81271" hidden="1" x14ac:dyDescent="0.25"/>
    <row r="81272" hidden="1" x14ac:dyDescent="0.25"/>
    <row r="81273" hidden="1" x14ac:dyDescent="0.25"/>
    <row r="81274" ht="16.5" hidden="1" customHeight="1" x14ac:dyDescent="0.25"/>
    <row r="81275" hidden="1" x14ac:dyDescent="0.25"/>
    <row r="81276" ht="15.75" hidden="1" customHeight="1" x14ac:dyDescent="0.25"/>
    <row r="81277" ht="31.5" hidden="1" customHeight="1" x14ac:dyDescent="0.25"/>
    <row r="81278" ht="24" hidden="1" customHeight="1" x14ac:dyDescent="0.25"/>
    <row r="81279" ht="24.95" hidden="1" customHeight="1" x14ac:dyDescent="0.25"/>
    <row r="81280" ht="24.95" hidden="1" customHeight="1" x14ac:dyDescent="0.25"/>
    <row r="81281" ht="24.95" hidden="1" customHeight="1" x14ac:dyDescent="0.25"/>
    <row r="81282" ht="24.95" hidden="1" customHeight="1" x14ac:dyDescent="0.25"/>
    <row r="81283" ht="24.95" hidden="1" customHeight="1" x14ac:dyDescent="0.25"/>
    <row r="81284" ht="24.95" hidden="1" customHeight="1" x14ac:dyDescent="0.25"/>
    <row r="81285" ht="24.95" hidden="1" customHeight="1" x14ac:dyDescent="0.25"/>
    <row r="81286" ht="24.95" hidden="1" customHeight="1" x14ac:dyDescent="0.25"/>
    <row r="81287" ht="24.95" hidden="1" customHeight="1" x14ac:dyDescent="0.25"/>
    <row r="81288" ht="24.95" hidden="1" customHeight="1" x14ac:dyDescent="0.25"/>
    <row r="81289" ht="24.95" hidden="1" customHeight="1" x14ac:dyDescent="0.25"/>
    <row r="81290" ht="24.95" hidden="1" customHeight="1" x14ac:dyDescent="0.25"/>
    <row r="81291" ht="24.95" hidden="1" customHeight="1" x14ac:dyDescent="0.25"/>
    <row r="81292" ht="24.95" hidden="1" customHeight="1" x14ac:dyDescent="0.25"/>
    <row r="81293" ht="24.95" hidden="1" customHeight="1" x14ac:dyDescent="0.25"/>
    <row r="81294" ht="24.95" hidden="1" customHeight="1" x14ac:dyDescent="0.25"/>
    <row r="81295" ht="24.95" hidden="1" customHeight="1" x14ac:dyDescent="0.25"/>
    <row r="81296" ht="24.95" hidden="1" customHeight="1" x14ac:dyDescent="0.25"/>
    <row r="81297" ht="24.95" hidden="1" customHeight="1" x14ac:dyDescent="0.25"/>
    <row r="81298" ht="24.95" hidden="1" customHeight="1" x14ac:dyDescent="0.25"/>
    <row r="81299" ht="24.95" hidden="1" customHeight="1" x14ac:dyDescent="0.25"/>
    <row r="81300" ht="24.95" hidden="1" customHeight="1" x14ac:dyDescent="0.25"/>
    <row r="81301" ht="24.95" hidden="1" customHeight="1" x14ac:dyDescent="0.25"/>
    <row r="81302" ht="24.95" hidden="1" customHeight="1" x14ac:dyDescent="0.25"/>
    <row r="81303" ht="24.95" hidden="1" customHeight="1" x14ac:dyDescent="0.25"/>
    <row r="81304" ht="24.95" hidden="1" customHeight="1" x14ac:dyDescent="0.25"/>
    <row r="81305" ht="24.95" hidden="1" customHeight="1" x14ac:dyDescent="0.25"/>
    <row r="81306" ht="24.95" hidden="1" customHeight="1" x14ac:dyDescent="0.25"/>
    <row r="81307" ht="24.95" hidden="1" customHeight="1" x14ac:dyDescent="0.25"/>
    <row r="81308" ht="24.95" hidden="1" customHeight="1" x14ac:dyDescent="0.25"/>
    <row r="81309" ht="24.95" hidden="1" customHeight="1" x14ac:dyDescent="0.25"/>
    <row r="81310" ht="24.95" hidden="1" customHeight="1" x14ac:dyDescent="0.25"/>
    <row r="81311" hidden="1" x14ac:dyDescent="0.25"/>
    <row r="81312" hidden="1" x14ac:dyDescent="0.25"/>
    <row r="81313" hidden="1" x14ac:dyDescent="0.25"/>
    <row r="81314" ht="16.5" hidden="1" customHeight="1" x14ac:dyDescent="0.25"/>
    <row r="81315" hidden="1" x14ac:dyDescent="0.25"/>
    <row r="81316" ht="15.75" hidden="1" customHeight="1" x14ac:dyDescent="0.25"/>
    <row r="81317" ht="31.5" hidden="1" customHeight="1" x14ac:dyDescent="0.25"/>
    <row r="81318" ht="24" hidden="1" customHeight="1" x14ac:dyDescent="0.25"/>
    <row r="81319" ht="24.95" hidden="1" customHeight="1" x14ac:dyDescent="0.25"/>
    <row r="81320" ht="24.95" hidden="1" customHeight="1" x14ac:dyDescent="0.25"/>
    <row r="81321" ht="24.95" hidden="1" customHeight="1" x14ac:dyDescent="0.25"/>
    <row r="81322" ht="24.95" hidden="1" customHeight="1" x14ac:dyDescent="0.25"/>
    <row r="81323" ht="24.95" hidden="1" customHeight="1" x14ac:dyDescent="0.25"/>
    <row r="81324" ht="24.95" hidden="1" customHeight="1" x14ac:dyDescent="0.25"/>
    <row r="81325" ht="24.95" hidden="1" customHeight="1" x14ac:dyDescent="0.25"/>
    <row r="81326" ht="24.95" hidden="1" customHeight="1" x14ac:dyDescent="0.25"/>
    <row r="81327" hidden="1" x14ac:dyDescent="0.25"/>
    <row r="81328" hidden="1" x14ac:dyDescent="0.25"/>
    <row r="81329" hidden="1" x14ac:dyDescent="0.25"/>
    <row r="81330" ht="16.5" hidden="1" customHeight="1" x14ac:dyDescent="0.25"/>
    <row r="81331" hidden="1" x14ac:dyDescent="0.25"/>
    <row r="81332" ht="15.75" hidden="1" customHeight="1" x14ac:dyDescent="0.25"/>
    <row r="81333" ht="31.5" hidden="1" customHeight="1" x14ac:dyDescent="0.25"/>
    <row r="81334" ht="24" hidden="1" customHeight="1" x14ac:dyDescent="0.25"/>
    <row r="81335" ht="24.95" hidden="1" customHeight="1" x14ac:dyDescent="0.25"/>
    <row r="81336" ht="24.95" hidden="1" customHeight="1" x14ac:dyDescent="0.25"/>
    <row r="81337" ht="24.95" hidden="1" customHeight="1" x14ac:dyDescent="0.25"/>
    <row r="81338" ht="24.95" hidden="1" customHeight="1" x14ac:dyDescent="0.25"/>
    <row r="81339" ht="24.95" hidden="1" customHeight="1" x14ac:dyDescent="0.25"/>
    <row r="81340" ht="24.95" hidden="1" customHeight="1" x14ac:dyDescent="0.25"/>
    <row r="81341" ht="24.95" hidden="1" customHeight="1" x14ac:dyDescent="0.25"/>
    <row r="81342" ht="24.95" hidden="1" customHeight="1" x14ac:dyDescent="0.25"/>
    <row r="81343" ht="24.95" hidden="1" customHeight="1" x14ac:dyDescent="0.25"/>
    <row r="81344" ht="24.95" hidden="1" customHeight="1" x14ac:dyDescent="0.25"/>
    <row r="81345" ht="24.95" hidden="1" customHeight="1" x14ac:dyDescent="0.25"/>
    <row r="81346" ht="24.95" hidden="1" customHeight="1" x14ac:dyDescent="0.25"/>
    <row r="81347" ht="24.95" hidden="1" customHeight="1" x14ac:dyDescent="0.25"/>
    <row r="81348" ht="24.95" hidden="1" customHeight="1" x14ac:dyDescent="0.25"/>
    <row r="81349" ht="24.95" hidden="1" customHeight="1" x14ac:dyDescent="0.25"/>
    <row r="81350" ht="24.95" hidden="1" customHeight="1" x14ac:dyDescent="0.25"/>
    <row r="81351" ht="24.95" hidden="1" customHeight="1" x14ac:dyDescent="0.25"/>
    <row r="81352" ht="24.95" hidden="1" customHeight="1" x14ac:dyDescent="0.25"/>
    <row r="81353" ht="24.95" hidden="1" customHeight="1" x14ac:dyDescent="0.25"/>
    <row r="81354" ht="24.95" hidden="1" customHeight="1" x14ac:dyDescent="0.25"/>
    <row r="81355" ht="24.95" hidden="1" customHeight="1" x14ac:dyDescent="0.25"/>
    <row r="81356" ht="24.95" hidden="1" customHeight="1" x14ac:dyDescent="0.25"/>
    <row r="81357" ht="24.95" hidden="1" customHeight="1" x14ac:dyDescent="0.25"/>
    <row r="81358" ht="24.95" hidden="1" customHeight="1" x14ac:dyDescent="0.25"/>
    <row r="81359" ht="24.95" hidden="1" customHeight="1" x14ac:dyDescent="0.25"/>
    <row r="81360" ht="24.95" hidden="1" customHeight="1" x14ac:dyDescent="0.25"/>
    <row r="81361" ht="24.95" hidden="1" customHeight="1" x14ac:dyDescent="0.25"/>
    <row r="81362" ht="24.95" hidden="1" customHeight="1" x14ac:dyDescent="0.25"/>
    <row r="81363" ht="24.95" hidden="1" customHeight="1" x14ac:dyDescent="0.25"/>
    <row r="81364" ht="24.95" hidden="1" customHeight="1" x14ac:dyDescent="0.25"/>
    <row r="81365" ht="24.95" hidden="1" customHeight="1" x14ac:dyDescent="0.25"/>
    <row r="81366" ht="24.95" hidden="1" customHeight="1" x14ac:dyDescent="0.25"/>
    <row r="81367" hidden="1" x14ac:dyDescent="0.25"/>
    <row r="81368" hidden="1" x14ac:dyDescent="0.25"/>
    <row r="81369" hidden="1" x14ac:dyDescent="0.25"/>
    <row r="81370" ht="16.5" hidden="1" customHeight="1" x14ac:dyDescent="0.25"/>
    <row r="81371" hidden="1" x14ac:dyDescent="0.25"/>
    <row r="81372" ht="15.75" hidden="1" customHeight="1" x14ac:dyDescent="0.25"/>
    <row r="81373" ht="31.5" hidden="1" customHeight="1" x14ac:dyDescent="0.25"/>
    <row r="81374" ht="24" hidden="1" customHeight="1" x14ac:dyDescent="0.25"/>
    <row r="81375" ht="24.95" hidden="1" customHeight="1" x14ac:dyDescent="0.25"/>
    <row r="81376" ht="24.95" hidden="1" customHeight="1" x14ac:dyDescent="0.25"/>
    <row r="81377" ht="24.95" hidden="1" customHeight="1" x14ac:dyDescent="0.25"/>
    <row r="81378" ht="24.95" hidden="1" customHeight="1" x14ac:dyDescent="0.25"/>
    <row r="81379" ht="24.95" hidden="1" customHeight="1" x14ac:dyDescent="0.25"/>
    <row r="81380" ht="24.95" hidden="1" customHeight="1" x14ac:dyDescent="0.25"/>
    <row r="81381" ht="24.95" hidden="1" customHeight="1" x14ac:dyDescent="0.25"/>
    <row r="81382" ht="24.95" hidden="1" customHeight="1" x14ac:dyDescent="0.25"/>
    <row r="81383" ht="24.95" hidden="1" customHeight="1" x14ac:dyDescent="0.25"/>
    <row r="81384" ht="24.95" hidden="1" customHeight="1" x14ac:dyDescent="0.25"/>
    <row r="81385" ht="24.95" hidden="1" customHeight="1" x14ac:dyDescent="0.25"/>
    <row r="81386" ht="24.95" hidden="1" customHeight="1" x14ac:dyDescent="0.25"/>
    <row r="81387" ht="24.95" hidden="1" customHeight="1" x14ac:dyDescent="0.25"/>
    <row r="81388" ht="24.95" hidden="1" customHeight="1" x14ac:dyDescent="0.25"/>
    <row r="81389" ht="24.95" hidden="1" customHeight="1" x14ac:dyDescent="0.25"/>
    <row r="81390" ht="24.95" hidden="1" customHeight="1" x14ac:dyDescent="0.25"/>
    <row r="81391" ht="24.95" hidden="1" customHeight="1" x14ac:dyDescent="0.25"/>
    <row r="81392" ht="24.95" hidden="1" customHeight="1" x14ac:dyDescent="0.25"/>
    <row r="81393" ht="24.95" hidden="1" customHeight="1" x14ac:dyDescent="0.25"/>
    <row r="81394" ht="24.95" hidden="1" customHeight="1" x14ac:dyDescent="0.25"/>
    <row r="81395" ht="24.95" hidden="1" customHeight="1" x14ac:dyDescent="0.25"/>
    <row r="81396" ht="24.95" hidden="1" customHeight="1" x14ac:dyDescent="0.25"/>
    <row r="81397" ht="24.95" hidden="1" customHeight="1" x14ac:dyDescent="0.25"/>
    <row r="81398" ht="24.95" hidden="1" customHeight="1" x14ac:dyDescent="0.25"/>
    <row r="81399" ht="24.95" hidden="1" customHeight="1" x14ac:dyDescent="0.25"/>
    <row r="81400" ht="24.95" hidden="1" customHeight="1" x14ac:dyDescent="0.25"/>
    <row r="81401" ht="24.95" hidden="1" customHeight="1" x14ac:dyDescent="0.25"/>
    <row r="81402" ht="24.95" hidden="1" customHeight="1" x14ac:dyDescent="0.25"/>
    <row r="81403" ht="24.95" hidden="1" customHeight="1" x14ac:dyDescent="0.25"/>
    <row r="81404" ht="24.95" hidden="1" customHeight="1" x14ac:dyDescent="0.25"/>
    <row r="81405" ht="24.95" hidden="1" customHeight="1" x14ac:dyDescent="0.25"/>
    <row r="81406" ht="24.95" hidden="1" customHeight="1" x14ac:dyDescent="0.25"/>
    <row r="81407" hidden="1" x14ac:dyDescent="0.25"/>
    <row r="81408" hidden="1" x14ac:dyDescent="0.25"/>
    <row r="81409" hidden="1" x14ac:dyDescent="0.25"/>
    <row r="81410" ht="16.5" hidden="1" customHeight="1" x14ac:dyDescent="0.25"/>
    <row r="81411" hidden="1" x14ac:dyDescent="0.25"/>
    <row r="81412" ht="15.75" hidden="1" customHeight="1" x14ac:dyDescent="0.25"/>
    <row r="81413" ht="31.5" hidden="1" customHeight="1" x14ac:dyDescent="0.25"/>
    <row r="81414" ht="24" hidden="1" customHeight="1" x14ac:dyDescent="0.25"/>
    <row r="81415" ht="24.95" hidden="1" customHeight="1" x14ac:dyDescent="0.25"/>
    <row r="81416" ht="24.95" hidden="1" customHeight="1" x14ac:dyDescent="0.25"/>
    <row r="81417" ht="24.95" hidden="1" customHeight="1" x14ac:dyDescent="0.25"/>
    <row r="81418" ht="24.95" hidden="1" customHeight="1" x14ac:dyDescent="0.25"/>
    <row r="81419" ht="24.95" hidden="1" customHeight="1" x14ac:dyDescent="0.25"/>
    <row r="81420" ht="24.95" hidden="1" customHeight="1" x14ac:dyDescent="0.25"/>
    <row r="81421" ht="24.95" hidden="1" customHeight="1" x14ac:dyDescent="0.25"/>
    <row r="81422" ht="24.95" hidden="1" customHeight="1" x14ac:dyDescent="0.25"/>
    <row r="81423" hidden="1" x14ac:dyDescent="0.25"/>
    <row r="81424" hidden="1" x14ac:dyDescent="0.25"/>
    <row r="81425" hidden="1" x14ac:dyDescent="0.25"/>
    <row r="81426" ht="16.5" hidden="1" customHeight="1" x14ac:dyDescent="0.25"/>
    <row r="81427" hidden="1" x14ac:dyDescent="0.25"/>
    <row r="81428" ht="15.75" hidden="1" customHeight="1" x14ac:dyDescent="0.25"/>
    <row r="81429" ht="31.5" hidden="1" customHeight="1" x14ac:dyDescent="0.25"/>
    <row r="81430" ht="24" hidden="1" customHeight="1" x14ac:dyDescent="0.25"/>
    <row r="81431" ht="24.95" hidden="1" customHeight="1" x14ac:dyDescent="0.25"/>
    <row r="81432" ht="24.95" hidden="1" customHeight="1" x14ac:dyDescent="0.25"/>
    <row r="81433" ht="24.95" hidden="1" customHeight="1" x14ac:dyDescent="0.25"/>
    <row r="81434" ht="24.95" hidden="1" customHeight="1" x14ac:dyDescent="0.25"/>
    <row r="81435" ht="24.95" hidden="1" customHeight="1" x14ac:dyDescent="0.25"/>
    <row r="81436" ht="24.95" hidden="1" customHeight="1" x14ac:dyDescent="0.25"/>
    <row r="81437" ht="24.95" hidden="1" customHeight="1" x14ac:dyDescent="0.25"/>
    <row r="81438" ht="24.95" hidden="1" customHeight="1" x14ac:dyDescent="0.25"/>
    <row r="81439" ht="24.95" hidden="1" customHeight="1" x14ac:dyDescent="0.25"/>
    <row r="81440" ht="24.95" hidden="1" customHeight="1" x14ac:dyDescent="0.25"/>
    <row r="81441" ht="24.95" hidden="1" customHeight="1" x14ac:dyDescent="0.25"/>
    <row r="81442" ht="24.95" hidden="1" customHeight="1" x14ac:dyDescent="0.25"/>
    <row r="81443" ht="24.95" hidden="1" customHeight="1" x14ac:dyDescent="0.25"/>
    <row r="81444" ht="24.95" hidden="1" customHeight="1" x14ac:dyDescent="0.25"/>
    <row r="81445" ht="24.95" hidden="1" customHeight="1" x14ac:dyDescent="0.25"/>
    <row r="81446" ht="24.95" hidden="1" customHeight="1" x14ac:dyDescent="0.25"/>
    <row r="81447" ht="24.95" hidden="1" customHeight="1" x14ac:dyDescent="0.25"/>
    <row r="81448" ht="24.95" hidden="1" customHeight="1" x14ac:dyDescent="0.25"/>
    <row r="81449" ht="24.95" hidden="1" customHeight="1" x14ac:dyDescent="0.25"/>
    <row r="81450" ht="24.95" hidden="1" customHeight="1" x14ac:dyDescent="0.25"/>
    <row r="81451" ht="24.95" hidden="1" customHeight="1" x14ac:dyDescent="0.25"/>
    <row r="81452" ht="24.95" hidden="1" customHeight="1" x14ac:dyDescent="0.25"/>
    <row r="81453" ht="24.95" hidden="1" customHeight="1" x14ac:dyDescent="0.25"/>
    <row r="81454" ht="24.95" hidden="1" customHeight="1" x14ac:dyDescent="0.25"/>
    <row r="81455" ht="24.95" hidden="1" customHeight="1" x14ac:dyDescent="0.25"/>
    <row r="81456" ht="24.95" hidden="1" customHeight="1" x14ac:dyDescent="0.25"/>
    <row r="81457" ht="24.95" hidden="1" customHeight="1" x14ac:dyDescent="0.25"/>
    <row r="81458" ht="24.95" hidden="1" customHeight="1" x14ac:dyDescent="0.25"/>
    <row r="81459" ht="24.95" hidden="1" customHeight="1" x14ac:dyDescent="0.25"/>
    <row r="81460" ht="24.95" hidden="1" customHeight="1" x14ac:dyDescent="0.25"/>
    <row r="81461" ht="24.95" hidden="1" customHeight="1" x14ac:dyDescent="0.25"/>
    <row r="81462" ht="24.95" hidden="1" customHeight="1" x14ac:dyDescent="0.25"/>
    <row r="81463" hidden="1" x14ac:dyDescent="0.25"/>
    <row r="81464" hidden="1" x14ac:dyDescent="0.25"/>
    <row r="81465" hidden="1" x14ac:dyDescent="0.25"/>
    <row r="81466" ht="16.5" hidden="1" customHeight="1" x14ac:dyDescent="0.25"/>
    <row r="81467" hidden="1" x14ac:dyDescent="0.25"/>
    <row r="81468" ht="15.75" hidden="1" customHeight="1" x14ac:dyDescent="0.25"/>
    <row r="81469" ht="31.5" hidden="1" customHeight="1" x14ac:dyDescent="0.25"/>
    <row r="81470" ht="24" hidden="1" customHeight="1" x14ac:dyDescent="0.25"/>
    <row r="81471" ht="24.95" hidden="1" customHeight="1" x14ac:dyDescent="0.25"/>
    <row r="81472" ht="24.95" hidden="1" customHeight="1" x14ac:dyDescent="0.25"/>
    <row r="81473" ht="24.95" hidden="1" customHeight="1" x14ac:dyDescent="0.25"/>
    <row r="81474" ht="24.95" hidden="1" customHeight="1" x14ac:dyDescent="0.25"/>
    <row r="81475" ht="24.95" hidden="1" customHeight="1" x14ac:dyDescent="0.25"/>
    <row r="81476" ht="24.95" hidden="1" customHeight="1" x14ac:dyDescent="0.25"/>
    <row r="81477" ht="24.95" hidden="1" customHeight="1" x14ac:dyDescent="0.25"/>
    <row r="81478" ht="24.95" hidden="1" customHeight="1" x14ac:dyDescent="0.25"/>
    <row r="81479" ht="24.95" hidden="1" customHeight="1" x14ac:dyDescent="0.25"/>
    <row r="81480" ht="24.95" hidden="1" customHeight="1" x14ac:dyDescent="0.25"/>
    <row r="81481" ht="24.95" hidden="1" customHeight="1" x14ac:dyDescent="0.25"/>
    <row r="81482" ht="24.95" hidden="1" customHeight="1" x14ac:dyDescent="0.25"/>
    <row r="81483" ht="24.95" hidden="1" customHeight="1" x14ac:dyDescent="0.25"/>
    <row r="81484" ht="24.95" hidden="1" customHeight="1" x14ac:dyDescent="0.25"/>
    <row r="81485" ht="24.95" hidden="1" customHeight="1" x14ac:dyDescent="0.25"/>
    <row r="81486" ht="24.95" hidden="1" customHeight="1" x14ac:dyDescent="0.25"/>
    <row r="81487" ht="24.95" hidden="1" customHeight="1" x14ac:dyDescent="0.25"/>
    <row r="81488" ht="24.95" hidden="1" customHeight="1" x14ac:dyDescent="0.25"/>
    <row r="81489" ht="24.95" hidden="1" customHeight="1" x14ac:dyDescent="0.25"/>
    <row r="81490" ht="24.95" hidden="1" customHeight="1" x14ac:dyDescent="0.25"/>
    <row r="81491" ht="24.95" hidden="1" customHeight="1" x14ac:dyDescent="0.25"/>
    <row r="81492" ht="24.95" hidden="1" customHeight="1" x14ac:dyDescent="0.25"/>
    <row r="81493" ht="24.95" hidden="1" customHeight="1" x14ac:dyDescent="0.25"/>
    <row r="81494" ht="24.95" hidden="1" customHeight="1" x14ac:dyDescent="0.25"/>
    <row r="81495" ht="24.95" hidden="1" customHeight="1" x14ac:dyDescent="0.25"/>
    <row r="81496" ht="24.95" hidden="1" customHeight="1" x14ac:dyDescent="0.25"/>
    <row r="81497" ht="24.95" hidden="1" customHeight="1" x14ac:dyDescent="0.25"/>
    <row r="81498" ht="24.95" hidden="1" customHeight="1" x14ac:dyDescent="0.25"/>
    <row r="81499" ht="24.95" hidden="1" customHeight="1" x14ac:dyDescent="0.25"/>
    <row r="81500" ht="24.95" hidden="1" customHeight="1" x14ac:dyDescent="0.25"/>
    <row r="81501" ht="24.95" hidden="1" customHeight="1" x14ac:dyDescent="0.25"/>
    <row r="81502" ht="24.95" hidden="1" customHeight="1" x14ac:dyDescent="0.25"/>
    <row r="81503" hidden="1" x14ac:dyDescent="0.25"/>
    <row r="81504" hidden="1" x14ac:dyDescent="0.25"/>
    <row r="81505" hidden="1" x14ac:dyDescent="0.25"/>
    <row r="81506" ht="16.5" hidden="1" customHeight="1" x14ac:dyDescent="0.25"/>
    <row r="81507" hidden="1" x14ac:dyDescent="0.25"/>
    <row r="81508" ht="15.75" hidden="1" customHeight="1" x14ac:dyDescent="0.25"/>
    <row r="81509" ht="31.5" hidden="1" customHeight="1" x14ac:dyDescent="0.25"/>
    <row r="81510" ht="24" hidden="1" customHeight="1" x14ac:dyDescent="0.25"/>
    <row r="81511" ht="24.95" hidden="1" customHeight="1" x14ac:dyDescent="0.25"/>
    <row r="81512" ht="24.95" hidden="1" customHeight="1" x14ac:dyDescent="0.25"/>
    <row r="81513" ht="24.95" hidden="1" customHeight="1" x14ac:dyDescent="0.25"/>
    <row r="81514" ht="24.95" hidden="1" customHeight="1" x14ac:dyDescent="0.25"/>
    <row r="81515" ht="24.95" hidden="1" customHeight="1" x14ac:dyDescent="0.25"/>
    <row r="81516" ht="24.95" hidden="1" customHeight="1" x14ac:dyDescent="0.25"/>
    <row r="81517" ht="24.95" hidden="1" customHeight="1" x14ac:dyDescent="0.25"/>
    <row r="81518" ht="24.95" hidden="1" customHeight="1" x14ac:dyDescent="0.25"/>
    <row r="81519" hidden="1" x14ac:dyDescent="0.25"/>
    <row r="81520" hidden="1" x14ac:dyDescent="0.25"/>
    <row r="81521" hidden="1" x14ac:dyDescent="0.25"/>
    <row r="81522" ht="16.5" hidden="1" customHeight="1" x14ac:dyDescent="0.25"/>
    <row r="81523" hidden="1" x14ac:dyDescent="0.25"/>
    <row r="81524" ht="15.75" hidden="1" customHeight="1" x14ac:dyDescent="0.25"/>
    <row r="81525" ht="31.5" hidden="1" customHeight="1" x14ac:dyDescent="0.25"/>
    <row r="81526" ht="24" hidden="1" customHeight="1" x14ac:dyDescent="0.25"/>
    <row r="81527" ht="24.95" hidden="1" customHeight="1" x14ac:dyDescent="0.25"/>
    <row r="81528" ht="24.95" hidden="1" customHeight="1" x14ac:dyDescent="0.25"/>
    <row r="81529" ht="24.95" hidden="1" customHeight="1" x14ac:dyDescent="0.25"/>
    <row r="81530" ht="24.95" hidden="1" customHeight="1" x14ac:dyDescent="0.25"/>
    <row r="81531" ht="24.95" hidden="1" customHeight="1" x14ac:dyDescent="0.25"/>
    <row r="81532" ht="24.95" hidden="1" customHeight="1" x14ac:dyDescent="0.25"/>
    <row r="81533" ht="24.95" hidden="1" customHeight="1" x14ac:dyDescent="0.25"/>
    <row r="81534" ht="24.95" hidden="1" customHeight="1" x14ac:dyDescent="0.25"/>
    <row r="81535" hidden="1" x14ac:dyDescent="0.25"/>
    <row r="81536" hidden="1" x14ac:dyDescent="0.25"/>
    <row r="81537" hidden="1" x14ac:dyDescent="0.25"/>
    <row r="81538" ht="16.5" hidden="1" customHeight="1" x14ac:dyDescent="0.25"/>
    <row r="81539" hidden="1" x14ac:dyDescent="0.25"/>
    <row r="81540" ht="15.75" hidden="1" customHeight="1" x14ac:dyDescent="0.25"/>
    <row r="81541" ht="31.5" hidden="1" customHeight="1" x14ac:dyDescent="0.25"/>
    <row r="81542" ht="24" hidden="1" customHeight="1" x14ac:dyDescent="0.25"/>
    <row r="81543" ht="24.95" hidden="1" customHeight="1" x14ac:dyDescent="0.25"/>
    <row r="81544" ht="24.95" hidden="1" customHeight="1" x14ac:dyDescent="0.25"/>
    <row r="81545" ht="24.95" hidden="1" customHeight="1" x14ac:dyDescent="0.25"/>
    <row r="81546" ht="24.95" hidden="1" customHeight="1" x14ac:dyDescent="0.25"/>
    <row r="81547" ht="24.95" hidden="1" customHeight="1" x14ac:dyDescent="0.25"/>
    <row r="81548" ht="24.95" hidden="1" customHeight="1" x14ac:dyDescent="0.25"/>
    <row r="81549" ht="24.95" hidden="1" customHeight="1" x14ac:dyDescent="0.25"/>
    <row r="81550" ht="24.95" hidden="1" customHeight="1" x14ac:dyDescent="0.25"/>
    <row r="81551" hidden="1" x14ac:dyDescent="0.25"/>
    <row r="81552" hidden="1" x14ac:dyDescent="0.25"/>
    <row r="81553" hidden="1" x14ac:dyDescent="0.25"/>
    <row r="81554" ht="16.5" hidden="1" customHeight="1" x14ac:dyDescent="0.25"/>
    <row r="81555" hidden="1" x14ac:dyDescent="0.25"/>
    <row r="81556" ht="15.75" hidden="1" customHeight="1" x14ac:dyDescent="0.25"/>
    <row r="81557" ht="31.5" hidden="1" customHeight="1" x14ac:dyDescent="0.25"/>
    <row r="81558" ht="24" hidden="1" customHeight="1" x14ac:dyDescent="0.25"/>
    <row r="81559" ht="24.95" hidden="1" customHeight="1" x14ac:dyDescent="0.25"/>
    <row r="81560" ht="24.95" hidden="1" customHeight="1" x14ac:dyDescent="0.25"/>
    <row r="81561" ht="24.95" hidden="1" customHeight="1" x14ac:dyDescent="0.25"/>
    <row r="81562" ht="24.95" hidden="1" customHeight="1" x14ac:dyDescent="0.25"/>
    <row r="81563" ht="24.95" hidden="1" customHeight="1" x14ac:dyDescent="0.25"/>
    <row r="81564" ht="24.95" hidden="1" customHeight="1" x14ac:dyDescent="0.25"/>
    <row r="81565" ht="24.95" hidden="1" customHeight="1" x14ac:dyDescent="0.25"/>
    <row r="81566" ht="24.95" hidden="1" customHeight="1" x14ac:dyDescent="0.25"/>
    <row r="81567" hidden="1" x14ac:dyDescent="0.25"/>
    <row r="81568" hidden="1" x14ac:dyDescent="0.25"/>
    <row r="81569" hidden="1" x14ac:dyDescent="0.25"/>
    <row r="81570" ht="16.5" hidden="1" customHeight="1" x14ac:dyDescent="0.25"/>
    <row r="81571" hidden="1" x14ac:dyDescent="0.25"/>
    <row r="81572" ht="15.75" hidden="1" customHeight="1" x14ac:dyDescent="0.25"/>
    <row r="81573" ht="31.5" hidden="1" customHeight="1" x14ac:dyDescent="0.25"/>
    <row r="81574" ht="24" hidden="1" customHeight="1" x14ac:dyDescent="0.25"/>
    <row r="81575" ht="24.95" hidden="1" customHeight="1" x14ac:dyDescent="0.25"/>
    <row r="81576" ht="24.95" hidden="1" customHeight="1" x14ac:dyDescent="0.25"/>
    <row r="81577" ht="24.95" hidden="1" customHeight="1" x14ac:dyDescent="0.25"/>
    <row r="81578" ht="24.95" hidden="1" customHeight="1" x14ac:dyDescent="0.25"/>
    <row r="81579" ht="24.95" hidden="1" customHeight="1" x14ac:dyDescent="0.25"/>
    <row r="81580" ht="24.95" hidden="1" customHeight="1" x14ac:dyDescent="0.25"/>
    <row r="81581" ht="24.95" hidden="1" customHeight="1" x14ac:dyDescent="0.25"/>
    <row r="81582" ht="24.95" hidden="1" customHeight="1" x14ac:dyDescent="0.25"/>
    <row r="81583" hidden="1" x14ac:dyDescent="0.25"/>
    <row r="81584" hidden="1" x14ac:dyDescent="0.25"/>
    <row r="81585" hidden="1" x14ac:dyDescent="0.25"/>
    <row r="81586" ht="16.5" hidden="1" customHeight="1" x14ac:dyDescent="0.25"/>
    <row r="81587" hidden="1" x14ac:dyDescent="0.25"/>
    <row r="81588" ht="15.75" hidden="1" customHeight="1" x14ac:dyDescent="0.25"/>
    <row r="81589" ht="31.5" hidden="1" customHeight="1" x14ac:dyDescent="0.25"/>
    <row r="81590" ht="24" hidden="1" customHeight="1" x14ac:dyDescent="0.25"/>
    <row r="81591" ht="24.95" hidden="1" customHeight="1" x14ac:dyDescent="0.25"/>
    <row r="81592" ht="24.95" hidden="1" customHeight="1" x14ac:dyDescent="0.25"/>
    <row r="81593" ht="24.95" hidden="1" customHeight="1" x14ac:dyDescent="0.25"/>
    <row r="81594" ht="24.95" hidden="1" customHeight="1" x14ac:dyDescent="0.25"/>
    <row r="81595" ht="24.95" hidden="1" customHeight="1" x14ac:dyDescent="0.25"/>
    <row r="81596" ht="24.95" hidden="1" customHeight="1" x14ac:dyDescent="0.25"/>
    <row r="81597" ht="24.95" hidden="1" customHeight="1" x14ac:dyDescent="0.25"/>
    <row r="81598" ht="24.95" hidden="1" customHeight="1" x14ac:dyDescent="0.25"/>
    <row r="81599" hidden="1" x14ac:dyDescent="0.25"/>
    <row r="81600" hidden="1" x14ac:dyDescent="0.25"/>
    <row r="81601" hidden="1" x14ac:dyDescent="0.25"/>
    <row r="81602" ht="16.5" hidden="1" customHeight="1" x14ac:dyDescent="0.25"/>
    <row r="81603" hidden="1" x14ac:dyDescent="0.25"/>
    <row r="81604" hidden="1" x14ac:dyDescent="0.25"/>
    <row r="81605" hidden="1" x14ac:dyDescent="0.25"/>
    <row r="81606" ht="16.5" hidden="1" customHeight="1" x14ac:dyDescent="0.25"/>
    <row r="81607" hidden="1" x14ac:dyDescent="0.25"/>
    <row r="81608" ht="15.75" hidden="1" customHeight="1" x14ac:dyDescent="0.25"/>
    <row r="81609" ht="31.5" hidden="1" customHeight="1" x14ac:dyDescent="0.25"/>
    <row r="81610" ht="24" hidden="1" customHeight="1" x14ac:dyDescent="0.25"/>
    <row r="81611" ht="24.95" hidden="1" customHeight="1" x14ac:dyDescent="0.25"/>
    <row r="81612" ht="24.95" hidden="1" customHeight="1" x14ac:dyDescent="0.25"/>
    <row r="81613" ht="24.95" hidden="1" customHeight="1" x14ac:dyDescent="0.25"/>
    <row r="81614" ht="24.95" hidden="1" customHeight="1" x14ac:dyDescent="0.25"/>
    <row r="81615" ht="24.95" hidden="1" customHeight="1" x14ac:dyDescent="0.25"/>
    <row r="81616" ht="24.95" hidden="1" customHeight="1" x14ac:dyDescent="0.25"/>
    <row r="81617" ht="24.95" hidden="1" customHeight="1" x14ac:dyDescent="0.25"/>
    <row r="81618" ht="24.95" hidden="1" customHeight="1" x14ac:dyDescent="0.25"/>
    <row r="81619" hidden="1" x14ac:dyDescent="0.25"/>
    <row r="81620" ht="15.75" hidden="1" customHeight="1" x14ac:dyDescent="0.25"/>
    <row r="81621" ht="31.5" hidden="1" customHeight="1" x14ac:dyDescent="0.25"/>
    <row r="81622" ht="24" hidden="1" customHeight="1" x14ac:dyDescent="0.25"/>
    <row r="81623" ht="24.95" hidden="1" customHeight="1" x14ac:dyDescent="0.25"/>
    <row r="81624" ht="24.95" hidden="1" customHeight="1" x14ac:dyDescent="0.25"/>
    <row r="81625" ht="24.95" hidden="1" customHeight="1" x14ac:dyDescent="0.25"/>
    <row r="81626" ht="24.95" hidden="1" customHeight="1" x14ac:dyDescent="0.25"/>
    <row r="81627" ht="24.95" hidden="1" customHeight="1" x14ac:dyDescent="0.25"/>
    <row r="81628" ht="24.95" hidden="1" customHeight="1" x14ac:dyDescent="0.25"/>
    <row r="81629" ht="24.95" hidden="1" customHeight="1" x14ac:dyDescent="0.25"/>
    <row r="81630" ht="24.95" hidden="1" customHeight="1" x14ac:dyDescent="0.25"/>
    <row r="81631" hidden="1" x14ac:dyDescent="0.25"/>
    <row r="81632" hidden="1" x14ac:dyDescent="0.25"/>
    <row r="81633" hidden="1" x14ac:dyDescent="0.25"/>
    <row r="81634" hidden="1" x14ac:dyDescent="0.25"/>
    <row r="81635" hidden="1" x14ac:dyDescent="0.25"/>
    <row r="81636" hidden="1" x14ac:dyDescent="0.25"/>
    <row r="81637" hidden="1" x14ac:dyDescent="0.25"/>
    <row r="81638" hidden="1" x14ac:dyDescent="0.25"/>
    <row r="81639" ht="16.5" hidden="1" customHeight="1" x14ac:dyDescent="0.25"/>
    <row r="81640" hidden="1" x14ac:dyDescent="0.25"/>
    <row r="81641" ht="15.75" hidden="1" customHeight="1" x14ac:dyDescent="0.25"/>
    <row r="81642" ht="31.5" hidden="1" customHeight="1" x14ac:dyDescent="0.25"/>
    <row r="81643" ht="24" hidden="1" customHeight="1" x14ac:dyDescent="0.25"/>
    <row r="81644" ht="24.95" hidden="1" customHeight="1" x14ac:dyDescent="0.25"/>
    <row r="81645" ht="24.95" hidden="1" customHeight="1" x14ac:dyDescent="0.25"/>
    <row r="81646" ht="24.95" hidden="1" customHeight="1" x14ac:dyDescent="0.25"/>
    <row r="81647" ht="24.95" hidden="1" customHeight="1" x14ac:dyDescent="0.25"/>
    <row r="81648" ht="24.95" hidden="1" customHeight="1" x14ac:dyDescent="0.25"/>
    <row r="81649" ht="24.95" hidden="1" customHeight="1" x14ac:dyDescent="0.25"/>
    <row r="81650" ht="24.95" hidden="1" customHeight="1" x14ac:dyDescent="0.25"/>
    <row r="81651" ht="24.95" hidden="1" customHeight="1" x14ac:dyDescent="0.25"/>
    <row r="81652" ht="24.95" hidden="1" customHeight="1" x14ac:dyDescent="0.25"/>
    <row r="81653" ht="24.95" hidden="1" customHeight="1" x14ac:dyDescent="0.25"/>
    <row r="81654" ht="24.95" hidden="1" customHeight="1" x14ac:dyDescent="0.25"/>
    <row r="81655" ht="24.95" hidden="1" customHeight="1" x14ac:dyDescent="0.25"/>
    <row r="81656" ht="24.95" hidden="1" customHeight="1" x14ac:dyDescent="0.25"/>
    <row r="81657" ht="24.95" hidden="1" customHeight="1" x14ac:dyDescent="0.25"/>
    <row r="81658" ht="24.95" hidden="1" customHeight="1" x14ac:dyDescent="0.25"/>
    <row r="81659" ht="24.95" hidden="1" customHeight="1" x14ac:dyDescent="0.25"/>
    <row r="81660" ht="24.95" hidden="1" customHeight="1" x14ac:dyDescent="0.25"/>
    <row r="81661" ht="24.95" hidden="1" customHeight="1" x14ac:dyDescent="0.25"/>
    <row r="81662" ht="24.95" hidden="1" customHeight="1" x14ac:dyDescent="0.25"/>
    <row r="81663" ht="24.95" hidden="1" customHeight="1" x14ac:dyDescent="0.25"/>
    <row r="81664" ht="24.95" hidden="1" customHeight="1" x14ac:dyDescent="0.25"/>
    <row r="81665" ht="24.95" hidden="1" customHeight="1" x14ac:dyDescent="0.25"/>
    <row r="81666" ht="24.95" hidden="1" customHeight="1" x14ac:dyDescent="0.25"/>
    <row r="81667" ht="24.95" hidden="1" customHeight="1" x14ac:dyDescent="0.25"/>
    <row r="81668" ht="24.95" hidden="1" customHeight="1" x14ac:dyDescent="0.25"/>
    <row r="81669" ht="24.95" hidden="1" customHeight="1" x14ac:dyDescent="0.25"/>
    <row r="81670" ht="24.95" hidden="1" customHeight="1" x14ac:dyDescent="0.25"/>
    <row r="81671" ht="24.95" hidden="1" customHeight="1" x14ac:dyDescent="0.25"/>
    <row r="81672" ht="24.95" hidden="1" customHeight="1" x14ac:dyDescent="0.25"/>
    <row r="81673" ht="24.95" hidden="1" customHeight="1" x14ac:dyDescent="0.25"/>
    <row r="81674" ht="24.95" hidden="1" customHeight="1" x14ac:dyDescent="0.25"/>
    <row r="81675" ht="24.95" hidden="1" customHeight="1" x14ac:dyDescent="0.25"/>
    <row r="81676" hidden="1" x14ac:dyDescent="0.25"/>
    <row r="81677" hidden="1" x14ac:dyDescent="0.25"/>
    <row r="81678" hidden="1" x14ac:dyDescent="0.25"/>
    <row r="81679" ht="16.5" hidden="1" customHeight="1" x14ac:dyDescent="0.25"/>
    <row r="81680" hidden="1" x14ac:dyDescent="0.25"/>
    <row r="81681" ht="15.75" hidden="1" customHeight="1" x14ac:dyDescent="0.25"/>
    <row r="81682" ht="31.5" hidden="1" customHeight="1" x14ac:dyDescent="0.25"/>
    <row r="81683" ht="24" hidden="1" customHeight="1" x14ac:dyDescent="0.25"/>
    <row r="81684" ht="24.95" hidden="1" customHeight="1" x14ac:dyDescent="0.25"/>
    <row r="81685" ht="24.95" hidden="1" customHeight="1" x14ac:dyDescent="0.25"/>
    <row r="81686" ht="24.95" hidden="1" customHeight="1" x14ac:dyDescent="0.25"/>
    <row r="81687" ht="24.95" hidden="1" customHeight="1" x14ac:dyDescent="0.25"/>
    <row r="81688" ht="24.95" hidden="1" customHeight="1" x14ac:dyDescent="0.25"/>
    <row r="81689" ht="24.95" hidden="1" customHeight="1" x14ac:dyDescent="0.25"/>
    <row r="81690" ht="24.95" hidden="1" customHeight="1" x14ac:dyDescent="0.25"/>
    <row r="81691" ht="24.95" hidden="1" customHeight="1" x14ac:dyDescent="0.25"/>
    <row r="81692" ht="24.95" hidden="1" customHeight="1" x14ac:dyDescent="0.25"/>
    <row r="81693" ht="24.95" hidden="1" customHeight="1" x14ac:dyDescent="0.25"/>
    <row r="81694" ht="24.95" hidden="1" customHeight="1" x14ac:dyDescent="0.25"/>
    <row r="81695" ht="24.95" hidden="1" customHeight="1" x14ac:dyDescent="0.25"/>
    <row r="81696" ht="24.95" hidden="1" customHeight="1" x14ac:dyDescent="0.25"/>
    <row r="81697" ht="24.95" hidden="1" customHeight="1" x14ac:dyDescent="0.25"/>
    <row r="81698" ht="24.95" hidden="1" customHeight="1" x14ac:dyDescent="0.25"/>
    <row r="81699" ht="24.95" hidden="1" customHeight="1" x14ac:dyDescent="0.25"/>
    <row r="81700" ht="24.95" hidden="1" customHeight="1" x14ac:dyDescent="0.25"/>
    <row r="81701" ht="24.95" hidden="1" customHeight="1" x14ac:dyDescent="0.25"/>
    <row r="81702" ht="24.95" hidden="1" customHeight="1" x14ac:dyDescent="0.25"/>
    <row r="81703" ht="24.95" hidden="1" customHeight="1" x14ac:dyDescent="0.25"/>
    <row r="81704" ht="24.95" hidden="1" customHeight="1" x14ac:dyDescent="0.25"/>
    <row r="81705" ht="24.95" hidden="1" customHeight="1" x14ac:dyDescent="0.25"/>
    <row r="81706" ht="24.95" hidden="1" customHeight="1" x14ac:dyDescent="0.25"/>
    <row r="81707" ht="24.95" hidden="1" customHeight="1" x14ac:dyDescent="0.25"/>
    <row r="81708" ht="24.95" hidden="1" customHeight="1" x14ac:dyDescent="0.25"/>
    <row r="81709" ht="24.95" hidden="1" customHeight="1" x14ac:dyDescent="0.25"/>
    <row r="81710" ht="24.95" hidden="1" customHeight="1" x14ac:dyDescent="0.25"/>
    <row r="81711" ht="24.95" hidden="1" customHeight="1" x14ac:dyDescent="0.25"/>
    <row r="81712" ht="24.95" hidden="1" customHeight="1" x14ac:dyDescent="0.25"/>
    <row r="81713" ht="24.95" hidden="1" customHeight="1" x14ac:dyDescent="0.25"/>
    <row r="81714" ht="24.95" hidden="1" customHeight="1" x14ac:dyDescent="0.25"/>
    <row r="81715" ht="24.95" hidden="1" customHeight="1" x14ac:dyDescent="0.25"/>
    <row r="81716" hidden="1" x14ac:dyDescent="0.25"/>
    <row r="81717" hidden="1" x14ac:dyDescent="0.25"/>
    <row r="81718" hidden="1" x14ac:dyDescent="0.25"/>
    <row r="81719" ht="16.5" hidden="1" customHeight="1" x14ac:dyDescent="0.25"/>
    <row r="81720" hidden="1" x14ac:dyDescent="0.25"/>
    <row r="81721" ht="15.75" hidden="1" customHeight="1" x14ac:dyDescent="0.25"/>
    <row r="81722" ht="31.5" hidden="1" customHeight="1" x14ac:dyDescent="0.25"/>
    <row r="81723" ht="24" hidden="1" customHeight="1" x14ac:dyDescent="0.25"/>
    <row r="81724" ht="24.95" hidden="1" customHeight="1" x14ac:dyDescent="0.25"/>
    <row r="81725" ht="24.95" hidden="1" customHeight="1" x14ac:dyDescent="0.25"/>
    <row r="81726" ht="24.95" hidden="1" customHeight="1" x14ac:dyDescent="0.25"/>
    <row r="81727" ht="24.95" hidden="1" customHeight="1" x14ac:dyDescent="0.25"/>
    <row r="81728" ht="24.95" hidden="1" customHeight="1" x14ac:dyDescent="0.25"/>
    <row r="81729" ht="24.95" hidden="1" customHeight="1" x14ac:dyDescent="0.25"/>
    <row r="81730" ht="24.95" hidden="1" customHeight="1" x14ac:dyDescent="0.25"/>
    <row r="81731" ht="24.95" hidden="1" customHeight="1" x14ac:dyDescent="0.25"/>
    <row r="81732" hidden="1" x14ac:dyDescent="0.25"/>
    <row r="81733" hidden="1" x14ac:dyDescent="0.25"/>
    <row r="81734" hidden="1" x14ac:dyDescent="0.25"/>
    <row r="81735" ht="16.5" hidden="1" customHeight="1" x14ac:dyDescent="0.25"/>
    <row r="81736" hidden="1" x14ac:dyDescent="0.25"/>
    <row r="81737" ht="15.75" hidden="1" customHeight="1" x14ac:dyDescent="0.25"/>
    <row r="81738" ht="31.5" hidden="1" customHeight="1" x14ac:dyDescent="0.25"/>
    <row r="81739" ht="24" hidden="1" customHeight="1" x14ac:dyDescent="0.25"/>
    <row r="81740" ht="24.95" hidden="1" customHeight="1" x14ac:dyDescent="0.25"/>
    <row r="81741" ht="24.95" hidden="1" customHeight="1" x14ac:dyDescent="0.25"/>
    <row r="81742" ht="24.95" hidden="1" customHeight="1" x14ac:dyDescent="0.25"/>
    <row r="81743" ht="24.95" hidden="1" customHeight="1" x14ac:dyDescent="0.25"/>
    <row r="81744" ht="24.95" hidden="1" customHeight="1" x14ac:dyDescent="0.25"/>
    <row r="81745" ht="24.95" hidden="1" customHeight="1" x14ac:dyDescent="0.25"/>
    <row r="81746" ht="24.95" hidden="1" customHeight="1" x14ac:dyDescent="0.25"/>
    <row r="81747" ht="24.95" hidden="1" customHeight="1" x14ac:dyDescent="0.25"/>
    <row r="81748" ht="24.95" hidden="1" customHeight="1" x14ac:dyDescent="0.25"/>
    <row r="81749" ht="24.95" hidden="1" customHeight="1" x14ac:dyDescent="0.25"/>
    <row r="81750" ht="24.95" hidden="1" customHeight="1" x14ac:dyDescent="0.25"/>
    <row r="81751" ht="24.95" hidden="1" customHeight="1" x14ac:dyDescent="0.25"/>
    <row r="81752" ht="24.95" hidden="1" customHeight="1" x14ac:dyDescent="0.25"/>
    <row r="81753" ht="24.95" hidden="1" customHeight="1" x14ac:dyDescent="0.25"/>
    <row r="81754" ht="24.95" hidden="1" customHeight="1" x14ac:dyDescent="0.25"/>
    <row r="81755" ht="24.95" hidden="1" customHeight="1" x14ac:dyDescent="0.25"/>
    <row r="81756" ht="24.95" hidden="1" customHeight="1" x14ac:dyDescent="0.25"/>
    <row r="81757" ht="24.95" hidden="1" customHeight="1" x14ac:dyDescent="0.25"/>
    <row r="81758" ht="24.95" hidden="1" customHeight="1" x14ac:dyDescent="0.25"/>
    <row r="81759" ht="24.95" hidden="1" customHeight="1" x14ac:dyDescent="0.25"/>
    <row r="81760" ht="24.95" hidden="1" customHeight="1" x14ac:dyDescent="0.25"/>
    <row r="81761" ht="24.95" hidden="1" customHeight="1" x14ac:dyDescent="0.25"/>
    <row r="81762" ht="24.95" hidden="1" customHeight="1" x14ac:dyDescent="0.25"/>
    <row r="81763" ht="24.95" hidden="1" customHeight="1" x14ac:dyDescent="0.25"/>
    <row r="81764" ht="24.95" hidden="1" customHeight="1" x14ac:dyDescent="0.25"/>
    <row r="81765" ht="24.95" hidden="1" customHeight="1" x14ac:dyDescent="0.25"/>
    <row r="81766" ht="24.95" hidden="1" customHeight="1" x14ac:dyDescent="0.25"/>
    <row r="81767" ht="24.95" hidden="1" customHeight="1" x14ac:dyDescent="0.25"/>
    <row r="81768" ht="24.95" hidden="1" customHeight="1" x14ac:dyDescent="0.25"/>
    <row r="81769" ht="24.95" hidden="1" customHeight="1" x14ac:dyDescent="0.25"/>
    <row r="81770" ht="24.95" hidden="1" customHeight="1" x14ac:dyDescent="0.25"/>
    <row r="81771" ht="24.95" hidden="1" customHeight="1" x14ac:dyDescent="0.25"/>
    <row r="81772" hidden="1" x14ac:dyDescent="0.25"/>
    <row r="81773" hidden="1" x14ac:dyDescent="0.25"/>
    <row r="81774" hidden="1" x14ac:dyDescent="0.25"/>
    <row r="81775" ht="16.5" hidden="1" customHeight="1" x14ac:dyDescent="0.25"/>
    <row r="81776" hidden="1" x14ac:dyDescent="0.25"/>
    <row r="81777" ht="15.75" hidden="1" customHeight="1" x14ac:dyDescent="0.25"/>
    <row r="81778" ht="31.5" hidden="1" customHeight="1" x14ac:dyDescent="0.25"/>
    <row r="81779" ht="24" hidden="1" customHeight="1" x14ac:dyDescent="0.25"/>
    <row r="81780" ht="24.95" hidden="1" customHeight="1" x14ac:dyDescent="0.25"/>
    <row r="81781" ht="24.95" hidden="1" customHeight="1" x14ac:dyDescent="0.25"/>
    <row r="81782" ht="24.95" hidden="1" customHeight="1" x14ac:dyDescent="0.25"/>
    <row r="81783" ht="24.95" hidden="1" customHeight="1" x14ac:dyDescent="0.25"/>
    <row r="81784" ht="24.95" hidden="1" customHeight="1" x14ac:dyDescent="0.25"/>
    <row r="81785" ht="24.95" hidden="1" customHeight="1" x14ac:dyDescent="0.25"/>
    <row r="81786" ht="24.95" hidden="1" customHeight="1" x14ac:dyDescent="0.25"/>
    <row r="81787" ht="24.95" hidden="1" customHeight="1" x14ac:dyDescent="0.25"/>
    <row r="81788" ht="24.95" hidden="1" customHeight="1" x14ac:dyDescent="0.25"/>
    <row r="81789" ht="24.95" hidden="1" customHeight="1" x14ac:dyDescent="0.25"/>
    <row r="81790" ht="24.95" hidden="1" customHeight="1" x14ac:dyDescent="0.25"/>
    <row r="81791" ht="24.95" hidden="1" customHeight="1" x14ac:dyDescent="0.25"/>
    <row r="81792" ht="24.95" hidden="1" customHeight="1" x14ac:dyDescent="0.25"/>
    <row r="81793" ht="24.95" hidden="1" customHeight="1" x14ac:dyDescent="0.25"/>
    <row r="81794" ht="24.95" hidden="1" customHeight="1" x14ac:dyDescent="0.25"/>
    <row r="81795" ht="24.95" hidden="1" customHeight="1" x14ac:dyDescent="0.25"/>
    <row r="81796" ht="24.95" hidden="1" customHeight="1" x14ac:dyDescent="0.25"/>
    <row r="81797" ht="24.95" hidden="1" customHeight="1" x14ac:dyDescent="0.25"/>
    <row r="81798" ht="24.95" hidden="1" customHeight="1" x14ac:dyDescent="0.25"/>
    <row r="81799" ht="24.95" hidden="1" customHeight="1" x14ac:dyDescent="0.25"/>
    <row r="81800" ht="24.95" hidden="1" customHeight="1" x14ac:dyDescent="0.25"/>
    <row r="81801" ht="24.95" hidden="1" customHeight="1" x14ac:dyDescent="0.25"/>
    <row r="81802" ht="24.95" hidden="1" customHeight="1" x14ac:dyDescent="0.25"/>
    <row r="81803" ht="24.95" hidden="1" customHeight="1" x14ac:dyDescent="0.25"/>
    <row r="81804" ht="24.95" hidden="1" customHeight="1" x14ac:dyDescent="0.25"/>
    <row r="81805" ht="24.95" hidden="1" customHeight="1" x14ac:dyDescent="0.25"/>
    <row r="81806" ht="24.95" hidden="1" customHeight="1" x14ac:dyDescent="0.25"/>
    <row r="81807" ht="24.95" hidden="1" customHeight="1" x14ac:dyDescent="0.25"/>
    <row r="81808" ht="24.95" hidden="1" customHeight="1" x14ac:dyDescent="0.25"/>
    <row r="81809" ht="24.95" hidden="1" customHeight="1" x14ac:dyDescent="0.25"/>
    <row r="81810" ht="24.95" hidden="1" customHeight="1" x14ac:dyDescent="0.25"/>
    <row r="81811" ht="24.95" hidden="1" customHeight="1" x14ac:dyDescent="0.25"/>
    <row r="81812" hidden="1" x14ac:dyDescent="0.25"/>
    <row r="81813" hidden="1" x14ac:dyDescent="0.25"/>
    <row r="81814" hidden="1" x14ac:dyDescent="0.25"/>
    <row r="81815" ht="16.5" hidden="1" customHeight="1" x14ac:dyDescent="0.25"/>
    <row r="81816" hidden="1" x14ac:dyDescent="0.25"/>
    <row r="81817" ht="15.75" hidden="1" customHeight="1" x14ac:dyDescent="0.25"/>
    <row r="81818" ht="31.5" hidden="1" customHeight="1" x14ac:dyDescent="0.25"/>
    <row r="81819" ht="24" hidden="1" customHeight="1" x14ac:dyDescent="0.25"/>
    <row r="81820" ht="24.95" hidden="1" customHeight="1" x14ac:dyDescent="0.25"/>
    <row r="81821" ht="24.95" hidden="1" customHeight="1" x14ac:dyDescent="0.25"/>
    <row r="81822" ht="24.95" hidden="1" customHeight="1" x14ac:dyDescent="0.25"/>
    <row r="81823" ht="24.95" hidden="1" customHeight="1" x14ac:dyDescent="0.25"/>
    <row r="81824" ht="24.95" hidden="1" customHeight="1" x14ac:dyDescent="0.25"/>
    <row r="81825" ht="24.95" hidden="1" customHeight="1" x14ac:dyDescent="0.25"/>
    <row r="81826" ht="24.95" hidden="1" customHeight="1" x14ac:dyDescent="0.25"/>
    <row r="81827" ht="24.95" hidden="1" customHeight="1" x14ac:dyDescent="0.25"/>
    <row r="81828" hidden="1" x14ac:dyDescent="0.25"/>
    <row r="81829" hidden="1" x14ac:dyDescent="0.25"/>
    <row r="81830" hidden="1" x14ac:dyDescent="0.25"/>
    <row r="81831" ht="16.5" hidden="1" customHeight="1" x14ac:dyDescent="0.25"/>
    <row r="81832" hidden="1" x14ac:dyDescent="0.25"/>
    <row r="81833" ht="15.75" hidden="1" customHeight="1" x14ac:dyDescent="0.25"/>
    <row r="81834" ht="31.5" hidden="1" customHeight="1" x14ac:dyDescent="0.25"/>
    <row r="81835" ht="24" hidden="1" customHeight="1" x14ac:dyDescent="0.25"/>
    <row r="81836" ht="24.95" hidden="1" customHeight="1" x14ac:dyDescent="0.25"/>
    <row r="81837" ht="24.95" hidden="1" customHeight="1" x14ac:dyDescent="0.25"/>
    <row r="81838" ht="24.95" hidden="1" customHeight="1" x14ac:dyDescent="0.25"/>
    <row r="81839" ht="24.95" hidden="1" customHeight="1" x14ac:dyDescent="0.25"/>
    <row r="81840" ht="24.95" hidden="1" customHeight="1" x14ac:dyDescent="0.25"/>
    <row r="81841" ht="24.95" hidden="1" customHeight="1" x14ac:dyDescent="0.25"/>
    <row r="81842" ht="24.95" hidden="1" customHeight="1" x14ac:dyDescent="0.25"/>
    <row r="81843" ht="24.95" hidden="1" customHeight="1" x14ac:dyDescent="0.25"/>
    <row r="81844" ht="24.95" hidden="1" customHeight="1" x14ac:dyDescent="0.25"/>
    <row r="81845" ht="24.95" hidden="1" customHeight="1" x14ac:dyDescent="0.25"/>
    <row r="81846" ht="24.95" hidden="1" customHeight="1" x14ac:dyDescent="0.25"/>
    <row r="81847" ht="24.95" hidden="1" customHeight="1" x14ac:dyDescent="0.25"/>
    <row r="81848" ht="24.95" hidden="1" customHeight="1" x14ac:dyDescent="0.25"/>
    <row r="81849" ht="24.95" hidden="1" customHeight="1" x14ac:dyDescent="0.25"/>
    <row r="81850" ht="24.95" hidden="1" customHeight="1" x14ac:dyDescent="0.25"/>
    <row r="81851" ht="24.95" hidden="1" customHeight="1" x14ac:dyDescent="0.25"/>
    <row r="81852" ht="24.95" hidden="1" customHeight="1" x14ac:dyDescent="0.25"/>
    <row r="81853" ht="24.95" hidden="1" customHeight="1" x14ac:dyDescent="0.25"/>
    <row r="81854" ht="24.95" hidden="1" customHeight="1" x14ac:dyDescent="0.25"/>
    <row r="81855" ht="24.95" hidden="1" customHeight="1" x14ac:dyDescent="0.25"/>
    <row r="81856" ht="24.95" hidden="1" customHeight="1" x14ac:dyDescent="0.25"/>
    <row r="81857" ht="24.95" hidden="1" customHeight="1" x14ac:dyDescent="0.25"/>
    <row r="81858" ht="24.95" hidden="1" customHeight="1" x14ac:dyDescent="0.25"/>
    <row r="81859" ht="24.95" hidden="1" customHeight="1" x14ac:dyDescent="0.25"/>
    <row r="81860" ht="24.95" hidden="1" customHeight="1" x14ac:dyDescent="0.25"/>
    <row r="81861" ht="24.95" hidden="1" customHeight="1" x14ac:dyDescent="0.25"/>
    <row r="81862" ht="24.95" hidden="1" customHeight="1" x14ac:dyDescent="0.25"/>
    <row r="81863" ht="24.95" hidden="1" customHeight="1" x14ac:dyDescent="0.25"/>
    <row r="81864" ht="24.95" hidden="1" customHeight="1" x14ac:dyDescent="0.25"/>
    <row r="81865" ht="24.95" hidden="1" customHeight="1" x14ac:dyDescent="0.25"/>
    <row r="81866" ht="24.95" hidden="1" customHeight="1" x14ac:dyDescent="0.25"/>
    <row r="81867" ht="24.95" hidden="1" customHeight="1" x14ac:dyDescent="0.25"/>
    <row r="81868" hidden="1" x14ac:dyDescent="0.25"/>
    <row r="81869" hidden="1" x14ac:dyDescent="0.25"/>
    <row r="81870" hidden="1" x14ac:dyDescent="0.25"/>
    <row r="81871" ht="16.5" hidden="1" customHeight="1" x14ac:dyDescent="0.25"/>
    <row r="81872" hidden="1" x14ac:dyDescent="0.25"/>
    <row r="81873" ht="15.75" hidden="1" customHeight="1" x14ac:dyDescent="0.25"/>
    <row r="81874" ht="31.5" hidden="1" customHeight="1" x14ac:dyDescent="0.25"/>
    <row r="81875" ht="24" hidden="1" customHeight="1" x14ac:dyDescent="0.25"/>
    <row r="81876" ht="24.95" hidden="1" customHeight="1" x14ac:dyDescent="0.25"/>
    <row r="81877" ht="24.95" hidden="1" customHeight="1" x14ac:dyDescent="0.25"/>
    <row r="81878" ht="24.95" hidden="1" customHeight="1" x14ac:dyDescent="0.25"/>
    <row r="81879" ht="24.95" hidden="1" customHeight="1" x14ac:dyDescent="0.25"/>
    <row r="81880" ht="24.95" hidden="1" customHeight="1" x14ac:dyDescent="0.25"/>
    <row r="81881" ht="24.95" hidden="1" customHeight="1" x14ac:dyDescent="0.25"/>
    <row r="81882" ht="24.95" hidden="1" customHeight="1" x14ac:dyDescent="0.25"/>
    <row r="81883" ht="24.95" hidden="1" customHeight="1" x14ac:dyDescent="0.25"/>
    <row r="81884" ht="24.95" hidden="1" customHeight="1" x14ac:dyDescent="0.25"/>
    <row r="81885" ht="24.95" hidden="1" customHeight="1" x14ac:dyDescent="0.25"/>
    <row r="81886" ht="24.95" hidden="1" customHeight="1" x14ac:dyDescent="0.25"/>
    <row r="81887" ht="24.95" hidden="1" customHeight="1" x14ac:dyDescent="0.25"/>
    <row r="81888" ht="24.95" hidden="1" customHeight="1" x14ac:dyDescent="0.25"/>
    <row r="81889" ht="24.95" hidden="1" customHeight="1" x14ac:dyDescent="0.25"/>
    <row r="81890" ht="24.95" hidden="1" customHeight="1" x14ac:dyDescent="0.25"/>
    <row r="81891" ht="24.95" hidden="1" customHeight="1" x14ac:dyDescent="0.25"/>
    <row r="81892" ht="24.95" hidden="1" customHeight="1" x14ac:dyDescent="0.25"/>
    <row r="81893" ht="24.95" hidden="1" customHeight="1" x14ac:dyDescent="0.25"/>
    <row r="81894" ht="24.95" hidden="1" customHeight="1" x14ac:dyDescent="0.25"/>
    <row r="81895" ht="24.95" hidden="1" customHeight="1" x14ac:dyDescent="0.25"/>
    <row r="81896" ht="24.95" hidden="1" customHeight="1" x14ac:dyDescent="0.25"/>
    <row r="81897" ht="24.95" hidden="1" customHeight="1" x14ac:dyDescent="0.25"/>
    <row r="81898" ht="24.95" hidden="1" customHeight="1" x14ac:dyDescent="0.25"/>
    <row r="81899" ht="24.95" hidden="1" customHeight="1" x14ac:dyDescent="0.25"/>
    <row r="81900" ht="24.95" hidden="1" customHeight="1" x14ac:dyDescent="0.25"/>
    <row r="81901" ht="24.95" hidden="1" customHeight="1" x14ac:dyDescent="0.25"/>
    <row r="81902" ht="24.95" hidden="1" customHeight="1" x14ac:dyDescent="0.25"/>
    <row r="81903" ht="24.95" hidden="1" customHeight="1" x14ac:dyDescent="0.25"/>
    <row r="81904" ht="24.95" hidden="1" customHeight="1" x14ac:dyDescent="0.25"/>
    <row r="81905" ht="24.95" hidden="1" customHeight="1" x14ac:dyDescent="0.25"/>
    <row r="81906" ht="24.95" hidden="1" customHeight="1" x14ac:dyDescent="0.25"/>
    <row r="81907" ht="24.95" hidden="1" customHeight="1" x14ac:dyDescent="0.25"/>
    <row r="81908" hidden="1" x14ac:dyDescent="0.25"/>
    <row r="81909" hidden="1" x14ac:dyDescent="0.25"/>
    <row r="81910" hidden="1" x14ac:dyDescent="0.25"/>
    <row r="81911" ht="16.5" hidden="1" customHeight="1" x14ac:dyDescent="0.25"/>
    <row r="81912" hidden="1" x14ac:dyDescent="0.25"/>
    <row r="81913" ht="15.75" hidden="1" customHeight="1" x14ac:dyDescent="0.25"/>
    <row r="81914" ht="31.5" hidden="1" customHeight="1" x14ac:dyDescent="0.25"/>
    <row r="81915" ht="24" hidden="1" customHeight="1" x14ac:dyDescent="0.25"/>
    <row r="81916" ht="24.95" hidden="1" customHeight="1" x14ac:dyDescent="0.25"/>
    <row r="81917" ht="24.95" hidden="1" customHeight="1" x14ac:dyDescent="0.25"/>
    <row r="81918" ht="24.95" hidden="1" customHeight="1" x14ac:dyDescent="0.25"/>
    <row r="81919" ht="24.95" hidden="1" customHeight="1" x14ac:dyDescent="0.25"/>
    <row r="81920" ht="24.95" hidden="1" customHeight="1" x14ac:dyDescent="0.25"/>
    <row r="81921" ht="24.95" hidden="1" customHeight="1" x14ac:dyDescent="0.25"/>
    <row r="81922" ht="24.95" hidden="1" customHeight="1" x14ac:dyDescent="0.25"/>
    <row r="81923" ht="24.95" hidden="1" customHeight="1" x14ac:dyDescent="0.25"/>
    <row r="81924" ht="24.95" hidden="1" customHeight="1" x14ac:dyDescent="0.25"/>
    <row r="81925" ht="24.95" hidden="1" customHeight="1" x14ac:dyDescent="0.25"/>
    <row r="81926" ht="24.95" hidden="1" customHeight="1" x14ac:dyDescent="0.25"/>
    <row r="81927" ht="24.95" hidden="1" customHeight="1" x14ac:dyDescent="0.25"/>
    <row r="81928" ht="24.95" hidden="1" customHeight="1" x14ac:dyDescent="0.25"/>
    <row r="81929" ht="24.95" hidden="1" customHeight="1" x14ac:dyDescent="0.25"/>
    <row r="81930" ht="24.95" hidden="1" customHeight="1" x14ac:dyDescent="0.25"/>
    <row r="81931" ht="24.95" hidden="1" customHeight="1" x14ac:dyDescent="0.25"/>
    <row r="81932" ht="24.95" hidden="1" customHeight="1" x14ac:dyDescent="0.25"/>
    <row r="81933" ht="24.95" hidden="1" customHeight="1" x14ac:dyDescent="0.25"/>
    <row r="81934" ht="24.95" hidden="1" customHeight="1" x14ac:dyDescent="0.25"/>
    <row r="81935" ht="24.95" hidden="1" customHeight="1" x14ac:dyDescent="0.25"/>
    <row r="81936" ht="24.95" hidden="1" customHeight="1" x14ac:dyDescent="0.25"/>
    <row r="81937" ht="24.95" hidden="1" customHeight="1" x14ac:dyDescent="0.25"/>
    <row r="81938" ht="24.95" hidden="1" customHeight="1" x14ac:dyDescent="0.25"/>
    <row r="81939" ht="24.95" hidden="1" customHeight="1" x14ac:dyDescent="0.25"/>
    <row r="81940" ht="24.95" hidden="1" customHeight="1" x14ac:dyDescent="0.25"/>
    <row r="81941" ht="24.95" hidden="1" customHeight="1" x14ac:dyDescent="0.25"/>
    <row r="81942" ht="24.95" hidden="1" customHeight="1" x14ac:dyDescent="0.25"/>
    <row r="81943" ht="24.95" hidden="1" customHeight="1" x14ac:dyDescent="0.25"/>
    <row r="81944" ht="24.95" hidden="1" customHeight="1" x14ac:dyDescent="0.25"/>
    <row r="81945" ht="24.95" hidden="1" customHeight="1" x14ac:dyDescent="0.25"/>
    <row r="81946" ht="24.95" hidden="1" customHeight="1" x14ac:dyDescent="0.25"/>
    <row r="81947" ht="24.95" hidden="1" customHeight="1" x14ac:dyDescent="0.25"/>
    <row r="81948" hidden="1" x14ac:dyDescent="0.25"/>
    <row r="81949" hidden="1" x14ac:dyDescent="0.25"/>
    <row r="81950" hidden="1" x14ac:dyDescent="0.25"/>
    <row r="81951" ht="16.5" hidden="1" customHeight="1" x14ac:dyDescent="0.25"/>
    <row r="81952" hidden="1" x14ac:dyDescent="0.25"/>
    <row r="81953" ht="15.75" hidden="1" customHeight="1" x14ac:dyDescent="0.25"/>
    <row r="81954" ht="31.5" hidden="1" customHeight="1" x14ac:dyDescent="0.25"/>
    <row r="81955" ht="24" hidden="1" customHeight="1" x14ac:dyDescent="0.25"/>
    <row r="81956" ht="24.95" hidden="1" customHeight="1" x14ac:dyDescent="0.25"/>
    <row r="81957" ht="24.95" hidden="1" customHeight="1" x14ac:dyDescent="0.25"/>
    <row r="81958" ht="24.95" hidden="1" customHeight="1" x14ac:dyDescent="0.25"/>
    <row r="81959" ht="24.95" hidden="1" customHeight="1" x14ac:dyDescent="0.25"/>
    <row r="81960" ht="24.95" hidden="1" customHeight="1" x14ac:dyDescent="0.25"/>
    <row r="81961" ht="24.95" hidden="1" customHeight="1" x14ac:dyDescent="0.25"/>
    <row r="81962" ht="24.95" hidden="1" customHeight="1" x14ac:dyDescent="0.25"/>
    <row r="81963" ht="24.95" hidden="1" customHeight="1" x14ac:dyDescent="0.25"/>
    <row r="81964" hidden="1" x14ac:dyDescent="0.25"/>
    <row r="81965" hidden="1" x14ac:dyDescent="0.25"/>
    <row r="81966" hidden="1" x14ac:dyDescent="0.25"/>
    <row r="81967" ht="16.5" hidden="1" customHeight="1" x14ac:dyDescent="0.25"/>
    <row r="81968" hidden="1" x14ac:dyDescent="0.25"/>
    <row r="81969" ht="15.75" hidden="1" customHeight="1" x14ac:dyDescent="0.25"/>
    <row r="81970" ht="31.5" hidden="1" customHeight="1" x14ac:dyDescent="0.25"/>
    <row r="81971" ht="24" hidden="1" customHeight="1" x14ac:dyDescent="0.25"/>
    <row r="81972" ht="24.95" hidden="1" customHeight="1" x14ac:dyDescent="0.25"/>
    <row r="81973" ht="24.95" hidden="1" customHeight="1" x14ac:dyDescent="0.25"/>
    <row r="81974" ht="24.95" hidden="1" customHeight="1" x14ac:dyDescent="0.25"/>
    <row r="81975" ht="24.95" hidden="1" customHeight="1" x14ac:dyDescent="0.25"/>
    <row r="81976" ht="24.95" hidden="1" customHeight="1" x14ac:dyDescent="0.25"/>
    <row r="81977" ht="24.95" hidden="1" customHeight="1" x14ac:dyDescent="0.25"/>
    <row r="81978" ht="24.95" hidden="1" customHeight="1" x14ac:dyDescent="0.25"/>
    <row r="81979" ht="24.95" hidden="1" customHeight="1" x14ac:dyDescent="0.25"/>
    <row r="81980" hidden="1" x14ac:dyDescent="0.25"/>
    <row r="81981" hidden="1" x14ac:dyDescent="0.25"/>
    <row r="81982" hidden="1" x14ac:dyDescent="0.25"/>
    <row r="81983" ht="16.5" hidden="1" customHeight="1" x14ac:dyDescent="0.25"/>
    <row r="81984" hidden="1" x14ac:dyDescent="0.25"/>
    <row r="81985" ht="15.75" hidden="1" customHeight="1" x14ac:dyDescent="0.25"/>
    <row r="81986" ht="31.5" hidden="1" customHeight="1" x14ac:dyDescent="0.25"/>
    <row r="81987" ht="24" hidden="1" customHeight="1" x14ac:dyDescent="0.25"/>
    <row r="81988" ht="24.95" hidden="1" customHeight="1" x14ac:dyDescent="0.25"/>
    <row r="81989" ht="24.95" hidden="1" customHeight="1" x14ac:dyDescent="0.25"/>
    <row r="81990" ht="24.95" hidden="1" customHeight="1" x14ac:dyDescent="0.25"/>
    <row r="81991" ht="24.95" hidden="1" customHeight="1" x14ac:dyDescent="0.25"/>
    <row r="81992" ht="24.95" hidden="1" customHeight="1" x14ac:dyDescent="0.25"/>
    <row r="81993" ht="24.95" hidden="1" customHeight="1" x14ac:dyDescent="0.25"/>
    <row r="81994" ht="24.95" hidden="1" customHeight="1" x14ac:dyDescent="0.25"/>
    <row r="81995" ht="24.95" hidden="1" customHeight="1" x14ac:dyDescent="0.25"/>
    <row r="81996" hidden="1" x14ac:dyDescent="0.25"/>
    <row r="81997" hidden="1" x14ac:dyDescent="0.25"/>
    <row r="81998" hidden="1" x14ac:dyDescent="0.25"/>
    <row r="81999" ht="16.5" hidden="1" customHeight="1" x14ac:dyDescent="0.25"/>
    <row r="82000" hidden="1" x14ac:dyDescent="0.25"/>
    <row r="82001" ht="15.75" hidden="1" customHeight="1" x14ac:dyDescent="0.25"/>
    <row r="82002" ht="31.5" hidden="1" customHeight="1" x14ac:dyDescent="0.25"/>
    <row r="82003" ht="24" hidden="1" customHeight="1" x14ac:dyDescent="0.25"/>
    <row r="82004" ht="24.95" hidden="1" customHeight="1" x14ac:dyDescent="0.25"/>
    <row r="82005" ht="24.95" hidden="1" customHeight="1" x14ac:dyDescent="0.25"/>
    <row r="82006" ht="24.95" hidden="1" customHeight="1" x14ac:dyDescent="0.25"/>
    <row r="82007" ht="24.95" hidden="1" customHeight="1" x14ac:dyDescent="0.25"/>
    <row r="82008" ht="24.95" hidden="1" customHeight="1" x14ac:dyDescent="0.25"/>
    <row r="82009" ht="24.95" hidden="1" customHeight="1" x14ac:dyDescent="0.25"/>
    <row r="82010" ht="24.95" hidden="1" customHeight="1" x14ac:dyDescent="0.25"/>
    <row r="82011" ht="24.95" hidden="1" customHeight="1" x14ac:dyDescent="0.25"/>
    <row r="82012" ht="24.95" hidden="1" customHeight="1" x14ac:dyDescent="0.25"/>
    <row r="82013" ht="24.95" hidden="1" customHeight="1" x14ac:dyDescent="0.25"/>
    <row r="82014" ht="24.95" hidden="1" customHeight="1" x14ac:dyDescent="0.25"/>
    <row r="82015" ht="24.95" hidden="1" customHeight="1" x14ac:dyDescent="0.25"/>
    <row r="82016" ht="24.95" hidden="1" customHeight="1" x14ac:dyDescent="0.25"/>
    <row r="82017" ht="24.95" hidden="1" customHeight="1" x14ac:dyDescent="0.25"/>
    <row r="82018" ht="24.95" hidden="1" customHeight="1" x14ac:dyDescent="0.25"/>
    <row r="82019" ht="24.95" hidden="1" customHeight="1" x14ac:dyDescent="0.25"/>
    <row r="82020" ht="24.95" hidden="1" customHeight="1" x14ac:dyDescent="0.25"/>
    <row r="82021" ht="24.95" hidden="1" customHeight="1" x14ac:dyDescent="0.25"/>
    <row r="82022" ht="24.95" hidden="1" customHeight="1" x14ac:dyDescent="0.25"/>
    <row r="82023" ht="24.95" hidden="1" customHeight="1" x14ac:dyDescent="0.25"/>
    <row r="82024" ht="24.95" hidden="1" customHeight="1" x14ac:dyDescent="0.25"/>
    <row r="82025" ht="24.95" hidden="1" customHeight="1" x14ac:dyDescent="0.25"/>
    <row r="82026" ht="24.95" hidden="1" customHeight="1" x14ac:dyDescent="0.25"/>
    <row r="82027" ht="24.95" hidden="1" customHeight="1" x14ac:dyDescent="0.25"/>
    <row r="82028" ht="24.95" hidden="1" customHeight="1" x14ac:dyDescent="0.25"/>
    <row r="82029" ht="24.95" hidden="1" customHeight="1" x14ac:dyDescent="0.25"/>
    <row r="82030" ht="24.95" hidden="1" customHeight="1" x14ac:dyDescent="0.25"/>
    <row r="82031" ht="24.95" hidden="1" customHeight="1" x14ac:dyDescent="0.25"/>
    <row r="82032" ht="24.95" hidden="1" customHeight="1" x14ac:dyDescent="0.25"/>
    <row r="82033" ht="24.95" hidden="1" customHeight="1" x14ac:dyDescent="0.25"/>
    <row r="82034" ht="24.95" hidden="1" customHeight="1" x14ac:dyDescent="0.25"/>
    <row r="82035" ht="24.95" hidden="1" customHeight="1" x14ac:dyDescent="0.25"/>
    <row r="82036" hidden="1" x14ac:dyDescent="0.25"/>
    <row r="82037" hidden="1" x14ac:dyDescent="0.25"/>
    <row r="82038" hidden="1" x14ac:dyDescent="0.25"/>
    <row r="82039" ht="16.5" hidden="1" customHeight="1" x14ac:dyDescent="0.25"/>
    <row r="82040" hidden="1" x14ac:dyDescent="0.25"/>
    <row r="82041" ht="15.75" hidden="1" customHeight="1" x14ac:dyDescent="0.25"/>
    <row r="82042" ht="31.5" hidden="1" customHeight="1" x14ac:dyDescent="0.25"/>
    <row r="82043" ht="24" hidden="1" customHeight="1" x14ac:dyDescent="0.25"/>
    <row r="82044" ht="24.95" hidden="1" customHeight="1" x14ac:dyDescent="0.25"/>
    <row r="82045" ht="24.95" hidden="1" customHeight="1" x14ac:dyDescent="0.25"/>
    <row r="82046" ht="24.95" hidden="1" customHeight="1" x14ac:dyDescent="0.25"/>
    <row r="82047" ht="24.95" hidden="1" customHeight="1" x14ac:dyDescent="0.25"/>
    <row r="82048" ht="24.95" hidden="1" customHeight="1" x14ac:dyDescent="0.25"/>
    <row r="82049" ht="24.95" hidden="1" customHeight="1" x14ac:dyDescent="0.25"/>
    <row r="82050" ht="24.95" hidden="1" customHeight="1" x14ac:dyDescent="0.25"/>
    <row r="82051" ht="24.95" hidden="1" customHeight="1" x14ac:dyDescent="0.25"/>
    <row r="82052" ht="24.95" hidden="1" customHeight="1" x14ac:dyDescent="0.25"/>
    <row r="82053" ht="24.95" hidden="1" customHeight="1" x14ac:dyDescent="0.25"/>
    <row r="82054" ht="24.95" hidden="1" customHeight="1" x14ac:dyDescent="0.25"/>
    <row r="82055" ht="24.95" hidden="1" customHeight="1" x14ac:dyDescent="0.25"/>
    <row r="82056" ht="24.95" hidden="1" customHeight="1" x14ac:dyDescent="0.25"/>
    <row r="82057" ht="24.95" hidden="1" customHeight="1" x14ac:dyDescent="0.25"/>
    <row r="82058" ht="24.95" hidden="1" customHeight="1" x14ac:dyDescent="0.25"/>
    <row r="82059" ht="24.95" hidden="1" customHeight="1" x14ac:dyDescent="0.25"/>
    <row r="82060" ht="24.95" hidden="1" customHeight="1" x14ac:dyDescent="0.25"/>
    <row r="82061" ht="24.95" hidden="1" customHeight="1" x14ac:dyDescent="0.25"/>
    <row r="82062" ht="24.95" hidden="1" customHeight="1" x14ac:dyDescent="0.25"/>
    <row r="82063" ht="24.95" hidden="1" customHeight="1" x14ac:dyDescent="0.25"/>
    <row r="82064" ht="24.95" hidden="1" customHeight="1" x14ac:dyDescent="0.25"/>
    <row r="82065" ht="24.95" hidden="1" customHeight="1" x14ac:dyDescent="0.25"/>
    <row r="82066" ht="24.95" hidden="1" customHeight="1" x14ac:dyDescent="0.25"/>
    <row r="82067" ht="24.95" hidden="1" customHeight="1" x14ac:dyDescent="0.25"/>
    <row r="82068" ht="24.95" hidden="1" customHeight="1" x14ac:dyDescent="0.25"/>
    <row r="82069" ht="24.95" hidden="1" customHeight="1" x14ac:dyDescent="0.25"/>
    <row r="82070" ht="24.95" hidden="1" customHeight="1" x14ac:dyDescent="0.25"/>
    <row r="82071" ht="24.95" hidden="1" customHeight="1" x14ac:dyDescent="0.25"/>
    <row r="82072" ht="24.95" hidden="1" customHeight="1" x14ac:dyDescent="0.25"/>
    <row r="82073" ht="24.95" hidden="1" customHeight="1" x14ac:dyDescent="0.25"/>
    <row r="82074" ht="24.95" hidden="1" customHeight="1" x14ac:dyDescent="0.25"/>
    <row r="82075" ht="24.95" hidden="1" customHeight="1" x14ac:dyDescent="0.25"/>
    <row r="82076" hidden="1" x14ac:dyDescent="0.25"/>
    <row r="82077" hidden="1" x14ac:dyDescent="0.25"/>
    <row r="82078" hidden="1" x14ac:dyDescent="0.25"/>
    <row r="82079" ht="16.5" hidden="1" customHeight="1" x14ac:dyDescent="0.25"/>
    <row r="82080" hidden="1" x14ac:dyDescent="0.25"/>
    <row r="82081" ht="15.75" hidden="1" customHeight="1" x14ac:dyDescent="0.25"/>
    <row r="82082" ht="31.5" hidden="1" customHeight="1" x14ac:dyDescent="0.25"/>
    <row r="82083" ht="24" hidden="1" customHeight="1" x14ac:dyDescent="0.25"/>
    <row r="82084" ht="24.95" hidden="1" customHeight="1" x14ac:dyDescent="0.25"/>
    <row r="82085" ht="24.95" hidden="1" customHeight="1" x14ac:dyDescent="0.25"/>
    <row r="82086" ht="24.95" hidden="1" customHeight="1" x14ac:dyDescent="0.25"/>
    <row r="82087" ht="24.95" hidden="1" customHeight="1" x14ac:dyDescent="0.25"/>
    <row r="82088" ht="24.95" hidden="1" customHeight="1" x14ac:dyDescent="0.25"/>
    <row r="82089" ht="24.95" hidden="1" customHeight="1" x14ac:dyDescent="0.25"/>
    <row r="82090" ht="24.95" hidden="1" customHeight="1" x14ac:dyDescent="0.25"/>
    <row r="82091" ht="24.95" hidden="1" customHeight="1" x14ac:dyDescent="0.25"/>
    <row r="82092" ht="24.95" hidden="1" customHeight="1" x14ac:dyDescent="0.25"/>
    <row r="82093" ht="24.95" hidden="1" customHeight="1" x14ac:dyDescent="0.25"/>
    <row r="82094" ht="24.95" hidden="1" customHeight="1" x14ac:dyDescent="0.25"/>
    <row r="82095" ht="24.95" hidden="1" customHeight="1" x14ac:dyDescent="0.25"/>
    <row r="82096" ht="24.95" hidden="1" customHeight="1" x14ac:dyDescent="0.25"/>
    <row r="82097" ht="24.95" hidden="1" customHeight="1" x14ac:dyDescent="0.25"/>
    <row r="82098" ht="24.95" hidden="1" customHeight="1" x14ac:dyDescent="0.25"/>
    <row r="82099" ht="24.95" hidden="1" customHeight="1" x14ac:dyDescent="0.25"/>
    <row r="82100" ht="24.95" hidden="1" customHeight="1" x14ac:dyDescent="0.25"/>
    <row r="82101" ht="24.95" hidden="1" customHeight="1" x14ac:dyDescent="0.25"/>
    <row r="82102" ht="24.95" hidden="1" customHeight="1" x14ac:dyDescent="0.25"/>
    <row r="82103" ht="24.95" hidden="1" customHeight="1" x14ac:dyDescent="0.25"/>
    <row r="82104" ht="24.95" hidden="1" customHeight="1" x14ac:dyDescent="0.25"/>
    <row r="82105" ht="24.95" hidden="1" customHeight="1" x14ac:dyDescent="0.25"/>
    <row r="82106" ht="24.95" hidden="1" customHeight="1" x14ac:dyDescent="0.25"/>
    <row r="82107" ht="24.95" hidden="1" customHeight="1" x14ac:dyDescent="0.25"/>
    <row r="82108" ht="24.95" hidden="1" customHeight="1" x14ac:dyDescent="0.25"/>
    <row r="82109" ht="24.95" hidden="1" customHeight="1" x14ac:dyDescent="0.25"/>
    <row r="82110" ht="24.95" hidden="1" customHeight="1" x14ac:dyDescent="0.25"/>
    <row r="82111" ht="24.95" hidden="1" customHeight="1" x14ac:dyDescent="0.25"/>
    <row r="82112" ht="24.95" hidden="1" customHeight="1" x14ac:dyDescent="0.25"/>
    <row r="82113" ht="24.95" hidden="1" customHeight="1" x14ac:dyDescent="0.25"/>
    <row r="82114" ht="24.95" hidden="1" customHeight="1" x14ac:dyDescent="0.25"/>
    <row r="82115" ht="24.95" hidden="1" customHeight="1" x14ac:dyDescent="0.25"/>
    <row r="82116" hidden="1" x14ac:dyDescent="0.25"/>
    <row r="82117" hidden="1" x14ac:dyDescent="0.25"/>
    <row r="82118" hidden="1" x14ac:dyDescent="0.25"/>
    <row r="82119" ht="16.5" hidden="1" customHeight="1" x14ac:dyDescent="0.25"/>
    <row r="82120" hidden="1" x14ac:dyDescent="0.25"/>
    <row r="82121" ht="15.75" hidden="1" customHeight="1" x14ac:dyDescent="0.25"/>
    <row r="82122" ht="31.5" hidden="1" customHeight="1" x14ac:dyDescent="0.25"/>
    <row r="82123" ht="24" hidden="1" customHeight="1" x14ac:dyDescent="0.25"/>
    <row r="82124" ht="24.95" hidden="1" customHeight="1" x14ac:dyDescent="0.25"/>
    <row r="82125" ht="24.95" hidden="1" customHeight="1" x14ac:dyDescent="0.25"/>
    <row r="82126" ht="24.95" hidden="1" customHeight="1" x14ac:dyDescent="0.25"/>
    <row r="82127" ht="24.95" hidden="1" customHeight="1" x14ac:dyDescent="0.25"/>
    <row r="82128" ht="24.95" hidden="1" customHeight="1" x14ac:dyDescent="0.25"/>
    <row r="82129" ht="24.95" hidden="1" customHeight="1" x14ac:dyDescent="0.25"/>
    <row r="82130" ht="24.95" hidden="1" customHeight="1" x14ac:dyDescent="0.25"/>
    <row r="82131" ht="24.95" hidden="1" customHeight="1" x14ac:dyDescent="0.25"/>
    <row r="82132" hidden="1" x14ac:dyDescent="0.25"/>
    <row r="82133" hidden="1" x14ac:dyDescent="0.25"/>
    <row r="82134" hidden="1" x14ac:dyDescent="0.25"/>
    <row r="82135" ht="16.5" hidden="1" customHeight="1" x14ac:dyDescent="0.25"/>
    <row r="82136" hidden="1" x14ac:dyDescent="0.25"/>
    <row r="82137" ht="15.75" hidden="1" customHeight="1" x14ac:dyDescent="0.25"/>
    <row r="82138" ht="31.5" hidden="1" customHeight="1" x14ac:dyDescent="0.25"/>
    <row r="82139" ht="24" hidden="1" customHeight="1" x14ac:dyDescent="0.25"/>
    <row r="82140" ht="24.95" hidden="1" customHeight="1" x14ac:dyDescent="0.25"/>
    <row r="82141" ht="24.95" hidden="1" customHeight="1" x14ac:dyDescent="0.25"/>
    <row r="82142" ht="24.95" hidden="1" customHeight="1" x14ac:dyDescent="0.25"/>
    <row r="82143" ht="24.95" hidden="1" customHeight="1" x14ac:dyDescent="0.25"/>
    <row r="82144" ht="24.95" hidden="1" customHeight="1" x14ac:dyDescent="0.25"/>
    <row r="82145" ht="24.95" hidden="1" customHeight="1" x14ac:dyDescent="0.25"/>
    <row r="82146" ht="24.95" hidden="1" customHeight="1" x14ac:dyDescent="0.25"/>
    <row r="82147" ht="24.95" hidden="1" customHeight="1" x14ac:dyDescent="0.25"/>
    <row r="82148" hidden="1" x14ac:dyDescent="0.25"/>
    <row r="82149" hidden="1" x14ac:dyDescent="0.25"/>
    <row r="82150" hidden="1" x14ac:dyDescent="0.25"/>
    <row r="82151" ht="16.5" hidden="1" customHeight="1" x14ac:dyDescent="0.25"/>
    <row r="82152" hidden="1" x14ac:dyDescent="0.25"/>
    <row r="82153" ht="15.75" hidden="1" customHeight="1" x14ac:dyDescent="0.25"/>
    <row r="82154" ht="31.5" hidden="1" customHeight="1" x14ac:dyDescent="0.25"/>
    <row r="82155" ht="24" hidden="1" customHeight="1" x14ac:dyDescent="0.25"/>
    <row r="82156" ht="24.95" hidden="1" customHeight="1" x14ac:dyDescent="0.25"/>
    <row r="82157" ht="24.95" hidden="1" customHeight="1" x14ac:dyDescent="0.25"/>
    <row r="82158" ht="24.95" hidden="1" customHeight="1" x14ac:dyDescent="0.25"/>
    <row r="82159" ht="24.95" hidden="1" customHeight="1" x14ac:dyDescent="0.25"/>
    <row r="82160" ht="24.95" hidden="1" customHeight="1" x14ac:dyDescent="0.25"/>
    <row r="82161" ht="24.95" hidden="1" customHeight="1" x14ac:dyDescent="0.25"/>
    <row r="82162" ht="24.95" hidden="1" customHeight="1" x14ac:dyDescent="0.25"/>
    <row r="82163" ht="24.95" hidden="1" customHeight="1" x14ac:dyDescent="0.25"/>
    <row r="82164" hidden="1" x14ac:dyDescent="0.25"/>
    <row r="82165" hidden="1" x14ac:dyDescent="0.25"/>
    <row r="82166" hidden="1" x14ac:dyDescent="0.25"/>
    <row r="82167" ht="16.5" hidden="1" customHeight="1" x14ac:dyDescent="0.25"/>
    <row r="82168" hidden="1" x14ac:dyDescent="0.25"/>
    <row r="82169" ht="15.75" hidden="1" customHeight="1" x14ac:dyDescent="0.25"/>
    <row r="82170" ht="31.5" hidden="1" customHeight="1" x14ac:dyDescent="0.25"/>
    <row r="82171" ht="24" hidden="1" customHeight="1" x14ac:dyDescent="0.25"/>
    <row r="82172" ht="24.95" hidden="1" customHeight="1" x14ac:dyDescent="0.25"/>
    <row r="82173" ht="24.95" hidden="1" customHeight="1" x14ac:dyDescent="0.25"/>
    <row r="82174" ht="24.95" hidden="1" customHeight="1" x14ac:dyDescent="0.25"/>
    <row r="82175" ht="24.95" hidden="1" customHeight="1" x14ac:dyDescent="0.25"/>
    <row r="82176" ht="24.95" hidden="1" customHeight="1" x14ac:dyDescent="0.25"/>
    <row r="82177" ht="24.95" hidden="1" customHeight="1" x14ac:dyDescent="0.25"/>
    <row r="82178" ht="24.95" hidden="1" customHeight="1" x14ac:dyDescent="0.25"/>
    <row r="82179" ht="24.95" hidden="1" customHeight="1" x14ac:dyDescent="0.25"/>
    <row r="82180" ht="24.95" hidden="1" customHeight="1" x14ac:dyDescent="0.25"/>
    <row r="82181" ht="24.95" hidden="1" customHeight="1" x14ac:dyDescent="0.25"/>
    <row r="82182" ht="24.95" hidden="1" customHeight="1" x14ac:dyDescent="0.25"/>
    <row r="82183" ht="24.95" hidden="1" customHeight="1" x14ac:dyDescent="0.25"/>
    <row r="82184" ht="24.95" hidden="1" customHeight="1" x14ac:dyDescent="0.25"/>
    <row r="82185" ht="24.95" hidden="1" customHeight="1" x14ac:dyDescent="0.25"/>
    <row r="82186" ht="24.95" hidden="1" customHeight="1" x14ac:dyDescent="0.25"/>
    <row r="82187" ht="24.95" hidden="1" customHeight="1" x14ac:dyDescent="0.25"/>
    <row r="82188" ht="24.95" hidden="1" customHeight="1" x14ac:dyDescent="0.25"/>
    <row r="82189" ht="24.95" hidden="1" customHeight="1" x14ac:dyDescent="0.25"/>
    <row r="82190" ht="24.95" hidden="1" customHeight="1" x14ac:dyDescent="0.25"/>
    <row r="82191" ht="24.95" hidden="1" customHeight="1" x14ac:dyDescent="0.25"/>
    <row r="82192" ht="24.95" hidden="1" customHeight="1" x14ac:dyDescent="0.25"/>
    <row r="82193" ht="24.95" hidden="1" customHeight="1" x14ac:dyDescent="0.25"/>
    <row r="82194" ht="24.95" hidden="1" customHeight="1" x14ac:dyDescent="0.25"/>
    <row r="82195" ht="24.95" hidden="1" customHeight="1" x14ac:dyDescent="0.25"/>
    <row r="82196" ht="24.95" hidden="1" customHeight="1" x14ac:dyDescent="0.25"/>
    <row r="82197" ht="24.95" hidden="1" customHeight="1" x14ac:dyDescent="0.25"/>
    <row r="82198" ht="24.95" hidden="1" customHeight="1" x14ac:dyDescent="0.25"/>
    <row r="82199" ht="24.95" hidden="1" customHeight="1" x14ac:dyDescent="0.25"/>
    <row r="82200" ht="24.95" hidden="1" customHeight="1" x14ac:dyDescent="0.25"/>
    <row r="82201" ht="24.95" hidden="1" customHeight="1" x14ac:dyDescent="0.25"/>
    <row r="82202" ht="24.95" hidden="1" customHeight="1" x14ac:dyDescent="0.25"/>
    <row r="82203" ht="24.95" hidden="1" customHeight="1" x14ac:dyDescent="0.25"/>
    <row r="82204" hidden="1" x14ac:dyDescent="0.25"/>
    <row r="82205" hidden="1" x14ac:dyDescent="0.25"/>
    <row r="82206" hidden="1" x14ac:dyDescent="0.25"/>
    <row r="82207" ht="16.5" hidden="1" customHeight="1" x14ac:dyDescent="0.25"/>
    <row r="82208" hidden="1" x14ac:dyDescent="0.25"/>
    <row r="82209" ht="15.75" hidden="1" customHeight="1" x14ac:dyDescent="0.25"/>
    <row r="82210" ht="31.5" hidden="1" customHeight="1" x14ac:dyDescent="0.25"/>
    <row r="82211" ht="24" hidden="1" customHeight="1" x14ac:dyDescent="0.25"/>
    <row r="82212" ht="24.95" hidden="1" customHeight="1" x14ac:dyDescent="0.25"/>
    <row r="82213" ht="24.95" hidden="1" customHeight="1" x14ac:dyDescent="0.25"/>
    <row r="82214" ht="24.95" hidden="1" customHeight="1" x14ac:dyDescent="0.25"/>
    <row r="82215" ht="24.95" hidden="1" customHeight="1" x14ac:dyDescent="0.25"/>
    <row r="82216" ht="24.95" hidden="1" customHeight="1" x14ac:dyDescent="0.25"/>
    <row r="82217" ht="24.95" hidden="1" customHeight="1" x14ac:dyDescent="0.25"/>
    <row r="82218" ht="24.95" hidden="1" customHeight="1" x14ac:dyDescent="0.25"/>
    <row r="82219" ht="24.95" hidden="1" customHeight="1" x14ac:dyDescent="0.25"/>
    <row r="82220" ht="24.95" hidden="1" customHeight="1" x14ac:dyDescent="0.25"/>
    <row r="82221" ht="24.95" hidden="1" customHeight="1" x14ac:dyDescent="0.25"/>
    <row r="82222" ht="24.95" hidden="1" customHeight="1" x14ac:dyDescent="0.25"/>
    <row r="82223" ht="24.95" hidden="1" customHeight="1" x14ac:dyDescent="0.25"/>
    <row r="82224" ht="24.95" hidden="1" customHeight="1" x14ac:dyDescent="0.25"/>
    <row r="82225" ht="24.95" hidden="1" customHeight="1" x14ac:dyDescent="0.25"/>
    <row r="82226" ht="24.95" hidden="1" customHeight="1" x14ac:dyDescent="0.25"/>
    <row r="82227" ht="24.95" hidden="1" customHeight="1" x14ac:dyDescent="0.25"/>
    <row r="82228" ht="24.95" hidden="1" customHeight="1" x14ac:dyDescent="0.25"/>
    <row r="82229" ht="24.95" hidden="1" customHeight="1" x14ac:dyDescent="0.25"/>
    <row r="82230" ht="24.95" hidden="1" customHeight="1" x14ac:dyDescent="0.25"/>
    <row r="82231" ht="24.95" hidden="1" customHeight="1" x14ac:dyDescent="0.25"/>
    <row r="82232" ht="24.95" hidden="1" customHeight="1" x14ac:dyDescent="0.25"/>
    <row r="82233" ht="24.95" hidden="1" customHeight="1" x14ac:dyDescent="0.25"/>
    <row r="82234" ht="24.95" hidden="1" customHeight="1" x14ac:dyDescent="0.25"/>
    <row r="82235" ht="24.95" hidden="1" customHeight="1" x14ac:dyDescent="0.25"/>
    <row r="82236" ht="24.95" hidden="1" customHeight="1" x14ac:dyDescent="0.25"/>
    <row r="82237" ht="24.95" hidden="1" customHeight="1" x14ac:dyDescent="0.25"/>
    <row r="82238" ht="24.95" hidden="1" customHeight="1" x14ac:dyDescent="0.25"/>
    <row r="82239" ht="24.95" hidden="1" customHeight="1" x14ac:dyDescent="0.25"/>
    <row r="82240" ht="24.95" hidden="1" customHeight="1" x14ac:dyDescent="0.25"/>
    <row r="82241" ht="24.95" hidden="1" customHeight="1" x14ac:dyDescent="0.25"/>
    <row r="82242" ht="24.95" hidden="1" customHeight="1" x14ac:dyDescent="0.25"/>
    <row r="82243" ht="24.95" hidden="1" customHeight="1" x14ac:dyDescent="0.25"/>
    <row r="82244" hidden="1" x14ac:dyDescent="0.25"/>
    <row r="82245" hidden="1" x14ac:dyDescent="0.25"/>
    <row r="82246" hidden="1" x14ac:dyDescent="0.25"/>
    <row r="82247" ht="16.5" hidden="1" customHeight="1" x14ac:dyDescent="0.25"/>
    <row r="82248" hidden="1" x14ac:dyDescent="0.25"/>
    <row r="82249" ht="15.75" hidden="1" customHeight="1" x14ac:dyDescent="0.25"/>
    <row r="82250" ht="31.5" hidden="1" customHeight="1" x14ac:dyDescent="0.25"/>
    <row r="82251" ht="24" hidden="1" customHeight="1" x14ac:dyDescent="0.25"/>
    <row r="82252" ht="24.95" hidden="1" customHeight="1" x14ac:dyDescent="0.25"/>
    <row r="82253" ht="24.95" hidden="1" customHeight="1" x14ac:dyDescent="0.25"/>
    <row r="82254" ht="24.95" hidden="1" customHeight="1" x14ac:dyDescent="0.25"/>
    <row r="82255" ht="24.95" hidden="1" customHeight="1" x14ac:dyDescent="0.25"/>
    <row r="82256" ht="24.95" hidden="1" customHeight="1" x14ac:dyDescent="0.25"/>
    <row r="82257" ht="24.95" hidden="1" customHeight="1" x14ac:dyDescent="0.25"/>
    <row r="82258" ht="24.95" hidden="1" customHeight="1" x14ac:dyDescent="0.25"/>
    <row r="82259" ht="24.95" hidden="1" customHeight="1" x14ac:dyDescent="0.25"/>
    <row r="82260" hidden="1" x14ac:dyDescent="0.25"/>
    <row r="82261" hidden="1" x14ac:dyDescent="0.25"/>
    <row r="82262" hidden="1" x14ac:dyDescent="0.25"/>
    <row r="82263" ht="16.5" hidden="1" customHeight="1" x14ac:dyDescent="0.25"/>
    <row r="82264" hidden="1" x14ac:dyDescent="0.25"/>
    <row r="82265" ht="15.75" hidden="1" customHeight="1" x14ac:dyDescent="0.25"/>
    <row r="82266" ht="31.5" hidden="1" customHeight="1" x14ac:dyDescent="0.25"/>
    <row r="82267" ht="24" hidden="1" customHeight="1" x14ac:dyDescent="0.25"/>
    <row r="82268" ht="24.95" hidden="1" customHeight="1" x14ac:dyDescent="0.25"/>
    <row r="82269" ht="24.95" hidden="1" customHeight="1" x14ac:dyDescent="0.25"/>
    <row r="82270" ht="24.95" hidden="1" customHeight="1" x14ac:dyDescent="0.25"/>
    <row r="82271" ht="24.95" hidden="1" customHeight="1" x14ac:dyDescent="0.25"/>
    <row r="82272" ht="24.95" hidden="1" customHeight="1" x14ac:dyDescent="0.25"/>
    <row r="82273" ht="24.95" hidden="1" customHeight="1" x14ac:dyDescent="0.25"/>
    <row r="82274" ht="24.95" hidden="1" customHeight="1" x14ac:dyDescent="0.25"/>
    <row r="82275" ht="24.95" hidden="1" customHeight="1" x14ac:dyDescent="0.25"/>
    <row r="82276" ht="24.95" hidden="1" customHeight="1" x14ac:dyDescent="0.25"/>
    <row r="82277" ht="24.95" hidden="1" customHeight="1" x14ac:dyDescent="0.25"/>
    <row r="82278" ht="24.95" hidden="1" customHeight="1" x14ac:dyDescent="0.25"/>
    <row r="82279" ht="24.95" hidden="1" customHeight="1" x14ac:dyDescent="0.25"/>
    <row r="82280" ht="24.95" hidden="1" customHeight="1" x14ac:dyDescent="0.25"/>
    <row r="82281" ht="24.95" hidden="1" customHeight="1" x14ac:dyDescent="0.25"/>
    <row r="82282" ht="24.95" hidden="1" customHeight="1" x14ac:dyDescent="0.25"/>
    <row r="82283" ht="24.95" hidden="1" customHeight="1" x14ac:dyDescent="0.25"/>
    <row r="82284" ht="24.95" hidden="1" customHeight="1" x14ac:dyDescent="0.25"/>
    <row r="82285" ht="24.95" hidden="1" customHeight="1" x14ac:dyDescent="0.25"/>
    <row r="82286" ht="24.95" hidden="1" customHeight="1" x14ac:dyDescent="0.25"/>
    <row r="82287" ht="24.95" hidden="1" customHeight="1" x14ac:dyDescent="0.25"/>
    <row r="82288" ht="24.95" hidden="1" customHeight="1" x14ac:dyDescent="0.25"/>
    <row r="82289" ht="24.95" hidden="1" customHeight="1" x14ac:dyDescent="0.25"/>
    <row r="82290" ht="24.95" hidden="1" customHeight="1" x14ac:dyDescent="0.25"/>
    <row r="82291" ht="24.95" hidden="1" customHeight="1" x14ac:dyDescent="0.25"/>
    <row r="82292" ht="24.95" hidden="1" customHeight="1" x14ac:dyDescent="0.25"/>
    <row r="82293" ht="24.95" hidden="1" customHeight="1" x14ac:dyDescent="0.25"/>
    <row r="82294" ht="24.95" hidden="1" customHeight="1" x14ac:dyDescent="0.25"/>
    <row r="82295" ht="24.95" hidden="1" customHeight="1" x14ac:dyDescent="0.25"/>
    <row r="82296" ht="24.95" hidden="1" customHeight="1" x14ac:dyDescent="0.25"/>
    <row r="82297" ht="24.95" hidden="1" customHeight="1" x14ac:dyDescent="0.25"/>
    <row r="82298" ht="24.95" hidden="1" customHeight="1" x14ac:dyDescent="0.25"/>
    <row r="82299" ht="24.95" hidden="1" customHeight="1" x14ac:dyDescent="0.25"/>
    <row r="82300" hidden="1" x14ac:dyDescent="0.25"/>
    <row r="82301" hidden="1" x14ac:dyDescent="0.25"/>
    <row r="82302" hidden="1" x14ac:dyDescent="0.25"/>
    <row r="82303" ht="16.5" hidden="1" customHeight="1" x14ac:dyDescent="0.25"/>
    <row r="82304" hidden="1" x14ac:dyDescent="0.25"/>
    <row r="82305" ht="15.75" hidden="1" customHeight="1" x14ac:dyDescent="0.25"/>
    <row r="82306" ht="31.5" hidden="1" customHeight="1" x14ac:dyDescent="0.25"/>
    <row r="82307" ht="24" hidden="1" customHeight="1" x14ac:dyDescent="0.25"/>
    <row r="82308" ht="24.95" hidden="1" customHeight="1" x14ac:dyDescent="0.25"/>
    <row r="82309" ht="24.95" hidden="1" customHeight="1" x14ac:dyDescent="0.25"/>
    <row r="82310" ht="24.95" hidden="1" customHeight="1" x14ac:dyDescent="0.25"/>
    <row r="82311" ht="24.95" hidden="1" customHeight="1" x14ac:dyDescent="0.25"/>
    <row r="82312" ht="24.95" hidden="1" customHeight="1" x14ac:dyDescent="0.25"/>
    <row r="82313" ht="24.95" hidden="1" customHeight="1" x14ac:dyDescent="0.25"/>
    <row r="82314" ht="24.95" hidden="1" customHeight="1" x14ac:dyDescent="0.25"/>
    <row r="82315" ht="24.95" hidden="1" customHeight="1" x14ac:dyDescent="0.25"/>
    <row r="82316" ht="24.95" hidden="1" customHeight="1" x14ac:dyDescent="0.25"/>
    <row r="82317" ht="24.95" hidden="1" customHeight="1" x14ac:dyDescent="0.25"/>
    <row r="82318" ht="24.95" hidden="1" customHeight="1" x14ac:dyDescent="0.25"/>
    <row r="82319" ht="24.95" hidden="1" customHeight="1" x14ac:dyDescent="0.25"/>
    <row r="82320" ht="24.95" hidden="1" customHeight="1" x14ac:dyDescent="0.25"/>
    <row r="82321" ht="24.95" hidden="1" customHeight="1" x14ac:dyDescent="0.25"/>
    <row r="82322" ht="24.95" hidden="1" customHeight="1" x14ac:dyDescent="0.25"/>
    <row r="82323" ht="24.95" hidden="1" customHeight="1" x14ac:dyDescent="0.25"/>
    <row r="82324" ht="24.95" hidden="1" customHeight="1" x14ac:dyDescent="0.25"/>
    <row r="82325" ht="24.95" hidden="1" customHeight="1" x14ac:dyDescent="0.25"/>
    <row r="82326" ht="24.95" hidden="1" customHeight="1" x14ac:dyDescent="0.25"/>
    <row r="82327" ht="24.95" hidden="1" customHeight="1" x14ac:dyDescent="0.25"/>
    <row r="82328" ht="24.95" hidden="1" customHeight="1" x14ac:dyDescent="0.25"/>
    <row r="82329" ht="24.95" hidden="1" customHeight="1" x14ac:dyDescent="0.25"/>
    <row r="82330" ht="24.95" hidden="1" customHeight="1" x14ac:dyDescent="0.25"/>
    <row r="82331" ht="24.95" hidden="1" customHeight="1" x14ac:dyDescent="0.25"/>
    <row r="82332" ht="24.95" hidden="1" customHeight="1" x14ac:dyDescent="0.25"/>
    <row r="82333" ht="24.95" hidden="1" customHeight="1" x14ac:dyDescent="0.25"/>
    <row r="82334" ht="24.95" hidden="1" customHeight="1" x14ac:dyDescent="0.25"/>
    <row r="82335" ht="24.95" hidden="1" customHeight="1" x14ac:dyDescent="0.25"/>
    <row r="82336" ht="24.95" hidden="1" customHeight="1" x14ac:dyDescent="0.25"/>
    <row r="82337" ht="24.95" hidden="1" customHeight="1" x14ac:dyDescent="0.25"/>
    <row r="82338" ht="24.95" hidden="1" customHeight="1" x14ac:dyDescent="0.25"/>
    <row r="82339" ht="24.95" hidden="1" customHeight="1" x14ac:dyDescent="0.25"/>
    <row r="82340" hidden="1" x14ac:dyDescent="0.25"/>
    <row r="82341" hidden="1" x14ac:dyDescent="0.25"/>
    <row r="82342" hidden="1" x14ac:dyDescent="0.25"/>
    <row r="82343" ht="16.5" hidden="1" customHeight="1" x14ac:dyDescent="0.25"/>
    <row r="82344" hidden="1" x14ac:dyDescent="0.25"/>
    <row r="82345" ht="15.75" hidden="1" customHeight="1" x14ac:dyDescent="0.25"/>
    <row r="82346" ht="31.5" hidden="1" customHeight="1" x14ac:dyDescent="0.25"/>
    <row r="82347" ht="24" hidden="1" customHeight="1" x14ac:dyDescent="0.25"/>
    <row r="82348" ht="24.95" hidden="1" customHeight="1" x14ac:dyDescent="0.25"/>
    <row r="82349" ht="24.95" hidden="1" customHeight="1" x14ac:dyDescent="0.25"/>
    <row r="82350" ht="24.95" hidden="1" customHeight="1" x14ac:dyDescent="0.25"/>
    <row r="82351" ht="24.95" hidden="1" customHeight="1" x14ac:dyDescent="0.25"/>
    <row r="82352" ht="24.95" hidden="1" customHeight="1" x14ac:dyDescent="0.25"/>
    <row r="82353" ht="24.95" hidden="1" customHeight="1" x14ac:dyDescent="0.25"/>
    <row r="82354" ht="24.95" hidden="1" customHeight="1" x14ac:dyDescent="0.25"/>
    <row r="82355" ht="24.95" hidden="1" customHeight="1" x14ac:dyDescent="0.25"/>
    <row r="82356" hidden="1" x14ac:dyDescent="0.25"/>
    <row r="82357" hidden="1" x14ac:dyDescent="0.25"/>
    <row r="82358" hidden="1" x14ac:dyDescent="0.25"/>
    <row r="82359" ht="16.5" hidden="1" customHeight="1" x14ac:dyDescent="0.25"/>
    <row r="82360" hidden="1" x14ac:dyDescent="0.25"/>
    <row r="82361" ht="15.75" hidden="1" customHeight="1" x14ac:dyDescent="0.25"/>
    <row r="82362" ht="31.5" hidden="1" customHeight="1" x14ac:dyDescent="0.25"/>
    <row r="82363" ht="24" hidden="1" customHeight="1" x14ac:dyDescent="0.25"/>
    <row r="82364" ht="24.95" hidden="1" customHeight="1" x14ac:dyDescent="0.25"/>
    <row r="82365" ht="24.95" hidden="1" customHeight="1" x14ac:dyDescent="0.25"/>
    <row r="82366" ht="24.95" hidden="1" customHeight="1" x14ac:dyDescent="0.25"/>
    <row r="82367" ht="24.95" hidden="1" customHeight="1" x14ac:dyDescent="0.25"/>
    <row r="82368" ht="24.95" hidden="1" customHeight="1" x14ac:dyDescent="0.25"/>
    <row r="82369" ht="24.95" hidden="1" customHeight="1" x14ac:dyDescent="0.25"/>
    <row r="82370" ht="24.95" hidden="1" customHeight="1" x14ac:dyDescent="0.25"/>
    <row r="82371" ht="24.95" hidden="1" customHeight="1" x14ac:dyDescent="0.25"/>
    <row r="82372" ht="24.95" hidden="1" customHeight="1" x14ac:dyDescent="0.25"/>
    <row r="82373" ht="24.95" hidden="1" customHeight="1" x14ac:dyDescent="0.25"/>
    <row r="82374" ht="24.95" hidden="1" customHeight="1" x14ac:dyDescent="0.25"/>
    <row r="82375" ht="24.95" hidden="1" customHeight="1" x14ac:dyDescent="0.25"/>
    <row r="82376" ht="24.95" hidden="1" customHeight="1" x14ac:dyDescent="0.25"/>
    <row r="82377" ht="24.95" hidden="1" customHeight="1" x14ac:dyDescent="0.25"/>
    <row r="82378" ht="24.95" hidden="1" customHeight="1" x14ac:dyDescent="0.25"/>
    <row r="82379" ht="24.95" hidden="1" customHeight="1" x14ac:dyDescent="0.25"/>
    <row r="82380" ht="24.95" hidden="1" customHeight="1" x14ac:dyDescent="0.25"/>
    <row r="82381" ht="24.95" hidden="1" customHeight="1" x14ac:dyDescent="0.25"/>
    <row r="82382" ht="24.95" hidden="1" customHeight="1" x14ac:dyDescent="0.25"/>
    <row r="82383" ht="24.95" hidden="1" customHeight="1" x14ac:dyDescent="0.25"/>
    <row r="82384" ht="24.95" hidden="1" customHeight="1" x14ac:dyDescent="0.25"/>
    <row r="82385" ht="24.95" hidden="1" customHeight="1" x14ac:dyDescent="0.25"/>
    <row r="82386" ht="24.95" hidden="1" customHeight="1" x14ac:dyDescent="0.25"/>
    <row r="82387" ht="24.95" hidden="1" customHeight="1" x14ac:dyDescent="0.25"/>
    <row r="82388" ht="24.95" hidden="1" customHeight="1" x14ac:dyDescent="0.25"/>
    <row r="82389" ht="24.95" hidden="1" customHeight="1" x14ac:dyDescent="0.25"/>
    <row r="82390" ht="24.95" hidden="1" customHeight="1" x14ac:dyDescent="0.25"/>
    <row r="82391" ht="24.95" hidden="1" customHeight="1" x14ac:dyDescent="0.25"/>
    <row r="82392" ht="24.95" hidden="1" customHeight="1" x14ac:dyDescent="0.25"/>
    <row r="82393" ht="24.95" hidden="1" customHeight="1" x14ac:dyDescent="0.25"/>
    <row r="82394" ht="24.95" hidden="1" customHeight="1" x14ac:dyDescent="0.25"/>
    <row r="82395" ht="24.95" hidden="1" customHeight="1" x14ac:dyDescent="0.25"/>
    <row r="82396" hidden="1" x14ac:dyDescent="0.25"/>
    <row r="82397" hidden="1" x14ac:dyDescent="0.25"/>
    <row r="82398" hidden="1" x14ac:dyDescent="0.25"/>
    <row r="82399" ht="16.5" hidden="1" customHeight="1" x14ac:dyDescent="0.25"/>
    <row r="82400" hidden="1" x14ac:dyDescent="0.25"/>
    <row r="82401" ht="15.75" hidden="1" customHeight="1" x14ac:dyDescent="0.25"/>
    <row r="82402" ht="31.5" hidden="1" customHeight="1" x14ac:dyDescent="0.25"/>
    <row r="82403" ht="24" hidden="1" customHeight="1" x14ac:dyDescent="0.25"/>
    <row r="82404" ht="24.95" hidden="1" customHeight="1" x14ac:dyDescent="0.25"/>
    <row r="82405" ht="24.95" hidden="1" customHeight="1" x14ac:dyDescent="0.25"/>
    <row r="82406" ht="24.95" hidden="1" customHeight="1" x14ac:dyDescent="0.25"/>
    <row r="82407" ht="24.95" hidden="1" customHeight="1" x14ac:dyDescent="0.25"/>
    <row r="82408" ht="24.95" hidden="1" customHeight="1" x14ac:dyDescent="0.25"/>
    <row r="82409" ht="24.95" hidden="1" customHeight="1" x14ac:dyDescent="0.25"/>
    <row r="82410" ht="24.95" hidden="1" customHeight="1" x14ac:dyDescent="0.25"/>
    <row r="82411" ht="24.95" hidden="1" customHeight="1" x14ac:dyDescent="0.25"/>
    <row r="82412" ht="24.95" hidden="1" customHeight="1" x14ac:dyDescent="0.25"/>
    <row r="82413" ht="24.95" hidden="1" customHeight="1" x14ac:dyDescent="0.25"/>
    <row r="82414" ht="24.95" hidden="1" customHeight="1" x14ac:dyDescent="0.25"/>
    <row r="82415" ht="24.95" hidden="1" customHeight="1" x14ac:dyDescent="0.25"/>
    <row r="82416" ht="24.95" hidden="1" customHeight="1" x14ac:dyDescent="0.25"/>
    <row r="82417" ht="24.95" hidden="1" customHeight="1" x14ac:dyDescent="0.25"/>
    <row r="82418" ht="24.95" hidden="1" customHeight="1" x14ac:dyDescent="0.25"/>
    <row r="82419" ht="24.95" hidden="1" customHeight="1" x14ac:dyDescent="0.25"/>
    <row r="82420" ht="24.95" hidden="1" customHeight="1" x14ac:dyDescent="0.25"/>
    <row r="82421" ht="24.95" hidden="1" customHeight="1" x14ac:dyDescent="0.25"/>
    <row r="82422" ht="24.95" hidden="1" customHeight="1" x14ac:dyDescent="0.25"/>
    <row r="82423" ht="24.95" hidden="1" customHeight="1" x14ac:dyDescent="0.25"/>
    <row r="82424" ht="24.95" hidden="1" customHeight="1" x14ac:dyDescent="0.25"/>
    <row r="82425" ht="24.95" hidden="1" customHeight="1" x14ac:dyDescent="0.25"/>
    <row r="82426" ht="24.95" hidden="1" customHeight="1" x14ac:dyDescent="0.25"/>
    <row r="82427" ht="24.95" hidden="1" customHeight="1" x14ac:dyDescent="0.25"/>
    <row r="82428" ht="24.95" hidden="1" customHeight="1" x14ac:dyDescent="0.25"/>
    <row r="82429" ht="24.95" hidden="1" customHeight="1" x14ac:dyDescent="0.25"/>
    <row r="82430" ht="24.95" hidden="1" customHeight="1" x14ac:dyDescent="0.25"/>
    <row r="82431" ht="24.95" hidden="1" customHeight="1" x14ac:dyDescent="0.25"/>
    <row r="82432" ht="24.95" hidden="1" customHeight="1" x14ac:dyDescent="0.25"/>
    <row r="82433" ht="24.95" hidden="1" customHeight="1" x14ac:dyDescent="0.25"/>
    <row r="82434" ht="24.95" hidden="1" customHeight="1" x14ac:dyDescent="0.25"/>
    <row r="82435" ht="24.95" hidden="1" customHeight="1" x14ac:dyDescent="0.25"/>
    <row r="82436" hidden="1" x14ac:dyDescent="0.25"/>
    <row r="82437" hidden="1" x14ac:dyDescent="0.25"/>
    <row r="82438" hidden="1" x14ac:dyDescent="0.25"/>
    <row r="82439" ht="16.5" hidden="1" customHeight="1" x14ac:dyDescent="0.25"/>
    <row r="82440" hidden="1" x14ac:dyDescent="0.25"/>
    <row r="82441" ht="15.75" hidden="1" customHeight="1" x14ac:dyDescent="0.25"/>
    <row r="82442" ht="31.5" hidden="1" customHeight="1" x14ac:dyDescent="0.25"/>
    <row r="82443" ht="24" hidden="1" customHeight="1" x14ac:dyDescent="0.25"/>
    <row r="82444" ht="24.95" hidden="1" customHeight="1" x14ac:dyDescent="0.25"/>
    <row r="82445" ht="24.95" hidden="1" customHeight="1" x14ac:dyDescent="0.25"/>
    <row r="82446" ht="24.95" hidden="1" customHeight="1" x14ac:dyDescent="0.25"/>
    <row r="82447" ht="24.95" hidden="1" customHeight="1" x14ac:dyDescent="0.25"/>
    <row r="82448" ht="24.95" hidden="1" customHeight="1" x14ac:dyDescent="0.25"/>
    <row r="82449" ht="24.95" hidden="1" customHeight="1" x14ac:dyDescent="0.25"/>
    <row r="82450" ht="24.95" hidden="1" customHeight="1" x14ac:dyDescent="0.25"/>
    <row r="82451" ht="24.95" hidden="1" customHeight="1" x14ac:dyDescent="0.25"/>
    <row r="82452" ht="24.95" hidden="1" customHeight="1" x14ac:dyDescent="0.25"/>
    <row r="82453" ht="24.95" hidden="1" customHeight="1" x14ac:dyDescent="0.25"/>
    <row r="82454" ht="24.95" hidden="1" customHeight="1" x14ac:dyDescent="0.25"/>
    <row r="82455" ht="24.95" hidden="1" customHeight="1" x14ac:dyDescent="0.25"/>
    <row r="82456" ht="24.95" hidden="1" customHeight="1" x14ac:dyDescent="0.25"/>
    <row r="82457" ht="24.95" hidden="1" customHeight="1" x14ac:dyDescent="0.25"/>
    <row r="82458" ht="24.95" hidden="1" customHeight="1" x14ac:dyDescent="0.25"/>
    <row r="82459" ht="24.95" hidden="1" customHeight="1" x14ac:dyDescent="0.25"/>
    <row r="82460" ht="24.95" hidden="1" customHeight="1" x14ac:dyDescent="0.25"/>
    <row r="82461" ht="24.95" hidden="1" customHeight="1" x14ac:dyDescent="0.25"/>
    <row r="82462" ht="24.95" hidden="1" customHeight="1" x14ac:dyDescent="0.25"/>
    <row r="82463" ht="24.95" hidden="1" customHeight="1" x14ac:dyDescent="0.25"/>
    <row r="82464" ht="24.95" hidden="1" customHeight="1" x14ac:dyDescent="0.25"/>
    <row r="82465" ht="24.95" hidden="1" customHeight="1" x14ac:dyDescent="0.25"/>
    <row r="82466" ht="24.95" hidden="1" customHeight="1" x14ac:dyDescent="0.25"/>
    <row r="82467" ht="24.95" hidden="1" customHeight="1" x14ac:dyDescent="0.25"/>
    <row r="82468" ht="24.95" hidden="1" customHeight="1" x14ac:dyDescent="0.25"/>
    <row r="82469" ht="24.95" hidden="1" customHeight="1" x14ac:dyDescent="0.25"/>
    <row r="82470" ht="24.95" hidden="1" customHeight="1" x14ac:dyDescent="0.25"/>
    <row r="82471" ht="24.95" hidden="1" customHeight="1" x14ac:dyDescent="0.25"/>
    <row r="82472" ht="24.95" hidden="1" customHeight="1" x14ac:dyDescent="0.25"/>
    <row r="82473" ht="24.95" hidden="1" customHeight="1" x14ac:dyDescent="0.25"/>
    <row r="82474" ht="24.95" hidden="1" customHeight="1" x14ac:dyDescent="0.25"/>
    <row r="82475" ht="24.95" hidden="1" customHeight="1" x14ac:dyDescent="0.25"/>
    <row r="82476" hidden="1" x14ac:dyDescent="0.25"/>
    <row r="82477" hidden="1" x14ac:dyDescent="0.25"/>
    <row r="82478" hidden="1" x14ac:dyDescent="0.25"/>
    <row r="82479" ht="16.5" hidden="1" customHeight="1" x14ac:dyDescent="0.25"/>
    <row r="82480" hidden="1" x14ac:dyDescent="0.25"/>
    <row r="82481" ht="15.75" hidden="1" customHeight="1" x14ac:dyDescent="0.25"/>
    <row r="82482" ht="31.5" hidden="1" customHeight="1" x14ac:dyDescent="0.25"/>
    <row r="82483" ht="24" hidden="1" customHeight="1" x14ac:dyDescent="0.25"/>
    <row r="82484" ht="24.95" hidden="1" customHeight="1" x14ac:dyDescent="0.25"/>
    <row r="82485" ht="24.95" hidden="1" customHeight="1" x14ac:dyDescent="0.25"/>
    <row r="82486" ht="24.95" hidden="1" customHeight="1" x14ac:dyDescent="0.25"/>
    <row r="82487" ht="24.95" hidden="1" customHeight="1" x14ac:dyDescent="0.25"/>
    <row r="82488" ht="24.95" hidden="1" customHeight="1" x14ac:dyDescent="0.25"/>
    <row r="82489" ht="24.95" hidden="1" customHeight="1" x14ac:dyDescent="0.25"/>
    <row r="82490" ht="24.95" hidden="1" customHeight="1" x14ac:dyDescent="0.25"/>
    <row r="82491" ht="24.95" hidden="1" customHeight="1" x14ac:dyDescent="0.25"/>
    <row r="82492" hidden="1" x14ac:dyDescent="0.25"/>
    <row r="82493" hidden="1" x14ac:dyDescent="0.25"/>
    <row r="82494" hidden="1" x14ac:dyDescent="0.25"/>
    <row r="82495" ht="16.5" hidden="1" customHeight="1" x14ac:dyDescent="0.25"/>
    <row r="82496" hidden="1" x14ac:dyDescent="0.25"/>
    <row r="82497" ht="15.75" hidden="1" customHeight="1" x14ac:dyDescent="0.25"/>
    <row r="82498" ht="31.5" hidden="1" customHeight="1" x14ac:dyDescent="0.25"/>
    <row r="82499" ht="24" hidden="1" customHeight="1" x14ac:dyDescent="0.25"/>
    <row r="82500" ht="24.95" hidden="1" customHeight="1" x14ac:dyDescent="0.25"/>
    <row r="82501" ht="24.95" hidden="1" customHeight="1" x14ac:dyDescent="0.25"/>
    <row r="82502" ht="24.95" hidden="1" customHeight="1" x14ac:dyDescent="0.25"/>
    <row r="82503" ht="24.95" hidden="1" customHeight="1" x14ac:dyDescent="0.25"/>
    <row r="82504" ht="24.95" hidden="1" customHeight="1" x14ac:dyDescent="0.25"/>
    <row r="82505" ht="24.95" hidden="1" customHeight="1" x14ac:dyDescent="0.25"/>
    <row r="82506" ht="24.95" hidden="1" customHeight="1" x14ac:dyDescent="0.25"/>
    <row r="82507" ht="24.95" hidden="1" customHeight="1" x14ac:dyDescent="0.25"/>
    <row r="82508" hidden="1" x14ac:dyDescent="0.25"/>
    <row r="82509" hidden="1" x14ac:dyDescent="0.25"/>
    <row r="82510" hidden="1" x14ac:dyDescent="0.25"/>
    <row r="82511" ht="16.5" hidden="1" customHeight="1" x14ac:dyDescent="0.25"/>
    <row r="82512" hidden="1" x14ac:dyDescent="0.25"/>
    <row r="82513" ht="15.75" hidden="1" customHeight="1" x14ac:dyDescent="0.25"/>
    <row r="82514" ht="31.5" hidden="1" customHeight="1" x14ac:dyDescent="0.25"/>
    <row r="82515" ht="24" hidden="1" customHeight="1" x14ac:dyDescent="0.25"/>
    <row r="82516" ht="24.95" hidden="1" customHeight="1" x14ac:dyDescent="0.25"/>
    <row r="82517" ht="24.95" hidden="1" customHeight="1" x14ac:dyDescent="0.25"/>
    <row r="82518" ht="24.95" hidden="1" customHeight="1" x14ac:dyDescent="0.25"/>
    <row r="82519" ht="24.95" hidden="1" customHeight="1" x14ac:dyDescent="0.25"/>
    <row r="82520" ht="24.95" hidden="1" customHeight="1" x14ac:dyDescent="0.25"/>
    <row r="82521" ht="24.95" hidden="1" customHeight="1" x14ac:dyDescent="0.25"/>
    <row r="82522" ht="24.95" hidden="1" customHeight="1" x14ac:dyDescent="0.25"/>
    <row r="82523" ht="24.95" hidden="1" customHeight="1" x14ac:dyDescent="0.25"/>
    <row r="82524" hidden="1" x14ac:dyDescent="0.25"/>
    <row r="82525" hidden="1" x14ac:dyDescent="0.25"/>
    <row r="82526" hidden="1" x14ac:dyDescent="0.25"/>
    <row r="82527" ht="16.5" hidden="1" customHeight="1" x14ac:dyDescent="0.25"/>
    <row r="82528" hidden="1" x14ac:dyDescent="0.25"/>
    <row r="82529" ht="15.75" hidden="1" customHeight="1" x14ac:dyDescent="0.25"/>
    <row r="82530" ht="31.5" hidden="1" customHeight="1" x14ac:dyDescent="0.25"/>
    <row r="82531" ht="24" hidden="1" customHeight="1" x14ac:dyDescent="0.25"/>
    <row r="82532" ht="24.95" hidden="1" customHeight="1" x14ac:dyDescent="0.25"/>
    <row r="82533" ht="24.95" hidden="1" customHeight="1" x14ac:dyDescent="0.25"/>
    <row r="82534" ht="24.95" hidden="1" customHeight="1" x14ac:dyDescent="0.25"/>
    <row r="82535" ht="24.95" hidden="1" customHeight="1" x14ac:dyDescent="0.25"/>
    <row r="82536" ht="24.95" hidden="1" customHeight="1" x14ac:dyDescent="0.25"/>
    <row r="82537" ht="24.95" hidden="1" customHeight="1" x14ac:dyDescent="0.25"/>
    <row r="82538" ht="24.95" hidden="1" customHeight="1" x14ac:dyDescent="0.25"/>
    <row r="82539" ht="24.95" hidden="1" customHeight="1" x14ac:dyDescent="0.25"/>
    <row r="82540" ht="24.95" hidden="1" customHeight="1" x14ac:dyDescent="0.25"/>
    <row r="82541" ht="24.95" hidden="1" customHeight="1" x14ac:dyDescent="0.25"/>
    <row r="82542" ht="24.95" hidden="1" customHeight="1" x14ac:dyDescent="0.25"/>
    <row r="82543" ht="24.95" hidden="1" customHeight="1" x14ac:dyDescent="0.25"/>
    <row r="82544" ht="24.95" hidden="1" customHeight="1" x14ac:dyDescent="0.25"/>
    <row r="82545" ht="24.95" hidden="1" customHeight="1" x14ac:dyDescent="0.25"/>
    <row r="82546" ht="24.95" hidden="1" customHeight="1" x14ac:dyDescent="0.25"/>
    <row r="82547" ht="24.95" hidden="1" customHeight="1" x14ac:dyDescent="0.25"/>
    <row r="82548" ht="24.95" hidden="1" customHeight="1" x14ac:dyDescent="0.25"/>
    <row r="82549" ht="24.95" hidden="1" customHeight="1" x14ac:dyDescent="0.25"/>
    <row r="82550" ht="24.95" hidden="1" customHeight="1" x14ac:dyDescent="0.25"/>
    <row r="82551" ht="24.95" hidden="1" customHeight="1" x14ac:dyDescent="0.25"/>
    <row r="82552" ht="24.95" hidden="1" customHeight="1" x14ac:dyDescent="0.25"/>
    <row r="82553" ht="24.95" hidden="1" customHeight="1" x14ac:dyDescent="0.25"/>
    <row r="82554" ht="24.95" hidden="1" customHeight="1" x14ac:dyDescent="0.25"/>
    <row r="82555" ht="24.95" hidden="1" customHeight="1" x14ac:dyDescent="0.25"/>
    <row r="82556" ht="24.95" hidden="1" customHeight="1" x14ac:dyDescent="0.25"/>
    <row r="82557" ht="24.95" hidden="1" customHeight="1" x14ac:dyDescent="0.25"/>
    <row r="82558" ht="24.95" hidden="1" customHeight="1" x14ac:dyDescent="0.25"/>
    <row r="82559" ht="24.95" hidden="1" customHeight="1" x14ac:dyDescent="0.25"/>
    <row r="82560" ht="24.95" hidden="1" customHeight="1" x14ac:dyDescent="0.25"/>
    <row r="82561" ht="24.95" hidden="1" customHeight="1" x14ac:dyDescent="0.25"/>
    <row r="82562" ht="24.95" hidden="1" customHeight="1" x14ac:dyDescent="0.25"/>
    <row r="82563" ht="24.95" hidden="1" customHeight="1" x14ac:dyDescent="0.25"/>
    <row r="82564" hidden="1" x14ac:dyDescent="0.25"/>
    <row r="82565" hidden="1" x14ac:dyDescent="0.25"/>
    <row r="82566" hidden="1" x14ac:dyDescent="0.25"/>
    <row r="82567" ht="16.5" hidden="1" customHeight="1" x14ac:dyDescent="0.25"/>
    <row r="82568" hidden="1" x14ac:dyDescent="0.25"/>
    <row r="82569" ht="15.75" hidden="1" customHeight="1" x14ac:dyDescent="0.25"/>
    <row r="82570" ht="31.5" hidden="1" customHeight="1" x14ac:dyDescent="0.25"/>
    <row r="82571" ht="24" hidden="1" customHeight="1" x14ac:dyDescent="0.25"/>
    <row r="82572" ht="24.95" hidden="1" customHeight="1" x14ac:dyDescent="0.25"/>
    <row r="82573" ht="24.95" hidden="1" customHeight="1" x14ac:dyDescent="0.25"/>
    <row r="82574" ht="24.95" hidden="1" customHeight="1" x14ac:dyDescent="0.25"/>
    <row r="82575" ht="24.95" hidden="1" customHeight="1" x14ac:dyDescent="0.25"/>
    <row r="82576" ht="24.95" hidden="1" customHeight="1" x14ac:dyDescent="0.25"/>
    <row r="82577" ht="24.95" hidden="1" customHeight="1" x14ac:dyDescent="0.25"/>
    <row r="82578" ht="24.95" hidden="1" customHeight="1" x14ac:dyDescent="0.25"/>
    <row r="82579" ht="24.95" hidden="1" customHeight="1" x14ac:dyDescent="0.25"/>
    <row r="82580" ht="24.95" hidden="1" customHeight="1" x14ac:dyDescent="0.25"/>
    <row r="82581" ht="24.95" hidden="1" customHeight="1" x14ac:dyDescent="0.25"/>
    <row r="82582" ht="24.95" hidden="1" customHeight="1" x14ac:dyDescent="0.25"/>
    <row r="82583" ht="24.95" hidden="1" customHeight="1" x14ac:dyDescent="0.25"/>
    <row r="82584" ht="24.95" hidden="1" customHeight="1" x14ac:dyDescent="0.25"/>
    <row r="82585" ht="24.95" hidden="1" customHeight="1" x14ac:dyDescent="0.25"/>
    <row r="82586" ht="24.95" hidden="1" customHeight="1" x14ac:dyDescent="0.25"/>
    <row r="82587" ht="24.95" hidden="1" customHeight="1" x14ac:dyDescent="0.25"/>
    <row r="82588" ht="24.95" hidden="1" customHeight="1" x14ac:dyDescent="0.25"/>
    <row r="82589" ht="24.95" hidden="1" customHeight="1" x14ac:dyDescent="0.25"/>
    <row r="82590" ht="24.95" hidden="1" customHeight="1" x14ac:dyDescent="0.25"/>
    <row r="82591" ht="24.95" hidden="1" customHeight="1" x14ac:dyDescent="0.25"/>
    <row r="82592" ht="24.95" hidden="1" customHeight="1" x14ac:dyDescent="0.25"/>
    <row r="82593" ht="24.95" hidden="1" customHeight="1" x14ac:dyDescent="0.25"/>
    <row r="82594" ht="24.95" hidden="1" customHeight="1" x14ac:dyDescent="0.25"/>
    <row r="82595" ht="24.95" hidden="1" customHeight="1" x14ac:dyDescent="0.25"/>
    <row r="82596" ht="24.95" hidden="1" customHeight="1" x14ac:dyDescent="0.25"/>
    <row r="82597" ht="24.95" hidden="1" customHeight="1" x14ac:dyDescent="0.25"/>
    <row r="82598" ht="24.95" hidden="1" customHeight="1" x14ac:dyDescent="0.25"/>
    <row r="82599" ht="24.95" hidden="1" customHeight="1" x14ac:dyDescent="0.25"/>
    <row r="82600" ht="24.95" hidden="1" customHeight="1" x14ac:dyDescent="0.25"/>
    <row r="82601" ht="24.95" hidden="1" customHeight="1" x14ac:dyDescent="0.25"/>
    <row r="82602" ht="24.95" hidden="1" customHeight="1" x14ac:dyDescent="0.25"/>
    <row r="82603" ht="24.95" hidden="1" customHeight="1" x14ac:dyDescent="0.25"/>
    <row r="82604" hidden="1" x14ac:dyDescent="0.25"/>
    <row r="82605" hidden="1" x14ac:dyDescent="0.25"/>
    <row r="82606" hidden="1" x14ac:dyDescent="0.25"/>
    <row r="82607" ht="16.5" hidden="1" customHeight="1" x14ac:dyDescent="0.25"/>
    <row r="82608" hidden="1" x14ac:dyDescent="0.25"/>
    <row r="82609" ht="15.75" hidden="1" customHeight="1" x14ac:dyDescent="0.25"/>
    <row r="82610" ht="31.5" hidden="1" customHeight="1" x14ac:dyDescent="0.25"/>
    <row r="82611" ht="24" hidden="1" customHeight="1" x14ac:dyDescent="0.25"/>
    <row r="82612" ht="24.95" hidden="1" customHeight="1" x14ac:dyDescent="0.25"/>
    <row r="82613" ht="24.95" hidden="1" customHeight="1" x14ac:dyDescent="0.25"/>
    <row r="82614" ht="24.95" hidden="1" customHeight="1" x14ac:dyDescent="0.25"/>
    <row r="82615" ht="24.95" hidden="1" customHeight="1" x14ac:dyDescent="0.25"/>
    <row r="82616" ht="24.95" hidden="1" customHeight="1" x14ac:dyDescent="0.25"/>
    <row r="82617" ht="24.95" hidden="1" customHeight="1" x14ac:dyDescent="0.25"/>
    <row r="82618" ht="24.95" hidden="1" customHeight="1" x14ac:dyDescent="0.25"/>
    <row r="82619" ht="24.95" hidden="1" customHeight="1" x14ac:dyDescent="0.25"/>
    <row r="82620" ht="24.95" hidden="1" customHeight="1" x14ac:dyDescent="0.25"/>
    <row r="82621" ht="24.95" hidden="1" customHeight="1" x14ac:dyDescent="0.25"/>
    <row r="82622" ht="24.95" hidden="1" customHeight="1" x14ac:dyDescent="0.25"/>
    <row r="82623" ht="24.95" hidden="1" customHeight="1" x14ac:dyDescent="0.25"/>
    <row r="82624" ht="24.95" hidden="1" customHeight="1" x14ac:dyDescent="0.25"/>
    <row r="82625" ht="24.95" hidden="1" customHeight="1" x14ac:dyDescent="0.25"/>
    <row r="82626" ht="24.95" hidden="1" customHeight="1" x14ac:dyDescent="0.25"/>
    <row r="82627" ht="24.95" hidden="1" customHeight="1" x14ac:dyDescent="0.25"/>
    <row r="82628" ht="24.95" hidden="1" customHeight="1" x14ac:dyDescent="0.25"/>
    <row r="82629" ht="24.95" hidden="1" customHeight="1" x14ac:dyDescent="0.25"/>
    <row r="82630" ht="24.95" hidden="1" customHeight="1" x14ac:dyDescent="0.25"/>
    <row r="82631" ht="24.95" hidden="1" customHeight="1" x14ac:dyDescent="0.25"/>
    <row r="82632" ht="24.95" hidden="1" customHeight="1" x14ac:dyDescent="0.25"/>
    <row r="82633" ht="24.95" hidden="1" customHeight="1" x14ac:dyDescent="0.25"/>
    <row r="82634" ht="24.95" hidden="1" customHeight="1" x14ac:dyDescent="0.25"/>
    <row r="82635" ht="24.95" hidden="1" customHeight="1" x14ac:dyDescent="0.25"/>
    <row r="82636" ht="24.95" hidden="1" customHeight="1" x14ac:dyDescent="0.25"/>
    <row r="82637" ht="24.95" hidden="1" customHeight="1" x14ac:dyDescent="0.25"/>
    <row r="82638" ht="24.95" hidden="1" customHeight="1" x14ac:dyDescent="0.25"/>
    <row r="82639" ht="24.95" hidden="1" customHeight="1" x14ac:dyDescent="0.25"/>
    <row r="82640" ht="24.95" hidden="1" customHeight="1" x14ac:dyDescent="0.25"/>
    <row r="82641" ht="24.95" hidden="1" customHeight="1" x14ac:dyDescent="0.25"/>
    <row r="82642" ht="24.95" hidden="1" customHeight="1" x14ac:dyDescent="0.25"/>
    <row r="82643" ht="24.95" hidden="1" customHeight="1" x14ac:dyDescent="0.25"/>
    <row r="82644" hidden="1" x14ac:dyDescent="0.25"/>
    <row r="82645" hidden="1" x14ac:dyDescent="0.25"/>
    <row r="82646" hidden="1" x14ac:dyDescent="0.25"/>
    <row r="82647" ht="16.5" hidden="1" customHeight="1" x14ac:dyDescent="0.25"/>
    <row r="82648" hidden="1" x14ac:dyDescent="0.25"/>
    <row r="82649" ht="15.75" hidden="1" customHeight="1" x14ac:dyDescent="0.25"/>
    <row r="82650" ht="31.5" hidden="1" customHeight="1" x14ac:dyDescent="0.25"/>
    <row r="82651" ht="24" hidden="1" customHeight="1" x14ac:dyDescent="0.25"/>
    <row r="82652" ht="24.95" hidden="1" customHeight="1" x14ac:dyDescent="0.25"/>
    <row r="82653" ht="24.95" hidden="1" customHeight="1" x14ac:dyDescent="0.25"/>
    <row r="82654" ht="24.95" hidden="1" customHeight="1" x14ac:dyDescent="0.25"/>
    <row r="82655" ht="24.95" hidden="1" customHeight="1" x14ac:dyDescent="0.25"/>
    <row r="82656" ht="24.95" hidden="1" customHeight="1" x14ac:dyDescent="0.25"/>
    <row r="82657" ht="24.95" hidden="1" customHeight="1" x14ac:dyDescent="0.25"/>
    <row r="82658" ht="24.95" hidden="1" customHeight="1" x14ac:dyDescent="0.25"/>
    <row r="82659" ht="24.95" hidden="1" customHeight="1" x14ac:dyDescent="0.25"/>
    <row r="82660" hidden="1" x14ac:dyDescent="0.25"/>
    <row r="82661" hidden="1" x14ac:dyDescent="0.25"/>
    <row r="82662" hidden="1" x14ac:dyDescent="0.25"/>
    <row r="82663" ht="16.5" hidden="1" customHeight="1" x14ac:dyDescent="0.25"/>
    <row r="82664" hidden="1" x14ac:dyDescent="0.25"/>
    <row r="82665" ht="15.75" hidden="1" customHeight="1" x14ac:dyDescent="0.25"/>
    <row r="82666" ht="31.5" hidden="1" customHeight="1" x14ac:dyDescent="0.25"/>
    <row r="82667" ht="24" hidden="1" customHeight="1" x14ac:dyDescent="0.25"/>
    <row r="82668" ht="24.95" hidden="1" customHeight="1" x14ac:dyDescent="0.25"/>
    <row r="82669" ht="24.95" hidden="1" customHeight="1" x14ac:dyDescent="0.25"/>
    <row r="82670" ht="24.95" hidden="1" customHeight="1" x14ac:dyDescent="0.25"/>
    <row r="82671" ht="24.95" hidden="1" customHeight="1" x14ac:dyDescent="0.25"/>
    <row r="82672" ht="24.95" hidden="1" customHeight="1" x14ac:dyDescent="0.25"/>
    <row r="82673" ht="24.95" hidden="1" customHeight="1" x14ac:dyDescent="0.25"/>
    <row r="82674" ht="24.95" hidden="1" customHeight="1" x14ac:dyDescent="0.25"/>
    <row r="82675" ht="24.95" hidden="1" customHeight="1" x14ac:dyDescent="0.25"/>
    <row r="82676" hidden="1" x14ac:dyDescent="0.25"/>
    <row r="82677" hidden="1" x14ac:dyDescent="0.25"/>
    <row r="82678" hidden="1" x14ac:dyDescent="0.25"/>
    <row r="82679" ht="16.5" hidden="1" customHeight="1" x14ac:dyDescent="0.25"/>
    <row r="82680" hidden="1" x14ac:dyDescent="0.25"/>
    <row r="82681" ht="15.75" hidden="1" customHeight="1" x14ac:dyDescent="0.25"/>
    <row r="82682" ht="31.5" hidden="1" customHeight="1" x14ac:dyDescent="0.25"/>
    <row r="82683" ht="24" hidden="1" customHeight="1" x14ac:dyDescent="0.25"/>
    <row r="82684" ht="24.95" hidden="1" customHeight="1" x14ac:dyDescent="0.25"/>
    <row r="82685" ht="24.95" hidden="1" customHeight="1" x14ac:dyDescent="0.25"/>
    <row r="82686" ht="24.95" hidden="1" customHeight="1" x14ac:dyDescent="0.25"/>
    <row r="82687" ht="24.95" hidden="1" customHeight="1" x14ac:dyDescent="0.25"/>
    <row r="82688" ht="24.95" hidden="1" customHeight="1" x14ac:dyDescent="0.25"/>
    <row r="82689" ht="24.95" hidden="1" customHeight="1" x14ac:dyDescent="0.25"/>
    <row r="82690" ht="24.95" hidden="1" customHeight="1" x14ac:dyDescent="0.25"/>
    <row r="82691" ht="24.95" hidden="1" customHeight="1" x14ac:dyDescent="0.25"/>
    <row r="82692" hidden="1" x14ac:dyDescent="0.25"/>
    <row r="82693" hidden="1" x14ac:dyDescent="0.25"/>
    <row r="82694" hidden="1" x14ac:dyDescent="0.25"/>
    <row r="82695" ht="16.5" hidden="1" customHeight="1" x14ac:dyDescent="0.25"/>
    <row r="82696" hidden="1" x14ac:dyDescent="0.25"/>
    <row r="82697" ht="15.75" hidden="1" customHeight="1" x14ac:dyDescent="0.25"/>
    <row r="82698" ht="31.5" hidden="1" customHeight="1" x14ac:dyDescent="0.25"/>
    <row r="82699" ht="24" hidden="1" customHeight="1" x14ac:dyDescent="0.25"/>
    <row r="82700" ht="24.95" hidden="1" customHeight="1" x14ac:dyDescent="0.25"/>
    <row r="82701" ht="24.95" hidden="1" customHeight="1" x14ac:dyDescent="0.25"/>
    <row r="82702" ht="24.95" hidden="1" customHeight="1" x14ac:dyDescent="0.25"/>
    <row r="82703" ht="24.95" hidden="1" customHeight="1" x14ac:dyDescent="0.25"/>
    <row r="82704" ht="24.95" hidden="1" customHeight="1" x14ac:dyDescent="0.25"/>
    <row r="82705" ht="24.95" hidden="1" customHeight="1" x14ac:dyDescent="0.25"/>
    <row r="82706" ht="24.95" hidden="1" customHeight="1" x14ac:dyDescent="0.25"/>
    <row r="82707" ht="24.95" hidden="1" customHeight="1" x14ac:dyDescent="0.25"/>
    <row r="82708" ht="24.95" hidden="1" customHeight="1" x14ac:dyDescent="0.25"/>
    <row r="82709" ht="24.95" hidden="1" customHeight="1" x14ac:dyDescent="0.25"/>
    <row r="82710" ht="24.95" hidden="1" customHeight="1" x14ac:dyDescent="0.25"/>
    <row r="82711" ht="24.95" hidden="1" customHeight="1" x14ac:dyDescent="0.25"/>
    <row r="82712" ht="24.95" hidden="1" customHeight="1" x14ac:dyDescent="0.25"/>
    <row r="82713" ht="24.95" hidden="1" customHeight="1" x14ac:dyDescent="0.25"/>
    <row r="82714" ht="24.95" hidden="1" customHeight="1" x14ac:dyDescent="0.25"/>
    <row r="82715" ht="24.95" hidden="1" customHeight="1" x14ac:dyDescent="0.25"/>
    <row r="82716" ht="24.95" hidden="1" customHeight="1" x14ac:dyDescent="0.25"/>
    <row r="82717" ht="24.95" hidden="1" customHeight="1" x14ac:dyDescent="0.25"/>
    <row r="82718" ht="24.95" hidden="1" customHeight="1" x14ac:dyDescent="0.25"/>
    <row r="82719" ht="24.95" hidden="1" customHeight="1" x14ac:dyDescent="0.25"/>
    <row r="82720" ht="24.95" hidden="1" customHeight="1" x14ac:dyDescent="0.25"/>
    <row r="82721" ht="24.95" hidden="1" customHeight="1" x14ac:dyDescent="0.25"/>
    <row r="82722" ht="24.95" hidden="1" customHeight="1" x14ac:dyDescent="0.25"/>
    <row r="82723" ht="24.95" hidden="1" customHeight="1" x14ac:dyDescent="0.25"/>
    <row r="82724" ht="24.95" hidden="1" customHeight="1" x14ac:dyDescent="0.25"/>
    <row r="82725" ht="24.95" hidden="1" customHeight="1" x14ac:dyDescent="0.25"/>
    <row r="82726" ht="24.95" hidden="1" customHeight="1" x14ac:dyDescent="0.25"/>
    <row r="82727" ht="24.95" hidden="1" customHeight="1" x14ac:dyDescent="0.25"/>
    <row r="82728" ht="24.95" hidden="1" customHeight="1" x14ac:dyDescent="0.25"/>
    <row r="82729" ht="24.95" hidden="1" customHeight="1" x14ac:dyDescent="0.25"/>
    <row r="82730" ht="24.95" hidden="1" customHeight="1" x14ac:dyDescent="0.25"/>
    <row r="82731" ht="24.95" hidden="1" customHeight="1" x14ac:dyDescent="0.25"/>
    <row r="82732" hidden="1" x14ac:dyDescent="0.25"/>
    <row r="82733" hidden="1" x14ac:dyDescent="0.25"/>
    <row r="82734" hidden="1" x14ac:dyDescent="0.25"/>
    <row r="82735" ht="16.5" hidden="1" customHeight="1" x14ac:dyDescent="0.25"/>
    <row r="82736" hidden="1" x14ac:dyDescent="0.25"/>
    <row r="82737" ht="15.75" hidden="1" customHeight="1" x14ac:dyDescent="0.25"/>
    <row r="82738" ht="31.5" hidden="1" customHeight="1" x14ac:dyDescent="0.25"/>
    <row r="82739" ht="24" hidden="1" customHeight="1" x14ac:dyDescent="0.25"/>
    <row r="82740" ht="24.95" hidden="1" customHeight="1" x14ac:dyDescent="0.25"/>
    <row r="82741" ht="24.95" hidden="1" customHeight="1" x14ac:dyDescent="0.25"/>
    <row r="82742" ht="24.95" hidden="1" customHeight="1" x14ac:dyDescent="0.25"/>
    <row r="82743" ht="24.95" hidden="1" customHeight="1" x14ac:dyDescent="0.25"/>
    <row r="82744" ht="24.95" hidden="1" customHeight="1" x14ac:dyDescent="0.25"/>
    <row r="82745" ht="24.95" hidden="1" customHeight="1" x14ac:dyDescent="0.25"/>
    <row r="82746" ht="24.95" hidden="1" customHeight="1" x14ac:dyDescent="0.25"/>
    <row r="82747" ht="24.95" hidden="1" customHeight="1" x14ac:dyDescent="0.25"/>
    <row r="82748" ht="24.95" hidden="1" customHeight="1" x14ac:dyDescent="0.25"/>
    <row r="82749" ht="24.95" hidden="1" customHeight="1" x14ac:dyDescent="0.25"/>
    <row r="82750" ht="24.95" hidden="1" customHeight="1" x14ac:dyDescent="0.25"/>
    <row r="82751" ht="24.95" hidden="1" customHeight="1" x14ac:dyDescent="0.25"/>
    <row r="82752" ht="24.95" hidden="1" customHeight="1" x14ac:dyDescent="0.25"/>
    <row r="82753" ht="24.95" hidden="1" customHeight="1" x14ac:dyDescent="0.25"/>
    <row r="82754" ht="24.95" hidden="1" customHeight="1" x14ac:dyDescent="0.25"/>
    <row r="82755" ht="24.95" hidden="1" customHeight="1" x14ac:dyDescent="0.25"/>
    <row r="82756" ht="24.95" hidden="1" customHeight="1" x14ac:dyDescent="0.25"/>
    <row r="82757" ht="24.95" hidden="1" customHeight="1" x14ac:dyDescent="0.25"/>
    <row r="82758" ht="24.95" hidden="1" customHeight="1" x14ac:dyDescent="0.25"/>
    <row r="82759" ht="24.95" hidden="1" customHeight="1" x14ac:dyDescent="0.25"/>
    <row r="82760" ht="24.95" hidden="1" customHeight="1" x14ac:dyDescent="0.25"/>
    <row r="82761" ht="24.95" hidden="1" customHeight="1" x14ac:dyDescent="0.25"/>
    <row r="82762" ht="24.95" hidden="1" customHeight="1" x14ac:dyDescent="0.25"/>
    <row r="82763" ht="24.95" hidden="1" customHeight="1" x14ac:dyDescent="0.25"/>
    <row r="82764" ht="24.95" hidden="1" customHeight="1" x14ac:dyDescent="0.25"/>
    <row r="82765" ht="24.95" hidden="1" customHeight="1" x14ac:dyDescent="0.25"/>
    <row r="82766" ht="24.95" hidden="1" customHeight="1" x14ac:dyDescent="0.25"/>
    <row r="82767" ht="24.95" hidden="1" customHeight="1" x14ac:dyDescent="0.25"/>
    <row r="82768" ht="24.95" hidden="1" customHeight="1" x14ac:dyDescent="0.25"/>
    <row r="82769" ht="24.95" hidden="1" customHeight="1" x14ac:dyDescent="0.25"/>
    <row r="82770" ht="24.95" hidden="1" customHeight="1" x14ac:dyDescent="0.25"/>
    <row r="82771" ht="24.95" hidden="1" customHeight="1" x14ac:dyDescent="0.25"/>
    <row r="82772" hidden="1" x14ac:dyDescent="0.25"/>
    <row r="82773" hidden="1" x14ac:dyDescent="0.25"/>
    <row r="82774" hidden="1" x14ac:dyDescent="0.25"/>
    <row r="82775" ht="16.5" hidden="1" customHeight="1" x14ac:dyDescent="0.25"/>
    <row r="82776" hidden="1" x14ac:dyDescent="0.25"/>
    <row r="82777" ht="15.75" hidden="1" customHeight="1" x14ac:dyDescent="0.25"/>
    <row r="82778" ht="31.5" hidden="1" customHeight="1" x14ac:dyDescent="0.25"/>
    <row r="82779" ht="24" hidden="1" customHeight="1" x14ac:dyDescent="0.25"/>
    <row r="82780" ht="24.95" hidden="1" customHeight="1" x14ac:dyDescent="0.25"/>
    <row r="82781" ht="24.95" hidden="1" customHeight="1" x14ac:dyDescent="0.25"/>
    <row r="82782" ht="24.95" hidden="1" customHeight="1" x14ac:dyDescent="0.25"/>
    <row r="82783" ht="24.95" hidden="1" customHeight="1" x14ac:dyDescent="0.25"/>
    <row r="82784" ht="24.95" hidden="1" customHeight="1" x14ac:dyDescent="0.25"/>
    <row r="82785" ht="24.95" hidden="1" customHeight="1" x14ac:dyDescent="0.25"/>
    <row r="82786" ht="24.95" hidden="1" customHeight="1" x14ac:dyDescent="0.25"/>
    <row r="82787" ht="24.95" hidden="1" customHeight="1" x14ac:dyDescent="0.25"/>
    <row r="82788" hidden="1" x14ac:dyDescent="0.25"/>
    <row r="82789" hidden="1" x14ac:dyDescent="0.25"/>
    <row r="82790" hidden="1" x14ac:dyDescent="0.25"/>
    <row r="82791" ht="16.5" hidden="1" customHeight="1" x14ac:dyDescent="0.25"/>
    <row r="82792" hidden="1" x14ac:dyDescent="0.25"/>
    <row r="82793" ht="15.75" hidden="1" customHeight="1" x14ac:dyDescent="0.25"/>
    <row r="82794" ht="31.5" hidden="1" customHeight="1" x14ac:dyDescent="0.25"/>
    <row r="82795" ht="24" hidden="1" customHeight="1" x14ac:dyDescent="0.25"/>
    <row r="82796" ht="24.95" hidden="1" customHeight="1" x14ac:dyDescent="0.25"/>
    <row r="82797" ht="24.95" hidden="1" customHeight="1" x14ac:dyDescent="0.25"/>
    <row r="82798" ht="24.95" hidden="1" customHeight="1" x14ac:dyDescent="0.25"/>
    <row r="82799" ht="24.95" hidden="1" customHeight="1" x14ac:dyDescent="0.25"/>
    <row r="82800" ht="24.95" hidden="1" customHeight="1" x14ac:dyDescent="0.25"/>
    <row r="82801" ht="24.95" hidden="1" customHeight="1" x14ac:dyDescent="0.25"/>
    <row r="82802" ht="24.95" hidden="1" customHeight="1" x14ac:dyDescent="0.25"/>
    <row r="82803" ht="24.95" hidden="1" customHeight="1" x14ac:dyDescent="0.25"/>
    <row r="82804" ht="24.95" hidden="1" customHeight="1" x14ac:dyDescent="0.25"/>
    <row r="82805" ht="24.95" hidden="1" customHeight="1" x14ac:dyDescent="0.25"/>
    <row r="82806" ht="24.95" hidden="1" customHeight="1" x14ac:dyDescent="0.25"/>
    <row r="82807" ht="24.95" hidden="1" customHeight="1" x14ac:dyDescent="0.25"/>
    <row r="82808" ht="24.95" hidden="1" customHeight="1" x14ac:dyDescent="0.25"/>
    <row r="82809" ht="24.95" hidden="1" customHeight="1" x14ac:dyDescent="0.25"/>
    <row r="82810" ht="24.95" hidden="1" customHeight="1" x14ac:dyDescent="0.25"/>
    <row r="82811" ht="24.95" hidden="1" customHeight="1" x14ac:dyDescent="0.25"/>
    <row r="82812" ht="24.95" hidden="1" customHeight="1" x14ac:dyDescent="0.25"/>
    <row r="82813" ht="24.95" hidden="1" customHeight="1" x14ac:dyDescent="0.25"/>
    <row r="82814" ht="24.95" hidden="1" customHeight="1" x14ac:dyDescent="0.25"/>
    <row r="82815" ht="24.95" hidden="1" customHeight="1" x14ac:dyDescent="0.25"/>
    <row r="82816" ht="24.95" hidden="1" customHeight="1" x14ac:dyDescent="0.25"/>
    <row r="82817" ht="24.95" hidden="1" customHeight="1" x14ac:dyDescent="0.25"/>
    <row r="82818" ht="24.95" hidden="1" customHeight="1" x14ac:dyDescent="0.25"/>
    <row r="82819" ht="24.95" hidden="1" customHeight="1" x14ac:dyDescent="0.25"/>
    <row r="82820" ht="24.95" hidden="1" customHeight="1" x14ac:dyDescent="0.25"/>
    <row r="82821" ht="24.95" hidden="1" customHeight="1" x14ac:dyDescent="0.25"/>
    <row r="82822" ht="24.95" hidden="1" customHeight="1" x14ac:dyDescent="0.25"/>
    <row r="82823" ht="24.95" hidden="1" customHeight="1" x14ac:dyDescent="0.25"/>
    <row r="82824" ht="24.95" hidden="1" customHeight="1" x14ac:dyDescent="0.25"/>
    <row r="82825" ht="24.95" hidden="1" customHeight="1" x14ac:dyDescent="0.25"/>
    <row r="82826" ht="24.95" hidden="1" customHeight="1" x14ac:dyDescent="0.25"/>
    <row r="82827" ht="24.95" hidden="1" customHeight="1" x14ac:dyDescent="0.25"/>
    <row r="82828" hidden="1" x14ac:dyDescent="0.25"/>
    <row r="82829" hidden="1" x14ac:dyDescent="0.25"/>
    <row r="82830" hidden="1" x14ac:dyDescent="0.25"/>
    <row r="82831" ht="16.5" hidden="1" customHeight="1" x14ac:dyDescent="0.25"/>
    <row r="82832" hidden="1" x14ac:dyDescent="0.25"/>
    <row r="82833" ht="15.75" hidden="1" customHeight="1" x14ac:dyDescent="0.25"/>
    <row r="82834" ht="31.5" hidden="1" customHeight="1" x14ac:dyDescent="0.25"/>
    <row r="82835" ht="24" hidden="1" customHeight="1" x14ac:dyDescent="0.25"/>
    <row r="82836" ht="24.95" hidden="1" customHeight="1" x14ac:dyDescent="0.25"/>
    <row r="82837" ht="24.95" hidden="1" customHeight="1" x14ac:dyDescent="0.25"/>
    <row r="82838" ht="24.95" hidden="1" customHeight="1" x14ac:dyDescent="0.25"/>
    <row r="82839" ht="24.95" hidden="1" customHeight="1" x14ac:dyDescent="0.25"/>
    <row r="82840" ht="24.95" hidden="1" customHeight="1" x14ac:dyDescent="0.25"/>
    <row r="82841" ht="24.95" hidden="1" customHeight="1" x14ac:dyDescent="0.25"/>
    <row r="82842" ht="24.95" hidden="1" customHeight="1" x14ac:dyDescent="0.25"/>
    <row r="82843" ht="24.95" hidden="1" customHeight="1" x14ac:dyDescent="0.25"/>
    <row r="82844" ht="24.95" hidden="1" customHeight="1" x14ac:dyDescent="0.25"/>
    <row r="82845" ht="24.95" hidden="1" customHeight="1" x14ac:dyDescent="0.25"/>
    <row r="82846" ht="24.95" hidden="1" customHeight="1" x14ac:dyDescent="0.25"/>
    <row r="82847" ht="24.95" hidden="1" customHeight="1" x14ac:dyDescent="0.25"/>
    <row r="82848" ht="24.95" hidden="1" customHeight="1" x14ac:dyDescent="0.25"/>
    <row r="82849" ht="24.95" hidden="1" customHeight="1" x14ac:dyDescent="0.25"/>
    <row r="82850" ht="24.95" hidden="1" customHeight="1" x14ac:dyDescent="0.25"/>
    <row r="82851" ht="24.95" hidden="1" customHeight="1" x14ac:dyDescent="0.25"/>
    <row r="82852" ht="24.95" hidden="1" customHeight="1" x14ac:dyDescent="0.25"/>
    <row r="82853" ht="24.95" hidden="1" customHeight="1" x14ac:dyDescent="0.25"/>
    <row r="82854" ht="24.95" hidden="1" customHeight="1" x14ac:dyDescent="0.25"/>
    <row r="82855" ht="24.95" hidden="1" customHeight="1" x14ac:dyDescent="0.25"/>
    <row r="82856" ht="24.95" hidden="1" customHeight="1" x14ac:dyDescent="0.25"/>
    <row r="82857" ht="24.95" hidden="1" customHeight="1" x14ac:dyDescent="0.25"/>
    <row r="82858" ht="24.95" hidden="1" customHeight="1" x14ac:dyDescent="0.25"/>
    <row r="82859" ht="24.95" hidden="1" customHeight="1" x14ac:dyDescent="0.25"/>
    <row r="82860" ht="24.95" hidden="1" customHeight="1" x14ac:dyDescent="0.25"/>
    <row r="82861" ht="24.95" hidden="1" customHeight="1" x14ac:dyDescent="0.25"/>
    <row r="82862" ht="24.95" hidden="1" customHeight="1" x14ac:dyDescent="0.25"/>
    <row r="82863" ht="24.95" hidden="1" customHeight="1" x14ac:dyDescent="0.25"/>
    <row r="82864" ht="24.95" hidden="1" customHeight="1" x14ac:dyDescent="0.25"/>
    <row r="82865" ht="24.95" hidden="1" customHeight="1" x14ac:dyDescent="0.25"/>
    <row r="82866" ht="24.95" hidden="1" customHeight="1" x14ac:dyDescent="0.25"/>
    <row r="82867" ht="24.95" hidden="1" customHeight="1" x14ac:dyDescent="0.25"/>
    <row r="82868" hidden="1" x14ac:dyDescent="0.25"/>
    <row r="82869" hidden="1" x14ac:dyDescent="0.25"/>
    <row r="82870" hidden="1" x14ac:dyDescent="0.25"/>
    <row r="82871" ht="16.5" hidden="1" customHeight="1" x14ac:dyDescent="0.25"/>
    <row r="82872" hidden="1" x14ac:dyDescent="0.25"/>
    <row r="82873" ht="15.75" hidden="1" customHeight="1" x14ac:dyDescent="0.25"/>
    <row r="82874" ht="31.5" hidden="1" customHeight="1" x14ac:dyDescent="0.25"/>
    <row r="82875" ht="24" hidden="1" customHeight="1" x14ac:dyDescent="0.25"/>
    <row r="82876" ht="24.95" hidden="1" customHeight="1" x14ac:dyDescent="0.25"/>
    <row r="82877" ht="24.95" hidden="1" customHeight="1" x14ac:dyDescent="0.25"/>
    <row r="82878" ht="24.95" hidden="1" customHeight="1" x14ac:dyDescent="0.25"/>
    <row r="82879" ht="24.95" hidden="1" customHeight="1" x14ac:dyDescent="0.25"/>
    <row r="82880" ht="24.95" hidden="1" customHeight="1" x14ac:dyDescent="0.25"/>
    <row r="82881" ht="24.95" hidden="1" customHeight="1" x14ac:dyDescent="0.25"/>
    <row r="82882" ht="24.95" hidden="1" customHeight="1" x14ac:dyDescent="0.25"/>
    <row r="82883" ht="24.95" hidden="1" customHeight="1" x14ac:dyDescent="0.25"/>
    <row r="82884" hidden="1" x14ac:dyDescent="0.25"/>
    <row r="82885" hidden="1" x14ac:dyDescent="0.25"/>
    <row r="82886" hidden="1" x14ac:dyDescent="0.25"/>
    <row r="82887" ht="16.5" hidden="1" customHeight="1" x14ac:dyDescent="0.25"/>
    <row r="82888" hidden="1" x14ac:dyDescent="0.25"/>
    <row r="82889" ht="15.75" hidden="1" customHeight="1" x14ac:dyDescent="0.25"/>
    <row r="82890" ht="31.5" hidden="1" customHeight="1" x14ac:dyDescent="0.25"/>
    <row r="82891" ht="24" hidden="1" customHeight="1" x14ac:dyDescent="0.25"/>
    <row r="82892" ht="24.95" hidden="1" customHeight="1" x14ac:dyDescent="0.25"/>
    <row r="82893" ht="24.95" hidden="1" customHeight="1" x14ac:dyDescent="0.25"/>
    <row r="82894" ht="24.95" hidden="1" customHeight="1" x14ac:dyDescent="0.25"/>
    <row r="82895" ht="24.95" hidden="1" customHeight="1" x14ac:dyDescent="0.25"/>
    <row r="82896" ht="24.95" hidden="1" customHeight="1" x14ac:dyDescent="0.25"/>
    <row r="82897" ht="24.95" hidden="1" customHeight="1" x14ac:dyDescent="0.25"/>
    <row r="82898" ht="24.95" hidden="1" customHeight="1" x14ac:dyDescent="0.25"/>
    <row r="82899" ht="24.95" hidden="1" customHeight="1" x14ac:dyDescent="0.25"/>
    <row r="82900" ht="24.95" hidden="1" customHeight="1" x14ac:dyDescent="0.25"/>
    <row r="82901" ht="24.95" hidden="1" customHeight="1" x14ac:dyDescent="0.25"/>
    <row r="82902" ht="24.95" hidden="1" customHeight="1" x14ac:dyDescent="0.25"/>
    <row r="82903" ht="24.95" hidden="1" customHeight="1" x14ac:dyDescent="0.25"/>
    <row r="82904" ht="24.95" hidden="1" customHeight="1" x14ac:dyDescent="0.25"/>
    <row r="82905" ht="24.95" hidden="1" customHeight="1" x14ac:dyDescent="0.25"/>
    <row r="82906" ht="24.95" hidden="1" customHeight="1" x14ac:dyDescent="0.25"/>
    <row r="82907" ht="24.95" hidden="1" customHeight="1" x14ac:dyDescent="0.25"/>
    <row r="82908" ht="24.95" hidden="1" customHeight="1" x14ac:dyDescent="0.25"/>
    <row r="82909" ht="24.95" hidden="1" customHeight="1" x14ac:dyDescent="0.25"/>
    <row r="82910" ht="24.95" hidden="1" customHeight="1" x14ac:dyDescent="0.25"/>
    <row r="82911" ht="24.95" hidden="1" customHeight="1" x14ac:dyDescent="0.25"/>
    <row r="82912" ht="24.95" hidden="1" customHeight="1" x14ac:dyDescent="0.25"/>
    <row r="82913" ht="24.95" hidden="1" customHeight="1" x14ac:dyDescent="0.25"/>
    <row r="82914" ht="24.95" hidden="1" customHeight="1" x14ac:dyDescent="0.25"/>
    <row r="82915" ht="24.95" hidden="1" customHeight="1" x14ac:dyDescent="0.25"/>
    <row r="82916" ht="24.95" hidden="1" customHeight="1" x14ac:dyDescent="0.25"/>
    <row r="82917" ht="24.95" hidden="1" customHeight="1" x14ac:dyDescent="0.25"/>
    <row r="82918" ht="24.95" hidden="1" customHeight="1" x14ac:dyDescent="0.25"/>
    <row r="82919" ht="24.95" hidden="1" customHeight="1" x14ac:dyDescent="0.25"/>
    <row r="82920" ht="24.95" hidden="1" customHeight="1" x14ac:dyDescent="0.25"/>
    <row r="82921" ht="24.95" hidden="1" customHeight="1" x14ac:dyDescent="0.25"/>
    <row r="82922" ht="24.95" hidden="1" customHeight="1" x14ac:dyDescent="0.25"/>
    <row r="82923" ht="24.95" hidden="1" customHeight="1" x14ac:dyDescent="0.25"/>
    <row r="82924" hidden="1" x14ac:dyDescent="0.25"/>
    <row r="82925" hidden="1" x14ac:dyDescent="0.25"/>
    <row r="82926" hidden="1" x14ac:dyDescent="0.25"/>
    <row r="82927" ht="16.5" hidden="1" customHeight="1" x14ac:dyDescent="0.25"/>
    <row r="82928" hidden="1" x14ac:dyDescent="0.25"/>
    <row r="82929" ht="15.75" hidden="1" customHeight="1" x14ac:dyDescent="0.25"/>
    <row r="82930" ht="31.5" hidden="1" customHeight="1" x14ac:dyDescent="0.25"/>
    <row r="82931" ht="24" hidden="1" customHeight="1" x14ac:dyDescent="0.25"/>
    <row r="82932" ht="24.95" hidden="1" customHeight="1" x14ac:dyDescent="0.25"/>
    <row r="82933" ht="24.95" hidden="1" customHeight="1" x14ac:dyDescent="0.25"/>
    <row r="82934" ht="24.95" hidden="1" customHeight="1" x14ac:dyDescent="0.25"/>
    <row r="82935" ht="24.95" hidden="1" customHeight="1" x14ac:dyDescent="0.25"/>
    <row r="82936" ht="24.95" hidden="1" customHeight="1" x14ac:dyDescent="0.25"/>
    <row r="82937" ht="24.95" hidden="1" customHeight="1" x14ac:dyDescent="0.25"/>
    <row r="82938" ht="24.95" hidden="1" customHeight="1" x14ac:dyDescent="0.25"/>
    <row r="82939" ht="24.95" hidden="1" customHeight="1" x14ac:dyDescent="0.25"/>
    <row r="82940" ht="24.95" hidden="1" customHeight="1" x14ac:dyDescent="0.25"/>
    <row r="82941" ht="24.95" hidden="1" customHeight="1" x14ac:dyDescent="0.25"/>
    <row r="82942" ht="24.95" hidden="1" customHeight="1" x14ac:dyDescent="0.25"/>
    <row r="82943" ht="24.95" hidden="1" customHeight="1" x14ac:dyDescent="0.25"/>
    <row r="82944" ht="24.95" hidden="1" customHeight="1" x14ac:dyDescent="0.25"/>
    <row r="82945" ht="24.95" hidden="1" customHeight="1" x14ac:dyDescent="0.25"/>
    <row r="82946" ht="24.95" hidden="1" customHeight="1" x14ac:dyDescent="0.25"/>
    <row r="82947" ht="24.95" hidden="1" customHeight="1" x14ac:dyDescent="0.25"/>
    <row r="82948" ht="24.95" hidden="1" customHeight="1" x14ac:dyDescent="0.25"/>
    <row r="82949" ht="24.95" hidden="1" customHeight="1" x14ac:dyDescent="0.25"/>
    <row r="82950" ht="24.95" hidden="1" customHeight="1" x14ac:dyDescent="0.25"/>
    <row r="82951" ht="24.95" hidden="1" customHeight="1" x14ac:dyDescent="0.25"/>
    <row r="82952" ht="24.95" hidden="1" customHeight="1" x14ac:dyDescent="0.25"/>
    <row r="82953" ht="24.95" hidden="1" customHeight="1" x14ac:dyDescent="0.25"/>
    <row r="82954" ht="24.95" hidden="1" customHeight="1" x14ac:dyDescent="0.25"/>
    <row r="82955" ht="24.95" hidden="1" customHeight="1" x14ac:dyDescent="0.25"/>
    <row r="82956" ht="24.95" hidden="1" customHeight="1" x14ac:dyDescent="0.25"/>
    <row r="82957" ht="24.95" hidden="1" customHeight="1" x14ac:dyDescent="0.25"/>
    <row r="82958" ht="24.95" hidden="1" customHeight="1" x14ac:dyDescent="0.25"/>
    <row r="82959" ht="24.95" hidden="1" customHeight="1" x14ac:dyDescent="0.25"/>
    <row r="82960" ht="24.95" hidden="1" customHeight="1" x14ac:dyDescent="0.25"/>
    <row r="82961" ht="24.95" hidden="1" customHeight="1" x14ac:dyDescent="0.25"/>
    <row r="82962" ht="24.95" hidden="1" customHeight="1" x14ac:dyDescent="0.25"/>
    <row r="82963" ht="24.95" hidden="1" customHeight="1" x14ac:dyDescent="0.25"/>
    <row r="82964" hidden="1" x14ac:dyDescent="0.25"/>
    <row r="82965" hidden="1" x14ac:dyDescent="0.25"/>
    <row r="82966" hidden="1" x14ac:dyDescent="0.25"/>
    <row r="82967" ht="16.5" hidden="1" customHeight="1" x14ac:dyDescent="0.25"/>
    <row r="82968" hidden="1" x14ac:dyDescent="0.25"/>
    <row r="82969" ht="15.75" hidden="1" customHeight="1" x14ac:dyDescent="0.25"/>
    <row r="82970" ht="31.5" hidden="1" customHeight="1" x14ac:dyDescent="0.25"/>
    <row r="82971" ht="24" hidden="1" customHeight="1" x14ac:dyDescent="0.25"/>
    <row r="82972" ht="24.95" hidden="1" customHeight="1" x14ac:dyDescent="0.25"/>
    <row r="82973" ht="24.95" hidden="1" customHeight="1" x14ac:dyDescent="0.25"/>
    <row r="82974" ht="24.95" hidden="1" customHeight="1" x14ac:dyDescent="0.25"/>
    <row r="82975" ht="24.95" hidden="1" customHeight="1" x14ac:dyDescent="0.25"/>
    <row r="82976" ht="24.95" hidden="1" customHeight="1" x14ac:dyDescent="0.25"/>
    <row r="82977" ht="24.95" hidden="1" customHeight="1" x14ac:dyDescent="0.25"/>
    <row r="82978" ht="24.95" hidden="1" customHeight="1" x14ac:dyDescent="0.25"/>
    <row r="82979" ht="24.95" hidden="1" customHeight="1" x14ac:dyDescent="0.25"/>
    <row r="82980" ht="24.95" hidden="1" customHeight="1" x14ac:dyDescent="0.25"/>
    <row r="82981" ht="24.95" hidden="1" customHeight="1" x14ac:dyDescent="0.25"/>
    <row r="82982" ht="24.95" hidden="1" customHeight="1" x14ac:dyDescent="0.25"/>
    <row r="82983" ht="24.95" hidden="1" customHeight="1" x14ac:dyDescent="0.25"/>
    <row r="82984" ht="24.95" hidden="1" customHeight="1" x14ac:dyDescent="0.25"/>
    <row r="82985" ht="24.95" hidden="1" customHeight="1" x14ac:dyDescent="0.25"/>
    <row r="82986" ht="24.95" hidden="1" customHeight="1" x14ac:dyDescent="0.25"/>
    <row r="82987" ht="24.95" hidden="1" customHeight="1" x14ac:dyDescent="0.25"/>
    <row r="82988" ht="24.95" hidden="1" customHeight="1" x14ac:dyDescent="0.25"/>
    <row r="82989" ht="24.95" hidden="1" customHeight="1" x14ac:dyDescent="0.25"/>
    <row r="82990" ht="24.95" hidden="1" customHeight="1" x14ac:dyDescent="0.25"/>
    <row r="82991" ht="24.95" hidden="1" customHeight="1" x14ac:dyDescent="0.25"/>
    <row r="82992" ht="24.95" hidden="1" customHeight="1" x14ac:dyDescent="0.25"/>
    <row r="82993" ht="24.95" hidden="1" customHeight="1" x14ac:dyDescent="0.25"/>
    <row r="82994" ht="24.95" hidden="1" customHeight="1" x14ac:dyDescent="0.25"/>
    <row r="82995" ht="24.95" hidden="1" customHeight="1" x14ac:dyDescent="0.25"/>
    <row r="82996" ht="24.95" hidden="1" customHeight="1" x14ac:dyDescent="0.25"/>
    <row r="82997" ht="24.95" hidden="1" customHeight="1" x14ac:dyDescent="0.25"/>
    <row r="82998" ht="24.95" hidden="1" customHeight="1" x14ac:dyDescent="0.25"/>
    <row r="82999" ht="24.95" hidden="1" customHeight="1" x14ac:dyDescent="0.25"/>
    <row r="83000" ht="24.95" hidden="1" customHeight="1" x14ac:dyDescent="0.25"/>
    <row r="83001" ht="24.95" hidden="1" customHeight="1" x14ac:dyDescent="0.25"/>
    <row r="83002" ht="24.95" hidden="1" customHeight="1" x14ac:dyDescent="0.25"/>
    <row r="83003" ht="24.95" hidden="1" customHeight="1" x14ac:dyDescent="0.25"/>
    <row r="83004" hidden="1" x14ac:dyDescent="0.25"/>
    <row r="83005" hidden="1" x14ac:dyDescent="0.25"/>
    <row r="83006" hidden="1" x14ac:dyDescent="0.25"/>
    <row r="83007" ht="16.5" hidden="1" customHeight="1" x14ac:dyDescent="0.25"/>
    <row r="83008" hidden="1" x14ac:dyDescent="0.25"/>
    <row r="83009" ht="15.75" hidden="1" customHeight="1" x14ac:dyDescent="0.25"/>
    <row r="83010" ht="31.5" hidden="1" customHeight="1" x14ac:dyDescent="0.25"/>
    <row r="83011" ht="24" hidden="1" customHeight="1" x14ac:dyDescent="0.25"/>
    <row r="83012" ht="24.95" hidden="1" customHeight="1" x14ac:dyDescent="0.25"/>
    <row r="83013" ht="24.95" hidden="1" customHeight="1" x14ac:dyDescent="0.25"/>
    <row r="83014" ht="24.95" hidden="1" customHeight="1" x14ac:dyDescent="0.25"/>
    <row r="83015" ht="24.95" hidden="1" customHeight="1" x14ac:dyDescent="0.25"/>
    <row r="83016" ht="24.95" hidden="1" customHeight="1" x14ac:dyDescent="0.25"/>
    <row r="83017" ht="24.95" hidden="1" customHeight="1" x14ac:dyDescent="0.25"/>
    <row r="83018" ht="24.95" hidden="1" customHeight="1" x14ac:dyDescent="0.25"/>
    <row r="83019" ht="24.95" hidden="1" customHeight="1" x14ac:dyDescent="0.25"/>
    <row r="83020" hidden="1" x14ac:dyDescent="0.25"/>
    <row r="83021" hidden="1" x14ac:dyDescent="0.25"/>
    <row r="83022" hidden="1" x14ac:dyDescent="0.25"/>
    <row r="83023" ht="16.5" hidden="1" customHeight="1" x14ac:dyDescent="0.25"/>
    <row r="83024" hidden="1" x14ac:dyDescent="0.25"/>
    <row r="83025" ht="15.75" hidden="1" customHeight="1" x14ac:dyDescent="0.25"/>
    <row r="83026" ht="31.5" hidden="1" customHeight="1" x14ac:dyDescent="0.25"/>
    <row r="83027" ht="24" hidden="1" customHeight="1" x14ac:dyDescent="0.25"/>
    <row r="83028" ht="24.95" hidden="1" customHeight="1" x14ac:dyDescent="0.25"/>
    <row r="83029" ht="24.95" hidden="1" customHeight="1" x14ac:dyDescent="0.25"/>
    <row r="83030" ht="24.95" hidden="1" customHeight="1" x14ac:dyDescent="0.25"/>
    <row r="83031" ht="24.95" hidden="1" customHeight="1" x14ac:dyDescent="0.25"/>
    <row r="83032" ht="24.95" hidden="1" customHeight="1" x14ac:dyDescent="0.25"/>
    <row r="83033" ht="24.95" hidden="1" customHeight="1" x14ac:dyDescent="0.25"/>
    <row r="83034" ht="24.95" hidden="1" customHeight="1" x14ac:dyDescent="0.25"/>
    <row r="83035" ht="24.95" hidden="1" customHeight="1" x14ac:dyDescent="0.25"/>
    <row r="83036" hidden="1" x14ac:dyDescent="0.25"/>
    <row r="83037" hidden="1" x14ac:dyDescent="0.25"/>
    <row r="83038" hidden="1" x14ac:dyDescent="0.25"/>
    <row r="83039" ht="16.5" hidden="1" customHeight="1" x14ac:dyDescent="0.25"/>
    <row r="83040" hidden="1" x14ac:dyDescent="0.25"/>
    <row r="83041" ht="15.75" hidden="1" customHeight="1" x14ac:dyDescent="0.25"/>
    <row r="83042" ht="31.5" hidden="1" customHeight="1" x14ac:dyDescent="0.25"/>
    <row r="83043" ht="24" hidden="1" customHeight="1" x14ac:dyDescent="0.25"/>
    <row r="83044" ht="24.95" hidden="1" customHeight="1" x14ac:dyDescent="0.25"/>
    <row r="83045" ht="24.95" hidden="1" customHeight="1" x14ac:dyDescent="0.25"/>
    <row r="83046" ht="24.95" hidden="1" customHeight="1" x14ac:dyDescent="0.25"/>
    <row r="83047" ht="24.95" hidden="1" customHeight="1" x14ac:dyDescent="0.25"/>
    <row r="83048" ht="24.95" hidden="1" customHeight="1" x14ac:dyDescent="0.25"/>
    <row r="83049" ht="24.95" hidden="1" customHeight="1" x14ac:dyDescent="0.25"/>
    <row r="83050" ht="24.95" hidden="1" customHeight="1" x14ac:dyDescent="0.25"/>
    <row r="83051" ht="24.95" hidden="1" customHeight="1" x14ac:dyDescent="0.25"/>
    <row r="83052" hidden="1" x14ac:dyDescent="0.25"/>
    <row r="83053" hidden="1" x14ac:dyDescent="0.25"/>
    <row r="83054" hidden="1" x14ac:dyDescent="0.25"/>
    <row r="83055" ht="16.5" hidden="1" customHeight="1" x14ac:dyDescent="0.25"/>
    <row r="83056" hidden="1" x14ac:dyDescent="0.25"/>
    <row r="83057" ht="15.75" hidden="1" customHeight="1" x14ac:dyDescent="0.25"/>
    <row r="83058" ht="31.5" hidden="1" customHeight="1" x14ac:dyDescent="0.25"/>
    <row r="83059" ht="24" hidden="1" customHeight="1" x14ac:dyDescent="0.25"/>
    <row r="83060" ht="24.95" hidden="1" customHeight="1" x14ac:dyDescent="0.25"/>
    <row r="83061" ht="24.95" hidden="1" customHeight="1" x14ac:dyDescent="0.25"/>
    <row r="83062" ht="24.95" hidden="1" customHeight="1" x14ac:dyDescent="0.25"/>
    <row r="83063" ht="24.95" hidden="1" customHeight="1" x14ac:dyDescent="0.25"/>
    <row r="83064" ht="24.95" hidden="1" customHeight="1" x14ac:dyDescent="0.25"/>
    <row r="83065" ht="24.95" hidden="1" customHeight="1" x14ac:dyDescent="0.25"/>
    <row r="83066" ht="24.95" hidden="1" customHeight="1" x14ac:dyDescent="0.25"/>
    <row r="83067" ht="24.95" hidden="1" customHeight="1" x14ac:dyDescent="0.25"/>
    <row r="83068" ht="24.95" hidden="1" customHeight="1" x14ac:dyDescent="0.25"/>
    <row r="83069" ht="24.95" hidden="1" customHeight="1" x14ac:dyDescent="0.25"/>
    <row r="83070" ht="24.95" hidden="1" customHeight="1" x14ac:dyDescent="0.25"/>
    <row r="83071" ht="24.95" hidden="1" customHeight="1" x14ac:dyDescent="0.25"/>
    <row r="83072" ht="24.95" hidden="1" customHeight="1" x14ac:dyDescent="0.25"/>
    <row r="83073" ht="24.95" hidden="1" customHeight="1" x14ac:dyDescent="0.25"/>
    <row r="83074" ht="24.95" hidden="1" customHeight="1" x14ac:dyDescent="0.25"/>
    <row r="83075" ht="24.95" hidden="1" customHeight="1" x14ac:dyDescent="0.25"/>
    <row r="83076" ht="24.95" hidden="1" customHeight="1" x14ac:dyDescent="0.25"/>
    <row r="83077" ht="24.95" hidden="1" customHeight="1" x14ac:dyDescent="0.25"/>
    <row r="83078" ht="24.95" hidden="1" customHeight="1" x14ac:dyDescent="0.25"/>
    <row r="83079" ht="24.95" hidden="1" customHeight="1" x14ac:dyDescent="0.25"/>
    <row r="83080" ht="24.95" hidden="1" customHeight="1" x14ac:dyDescent="0.25"/>
    <row r="83081" ht="24.95" hidden="1" customHeight="1" x14ac:dyDescent="0.25"/>
    <row r="83082" ht="24.95" hidden="1" customHeight="1" x14ac:dyDescent="0.25"/>
    <row r="83083" ht="24.95" hidden="1" customHeight="1" x14ac:dyDescent="0.25"/>
    <row r="83084" ht="24.95" hidden="1" customHeight="1" x14ac:dyDescent="0.25"/>
    <row r="83085" ht="24.95" hidden="1" customHeight="1" x14ac:dyDescent="0.25"/>
    <row r="83086" ht="24.95" hidden="1" customHeight="1" x14ac:dyDescent="0.25"/>
    <row r="83087" ht="24.95" hidden="1" customHeight="1" x14ac:dyDescent="0.25"/>
    <row r="83088" ht="24.95" hidden="1" customHeight="1" x14ac:dyDescent="0.25"/>
    <row r="83089" ht="24.95" hidden="1" customHeight="1" x14ac:dyDescent="0.25"/>
    <row r="83090" ht="24.95" hidden="1" customHeight="1" x14ac:dyDescent="0.25"/>
    <row r="83091" ht="24.95" hidden="1" customHeight="1" x14ac:dyDescent="0.25"/>
    <row r="83092" hidden="1" x14ac:dyDescent="0.25"/>
    <row r="83093" hidden="1" x14ac:dyDescent="0.25"/>
    <row r="83094" hidden="1" x14ac:dyDescent="0.25"/>
    <row r="83095" ht="16.5" hidden="1" customHeight="1" x14ac:dyDescent="0.25"/>
    <row r="83096" hidden="1" x14ac:dyDescent="0.25"/>
    <row r="83097" ht="15.75" hidden="1" customHeight="1" x14ac:dyDescent="0.25"/>
    <row r="83098" ht="31.5" hidden="1" customHeight="1" x14ac:dyDescent="0.25"/>
    <row r="83099" ht="24" hidden="1" customHeight="1" x14ac:dyDescent="0.25"/>
    <row r="83100" ht="24.95" hidden="1" customHeight="1" x14ac:dyDescent="0.25"/>
    <row r="83101" ht="24.95" hidden="1" customHeight="1" x14ac:dyDescent="0.25"/>
    <row r="83102" ht="24.95" hidden="1" customHeight="1" x14ac:dyDescent="0.25"/>
    <row r="83103" ht="24.95" hidden="1" customHeight="1" x14ac:dyDescent="0.25"/>
    <row r="83104" ht="24.95" hidden="1" customHeight="1" x14ac:dyDescent="0.25"/>
    <row r="83105" ht="24.95" hidden="1" customHeight="1" x14ac:dyDescent="0.25"/>
    <row r="83106" ht="24.95" hidden="1" customHeight="1" x14ac:dyDescent="0.25"/>
    <row r="83107" ht="24.95" hidden="1" customHeight="1" x14ac:dyDescent="0.25"/>
    <row r="83108" ht="24.95" hidden="1" customHeight="1" x14ac:dyDescent="0.25"/>
    <row r="83109" ht="24.95" hidden="1" customHeight="1" x14ac:dyDescent="0.25"/>
    <row r="83110" ht="24.95" hidden="1" customHeight="1" x14ac:dyDescent="0.25"/>
    <row r="83111" ht="24.95" hidden="1" customHeight="1" x14ac:dyDescent="0.25"/>
    <row r="83112" ht="24.95" hidden="1" customHeight="1" x14ac:dyDescent="0.25"/>
    <row r="83113" ht="24.95" hidden="1" customHeight="1" x14ac:dyDescent="0.25"/>
    <row r="83114" ht="24.95" hidden="1" customHeight="1" x14ac:dyDescent="0.25"/>
    <row r="83115" ht="24.95" hidden="1" customHeight="1" x14ac:dyDescent="0.25"/>
    <row r="83116" ht="24.95" hidden="1" customHeight="1" x14ac:dyDescent="0.25"/>
    <row r="83117" ht="24.95" hidden="1" customHeight="1" x14ac:dyDescent="0.25"/>
    <row r="83118" ht="24.95" hidden="1" customHeight="1" x14ac:dyDescent="0.25"/>
    <row r="83119" ht="24.95" hidden="1" customHeight="1" x14ac:dyDescent="0.25"/>
    <row r="83120" ht="24.95" hidden="1" customHeight="1" x14ac:dyDescent="0.25"/>
    <row r="83121" ht="24.95" hidden="1" customHeight="1" x14ac:dyDescent="0.25"/>
    <row r="83122" ht="24.95" hidden="1" customHeight="1" x14ac:dyDescent="0.25"/>
    <row r="83123" ht="24.95" hidden="1" customHeight="1" x14ac:dyDescent="0.25"/>
    <row r="83124" ht="24.95" hidden="1" customHeight="1" x14ac:dyDescent="0.25"/>
    <row r="83125" ht="24.95" hidden="1" customHeight="1" x14ac:dyDescent="0.25"/>
    <row r="83126" ht="24.95" hidden="1" customHeight="1" x14ac:dyDescent="0.25"/>
    <row r="83127" ht="24.95" hidden="1" customHeight="1" x14ac:dyDescent="0.25"/>
    <row r="83128" ht="24.95" hidden="1" customHeight="1" x14ac:dyDescent="0.25"/>
    <row r="83129" ht="24.95" hidden="1" customHeight="1" x14ac:dyDescent="0.25"/>
    <row r="83130" ht="24.95" hidden="1" customHeight="1" x14ac:dyDescent="0.25"/>
    <row r="83131" ht="24.95" hidden="1" customHeight="1" x14ac:dyDescent="0.25"/>
    <row r="83132" hidden="1" x14ac:dyDescent="0.25"/>
    <row r="83133" hidden="1" x14ac:dyDescent="0.25"/>
    <row r="83134" hidden="1" x14ac:dyDescent="0.25"/>
    <row r="83135" ht="16.5" hidden="1" customHeight="1" x14ac:dyDescent="0.25"/>
    <row r="83136" hidden="1" x14ac:dyDescent="0.25"/>
    <row r="83137" ht="15.75" hidden="1" customHeight="1" x14ac:dyDescent="0.25"/>
    <row r="83138" ht="31.5" hidden="1" customHeight="1" x14ac:dyDescent="0.25"/>
    <row r="83139" ht="24" hidden="1" customHeight="1" x14ac:dyDescent="0.25"/>
    <row r="83140" ht="24.95" hidden="1" customHeight="1" x14ac:dyDescent="0.25"/>
    <row r="83141" ht="24.95" hidden="1" customHeight="1" x14ac:dyDescent="0.25"/>
    <row r="83142" ht="24.95" hidden="1" customHeight="1" x14ac:dyDescent="0.25"/>
    <row r="83143" ht="24.95" hidden="1" customHeight="1" x14ac:dyDescent="0.25"/>
    <row r="83144" ht="24.95" hidden="1" customHeight="1" x14ac:dyDescent="0.25"/>
    <row r="83145" ht="24.95" hidden="1" customHeight="1" x14ac:dyDescent="0.25"/>
    <row r="83146" ht="24.95" hidden="1" customHeight="1" x14ac:dyDescent="0.25"/>
    <row r="83147" ht="24.95" hidden="1" customHeight="1" x14ac:dyDescent="0.25"/>
    <row r="83148" ht="24.95" hidden="1" customHeight="1" x14ac:dyDescent="0.25"/>
    <row r="83149" ht="24.95" hidden="1" customHeight="1" x14ac:dyDescent="0.25"/>
    <row r="83150" ht="24.95" hidden="1" customHeight="1" x14ac:dyDescent="0.25"/>
    <row r="83151" ht="24.95" hidden="1" customHeight="1" x14ac:dyDescent="0.25"/>
    <row r="83152" ht="24.95" hidden="1" customHeight="1" x14ac:dyDescent="0.25"/>
    <row r="83153" ht="24.95" hidden="1" customHeight="1" x14ac:dyDescent="0.25"/>
    <row r="83154" ht="24.95" hidden="1" customHeight="1" x14ac:dyDescent="0.25"/>
    <row r="83155" ht="24.95" hidden="1" customHeight="1" x14ac:dyDescent="0.25"/>
    <row r="83156" ht="24.95" hidden="1" customHeight="1" x14ac:dyDescent="0.25"/>
    <row r="83157" ht="24.95" hidden="1" customHeight="1" x14ac:dyDescent="0.25"/>
    <row r="83158" ht="24.95" hidden="1" customHeight="1" x14ac:dyDescent="0.25"/>
    <row r="83159" ht="24.95" hidden="1" customHeight="1" x14ac:dyDescent="0.25"/>
    <row r="83160" ht="24.95" hidden="1" customHeight="1" x14ac:dyDescent="0.25"/>
    <row r="83161" ht="24.95" hidden="1" customHeight="1" x14ac:dyDescent="0.25"/>
    <row r="83162" ht="24.95" hidden="1" customHeight="1" x14ac:dyDescent="0.25"/>
    <row r="83163" ht="24.95" hidden="1" customHeight="1" x14ac:dyDescent="0.25"/>
    <row r="83164" ht="24.95" hidden="1" customHeight="1" x14ac:dyDescent="0.25"/>
    <row r="83165" ht="24.95" hidden="1" customHeight="1" x14ac:dyDescent="0.25"/>
    <row r="83166" ht="24.95" hidden="1" customHeight="1" x14ac:dyDescent="0.25"/>
    <row r="83167" ht="24.95" hidden="1" customHeight="1" x14ac:dyDescent="0.25"/>
    <row r="83168" ht="24.95" hidden="1" customHeight="1" x14ac:dyDescent="0.25"/>
    <row r="83169" ht="24.95" hidden="1" customHeight="1" x14ac:dyDescent="0.25"/>
    <row r="83170" ht="24.95" hidden="1" customHeight="1" x14ac:dyDescent="0.25"/>
    <row r="83171" ht="24.95" hidden="1" customHeight="1" x14ac:dyDescent="0.25"/>
    <row r="83172" hidden="1" x14ac:dyDescent="0.25"/>
    <row r="83173" hidden="1" x14ac:dyDescent="0.25"/>
    <row r="83174" hidden="1" x14ac:dyDescent="0.25"/>
    <row r="83175" ht="16.5" hidden="1" customHeight="1" x14ac:dyDescent="0.25"/>
    <row r="83176" hidden="1" x14ac:dyDescent="0.25"/>
    <row r="83177" ht="15.75" hidden="1" customHeight="1" x14ac:dyDescent="0.25"/>
    <row r="83178" ht="31.5" hidden="1" customHeight="1" x14ac:dyDescent="0.25"/>
    <row r="83179" ht="24" hidden="1" customHeight="1" x14ac:dyDescent="0.25"/>
    <row r="83180" ht="24.95" hidden="1" customHeight="1" x14ac:dyDescent="0.25"/>
    <row r="83181" ht="24.95" hidden="1" customHeight="1" x14ac:dyDescent="0.25"/>
    <row r="83182" ht="24.95" hidden="1" customHeight="1" x14ac:dyDescent="0.25"/>
    <row r="83183" ht="24.95" hidden="1" customHeight="1" x14ac:dyDescent="0.25"/>
    <row r="83184" ht="24.95" hidden="1" customHeight="1" x14ac:dyDescent="0.25"/>
    <row r="83185" ht="24.95" hidden="1" customHeight="1" x14ac:dyDescent="0.25"/>
    <row r="83186" ht="24.95" hidden="1" customHeight="1" x14ac:dyDescent="0.25"/>
    <row r="83187" ht="24.95" hidden="1" customHeight="1" x14ac:dyDescent="0.25"/>
    <row r="83188" hidden="1" x14ac:dyDescent="0.25"/>
    <row r="83189" hidden="1" x14ac:dyDescent="0.25"/>
    <row r="83190" hidden="1" x14ac:dyDescent="0.25"/>
    <row r="83191" ht="16.5" hidden="1" customHeight="1" x14ac:dyDescent="0.25"/>
    <row r="83192" hidden="1" x14ac:dyDescent="0.25"/>
    <row r="83193" ht="15.75" hidden="1" customHeight="1" x14ac:dyDescent="0.25"/>
    <row r="83194" ht="31.5" hidden="1" customHeight="1" x14ac:dyDescent="0.25"/>
    <row r="83195" ht="24" hidden="1" customHeight="1" x14ac:dyDescent="0.25"/>
    <row r="83196" ht="24.95" hidden="1" customHeight="1" x14ac:dyDescent="0.25"/>
    <row r="83197" ht="24.95" hidden="1" customHeight="1" x14ac:dyDescent="0.25"/>
    <row r="83198" ht="24.95" hidden="1" customHeight="1" x14ac:dyDescent="0.25"/>
    <row r="83199" ht="24.95" hidden="1" customHeight="1" x14ac:dyDescent="0.25"/>
    <row r="83200" ht="24.95" hidden="1" customHeight="1" x14ac:dyDescent="0.25"/>
    <row r="83201" ht="24.95" hidden="1" customHeight="1" x14ac:dyDescent="0.25"/>
    <row r="83202" ht="24.95" hidden="1" customHeight="1" x14ac:dyDescent="0.25"/>
    <row r="83203" ht="24.95" hidden="1" customHeight="1" x14ac:dyDescent="0.25"/>
    <row r="83204" hidden="1" x14ac:dyDescent="0.25"/>
    <row r="83205" hidden="1" x14ac:dyDescent="0.25"/>
    <row r="83206" hidden="1" x14ac:dyDescent="0.25"/>
    <row r="83207" ht="16.5" hidden="1" customHeight="1" x14ac:dyDescent="0.25"/>
    <row r="83208" hidden="1" x14ac:dyDescent="0.25"/>
    <row r="83209" ht="15.75" hidden="1" customHeight="1" x14ac:dyDescent="0.25"/>
    <row r="83210" ht="31.5" hidden="1" customHeight="1" x14ac:dyDescent="0.25"/>
    <row r="83211" ht="24" hidden="1" customHeight="1" x14ac:dyDescent="0.25"/>
    <row r="83212" ht="24.95" hidden="1" customHeight="1" x14ac:dyDescent="0.25"/>
    <row r="83213" ht="24.95" hidden="1" customHeight="1" x14ac:dyDescent="0.25"/>
    <row r="83214" ht="24.95" hidden="1" customHeight="1" x14ac:dyDescent="0.25"/>
    <row r="83215" ht="24.95" hidden="1" customHeight="1" x14ac:dyDescent="0.25"/>
    <row r="83216" ht="24.95" hidden="1" customHeight="1" x14ac:dyDescent="0.25"/>
    <row r="83217" ht="24.95" hidden="1" customHeight="1" x14ac:dyDescent="0.25"/>
    <row r="83218" ht="24.95" hidden="1" customHeight="1" x14ac:dyDescent="0.25"/>
    <row r="83219" ht="24.95" hidden="1" customHeight="1" x14ac:dyDescent="0.25"/>
    <row r="83220" hidden="1" x14ac:dyDescent="0.25"/>
    <row r="83221" hidden="1" x14ac:dyDescent="0.25"/>
    <row r="83222" hidden="1" x14ac:dyDescent="0.25"/>
    <row r="83223" ht="16.5" hidden="1" customHeight="1" x14ac:dyDescent="0.25"/>
    <row r="83224" hidden="1" x14ac:dyDescent="0.25"/>
    <row r="83225" ht="15.75" hidden="1" customHeight="1" x14ac:dyDescent="0.25"/>
    <row r="83226" ht="31.5" hidden="1" customHeight="1" x14ac:dyDescent="0.25"/>
    <row r="83227" ht="24" hidden="1" customHeight="1" x14ac:dyDescent="0.25"/>
    <row r="83228" ht="24.95" hidden="1" customHeight="1" x14ac:dyDescent="0.25"/>
    <row r="83229" ht="24.95" hidden="1" customHeight="1" x14ac:dyDescent="0.25"/>
    <row r="83230" ht="24.95" hidden="1" customHeight="1" x14ac:dyDescent="0.25"/>
    <row r="83231" ht="24.95" hidden="1" customHeight="1" x14ac:dyDescent="0.25"/>
    <row r="83232" ht="24.95" hidden="1" customHeight="1" x14ac:dyDescent="0.25"/>
    <row r="83233" ht="24.95" hidden="1" customHeight="1" x14ac:dyDescent="0.25"/>
    <row r="83234" ht="24.95" hidden="1" customHeight="1" x14ac:dyDescent="0.25"/>
    <row r="83235" ht="24.95" hidden="1" customHeight="1" x14ac:dyDescent="0.25"/>
    <row r="83236" ht="24.95" hidden="1" customHeight="1" x14ac:dyDescent="0.25"/>
    <row r="83237" ht="24.95" hidden="1" customHeight="1" x14ac:dyDescent="0.25"/>
    <row r="83238" ht="24.95" hidden="1" customHeight="1" x14ac:dyDescent="0.25"/>
    <row r="83239" ht="24.95" hidden="1" customHeight="1" x14ac:dyDescent="0.25"/>
    <row r="83240" ht="24.95" hidden="1" customHeight="1" x14ac:dyDescent="0.25"/>
    <row r="83241" ht="24.95" hidden="1" customHeight="1" x14ac:dyDescent="0.25"/>
    <row r="83242" ht="24.95" hidden="1" customHeight="1" x14ac:dyDescent="0.25"/>
    <row r="83243" ht="24.95" hidden="1" customHeight="1" x14ac:dyDescent="0.25"/>
    <row r="83244" ht="24.95" hidden="1" customHeight="1" x14ac:dyDescent="0.25"/>
    <row r="83245" ht="24.95" hidden="1" customHeight="1" x14ac:dyDescent="0.25"/>
    <row r="83246" ht="24.95" hidden="1" customHeight="1" x14ac:dyDescent="0.25"/>
    <row r="83247" ht="24.95" hidden="1" customHeight="1" x14ac:dyDescent="0.25"/>
    <row r="83248" ht="24.95" hidden="1" customHeight="1" x14ac:dyDescent="0.25"/>
    <row r="83249" ht="24.95" hidden="1" customHeight="1" x14ac:dyDescent="0.25"/>
    <row r="83250" ht="24.95" hidden="1" customHeight="1" x14ac:dyDescent="0.25"/>
    <row r="83251" ht="24.95" hidden="1" customHeight="1" x14ac:dyDescent="0.25"/>
    <row r="83252" ht="24.95" hidden="1" customHeight="1" x14ac:dyDescent="0.25"/>
    <row r="83253" ht="24.95" hidden="1" customHeight="1" x14ac:dyDescent="0.25"/>
    <row r="83254" ht="24.95" hidden="1" customHeight="1" x14ac:dyDescent="0.25"/>
    <row r="83255" ht="24.95" hidden="1" customHeight="1" x14ac:dyDescent="0.25"/>
    <row r="83256" ht="24.95" hidden="1" customHeight="1" x14ac:dyDescent="0.25"/>
    <row r="83257" ht="24.95" hidden="1" customHeight="1" x14ac:dyDescent="0.25"/>
    <row r="83258" ht="24.95" hidden="1" customHeight="1" x14ac:dyDescent="0.25"/>
    <row r="83259" ht="24.95" hidden="1" customHeight="1" x14ac:dyDescent="0.25"/>
    <row r="83260" hidden="1" x14ac:dyDescent="0.25"/>
    <row r="83261" hidden="1" x14ac:dyDescent="0.25"/>
    <row r="83262" hidden="1" x14ac:dyDescent="0.25"/>
    <row r="83263" ht="16.5" hidden="1" customHeight="1" x14ac:dyDescent="0.25"/>
    <row r="83264" hidden="1" x14ac:dyDescent="0.25"/>
    <row r="83265" ht="15.75" hidden="1" customHeight="1" x14ac:dyDescent="0.25"/>
    <row r="83266" ht="31.5" hidden="1" customHeight="1" x14ac:dyDescent="0.25"/>
    <row r="83267" ht="24" hidden="1" customHeight="1" x14ac:dyDescent="0.25"/>
    <row r="83268" ht="24.95" hidden="1" customHeight="1" x14ac:dyDescent="0.25"/>
    <row r="83269" ht="24.95" hidden="1" customHeight="1" x14ac:dyDescent="0.25"/>
    <row r="83270" ht="24.95" hidden="1" customHeight="1" x14ac:dyDescent="0.25"/>
    <row r="83271" ht="24.95" hidden="1" customHeight="1" x14ac:dyDescent="0.25"/>
    <row r="83272" ht="24.95" hidden="1" customHeight="1" x14ac:dyDescent="0.25"/>
    <row r="83273" ht="24.95" hidden="1" customHeight="1" x14ac:dyDescent="0.25"/>
    <row r="83274" ht="24.95" hidden="1" customHeight="1" x14ac:dyDescent="0.25"/>
    <row r="83275" ht="24.95" hidden="1" customHeight="1" x14ac:dyDescent="0.25"/>
    <row r="83276" ht="24.95" hidden="1" customHeight="1" x14ac:dyDescent="0.25"/>
    <row r="83277" ht="24.95" hidden="1" customHeight="1" x14ac:dyDescent="0.25"/>
    <row r="83278" ht="24.95" hidden="1" customHeight="1" x14ac:dyDescent="0.25"/>
    <row r="83279" ht="24.95" hidden="1" customHeight="1" x14ac:dyDescent="0.25"/>
    <row r="83280" ht="24.95" hidden="1" customHeight="1" x14ac:dyDescent="0.25"/>
    <row r="83281" ht="24.95" hidden="1" customHeight="1" x14ac:dyDescent="0.25"/>
    <row r="83282" ht="24.95" hidden="1" customHeight="1" x14ac:dyDescent="0.25"/>
    <row r="83283" ht="24.95" hidden="1" customHeight="1" x14ac:dyDescent="0.25"/>
    <row r="83284" ht="24.95" hidden="1" customHeight="1" x14ac:dyDescent="0.25"/>
    <row r="83285" ht="24.95" hidden="1" customHeight="1" x14ac:dyDescent="0.25"/>
    <row r="83286" ht="24.95" hidden="1" customHeight="1" x14ac:dyDescent="0.25"/>
    <row r="83287" ht="24.95" hidden="1" customHeight="1" x14ac:dyDescent="0.25"/>
    <row r="83288" ht="24.95" hidden="1" customHeight="1" x14ac:dyDescent="0.25"/>
    <row r="83289" ht="24.95" hidden="1" customHeight="1" x14ac:dyDescent="0.25"/>
    <row r="83290" ht="24.95" hidden="1" customHeight="1" x14ac:dyDescent="0.25"/>
    <row r="83291" ht="24.95" hidden="1" customHeight="1" x14ac:dyDescent="0.25"/>
    <row r="83292" ht="24.95" hidden="1" customHeight="1" x14ac:dyDescent="0.25"/>
    <row r="83293" ht="24.95" hidden="1" customHeight="1" x14ac:dyDescent="0.25"/>
    <row r="83294" ht="24.95" hidden="1" customHeight="1" x14ac:dyDescent="0.25"/>
    <row r="83295" ht="24.95" hidden="1" customHeight="1" x14ac:dyDescent="0.25"/>
    <row r="83296" ht="24.95" hidden="1" customHeight="1" x14ac:dyDescent="0.25"/>
    <row r="83297" ht="24.95" hidden="1" customHeight="1" x14ac:dyDescent="0.25"/>
    <row r="83298" ht="24.95" hidden="1" customHeight="1" x14ac:dyDescent="0.25"/>
    <row r="83299" ht="24.95" hidden="1" customHeight="1" x14ac:dyDescent="0.25"/>
    <row r="83300" hidden="1" x14ac:dyDescent="0.25"/>
    <row r="83301" hidden="1" x14ac:dyDescent="0.25"/>
    <row r="83302" hidden="1" x14ac:dyDescent="0.25"/>
    <row r="83303" ht="16.5" hidden="1" customHeight="1" x14ac:dyDescent="0.25"/>
    <row r="83304" hidden="1" x14ac:dyDescent="0.25"/>
    <row r="83305" ht="15.75" hidden="1" customHeight="1" x14ac:dyDescent="0.25"/>
    <row r="83306" ht="31.5" hidden="1" customHeight="1" x14ac:dyDescent="0.25"/>
    <row r="83307" ht="24" hidden="1" customHeight="1" x14ac:dyDescent="0.25"/>
    <row r="83308" ht="24.95" hidden="1" customHeight="1" x14ac:dyDescent="0.25"/>
    <row r="83309" ht="24.95" hidden="1" customHeight="1" x14ac:dyDescent="0.25"/>
    <row r="83310" ht="24.95" hidden="1" customHeight="1" x14ac:dyDescent="0.25"/>
    <row r="83311" ht="24.95" hidden="1" customHeight="1" x14ac:dyDescent="0.25"/>
    <row r="83312" ht="24.95" hidden="1" customHeight="1" x14ac:dyDescent="0.25"/>
    <row r="83313" ht="24.95" hidden="1" customHeight="1" x14ac:dyDescent="0.25"/>
    <row r="83314" ht="24.95" hidden="1" customHeight="1" x14ac:dyDescent="0.25"/>
    <row r="83315" ht="24.95" hidden="1" customHeight="1" x14ac:dyDescent="0.25"/>
    <row r="83316" hidden="1" x14ac:dyDescent="0.25"/>
    <row r="83317" hidden="1" x14ac:dyDescent="0.25"/>
    <row r="83318" hidden="1" x14ac:dyDescent="0.25"/>
    <row r="83319" ht="16.5" hidden="1" customHeight="1" x14ac:dyDescent="0.25"/>
    <row r="83320" hidden="1" x14ac:dyDescent="0.25"/>
    <row r="83321" ht="15.75" hidden="1" customHeight="1" x14ac:dyDescent="0.25"/>
    <row r="83322" ht="31.5" hidden="1" customHeight="1" x14ac:dyDescent="0.25"/>
    <row r="83323" ht="24" hidden="1" customHeight="1" x14ac:dyDescent="0.25"/>
    <row r="83324" ht="24.95" hidden="1" customHeight="1" x14ac:dyDescent="0.25"/>
    <row r="83325" ht="24.95" hidden="1" customHeight="1" x14ac:dyDescent="0.25"/>
    <row r="83326" ht="24.95" hidden="1" customHeight="1" x14ac:dyDescent="0.25"/>
    <row r="83327" ht="24.95" hidden="1" customHeight="1" x14ac:dyDescent="0.25"/>
    <row r="83328" ht="24.95" hidden="1" customHeight="1" x14ac:dyDescent="0.25"/>
    <row r="83329" ht="24.95" hidden="1" customHeight="1" x14ac:dyDescent="0.25"/>
    <row r="83330" ht="24.95" hidden="1" customHeight="1" x14ac:dyDescent="0.25"/>
    <row r="83331" ht="24.95" hidden="1" customHeight="1" x14ac:dyDescent="0.25"/>
    <row r="83332" ht="24.95" hidden="1" customHeight="1" x14ac:dyDescent="0.25"/>
    <row r="83333" ht="24.95" hidden="1" customHeight="1" x14ac:dyDescent="0.25"/>
    <row r="83334" ht="24.95" hidden="1" customHeight="1" x14ac:dyDescent="0.25"/>
    <row r="83335" ht="24.95" hidden="1" customHeight="1" x14ac:dyDescent="0.25"/>
    <row r="83336" ht="24.95" hidden="1" customHeight="1" x14ac:dyDescent="0.25"/>
    <row r="83337" ht="24.95" hidden="1" customHeight="1" x14ac:dyDescent="0.25"/>
    <row r="83338" ht="24.95" hidden="1" customHeight="1" x14ac:dyDescent="0.25"/>
    <row r="83339" ht="24.95" hidden="1" customHeight="1" x14ac:dyDescent="0.25"/>
    <row r="83340" ht="24.95" hidden="1" customHeight="1" x14ac:dyDescent="0.25"/>
    <row r="83341" ht="24.95" hidden="1" customHeight="1" x14ac:dyDescent="0.25"/>
    <row r="83342" ht="24.95" hidden="1" customHeight="1" x14ac:dyDescent="0.25"/>
    <row r="83343" ht="24.95" hidden="1" customHeight="1" x14ac:dyDescent="0.25"/>
    <row r="83344" ht="24.95" hidden="1" customHeight="1" x14ac:dyDescent="0.25"/>
    <row r="83345" ht="24.95" hidden="1" customHeight="1" x14ac:dyDescent="0.25"/>
    <row r="83346" ht="24.95" hidden="1" customHeight="1" x14ac:dyDescent="0.25"/>
    <row r="83347" ht="24.95" hidden="1" customHeight="1" x14ac:dyDescent="0.25"/>
    <row r="83348" ht="24.95" hidden="1" customHeight="1" x14ac:dyDescent="0.25"/>
    <row r="83349" ht="24.95" hidden="1" customHeight="1" x14ac:dyDescent="0.25"/>
    <row r="83350" ht="24.95" hidden="1" customHeight="1" x14ac:dyDescent="0.25"/>
    <row r="83351" ht="24.95" hidden="1" customHeight="1" x14ac:dyDescent="0.25"/>
    <row r="83352" ht="24.95" hidden="1" customHeight="1" x14ac:dyDescent="0.25"/>
    <row r="83353" ht="24.95" hidden="1" customHeight="1" x14ac:dyDescent="0.25"/>
    <row r="83354" ht="24.95" hidden="1" customHeight="1" x14ac:dyDescent="0.25"/>
    <row r="83355" ht="24.95" hidden="1" customHeight="1" x14ac:dyDescent="0.25"/>
    <row r="83356" hidden="1" x14ac:dyDescent="0.25"/>
    <row r="83357" hidden="1" x14ac:dyDescent="0.25"/>
    <row r="83358" hidden="1" x14ac:dyDescent="0.25"/>
    <row r="83359" ht="16.5" hidden="1" customHeight="1" x14ac:dyDescent="0.25"/>
    <row r="83360" hidden="1" x14ac:dyDescent="0.25"/>
    <row r="83361" ht="15.75" hidden="1" customHeight="1" x14ac:dyDescent="0.25"/>
    <row r="83362" ht="31.5" hidden="1" customHeight="1" x14ac:dyDescent="0.25"/>
    <row r="83363" ht="24" hidden="1" customHeight="1" x14ac:dyDescent="0.25"/>
    <row r="83364" ht="24.95" hidden="1" customHeight="1" x14ac:dyDescent="0.25"/>
    <row r="83365" ht="24.95" hidden="1" customHeight="1" x14ac:dyDescent="0.25"/>
    <row r="83366" ht="24.95" hidden="1" customHeight="1" x14ac:dyDescent="0.25"/>
    <row r="83367" ht="24.95" hidden="1" customHeight="1" x14ac:dyDescent="0.25"/>
    <row r="83368" ht="24.95" hidden="1" customHeight="1" x14ac:dyDescent="0.25"/>
    <row r="83369" ht="24.95" hidden="1" customHeight="1" x14ac:dyDescent="0.25"/>
    <row r="83370" ht="24.95" hidden="1" customHeight="1" x14ac:dyDescent="0.25"/>
    <row r="83371" ht="24.95" hidden="1" customHeight="1" x14ac:dyDescent="0.25"/>
    <row r="83372" ht="24.95" hidden="1" customHeight="1" x14ac:dyDescent="0.25"/>
    <row r="83373" ht="24.95" hidden="1" customHeight="1" x14ac:dyDescent="0.25"/>
    <row r="83374" ht="24.95" hidden="1" customHeight="1" x14ac:dyDescent="0.25"/>
    <row r="83375" ht="24.95" hidden="1" customHeight="1" x14ac:dyDescent="0.25"/>
    <row r="83376" ht="24.95" hidden="1" customHeight="1" x14ac:dyDescent="0.25"/>
    <row r="83377" ht="24.95" hidden="1" customHeight="1" x14ac:dyDescent="0.25"/>
    <row r="83378" ht="24.95" hidden="1" customHeight="1" x14ac:dyDescent="0.25"/>
    <row r="83379" ht="24.95" hidden="1" customHeight="1" x14ac:dyDescent="0.25"/>
    <row r="83380" ht="24.95" hidden="1" customHeight="1" x14ac:dyDescent="0.25"/>
    <row r="83381" ht="24.95" hidden="1" customHeight="1" x14ac:dyDescent="0.25"/>
    <row r="83382" ht="24.95" hidden="1" customHeight="1" x14ac:dyDescent="0.25"/>
    <row r="83383" ht="24.95" hidden="1" customHeight="1" x14ac:dyDescent="0.25"/>
    <row r="83384" ht="24.95" hidden="1" customHeight="1" x14ac:dyDescent="0.25"/>
    <row r="83385" ht="24.95" hidden="1" customHeight="1" x14ac:dyDescent="0.25"/>
    <row r="83386" ht="24.95" hidden="1" customHeight="1" x14ac:dyDescent="0.25"/>
    <row r="83387" ht="24.95" hidden="1" customHeight="1" x14ac:dyDescent="0.25"/>
    <row r="83388" ht="24.95" hidden="1" customHeight="1" x14ac:dyDescent="0.25"/>
    <row r="83389" ht="24.95" hidden="1" customHeight="1" x14ac:dyDescent="0.25"/>
    <row r="83390" ht="24.95" hidden="1" customHeight="1" x14ac:dyDescent="0.25"/>
    <row r="83391" ht="24.95" hidden="1" customHeight="1" x14ac:dyDescent="0.25"/>
    <row r="83392" ht="24.95" hidden="1" customHeight="1" x14ac:dyDescent="0.25"/>
    <row r="83393" ht="24.95" hidden="1" customHeight="1" x14ac:dyDescent="0.25"/>
    <row r="83394" ht="24.95" hidden="1" customHeight="1" x14ac:dyDescent="0.25"/>
    <row r="83395" ht="24.95" hidden="1" customHeight="1" x14ac:dyDescent="0.25"/>
    <row r="83396" hidden="1" x14ac:dyDescent="0.25"/>
    <row r="83397" hidden="1" x14ac:dyDescent="0.25"/>
    <row r="83398" hidden="1" x14ac:dyDescent="0.25"/>
    <row r="83399" ht="16.5" hidden="1" customHeight="1" x14ac:dyDescent="0.25"/>
    <row r="83400" hidden="1" x14ac:dyDescent="0.25"/>
    <row r="83401" ht="15.75" hidden="1" customHeight="1" x14ac:dyDescent="0.25"/>
    <row r="83402" ht="31.5" hidden="1" customHeight="1" x14ac:dyDescent="0.25"/>
    <row r="83403" ht="24" hidden="1" customHeight="1" x14ac:dyDescent="0.25"/>
    <row r="83404" ht="24.95" hidden="1" customHeight="1" x14ac:dyDescent="0.25"/>
    <row r="83405" ht="24.95" hidden="1" customHeight="1" x14ac:dyDescent="0.25"/>
    <row r="83406" ht="24.95" hidden="1" customHeight="1" x14ac:dyDescent="0.25"/>
    <row r="83407" ht="24.95" hidden="1" customHeight="1" x14ac:dyDescent="0.25"/>
    <row r="83408" ht="24.95" hidden="1" customHeight="1" x14ac:dyDescent="0.25"/>
    <row r="83409" ht="24.95" hidden="1" customHeight="1" x14ac:dyDescent="0.25"/>
    <row r="83410" ht="24.95" hidden="1" customHeight="1" x14ac:dyDescent="0.25"/>
    <row r="83411" ht="24.95" hidden="1" customHeight="1" x14ac:dyDescent="0.25"/>
    <row r="83412" hidden="1" x14ac:dyDescent="0.25"/>
    <row r="83413" hidden="1" x14ac:dyDescent="0.25"/>
    <row r="83414" hidden="1" x14ac:dyDescent="0.25"/>
    <row r="83415" ht="16.5" hidden="1" customHeight="1" x14ac:dyDescent="0.25"/>
    <row r="83416" hidden="1" x14ac:dyDescent="0.25"/>
    <row r="83417" ht="15.75" hidden="1" customHeight="1" x14ac:dyDescent="0.25"/>
    <row r="83418" ht="31.5" hidden="1" customHeight="1" x14ac:dyDescent="0.25"/>
    <row r="83419" ht="24" hidden="1" customHeight="1" x14ac:dyDescent="0.25"/>
    <row r="83420" ht="24.95" hidden="1" customHeight="1" x14ac:dyDescent="0.25"/>
    <row r="83421" ht="24.95" hidden="1" customHeight="1" x14ac:dyDescent="0.25"/>
    <row r="83422" ht="24.95" hidden="1" customHeight="1" x14ac:dyDescent="0.25"/>
    <row r="83423" ht="24.95" hidden="1" customHeight="1" x14ac:dyDescent="0.25"/>
    <row r="83424" ht="24.95" hidden="1" customHeight="1" x14ac:dyDescent="0.25"/>
    <row r="83425" ht="24.95" hidden="1" customHeight="1" x14ac:dyDescent="0.25"/>
    <row r="83426" ht="24.95" hidden="1" customHeight="1" x14ac:dyDescent="0.25"/>
    <row r="83427" ht="24.95" hidden="1" customHeight="1" x14ac:dyDescent="0.25"/>
    <row r="83428" ht="24.95" hidden="1" customHeight="1" x14ac:dyDescent="0.25"/>
    <row r="83429" ht="24.95" hidden="1" customHeight="1" x14ac:dyDescent="0.25"/>
    <row r="83430" ht="24.95" hidden="1" customHeight="1" x14ac:dyDescent="0.25"/>
    <row r="83431" ht="24.95" hidden="1" customHeight="1" x14ac:dyDescent="0.25"/>
    <row r="83432" ht="24.95" hidden="1" customHeight="1" x14ac:dyDescent="0.25"/>
    <row r="83433" ht="24.95" hidden="1" customHeight="1" x14ac:dyDescent="0.25"/>
    <row r="83434" ht="24.95" hidden="1" customHeight="1" x14ac:dyDescent="0.25"/>
    <row r="83435" ht="24.95" hidden="1" customHeight="1" x14ac:dyDescent="0.25"/>
    <row r="83436" ht="24.95" hidden="1" customHeight="1" x14ac:dyDescent="0.25"/>
    <row r="83437" ht="24.95" hidden="1" customHeight="1" x14ac:dyDescent="0.25"/>
    <row r="83438" ht="24.95" hidden="1" customHeight="1" x14ac:dyDescent="0.25"/>
    <row r="83439" ht="24.95" hidden="1" customHeight="1" x14ac:dyDescent="0.25"/>
    <row r="83440" ht="24.95" hidden="1" customHeight="1" x14ac:dyDescent="0.25"/>
    <row r="83441" ht="24.95" hidden="1" customHeight="1" x14ac:dyDescent="0.25"/>
    <row r="83442" ht="24.95" hidden="1" customHeight="1" x14ac:dyDescent="0.25"/>
    <row r="83443" ht="24.95" hidden="1" customHeight="1" x14ac:dyDescent="0.25"/>
    <row r="83444" ht="24.95" hidden="1" customHeight="1" x14ac:dyDescent="0.25"/>
    <row r="83445" ht="24.95" hidden="1" customHeight="1" x14ac:dyDescent="0.25"/>
    <row r="83446" ht="24.95" hidden="1" customHeight="1" x14ac:dyDescent="0.25"/>
    <row r="83447" ht="24.95" hidden="1" customHeight="1" x14ac:dyDescent="0.25"/>
    <row r="83448" ht="24.95" hidden="1" customHeight="1" x14ac:dyDescent="0.25"/>
    <row r="83449" ht="24.95" hidden="1" customHeight="1" x14ac:dyDescent="0.25"/>
    <row r="83450" ht="24.95" hidden="1" customHeight="1" x14ac:dyDescent="0.25"/>
    <row r="83451" ht="24.95" hidden="1" customHeight="1" x14ac:dyDescent="0.25"/>
    <row r="83452" hidden="1" x14ac:dyDescent="0.25"/>
    <row r="83453" hidden="1" x14ac:dyDescent="0.25"/>
    <row r="83454" hidden="1" x14ac:dyDescent="0.25"/>
    <row r="83455" ht="16.5" hidden="1" customHeight="1" x14ac:dyDescent="0.25"/>
    <row r="83456" hidden="1" x14ac:dyDescent="0.25"/>
    <row r="83457" ht="15.75" hidden="1" customHeight="1" x14ac:dyDescent="0.25"/>
    <row r="83458" ht="31.5" hidden="1" customHeight="1" x14ac:dyDescent="0.25"/>
    <row r="83459" ht="24" hidden="1" customHeight="1" x14ac:dyDescent="0.25"/>
    <row r="83460" ht="24.95" hidden="1" customHeight="1" x14ac:dyDescent="0.25"/>
    <row r="83461" ht="24.95" hidden="1" customHeight="1" x14ac:dyDescent="0.25"/>
    <row r="83462" ht="24.95" hidden="1" customHeight="1" x14ac:dyDescent="0.25"/>
    <row r="83463" ht="24.95" hidden="1" customHeight="1" x14ac:dyDescent="0.25"/>
    <row r="83464" ht="24.95" hidden="1" customHeight="1" x14ac:dyDescent="0.25"/>
    <row r="83465" ht="24.95" hidden="1" customHeight="1" x14ac:dyDescent="0.25"/>
    <row r="83466" ht="24.95" hidden="1" customHeight="1" x14ac:dyDescent="0.25"/>
    <row r="83467" ht="24.95" hidden="1" customHeight="1" x14ac:dyDescent="0.25"/>
    <row r="83468" ht="24.95" hidden="1" customHeight="1" x14ac:dyDescent="0.25"/>
    <row r="83469" ht="24.95" hidden="1" customHeight="1" x14ac:dyDescent="0.25"/>
    <row r="83470" ht="24.95" hidden="1" customHeight="1" x14ac:dyDescent="0.25"/>
    <row r="83471" ht="24.95" hidden="1" customHeight="1" x14ac:dyDescent="0.25"/>
    <row r="83472" ht="24.95" hidden="1" customHeight="1" x14ac:dyDescent="0.25"/>
    <row r="83473" ht="24.95" hidden="1" customHeight="1" x14ac:dyDescent="0.25"/>
    <row r="83474" ht="24.95" hidden="1" customHeight="1" x14ac:dyDescent="0.25"/>
    <row r="83475" ht="24.95" hidden="1" customHeight="1" x14ac:dyDescent="0.25"/>
    <row r="83476" ht="24.95" hidden="1" customHeight="1" x14ac:dyDescent="0.25"/>
    <row r="83477" ht="24.95" hidden="1" customHeight="1" x14ac:dyDescent="0.25"/>
    <row r="83478" ht="24.95" hidden="1" customHeight="1" x14ac:dyDescent="0.25"/>
    <row r="83479" ht="24.95" hidden="1" customHeight="1" x14ac:dyDescent="0.25"/>
    <row r="83480" ht="24.95" hidden="1" customHeight="1" x14ac:dyDescent="0.25"/>
    <row r="83481" ht="24.95" hidden="1" customHeight="1" x14ac:dyDescent="0.25"/>
    <row r="83482" ht="24.95" hidden="1" customHeight="1" x14ac:dyDescent="0.25"/>
    <row r="83483" ht="24.95" hidden="1" customHeight="1" x14ac:dyDescent="0.25"/>
    <row r="83484" ht="24.95" hidden="1" customHeight="1" x14ac:dyDescent="0.25"/>
    <row r="83485" ht="24.95" hidden="1" customHeight="1" x14ac:dyDescent="0.25"/>
    <row r="83486" ht="24.95" hidden="1" customHeight="1" x14ac:dyDescent="0.25"/>
    <row r="83487" ht="24.95" hidden="1" customHeight="1" x14ac:dyDescent="0.25"/>
    <row r="83488" ht="24.95" hidden="1" customHeight="1" x14ac:dyDescent="0.25"/>
    <row r="83489" ht="24.95" hidden="1" customHeight="1" x14ac:dyDescent="0.25"/>
    <row r="83490" ht="24.95" hidden="1" customHeight="1" x14ac:dyDescent="0.25"/>
    <row r="83491" ht="24.95" hidden="1" customHeight="1" x14ac:dyDescent="0.25"/>
    <row r="83492" hidden="1" x14ac:dyDescent="0.25"/>
    <row r="83493" hidden="1" x14ac:dyDescent="0.25"/>
    <row r="83494" hidden="1" x14ac:dyDescent="0.25"/>
    <row r="83495" ht="16.5" hidden="1" customHeight="1" x14ac:dyDescent="0.25"/>
    <row r="83496" hidden="1" x14ac:dyDescent="0.25"/>
    <row r="83497" ht="15.75" hidden="1" customHeight="1" x14ac:dyDescent="0.25"/>
    <row r="83498" ht="31.5" hidden="1" customHeight="1" x14ac:dyDescent="0.25"/>
    <row r="83499" ht="24" hidden="1" customHeight="1" x14ac:dyDescent="0.25"/>
    <row r="83500" ht="24.95" hidden="1" customHeight="1" x14ac:dyDescent="0.25"/>
    <row r="83501" ht="24.95" hidden="1" customHeight="1" x14ac:dyDescent="0.25"/>
    <row r="83502" ht="24.95" hidden="1" customHeight="1" x14ac:dyDescent="0.25"/>
    <row r="83503" ht="24.95" hidden="1" customHeight="1" x14ac:dyDescent="0.25"/>
    <row r="83504" ht="24.95" hidden="1" customHeight="1" x14ac:dyDescent="0.25"/>
    <row r="83505" ht="24.95" hidden="1" customHeight="1" x14ac:dyDescent="0.25"/>
    <row r="83506" ht="24.95" hidden="1" customHeight="1" x14ac:dyDescent="0.25"/>
    <row r="83507" ht="24.95" hidden="1" customHeight="1" x14ac:dyDescent="0.25"/>
    <row r="83508" ht="24.95" hidden="1" customHeight="1" x14ac:dyDescent="0.25"/>
    <row r="83509" ht="24.95" hidden="1" customHeight="1" x14ac:dyDescent="0.25"/>
    <row r="83510" ht="24.95" hidden="1" customHeight="1" x14ac:dyDescent="0.25"/>
    <row r="83511" ht="24.95" hidden="1" customHeight="1" x14ac:dyDescent="0.25"/>
    <row r="83512" ht="24.95" hidden="1" customHeight="1" x14ac:dyDescent="0.25"/>
    <row r="83513" ht="24.95" hidden="1" customHeight="1" x14ac:dyDescent="0.25"/>
    <row r="83514" ht="24.95" hidden="1" customHeight="1" x14ac:dyDescent="0.25"/>
    <row r="83515" ht="24.95" hidden="1" customHeight="1" x14ac:dyDescent="0.25"/>
    <row r="83516" ht="24.95" hidden="1" customHeight="1" x14ac:dyDescent="0.25"/>
    <row r="83517" ht="24.95" hidden="1" customHeight="1" x14ac:dyDescent="0.25"/>
    <row r="83518" ht="24.95" hidden="1" customHeight="1" x14ac:dyDescent="0.25"/>
    <row r="83519" ht="24.95" hidden="1" customHeight="1" x14ac:dyDescent="0.25"/>
    <row r="83520" ht="24.95" hidden="1" customHeight="1" x14ac:dyDescent="0.25"/>
    <row r="83521" ht="24.95" hidden="1" customHeight="1" x14ac:dyDescent="0.25"/>
    <row r="83522" ht="24.95" hidden="1" customHeight="1" x14ac:dyDescent="0.25"/>
    <row r="83523" ht="24.95" hidden="1" customHeight="1" x14ac:dyDescent="0.25"/>
    <row r="83524" ht="24.95" hidden="1" customHeight="1" x14ac:dyDescent="0.25"/>
    <row r="83525" ht="24.95" hidden="1" customHeight="1" x14ac:dyDescent="0.25"/>
    <row r="83526" ht="24.95" hidden="1" customHeight="1" x14ac:dyDescent="0.25"/>
    <row r="83527" ht="24.95" hidden="1" customHeight="1" x14ac:dyDescent="0.25"/>
    <row r="83528" ht="24.95" hidden="1" customHeight="1" x14ac:dyDescent="0.25"/>
    <row r="83529" ht="24.95" hidden="1" customHeight="1" x14ac:dyDescent="0.25"/>
    <row r="83530" ht="24.95" hidden="1" customHeight="1" x14ac:dyDescent="0.25"/>
    <row r="83531" ht="24.95" hidden="1" customHeight="1" x14ac:dyDescent="0.25"/>
    <row r="83532" hidden="1" x14ac:dyDescent="0.25"/>
    <row r="83533" hidden="1" x14ac:dyDescent="0.25"/>
    <row r="83534" hidden="1" x14ac:dyDescent="0.25"/>
    <row r="83535" ht="16.5" hidden="1" customHeight="1" x14ac:dyDescent="0.25"/>
    <row r="83536" hidden="1" x14ac:dyDescent="0.25"/>
    <row r="83537" ht="15.75" hidden="1" customHeight="1" x14ac:dyDescent="0.25"/>
    <row r="83538" ht="31.5" hidden="1" customHeight="1" x14ac:dyDescent="0.25"/>
    <row r="83539" ht="24" hidden="1" customHeight="1" x14ac:dyDescent="0.25"/>
    <row r="83540" ht="24.95" hidden="1" customHeight="1" x14ac:dyDescent="0.25"/>
    <row r="83541" ht="24.95" hidden="1" customHeight="1" x14ac:dyDescent="0.25"/>
    <row r="83542" ht="24.95" hidden="1" customHeight="1" x14ac:dyDescent="0.25"/>
    <row r="83543" ht="24.95" hidden="1" customHeight="1" x14ac:dyDescent="0.25"/>
    <row r="83544" ht="24.95" hidden="1" customHeight="1" x14ac:dyDescent="0.25"/>
    <row r="83545" ht="24.95" hidden="1" customHeight="1" x14ac:dyDescent="0.25"/>
    <row r="83546" ht="24.95" hidden="1" customHeight="1" x14ac:dyDescent="0.25"/>
    <row r="83547" ht="24.95" hidden="1" customHeight="1" x14ac:dyDescent="0.25"/>
    <row r="83548" hidden="1" x14ac:dyDescent="0.25"/>
    <row r="83549" hidden="1" x14ac:dyDescent="0.25"/>
    <row r="83550" hidden="1" x14ac:dyDescent="0.25"/>
    <row r="83551" ht="16.5" hidden="1" customHeight="1" x14ac:dyDescent="0.25"/>
    <row r="83552" hidden="1" x14ac:dyDescent="0.25"/>
    <row r="83553" ht="15.75" hidden="1" customHeight="1" x14ac:dyDescent="0.25"/>
    <row r="83554" ht="31.5" hidden="1" customHeight="1" x14ac:dyDescent="0.25"/>
    <row r="83555" ht="24" hidden="1" customHeight="1" x14ac:dyDescent="0.25"/>
    <row r="83556" ht="24.95" hidden="1" customHeight="1" x14ac:dyDescent="0.25"/>
    <row r="83557" ht="24.95" hidden="1" customHeight="1" x14ac:dyDescent="0.25"/>
    <row r="83558" ht="24.95" hidden="1" customHeight="1" x14ac:dyDescent="0.25"/>
    <row r="83559" ht="24.95" hidden="1" customHeight="1" x14ac:dyDescent="0.25"/>
    <row r="83560" ht="24.95" hidden="1" customHeight="1" x14ac:dyDescent="0.25"/>
    <row r="83561" ht="24.95" hidden="1" customHeight="1" x14ac:dyDescent="0.25"/>
    <row r="83562" ht="24.95" hidden="1" customHeight="1" x14ac:dyDescent="0.25"/>
    <row r="83563" ht="24.95" hidden="1" customHeight="1" x14ac:dyDescent="0.25"/>
    <row r="83564" hidden="1" x14ac:dyDescent="0.25"/>
    <row r="83565" hidden="1" x14ac:dyDescent="0.25"/>
    <row r="83566" hidden="1" x14ac:dyDescent="0.25"/>
    <row r="83567" ht="16.5" hidden="1" customHeight="1" x14ac:dyDescent="0.25"/>
    <row r="83568" hidden="1" x14ac:dyDescent="0.25"/>
    <row r="83569" ht="15.75" hidden="1" customHeight="1" x14ac:dyDescent="0.25"/>
    <row r="83570" ht="31.5" hidden="1" customHeight="1" x14ac:dyDescent="0.25"/>
    <row r="83571" ht="24" hidden="1" customHeight="1" x14ac:dyDescent="0.25"/>
    <row r="83572" ht="24.95" hidden="1" customHeight="1" x14ac:dyDescent="0.25"/>
    <row r="83573" ht="24.95" hidden="1" customHeight="1" x14ac:dyDescent="0.25"/>
    <row r="83574" ht="24.95" hidden="1" customHeight="1" x14ac:dyDescent="0.25"/>
    <row r="83575" ht="24.95" hidden="1" customHeight="1" x14ac:dyDescent="0.25"/>
    <row r="83576" ht="24.95" hidden="1" customHeight="1" x14ac:dyDescent="0.25"/>
    <row r="83577" ht="24.95" hidden="1" customHeight="1" x14ac:dyDescent="0.25"/>
    <row r="83578" ht="24.95" hidden="1" customHeight="1" x14ac:dyDescent="0.25"/>
    <row r="83579" ht="24.95" hidden="1" customHeight="1" x14ac:dyDescent="0.25"/>
    <row r="83580" hidden="1" x14ac:dyDescent="0.25"/>
    <row r="83581" hidden="1" x14ac:dyDescent="0.25"/>
    <row r="83582" hidden="1" x14ac:dyDescent="0.25"/>
    <row r="83583" ht="16.5" hidden="1" customHeight="1" x14ac:dyDescent="0.25"/>
    <row r="83584" hidden="1" x14ac:dyDescent="0.25"/>
    <row r="83585" ht="15.75" hidden="1" customHeight="1" x14ac:dyDescent="0.25"/>
    <row r="83586" ht="31.5" hidden="1" customHeight="1" x14ac:dyDescent="0.25"/>
    <row r="83587" ht="24" hidden="1" customHeight="1" x14ac:dyDescent="0.25"/>
    <row r="83588" ht="24.95" hidden="1" customHeight="1" x14ac:dyDescent="0.25"/>
    <row r="83589" ht="24.95" hidden="1" customHeight="1" x14ac:dyDescent="0.25"/>
    <row r="83590" ht="24.95" hidden="1" customHeight="1" x14ac:dyDescent="0.25"/>
    <row r="83591" ht="24.95" hidden="1" customHeight="1" x14ac:dyDescent="0.25"/>
    <row r="83592" ht="24.95" hidden="1" customHeight="1" x14ac:dyDescent="0.25"/>
    <row r="83593" ht="24.95" hidden="1" customHeight="1" x14ac:dyDescent="0.25"/>
    <row r="83594" ht="24.95" hidden="1" customHeight="1" x14ac:dyDescent="0.25"/>
    <row r="83595" ht="24.95" hidden="1" customHeight="1" x14ac:dyDescent="0.25"/>
    <row r="83596" ht="24.95" hidden="1" customHeight="1" x14ac:dyDescent="0.25"/>
    <row r="83597" ht="24.95" hidden="1" customHeight="1" x14ac:dyDescent="0.25"/>
    <row r="83598" ht="24.95" hidden="1" customHeight="1" x14ac:dyDescent="0.25"/>
    <row r="83599" ht="24.95" hidden="1" customHeight="1" x14ac:dyDescent="0.25"/>
    <row r="83600" ht="24.95" hidden="1" customHeight="1" x14ac:dyDescent="0.25"/>
    <row r="83601" ht="24.95" hidden="1" customHeight="1" x14ac:dyDescent="0.25"/>
    <row r="83602" ht="24.95" hidden="1" customHeight="1" x14ac:dyDescent="0.25"/>
    <row r="83603" ht="24.95" hidden="1" customHeight="1" x14ac:dyDescent="0.25"/>
    <row r="83604" ht="24.95" hidden="1" customHeight="1" x14ac:dyDescent="0.25"/>
    <row r="83605" ht="24.95" hidden="1" customHeight="1" x14ac:dyDescent="0.25"/>
    <row r="83606" ht="24.95" hidden="1" customHeight="1" x14ac:dyDescent="0.25"/>
    <row r="83607" ht="24.95" hidden="1" customHeight="1" x14ac:dyDescent="0.25"/>
    <row r="83608" ht="24.95" hidden="1" customHeight="1" x14ac:dyDescent="0.25"/>
    <row r="83609" ht="24.95" hidden="1" customHeight="1" x14ac:dyDescent="0.25"/>
    <row r="83610" ht="24.95" hidden="1" customHeight="1" x14ac:dyDescent="0.25"/>
    <row r="83611" ht="24.95" hidden="1" customHeight="1" x14ac:dyDescent="0.25"/>
    <row r="83612" ht="24.95" hidden="1" customHeight="1" x14ac:dyDescent="0.25"/>
    <row r="83613" ht="24.95" hidden="1" customHeight="1" x14ac:dyDescent="0.25"/>
    <row r="83614" ht="24.95" hidden="1" customHeight="1" x14ac:dyDescent="0.25"/>
    <row r="83615" ht="24.95" hidden="1" customHeight="1" x14ac:dyDescent="0.25"/>
    <row r="83616" ht="24.95" hidden="1" customHeight="1" x14ac:dyDescent="0.25"/>
    <row r="83617" ht="24.95" hidden="1" customHeight="1" x14ac:dyDescent="0.25"/>
    <row r="83618" ht="24.95" hidden="1" customHeight="1" x14ac:dyDescent="0.25"/>
    <row r="83619" ht="24.95" hidden="1" customHeight="1" x14ac:dyDescent="0.25"/>
    <row r="83620" hidden="1" x14ac:dyDescent="0.25"/>
    <row r="83621" hidden="1" x14ac:dyDescent="0.25"/>
    <row r="83622" hidden="1" x14ac:dyDescent="0.25"/>
    <row r="83623" ht="16.5" hidden="1" customHeight="1" x14ac:dyDescent="0.25"/>
    <row r="83624" hidden="1" x14ac:dyDescent="0.25"/>
    <row r="83625" ht="15.75" hidden="1" customHeight="1" x14ac:dyDescent="0.25"/>
    <row r="83626" ht="31.5" hidden="1" customHeight="1" x14ac:dyDescent="0.25"/>
    <row r="83627" ht="24" hidden="1" customHeight="1" x14ac:dyDescent="0.25"/>
    <row r="83628" ht="24.95" hidden="1" customHeight="1" x14ac:dyDescent="0.25"/>
    <row r="83629" ht="24.95" hidden="1" customHeight="1" x14ac:dyDescent="0.25"/>
    <row r="83630" ht="24.95" hidden="1" customHeight="1" x14ac:dyDescent="0.25"/>
    <row r="83631" ht="24.95" hidden="1" customHeight="1" x14ac:dyDescent="0.25"/>
    <row r="83632" ht="24.95" hidden="1" customHeight="1" x14ac:dyDescent="0.25"/>
    <row r="83633" ht="24.95" hidden="1" customHeight="1" x14ac:dyDescent="0.25"/>
    <row r="83634" ht="24.95" hidden="1" customHeight="1" x14ac:dyDescent="0.25"/>
    <row r="83635" ht="24.95" hidden="1" customHeight="1" x14ac:dyDescent="0.25"/>
    <row r="83636" ht="24.95" hidden="1" customHeight="1" x14ac:dyDescent="0.25"/>
    <row r="83637" ht="24.95" hidden="1" customHeight="1" x14ac:dyDescent="0.25"/>
    <row r="83638" ht="24.95" hidden="1" customHeight="1" x14ac:dyDescent="0.25"/>
    <row r="83639" ht="24.95" hidden="1" customHeight="1" x14ac:dyDescent="0.25"/>
    <row r="83640" ht="24.95" hidden="1" customHeight="1" x14ac:dyDescent="0.25"/>
    <row r="83641" ht="24.95" hidden="1" customHeight="1" x14ac:dyDescent="0.25"/>
    <row r="83642" ht="24.95" hidden="1" customHeight="1" x14ac:dyDescent="0.25"/>
    <row r="83643" ht="24.95" hidden="1" customHeight="1" x14ac:dyDescent="0.25"/>
    <row r="83644" ht="24.95" hidden="1" customHeight="1" x14ac:dyDescent="0.25"/>
    <row r="83645" ht="24.95" hidden="1" customHeight="1" x14ac:dyDescent="0.25"/>
    <row r="83646" ht="24.95" hidden="1" customHeight="1" x14ac:dyDescent="0.25"/>
    <row r="83647" ht="24.95" hidden="1" customHeight="1" x14ac:dyDescent="0.25"/>
    <row r="83648" ht="24.95" hidden="1" customHeight="1" x14ac:dyDescent="0.25"/>
    <row r="83649" ht="24.95" hidden="1" customHeight="1" x14ac:dyDescent="0.25"/>
    <row r="83650" ht="24.95" hidden="1" customHeight="1" x14ac:dyDescent="0.25"/>
    <row r="83651" ht="24.95" hidden="1" customHeight="1" x14ac:dyDescent="0.25"/>
    <row r="83652" ht="24.95" hidden="1" customHeight="1" x14ac:dyDescent="0.25"/>
    <row r="83653" ht="24.95" hidden="1" customHeight="1" x14ac:dyDescent="0.25"/>
    <row r="83654" ht="24.95" hidden="1" customHeight="1" x14ac:dyDescent="0.25"/>
    <row r="83655" ht="24.95" hidden="1" customHeight="1" x14ac:dyDescent="0.25"/>
    <row r="83656" ht="24.95" hidden="1" customHeight="1" x14ac:dyDescent="0.25"/>
    <row r="83657" ht="24.95" hidden="1" customHeight="1" x14ac:dyDescent="0.25"/>
    <row r="83658" ht="24.95" hidden="1" customHeight="1" x14ac:dyDescent="0.25"/>
    <row r="83659" ht="24.95" hidden="1" customHeight="1" x14ac:dyDescent="0.25"/>
    <row r="83660" hidden="1" x14ac:dyDescent="0.25"/>
    <row r="83661" hidden="1" x14ac:dyDescent="0.25"/>
    <row r="83662" hidden="1" x14ac:dyDescent="0.25"/>
    <row r="83663" ht="16.5" hidden="1" customHeight="1" x14ac:dyDescent="0.25"/>
    <row r="83664" hidden="1" x14ac:dyDescent="0.25"/>
    <row r="83665" ht="15.75" hidden="1" customHeight="1" x14ac:dyDescent="0.25"/>
    <row r="83666" ht="31.5" hidden="1" customHeight="1" x14ac:dyDescent="0.25"/>
    <row r="83667" ht="24" hidden="1" customHeight="1" x14ac:dyDescent="0.25"/>
    <row r="83668" ht="24.95" hidden="1" customHeight="1" x14ac:dyDescent="0.25"/>
    <row r="83669" ht="24.95" hidden="1" customHeight="1" x14ac:dyDescent="0.25"/>
    <row r="83670" ht="24.95" hidden="1" customHeight="1" x14ac:dyDescent="0.25"/>
    <row r="83671" ht="24.95" hidden="1" customHeight="1" x14ac:dyDescent="0.25"/>
    <row r="83672" ht="24.95" hidden="1" customHeight="1" x14ac:dyDescent="0.25"/>
    <row r="83673" ht="24.95" hidden="1" customHeight="1" x14ac:dyDescent="0.25"/>
    <row r="83674" ht="24.95" hidden="1" customHeight="1" x14ac:dyDescent="0.25"/>
    <row r="83675" ht="24.95" hidden="1" customHeight="1" x14ac:dyDescent="0.25"/>
    <row r="83676" ht="24.95" hidden="1" customHeight="1" x14ac:dyDescent="0.25"/>
    <row r="83677" ht="24.95" hidden="1" customHeight="1" x14ac:dyDescent="0.25"/>
    <row r="83678" ht="24.95" hidden="1" customHeight="1" x14ac:dyDescent="0.25"/>
    <row r="83679" ht="24.95" hidden="1" customHeight="1" x14ac:dyDescent="0.25"/>
    <row r="83680" ht="24.95" hidden="1" customHeight="1" x14ac:dyDescent="0.25"/>
    <row r="83681" ht="24.95" hidden="1" customHeight="1" x14ac:dyDescent="0.25"/>
    <row r="83682" ht="24.95" hidden="1" customHeight="1" x14ac:dyDescent="0.25"/>
    <row r="83683" ht="24.95" hidden="1" customHeight="1" x14ac:dyDescent="0.25"/>
    <row r="83684" ht="24.95" hidden="1" customHeight="1" x14ac:dyDescent="0.25"/>
    <row r="83685" ht="24.95" hidden="1" customHeight="1" x14ac:dyDescent="0.25"/>
    <row r="83686" ht="24.95" hidden="1" customHeight="1" x14ac:dyDescent="0.25"/>
    <row r="83687" ht="24.95" hidden="1" customHeight="1" x14ac:dyDescent="0.25"/>
    <row r="83688" ht="24.95" hidden="1" customHeight="1" x14ac:dyDescent="0.25"/>
    <row r="83689" ht="24.95" hidden="1" customHeight="1" x14ac:dyDescent="0.25"/>
    <row r="83690" ht="24.95" hidden="1" customHeight="1" x14ac:dyDescent="0.25"/>
    <row r="83691" ht="24.95" hidden="1" customHeight="1" x14ac:dyDescent="0.25"/>
    <row r="83692" ht="24.95" hidden="1" customHeight="1" x14ac:dyDescent="0.25"/>
    <row r="83693" ht="24.95" hidden="1" customHeight="1" x14ac:dyDescent="0.25"/>
    <row r="83694" ht="24.95" hidden="1" customHeight="1" x14ac:dyDescent="0.25"/>
    <row r="83695" ht="24.95" hidden="1" customHeight="1" x14ac:dyDescent="0.25"/>
    <row r="83696" ht="24.95" hidden="1" customHeight="1" x14ac:dyDescent="0.25"/>
    <row r="83697" ht="24.95" hidden="1" customHeight="1" x14ac:dyDescent="0.25"/>
    <row r="83698" ht="24.95" hidden="1" customHeight="1" x14ac:dyDescent="0.25"/>
    <row r="83699" ht="24.95" hidden="1" customHeight="1" x14ac:dyDescent="0.25"/>
    <row r="83700" hidden="1" x14ac:dyDescent="0.25"/>
    <row r="83701" hidden="1" x14ac:dyDescent="0.25"/>
    <row r="83702" hidden="1" x14ac:dyDescent="0.25"/>
    <row r="83703" ht="16.5" hidden="1" customHeight="1" x14ac:dyDescent="0.25"/>
    <row r="83704" hidden="1" x14ac:dyDescent="0.25"/>
    <row r="83705" ht="15.75" hidden="1" customHeight="1" x14ac:dyDescent="0.25"/>
    <row r="83706" ht="31.5" hidden="1" customHeight="1" x14ac:dyDescent="0.25"/>
    <row r="83707" ht="24" hidden="1" customHeight="1" x14ac:dyDescent="0.25"/>
    <row r="83708" ht="24.95" hidden="1" customHeight="1" x14ac:dyDescent="0.25"/>
    <row r="83709" ht="24.95" hidden="1" customHeight="1" x14ac:dyDescent="0.25"/>
    <row r="83710" ht="24.95" hidden="1" customHeight="1" x14ac:dyDescent="0.25"/>
    <row r="83711" ht="24.95" hidden="1" customHeight="1" x14ac:dyDescent="0.25"/>
    <row r="83712" ht="24.95" hidden="1" customHeight="1" x14ac:dyDescent="0.25"/>
    <row r="83713" ht="24.95" hidden="1" customHeight="1" x14ac:dyDescent="0.25"/>
    <row r="83714" ht="24.95" hidden="1" customHeight="1" x14ac:dyDescent="0.25"/>
    <row r="83715" ht="24.95" hidden="1" customHeight="1" x14ac:dyDescent="0.25"/>
    <row r="83716" hidden="1" x14ac:dyDescent="0.25"/>
    <row r="83717" hidden="1" x14ac:dyDescent="0.25"/>
    <row r="83718" hidden="1" x14ac:dyDescent="0.25"/>
    <row r="83719" ht="16.5" hidden="1" customHeight="1" x14ac:dyDescent="0.25"/>
    <row r="83720" hidden="1" x14ac:dyDescent="0.25"/>
    <row r="83721" ht="15.75" hidden="1" customHeight="1" x14ac:dyDescent="0.25"/>
    <row r="83722" ht="31.5" hidden="1" customHeight="1" x14ac:dyDescent="0.25"/>
    <row r="83723" ht="24" hidden="1" customHeight="1" x14ac:dyDescent="0.25"/>
    <row r="83724" ht="24.95" hidden="1" customHeight="1" x14ac:dyDescent="0.25"/>
    <row r="83725" ht="24.95" hidden="1" customHeight="1" x14ac:dyDescent="0.25"/>
    <row r="83726" ht="24.95" hidden="1" customHeight="1" x14ac:dyDescent="0.25"/>
    <row r="83727" ht="24.95" hidden="1" customHeight="1" x14ac:dyDescent="0.25"/>
    <row r="83728" ht="24.95" hidden="1" customHeight="1" x14ac:dyDescent="0.25"/>
    <row r="83729" ht="24.95" hidden="1" customHeight="1" x14ac:dyDescent="0.25"/>
    <row r="83730" ht="24.95" hidden="1" customHeight="1" x14ac:dyDescent="0.25"/>
    <row r="83731" ht="24.95" hidden="1" customHeight="1" x14ac:dyDescent="0.25"/>
    <row r="83732" hidden="1" x14ac:dyDescent="0.25"/>
    <row r="83733" hidden="1" x14ac:dyDescent="0.25"/>
    <row r="83734" hidden="1" x14ac:dyDescent="0.25"/>
    <row r="83735" ht="16.5" hidden="1" customHeight="1" x14ac:dyDescent="0.25"/>
    <row r="83736" hidden="1" x14ac:dyDescent="0.25"/>
    <row r="83737" ht="15.75" hidden="1" customHeight="1" x14ac:dyDescent="0.25"/>
    <row r="83738" ht="31.5" hidden="1" customHeight="1" x14ac:dyDescent="0.25"/>
    <row r="83739" ht="24" hidden="1" customHeight="1" x14ac:dyDescent="0.25"/>
    <row r="83740" ht="24.95" hidden="1" customHeight="1" x14ac:dyDescent="0.25"/>
    <row r="83741" ht="24.95" hidden="1" customHeight="1" x14ac:dyDescent="0.25"/>
    <row r="83742" ht="24.95" hidden="1" customHeight="1" x14ac:dyDescent="0.25"/>
    <row r="83743" ht="24.95" hidden="1" customHeight="1" x14ac:dyDescent="0.25"/>
    <row r="83744" ht="24.95" hidden="1" customHeight="1" x14ac:dyDescent="0.25"/>
    <row r="83745" ht="24.95" hidden="1" customHeight="1" x14ac:dyDescent="0.25"/>
    <row r="83746" ht="24.95" hidden="1" customHeight="1" x14ac:dyDescent="0.25"/>
    <row r="83747" ht="24.95" hidden="1" customHeight="1" x14ac:dyDescent="0.25"/>
    <row r="83748" hidden="1" x14ac:dyDescent="0.25"/>
    <row r="83749" hidden="1" x14ac:dyDescent="0.25"/>
    <row r="83750" hidden="1" x14ac:dyDescent="0.25"/>
    <row r="83751" ht="16.5" hidden="1" customHeight="1" x14ac:dyDescent="0.25"/>
    <row r="83752" hidden="1" x14ac:dyDescent="0.25"/>
    <row r="83753" ht="15.75" hidden="1" customHeight="1" x14ac:dyDescent="0.25"/>
    <row r="83754" ht="31.5" hidden="1" customHeight="1" x14ac:dyDescent="0.25"/>
    <row r="83755" ht="24" hidden="1" customHeight="1" x14ac:dyDescent="0.25"/>
    <row r="83756" ht="24.95" hidden="1" customHeight="1" x14ac:dyDescent="0.25"/>
    <row r="83757" ht="24.95" hidden="1" customHeight="1" x14ac:dyDescent="0.25"/>
    <row r="83758" ht="24.95" hidden="1" customHeight="1" x14ac:dyDescent="0.25"/>
    <row r="83759" ht="24.95" hidden="1" customHeight="1" x14ac:dyDescent="0.25"/>
    <row r="83760" ht="24.95" hidden="1" customHeight="1" x14ac:dyDescent="0.25"/>
    <row r="83761" ht="24.95" hidden="1" customHeight="1" x14ac:dyDescent="0.25"/>
    <row r="83762" ht="24.95" hidden="1" customHeight="1" x14ac:dyDescent="0.25"/>
    <row r="83763" ht="24.95" hidden="1" customHeight="1" x14ac:dyDescent="0.25"/>
    <row r="83764" ht="24.95" hidden="1" customHeight="1" x14ac:dyDescent="0.25"/>
    <row r="83765" ht="24.95" hidden="1" customHeight="1" x14ac:dyDescent="0.25"/>
    <row r="83766" ht="24.95" hidden="1" customHeight="1" x14ac:dyDescent="0.25"/>
    <row r="83767" ht="24.95" hidden="1" customHeight="1" x14ac:dyDescent="0.25"/>
    <row r="83768" ht="24.95" hidden="1" customHeight="1" x14ac:dyDescent="0.25"/>
    <row r="83769" ht="24.95" hidden="1" customHeight="1" x14ac:dyDescent="0.25"/>
    <row r="83770" ht="24.95" hidden="1" customHeight="1" x14ac:dyDescent="0.25"/>
    <row r="83771" ht="24.95" hidden="1" customHeight="1" x14ac:dyDescent="0.25"/>
    <row r="83772" ht="24.95" hidden="1" customHeight="1" x14ac:dyDescent="0.25"/>
    <row r="83773" ht="24.95" hidden="1" customHeight="1" x14ac:dyDescent="0.25"/>
    <row r="83774" ht="24.95" hidden="1" customHeight="1" x14ac:dyDescent="0.25"/>
    <row r="83775" ht="24.95" hidden="1" customHeight="1" x14ac:dyDescent="0.25"/>
    <row r="83776" ht="24.95" hidden="1" customHeight="1" x14ac:dyDescent="0.25"/>
    <row r="83777" ht="24.95" hidden="1" customHeight="1" x14ac:dyDescent="0.25"/>
    <row r="83778" ht="24.95" hidden="1" customHeight="1" x14ac:dyDescent="0.25"/>
    <row r="83779" ht="24.95" hidden="1" customHeight="1" x14ac:dyDescent="0.25"/>
    <row r="83780" ht="24.95" hidden="1" customHeight="1" x14ac:dyDescent="0.25"/>
    <row r="83781" ht="24.95" hidden="1" customHeight="1" x14ac:dyDescent="0.25"/>
    <row r="83782" ht="24.95" hidden="1" customHeight="1" x14ac:dyDescent="0.25"/>
    <row r="83783" ht="24.95" hidden="1" customHeight="1" x14ac:dyDescent="0.25"/>
    <row r="83784" ht="24.95" hidden="1" customHeight="1" x14ac:dyDescent="0.25"/>
    <row r="83785" ht="24.95" hidden="1" customHeight="1" x14ac:dyDescent="0.25"/>
    <row r="83786" ht="24.95" hidden="1" customHeight="1" x14ac:dyDescent="0.25"/>
    <row r="83787" ht="24.95" hidden="1" customHeight="1" x14ac:dyDescent="0.25"/>
    <row r="83788" hidden="1" x14ac:dyDescent="0.25"/>
    <row r="83789" hidden="1" x14ac:dyDescent="0.25"/>
    <row r="83790" hidden="1" x14ac:dyDescent="0.25"/>
    <row r="83791" ht="16.5" hidden="1" customHeight="1" x14ac:dyDescent="0.25"/>
    <row r="83792" hidden="1" x14ac:dyDescent="0.25"/>
    <row r="83793" ht="15.75" hidden="1" customHeight="1" x14ac:dyDescent="0.25"/>
    <row r="83794" ht="31.5" hidden="1" customHeight="1" x14ac:dyDescent="0.25"/>
    <row r="83795" ht="24" hidden="1" customHeight="1" x14ac:dyDescent="0.25"/>
    <row r="83796" ht="24.95" hidden="1" customHeight="1" x14ac:dyDescent="0.25"/>
    <row r="83797" ht="24.95" hidden="1" customHeight="1" x14ac:dyDescent="0.25"/>
    <row r="83798" ht="24.95" hidden="1" customHeight="1" x14ac:dyDescent="0.25"/>
    <row r="83799" ht="24.95" hidden="1" customHeight="1" x14ac:dyDescent="0.25"/>
    <row r="83800" ht="24.95" hidden="1" customHeight="1" x14ac:dyDescent="0.25"/>
    <row r="83801" ht="24.95" hidden="1" customHeight="1" x14ac:dyDescent="0.25"/>
    <row r="83802" ht="24.95" hidden="1" customHeight="1" x14ac:dyDescent="0.25"/>
    <row r="83803" ht="24.95" hidden="1" customHeight="1" x14ac:dyDescent="0.25"/>
    <row r="83804" ht="24.95" hidden="1" customHeight="1" x14ac:dyDescent="0.25"/>
    <row r="83805" ht="24.95" hidden="1" customHeight="1" x14ac:dyDescent="0.25"/>
    <row r="83806" ht="24.95" hidden="1" customHeight="1" x14ac:dyDescent="0.25"/>
    <row r="83807" ht="24.95" hidden="1" customHeight="1" x14ac:dyDescent="0.25"/>
    <row r="83808" ht="24.95" hidden="1" customHeight="1" x14ac:dyDescent="0.25"/>
    <row r="83809" ht="24.95" hidden="1" customHeight="1" x14ac:dyDescent="0.25"/>
    <row r="83810" ht="24.95" hidden="1" customHeight="1" x14ac:dyDescent="0.25"/>
    <row r="83811" ht="24.95" hidden="1" customHeight="1" x14ac:dyDescent="0.25"/>
    <row r="83812" ht="24.95" hidden="1" customHeight="1" x14ac:dyDescent="0.25"/>
    <row r="83813" ht="24.95" hidden="1" customHeight="1" x14ac:dyDescent="0.25"/>
    <row r="83814" ht="24.95" hidden="1" customHeight="1" x14ac:dyDescent="0.25"/>
    <row r="83815" ht="24.95" hidden="1" customHeight="1" x14ac:dyDescent="0.25"/>
    <row r="83816" ht="24.95" hidden="1" customHeight="1" x14ac:dyDescent="0.25"/>
    <row r="83817" ht="24.95" hidden="1" customHeight="1" x14ac:dyDescent="0.25"/>
    <row r="83818" ht="24.95" hidden="1" customHeight="1" x14ac:dyDescent="0.25"/>
    <row r="83819" ht="24.95" hidden="1" customHeight="1" x14ac:dyDescent="0.25"/>
    <row r="83820" ht="24.95" hidden="1" customHeight="1" x14ac:dyDescent="0.25"/>
    <row r="83821" ht="24.95" hidden="1" customHeight="1" x14ac:dyDescent="0.25"/>
    <row r="83822" ht="24.95" hidden="1" customHeight="1" x14ac:dyDescent="0.25"/>
    <row r="83823" ht="24.95" hidden="1" customHeight="1" x14ac:dyDescent="0.25"/>
    <row r="83824" ht="24.95" hidden="1" customHeight="1" x14ac:dyDescent="0.25"/>
    <row r="83825" ht="24.95" hidden="1" customHeight="1" x14ac:dyDescent="0.25"/>
    <row r="83826" ht="24.95" hidden="1" customHeight="1" x14ac:dyDescent="0.25"/>
    <row r="83827" ht="24.95" hidden="1" customHeight="1" x14ac:dyDescent="0.25"/>
    <row r="83828" hidden="1" x14ac:dyDescent="0.25"/>
    <row r="83829" hidden="1" x14ac:dyDescent="0.25"/>
    <row r="83830" hidden="1" x14ac:dyDescent="0.25"/>
    <row r="83831" ht="16.5" hidden="1" customHeight="1" x14ac:dyDescent="0.25"/>
    <row r="83832" hidden="1" x14ac:dyDescent="0.25"/>
    <row r="83833" ht="15.75" hidden="1" customHeight="1" x14ac:dyDescent="0.25"/>
    <row r="83834" ht="31.5" hidden="1" customHeight="1" x14ac:dyDescent="0.25"/>
    <row r="83835" ht="24" hidden="1" customHeight="1" x14ac:dyDescent="0.25"/>
    <row r="83836" ht="24.95" hidden="1" customHeight="1" x14ac:dyDescent="0.25"/>
    <row r="83837" ht="24.95" hidden="1" customHeight="1" x14ac:dyDescent="0.25"/>
    <row r="83838" ht="24.95" hidden="1" customHeight="1" x14ac:dyDescent="0.25"/>
    <row r="83839" ht="24.95" hidden="1" customHeight="1" x14ac:dyDescent="0.25"/>
    <row r="83840" ht="24.95" hidden="1" customHeight="1" x14ac:dyDescent="0.25"/>
    <row r="83841" ht="24.95" hidden="1" customHeight="1" x14ac:dyDescent="0.25"/>
    <row r="83842" ht="24.95" hidden="1" customHeight="1" x14ac:dyDescent="0.25"/>
    <row r="83843" ht="24.95" hidden="1" customHeight="1" x14ac:dyDescent="0.25"/>
    <row r="83844" hidden="1" x14ac:dyDescent="0.25"/>
    <row r="83845" hidden="1" x14ac:dyDescent="0.25"/>
    <row r="83846" hidden="1" x14ac:dyDescent="0.25"/>
    <row r="83847" ht="16.5" hidden="1" customHeight="1" x14ac:dyDescent="0.25"/>
    <row r="83848" hidden="1" x14ac:dyDescent="0.25"/>
    <row r="83849" ht="15.75" hidden="1" customHeight="1" x14ac:dyDescent="0.25"/>
    <row r="83850" ht="31.5" hidden="1" customHeight="1" x14ac:dyDescent="0.25"/>
    <row r="83851" ht="24" hidden="1" customHeight="1" x14ac:dyDescent="0.25"/>
    <row r="83852" ht="24.95" hidden="1" customHeight="1" x14ac:dyDescent="0.25"/>
    <row r="83853" ht="24.95" hidden="1" customHeight="1" x14ac:dyDescent="0.25"/>
    <row r="83854" ht="24.95" hidden="1" customHeight="1" x14ac:dyDescent="0.25"/>
    <row r="83855" ht="24.95" hidden="1" customHeight="1" x14ac:dyDescent="0.25"/>
    <row r="83856" ht="24.95" hidden="1" customHeight="1" x14ac:dyDescent="0.25"/>
    <row r="83857" ht="24.95" hidden="1" customHeight="1" x14ac:dyDescent="0.25"/>
    <row r="83858" ht="24.95" hidden="1" customHeight="1" x14ac:dyDescent="0.25"/>
    <row r="83859" ht="24.95" hidden="1" customHeight="1" x14ac:dyDescent="0.25"/>
    <row r="83860" ht="24.95" hidden="1" customHeight="1" x14ac:dyDescent="0.25"/>
    <row r="83861" ht="24.95" hidden="1" customHeight="1" x14ac:dyDescent="0.25"/>
    <row r="83862" ht="24.95" hidden="1" customHeight="1" x14ac:dyDescent="0.25"/>
    <row r="83863" ht="24.95" hidden="1" customHeight="1" x14ac:dyDescent="0.25"/>
    <row r="83864" ht="24.95" hidden="1" customHeight="1" x14ac:dyDescent="0.25"/>
    <row r="83865" ht="24.95" hidden="1" customHeight="1" x14ac:dyDescent="0.25"/>
    <row r="83866" ht="24.95" hidden="1" customHeight="1" x14ac:dyDescent="0.25"/>
    <row r="83867" ht="24.95" hidden="1" customHeight="1" x14ac:dyDescent="0.25"/>
    <row r="83868" ht="24.95" hidden="1" customHeight="1" x14ac:dyDescent="0.25"/>
    <row r="83869" ht="24.95" hidden="1" customHeight="1" x14ac:dyDescent="0.25"/>
    <row r="83870" ht="24.95" hidden="1" customHeight="1" x14ac:dyDescent="0.25"/>
    <row r="83871" ht="24.95" hidden="1" customHeight="1" x14ac:dyDescent="0.25"/>
    <row r="83872" ht="24.95" hidden="1" customHeight="1" x14ac:dyDescent="0.25"/>
    <row r="83873" ht="24.95" hidden="1" customHeight="1" x14ac:dyDescent="0.25"/>
    <row r="83874" ht="24.95" hidden="1" customHeight="1" x14ac:dyDescent="0.25"/>
    <row r="83875" ht="24.95" hidden="1" customHeight="1" x14ac:dyDescent="0.25"/>
    <row r="83876" ht="24.95" hidden="1" customHeight="1" x14ac:dyDescent="0.25"/>
    <row r="83877" ht="24.95" hidden="1" customHeight="1" x14ac:dyDescent="0.25"/>
    <row r="83878" ht="24.95" hidden="1" customHeight="1" x14ac:dyDescent="0.25"/>
    <row r="83879" ht="24.95" hidden="1" customHeight="1" x14ac:dyDescent="0.25"/>
    <row r="83880" ht="24.95" hidden="1" customHeight="1" x14ac:dyDescent="0.25"/>
    <row r="83881" ht="24.95" hidden="1" customHeight="1" x14ac:dyDescent="0.25"/>
    <row r="83882" ht="24.95" hidden="1" customHeight="1" x14ac:dyDescent="0.25"/>
    <row r="83883" ht="24.95" hidden="1" customHeight="1" x14ac:dyDescent="0.25"/>
    <row r="83884" hidden="1" x14ac:dyDescent="0.25"/>
    <row r="83885" hidden="1" x14ac:dyDescent="0.25"/>
    <row r="83886" hidden="1" x14ac:dyDescent="0.25"/>
    <row r="83887" ht="16.5" hidden="1" customHeight="1" x14ac:dyDescent="0.25"/>
    <row r="83888" hidden="1" x14ac:dyDescent="0.25"/>
    <row r="83889" ht="15.75" hidden="1" customHeight="1" x14ac:dyDescent="0.25"/>
    <row r="83890" ht="31.5" hidden="1" customHeight="1" x14ac:dyDescent="0.25"/>
    <row r="83891" ht="24" hidden="1" customHeight="1" x14ac:dyDescent="0.25"/>
    <row r="83892" ht="24.95" hidden="1" customHeight="1" x14ac:dyDescent="0.25"/>
    <row r="83893" ht="24.95" hidden="1" customHeight="1" x14ac:dyDescent="0.25"/>
    <row r="83894" ht="24.95" hidden="1" customHeight="1" x14ac:dyDescent="0.25"/>
    <row r="83895" ht="24.95" hidden="1" customHeight="1" x14ac:dyDescent="0.25"/>
    <row r="83896" ht="24.95" hidden="1" customHeight="1" x14ac:dyDescent="0.25"/>
    <row r="83897" ht="24.95" hidden="1" customHeight="1" x14ac:dyDescent="0.25"/>
    <row r="83898" ht="24.95" hidden="1" customHeight="1" x14ac:dyDescent="0.25"/>
    <row r="83899" ht="24.95" hidden="1" customHeight="1" x14ac:dyDescent="0.25"/>
    <row r="83900" ht="24.95" hidden="1" customHeight="1" x14ac:dyDescent="0.25"/>
    <row r="83901" ht="24.95" hidden="1" customHeight="1" x14ac:dyDescent="0.25"/>
    <row r="83902" ht="24.95" hidden="1" customHeight="1" x14ac:dyDescent="0.25"/>
    <row r="83903" ht="24.95" hidden="1" customHeight="1" x14ac:dyDescent="0.25"/>
    <row r="83904" ht="24.95" hidden="1" customHeight="1" x14ac:dyDescent="0.25"/>
    <row r="83905" ht="24.95" hidden="1" customHeight="1" x14ac:dyDescent="0.25"/>
    <row r="83906" ht="24.95" hidden="1" customHeight="1" x14ac:dyDescent="0.25"/>
    <row r="83907" ht="24.95" hidden="1" customHeight="1" x14ac:dyDescent="0.25"/>
    <row r="83908" ht="24.95" hidden="1" customHeight="1" x14ac:dyDescent="0.25"/>
    <row r="83909" ht="24.95" hidden="1" customHeight="1" x14ac:dyDescent="0.25"/>
    <row r="83910" ht="24.95" hidden="1" customHeight="1" x14ac:dyDescent="0.25"/>
    <row r="83911" ht="24.95" hidden="1" customHeight="1" x14ac:dyDescent="0.25"/>
    <row r="83912" ht="24.95" hidden="1" customHeight="1" x14ac:dyDescent="0.25"/>
    <row r="83913" ht="24.95" hidden="1" customHeight="1" x14ac:dyDescent="0.25"/>
    <row r="83914" ht="24.95" hidden="1" customHeight="1" x14ac:dyDescent="0.25"/>
    <row r="83915" ht="24.95" hidden="1" customHeight="1" x14ac:dyDescent="0.25"/>
    <row r="83916" ht="24.95" hidden="1" customHeight="1" x14ac:dyDescent="0.25"/>
    <row r="83917" ht="24.95" hidden="1" customHeight="1" x14ac:dyDescent="0.25"/>
    <row r="83918" ht="24.95" hidden="1" customHeight="1" x14ac:dyDescent="0.25"/>
    <row r="83919" ht="24.95" hidden="1" customHeight="1" x14ac:dyDescent="0.25"/>
    <row r="83920" ht="24.95" hidden="1" customHeight="1" x14ac:dyDescent="0.25"/>
    <row r="83921" ht="24.95" hidden="1" customHeight="1" x14ac:dyDescent="0.25"/>
    <row r="83922" ht="24.95" hidden="1" customHeight="1" x14ac:dyDescent="0.25"/>
    <row r="83923" ht="24.95" hidden="1" customHeight="1" x14ac:dyDescent="0.25"/>
    <row r="83924" hidden="1" x14ac:dyDescent="0.25"/>
    <row r="83925" hidden="1" x14ac:dyDescent="0.25"/>
    <row r="83926" hidden="1" x14ac:dyDescent="0.25"/>
    <row r="83927" ht="16.5" hidden="1" customHeight="1" x14ac:dyDescent="0.25"/>
    <row r="83928" hidden="1" x14ac:dyDescent="0.25"/>
    <row r="83929" ht="15.75" hidden="1" customHeight="1" x14ac:dyDescent="0.25"/>
    <row r="83930" ht="31.5" hidden="1" customHeight="1" x14ac:dyDescent="0.25"/>
    <row r="83931" ht="24" hidden="1" customHeight="1" x14ac:dyDescent="0.25"/>
    <row r="83932" ht="24.95" hidden="1" customHeight="1" x14ac:dyDescent="0.25"/>
    <row r="83933" ht="24.95" hidden="1" customHeight="1" x14ac:dyDescent="0.25"/>
    <row r="83934" ht="24.95" hidden="1" customHeight="1" x14ac:dyDescent="0.25"/>
    <row r="83935" ht="24.95" hidden="1" customHeight="1" x14ac:dyDescent="0.25"/>
    <row r="83936" ht="24.95" hidden="1" customHeight="1" x14ac:dyDescent="0.25"/>
    <row r="83937" ht="24.95" hidden="1" customHeight="1" x14ac:dyDescent="0.25"/>
    <row r="83938" ht="24.95" hidden="1" customHeight="1" x14ac:dyDescent="0.25"/>
    <row r="83939" ht="24.95" hidden="1" customHeight="1" x14ac:dyDescent="0.25"/>
    <row r="83940" hidden="1" x14ac:dyDescent="0.25"/>
    <row r="83941" hidden="1" x14ac:dyDescent="0.25"/>
    <row r="83942" hidden="1" x14ac:dyDescent="0.25"/>
    <row r="83943" ht="16.5" hidden="1" customHeight="1" x14ac:dyDescent="0.25"/>
    <row r="83944" hidden="1" x14ac:dyDescent="0.25"/>
    <row r="83945" ht="15.75" hidden="1" customHeight="1" x14ac:dyDescent="0.25"/>
    <row r="83946" ht="31.5" hidden="1" customHeight="1" x14ac:dyDescent="0.25"/>
    <row r="83947" ht="24" hidden="1" customHeight="1" x14ac:dyDescent="0.25"/>
    <row r="83948" ht="24.95" hidden="1" customHeight="1" x14ac:dyDescent="0.25"/>
    <row r="83949" ht="24.95" hidden="1" customHeight="1" x14ac:dyDescent="0.25"/>
    <row r="83950" ht="24.95" hidden="1" customHeight="1" x14ac:dyDescent="0.25"/>
    <row r="83951" ht="24.95" hidden="1" customHeight="1" x14ac:dyDescent="0.25"/>
    <row r="83952" ht="24.95" hidden="1" customHeight="1" x14ac:dyDescent="0.25"/>
    <row r="83953" ht="24.95" hidden="1" customHeight="1" x14ac:dyDescent="0.25"/>
    <row r="83954" ht="24.95" hidden="1" customHeight="1" x14ac:dyDescent="0.25"/>
    <row r="83955" ht="24.95" hidden="1" customHeight="1" x14ac:dyDescent="0.25"/>
    <row r="83956" ht="24.95" hidden="1" customHeight="1" x14ac:dyDescent="0.25"/>
    <row r="83957" ht="24.95" hidden="1" customHeight="1" x14ac:dyDescent="0.25"/>
    <row r="83958" ht="24.95" hidden="1" customHeight="1" x14ac:dyDescent="0.25"/>
    <row r="83959" ht="24.95" hidden="1" customHeight="1" x14ac:dyDescent="0.25"/>
    <row r="83960" ht="24.95" hidden="1" customHeight="1" x14ac:dyDescent="0.25"/>
    <row r="83961" ht="24.95" hidden="1" customHeight="1" x14ac:dyDescent="0.25"/>
    <row r="83962" ht="24.95" hidden="1" customHeight="1" x14ac:dyDescent="0.25"/>
    <row r="83963" ht="24.95" hidden="1" customHeight="1" x14ac:dyDescent="0.25"/>
    <row r="83964" ht="24.95" hidden="1" customHeight="1" x14ac:dyDescent="0.25"/>
    <row r="83965" ht="24.95" hidden="1" customHeight="1" x14ac:dyDescent="0.25"/>
    <row r="83966" ht="24.95" hidden="1" customHeight="1" x14ac:dyDescent="0.25"/>
    <row r="83967" ht="24.95" hidden="1" customHeight="1" x14ac:dyDescent="0.25"/>
    <row r="83968" ht="24.95" hidden="1" customHeight="1" x14ac:dyDescent="0.25"/>
    <row r="83969" ht="24.95" hidden="1" customHeight="1" x14ac:dyDescent="0.25"/>
    <row r="83970" ht="24.95" hidden="1" customHeight="1" x14ac:dyDescent="0.25"/>
    <row r="83971" ht="24.95" hidden="1" customHeight="1" x14ac:dyDescent="0.25"/>
    <row r="83972" ht="24.95" hidden="1" customHeight="1" x14ac:dyDescent="0.25"/>
    <row r="83973" ht="24.95" hidden="1" customHeight="1" x14ac:dyDescent="0.25"/>
    <row r="83974" ht="24.95" hidden="1" customHeight="1" x14ac:dyDescent="0.25"/>
    <row r="83975" ht="24.95" hidden="1" customHeight="1" x14ac:dyDescent="0.25"/>
    <row r="83976" ht="24.95" hidden="1" customHeight="1" x14ac:dyDescent="0.25"/>
    <row r="83977" ht="24.95" hidden="1" customHeight="1" x14ac:dyDescent="0.25"/>
    <row r="83978" ht="24.95" hidden="1" customHeight="1" x14ac:dyDescent="0.25"/>
    <row r="83979" ht="24.95" hidden="1" customHeight="1" x14ac:dyDescent="0.25"/>
    <row r="83980" hidden="1" x14ac:dyDescent="0.25"/>
    <row r="83981" hidden="1" x14ac:dyDescent="0.25"/>
    <row r="83982" hidden="1" x14ac:dyDescent="0.25"/>
    <row r="83983" ht="16.5" hidden="1" customHeight="1" x14ac:dyDescent="0.25"/>
    <row r="83984" hidden="1" x14ac:dyDescent="0.25"/>
    <row r="83985" ht="15.75" hidden="1" customHeight="1" x14ac:dyDescent="0.25"/>
    <row r="83986" ht="31.5" hidden="1" customHeight="1" x14ac:dyDescent="0.25"/>
    <row r="83987" ht="24" hidden="1" customHeight="1" x14ac:dyDescent="0.25"/>
    <row r="83988" ht="24.95" hidden="1" customHeight="1" x14ac:dyDescent="0.25"/>
    <row r="83989" ht="24.95" hidden="1" customHeight="1" x14ac:dyDescent="0.25"/>
    <row r="83990" ht="24.95" hidden="1" customHeight="1" x14ac:dyDescent="0.25"/>
    <row r="83991" ht="24.95" hidden="1" customHeight="1" x14ac:dyDescent="0.25"/>
    <row r="83992" ht="24.95" hidden="1" customHeight="1" x14ac:dyDescent="0.25"/>
    <row r="83993" ht="24.95" hidden="1" customHeight="1" x14ac:dyDescent="0.25"/>
    <row r="83994" ht="24.95" hidden="1" customHeight="1" x14ac:dyDescent="0.25"/>
    <row r="83995" ht="24.95" hidden="1" customHeight="1" x14ac:dyDescent="0.25"/>
    <row r="83996" ht="24.95" hidden="1" customHeight="1" x14ac:dyDescent="0.25"/>
    <row r="83997" ht="24.95" hidden="1" customHeight="1" x14ac:dyDescent="0.25"/>
    <row r="83998" ht="24.95" hidden="1" customHeight="1" x14ac:dyDescent="0.25"/>
    <row r="83999" ht="24.95" hidden="1" customHeight="1" x14ac:dyDescent="0.25"/>
    <row r="84000" ht="24.95" hidden="1" customHeight="1" x14ac:dyDescent="0.25"/>
    <row r="84001" ht="24.95" hidden="1" customHeight="1" x14ac:dyDescent="0.25"/>
    <row r="84002" ht="24.95" hidden="1" customHeight="1" x14ac:dyDescent="0.25"/>
    <row r="84003" ht="24.95" hidden="1" customHeight="1" x14ac:dyDescent="0.25"/>
    <row r="84004" ht="24.95" hidden="1" customHeight="1" x14ac:dyDescent="0.25"/>
    <row r="84005" ht="24.95" hidden="1" customHeight="1" x14ac:dyDescent="0.25"/>
    <row r="84006" ht="24.95" hidden="1" customHeight="1" x14ac:dyDescent="0.25"/>
    <row r="84007" ht="24.95" hidden="1" customHeight="1" x14ac:dyDescent="0.25"/>
    <row r="84008" ht="24.95" hidden="1" customHeight="1" x14ac:dyDescent="0.25"/>
    <row r="84009" ht="24.95" hidden="1" customHeight="1" x14ac:dyDescent="0.25"/>
    <row r="84010" ht="24.95" hidden="1" customHeight="1" x14ac:dyDescent="0.25"/>
    <row r="84011" ht="24.95" hidden="1" customHeight="1" x14ac:dyDescent="0.25"/>
    <row r="84012" ht="24.95" hidden="1" customHeight="1" x14ac:dyDescent="0.25"/>
    <row r="84013" ht="24.95" hidden="1" customHeight="1" x14ac:dyDescent="0.25"/>
    <row r="84014" ht="24.95" hidden="1" customHeight="1" x14ac:dyDescent="0.25"/>
    <row r="84015" ht="24.95" hidden="1" customHeight="1" x14ac:dyDescent="0.25"/>
    <row r="84016" ht="24.95" hidden="1" customHeight="1" x14ac:dyDescent="0.25"/>
    <row r="84017" ht="24.95" hidden="1" customHeight="1" x14ac:dyDescent="0.25"/>
    <row r="84018" ht="24.95" hidden="1" customHeight="1" x14ac:dyDescent="0.25"/>
    <row r="84019" ht="24.95" hidden="1" customHeight="1" x14ac:dyDescent="0.25"/>
    <row r="84020" hidden="1" x14ac:dyDescent="0.25"/>
    <row r="84021" hidden="1" x14ac:dyDescent="0.25"/>
    <row r="84022" hidden="1" x14ac:dyDescent="0.25"/>
    <row r="84023" ht="16.5" hidden="1" customHeight="1" x14ac:dyDescent="0.25"/>
    <row r="84024" hidden="1" x14ac:dyDescent="0.25"/>
    <row r="84025" ht="15.75" hidden="1" customHeight="1" x14ac:dyDescent="0.25"/>
    <row r="84026" ht="31.5" hidden="1" customHeight="1" x14ac:dyDescent="0.25"/>
    <row r="84027" ht="24" hidden="1" customHeight="1" x14ac:dyDescent="0.25"/>
    <row r="84028" ht="24.95" hidden="1" customHeight="1" x14ac:dyDescent="0.25"/>
    <row r="84029" ht="24.95" hidden="1" customHeight="1" x14ac:dyDescent="0.25"/>
    <row r="84030" ht="24.95" hidden="1" customHeight="1" x14ac:dyDescent="0.25"/>
    <row r="84031" ht="24.95" hidden="1" customHeight="1" x14ac:dyDescent="0.25"/>
    <row r="84032" ht="24.95" hidden="1" customHeight="1" x14ac:dyDescent="0.25"/>
    <row r="84033" ht="24.95" hidden="1" customHeight="1" x14ac:dyDescent="0.25"/>
    <row r="84034" ht="24.95" hidden="1" customHeight="1" x14ac:dyDescent="0.25"/>
    <row r="84035" ht="24.95" hidden="1" customHeight="1" x14ac:dyDescent="0.25"/>
    <row r="84036" ht="24.95" hidden="1" customHeight="1" x14ac:dyDescent="0.25"/>
    <row r="84037" ht="24.95" hidden="1" customHeight="1" x14ac:dyDescent="0.25"/>
    <row r="84038" ht="24.95" hidden="1" customHeight="1" x14ac:dyDescent="0.25"/>
    <row r="84039" ht="24.95" hidden="1" customHeight="1" x14ac:dyDescent="0.25"/>
    <row r="84040" ht="24.95" hidden="1" customHeight="1" x14ac:dyDescent="0.25"/>
    <row r="84041" ht="24.95" hidden="1" customHeight="1" x14ac:dyDescent="0.25"/>
    <row r="84042" ht="24.95" hidden="1" customHeight="1" x14ac:dyDescent="0.25"/>
    <row r="84043" ht="24.95" hidden="1" customHeight="1" x14ac:dyDescent="0.25"/>
    <row r="84044" ht="24.95" hidden="1" customHeight="1" x14ac:dyDescent="0.25"/>
    <row r="84045" ht="24.95" hidden="1" customHeight="1" x14ac:dyDescent="0.25"/>
    <row r="84046" ht="24.95" hidden="1" customHeight="1" x14ac:dyDescent="0.25"/>
    <row r="84047" ht="24.95" hidden="1" customHeight="1" x14ac:dyDescent="0.25"/>
    <row r="84048" ht="24.95" hidden="1" customHeight="1" x14ac:dyDescent="0.25"/>
    <row r="84049" ht="24.95" hidden="1" customHeight="1" x14ac:dyDescent="0.25"/>
    <row r="84050" ht="24.95" hidden="1" customHeight="1" x14ac:dyDescent="0.25"/>
    <row r="84051" ht="24.95" hidden="1" customHeight="1" x14ac:dyDescent="0.25"/>
    <row r="84052" ht="24.95" hidden="1" customHeight="1" x14ac:dyDescent="0.25"/>
    <row r="84053" ht="24.95" hidden="1" customHeight="1" x14ac:dyDescent="0.25"/>
    <row r="84054" ht="24.95" hidden="1" customHeight="1" x14ac:dyDescent="0.25"/>
    <row r="84055" ht="24.95" hidden="1" customHeight="1" x14ac:dyDescent="0.25"/>
    <row r="84056" ht="24.95" hidden="1" customHeight="1" x14ac:dyDescent="0.25"/>
    <row r="84057" ht="24.95" hidden="1" customHeight="1" x14ac:dyDescent="0.25"/>
    <row r="84058" ht="24.95" hidden="1" customHeight="1" x14ac:dyDescent="0.25"/>
    <row r="84059" ht="24.95" hidden="1" customHeight="1" x14ac:dyDescent="0.25"/>
    <row r="84060" hidden="1" x14ac:dyDescent="0.25"/>
    <row r="84061" hidden="1" x14ac:dyDescent="0.25"/>
    <row r="84062" hidden="1" x14ac:dyDescent="0.25"/>
    <row r="84063" ht="16.5" hidden="1" customHeight="1" x14ac:dyDescent="0.25"/>
    <row r="84064" hidden="1" x14ac:dyDescent="0.25"/>
    <row r="84065" ht="15.75" hidden="1" customHeight="1" x14ac:dyDescent="0.25"/>
    <row r="84066" ht="31.5" hidden="1" customHeight="1" x14ac:dyDescent="0.25"/>
    <row r="84067" ht="24" hidden="1" customHeight="1" x14ac:dyDescent="0.25"/>
    <row r="84068" ht="24.95" hidden="1" customHeight="1" x14ac:dyDescent="0.25"/>
    <row r="84069" ht="24.95" hidden="1" customHeight="1" x14ac:dyDescent="0.25"/>
    <row r="84070" ht="24.95" hidden="1" customHeight="1" x14ac:dyDescent="0.25"/>
    <row r="84071" ht="24.95" hidden="1" customHeight="1" x14ac:dyDescent="0.25"/>
    <row r="84072" ht="24.95" hidden="1" customHeight="1" x14ac:dyDescent="0.25"/>
    <row r="84073" ht="24.95" hidden="1" customHeight="1" x14ac:dyDescent="0.25"/>
    <row r="84074" ht="24.95" hidden="1" customHeight="1" x14ac:dyDescent="0.25"/>
    <row r="84075" ht="24.95" hidden="1" customHeight="1" x14ac:dyDescent="0.25"/>
    <row r="84076" hidden="1" x14ac:dyDescent="0.25"/>
    <row r="84077" hidden="1" x14ac:dyDescent="0.25"/>
    <row r="84078" hidden="1" x14ac:dyDescent="0.25"/>
    <row r="84079" ht="16.5" hidden="1" customHeight="1" x14ac:dyDescent="0.25"/>
    <row r="84080" hidden="1" x14ac:dyDescent="0.25"/>
    <row r="84081" ht="15.75" hidden="1" customHeight="1" x14ac:dyDescent="0.25"/>
    <row r="84082" ht="31.5" hidden="1" customHeight="1" x14ac:dyDescent="0.25"/>
    <row r="84083" ht="24" hidden="1" customHeight="1" x14ac:dyDescent="0.25"/>
    <row r="84084" ht="24.95" hidden="1" customHeight="1" x14ac:dyDescent="0.25"/>
    <row r="84085" ht="24.95" hidden="1" customHeight="1" x14ac:dyDescent="0.25"/>
    <row r="84086" ht="24.95" hidden="1" customHeight="1" x14ac:dyDescent="0.25"/>
    <row r="84087" ht="24.95" hidden="1" customHeight="1" x14ac:dyDescent="0.25"/>
    <row r="84088" ht="24.95" hidden="1" customHeight="1" x14ac:dyDescent="0.25"/>
    <row r="84089" ht="24.95" hidden="1" customHeight="1" x14ac:dyDescent="0.25"/>
    <row r="84090" ht="24.95" hidden="1" customHeight="1" x14ac:dyDescent="0.25"/>
    <row r="84091" ht="24.95" hidden="1" customHeight="1" x14ac:dyDescent="0.25"/>
    <row r="84092" hidden="1" x14ac:dyDescent="0.25"/>
    <row r="84093" hidden="1" x14ac:dyDescent="0.25"/>
    <row r="84094" hidden="1" x14ac:dyDescent="0.25"/>
    <row r="84095" ht="16.5" hidden="1" customHeight="1" x14ac:dyDescent="0.25"/>
    <row r="84096" hidden="1" x14ac:dyDescent="0.25"/>
    <row r="84097" ht="15.75" hidden="1" customHeight="1" x14ac:dyDescent="0.25"/>
    <row r="84098" ht="31.5" hidden="1" customHeight="1" x14ac:dyDescent="0.25"/>
    <row r="84099" ht="24" hidden="1" customHeight="1" x14ac:dyDescent="0.25"/>
    <row r="84100" ht="24.95" hidden="1" customHeight="1" x14ac:dyDescent="0.25"/>
    <row r="84101" ht="24.95" hidden="1" customHeight="1" x14ac:dyDescent="0.25"/>
    <row r="84102" ht="24.95" hidden="1" customHeight="1" x14ac:dyDescent="0.25"/>
    <row r="84103" ht="24.95" hidden="1" customHeight="1" x14ac:dyDescent="0.25"/>
    <row r="84104" ht="24.95" hidden="1" customHeight="1" x14ac:dyDescent="0.25"/>
    <row r="84105" ht="24.95" hidden="1" customHeight="1" x14ac:dyDescent="0.25"/>
    <row r="84106" ht="24.95" hidden="1" customHeight="1" x14ac:dyDescent="0.25"/>
    <row r="84107" ht="24.95" hidden="1" customHeight="1" x14ac:dyDescent="0.25"/>
    <row r="84108" hidden="1" x14ac:dyDescent="0.25"/>
    <row r="84109" hidden="1" x14ac:dyDescent="0.25"/>
    <row r="84110" hidden="1" x14ac:dyDescent="0.25"/>
    <row r="84111" ht="16.5" hidden="1" customHeight="1" x14ac:dyDescent="0.25"/>
    <row r="84112" hidden="1" x14ac:dyDescent="0.25"/>
    <row r="84113" ht="15.75" hidden="1" customHeight="1" x14ac:dyDescent="0.25"/>
    <row r="84114" ht="31.5" hidden="1" customHeight="1" x14ac:dyDescent="0.25"/>
    <row r="84115" ht="24" hidden="1" customHeight="1" x14ac:dyDescent="0.25"/>
    <row r="84116" ht="24.95" hidden="1" customHeight="1" x14ac:dyDescent="0.25"/>
    <row r="84117" ht="24.95" hidden="1" customHeight="1" x14ac:dyDescent="0.25"/>
    <row r="84118" ht="24.95" hidden="1" customHeight="1" x14ac:dyDescent="0.25"/>
    <row r="84119" ht="24.95" hidden="1" customHeight="1" x14ac:dyDescent="0.25"/>
    <row r="84120" ht="24.95" hidden="1" customHeight="1" x14ac:dyDescent="0.25"/>
    <row r="84121" ht="24.95" hidden="1" customHeight="1" x14ac:dyDescent="0.25"/>
    <row r="84122" ht="24.95" hidden="1" customHeight="1" x14ac:dyDescent="0.25"/>
    <row r="84123" ht="24.95" hidden="1" customHeight="1" x14ac:dyDescent="0.25"/>
    <row r="84124" ht="24.95" hidden="1" customHeight="1" x14ac:dyDescent="0.25"/>
    <row r="84125" ht="24.95" hidden="1" customHeight="1" x14ac:dyDescent="0.25"/>
    <row r="84126" ht="24.95" hidden="1" customHeight="1" x14ac:dyDescent="0.25"/>
    <row r="84127" ht="24.95" hidden="1" customHeight="1" x14ac:dyDescent="0.25"/>
    <row r="84128" ht="24.95" hidden="1" customHeight="1" x14ac:dyDescent="0.25"/>
    <row r="84129" ht="24.95" hidden="1" customHeight="1" x14ac:dyDescent="0.25"/>
    <row r="84130" ht="24.95" hidden="1" customHeight="1" x14ac:dyDescent="0.25"/>
    <row r="84131" ht="24.95" hidden="1" customHeight="1" x14ac:dyDescent="0.25"/>
    <row r="84132" ht="24.95" hidden="1" customHeight="1" x14ac:dyDescent="0.25"/>
    <row r="84133" ht="24.95" hidden="1" customHeight="1" x14ac:dyDescent="0.25"/>
    <row r="84134" ht="24.95" hidden="1" customHeight="1" x14ac:dyDescent="0.25"/>
    <row r="84135" ht="24.95" hidden="1" customHeight="1" x14ac:dyDescent="0.25"/>
    <row r="84136" ht="24.95" hidden="1" customHeight="1" x14ac:dyDescent="0.25"/>
    <row r="84137" ht="24.95" hidden="1" customHeight="1" x14ac:dyDescent="0.25"/>
    <row r="84138" ht="24.95" hidden="1" customHeight="1" x14ac:dyDescent="0.25"/>
    <row r="84139" ht="24.95" hidden="1" customHeight="1" x14ac:dyDescent="0.25"/>
    <row r="84140" ht="24.95" hidden="1" customHeight="1" x14ac:dyDescent="0.25"/>
    <row r="84141" ht="24.95" hidden="1" customHeight="1" x14ac:dyDescent="0.25"/>
    <row r="84142" ht="24.95" hidden="1" customHeight="1" x14ac:dyDescent="0.25"/>
    <row r="84143" ht="24.95" hidden="1" customHeight="1" x14ac:dyDescent="0.25"/>
    <row r="84144" ht="24.95" hidden="1" customHeight="1" x14ac:dyDescent="0.25"/>
    <row r="84145" ht="24.95" hidden="1" customHeight="1" x14ac:dyDescent="0.25"/>
    <row r="84146" ht="24.95" hidden="1" customHeight="1" x14ac:dyDescent="0.25"/>
    <row r="84147" ht="24.95" hidden="1" customHeight="1" x14ac:dyDescent="0.25"/>
    <row r="84148" hidden="1" x14ac:dyDescent="0.25"/>
    <row r="84149" hidden="1" x14ac:dyDescent="0.25"/>
    <row r="84150" hidden="1" x14ac:dyDescent="0.25"/>
    <row r="84151" ht="16.5" hidden="1" customHeight="1" x14ac:dyDescent="0.25"/>
    <row r="84152" hidden="1" x14ac:dyDescent="0.25"/>
    <row r="84153" ht="15.75" hidden="1" customHeight="1" x14ac:dyDescent="0.25"/>
    <row r="84154" ht="31.5" hidden="1" customHeight="1" x14ac:dyDescent="0.25"/>
    <row r="84155" ht="24" hidden="1" customHeight="1" x14ac:dyDescent="0.25"/>
    <row r="84156" ht="24.95" hidden="1" customHeight="1" x14ac:dyDescent="0.25"/>
    <row r="84157" ht="24.95" hidden="1" customHeight="1" x14ac:dyDescent="0.25"/>
    <row r="84158" ht="24.95" hidden="1" customHeight="1" x14ac:dyDescent="0.25"/>
    <row r="84159" ht="24.95" hidden="1" customHeight="1" x14ac:dyDescent="0.25"/>
    <row r="84160" ht="24.95" hidden="1" customHeight="1" x14ac:dyDescent="0.25"/>
    <row r="84161" ht="24.95" hidden="1" customHeight="1" x14ac:dyDescent="0.25"/>
    <row r="84162" ht="24.95" hidden="1" customHeight="1" x14ac:dyDescent="0.25"/>
    <row r="84163" ht="24.95" hidden="1" customHeight="1" x14ac:dyDescent="0.25"/>
    <row r="84164" ht="24.95" hidden="1" customHeight="1" x14ac:dyDescent="0.25"/>
    <row r="84165" ht="24.95" hidden="1" customHeight="1" x14ac:dyDescent="0.25"/>
    <row r="84166" ht="24.95" hidden="1" customHeight="1" x14ac:dyDescent="0.25"/>
    <row r="84167" ht="24.95" hidden="1" customHeight="1" x14ac:dyDescent="0.25"/>
    <row r="84168" ht="24.95" hidden="1" customHeight="1" x14ac:dyDescent="0.25"/>
    <row r="84169" ht="24.95" hidden="1" customHeight="1" x14ac:dyDescent="0.25"/>
    <row r="84170" ht="24.95" hidden="1" customHeight="1" x14ac:dyDescent="0.25"/>
    <row r="84171" ht="24.95" hidden="1" customHeight="1" x14ac:dyDescent="0.25"/>
    <row r="84172" ht="24.95" hidden="1" customHeight="1" x14ac:dyDescent="0.25"/>
    <row r="84173" ht="24.95" hidden="1" customHeight="1" x14ac:dyDescent="0.25"/>
    <row r="84174" ht="24.95" hidden="1" customHeight="1" x14ac:dyDescent="0.25"/>
    <row r="84175" ht="24.95" hidden="1" customHeight="1" x14ac:dyDescent="0.25"/>
    <row r="84176" ht="24.95" hidden="1" customHeight="1" x14ac:dyDescent="0.25"/>
    <row r="84177" ht="24.95" hidden="1" customHeight="1" x14ac:dyDescent="0.25"/>
    <row r="84178" ht="24.95" hidden="1" customHeight="1" x14ac:dyDescent="0.25"/>
    <row r="84179" ht="24.95" hidden="1" customHeight="1" x14ac:dyDescent="0.25"/>
    <row r="84180" ht="24.95" hidden="1" customHeight="1" x14ac:dyDescent="0.25"/>
    <row r="84181" ht="24.95" hidden="1" customHeight="1" x14ac:dyDescent="0.25"/>
    <row r="84182" ht="24.95" hidden="1" customHeight="1" x14ac:dyDescent="0.25"/>
    <row r="84183" ht="24.95" hidden="1" customHeight="1" x14ac:dyDescent="0.25"/>
    <row r="84184" ht="24.95" hidden="1" customHeight="1" x14ac:dyDescent="0.25"/>
    <row r="84185" ht="24.95" hidden="1" customHeight="1" x14ac:dyDescent="0.25"/>
    <row r="84186" ht="24.95" hidden="1" customHeight="1" x14ac:dyDescent="0.25"/>
    <row r="84187" ht="24.95" hidden="1" customHeight="1" x14ac:dyDescent="0.25"/>
    <row r="84188" hidden="1" x14ac:dyDescent="0.25"/>
    <row r="84189" hidden="1" x14ac:dyDescent="0.25"/>
    <row r="84190" hidden="1" x14ac:dyDescent="0.25"/>
    <row r="84191" ht="16.5" hidden="1" customHeight="1" x14ac:dyDescent="0.25"/>
    <row r="84192" hidden="1" x14ac:dyDescent="0.25"/>
    <row r="84193" ht="15.75" hidden="1" customHeight="1" x14ac:dyDescent="0.25"/>
    <row r="84194" ht="31.5" hidden="1" customHeight="1" x14ac:dyDescent="0.25"/>
    <row r="84195" ht="24" hidden="1" customHeight="1" x14ac:dyDescent="0.25"/>
    <row r="84196" ht="24.95" hidden="1" customHeight="1" x14ac:dyDescent="0.25"/>
    <row r="84197" ht="24.95" hidden="1" customHeight="1" x14ac:dyDescent="0.25"/>
    <row r="84198" ht="24.95" hidden="1" customHeight="1" x14ac:dyDescent="0.25"/>
    <row r="84199" ht="24.95" hidden="1" customHeight="1" x14ac:dyDescent="0.25"/>
    <row r="84200" ht="24.95" hidden="1" customHeight="1" x14ac:dyDescent="0.25"/>
    <row r="84201" ht="24.95" hidden="1" customHeight="1" x14ac:dyDescent="0.25"/>
    <row r="84202" ht="24.95" hidden="1" customHeight="1" x14ac:dyDescent="0.25"/>
    <row r="84203" ht="24.95" hidden="1" customHeight="1" x14ac:dyDescent="0.25"/>
    <row r="84204" ht="24.95" hidden="1" customHeight="1" x14ac:dyDescent="0.25"/>
    <row r="84205" ht="24.95" hidden="1" customHeight="1" x14ac:dyDescent="0.25"/>
    <row r="84206" ht="24.95" hidden="1" customHeight="1" x14ac:dyDescent="0.25"/>
    <row r="84207" ht="24.95" hidden="1" customHeight="1" x14ac:dyDescent="0.25"/>
    <row r="84208" ht="24.95" hidden="1" customHeight="1" x14ac:dyDescent="0.25"/>
    <row r="84209" ht="24.95" hidden="1" customHeight="1" x14ac:dyDescent="0.25"/>
    <row r="84210" ht="24.95" hidden="1" customHeight="1" x14ac:dyDescent="0.25"/>
    <row r="84211" ht="24.95" hidden="1" customHeight="1" x14ac:dyDescent="0.25"/>
    <row r="84212" ht="24.95" hidden="1" customHeight="1" x14ac:dyDescent="0.25"/>
    <row r="84213" ht="24.95" hidden="1" customHeight="1" x14ac:dyDescent="0.25"/>
    <row r="84214" ht="24.95" hidden="1" customHeight="1" x14ac:dyDescent="0.25"/>
    <row r="84215" ht="24.95" hidden="1" customHeight="1" x14ac:dyDescent="0.25"/>
    <row r="84216" ht="24.95" hidden="1" customHeight="1" x14ac:dyDescent="0.25"/>
    <row r="84217" ht="24.95" hidden="1" customHeight="1" x14ac:dyDescent="0.25"/>
    <row r="84218" ht="24.95" hidden="1" customHeight="1" x14ac:dyDescent="0.25"/>
    <row r="84219" ht="24.95" hidden="1" customHeight="1" x14ac:dyDescent="0.25"/>
    <row r="84220" ht="24.95" hidden="1" customHeight="1" x14ac:dyDescent="0.25"/>
    <row r="84221" ht="24.95" hidden="1" customHeight="1" x14ac:dyDescent="0.25"/>
    <row r="84222" ht="24.95" hidden="1" customHeight="1" x14ac:dyDescent="0.25"/>
    <row r="84223" ht="24.95" hidden="1" customHeight="1" x14ac:dyDescent="0.25"/>
    <row r="84224" ht="24.95" hidden="1" customHeight="1" x14ac:dyDescent="0.25"/>
    <row r="84225" ht="24.95" hidden="1" customHeight="1" x14ac:dyDescent="0.25"/>
    <row r="84226" ht="24.95" hidden="1" customHeight="1" x14ac:dyDescent="0.25"/>
    <row r="84227" ht="24.95" hidden="1" customHeight="1" x14ac:dyDescent="0.25"/>
    <row r="84228" hidden="1" x14ac:dyDescent="0.25"/>
    <row r="84229" hidden="1" x14ac:dyDescent="0.25"/>
    <row r="84230" hidden="1" x14ac:dyDescent="0.25"/>
    <row r="84231" ht="16.5" hidden="1" customHeight="1" x14ac:dyDescent="0.25"/>
    <row r="84232" hidden="1" x14ac:dyDescent="0.25"/>
    <row r="84233" ht="15.75" hidden="1" customHeight="1" x14ac:dyDescent="0.25"/>
    <row r="84234" ht="31.5" hidden="1" customHeight="1" x14ac:dyDescent="0.25"/>
    <row r="84235" ht="24" hidden="1" customHeight="1" x14ac:dyDescent="0.25"/>
    <row r="84236" ht="24.95" hidden="1" customHeight="1" x14ac:dyDescent="0.25"/>
    <row r="84237" ht="24.95" hidden="1" customHeight="1" x14ac:dyDescent="0.25"/>
    <row r="84238" ht="24.95" hidden="1" customHeight="1" x14ac:dyDescent="0.25"/>
    <row r="84239" ht="24.95" hidden="1" customHeight="1" x14ac:dyDescent="0.25"/>
    <row r="84240" ht="24.95" hidden="1" customHeight="1" x14ac:dyDescent="0.25"/>
    <row r="84241" ht="24.95" hidden="1" customHeight="1" x14ac:dyDescent="0.25"/>
    <row r="84242" ht="24.95" hidden="1" customHeight="1" x14ac:dyDescent="0.25"/>
    <row r="84243" ht="24.95" hidden="1" customHeight="1" x14ac:dyDescent="0.25"/>
    <row r="84244" hidden="1" x14ac:dyDescent="0.25"/>
    <row r="84245" hidden="1" x14ac:dyDescent="0.25"/>
    <row r="84246" hidden="1" x14ac:dyDescent="0.25"/>
    <row r="84247" ht="16.5" hidden="1" customHeight="1" x14ac:dyDescent="0.25"/>
    <row r="84248" hidden="1" x14ac:dyDescent="0.25"/>
    <row r="84249" ht="15.75" hidden="1" customHeight="1" x14ac:dyDescent="0.25"/>
    <row r="84250" ht="31.5" hidden="1" customHeight="1" x14ac:dyDescent="0.25"/>
    <row r="84251" ht="24" hidden="1" customHeight="1" x14ac:dyDescent="0.25"/>
    <row r="84252" ht="24.95" hidden="1" customHeight="1" x14ac:dyDescent="0.25"/>
    <row r="84253" ht="24.95" hidden="1" customHeight="1" x14ac:dyDescent="0.25"/>
    <row r="84254" ht="24.95" hidden="1" customHeight="1" x14ac:dyDescent="0.25"/>
    <row r="84255" ht="24.95" hidden="1" customHeight="1" x14ac:dyDescent="0.25"/>
    <row r="84256" ht="24.95" hidden="1" customHeight="1" x14ac:dyDescent="0.25"/>
    <row r="84257" ht="24.95" hidden="1" customHeight="1" x14ac:dyDescent="0.25"/>
    <row r="84258" ht="24.95" hidden="1" customHeight="1" x14ac:dyDescent="0.25"/>
    <row r="84259" ht="24.95" hidden="1" customHeight="1" x14ac:dyDescent="0.25"/>
    <row r="84260" hidden="1" x14ac:dyDescent="0.25"/>
    <row r="84261" hidden="1" x14ac:dyDescent="0.25"/>
    <row r="84262" hidden="1" x14ac:dyDescent="0.25"/>
    <row r="84263" ht="16.5" hidden="1" customHeight="1" x14ac:dyDescent="0.25"/>
    <row r="84264" hidden="1" x14ac:dyDescent="0.25"/>
    <row r="84265" ht="15.75" hidden="1" customHeight="1" x14ac:dyDescent="0.25"/>
    <row r="84266" ht="31.5" hidden="1" customHeight="1" x14ac:dyDescent="0.25"/>
    <row r="84267" ht="24" hidden="1" customHeight="1" x14ac:dyDescent="0.25"/>
    <row r="84268" ht="24.95" hidden="1" customHeight="1" x14ac:dyDescent="0.25"/>
    <row r="84269" ht="24.95" hidden="1" customHeight="1" x14ac:dyDescent="0.25"/>
    <row r="84270" ht="24.95" hidden="1" customHeight="1" x14ac:dyDescent="0.25"/>
    <row r="84271" ht="24.95" hidden="1" customHeight="1" x14ac:dyDescent="0.25"/>
    <row r="84272" ht="24.95" hidden="1" customHeight="1" x14ac:dyDescent="0.25"/>
    <row r="84273" ht="24.95" hidden="1" customHeight="1" x14ac:dyDescent="0.25"/>
    <row r="84274" ht="24.95" hidden="1" customHeight="1" x14ac:dyDescent="0.25"/>
    <row r="84275" ht="24.95" hidden="1" customHeight="1" x14ac:dyDescent="0.25"/>
    <row r="84276" hidden="1" x14ac:dyDescent="0.25"/>
    <row r="84277" hidden="1" x14ac:dyDescent="0.25"/>
    <row r="84278" hidden="1" x14ac:dyDescent="0.25"/>
    <row r="84279" ht="16.5" hidden="1" customHeight="1" x14ac:dyDescent="0.25"/>
    <row r="84280" hidden="1" x14ac:dyDescent="0.25"/>
    <row r="84281" ht="15.75" hidden="1" customHeight="1" x14ac:dyDescent="0.25"/>
    <row r="84282" ht="31.5" hidden="1" customHeight="1" x14ac:dyDescent="0.25"/>
    <row r="84283" ht="24" hidden="1" customHeight="1" x14ac:dyDescent="0.25"/>
    <row r="84284" ht="24.95" hidden="1" customHeight="1" x14ac:dyDescent="0.25"/>
    <row r="84285" ht="24.95" hidden="1" customHeight="1" x14ac:dyDescent="0.25"/>
    <row r="84286" ht="24.95" hidden="1" customHeight="1" x14ac:dyDescent="0.25"/>
    <row r="84287" ht="24.95" hidden="1" customHeight="1" x14ac:dyDescent="0.25"/>
    <row r="84288" ht="24.95" hidden="1" customHeight="1" x14ac:dyDescent="0.25"/>
    <row r="84289" ht="24.95" hidden="1" customHeight="1" x14ac:dyDescent="0.25"/>
    <row r="84290" ht="24.95" hidden="1" customHeight="1" x14ac:dyDescent="0.25"/>
    <row r="84291" ht="24.95" hidden="1" customHeight="1" x14ac:dyDescent="0.25"/>
    <row r="84292" ht="24.95" hidden="1" customHeight="1" x14ac:dyDescent="0.25"/>
    <row r="84293" ht="24.95" hidden="1" customHeight="1" x14ac:dyDescent="0.25"/>
    <row r="84294" ht="24.95" hidden="1" customHeight="1" x14ac:dyDescent="0.25"/>
    <row r="84295" ht="24.95" hidden="1" customHeight="1" x14ac:dyDescent="0.25"/>
    <row r="84296" ht="24.95" hidden="1" customHeight="1" x14ac:dyDescent="0.25"/>
    <row r="84297" ht="24.95" hidden="1" customHeight="1" x14ac:dyDescent="0.25"/>
    <row r="84298" ht="24.95" hidden="1" customHeight="1" x14ac:dyDescent="0.25"/>
    <row r="84299" ht="24.95" hidden="1" customHeight="1" x14ac:dyDescent="0.25"/>
    <row r="84300" ht="24.95" hidden="1" customHeight="1" x14ac:dyDescent="0.25"/>
    <row r="84301" ht="24.95" hidden="1" customHeight="1" x14ac:dyDescent="0.25"/>
    <row r="84302" ht="24.95" hidden="1" customHeight="1" x14ac:dyDescent="0.25"/>
    <row r="84303" ht="24.95" hidden="1" customHeight="1" x14ac:dyDescent="0.25"/>
    <row r="84304" ht="24.95" hidden="1" customHeight="1" x14ac:dyDescent="0.25"/>
    <row r="84305" ht="24.95" hidden="1" customHeight="1" x14ac:dyDescent="0.25"/>
    <row r="84306" ht="24.95" hidden="1" customHeight="1" x14ac:dyDescent="0.25"/>
    <row r="84307" ht="24.95" hidden="1" customHeight="1" x14ac:dyDescent="0.25"/>
    <row r="84308" ht="24.95" hidden="1" customHeight="1" x14ac:dyDescent="0.25"/>
    <row r="84309" ht="24.95" hidden="1" customHeight="1" x14ac:dyDescent="0.25"/>
    <row r="84310" ht="24.95" hidden="1" customHeight="1" x14ac:dyDescent="0.25"/>
    <row r="84311" ht="24.95" hidden="1" customHeight="1" x14ac:dyDescent="0.25"/>
    <row r="84312" ht="24.95" hidden="1" customHeight="1" x14ac:dyDescent="0.25"/>
    <row r="84313" ht="24.95" hidden="1" customHeight="1" x14ac:dyDescent="0.25"/>
    <row r="84314" ht="24.95" hidden="1" customHeight="1" x14ac:dyDescent="0.25"/>
    <row r="84315" ht="24.95" hidden="1" customHeight="1" x14ac:dyDescent="0.25"/>
    <row r="84316" hidden="1" x14ac:dyDescent="0.25"/>
    <row r="84317" hidden="1" x14ac:dyDescent="0.25"/>
    <row r="84318" hidden="1" x14ac:dyDescent="0.25"/>
    <row r="84319" ht="16.5" hidden="1" customHeight="1" x14ac:dyDescent="0.25"/>
    <row r="84320" hidden="1" x14ac:dyDescent="0.25"/>
    <row r="84321" ht="15.75" hidden="1" customHeight="1" x14ac:dyDescent="0.25"/>
    <row r="84322" ht="31.5" hidden="1" customHeight="1" x14ac:dyDescent="0.25"/>
    <row r="84323" ht="24" hidden="1" customHeight="1" x14ac:dyDescent="0.25"/>
    <row r="84324" ht="24.95" hidden="1" customHeight="1" x14ac:dyDescent="0.25"/>
    <row r="84325" ht="24.95" hidden="1" customHeight="1" x14ac:dyDescent="0.25"/>
    <row r="84326" ht="24.95" hidden="1" customHeight="1" x14ac:dyDescent="0.25"/>
    <row r="84327" ht="24.95" hidden="1" customHeight="1" x14ac:dyDescent="0.25"/>
    <row r="84328" ht="24.95" hidden="1" customHeight="1" x14ac:dyDescent="0.25"/>
    <row r="84329" ht="24.95" hidden="1" customHeight="1" x14ac:dyDescent="0.25"/>
    <row r="84330" ht="24.95" hidden="1" customHeight="1" x14ac:dyDescent="0.25"/>
    <row r="84331" ht="24.95" hidden="1" customHeight="1" x14ac:dyDescent="0.25"/>
    <row r="84332" ht="24.95" hidden="1" customHeight="1" x14ac:dyDescent="0.25"/>
    <row r="84333" ht="24.95" hidden="1" customHeight="1" x14ac:dyDescent="0.25"/>
    <row r="84334" ht="24.95" hidden="1" customHeight="1" x14ac:dyDescent="0.25"/>
    <row r="84335" ht="24.95" hidden="1" customHeight="1" x14ac:dyDescent="0.25"/>
    <row r="84336" ht="24.95" hidden="1" customHeight="1" x14ac:dyDescent="0.25"/>
    <row r="84337" ht="24.95" hidden="1" customHeight="1" x14ac:dyDescent="0.25"/>
    <row r="84338" ht="24.95" hidden="1" customHeight="1" x14ac:dyDescent="0.25"/>
    <row r="84339" ht="24.95" hidden="1" customHeight="1" x14ac:dyDescent="0.25"/>
    <row r="84340" ht="24.95" hidden="1" customHeight="1" x14ac:dyDescent="0.25"/>
    <row r="84341" ht="24.95" hidden="1" customHeight="1" x14ac:dyDescent="0.25"/>
    <row r="84342" ht="24.95" hidden="1" customHeight="1" x14ac:dyDescent="0.25"/>
    <row r="84343" ht="24.95" hidden="1" customHeight="1" x14ac:dyDescent="0.25"/>
    <row r="84344" ht="24.95" hidden="1" customHeight="1" x14ac:dyDescent="0.25"/>
    <row r="84345" ht="24.95" hidden="1" customHeight="1" x14ac:dyDescent="0.25"/>
    <row r="84346" ht="24.95" hidden="1" customHeight="1" x14ac:dyDescent="0.25"/>
    <row r="84347" ht="24.95" hidden="1" customHeight="1" x14ac:dyDescent="0.25"/>
    <row r="84348" ht="24.95" hidden="1" customHeight="1" x14ac:dyDescent="0.25"/>
    <row r="84349" ht="24.95" hidden="1" customHeight="1" x14ac:dyDescent="0.25"/>
    <row r="84350" ht="24.95" hidden="1" customHeight="1" x14ac:dyDescent="0.25"/>
    <row r="84351" ht="24.95" hidden="1" customHeight="1" x14ac:dyDescent="0.25"/>
    <row r="84352" ht="24.95" hidden="1" customHeight="1" x14ac:dyDescent="0.25"/>
    <row r="84353" ht="24.95" hidden="1" customHeight="1" x14ac:dyDescent="0.25"/>
    <row r="84354" ht="24.95" hidden="1" customHeight="1" x14ac:dyDescent="0.25"/>
    <row r="84355" ht="24.95" hidden="1" customHeight="1" x14ac:dyDescent="0.25"/>
    <row r="84356" hidden="1" x14ac:dyDescent="0.25"/>
    <row r="84357" hidden="1" x14ac:dyDescent="0.25"/>
    <row r="84358" hidden="1" x14ac:dyDescent="0.25"/>
    <row r="84359" ht="16.5" hidden="1" customHeight="1" x14ac:dyDescent="0.25"/>
    <row r="84360" hidden="1" x14ac:dyDescent="0.25"/>
    <row r="84361" ht="15.75" hidden="1" customHeight="1" x14ac:dyDescent="0.25"/>
    <row r="84362" ht="31.5" hidden="1" customHeight="1" x14ac:dyDescent="0.25"/>
    <row r="84363" ht="24" hidden="1" customHeight="1" x14ac:dyDescent="0.25"/>
    <row r="84364" ht="24.95" hidden="1" customHeight="1" x14ac:dyDescent="0.25"/>
    <row r="84365" ht="24.95" hidden="1" customHeight="1" x14ac:dyDescent="0.25"/>
    <row r="84366" ht="24.95" hidden="1" customHeight="1" x14ac:dyDescent="0.25"/>
    <row r="84367" ht="24.95" hidden="1" customHeight="1" x14ac:dyDescent="0.25"/>
    <row r="84368" ht="24.95" hidden="1" customHeight="1" x14ac:dyDescent="0.25"/>
    <row r="84369" ht="24.95" hidden="1" customHeight="1" x14ac:dyDescent="0.25"/>
    <row r="84370" ht="24.95" hidden="1" customHeight="1" x14ac:dyDescent="0.25"/>
    <row r="84371" ht="24.95" hidden="1" customHeight="1" x14ac:dyDescent="0.25"/>
    <row r="84372" hidden="1" x14ac:dyDescent="0.25"/>
    <row r="84373" hidden="1" x14ac:dyDescent="0.25"/>
    <row r="84374" hidden="1" x14ac:dyDescent="0.25"/>
    <row r="84375" ht="16.5" hidden="1" customHeight="1" x14ac:dyDescent="0.25"/>
    <row r="84376" hidden="1" x14ac:dyDescent="0.25"/>
    <row r="84377" ht="15.75" hidden="1" customHeight="1" x14ac:dyDescent="0.25"/>
    <row r="84378" ht="31.5" hidden="1" customHeight="1" x14ac:dyDescent="0.25"/>
    <row r="84379" ht="24" hidden="1" customHeight="1" x14ac:dyDescent="0.25"/>
    <row r="84380" ht="24.95" hidden="1" customHeight="1" x14ac:dyDescent="0.25"/>
    <row r="84381" ht="24.95" hidden="1" customHeight="1" x14ac:dyDescent="0.25"/>
    <row r="84382" ht="24.95" hidden="1" customHeight="1" x14ac:dyDescent="0.25"/>
    <row r="84383" ht="24.95" hidden="1" customHeight="1" x14ac:dyDescent="0.25"/>
    <row r="84384" ht="24.95" hidden="1" customHeight="1" x14ac:dyDescent="0.25"/>
    <row r="84385" ht="24.95" hidden="1" customHeight="1" x14ac:dyDescent="0.25"/>
    <row r="84386" ht="24.95" hidden="1" customHeight="1" x14ac:dyDescent="0.25"/>
    <row r="84387" ht="24.95" hidden="1" customHeight="1" x14ac:dyDescent="0.25"/>
    <row r="84388" ht="24.95" hidden="1" customHeight="1" x14ac:dyDescent="0.25"/>
    <row r="84389" ht="24.95" hidden="1" customHeight="1" x14ac:dyDescent="0.25"/>
    <row r="84390" ht="24.95" hidden="1" customHeight="1" x14ac:dyDescent="0.25"/>
    <row r="84391" ht="24.95" hidden="1" customHeight="1" x14ac:dyDescent="0.25"/>
    <row r="84392" ht="24.95" hidden="1" customHeight="1" x14ac:dyDescent="0.25"/>
    <row r="84393" ht="24.95" hidden="1" customHeight="1" x14ac:dyDescent="0.25"/>
    <row r="84394" ht="24.95" hidden="1" customHeight="1" x14ac:dyDescent="0.25"/>
    <row r="84395" ht="24.95" hidden="1" customHeight="1" x14ac:dyDescent="0.25"/>
    <row r="84396" ht="24.95" hidden="1" customHeight="1" x14ac:dyDescent="0.25"/>
    <row r="84397" ht="24.95" hidden="1" customHeight="1" x14ac:dyDescent="0.25"/>
    <row r="84398" ht="24.95" hidden="1" customHeight="1" x14ac:dyDescent="0.25"/>
    <row r="84399" ht="24.95" hidden="1" customHeight="1" x14ac:dyDescent="0.25"/>
    <row r="84400" ht="24.95" hidden="1" customHeight="1" x14ac:dyDescent="0.25"/>
    <row r="84401" ht="24.95" hidden="1" customHeight="1" x14ac:dyDescent="0.25"/>
    <row r="84402" ht="24.95" hidden="1" customHeight="1" x14ac:dyDescent="0.25"/>
    <row r="84403" ht="24.95" hidden="1" customHeight="1" x14ac:dyDescent="0.25"/>
    <row r="84404" ht="24.95" hidden="1" customHeight="1" x14ac:dyDescent="0.25"/>
    <row r="84405" ht="24.95" hidden="1" customHeight="1" x14ac:dyDescent="0.25"/>
    <row r="84406" ht="24.95" hidden="1" customHeight="1" x14ac:dyDescent="0.25"/>
    <row r="84407" ht="24.95" hidden="1" customHeight="1" x14ac:dyDescent="0.25"/>
    <row r="84408" ht="24.95" hidden="1" customHeight="1" x14ac:dyDescent="0.25"/>
    <row r="84409" ht="24.95" hidden="1" customHeight="1" x14ac:dyDescent="0.25"/>
    <row r="84410" ht="24.95" hidden="1" customHeight="1" x14ac:dyDescent="0.25"/>
    <row r="84411" ht="24.95" hidden="1" customHeight="1" x14ac:dyDescent="0.25"/>
    <row r="84412" hidden="1" x14ac:dyDescent="0.25"/>
    <row r="84413" hidden="1" x14ac:dyDescent="0.25"/>
    <row r="84414" hidden="1" x14ac:dyDescent="0.25"/>
    <row r="84415" ht="16.5" hidden="1" customHeight="1" x14ac:dyDescent="0.25"/>
    <row r="84416" hidden="1" x14ac:dyDescent="0.25"/>
    <row r="84417" ht="15.75" hidden="1" customHeight="1" x14ac:dyDescent="0.25"/>
    <row r="84418" ht="31.5" hidden="1" customHeight="1" x14ac:dyDescent="0.25"/>
    <row r="84419" ht="24" hidden="1" customHeight="1" x14ac:dyDescent="0.25"/>
    <row r="84420" ht="24.95" hidden="1" customHeight="1" x14ac:dyDescent="0.25"/>
    <row r="84421" ht="24.95" hidden="1" customHeight="1" x14ac:dyDescent="0.25"/>
    <row r="84422" ht="24.95" hidden="1" customHeight="1" x14ac:dyDescent="0.25"/>
    <row r="84423" ht="24.95" hidden="1" customHeight="1" x14ac:dyDescent="0.25"/>
    <row r="84424" ht="24.95" hidden="1" customHeight="1" x14ac:dyDescent="0.25"/>
    <row r="84425" ht="24.95" hidden="1" customHeight="1" x14ac:dyDescent="0.25"/>
    <row r="84426" ht="24.95" hidden="1" customHeight="1" x14ac:dyDescent="0.25"/>
    <row r="84427" ht="24.95" hidden="1" customHeight="1" x14ac:dyDescent="0.25"/>
    <row r="84428" ht="24.95" hidden="1" customHeight="1" x14ac:dyDescent="0.25"/>
    <row r="84429" ht="24.95" hidden="1" customHeight="1" x14ac:dyDescent="0.25"/>
    <row r="84430" ht="24.95" hidden="1" customHeight="1" x14ac:dyDescent="0.25"/>
    <row r="84431" ht="24.95" hidden="1" customHeight="1" x14ac:dyDescent="0.25"/>
    <row r="84432" ht="24.95" hidden="1" customHeight="1" x14ac:dyDescent="0.25"/>
    <row r="84433" ht="24.95" hidden="1" customHeight="1" x14ac:dyDescent="0.25"/>
    <row r="84434" ht="24.95" hidden="1" customHeight="1" x14ac:dyDescent="0.25"/>
    <row r="84435" ht="24.95" hidden="1" customHeight="1" x14ac:dyDescent="0.25"/>
    <row r="84436" ht="24.95" hidden="1" customHeight="1" x14ac:dyDescent="0.25"/>
    <row r="84437" ht="24.95" hidden="1" customHeight="1" x14ac:dyDescent="0.25"/>
    <row r="84438" ht="24.95" hidden="1" customHeight="1" x14ac:dyDescent="0.25"/>
    <row r="84439" ht="24.95" hidden="1" customHeight="1" x14ac:dyDescent="0.25"/>
    <row r="84440" ht="24.95" hidden="1" customHeight="1" x14ac:dyDescent="0.25"/>
    <row r="84441" ht="24.95" hidden="1" customHeight="1" x14ac:dyDescent="0.25"/>
    <row r="84442" ht="24.95" hidden="1" customHeight="1" x14ac:dyDescent="0.25"/>
    <row r="84443" ht="24.95" hidden="1" customHeight="1" x14ac:dyDescent="0.25"/>
    <row r="84444" ht="24.95" hidden="1" customHeight="1" x14ac:dyDescent="0.25"/>
    <row r="84445" ht="24.95" hidden="1" customHeight="1" x14ac:dyDescent="0.25"/>
    <row r="84446" ht="24.95" hidden="1" customHeight="1" x14ac:dyDescent="0.25"/>
    <row r="84447" ht="24.95" hidden="1" customHeight="1" x14ac:dyDescent="0.25"/>
    <row r="84448" ht="24.95" hidden="1" customHeight="1" x14ac:dyDescent="0.25"/>
    <row r="84449" ht="24.95" hidden="1" customHeight="1" x14ac:dyDescent="0.25"/>
    <row r="84450" ht="24.95" hidden="1" customHeight="1" x14ac:dyDescent="0.25"/>
    <row r="84451" ht="24.95" hidden="1" customHeight="1" x14ac:dyDescent="0.25"/>
    <row r="84452" hidden="1" x14ac:dyDescent="0.25"/>
    <row r="84453" hidden="1" x14ac:dyDescent="0.25"/>
    <row r="84454" hidden="1" x14ac:dyDescent="0.25"/>
    <row r="84455" ht="16.5" hidden="1" customHeight="1" x14ac:dyDescent="0.25"/>
    <row r="84456" hidden="1" x14ac:dyDescent="0.25"/>
    <row r="84457" ht="15.75" hidden="1" customHeight="1" x14ac:dyDescent="0.25"/>
    <row r="84458" ht="31.5" hidden="1" customHeight="1" x14ac:dyDescent="0.25"/>
    <row r="84459" ht="24" hidden="1" customHeight="1" x14ac:dyDescent="0.25"/>
    <row r="84460" ht="24.95" hidden="1" customHeight="1" x14ac:dyDescent="0.25"/>
    <row r="84461" ht="24.95" hidden="1" customHeight="1" x14ac:dyDescent="0.25"/>
    <row r="84462" ht="24.95" hidden="1" customHeight="1" x14ac:dyDescent="0.25"/>
    <row r="84463" ht="24.95" hidden="1" customHeight="1" x14ac:dyDescent="0.25"/>
    <row r="84464" ht="24.95" hidden="1" customHeight="1" x14ac:dyDescent="0.25"/>
    <row r="84465" ht="24.95" hidden="1" customHeight="1" x14ac:dyDescent="0.25"/>
    <row r="84466" ht="24.95" hidden="1" customHeight="1" x14ac:dyDescent="0.25"/>
    <row r="84467" ht="24.95" hidden="1" customHeight="1" x14ac:dyDescent="0.25"/>
    <row r="84468" hidden="1" x14ac:dyDescent="0.25"/>
    <row r="84469" hidden="1" x14ac:dyDescent="0.25"/>
    <row r="84470" hidden="1" x14ac:dyDescent="0.25"/>
    <row r="84471" ht="16.5" hidden="1" customHeight="1" x14ac:dyDescent="0.25"/>
    <row r="84472" hidden="1" x14ac:dyDescent="0.25"/>
    <row r="84473" ht="15.75" hidden="1" customHeight="1" x14ac:dyDescent="0.25"/>
    <row r="84474" ht="31.5" hidden="1" customHeight="1" x14ac:dyDescent="0.25"/>
    <row r="84475" ht="24" hidden="1" customHeight="1" x14ac:dyDescent="0.25"/>
    <row r="84476" ht="24.95" hidden="1" customHeight="1" x14ac:dyDescent="0.25"/>
    <row r="84477" ht="24.95" hidden="1" customHeight="1" x14ac:dyDescent="0.25"/>
    <row r="84478" ht="24.95" hidden="1" customHeight="1" x14ac:dyDescent="0.25"/>
    <row r="84479" ht="24.95" hidden="1" customHeight="1" x14ac:dyDescent="0.25"/>
    <row r="84480" ht="24.95" hidden="1" customHeight="1" x14ac:dyDescent="0.25"/>
    <row r="84481" ht="24.95" hidden="1" customHeight="1" x14ac:dyDescent="0.25"/>
    <row r="84482" ht="24.95" hidden="1" customHeight="1" x14ac:dyDescent="0.25"/>
    <row r="84483" ht="24.95" hidden="1" customHeight="1" x14ac:dyDescent="0.25"/>
    <row r="84484" ht="24.95" hidden="1" customHeight="1" x14ac:dyDescent="0.25"/>
    <row r="84485" ht="24.95" hidden="1" customHeight="1" x14ac:dyDescent="0.25"/>
    <row r="84486" ht="24.95" hidden="1" customHeight="1" x14ac:dyDescent="0.25"/>
    <row r="84487" ht="24.95" hidden="1" customHeight="1" x14ac:dyDescent="0.25"/>
    <row r="84488" ht="24.95" hidden="1" customHeight="1" x14ac:dyDescent="0.25"/>
    <row r="84489" ht="24.95" hidden="1" customHeight="1" x14ac:dyDescent="0.25"/>
    <row r="84490" ht="24.95" hidden="1" customHeight="1" x14ac:dyDescent="0.25"/>
    <row r="84491" ht="24.95" hidden="1" customHeight="1" x14ac:dyDescent="0.25"/>
    <row r="84492" ht="24.95" hidden="1" customHeight="1" x14ac:dyDescent="0.25"/>
    <row r="84493" ht="24.95" hidden="1" customHeight="1" x14ac:dyDescent="0.25"/>
    <row r="84494" ht="24.95" hidden="1" customHeight="1" x14ac:dyDescent="0.25"/>
    <row r="84495" ht="24.95" hidden="1" customHeight="1" x14ac:dyDescent="0.25"/>
    <row r="84496" ht="24.95" hidden="1" customHeight="1" x14ac:dyDescent="0.25"/>
    <row r="84497" ht="24.95" hidden="1" customHeight="1" x14ac:dyDescent="0.25"/>
    <row r="84498" ht="24.95" hidden="1" customHeight="1" x14ac:dyDescent="0.25"/>
    <row r="84499" ht="24.95" hidden="1" customHeight="1" x14ac:dyDescent="0.25"/>
    <row r="84500" ht="24.95" hidden="1" customHeight="1" x14ac:dyDescent="0.25"/>
    <row r="84501" ht="24.95" hidden="1" customHeight="1" x14ac:dyDescent="0.25"/>
    <row r="84502" ht="24.95" hidden="1" customHeight="1" x14ac:dyDescent="0.25"/>
    <row r="84503" ht="24.95" hidden="1" customHeight="1" x14ac:dyDescent="0.25"/>
    <row r="84504" ht="24.95" hidden="1" customHeight="1" x14ac:dyDescent="0.25"/>
    <row r="84505" ht="24.95" hidden="1" customHeight="1" x14ac:dyDescent="0.25"/>
    <row r="84506" ht="24.95" hidden="1" customHeight="1" x14ac:dyDescent="0.25"/>
    <row r="84507" ht="24.95" hidden="1" customHeight="1" x14ac:dyDescent="0.25"/>
    <row r="84508" hidden="1" x14ac:dyDescent="0.25"/>
    <row r="84509" hidden="1" x14ac:dyDescent="0.25"/>
    <row r="84510" hidden="1" x14ac:dyDescent="0.25"/>
    <row r="84511" ht="16.5" hidden="1" customHeight="1" x14ac:dyDescent="0.25"/>
    <row r="84512" hidden="1" x14ac:dyDescent="0.25"/>
    <row r="84513" ht="15.75" hidden="1" customHeight="1" x14ac:dyDescent="0.25"/>
    <row r="84514" ht="31.5" hidden="1" customHeight="1" x14ac:dyDescent="0.25"/>
    <row r="84515" ht="24" hidden="1" customHeight="1" x14ac:dyDescent="0.25"/>
    <row r="84516" ht="24.95" hidden="1" customHeight="1" x14ac:dyDescent="0.25"/>
    <row r="84517" ht="24.95" hidden="1" customHeight="1" x14ac:dyDescent="0.25"/>
    <row r="84518" ht="24.95" hidden="1" customHeight="1" x14ac:dyDescent="0.25"/>
    <row r="84519" ht="24.95" hidden="1" customHeight="1" x14ac:dyDescent="0.25"/>
    <row r="84520" ht="24.95" hidden="1" customHeight="1" x14ac:dyDescent="0.25"/>
    <row r="84521" ht="24.95" hidden="1" customHeight="1" x14ac:dyDescent="0.25"/>
    <row r="84522" ht="24.95" hidden="1" customHeight="1" x14ac:dyDescent="0.25"/>
    <row r="84523" ht="24.95" hidden="1" customHeight="1" x14ac:dyDescent="0.25"/>
    <row r="84524" ht="24.95" hidden="1" customHeight="1" x14ac:dyDescent="0.25"/>
    <row r="84525" ht="24.95" hidden="1" customHeight="1" x14ac:dyDescent="0.25"/>
    <row r="84526" ht="24.95" hidden="1" customHeight="1" x14ac:dyDescent="0.25"/>
    <row r="84527" ht="24.95" hidden="1" customHeight="1" x14ac:dyDescent="0.25"/>
    <row r="84528" ht="24.95" hidden="1" customHeight="1" x14ac:dyDescent="0.25"/>
    <row r="84529" ht="24.95" hidden="1" customHeight="1" x14ac:dyDescent="0.25"/>
    <row r="84530" ht="24.95" hidden="1" customHeight="1" x14ac:dyDescent="0.25"/>
    <row r="84531" ht="24.95" hidden="1" customHeight="1" x14ac:dyDescent="0.25"/>
    <row r="84532" ht="24.95" hidden="1" customHeight="1" x14ac:dyDescent="0.25"/>
    <row r="84533" ht="24.95" hidden="1" customHeight="1" x14ac:dyDescent="0.25"/>
    <row r="84534" ht="24.95" hidden="1" customHeight="1" x14ac:dyDescent="0.25"/>
    <row r="84535" ht="24.95" hidden="1" customHeight="1" x14ac:dyDescent="0.25"/>
    <row r="84536" ht="24.95" hidden="1" customHeight="1" x14ac:dyDescent="0.25"/>
    <row r="84537" ht="24.95" hidden="1" customHeight="1" x14ac:dyDescent="0.25"/>
    <row r="84538" ht="24.95" hidden="1" customHeight="1" x14ac:dyDescent="0.25"/>
    <row r="84539" ht="24.95" hidden="1" customHeight="1" x14ac:dyDescent="0.25"/>
    <row r="84540" ht="24.95" hidden="1" customHeight="1" x14ac:dyDescent="0.25"/>
    <row r="84541" ht="24.95" hidden="1" customHeight="1" x14ac:dyDescent="0.25"/>
    <row r="84542" ht="24.95" hidden="1" customHeight="1" x14ac:dyDescent="0.25"/>
    <row r="84543" ht="24.95" hidden="1" customHeight="1" x14ac:dyDescent="0.25"/>
    <row r="84544" ht="24.95" hidden="1" customHeight="1" x14ac:dyDescent="0.25"/>
    <row r="84545" ht="24.95" hidden="1" customHeight="1" x14ac:dyDescent="0.25"/>
    <row r="84546" ht="24.95" hidden="1" customHeight="1" x14ac:dyDescent="0.25"/>
    <row r="84547" ht="24.95" hidden="1" customHeight="1" x14ac:dyDescent="0.25"/>
    <row r="84548" hidden="1" x14ac:dyDescent="0.25"/>
    <row r="84549" hidden="1" x14ac:dyDescent="0.25"/>
    <row r="84550" hidden="1" x14ac:dyDescent="0.25"/>
    <row r="84551" ht="16.5" hidden="1" customHeight="1" x14ac:dyDescent="0.25"/>
    <row r="84552" hidden="1" x14ac:dyDescent="0.25"/>
    <row r="84553" ht="15.75" hidden="1" customHeight="1" x14ac:dyDescent="0.25"/>
    <row r="84554" ht="31.5" hidden="1" customHeight="1" x14ac:dyDescent="0.25"/>
    <row r="84555" ht="24" hidden="1" customHeight="1" x14ac:dyDescent="0.25"/>
    <row r="84556" ht="24.95" hidden="1" customHeight="1" x14ac:dyDescent="0.25"/>
    <row r="84557" ht="24.95" hidden="1" customHeight="1" x14ac:dyDescent="0.25"/>
    <row r="84558" ht="24.95" hidden="1" customHeight="1" x14ac:dyDescent="0.25"/>
    <row r="84559" ht="24.95" hidden="1" customHeight="1" x14ac:dyDescent="0.25"/>
    <row r="84560" ht="24.95" hidden="1" customHeight="1" x14ac:dyDescent="0.25"/>
    <row r="84561" ht="24.95" hidden="1" customHeight="1" x14ac:dyDescent="0.25"/>
    <row r="84562" ht="24.95" hidden="1" customHeight="1" x14ac:dyDescent="0.25"/>
    <row r="84563" ht="24.95" hidden="1" customHeight="1" x14ac:dyDescent="0.25"/>
    <row r="84564" ht="24.95" hidden="1" customHeight="1" x14ac:dyDescent="0.25"/>
    <row r="84565" ht="24.95" hidden="1" customHeight="1" x14ac:dyDescent="0.25"/>
    <row r="84566" ht="24.95" hidden="1" customHeight="1" x14ac:dyDescent="0.25"/>
    <row r="84567" ht="24.95" hidden="1" customHeight="1" x14ac:dyDescent="0.25"/>
    <row r="84568" ht="24.95" hidden="1" customHeight="1" x14ac:dyDescent="0.25"/>
    <row r="84569" ht="24.95" hidden="1" customHeight="1" x14ac:dyDescent="0.25"/>
    <row r="84570" ht="24.95" hidden="1" customHeight="1" x14ac:dyDescent="0.25"/>
    <row r="84571" ht="24.95" hidden="1" customHeight="1" x14ac:dyDescent="0.25"/>
    <row r="84572" ht="24.95" hidden="1" customHeight="1" x14ac:dyDescent="0.25"/>
    <row r="84573" ht="24.95" hidden="1" customHeight="1" x14ac:dyDescent="0.25"/>
    <row r="84574" ht="24.95" hidden="1" customHeight="1" x14ac:dyDescent="0.25"/>
    <row r="84575" ht="24.95" hidden="1" customHeight="1" x14ac:dyDescent="0.25"/>
    <row r="84576" ht="24.95" hidden="1" customHeight="1" x14ac:dyDescent="0.25"/>
    <row r="84577" ht="24.95" hidden="1" customHeight="1" x14ac:dyDescent="0.25"/>
    <row r="84578" ht="24.95" hidden="1" customHeight="1" x14ac:dyDescent="0.25"/>
    <row r="84579" ht="24.95" hidden="1" customHeight="1" x14ac:dyDescent="0.25"/>
    <row r="84580" ht="24.95" hidden="1" customHeight="1" x14ac:dyDescent="0.25"/>
    <row r="84581" ht="24.95" hidden="1" customHeight="1" x14ac:dyDescent="0.25"/>
    <row r="84582" ht="24.95" hidden="1" customHeight="1" x14ac:dyDescent="0.25"/>
    <row r="84583" ht="24.95" hidden="1" customHeight="1" x14ac:dyDescent="0.25"/>
    <row r="84584" ht="24.95" hidden="1" customHeight="1" x14ac:dyDescent="0.25"/>
    <row r="84585" ht="24.95" hidden="1" customHeight="1" x14ac:dyDescent="0.25"/>
    <row r="84586" ht="24.95" hidden="1" customHeight="1" x14ac:dyDescent="0.25"/>
    <row r="84587" ht="24.95" hidden="1" customHeight="1" x14ac:dyDescent="0.25"/>
    <row r="84588" hidden="1" x14ac:dyDescent="0.25"/>
    <row r="84589" hidden="1" x14ac:dyDescent="0.25"/>
    <row r="84590" hidden="1" x14ac:dyDescent="0.25"/>
    <row r="84591" ht="16.5" hidden="1" customHeight="1" x14ac:dyDescent="0.25"/>
    <row r="84592" hidden="1" x14ac:dyDescent="0.25"/>
    <row r="84593" ht="15.75" hidden="1" customHeight="1" x14ac:dyDescent="0.25"/>
    <row r="84594" ht="31.5" hidden="1" customHeight="1" x14ac:dyDescent="0.25"/>
    <row r="84595" ht="24" hidden="1" customHeight="1" x14ac:dyDescent="0.25"/>
    <row r="84596" ht="24.95" hidden="1" customHeight="1" x14ac:dyDescent="0.25"/>
    <row r="84597" ht="24.95" hidden="1" customHeight="1" x14ac:dyDescent="0.25"/>
    <row r="84598" ht="24.95" hidden="1" customHeight="1" x14ac:dyDescent="0.25"/>
    <row r="84599" ht="24.95" hidden="1" customHeight="1" x14ac:dyDescent="0.25"/>
    <row r="84600" ht="24.95" hidden="1" customHeight="1" x14ac:dyDescent="0.25"/>
    <row r="84601" ht="24.95" hidden="1" customHeight="1" x14ac:dyDescent="0.25"/>
    <row r="84602" ht="24.95" hidden="1" customHeight="1" x14ac:dyDescent="0.25"/>
    <row r="84603" ht="24.95" hidden="1" customHeight="1" x14ac:dyDescent="0.25"/>
    <row r="84604" hidden="1" x14ac:dyDescent="0.25"/>
    <row r="84605" hidden="1" x14ac:dyDescent="0.25"/>
    <row r="84606" hidden="1" x14ac:dyDescent="0.25"/>
    <row r="84607" ht="16.5" hidden="1" customHeight="1" x14ac:dyDescent="0.25"/>
    <row r="84608" hidden="1" x14ac:dyDescent="0.25"/>
    <row r="84609" ht="15.75" hidden="1" customHeight="1" x14ac:dyDescent="0.25"/>
    <row r="84610" ht="31.5" hidden="1" customHeight="1" x14ac:dyDescent="0.25"/>
    <row r="84611" ht="24" hidden="1" customHeight="1" x14ac:dyDescent="0.25"/>
    <row r="84612" ht="24.95" hidden="1" customHeight="1" x14ac:dyDescent="0.25"/>
    <row r="84613" ht="24.95" hidden="1" customHeight="1" x14ac:dyDescent="0.25"/>
    <row r="84614" ht="24.95" hidden="1" customHeight="1" x14ac:dyDescent="0.25"/>
    <row r="84615" ht="24.95" hidden="1" customHeight="1" x14ac:dyDescent="0.25"/>
    <row r="84616" ht="24.95" hidden="1" customHeight="1" x14ac:dyDescent="0.25"/>
    <row r="84617" ht="24.95" hidden="1" customHeight="1" x14ac:dyDescent="0.25"/>
    <row r="84618" ht="24.95" hidden="1" customHeight="1" x14ac:dyDescent="0.25"/>
    <row r="84619" ht="24.95" hidden="1" customHeight="1" x14ac:dyDescent="0.25"/>
    <row r="84620" hidden="1" x14ac:dyDescent="0.25"/>
    <row r="84621" hidden="1" x14ac:dyDescent="0.25"/>
    <row r="84622" hidden="1" x14ac:dyDescent="0.25"/>
    <row r="84623" ht="16.5" hidden="1" customHeight="1" x14ac:dyDescent="0.25"/>
    <row r="84624" hidden="1" x14ac:dyDescent="0.25"/>
    <row r="84625" ht="15.75" hidden="1" customHeight="1" x14ac:dyDescent="0.25"/>
    <row r="84626" ht="31.5" hidden="1" customHeight="1" x14ac:dyDescent="0.25"/>
    <row r="84627" ht="24" hidden="1" customHeight="1" x14ac:dyDescent="0.25"/>
    <row r="84628" ht="24.95" hidden="1" customHeight="1" x14ac:dyDescent="0.25"/>
    <row r="84629" ht="24.95" hidden="1" customHeight="1" x14ac:dyDescent="0.25"/>
    <row r="84630" ht="24.95" hidden="1" customHeight="1" x14ac:dyDescent="0.25"/>
    <row r="84631" ht="24.95" hidden="1" customHeight="1" x14ac:dyDescent="0.25"/>
    <row r="84632" ht="24.95" hidden="1" customHeight="1" x14ac:dyDescent="0.25"/>
    <row r="84633" ht="24.95" hidden="1" customHeight="1" x14ac:dyDescent="0.25"/>
    <row r="84634" ht="24.95" hidden="1" customHeight="1" x14ac:dyDescent="0.25"/>
    <row r="84635" ht="24.95" hidden="1" customHeight="1" x14ac:dyDescent="0.25"/>
    <row r="84636" hidden="1" x14ac:dyDescent="0.25"/>
    <row r="84637" hidden="1" x14ac:dyDescent="0.25"/>
    <row r="84638" hidden="1" x14ac:dyDescent="0.25"/>
    <row r="84639" ht="16.5" hidden="1" customHeight="1" x14ac:dyDescent="0.25"/>
    <row r="84640" hidden="1" x14ac:dyDescent="0.25"/>
    <row r="84641" ht="15.75" hidden="1" customHeight="1" x14ac:dyDescent="0.25"/>
    <row r="84642" ht="31.5" hidden="1" customHeight="1" x14ac:dyDescent="0.25"/>
    <row r="84643" ht="24" hidden="1" customHeight="1" x14ac:dyDescent="0.25"/>
    <row r="84644" ht="24.95" hidden="1" customHeight="1" x14ac:dyDescent="0.25"/>
    <row r="84645" ht="24.95" hidden="1" customHeight="1" x14ac:dyDescent="0.25"/>
    <row r="84646" ht="24.95" hidden="1" customHeight="1" x14ac:dyDescent="0.25"/>
    <row r="84647" ht="24.95" hidden="1" customHeight="1" x14ac:dyDescent="0.25"/>
    <row r="84648" ht="24.95" hidden="1" customHeight="1" x14ac:dyDescent="0.25"/>
    <row r="84649" ht="24.95" hidden="1" customHeight="1" x14ac:dyDescent="0.25"/>
    <row r="84650" ht="24.95" hidden="1" customHeight="1" x14ac:dyDescent="0.25"/>
    <row r="84651" ht="24.95" hidden="1" customHeight="1" x14ac:dyDescent="0.25"/>
    <row r="84652" ht="24.95" hidden="1" customHeight="1" x14ac:dyDescent="0.25"/>
    <row r="84653" ht="24.95" hidden="1" customHeight="1" x14ac:dyDescent="0.25"/>
    <row r="84654" ht="24.95" hidden="1" customHeight="1" x14ac:dyDescent="0.25"/>
    <row r="84655" ht="24.95" hidden="1" customHeight="1" x14ac:dyDescent="0.25"/>
    <row r="84656" ht="24.95" hidden="1" customHeight="1" x14ac:dyDescent="0.25"/>
    <row r="84657" ht="24.95" hidden="1" customHeight="1" x14ac:dyDescent="0.25"/>
    <row r="84658" ht="24.95" hidden="1" customHeight="1" x14ac:dyDescent="0.25"/>
    <row r="84659" ht="24.95" hidden="1" customHeight="1" x14ac:dyDescent="0.25"/>
    <row r="84660" ht="24.95" hidden="1" customHeight="1" x14ac:dyDescent="0.25"/>
    <row r="84661" ht="24.95" hidden="1" customHeight="1" x14ac:dyDescent="0.25"/>
    <row r="84662" ht="24.95" hidden="1" customHeight="1" x14ac:dyDescent="0.25"/>
    <row r="84663" ht="24.95" hidden="1" customHeight="1" x14ac:dyDescent="0.25"/>
    <row r="84664" ht="24.95" hidden="1" customHeight="1" x14ac:dyDescent="0.25"/>
    <row r="84665" ht="24.95" hidden="1" customHeight="1" x14ac:dyDescent="0.25"/>
    <row r="84666" ht="24.95" hidden="1" customHeight="1" x14ac:dyDescent="0.25"/>
    <row r="84667" ht="24.95" hidden="1" customHeight="1" x14ac:dyDescent="0.25"/>
    <row r="84668" ht="24.95" hidden="1" customHeight="1" x14ac:dyDescent="0.25"/>
    <row r="84669" ht="24.95" hidden="1" customHeight="1" x14ac:dyDescent="0.25"/>
    <row r="84670" ht="24.95" hidden="1" customHeight="1" x14ac:dyDescent="0.25"/>
    <row r="84671" ht="24.95" hidden="1" customHeight="1" x14ac:dyDescent="0.25"/>
    <row r="84672" ht="24.95" hidden="1" customHeight="1" x14ac:dyDescent="0.25"/>
    <row r="84673" ht="24.95" hidden="1" customHeight="1" x14ac:dyDescent="0.25"/>
    <row r="84674" ht="24.95" hidden="1" customHeight="1" x14ac:dyDescent="0.25"/>
    <row r="84675" ht="24.95" hidden="1" customHeight="1" x14ac:dyDescent="0.25"/>
    <row r="84676" hidden="1" x14ac:dyDescent="0.25"/>
    <row r="84677" hidden="1" x14ac:dyDescent="0.25"/>
    <row r="84678" hidden="1" x14ac:dyDescent="0.25"/>
    <row r="84679" ht="16.5" hidden="1" customHeight="1" x14ac:dyDescent="0.25"/>
    <row r="84680" hidden="1" x14ac:dyDescent="0.25"/>
    <row r="84681" ht="15.75" hidden="1" customHeight="1" x14ac:dyDescent="0.25"/>
    <row r="84682" ht="31.5" hidden="1" customHeight="1" x14ac:dyDescent="0.25"/>
    <row r="84683" ht="24" hidden="1" customHeight="1" x14ac:dyDescent="0.25"/>
    <row r="84684" ht="24.95" hidden="1" customHeight="1" x14ac:dyDescent="0.25"/>
    <row r="84685" ht="24.95" hidden="1" customHeight="1" x14ac:dyDescent="0.25"/>
    <row r="84686" ht="24.95" hidden="1" customHeight="1" x14ac:dyDescent="0.25"/>
    <row r="84687" ht="24.95" hidden="1" customHeight="1" x14ac:dyDescent="0.25"/>
    <row r="84688" ht="24.95" hidden="1" customHeight="1" x14ac:dyDescent="0.25"/>
    <row r="84689" ht="24.95" hidden="1" customHeight="1" x14ac:dyDescent="0.25"/>
    <row r="84690" ht="24.95" hidden="1" customHeight="1" x14ac:dyDescent="0.25"/>
    <row r="84691" ht="24.95" hidden="1" customHeight="1" x14ac:dyDescent="0.25"/>
    <row r="84692" ht="24.95" hidden="1" customHeight="1" x14ac:dyDescent="0.25"/>
    <row r="84693" ht="24.95" hidden="1" customHeight="1" x14ac:dyDescent="0.25"/>
    <row r="84694" ht="24.95" hidden="1" customHeight="1" x14ac:dyDescent="0.25"/>
    <row r="84695" ht="24.95" hidden="1" customHeight="1" x14ac:dyDescent="0.25"/>
    <row r="84696" ht="24.95" hidden="1" customHeight="1" x14ac:dyDescent="0.25"/>
    <row r="84697" ht="24.95" hidden="1" customHeight="1" x14ac:dyDescent="0.25"/>
    <row r="84698" ht="24.95" hidden="1" customHeight="1" x14ac:dyDescent="0.25"/>
    <row r="84699" ht="24.95" hidden="1" customHeight="1" x14ac:dyDescent="0.25"/>
    <row r="84700" ht="24.95" hidden="1" customHeight="1" x14ac:dyDescent="0.25"/>
    <row r="84701" ht="24.95" hidden="1" customHeight="1" x14ac:dyDescent="0.25"/>
    <row r="84702" ht="24.95" hidden="1" customHeight="1" x14ac:dyDescent="0.25"/>
    <row r="84703" ht="24.95" hidden="1" customHeight="1" x14ac:dyDescent="0.25"/>
    <row r="84704" ht="24.95" hidden="1" customHeight="1" x14ac:dyDescent="0.25"/>
    <row r="84705" ht="24.95" hidden="1" customHeight="1" x14ac:dyDescent="0.25"/>
    <row r="84706" ht="24.95" hidden="1" customHeight="1" x14ac:dyDescent="0.25"/>
    <row r="84707" ht="24.95" hidden="1" customHeight="1" x14ac:dyDescent="0.25"/>
    <row r="84708" ht="24.95" hidden="1" customHeight="1" x14ac:dyDescent="0.25"/>
    <row r="84709" ht="24.95" hidden="1" customHeight="1" x14ac:dyDescent="0.25"/>
    <row r="84710" ht="24.95" hidden="1" customHeight="1" x14ac:dyDescent="0.25"/>
    <row r="84711" ht="24.95" hidden="1" customHeight="1" x14ac:dyDescent="0.25"/>
    <row r="84712" ht="24.95" hidden="1" customHeight="1" x14ac:dyDescent="0.25"/>
    <row r="84713" ht="24.95" hidden="1" customHeight="1" x14ac:dyDescent="0.25"/>
    <row r="84714" ht="24.95" hidden="1" customHeight="1" x14ac:dyDescent="0.25"/>
    <row r="84715" ht="24.95" hidden="1" customHeight="1" x14ac:dyDescent="0.25"/>
    <row r="84716" hidden="1" x14ac:dyDescent="0.25"/>
    <row r="84717" hidden="1" x14ac:dyDescent="0.25"/>
    <row r="84718" hidden="1" x14ac:dyDescent="0.25"/>
    <row r="84719" ht="16.5" hidden="1" customHeight="1" x14ac:dyDescent="0.25"/>
    <row r="84720" hidden="1" x14ac:dyDescent="0.25"/>
    <row r="84721" ht="15.75" hidden="1" customHeight="1" x14ac:dyDescent="0.25"/>
    <row r="84722" ht="31.5" hidden="1" customHeight="1" x14ac:dyDescent="0.25"/>
    <row r="84723" ht="24" hidden="1" customHeight="1" x14ac:dyDescent="0.25"/>
    <row r="84724" ht="24.95" hidden="1" customHeight="1" x14ac:dyDescent="0.25"/>
    <row r="84725" ht="24.95" hidden="1" customHeight="1" x14ac:dyDescent="0.25"/>
    <row r="84726" ht="24.95" hidden="1" customHeight="1" x14ac:dyDescent="0.25"/>
    <row r="84727" ht="24.95" hidden="1" customHeight="1" x14ac:dyDescent="0.25"/>
    <row r="84728" ht="24.95" hidden="1" customHeight="1" x14ac:dyDescent="0.25"/>
    <row r="84729" ht="24.95" hidden="1" customHeight="1" x14ac:dyDescent="0.25"/>
    <row r="84730" ht="24.95" hidden="1" customHeight="1" x14ac:dyDescent="0.25"/>
    <row r="84731" ht="24.95" hidden="1" customHeight="1" x14ac:dyDescent="0.25"/>
    <row r="84732" ht="24.95" hidden="1" customHeight="1" x14ac:dyDescent="0.25"/>
    <row r="84733" ht="24.95" hidden="1" customHeight="1" x14ac:dyDescent="0.25"/>
    <row r="84734" ht="24.95" hidden="1" customHeight="1" x14ac:dyDescent="0.25"/>
    <row r="84735" ht="24.95" hidden="1" customHeight="1" x14ac:dyDescent="0.25"/>
    <row r="84736" ht="24.95" hidden="1" customHeight="1" x14ac:dyDescent="0.25"/>
    <row r="84737" ht="24.95" hidden="1" customHeight="1" x14ac:dyDescent="0.25"/>
    <row r="84738" ht="24.95" hidden="1" customHeight="1" x14ac:dyDescent="0.25"/>
    <row r="84739" ht="24.95" hidden="1" customHeight="1" x14ac:dyDescent="0.25"/>
    <row r="84740" ht="24.95" hidden="1" customHeight="1" x14ac:dyDescent="0.25"/>
    <row r="84741" ht="24.95" hidden="1" customHeight="1" x14ac:dyDescent="0.25"/>
    <row r="84742" ht="24.95" hidden="1" customHeight="1" x14ac:dyDescent="0.25"/>
    <row r="84743" ht="24.95" hidden="1" customHeight="1" x14ac:dyDescent="0.25"/>
    <row r="84744" ht="24.95" hidden="1" customHeight="1" x14ac:dyDescent="0.25"/>
    <row r="84745" ht="24.95" hidden="1" customHeight="1" x14ac:dyDescent="0.25"/>
    <row r="84746" ht="24.95" hidden="1" customHeight="1" x14ac:dyDescent="0.25"/>
    <row r="84747" ht="24.95" hidden="1" customHeight="1" x14ac:dyDescent="0.25"/>
    <row r="84748" ht="24.95" hidden="1" customHeight="1" x14ac:dyDescent="0.25"/>
    <row r="84749" ht="24.95" hidden="1" customHeight="1" x14ac:dyDescent="0.25"/>
    <row r="84750" ht="24.95" hidden="1" customHeight="1" x14ac:dyDescent="0.25"/>
    <row r="84751" ht="24.95" hidden="1" customHeight="1" x14ac:dyDescent="0.25"/>
    <row r="84752" ht="24.95" hidden="1" customHeight="1" x14ac:dyDescent="0.25"/>
    <row r="84753" ht="24.95" hidden="1" customHeight="1" x14ac:dyDescent="0.25"/>
    <row r="84754" ht="24.95" hidden="1" customHeight="1" x14ac:dyDescent="0.25"/>
    <row r="84755" ht="24.95" hidden="1" customHeight="1" x14ac:dyDescent="0.25"/>
    <row r="84756" hidden="1" x14ac:dyDescent="0.25"/>
    <row r="84757" hidden="1" x14ac:dyDescent="0.25"/>
    <row r="84758" hidden="1" x14ac:dyDescent="0.25"/>
    <row r="84759" ht="16.5" hidden="1" customHeight="1" x14ac:dyDescent="0.25"/>
    <row r="84760" hidden="1" x14ac:dyDescent="0.25"/>
    <row r="84761" ht="15.75" hidden="1" customHeight="1" x14ac:dyDescent="0.25"/>
    <row r="84762" ht="31.5" hidden="1" customHeight="1" x14ac:dyDescent="0.25"/>
    <row r="84763" ht="24" hidden="1" customHeight="1" x14ac:dyDescent="0.25"/>
    <row r="84764" ht="24.95" hidden="1" customHeight="1" x14ac:dyDescent="0.25"/>
    <row r="84765" ht="24.95" hidden="1" customHeight="1" x14ac:dyDescent="0.25"/>
    <row r="84766" ht="24.95" hidden="1" customHeight="1" x14ac:dyDescent="0.25"/>
    <row r="84767" ht="24.95" hidden="1" customHeight="1" x14ac:dyDescent="0.25"/>
    <row r="84768" ht="24.95" hidden="1" customHeight="1" x14ac:dyDescent="0.25"/>
    <row r="84769" ht="24.95" hidden="1" customHeight="1" x14ac:dyDescent="0.25"/>
    <row r="84770" ht="24.95" hidden="1" customHeight="1" x14ac:dyDescent="0.25"/>
    <row r="84771" ht="24.95" hidden="1" customHeight="1" x14ac:dyDescent="0.25"/>
    <row r="84772" hidden="1" x14ac:dyDescent="0.25"/>
    <row r="84773" hidden="1" x14ac:dyDescent="0.25"/>
    <row r="84774" hidden="1" x14ac:dyDescent="0.25"/>
    <row r="84775" ht="16.5" hidden="1" customHeight="1" x14ac:dyDescent="0.25"/>
    <row r="84776" hidden="1" x14ac:dyDescent="0.25"/>
    <row r="84777" ht="15.75" hidden="1" customHeight="1" x14ac:dyDescent="0.25"/>
    <row r="84778" ht="31.5" hidden="1" customHeight="1" x14ac:dyDescent="0.25"/>
    <row r="84779" ht="24" hidden="1" customHeight="1" x14ac:dyDescent="0.25"/>
    <row r="84780" ht="24.95" hidden="1" customHeight="1" x14ac:dyDescent="0.25"/>
    <row r="84781" ht="24.95" hidden="1" customHeight="1" x14ac:dyDescent="0.25"/>
    <row r="84782" ht="24.95" hidden="1" customHeight="1" x14ac:dyDescent="0.25"/>
    <row r="84783" ht="24.95" hidden="1" customHeight="1" x14ac:dyDescent="0.25"/>
    <row r="84784" ht="24.95" hidden="1" customHeight="1" x14ac:dyDescent="0.25"/>
    <row r="84785" ht="24.95" hidden="1" customHeight="1" x14ac:dyDescent="0.25"/>
    <row r="84786" ht="24.95" hidden="1" customHeight="1" x14ac:dyDescent="0.25"/>
    <row r="84787" ht="24.95" hidden="1" customHeight="1" x14ac:dyDescent="0.25"/>
    <row r="84788" hidden="1" x14ac:dyDescent="0.25"/>
    <row r="84789" hidden="1" x14ac:dyDescent="0.25"/>
    <row r="84790" hidden="1" x14ac:dyDescent="0.25"/>
    <row r="84791" ht="16.5" hidden="1" customHeight="1" x14ac:dyDescent="0.25"/>
    <row r="84792" hidden="1" x14ac:dyDescent="0.25"/>
    <row r="84793" ht="15.75" hidden="1" customHeight="1" x14ac:dyDescent="0.25"/>
    <row r="84794" ht="31.5" hidden="1" customHeight="1" x14ac:dyDescent="0.25"/>
    <row r="84795" ht="24" hidden="1" customHeight="1" x14ac:dyDescent="0.25"/>
    <row r="84796" ht="24.95" hidden="1" customHeight="1" x14ac:dyDescent="0.25"/>
    <row r="84797" ht="24.95" hidden="1" customHeight="1" x14ac:dyDescent="0.25"/>
    <row r="84798" ht="24.95" hidden="1" customHeight="1" x14ac:dyDescent="0.25"/>
    <row r="84799" ht="24.95" hidden="1" customHeight="1" x14ac:dyDescent="0.25"/>
    <row r="84800" ht="24.95" hidden="1" customHeight="1" x14ac:dyDescent="0.25"/>
    <row r="84801" ht="24.95" hidden="1" customHeight="1" x14ac:dyDescent="0.25"/>
    <row r="84802" ht="24.95" hidden="1" customHeight="1" x14ac:dyDescent="0.25"/>
    <row r="84803" ht="24.95" hidden="1" customHeight="1" x14ac:dyDescent="0.25"/>
    <row r="84804" hidden="1" x14ac:dyDescent="0.25"/>
    <row r="84805" hidden="1" x14ac:dyDescent="0.25"/>
    <row r="84806" hidden="1" x14ac:dyDescent="0.25"/>
    <row r="84807" ht="16.5" hidden="1" customHeight="1" x14ac:dyDescent="0.25"/>
    <row r="84808" hidden="1" x14ac:dyDescent="0.25"/>
    <row r="84809" ht="15.75" hidden="1" customHeight="1" x14ac:dyDescent="0.25"/>
    <row r="84810" ht="31.5" hidden="1" customHeight="1" x14ac:dyDescent="0.25"/>
    <row r="84811" ht="24" hidden="1" customHeight="1" x14ac:dyDescent="0.25"/>
    <row r="84812" ht="24.95" hidden="1" customHeight="1" x14ac:dyDescent="0.25"/>
    <row r="84813" ht="24.95" hidden="1" customHeight="1" x14ac:dyDescent="0.25"/>
    <row r="84814" ht="24.95" hidden="1" customHeight="1" x14ac:dyDescent="0.25"/>
    <row r="84815" ht="24.95" hidden="1" customHeight="1" x14ac:dyDescent="0.25"/>
    <row r="84816" ht="24.95" hidden="1" customHeight="1" x14ac:dyDescent="0.25"/>
    <row r="84817" ht="24.95" hidden="1" customHeight="1" x14ac:dyDescent="0.25"/>
    <row r="84818" ht="24.95" hidden="1" customHeight="1" x14ac:dyDescent="0.25"/>
    <row r="84819" ht="24.95" hidden="1" customHeight="1" x14ac:dyDescent="0.25"/>
    <row r="84820" ht="24.95" hidden="1" customHeight="1" x14ac:dyDescent="0.25"/>
    <row r="84821" ht="24.95" hidden="1" customHeight="1" x14ac:dyDescent="0.25"/>
    <row r="84822" ht="24.95" hidden="1" customHeight="1" x14ac:dyDescent="0.25"/>
    <row r="84823" ht="24.95" hidden="1" customHeight="1" x14ac:dyDescent="0.25"/>
    <row r="84824" ht="24.95" hidden="1" customHeight="1" x14ac:dyDescent="0.25"/>
    <row r="84825" ht="24.95" hidden="1" customHeight="1" x14ac:dyDescent="0.25"/>
    <row r="84826" ht="24.95" hidden="1" customHeight="1" x14ac:dyDescent="0.25"/>
    <row r="84827" ht="24.95" hidden="1" customHeight="1" x14ac:dyDescent="0.25"/>
    <row r="84828" ht="24.95" hidden="1" customHeight="1" x14ac:dyDescent="0.25"/>
    <row r="84829" ht="24.95" hidden="1" customHeight="1" x14ac:dyDescent="0.25"/>
    <row r="84830" ht="24.95" hidden="1" customHeight="1" x14ac:dyDescent="0.25"/>
    <row r="84831" ht="24.95" hidden="1" customHeight="1" x14ac:dyDescent="0.25"/>
    <row r="84832" ht="24.95" hidden="1" customHeight="1" x14ac:dyDescent="0.25"/>
    <row r="84833" ht="24.95" hidden="1" customHeight="1" x14ac:dyDescent="0.25"/>
    <row r="84834" ht="24.95" hidden="1" customHeight="1" x14ac:dyDescent="0.25"/>
    <row r="84835" ht="24.95" hidden="1" customHeight="1" x14ac:dyDescent="0.25"/>
    <row r="84836" ht="24.95" hidden="1" customHeight="1" x14ac:dyDescent="0.25"/>
    <row r="84837" ht="24.95" hidden="1" customHeight="1" x14ac:dyDescent="0.25"/>
    <row r="84838" ht="24.95" hidden="1" customHeight="1" x14ac:dyDescent="0.25"/>
    <row r="84839" ht="24.95" hidden="1" customHeight="1" x14ac:dyDescent="0.25"/>
    <row r="84840" ht="24.95" hidden="1" customHeight="1" x14ac:dyDescent="0.25"/>
    <row r="84841" ht="24.95" hidden="1" customHeight="1" x14ac:dyDescent="0.25"/>
    <row r="84842" ht="24.95" hidden="1" customHeight="1" x14ac:dyDescent="0.25"/>
    <row r="84843" ht="24.95" hidden="1" customHeight="1" x14ac:dyDescent="0.25"/>
    <row r="84844" hidden="1" x14ac:dyDescent="0.25"/>
    <row r="84845" hidden="1" x14ac:dyDescent="0.25"/>
    <row r="84846" hidden="1" x14ac:dyDescent="0.25"/>
    <row r="84847" ht="16.5" hidden="1" customHeight="1" x14ac:dyDescent="0.25"/>
    <row r="84848" hidden="1" x14ac:dyDescent="0.25"/>
    <row r="84849" ht="15.75" hidden="1" customHeight="1" x14ac:dyDescent="0.25"/>
    <row r="84850" ht="31.5" hidden="1" customHeight="1" x14ac:dyDescent="0.25"/>
    <row r="84851" ht="24" hidden="1" customHeight="1" x14ac:dyDescent="0.25"/>
    <row r="84852" ht="24.95" hidden="1" customHeight="1" x14ac:dyDescent="0.25"/>
    <row r="84853" ht="24.95" hidden="1" customHeight="1" x14ac:dyDescent="0.25"/>
    <row r="84854" ht="24.95" hidden="1" customHeight="1" x14ac:dyDescent="0.25"/>
    <row r="84855" ht="24.95" hidden="1" customHeight="1" x14ac:dyDescent="0.25"/>
    <row r="84856" ht="24.95" hidden="1" customHeight="1" x14ac:dyDescent="0.25"/>
    <row r="84857" ht="24.95" hidden="1" customHeight="1" x14ac:dyDescent="0.25"/>
    <row r="84858" ht="24.95" hidden="1" customHeight="1" x14ac:dyDescent="0.25"/>
    <row r="84859" ht="24.95" hidden="1" customHeight="1" x14ac:dyDescent="0.25"/>
    <row r="84860" ht="24.95" hidden="1" customHeight="1" x14ac:dyDescent="0.25"/>
    <row r="84861" ht="24.95" hidden="1" customHeight="1" x14ac:dyDescent="0.25"/>
    <row r="84862" ht="24.95" hidden="1" customHeight="1" x14ac:dyDescent="0.25"/>
    <row r="84863" ht="24.95" hidden="1" customHeight="1" x14ac:dyDescent="0.25"/>
    <row r="84864" ht="24.95" hidden="1" customHeight="1" x14ac:dyDescent="0.25"/>
    <row r="84865" ht="24.95" hidden="1" customHeight="1" x14ac:dyDescent="0.25"/>
    <row r="84866" ht="24.95" hidden="1" customHeight="1" x14ac:dyDescent="0.25"/>
    <row r="84867" ht="24.95" hidden="1" customHeight="1" x14ac:dyDescent="0.25"/>
    <row r="84868" ht="24.95" hidden="1" customHeight="1" x14ac:dyDescent="0.25"/>
    <row r="84869" ht="24.95" hidden="1" customHeight="1" x14ac:dyDescent="0.25"/>
    <row r="84870" ht="24.95" hidden="1" customHeight="1" x14ac:dyDescent="0.25"/>
    <row r="84871" ht="24.95" hidden="1" customHeight="1" x14ac:dyDescent="0.25"/>
    <row r="84872" ht="24.95" hidden="1" customHeight="1" x14ac:dyDescent="0.25"/>
    <row r="84873" ht="24.95" hidden="1" customHeight="1" x14ac:dyDescent="0.25"/>
    <row r="84874" ht="24.95" hidden="1" customHeight="1" x14ac:dyDescent="0.25"/>
    <row r="84875" ht="24.95" hidden="1" customHeight="1" x14ac:dyDescent="0.25"/>
    <row r="84876" ht="24.95" hidden="1" customHeight="1" x14ac:dyDescent="0.25"/>
    <row r="84877" ht="24.95" hidden="1" customHeight="1" x14ac:dyDescent="0.25"/>
    <row r="84878" ht="24.95" hidden="1" customHeight="1" x14ac:dyDescent="0.25"/>
    <row r="84879" ht="24.95" hidden="1" customHeight="1" x14ac:dyDescent="0.25"/>
    <row r="84880" ht="24.95" hidden="1" customHeight="1" x14ac:dyDescent="0.25"/>
    <row r="84881" ht="24.95" hidden="1" customHeight="1" x14ac:dyDescent="0.25"/>
    <row r="84882" ht="24.95" hidden="1" customHeight="1" x14ac:dyDescent="0.25"/>
    <row r="84883" ht="24.95" hidden="1" customHeight="1" x14ac:dyDescent="0.25"/>
    <row r="84884" hidden="1" x14ac:dyDescent="0.25"/>
    <row r="84885" hidden="1" x14ac:dyDescent="0.25"/>
    <row r="84886" hidden="1" x14ac:dyDescent="0.25"/>
    <row r="84887" ht="16.5" hidden="1" customHeight="1" x14ac:dyDescent="0.25"/>
    <row r="84888" hidden="1" x14ac:dyDescent="0.25"/>
    <row r="84889" ht="15.75" hidden="1" customHeight="1" x14ac:dyDescent="0.25"/>
    <row r="84890" ht="31.5" hidden="1" customHeight="1" x14ac:dyDescent="0.25"/>
    <row r="84891" ht="24" hidden="1" customHeight="1" x14ac:dyDescent="0.25"/>
    <row r="84892" ht="24.95" hidden="1" customHeight="1" x14ac:dyDescent="0.25"/>
    <row r="84893" ht="24.95" hidden="1" customHeight="1" x14ac:dyDescent="0.25"/>
    <row r="84894" ht="24.95" hidden="1" customHeight="1" x14ac:dyDescent="0.25"/>
    <row r="84895" ht="24.95" hidden="1" customHeight="1" x14ac:dyDescent="0.25"/>
    <row r="84896" ht="24.95" hidden="1" customHeight="1" x14ac:dyDescent="0.25"/>
    <row r="84897" ht="24.95" hidden="1" customHeight="1" x14ac:dyDescent="0.25"/>
    <row r="84898" ht="24.95" hidden="1" customHeight="1" x14ac:dyDescent="0.25"/>
    <row r="84899" ht="24.95" hidden="1" customHeight="1" x14ac:dyDescent="0.25"/>
    <row r="84900" hidden="1" x14ac:dyDescent="0.25"/>
    <row r="84901" hidden="1" x14ac:dyDescent="0.25"/>
    <row r="84902" hidden="1" x14ac:dyDescent="0.25"/>
    <row r="84903" ht="16.5" hidden="1" customHeight="1" x14ac:dyDescent="0.25"/>
    <row r="84904" hidden="1" x14ac:dyDescent="0.25"/>
    <row r="84905" ht="15.75" hidden="1" customHeight="1" x14ac:dyDescent="0.25"/>
    <row r="84906" ht="31.5" hidden="1" customHeight="1" x14ac:dyDescent="0.25"/>
    <row r="84907" ht="24" hidden="1" customHeight="1" x14ac:dyDescent="0.25"/>
    <row r="84908" ht="24.95" hidden="1" customHeight="1" x14ac:dyDescent="0.25"/>
    <row r="84909" ht="24.95" hidden="1" customHeight="1" x14ac:dyDescent="0.25"/>
    <row r="84910" ht="24.95" hidden="1" customHeight="1" x14ac:dyDescent="0.25"/>
    <row r="84911" ht="24.95" hidden="1" customHeight="1" x14ac:dyDescent="0.25"/>
    <row r="84912" ht="24.95" hidden="1" customHeight="1" x14ac:dyDescent="0.25"/>
    <row r="84913" ht="24.95" hidden="1" customHeight="1" x14ac:dyDescent="0.25"/>
    <row r="84914" ht="24.95" hidden="1" customHeight="1" x14ac:dyDescent="0.25"/>
    <row r="84915" ht="24.95" hidden="1" customHeight="1" x14ac:dyDescent="0.25"/>
    <row r="84916" ht="24.95" hidden="1" customHeight="1" x14ac:dyDescent="0.25"/>
    <row r="84917" ht="24.95" hidden="1" customHeight="1" x14ac:dyDescent="0.25"/>
    <row r="84918" ht="24.95" hidden="1" customHeight="1" x14ac:dyDescent="0.25"/>
    <row r="84919" ht="24.95" hidden="1" customHeight="1" x14ac:dyDescent="0.25"/>
    <row r="84920" ht="24.95" hidden="1" customHeight="1" x14ac:dyDescent="0.25"/>
    <row r="84921" ht="24.95" hidden="1" customHeight="1" x14ac:dyDescent="0.25"/>
    <row r="84922" ht="24.95" hidden="1" customHeight="1" x14ac:dyDescent="0.25"/>
    <row r="84923" ht="24.95" hidden="1" customHeight="1" x14ac:dyDescent="0.25"/>
    <row r="84924" ht="24.95" hidden="1" customHeight="1" x14ac:dyDescent="0.25"/>
    <row r="84925" ht="24.95" hidden="1" customHeight="1" x14ac:dyDescent="0.25"/>
    <row r="84926" ht="24.95" hidden="1" customHeight="1" x14ac:dyDescent="0.25"/>
    <row r="84927" ht="24.95" hidden="1" customHeight="1" x14ac:dyDescent="0.25"/>
    <row r="84928" ht="24.95" hidden="1" customHeight="1" x14ac:dyDescent="0.25"/>
    <row r="84929" ht="24.95" hidden="1" customHeight="1" x14ac:dyDescent="0.25"/>
    <row r="84930" ht="24.95" hidden="1" customHeight="1" x14ac:dyDescent="0.25"/>
    <row r="84931" ht="24.95" hidden="1" customHeight="1" x14ac:dyDescent="0.25"/>
    <row r="84932" ht="24.95" hidden="1" customHeight="1" x14ac:dyDescent="0.25"/>
    <row r="84933" ht="24.95" hidden="1" customHeight="1" x14ac:dyDescent="0.25"/>
    <row r="84934" ht="24.95" hidden="1" customHeight="1" x14ac:dyDescent="0.25"/>
    <row r="84935" ht="24.95" hidden="1" customHeight="1" x14ac:dyDescent="0.25"/>
    <row r="84936" ht="24.95" hidden="1" customHeight="1" x14ac:dyDescent="0.25"/>
    <row r="84937" ht="24.95" hidden="1" customHeight="1" x14ac:dyDescent="0.25"/>
    <row r="84938" ht="24.95" hidden="1" customHeight="1" x14ac:dyDescent="0.25"/>
    <row r="84939" ht="24.95" hidden="1" customHeight="1" x14ac:dyDescent="0.25"/>
    <row r="84940" hidden="1" x14ac:dyDescent="0.25"/>
    <row r="84941" hidden="1" x14ac:dyDescent="0.25"/>
    <row r="84942" hidden="1" x14ac:dyDescent="0.25"/>
    <row r="84943" ht="16.5" hidden="1" customHeight="1" x14ac:dyDescent="0.25"/>
    <row r="84944" hidden="1" x14ac:dyDescent="0.25"/>
    <row r="84945" ht="15.75" hidden="1" customHeight="1" x14ac:dyDescent="0.25"/>
    <row r="84946" ht="31.5" hidden="1" customHeight="1" x14ac:dyDescent="0.25"/>
    <row r="84947" ht="24" hidden="1" customHeight="1" x14ac:dyDescent="0.25"/>
    <row r="84948" ht="24.95" hidden="1" customHeight="1" x14ac:dyDescent="0.25"/>
    <row r="84949" ht="24.95" hidden="1" customHeight="1" x14ac:dyDescent="0.25"/>
    <row r="84950" ht="24.95" hidden="1" customHeight="1" x14ac:dyDescent="0.25"/>
    <row r="84951" ht="24.95" hidden="1" customHeight="1" x14ac:dyDescent="0.25"/>
    <row r="84952" ht="24.95" hidden="1" customHeight="1" x14ac:dyDescent="0.25"/>
    <row r="84953" ht="24.95" hidden="1" customHeight="1" x14ac:dyDescent="0.25"/>
    <row r="84954" ht="24.95" hidden="1" customHeight="1" x14ac:dyDescent="0.25"/>
    <row r="84955" ht="24.95" hidden="1" customHeight="1" x14ac:dyDescent="0.25"/>
    <row r="84956" ht="24.95" hidden="1" customHeight="1" x14ac:dyDescent="0.25"/>
    <row r="84957" ht="24.95" hidden="1" customHeight="1" x14ac:dyDescent="0.25"/>
    <row r="84958" ht="24.95" hidden="1" customHeight="1" x14ac:dyDescent="0.25"/>
    <row r="84959" ht="24.95" hidden="1" customHeight="1" x14ac:dyDescent="0.25"/>
    <row r="84960" ht="24.95" hidden="1" customHeight="1" x14ac:dyDescent="0.25"/>
    <row r="84961" ht="24.95" hidden="1" customHeight="1" x14ac:dyDescent="0.25"/>
    <row r="84962" ht="24.95" hidden="1" customHeight="1" x14ac:dyDescent="0.25"/>
    <row r="84963" ht="24.95" hidden="1" customHeight="1" x14ac:dyDescent="0.25"/>
    <row r="84964" ht="24.95" hidden="1" customHeight="1" x14ac:dyDescent="0.25"/>
    <row r="84965" ht="24.95" hidden="1" customHeight="1" x14ac:dyDescent="0.25"/>
    <row r="84966" ht="24.95" hidden="1" customHeight="1" x14ac:dyDescent="0.25"/>
    <row r="84967" ht="24.95" hidden="1" customHeight="1" x14ac:dyDescent="0.25"/>
    <row r="84968" ht="24.95" hidden="1" customHeight="1" x14ac:dyDescent="0.25"/>
    <row r="84969" ht="24.95" hidden="1" customHeight="1" x14ac:dyDescent="0.25"/>
    <row r="84970" ht="24.95" hidden="1" customHeight="1" x14ac:dyDescent="0.25"/>
    <row r="84971" ht="24.95" hidden="1" customHeight="1" x14ac:dyDescent="0.25"/>
    <row r="84972" ht="24.95" hidden="1" customHeight="1" x14ac:dyDescent="0.25"/>
    <row r="84973" ht="24.95" hidden="1" customHeight="1" x14ac:dyDescent="0.25"/>
    <row r="84974" ht="24.95" hidden="1" customHeight="1" x14ac:dyDescent="0.25"/>
    <row r="84975" ht="24.95" hidden="1" customHeight="1" x14ac:dyDescent="0.25"/>
    <row r="84976" ht="24.95" hidden="1" customHeight="1" x14ac:dyDescent="0.25"/>
    <row r="84977" ht="24.95" hidden="1" customHeight="1" x14ac:dyDescent="0.25"/>
    <row r="84978" ht="24.95" hidden="1" customHeight="1" x14ac:dyDescent="0.25"/>
    <row r="84979" ht="24.95" hidden="1" customHeight="1" x14ac:dyDescent="0.25"/>
    <row r="84980" hidden="1" x14ac:dyDescent="0.25"/>
    <row r="84981" hidden="1" x14ac:dyDescent="0.25"/>
    <row r="84982" hidden="1" x14ac:dyDescent="0.25"/>
    <row r="84983" ht="16.5" hidden="1" customHeight="1" x14ac:dyDescent="0.25"/>
    <row r="84984" hidden="1" x14ac:dyDescent="0.25"/>
    <row r="84985" ht="15.75" hidden="1" customHeight="1" x14ac:dyDescent="0.25"/>
    <row r="84986" ht="31.5" hidden="1" customHeight="1" x14ac:dyDescent="0.25"/>
    <row r="84987" ht="24" hidden="1" customHeight="1" x14ac:dyDescent="0.25"/>
    <row r="84988" ht="24.95" hidden="1" customHeight="1" x14ac:dyDescent="0.25"/>
    <row r="84989" ht="24.95" hidden="1" customHeight="1" x14ac:dyDescent="0.25"/>
    <row r="84990" ht="24.95" hidden="1" customHeight="1" x14ac:dyDescent="0.25"/>
    <row r="84991" ht="24.95" hidden="1" customHeight="1" x14ac:dyDescent="0.25"/>
    <row r="84992" ht="24.95" hidden="1" customHeight="1" x14ac:dyDescent="0.25"/>
    <row r="84993" ht="24.95" hidden="1" customHeight="1" x14ac:dyDescent="0.25"/>
    <row r="84994" ht="24.95" hidden="1" customHeight="1" x14ac:dyDescent="0.25"/>
    <row r="84995" ht="24.95" hidden="1" customHeight="1" x14ac:dyDescent="0.25"/>
    <row r="84996" hidden="1" x14ac:dyDescent="0.25"/>
    <row r="84997" hidden="1" x14ac:dyDescent="0.25"/>
    <row r="84998" hidden="1" x14ac:dyDescent="0.25"/>
    <row r="84999" ht="16.5" hidden="1" customHeight="1" x14ac:dyDescent="0.25"/>
    <row r="85000" hidden="1" x14ac:dyDescent="0.25"/>
    <row r="85001" ht="15.75" hidden="1" customHeight="1" x14ac:dyDescent="0.25"/>
    <row r="85002" ht="31.5" hidden="1" customHeight="1" x14ac:dyDescent="0.25"/>
    <row r="85003" ht="24" hidden="1" customHeight="1" x14ac:dyDescent="0.25"/>
    <row r="85004" ht="24.95" hidden="1" customHeight="1" x14ac:dyDescent="0.25"/>
    <row r="85005" ht="24.95" hidden="1" customHeight="1" x14ac:dyDescent="0.25"/>
    <row r="85006" ht="24.95" hidden="1" customHeight="1" x14ac:dyDescent="0.25"/>
    <row r="85007" ht="24.95" hidden="1" customHeight="1" x14ac:dyDescent="0.25"/>
    <row r="85008" ht="24.95" hidden="1" customHeight="1" x14ac:dyDescent="0.25"/>
    <row r="85009" ht="24.95" hidden="1" customHeight="1" x14ac:dyDescent="0.25"/>
    <row r="85010" ht="24.95" hidden="1" customHeight="1" x14ac:dyDescent="0.25"/>
    <row r="85011" ht="24.95" hidden="1" customHeight="1" x14ac:dyDescent="0.25"/>
    <row r="85012" ht="24.95" hidden="1" customHeight="1" x14ac:dyDescent="0.25"/>
    <row r="85013" ht="24.95" hidden="1" customHeight="1" x14ac:dyDescent="0.25"/>
    <row r="85014" ht="24.95" hidden="1" customHeight="1" x14ac:dyDescent="0.25"/>
    <row r="85015" ht="24.95" hidden="1" customHeight="1" x14ac:dyDescent="0.25"/>
    <row r="85016" ht="24.95" hidden="1" customHeight="1" x14ac:dyDescent="0.25"/>
    <row r="85017" ht="24.95" hidden="1" customHeight="1" x14ac:dyDescent="0.25"/>
    <row r="85018" ht="24.95" hidden="1" customHeight="1" x14ac:dyDescent="0.25"/>
    <row r="85019" ht="24.95" hidden="1" customHeight="1" x14ac:dyDescent="0.25"/>
    <row r="85020" ht="24.95" hidden="1" customHeight="1" x14ac:dyDescent="0.25"/>
    <row r="85021" ht="24.95" hidden="1" customHeight="1" x14ac:dyDescent="0.25"/>
    <row r="85022" ht="24.95" hidden="1" customHeight="1" x14ac:dyDescent="0.25"/>
    <row r="85023" ht="24.95" hidden="1" customHeight="1" x14ac:dyDescent="0.25"/>
    <row r="85024" ht="24.95" hidden="1" customHeight="1" x14ac:dyDescent="0.25"/>
    <row r="85025" ht="24.95" hidden="1" customHeight="1" x14ac:dyDescent="0.25"/>
    <row r="85026" ht="24.95" hidden="1" customHeight="1" x14ac:dyDescent="0.25"/>
    <row r="85027" ht="24.95" hidden="1" customHeight="1" x14ac:dyDescent="0.25"/>
    <row r="85028" ht="24.95" hidden="1" customHeight="1" x14ac:dyDescent="0.25"/>
    <row r="85029" ht="24.95" hidden="1" customHeight="1" x14ac:dyDescent="0.25"/>
    <row r="85030" ht="24.95" hidden="1" customHeight="1" x14ac:dyDescent="0.25"/>
    <row r="85031" ht="24.95" hidden="1" customHeight="1" x14ac:dyDescent="0.25"/>
    <row r="85032" ht="24.95" hidden="1" customHeight="1" x14ac:dyDescent="0.25"/>
    <row r="85033" ht="24.95" hidden="1" customHeight="1" x14ac:dyDescent="0.25"/>
    <row r="85034" ht="24.95" hidden="1" customHeight="1" x14ac:dyDescent="0.25"/>
    <row r="85035" ht="24.95" hidden="1" customHeight="1" x14ac:dyDescent="0.25"/>
    <row r="85036" hidden="1" x14ac:dyDescent="0.25"/>
    <row r="85037" hidden="1" x14ac:dyDescent="0.25"/>
    <row r="85038" hidden="1" x14ac:dyDescent="0.25"/>
    <row r="85039" ht="16.5" hidden="1" customHeight="1" x14ac:dyDescent="0.25"/>
    <row r="85040" hidden="1" x14ac:dyDescent="0.25"/>
    <row r="85041" ht="15.75" hidden="1" customHeight="1" x14ac:dyDescent="0.25"/>
    <row r="85042" ht="31.5" hidden="1" customHeight="1" x14ac:dyDescent="0.25"/>
    <row r="85043" ht="24" hidden="1" customHeight="1" x14ac:dyDescent="0.25"/>
    <row r="85044" ht="24.95" hidden="1" customHeight="1" x14ac:dyDescent="0.25"/>
    <row r="85045" ht="24.95" hidden="1" customHeight="1" x14ac:dyDescent="0.25"/>
    <row r="85046" ht="24.95" hidden="1" customHeight="1" x14ac:dyDescent="0.25"/>
    <row r="85047" ht="24.95" hidden="1" customHeight="1" x14ac:dyDescent="0.25"/>
    <row r="85048" ht="24.95" hidden="1" customHeight="1" x14ac:dyDescent="0.25"/>
    <row r="85049" ht="24.95" hidden="1" customHeight="1" x14ac:dyDescent="0.25"/>
    <row r="85050" ht="24.95" hidden="1" customHeight="1" x14ac:dyDescent="0.25"/>
    <row r="85051" ht="24.95" hidden="1" customHeight="1" x14ac:dyDescent="0.25"/>
    <row r="85052" ht="24.95" hidden="1" customHeight="1" x14ac:dyDescent="0.25"/>
    <row r="85053" ht="24.95" hidden="1" customHeight="1" x14ac:dyDescent="0.25"/>
    <row r="85054" ht="24.95" hidden="1" customHeight="1" x14ac:dyDescent="0.25"/>
    <row r="85055" ht="24.95" hidden="1" customHeight="1" x14ac:dyDescent="0.25"/>
    <row r="85056" ht="24.95" hidden="1" customHeight="1" x14ac:dyDescent="0.25"/>
    <row r="85057" ht="24.95" hidden="1" customHeight="1" x14ac:dyDescent="0.25"/>
    <row r="85058" ht="24.95" hidden="1" customHeight="1" x14ac:dyDescent="0.25"/>
    <row r="85059" ht="24.95" hidden="1" customHeight="1" x14ac:dyDescent="0.25"/>
    <row r="85060" ht="24.95" hidden="1" customHeight="1" x14ac:dyDescent="0.25"/>
    <row r="85061" ht="24.95" hidden="1" customHeight="1" x14ac:dyDescent="0.25"/>
    <row r="85062" ht="24.95" hidden="1" customHeight="1" x14ac:dyDescent="0.25"/>
    <row r="85063" ht="24.95" hidden="1" customHeight="1" x14ac:dyDescent="0.25"/>
    <row r="85064" ht="24.95" hidden="1" customHeight="1" x14ac:dyDescent="0.25"/>
    <row r="85065" ht="24.95" hidden="1" customHeight="1" x14ac:dyDescent="0.25"/>
    <row r="85066" ht="24.95" hidden="1" customHeight="1" x14ac:dyDescent="0.25"/>
    <row r="85067" ht="24.95" hidden="1" customHeight="1" x14ac:dyDescent="0.25"/>
    <row r="85068" ht="24.95" hidden="1" customHeight="1" x14ac:dyDescent="0.25"/>
    <row r="85069" ht="24.95" hidden="1" customHeight="1" x14ac:dyDescent="0.25"/>
    <row r="85070" ht="24.95" hidden="1" customHeight="1" x14ac:dyDescent="0.25"/>
    <row r="85071" ht="24.95" hidden="1" customHeight="1" x14ac:dyDescent="0.25"/>
    <row r="85072" ht="24.95" hidden="1" customHeight="1" x14ac:dyDescent="0.25"/>
    <row r="85073" ht="24.95" hidden="1" customHeight="1" x14ac:dyDescent="0.25"/>
    <row r="85074" ht="24.95" hidden="1" customHeight="1" x14ac:dyDescent="0.25"/>
    <row r="85075" ht="24.95" hidden="1" customHeight="1" x14ac:dyDescent="0.25"/>
    <row r="85076" hidden="1" x14ac:dyDescent="0.25"/>
    <row r="85077" hidden="1" x14ac:dyDescent="0.25"/>
    <row r="85078" hidden="1" x14ac:dyDescent="0.25"/>
    <row r="85079" ht="16.5" hidden="1" customHeight="1" x14ac:dyDescent="0.25"/>
    <row r="85080" hidden="1" x14ac:dyDescent="0.25"/>
    <row r="85081" ht="15.75" hidden="1" customHeight="1" x14ac:dyDescent="0.25"/>
    <row r="85082" ht="31.5" hidden="1" customHeight="1" x14ac:dyDescent="0.25"/>
    <row r="85083" ht="24" hidden="1" customHeight="1" x14ac:dyDescent="0.25"/>
    <row r="85084" ht="24.95" hidden="1" customHeight="1" x14ac:dyDescent="0.25"/>
    <row r="85085" ht="24.95" hidden="1" customHeight="1" x14ac:dyDescent="0.25"/>
    <row r="85086" ht="24.95" hidden="1" customHeight="1" x14ac:dyDescent="0.25"/>
    <row r="85087" ht="24.95" hidden="1" customHeight="1" x14ac:dyDescent="0.25"/>
    <row r="85088" ht="24.95" hidden="1" customHeight="1" x14ac:dyDescent="0.25"/>
    <row r="85089" ht="24.95" hidden="1" customHeight="1" x14ac:dyDescent="0.25"/>
    <row r="85090" ht="24.95" hidden="1" customHeight="1" x14ac:dyDescent="0.25"/>
    <row r="85091" ht="24.95" hidden="1" customHeight="1" x14ac:dyDescent="0.25"/>
    <row r="85092" ht="24.95" hidden="1" customHeight="1" x14ac:dyDescent="0.25"/>
    <row r="85093" ht="24.95" hidden="1" customHeight="1" x14ac:dyDescent="0.25"/>
    <row r="85094" ht="24.95" hidden="1" customHeight="1" x14ac:dyDescent="0.25"/>
    <row r="85095" ht="24.95" hidden="1" customHeight="1" x14ac:dyDescent="0.25"/>
    <row r="85096" ht="24.95" hidden="1" customHeight="1" x14ac:dyDescent="0.25"/>
    <row r="85097" ht="24.95" hidden="1" customHeight="1" x14ac:dyDescent="0.25"/>
    <row r="85098" ht="24.95" hidden="1" customHeight="1" x14ac:dyDescent="0.25"/>
    <row r="85099" ht="24.95" hidden="1" customHeight="1" x14ac:dyDescent="0.25"/>
    <row r="85100" ht="24.95" hidden="1" customHeight="1" x14ac:dyDescent="0.25"/>
    <row r="85101" ht="24.95" hidden="1" customHeight="1" x14ac:dyDescent="0.25"/>
    <row r="85102" ht="24.95" hidden="1" customHeight="1" x14ac:dyDescent="0.25"/>
    <row r="85103" ht="24.95" hidden="1" customHeight="1" x14ac:dyDescent="0.25"/>
    <row r="85104" ht="24.95" hidden="1" customHeight="1" x14ac:dyDescent="0.25"/>
    <row r="85105" ht="24.95" hidden="1" customHeight="1" x14ac:dyDescent="0.25"/>
    <row r="85106" ht="24.95" hidden="1" customHeight="1" x14ac:dyDescent="0.25"/>
    <row r="85107" ht="24.95" hidden="1" customHeight="1" x14ac:dyDescent="0.25"/>
    <row r="85108" ht="24.95" hidden="1" customHeight="1" x14ac:dyDescent="0.25"/>
    <row r="85109" ht="24.95" hidden="1" customHeight="1" x14ac:dyDescent="0.25"/>
    <row r="85110" ht="24.95" hidden="1" customHeight="1" x14ac:dyDescent="0.25"/>
    <row r="85111" ht="24.95" hidden="1" customHeight="1" x14ac:dyDescent="0.25"/>
    <row r="85112" ht="24.95" hidden="1" customHeight="1" x14ac:dyDescent="0.25"/>
    <row r="85113" ht="24.95" hidden="1" customHeight="1" x14ac:dyDescent="0.25"/>
    <row r="85114" ht="24.95" hidden="1" customHeight="1" x14ac:dyDescent="0.25"/>
    <row r="85115" ht="24.95" hidden="1" customHeight="1" x14ac:dyDescent="0.25"/>
    <row r="85116" hidden="1" x14ac:dyDescent="0.25"/>
    <row r="85117" hidden="1" x14ac:dyDescent="0.25"/>
    <row r="85118" hidden="1" x14ac:dyDescent="0.25"/>
    <row r="85119" ht="16.5" hidden="1" customHeight="1" x14ac:dyDescent="0.25"/>
    <row r="85120" hidden="1" x14ac:dyDescent="0.25"/>
    <row r="85121" ht="15.75" hidden="1" customHeight="1" x14ac:dyDescent="0.25"/>
    <row r="85122" ht="31.5" hidden="1" customHeight="1" x14ac:dyDescent="0.25"/>
    <row r="85123" ht="24" hidden="1" customHeight="1" x14ac:dyDescent="0.25"/>
    <row r="85124" ht="24.95" hidden="1" customHeight="1" x14ac:dyDescent="0.25"/>
    <row r="85125" ht="24.95" hidden="1" customHeight="1" x14ac:dyDescent="0.25"/>
    <row r="85126" ht="24.95" hidden="1" customHeight="1" x14ac:dyDescent="0.25"/>
    <row r="85127" ht="24.95" hidden="1" customHeight="1" x14ac:dyDescent="0.25"/>
    <row r="85128" ht="24.95" hidden="1" customHeight="1" x14ac:dyDescent="0.25"/>
    <row r="85129" ht="24.95" hidden="1" customHeight="1" x14ac:dyDescent="0.25"/>
    <row r="85130" ht="24.95" hidden="1" customHeight="1" x14ac:dyDescent="0.25"/>
    <row r="85131" ht="24.95" hidden="1" customHeight="1" x14ac:dyDescent="0.25"/>
    <row r="85132" hidden="1" x14ac:dyDescent="0.25"/>
    <row r="85133" hidden="1" x14ac:dyDescent="0.25"/>
    <row r="85134" hidden="1" x14ac:dyDescent="0.25"/>
    <row r="85135" ht="16.5" hidden="1" customHeight="1" x14ac:dyDescent="0.25"/>
    <row r="85136" hidden="1" x14ac:dyDescent="0.25"/>
    <row r="85137" ht="15.75" hidden="1" customHeight="1" x14ac:dyDescent="0.25"/>
    <row r="85138" ht="31.5" hidden="1" customHeight="1" x14ac:dyDescent="0.25"/>
    <row r="85139" ht="24" hidden="1" customHeight="1" x14ac:dyDescent="0.25"/>
    <row r="85140" ht="24.95" hidden="1" customHeight="1" x14ac:dyDescent="0.25"/>
    <row r="85141" ht="24.95" hidden="1" customHeight="1" x14ac:dyDescent="0.25"/>
    <row r="85142" ht="24.95" hidden="1" customHeight="1" x14ac:dyDescent="0.25"/>
    <row r="85143" ht="24.95" hidden="1" customHeight="1" x14ac:dyDescent="0.25"/>
    <row r="85144" ht="24.95" hidden="1" customHeight="1" x14ac:dyDescent="0.25"/>
    <row r="85145" ht="24.95" hidden="1" customHeight="1" x14ac:dyDescent="0.25"/>
    <row r="85146" ht="24.95" hidden="1" customHeight="1" x14ac:dyDescent="0.25"/>
    <row r="85147" ht="24.95" hidden="1" customHeight="1" x14ac:dyDescent="0.25"/>
    <row r="85148" hidden="1" x14ac:dyDescent="0.25"/>
    <row r="85149" hidden="1" x14ac:dyDescent="0.25"/>
    <row r="85150" hidden="1" x14ac:dyDescent="0.25"/>
    <row r="85151" ht="16.5" hidden="1" customHeight="1" x14ac:dyDescent="0.25"/>
    <row r="85152" hidden="1" x14ac:dyDescent="0.25"/>
    <row r="85153" ht="15.75" hidden="1" customHeight="1" x14ac:dyDescent="0.25"/>
    <row r="85154" ht="31.5" hidden="1" customHeight="1" x14ac:dyDescent="0.25"/>
    <row r="85155" ht="24" hidden="1" customHeight="1" x14ac:dyDescent="0.25"/>
    <row r="85156" ht="24.95" hidden="1" customHeight="1" x14ac:dyDescent="0.25"/>
    <row r="85157" ht="24.95" hidden="1" customHeight="1" x14ac:dyDescent="0.25"/>
    <row r="85158" ht="24.95" hidden="1" customHeight="1" x14ac:dyDescent="0.25"/>
    <row r="85159" ht="24.95" hidden="1" customHeight="1" x14ac:dyDescent="0.25"/>
    <row r="85160" ht="24.95" hidden="1" customHeight="1" x14ac:dyDescent="0.25"/>
    <row r="85161" ht="24.95" hidden="1" customHeight="1" x14ac:dyDescent="0.25"/>
    <row r="85162" ht="24.95" hidden="1" customHeight="1" x14ac:dyDescent="0.25"/>
    <row r="85163" ht="24.95" hidden="1" customHeight="1" x14ac:dyDescent="0.25"/>
    <row r="85164" hidden="1" x14ac:dyDescent="0.25"/>
    <row r="85165" hidden="1" x14ac:dyDescent="0.25"/>
    <row r="85166" hidden="1" x14ac:dyDescent="0.25"/>
    <row r="85167" ht="16.5" hidden="1" customHeight="1" x14ac:dyDescent="0.25"/>
    <row r="85168" hidden="1" x14ac:dyDescent="0.25"/>
    <row r="85169" ht="15.75" hidden="1" customHeight="1" x14ac:dyDescent="0.25"/>
    <row r="85170" ht="31.5" hidden="1" customHeight="1" x14ac:dyDescent="0.25"/>
    <row r="85171" ht="24" hidden="1" customHeight="1" x14ac:dyDescent="0.25"/>
    <row r="85172" ht="24.95" hidden="1" customHeight="1" x14ac:dyDescent="0.25"/>
    <row r="85173" ht="24.95" hidden="1" customHeight="1" x14ac:dyDescent="0.25"/>
    <row r="85174" ht="24.95" hidden="1" customHeight="1" x14ac:dyDescent="0.25"/>
    <row r="85175" ht="24.95" hidden="1" customHeight="1" x14ac:dyDescent="0.25"/>
    <row r="85176" ht="24.95" hidden="1" customHeight="1" x14ac:dyDescent="0.25"/>
    <row r="85177" ht="24.95" hidden="1" customHeight="1" x14ac:dyDescent="0.25"/>
    <row r="85178" ht="24.95" hidden="1" customHeight="1" x14ac:dyDescent="0.25"/>
    <row r="85179" ht="24.95" hidden="1" customHeight="1" x14ac:dyDescent="0.25"/>
    <row r="85180" ht="24.95" hidden="1" customHeight="1" x14ac:dyDescent="0.25"/>
    <row r="85181" ht="24.95" hidden="1" customHeight="1" x14ac:dyDescent="0.25"/>
    <row r="85182" ht="24.95" hidden="1" customHeight="1" x14ac:dyDescent="0.25"/>
    <row r="85183" ht="24.95" hidden="1" customHeight="1" x14ac:dyDescent="0.25"/>
    <row r="85184" ht="24.95" hidden="1" customHeight="1" x14ac:dyDescent="0.25"/>
    <row r="85185" ht="24.95" hidden="1" customHeight="1" x14ac:dyDescent="0.25"/>
    <row r="85186" ht="24.95" hidden="1" customHeight="1" x14ac:dyDescent="0.25"/>
    <row r="85187" ht="24.95" hidden="1" customHeight="1" x14ac:dyDescent="0.25"/>
    <row r="85188" ht="24.95" hidden="1" customHeight="1" x14ac:dyDescent="0.25"/>
    <row r="85189" ht="24.95" hidden="1" customHeight="1" x14ac:dyDescent="0.25"/>
    <row r="85190" ht="24.95" hidden="1" customHeight="1" x14ac:dyDescent="0.25"/>
    <row r="85191" ht="24.95" hidden="1" customHeight="1" x14ac:dyDescent="0.25"/>
    <row r="85192" ht="24.95" hidden="1" customHeight="1" x14ac:dyDescent="0.25"/>
    <row r="85193" ht="24.95" hidden="1" customHeight="1" x14ac:dyDescent="0.25"/>
    <row r="85194" ht="24.95" hidden="1" customHeight="1" x14ac:dyDescent="0.25"/>
    <row r="85195" ht="24.95" hidden="1" customHeight="1" x14ac:dyDescent="0.25"/>
    <row r="85196" ht="24.95" hidden="1" customHeight="1" x14ac:dyDescent="0.25"/>
    <row r="85197" ht="24.95" hidden="1" customHeight="1" x14ac:dyDescent="0.25"/>
    <row r="85198" ht="24.95" hidden="1" customHeight="1" x14ac:dyDescent="0.25"/>
    <row r="85199" ht="24.95" hidden="1" customHeight="1" x14ac:dyDescent="0.25"/>
    <row r="85200" ht="24.95" hidden="1" customHeight="1" x14ac:dyDescent="0.25"/>
    <row r="85201" ht="24.95" hidden="1" customHeight="1" x14ac:dyDescent="0.25"/>
    <row r="85202" ht="24.95" hidden="1" customHeight="1" x14ac:dyDescent="0.25"/>
    <row r="85203" ht="24.95" hidden="1" customHeight="1" x14ac:dyDescent="0.25"/>
    <row r="85204" hidden="1" x14ac:dyDescent="0.25"/>
    <row r="85205" hidden="1" x14ac:dyDescent="0.25"/>
    <row r="85206" hidden="1" x14ac:dyDescent="0.25"/>
    <row r="85207" ht="16.5" hidden="1" customHeight="1" x14ac:dyDescent="0.25"/>
    <row r="85208" hidden="1" x14ac:dyDescent="0.25"/>
    <row r="85209" ht="15.75" hidden="1" customHeight="1" x14ac:dyDescent="0.25"/>
    <row r="85210" ht="31.5" hidden="1" customHeight="1" x14ac:dyDescent="0.25"/>
    <row r="85211" ht="24" hidden="1" customHeight="1" x14ac:dyDescent="0.25"/>
    <row r="85212" ht="24.95" hidden="1" customHeight="1" x14ac:dyDescent="0.25"/>
    <row r="85213" ht="24.95" hidden="1" customHeight="1" x14ac:dyDescent="0.25"/>
    <row r="85214" ht="24.95" hidden="1" customHeight="1" x14ac:dyDescent="0.25"/>
    <row r="85215" ht="24.95" hidden="1" customHeight="1" x14ac:dyDescent="0.25"/>
    <row r="85216" ht="24.95" hidden="1" customHeight="1" x14ac:dyDescent="0.25"/>
    <row r="85217" ht="24.95" hidden="1" customHeight="1" x14ac:dyDescent="0.25"/>
    <row r="85218" ht="24.95" hidden="1" customHeight="1" x14ac:dyDescent="0.25"/>
    <row r="85219" ht="24.95" hidden="1" customHeight="1" x14ac:dyDescent="0.25"/>
    <row r="85220" ht="24.95" hidden="1" customHeight="1" x14ac:dyDescent="0.25"/>
    <row r="85221" ht="24.95" hidden="1" customHeight="1" x14ac:dyDescent="0.25"/>
    <row r="85222" ht="24.95" hidden="1" customHeight="1" x14ac:dyDescent="0.25"/>
    <row r="85223" ht="24.95" hidden="1" customHeight="1" x14ac:dyDescent="0.25"/>
    <row r="85224" ht="24.95" hidden="1" customHeight="1" x14ac:dyDescent="0.25"/>
    <row r="85225" ht="24.95" hidden="1" customHeight="1" x14ac:dyDescent="0.25"/>
    <row r="85226" ht="24.95" hidden="1" customHeight="1" x14ac:dyDescent="0.25"/>
    <row r="85227" ht="24.95" hidden="1" customHeight="1" x14ac:dyDescent="0.25"/>
    <row r="85228" ht="24.95" hidden="1" customHeight="1" x14ac:dyDescent="0.25"/>
    <row r="85229" ht="24.95" hidden="1" customHeight="1" x14ac:dyDescent="0.25"/>
    <row r="85230" ht="24.95" hidden="1" customHeight="1" x14ac:dyDescent="0.25"/>
    <row r="85231" ht="24.95" hidden="1" customHeight="1" x14ac:dyDescent="0.25"/>
    <row r="85232" ht="24.95" hidden="1" customHeight="1" x14ac:dyDescent="0.25"/>
    <row r="85233" ht="24.95" hidden="1" customHeight="1" x14ac:dyDescent="0.25"/>
    <row r="85234" ht="24.95" hidden="1" customHeight="1" x14ac:dyDescent="0.25"/>
    <row r="85235" ht="24.95" hidden="1" customHeight="1" x14ac:dyDescent="0.25"/>
    <row r="85236" ht="24.95" hidden="1" customHeight="1" x14ac:dyDescent="0.25"/>
    <row r="85237" ht="24.95" hidden="1" customHeight="1" x14ac:dyDescent="0.25"/>
    <row r="85238" ht="24.95" hidden="1" customHeight="1" x14ac:dyDescent="0.25"/>
    <row r="85239" ht="24.95" hidden="1" customHeight="1" x14ac:dyDescent="0.25"/>
    <row r="85240" ht="24.95" hidden="1" customHeight="1" x14ac:dyDescent="0.25"/>
    <row r="85241" ht="24.95" hidden="1" customHeight="1" x14ac:dyDescent="0.25"/>
    <row r="85242" ht="24.95" hidden="1" customHeight="1" x14ac:dyDescent="0.25"/>
    <row r="85243" ht="24.95" hidden="1" customHeight="1" x14ac:dyDescent="0.25"/>
    <row r="85244" hidden="1" x14ac:dyDescent="0.25"/>
    <row r="85245" hidden="1" x14ac:dyDescent="0.25"/>
    <row r="85246" hidden="1" x14ac:dyDescent="0.25"/>
    <row r="85247" ht="16.5" hidden="1" customHeight="1" x14ac:dyDescent="0.25"/>
    <row r="85248" hidden="1" x14ac:dyDescent="0.25"/>
    <row r="85249" ht="15.75" hidden="1" customHeight="1" x14ac:dyDescent="0.25"/>
    <row r="85250" ht="31.5" hidden="1" customHeight="1" x14ac:dyDescent="0.25"/>
    <row r="85251" ht="24" hidden="1" customHeight="1" x14ac:dyDescent="0.25"/>
    <row r="85252" ht="24.95" hidden="1" customHeight="1" x14ac:dyDescent="0.25"/>
    <row r="85253" ht="24.95" hidden="1" customHeight="1" x14ac:dyDescent="0.25"/>
    <row r="85254" ht="24.95" hidden="1" customHeight="1" x14ac:dyDescent="0.25"/>
    <row r="85255" ht="24.95" hidden="1" customHeight="1" x14ac:dyDescent="0.25"/>
    <row r="85256" ht="24.95" hidden="1" customHeight="1" x14ac:dyDescent="0.25"/>
    <row r="85257" ht="24.95" hidden="1" customHeight="1" x14ac:dyDescent="0.25"/>
    <row r="85258" ht="24.95" hidden="1" customHeight="1" x14ac:dyDescent="0.25"/>
    <row r="85259" ht="24.95" hidden="1" customHeight="1" x14ac:dyDescent="0.25"/>
    <row r="85260" ht="24.95" hidden="1" customHeight="1" x14ac:dyDescent="0.25"/>
    <row r="85261" ht="24.95" hidden="1" customHeight="1" x14ac:dyDescent="0.25"/>
    <row r="85262" ht="24.95" hidden="1" customHeight="1" x14ac:dyDescent="0.25"/>
    <row r="85263" ht="24.95" hidden="1" customHeight="1" x14ac:dyDescent="0.25"/>
    <row r="85264" ht="24.95" hidden="1" customHeight="1" x14ac:dyDescent="0.25"/>
    <row r="85265" ht="24.95" hidden="1" customHeight="1" x14ac:dyDescent="0.25"/>
    <row r="85266" ht="24.95" hidden="1" customHeight="1" x14ac:dyDescent="0.25"/>
    <row r="85267" ht="24.95" hidden="1" customHeight="1" x14ac:dyDescent="0.25"/>
    <row r="85268" ht="24.95" hidden="1" customHeight="1" x14ac:dyDescent="0.25"/>
    <row r="85269" ht="24.95" hidden="1" customHeight="1" x14ac:dyDescent="0.25"/>
    <row r="85270" ht="24.95" hidden="1" customHeight="1" x14ac:dyDescent="0.25"/>
    <row r="85271" ht="24.95" hidden="1" customHeight="1" x14ac:dyDescent="0.25"/>
    <row r="85272" ht="24.95" hidden="1" customHeight="1" x14ac:dyDescent="0.25"/>
    <row r="85273" ht="24.95" hidden="1" customHeight="1" x14ac:dyDescent="0.25"/>
    <row r="85274" ht="24.95" hidden="1" customHeight="1" x14ac:dyDescent="0.25"/>
    <row r="85275" ht="24.95" hidden="1" customHeight="1" x14ac:dyDescent="0.25"/>
    <row r="85276" ht="24.95" hidden="1" customHeight="1" x14ac:dyDescent="0.25"/>
    <row r="85277" ht="24.95" hidden="1" customHeight="1" x14ac:dyDescent="0.25"/>
    <row r="85278" ht="24.95" hidden="1" customHeight="1" x14ac:dyDescent="0.25"/>
    <row r="85279" ht="24.95" hidden="1" customHeight="1" x14ac:dyDescent="0.25"/>
    <row r="85280" ht="24.95" hidden="1" customHeight="1" x14ac:dyDescent="0.25"/>
    <row r="85281" ht="24.95" hidden="1" customHeight="1" x14ac:dyDescent="0.25"/>
    <row r="85282" ht="24.95" hidden="1" customHeight="1" x14ac:dyDescent="0.25"/>
    <row r="85283" ht="24.95" hidden="1" customHeight="1" x14ac:dyDescent="0.25"/>
    <row r="85284" hidden="1" x14ac:dyDescent="0.25"/>
    <row r="85285" hidden="1" x14ac:dyDescent="0.25"/>
    <row r="85286" hidden="1" x14ac:dyDescent="0.25"/>
    <row r="85287" ht="16.5" hidden="1" customHeight="1" x14ac:dyDescent="0.25"/>
    <row r="85288" hidden="1" x14ac:dyDescent="0.25"/>
    <row r="85289" ht="15.75" hidden="1" customHeight="1" x14ac:dyDescent="0.25"/>
    <row r="85290" ht="31.5" hidden="1" customHeight="1" x14ac:dyDescent="0.25"/>
    <row r="85291" ht="24" hidden="1" customHeight="1" x14ac:dyDescent="0.25"/>
    <row r="85292" ht="24.95" hidden="1" customHeight="1" x14ac:dyDescent="0.25"/>
    <row r="85293" ht="24.95" hidden="1" customHeight="1" x14ac:dyDescent="0.25"/>
    <row r="85294" ht="24.95" hidden="1" customHeight="1" x14ac:dyDescent="0.25"/>
    <row r="85295" ht="24.95" hidden="1" customHeight="1" x14ac:dyDescent="0.25"/>
    <row r="85296" ht="24.95" hidden="1" customHeight="1" x14ac:dyDescent="0.25"/>
    <row r="85297" ht="24.95" hidden="1" customHeight="1" x14ac:dyDescent="0.25"/>
    <row r="85298" ht="24.95" hidden="1" customHeight="1" x14ac:dyDescent="0.25"/>
    <row r="85299" ht="24.95" hidden="1" customHeight="1" x14ac:dyDescent="0.25"/>
    <row r="85300" hidden="1" x14ac:dyDescent="0.25"/>
    <row r="85301" hidden="1" x14ac:dyDescent="0.25"/>
    <row r="85302" hidden="1" x14ac:dyDescent="0.25"/>
    <row r="85303" ht="16.5" hidden="1" customHeight="1" x14ac:dyDescent="0.25"/>
    <row r="85304" hidden="1" x14ac:dyDescent="0.25"/>
    <row r="85305" ht="15.75" hidden="1" customHeight="1" x14ac:dyDescent="0.25"/>
    <row r="85306" ht="31.5" hidden="1" customHeight="1" x14ac:dyDescent="0.25"/>
    <row r="85307" ht="24" hidden="1" customHeight="1" x14ac:dyDescent="0.25"/>
    <row r="85308" ht="24.95" hidden="1" customHeight="1" x14ac:dyDescent="0.25"/>
    <row r="85309" ht="24.95" hidden="1" customHeight="1" x14ac:dyDescent="0.25"/>
    <row r="85310" ht="24.95" hidden="1" customHeight="1" x14ac:dyDescent="0.25"/>
    <row r="85311" ht="24.95" hidden="1" customHeight="1" x14ac:dyDescent="0.25"/>
    <row r="85312" ht="24.95" hidden="1" customHeight="1" x14ac:dyDescent="0.25"/>
    <row r="85313" ht="24.95" hidden="1" customHeight="1" x14ac:dyDescent="0.25"/>
    <row r="85314" ht="24.95" hidden="1" customHeight="1" x14ac:dyDescent="0.25"/>
    <row r="85315" ht="24.95" hidden="1" customHeight="1" x14ac:dyDescent="0.25"/>
    <row r="85316" hidden="1" x14ac:dyDescent="0.25"/>
    <row r="85317" hidden="1" x14ac:dyDescent="0.25"/>
    <row r="85318" hidden="1" x14ac:dyDescent="0.25"/>
    <row r="85319" ht="16.5" hidden="1" customHeight="1" x14ac:dyDescent="0.25"/>
    <row r="85320" hidden="1" x14ac:dyDescent="0.25"/>
    <row r="85321" ht="15.75" hidden="1" customHeight="1" x14ac:dyDescent="0.25"/>
    <row r="85322" ht="31.5" hidden="1" customHeight="1" x14ac:dyDescent="0.25"/>
    <row r="85323" ht="24" hidden="1" customHeight="1" x14ac:dyDescent="0.25"/>
    <row r="85324" ht="24.95" hidden="1" customHeight="1" x14ac:dyDescent="0.25"/>
    <row r="85325" ht="24.95" hidden="1" customHeight="1" x14ac:dyDescent="0.25"/>
    <row r="85326" ht="24.95" hidden="1" customHeight="1" x14ac:dyDescent="0.25"/>
    <row r="85327" ht="24.95" hidden="1" customHeight="1" x14ac:dyDescent="0.25"/>
    <row r="85328" ht="24.95" hidden="1" customHeight="1" x14ac:dyDescent="0.25"/>
    <row r="85329" ht="24.95" hidden="1" customHeight="1" x14ac:dyDescent="0.25"/>
    <row r="85330" ht="24.95" hidden="1" customHeight="1" x14ac:dyDescent="0.25"/>
    <row r="85331" ht="24.95" hidden="1" customHeight="1" x14ac:dyDescent="0.25"/>
    <row r="85332" hidden="1" x14ac:dyDescent="0.25"/>
    <row r="85333" hidden="1" x14ac:dyDescent="0.25"/>
    <row r="85334" hidden="1" x14ac:dyDescent="0.25"/>
    <row r="85335" ht="16.5" hidden="1" customHeight="1" x14ac:dyDescent="0.25"/>
    <row r="85336" hidden="1" x14ac:dyDescent="0.25"/>
    <row r="85337" ht="15.75" hidden="1" customHeight="1" x14ac:dyDescent="0.25"/>
    <row r="85338" ht="31.5" hidden="1" customHeight="1" x14ac:dyDescent="0.25"/>
    <row r="85339" ht="24" hidden="1" customHeight="1" x14ac:dyDescent="0.25"/>
    <row r="85340" ht="24.95" hidden="1" customHeight="1" x14ac:dyDescent="0.25"/>
    <row r="85341" ht="24.95" hidden="1" customHeight="1" x14ac:dyDescent="0.25"/>
    <row r="85342" ht="24.95" hidden="1" customHeight="1" x14ac:dyDescent="0.25"/>
    <row r="85343" ht="24.95" hidden="1" customHeight="1" x14ac:dyDescent="0.25"/>
    <row r="85344" ht="24.95" hidden="1" customHeight="1" x14ac:dyDescent="0.25"/>
    <row r="85345" ht="24.95" hidden="1" customHeight="1" x14ac:dyDescent="0.25"/>
    <row r="85346" ht="24.95" hidden="1" customHeight="1" x14ac:dyDescent="0.25"/>
    <row r="85347" ht="24.95" hidden="1" customHeight="1" x14ac:dyDescent="0.25"/>
    <row r="85348" ht="24.95" hidden="1" customHeight="1" x14ac:dyDescent="0.25"/>
    <row r="85349" ht="24.95" hidden="1" customHeight="1" x14ac:dyDescent="0.25"/>
    <row r="85350" ht="24.95" hidden="1" customHeight="1" x14ac:dyDescent="0.25"/>
    <row r="85351" ht="24.95" hidden="1" customHeight="1" x14ac:dyDescent="0.25"/>
    <row r="85352" ht="24.95" hidden="1" customHeight="1" x14ac:dyDescent="0.25"/>
    <row r="85353" ht="24.95" hidden="1" customHeight="1" x14ac:dyDescent="0.25"/>
    <row r="85354" ht="24.95" hidden="1" customHeight="1" x14ac:dyDescent="0.25"/>
    <row r="85355" ht="24.95" hidden="1" customHeight="1" x14ac:dyDescent="0.25"/>
    <row r="85356" ht="24.95" hidden="1" customHeight="1" x14ac:dyDescent="0.25"/>
    <row r="85357" ht="24.95" hidden="1" customHeight="1" x14ac:dyDescent="0.25"/>
    <row r="85358" ht="24.95" hidden="1" customHeight="1" x14ac:dyDescent="0.25"/>
    <row r="85359" ht="24.95" hidden="1" customHeight="1" x14ac:dyDescent="0.25"/>
    <row r="85360" ht="24.95" hidden="1" customHeight="1" x14ac:dyDescent="0.25"/>
    <row r="85361" ht="24.95" hidden="1" customHeight="1" x14ac:dyDescent="0.25"/>
    <row r="85362" ht="24.95" hidden="1" customHeight="1" x14ac:dyDescent="0.25"/>
    <row r="85363" ht="24.95" hidden="1" customHeight="1" x14ac:dyDescent="0.25"/>
    <row r="85364" ht="24.95" hidden="1" customHeight="1" x14ac:dyDescent="0.25"/>
    <row r="85365" ht="24.95" hidden="1" customHeight="1" x14ac:dyDescent="0.25"/>
    <row r="85366" ht="24.95" hidden="1" customHeight="1" x14ac:dyDescent="0.25"/>
    <row r="85367" ht="24.95" hidden="1" customHeight="1" x14ac:dyDescent="0.25"/>
    <row r="85368" ht="24.95" hidden="1" customHeight="1" x14ac:dyDescent="0.25"/>
    <row r="85369" ht="24.95" hidden="1" customHeight="1" x14ac:dyDescent="0.25"/>
    <row r="85370" ht="24.95" hidden="1" customHeight="1" x14ac:dyDescent="0.25"/>
    <row r="85371" ht="24.95" hidden="1" customHeight="1" x14ac:dyDescent="0.25"/>
    <row r="85372" hidden="1" x14ac:dyDescent="0.25"/>
    <row r="85373" hidden="1" x14ac:dyDescent="0.25"/>
    <row r="85374" hidden="1" x14ac:dyDescent="0.25"/>
    <row r="85375" ht="16.5" hidden="1" customHeight="1" x14ac:dyDescent="0.25"/>
    <row r="85376" hidden="1" x14ac:dyDescent="0.25"/>
    <row r="85377" ht="15.75" hidden="1" customHeight="1" x14ac:dyDescent="0.25"/>
    <row r="85378" ht="31.5" hidden="1" customHeight="1" x14ac:dyDescent="0.25"/>
    <row r="85379" ht="24" hidden="1" customHeight="1" x14ac:dyDescent="0.25"/>
    <row r="85380" ht="24.95" hidden="1" customHeight="1" x14ac:dyDescent="0.25"/>
    <row r="85381" ht="24.95" hidden="1" customHeight="1" x14ac:dyDescent="0.25"/>
    <row r="85382" ht="24.95" hidden="1" customHeight="1" x14ac:dyDescent="0.25"/>
    <row r="85383" ht="24.95" hidden="1" customHeight="1" x14ac:dyDescent="0.25"/>
    <row r="85384" ht="24.95" hidden="1" customHeight="1" x14ac:dyDescent="0.25"/>
    <row r="85385" ht="24.95" hidden="1" customHeight="1" x14ac:dyDescent="0.25"/>
    <row r="85386" ht="24.95" hidden="1" customHeight="1" x14ac:dyDescent="0.25"/>
    <row r="85387" ht="24.95" hidden="1" customHeight="1" x14ac:dyDescent="0.25"/>
    <row r="85388" ht="24.95" hidden="1" customHeight="1" x14ac:dyDescent="0.25"/>
    <row r="85389" ht="24.95" hidden="1" customHeight="1" x14ac:dyDescent="0.25"/>
    <row r="85390" ht="24.95" hidden="1" customHeight="1" x14ac:dyDescent="0.25"/>
    <row r="85391" ht="24.95" hidden="1" customHeight="1" x14ac:dyDescent="0.25"/>
    <row r="85392" ht="24.95" hidden="1" customHeight="1" x14ac:dyDescent="0.25"/>
    <row r="85393" ht="24.95" hidden="1" customHeight="1" x14ac:dyDescent="0.25"/>
    <row r="85394" ht="24.95" hidden="1" customHeight="1" x14ac:dyDescent="0.25"/>
    <row r="85395" ht="24.95" hidden="1" customHeight="1" x14ac:dyDescent="0.25"/>
    <row r="85396" ht="24.95" hidden="1" customHeight="1" x14ac:dyDescent="0.25"/>
    <row r="85397" ht="24.95" hidden="1" customHeight="1" x14ac:dyDescent="0.25"/>
    <row r="85398" ht="24.95" hidden="1" customHeight="1" x14ac:dyDescent="0.25"/>
    <row r="85399" ht="24.95" hidden="1" customHeight="1" x14ac:dyDescent="0.25"/>
    <row r="85400" ht="24.95" hidden="1" customHeight="1" x14ac:dyDescent="0.25"/>
    <row r="85401" ht="24.95" hidden="1" customHeight="1" x14ac:dyDescent="0.25"/>
    <row r="85402" ht="24.95" hidden="1" customHeight="1" x14ac:dyDescent="0.25"/>
    <row r="85403" ht="24.95" hidden="1" customHeight="1" x14ac:dyDescent="0.25"/>
    <row r="85404" ht="24.95" hidden="1" customHeight="1" x14ac:dyDescent="0.25"/>
    <row r="85405" ht="24.95" hidden="1" customHeight="1" x14ac:dyDescent="0.25"/>
    <row r="85406" ht="24.95" hidden="1" customHeight="1" x14ac:dyDescent="0.25"/>
    <row r="85407" ht="24.95" hidden="1" customHeight="1" x14ac:dyDescent="0.25"/>
    <row r="85408" ht="24.95" hidden="1" customHeight="1" x14ac:dyDescent="0.25"/>
    <row r="85409" ht="24.95" hidden="1" customHeight="1" x14ac:dyDescent="0.25"/>
    <row r="85410" ht="24.95" hidden="1" customHeight="1" x14ac:dyDescent="0.25"/>
    <row r="85411" ht="24.95" hidden="1" customHeight="1" x14ac:dyDescent="0.25"/>
    <row r="85412" hidden="1" x14ac:dyDescent="0.25"/>
    <row r="85413" hidden="1" x14ac:dyDescent="0.25"/>
    <row r="85414" hidden="1" x14ac:dyDescent="0.25"/>
    <row r="85415" ht="16.5" hidden="1" customHeight="1" x14ac:dyDescent="0.25"/>
    <row r="85416" hidden="1" x14ac:dyDescent="0.25"/>
    <row r="85417" ht="15.75" hidden="1" customHeight="1" x14ac:dyDescent="0.25"/>
    <row r="85418" ht="31.5" hidden="1" customHeight="1" x14ac:dyDescent="0.25"/>
    <row r="85419" ht="24" hidden="1" customHeight="1" x14ac:dyDescent="0.25"/>
    <row r="85420" ht="24.95" hidden="1" customHeight="1" x14ac:dyDescent="0.25"/>
    <row r="85421" ht="24.95" hidden="1" customHeight="1" x14ac:dyDescent="0.25"/>
    <row r="85422" ht="24.95" hidden="1" customHeight="1" x14ac:dyDescent="0.25"/>
    <row r="85423" ht="24.95" hidden="1" customHeight="1" x14ac:dyDescent="0.25"/>
    <row r="85424" ht="24.95" hidden="1" customHeight="1" x14ac:dyDescent="0.25"/>
    <row r="85425" ht="24.95" hidden="1" customHeight="1" x14ac:dyDescent="0.25"/>
    <row r="85426" ht="24.95" hidden="1" customHeight="1" x14ac:dyDescent="0.25"/>
    <row r="85427" ht="24.95" hidden="1" customHeight="1" x14ac:dyDescent="0.25"/>
    <row r="85428" hidden="1" x14ac:dyDescent="0.25"/>
    <row r="85429" hidden="1" x14ac:dyDescent="0.25"/>
    <row r="85430" hidden="1" x14ac:dyDescent="0.25"/>
    <row r="85431" ht="16.5" hidden="1" customHeight="1" x14ac:dyDescent="0.25"/>
    <row r="85432" hidden="1" x14ac:dyDescent="0.25"/>
    <row r="85433" ht="15.75" hidden="1" customHeight="1" x14ac:dyDescent="0.25"/>
    <row r="85434" ht="31.5" hidden="1" customHeight="1" x14ac:dyDescent="0.25"/>
    <row r="85435" ht="24" hidden="1" customHeight="1" x14ac:dyDescent="0.25"/>
    <row r="85436" ht="24.95" hidden="1" customHeight="1" x14ac:dyDescent="0.25"/>
    <row r="85437" ht="24.95" hidden="1" customHeight="1" x14ac:dyDescent="0.25"/>
    <row r="85438" ht="24.95" hidden="1" customHeight="1" x14ac:dyDescent="0.25"/>
    <row r="85439" ht="24.95" hidden="1" customHeight="1" x14ac:dyDescent="0.25"/>
    <row r="85440" ht="24.95" hidden="1" customHeight="1" x14ac:dyDescent="0.25"/>
    <row r="85441" ht="24.95" hidden="1" customHeight="1" x14ac:dyDescent="0.25"/>
    <row r="85442" ht="24.95" hidden="1" customHeight="1" x14ac:dyDescent="0.25"/>
    <row r="85443" ht="24.95" hidden="1" customHeight="1" x14ac:dyDescent="0.25"/>
    <row r="85444" ht="24.95" hidden="1" customHeight="1" x14ac:dyDescent="0.25"/>
    <row r="85445" ht="24.95" hidden="1" customHeight="1" x14ac:dyDescent="0.25"/>
    <row r="85446" ht="24.95" hidden="1" customHeight="1" x14ac:dyDescent="0.25"/>
    <row r="85447" ht="24.95" hidden="1" customHeight="1" x14ac:dyDescent="0.25"/>
    <row r="85448" ht="24.95" hidden="1" customHeight="1" x14ac:dyDescent="0.25"/>
    <row r="85449" ht="24.95" hidden="1" customHeight="1" x14ac:dyDescent="0.25"/>
    <row r="85450" ht="24.95" hidden="1" customHeight="1" x14ac:dyDescent="0.25"/>
    <row r="85451" ht="24.95" hidden="1" customHeight="1" x14ac:dyDescent="0.25"/>
    <row r="85452" ht="24.95" hidden="1" customHeight="1" x14ac:dyDescent="0.25"/>
    <row r="85453" ht="24.95" hidden="1" customHeight="1" x14ac:dyDescent="0.25"/>
    <row r="85454" ht="24.95" hidden="1" customHeight="1" x14ac:dyDescent="0.25"/>
    <row r="85455" ht="24.95" hidden="1" customHeight="1" x14ac:dyDescent="0.25"/>
    <row r="85456" ht="24.95" hidden="1" customHeight="1" x14ac:dyDescent="0.25"/>
    <row r="85457" ht="24.95" hidden="1" customHeight="1" x14ac:dyDescent="0.25"/>
    <row r="85458" ht="24.95" hidden="1" customHeight="1" x14ac:dyDescent="0.25"/>
    <row r="85459" ht="24.95" hidden="1" customHeight="1" x14ac:dyDescent="0.25"/>
    <row r="85460" ht="24.95" hidden="1" customHeight="1" x14ac:dyDescent="0.25"/>
    <row r="85461" ht="24.95" hidden="1" customHeight="1" x14ac:dyDescent="0.25"/>
    <row r="85462" ht="24.95" hidden="1" customHeight="1" x14ac:dyDescent="0.25"/>
    <row r="85463" ht="24.95" hidden="1" customHeight="1" x14ac:dyDescent="0.25"/>
    <row r="85464" ht="24.95" hidden="1" customHeight="1" x14ac:dyDescent="0.25"/>
    <row r="85465" ht="24.95" hidden="1" customHeight="1" x14ac:dyDescent="0.25"/>
    <row r="85466" ht="24.95" hidden="1" customHeight="1" x14ac:dyDescent="0.25"/>
    <row r="85467" ht="24.95" hidden="1" customHeight="1" x14ac:dyDescent="0.25"/>
    <row r="85468" hidden="1" x14ac:dyDescent="0.25"/>
    <row r="85469" hidden="1" x14ac:dyDescent="0.25"/>
    <row r="85470" hidden="1" x14ac:dyDescent="0.25"/>
    <row r="85471" ht="16.5" hidden="1" customHeight="1" x14ac:dyDescent="0.25"/>
    <row r="85472" hidden="1" x14ac:dyDescent="0.25"/>
    <row r="85473" ht="15.75" hidden="1" customHeight="1" x14ac:dyDescent="0.25"/>
    <row r="85474" ht="31.5" hidden="1" customHeight="1" x14ac:dyDescent="0.25"/>
    <row r="85475" ht="24" hidden="1" customHeight="1" x14ac:dyDescent="0.25"/>
    <row r="85476" ht="24.95" hidden="1" customHeight="1" x14ac:dyDescent="0.25"/>
    <row r="85477" ht="24.95" hidden="1" customHeight="1" x14ac:dyDescent="0.25"/>
    <row r="85478" ht="24.95" hidden="1" customHeight="1" x14ac:dyDescent="0.25"/>
    <row r="85479" ht="24.95" hidden="1" customHeight="1" x14ac:dyDescent="0.25"/>
    <row r="85480" ht="24.95" hidden="1" customHeight="1" x14ac:dyDescent="0.25"/>
    <row r="85481" ht="24.95" hidden="1" customHeight="1" x14ac:dyDescent="0.25"/>
    <row r="85482" ht="24.95" hidden="1" customHeight="1" x14ac:dyDescent="0.25"/>
    <row r="85483" ht="24.95" hidden="1" customHeight="1" x14ac:dyDescent="0.25"/>
    <row r="85484" ht="24.95" hidden="1" customHeight="1" x14ac:dyDescent="0.25"/>
    <row r="85485" ht="24.95" hidden="1" customHeight="1" x14ac:dyDescent="0.25"/>
    <row r="85486" ht="24.95" hidden="1" customHeight="1" x14ac:dyDescent="0.25"/>
    <row r="85487" ht="24.95" hidden="1" customHeight="1" x14ac:dyDescent="0.25"/>
    <row r="85488" ht="24.95" hidden="1" customHeight="1" x14ac:dyDescent="0.25"/>
    <row r="85489" ht="24.95" hidden="1" customHeight="1" x14ac:dyDescent="0.25"/>
    <row r="85490" ht="24.95" hidden="1" customHeight="1" x14ac:dyDescent="0.25"/>
    <row r="85491" ht="24.95" hidden="1" customHeight="1" x14ac:dyDescent="0.25"/>
    <row r="85492" ht="24.95" hidden="1" customHeight="1" x14ac:dyDescent="0.25"/>
    <row r="85493" ht="24.95" hidden="1" customHeight="1" x14ac:dyDescent="0.25"/>
    <row r="85494" ht="24.95" hidden="1" customHeight="1" x14ac:dyDescent="0.25"/>
    <row r="85495" ht="24.95" hidden="1" customHeight="1" x14ac:dyDescent="0.25"/>
    <row r="85496" ht="24.95" hidden="1" customHeight="1" x14ac:dyDescent="0.25"/>
    <row r="85497" ht="24.95" hidden="1" customHeight="1" x14ac:dyDescent="0.25"/>
    <row r="85498" ht="24.95" hidden="1" customHeight="1" x14ac:dyDescent="0.25"/>
    <row r="85499" ht="24.95" hidden="1" customHeight="1" x14ac:dyDescent="0.25"/>
    <row r="85500" ht="24.95" hidden="1" customHeight="1" x14ac:dyDescent="0.25"/>
    <row r="85501" ht="24.95" hidden="1" customHeight="1" x14ac:dyDescent="0.25"/>
    <row r="85502" ht="24.95" hidden="1" customHeight="1" x14ac:dyDescent="0.25"/>
    <row r="85503" ht="24.95" hidden="1" customHeight="1" x14ac:dyDescent="0.25"/>
    <row r="85504" ht="24.95" hidden="1" customHeight="1" x14ac:dyDescent="0.25"/>
    <row r="85505" ht="24.95" hidden="1" customHeight="1" x14ac:dyDescent="0.25"/>
    <row r="85506" ht="24.95" hidden="1" customHeight="1" x14ac:dyDescent="0.25"/>
    <row r="85507" ht="24.95" hidden="1" customHeight="1" x14ac:dyDescent="0.25"/>
    <row r="85508" hidden="1" x14ac:dyDescent="0.25"/>
    <row r="85509" hidden="1" x14ac:dyDescent="0.25"/>
    <row r="85510" hidden="1" x14ac:dyDescent="0.25"/>
    <row r="85511" ht="16.5" hidden="1" customHeight="1" x14ac:dyDescent="0.25"/>
    <row r="85512" hidden="1" x14ac:dyDescent="0.25"/>
    <row r="85513" ht="15.75" hidden="1" customHeight="1" x14ac:dyDescent="0.25"/>
    <row r="85514" ht="31.5" hidden="1" customHeight="1" x14ac:dyDescent="0.25"/>
    <row r="85515" ht="24" hidden="1" customHeight="1" x14ac:dyDescent="0.25"/>
    <row r="85516" ht="24.95" hidden="1" customHeight="1" x14ac:dyDescent="0.25"/>
    <row r="85517" ht="24.95" hidden="1" customHeight="1" x14ac:dyDescent="0.25"/>
    <row r="85518" ht="24.95" hidden="1" customHeight="1" x14ac:dyDescent="0.25"/>
    <row r="85519" ht="24.95" hidden="1" customHeight="1" x14ac:dyDescent="0.25"/>
    <row r="85520" ht="24.95" hidden="1" customHeight="1" x14ac:dyDescent="0.25"/>
    <row r="85521" ht="24.95" hidden="1" customHeight="1" x14ac:dyDescent="0.25"/>
    <row r="85522" ht="24.95" hidden="1" customHeight="1" x14ac:dyDescent="0.25"/>
    <row r="85523" ht="24.95" hidden="1" customHeight="1" x14ac:dyDescent="0.25"/>
    <row r="85524" hidden="1" x14ac:dyDescent="0.25"/>
    <row r="85525" hidden="1" x14ac:dyDescent="0.25"/>
    <row r="85526" hidden="1" x14ac:dyDescent="0.25"/>
    <row r="85527" ht="16.5" hidden="1" customHeight="1" x14ac:dyDescent="0.25"/>
    <row r="85528" hidden="1" x14ac:dyDescent="0.25"/>
    <row r="85529" ht="15.75" hidden="1" customHeight="1" x14ac:dyDescent="0.25"/>
    <row r="85530" ht="31.5" hidden="1" customHeight="1" x14ac:dyDescent="0.25"/>
    <row r="85531" ht="24" hidden="1" customHeight="1" x14ac:dyDescent="0.25"/>
    <row r="85532" ht="24.95" hidden="1" customHeight="1" x14ac:dyDescent="0.25"/>
    <row r="85533" ht="24.95" hidden="1" customHeight="1" x14ac:dyDescent="0.25"/>
    <row r="85534" ht="24.95" hidden="1" customHeight="1" x14ac:dyDescent="0.25"/>
    <row r="85535" ht="24.95" hidden="1" customHeight="1" x14ac:dyDescent="0.25"/>
    <row r="85536" ht="24.95" hidden="1" customHeight="1" x14ac:dyDescent="0.25"/>
    <row r="85537" ht="24.95" hidden="1" customHeight="1" x14ac:dyDescent="0.25"/>
    <row r="85538" ht="24.95" hidden="1" customHeight="1" x14ac:dyDescent="0.25"/>
    <row r="85539" ht="24.95" hidden="1" customHeight="1" x14ac:dyDescent="0.25"/>
    <row r="85540" ht="24.95" hidden="1" customHeight="1" x14ac:dyDescent="0.25"/>
    <row r="85541" ht="24.95" hidden="1" customHeight="1" x14ac:dyDescent="0.25"/>
    <row r="85542" ht="24.95" hidden="1" customHeight="1" x14ac:dyDescent="0.25"/>
    <row r="85543" ht="24.95" hidden="1" customHeight="1" x14ac:dyDescent="0.25"/>
    <row r="85544" ht="24.95" hidden="1" customHeight="1" x14ac:dyDescent="0.25"/>
    <row r="85545" ht="24.95" hidden="1" customHeight="1" x14ac:dyDescent="0.25"/>
    <row r="85546" ht="24.95" hidden="1" customHeight="1" x14ac:dyDescent="0.25"/>
    <row r="85547" ht="24.95" hidden="1" customHeight="1" x14ac:dyDescent="0.25"/>
    <row r="85548" ht="24.95" hidden="1" customHeight="1" x14ac:dyDescent="0.25"/>
    <row r="85549" ht="24.95" hidden="1" customHeight="1" x14ac:dyDescent="0.25"/>
    <row r="85550" ht="24.95" hidden="1" customHeight="1" x14ac:dyDescent="0.25"/>
    <row r="85551" ht="24.95" hidden="1" customHeight="1" x14ac:dyDescent="0.25"/>
    <row r="85552" ht="24.95" hidden="1" customHeight="1" x14ac:dyDescent="0.25"/>
    <row r="85553" ht="24.95" hidden="1" customHeight="1" x14ac:dyDescent="0.25"/>
    <row r="85554" ht="24.95" hidden="1" customHeight="1" x14ac:dyDescent="0.25"/>
    <row r="85555" ht="24.95" hidden="1" customHeight="1" x14ac:dyDescent="0.25"/>
    <row r="85556" ht="24.95" hidden="1" customHeight="1" x14ac:dyDescent="0.25"/>
    <row r="85557" ht="24.95" hidden="1" customHeight="1" x14ac:dyDescent="0.25"/>
    <row r="85558" ht="24.95" hidden="1" customHeight="1" x14ac:dyDescent="0.25"/>
    <row r="85559" ht="24.95" hidden="1" customHeight="1" x14ac:dyDescent="0.25"/>
    <row r="85560" ht="24.95" hidden="1" customHeight="1" x14ac:dyDescent="0.25"/>
    <row r="85561" ht="24.95" hidden="1" customHeight="1" x14ac:dyDescent="0.25"/>
    <row r="85562" ht="24.95" hidden="1" customHeight="1" x14ac:dyDescent="0.25"/>
    <row r="85563" ht="24.95" hidden="1" customHeight="1" x14ac:dyDescent="0.25"/>
    <row r="85564" hidden="1" x14ac:dyDescent="0.25"/>
    <row r="85565" hidden="1" x14ac:dyDescent="0.25"/>
    <row r="85566" hidden="1" x14ac:dyDescent="0.25"/>
    <row r="85567" ht="16.5" hidden="1" customHeight="1" x14ac:dyDescent="0.25"/>
    <row r="85568" hidden="1" x14ac:dyDescent="0.25"/>
    <row r="85569" ht="15.75" hidden="1" customHeight="1" x14ac:dyDescent="0.25"/>
    <row r="85570" ht="31.5" hidden="1" customHeight="1" x14ac:dyDescent="0.25"/>
    <row r="85571" ht="24" hidden="1" customHeight="1" x14ac:dyDescent="0.25"/>
    <row r="85572" ht="24.95" hidden="1" customHeight="1" x14ac:dyDescent="0.25"/>
    <row r="85573" ht="24.95" hidden="1" customHeight="1" x14ac:dyDescent="0.25"/>
    <row r="85574" ht="24.95" hidden="1" customHeight="1" x14ac:dyDescent="0.25"/>
    <row r="85575" ht="24.95" hidden="1" customHeight="1" x14ac:dyDescent="0.25"/>
    <row r="85576" ht="24.95" hidden="1" customHeight="1" x14ac:dyDescent="0.25"/>
    <row r="85577" ht="24.95" hidden="1" customHeight="1" x14ac:dyDescent="0.25"/>
    <row r="85578" ht="24.95" hidden="1" customHeight="1" x14ac:dyDescent="0.25"/>
    <row r="85579" ht="24.95" hidden="1" customHeight="1" x14ac:dyDescent="0.25"/>
    <row r="85580" ht="24.95" hidden="1" customHeight="1" x14ac:dyDescent="0.25"/>
    <row r="85581" ht="24.95" hidden="1" customHeight="1" x14ac:dyDescent="0.25"/>
    <row r="85582" ht="24.95" hidden="1" customHeight="1" x14ac:dyDescent="0.25"/>
    <row r="85583" ht="24.95" hidden="1" customHeight="1" x14ac:dyDescent="0.25"/>
    <row r="85584" ht="24.95" hidden="1" customHeight="1" x14ac:dyDescent="0.25"/>
    <row r="85585" ht="24.95" hidden="1" customHeight="1" x14ac:dyDescent="0.25"/>
    <row r="85586" ht="24.95" hidden="1" customHeight="1" x14ac:dyDescent="0.25"/>
    <row r="85587" ht="24.95" hidden="1" customHeight="1" x14ac:dyDescent="0.25"/>
    <row r="85588" ht="24.95" hidden="1" customHeight="1" x14ac:dyDescent="0.25"/>
    <row r="85589" ht="24.95" hidden="1" customHeight="1" x14ac:dyDescent="0.25"/>
    <row r="85590" ht="24.95" hidden="1" customHeight="1" x14ac:dyDescent="0.25"/>
    <row r="85591" ht="24.95" hidden="1" customHeight="1" x14ac:dyDescent="0.25"/>
    <row r="85592" ht="24.95" hidden="1" customHeight="1" x14ac:dyDescent="0.25"/>
    <row r="85593" ht="24.95" hidden="1" customHeight="1" x14ac:dyDescent="0.25"/>
    <row r="85594" ht="24.95" hidden="1" customHeight="1" x14ac:dyDescent="0.25"/>
    <row r="85595" ht="24.95" hidden="1" customHeight="1" x14ac:dyDescent="0.25"/>
    <row r="85596" ht="24.95" hidden="1" customHeight="1" x14ac:dyDescent="0.25"/>
    <row r="85597" ht="24.95" hidden="1" customHeight="1" x14ac:dyDescent="0.25"/>
    <row r="85598" ht="24.95" hidden="1" customHeight="1" x14ac:dyDescent="0.25"/>
    <row r="85599" ht="24.95" hidden="1" customHeight="1" x14ac:dyDescent="0.25"/>
    <row r="85600" ht="24.95" hidden="1" customHeight="1" x14ac:dyDescent="0.25"/>
    <row r="85601" ht="24.95" hidden="1" customHeight="1" x14ac:dyDescent="0.25"/>
    <row r="85602" ht="24.95" hidden="1" customHeight="1" x14ac:dyDescent="0.25"/>
    <row r="85603" ht="24.95" hidden="1" customHeight="1" x14ac:dyDescent="0.25"/>
    <row r="85604" hidden="1" x14ac:dyDescent="0.25"/>
    <row r="85605" hidden="1" x14ac:dyDescent="0.25"/>
    <row r="85606" hidden="1" x14ac:dyDescent="0.25"/>
    <row r="85607" ht="16.5" hidden="1" customHeight="1" x14ac:dyDescent="0.25"/>
    <row r="85608" hidden="1" x14ac:dyDescent="0.25"/>
    <row r="85609" ht="15.75" hidden="1" customHeight="1" x14ac:dyDescent="0.25"/>
    <row r="85610" ht="31.5" hidden="1" customHeight="1" x14ac:dyDescent="0.25"/>
    <row r="85611" ht="24" hidden="1" customHeight="1" x14ac:dyDescent="0.25"/>
    <row r="85612" ht="24.95" hidden="1" customHeight="1" x14ac:dyDescent="0.25"/>
    <row r="85613" ht="24.95" hidden="1" customHeight="1" x14ac:dyDescent="0.25"/>
    <row r="85614" ht="24.95" hidden="1" customHeight="1" x14ac:dyDescent="0.25"/>
    <row r="85615" ht="24.95" hidden="1" customHeight="1" x14ac:dyDescent="0.25"/>
    <row r="85616" ht="24.95" hidden="1" customHeight="1" x14ac:dyDescent="0.25"/>
    <row r="85617" ht="24.95" hidden="1" customHeight="1" x14ac:dyDescent="0.25"/>
    <row r="85618" ht="24.95" hidden="1" customHeight="1" x14ac:dyDescent="0.25"/>
    <row r="85619" ht="24.95" hidden="1" customHeight="1" x14ac:dyDescent="0.25"/>
    <row r="85620" ht="24.95" hidden="1" customHeight="1" x14ac:dyDescent="0.25"/>
    <row r="85621" ht="24.95" hidden="1" customHeight="1" x14ac:dyDescent="0.25"/>
    <row r="85622" ht="24.95" hidden="1" customHeight="1" x14ac:dyDescent="0.25"/>
    <row r="85623" ht="24.95" hidden="1" customHeight="1" x14ac:dyDescent="0.25"/>
    <row r="85624" ht="24.95" hidden="1" customHeight="1" x14ac:dyDescent="0.25"/>
    <row r="85625" ht="24.95" hidden="1" customHeight="1" x14ac:dyDescent="0.25"/>
    <row r="85626" ht="24.95" hidden="1" customHeight="1" x14ac:dyDescent="0.25"/>
    <row r="85627" ht="24.95" hidden="1" customHeight="1" x14ac:dyDescent="0.25"/>
    <row r="85628" ht="24.95" hidden="1" customHeight="1" x14ac:dyDescent="0.25"/>
    <row r="85629" ht="24.95" hidden="1" customHeight="1" x14ac:dyDescent="0.25"/>
    <row r="85630" ht="24.95" hidden="1" customHeight="1" x14ac:dyDescent="0.25"/>
    <row r="85631" ht="24.95" hidden="1" customHeight="1" x14ac:dyDescent="0.25"/>
    <row r="85632" ht="24.95" hidden="1" customHeight="1" x14ac:dyDescent="0.25"/>
    <row r="85633" ht="24.95" hidden="1" customHeight="1" x14ac:dyDescent="0.25"/>
    <row r="85634" ht="24.95" hidden="1" customHeight="1" x14ac:dyDescent="0.25"/>
    <row r="85635" ht="24.95" hidden="1" customHeight="1" x14ac:dyDescent="0.25"/>
    <row r="85636" ht="24.95" hidden="1" customHeight="1" x14ac:dyDescent="0.25"/>
    <row r="85637" ht="24.95" hidden="1" customHeight="1" x14ac:dyDescent="0.25"/>
    <row r="85638" ht="24.95" hidden="1" customHeight="1" x14ac:dyDescent="0.25"/>
    <row r="85639" ht="24.95" hidden="1" customHeight="1" x14ac:dyDescent="0.25"/>
    <row r="85640" ht="24.95" hidden="1" customHeight="1" x14ac:dyDescent="0.25"/>
    <row r="85641" ht="24.95" hidden="1" customHeight="1" x14ac:dyDescent="0.25"/>
    <row r="85642" ht="24.95" hidden="1" customHeight="1" x14ac:dyDescent="0.25"/>
    <row r="85643" ht="24.95" hidden="1" customHeight="1" x14ac:dyDescent="0.25"/>
    <row r="85644" hidden="1" x14ac:dyDescent="0.25"/>
    <row r="85645" hidden="1" x14ac:dyDescent="0.25"/>
    <row r="85646" hidden="1" x14ac:dyDescent="0.25"/>
    <row r="85647" ht="16.5" hidden="1" customHeight="1" x14ac:dyDescent="0.25"/>
    <row r="85648" hidden="1" x14ac:dyDescent="0.25"/>
    <row r="85649" ht="15.75" hidden="1" customHeight="1" x14ac:dyDescent="0.25"/>
    <row r="85650" ht="31.5" hidden="1" customHeight="1" x14ac:dyDescent="0.25"/>
    <row r="85651" ht="24" hidden="1" customHeight="1" x14ac:dyDescent="0.25"/>
    <row r="85652" ht="24.95" hidden="1" customHeight="1" x14ac:dyDescent="0.25"/>
    <row r="85653" ht="24.95" hidden="1" customHeight="1" x14ac:dyDescent="0.25"/>
    <row r="85654" ht="24.95" hidden="1" customHeight="1" x14ac:dyDescent="0.25"/>
    <row r="85655" ht="24.95" hidden="1" customHeight="1" x14ac:dyDescent="0.25"/>
    <row r="85656" ht="24.95" hidden="1" customHeight="1" x14ac:dyDescent="0.25"/>
    <row r="85657" ht="24.95" hidden="1" customHeight="1" x14ac:dyDescent="0.25"/>
    <row r="85658" ht="24.95" hidden="1" customHeight="1" x14ac:dyDescent="0.25"/>
    <row r="85659" ht="24.95" hidden="1" customHeight="1" x14ac:dyDescent="0.25"/>
    <row r="85660" hidden="1" x14ac:dyDescent="0.25"/>
    <row r="85661" hidden="1" x14ac:dyDescent="0.25"/>
    <row r="85662" hidden="1" x14ac:dyDescent="0.25"/>
    <row r="85663" ht="16.5" hidden="1" customHeight="1" x14ac:dyDescent="0.25"/>
    <row r="85664" hidden="1" x14ac:dyDescent="0.25"/>
    <row r="85665" ht="15.75" hidden="1" customHeight="1" x14ac:dyDescent="0.25"/>
    <row r="85666" ht="31.5" hidden="1" customHeight="1" x14ac:dyDescent="0.25"/>
    <row r="85667" ht="24" hidden="1" customHeight="1" x14ac:dyDescent="0.25"/>
    <row r="85668" ht="24.95" hidden="1" customHeight="1" x14ac:dyDescent="0.25"/>
    <row r="85669" ht="24.95" hidden="1" customHeight="1" x14ac:dyDescent="0.25"/>
    <row r="85670" ht="24.95" hidden="1" customHeight="1" x14ac:dyDescent="0.25"/>
    <row r="85671" ht="24.95" hidden="1" customHeight="1" x14ac:dyDescent="0.25"/>
    <row r="85672" ht="24.95" hidden="1" customHeight="1" x14ac:dyDescent="0.25"/>
    <row r="85673" ht="24.95" hidden="1" customHeight="1" x14ac:dyDescent="0.25"/>
    <row r="85674" ht="24.95" hidden="1" customHeight="1" x14ac:dyDescent="0.25"/>
    <row r="85675" ht="24.95" hidden="1" customHeight="1" x14ac:dyDescent="0.25"/>
    <row r="85676" hidden="1" x14ac:dyDescent="0.25"/>
    <row r="85677" hidden="1" x14ac:dyDescent="0.25"/>
    <row r="85678" hidden="1" x14ac:dyDescent="0.25"/>
    <row r="85679" ht="16.5" hidden="1" customHeight="1" x14ac:dyDescent="0.25"/>
    <row r="85680" hidden="1" x14ac:dyDescent="0.25"/>
    <row r="85681" ht="15.75" hidden="1" customHeight="1" x14ac:dyDescent="0.25"/>
    <row r="85682" ht="31.5" hidden="1" customHeight="1" x14ac:dyDescent="0.25"/>
    <row r="85683" ht="24" hidden="1" customHeight="1" x14ac:dyDescent="0.25"/>
    <row r="85684" ht="24.95" hidden="1" customHeight="1" x14ac:dyDescent="0.25"/>
    <row r="85685" ht="24.95" hidden="1" customHeight="1" x14ac:dyDescent="0.25"/>
    <row r="85686" ht="24.95" hidden="1" customHeight="1" x14ac:dyDescent="0.25"/>
    <row r="85687" ht="24.95" hidden="1" customHeight="1" x14ac:dyDescent="0.25"/>
    <row r="85688" ht="24.95" hidden="1" customHeight="1" x14ac:dyDescent="0.25"/>
    <row r="85689" ht="24.95" hidden="1" customHeight="1" x14ac:dyDescent="0.25"/>
    <row r="85690" ht="24.95" hidden="1" customHeight="1" x14ac:dyDescent="0.25"/>
    <row r="85691" ht="24.95" hidden="1" customHeight="1" x14ac:dyDescent="0.25"/>
    <row r="85692" hidden="1" x14ac:dyDescent="0.25"/>
    <row r="85693" hidden="1" x14ac:dyDescent="0.25"/>
    <row r="85694" hidden="1" x14ac:dyDescent="0.25"/>
    <row r="85695" ht="16.5" hidden="1" customHeight="1" x14ac:dyDescent="0.25"/>
    <row r="85696" hidden="1" x14ac:dyDescent="0.25"/>
    <row r="85697" ht="15.75" hidden="1" customHeight="1" x14ac:dyDescent="0.25"/>
    <row r="85698" ht="31.5" hidden="1" customHeight="1" x14ac:dyDescent="0.25"/>
    <row r="85699" ht="24" hidden="1" customHeight="1" x14ac:dyDescent="0.25"/>
    <row r="85700" ht="24.95" hidden="1" customHeight="1" x14ac:dyDescent="0.25"/>
    <row r="85701" ht="24.95" hidden="1" customHeight="1" x14ac:dyDescent="0.25"/>
    <row r="85702" ht="24.95" hidden="1" customHeight="1" x14ac:dyDescent="0.25"/>
    <row r="85703" ht="24.95" hidden="1" customHeight="1" x14ac:dyDescent="0.25"/>
    <row r="85704" ht="24.95" hidden="1" customHeight="1" x14ac:dyDescent="0.25"/>
    <row r="85705" ht="24.95" hidden="1" customHeight="1" x14ac:dyDescent="0.25"/>
    <row r="85706" ht="24.95" hidden="1" customHeight="1" x14ac:dyDescent="0.25"/>
    <row r="85707" ht="24.95" hidden="1" customHeight="1" x14ac:dyDescent="0.25"/>
    <row r="85708" ht="24.95" hidden="1" customHeight="1" x14ac:dyDescent="0.25"/>
    <row r="85709" ht="24.95" hidden="1" customHeight="1" x14ac:dyDescent="0.25"/>
    <row r="85710" ht="24.95" hidden="1" customHeight="1" x14ac:dyDescent="0.25"/>
    <row r="85711" ht="24.95" hidden="1" customHeight="1" x14ac:dyDescent="0.25"/>
    <row r="85712" ht="24.95" hidden="1" customHeight="1" x14ac:dyDescent="0.25"/>
    <row r="85713" ht="24.95" hidden="1" customHeight="1" x14ac:dyDescent="0.25"/>
    <row r="85714" ht="24.95" hidden="1" customHeight="1" x14ac:dyDescent="0.25"/>
    <row r="85715" ht="24.95" hidden="1" customHeight="1" x14ac:dyDescent="0.25"/>
    <row r="85716" ht="24.95" hidden="1" customHeight="1" x14ac:dyDescent="0.25"/>
    <row r="85717" ht="24.95" hidden="1" customHeight="1" x14ac:dyDescent="0.25"/>
    <row r="85718" ht="24.95" hidden="1" customHeight="1" x14ac:dyDescent="0.25"/>
    <row r="85719" ht="24.95" hidden="1" customHeight="1" x14ac:dyDescent="0.25"/>
    <row r="85720" ht="24.95" hidden="1" customHeight="1" x14ac:dyDescent="0.25"/>
    <row r="85721" ht="24.95" hidden="1" customHeight="1" x14ac:dyDescent="0.25"/>
    <row r="85722" ht="24.95" hidden="1" customHeight="1" x14ac:dyDescent="0.25"/>
    <row r="85723" ht="24.95" hidden="1" customHeight="1" x14ac:dyDescent="0.25"/>
    <row r="85724" ht="24.95" hidden="1" customHeight="1" x14ac:dyDescent="0.25"/>
    <row r="85725" ht="24.95" hidden="1" customHeight="1" x14ac:dyDescent="0.25"/>
    <row r="85726" ht="24.95" hidden="1" customHeight="1" x14ac:dyDescent="0.25"/>
    <row r="85727" ht="24.95" hidden="1" customHeight="1" x14ac:dyDescent="0.25"/>
    <row r="85728" ht="24.95" hidden="1" customHeight="1" x14ac:dyDescent="0.25"/>
    <row r="85729" ht="24.95" hidden="1" customHeight="1" x14ac:dyDescent="0.25"/>
    <row r="85730" ht="24.95" hidden="1" customHeight="1" x14ac:dyDescent="0.25"/>
    <row r="85731" ht="24.95" hidden="1" customHeight="1" x14ac:dyDescent="0.25"/>
    <row r="85732" hidden="1" x14ac:dyDescent="0.25"/>
    <row r="85733" hidden="1" x14ac:dyDescent="0.25"/>
    <row r="85734" hidden="1" x14ac:dyDescent="0.25"/>
    <row r="85735" ht="16.5" hidden="1" customHeight="1" x14ac:dyDescent="0.25"/>
    <row r="85736" hidden="1" x14ac:dyDescent="0.25"/>
    <row r="85737" ht="15.75" hidden="1" customHeight="1" x14ac:dyDescent="0.25"/>
    <row r="85738" ht="31.5" hidden="1" customHeight="1" x14ac:dyDescent="0.25"/>
    <row r="85739" ht="24" hidden="1" customHeight="1" x14ac:dyDescent="0.25"/>
    <row r="85740" ht="24.95" hidden="1" customHeight="1" x14ac:dyDescent="0.25"/>
    <row r="85741" ht="24.95" hidden="1" customHeight="1" x14ac:dyDescent="0.25"/>
    <row r="85742" ht="24.95" hidden="1" customHeight="1" x14ac:dyDescent="0.25"/>
    <row r="85743" ht="24.95" hidden="1" customHeight="1" x14ac:dyDescent="0.25"/>
    <row r="85744" ht="24.95" hidden="1" customHeight="1" x14ac:dyDescent="0.25"/>
    <row r="85745" ht="24.95" hidden="1" customHeight="1" x14ac:dyDescent="0.25"/>
    <row r="85746" ht="24.95" hidden="1" customHeight="1" x14ac:dyDescent="0.25"/>
    <row r="85747" ht="24.95" hidden="1" customHeight="1" x14ac:dyDescent="0.25"/>
    <row r="85748" ht="24.95" hidden="1" customHeight="1" x14ac:dyDescent="0.25"/>
    <row r="85749" ht="24.95" hidden="1" customHeight="1" x14ac:dyDescent="0.25"/>
    <row r="85750" ht="24.95" hidden="1" customHeight="1" x14ac:dyDescent="0.25"/>
    <row r="85751" ht="24.95" hidden="1" customHeight="1" x14ac:dyDescent="0.25"/>
    <row r="85752" ht="24.95" hidden="1" customHeight="1" x14ac:dyDescent="0.25"/>
    <row r="85753" ht="24.95" hidden="1" customHeight="1" x14ac:dyDescent="0.25"/>
    <row r="85754" ht="24.95" hidden="1" customHeight="1" x14ac:dyDescent="0.25"/>
    <row r="85755" ht="24.95" hidden="1" customHeight="1" x14ac:dyDescent="0.25"/>
    <row r="85756" ht="24.95" hidden="1" customHeight="1" x14ac:dyDescent="0.25"/>
    <row r="85757" ht="24.95" hidden="1" customHeight="1" x14ac:dyDescent="0.25"/>
    <row r="85758" ht="24.95" hidden="1" customHeight="1" x14ac:dyDescent="0.25"/>
    <row r="85759" ht="24.95" hidden="1" customHeight="1" x14ac:dyDescent="0.25"/>
    <row r="85760" ht="24.95" hidden="1" customHeight="1" x14ac:dyDescent="0.25"/>
    <row r="85761" ht="24.95" hidden="1" customHeight="1" x14ac:dyDescent="0.25"/>
    <row r="85762" ht="24.95" hidden="1" customHeight="1" x14ac:dyDescent="0.25"/>
    <row r="85763" ht="24.95" hidden="1" customHeight="1" x14ac:dyDescent="0.25"/>
    <row r="85764" ht="24.95" hidden="1" customHeight="1" x14ac:dyDescent="0.25"/>
    <row r="85765" ht="24.95" hidden="1" customHeight="1" x14ac:dyDescent="0.25"/>
    <row r="85766" ht="24.95" hidden="1" customHeight="1" x14ac:dyDescent="0.25"/>
    <row r="85767" ht="24.95" hidden="1" customHeight="1" x14ac:dyDescent="0.25"/>
    <row r="85768" ht="24.95" hidden="1" customHeight="1" x14ac:dyDescent="0.25"/>
    <row r="85769" ht="24.95" hidden="1" customHeight="1" x14ac:dyDescent="0.25"/>
    <row r="85770" ht="24.95" hidden="1" customHeight="1" x14ac:dyDescent="0.25"/>
    <row r="85771" ht="24.95" hidden="1" customHeight="1" x14ac:dyDescent="0.25"/>
    <row r="85772" hidden="1" x14ac:dyDescent="0.25"/>
    <row r="85773" hidden="1" x14ac:dyDescent="0.25"/>
    <row r="85774" hidden="1" x14ac:dyDescent="0.25"/>
    <row r="85775" ht="16.5" hidden="1" customHeight="1" x14ac:dyDescent="0.25"/>
    <row r="85776" hidden="1" x14ac:dyDescent="0.25"/>
    <row r="85777" ht="15.75" hidden="1" customHeight="1" x14ac:dyDescent="0.25"/>
    <row r="85778" ht="31.5" hidden="1" customHeight="1" x14ac:dyDescent="0.25"/>
    <row r="85779" ht="24" hidden="1" customHeight="1" x14ac:dyDescent="0.25"/>
    <row r="85780" ht="24.95" hidden="1" customHeight="1" x14ac:dyDescent="0.25"/>
    <row r="85781" ht="24.95" hidden="1" customHeight="1" x14ac:dyDescent="0.25"/>
    <row r="85782" ht="24.95" hidden="1" customHeight="1" x14ac:dyDescent="0.25"/>
    <row r="85783" ht="24.95" hidden="1" customHeight="1" x14ac:dyDescent="0.25"/>
    <row r="85784" ht="24.95" hidden="1" customHeight="1" x14ac:dyDescent="0.25"/>
    <row r="85785" ht="24.95" hidden="1" customHeight="1" x14ac:dyDescent="0.25"/>
    <row r="85786" ht="24.95" hidden="1" customHeight="1" x14ac:dyDescent="0.25"/>
    <row r="85787" ht="24.95" hidden="1" customHeight="1" x14ac:dyDescent="0.25"/>
    <row r="85788" ht="24.95" hidden="1" customHeight="1" x14ac:dyDescent="0.25"/>
    <row r="85789" ht="24.95" hidden="1" customHeight="1" x14ac:dyDescent="0.25"/>
    <row r="85790" ht="24.95" hidden="1" customHeight="1" x14ac:dyDescent="0.25"/>
    <row r="85791" ht="24.95" hidden="1" customHeight="1" x14ac:dyDescent="0.25"/>
    <row r="85792" ht="24.95" hidden="1" customHeight="1" x14ac:dyDescent="0.25"/>
    <row r="85793" ht="24.95" hidden="1" customHeight="1" x14ac:dyDescent="0.25"/>
    <row r="85794" ht="24.95" hidden="1" customHeight="1" x14ac:dyDescent="0.25"/>
    <row r="85795" ht="24.95" hidden="1" customHeight="1" x14ac:dyDescent="0.25"/>
    <row r="85796" ht="24.95" hidden="1" customHeight="1" x14ac:dyDescent="0.25"/>
    <row r="85797" ht="24.95" hidden="1" customHeight="1" x14ac:dyDescent="0.25"/>
    <row r="85798" ht="24.95" hidden="1" customHeight="1" x14ac:dyDescent="0.25"/>
    <row r="85799" ht="24.95" hidden="1" customHeight="1" x14ac:dyDescent="0.25"/>
    <row r="85800" ht="24.95" hidden="1" customHeight="1" x14ac:dyDescent="0.25"/>
    <row r="85801" ht="24.95" hidden="1" customHeight="1" x14ac:dyDescent="0.25"/>
    <row r="85802" ht="24.95" hidden="1" customHeight="1" x14ac:dyDescent="0.25"/>
    <row r="85803" ht="24.95" hidden="1" customHeight="1" x14ac:dyDescent="0.25"/>
    <row r="85804" ht="24.95" hidden="1" customHeight="1" x14ac:dyDescent="0.25"/>
    <row r="85805" ht="24.95" hidden="1" customHeight="1" x14ac:dyDescent="0.25"/>
    <row r="85806" ht="24.95" hidden="1" customHeight="1" x14ac:dyDescent="0.25"/>
    <row r="85807" ht="24.95" hidden="1" customHeight="1" x14ac:dyDescent="0.25"/>
    <row r="85808" ht="24.95" hidden="1" customHeight="1" x14ac:dyDescent="0.25"/>
    <row r="85809" ht="24.95" hidden="1" customHeight="1" x14ac:dyDescent="0.25"/>
    <row r="85810" ht="24.95" hidden="1" customHeight="1" x14ac:dyDescent="0.25"/>
    <row r="85811" ht="24.95" hidden="1" customHeight="1" x14ac:dyDescent="0.25"/>
    <row r="85812" hidden="1" x14ac:dyDescent="0.25"/>
    <row r="85813" hidden="1" x14ac:dyDescent="0.25"/>
    <row r="85814" hidden="1" x14ac:dyDescent="0.25"/>
    <row r="85815" ht="16.5" hidden="1" customHeight="1" x14ac:dyDescent="0.25"/>
    <row r="85816" hidden="1" x14ac:dyDescent="0.25"/>
    <row r="85817" ht="15.75" hidden="1" customHeight="1" x14ac:dyDescent="0.25"/>
    <row r="85818" ht="31.5" hidden="1" customHeight="1" x14ac:dyDescent="0.25"/>
    <row r="85819" ht="24" hidden="1" customHeight="1" x14ac:dyDescent="0.25"/>
    <row r="85820" ht="24.95" hidden="1" customHeight="1" x14ac:dyDescent="0.25"/>
    <row r="85821" ht="24.95" hidden="1" customHeight="1" x14ac:dyDescent="0.25"/>
    <row r="85822" ht="24.95" hidden="1" customHeight="1" x14ac:dyDescent="0.25"/>
    <row r="85823" ht="24.95" hidden="1" customHeight="1" x14ac:dyDescent="0.25"/>
    <row r="85824" ht="24.95" hidden="1" customHeight="1" x14ac:dyDescent="0.25"/>
    <row r="85825" ht="24.95" hidden="1" customHeight="1" x14ac:dyDescent="0.25"/>
    <row r="85826" ht="24.95" hidden="1" customHeight="1" x14ac:dyDescent="0.25"/>
    <row r="85827" ht="24.95" hidden="1" customHeight="1" x14ac:dyDescent="0.25"/>
    <row r="85828" hidden="1" x14ac:dyDescent="0.25"/>
    <row r="85829" hidden="1" x14ac:dyDescent="0.25"/>
    <row r="85830" hidden="1" x14ac:dyDescent="0.25"/>
    <row r="85831" ht="16.5" hidden="1" customHeight="1" x14ac:dyDescent="0.25"/>
    <row r="85832" hidden="1" x14ac:dyDescent="0.25"/>
    <row r="85833" ht="15.75" hidden="1" customHeight="1" x14ac:dyDescent="0.25"/>
    <row r="85834" ht="31.5" hidden="1" customHeight="1" x14ac:dyDescent="0.25"/>
    <row r="85835" ht="24" hidden="1" customHeight="1" x14ac:dyDescent="0.25"/>
    <row r="85836" ht="24.95" hidden="1" customHeight="1" x14ac:dyDescent="0.25"/>
    <row r="85837" ht="24.95" hidden="1" customHeight="1" x14ac:dyDescent="0.25"/>
    <row r="85838" ht="24.95" hidden="1" customHeight="1" x14ac:dyDescent="0.25"/>
    <row r="85839" ht="24.95" hidden="1" customHeight="1" x14ac:dyDescent="0.25"/>
    <row r="85840" ht="24.95" hidden="1" customHeight="1" x14ac:dyDescent="0.25"/>
    <row r="85841" ht="24.95" hidden="1" customHeight="1" x14ac:dyDescent="0.25"/>
    <row r="85842" ht="24.95" hidden="1" customHeight="1" x14ac:dyDescent="0.25"/>
    <row r="85843" ht="24.95" hidden="1" customHeight="1" x14ac:dyDescent="0.25"/>
    <row r="85844" hidden="1" x14ac:dyDescent="0.25"/>
    <row r="85845" hidden="1" x14ac:dyDescent="0.25"/>
    <row r="85846" hidden="1" x14ac:dyDescent="0.25"/>
    <row r="85847" ht="16.5" hidden="1" customHeight="1" x14ac:dyDescent="0.25"/>
    <row r="85848" hidden="1" x14ac:dyDescent="0.25"/>
    <row r="85849" ht="15.75" hidden="1" customHeight="1" x14ac:dyDescent="0.25"/>
    <row r="85850" ht="31.5" hidden="1" customHeight="1" x14ac:dyDescent="0.25"/>
    <row r="85851" ht="24" hidden="1" customHeight="1" x14ac:dyDescent="0.25"/>
    <row r="85852" ht="24.95" hidden="1" customHeight="1" x14ac:dyDescent="0.25"/>
    <row r="85853" ht="24.95" hidden="1" customHeight="1" x14ac:dyDescent="0.25"/>
    <row r="85854" ht="24.95" hidden="1" customHeight="1" x14ac:dyDescent="0.25"/>
    <row r="85855" ht="24.95" hidden="1" customHeight="1" x14ac:dyDescent="0.25"/>
    <row r="85856" ht="24.95" hidden="1" customHeight="1" x14ac:dyDescent="0.25"/>
    <row r="85857" ht="24.95" hidden="1" customHeight="1" x14ac:dyDescent="0.25"/>
    <row r="85858" ht="24.95" hidden="1" customHeight="1" x14ac:dyDescent="0.25"/>
    <row r="85859" ht="24.95" hidden="1" customHeight="1" x14ac:dyDescent="0.25"/>
  </sheetData>
  <autoFilter ref="H1:H85859">
    <filterColumn colId="0">
      <filters>
        <filter val="Интерфейсная связь RS-485. Резерв 1"/>
        <filter val="Интерфейсная связь RS-485. Резерв 2"/>
        <filter val="Интерфейсная связь RS-485. Резерв 3"/>
        <filter val="Интерфейсное подключение задвижек №003.2, 003.1"/>
        <filter val="Интерфейсное подключение задвижек №003.4, 003.3, 007.36.1"/>
        <filter val="Интерфейсное подключение задвижек №№1.2, 2.2, 3.2, 15.2"/>
        <filter val="Интерфейсное подключение задвижки №007.20.1"/>
        <filter val="Обмен информацией по интерфейсу с контроллером расходомера на выходе НПС (ДТ к МНПП &quot;Рязань - Москва&quot;)"/>
        <filter val="Обмен информацией по интерфейсу с МПСА 1МНС+ПНС (основной канал)"/>
        <filter val="Обмен информацией по интерфейсу с МПСА 1МНС+ПНС (резервный канал)"/>
        <filter val="Обмен информацией по интерфейсу с МПСА 2МНС (основной канал)"/>
        <filter val="Обмен информацией по интерфейсу с МПСА 2МНС (резервный канал)"/>
        <filter val="Обмен информацией по интерфейсу с МПСА ПТ"/>
        <filter val="Обмен информацией по интерфейсу с МПСА РП (основной канал)"/>
        <filter val="Обмен информацией по интерфейсу с МПСА РП (резервный канал)"/>
        <filter val="Обмен информацией по интерфейсу с ПЧ МНА Н-6"/>
        <filter val="Обмен информацией по интерфейсу с ПЧ МНА Н-7"/>
        <filter val="Обмен информацией по интерфейсу с ШСА БИК 172.5"/>
        <filter val="Обмен информацией по интерфейсу со шкафом 3МНС.КЦ (основной канал)"/>
        <filter val="Обмен информацией по интерфейсу со шкафом 3МНС.КЦ (резервный канал)"/>
        <filter val="Обмен информацией по интерфейсу со шкафом 3МНС.САР (основной канал)"/>
        <filter val="Обмен информацией по интерфейсу со шкафом 3МНС.САР (резервный канал)"/>
      </filters>
    </filterColumn>
  </autoFilter>
  <mergeCells count="13">
    <mergeCell ref="L1:L4"/>
    <mergeCell ref="M1:M4"/>
    <mergeCell ref="F1:F4"/>
    <mergeCell ref="A1:A4"/>
    <mergeCell ref="B1:B4"/>
    <mergeCell ref="C1:C4"/>
    <mergeCell ref="D1:D4"/>
    <mergeCell ref="E1:E4"/>
    <mergeCell ref="G1:G4"/>
    <mergeCell ref="H1:H4"/>
    <mergeCell ref="I1:I4"/>
    <mergeCell ref="J1:J4"/>
    <mergeCell ref="K1:K4"/>
  </mergeCells>
  <dataValidations count="1">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H645">
      <formula1>60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92D050"/>
  </sheetPr>
  <dimension ref="A1:BC527"/>
  <sheetViews>
    <sheetView zoomScale="70" zoomScaleNormal="70" workbookViewId="0">
      <pane xSplit="3" ySplit="2" topLeftCell="R144" activePane="bottomRight" state="frozen"/>
      <selection pane="topRight" activeCell="D1" sqref="D1"/>
      <selection pane="bottomLeft" activeCell="A3" sqref="A3"/>
      <selection pane="bottomRight" activeCell="B161" sqref="B161"/>
    </sheetView>
  </sheetViews>
  <sheetFormatPr defaultRowHeight="15" outlineLevelCol="1" x14ac:dyDescent="0.25"/>
  <cols>
    <col min="1" max="1" width="9.140625" style="1"/>
    <col min="2" max="2" width="72.7109375" style="205" bestFit="1" customWidth="1"/>
    <col min="3" max="3" width="20.7109375" style="40" bestFit="1" customWidth="1"/>
    <col min="4" max="15" width="8.7109375" customWidth="1" outlineLevel="1"/>
    <col min="16" max="16" width="15.28515625" customWidth="1" outlineLevel="1"/>
    <col min="17" max="17" width="11.5703125" customWidth="1" outlineLevel="1"/>
    <col min="18" max="21" width="9.140625" customWidth="1" outlineLevel="1"/>
    <col min="22" max="22" width="36.42578125" customWidth="1" outlineLevel="1"/>
    <col min="23" max="25" width="9.140625" customWidth="1" outlineLevel="1"/>
    <col min="26" max="27" width="9.140625" style="19" customWidth="1" outlineLevel="1"/>
    <col min="28" max="40" width="10.7109375" hidden="1" customWidth="1" outlineLevel="1"/>
    <col min="41" max="41" width="16.42578125" bestFit="1" customWidth="1" collapsed="1"/>
    <col min="42" max="42" width="22.42578125" customWidth="1"/>
    <col min="43" max="43" width="39.140625" hidden="1" customWidth="1"/>
    <col min="44" max="44" width="13" customWidth="1"/>
    <col min="45" max="45" width="38" customWidth="1"/>
    <col min="46" max="46" width="50.42578125" customWidth="1"/>
    <col min="47" max="47" width="12.140625" style="1" customWidth="1"/>
    <col min="48" max="48" width="17.42578125" style="1" customWidth="1"/>
    <col min="49" max="49" width="15.42578125" style="1" customWidth="1"/>
    <col min="50" max="50" width="40.42578125" bestFit="1" customWidth="1"/>
    <col min="51" max="52" width="12.140625" style="1" customWidth="1"/>
    <col min="53" max="53" width="9.140625" customWidth="1"/>
    <col min="54" max="54" width="16.140625" customWidth="1"/>
    <col min="55" max="55" width="35.85546875" bestFit="1" customWidth="1"/>
    <col min="61" max="61" width="35.85546875" bestFit="1" customWidth="1"/>
  </cols>
  <sheetData>
    <row r="1" spans="1:55" ht="15.75" thickBot="1" x14ac:dyDescent="0.3">
      <c r="D1" s="230">
        <v>1</v>
      </c>
      <c r="E1" s="230">
        <v>2</v>
      </c>
      <c r="F1" s="230">
        <v>3</v>
      </c>
      <c r="G1" s="230">
        <v>4</v>
      </c>
      <c r="H1" s="230">
        <v>5</v>
      </c>
      <c r="I1" s="230">
        <v>6</v>
      </c>
      <c r="J1" s="233">
        <v>8</v>
      </c>
      <c r="K1">
        <v>9</v>
      </c>
      <c r="L1">
        <v>10</v>
      </c>
      <c r="M1">
        <v>11</v>
      </c>
      <c r="N1">
        <v>12</v>
      </c>
      <c r="O1">
        <v>13</v>
      </c>
      <c r="AB1" s="230">
        <v>1</v>
      </c>
      <c r="AC1" s="230">
        <v>2</v>
      </c>
      <c r="AD1" s="230">
        <v>3</v>
      </c>
      <c r="AE1" s="230">
        <v>4</v>
      </c>
      <c r="AF1" s="230">
        <v>5</v>
      </c>
      <c r="AG1" s="230">
        <v>6</v>
      </c>
      <c r="AH1" s="1">
        <v>7</v>
      </c>
      <c r="AI1">
        <v>8</v>
      </c>
      <c r="AJ1">
        <v>9</v>
      </c>
      <c r="AK1">
        <v>10</v>
      </c>
      <c r="AL1">
        <v>11</v>
      </c>
      <c r="AM1">
        <v>12</v>
      </c>
      <c r="AN1">
        <v>13</v>
      </c>
    </row>
    <row r="2" spans="1:55" ht="65.25" customHeight="1" thickBot="1" x14ac:dyDescent="0.3">
      <c r="A2" s="272" t="s">
        <v>0</v>
      </c>
      <c r="B2" s="5" t="s">
        <v>1</v>
      </c>
      <c r="C2" s="4" t="s">
        <v>2</v>
      </c>
      <c r="D2" s="201" t="s">
        <v>3</v>
      </c>
      <c r="E2" s="200" t="s">
        <v>4</v>
      </c>
      <c r="F2" s="200" t="s">
        <v>5</v>
      </c>
      <c r="G2" s="25" t="s">
        <v>6</v>
      </c>
      <c r="H2" s="25" t="s">
        <v>7</v>
      </c>
      <c r="I2" s="199" t="s">
        <v>8</v>
      </c>
      <c r="J2" s="199" t="s">
        <v>9</v>
      </c>
      <c r="K2" s="25" t="s">
        <v>10</v>
      </c>
      <c r="L2" s="25" t="s">
        <v>11</v>
      </c>
      <c r="M2" s="200" t="s">
        <v>12</v>
      </c>
      <c r="N2" s="200" t="s">
        <v>13</v>
      </c>
      <c r="O2" s="201" t="s">
        <v>14</v>
      </c>
      <c r="P2" s="13" t="s">
        <v>20</v>
      </c>
      <c r="Q2" s="14" t="s">
        <v>21</v>
      </c>
      <c r="R2" s="15" t="s">
        <v>18</v>
      </c>
      <c r="S2" s="15" t="s">
        <v>17</v>
      </c>
      <c r="T2" s="15" t="s">
        <v>1402</v>
      </c>
      <c r="U2" s="16" t="s">
        <v>1075</v>
      </c>
      <c r="V2" s="2" t="s">
        <v>23</v>
      </c>
      <c r="W2" s="15" t="s">
        <v>24</v>
      </c>
      <c r="X2" s="15" t="s">
        <v>25</v>
      </c>
      <c r="Y2" s="2" t="s">
        <v>22</v>
      </c>
      <c r="Z2" s="2" t="s">
        <v>15</v>
      </c>
      <c r="AA2" s="2" t="s">
        <v>16</v>
      </c>
      <c r="AB2" s="201" t="s">
        <v>3</v>
      </c>
      <c r="AC2" s="200" t="s">
        <v>4</v>
      </c>
      <c r="AD2" s="200" t="s">
        <v>5</v>
      </c>
      <c r="AE2" s="25" t="s">
        <v>6</v>
      </c>
      <c r="AF2" s="25" t="s">
        <v>7</v>
      </c>
      <c r="AG2" s="199" t="s">
        <v>8</v>
      </c>
      <c r="AH2" s="199" t="s">
        <v>47</v>
      </c>
      <c r="AI2" s="199" t="s">
        <v>9</v>
      </c>
      <c r="AJ2" s="25" t="s">
        <v>10</v>
      </c>
      <c r="AK2" s="25" t="s">
        <v>11</v>
      </c>
      <c r="AL2" s="200" t="s">
        <v>12</v>
      </c>
      <c r="AM2" s="200" t="s">
        <v>13</v>
      </c>
      <c r="AN2" s="201" t="s">
        <v>14</v>
      </c>
      <c r="AO2" s="2" t="s">
        <v>441</v>
      </c>
      <c r="AP2" s="278" t="s">
        <v>430</v>
      </c>
      <c r="AQ2" s="279" t="s">
        <v>431</v>
      </c>
      <c r="AR2" s="279" t="s">
        <v>432</v>
      </c>
      <c r="AS2" s="2" t="s">
        <v>458</v>
      </c>
      <c r="AT2" s="280" t="s">
        <v>463</v>
      </c>
      <c r="AU2" s="281" t="s">
        <v>890</v>
      </c>
      <c r="AV2" s="281" t="s">
        <v>487</v>
      </c>
      <c r="AW2" s="360" t="s">
        <v>488</v>
      </c>
      <c r="AX2" s="18" t="s">
        <v>983</v>
      </c>
      <c r="AY2" s="361"/>
      <c r="AZ2" s="361"/>
      <c r="BA2" s="359"/>
      <c r="BB2" s="356" t="s">
        <v>66</v>
      </c>
      <c r="BC2" s="875" t="s">
        <v>70</v>
      </c>
    </row>
    <row r="3" spans="1:55" s="277" customFormat="1" ht="15" customHeight="1" thickBot="1" x14ac:dyDescent="0.3">
      <c r="A3" s="342">
        <v>1</v>
      </c>
      <c r="B3" s="948" t="s">
        <v>1822</v>
      </c>
      <c r="C3" s="298" t="s">
        <v>1651</v>
      </c>
      <c r="D3" s="309"/>
      <c r="E3" s="309"/>
      <c r="F3" s="309"/>
      <c r="G3" s="261">
        <v>5</v>
      </c>
      <c r="H3" s="261"/>
      <c r="I3" s="261"/>
      <c r="J3" s="261"/>
      <c r="K3" s="261"/>
      <c r="L3" s="261">
        <v>40</v>
      </c>
      <c r="M3" s="261"/>
      <c r="N3" s="261"/>
      <c r="O3" s="261"/>
      <c r="P3" s="252">
        <v>-40</v>
      </c>
      <c r="Q3" s="252">
        <v>50</v>
      </c>
      <c r="R3" s="309">
        <v>0.1</v>
      </c>
      <c r="S3" s="309">
        <v>0.1</v>
      </c>
      <c r="T3" s="309">
        <v>0.1</v>
      </c>
      <c r="U3" s="309">
        <v>0.8</v>
      </c>
      <c r="V3" s="309" t="s">
        <v>592</v>
      </c>
      <c r="W3" s="309">
        <v>4000</v>
      </c>
      <c r="X3" s="309">
        <v>20000</v>
      </c>
      <c r="Y3" s="309">
        <f t="shared" ref="Y3:Y66" si="0">IFERROR(MATCH(V3,НазваниеДиап,0),0)</f>
        <v>1</v>
      </c>
      <c r="Z3" s="261">
        <v>1</v>
      </c>
      <c r="AA3" s="261">
        <v>0</v>
      </c>
      <c r="AB3" s="282"/>
      <c r="AC3" s="282"/>
      <c r="AD3" s="282"/>
      <c r="AE3" s="950"/>
      <c r="AF3" s="282"/>
      <c r="AG3" s="282"/>
      <c r="AH3" s="261"/>
      <c r="AI3" s="282"/>
      <c r="AJ3" s="282"/>
      <c r="AK3" s="950"/>
      <c r="AL3" s="282"/>
      <c r="AM3" s="282"/>
      <c r="AN3" s="282"/>
      <c r="AO3" s="309" t="s">
        <v>1700</v>
      </c>
      <c r="AP3" s="261" t="s">
        <v>1821</v>
      </c>
      <c r="AQ3" s="261" t="s">
        <v>1090</v>
      </c>
      <c r="AR3" s="261" t="s">
        <v>572</v>
      </c>
      <c r="AS3" s="290" t="s">
        <v>1697</v>
      </c>
      <c r="AT3" s="866" t="str">
        <f t="shared" ref="AT3:AT66" si="1">IF(AS3="",C3,CONCATENATE(AS3,".",C3))</f>
        <v>DG.TT903</v>
      </c>
      <c r="AU3" s="870" t="s">
        <v>2558</v>
      </c>
      <c r="AV3" s="868" t="str">
        <f t="shared" ref="AV3:AV66" si="2">IF(AU3="МПа","Popup_OIPp","Popup_OIP")</f>
        <v>Popup_OIP</v>
      </c>
      <c r="AW3" s="732" t="s">
        <v>2559</v>
      </c>
      <c r="AX3" s="355" t="s">
        <v>1700</v>
      </c>
      <c r="AY3" s="275"/>
      <c r="AZ3" s="275"/>
      <c r="BB3" s="872"/>
      <c r="BC3" s="733" t="s">
        <v>1403</v>
      </c>
    </row>
    <row r="4" spans="1:55" s="277" customFormat="1" ht="14.45" customHeight="1" x14ac:dyDescent="0.25">
      <c r="A4" s="311">
        <v>2</v>
      </c>
      <c r="B4" s="949" t="s">
        <v>1850</v>
      </c>
      <c r="C4" s="1042" t="s">
        <v>1147</v>
      </c>
      <c r="D4" s="309"/>
      <c r="E4" s="309"/>
      <c r="F4" s="309"/>
      <c r="G4" s="261">
        <v>5</v>
      </c>
      <c r="H4" s="261"/>
      <c r="I4" s="261"/>
      <c r="J4" s="261"/>
      <c r="K4" s="261"/>
      <c r="L4" s="261">
        <v>40</v>
      </c>
      <c r="M4" s="261"/>
      <c r="N4" s="261"/>
      <c r="O4" s="261"/>
      <c r="P4" s="252">
        <v>-40</v>
      </c>
      <c r="Q4" s="252">
        <v>50</v>
      </c>
      <c r="R4" s="309">
        <v>0.1</v>
      </c>
      <c r="S4" s="309">
        <v>0.1</v>
      </c>
      <c r="T4" s="309">
        <v>0.1</v>
      </c>
      <c r="U4" s="309">
        <v>0.8</v>
      </c>
      <c r="V4" s="309" t="s">
        <v>592</v>
      </c>
      <c r="W4" s="309">
        <v>4000</v>
      </c>
      <c r="X4" s="309">
        <v>20000</v>
      </c>
      <c r="Y4" s="309">
        <f t="shared" si="0"/>
        <v>1</v>
      </c>
      <c r="Z4" s="309">
        <v>2</v>
      </c>
      <c r="AA4" s="309">
        <v>0</v>
      </c>
      <c r="AB4" s="269"/>
      <c r="AC4" s="269"/>
      <c r="AD4" s="269"/>
      <c r="AE4" s="951"/>
      <c r="AF4" s="269"/>
      <c r="AG4" s="269"/>
      <c r="AH4" s="309"/>
      <c r="AI4" s="269"/>
      <c r="AJ4" s="269"/>
      <c r="AK4" s="951"/>
      <c r="AL4" s="269"/>
      <c r="AM4" s="269"/>
      <c r="AN4" s="269"/>
      <c r="AO4" s="309" t="s">
        <v>1700</v>
      </c>
      <c r="AP4" s="309" t="s">
        <v>1821</v>
      </c>
      <c r="AQ4" s="309" t="s">
        <v>1090</v>
      </c>
      <c r="AR4" s="309" t="s">
        <v>579</v>
      </c>
      <c r="AS4" s="290" t="s">
        <v>1697</v>
      </c>
      <c r="AT4" s="867" t="str">
        <f t="shared" si="1"/>
        <v>DG.TT902</v>
      </c>
      <c r="AU4" s="870" t="s">
        <v>2558</v>
      </c>
      <c r="AV4" s="869" t="str">
        <f t="shared" si="2"/>
        <v>Popup_OIP</v>
      </c>
      <c r="AW4" s="686" t="s">
        <v>2560</v>
      </c>
      <c r="AX4" s="355" t="s">
        <v>1700</v>
      </c>
      <c r="AY4" s="275"/>
      <c r="AZ4" s="275"/>
      <c r="BB4" s="873" t="s">
        <v>46</v>
      </c>
      <c r="BC4" s="733" t="s">
        <v>1403</v>
      </c>
    </row>
    <row r="5" spans="1:55" s="277" customFormat="1" ht="14.45" customHeight="1" x14ac:dyDescent="0.25">
      <c r="A5" s="311">
        <v>3</v>
      </c>
      <c r="B5" s="949" t="s">
        <v>1879</v>
      </c>
      <c r="C5" s="1042" t="s">
        <v>2171</v>
      </c>
      <c r="D5" s="309"/>
      <c r="E5" s="309"/>
      <c r="F5" s="309"/>
      <c r="G5" s="309"/>
      <c r="H5" s="309"/>
      <c r="I5" s="309"/>
      <c r="J5" s="309"/>
      <c r="K5" s="252">
        <v>65</v>
      </c>
      <c r="L5" s="252"/>
      <c r="M5" s="252">
        <v>75</v>
      </c>
      <c r="N5" s="252"/>
      <c r="O5" s="252"/>
      <c r="P5" s="252">
        <v>-50</v>
      </c>
      <c r="Q5" s="252">
        <v>100</v>
      </c>
      <c r="R5" s="309">
        <v>0.1</v>
      </c>
      <c r="S5" s="309">
        <v>0.1</v>
      </c>
      <c r="T5" s="309">
        <v>0.1</v>
      </c>
      <c r="U5" s="309">
        <v>0.8</v>
      </c>
      <c r="V5" s="309" t="s">
        <v>592</v>
      </c>
      <c r="W5" s="309">
        <v>4000</v>
      </c>
      <c r="X5" s="309">
        <v>20000</v>
      </c>
      <c r="Y5" s="309">
        <f t="shared" si="0"/>
        <v>1</v>
      </c>
      <c r="Z5" s="309">
        <v>3</v>
      </c>
      <c r="AA5" s="309">
        <v>0</v>
      </c>
      <c r="AB5" s="269"/>
      <c r="AC5" s="269"/>
      <c r="AD5" s="269"/>
      <c r="AE5" s="269"/>
      <c r="AF5" s="269"/>
      <c r="AG5" s="269"/>
      <c r="AH5" s="309"/>
      <c r="AI5" s="269"/>
      <c r="AJ5" s="951"/>
      <c r="AK5" s="269"/>
      <c r="AL5" s="951"/>
      <c r="AM5" s="269"/>
      <c r="AN5" s="269"/>
      <c r="AO5" s="309" t="s">
        <v>2550</v>
      </c>
      <c r="AP5" s="309" t="s">
        <v>1878</v>
      </c>
      <c r="AQ5" s="309" t="s">
        <v>1090</v>
      </c>
      <c r="AR5" s="309" t="s">
        <v>572</v>
      </c>
      <c r="AS5" s="334" t="s">
        <v>2091</v>
      </c>
      <c r="AT5" s="334" t="str">
        <f t="shared" si="1"/>
        <v>MNS.MNA_N6.TT112</v>
      </c>
      <c r="AU5" s="513" t="s">
        <v>2558</v>
      </c>
      <c r="AV5" s="311" t="str">
        <f t="shared" si="2"/>
        <v>Popup_OIP</v>
      </c>
      <c r="AW5" s="311" t="s">
        <v>2565</v>
      </c>
      <c r="AX5" s="309" t="s">
        <v>2550</v>
      </c>
      <c r="AY5" s="275"/>
      <c r="AZ5" s="275"/>
      <c r="BB5" s="872" t="s">
        <v>64</v>
      </c>
      <c r="BC5" s="309" t="s">
        <v>1403</v>
      </c>
    </row>
    <row r="6" spans="1:55" s="277" customFormat="1" ht="14.45" customHeight="1" thickBot="1" x14ac:dyDescent="0.3">
      <c r="A6" s="311">
        <v>4</v>
      </c>
      <c r="B6" s="949" t="s">
        <v>1880</v>
      </c>
      <c r="C6" s="1042" t="s">
        <v>2172</v>
      </c>
      <c r="D6" s="309"/>
      <c r="E6" s="309"/>
      <c r="F6" s="309"/>
      <c r="G6" s="309"/>
      <c r="H6" s="309"/>
      <c r="I6" s="309"/>
      <c r="J6" s="309"/>
      <c r="K6" s="252">
        <v>65</v>
      </c>
      <c r="L6" s="252"/>
      <c r="M6" s="252">
        <v>75</v>
      </c>
      <c r="N6" s="252"/>
      <c r="O6" s="252"/>
      <c r="P6" s="252">
        <v>-50</v>
      </c>
      <c r="Q6" s="252">
        <v>100</v>
      </c>
      <c r="R6" s="309">
        <v>0.1</v>
      </c>
      <c r="S6" s="309">
        <v>0.1</v>
      </c>
      <c r="T6" s="309">
        <v>0.1</v>
      </c>
      <c r="U6" s="309">
        <v>0.8</v>
      </c>
      <c r="V6" s="309" t="s">
        <v>592</v>
      </c>
      <c r="W6" s="309">
        <v>4000</v>
      </c>
      <c r="X6" s="309">
        <v>20000</v>
      </c>
      <c r="Y6" s="309">
        <f t="shared" si="0"/>
        <v>1</v>
      </c>
      <c r="Z6" s="309">
        <v>3</v>
      </c>
      <c r="AA6" s="309">
        <v>1</v>
      </c>
      <c r="AB6" s="269"/>
      <c r="AC6" s="269"/>
      <c r="AD6" s="269"/>
      <c r="AE6" s="269"/>
      <c r="AF6" s="269"/>
      <c r="AG6" s="269"/>
      <c r="AH6" s="309"/>
      <c r="AI6" s="269"/>
      <c r="AJ6" s="951"/>
      <c r="AK6" s="269"/>
      <c r="AL6" s="951"/>
      <c r="AM6" s="269"/>
      <c r="AN6" s="269"/>
      <c r="AO6" s="309" t="s">
        <v>2550</v>
      </c>
      <c r="AP6" s="309" t="s">
        <v>1878</v>
      </c>
      <c r="AQ6" s="309" t="s">
        <v>1090</v>
      </c>
      <c r="AR6" s="309" t="s">
        <v>572</v>
      </c>
      <c r="AS6" s="334" t="s">
        <v>2091</v>
      </c>
      <c r="AT6" s="334" t="str">
        <f t="shared" si="1"/>
        <v>MNS.MNA_N6.TT113</v>
      </c>
      <c r="AU6" s="513" t="s">
        <v>2558</v>
      </c>
      <c r="AV6" s="311" t="str">
        <f t="shared" si="2"/>
        <v>Popup_OIP</v>
      </c>
      <c r="AW6" s="311" t="s">
        <v>2566</v>
      </c>
      <c r="AX6" s="309" t="s">
        <v>2550</v>
      </c>
      <c r="AY6" s="275"/>
      <c r="AZ6" s="275"/>
      <c r="BB6" s="872" t="s">
        <v>65</v>
      </c>
      <c r="BC6" s="309" t="s">
        <v>1403</v>
      </c>
    </row>
    <row r="7" spans="1:55" s="277" customFormat="1" ht="14.45" customHeight="1" x14ac:dyDescent="0.25">
      <c r="A7" s="311">
        <v>5</v>
      </c>
      <c r="B7" s="949" t="s">
        <v>1881</v>
      </c>
      <c r="C7" s="1042" t="s">
        <v>2173</v>
      </c>
      <c r="D7" s="309"/>
      <c r="E7" s="309"/>
      <c r="F7" s="309"/>
      <c r="G7" s="261"/>
      <c r="H7" s="261"/>
      <c r="I7" s="261"/>
      <c r="J7" s="261"/>
      <c r="K7" s="309">
        <v>50</v>
      </c>
      <c r="L7" s="309"/>
      <c r="M7" s="309">
        <v>60</v>
      </c>
      <c r="N7" s="309"/>
      <c r="O7" s="309"/>
      <c r="P7" s="309">
        <v>-50</v>
      </c>
      <c r="Q7" s="309">
        <v>150</v>
      </c>
      <c r="R7" s="309">
        <v>0.1</v>
      </c>
      <c r="S7" s="309">
        <v>0.1</v>
      </c>
      <c r="T7" s="309">
        <v>0.1</v>
      </c>
      <c r="U7" s="309">
        <v>0.8</v>
      </c>
      <c r="V7" s="309" t="s">
        <v>592</v>
      </c>
      <c r="W7" s="309">
        <v>4000</v>
      </c>
      <c r="X7" s="309">
        <v>20000</v>
      </c>
      <c r="Y7" s="309">
        <f t="shared" si="0"/>
        <v>1</v>
      </c>
      <c r="Z7" s="309">
        <v>3</v>
      </c>
      <c r="AA7" s="309">
        <v>2</v>
      </c>
      <c r="AB7" s="269"/>
      <c r="AC7" s="269"/>
      <c r="AD7" s="269"/>
      <c r="AE7" s="269"/>
      <c r="AF7" s="269"/>
      <c r="AG7" s="269"/>
      <c r="AH7" s="309"/>
      <c r="AI7" s="269"/>
      <c r="AJ7" s="951"/>
      <c r="AK7" s="269"/>
      <c r="AL7" s="951"/>
      <c r="AM7" s="269"/>
      <c r="AN7" s="269"/>
      <c r="AO7" s="309" t="s">
        <v>2550</v>
      </c>
      <c r="AP7" s="309" t="s">
        <v>1878</v>
      </c>
      <c r="AQ7" s="309" t="s">
        <v>1090</v>
      </c>
      <c r="AR7" s="309" t="s">
        <v>572</v>
      </c>
      <c r="AS7" s="334" t="s">
        <v>2091</v>
      </c>
      <c r="AT7" s="334" t="str">
        <f t="shared" si="1"/>
        <v>MNS.MNA_N6.TT111</v>
      </c>
      <c r="AU7" s="513" t="s">
        <v>2558</v>
      </c>
      <c r="AV7" s="311" t="str">
        <f t="shared" si="2"/>
        <v>Popup_OIP</v>
      </c>
      <c r="AW7" s="311" t="s">
        <v>2564</v>
      </c>
      <c r="AX7" s="309" t="s">
        <v>2550</v>
      </c>
      <c r="AY7" s="275"/>
      <c r="AZ7" s="275"/>
      <c r="BB7" s="872" t="s">
        <v>48</v>
      </c>
      <c r="BC7" s="309" t="s">
        <v>1403</v>
      </c>
    </row>
    <row r="8" spans="1:55" s="277" customFormat="1" ht="14.45" customHeight="1" x14ac:dyDescent="0.25">
      <c r="A8" s="311">
        <v>6</v>
      </c>
      <c r="B8" s="949" t="s">
        <v>1882</v>
      </c>
      <c r="C8" s="1042" t="s">
        <v>2174</v>
      </c>
      <c r="D8" s="309"/>
      <c r="E8" s="309"/>
      <c r="F8" s="309"/>
      <c r="G8" s="309"/>
      <c r="H8" s="309"/>
      <c r="I8" s="309"/>
      <c r="J8" s="309"/>
      <c r="K8" s="252">
        <v>65</v>
      </c>
      <c r="L8" s="252"/>
      <c r="M8" s="252">
        <v>75</v>
      </c>
      <c r="N8" s="252"/>
      <c r="O8" s="252"/>
      <c r="P8" s="252">
        <v>-50</v>
      </c>
      <c r="Q8" s="252">
        <v>100</v>
      </c>
      <c r="R8" s="309">
        <v>0.1</v>
      </c>
      <c r="S8" s="309">
        <v>0.1</v>
      </c>
      <c r="T8" s="309">
        <v>0.1</v>
      </c>
      <c r="U8" s="309">
        <v>0.8</v>
      </c>
      <c r="V8" s="309" t="s">
        <v>592</v>
      </c>
      <c r="W8" s="309">
        <v>4000</v>
      </c>
      <c r="X8" s="309">
        <v>20000</v>
      </c>
      <c r="Y8" s="309">
        <f t="shared" si="0"/>
        <v>1</v>
      </c>
      <c r="Z8" s="309">
        <v>3</v>
      </c>
      <c r="AA8" s="309">
        <v>3</v>
      </c>
      <c r="AB8" s="269"/>
      <c r="AC8" s="269"/>
      <c r="AD8" s="269"/>
      <c r="AE8" s="269"/>
      <c r="AF8" s="269"/>
      <c r="AG8" s="269"/>
      <c r="AH8" s="309"/>
      <c r="AI8" s="269"/>
      <c r="AJ8" s="951"/>
      <c r="AK8" s="269"/>
      <c r="AL8" s="951"/>
      <c r="AM8" s="269"/>
      <c r="AN8" s="269"/>
      <c r="AO8" s="309" t="s">
        <v>2550</v>
      </c>
      <c r="AP8" s="309" t="s">
        <v>1878</v>
      </c>
      <c r="AQ8" s="309" t="s">
        <v>1090</v>
      </c>
      <c r="AR8" s="309" t="s">
        <v>572</v>
      </c>
      <c r="AS8" s="334" t="s">
        <v>2091</v>
      </c>
      <c r="AT8" s="334" t="str">
        <f t="shared" si="1"/>
        <v>MNS.MNA_N6.TT108</v>
      </c>
      <c r="AU8" s="513" t="s">
        <v>2558</v>
      </c>
      <c r="AV8" s="311" t="str">
        <f t="shared" si="2"/>
        <v>Popup_OIP</v>
      </c>
      <c r="AW8" s="311" t="s">
        <v>2567</v>
      </c>
      <c r="AX8" s="309" t="s">
        <v>2550</v>
      </c>
      <c r="AY8" s="275"/>
      <c r="AZ8" s="275"/>
      <c r="BB8" s="872" t="s">
        <v>49</v>
      </c>
      <c r="BC8" s="309" t="s">
        <v>1403</v>
      </c>
    </row>
    <row r="9" spans="1:55" s="277" customFormat="1" ht="14.45" customHeight="1" x14ac:dyDescent="0.25">
      <c r="A9" s="311">
        <v>7</v>
      </c>
      <c r="B9" s="949" t="s">
        <v>1883</v>
      </c>
      <c r="C9" s="1042" t="s">
        <v>2175</v>
      </c>
      <c r="D9" s="309"/>
      <c r="E9" s="309"/>
      <c r="F9" s="309"/>
      <c r="G9" s="309"/>
      <c r="H9" s="309"/>
      <c r="I9" s="309"/>
      <c r="J9" s="309"/>
      <c r="K9" s="252">
        <v>65</v>
      </c>
      <c r="L9" s="252"/>
      <c r="M9" s="252">
        <v>75</v>
      </c>
      <c r="N9" s="252"/>
      <c r="O9" s="252"/>
      <c r="P9" s="252">
        <v>-50</v>
      </c>
      <c r="Q9" s="252">
        <v>100</v>
      </c>
      <c r="R9" s="309">
        <v>0.1</v>
      </c>
      <c r="S9" s="309">
        <v>0.1</v>
      </c>
      <c r="T9" s="309">
        <v>0.1</v>
      </c>
      <c r="U9" s="309">
        <v>0.8</v>
      </c>
      <c r="V9" s="309" t="s">
        <v>592</v>
      </c>
      <c r="W9" s="309">
        <v>4000</v>
      </c>
      <c r="X9" s="309">
        <v>20000</v>
      </c>
      <c r="Y9" s="309">
        <f t="shared" si="0"/>
        <v>1</v>
      </c>
      <c r="Z9" s="309">
        <v>3</v>
      </c>
      <c r="AA9" s="309">
        <v>4</v>
      </c>
      <c r="AB9" s="269"/>
      <c r="AC9" s="269"/>
      <c r="AD9" s="269"/>
      <c r="AE9" s="269"/>
      <c r="AF9" s="269"/>
      <c r="AG9" s="269"/>
      <c r="AH9" s="309"/>
      <c r="AI9" s="269"/>
      <c r="AJ9" s="951"/>
      <c r="AK9" s="269"/>
      <c r="AL9" s="951"/>
      <c r="AM9" s="269"/>
      <c r="AN9" s="269"/>
      <c r="AO9" s="309" t="s">
        <v>2550</v>
      </c>
      <c r="AP9" s="309" t="s">
        <v>1878</v>
      </c>
      <c r="AQ9" s="309" t="s">
        <v>1090</v>
      </c>
      <c r="AR9" s="309" t="s">
        <v>572</v>
      </c>
      <c r="AS9" s="334" t="s">
        <v>2091</v>
      </c>
      <c r="AT9" s="334" t="str">
        <f t="shared" si="1"/>
        <v>MNS.MNA_N6.TT107</v>
      </c>
      <c r="AU9" s="513" t="s">
        <v>2558</v>
      </c>
      <c r="AV9" s="311" t="str">
        <f t="shared" si="2"/>
        <v>Popup_OIP</v>
      </c>
      <c r="AW9" s="311" t="s">
        <v>2568</v>
      </c>
      <c r="AX9" s="309" t="s">
        <v>2550</v>
      </c>
      <c r="AY9" s="275"/>
      <c r="AZ9" s="275"/>
      <c r="BB9" s="872" t="s">
        <v>50</v>
      </c>
      <c r="BC9" s="309" t="s">
        <v>1403</v>
      </c>
    </row>
    <row r="10" spans="1:55" s="277" customFormat="1" ht="14.45" customHeight="1" x14ac:dyDescent="0.25">
      <c r="A10" s="311">
        <v>8</v>
      </c>
      <c r="B10" s="949" t="s">
        <v>1884</v>
      </c>
      <c r="C10" s="1042" t="s">
        <v>2176</v>
      </c>
      <c r="D10" s="309"/>
      <c r="E10" s="309"/>
      <c r="F10" s="309"/>
      <c r="G10" s="309"/>
      <c r="H10" s="309"/>
      <c r="I10" s="309"/>
      <c r="J10" s="309"/>
      <c r="K10" s="252">
        <v>65</v>
      </c>
      <c r="L10" s="252"/>
      <c r="M10" s="252">
        <v>75</v>
      </c>
      <c r="N10" s="252"/>
      <c r="O10" s="252"/>
      <c r="P10" s="252">
        <v>-50</v>
      </c>
      <c r="Q10" s="252">
        <v>100</v>
      </c>
      <c r="R10" s="309">
        <v>0.1</v>
      </c>
      <c r="S10" s="309">
        <v>0.1</v>
      </c>
      <c r="T10" s="309">
        <v>0.1</v>
      </c>
      <c r="U10" s="309">
        <v>0.8</v>
      </c>
      <c r="V10" s="309" t="s">
        <v>592</v>
      </c>
      <c r="W10" s="309">
        <v>4000</v>
      </c>
      <c r="X10" s="309">
        <v>20000</v>
      </c>
      <c r="Y10" s="309">
        <f t="shared" si="0"/>
        <v>1</v>
      </c>
      <c r="Z10" s="309">
        <v>3</v>
      </c>
      <c r="AA10" s="309">
        <v>5</v>
      </c>
      <c r="AB10" s="269"/>
      <c r="AC10" s="269"/>
      <c r="AD10" s="269"/>
      <c r="AE10" s="269"/>
      <c r="AF10" s="269"/>
      <c r="AG10" s="269"/>
      <c r="AH10" s="309"/>
      <c r="AI10" s="269"/>
      <c r="AJ10" s="951"/>
      <c r="AK10" s="269"/>
      <c r="AL10" s="951"/>
      <c r="AM10" s="269"/>
      <c r="AN10" s="269"/>
      <c r="AO10" s="309" t="s">
        <v>2550</v>
      </c>
      <c r="AP10" s="309" t="s">
        <v>1878</v>
      </c>
      <c r="AQ10" s="309" t="s">
        <v>1090</v>
      </c>
      <c r="AR10" s="309" t="s">
        <v>572</v>
      </c>
      <c r="AS10" s="334" t="s">
        <v>2091</v>
      </c>
      <c r="AT10" s="334" t="str">
        <f t="shared" si="1"/>
        <v>MNS.MNA_N6.TT101</v>
      </c>
      <c r="AU10" s="513" t="s">
        <v>2558</v>
      </c>
      <c r="AV10" s="311" t="str">
        <f t="shared" si="2"/>
        <v>Popup_OIP</v>
      </c>
      <c r="AW10" s="311" t="s">
        <v>2569</v>
      </c>
      <c r="AX10" s="309" t="s">
        <v>2550</v>
      </c>
      <c r="AY10" s="275"/>
      <c r="AZ10" s="275"/>
      <c r="BB10" s="872" t="s">
        <v>51</v>
      </c>
      <c r="BC10" s="309" t="s">
        <v>1403</v>
      </c>
    </row>
    <row r="11" spans="1:55" s="277" customFormat="1" ht="14.45" customHeight="1" x14ac:dyDescent="0.25">
      <c r="A11" s="311">
        <v>9</v>
      </c>
      <c r="B11" s="949" t="s">
        <v>1885</v>
      </c>
      <c r="C11" s="1042" t="s">
        <v>2178</v>
      </c>
      <c r="D11" s="309"/>
      <c r="E11" s="309"/>
      <c r="F11" s="309"/>
      <c r="G11" s="309"/>
      <c r="H11" s="309"/>
      <c r="I11" s="309"/>
      <c r="J11" s="309"/>
      <c r="K11" s="252">
        <v>65</v>
      </c>
      <c r="L11" s="252"/>
      <c r="M11" s="252">
        <v>75</v>
      </c>
      <c r="N11" s="252"/>
      <c r="O11" s="252"/>
      <c r="P11" s="252">
        <v>-50</v>
      </c>
      <c r="Q11" s="252">
        <v>100</v>
      </c>
      <c r="R11" s="309">
        <v>0.1</v>
      </c>
      <c r="S11" s="309">
        <v>0.1</v>
      </c>
      <c r="T11" s="309">
        <v>0.1</v>
      </c>
      <c r="U11" s="309">
        <v>0.8</v>
      </c>
      <c r="V11" s="309" t="s">
        <v>592</v>
      </c>
      <c r="W11" s="309">
        <v>4000</v>
      </c>
      <c r="X11" s="309">
        <v>20000</v>
      </c>
      <c r="Y11" s="309">
        <f t="shared" si="0"/>
        <v>1</v>
      </c>
      <c r="Z11" s="309">
        <v>3</v>
      </c>
      <c r="AA11" s="309">
        <v>6</v>
      </c>
      <c r="AB11" s="269"/>
      <c r="AC11" s="269"/>
      <c r="AD11" s="269"/>
      <c r="AE11" s="269"/>
      <c r="AF11" s="269"/>
      <c r="AG11" s="269"/>
      <c r="AH11" s="309"/>
      <c r="AI11" s="269"/>
      <c r="AJ11" s="951"/>
      <c r="AK11" s="269"/>
      <c r="AL11" s="951"/>
      <c r="AM11" s="269"/>
      <c r="AN11" s="269"/>
      <c r="AO11" s="309" t="s">
        <v>2550</v>
      </c>
      <c r="AP11" s="309" t="s">
        <v>1878</v>
      </c>
      <c r="AQ11" s="309" t="s">
        <v>1090</v>
      </c>
      <c r="AR11" s="309" t="s">
        <v>572</v>
      </c>
      <c r="AS11" s="334" t="s">
        <v>2091</v>
      </c>
      <c r="AT11" s="334" t="str">
        <f t="shared" si="1"/>
        <v>MNS.MNA_N6.TT102</v>
      </c>
      <c r="AU11" s="513" t="s">
        <v>2558</v>
      </c>
      <c r="AV11" s="311" t="str">
        <f t="shared" si="2"/>
        <v>Popup_OIP</v>
      </c>
      <c r="AW11" s="311" t="s">
        <v>2570</v>
      </c>
      <c r="AX11" s="309" t="s">
        <v>2550</v>
      </c>
      <c r="AY11" s="275"/>
      <c r="AZ11" s="275"/>
      <c r="BB11" s="872" t="s">
        <v>52</v>
      </c>
      <c r="BC11" s="309" t="s">
        <v>1403</v>
      </c>
    </row>
    <row r="12" spans="1:55" s="277" customFormat="1" ht="14.45" customHeight="1" thickBot="1" x14ac:dyDescent="0.3">
      <c r="A12" s="311">
        <v>10</v>
      </c>
      <c r="B12" s="949" t="s">
        <v>1886</v>
      </c>
      <c r="C12" s="1042" t="s">
        <v>2180</v>
      </c>
      <c r="D12" s="309"/>
      <c r="E12" s="309"/>
      <c r="F12" s="309"/>
      <c r="G12" s="309"/>
      <c r="H12" s="309"/>
      <c r="I12" s="309"/>
      <c r="J12" s="309"/>
      <c r="K12" s="252">
        <v>65</v>
      </c>
      <c r="L12" s="252"/>
      <c r="M12" s="252">
        <v>75</v>
      </c>
      <c r="N12" s="252"/>
      <c r="O12" s="252"/>
      <c r="P12" s="252">
        <v>-50</v>
      </c>
      <c r="Q12" s="252">
        <v>100</v>
      </c>
      <c r="R12" s="309">
        <v>0.1</v>
      </c>
      <c r="S12" s="309">
        <v>0.1</v>
      </c>
      <c r="T12" s="309">
        <v>0.1</v>
      </c>
      <c r="U12" s="309">
        <v>0.8</v>
      </c>
      <c r="V12" s="309" t="s">
        <v>592</v>
      </c>
      <c r="W12" s="309">
        <v>4000</v>
      </c>
      <c r="X12" s="309">
        <v>20000</v>
      </c>
      <c r="Y12" s="309">
        <f t="shared" si="0"/>
        <v>1</v>
      </c>
      <c r="Z12" s="309">
        <v>3</v>
      </c>
      <c r="AA12" s="309">
        <v>7</v>
      </c>
      <c r="AB12" s="269"/>
      <c r="AC12" s="269"/>
      <c r="AD12" s="269"/>
      <c r="AE12" s="269"/>
      <c r="AF12" s="269"/>
      <c r="AG12" s="269"/>
      <c r="AH12" s="309"/>
      <c r="AI12" s="269"/>
      <c r="AJ12" s="951"/>
      <c r="AK12" s="269"/>
      <c r="AL12" s="951"/>
      <c r="AM12" s="269"/>
      <c r="AN12" s="269"/>
      <c r="AO12" s="309" t="s">
        <v>2550</v>
      </c>
      <c r="AP12" s="309" t="s">
        <v>1878</v>
      </c>
      <c r="AQ12" s="309" t="s">
        <v>1090</v>
      </c>
      <c r="AR12" s="309" t="s">
        <v>572</v>
      </c>
      <c r="AS12" s="334" t="s">
        <v>2091</v>
      </c>
      <c r="AT12" s="334" t="str">
        <f t="shared" si="1"/>
        <v>MNS.MNA_N6.TT103</v>
      </c>
      <c r="AU12" s="513" t="s">
        <v>2558</v>
      </c>
      <c r="AV12" s="311" t="str">
        <f t="shared" si="2"/>
        <v>Popup_OIP</v>
      </c>
      <c r="AW12" s="311" t="s">
        <v>2571</v>
      </c>
      <c r="AX12" s="309" t="s">
        <v>2550</v>
      </c>
      <c r="AY12" s="275"/>
      <c r="AZ12" s="275"/>
      <c r="BB12" s="872" t="s">
        <v>53</v>
      </c>
      <c r="BC12" s="309" t="s">
        <v>1403</v>
      </c>
    </row>
    <row r="13" spans="1:55" s="277" customFormat="1" ht="14.45" customHeight="1" x14ac:dyDescent="0.25">
      <c r="A13" s="311">
        <v>11</v>
      </c>
      <c r="B13" s="949" t="s">
        <v>1887</v>
      </c>
      <c r="C13" s="1042" t="s">
        <v>1124</v>
      </c>
      <c r="D13" s="309"/>
      <c r="E13" s="309"/>
      <c r="F13" s="309"/>
      <c r="G13" s="261"/>
      <c r="H13" s="261"/>
      <c r="I13" s="261"/>
      <c r="J13" s="308">
        <v>3</v>
      </c>
      <c r="K13" s="308">
        <v>5.6</v>
      </c>
      <c r="L13" s="308">
        <v>8.9</v>
      </c>
      <c r="M13" s="308">
        <v>7.1</v>
      </c>
      <c r="N13" s="308">
        <v>11.2</v>
      </c>
      <c r="O13" s="308">
        <v>18</v>
      </c>
      <c r="P13" s="308">
        <v>0</v>
      </c>
      <c r="Q13" s="308">
        <v>30</v>
      </c>
      <c r="R13" s="309">
        <v>0.01</v>
      </c>
      <c r="S13" s="309">
        <v>0.01</v>
      </c>
      <c r="T13" s="309">
        <v>0.1</v>
      </c>
      <c r="U13" s="309">
        <v>0.8</v>
      </c>
      <c r="V13" s="309" t="s">
        <v>592</v>
      </c>
      <c r="W13" s="309">
        <v>4000</v>
      </c>
      <c r="X13" s="309">
        <v>20000</v>
      </c>
      <c r="Y13" s="309">
        <f t="shared" si="0"/>
        <v>1</v>
      </c>
      <c r="Z13" s="309">
        <v>4</v>
      </c>
      <c r="AA13" s="309">
        <v>1</v>
      </c>
      <c r="AB13" s="269"/>
      <c r="AC13" s="269"/>
      <c r="AD13" s="269"/>
      <c r="AE13" s="269"/>
      <c r="AF13" s="269"/>
      <c r="AG13" s="269"/>
      <c r="AH13" s="309"/>
      <c r="AI13" s="951"/>
      <c r="AJ13" s="951"/>
      <c r="AK13" s="951"/>
      <c r="AL13" s="951"/>
      <c r="AM13" s="951"/>
      <c r="AN13" s="951"/>
      <c r="AO13" s="309" t="s">
        <v>2550</v>
      </c>
      <c r="AP13" s="309" t="s">
        <v>1878</v>
      </c>
      <c r="AQ13" s="309" t="s">
        <v>1090</v>
      </c>
      <c r="AR13" s="309" t="s">
        <v>575</v>
      </c>
      <c r="AS13" s="334" t="s">
        <v>2091</v>
      </c>
      <c r="AT13" s="334" t="str">
        <f t="shared" si="1"/>
        <v>MNS.MNA_N6.XT101</v>
      </c>
      <c r="AU13" s="513" t="s">
        <v>2574</v>
      </c>
      <c r="AV13" s="311" t="str">
        <f t="shared" si="2"/>
        <v>Popup_OIP</v>
      </c>
      <c r="AW13" s="311" t="s">
        <v>2575</v>
      </c>
      <c r="AX13" s="309" t="s">
        <v>2550</v>
      </c>
      <c r="AY13" s="275"/>
      <c r="AZ13" s="275"/>
      <c r="BB13" s="872" t="s">
        <v>54</v>
      </c>
      <c r="BC13" s="309" t="s">
        <v>1408</v>
      </c>
    </row>
    <row r="14" spans="1:55" s="277" customFormat="1" ht="14.45" customHeight="1" x14ac:dyDescent="0.25">
      <c r="A14" s="311">
        <v>12</v>
      </c>
      <c r="B14" s="949" t="s">
        <v>1888</v>
      </c>
      <c r="C14" s="1042" t="s">
        <v>1125</v>
      </c>
      <c r="D14" s="309"/>
      <c r="E14" s="309"/>
      <c r="F14" s="309"/>
      <c r="G14" s="309"/>
      <c r="H14" s="309"/>
      <c r="I14" s="309"/>
      <c r="J14" s="308">
        <v>3</v>
      </c>
      <c r="K14" s="308">
        <v>5.6</v>
      </c>
      <c r="L14" s="308">
        <v>8.9</v>
      </c>
      <c r="M14" s="308">
        <v>7.1</v>
      </c>
      <c r="N14" s="308">
        <v>11.2</v>
      </c>
      <c r="O14" s="308">
        <v>18</v>
      </c>
      <c r="P14" s="308">
        <v>0</v>
      </c>
      <c r="Q14" s="308">
        <v>30</v>
      </c>
      <c r="R14" s="309">
        <v>0.01</v>
      </c>
      <c r="S14" s="309">
        <v>0.01</v>
      </c>
      <c r="T14" s="309">
        <v>0.1</v>
      </c>
      <c r="U14" s="309">
        <v>0.8</v>
      </c>
      <c r="V14" s="309" t="s">
        <v>592</v>
      </c>
      <c r="W14" s="309">
        <v>4000</v>
      </c>
      <c r="X14" s="309">
        <v>20000</v>
      </c>
      <c r="Y14" s="309">
        <f t="shared" si="0"/>
        <v>1</v>
      </c>
      <c r="Z14" s="309">
        <v>4</v>
      </c>
      <c r="AA14" s="309">
        <v>2</v>
      </c>
      <c r="AB14" s="269"/>
      <c r="AC14" s="269"/>
      <c r="AD14" s="269"/>
      <c r="AE14" s="269"/>
      <c r="AF14" s="269"/>
      <c r="AG14" s="269"/>
      <c r="AH14" s="309"/>
      <c r="AI14" s="951"/>
      <c r="AJ14" s="951"/>
      <c r="AK14" s="951"/>
      <c r="AL14" s="951"/>
      <c r="AM14" s="951"/>
      <c r="AN14" s="951"/>
      <c r="AO14" s="309" t="s">
        <v>2550</v>
      </c>
      <c r="AP14" s="309" t="s">
        <v>1878</v>
      </c>
      <c r="AQ14" s="309" t="s">
        <v>1090</v>
      </c>
      <c r="AR14" s="309" t="s">
        <v>575</v>
      </c>
      <c r="AS14" s="334" t="s">
        <v>2091</v>
      </c>
      <c r="AT14" s="334" t="str">
        <f t="shared" si="1"/>
        <v>MNS.MNA_N6.XT102</v>
      </c>
      <c r="AU14" s="513" t="s">
        <v>2574</v>
      </c>
      <c r="AV14" s="311" t="str">
        <f t="shared" si="2"/>
        <v>Popup_OIP</v>
      </c>
      <c r="AW14" s="311" t="s">
        <v>2576</v>
      </c>
      <c r="AX14" s="309" t="s">
        <v>2550</v>
      </c>
      <c r="AY14" s="275"/>
      <c r="AZ14" s="275"/>
      <c r="BB14" s="872" t="s">
        <v>55</v>
      </c>
      <c r="BC14" s="309" t="s">
        <v>1408</v>
      </c>
    </row>
    <row r="15" spans="1:55" s="277" customFormat="1" ht="14.45" customHeight="1" x14ac:dyDescent="0.25">
      <c r="A15" s="311">
        <v>13</v>
      </c>
      <c r="B15" s="949" t="s">
        <v>1889</v>
      </c>
      <c r="C15" s="1042" t="s">
        <v>1126</v>
      </c>
      <c r="D15" s="309"/>
      <c r="E15" s="309"/>
      <c r="F15" s="309"/>
      <c r="G15" s="309"/>
      <c r="H15" s="309"/>
      <c r="I15" s="309"/>
      <c r="J15" s="308">
        <v>3</v>
      </c>
      <c r="K15" s="308">
        <v>5.6</v>
      </c>
      <c r="L15" s="308">
        <v>8.9</v>
      </c>
      <c r="M15" s="308">
        <v>7.1</v>
      </c>
      <c r="N15" s="308">
        <v>11.2</v>
      </c>
      <c r="O15" s="308">
        <v>18</v>
      </c>
      <c r="P15" s="308">
        <v>0</v>
      </c>
      <c r="Q15" s="308">
        <v>30</v>
      </c>
      <c r="R15" s="309">
        <v>0.01</v>
      </c>
      <c r="S15" s="309">
        <v>0.01</v>
      </c>
      <c r="T15" s="309">
        <v>0.1</v>
      </c>
      <c r="U15" s="309">
        <v>0.8</v>
      </c>
      <c r="V15" s="309" t="s">
        <v>592</v>
      </c>
      <c r="W15" s="309">
        <v>4000</v>
      </c>
      <c r="X15" s="309">
        <v>20000</v>
      </c>
      <c r="Y15" s="309">
        <f t="shared" si="0"/>
        <v>1</v>
      </c>
      <c r="Z15" s="309">
        <v>4</v>
      </c>
      <c r="AA15" s="309">
        <v>3</v>
      </c>
      <c r="AB15" s="269"/>
      <c r="AC15" s="269"/>
      <c r="AD15" s="269"/>
      <c r="AE15" s="269"/>
      <c r="AF15" s="269"/>
      <c r="AG15" s="269"/>
      <c r="AH15" s="309"/>
      <c r="AI15" s="951"/>
      <c r="AJ15" s="951"/>
      <c r="AK15" s="951"/>
      <c r="AL15" s="951"/>
      <c r="AM15" s="951"/>
      <c r="AN15" s="951"/>
      <c r="AO15" s="309" t="s">
        <v>2550</v>
      </c>
      <c r="AP15" s="309" t="s">
        <v>1878</v>
      </c>
      <c r="AQ15" s="309" t="s">
        <v>1090</v>
      </c>
      <c r="AR15" s="309" t="s">
        <v>575</v>
      </c>
      <c r="AS15" s="334" t="s">
        <v>2091</v>
      </c>
      <c r="AT15" s="334" t="str">
        <f t="shared" si="1"/>
        <v>MNS.MNA_N6.XT103</v>
      </c>
      <c r="AU15" s="513" t="s">
        <v>2574</v>
      </c>
      <c r="AV15" s="311" t="str">
        <f t="shared" si="2"/>
        <v>Popup_OIP</v>
      </c>
      <c r="AW15" s="311" t="s">
        <v>2577</v>
      </c>
      <c r="AX15" s="309" t="s">
        <v>2550</v>
      </c>
      <c r="AY15" s="275"/>
      <c r="AZ15" s="275"/>
      <c r="BB15" s="872" t="s">
        <v>56</v>
      </c>
      <c r="BC15" s="309" t="s">
        <v>1408</v>
      </c>
    </row>
    <row r="16" spans="1:55" s="277" customFormat="1" ht="14.45" customHeight="1" x14ac:dyDescent="0.25">
      <c r="A16" s="311">
        <v>14</v>
      </c>
      <c r="B16" s="949" t="s">
        <v>1890</v>
      </c>
      <c r="C16" s="1042" t="s">
        <v>1127</v>
      </c>
      <c r="D16" s="309"/>
      <c r="E16" s="309"/>
      <c r="F16" s="309"/>
      <c r="G16" s="309"/>
      <c r="H16" s="309"/>
      <c r="I16" s="309"/>
      <c r="J16" s="308">
        <v>3</v>
      </c>
      <c r="K16" s="308">
        <v>5.6</v>
      </c>
      <c r="L16" s="308">
        <v>8.9</v>
      </c>
      <c r="M16" s="308">
        <v>7.1</v>
      </c>
      <c r="N16" s="308">
        <v>11.2</v>
      </c>
      <c r="O16" s="308">
        <v>18</v>
      </c>
      <c r="P16" s="308">
        <v>0</v>
      </c>
      <c r="Q16" s="308">
        <v>30</v>
      </c>
      <c r="R16" s="309">
        <v>0.01</v>
      </c>
      <c r="S16" s="309">
        <v>0.01</v>
      </c>
      <c r="T16" s="309">
        <v>0.1</v>
      </c>
      <c r="U16" s="309">
        <v>0.8</v>
      </c>
      <c r="V16" s="309" t="s">
        <v>592</v>
      </c>
      <c r="W16" s="309">
        <v>4000</v>
      </c>
      <c r="X16" s="309">
        <v>20000</v>
      </c>
      <c r="Y16" s="309">
        <f t="shared" si="0"/>
        <v>1</v>
      </c>
      <c r="Z16" s="309">
        <v>4</v>
      </c>
      <c r="AA16" s="309">
        <v>4</v>
      </c>
      <c r="AB16" s="269"/>
      <c r="AC16" s="269"/>
      <c r="AD16" s="269"/>
      <c r="AE16" s="269"/>
      <c r="AF16" s="269"/>
      <c r="AG16" s="269"/>
      <c r="AH16" s="309"/>
      <c r="AI16" s="951"/>
      <c r="AJ16" s="951"/>
      <c r="AK16" s="951"/>
      <c r="AL16" s="951"/>
      <c r="AM16" s="951"/>
      <c r="AN16" s="951"/>
      <c r="AO16" s="309" t="s">
        <v>2550</v>
      </c>
      <c r="AP16" s="309" t="s">
        <v>1878</v>
      </c>
      <c r="AQ16" s="309" t="s">
        <v>1090</v>
      </c>
      <c r="AR16" s="309" t="s">
        <v>575</v>
      </c>
      <c r="AS16" s="334" t="s">
        <v>2091</v>
      </c>
      <c r="AT16" s="334" t="str">
        <f t="shared" si="1"/>
        <v>MNS.MNA_N6.XT104</v>
      </c>
      <c r="AU16" s="513" t="s">
        <v>2574</v>
      </c>
      <c r="AV16" s="311" t="str">
        <f t="shared" si="2"/>
        <v>Popup_OIP</v>
      </c>
      <c r="AW16" s="311" t="s">
        <v>2578</v>
      </c>
      <c r="AX16" s="309" t="s">
        <v>2550</v>
      </c>
      <c r="AY16" s="275"/>
      <c r="AZ16" s="275"/>
      <c r="BB16" s="872" t="s">
        <v>57</v>
      </c>
      <c r="BC16" s="309" t="s">
        <v>1408</v>
      </c>
    </row>
    <row r="17" spans="1:55" s="277" customFormat="1" ht="14.45" customHeight="1" x14ac:dyDescent="0.25">
      <c r="A17" s="311">
        <v>15</v>
      </c>
      <c r="B17" s="949" t="s">
        <v>1891</v>
      </c>
      <c r="C17" s="1042" t="s">
        <v>1128</v>
      </c>
      <c r="D17" s="309"/>
      <c r="E17" s="309"/>
      <c r="F17" s="309"/>
      <c r="G17" s="309"/>
      <c r="H17" s="309"/>
      <c r="I17" s="309"/>
      <c r="J17" s="308">
        <v>3</v>
      </c>
      <c r="K17" s="308">
        <v>5.6</v>
      </c>
      <c r="L17" s="308">
        <v>8.9</v>
      </c>
      <c r="M17" s="308">
        <v>7.1</v>
      </c>
      <c r="N17" s="308">
        <v>11.2</v>
      </c>
      <c r="O17" s="308">
        <v>18</v>
      </c>
      <c r="P17" s="308">
        <v>0</v>
      </c>
      <c r="Q17" s="308">
        <v>30</v>
      </c>
      <c r="R17" s="309">
        <v>0.01</v>
      </c>
      <c r="S17" s="309">
        <v>0.01</v>
      </c>
      <c r="T17" s="309">
        <v>0.1</v>
      </c>
      <c r="U17" s="309">
        <v>0.8</v>
      </c>
      <c r="V17" s="309" t="s">
        <v>592</v>
      </c>
      <c r="W17" s="309">
        <v>4000</v>
      </c>
      <c r="X17" s="309">
        <v>20000</v>
      </c>
      <c r="Y17" s="309">
        <f t="shared" si="0"/>
        <v>1</v>
      </c>
      <c r="Z17" s="309">
        <v>4</v>
      </c>
      <c r="AA17" s="309">
        <v>5</v>
      </c>
      <c r="AB17" s="269"/>
      <c r="AC17" s="269"/>
      <c r="AD17" s="269"/>
      <c r="AE17" s="269"/>
      <c r="AF17" s="269"/>
      <c r="AG17" s="269"/>
      <c r="AH17" s="309"/>
      <c r="AI17" s="951"/>
      <c r="AJ17" s="951"/>
      <c r="AK17" s="951"/>
      <c r="AL17" s="951"/>
      <c r="AM17" s="951"/>
      <c r="AN17" s="951"/>
      <c r="AO17" s="309" t="s">
        <v>2550</v>
      </c>
      <c r="AP17" s="309" t="s">
        <v>1878</v>
      </c>
      <c r="AQ17" s="309" t="s">
        <v>1090</v>
      </c>
      <c r="AR17" s="309" t="s">
        <v>575</v>
      </c>
      <c r="AS17" s="334" t="s">
        <v>2091</v>
      </c>
      <c r="AT17" s="334" t="str">
        <f t="shared" si="1"/>
        <v>MNS.MNA_N6.XT105</v>
      </c>
      <c r="AU17" s="513" t="s">
        <v>2574</v>
      </c>
      <c r="AV17" s="311" t="str">
        <f t="shared" si="2"/>
        <v>Popup_OIP</v>
      </c>
      <c r="AW17" s="311" t="s">
        <v>2579</v>
      </c>
      <c r="AX17" s="309" t="s">
        <v>2550</v>
      </c>
      <c r="AY17" s="275"/>
      <c r="AZ17" s="275"/>
      <c r="BB17" s="872" t="s">
        <v>58</v>
      </c>
      <c r="BC17" s="309" t="s">
        <v>1408</v>
      </c>
    </row>
    <row r="18" spans="1:55" s="277" customFormat="1" ht="14.45" customHeight="1" x14ac:dyDescent="0.25">
      <c r="A18" s="311">
        <v>16</v>
      </c>
      <c r="B18" s="949" t="s">
        <v>1892</v>
      </c>
      <c r="C18" s="1042" t="s">
        <v>1129</v>
      </c>
      <c r="D18" s="309"/>
      <c r="E18" s="309"/>
      <c r="F18" s="309"/>
      <c r="G18" s="309"/>
      <c r="H18" s="309"/>
      <c r="I18" s="309"/>
      <c r="J18" s="308">
        <v>3</v>
      </c>
      <c r="K18" s="308">
        <v>5.6</v>
      </c>
      <c r="L18" s="308">
        <v>8.9</v>
      </c>
      <c r="M18" s="308">
        <v>7.1</v>
      </c>
      <c r="N18" s="308">
        <v>11.2</v>
      </c>
      <c r="O18" s="308">
        <v>18</v>
      </c>
      <c r="P18" s="308">
        <v>0</v>
      </c>
      <c r="Q18" s="308">
        <v>30</v>
      </c>
      <c r="R18" s="309">
        <v>0.01</v>
      </c>
      <c r="S18" s="309">
        <v>0.01</v>
      </c>
      <c r="T18" s="309">
        <v>0.1</v>
      </c>
      <c r="U18" s="309">
        <v>0.8</v>
      </c>
      <c r="V18" s="309" t="s">
        <v>592</v>
      </c>
      <c r="W18" s="309">
        <v>4000</v>
      </c>
      <c r="X18" s="309">
        <v>20000</v>
      </c>
      <c r="Y18" s="309">
        <f t="shared" si="0"/>
        <v>1</v>
      </c>
      <c r="Z18" s="309">
        <v>4</v>
      </c>
      <c r="AA18" s="309">
        <v>6</v>
      </c>
      <c r="AB18" s="269"/>
      <c r="AC18" s="269"/>
      <c r="AD18" s="269"/>
      <c r="AE18" s="269"/>
      <c r="AF18" s="269"/>
      <c r="AG18" s="269"/>
      <c r="AH18" s="309"/>
      <c r="AI18" s="951"/>
      <c r="AJ18" s="951"/>
      <c r="AK18" s="951"/>
      <c r="AL18" s="951"/>
      <c r="AM18" s="951"/>
      <c r="AN18" s="951"/>
      <c r="AO18" s="309" t="s">
        <v>2550</v>
      </c>
      <c r="AP18" s="309" t="s">
        <v>1878</v>
      </c>
      <c r="AQ18" s="309" t="s">
        <v>1090</v>
      </c>
      <c r="AR18" s="309" t="s">
        <v>575</v>
      </c>
      <c r="AS18" s="334" t="s">
        <v>2091</v>
      </c>
      <c r="AT18" s="334" t="str">
        <f t="shared" si="1"/>
        <v>MNS.MNA_N6.XT106</v>
      </c>
      <c r="AU18" s="513" t="s">
        <v>2574</v>
      </c>
      <c r="AV18" s="311" t="str">
        <f t="shared" si="2"/>
        <v>Popup_OIP</v>
      </c>
      <c r="AW18" s="311" t="s">
        <v>2580</v>
      </c>
      <c r="AX18" s="309" t="s">
        <v>2550</v>
      </c>
      <c r="AY18" s="275"/>
      <c r="AZ18" s="275"/>
      <c r="BB18" s="872" t="s">
        <v>59</v>
      </c>
      <c r="BC18" s="309" t="s">
        <v>1408</v>
      </c>
    </row>
    <row r="19" spans="1:55" s="277" customFormat="1" ht="14.45" customHeight="1" x14ac:dyDescent="0.25">
      <c r="A19" s="311">
        <v>17</v>
      </c>
      <c r="B19" s="949" t="s">
        <v>1893</v>
      </c>
      <c r="C19" s="1042" t="s">
        <v>1197</v>
      </c>
      <c r="D19" s="309"/>
      <c r="E19" s="309"/>
      <c r="F19" s="309"/>
      <c r="G19" s="309"/>
      <c r="H19" s="309"/>
      <c r="I19" s="309"/>
      <c r="J19" s="308">
        <v>3</v>
      </c>
      <c r="K19" s="308">
        <v>5.6</v>
      </c>
      <c r="L19" s="308">
        <v>8.9</v>
      </c>
      <c r="M19" s="308">
        <v>7.1</v>
      </c>
      <c r="N19" s="308">
        <v>11.2</v>
      </c>
      <c r="O19" s="308">
        <v>18</v>
      </c>
      <c r="P19" s="308">
        <v>0</v>
      </c>
      <c r="Q19" s="308">
        <v>30</v>
      </c>
      <c r="R19" s="309">
        <v>0.01</v>
      </c>
      <c r="S19" s="309">
        <v>0.01</v>
      </c>
      <c r="T19" s="309">
        <v>0.1</v>
      </c>
      <c r="U19" s="309">
        <v>0.8</v>
      </c>
      <c r="V19" s="309" t="s">
        <v>592</v>
      </c>
      <c r="W19" s="309">
        <v>4000</v>
      </c>
      <c r="X19" s="309">
        <v>20000</v>
      </c>
      <c r="Y19" s="309">
        <f t="shared" si="0"/>
        <v>1</v>
      </c>
      <c r="Z19" s="309">
        <v>4</v>
      </c>
      <c r="AA19" s="309">
        <v>7</v>
      </c>
      <c r="AB19" s="269"/>
      <c r="AC19" s="269"/>
      <c r="AD19" s="269"/>
      <c r="AE19" s="269"/>
      <c r="AF19" s="269"/>
      <c r="AG19" s="269"/>
      <c r="AH19" s="309"/>
      <c r="AI19" s="951"/>
      <c r="AJ19" s="951"/>
      <c r="AK19" s="951"/>
      <c r="AL19" s="951"/>
      <c r="AM19" s="951"/>
      <c r="AN19" s="951"/>
      <c r="AO19" s="309" t="s">
        <v>2550</v>
      </c>
      <c r="AP19" s="309" t="s">
        <v>1878</v>
      </c>
      <c r="AQ19" s="309" t="s">
        <v>1090</v>
      </c>
      <c r="AR19" s="309" t="s">
        <v>575</v>
      </c>
      <c r="AS19" s="334" t="s">
        <v>2091</v>
      </c>
      <c r="AT19" s="334" t="str">
        <f t="shared" si="1"/>
        <v>MNS.MNA_N6.XT107</v>
      </c>
      <c r="AU19" s="513" t="s">
        <v>2574</v>
      </c>
      <c r="AV19" s="311" t="str">
        <f t="shared" si="2"/>
        <v>Popup_OIP</v>
      </c>
      <c r="AW19" s="311" t="s">
        <v>2581</v>
      </c>
      <c r="AX19" s="309" t="s">
        <v>2550</v>
      </c>
      <c r="AY19" s="275"/>
      <c r="AZ19" s="275"/>
      <c r="BB19" s="872" t="s">
        <v>60</v>
      </c>
      <c r="BC19" s="309" t="s">
        <v>1408</v>
      </c>
    </row>
    <row r="20" spans="1:55" s="277" customFormat="1" ht="14.45" customHeight="1" x14ac:dyDescent="0.25">
      <c r="A20" s="311">
        <v>18</v>
      </c>
      <c r="B20" s="949" t="s">
        <v>3508</v>
      </c>
      <c r="C20" s="1042" t="s">
        <v>1198</v>
      </c>
      <c r="D20" s="309"/>
      <c r="E20" s="309"/>
      <c r="F20" s="309"/>
      <c r="G20" s="309"/>
      <c r="H20" s="309"/>
      <c r="I20" s="309"/>
      <c r="J20" s="308">
        <v>3</v>
      </c>
      <c r="K20" s="308">
        <v>5.6</v>
      </c>
      <c r="L20" s="308">
        <v>8.9</v>
      </c>
      <c r="M20" s="308">
        <v>7.1</v>
      </c>
      <c r="N20" s="308">
        <v>11.2</v>
      </c>
      <c r="O20" s="308">
        <v>18</v>
      </c>
      <c r="P20" s="308">
        <v>0</v>
      </c>
      <c r="Q20" s="308">
        <v>30</v>
      </c>
      <c r="R20" s="309">
        <v>0.01</v>
      </c>
      <c r="S20" s="309">
        <v>0.01</v>
      </c>
      <c r="T20" s="309">
        <v>0.1</v>
      </c>
      <c r="U20" s="309">
        <v>0.8</v>
      </c>
      <c r="V20" s="309" t="s">
        <v>592</v>
      </c>
      <c r="W20" s="309">
        <v>4000</v>
      </c>
      <c r="X20" s="309">
        <v>20000</v>
      </c>
      <c r="Y20" s="309">
        <f t="shared" si="0"/>
        <v>1</v>
      </c>
      <c r="Z20" s="309">
        <v>5</v>
      </c>
      <c r="AA20" s="309">
        <v>0</v>
      </c>
      <c r="AB20" s="269"/>
      <c r="AC20" s="269"/>
      <c r="AD20" s="269"/>
      <c r="AE20" s="269"/>
      <c r="AF20" s="269"/>
      <c r="AG20" s="269"/>
      <c r="AH20" s="309"/>
      <c r="AI20" s="951"/>
      <c r="AJ20" s="951"/>
      <c r="AK20" s="951"/>
      <c r="AL20" s="951"/>
      <c r="AM20" s="951"/>
      <c r="AN20" s="951"/>
      <c r="AO20" s="309" t="s">
        <v>2550</v>
      </c>
      <c r="AP20" s="309" t="s">
        <v>1878</v>
      </c>
      <c r="AQ20" s="309" t="s">
        <v>1090</v>
      </c>
      <c r="AR20" s="309" t="s">
        <v>1141</v>
      </c>
      <c r="AS20" s="334" t="s">
        <v>2091</v>
      </c>
      <c r="AT20" s="334" t="str">
        <f t="shared" si="1"/>
        <v>MNS.MNA_N6.XT108</v>
      </c>
      <c r="AU20" s="513" t="s">
        <v>2574</v>
      </c>
      <c r="AV20" s="311" t="str">
        <f t="shared" si="2"/>
        <v>Popup_OIP</v>
      </c>
      <c r="AW20" s="311" t="s">
        <v>2582</v>
      </c>
      <c r="AX20" s="309" t="s">
        <v>2550</v>
      </c>
      <c r="AY20" s="275"/>
      <c r="AZ20" s="275"/>
      <c r="BB20" s="872" t="s">
        <v>61</v>
      </c>
      <c r="BC20" s="309" t="s">
        <v>1408</v>
      </c>
    </row>
    <row r="21" spans="1:55" s="277" customFormat="1" ht="14.45" customHeight="1" x14ac:dyDescent="0.25">
      <c r="A21" s="311">
        <v>19</v>
      </c>
      <c r="B21" s="949" t="s">
        <v>3509</v>
      </c>
      <c r="C21" s="1042" t="s">
        <v>1199</v>
      </c>
      <c r="D21" s="309"/>
      <c r="E21" s="309"/>
      <c r="F21" s="309"/>
      <c r="G21" s="309"/>
      <c r="H21" s="309"/>
      <c r="I21" s="309"/>
      <c r="J21" s="308">
        <v>3</v>
      </c>
      <c r="K21" s="308">
        <v>5.6</v>
      </c>
      <c r="L21" s="308">
        <v>8.9</v>
      </c>
      <c r="M21" s="308">
        <v>7.1</v>
      </c>
      <c r="N21" s="308">
        <v>11.2</v>
      </c>
      <c r="O21" s="308">
        <v>18</v>
      </c>
      <c r="P21" s="308">
        <v>0</v>
      </c>
      <c r="Q21" s="308">
        <v>30</v>
      </c>
      <c r="R21" s="309">
        <v>0.01</v>
      </c>
      <c r="S21" s="309">
        <v>0.01</v>
      </c>
      <c r="T21" s="309">
        <v>0.1</v>
      </c>
      <c r="U21" s="309">
        <v>0.8</v>
      </c>
      <c r="V21" s="309" t="s">
        <v>592</v>
      </c>
      <c r="W21" s="309">
        <v>4000</v>
      </c>
      <c r="X21" s="309">
        <v>20000</v>
      </c>
      <c r="Y21" s="309">
        <f t="shared" si="0"/>
        <v>1</v>
      </c>
      <c r="Z21" s="309">
        <v>5</v>
      </c>
      <c r="AA21" s="309">
        <v>1</v>
      </c>
      <c r="AB21" s="269"/>
      <c r="AC21" s="269"/>
      <c r="AD21" s="269"/>
      <c r="AE21" s="269"/>
      <c r="AF21" s="269"/>
      <c r="AG21" s="269"/>
      <c r="AH21" s="309"/>
      <c r="AI21" s="951"/>
      <c r="AJ21" s="951"/>
      <c r="AK21" s="951"/>
      <c r="AL21" s="951"/>
      <c r="AM21" s="951"/>
      <c r="AN21" s="951"/>
      <c r="AO21" s="309" t="s">
        <v>2550</v>
      </c>
      <c r="AP21" s="309" t="s">
        <v>1878</v>
      </c>
      <c r="AQ21" s="309" t="s">
        <v>1090</v>
      </c>
      <c r="AR21" s="309" t="s">
        <v>1141</v>
      </c>
      <c r="AS21" s="334" t="s">
        <v>2091</v>
      </c>
      <c r="AT21" s="334" t="str">
        <f t="shared" si="1"/>
        <v>MNS.MNA_N6.XT109</v>
      </c>
      <c r="AU21" s="513" t="s">
        <v>2574</v>
      </c>
      <c r="AV21" s="311" t="str">
        <f t="shared" si="2"/>
        <v>Popup_OIP</v>
      </c>
      <c r="AW21" s="311" t="s">
        <v>2583</v>
      </c>
      <c r="AX21" s="309" t="s">
        <v>2550</v>
      </c>
      <c r="AY21" s="275"/>
      <c r="AZ21" s="275"/>
      <c r="BB21" s="872" t="s">
        <v>62</v>
      </c>
      <c r="BC21" s="309" t="s">
        <v>1408</v>
      </c>
    </row>
    <row r="22" spans="1:55" s="277" customFormat="1" ht="15" customHeight="1" thickBot="1" x14ac:dyDescent="0.3">
      <c r="A22" s="311">
        <v>20</v>
      </c>
      <c r="B22" s="949" t="s">
        <v>1894</v>
      </c>
      <c r="C22" s="1042" t="s">
        <v>1200</v>
      </c>
      <c r="D22" s="309"/>
      <c r="E22" s="309"/>
      <c r="F22" s="309"/>
      <c r="G22" s="309"/>
      <c r="H22" s="309"/>
      <c r="I22" s="309"/>
      <c r="J22" s="308">
        <v>3</v>
      </c>
      <c r="K22" s="308">
        <v>5.6</v>
      </c>
      <c r="L22" s="308">
        <v>8.9</v>
      </c>
      <c r="M22" s="308">
        <v>7.1</v>
      </c>
      <c r="N22" s="308">
        <v>11.2</v>
      </c>
      <c r="O22" s="308">
        <v>18</v>
      </c>
      <c r="P22" s="308">
        <v>0</v>
      </c>
      <c r="Q22" s="308">
        <v>30</v>
      </c>
      <c r="R22" s="309">
        <v>0.01</v>
      </c>
      <c r="S22" s="309">
        <v>0.01</v>
      </c>
      <c r="T22" s="309">
        <v>0.1</v>
      </c>
      <c r="U22" s="309">
        <v>0.8</v>
      </c>
      <c r="V22" s="309" t="s">
        <v>592</v>
      </c>
      <c r="W22" s="309">
        <v>4000</v>
      </c>
      <c r="X22" s="309">
        <v>20000</v>
      </c>
      <c r="Y22" s="309">
        <f t="shared" si="0"/>
        <v>1</v>
      </c>
      <c r="Z22" s="309">
        <v>5</v>
      </c>
      <c r="AA22" s="309">
        <v>2</v>
      </c>
      <c r="AB22" s="269"/>
      <c r="AC22" s="269"/>
      <c r="AD22" s="269"/>
      <c r="AE22" s="269"/>
      <c r="AF22" s="269"/>
      <c r="AG22" s="269"/>
      <c r="AH22" s="309"/>
      <c r="AI22" s="951"/>
      <c r="AJ22" s="951"/>
      <c r="AK22" s="951"/>
      <c r="AL22" s="951"/>
      <c r="AM22" s="951"/>
      <c r="AN22" s="951"/>
      <c r="AO22" s="309" t="s">
        <v>2550</v>
      </c>
      <c r="AP22" s="309" t="s">
        <v>1878</v>
      </c>
      <c r="AQ22" s="309" t="s">
        <v>1090</v>
      </c>
      <c r="AR22" s="309" t="s">
        <v>1141</v>
      </c>
      <c r="AS22" s="334" t="s">
        <v>2091</v>
      </c>
      <c r="AT22" s="867" t="str">
        <f t="shared" si="1"/>
        <v>MNS.MNA_N6.XT110</v>
      </c>
      <c r="AU22" s="513" t="s">
        <v>2574</v>
      </c>
      <c r="AV22" s="869" t="str">
        <f t="shared" si="2"/>
        <v>Popup_OIP</v>
      </c>
      <c r="AW22" s="686" t="s">
        <v>2584</v>
      </c>
      <c r="AX22" s="309" t="s">
        <v>2550</v>
      </c>
      <c r="AY22" s="275"/>
      <c r="AZ22" s="275"/>
      <c r="BB22" s="874" t="s">
        <v>63</v>
      </c>
      <c r="BC22" s="309" t="s">
        <v>1408</v>
      </c>
    </row>
    <row r="23" spans="1:55" s="277" customFormat="1" ht="14.45" customHeight="1" x14ac:dyDescent="0.25">
      <c r="A23" s="311">
        <v>21</v>
      </c>
      <c r="B23" s="949" t="s">
        <v>1895</v>
      </c>
      <c r="C23" s="1042" t="s">
        <v>2335</v>
      </c>
      <c r="D23" s="309"/>
      <c r="E23" s="309"/>
      <c r="F23" s="309">
        <v>0.26479999999999998</v>
      </c>
      <c r="G23" s="309">
        <v>0.28439999999999999</v>
      </c>
      <c r="H23" s="309"/>
      <c r="I23" s="309"/>
      <c r="J23" s="309"/>
      <c r="K23" s="309"/>
      <c r="L23" s="309"/>
      <c r="M23" s="309"/>
      <c r="N23" s="309"/>
      <c r="O23" s="309"/>
      <c r="P23" s="309">
        <v>0</v>
      </c>
      <c r="Q23" s="309">
        <v>3.6</v>
      </c>
      <c r="R23" s="309">
        <v>0.1</v>
      </c>
      <c r="S23" s="309">
        <v>0.1</v>
      </c>
      <c r="T23" s="309">
        <v>0.1</v>
      </c>
      <c r="U23" s="309">
        <v>0.8</v>
      </c>
      <c r="V23" s="309" t="s">
        <v>592</v>
      </c>
      <c r="W23" s="309">
        <v>4000</v>
      </c>
      <c r="X23" s="309">
        <v>20000</v>
      </c>
      <c r="Y23" s="309">
        <f t="shared" si="0"/>
        <v>1</v>
      </c>
      <c r="Z23" s="309">
        <v>5</v>
      </c>
      <c r="AA23" s="309">
        <v>3</v>
      </c>
      <c r="AB23" s="269"/>
      <c r="AC23" s="269"/>
      <c r="AD23" s="951"/>
      <c r="AE23" s="951"/>
      <c r="AF23" s="269"/>
      <c r="AG23" s="269"/>
      <c r="AH23" s="309"/>
      <c r="AI23" s="269"/>
      <c r="AJ23" s="269"/>
      <c r="AK23" s="269"/>
      <c r="AL23" s="269"/>
      <c r="AM23" s="269"/>
      <c r="AN23" s="269"/>
      <c r="AO23" s="309" t="s">
        <v>1317</v>
      </c>
      <c r="AP23" s="309" t="s">
        <v>1878</v>
      </c>
      <c r="AQ23" s="309" t="s">
        <v>1090</v>
      </c>
      <c r="AR23" s="309" t="s">
        <v>1141</v>
      </c>
      <c r="AS23" s="290" t="s">
        <v>1696</v>
      </c>
      <c r="AT23" s="867" t="str">
        <f t="shared" si="1"/>
        <v>MNS.PT001_1</v>
      </c>
      <c r="AU23" s="870" t="s">
        <v>2585</v>
      </c>
      <c r="AV23" s="869" t="str">
        <f t="shared" si="2"/>
        <v>Popup_OIPp</v>
      </c>
      <c r="AW23" s="686" t="s">
        <v>2586</v>
      </c>
      <c r="AX23" s="309" t="s">
        <v>1317</v>
      </c>
      <c r="AY23" s="275"/>
      <c r="AZ23" s="275"/>
      <c r="BB23" s="310"/>
      <c r="BC23" s="309" t="s">
        <v>1404</v>
      </c>
    </row>
    <row r="24" spans="1:55" s="277" customFormat="1" ht="14.45" customHeight="1" x14ac:dyDescent="0.25">
      <c r="A24" s="311">
        <v>22</v>
      </c>
      <c r="B24" s="949" t="s">
        <v>1896</v>
      </c>
      <c r="C24" s="1042" t="s">
        <v>2336</v>
      </c>
      <c r="D24" s="309"/>
      <c r="E24" s="309"/>
      <c r="F24" s="309"/>
      <c r="G24" s="309"/>
      <c r="H24" s="309"/>
      <c r="I24" s="309"/>
      <c r="J24" s="1009">
        <v>3</v>
      </c>
      <c r="K24" s="309">
        <v>4.1680000000000001</v>
      </c>
      <c r="L24" s="309"/>
      <c r="M24" s="309">
        <v>4.3250000000000002</v>
      </c>
      <c r="N24" s="309"/>
      <c r="O24" s="309"/>
      <c r="P24" s="252">
        <v>0</v>
      </c>
      <c r="Q24" s="252">
        <v>10</v>
      </c>
      <c r="R24" s="309">
        <v>0.1</v>
      </c>
      <c r="S24" s="309">
        <v>0.1</v>
      </c>
      <c r="T24" s="309">
        <v>0.1</v>
      </c>
      <c r="U24" s="309">
        <v>0.8</v>
      </c>
      <c r="V24" s="309" t="s">
        <v>592</v>
      </c>
      <c r="W24" s="309">
        <v>4000</v>
      </c>
      <c r="X24" s="309">
        <v>20000</v>
      </c>
      <c r="Y24" s="309">
        <f t="shared" si="0"/>
        <v>1</v>
      </c>
      <c r="Z24" s="309">
        <v>5</v>
      </c>
      <c r="AA24" s="309">
        <v>4</v>
      </c>
      <c r="AB24" s="269"/>
      <c r="AC24" s="269"/>
      <c r="AD24" s="269"/>
      <c r="AE24" s="269"/>
      <c r="AF24" s="269"/>
      <c r="AG24" s="269"/>
      <c r="AH24" s="309"/>
      <c r="AI24" s="269"/>
      <c r="AJ24" s="951"/>
      <c r="AK24" s="269"/>
      <c r="AL24" s="951"/>
      <c r="AM24" s="269"/>
      <c r="AN24" s="269"/>
      <c r="AO24" s="309" t="s">
        <v>1317</v>
      </c>
      <c r="AP24" s="309" t="s">
        <v>1878</v>
      </c>
      <c r="AQ24" s="309" t="s">
        <v>1090</v>
      </c>
      <c r="AR24" s="309" t="s">
        <v>1141</v>
      </c>
      <c r="AS24" s="290" t="s">
        <v>1696</v>
      </c>
      <c r="AT24" s="334" t="str">
        <f t="shared" si="1"/>
        <v>MNS.PT002_1</v>
      </c>
      <c r="AU24" s="870" t="s">
        <v>2585</v>
      </c>
      <c r="AV24" s="311" t="str">
        <f t="shared" si="2"/>
        <v>Popup_OIPp</v>
      </c>
      <c r="AW24" s="311" t="s">
        <v>2588</v>
      </c>
      <c r="AX24" s="309" t="s">
        <v>1317</v>
      </c>
      <c r="AY24" s="275"/>
      <c r="AZ24" s="275"/>
      <c r="BB24" s="310"/>
      <c r="BC24" s="309" t="s">
        <v>1404</v>
      </c>
    </row>
    <row r="25" spans="1:55" s="277" customFormat="1" ht="14.45" customHeight="1" thickBot="1" x14ac:dyDescent="0.3">
      <c r="A25" s="311">
        <v>23</v>
      </c>
      <c r="B25" s="949" t="s">
        <v>1897</v>
      </c>
      <c r="C25" s="1042" t="s">
        <v>2337</v>
      </c>
      <c r="D25" s="309"/>
      <c r="E25" s="309"/>
      <c r="F25" s="309"/>
      <c r="G25" s="309"/>
      <c r="H25" s="309">
        <v>5</v>
      </c>
      <c r="I25" s="309"/>
      <c r="J25" s="309"/>
      <c r="K25" s="309"/>
      <c r="L25" s="309"/>
      <c r="M25" s="309"/>
      <c r="N25" s="309"/>
      <c r="O25" s="309"/>
      <c r="P25" s="309">
        <v>-50</v>
      </c>
      <c r="Q25" s="309">
        <v>150</v>
      </c>
      <c r="R25" s="309">
        <v>0.1</v>
      </c>
      <c r="S25" s="309">
        <v>0.1</v>
      </c>
      <c r="T25" s="309">
        <v>0.1</v>
      </c>
      <c r="U25" s="309">
        <v>0.8</v>
      </c>
      <c r="V25" s="309" t="s">
        <v>592</v>
      </c>
      <c r="W25" s="309">
        <v>4000</v>
      </c>
      <c r="X25" s="309">
        <v>20000</v>
      </c>
      <c r="Y25" s="309">
        <f t="shared" si="0"/>
        <v>1</v>
      </c>
      <c r="Z25" s="309">
        <v>5</v>
      </c>
      <c r="AA25" s="309">
        <v>5</v>
      </c>
      <c r="AB25" s="269"/>
      <c r="AC25" s="269"/>
      <c r="AD25" s="269"/>
      <c r="AE25" s="269"/>
      <c r="AF25" s="951"/>
      <c r="AG25" s="269"/>
      <c r="AH25" s="309"/>
      <c r="AI25" s="269"/>
      <c r="AJ25" s="269"/>
      <c r="AK25" s="269"/>
      <c r="AL25" s="269"/>
      <c r="AM25" s="269"/>
      <c r="AN25" s="269"/>
      <c r="AO25" s="309" t="s">
        <v>1699</v>
      </c>
      <c r="AP25" s="309" t="s">
        <v>1878</v>
      </c>
      <c r="AQ25" s="309" t="s">
        <v>1090</v>
      </c>
      <c r="AR25" s="309" t="s">
        <v>1141</v>
      </c>
      <c r="AS25" s="334" t="s">
        <v>1719</v>
      </c>
      <c r="AT25" s="334" t="str">
        <f t="shared" si="1"/>
        <v>UPPSOD.TT003_1</v>
      </c>
      <c r="AU25" s="513" t="s">
        <v>2558</v>
      </c>
      <c r="AV25" s="311" t="str">
        <f t="shared" si="2"/>
        <v>Popup_OIP</v>
      </c>
      <c r="AW25" s="311" t="s">
        <v>2572</v>
      </c>
      <c r="AX25" s="309" t="s">
        <v>1699</v>
      </c>
      <c r="AY25" s="275"/>
      <c r="AZ25" s="275"/>
      <c r="BB25" s="310"/>
      <c r="BC25" s="309" t="s">
        <v>1403</v>
      </c>
    </row>
    <row r="26" spans="1:55" s="277" customFormat="1" ht="14.45" customHeight="1" x14ac:dyDescent="0.25">
      <c r="A26" s="311">
        <v>24</v>
      </c>
      <c r="B26" s="949" t="s">
        <v>1899</v>
      </c>
      <c r="C26" s="1042" t="s">
        <v>1898</v>
      </c>
      <c r="D26" s="309"/>
      <c r="E26" s="309"/>
      <c r="F26" s="309"/>
      <c r="G26" s="261">
        <v>5</v>
      </c>
      <c r="H26" s="261"/>
      <c r="I26" s="261"/>
      <c r="J26" s="261"/>
      <c r="K26" s="261"/>
      <c r="L26" s="261">
        <v>40</v>
      </c>
      <c r="M26" s="261"/>
      <c r="N26" s="261"/>
      <c r="O26" s="261"/>
      <c r="P26" s="252">
        <v>-40</v>
      </c>
      <c r="Q26" s="252">
        <v>50</v>
      </c>
      <c r="R26" s="309">
        <v>0.1</v>
      </c>
      <c r="S26" s="309">
        <v>0.1</v>
      </c>
      <c r="T26" s="309">
        <v>0.1</v>
      </c>
      <c r="U26" s="309">
        <v>0.8</v>
      </c>
      <c r="V26" s="309" t="s">
        <v>592</v>
      </c>
      <c r="W26" s="309">
        <v>4000</v>
      </c>
      <c r="X26" s="309">
        <v>20000</v>
      </c>
      <c r="Y26" s="309">
        <f t="shared" si="0"/>
        <v>1</v>
      </c>
      <c r="Z26" s="309">
        <v>5</v>
      </c>
      <c r="AA26" s="309">
        <v>7</v>
      </c>
      <c r="AB26" s="269"/>
      <c r="AC26" s="269"/>
      <c r="AD26" s="269"/>
      <c r="AE26" s="951"/>
      <c r="AF26" s="269"/>
      <c r="AG26" s="269"/>
      <c r="AH26" s="309"/>
      <c r="AI26" s="269"/>
      <c r="AJ26" s="269"/>
      <c r="AK26" s="951"/>
      <c r="AL26" s="269"/>
      <c r="AM26" s="269"/>
      <c r="AN26" s="269"/>
      <c r="AO26" s="309" t="s">
        <v>1700</v>
      </c>
      <c r="AP26" s="309" t="s">
        <v>1878</v>
      </c>
      <c r="AQ26" s="309" t="s">
        <v>1090</v>
      </c>
      <c r="AR26" s="309" t="s">
        <v>1141</v>
      </c>
      <c r="AS26" s="290" t="s">
        <v>1697</v>
      </c>
      <c r="AT26" s="334" t="str">
        <f t="shared" si="1"/>
        <v>DG.TT904</v>
      </c>
      <c r="AU26" s="870" t="s">
        <v>2558</v>
      </c>
      <c r="AV26" s="311" t="str">
        <f t="shared" si="2"/>
        <v>Popup_OIP</v>
      </c>
      <c r="AW26" s="311" t="s">
        <v>2561</v>
      </c>
      <c r="AX26" s="355" t="s">
        <v>1700</v>
      </c>
      <c r="AY26" s="275"/>
      <c r="AZ26" s="275"/>
      <c r="BB26" s="310"/>
      <c r="BC26" s="733" t="s">
        <v>1403</v>
      </c>
    </row>
    <row r="27" spans="1:55" s="277" customFormat="1" ht="14.45" customHeight="1" x14ac:dyDescent="0.25">
      <c r="A27" s="311">
        <v>25</v>
      </c>
      <c r="B27" s="949" t="s">
        <v>1900</v>
      </c>
      <c r="C27" s="1042" t="s">
        <v>1310</v>
      </c>
      <c r="D27" s="309"/>
      <c r="E27" s="309"/>
      <c r="F27" s="309"/>
      <c r="G27" s="309"/>
      <c r="H27" s="309"/>
      <c r="I27" s="309"/>
      <c r="J27" s="309"/>
      <c r="K27" s="309"/>
      <c r="L27" s="309"/>
      <c r="M27" s="309"/>
      <c r="N27" s="309"/>
      <c r="O27" s="309"/>
      <c r="P27" s="309">
        <v>0</v>
      </c>
      <c r="Q27" s="309">
        <v>10</v>
      </c>
      <c r="R27" s="309">
        <v>0.1</v>
      </c>
      <c r="S27" s="309">
        <v>0.1</v>
      </c>
      <c r="T27" s="309">
        <v>0.1</v>
      </c>
      <c r="U27" s="309">
        <v>0.8</v>
      </c>
      <c r="V27" s="309" t="s">
        <v>592</v>
      </c>
      <c r="W27" s="309">
        <v>4000</v>
      </c>
      <c r="X27" s="309">
        <v>20000</v>
      </c>
      <c r="Y27" s="309">
        <f t="shared" si="0"/>
        <v>1</v>
      </c>
      <c r="Z27" s="309">
        <v>6</v>
      </c>
      <c r="AA27" s="309">
        <v>2</v>
      </c>
      <c r="AB27" s="269"/>
      <c r="AC27" s="269"/>
      <c r="AD27" s="269"/>
      <c r="AE27" s="269"/>
      <c r="AF27" s="269"/>
      <c r="AG27" s="269"/>
      <c r="AH27" s="309"/>
      <c r="AI27" s="269"/>
      <c r="AJ27" s="269"/>
      <c r="AK27" s="269"/>
      <c r="AL27" s="269"/>
      <c r="AM27" s="269"/>
      <c r="AN27" s="269"/>
      <c r="AO27" s="309" t="s">
        <v>2550</v>
      </c>
      <c r="AP27" s="309" t="s">
        <v>1878</v>
      </c>
      <c r="AQ27" s="309" t="s">
        <v>1090</v>
      </c>
      <c r="AR27" s="309" t="s">
        <v>407</v>
      </c>
      <c r="AS27" s="290" t="s">
        <v>2091</v>
      </c>
      <c r="AT27" s="334" t="str">
        <f t="shared" si="1"/>
        <v>MNS.MNA_N6.PT101</v>
      </c>
      <c r="AU27" s="870" t="s">
        <v>2585</v>
      </c>
      <c r="AV27" s="311" t="str">
        <f t="shared" si="2"/>
        <v>Popup_OIPp</v>
      </c>
      <c r="AW27" s="311" t="s">
        <v>2591</v>
      </c>
      <c r="AX27" s="309" t="s">
        <v>2550</v>
      </c>
      <c r="AY27" s="275"/>
      <c r="AZ27" s="275"/>
      <c r="BB27" s="310"/>
      <c r="BC27" s="309" t="s">
        <v>1404</v>
      </c>
    </row>
    <row r="28" spans="1:55" s="277" customFormat="1" ht="14.45" customHeight="1" x14ac:dyDescent="0.25">
      <c r="A28" s="311">
        <v>26</v>
      </c>
      <c r="B28" s="949" t="s">
        <v>1901</v>
      </c>
      <c r="C28" s="1042" t="s">
        <v>1311</v>
      </c>
      <c r="D28" s="309"/>
      <c r="E28" s="309"/>
      <c r="F28" s="309"/>
      <c r="G28" s="309"/>
      <c r="H28" s="309"/>
      <c r="I28" s="309"/>
      <c r="J28" s="309"/>
      <c r="K28" s="309"/>
      <c r="L28" s="309"/>
      <c r="M28" s="309"/>
      <c r="N28" s="309"/>
      <c r="O28" s="309"/>
      <c r="P28" s="309">
        <v>0</v>
      </c>
      <c r="Q28" s="309">
        <v>10</v>
      </c>
      <c r="R28" s="309">
        <v>0.1</v>
      </c>
      <c r="S28" s="309">
        <v>0.1</v>
      </c>
      <c r="T28" s="309">
        <v>0.1</v>
      </c>
      <c r="U28" s="309">
        <v>0.8</v>
      </c>
      <c r="V28" s="309" t="s">
        <v>592</v>
      </c>
      <c r="W28" s="309">
        <v>4000</v>
      </c>
      <c r="X28" s="309">
        <v>20000</v>
      </c>
      <c r="Y28" s="309">
        <f t="shared" si="0"/>
        <v>1</v>
      </c>
      <c r="Z28" s="309">
        <v>6</v>
      </c>
      <c r="AA28" s="309">
        <v>3</v>
      </c>
      <c r="AB28" s="269"/>
      <c r="AC28" s="269"/>
      <c r="AD28" s="269"/>
      <c r="AE28" s="269"/>
      <c r="AF28" s="269"/>
      <c r="AG28" s="269"/>
      <c r="AH28" s="309"/>
      <c r="AI28" s="269"/>
      <c r="AJ28" s="269"/>
      <c r="AK28" s="269"/>
      <c r="AL28" s="269"/>
      <c r="AM28" s="269"/>
      <c r="AN28" s="269"/>
      <c r="AO28" s="309" t="s">
        <v>2550</v>
      </c>
      <c r="AP28" s="309" t="s">
        <v>1878</v>
      </c>
      <c r="AQ28" s="309" t="s">
        <v>1090</v>
      </c>
      <c r="AR28" s="309" t="s">
        <v>407</v>
      </c>
      <c r="AS28" s="290" t="s">
        <v>2091</v>
      </c>
      <c r="AT28" s="334" t="str">
        <f t="shared" si="1"/>
        <v>MNS.MNA_N6.PT102</v>
      </c>
      <c r="AU28" s="870" t="s">
        <v>2585</v>
      </c>
      <c r="AV28" s="311" t="str">
        <f t="shared" si="2"/>
        <v>Popup_OIPp</v>
      </c>
      <c r="AW28" s="311" t="s">
        <v>2590</v>
      </c>
      <c r="AX28" s="309" t="s">
        <v>2550</v>
      </c>
      <c r="AY28" s="275"/>
      <c r="AZ28" s="275"/>
      <c r="BB28" s="310"/>
      <c r="BC28" s="309" t="s">
        <v>1404</v>
      </c>
    </row>
    <row r="29" spans="1:55" s="277" customFormat="1" ht="14.45" customHeight="1" x14ac:dyDescent="0.25">
      <c r="A29" s="311">
        <v>27</v>
      </c>
      <c r="B29" s="949" t="s">
        <v>1902</v>
      </c>
      <c r="C29" s="1042" t="s">
        <v>444</v>
      </c>
      <c r="D29" s="309"/>
      <c r="E29" s="309"/>
      <c r="F29" s="309"/>
      <c r="G29" s="309"/>
      <c r="H29" s="309"/>
      <c r="I29" s="309"/>
      <c r="J29" s="309"/>
      <c r="K29" s="309"/>
      <c r="L29" s="309"/>
      <c r="M29" s="309"/>
      <c r="N29" s="309"/>
      <c r="O29" s="309"/>
      <c r="P29" s="309">
        <v>0</v>
      </c>
      <c r="Q29" s="309">
        <v>3</v>
      </c>
      <c r="R29" s="309">
        <v>0.1</v>
      </c>
      <c r="S29" s="309">
        <v>0.1</v>
      </c>
      <c r="T29" s="309">
        <v>0.1</v>
      </c>
      <c r="U29" s="309">
        <v>0.8</v>
      </c>
      <c r="V29" s="309" t="s">
        <v>592</v>
      </c>
      <c r="W29" s="309">
        <v>4000</v>
      </c>
      <c r="X29" s="309">
        <v>20000</v>
      </c>
      <c r="Y29" s="309">
        <f t="shared" si="0"/>
        <v>1</v>
      </c>
      <c r="Z29" s="309">
        <v>6</v>
      </c>
      <c r="AA29" s="309">
        <v>4</v>
      </c>
      <c r="AB29" s="269"/>
      <c r="AC29" s="269"/>
      <c r="AD29" s="269"/>
      <c r="AE29" s="269"/>
      <c r="AF29" s="269"/>
      <c r="AG29" s="269"/>
      <c r="AH29" s="309"/>
      <c r="AI29" s="269"/>
      <c r="AJ29" s="269"/>
      <c r="AK29" s="269"/>
      <c r="AL29" s="269"/>
      <c r="AM29" s="269"/>
      <c r="AN29" s="269"/>
      <c r="AO29" s="309" t="s">
        <v>2550</v>
      </c>
      <c r="AP29" s="309" t="s">
        <v>1878</v>
      </c>
      <c r="AQ29" s="309" t="s">
        <v>1090</v>
      </c>
      <c r="AR29" s="309" t="s">
        <v>407</v>
      </c>
      <c r="AS29" s="290" t="s">
        <v>2091</v>
      </c>
      <c r="AT29" s="334" t="str">
        <f t="shared" si="1"/>
        <v>MNS.MNA_N6.PT103</v>
      </c>
      <c r="AU29" s="870" t="s">
        <v>2585</v>
      </c>
      <c r="AV29" s="311" t="str">
        <f t="shared" si="2"/>
        <v>Popup_OIPp</v>
      </c>
      <c r="AW29" s="311" t="s">
        <v>2592</v>
      </c>
      <c r="AX29" s="309" t="s">
        <v>2550</v>
      </c>
      <c r="AY29" s="275"/>
      <c r="AZ29" s="275"/>
      <c r="BC29" s="309" t="s">
        <v>1404</v>
      </c>
    </row>
    <row r="30" spans="1:55" s="277" customFormat="1" ht="14.45" customHeight="1" x14ac:dyDescent="0.25">
      <c r="A30" s="311">
        <v>28</v>
      </c>
      <c r="B30" s="949" t="s">
        <v>1904</v>
      </c>
      <c r="C30" s="1042" t="s">
        <v>1903</v>
      </c>
      <c r="D30" s="309"/>
      <c r="E30" s="309"/>
      <c r="F30" s="309"/>
      <c r="G30" s="309"/>
      <c r="H30" s="309">
        <v>0.03</v>
      </c>
      <c r="I30" s="309"/>
      <c r="J30" s="309"/>
      <c r="K30" s="309">
        <v>0.05</v>
      </c>
      <c r="L30" s="309"/>
      <c r="M30" s="309"/>
      <c r="N30" s="309"/>
      <c r="O30" s="309"/>
      <c r="P30" s="309">
        <v>0</v>
      </c>
      <c r="Q30" s="309">
        <v>0.1</v>
      </c>
      <c r="R30" s="309">
        <v>0.1</v>
      </c>
      <c r="S30" s="309">
        <v>0.1</v>
      </c>
      <c r="T30" s="309">
        <v>0.1</v>
      </c>
      <c r="U30" s="309">
        <v>0.8</v>
      </c>
      <c r="V30" s="309" t="s">
        <v>592</v>
      </c>
      <c r="W30" s="309">
        <v>4000</v>
      </c>
      <c r="X30" s="309">
        <v>20000</v>
      </c>
      <c r="Y30" s="309">
        <f t="shared" si="0"/>
        <v>1</v>
      </c>
      <c r="Z30" s="309">
        <v>6</v>
      </c>
      <c r="AA30" s="309">
        <v>5</v>
      </c>
      <c r="AB30" s="269"/>
      <c r="AC30" s="269"/>
      <c r="AD30" s="269"/>
      <c r="AE30" s="269"/>
      <c r="AF30" s="951"/>
      <c r="AG30" s="269"/>
      <c r="AH30" s="309"/>
      <c r="AI30" s="269"/>
      <c r="AJ30" s="951"/>
      <c r="AK30" s="269"/>
      <c r="AL30" s="269"/>
      <c r="AM30" s="269"/>
      <c r="AN30" s="269"/>
      <c r="AO30" s="309" t="s">
        <v>2550</v>
      </c>
      <c r="AP30" s="309" t="s">
        <v>1878</v>
      </c>
      <c r="AQ30" s="309" t="s">
        <v>1090</v>
      </c>
      <c r="AR30" s="309" t="s">
        <v>407</v>
      </c>
      <c r="AS30" s="290" t="s">
        <v>2091</v>
      </c>
      <c r="AT30" s="334" t="str">
        <f t="shared" si="1"/>
        <v>MNS.MNA_N6.PT104</v>
      </c>
      <c r="AU30" s="870" t="s">
        <v>2585</v>
      </c>
      <c r="AV30" s="311" t="str">
        <f t="shared" si="2"/>
        <v>Popup_OIPp</v>
      </c>
      <c r="AW30" s="311" t="s">
        <v>2593</v>
      </c>
      <c r="AX30" s="309" t="s">
        <v>2550</v>
      </c>
      <c r="AY30" s="275"/>
      <c r="AZ30" s="275"/>
      <c r="BC30" s="309" t="s">
        <v>1404</v>
      </c>
    </row>
    <row r="31" spans="1:55" s="277" customFormat="1" ht="14.45" customHeight="1" x14ac:dyDescent="0.25">
      <c r="A31" s="311">
        <v>29</v>
      </c>
      <c r="B31" s="949" t="s">
        <v>1906</v>
      </c>
      <c r="C31" s="1042" t="s">
        <v>439</v>
      </c>
      <c r="D31" s="309"/>
      <c r="E31" s="309"/>
      <c r="F31" s="309"/>
      <c r="G31" s="309"/>
      <c r="H31" s="1009">
        <v>200</v>
      </c>
      <c r="I31" s="309"/>
      <c r="J31" s="309"/>
      <c r="K31" s="309"/>
      <c r="L31" s="309"/>
      <c r="M31" s="309"/>
      <c r="N31" s="309"/>
      <c r="O31" s="309"/>
      <c r="P31" s="309">
        <v>0</v>
      </c>
      <c r="Q31" s="309">
        <v>1000</v>
      </c>
      <c r="R31" s="309">
        <v>0.1</v>
      </c>
      <c r="S31" s="309">
        <v>0.1</v>
      </c>
      <c r="T31" s="309">
        <v>0.1</v>
      </c>
      <c r="U31" s="309">
        <v>0.8</v>
      </c>
      <c r="V31" s="309" t="s">
        <v>592</v>
      </c>
      <c r="W31" s="355">
        <v>4000</v>
      </c>
      <c r="X31" s="309">
        <v>20000</v>
      </c>
      <c r="Y31" s="309">
        <f t="shared" si="0"/>
        <v>1</v>
      </c>
      <c r="Z31" s="309">
        <v>7</v>
      </c>
      <c r="AA31" s="309">
        <v>0</v>
      </c>
      <c r="AB31" s="269"/>
      <c r="AC31" s="269"/>
      <c r="AD31" s="269"/>
      <c r="AE31" s="269"/>
      <c r="AF31" s="951"/>
      <c r="AG31" s="269"/>
      <c r="AH31" s="309"/>
      <c r="AI31" s="269"/>
      <c r="AJ31" s="269"/>
      <c r="AK31" s="269"/>
      <c r="AL31" s="269"/>
      <c r="AM31" s="269"/>
      <c r="AN31" s="269"/>
      <c r="AO31" s="309"/>
      <c r="AP31" s="309" t="s">
        <v>1878</v>
      </c>
      <c r="AQ31" s="309" t="s">
        <v>1090</v>
      </c>
      <c r="AR31" s="309" t="s">
        <v>408</v>
      </c>
      <c r="AS31" s="334" t="s">
        <v>2091</v>
      </c>
      <c r="AT31" s="334" t="str">
        <f t="shared" si="1"/>
        <v>MNS.MNA_N6.CT101</v>
      </c>
      <c r="AU31" s="288" t="s">
        <v>2599</v>
      </c>
      <c r="AV31" s="311" t="str">
        <f t="shared" si="2"/>
        <v>Popup_OIP</v>
      </c>
      <c r="AW31" s="311" t="s">
        <v>2594</v>
      </c>
      <c r="AX31" s="309" t="s">
        <v>2550</v>
      </c>
      <c r="AY31" s="275"/>
      <c r="AZ31" s="275"/>
      <c r="BC31" s="309" t="s">
        <v>1407</v>
      </c>
    </row>
    <row r="32" spans="1:55" s="277" customFormat="1" ht="14.45" customHeight="1" x14ac:dyDescent="0.25">
      <c r="A32" s="311">
        <v>30</v>
      </c>
      <c r="B32" s="949" t="s">
        <v>1947</v>
      </c>
      <c r="C32" s="1042" t="s">
        <v>2201</v>
      </c>
      <c r="D32" s="309"/>
      <c r="E32" s="309"/>
      <c r="F32" s="309"/>
      <c r="G32" s="309"/>
      <c r="H32" s="309"/>
      <c r="I32" s="309"/>
      <c r="J32" s="309"/>
      <c r="K32" s="252">
        <v>65</v>
      </c>
      <c r="L32" s="252"/>
      <c r="M32" s="252">
        <v>75</v>
      </c>
      <c r="N32" s="252"/>
      <c r="O32" s="252"/>
      <c r="P32" s="252">
        <v>-50</v>
      </c>
      <c r="Q32" s="252">
        <v>100</v>
      </c>
      <c r="R32" s="309">
        <v>0.1</v>
      </c>
      <c r="S32" s="309">
        <v>0.1</v>
      </c>
      <c r="T32" s="309">
        <v>0.1</v>
      </c>
      <c r="U32" s="309">
        <v>0.8</v>
      </c>
      <c r="V32" s="309" t="s">
        <v>592</v>
      </c>
      <c r="W32" s="309">
        <v>4000</v>
      </c>
      <c r="X32" s="309">
        <v>20000</v>
      </c>
      <c r="Y32" s="309">
        <f t="shared" si="0"/>
        <v>1</v>
      </c>
      <c r="Z32" s="309">
        <v>9</v>
      </c>
      <c r="AA32" s="309">
        <v>0</v>
      </c>
      <c r="AB32" s="269"/>
      <c r="AC32" s="269"/>
      <c r="AD32" s="269"/>
      <c r="AE32" s="269"/>
      <c r="AF32" s="269"/>
      <c r="AG32" s="269"/>
      <c r="AH32" s="309"/>
      <c r="AI32" s="269"/>
      <c r="AJ32" s="951"/>
      <c r="AK32" s="269"/>
      <c r="AL32" s="951"/>
      <c r="AM32" s="269"/>
      <c r="AN32" s="269"/>
      <c r="AO32" s="309" t="s">
        <v>2551</v>
      </c>
      <c r="AP32" s="309" t="s">
        <v>1878</v>
      </c>
      <c r="AQ32" s="309" t="s">
        <v>1090</v>
      </c>
      <c r="AR32" s="309" t="s">
        <v>579</v>
      </c>
      <c r="AS32" s="334" t="s">
        <v>2092</v>
      </c>
      <c r="AT32" s="334" t="str">
        <f t="shared" si="1"/>
        <v>MNS.MNA_N7.TT212</v>
      </c>
      <c r="AU32" s="513" t="s">
        <v>2558</v>
      </c>
      <c r="AV32" s="311" t="str">
        <f t="shared" si="2"/>
        <v>Popup_OIP</v>
      </c>
      <c r="AW32" s="311" t="s">
        <v>2565</v>
      </c>
      <c r="AX32" s="309" t="s">
        <v>2551</v>
      </c>
      <c r="AY32" s="275"/>
      <c r="AZ32" s="275"/>
      <c r="BC32" s="309" t="s">
        <v>1403</v>
      </c>
    </row>
    <row r="33" spans="1:55" s="277" customFormat="1" ht="14.45" customHeight="1" x14ac:dyDescent="0.25">
      <c r="A33" s="311">
        <v>31</v>
      </c>
      <c r="B33" s="949" t="s">
        <v>1948</v>
      </c>
      <c r="C33" s="1042" t="s">
        <v>2202</v>
      </c>
      <c r="D33" s="309"/>
      <c r="E33" s="309"/>
      <c r="F33" s="309"/>
      <c r="G33" s="309"/>
      <c r="H33" s="309"/>
      <c r="I33" s="309"/>
      <c r="J33" s="309"/>
      <c r="K33" s="252">
        <v>65</v>
      </c>
      <c r="L33" s="252"/>
      <c r="M33" s="252">
        <v>75</v>
      </c>
      <c r="N33" s="252"/>
      <c r="O33" s="252"/>
      <c r="P33" s="252">
        <v>-50</v>
      </c>
      <c r="Q33" s="252">
        <v>100</v>
      </c>
      <c r="R33" s="309">
        <v>0.1</v>
      </c>
      <c r="S33" s="309">
        <v>0.1</v>
      </c>
      <c r="T33" s="309">
        <v>0.1</v>
      </c>
      <c r="U33" s="309">
        <v>0.8</v>
      </c>
      <c r="V33" s="309" t="s">
        <v>592</v>
      </c>
      <c r="W33" s="309">
        <v>4000</v>
      </c>
      <c r="X33" s="309">
        <v>20000</v>
      </c>
      <c r="Y33" s="309">
        <f t="shared" si="0"/>
        <v>1</v>
      </c>
      <c r="Z33" s="309">
        <v>9</v>
      </c>
      <c r="AA33" s="309">
        <v>1</v>
      </c>
      <c r="AB33" s="269"/>
      <c r="AC33" s="269"/>
      <c r="AD33" s="269"/>
      <c r="AE33" s="269"/>
      <c r="AF33" s="269"/>
      <c r="AG33" s="269"/>
      <c r="AH33" s="309"/>
      <c r="AI33" s="269"/>
      <c r="AJ33" s="951"/>
      <c r="AK33" s="269"/>
      <c r="AL33" s="951"/>
      <c r="AM33" s="269"/>
      <c r="AN33" s="269"/>
      <c r="AO33" s="309" t="s">
        <v>2551</v>
      </c>
      <c r="AP33" s="309" t="s">
        <v>1878</v>
      </c>
      <c r="AQ33" s="309" t="s">
        <v>1090</v>
      </c>
      <c r="AR33" s="309" t="s">
        <v>579</v>
      </c>
      <c r="AS33" s="334" t="s">
        <v>2092</v>
      </c>
      <c r="AT33" s="334" t="str">
        <f t="shared" si="1"/>
        <v>MNS.MNA_N7.TT213</v>
      </c>
      <c r="AU33" s="513" t="s">
        <v>2558</v>
      </c>
      <c r="AV33" s="311" t="str">
        <f t="shared" si="2"/>
        <v>Popup_OIP</v>
      </c>
      <c r="AW33" s="311" t="s">
        <v>2566</v>
      </c>
      <c r="AX33" s="309" t="s">
        <v>2551</v>
      </c>
      <c r="AY33" s="275"/>
      <c r="AZ33" s="275"/>
      <c r="BC33" s="309" t="s">
        <v>1403</v>
      </c>
    </row>
    <row r="34" spans="1:55" s="277" customFormat="1" ht="14.45" customHeight="1" x14ac:dyDescent="0.25">
      <c r="A34" s="311">
        <v>32</v>
      </c>
      <c r="B34" s="949" t="s">
        <v>1949</v>
      </c>
      <c r="C34" s="1042" t="s">
        <v>2203</v>
      </c>
      <c r="D34" s="309"/>
      <c r="E34" s="309"/>
      <c r="F34" s="309"/>
      <c r="G34" s="309"/>
      <c r="H34" s="309"/>
      <c r="I34" s="309"/>
      <c r="J34" s="309"/>
      <c r="K34" s="309">
        <v>50</v>
      </c>
      <c r="L34" s="309"/>
      <c r="M34" s="309">
        <v>60</v>
      </c>
      <c r="N34" s="309"/>
      <c r="O34" s="309"/>
      <c r="P34" s="309">
        <v>-50</v>
      </c>
      <c r="Q34" s="309">
        <v>150</v>
      </c>
      <c r="R34" s="309">
        <v>0.1</v>
      </c>
      <c r="S34" s="309">
        <v>0.1</v>
      </c>
      <c r="T34" s="309">
        <v>0.1</v>
      </c>
      <c r="U34" s="309">
        <v>0.8</v>
      </c>
      <c r="V34" s="309" t="s">
        <v>592</v>
      </c>
      <c r="W34" s="309">
        <v>4000</v>
      </c>
      <c r="X34" s="309">
        <v>20000</v>
      </c>
      <c r="Y34" s="309">
        <f t="shared" si="0"/>
        <v>1</v>
      </c>
      <c r="Z34" s="309">
        <v>9</v>
      </c>
      <c r="AA34" s="309">
        <v>2</v>
      </c>
      <c r="AB34" s="269"/>
      <c r="AC34" s="269"/>
      <c r="AD34" s="269"/>
      <c r="AE34" s="269"/>
      <c r="AF34" s="269"/>
      <c r="AG34" s="269"/>
      <c r="AH34" s="309"/>
      <c r="AI34" s="269"/>
      <c r="AJ34" s="951"/>
      <c r="AK34" s="269"/>
      <c r="AL34" s="951"/>
      <c r="AM34" s="269"/>
      <c r="AN34" s="269"/>
      <c r="AO34" s="309" t="s">
        <v>2551</v>
      </c>
      <c r="AP34" s="309" t="s">
        <v>1878</v>
      </c>
      <c r="AQ34" s="309" t="s">
        <v>1090</v>
      </c>
      <c r="AR34" s="309" t="s">
        <v>579</v>
      </c>
      <c r="AS34" s="334" t="s">
        <v>2092</v>
      </c>
      <c r="AT34" s="334" t="str">
        <f t="shared" si="1"/>
        <v>MNS.MNA_N7.TT211</v>
      </c>
      <c r="AU34" s="513" t="s">
        <v>2558</v>
      </c>
      <c r="AV34" s="311" t="str">
        <f t="shared" si="2"/>
        <v>Popup_OIP</v>
      </c>
      <c r="AW34" s="311" t="s">
        <v>2564</v>
      </c>
      <c r="AX34" s="309" t="s">
        <v>2551</v>
      </c>
      <c r="AY34" s="275"/>
      <c r="AZ34" s="275"/>
      <c r="BC34" s="309" t="s">
        <v>1403</v>
      </c>
    </row>
    <row r="35" spans="1:55" s="277" customFormat="1" ht="14.45" customHeight="1" x14ac:dyDescent="0.25">
      <c r="A35" s="311">
        <v>33</v>
      </c>
      <c r="B35" s="949" t="s">
        <v>1950</v>
      </c>
      <c r="C35" s="1042" t="s">
        <v>2204</v>
      </c>
      <c r="D35" s="309"/>
      <c r="E35" s="309"/>
      <c r="F35" s="309"/>
      <c r="G35" s="309"/>
      <c r="H35" s="309"/>
      <c r="I35" s="309"/>
      <c r="J35" s="309"/>
      <c r="K35" s="252">
        <v>65</v>
      </c>
      <c r="L35" s="252"/>
      <c r="M35" s="252">
        <v>75</v>
      </c>
      <c r="N35" s="252"/>
      <c r="O35" s="252"/>
      <c r="P35" s="252">
        <v>-50</v>
      </c>
      <c r="Q35" s="252">
        <v>100</v>
      </c>
      <c r="R35" s="309">
        <v>0.1</v>
      </c>
      <c r="S35" s="309">
        <v>0.1</v>
      </c>
      <c r="T35" s="309">
        <v>0.1</v>
      </c>
      <c r="U35" s="309">
        <v>0.8</v>
      </c>
      <c r="V35" s="309" t="s">
        <v>592</v>
      </c>
      <c r="W35" s="309">
        <v>4000</v>
      </c>
      <c r="X35" s="309">
        <v>20000</v>
      </c>
      <c r="Y35" s="309">
        <f t="shared" si="0"/>
        <v>1</v>
      </c>
      <c r="Z35" s="309">
        <v>9</v>
      </c>
      <c r="AA35" s="309">
        <v>3</v>
      </c>
      <c r="AB35" s="269"/>
      <c r="AC35" s="269"/>
      <c r="AD35" s="269"/>
      <c r="AE35" s="269"/>
      <c r="AF35" s="269"/>
      <c r="AG35" s="269"/>
      <c r="AH35" s="309"/>
      <c r="AI35" s="269"/>
      <c r="AJ35" s="951"/>
      <c r="AK35" s="269"/>
      <c r="AL35" s="951"/>
      <c r="AM35" s="269"/>
      <c r="AN35" s="269"/>
      <c r="AO35" s="309" t="s">
        <v>2551</v>
      </c>
      <c r="AP35" s="309" t="s">
        <v>1878</v>
      </c>
      <c r="AQ35" s="309" t="s">
        <v>1090</v>
      </c>
      <c r="AR35" s="309" t="s">
        <v>579</v>
      </c>
      <c r="AS35" s="334" t="s">
        <v>2092</v>
      </c>
      <c r="AT35" s="334" t="str">
        <f t="shared" si="1"/>
        <v>MNS.MNA_N7.TT208</v>
      </c>
      <c r="AU35" s="513" t="s">
        <v>2558</v>
      </c>
      <c r="AV35" s="311" t="str">
        <f t="shared" si="2"/>
        <v>Popup_OIP</v>
      </c>
      <c r="AW35" s="311" t="s">
        <v>2567</v>
      </c>
      <c r="AX35" s="309" t="s">
        <v>2551</v>
      </c>
      <c r="AY35" s="275"/>
      <c r="AZ35" s="275"/>
      <c r="BC35" s="309" t="s">
        <v>1403</v>
      </c>
    </row>
    <row r="36" spans="1:55" s="277" customFormat="1" ht="14.45" customHeight="1" x14ac:dyDescent="0.25">
      <c r="A36" s="311">
        <v>34</v>
      </c>
      <c r="B36" s="949" t="s">
        <v>1951</v>
      </c>
      <c r="C36" s="1042" t="s">
        <v>2205</v>
      </c>
      <c r="D36" s="309"/>
      <c r="E36" s="309"/>
      <c r="F36" s="309"/>
      <c r="G36" s="309"/>
      <c r="H36" s="309"/>
      <c r="I36" s="309"/>
      <c r="J36" s="309"/>
      <c r="K36" s="252">
        <v>65</v>
      </c>
      <c r="L36" s="252"/>
      <c r="M36" s="252">
        <v>75</v>
      </c>
      <c r="N36" s="252"/>
      <c r="O36" s="252"/>
      <c r="P36" s="252">
        <v>-50</v>
      </c>
      <c r="Q36" s="252">
        <v>100</v>
      </c>
      <c r="R36" s="309">
        <v>0.1</v>
      </c>
      <c r="S36" s="309">
        <v>0.1</v>
      </c>
      <c r="T36" s="309">
        <v>0.1</v>
      </c>
      <c r="U36" s="309">
        <v>0.8</v>
      </c>
      <c r="V36" s="309" t="s">
        <v>592</v>
      </c>
      <c r="W36" s="309">
        <v>4000</v>
      </c>
      <c r="X36" s="309">
        <v>20000</v>
      </c>
      <c r="Y36" s="309">
        <f t="shared" si="0"/>
        <v>1</v>
      </c>
      <c r="Z36" s="309">
        <v>9</v>
      </c>
      <c r="AA36" s="309">
        <v>4</v>
      </c>
      <c r="AB36" s="269"/>
      <c r="AC36" s="269"/>
      <c r="AD36" s="269"/>
      <c r="AE36" s="269"/>
      <c r="AF36" s="269"/>
      <c r="AG36" s="269"/>
      <c r="AH36" s="309"/>
      <c r="AI36" s="269"/>
      <c r="AJ36" s="951"/>
      <c r="AK36" s="269"/>
      <c r="AL36" s="951"/>
      <c r="AM36" s="269"/>
      <c r="AN36" s="269"/>
      <c r="AO36" s="309" t="s">
        <v>2551</v>
      </c>
      <c r="AP36" s="309" t="s">
        <v>1878</v>
      </c>
      <c r="AQ36" s="309" t="s">
        <v>1090</v>
      </c>
      <c r="AR36" s="309" t="s">
        <v>579</v>
      </c>
      <c r="AS36" s="334" t="s">
        <v>2092</v>
      </c>
      <c r="AT36" s="334" t="str">
        <f t="shared" si="1"/>
        <v>MNS.MNA_N7.TT207</v>
      </c>
      <c r="AU36" s="513" t="s">
        <v>2558</v>
      </c>
      <c r="AV36" s="311" t="str">
        <f t="shared" si="2"/>
        <v>Popup_OIP</v>
      </c>
      <c r="AW36" s="311" t="s">
        <v>2568</v>
      </c>
      <c r="AX36" s="309" t="s">
        <v>2551</v>
      </c>
      <c r="AY36" s="275"/>
      <c r="AZ36" s="275"/>
      <c r="BC36" s="309" t="s">
        <v>1403</v>
      </c>
    </row>
    <row r="37" spans="1:55" s="277" customFormat="1" ht="14.45" customHeight="1" x14ac:dyDescent="0.25">
      <c r="A37" s="311">
        <v>35</v>
      </c>
      <c r="B37" s="949" t="s">
        <v>1952</v>
      </c>
      <c r="C37" s="1042" t="s">
        <v>2206</v>
      </c>
      <c r="D37" s="309"/>
      <c r="E37" s="309"/>
      <c r="F37" s="309"/>
      <c r="G37" s="309"/>
      <c r="H37" s="309"/>
      <c r="I37" s="309"/>
      <c r="J37" s="309"/>
      <c r="K37" s="252">
        <v>65</v>
      </c>
      <c r="L37" s="252"/>
      <c r="M37" s="252">
        <v>75</v>
      </c>
      <c r="N37" s="252"/>
      <c r="O37" s="252"/>
      <c r="P37" s="252">
        <v>-50</v>
      </c>
      <c r="Q37" s="252">
        <v>100</v>
      </c>
      <c r="R37" s="309">
        <v>0.1</v>
      </c>
      <c r="S37" s="309">
        <v>0.1</v>
      </c>
      <c r="T37" s="309">
        <v>0.1</v>
      </c>
      <c r="U37" s="309">
        <v>0.8</v>
      </c>
      <c r="V37" s="309" t="s">
        <v>592</v>
      </c>
      <c r="W37" s="309">
        <v>4000</v>
      </c>
      <c r="X37" s="309">
        <v>20000</v>
      </c>
      <c r="Y37" s="309">
        <f t="shared" si="0"/>
        <v>1</v>
      </c>
      <c r="Z37" s="309">
        <v>9</v>
      </c>
      <c r="AA37" s="309">
        <v>5</v>
      </c>
      <c r="AB37" s="269"/>
      <c r="AC37" s="269"/>
      <c r="AD37" s="269"/>
      <c r="AE37" s="269"/>
      <c r="AF37" s="269"/>
      <c r="AG37" s="269"/>
      <c r="AH37" s="309"/>
      <c r="AI37" s="269"/>
      <c r="AJ37" s="951"/>
      <c r="AK37" s="269"/>
      <c r="AL37" s="951"/>
      <c r="AM37" s="269"/>
      <c r="AN37" s="269"/>
      <c r="AO37" s="309" t="s">
        <v>2551</v>
      </c>
      <c r="AP37" s="309" t="s">
        <v>1878</v>
      </c>
      <c r="AQ37" s="309" t="s">
        <v>1090</v>
      </c>
      <c r="AR37" s="309" t="s">
        <v>579</v>
      </c>
      <c r="AS37" s="334" t="s">
        <v>2092</v>
      </c>
      <c r="AT37" s="334" t="str">
        <f t="shared" si="1"/>
        <v>MNS.MNA_N7.TT201</v>
      </c>
      <c r="AU37" s="513" t="s">
        <v>2558</v>
      </c>
      <c r="AV37" s="311" t="str">
        <f t="shared" si="2"/>
        <v>Popup_OIP</v>
      </c>
      <c r="AW37" s="311" t="s">
        <v>2569</v>
      </c>
      <c r="AX37" s="309" t="s">
        <v>2551</v>
      </c>
      <c r="AY37" s="275"/>
      <c r="AZ37" s="275"/>
      <c r="BC37" s="309" t="s">
        <v>1403</v>
      </c>
    </row>
    <row r="38" spans="1:55" s="277" customFormat="1" ht="14.45" customHeight="1" x14ac:dyDescent="0.25">
      <c r="A38" s="311">
        <v>36</v>
      </c>
      <c r="B38" s="949" t="s">
        <v>1953</v>
      </c>
      <c r="C38" s="1042" t="s">
        <v>2208</v>
      </c>
      <c r="D38" s="309"/>
      <c r="E38" s="309"/>
      <c r="F38" s="309"/>
      <c r="G38" s="309"/>
      <c r="H38" s="309"/>
      <c r="I38" s="309"/>
      <c r="J38" s="309"/>
      <c r="K38" s="252">
        <v>65</v>
      </c>
      <c r="L38" s="252"/>
      <c r="M38" s="252">
        <v>75</v>
      </c>
      <c r="N38" s="252"/>
      <c r="O38" s="252"/>
      <c r="P38" s="252">
        <v>-50</v>
      </c>
      <c r="Q38" s="252">
        <v>100</v>
      </c>
      <c r="R38" s="309">
        <v>0.1</v>
      </c>
      <c r="S38" s="309">
        <v>0.1</v>
      </c>
      <c r="T38" s="309">
        <v>0.1</v>
      </c>
      <c r="U38" s="309">
        <v>0.8</v>
      </c>
      <c r="V38" s="309" t="s">
        <v>592</v>
      </c>
      <c r="W38" s="309">
        <v>4000</v>
      </c>
      <c r="X38" s="309">
        <v>20000</v>
      </c>
      <c r="Y38" s="309">
        <f t="shared" si="0"/>
        <v>1</v>
      </c>
      <c r="Z38" s="309">
        <v>9</v>
      </c>
      <c r="AA38" s="309">
        <v>6</v>
      </c>
      <c r="AB38" s="269"/>
      <c r="AC38" s="269"/>
      <c r="AD38" s="269"/>
      <c r="AE38" s="269"/>
      <c r="AF38" s="269"/>
      <c r="AG38" s="269"/>
      <c r="AH38" s="309"/>
      <c r="AI38" s="269"/>
      <c r="AJ38" s="951"/>
      <c r="AK38" s="269"/>
      <c r="AL38" s="951"/>
      <c r="AM38" s="269"/>
      <c r="AN38" s="269"/>
      <c r="AO38" s="309" t="s">
        <v>2551</v>
      </c>
      <c r="AP38" s="309" t="s">
        <v>1878</v>
      </c>
      <c r="AQ38" s="309" t="s">
        <v>1090</v>
      </c>
      <c r="AR38" s="309" t="s">
        <v>579</v>
      </c>
      <c r="AS38" s="334" t="s">
        <v>2092</v>
      </c>
      <c r="AT38" s="334" t="str">
        <f t="shared" si="1"/>
        <v>MNS.MNA_N7.TT202</v>
      </c>
      <c r="AU38" s="513" t="s">
        <v>2558</v>
      </c>
      <c r="AV38" s="311" t="str">
        <f t="shared" si="2"/>
        <v>Popup_OIP</v>
      </c>
      <c r="AW38" s="311" t="s">
        <v>2570</v>
      </c>
      <c r="AX38" s="309" t="s">
        <v>2551</v>
      </c>
      <c r="AY38" s="275"/>
      <c r="AZ38" s="275"/>
      <c r="BC38" s="309" t="s">
        <v>1403</v>
      </c>
    </row>
    <row r="39" spans="1:55" s="277" customFormat="1" ht="14.45" customHeight="1" x14ac:dyDescent="0.25">
      <c r="A39" s="311">
        <v>37</v>
      </c>
      <c r="B39" s="949" t="s">
        <v>1954</v>
      </c>
      <c r="C39" s="1042" t="s">
        <v>2210</v>
      </c>
      <c r="D39" s="309"/>
      <c r="E39" s="309"/>
      <c r="F39" s="309"/>
      <c r="G39" s="309"/>
      <c r="H39" s="309"/>
      <c r="I39" s="309"/>
      <c r="J39" s="309"/>
      <c r="K39" s="252">
        <v>65</v>
      </c>
      <c r="L39" s="252"/>
      <c r="M39" s="252">
        <v>75</v>
      </c>
      <c r="N39" s="252"/>
      <c r="O39" s="252"/>
      <c r="P39" s="252">
        <v>-50</v>
      </c>
      <c r="Q39" s="252">
        <v>100</v>
      </c>
      <c r="R39" s="309">
        <v>0.1</v>
      </c>
      <c r="S39" s="309">
        <v>0.1</v>
      </c>
      <c r="T39" s="309">
        <v>0.1</v>
      </c>
      <c r="U39" s="309">
        <v>0.8</v>
      </c>
      <c r="V39" s="309" t="s">
        <v>592</v>
      </c>
      <c r="W39" s="309">
        <v>4000</v>
      </c>
      <c r="X39" s="309">
        <v>20000</v>
      </c>
      <c r="Y39" s="309">
        <f t="shared" si="0"/>
        <v>1</v>
      </c>
      <c r="Z39" s="309">
        <v>9</v>
      </c>
      <c r="AA39" s="309">
        <v>7</v>
      </c>
      <c r="AB39" s="269"/>
      <c r="AC39" s="269"/>
      <c r="AD39" s="269"/>
      <c r="AE39" s="269"/>
      <c r="AF39" s="269"/>
      <c r="AG39" s="269"/>
      <c r="AH39" s="309"/>
      <c r="AI39" s="269"/>
      <c r="AJ39" s="951"/>
      <c r="AK39" s="269"/>
      <c r="AL39" s="951"/>
      <c r="AM39" s="269"/>
      <c r="AN39" s="269"/>
      <c r="AO39" s="309" t="s">
        <v>2551</v>
      </c>
      <c r="AP39" s="309" t="s">
        <v>1878</v>
      </c>
      <c r="AQ39" s="309" t="s">
        <v>1090</v>
      </c>
      <c r="AR39" s="309" t="s">
        <v>579</v>
      </c>
      <c r="AS39" s="334" t="s">
        <v>2092</v>
      </c>
      <c r="AT39" s="334" t="str">
        <f t="shared" si="1"/>
        <v>MNS.MNA_N7.TT203</v>
      </c>
      <c r="AU39" s="513" t="s">
        <v>2558</v>
      </c>
      <c r="AV39" s="311" t="str">
        <f t="shared" si="2"/>
        <v>Popup_OIP</v>
      </c>
      <c r="AW39" s="311" t="s">
        <v>2571</v>
      </c>
      <c r="AX39" s="309" t="s">
        <v>2551</v>
      </c>
      <c r="AY39" s="275"/>
      <c r="AZ39" s="275"/>
      <c r="BC39" s="309" t="s">
        <v>1403</v>
      </c>
    </row>
    <row r="40" spans="1:55" s="277" customFormat="1" ht="14.45" customHeight="1" x14ac:dyDescent="0.25">
      <c r="A40" s="311">
        <v>38</v>
      </c>
      <c r="B40" s="949" t="s">
        <v>1955</v>
      </c>
      <c r="C40" s="1042" t="s">
        <v>1132</v>
      </c>
      <c r="D40" s="309"/>
      <c r="E40" s="309"/>
      <c r="F40" s="309"/>
      <c r="G40" s="309"/>
      <c r="H40" s="309"/>
      <c r="I40" s="309"/>
      <c r="J40" s="308">
        <v>3</v>
      </c>
      <c r="K40" s="308">
        <v>5.6</v>
      </c>
      <c r="L40" s="308">
        <v>8.9</v>
      </c>
      <c r="M40" s="308">
        <v>7.1</v>
      </c>
      <c r="N40" s="308">
        <v>11.2</v>
      </c>
      <c r="O40" s="308">
        <v>18</v>
      </c>
      <c r="P40" s="308">
        <v>0</v>
      </c>
      <c r="Q40" s="308">
        <v>30</v>
      </c>
      <c r="R40" s="309">
        <v>0.01</v>
      </c>
      <c r="S40" s="309">
        <v>0.01</v>
      </c>
      <c r="T40" s="309">
        <v>0.1</v>
      </c>
      <c r="U40" s="309">
        <v>0.8</v>
      </c>
      <c r="V40" s="309" t="s">
        <v>592</v>
      </c>
      <c r="W40" s="309">
        <v>4000</v>
      </c>
      <c r="X40" s="309">
        <v>20000</v>
      </c>
      <c r="Y40" s="309">
        <f t="shared" si="0"/>
        <v>1</v>
      </c>
      <c r="Z40" s="309">
        <v>10</v>
      </c>
      <c r="AA40" s="309">
        <v>1</v>
      </c>
      <c r="AB40" s="269"/>
      <c r="AC40" s="269"/>
      <c r="AD40" s="269"/>
      <c r="AE40" s="269"/>
      <c r="AF40" s="269"/>
      <c r="AG40" s="269"/>
      <c r="AH40" s="309"/>
      <c r="AI40" s="951"/>
      <c r="AJ40" s="951"/>
      <c r="AK40" s="951"/>
      <c r="AL40" s="951"/>
      <c r="AM40" s="951"/>
      <c r="AN40" s="951"/>
      <c r="AO40" s="309" t="s">
        <v>2551</v>
      </c>
      <c r="AP40" s="309" t="s">
        <v>1878</v>
      </c>
      <c r="AQ40" s="309" t="s">
        <v>1090</v>
      </c>
      <c r="AR40" s="309" t="s">
        <v>580</v>
      </c>
      <c r="AS40" s="334" t="s">
        <v>2092</v>
      </c>
      <c r="AT40" s="334" t="str">
        <f t="shared" si="1"/>
        <v>MNS.MNA_N7.XT201</v>
      </c>
      <c r="AU40" s="513" t="s">
        <v>2574</v>
      </c>
      <c r="AV40" s="311" t="str">
        <f t="shared" si="2"/>
        <v>Popup_OIP</v>
      </c>
      <c r="AW40" s="311" t="s">
        <v>2575</v>
      </c>
      <c r="AX40" s="309" t="s">
        <v>2551</v>
      </c>
      <c r="AY40" s="275"/>
      <c r="AZ40" s="275"/>
      <c r="BC40" s="309" t="s">
        <v>1408</v>
      </c>
    </row>
    <row r="41" spans="1:55" s="277" customFormat="1" ht="14.45" customHeight="1" x14ac:dyDescent="0.25">
      <c r="A41" s="311">
        <v>39</v>
      </c>
      <c r="B41" s="949" t="s">
        <v>1956</v>
      </c>
      <c r="C41" s="1042" t="s">
        <v>1133</v>
      </c>
      <c r="D41" s="309"/>
      <c r="E41" s="309"/>
      <c r="F41" s="309"/>
      <c r="G41" s="309"/>
      <c r="H41" s="309"/>
      <c r="I41" s="309"/>
      <c r="J41" s="308">
        <v>3</v>
      </c>
      <c r="K41" s="308">
        <v>5.6</v>
      </c>
      <c r="L41" s="308">
        <v>8.9</v>
      </c>
      <c r="M41" s="308">
        <v>7.1</v>
      </c>
      <c r="N41" s="308">
        <v>11.2</v>
      </c>
      <c r="O41" s="308">
        <v>18</v>
      </c>
      <c r="P41" s="308">
        <v>0</v>
      </c>
      <c r="Q41" s="308">
        <v>30</v>
      </c>
      <c r="R41" s="309">
        <v>0.01</v>
      </c>
      <c r="S41" s="309">
        <v>0.01</v>
      </c>
      <c r="T41" s="309">
        <v>0.1</v>
      </c>
      <c r="U41" s="309">
        <v>0.8</v>
      </c>
      <c r="V41" s="309" t="s">
        <v>592</v>
      </c>
      <c r="W41" s="309">
        <v>4000</v>
      </c>
      <c r="X41" s="309">
        <v>20000</v>
      </c>
      <c r="Y41" s="309">
        <f t="shared" si="0"/>
        <v>1</v>
      </c>
      <c r="Z41" s="309">
        <v>10</v>
      </c>
      <c r="AA41" s="309">
        <v>2</v>
      </c>
      <c r="AB41" s="269"/>
      <c r="AC41" s="269"/>
      <c r="AD41" s="269"/>
      <c r="AE41" s="269"/>
      <c r="AF41" s="269"/>
      <c r="AG41" s="269"/>
      <c r="AH41" s="309"/>
      <c r="AI41" s="951"/>
      <c r="AJ41" s="951"/>
      <c r="AK41" s="951"/>
      <c r="AL41" s="951"/>
      <c r="AM41" s="951"/>
      <c r="AN41" s="951"/>
      <c r="AO41" s="309" t="s">
        <v>2551</v>
      </c>
      <c r="AP41" s="309" t="s">
        <v>1878</v>
      </c>
      <c r="AQ41" s="309" t="s">
        <v>1090</v>
      </c>
      <c r="AR41" s="309" t="s">
        <v>580</v>
      </c>
      <c r="AS41" s="334" t="s">
        <v>2092</v>
      </c>
      <c r="AT41" s="334" t="str">
        <f t="shared" si="1"/>
        <v>MNS.MNA_N7.XT202</v>
      </c>
      <c r="AU41" s="513" t="s">
        <v>2574</v>
      </c>
      <c r="AV41" s="311" t="str">
        <f t="shared" si="2"/>
        <v>Popup_OIP</v>
      </c>
      <c r="AW41" s="311" t="s">
        <v>2576</v>
      </c>
      <c r="AX41" s="309" t="s">
        <v>2551</v>
      </c>
      <c r="AY41" s="275"/>
      <c r="AZ41" s="275"/>
      <c r="BC41" s="309" t="s">
        <v>1408</v>
      </c>
    </row>
    <row r="42" spans="1:55" s="277" customFormat="1" ht="14.45" customHeight="1" x14ac:dyDescent="0.25">
      <c r="A42" s="311">
        <v>40</v>
      </c>
      <c r="B42" s="949" t="s">
        <v>1957</v>
      </c>
      <c r="C42" s="1042" t="s">
        <v>1134</v>
      </c>
      <c r="D42" s="309"/>
      <c r="E42" s="309"/>
      <c r="F42" s="309"/>
      <c r="G42" s="309"/>
      <c r="H42" s="309"/>
      <c r="I42" s="309"/>
      <c r="J42" s="308">
        <v>3</v>
      </c>
      <c r="K42" s="308">
        <v>5.6</v>
      </c>
      <c r="L42" s="308">
        <v>8.9</v>
      </c>
      <c r="M42" s="308">
        <v>7.1</v>
      </c>
      <c r="N42" s="308">
        <v>11.2</v>
      </c>
      <c r="O42" s="308">
        <v>18</v>
      </c>
      <c r="P42" s="308">
        <v>0</v>
      </c>
      <c r="Q42" s="308">
        <v>30</v>
      </c>
      <c r="R42" s="309">
        <v>0.01</v>
      </c>
      <c r="S42" s="309">
        <v>0.01</v>
      </c>
      <c r="T42" s="309">
        <v>0.1</v>
      </c>
      <c r="U42" s="309">
        <v>0.8</v>
      </c>
      <c r="V42" s="309" t="s">
        <v>592</v>
      </c>
      <c r="W42" s="309">
        <v>4000</v>
      </c>
      <c r="X42" s="309">
        <v>20000</v>
      </c>
      <c r="Y42" s="309">
        <f t="shared" si="0"/>
        <v>1</v>
      </c>
      <c r="Z42" s="309">
        <v>10</v>
      </c>
      <c r="AA42" s="309">
        <v>3</v>
      </c>
      <c r="AB42" s="269"/>
      <c r="AC42" s="269"/>
      <c r="AD42" s="269"/>
      <c r="AE42" s="269"/>
      <c r="AF42" s="269"/>
      <c r="AG42" s="269"/>
      <c r="AH42" s="309"/>
      <c r="AI42" s="951"/>
      <c r="AJ42" s="951"/>
      <c r="AK42" s="951"/>
      <c r="AL42" s="951"/>
      <c r="AM42" s="951"/>
      <c r="AN42" s="951"/>
      <c r="AO42" s="309" t="s">
        <v>2551</v>
      </c>
      <c r="AP42" s="309" t="s">
        <v>1878</v>
      </c>
      <c r="AQ42" s="309" t="s">
        <v>1090</v>
      </c>
      <c r="AR42" s="309" t="s">
        <v>580</v>
      </c>
      <c r="AS42" s="334" t="s">
        <v>2092</v>
      </c>
      <c r="AT42" s="334" t="str">
        <f t="shared" si="1"/>
        <v>MNS.MNA_N7.XT203</v>
      </c>
      <c r="AU42" s="513" t="s">
        <v>2574</v>
      </c>
      <c r="AV42" s="311" t="str">
        <f t="shared" si="2"/>
        <v>Popup_OIP</v>
      </c>
      <c r="AW42" s="311" t="s">
        <v>2577</v>
      </c>
      <c r="AX42" s="309" t="s">
        <v>2551</v>
      </c>
      <c r="AY42" s="275"/>
      <c r="AZ42" s="275"/>
      <c r="BC42" s="309" t="s">
        <v>1408</v>
      </c>
    </row>
    <row r="43" spans="1:55" s="271" customFormat="1" ht="14.45" customHeight="1" x14ac:dyDescent="0.25">
      <c r="A43" s="311">
        <v>41</v>
      </c>
      <c r="B43" s="949" t="s">
        <v>1958</v>
      </c>
      <c r="C43" s="1042" t="s">
        <v>1135</v>
      </c>
      <c r="D43" s="309"/>
      <c r="E43" s="309"/>
      <c r="F43" s="309"/>
      <c r="G43" s="309"/>
      <c r="H43" s="309"/>
      <c r="I43" s="309"/>
      <c r="J43" s="308">
        <v>3</v>
      </c>
      <c r="K43" s="308">
        <v>5.6</v>
      </c>
      <c r="L43" s="308">
        <v>8.9</v>
      </c>
      <c r="M43" s="308">
        <v>7.1</v>
      </c>
      <c r="N43" s="308">
        <v>11.2</v>
      </c>
      <c r="O43" s="308">
        <v>18</v>
      </c>
      <c r="P43" s="308">
        <v>0</v>
      </c>
      <c r="Q43" s="308">
        <v>30</v>
      </c>
      <c r="R43" s="309">
        <v>0.01</v>
      </c>
      <c r="S43" s="309">
        <v>0.01</v>
      </c>
      <c r="T43" s="309">
        <v>0.1</v>
      </c>
      <c r="U43" s="309">
        <v>0.8</v>
      </c>
      <c r="V43" s="309" t="s">
        <v>592</v>
      </c>
      <c r="W43" s="309">
        <v>4000</v>
      </c>
      <c r="X43" s="309">
        <v>20000</v>
      </c>
      <c r="Y43" s="309">
        <f t="shared" si="0"/>
        <v>1</v>
      </c>
      <c r="Z43" s="309">
        <v>10</v>
      </c>
      <c r="AA43" s="309">
        <v>4</v>
      </c>
      <c r="AB43" s="269"/>
      <c r="AC43" s="269"/>
      <c r="AD43" s="269"/>
      <c r="AE43" s="269"/>
      <c r="AF43" s="269"/>
      <c r="AG43" s="269"/>
      <c r="AH43" s="309"/>
      <c r="AI43" s="951"/>
      <c r="AJ43" s="951"/>
      <c r="AK43" s="951"/>
      <c r="AL43" s="951"/>
      <c r="AM43" s="951"/>
      <c r="AN43" s="951"/>
      <c r="AO43" s="309" t="s">
        <v>2551</v>
      </c>
      <c r="AP43" s="309" t="s">
        <v>1878</v>
      </c>
      <c r="AQ43" s="309" t="s">
        <v>1090</v>
      </c>
      <c r="AR43" s="309" t="s">
        <v>580</v>
      </c>
      <c r="AS43" s="334" t="s">
        <v>2092</v>
      </c>
      <c r="AT43" s="334" t="str">
        <f t="shared" si="1"/>
        <v>MNS.MNA_N7.XT204</v>
      </c>
      <c r="AU43" s="513" t="s">
        <v>2574</v>
      </c>
      <c r="AV43" s="311" t="str">
        <f t="shared" si="2"/>
        <v>Popup_OIP</v>
      </c>
      <c r="AW43" s="311" t="s">
        <v>2578</v>
      </c>
      <c r="AX43" s="309" t="s">
        <v>2551</v>
      </c>
      <c r="AY43" s="276"/>
      <c r="AZ43" s="276"/>
      <c r="BC43" s="309" t="s">
        <v>1408</v>
      </c>
    </row>
    <row r="44" spans="1:55" s="271" customFormat="1" ht="14.45" customHeight="1" x14ac:dyDescent="0.25">
      <c r="A44" s="311">
        <v>42</v>
      </c>
      <c r="B44" s="949" t="s">
        <v>1959</v>
      </c>
      <c r="C44" s="1042" t="s">
        <v>1136</v>
      </c>
      <c r="D44" s="309"/>
      <c r="E44" s="309"/>
      <c r="F44" s="309"/>
      <c r="G44" s="309"/>
      <c r="H44" s="309"/>
      <c r="I44" s="309"/>
      <c r="J44" s="308">
        <v>3</v>
      </c>
      <c r="K44" s="308">
        <v>5.6</v>
      </c>
      <c r="L44" s="308">
        <v>8.9</v>
      </c>
      <c r="M44" s="308">
        <v>7.1</v>
      </c>
      <c r="N44" s="308">
        <v>11.2</v>
      </c>
      <c r="O44" s="308">
        <v>18</v>
      </c>
      <c r="P44" s="308">
        <v>0</v>
      </c>
      <c r="Q44" s="308">
        <v>30</v>
      </c>
      <c r="R44" s="309">
        <v>0.01</v>
      </c>
      <c r="S44" s="309">
        <v>0.01</v>
      </c>
      <c r="T44" s="309">
        <v>0.1</v>
      </c>
      <c r="U44" s="309">
        <v>0.8</v>
      </c>
      <c r="V44" s="309" t="s">
        <v>592</v>
      </c>
      <c r="W44" s="309">
        <v>4000</v>
      </c>
      <c r="X44" s="309">
        <v>20000</v>
      </c>
      <c r="Y44" s="309">
        <f t="shared" si="0"/>
        <v>1</v>
      </c>
      <c r="Z44" s="309">
        <v>10</v>
      </c>
      <c r="AA44" s="309">
        <v>5</v>
      </c>
      <c r="AB44" s="269"/>
      <c r="AC44" s="269"/>
      <c r="AD44" s="269"/>
      <c r="AE44" s="269"/>
      <c r="AF44" s="269"/>
      <c r="AG44" s="269"/>
      <c r="AH44" s="309"/>
      <c r="AI44" s="951"/>
      <c r="AJ44" s="951"/>
      <c r="AK44" s="951"/>
      <c r="AL44" s="951"/>
      <c r="AM44" s="951"/>
      <c r="AN44" s="951"/>
      <c r="AO44" s="309" t="s">
        <v>2551</v>
      </c>
      <c r="AP44" s="309" t="s">
        <v>1878</v>
      </c>
      <c r="AQ44" s="309" t="s">
        <v>1090</v>
      </c>
      <c r="AR44" s="309" t="s">
        <v>580</v>
      </c>
      <c r="AS44" s="334" t="s">
        <v>2092</v>
      </c>
      <c r="AT44" s="867" t="str">
        <f t="shared" si="1"/>
        <v>MNS.MNA_N7.XT205</v>
      </c>
      <c r="AU44" s="513" t="s">
        <v>2574</v>
      </c>
      <c r="AV44" s="869" t="str">
        <f t="shared" si="2"/>
        <v>Popup_OIP</v>
      </c>
      <c r="AW44" s="311" t="s">
        <v>2579</v>
      </c>
      <c r="AX44" s="309" t="s">
        <v>2551</v>
      </c>
      <c r="AY44" s="276"/>
      <c r="AZ44" s="276"/>
      <c r="BB44" s="216"/>
      <c r="BC44" s="309" t="s">
        <v>1408</v>
      </c>
    </row>
    <row r="45" spans="1:55" s="271" customFormat="1" x14ac:dyDescent="0.25">
      <c r="A45" s="311">
        <v>43</v>
      </c>
      <c r="B45" s="949" t="s">
        <v>1960</v>
      </c>
      <c r="C45" s="1042" t="s">
        <v>1137</v>
      </c>
      <c r="D45" s="309"/>
      <c r="E45" s="309"/>
      <c r="F45" s="309"/>
      <c r="G45" s="309"/>
      <c r="H45" s="309"/>
      <c r="I45" s="309"/>
      <c r="J45" s="308">
        <v>3</v>
      </c>
      <c r="K45" s="308">
        <v>5.6</v>
      </c>
      <c r="L45" s="308">
        <v>8.9</v>
      </c>
      <c r="M45" s="308">
        <v>7.1</v>
      </c>
      <c r="N45" s="308">
        <v>11.2</v>
      </c>
      <c r="O45" s="308">
        <v>18</v>
      </c>
      <c r="P45" s="308">
        <v>0</v>
      </c>
      <c r="Q45" s="308">
        <v>30</v>
      </c>
      <c r="R45" s="309">
        <v>0.01</v>
      </c>
      <c r="S45" s="309">
        <v>0.01</v>
      </c>
      <c r="T45" s="309">
        <v>0.1</v>
      </c>
      <c r="U45" s="309">
        <v>0.8</v>
      </c>
      <c r="V45" s="309" t="s">
        <v>592</v>
      </c>
      <c r="W45" s="309">
        <v>4000</v>
      </c>
      <c r="X45" s="309">
        <v>20000</v>
      </c>
      <c r="Y45" s="309">
        <f t="shared" si="0"/>
        <v>1</v>
      </c>
      <c r="Z45" s="309">
        <v>10</v>
      </c>
      <c r="AA45" s="309">
        <v>6</v>
      </c>
      <c r="AB45" s="269"/>
      <c r="AC45" s="269"/>
      <c r="AD45" s="269"/>
      <c r="AE45" s="269"/>
      <c r="AF45" s="269"/>
      <c r="AG45" s="269"/>
      <c r="AH45" s="309"/>
      <c r="AI45" s="951"/>
      <c r="AJ45" s="951"/>
      <c r="AK45" s="951"/>
      <c r="AL45" s="951"/>
      <c r="AM45" s="951"/>
      <c r="AN45" s="951"/>
      <c r="AO45" s="309" t="s">
        <v>2551</v>
      </c>
      <c r="AP45" s="309" t="s">
        <v>1878</v>
      </c>
      <c r="AQ45" s="309" t="s">
        <v>1090</v>
      </c>
      <c r="AR45" s="309" t="s">
        <v>580</v>
      </c>
      <c r="AS45" s="334" t="s">
        <v>2092</v>
      </c>
      <c r="AT45" s="334" t="str">
        <f t="shared" si="1"/>
        <v>MNS.MNA_N7.XT206</v>
      </c>
      <c r="AU45" s="513" t="s">
        <v>2574</v>
      </c>
      <c r="AV45" s="311" t="str">
        <f t="shared" si="2"/>
        <v>Popup_OIP</v>
      </c>
      <c r="AW45" s="311" t="s">
        <v>2580</v>
      </c>
      <c r="AX45" s="309" t="s">
        <v>2551</v>
      </c>
      <c r="AY45" s="276"/>
      <c r="AZ45" s="276"/>
      <c r="BC45" s="309" t="s">
        <v>1408</v>
      </c>
    </row>
    <row r="46" spans="1:55" s="271" customFormat="1" x14ac:dyDescent="0.25">
      <c r="A46" s="311">
        <v>44</v>
      </c>
      <c r="B46" s="949" t="s">
        <v>1961</v>
      </c>
      <c r="C46" s="1042" t="s">
        <v>1209</v>
      </c>
      <c r="D46" s="309"/>
      <c r="E46" s="309"/>
      <c r="F46" s="309"/>
      <c r="G46" s="309"/>
      <c r="H46" s="309"/>
      <c r="I46" s="309"/>
      <c r="J46" s="308">
        <v>3</v>
      </c>
      <c r="K46" s="308">
        <v>5.6</v>
      </c>
      <c r="L46" s="308">
        <v>8.9</v>
      </c>
      <c r="M46" s="308">
        <v>7.1</v>
      </c>
      <c r="N46" s="308">
        <v>11.2</v>
      </c>
      <c r="O46" s="308">
        <v>18</v>
      </c>
      <c r="P46" s="308">
        <v>0</v>
      </c>
      <c r="Q46" s="308">
        <v>30</v>
      </c>
      <c r="R46" s="309">
        <v>0.01</v>
      </c>
      <c r="S46" s="309">
        <v>0.01</v>
      </c>
      <c r="T46" s="309">
        <v>0.1</v>
      </c>
      <c r="U46" s="309">
        <v>0.8</v>
      </c>
      <c r="V46" s="309" t="s">
        <v>592</v>
      </c>
      <c r="W46" s="309">
        <v>4000</v>
      </c>
      <c r="X46" s="309">
        <v>20000</v>
      </c>
      <c r="Y46" s="309">
        <f t="shared" si="0"/>
        <v>1</v>
      </c>
      <c r="Z46" s="309">
        <v>10</v>
      </c>
      <c r="AA46" s="309">
        <v>7</v>
      </c>
      <c r="AB46" s="269"/>
      <c r="AC46" s="269"/>
      <c r="AD46" s="269"/>
      <c r="AE46" s="269"/>
      <c r="AF46" s="269"/>
      <c r="AG46" s="269"/>
      <c r="AH46" s="309"/>
      <c r="AI46" s="951"/>
      <c r="AJ46" s="951"/>
      <c r="AK46" s="951"/>
      <c r="AL46" s="951"/>
      <c r="AM46" s="951"/>
      <c r="AN46" s="951"/>
      <c r="AO46" s="309" t="s">
        <v>2551</v>
      </c>
      <c r="AP46" s="309" t="s">
        <v>1878</v>
      </c>
      <c r="AQ46" s="309" t="s">
        <v>1090</v>
      </c>
      <c r="AR46" s="309" t="s">
        <v>580</v>
      </c>
      <c r="AS46" s="334" t="s">
        <v>2092</v>
      </c>
      <c r="AT46" s="334" t="str">
        <f t="shared" si="1"/>
        <v>MNS.MNA_N7.XT207</v>
      </c>
      <c r="AU46" s="513" t="s">
        <v>2574</v>
      </c>
      <c r="AV46" s="311" t="str">
        <f t="shared" si="2"/>
        <v>Popup_OIP</v>
      </c>
      <c r="AW46" s="311" t="s">
        <v>2581</v>
      </c>
      <c r="AX46" s="309" t="s">
        <v>2551</v>
      </c>
      <c r="AY46" s="276"/>
      <c r="AZ46" s="276"/>
      <c r="BC46" s="309" t="s">
        <v>1408</v>
      </c>
    </row>
    <row r="47" spans="1:55" s="271" customFormat="1" x14ac:dyDescent="0.25">
      <c r="A47" s="311">
        <v>45</v>
      </c>
      <c r="B47" s="949" t="s">
        <v>1962</v>
      </c>
      <c r="C47" s="1042" t="s">
        <v>1210</v>
      </c>
      <c r="D47" s="309"/>
      <c r="E47" s="309"/>
      <c r="F47" s="309"/>
      <c r="G47" s="309"/>
      <c r="H47" s="309"/>
      <c r="I47" s="309"/>
      <c r="J47" s="308">
        <v>3</v>
      </c>
      <c r="K47" s="308">
        <v>5.6</v>
      </c>
      <c r="L47" s="308">
        <v>8.9</v>
      </c>
      <c r="M47" s="308">
        <v>7.1</v>
      </c>
      <c r="N47" s="308">
        <v>11.2</v>
      </c>
      <c r="O47" s="308">
        <v>18</v>
      </c>
      <c r="P47" s="308">
        <v>0</v>
      </c>
      <c r="Q47" s="308">
        <v>30</v>
      </c>
      <c r="R47" s="309">
        <v>0.01</v>
      </c>
      <c r="S47" s="309">
        <v>0.01</v>
      </c>
      <c r="T47" s="309">
        <v>0.1</v>
      </c>
      <c r="U47" s="309">
        <v>0.8</v>
      </c>
      <c r="V47" s="309" t="s">
        <v>592</v>
      </c>
      <c r="W47" s="309">
        <v>4000</v>
      </c>
      <c r="X47" s="309">
        <v>20000</v>
      </c>
      <c r="Y47" s="309">
        <f t="shared" si="0"/>
        <v>1</v>
      </c>
      <c r="Z47" s="309">
        <v>11</v>
      </c>
      <c r="AA47" s="309">
        <v>0</v>
      </c>
      <c r="AB47" s="269"/>
      <c r="AC47" s="269"/>
      <c r="AD47" s="269"/>
      <c r="AE47" s="269"/>
      <c r="AF47" s="269"/>
      <c r="AG47" s="269"/>
      <c r="AH47" s="309"/>
      <c r="AI47" s="951"/>
      <c r="AJ47" s="951"/>
      <c r="AK47" s="951"/>
      <c r="AL47" s="951"/>
      <c r="AM47" s="951"/>
      <c r="AN47" s="951"/>
      <c r="AO47" s="309" t="s">
        <v>2551</v>
      </c>
      <c r="AP47" s="309" t="s">
        <v>1878</v>
      </c>
      <c r="AQ47" s="309" t="s">
        <v>1090</v>
      </c>
      <c r="AR47" s="309" t="s">
        <v>1143</v>
      </c>
      <c r="AS47" s="334" t="s">
        <v>2092</v>
      </c>
      <c r="AT47" s="334" t="str">
        <f t="shared" si="1"/>
        <v>MNS.MNA_N7.XT208</v>
      </c>
      <c r="AU47" s="513" t="s">
        <v>2574</v>
      </c>
      <c r="AV47" s="311" t="str">
        <f t="shared" si="2"/>
        <v>Popup_OIP</v>
      </c>
      <c r="AW47" s="311" t="s">
        <v>2582</v>
      </c>
      <c r="AX47" s="309" t="s">
        <v>2551</v>
      </c>
      <c r="AY47" s="276"/>
      <c r="AZ47" s="276"/>
      <c r="BC47" s="309" t="s">
        <v>1408</v>
      </c>
    </row>
    <row r="48" spans="1:55" s="271" customFormat="1" x14ac:dyDescent="0.25">
      <c r="A48" s="311">
        <v>46</v>
      </c>
      <c r="B48" s="949" t="s">
        <v>1963</v>
      </c>
      <c r="C48" s="1042" t="s">
        <v>1211</v>
      </c>
      <c r="D48" s="309"/>
      <c r="E48" s="309"/>
      <c r="F48" s="309"/>
      <c r="G48" s="309"/>
      <c r="H48" s="309"/>
      <c r="I48" s="309"/>
      <c r="J48" s="308">
        <v>3</v>
      </c>
      <c r="K48" s="308">
        <v>5.6</v>
      </c>
      <c r="L48" s="308">
        <v>8.9</v>
      </c>
      <c r="M48" s="308">
        <v>7.1</v>
      </c>
      <c r="N48" s="308">
        <v>11.2</v>
      </c>
      <c r="O48" s="308">
        <v>18</v>
      </c>
      <c r="P48" s="308">
        <v>0</v>
      </c>
      <c r="Q48" s="308">
        <v>30</v>
      </c>
      <c r="R48" s="309">
        <v>0.01</v>
      </c>
      <c r="S48" s="309">
        <v>0.01</v>
      </c>
      <c r="T48" s="309">
        <v>0.1</v>
      </c>
      <c r="U48" s="309">
        <v>0.8</v>
      </c>
      <c r="V48" s="309" t="s">
        <v>592</v>
      </c>
      <c r="W48" s="309">
        <v>4000</v>
      </c>
      <c r="X48" s="309">
        <v>20000</v>
      </c>
      <c r="Y48" s="309">
        <f t="shared" si="0"/>
        <v>1</v>
      </c>
      <c r="Z48" s="309">
        <v>11</v>
      </c>
      <c r="AA48" s="309">
        <v>1</v>
      </c>
      <c r="AB48" s="269"/>
      <c r="AC48" s="269"/>
      <c r="AD48" s="269"/>
      <c r="AE48" s="269"/>
      <c r="AF48" s="269"/>
      <c r="AG48" s="269"/>
      <c r="AH48" s="309"/>
      <c r="AI48" s="951"/>
      <c r="AJ48" s="951"/>
      <c r="AK48" s="951"/>
      <c r="AL48" s="951"/>
      <c r="AM48" s="951"/>
      <c r="AN48" s="951"/>
      <c r="AO48" s="309" t="s">
        <v>2551</v>
      </c>
      <c r="AP48" s="309" t="s">
        <v>1878</v>
      </c>
      <c r="AQ48" s="309" t="s">
        <v>1090</v>
      </c>
      <c r="AR48" s="309" t="s">
        <v>1143</v>
      </c>
      <c r="AS48" s="334" t="s">
        <v>2092</v>
      </c>
      <c r="AT48" s="334" t="str">
        <f t="shared" si="1"/>
        <v>MNS.MNA_N7.XT209</v>
      </c>
      <c r="AU48" s="513" t="s">
        <v>2574</v>
      </c>
      <c r="AV48" s="311" t="str">
        <f t="shared" si="2"/>
        <v>Popup_OIP</v>
      </c>
      <c r="AW48" s="311" t="s">
        <v>2583</v>
      </c>
      <c r="AX48" s="309" t="s">
        <v>2551</v>
      </c>
      <c r="AY48" s="276"/>
      <c r="AZ48" s="276"/>
      <c r="BC48" s="309" t="s">
        <v>1408</v>
      </c>
    </row>
    <row r="49" spans="1:55" s="271" customFormat="1" ht="14.45" customHeight="1" thickBot="1" x14ac:dyDescent="0.3">
      <c r="A49" s="311">
        <v>47</v>
      </c>
      <c r="B49" s="949" t="s">
        <v>1964</v>
      </c>
      <c r="C49" s="1042" t="s">
        <v>1212</v>
      </c>
      <c r="D49" s="309"/>
      <c r="E49" s="309"/>
      <c r="F49" s="309"/>
      <c r="G49" s="309"/>
      <c r="H49" s="309"/>
      <c r="I49" s="309"/>
      <c r="J49" s="308">
        <v>3</v>
      </c>
      <c r="K49" s="308">
        <v>5.6</v>
      </c>
      <c r="L49" s="308">
        <v>8.9</v>
      </c>
      <c r="M49" s="308">
        <v>7.1</v>
      </c>
      <c r="N49" s="308">
        <v>11.2</v>
      </c>
      <c r="O49" s="308">
        <v>18</v>
      </c>
      <c r="P49" s="308">
        <v>0</v>
      </c>
      <c r="Q49" s="308">
        <v>30</v>
      </c>
      <c r="R49" s="309">
        <v>0.01</v>
      </c>
      <c r="S49" s="309">
        <v>0.01</v>
      </c>
      <c r="T49" s="309">
        <v>0.1</v>
      </c>
      <c r="U49" s="309">
        <v>0.8</v>
      </c>
      <c r="V49" s="309" t="s">
        <v>592</v>
      </c>
      <c r="W49" s="309">
        <v>4000</v>
      </c>
      <c r="X49" s="309">
        <v>20000</v>
      </c>
      <c r="Y49" s="309">
        <f t="shared" si="0"/>
        <v>1</v>
      </c>
      <c r="Z49" s="309">
        <v>11</v>
      </c>
      <c r="AA49" s="309">
        <v>2</v>
      </c>
      <c r="AB49" s="269"/>
      <c r="AC49" s="269"/>
      <c r="AD49" s="269"/>
      <c r="AE49" s="269"/>
      <c r="AF49" s="269"/>
      <c r="AG49" s="269"/>
      <c r="AH49" s="309"/>
      <c r="AI49" s="951"/>
      <c r="AJ49" s="951"/>
      <c r="AK49" s="951"/>
      <c r="AL49" s="951"/>
      <c r="AM49" s="951"/>
      <c r="AN49" s="951"/>
      <c r="AO49" s="309" t="s">
        <v>2551</v>
      </c>
      <c r="AP49" s="309" t="s">
        <v>1878</v>
      </c>
      <c r="AQ49" s="309" t="s">
        <v>1090</v>
      </c>
      <c r="AR49" s="309" t="s">
        <v>1143</v>
      </c>
      <c r="AS49" s="334" t="s">
        <v>2092</v>
      </c>
      <c r="AT49" s="334" t="str">
        <f t="shared" si="1"/>
        <v>MNS.MNA_N7.XT210</v>
      </c>
      <c r="AU49" s="513" t="s">
        <v>2574</v>
      </c>
      <c r="AV49" s="311" t="str">
        <f t="shared" si="2"/>
        <v>Popup_OIP</v>
      </c>
      <c r="AW49" s="686" t="s">
        <v>2584</v>
      </c>
      <c r="AX49" s="309" t="s">
        <v>2551</v>
      </c>
      <c r="AY49" s="276"/>
      <c r="AZ49" s="276"/>
      <c r="BC49" s="309" t="s">
        <v>1408</v>
      </c>
    </row>
    <row r="50" spans="1:55" s="271" customFormat="1" ht="14.45" customHeight="1" x14ac:dyDescent="0.25">
      <c r="A50" s="311">
        <v>48</v>
      </c>
      <c r="B50" s="949" t="s">
        <v>1965</v>
      </c>
      <c r="C50" s="1042" t="s">
        <v>2404</v>
      </c>
      <c r="D50" s="261"/>
      <c r="E50" s="261"/>
      <c r="F50" s="309">
        <v>0.26479999999999998</v>
      </c>
      <c r="G50" s="309">
        <v>0.28439999999999999</v>
      </c>
      <c r="H50" s="309"/>
      <c r="I50" s="309"/>
      <c r="J50" s="309"/>
      <c r="K50" s="309"/>
      <c r="L50" s="309"/>
      <c r="M50" s="309"/>
      <c r="N50" s="309"/>
      <c r="O50" s="309"/>
      <c r="P50" s="309">
        <v>0</v>
      </c>
      <c r="Q50" s="309">
        <v>3.6</v>
      </c>
      <c r="R50" s="309">
        <v>0.1</v>
      </c>
      <c r="S50" s="309">
        <v>0.1</v>
      </c>
      <c r="T50" s="309">
        <v>0.1</v>
      </c>
      <c r="U50" s="309">
        <v>0.8</v>
      </c>
      <c r="V50" s="309" t="s">
        <v>592</v>
      </c>
      <c r="W50" s="309">
        <v>4000</v>
      </c>
      <c r="X50" s="309">
        <v>20000</v>
      </c>
      <c r="Y50" s="309">
        <f t="shared" si="0"/>
        <v>1</v>
      </c>
      <c r="Z50" s="309">
        <v>11</v>
      </c>
      <c r="AA50" s="309">
        <v>3</v>
      </c>
      <c r="AB50" s="269"/>
      <c r="AC50" s="269"/>
      <c r="AD50" s="951"/>
      <c r="AE50" s="951"/>
      <c r="AF50" s="269"/>
      <c r="AG50" s="269"/>
      <c r="AH50" s="309"/>
      <c r="AI50" s="269"/>
      <c r="AJ50" s="269"/>
      <c r="AK50" s="269"/>
      <c r="AL50" s="269"/>
      <c r="AM50" s="269"/>
      <c r="AN50" s="269"/>
      <c r="AO50" s="309" t="s">
        <v>1317</v>
      </c>
      <c r="AP50" s="309" t="s">
        <v>1878</v>
      </c>
      <c r="AQ50" s="309" t="s">
        <v>1090</v>
      </c>
      <c r="AR50" s="309" t="s">
        <v>1143</v>
      </c>
      <c r="AS50" s="290" t="s">
        <v>1696</v>
      </c>
      <c r="AT50" s="334" t="str">
        <f t="shared" si="1"/>
        <v>MNS.PT001_2</v>
      </c>
      <c r="AU50" s="870" t="s">
        <v>2585</v>
      </c>
      <c r="AV50" s="311" t="str">
        <f t="shared" si="2"/>
        <v>Popup_OIPp</v>
      </c>
      <c r="AW50" s="311" t="s">
        <v>2589</v>
      </c>
      <c r="AX50" s="309" t="s">
        <v>1317</v>
      </c>
      <c r="AY50" s="276"/>
      <c r="AZ50" s="276"/>
      <c r="BC50" s="309" t="s">
        <v>1404</v>
      </c>
    </row>
    <row r="51" spans="1:55" s="271" customFormat="1" ht="14.45" customHeight="1" x14ac:dyDescent="0.25">
      <c r="A51" s="311">
        <v>49</v>
      </c>
      <c r="B51" s="949" t="s">
        <v>1966</v>
      </c>
      <c r="C51" s="1042" t="s">
        <v>2405</v>
      </c>
      <c r="D51" s="309"/>
      <c r="E51" s="309"/>
      <c r="F51" s="309"/>
      <c r="G51" s="309"/>
      <c r="H51" s="309"/>
      <c r="I51" s="309"/>
      <c r="J51" s="1009">
        <v>3</v>
      </c>
      <c r="K51" s="309">
        <v>4.1680000000000001</v>
      </c>
      <c r="L51" s="309"/>
      <c r="M51" s="309">
        <v>4.3250000000000002</v>
      </c>
      <c r="N51" s="309"/>
      <c r="O51" s="309"/>
      <c r="P51" s="252">
        <v>0</v>
      </c>
      <c r="Q51" s="252">
        <v>10</v>
      </c>
      <c r="R51" s="309">
        <v>0.1</v>
      </c>
      <c r="S51" s="309">
        <v>0.1</v>
      </c>
      <c r="T51" s="309">
        <v>0.1</v>
      </c>
      <c r="U51" s="309">
        <v>0.8</v>
      </c>
      <c r="V51" s="309" t="s">
        <v>592</v>
      </c>
      <c r="W51" s="309">
        <v>4000</v>
      </c>
      <c r="X51" s="309">
        <v>20000</v>
      </c>
      <c r="Y51" s="309">
        <f t="shared" si="0"/>
        <v>1</v>
      </c>
      <c r="Z51" s="309">
        <v>11</v>
      </c>
      <c r="AA51" s="309">
        <v>4</v>
      </c>
      <c r="AB51" s="269"/>
      <c r="AC51" s="269"/>
      <c r="AD51" s="269"/>
      <c r="AE51" s="269"/>
      <c r="AF51" s="269"/>
      <c r="AG51" s="269"/>
      <c r="AH51" s="309"/>
      <c r="AI51" s="269"/>
      <c r="AJ51" s="951"/>
      <c r="AK51" s="269"/>
      <c r="AL51" s="951"/>
      <c r="AM51" s="269"/>
      <c r="AN51" s="269"/>
      <c r="AO51" s="309" t="s">
        <v>1317</v>
      </c>
      <c r="AP51" s="309" t="s">
        <v>1878</v>
      </c>
      <c r="AQ51" s="309" t="s">
        <v>1090</v>
      </c>
      <c r="AR51" s="309" t="s">
        <v>1143</v>
      </c>
      <c r="AS51" s="290" t="s">
        <v>1696</v>
      </c>
      <c r="AT51" s="334" t="str">
        <f t="shared" si="1"/>
        <v>MNS.PT002_2</v>
      </c>
      <c r="AU51" s="870" t="s">
        <v>2585</v>
      </c>
      <c r="AV51" s="311" t="str">
        <f t="shared" si="2"/>
        <v>Popup_OIPp</v>
      </c>
      <c r="AW51" s="311" t="s">
        <v>2587</v>
      </c>
      <c r="AX51" s="309" t="s">
        <v>1317</v>
      </c>
      <c r="AY51" s="276"/>
      <c r="AZ51" s="276"/>
      <c r="BC51" s="309" t="s">
        <v>1404</v>
      </c>
    </row>
    <row r="52" spans="1:55" s="271" customFormat="1" ht="14.45" customHeight="1" x14ac:dyDescent="0.25">
      <c r="A52" s="311">
        <v>50</v>
      </c>
      <c r="B52" s="949" t="s">
        <v>1967</v>
      </c>
      <c r="C52" s="1042" t="s">
        <v>2406</v>
      </c>
      <c r="D52" s="309"/>
      <c r="E52" s="309"/>
      <c r="F52" s="309"/>
      <c r="G52" s="309"/>
      <c r="H52" s="309">
        <v>5</v>
      </c>
      <c r="I52" s="309"/>
      <c r="J52" s="309"/>
      <c r="K52" s="309"/>
      <c r="L52" s="309"/>
      <c r="M52" s="309"/>
      <c r="N52" s="309"/>
      <c r="O52" s="309"/>
      <c r="P52" s="309">
        <v>-50</v>
      </c>
      <c r="Q52" s="309">
        <v>150</v>
      </c>
      <c r="R52" s="309">
        <v>0.1</v>
      </c>
      <c r="S52" s="309">
        <v>0.1</v>
      </c>
      <c r="T52" s="309">
        <v>0.1</v>
      </c>
      <c r="U52" s="309">
        <v>0.8</v>
      </c>
      <c r="V52" s="309" t="s">
        <v>592</v>
      </c>
      <c r="W52" s="309">
        <v>4000</v>
      </c>
      <c r="X52" s="309">
        <v>20000</v>
      </c>
      <c r="Y52" s="309">
        <f t="shared" si="0"/>
        <v>1</v>
      </c>
      <c r="Z52" s="309">
        <v>11</v>
      </c>
      <c r="AA52" s="309">
        <v>5</v>
      </c>
      <c r="AB52" s="269"/>
      <c r="AC52" s="269"/>
      <c r="AD52" s="269"/>
      <c r="AE52" s="269"/>
      <c r="AF52" s="951"/>
      <c r="AG52" s="269"/>
      <c r="AH52" s="309"/>
      <c r="AI52" s="269"/>
      <c r="AJ52" s="269"/>
      <c r="AK52" s="269"/>
      <c r="AL52" s="269"/>
      <c r="AM52" s="269"/>
      <c r="AN52" s="269"/>
      <c r="AO52" s="309" t="s">
        <v>1699</v>
      </c>
      <c r="AP52" s="309" t="s">
        <v>1878</v>
      </c>
      <c r="AQ52" s="309" t="s">
        <v>1090</v>
      </c>
      <c r="AR52" s="309" t="s">
        <v>1143</v>
      </c>
      <c r="AS52" s="334" t="s">
        <v>1719</v>
      </c>
      <c r="AT52" s="334" t="str">
        <f t="shared" si="1"/>
        <v>UPPSOD.TT003_2</v>
      </c>
      <c r="AU52" s="513" t="s">
        <v>2558</v>
      </c>
      <c r="AV52" s="311" t="str">
        <f t="shared" si="2"/>
        <v>Popup_OIP</v>
      </c>
      <c r="AW52" s="311" t="s">
        <v>2572</v>
      </c>
      <c r="AX52" s="309" t="s">
        <v>1699</v>
      </c>
      <c r="AY52" s="276"/>
      <c r="AZ52" s="276"/>
      <c r="BC52" s="309" t="s">
        <v>1403</v>
      </c>
    </row>
    <row r="53" spans="1:55" s="271" customFormat="1" ht="14.45" customHeight="1" x14ac:dyDescent="0.25">
      <c r="A53" s="311">
        <v>51</v>
      </c>
      <c r="B53" s="949" t="s">
        <v>1968</v>
      </c>
      <c r="C53" s="1042" t="s">
        <v>1312</v>
      </c>
      <c r="D53" s="309"/>
      <c r="E53" s="309"/>
      <c r="F53" s="309"/>
      <c r="G53" s="309"/>
      <c r="H53" s="309"/>
      <c r="I53" s="309"/>
      <c r="J53" s="309"/>
      <c r="K53" s="309"/>
      <c r="L53" s="309"/>
      <c r="M53" s="309"/>
      <c r="N53" s="309"/>
      <c r="O53" s="309"/>
      <c r="P53" s="309">
        <v>0</v>
      </c>
      <c r="Q53" s="309">
        <v>10</v>
      </c>
      <c r="R53" s="309">
        <v>0.1</v>
      </c>
      <c r="S53" s="309">
        <v>0.1</v>
      </c>
      <c r="T53" s="309">
        <v>0.1</v>
      </c>
      <c r="U53" s="309">
        <v>0.8</v>
      </c>
      <c r="V53" s="309" t="s">
        <v>592</v>
      </c>
      <c r="W53" s="309">
        <v>4000</v>
      </c>
      <c r="X53" s="309">
        <v>20000</v>
      </c>
      <c r="Y53" s="309">
        <f t="shared" si="0"/>
        <v>1</v>
      </c>
      <c r="Z53" s="309">
        <v>12</v>
      </c>
      <c r="AA53" s="309">
        <v>2</v>
      </c>
      <c r="AB53" s="269"/>
      <c r="AC53" s="269"/>
      <c r="AD53" s="269"/>
      <c r="AE53" s="269"/>
      <c r="AF53" s="269"/>
      <c r="AG53" s="269"/>
      <c r="AH53" s="309"/>
      <c r="AI53" s="269"/>
      <c r="AJ53" s="269"/>
      <c r="AK53" s="269"/>
      <c r="AL53" s="269"/>
      <c r="AM53" s="269"/>
      <c r="AN53" s="269"/>
      <c r="AO53" s="309" t="s">
        <v>2551</v>
      </c>
      <c r="AP53" s="309" t="s">
        <v>1878</v>
      </c>
      <c r="AQ53" s="309" t="s">
        <v>1090</v>
      </c>
      <c r="AR53" s="309" t="s">
        <v>411</v>
      </c>
      <c r="AS53" s="290" t="s">
        <v>2092</v>
      </c>
      <c r="AT53" s="334" t="str">
        <f t="shared" si="1"/>
        <v>MNS.MNA_N7.PT201</v>
      </c>
      <c r="AU53" s="870" t="s">
        <v>2585</v>
      </c>
      <c r="AV53" s="311" t="str">
        <f t="shared" si="2"/>
        <v>Popup_OIPp</v>
      </c>
      <c r="AW53" s="311" t="s">
        <v>2591</v>
      </c>
      <c r="AX53" s="309" t="s">
        <v>2551</v>
      </c>
      <c r="AY53" s="276"/>
      <c r="AZ53" s="276"/>
      <c r="BC53" s="309" t="s">
        <v>1404</v>
      </c>
    </row>
    <row r="54" spans="1:55" s="271" customFormat="1" ht="14.45" customHeight="1" x14ac:dyDescent="0.25">
      <c r="A54" s="311">
        <v>52</v>
      </c>
      <c r="B54" s="949" t="s">
        <v>1969</v>
      </c>
      <c r="C54" s="1042" t="s">
        <v>1313</v>
      </c>
      <c r="D54" s="309"/>
      <c r="E54" s="309"/>
      <c r="F54" s="309"/>
      <c r="G54" s="309"/>
      <c r="H54" s="309"/>
      <c r="I54" s="309"/>
      <c r="J54" s="309"/>
      <c r="K54" s="309"/>
      <c r="L54" s="309"/>
      <c r="M54" s="309"/>
      <c r="N54" s="309"/>
      <c r="O54" s="309"/>
      <c r="P54" s="309">
        <v>0</v>
      </c>
      <c r="Q54" s="309">
        <v>10</v>
      </c>
      <c r="R54" s="309">
        <v>0.1</v>
      </c>
      <c r="S54" s="309">
        <v>0.1</v>
      </c>
      <c r="T54" s="309">
        <v>0.1</v>
      </c>
      <c r="U54" s="309">
        <v>0.8</v>
      </c>
      <c r="V54" s="309" t="s">
        <v>592</v>
      </c>
      <c r="W54" s="309">
        <v>4000</v>
      </c>
      <c r="X54" s="309">
        <v>20000</v>
      </c>
      <c r="Y54" s="309">
        <f t="shared" si="0"/>
        <v>1</v>
      </c>
      <c r="Z54" s="309">
        <v>12</v>
      </c>
      <c r="AA54" s="309">
        <v>3</v>
      </c>
      <c r="AB54" s="269"/>
      <c r="AC54" s="269"/>
      <c r="AD54" s="269"/>
      <c r="AE54" s="269"/>
      <c r="AF54" s="269"/>
      <c r="AG54" s="269"/>
      <c r="AH54" s="309"/>
      <c r="AI54" s="269"/>
      <c r="AJ54" s="269"/>
      <c r="AK54" s="269"/>
      <c r="AL54" s="269"/>
      <c r="AM54" s="269"/>
      <c r="AN54" s="269"/>
      <c r="AO54" s="309" t="s">
        <v>2551</v>
      </c>
      <c r="AP54" s="309" t="s">
        <v>1878</v>
      </c>
      <c r="AQ54" s="309" t="s">
        <v>1090</v>
      </c>
      <c r="AR54" s="309" t="s">
        <v>411</v>
      </c>
      <c r="AS54" s="290" t="s">
        <v>2092</v>
      </c>
      <c r="AT54" s="334" t="str">
        <f t="shared" si="1"/>
        <v>MNS.MNA_N7.PT202</v>
      </c>
      <c r="AU54" s="870" t="s">
        <v>2585</v>
      </c>
      <c r="AV54" s="311" t="str">
        <f t="shared" si="2"/>
        <v>Popup_OIPp</v>
      </c>
      <c r="AW54" s="311" t="s">
        <v>2590</v>
      </c>
      <c r="AX54" s="309" t="s">
        <v>2551</v>
      </c>
      <c r="AY54" s="276"/>
      <c r="AZ54" s="276"/>
      <c r="BC54" s="309" t="s">
        <v>1404</v>
      </c>
    </row>
    <row r="55" spans="1:55" s="271" customFormat="1" ht="14.45" customHeight="1" x14ac:dyDescent="0.25">
      <c r="A55" s="311">
        <v>53</v>
      </c>
      <c r="B55" s="949" t="s">
        <v>1970</v>
      </c>
      <c r="C55" s="1042" t="s">
        <v>442</v>
      </c>
      <c r="D55" s="309"/>
      <c r="E55" s="309"/>
      <c r="F55" s="309"/>
      <c r="G55" s="309"/>
      <c r="H55" s="309"/>
      <c r="I55" s="309"/>
      <c r="J55" s="309"/>
      <c r="K55" s="309"/>
      <c r="L55" s="309"/>
      <c r="M55" s="309"/>
      <c r="N55" s="309"/>
      <c r="O55" s="309"/>
      <c r="P55" s="309">
        <v>0</v>
      </c>
      <c r="Q55" s="309">
        <v>3</v>
      </c>
      <c r="R55" s="309">
        <v>0.1</v>
      </c>
      <c r="S55" s="309">
        <v>0.1</v>
      </c>
      <c r="T55" s="309">
        <v>0.1</v>
      </c>
      <c r="U55" s="309">
        <v>0.8</v>
      </c>
      <c r="V55" s="309" t="s">
        <v>592</v>
      </c>
      <c r="W55" s="309">
        <v>4000</v>
      </c>
      <c r="X55" s="309">
        <v>20000</v>
      </c>
      <c r="Y55" s="309">
        <f t="shared" si="0"/>
        <v>1</v>
      </c>
      <c r="Z55" s="309">
        <v>12</v>
      </c>
      <c r="AA55" s="309">
        <v>4</v>
      </c>
      <c r="AB55" s="269"/>
      <c r="AC55" s="269"/>
      <c r="AD55" s="269"/>
      <c r="AE55" s="269"/>
      <c r="AF55" s="269"/>
      <c r="AG55" s="269"/>
      <c r="AH55" s="309"/>
      <c r="AI55" s="269"/>
      <c r="AJ55" s="269"/>
      <c r="AK55" s="269"/>
      <c r="AL55" s="269"/>
      <c r="AM55" s="269"/>
      <c r="AN55" s="269"/>
      <c r="AO55" s="309" t="s">
        <v>2551</v>
      </c>
      <c r="AP55" s="309" t="s">
        <v>1878</v>
      </c>
      <c r="AQ55" s="309" t="s">
        <v>1090</v>
      </c>
      <c r="AR55" s="309" t="s">
        <v>411</v>
      </c>
      <c r="AS55" s="290" t="s">
        <v>2092</v>
      </c>
      <c r="AT55" s="334" t="str">
        <f t="shared" si="1"/>
        <v>MNS.MNA_N7.PT203</v>
      </c>
      <c r="AU55" s="870" t="s">
        <v>2585</v>
      </c>
      <c r="AV55" s="311" t="str">
        <f t="shared" si="2"/>
        <v>Popup_OIPp</v>
      </c>
      <c r="AW55" s="311" t="s">
        <v>2592</v>
      </c>
      <c r="AX55" s="309" t="s">
        <v>2551</v>
      </c>
      <c r="AY55" s="276"/>
      <c r="AZ55" s="276"/>
      <c r="BC55" s="309" t="s">
        <v>1404</v>
      </c>
    </row>
    <row r="56" spans="1:55" s="271" customFormat="1" ht="14.45" customHeight="1" x14ac:dyDescent="0.25">
      <c r="A56" s="311">
        <v>54</v>
      </c>
      <c r="B56" s="949" t="s">
        <v>1972</v>
      </c>
      <c r="C56" s="1042" t="s">
        <v>1971</v>
      </c>
      <c r="D56" s="309"/>
      <c r="E56" s="309"/>
      <c r="F56" s="309"/>
      <c r="G56" s="309"/>
      <c r="H56" s="309">
        <v>0.03</v>
      </c>
      <c r="I56" s="309"/>
      <c r="J56" s="309"/>
      <c r="K56" s="309">
        <v>0.05</v>
      </c>
      <c r="L56" s="309"/>
      <c r="M56" s="309"/>
      <c r="N56" s="309"/>
      <c r="O56" s="309"/>
      <c r="P56" s="309">
        <v>0</v>
      </c>
      <c r="Q56" s="309">
        <v>0.1</v>
      </c>
      <c r="R56" s="309">
        <v>0.1</v>
      </c>
      <c r="S56" s="309">
        <v>0.1</v>
      </c>
      <c r="T56" s="309">
        <v>0.1</v>
      </c>
      <c r="U56" s="309">
        <v>0.8</v>
      </c>
      <c r="V56" s="309" t="s">
        <v>592</v>
      </c>
      <c r="W56" s="309">
        <v>4000</v>
      </c>
      <c r="X56" s="309">
        <v>20000</v>
      </c>
      <c r="Y56" s="309">
        <f t="shared" si="0"/>
        <v>1</v>
      </c>
      <c r="Z56" s="309">
        <v>12</v>
      </c>
      <c r="AA56" s="309">
        <v>5</v>
      </c>
      <c r="AB56" s="269"/>
      <c r="AC56" s="269"/>
      <c r="AD56" s="269"/>
      <c r="AE56" s="269"/>
      <c r="AF56" s="951"/>
      <c r="AG56" s="269"/>
      <c r="AH56" s="309"/>
      <c r="AI56" s="269"/>
      <c r="AJ56" s="951"/>
      <c r="AK56" s="269"/>
      <c r="AL56" s="269"/>
      <c r="AM56" s="269"/>
      <c r="AN56" s="269"/>
      <c r="AO56" s="309" t="s">
        <v>2551</v>
      </c>
      <c r="AP56" s="309" t="s">
        <v>1878</v>
      </c>
      <c r="AQ56" s="309" t="s">
        <v>1090</v>
      </c>
      <c r="AR56" s="309" t="s">
        <v>411</v>
      </c>
      <c r="AS56" s="290" t="s">
        <v>2092</v>
      </c>
      <c r="AT56" s="334" t="str">
        <f t="shared" si="1"/>
        <v>MNS.MNA_N7.PT204</v>
      </c>
      <c r="AU56" s="870" t="s">
        <v>2585</v>
      </c>
      <c r="AV56" s="311" t="str">
        <f t="shared" si="2"/>
        <v>Popup_OIPp</v>
      </c>
      <c r="AW56" s="311" t="s">
        <v>2593</v>
      </c>
      <c r="AX56" s="309" t="s">
        <v>2551</v>
      </c>
      <c r="AY56" s="276"/>
      <c r="AZ56" s="276"/>
      <c r="BC56" s="309" t="s">
        <v>1404</v>
      </c>
    </row>
    <row r="57" spans="1:55" s="271" customFormat="1" ht="14.45" customHeight="1" x14ac:dyDescent="0.25">
      <c r="A57" s="311">
        <v>55</v>
      </c>
      <c r="B57" s="949" t="s">
        <v>1973</v>
      </c>
      <c r="C57" s="1042" t="s">
        <v>530</v>
      </c>
      <c r="D57" s="309"/>
      <c r="E57" s="309"/>
      <c r="F57" s="309"/>
      <c r="G57" s="309"/>
      <c r="H57" s="1009">
        <v>200</v>
      </c>
      <c r="I57" s="309"/>
      <c r="J57" s="309"/>
      <c r="K57" s="309"/>
      <c r="L57" s="309"/>
      <c r="M57" s="309"/>
      <c r="N57" s="309"/>
      <c r="O57" s="309"/>
      <c r="P57" s="309">
        <v>0</v>
      </c>
      <c r="Q57" s="309">
        <v>1000</v>
      </c>
      <c r="R57" s="309">
        <v>0.1</v>
      </c>
      <c r="S57" s="309">
        <v>0.1</v>
      </c>
      <c r="T57" s="309">
        <v>0.1</v>
      </c>
      <c r="U57" s="309">
        <v>0.8</v>
      </c>
      <c r="V57" s="309" t="s">
        <v>592</v>
      </c>
      <c r="W57" s="355">
        <v>4000</v>
      </c>
      <c r="X57" s="309">
        <v>20000</v>
      </c>
      <c r="Y57" s="309">
        <f t="shared" si="0"/>
        <v>1</v>
      </c>
      <c r="Z57" s="309">
        <v>13</v>
      </c>
      <c r="AA57" s="309">
        <v>0</v>
      </c>
      <c r="AB57" s="269"/>
      <c r="AC57" s="269"/>
      <c r="AD57" s="269"/>
      <c r="AE57" s="269"/>
      <c r="AF57" s="951"/>
      <c r="AG57" s="269"/>
      <c r="AH57" s="309"/>
      <c r="AI57" s="269"/>
      <c r="AJ57" s="269"/>
      <c r="AK57" s="269"/>
      <c r="AL57" s="269"/>
      <c r="AM57" s="269"/>
      <c r="AN57" s="269"/>
      <c r="AO57" s="309"/>
      <c r="AP57" s="309" t="s">
        <v>1878</v>
      </c>
      <c r="AQ57" s="309" t="s">
        <v>1090</v>
      </c>
      <c r="AR57" s="309" t="s">
        <v>412</v>
      </c>
      <c r="AS57" s="334" t="s">
        <v>2092</v>
      </c>
      <c r="AT57" s="334" t="str">
        <f t="shared" si="1"/>
        <v>MNS.MNA_N7.CT201</v>
      </c>
      <c r="AU57" s="513" t="s">
        <v>2599</v>
      </c>
      <c r="AV57" s="311" t="str">
        <f t="shared" si="2"/>
        <v>Popup_OIP</v>
      </c>
      <c r="AW57" s="311" t="s">
        <v>2594</v>
      </c>
      <c r="AX57" s="309" t="s">
        <v>2551</v>
      </c>
      <c r="AY57" s="276"/>
      <c r="AZ57" s="276"/>
      <c r="BC57" s="309" t="s">
        <v>1407</v>
      </c>
    </row>
    <row r="58" spans="1:55" s="271" customFormat="1" ht="14.45" customHeight="1" x14ac:dyDescent="0.25">
      <c r="A58" s="311">
        <v>56</v>
      </c>
      <c r="B58" s="1023" t="s">
        <v>3523</v>
      </c>
      <c r="C58" s="1042" t="s">
        <v>2226</v>
      </c>
      <c r="D58" s="309"/>
      <c r="E58" s="309"/>
      <c r="F58" s="309"/>
      <c r="G58" s="309"/>
      <c r="H58" s="309"/>
      <c r="I58" s="309"/>
      <c r="J58" s="309"/>
      <c r="K58" s="309"/>
      <c r="L58" s="309"/>
      <c r="M58" s="309"/>
      <c r="N58" s="309"/>
      <c r="O58" s="309"/>
      <c r="P58" s="309">
        <v>-50</v>
      </c>
      <c r="Q58" s="309">
        <v>150</v>
      </c>
      <c r="R58" s="309">
        <v>0.1</v>
      </c>
      <c r="S58" s="309">
        <v>0.1</v>
      </c>
      <c r="T58" s="309">
        <v>0.1</v>
      </c>
      <c r="U58" s="309">
        <v>0.8</v>
      </c>
      <c r="V58" s="309" t="s">
        <v>592</v>
      </c>
      <c r="W58" s="309">
        <v>4000</v>
      </c>
      <c r="X58" s="309">
        <v>20000</v>
      </c>
      <c r="Y58" s="309">
        <f t="shared" si="0"/>
        <v>1</v>
      </c>
      <c r="Z58" s="309">
        <v>14</v>
      </c>
      <c r="AA58" s="309">
        <v>0</v>
      </c>
      <c r="AB58" s="269"/>
      <c r="AC58" s="269"/>
      <c r="AD58" s="269"/>
      <c r="AE58" s="269"/>
      <c r="AF58" s="269"/>
      <c r="AG58" s="269"/>
      <c r="AH58" s="309"/>
      <c r="AI58" s="269"/>
      <c r="AJ58" s="269"/>
      <c r="AK58" s="269"/>
      <c r="AL58" s="269"/>
      <c r="AM58" s="269"/>
      <c r="AN58" s="269"/>
      <c r="AO58" s="309" t="s">
        <v>1699</v>
      </c>
      <c r="AP58" s="309" t="s">
        <v>2004</v>
      </c>
      <c r="AQ58" s="309" t="s">
        <v>1090</v>
      </c>
      <c r="AR58" s="309" t="s">
        <v>572</v>
      </c>
      <c r="AS58" s="334" t="s">
        <v>1719</v>
      </c>
      <c r="AT58" s="334" t="str">
        <f t="shared" si="1"/>
        <v>UPPSOD.TT503</v>
      </c>
      <c r="AU58" s="513" t="s">
        <v>2558</v>
      </c>
      <c r="AV58" s="311" t="str">
        <f t="shared" si="2"/>
        <v>Popup_OIP</v>
      </c>
      <c r="AW58" s="311" t="s">
        <v>2573</v>
      </c>
      <c r="AX58" s="309" t="s">
        <v>1699</v>
      </c>
      <c r="AY58" s="276"/>
      <c r="AZ58" s="276"/>
      <c r="BC58" s="309" t="s">
        <v>1403</v>
      </c>
    </row>
    <row r="59" spans="1:55" s="271" customFormat="1" ht="14.45" customHeight="1" x14ac:dyDescent="0.25">
      <c r="A59" s="311">
        <v>57</v>
      </c>
      <c r="B59" s="949" t="s">
        <v>1683</v>
      </c>
      <c r="C59" s="1042" t="s">
        <v>2227</v>
      </c>
      <c r="D59" s="309"/>
      <c r="E59" s="309"/>
      <c r="F59" s="309"/>
      <c r="G59" s="309"/>
      <c r="H59" s="309"/>
      <c r="I59" s="309"/>
      <c r="J59" s="309"/>
      <c r="K59" s="309"/>
      <c r="L59" s="309"/>
      <c r="M59" s="309"/>
      <c r="N59" s="309"/>
      <c r="O59" s="309"/>
      <c r="P59" s="309">
        <v>0</v>
      </c>
      <c r="Q59" s="309">
        <v>10</v>
      </c>
      <c r="R59" s="309">
        <v>0.1</v>
      </c>
      <c r="S59" s="309">
        <v>0.1</v>
      </c>
      <c r="T59" s="309">
        <v>0.1</v>
      </c>
      <c r="U59" s="309">
        <v>0.8</v>
      </c>
      <c r="V59" s="309" t="s">
        <v>592</v>
      </c>
      <c r="W59" s="309">
        <v>4000</v>
      </c>
      <c r="X59" s="309">
        <v>20000</v>
      </c>
      <c r="Y59" s="309">
        <f t="shared" si="0"/>
        <v>1</v>
      </c>
      <c r="Z59" s="309">
        <v>14</v>
      </c>
      <c r="AA59" s="309">
        <v>2</v>
      </c>
      <c r="AB59" s="269"/>
      <c r="AC59" s="269"/>
      <c r="AD59" s="269"/>
      <c r="AE59" s="269"/>
      <c r="AF59" s="269"/>
      <c r="AG59" s="269"/>
      <c r="AH59" s="309"/>
      <c r="AI59" s="269"/>
      <c r="AJ59" s="269"/>
      <c r="AK59" s="269"/>
      <c r="AL59" s="269"/>
      <c r="AM59" s="269"/>
      <c r="AN59" s="269"/>
      <c r="AO59" s="309" t="s">
        <v>1699</v>
      </c>
      <c r="AP59" s="309" t="s">
        <v>2004</v>
      </c>
      <c r="AQ59" s="309" t="s">
        <v>1090</v>
      </c>
      <c r="AR59" s="309" t="s">
        <v>572</v>
      </c>
      <c r="AS59" s="290" t="s">
        <v>1719</v>
      </c>
      <c r="AT59" s="334" t="str">
        <f t="shared" si="1"/>
        <v>UPPSOD.PT502</v>
      </c>
      <c r="AU59" s="870" t="s">
        <v>2585</v>
      </c>
      <c r="AV59" s="311" t="str">
        <f t="shared" si="2"/>
        <v>Popup_OIPp</v>
      </c>
      <c r="AW59" s="311" t="s">
        <v>2590</v>
      </c>
      <c r="AX59" s="309" t="s">
        <v>1699</v>
      </c>
      <c r="AY59" s="276"/>
      <c r="AZ59" s="276"/>
      <c r="BC59" s="309" t="s">
        <v>1404</v>
      </c>
    </row>
    <row r="60" spans="1:55" s="271" customFormat="1" ht="14.45" customHeight="1" x14ac:dyDescent="0.25">
      <c r="A60" s="311">
        <v>58</v>
      </c>
      <c r="B60" s="949" t="s">
        <v>2005</v>
      </c>
      <c r="C60" s="1042" t="s">
        <v>2228</v>
      </c>
      <c r="D60" s="309"/>
      <c r="E60" s="309"/>
      <c r="F60" s="309"/>
      <c r="G60" s="309"/>
      <c r="H60" s="309">
        <v>5</v>
      </c>
      <c r="I60" s="309"/>
      <c r="J60" s="309"/>
      <c r="K60" s="309"/>
      <c r="L60" s="309"/>
      <c r="M60" s="309"/>
      <c r="N60" s="309"/>
      <c r="O60" s="309"/>
      <c r="P60" s="309">
        <v>-50</v>
      </c>
      <c r="Q60" s="309">
        <v>150</v>
      </c>
      <c r="R60" s="309">
        <v>0.1</v>
      </c>
      <c r="S60" s="309">
        <v>0.1</v>
      </c>
      <c r="T60" s="309">
        <v>0.1</v>
      </c>
      <c r="U60" s="309">
        <v>0.8</v>
      </c>
      <c r="V60" s="309" t="s">
        <v>592</v>
      </c>
      <c r="W60" s="309">
        <v>4000</v>
      </c>
      <c r="X60" s="309">
        <v>20000</v>
      </c>
      <c r="Y60" s="309">
        <f t="shared" si="0"/>
        <v>1</v>
      </c>
      <c r="Z60" s="309">
        <v>14</v>
      </c>
      <c r="AA60" s="309">
        <v>3</v>
      </c>
      <c r="AB60" s="269"/>
      <c r="AC60" s="269"/>
      <c r="AD60" s="269"/>
      <c r="AE60" s="269"/>
      <c r="AF60" s="951"/>
      <c r="AG60" s="269"/>
      <c r="AH60" s="309"/>
      <c r="AI60" s="269"/>
      <c r="AJ60" s="269"/>
      <c r="AK60" s="269"/>
      <c r="AL60" s="269"/>
      <c r="AM60" s="269"/>
      <c r="AN60" s="269"/>
      <c r="AO60" s="309" t="s">
        <v>1699</v>
      </c>
      <c r="AP60" s="309" t="s">
        <v>2004</v>
      </c>
      <c r="AQ60" s="309" t="s">
        <v>1090</v>
      </c>
      <c r="AR60" s="309" t="s">
        <v>572</v>
      </c>
      <c r="AS60" s="334" t="s">
        <v>1719</v>
      </c>
      <c r="AT60" s="334" t="str">
        <f t="shared" si="1"/>
        <v>UPPSOD.TT013_2_1</v>
      </c>
      <c r="AU60" s="513" t="s">
        <v>2558</v>
      </c>
      <c r="AV60" s="311" t="str">
        <f t="shared" si="2"/>
        <v>Popup_OIP</v>
      </c>
      <c r="AW60" s="311" t="s">
        <v>2572</v>
      </c>
      <c r="AX60" s="309" t="s">
        <v>1699</v>
      </c>
      <c r="AY60" s="276"/>
      <c r="AZ60" s="276"/>
      <c r="BC60" s="309" t="s">
        <v>1403</v>
      </c>
    </row>
    <row r="61" spans="1:55" s="271" customFormat="1" ht="14.45" customHeight="1" thickBot="1" x14ac:dyDescent="0.3">
      <c r="A61" s="311">
        <v>59</v>
      </c>
      <c r="B61" s="949" t="s">
        <v>2007</v>
      </c>
      <c r="C61" s="1042" t="s">
        <v>2006</v>
      </c>
      <c r="D61" s="309"/>
      <c r="E61" s="309"/>
      <c r="F61" s="309"/>
      <c r="G61" s="309"/>
      <c r="H61" s="309"/>
      <c r="I61" s="309"/>
      <c r="J61" s="308"/>
      <c r="K61" s="252">
        <v>10</v>
      </c>
      <c r="L61" s="252"/>
      <c r="M61" s="252">
        <v>30</v>
      </c>
      <c r="N61" s="252"/>
      <c r="O61" s="252"/>
      <c r="P61" s="252">
        <v>0</v>
      </c>
      <c r="Q61" s="252">
        <v>100</v>
      </c>
      <c r="R61" s="309">
        <v>0.1</v>
      </c>
      <c r="S61" s="309">
        <v>0.1</v>
      </c>
      <c r="T61" s="309">
        <v>0.1</v>
      </c>
      <c r="U61" s="309">
        <v>0.8</v>
      </c>
      <c r="V61" s="309" t="s">
        <v>592</v>
      </c>
      <c r="W61" s="355">
        <v>4000</v>
      </c>
      <c r="X61" s="309">
        <v>20000</v>
      </c>
      <c r="Y61" s="309">
        <f t="shared" si="0"/>
        <v>1</v>
      </c>
      <c r="Z61" s="309">
        <v>14</v>
      </c>
      <c r="AA61" s="309">
        <v>4</v>
      </c>
      <c r="AB61" s="269"/>
      <c r="AC61" s="269"/>
      <c r="AD61" s="269"/>
      <c r="AE61" s="269"/>
      <c r="AF61" s="269"/>
      <c r="AG61" s="269"/>
      <c r="AH61" s="309"/>
      <c r="AI61" s="269"/>
      <c r="AJ61" s="951"/>
      <c r="AK61" s="269"/>
      <c r="AL61" s="951"/>
      <c r="AM61" s="269"/>
      <c r="AN61" s="269"/>
      <c r="AO61" s="309" t="s">
        <v>1699</v>
      </c>
      <c r="AP61" s="309" t="s">
        <v>2004</v>
      </c>
      <c r="AQ61" s="309" t="s">
        <v>1090</v>
      </c>
      <c r="AR61" s="309" t="s">
        <v>572</v>
      </c>
      <c r="AS61" s="334" t="s">
        <v>1719</v>
      </c>
      <c r="AT61" s="334" t="str">
        <f t="shared" si="1"/>
        <v>UPPSOD.QT502</v>
      </c>
      <c r="AU61" s="513" t="s">
        <v>2600</v>
      </c>
      <c r="AV61" s="311" t="str">
        <f t="shared" si="2"/>
        <v>Popup_OIP</v>
      </c>
      <c r="AW61" s="311" t="s">
        <v>2595</v>
      </c>
      <c r="AX61" s="309" t="s">
        <v>1699</v>
      </c>
      <c r="AY61" s="276"/>
      <c r="AZ61" s="276"/>
      <c r="BC61" s="309" t="s">
        <v>1406</v>
      </c>
    </row>
    <row r="62" spans="1:55" s="271" customFormat="1" ht="14.45" customHeight="1" x14ac:dyDescent="0.25">
      <c r="A62" s="311">
        <v>60</v>
      </c>
      <c r="B62" s="949" t="s">
        <v>3404</v>
      </c>
      <c r="C62" s="1042" t="s">
        <v>2229</v>
      </c>
      <c r="D62" s="309"/>
      <c r="E62" s="309"/>
      <c r="F62" s="309"/>
      <c r="G62" s="261">
        <v>5</v>
      </c>
      <c r="H62" s="261"/>
      <c r="I62" s="261"/>
      <c r="J62" s="261"/>
      <c r="K62" s="261"/>
      <c r="L62" s="261">
        <v>40</v>
      </c>
      <c r="M62" s="261"/>
      <c r="N62" s="261"/>
      <c r="O62" s="261"/>
      <c r="P62" s="252">
        <v>-40</v>
      </c>
      <c r="Q62" s="252">
        <v>50</v>
      </c>
      <c r="R62" s="309">
        <v>0.1</v>
      </c>
      <c r="S62" s="309">
        <v>0.1</v>
      </c>
      <c r="T62" s="309">
        <v>0.1</v>
      </c>
      <c r="U62" s="309">
        <v>0.8</v>
      </c>
      <c r="V62" s="309" t="s">
        <v>592</v>
      </c>
      <c r="W62" s="309">
        <v>4000</v>
      </c>
      <c r="X62" s="309">
        <v>20000</v>
      </c>
      <c r="Y62" s="309">
        <f t="shared" si="0"/>
        <v>1</v>
      </c>
      <c r="Z62" s="309">
        <v>14</v>
      </c>
      <c r="AA62" s="309">
        <v>6</v>
      </c>
      <c r="AB62" s="269"/>
      <c r="AC62" s="269"/>
      <c r="AD62" s="269"/>
      <c r="AE62" s="951"/>
      <c r="AF62" s="269"/>
      <c r="AG62" s="269"/>
      <c r="AH62" s="309"/>
      <c r="AI62" s="269"/>
      <c r="AJ62" s="269"/>
      <c r="AK62" s="951"/>
      <c r="AL62" s="269"/>
      <c r="AM62" s="269"/>
      <c r="AN62" s="269"/>
      <c r="AO62" s="309" t="s">
        <v>1700</v>
      </c>
      <c r="AP62" s="309" t="s">
        <v>2004</v>
      </c>
      <c r="AQ62" s="309" t="s">
        <v>1090</v>
      </c>
      <c r="AR62" s="309" t="s">
        <v>572</v>
      </c>
      <c r="AS62" s="290" t="s">
        <v>1697</v>
      </c>
      <c r="AT62" s="334" t="str">
        <f t="shared" si="1"/>
        <v>DG.TT058_1</v>
      </c>
      <c r="AU62" s="870" t="s">
        <v>2558</v>
      </c>
      <c r="AV62" s="311" t="str">
        <f t="shared" si="2"/>
        <v>Popup_OIP</v>
      </c>
      <c r="AW62" s="311" t="s">
        <v>2562</v>
      </c>
      <c r="AX62" s="355" t="s">
        <v>1700</v>
      </c>
      <c r="AY62" s="276"/>
      <c r="AZ62" s="276"/>
      <c r="BC62" s="733" t="s">
        <v>1403</v>
      </c>
    </row>
    <row r="63" spans="1:55" s="271" customFormat="1" ht="14.45" customHeight="1" x14ac:dyDescent="0.25">
      <c r="A63" s="311">
        <v>61</v>
      </c>
      <c r="B63" s="952" t="s">
        <v>2051</v>
      </c>
      <c r="C63" s="1042" t="s">
        <v>2094</v>
      </c>
      <c r="D63" s="309"/>
      <c r="E63" s="309"/>
      <c r="F63" s="309"/>
      <c r="G63" s="309"/>
      <c r="H63" s="309"/>
      <c r="I63" s="309"/>
      <c r="J63" s="308"/>
      <c r="K63" s="309"/>
      <c r="L63" s="309"/>
      <c r="M63" s="309"/>
      <c r="N63" s="309"/>
      <c r="O63" s="309"/>
      <c r="P63" s="309">
        <v>0</v>
      </c>
      <c r="Q63" s="1009">
        <v>3000</v>
      </c>
      <c r="R63" s="309">
        <v>0.1</v>
      </c>
      <c r="S63" s="309">
        <v>0.1</v>
      </c>
      <c r="T63" s="309">
        <v>0.1</v>
      </c>
      <c r="U63" s="309">
        <v>0.8</v>
      </c>
      <c r="V63" s="309" t="s">
        <v>592</v>
      </c>
      <c r="W63" s="355">
        <v>4000</v>
      </c>
      <c r="X63" s="309">
        <v>20000</v>
      </c>
      <c r="Y63" s="309">
        <f t="shared" si="0"/>
        <v>1</v>
      </c>
      <c r="Z63" s="309">
        <v>15</v>
      </c>
      <c r="AA63" s="309">
        <v>0</v>
      </c>
      <c r="AB63" s="269"/>
      <c r="AC63" s="269"/>
      <c r="AD63" s="269"/>
      <c r="AE63" s="269"/>
      <c r="AF63" s="269"/>
      <c r="AG63" s="269"/>
      <c r="AH63" s="309"/>
      <c r="AI63" s="269"/>
      <c r="AJ63" s="269"/>
      <c r="AK63" s="269"/>
      <c r="AL63" s="269"/>
      <c r="AM63" s="269"/>
      <c r="AN63" s="269"/>
      <c r="AO63" s="309" t="s">
        <v>1317</v>
      </c>
      <c r="AP63" s="309" t="s">
        <v>2046</v>
      </c>
      <c r="AQ63" s="309" t="s">
        <v>1090</v>
      </c>
      <c r="AR63" s="309" t="s">
        <v>1293</v>
      </c>
      <c r="AS63" s="334" t="s">
        <v>1696</v>
      </c>
      <c r="AT63" s="334" t="str">
        <f t="shared" si="1"/>
        <v>MNS.ST101s</v>
      </c>
      <c r="AU63" s="1053" t="s">
        <v>2654</v>
      </c>
      <c r="AV63" s="311" t="str">
        <f t="shared" si="2"/>
        <v>Popup_OIP</v>
      </c>
      <c r="AW63" s="1054" t="s">
        <v>3524</v>
      </c>
      <c r="AX63" s="309" t="s">
        <v>1317</v>
      </c>
      <c r="AY63" s="276"/>
      <c r="AZ63" s="276"/>
      <c r="BC63" s="309" t="s">
        <v>1407</v>
      </c>
    </row>
    <row r="64" spans="1:55" s="271" customFormat="1" ht="14.45" customHeight="1" x14ac:dyDescent="0.25">
      <c r="A64" s="311">
        <v>62</v>
      </c>
      <c r="B64" s="952" t="s">
        <v>2052</v>
      </c>
      <c r="C64" s="1042" t="s">
        <v>2095</v>
      </c>
      <c r="D64" s="309"/>
      <c r="E64" s="309"/>
      <c r="F64" s="309"/>
      <c r="G64" s="309"/>
      <c r="H64" s="309"/>
      <c r="I64" s="309"/>
      <c r="J64" s="308"/>
      <c r="K64" s="308"/>
      <c r="L64" s="308"/>
      <c r="M64" s="308"/>
      <c r="N64" s="308"/>
      <c r="O64" s="308"/>
      <c r="P64" s="308">
        <v>0</v>
      </c>
      <c r="Q64" s="308">
        <v>3000</v>
      </c>
      <c r="R64" s="309">
        <v>0.1</v>
      </c>
      <c r="S64" s="309">
        <v>0.1</v>
      </c>
      <c r="T64" s="309">
        <v>0.1</v>
      </c>
      <c r="U64" s="309">
        <v>0.8</v>
      </c>
      <c r="V64" s="309" t="s">
        <v>592</v>
      </c>
      <c r="W64" s="355">
        <v>4000</v>
      </c>
      <c r="X64" s="309">
        <v>20000</v>
      </c>
      <c r="Y64" s="309">
        <f t="shared" si="0"/>
        <v>1</v>
      </c>
      <c r="Z64" s="309">
        <v>15</v>
      </c>
      <c r="AA64" s="309">
        <v>2</v>
      </c>
      <c r="AB64" s="269"/>
      <c r="AC64" s="269"/>
      <c r="AD64" s="269"/>
      <c r="AE64" s="269"/>
      <c r="AF64" s="269"/>
      <c r="AG64" s="269"/>
      <c r="AH64" s="309"/>
      <c r="AI64" s="269"/>
      <c r="AJ64" s="269"/>
      <c r="AK64" s="269"/>
      <c r="AL64" s="269"/>
      <c r="AM64" s="269"/>
      <c r="AN64" s="269"/>
      <c r="AO64" s="309" t="s">
        <v>1699</v>
      </c>
      <c r="AP64" s="309" t="s">
        <v>2046</v>
      </c>
      <c r="AQ64" s="309" t="s">
        <v>1090</v>
      </c>
      <c r="AR64" s="309" t="s">
        <v>1293</v>
      </c>
      <c r="AS64" s="334" t="s">
        <v>1719</v>
      </c>
      <c r="AT64" s="334" t="str">
        <f t="shared" si="1"/>
        <v>UPPSOD.AT507s</v>
      </c>
      <c r="AU64" s="311" t="s">
        <v>2602</v>
      </c>
      <c r="AV64" s="311" t="str">
        <f t="shared" si="2"/>
        <v>Popup_OIP</v>
      </c>
      <c r="AW64" s="311" t="s">
        <v>2598</v>
      </c>
      <c r="AX64" s="309" t="s">
        <v>1699</v>
      </c>
      <c r="AY64" s="276"/>
      <c r="AZ64" s="276"/>
      <c r="BC64" s="309" t="s">
        <v>1407</v>
      </c>
    </row>
    <row r="65" spans="1:55" s="271" customFormat="1" ht="14.45" customHeight="1" thickBot="1" x14ac:dyDescent="0.3">
      <c r="A65" s="311">
        <v>63</v>
      </c>
      <c r="B65" s="952" t="s">
        <v>2053</v>
      </c>
      <c r="C65" s="1042" t="s">
        <v>2096</v>
      </c>
      <c r="D65" s="309"/>
      <c r="E65" s="309"/>
      <c r="F65" s="309"/>
      <c r="G65" s="309"/>
      <c r="H65" s="309"/>
      <c r="I65" s="309"/>
      <c r="J65" s="308"/>
      <c r="K65" s="308"/>
      <c r="L65" s="308"/>
      <c r="M65" s="308"/>
      <c r="N65" s="308"/>
      <c r="O65" s="308"/>
      <c r="P65" s="308">
        <v>0</v>
      </c>
      <c r="Q65" s="309">
        <v>100</v>
      </c>
      <c r="R65" s="309">
        <v>0.1</v>
      </c>
      <c r="S65" s="309">
        <v>0.1</v>
      </c>
      <c r="T65" s="309">
        <v>0.1</v>
      </c>
      <c r="U65" s="309">
        <v>0.8</v>
      </c>
      <c r="V65" s="309" t="s">
        <v>592</v>
      </c>
      <c r="W65" s="355">
        <v>4000</v>
      </c>
      <c r="X65" s="309">
        <v>20000</v>
      </c>
      <c r="Y65" s="309">
        <f t="shared" si="0"/>
        <v>1</v>
      </c>
      <c r="Z65" s="309">
        <v>15</v>
      </c>
      <c r="AA65" s="309">
        <v>3</v>
      </c>
      <c r="AB65" s="269"/>
      <c r="AC65" s="269"/>
      <c r="AD65" s="269"/>
      <c r="AE65" s="269"/>
      <c r="AF65" s="269"/>
      <c r="AG65" s="269"/>
      <c r="AH65" s="309"/>
      <c r="AI65" s="269"/>
      <c r="AJ65" s="269"/>
      <c r="AK65" s="269"/>
      <c r="AL65" s="269"/>
      <c r="AM65" s="269"/>
      <c r="AN65" s="269"/>
      <c r="AO65" s="309" t="s">
        <v>1317</v>
      </c>
      <c r="AP65" s="309" t="s">
        <v>2046</v>
      </c>
      <c r="AQ65" s="309" t="s">
        <v>1090</v>
      </c>
      <c r="AR65" s="309" t="s">
        <v>1293</v>
      </c>
      <c r="AS65" s="334" t="s">
        <v>1696</v>
      </c>
      <c r="AT65" s="334" t="str">
        <f t="shared" si="1"/>
        <v>MNS.FT101s</v>
      </c>
      <c r="AU65" s="513" t="s">
        <v>2601</v>
      </c>
      <c r="AV65" s="311" t="str">
        <f t="shared" si="2"/>
        <v>Popup_OIP</v>
      </c>
      <c r="AW65" s="311" t="s">
        <v>2596</v>
      </c>
      <c r="AX65" s="309" t="s">
        <v>1317</v>
      </c>
      <c r="AY65" s="276"/>
      <c r="AZ65" s="276"/>
      <c r="BC65" s="309" t="s">
        <v>1407</v>
      </c>
    </row>
    <row r="66" spans="1:55" s="271" customFormat="1" ht="14.45" customHeight="1" x14ac:dyDescent="0.25">
      <c r="A66" s="311">
        <v>64</v>
      </c>
      <c r="B66" s="952" t="s">
        <v>2054</v>
      </c>
      <c r="C66" s="1042" t="s">
        <v>2097</v>
      </c>
      <c r="D66" s="309"/>
      <c r="E66" s="309"/>
      <c r="F66" s="309"/>
      <c r="G66" s="261">
        <v>5</v>
      </c>
      <c r="H66" s="261"/>
      <c r="I66" s="261"/>
      <c r="J66" s="261"/>
      <c r="K66" s="261"/>
      <c r="L66" s="261">
        <v>40</v>
      </c>
      <c r="M66" s="261"/>
      <c r="N66" s="261"/>
      <c r="O66" s="261"/>
      <c r="P66" s="252">
        <v>-40</v>
      </c>
      <c r="Q66" s="252">
        <v>50</v>
      </c>
      <c r="R66" s="309">
        <v>0.1</v>
      </c>
      <c r="S66" s="309">
        <v>0.1</v>
      </c>
      <c r="T66" s="309">
        <v>0.1</v>
      </c>
      <c r="U66" s="309">
        <v>0.8</v>
      </c>
      <c r="V66" s="309" t="s">
        <v>592</v>
      </c>
      <c r="W66" s="309">
        <v>4000</v>
      </c>
      <c r="X66" s="309">
        <v>20000</v>
      </c>
      <c r="Y66" s="309">
        <f t="shared" si="0"/>
        <v>1</v>
      </c>
      <c r="Z66" s="309">
        <v>15</v>
      </c>
      <c r="AA66" s="309">
        <v>7</v>
      </c>
      <c r="AB66" s="269"/>
      <c r="AC66" s="269"/>
      <c r="AD66" s="269"/>
      <c r="AE66" s="951"/>
      <c r="AF66" s="269"/>
      <c r="AG66" s="269"/>
      <c r="AH66" s="309"/>
      <c r="AI66" s="269"/>
      <c r="AJ66" s="269"/>
      <c r="AK66" s="951"/>
      <c r="AL66" s="269"/>
      <c r="AM66" s="269"/>
      <c r="AN66" s="269"/>
      <c r="AO66" s="309" t="s">
        <v>1700</v>
      </c>
      <c r="AP66" s="309" t="s">
        <v>2046</v>
      </c>
      <c r="AQ66" s="309" t="s">
        <v>1090</v>
      </c>
      <c r="AR66" s="309" t="s">
        <v>1293</v>
      </c>
      <c r="AS66" s="290" t="s">
        <v>1697</v>
      </c>
      <c r="AT66" s="334" t="str">
        <f t="shared" si="1"/>
        <v>DG.TT901s</v>
      </c>
      <c r="AU66" s="870" t="s">
        <v>2558</v>
      </c>
      <c r="AV66" s="311" t="str">
        <f t="shared" si="2"/>
        <v>Popup_OIP</v>
      </c>
      <c r="AW66" s="311" t="s">
        <v>2563</v>
      </c>
      <c r="AX66" s="355" t="s">
        <v>1700</v>
      </c>
      <c r="AY66" s="276"/>
      <c r="AZ66" s="276"/>
      <c r="BC66" s="733" t="s">
        <v>1403</v>
      </c>
    </row>
    <row r="67" spans="1:55" s="271" customFormat="1" ht="14.45" customHeight="1" x14ac:dyDescent="0.25">
      <c r="A67" s="311">
        <v>65</v>
      </c>
      <c r="B67" s="952" t="s">
        <v>2072</v>
      </c>
      <c r="C67" s="1042" t="s">
        <v>2116</v>
      </c>
      <c r="D67" s="309"/>
      <c r="E67" s="309"/>
      <c r="F67" s="309"/>
      <c r="G67" s="309"/>
      <c r="H67" s="309"/>
      <c r="I67" s="309"/>
      <c r="J67" s="308"/>
      <c r="K67" s="308"/>
      <c r="L67" s="308"/>
      <c r="M67" s="308"/>
      <c r="N67" s="308"/>
      <c r="O67" s="308"/>
      <c r="P67" s="308">
        <v>0</v>
      </c>
      <c r="Q67" s="1009">
        <v>3000</v>
      </c>
      <c r="R67" s="309">
        <v>0.1</v>
      </c>
      <c r="S67" s="309">
        <v>0.1</v>
      </c>
      <c r="T67" s="309">
        <v>0.1</v>
      </c>
      <c r="U67" s="309">
        <v>0.8</v>
      </c>
      <c r="V67" s="309" t="s">
        <v>592</v>
      </c>
      <c r="W67" s="355">
        <v>4000</v>
      </c>
      <c r="X67" s="309">
        <v>20000</v>
      </c>
      <c r="Y67" s="309">
        <f t="shared" ref="Y67:Y80" si="3">IFERROR(MATCH(V67,НазваниеДиап,0),0)</f>
        <v>1</v>
      </c>
      <c r="Z67" s="309">
        <v>16</v>
      </c>
      <c r="AA67" s="309">
        <v>0</v>
      </c>
      <c r="AB67" s="269"/>
      <c r="AC67" s="269"/>
      <c r="AD67" s="269"/>
      <c r="AE67" s="269"/>
      <c r="AF67" s="269"/>
      <c r="AG67" s="269"/>
      <c r="AH67" s="309"/>
      <c r="AI67" s="269"/>
      <c r="AJ67" s="269"/>
      <c r="AK67" s="269"/>
      <c r="AL67" s="269"/>
      <c r="AM67" s="269"/>
      <c r="AN67" s="269"/>
      <c r="AO67" s="309" t="s">
        <v>1317</v>
      </c>
      <c r="AP67" s="309" t="s">
        <v>2046</v>
      </c>
      <c r="AQ67" s="309" t="s">
        <v>1090</v>
      </c>
      <c r="AR67" s="309" t="s">
        <v>1304</v>
      </c>
      <c r="AS67" s="334" t="s">
        <v>1696</v>
      </c>
      <c r="AT67" s="334" t="str">
        <f t="shared" ref="AT67:AT130" si="4">IF(AS67="",C67,CONCATENATE(AS67,".",C67))</f>
        <v>MNS.ST201s</v>
      </c>
      <c r="AU67" s="1053" t="s">
        <v>2654</v>
      </c>
      <c r="AV67" s="311" t="str">
        <f t="shared" ref="AV67:AV130" si="5">IF(AU67="МПа","Popup_OIPp","Popup_OIP")</f>
        <v>Popup_OIP</v>
      </c>
      <c r="AW67" s="1054" t="s">
        <v>3524</v>
      </c>
      <c r="AX67" s="309" t="s">
        <v>1317</v>
      </c>
      <c r="AY67" s="276"/>
      <c r="AZ67" s="276"/>
      <c r="BC67" s="309" t="s">
        <v>1407</v>
      </c>
    </row>
    <row r="68" spans="1:55" s="271" customFormat="1" ht="14.45" customHeight="1" x14ac:dyDescent="0.25">
      <c r="A68" s="311">
        <v>66</v>
      </c>
      <c r="B68" s="952" t="s">
        <v>2073</v>
      </c>
      <c r="C68" s="1042" t="s">
        <v>2117</v>
      </c>
      <c r="D68" s="309"/>
      <c r="E68" s="309"/>
      <c r="F68" s="309"/>
      <c r="G68" s="309"/>
      <c r="H68" s="309"/>
      <c r="I68" s="309"/>
      <c r="J68" s="308"/>
      <c r="K68" s="308"/>
      <c r="L68" s="308"/>
      <c r="M68" s="308"/>
      <c r="N68" s="308"/>
      <c r="O68" s="308"/>
      <c r="P68" s="308">
        <v>0</v>
      </c>
      <c r="Q68" s="309">
        <v>100</v>
      </c>
      <c r="R68" s="309">
        <v>0.1</v>
      </c>
      <c r="S68" s="309">
        <v>0.1</v>
      </c>
      <c r="T68" s="309">
        <v>0.1</v>
      </c>
      <c r="U68" s="309">
        <v>0.8</v>
      </c>
      <c r="V68" s="309" t="s">
        <v>592</v>
      </c>
      <c r="W68" s="355">
        <v>4000</v>
      </c>
      <c r="X68" s="309">
        <v>20000</v>
      </c>
      <c r="Y68" s="309">
        <f t="shared" si="3"/>
        <v>1</v>
      </c>
      <c r="Z68" s="309">
        <v>16</v>
      </c>
      <c r="AA68" s="309">
        <v>3</v>
      </c>
      <c r="AB68" s="269"/>
      <c r="AC68" s="269"/>
      <c r="AD68" s="269"/>
      <c r="AE68" s="269"/>
      <c r="AF68" s="269"/>
      <c r="AG68" s="269"/>
      <c r="AH68" s="309"/>
      <c r="AI68" s="269"/>
      <c r="AJ68" s="269"/>
      <c r="AK68" s="269"/>
      <c r="AL68" s="269"/>
      <c r="AM68" s="269"/>
      <c r="AN68" s="269"/>
      <c r="AO68" s="309" t="s">
        <v>1317</v>
      </c>
      <c r="AP68" s="309" t="s">
        <v>2046</v>
      </c>
      <c r="AQ68" s="309" t="s">
        <v>1090</v>
      </c>
      <c r="AR68" s="309" t="s">
        <v>1304</v>
      </c>
      <c r="AS68" s="334" t="s">
        <v>1696</v>
      </c>
      <c r="AT68" s="334" t="str">
        <f t="shared" si="4"/>
        <v>MNS.FT201s</v>
      </c>
      <c r="AU68" s="513" t="s">
        <v>2601</v>
      </c>
      <c r="AV68" s="311" t="str">
        <f t="shared" si="5"/>
        <v>Popup_OIP</v>
      </c>
      <c r="AW68" s="311" t="s">
        <v>2597</v>
      </c>
      <c r="AX68" s="309" t="s">
        <v>1317</v>
      </c>
      <c r="AY68" s="276"/>
      <c r="AZ68" s="276"/>
      <c r="BC68" s="309" t="s">
        <v>1407</v>
      </c>
    </row>
    <row r="69" spans="1:55" s="271" customFormat="1" ht="14.45" customHeight="1" x14ac:dyDescent="0.25">
      <c r="A69" s="311">
        <v>67</v>
      </c>
      <c r="B69" s="952" t="s">
        <v>3362</v>
      </c>
      <c r="C69" s="1043" t="s">
        <v>2634</v>
      </c>
      <c r="D69" s="252"/>
      <c r="E69" s="252"/>
      <c r="F69" s="252"/>
      <c r="G69" s="252"/>
      <c r="H69" s="252"/>
      <c r="I69" s="252"/>
      <c r="J69" s="252"/>
      <c r="K69" s="252"/>
      <c r="L69" s="252"/>
      <c r="M69" s="252"/>
      <c r="N69" s="252"/>
      <c r="O69" s="252"/>
      <c r="P69" s="252">
        <v>0</v>
      </c>
      <c r="Q69" s="252">
        <v>10000</v>
      </c>
      <c r="R69" s="252">
        <v>0</v>
      </c>
      <c r="S69" s="252">
        <v>0</v>
      </c>
      <c r="T69" s="309">
        <v>0.1</v>
      </c>
      <c r="U69" s="252">
        <v>0</v>
      </c>
      <c r="V69" s="252" t="s">
        <v>594</v>
      </c>
      <c r="W69" s="355">
        <v>0</v>
      </c>
      <c r="X69" s="252">
        <v>10000</v>
      </c>
      <c r="Y69" s="309">
        <f t="shared" si="3"/>
        <v>4</v>
      </c>
      <c r="Z69" s="309">
        <v>17</v>
      </c>
      <c r="AA69" s="309">
        <v>0</v>
      </c>
      <c r="AB69" s="269"/>
      <c r="AC69" s="269"/>
      <c r="AD69" s="269"/>
      <c r="AE69" s="269"/>
      <c r="AF69" s="269"/>
      <c r="AG69" s="269"/>
      <c r="AH69" s="309"/>
      <c r="AI69" s="269"/>
      <c r="AJ69" s="269"/>
      <c r="AK69" s="269"/>
      <c r="AL69" s="269"/>
      <c r="AM69" s="269"/>
      <c r="AN69" s="269"/>
      <c r="AO69" s="309"/>
      <c r="AP69" s="309"/>
      <c r="AQ69" s="309"/>
      <c r="AR69" s="309"/>
      <c r="AS69" s="334" t="s">
        <v>2093</v>
      </c>
      <c r="AT69" s="334" t="str">
        <f t="shared" si="4"/>
        <v>SAR.PB0011</v>
      </c>
      <c r="AU69" s="513" t="s">
        <v>2585</v>
      </c>
      <c r="AV69" s="311" t="str">
        <f t="shared" si="5"/>
        <v>Popup_OIPp</v>
      </c>
      <c r="AW69" s="288" t="s">
        <v>2652</v>
      </c>
      <c r="AX69" s="309" t="s">
        <v>2135</v>
      </c>
      <c r="AY69" s="276"/>
      <c r="AZ69" s="276"/>
      <c r="BC69" s="309" t="s">
        <v>1407</v>
      </c>
    </row>
    <row r="70" spans="1:55" s="271" customFormat="1" ht="14.45" customHeight="1" x14ac:dyDescent="0.25">
      <c r="A70" s="311">
        <v>68</v>
      </c>
      <c r="B70" s="952" t="s">
        <v>3363</v>
      </c>
      <c r="C70" s="1043" t="s">
        <v>2635</v>
      </c>
      <c r="D70" s="252"/>
      <c r="E70" s="252"/>
      <c r="F70" s="252"/>
      <c r="G70" s="252"/>
      <c r="H70" s="252"/>
      <c r="I70" s="252"/>
      <c r="J70" s="252"/>
      <c r="K70" s="252"/>
      <c r="L70" s="252"/>
      <c r="M70" s="252"/>
      <c r="N70" s="252"/>
      <c r="O70" s="252"/>
      <c r="P70" s="252">
        <v>0</v>
      </c>
      <c r="Q70" s="252">
        <v>10000</v>
      </c>
      <c r="R70" s="252">
        <v>0</v>
      </c>
      <c r="S70" s="252">
        <v>0</v>
      </c>
      <c r="T70" s="309">
        <v>0.1</v>
      </c>
      <c r="U70" s="252">
        <v>0</v>
      </c>
      <c r="V70" s="252" t="s">
        <v>594</v>
      </c>
      <c r="W70" s="355">
        <v>0</v>
      </c>
      <c r="X70" s="252">
        <v>10000</v>
      </c>
      <c r="Y70" s="309">
        <f t="shared" si="3"/>
        <v>4</v>
      </c>
      <c r="Z70" s="309">
        <v>17</v>
      </c>
      <c r="AA70" s="309">
        <v>1</v>
      </c>
      <c r="AB70" s="269"/>
      <c r="AC70" s="269"/>
      <c r="AD70" s="269"/>
      <c r="AE70" s="269"/>
      <c r="AF70" s="269"/>
      <c r="AG70" s="269"/>
      <c r="AH70" s="309"/>
      <c r="AI70" s="269"/>
      <c r="AJ70" s="269"/>
      <c r="AK70" s="269"/>
      <c r="AL70" s="269"/>
      <c r="AM70" s="269"/>
      <c r="AN70" s="269"/>
      <c r="AO70" s="309"/>
      <c r="AP70" s="309"/>
      <c r="AQ70" s="309"/>
      <c r="AR70" s="309"/>
      <c r="AS70" s="334" t="s">
        <v>2093</v>
      </c>
      <c r="AT70" s="334" t="str">
        <f t="shared" si="4"/>
        <v>SAR.PB0012</v>
      </c>
      <c r="AU70" s="513" t="s">
        <v>2585</v>
      </c>
      <c r="AV70" s="311" t="str">
        <f t="shared" si="5"/>
        <v>Popup_OIPp</v>
      </c>
      <c r="AW70" s="288" t="s">
        <v>2652</v>
      </c>
      <c r="AX70" s="309" t="s">
        <v>2135</v>
      </c>
      <c r="AY70" s="276"/>
      <c r="AZ70" s="276"/>
      <c r="BC70" s="309" t="s">
        <v>1407</v>
      </c>
    </row>
    <row r="71" spans="1:55" s="271" customFormat="1" ht="14.45" customHeight="1" x14ac:dyDescent="0.25">
      <c r="A71" s="311">
        <v>69</v>
      </c>
      <c r="B71" s="952" t="s">
        <v>3364</v>
      </c>
      <c r="C71" s="1043" t="s">
        <v>2636</v>
      </c>
      <c r="D71" s="252"/>
      <c r="E71" s="252"/>
      <c r="F71" s="252"/>
      <c r="G71" s="252"/>
      <c r="H71" s="252"/>
      <c r="I71" s="252"/>
      <c r="J71" s="252"/>
      <c r="K71" s="252"/>
      <c r="L71" s="252"/>
      <c r="M71" s="252"/>
      <c r="N71" s="252"/>
      <c r="O71" s="252"/>
      <c r="P71" s="252">
        <v>0</v>
      </c>
      <c r="Q71" s="252">
        <v>10000</v>
      </c>
      <c r="R71" s="252">
        <v>0</v>
      </c>
      <c r="S71" s="252">
        <v>0</v>
      </c>
      <c r="T71" s="309">
        <v>0.1</v>
      </c>
      <c r="U71" s="252">
        <v>0</v>
      </c>
      <c r="V71" s="252" t="s">
        <v>594</v>
      </c>
      <c r="W71" s="355">
        <v>0</v>
      </c>
      <c r="X71" s="252">
        <v>10000</v>
      </c>
      <c r="Y71" s="309">
        <f t="shared" si="3"/>
        <v>4</v>
      </c>
      <c r="Z71" s="309">
        <v>17</v>
      </c>
      <c r="AA71" s="309">
        <v>2</v>
      </c>
      <c r="AB71" s="269"/>
      <c r="AC71" s="269"/>
      <c r="AD71" s="269"/>
      <c r="AE71" s="269"/>
      <c r="AF71" s="269"/>
      <c r="AG71" s="269"/>
      <c r="AH71" s="309"/>
      <c r="AI71" s="269"/>
      <c r="AJ71" s="269"/>
      <c r="AK71" s="269"/>
      <c r="AL71" s="269"/>
      <c r="AM71" s="269"/>
      <c r="AN71" s="269"/>
      <c r="AO71" s="309"/>
      <c r="AP71" s="309"/>
      <c r="AQ71" s="309"/>
      <c r="AR71" s="309"/>
      <c r="AS71" s="334" t="s">
        <v>2093</v>
      </c>
      <c r="AT71" s="334" t="str">
        <f t="shared" si="4"/>
        <v>SAR.PB0013</v>
      </c>
      <c r="AU71" s="513" t="s">
        <v>2585</v>
      </c>
      <c r="AV71" s="311" t="str">
        <f t="shared" si="5"/>
        <v>Popup_OIPp</v>
      </c>
      <c r="AW71" s="288" t="s">
        <v>2652</v>
      </c>
      <c r="AX71" s="309" t="s">
        <v>2135</v>
      </c>
      <c r="AY71" s="276"/>
      <c r="AZ71" s="276"/>
      <c r="BC71" s="309" t="s">
        <v>1407</v>
      </c>
    </row>
    <row r="72" spans="1:55" s="271" customFormat="1" ht="14.45" customHeight="1" x14ac:dyDescent="0.25">
      <c r="A72" s="311">
        <v>70</v>
      </c>
      <c r="B72" s="952" t="s">
        <v>3365</v>
      </c>
      <c r="C72" s="1043" t="s">
        <v>2637</v>
      </c>
      <c r="D72" s="252"/>
      <c r="E72" s="252"/>
      <c r="F72" s="252"/>
      <c r="G72" s="252"/>
      <c r="H72" s="252"/>
      <c r="I72" s="252"/>
      <c r="J72" s="252"/>
      <c r="K72" s="252"/>
      <c r="L72" s="252"/>
      <c r="M72" s="252"/>
      <c r="N72" s="252"/>
      <c r="O72" s="252"/>
      <c r="P72" s="252">
        <v>0</v>
      </c>
      <c r="Q72" s="252">
        <v>10000</v>
      </c>
      <c r="R72" s="252">
        <v>0</v>
      </c>
      <c r="S72" s="252">
        <v>0</v>
      </c>
      <c r="T72" s="309">
        <v>0.1</v>
      </c>
      <c r="U72" s="252">
        <v>0</v>
      </c>
      <c r="V72" s="252" t="s">
        <v>594</v>
      </c>
      <c r="W72" s="355">
        <v>0</v>
      </c>
      <c r="X72" s="252">
        <v>10000</v>
      </c>
      <c r="Y72" s="309">
        <f t="shared" si="3"/>
        <v>4</v>
      </c>
      <c r="Z72" s="309">
        <v>17</v>
      </c>
      <c r="AA72" s="309">
        <v>3</v>
      </c>
      <c r="AB72" s="269"/>
      <c r="AC72" s="269"/>
      <c r="AD72" s="269"/>
      <c r="AE72" s="269"/>
      <c r="AF72" s="269"/>
      <c r="AG72" s="269"/>
      <c r="AH72" s="309"/>
      <c r="AI72" s="269"/>
      <c r="AJ72" s="269"/>
      <c r="AK72" s="269"/>
      <c r="AL72" s="269"/>
      <c r="AM72" s="269"/>
      <c r="AN72" s="269"/>
      <c r="AO72" s="309"/>
      <c r="AP72" s="309"/>
      <c r="AQ72" s="309"/>
      <c r="AR72" s="309"/>
      <c r="AS72" s="334" t="s">
        <v>2093</v>
      </c>
      <c r="AT72" s="334" t="str">
        <f t="shared" si="4"/>
        <v>SAR.PB0031</v>
      </c>
      <c r="AU72" s="513" t="s">
        <v>2585</v>
      </c>
      <c r="AV72" s="311" t="str">
        <f t="shared" si="5"/>
        <v>Popup_OIPp</v>
      </c>
      <c r="AW72" s="288" t="s">
        <v>2652</v>
      </c>
      <c r="AX72" s="309" t="s">
        <v>2135</v>
      </c>
      <c r="AY72" s="276"/>
      <c r="AZ72" s="276"/>
      <c r="BC72" s="309" t="s">
        <v>1407</v>
      </c>
    </row>
    <row r="73" spans="1:55" s="271" customFormat="1" ht="14.45" customHeight="1" x14ac:dyDescent="0.25">
      <c r="A73" s="311">
        <v>71</v>
      </c>
      <c r="B73" s="952" t="s">
        <v>3366</v>
      </c>
      <c r="C73" s="1043" t="s">
        <v>2638</v>
      </c>
      <c r="D73" s="252"/>
      <c r="E73" s="252"/>
      <c r="F73" s="252"/>
      <c r="G73" s="252"/>
      <c r="H73" s="252"/>
      <c r="I73" s="252"/>
      <c r="J73" s="252"/>
      <c r="K73" s="252"/>
      <c r="L73" s="252"/>
      <c r="M73" s="252"/>
      <c r="N73" s="252"/>
      <c r="O73" s="252"/>
      <c r="P73" s="252">
        <v>0</v>
      </c>
      <c r="Q73" s="252">
        <v>10000</v>
      </c>
      <c r="R73" s="252">
        <v>0</v>
      </c>
      <c r="S73" s="252">
        <v>0</v>
      </c>
      <c r="T73" s="309">
        <v>0.1</v>
      </c>
      <c r="U73" s="252">
        <v>0</v>
      </c>
      <c r="V73" s="252" t="s">
        <v>594</v>
      </c>
      <c r="W73" s="355">
        <v>0</v>
      </c>
      <c r="X73" s="252">
        <v>10000</v>
      </c>
      <c r="Y73" s="309">
        <f t="shared" si="3"/>
        <v>4</v>
      </c>
      <c r="Z73" s="309">
        <v>17</v>
      </c>
      <c r="AA73" s="252">
        <v>4</v>
      </c>
      <c r="AB73" s="269"/>
      <c r="AC73" s="269"/>
      <c r="AD73" s="269"/>
      <c r="AE73" s="269"/>
      <c r="AF73" s="269"/>
      <c r="AG73" s="269"/>
      <c r="AH73" s="309"/>
      <c r="AI73" s="269"/>
      <c r="AJ73" s="269"/>
      <c r="AK73" s="269"/>
      <c r="AL73" s="269"/>
      <c r="AM73" s="269"/>
      <c r="AN73" s="269"/>
      <c r="AO73" s="309"/>
      <c r="AP73" s="309"/>
      <c r="AQ73" s="309"/>
      <c r="AR73" s="309"/>
      <c r="AS73" s="334" t="s">
        <v>2093</v>
      </c>
      <c r="AT73" s="334" t="str">
        <f t="shared" si="4"/>
        <v>SAR.PB0032</v>
      </c>
      <c r="AU73" s="513" t="s">
        <v>2585</v>
      </c>
      <c r="AV73" s="311" t="str">
        <f t="shared" si="5"/>
        <v>Popup_OIPp</v>
      </c>
      <c r="AW73" s="288" t="s">
        <v>2652</v>
      </c>
      <c r="AX73" s="309" t="s">
        <v>2135</v>
      </c>
      <c r="AY73" s="276"/>
      <c r="AZ73" s="276"/>
      <c r="BC73" s="309" t="s">
        <v>1407</v>
      </c>
    </row>
    <row r="74" spans="1:55" s="271" customFormat="1" ht="14.45" customHeight="1" x14ac:dyDescent="0.25">
      <c r="A74" s="311">
        <v>72</v>
      </c>
      <c r="B74" s="952" t="s">
        <v>3367</v>
      </c>
      <c r="C74" s="1043" t="s">
        <v>2639</v>
      </c>
      <c r="D74" s="252"/>
      <c r="E74" s="252"/>
      <c r="F74" s="252"/>
      <c r="G74" s="252"/>
      <c r="H74" s="252"/>
      <c r="I74" s="252"/>
      <c r="J74" s="252"/>
      <c r="K74" s="252"/>
      <c r="L74" s="252"/>
      <c r="M74" s="252"/>
      <c r="N74" s="252"/>
      <c r="O74" s="252"/>
      <c r="P74" s="252">
        <v>0</v>
      </c>
      <c r="Q74" s="252">
        <v>10000</v>
      </c>
      <c r="R74" s="252">
        <v>0</v>
      </c>
      <c r="S74" s="252">
        <v>0</v>
      </c>
      <c r="T74" s="309">
        <v>0.1</v>
      </c>
      <c r="U74" s="252">
        <v>0</v>
      </c>
      <c r="V74" s="252" t="s">
        <v>594</v>
      </c>
      <c r="W74" s="355">
        <v>0</v>
      </c>
      <c r="X74" s="252">
        <v>10000</v>
      </c>
      <c r="Y74" s="309">
        <f t="shared" si="3"/>
        <v>4</v>
      </c>
      <c r="Z74" s="309">
        <v>17</v>
      </c>
      <c r="AA74" s="252">
        <v>5</v>
      </c>
      <c r="AB74" s="269"/>
      <c r="AC74" s="269"/>
      <c r="AD74" s="269"/>
      <c r="AE74" s="269"/>
      <c r="AF74" s="269"/>
      <c r="AG74" s="269"/>
      <c r="AH74" s="309"/>
      <c r="AI74" s="269"/>
      <c r="AJ74" s="269"/>
      <c r="AK74" s="269"/>
      <c r="AL74" s="269"/>
      <c r="AM74" s="269"/>
      <c r="AN74" s="269"/>
      <c r="AO74" s="309"/>
      <c r="AP74" s="309"/>
      <c r="AQ74" s="309"/>
      <c r="AR74" s="309"/>
      <c r="AS74" s="334" t="s">
        <v>2093</v>
      </c>
      <c r="AT74" s="334" t="str">
        <f t="shared" si="4"/>
        <v>SAR.PB0033</v>
      </c>
      <c r="AU74" s="513" t="s">
        <v>2585</v>
      </c>
      <c r="AV74" s="311" t="str">
        <f t="shared" si="5"/>
        <v>Popup_OIPp</v>
      </c>
      <c r="AW74" s="288" t="s">
        <v>2652</v>
      </c>
      <c r="AX74" s="309" t="s">
        <v>2135</v>
      </c>
      <c r="AY74" s="276"/>
      <c r="AZ74" s="276"/>
      <c r="BC74" s="309" t="s">
        <v>1407</v>
      </c>
    </row>
    <row r="75" spans="1:55" s="271" customFormat="1" ht="14.45" customHeight="1" x14ac:dyDescent="0.25">
      <c r="A75" s="311">
        <v>73</v>
      </c>
      <c r="B75" s="952" t="s">
        <v>2646</v>
      </c>
      <c r="C75" s="1043" t="s">
        <v>2640</v>
      </c>
      <c r="D75" s="252"/>
      <c r="E75" s="252"/>
      <c r="F75" s="252"/>
      <c r="G75" s="252"/>
      <c r="H75" s="252"/>
      <c r="I75" s="252"/>
      <c r="J75" s="252"/>
      <c r="K75" s="252"/>
      <c r="L75" s="252"/>
      <c r="M75" s="252"/>
      <c r="N75" s="252"/>
      <c r="O75" s="252"/>
      <c r="P75" s="252">
        <v>0</v>
      </c>
      <c r="Q75" s="252">
        <v>10000</v>
      </c>
      <c r="R75" s="252">
        <v>0</v>
      </c>
      <c r="S75" s="252">
        <v>0</v>
      </c>
      <c r="T75" s="309">
        <v>0.1</v>
      </c>
      <c r="U75" s="252">
        <v>0</v>
      </c>
      <c r="V75" s="252" t="s">
        <v>594</v>
      </c>
      <c r="W75" s="355">
        <v>0</v>
      </c>
      <c r="X75" s="252">
        <v>10000</v>
      </c>
      <c r="Y75" s="309">
        <f t="shared" si="3"/>
        <v>4</v>
      </c>
      <c r="Z75" s="309">
        <v>18</v>
      </c>
      <c r="AA75" s="309">
        <v>0</v>
      </c>
      <c r="AB75" s="269"/>
      <c r="AC75" s="269"/>
      <c r="AD75" s="269"/>
      <c r="AE75" s="269"/>
      <c r="AF75" s="269"/>
      <c r="AG75" s="269"/>
      <c r="AH75" s="309"/>
      <c r="AI75" s="269"/>
      <c r="AJ75" s="269"/>
      <c r="AK75" s="269"/>
      <c r="AL75" s="269"/>
      <c r="AM75" s="269"/>
      <c r="AN75" s="269"/>
      <c r="AO75" s="309"/>
      <c r="AP75" s="309"/>
      <c r="AQ75" s="309"/>
      <c r="AR75" s="309"/>
      <c r="AS75" s="334" t="s">
        <v>2093</v>
      </c>
      <c r="AT75" s="334" t="str">
        <f t="shared" si="4"/>
        <v>SAR.PB6711</v>
      </c>
      <c r="AU75" s="311" t="s">
        <v>2654</v>
      </c>
      <c r="AV75" s="311" t="str">
        <f t="shared" si="5"/>
        <v>Popup_OIP</v>
      </c>
      <c r="AW75" s="311" t="s">
        <v>2653</v>
      </c>
      <c r="AX75" s="309" t="s">
        <v>2135</v>
      </c>
      <c r="AY75" s="276"/>
      <c r="AZ75" s="276"/>
      <c r="BC75" s="309" t="s">
        <v>1407</v>
      </c>
    </row>
    <row r="76" spans="1:55" s="271" customFormat="1" ht="14.45" customHeight="1" x14ac:dyDescent="0.25">
      <c r="A76" s="311">
        <v>74</v>
      </c>
      <c r="B76" s="952" t="s">
        <v>2647</v>
      </c>
      <c r="C76" s="1043" t="s">
        <v>2641</v>
      </c>
      <c r="D76" s="252"/>
      <c r="E76" s="252"/>
      <c r="F76" s="252"/>
      <c r="G76" s="252"/>
      <c r="H76" s="252"/>
      <c r="I76" s="252"/>
      <c r="J76" s="252"/>
      <c r="K76" s="252"/>
      <c r="L76" s="252"/>
      <c r="M76" s="252"/>
      <c r="N76" s="252"/>
      <c r="O76" s="252"/>
      <c r="P76" s="252">
        <v>0</v>
      </c>
      <c r="Q76" s="252">
        <v>10000</v>
      </c>
      <c r="R76" s="252">
        <v>0</v>
      </c>
      <c r="S76" s="252">
        <v>0</v>
      </c>
      <c r="T76" s="309">
        <v>0.1</v>
      </c>
      <c r="U76" s="252">
        <v>0</v>
      </c>
      <c r="V76" s="252" t="s">
        <v>594</v>
      </c>
      <c r="W76" s="355">
        <v>0</v>
      </c>
      <c r="X76" s="252">
        <v>10000</v>
      </c>
      <c r="Y76" s="309">
        <f t="shared" si="3"/>
        <v>4</v>
      </c>
      <c r="Z76" s="309">
        <v>18</v>
      </c>
      <c r="AA76" s="309">
        <v>1</v>
      </c>
      <c r="AB76" s="269"/>
      <c r="AC76" s="269"/>
      <c r="AD76" s="269"/>
      <c r="AE76" s="269"/>
      <c r="AF76" s="269"/>
      <c r="AG76" s="269"/>
      <c r="AH76" s="309"/>
      <c r="AI76" s="269"/>
      <c r="AJ76" s="269"/>
      <c r="AK76" s="269"/>
      <c r="AL76" s="269"/>
      <c r="AM76" s="269"/>
      <c r="AN76" s="269"/>
      <c r="AO76" s="309"/>
      <c r="AP76" s="309"/>
      <c r="AQ76" s="309"/>
      <c r="AR76" s="309"/>
      <c r="AS76" s="334" t="s">
        <v>2093</v>
      </c>
      <c r="AT76" s="334" t="str">
        <f t="shared" si="4"/>
        <v>SAR.PB6712</v>
      </c>
      <c r="AU76" s="311" t="s">
        <v>2654</v>
      </c>
      <c r="AV76" s="311" t="str">
        <f t="shared" si="5"/>
        <v>Popup_OIP</v>
      </c>
      <c r="AW76" s="311" t="s">
        <v>2653</v>
      </c>
      <c r="AX76" s="309" t="s">
        <v>2135</v>
      </c>
      <c r="AY76" s="276"/>
      <c r="AZ76" s="276"/>
      <c r="BC76" s="309" t="s">
        <v>1407</v>
      </c>
    </row>
    <row r="77" spans="1:55" s="271" customFormat="1" ht="14.45" customHeight="1" x14ac:dyDescent="0.25">
      <c r="A77" s="311">
        <v>75</v>
      </c>
      <c r="B77" s="952" t="s">
        <v>2648</v>
      </c>
      <c r="C77" s="1043" t="s">
        <v>2642</v>
      </c>
      <c r="D77" s="252"/>
      <c r="E77" s="252"/>
      <c r="F77" s="252"/>
      <c r="G77" s="252"/>
      <c r="H77" s="252"/>
      <c r="I77" s="252"/>
      <c r="J77" s="252"/>
      <c r="K77" s="252"/>
      <c r="L77" s="252"/>
      <c r="M77" s="252"/>
      <c r="N77" s="252"/>
      <c r="O77" s="252"/>
      <c r="P77" s="252">
        <v>0</v>
      </c>
      <c r="Q77" s="252">
        <v>10000</v>
      </c>
      <c r="R77" s="252">
        <v>0</v>
      </c>
      <c r="S77" s="252">
        <v>0</v>
      </c>
      <c r="T77" s="309">
        <v>0.1</v>
      </c>
      <c r="U77" s="252">
        <v>0</v>
      </c>
      <c r="V77" s="252" t="s">
        <v>594</v>
      </c>
      <c r="W77" s="355">
        <v>0</v>
      </c>
      <c r="X77" s="252">
        <v>10000</v>
      </c>
      <c r="Y77" s="309">
        <f t="shared" si="3"/>
        <v>4</v>
      </c>
      <c r="Z77" s="309">
        <v>18</v>
      </c>
      <c r="AA77" s="309">
        <v>2</v>
      </c>
      <c r="AB77" s="269"/>
      <c r="AC77" s="269"/>
      <c r="AD77" s="269"/>
      <c r="AE77" s="269"/>
      <c r="AF77" s="269"/>
      <c r="AG77" s="269"/>
      <c r="AH77" s="309"/>
      <c r="AI77" s="269"/>
      <c r="AJ77" s="269"/>
      <c r="AK77" s="269"/>
      <c r="AL77" s="269"/>
      <c r="AM77" s="269"/>
      <c r="AN77" s="269"/>
      <c r="AO77" s="309"/>
      <c r="AP77" s="309"/>
      <c r="AQ77" s="309"/>
      <c r="AR77" s="309"/>
      <c r="AS77" s="334" t="s">
        <v>2093</v>
      </c>
      <c r="AT77" s="334" t="str">
        <f t="shared" si="4"/>
        <v>SAR.PB6713</v>
      </c>
      <c r="AU77" s="311" t="s">
        <v>2654</v>
      </c>
      <c r="AV77" s="311" t="str">
        <f t="shared" si="5"/>
        <v>Popup_OIP</v>
      </c>
      <c r="AW77" s="311" t="s">
        <v>2653</v>
      </c>
      <c r="AX77" s="309" t="s">
        <v>2135</v>
      </c>
      <c r="AY77" s="276"/>
      <c r="AZ77" s="276"/>
      <c r="BC77" s="309" t="s">
        <v>1407</v>
      </c>
    </row>
    <row r="78" spans="1:55" s="271" customFormat="1" ht="14.45" customHeight="1" x14ac:dyDescent="0.25">
      <c r="A78" s="311">
        <v>76</v>
      </c>
      <c r="B78" s="952" t="s">
        <v>2649</v>
      </c>
      <c r="C78" s="1043" t="s">
        <v>2643</v>
      </c>
      <c r="D78" s="252"/>
      <c r="E78" s="252"/>
      <c r="F78" s="252"/>
      <c r="G78" s="252"/>
      <c r="H78" s="252"/>
      <c r="I78" s="252"/>
      <c r="J78" s="252"/>
      <c r="K78" s="252"/>
      <c r="L78" s="252"/>
      <c r="M78" s="252"/>
      <c r="N78" s="252"/>
      <c r="O78" s="252"/>
      <c r="P78" s="252">
        <v>0</v>
      </c>
      <c r="Q78" s="252">
        <v>10000</v>
      </c>
      <c r="R78" s="252">
        <v>0</v>
      </c>
      <c r="S78" s="252">
        <v>0</v>
      </c>
      <c r="T78" s="309">
        <v>0.1</v>
      </c>
      <c r="U78" s="252">
        <v>0</v>
      </c>
      <c r="V78" s="252" t="s">
        <v>594</v>
      </c>
      <c r="W78" s="355">
        <v>0</v>
      </c>
      <c r="X78" s="252">
        <v>10000</v>
      </c>
      <c r="Y78" s="309">
        <f t="shared" si="3"/>
        <v>4</v>
      </c>
      <c r="Z78" s="309">
        <v>18</v>
      </c>
      <c r="AA78" s="309">
        <v>3</v>
      </c>
      <c r="AB78" s="269"/>
      <c r="AC78" s="269"/>
      <c r="AD78" s="269"/>
      <c r="AE78" s="269"/>
      <c r="AF78" s="269"/>
      <c r="AG78" s="269"/>
      <c r="AH78" s="309"/>
      <c r="AI78" s="269"/>
      <c r="AJ78" s="269"/>
      <c r="AK78" s="269"/>
      <c r="AL78" s="269"/>
      <c r="AM78" s="269"/>
      <c r="AN78" s="269"/>
      <c r="AO78" s="309"/>
      <c r="AP78" s="309"/>
      <c r="AQ78" s="309"/>
      <c r="AR78" s="309"/>
      <c r="AS78" s="334" t="s">
        <v>2093</v>
      </c>
      <c r="AT78" s="334" t="str">
        <f t="shared" si="4"/>
        <v>SAR.PB6721</v>
      </c>
      <c r="AU78" s="311" t="s">
        <v>2654</v>
      </c>
      <c r="AV78" s="311" t="str">
        <f t="shared" si="5"/>
        <v>Popup_OIP</v>
      </c>
      <c r="AW78" s="311" t="s">
        <v>2653</v>
      </c>
      <c r="AX78" s="309" t="s">
        <v>2135</v>
      </c>
      <c r="AY78" s="276"/>
      <c r="AZ78" s="276"/>
      <c r="BC78" s="309" t="s">
        <v>1407</v>
      </c>
    </row>
    <row r="79" spans="1:55" s="271" customFormat="1" ht="14.45" customHeight="1" x14ac:dyDescent="0.25">
      <c r="A79" s="311">
        <v>77</v>
      </c>
      <c r="B79" s="952" t="s">
        <v>2650</v>
      </c>
      <c r="C79" s="1043" t="s">
        <v>2644</v>
      </c>
      <c r="D79" s="252"/>
      <c r="E79" s="252"/>
      <c r="F79" s="252"/>
      <c r="G79" s="252"/>
      <c r="H79" s="252"/>
      <c r="I79" s="252"/>
      <c r="J79" s="252"/>
      <c r="K79" s="252"/>
      <c r="L79" s="252"/>
      <c r="M79" s="252"/>
      <c r="N79" s="252"/>
      <c r="O79" s="252"/>
      <c r="P79" s="252">
        <v>0</v>
      </c>
      <c r="Q79" s="252">
        <v>10000</v>
      </c>
      <c r="R79" s="252">
        <v>0</v>
      </c>
      <c r="S79" s="252">
        <v>0</v>
      </c>
      <c r="T79" s="309">
        <v>0.1</v>
      </c>
      <c r="U79" s="252">
        <v>0</v>
      </c>
      <c r="V79" s="252" t="s">
        <v>594</v>
      </c>
      <c r="W79" s="355">
        <v>0</v>
      </c>
      <c r="X79" s="252">
        <v>10000</v>
      </c>
      <c r="Y79" s="309">
        <f t="shared" si="3"/>
        <v>4</v>
      </c>
      <c r="Z79" s="309">
        <v>18</v>
      </c>
      <c r="AA79" s="252">
        <v>4</v>
      </c>
      <c r="AB79" s="269"/>
      <c r="AC79" s="269"/>
      <c r="AD79" s="269"/>
      <c r="AE79" s="269"/>
      <c r="AF79" s="269"/>
      <c r="AG79" s="269"/>
      <c r="AH79" s="309"/>
      <c r="AI79" s="269"/>
      <c r="AJ79" s="269"/>
      <c r="AK79" s="269"/>
      <c r="AL79" s="269"/>
      <c r="AM79" s="269"/>
      <c r="AN79" s="269"/>
      <c r="AO79" s="309"/>
      <c r="AP79" s="309"/>
      <c r="AQ79" s="309"/>
      <c r="AR79" s="309"/>
      <c r="AS79" s="334" t="s">
        <v>2093</v>
      </c>
      <c r="AT79" s="334" t="str">
        <f t="shared" si="4"/>
        <v>SAR.PB6722</v>
      </c>
      <c r="AU79" s="311" t="s">
        <v>2654</v>
      </c>
      <c r="AV79" s="311" t="str">
        <f t="shared" si="5"/>
        <v>Popup_OIP</v>
      </c>
      <c r="AW79" s="311" t="s">
        <v>2653</v>
      </c>
      <c r="AX79" s="309" t="s">
        <v>2135</v>
      </c>
      <c r="AY79" s="276"/>
      <c r="AZ79" s="276"/>
      <c r="BC79" s="309" t="s">
        <v>1407</v>
      </c>
    </row>
    <row r="80" spans="1:55" s="271" customFormat="1" ht="14.45" customHeight="1" thickBot="1" x14ac:dyDescent="0.3">
      <c r="A80" s="311">
        <v>78</v>
      </c>
      <c r="B80" s="952" t="s">
        <v>2651</v>
      </c>
      <c r="C80" s="1043" t="s">
        <v>2645</v>
      </c>
      <c r="D80" s="252"/>
      <c r="E80" s="252"/>
      <c r="F80" s="252"/>
      <c r="G80" s="252"/>
      <c r="H80" s="252"/>
      <c r="I80" s="252"/>
      <c r="J80" s="252"/>
      <c r="K80" s="252"/>
      <c r="L80" s="252"/>
      <c r="M80" s="252"/>
      <c r="N80" s="252"/>
      <c r="O80" s="252"/>
      <c r="P80" s="252">
        <v>0</v>
      </c>
      <c r="Q80" s="252">
        <v>10000</v>
      </c>
      <c r="R80" s="252">
        <v>0</v>
      </c>
      <c r="S80" s="252">
        <v>0</v>
      </c>
      <c r="T80" s="309">
        <v>0.1</v>
      </c>
      <c r="U80" s="252">
        <v>0</v>
      </c>
      <c r="V80" s="252" t="s">
        <v>594</v>
      </c>
      <c r="W80" s="355">
        <v>0</v>
      </c>
      <c r="X80" s="252">
        <v>10000</v>
      </c>
      <c r="Y80" s="309">
        <f t="shared" si="3"/>
        <v>4</v>
      </c>
      <c r="Z80" s="309">
        <v>18</v>
      </c>
      <c r="AA80" s="252">
        <v>5</v>
      </c>
      <c r="AB80" s="269"/>
      <c r="AC80" s="269"/>
      <c r="AD80" s="269"/>
      <c r="AE80" s="269"/>
      <c r="AF80" s="269"/>
      <c r="AG80" s="269"/>
      <c r="AH80" s="309"/>
      <c r="AI80" s="269"/>
      <c r="AJ80" s="269"/>
      <c r="AK80" s="269"/>
      <c r="AL80" s="269"/>
      <c r="AM80" s="269"/>
      <c r="AN80" s="269"/>
      <c r="AO80" s="309"/>
      <c r="AP80" s="309"/>
      <c r="AQ80" s="309"/>
      <c r="AR80" s="309"/>
      <c r="AS80" s="334" t="s">
        <v>2093</v>
      </c>
      <c r="AT80" s="334" t="str">
        <f t="shared" si="4"/>
        <v>SAR.PB6723</v>
      </c>
      <c r="AU80" s="311" t="s">
        <v>2654</v>
      </c>
      <c r="AV80" s="311" t="str">
        <f t="shared" si="5"/>
        <v>Popup_OIP</v>
      </c>
      <c r="AW80" s="311" t="s">
        <v>2653</v>
      </c>
      <c r="AX80" s="309" t="s">
        <v>2135</v>
      </c>
      <c r="AY80" s="276"/>
      <c r="AZ80" s="276"/>
      <c r="BC80" s="309" t="s">
        <v>1407</v>
      </c>
    </row>
    <row r="81" spans="1:55" s="271" customFormat="1" ht="14.45" customHeight="1" x14ac:dyDescent="0.25">
      <c r="A81" s="311">
        <v>79</v>
      </c>
      <c r="B81" s="952" t="s">
        <v>2655</v>
      </c>
      <c r="C81" s="1042" t="s">
        <v>2656</v>
      </c>
      <c r="D81" s="261"/>
      <c r="E81" s="261"/>
      <c r="F81" s="261"/>
      <c r="G81" s="261"/>
      <c r="H81" s="261"/>
      <c r="I81" s="261"/>
      <c r="J81" s="261"/>
      <c r="K81" s="261"/>
      <c r="L81" s="261"/>
      <c r="M81" s="261"/>
      <c r="N81" s="261"/>
      <c r="O81" s="261"/>
      <c r="P81" s="309">
        <v>0</v>
      </c>
      <c r="Q81" s="309">
        <v>1000</v>
      </c>
      <c r="R81" s="309">
        <v>0.1</v>
      </c>
      <c r="S81" s="309">
        <v>0.1</v>
      </c>
      <c r="T81" s="309">
        <v>0.1</v>
      </c>
      <c r="U81" s="309">
        <v>0.8</v>
      </c>
      <c r="V81" s="309" t="s">
        <v>592</v>
      </c>
      <c r="W81" s="355">
        <v>4000</v>
      </c>
      <c r="X81" s="309">
        <v>20000</v>
      </c>
      <c r="Y81" s="309">
        <f t="shared" ref="Y81:Y84" si="6">IFERROR(MATCH(V81,НазваниеДиап,0),0)</f>
        <v>1</v>
      </c>
      <c r="Z81" s="309">
        <v>19</v>
      </c>
      <c r="AA81" s="309">
        <v>0</v>
      </c>
      <c r="AB81" s="269"/>
      <c r="AC81" s="269"/>
      <c r="AD81" s="269"/>
      <c r="AE81" s="269"/>
      <c r="AF81" s="269"/>
      <c r="AG81" s="269"/>
      <c r="AH81" s="309"/>
      <c r="AI81" s="269"/>
      <c r="AJ81" s="269"/>
      <c r="AK81" s="269"/>
      <c r="AL81" s="269"/>
      <c r="AM81" s="269"/>
      <c r="AN81" s="269"/>
      <c r="AO81" s="309" t="s">
        <v>770</v>
      </c>
      <c r="AP81" s="309"/>
      <c r="AQ81" s="309"/>
      <c r="AR81" s="309"/>
      <c r="AS81" s="290" t="s">
        <v>1733</v>
      </c>
      <c r="AT81" s="334" t="str">
        <f t="shared" si="4"/>
        <v>BIK.BIK_1</v>
      </c>
      <c r="AU81" s="288" t="s">
        <v>2657</v>
      </c>
      <c r="AV81" s="312" t="str">
        <f t="shared" si="5"/>
        <v>Popup_OIP</v>
      </c>
      <c r="AW81" s="686" t="s">
        <v>2658</v>
      </c>
      <c r="AX81" s="309" t="s">
        <v>770</v>
      </c>
      <c r="AY81" s="276"/>
      <c r="AZ81" s="276"/>
      <c r="BC81" s="309" t="s">
        <v>1407</v>
      </c>
    </row>
    <row r="82" spans="1:55" s="271" customFormat="1" ht="14.45" customHeight="1" x14ac:dyDescent="0.25">
      <c r="A82" s="311">
        <v>80</v>
      </c>
      <c r="B82" s="952" t="s">
        <v>2659</v>
      </c>
      <c r="C82" s="1042" t="s">
        <v>2660</v>
      </c>
      <c r="D82" s="309"/>
      <c r="E82" s="309"/>
      <c r="F82" s="309"/>
      <c r="G82" s="309"/>
      <c r="H82" s="309"/>
      <c r="I82" s="309"/>
      <c r="J82" s="309"/>
      <c r="K82" s="309"/>
      <c r="L82" s="309"/>
      <c r="M82" s="309"/>
      <c r="N82" s="309"/>
      <c r="O82" s="309"/>
      <c r="P82" s="309">
        <v>0</v>
      </c>
      <c r="Q82" s="309">
        <v>1000</v>
      </c>
      <c r="R82" s="309">
        <v>0.1</v>
      </c>
      <c r="S82" s="309">
        <v>0.1</v>
      </c>
      <c r="T82" s="309">
        <v>0.1</v>
      </c>
      <c r="U82" s="309">
        <v>0.8</v>
      </c>
      <c r="V82" s="309" t="s">
        <v>592</v>
      </c>
      <c r="W82" s="355">
        <v>4000</v>
      </c>
      <c r="X82" s="309">
        <v>20000</v>
      </c>
      <c r="Y82" s="309">
        <f t="shared" si="6"/>
        <v>1</v>
      </c>
      <c r="Z82" s="309">
        <v>19</v>
      </c>
      <c r="AA82" s="309">
        <v>1</v>
      </c>
      <c r="AB82" s="269"/>
      <c r="AC82" s="269"/>
      <c r="AD82" s="269"/>
      <c r="AE82" s="269"/>
      <c r="AF82" s="269"/>
      <c r="AG82" s="269"/>
      <c r="AH82" s="309"/>
      <c r="AI82" s="269"/>
      <c r="AJ82" s="269"/>
      <c r="AK82" s="269"/>
      <c r="AL82" s="269"/>
      <c r="AM82" s="269"/>
      <c r="AN82" s="269"/>
      <c r="AO82" s="309" t="s">
        <v>770</v>
      </c>
      <c r="AP82" s="309"/>
      <c r="AQ82" s="309"/>
      <c r="AR82" s="309"/>
      <c r="AS82" s="290" t="s">
        <v>1733</v>
      </c>
      <c r="AT82" s="334" t="str">
        <f t="shared" si="4"/>
        <v>BIK.BIK_2</v>
      </c>
      <c r="AU82" s="288" t="s">
        <v>2661</v>
      </c>
      <c r="AV82" s="312" t="str">
        <f t="shared" si="5"/>
        <v>Popup_OIP</v>
      </c>
      <c r="AW82" s="686" t="s">
        <v>2662</v>
      </c>
      <c r="AX82" s="309" t="s">
        <v>770</v>
      </c>
      <c r="AY82" s="276"/>
      <c r="AZ82" s="276"/>
      <c r="BC82" s="309" t="s">
        <v>1407</v>
      </c>
    </row>
    <row r="83" spans="1:55" s="271" customFormat="1" ht="14.45" customHeight="1" x14ac:dyDescent="0.25">
      <c r="A83" s="311">
        <v>81</v>
      </c>
      <c r="B83" s="952" t="s">
        <v>2663</v>
      </c>
      <c r="C83" s="1042" t="s">
        <v>2664</v>
      </c>
      <c r="D83" s="309"/>
      <c r="E83" s="309"/>
      <c r="F83" s="309"/>
      <c r="G83" s="309"/>
      <c r="H83" s="309"/>
      <c r="I83" s="309"/>
      <c r="J83" s="309"/>
      <c r="K83" s="309"/>
      <c r="L83" s="309"/>
      <c r="M83" s="309"/>
      <c r="N83" s="309"/>
      <c r="O83" s="309"/>
      <c r="P83" s="309">
        <v>0</v>
      </c>
      <c r="Q83" s="309">
        <v>1000</v>
      </c>
      <c r="R83" s="309">
        <v>0.1</v>
      </c>
      <c r="S83" s="309">
        <v>0.1</v>
      </c>
      <c r="T83" s="309">
        <v>0.1</v>
      </c>
      <c r="U83" s="309">
        <v>0.8</v>
      </c>
      <c r="V83" s="309" t="s">
        <v>592</v>
      </c>
      <c r="W83" s="355">
        <v>4000</v>
      </c>
      <c r="X83" s="309">
        <v>20000</v>
      </c>
      <c r="Y83" s="309">
        <f t="shared" si="6"/>
        <v>1</v>
      </c>
      <c r="Z83" s="309">
        <v>19</v>
      </c>
      <c r="AA83" s="309">
        <v>2</v>
      </c>
      <c r="AB83" s="269"/>
      <c r="AC83" s="269"/>
      <c r="AD83" s="269"/>
      <c r="AE83" s="269"/>
      <c r="AF83" s="269"/>
      <c r="AG83" s="269"/>
      <c r="AH83" s="309"/>
      <c r="AI83" s="269"/>
      <c r="AJ83" s="269"/>
      <c r="AK83" s="269"/>
      <c r="AL83" s="269"/>
      <c r="AM83" s="269"/>
      <c r="AN83" s="269"/>
      <c r="AO83" s="309" t="s">
        <v>770</v>
      </c>
      <c r="AP83" s="309"/>
      <c r="AQ83" s="309"/>
      <c r="AR83" s="309"/>
      <c r="AS83" s="290" t="s">
        <v>1733</v>
      </c>
      <c r="AT83" s="334" t="str">
        <f t="shared" si="4"/>
        <v>BIK.BIK_3</v>
      </c>
      <c r="AU83" s="311" t="s">
        <v>2665</v>
      </c>
      <c r="AV83" s="312" t="str">
        <f t="shared" si="5"/>
        <v>Popup_OIP</v>
      </c>
      <c r="AW83" s="686" t="s">
        <v>2666</v>
      </c>
      <c r="AX83" s="309" t="s">
        <v>770</v>
      </c>
      <c r="AY83" s="276"/>
      <c r="AZ83" s="276"/>
      <c r="BC83" s="309" t="s">
        <v>1407</v>
      </c>
    </row>
    <row r="84" spans="1:55" s="271" customFormat="1" ht="14.45" customHeight="1" x14ac:dyDescent="0.25">
      <c r="A84" s="311">
        <v>82</v>
      </c>
      <c r="B84" s="952" t="s">
        <v>2667</v>
      </c>
      <c r="C84" s="1042" t="s">
        <v>2668</v>
      </c>
      <c r="D84" s="309"/>
      <c r="E84" s="309"/>
      <c r="F84" s="309"/>
      <c r="G84" s="309"/>
      <c r="H84" s="309"/>
      <c r="I84" s="309"/>
      <c r="J84" s="309"/>
      <c r="K84" s="309"/>
      <c r="L84" s="309"/>
      <c r="M84" s="309"/>
      <c r="N84" s="309"/>
      <c r="O84" s="309"/>
      <c r="P84" s="309">
        <v>0</v>
      </c>
      <c r="Q84" s="309">
        <v>1000</v>
      </c>
      <c r="R84" s="309">
        <v>0.1</v>
      </c>
      <c r="S84" s="309">
        <v>0.1</v>
      </c>
      <c r="T84" s="309">
        <v>0.1</v>
      </c>
      <c r="U84" s="309">
        <v>0.8</v>
      </c>
      <c r="V84" s="309" t="s">
        <v>592</v>
      </c>
      <c r="W84" s="355">
        <v>4000</v>
      </c>
      <c r="X84" s="309">
        <v>20000</v>
      </c>
      <c r="Y84" s="309">
        <f t="shared" si="6"/>
        <v>1</v>
      </c>
      <c r="Z84" s="309">
        <v>19</v>
      </c>
      <c r="AA84" s="309">
        <v>3</v>
      </c>
      <c r="AB84" s="269"/>
      <c r="AC84" s="269"/>
      <c r="AD84" s="269"/>
      <c r="AE84" s="269"/>
      <c r="AF84" s="269"/>
      <c r="AG84" s="269"/>
      <c r="AH84" s="309"/>
      <c r="AI84" s="269"/>
      <c r="AJ84" s="269"/>
      <c r="AK84" s="269"/>
      <c r="AL84" s="269"/>
      <c r="AM84" s="269"/>
      <c r="AN84" s="269"/>
      <c r="AO84" s="309" t="s">
        <v>770</v>
      </c>
      <c r="AP84" s="309"/>
      <c r="AQ84" s="309"/>
      <c r="AR84" s="309"/>
      <c r="AS84" s="290" t="s">
        <v>1733</v>
      </c>
      <c r="AT84" s="334" t="str">
        <f t="shared" si="4"/>
        <v>BIK.BIK_4</v>
      </c>
      <c r="AU84" s="513" t="s">
        <v>2558</v>
      </c>
      <c r="AV84" s="312" t="str">
        <f t="shared" si="5"/>
        <v>Popup_OIP</v>
      </c>
      <c r="AW84" s="686" t="s">
        <v>2669</v>
      </c>
      <c r="AX84" s="309" t="s">
        <v>770</v>
      </c>
      <c r="AY84" s="276"/>
      <c r="AZ84" s="276"/>
      <c r="BC84" s="309" t="s">
        <v>1407</v>
      </c>
    </row>
    <row r="85" spans="1:55" s="271" customFormat="1" ht="14.45" customHeight="1" x14ac:dyDescent="0.25">
      <c r="A85" s="311">
        <v>83</v>
      </c>
      <c r="B85" s="952" t="s">
        <v>2670</v>
      </c>
      <c r="C85" s="1042" t="s">
        <v>2671</v>
      </c>
      <c r="D85" s="309"/>
      <c r="E85" s="309"/>
      <c r="F85" s="309"/>
      <c r="G85" s="309"/>
      <c r="H85" s="309"/>
      <c r="I85" s="309"/>
      <c r="J85" s="309"/>
      <c r="K85" s="309"/>
      <c r="L85" s="308"/>
      <c r="M85" s="308"/>
      <c r="N85" s="308"/>
      <c r="O85" s="308"/>
      <c r="P85" s="309">
        <v>0</v>
      </c>
      <c r="Q85" s="309">
        <v>1000</v>
      </c>
      <c r="R85" s="309">
        <v>0.1</v>
      </c>
      <c r="S85" s="309">
        <v>0.1</v>
      </c>
      <c r="T85" s="309">
        <v>0.1</v>
      </c>
      <c r="U85" s="309">
        <v>0.8</v>
      </c>
      <c r="V85" s="309" t="s">
        <v>592</v>
      </c>
      <c r="W85" s="355">
        <v>4000</v>
      </c>
      <c r="X85" s="309">
        <v>20000</v>
      </c>
      <c r="Y85" s="309">
        <f t="shared" ref="Y85:Y148" si="7">IFERROR(MATCH(V85,НазваниеДиап,0),0)</f>
        <v>1</v>
      </c>
      <c r="Z85" s="309">
        <v>19</v>
      </c>
      <c r="AA85" s="309">
        <v>4</v>
      </c>
      <c r="AB85" s="269"/>
      <c r="AC85" s="269"/>
      <c r="AD85" s="269"/>
      <c r="AE85" s="269"/>
      <c r="AF85" s="269"/>
      <c r="AG85" s="269"/>
      <c r="AH85" s="309"/>
      <c r="AI85" s="269"/>
      <c r="AJ85" s="269"/>
      <c r="AK85" s="269"/>
      <c r="AL85" s="269"/>
      <c r="AM85" s="269"/>
      <c r="AN85" s="269"/>
      <c r="AO85" s="309" t="s">
        <v>770</v>
      </c>
      <c r="AP85" s="309"/>
      <c r="AQ85" s="309"/>
      <c r="AR85" s="309"/>
      <c r="AS85" s="290" t="s">
        <v>1733</v>
      </c>
      <c r="AT85" s="334" t="str">
        <f t="shared" si="4"/>
        <v>BIK.BIK_5</v>
      </c>
      <c r="AU85" s="311" t="s">
        <v>2585</v>
      </c>
      <c r="AV85" s="312" t="str">
        <f t="shared" si="5"/>
        <v>Popup_OIPp</v>
      </c>
      <c r="AW85" s="686" t="s">
        <v>2672</v>
      </c>
      <c r="AX85" s="309" t="s">
        <v>770</v>
      </c>
      <c r="AY85" s="276"/>
      <c r="AZ85" s="276"/>
      <c r="BC85" s="309" t="s">
        <v>1407</v>
      </c>
    </row>
    <row r="86" spans="1:55" s="271" customFormat="1" ht="14.45" customHeight="1" x14ac:dyDescent="0.25">
      <c r="A86" s="311">
        <v>84</v>
      </c>
      <c r="B86" s="952" t="s">
        <v>2673</v>
      </c>
      <c r="C86" s="1042" t="s">
        <v>2674</v>
      </c>
      <c r="D86" s="309"/>
      <c r="E86" s="309"/>
      <c r="F86" s="309"/>
      <c r="G86" s="309"/>
      <c r="H86" s="309"/>
      <c r="I86" s="309"/>
      <c r="J86" s="309"/>
      <c r="K86" s="309"/>
      <c r="L86" s="308"/>
      <c r="M86" s="308"/>
      <c r="N86" s="308"/>
      <c r="O86" s="308"/>
      <c r="P86" s="309">
        <v>0</v>
      </c>
      <c r="Q86" s="309">
        <v>1000</v>
      </c>
      <c r="R86" s="309">
        <v>0.1</v>
      </c>
      <c r="S86" s="309">
        <v>0.1</v>
      </c>
      <c r="T86" s="309">
        <v>0.1</v>
      </c>
      <c r="U86" s="309">
        <v>0.8</v>
      </c>
      <c r="V86" s="309" t="s">
        <v>592</v>
      </c>
      <c r="W86" s="355">
        <v>4000</v>
      </c>
      <c r="X86" s="309">
        <v>20000</v>
      </c>
      <c r="Y86" s="309">
        <f t="shared" si="7"/>
        <v>1</v>
      </c>
      <c r="Z86" s="309">
        <v>19</v>
      </c>
      <c r="AA86" s="309">
        <v>5</v>
      </c>
      <c r="AB86" s="269"/>
      <c r="AC86" s="269"/>
      <c r="AD86" s="269"/>
      <c r="AE86" s="269"/>
      <c r="AF86" s="269"/>
      <c r="AG86" s="269"/>
      <c r="AH86" s="309"/>
      <c r="AI86" s="269"/>
      <c r="AJ86" s="269"/>
      <c r="AK86" s="269"/>
      <c r="AL86" s="269"/>
      <c r="AM86" s="269"/>
      <c r="AN86" s="269"/>
      <c r="AO86" s="309" t="s">
        <v>770</v>
      </c>
      <c r="AP86" s="309"/>
      <c r="AQ86" s="309"/>
      <c r="AR86" s="309"/>
      <c r="AS86" s="290" t="s">
        <v>1733</v>
      </c>
      <c r="AT86" s="334" t="str">
        <f t="shared" si="4"/>
        <v>BIK.BIK_6</v>
      </c>
      <c r="AU86" s="311" t="s">
        <v>2657</v>
      </c>
      <c r="AV86" s="312" t="str">
        <f t="shared" si="5"/>
        <v>Popup_OIP</v>
      </c>
      <c r="AW86" s="686" t="s">
        <v>2675</v>
      </c>
      <c r="AX86" s="309" t="s">
        <v>770</v>
      </c>
      <c r="AY86" s="276"/>
      <c r="AZ86" s="276"/>
      <c r="BC86" s="309" t="s">
        <v>1407</v>
      </c>
    </row>
    <row r="87" spans="1:55" s="271" customFormat="1" ht="14.45" customHeight="1" x14ac:dyDescent="0.25">
      <c r="A87" s="311">
        <v>85</v>
      </c>
      <c r="B87" s="952" t="s">
        <v>2676</v>
      </c>
      <c r="C87" s="1042" t="s">
        <v>2677</v>
      </c>
      <c r="D87" s="309"/>
      <c r="E87" s="309"/>
      <c r="F87" s="309"/>
      <c r="G87" s="309"/>
      <c r="H87" s="309"/>
      <c r="I87" s="309"/>
      <c r="J87" s="309"/>
      <c r="K87" s="309"/>
      <c r="L87" s="308"/>
      <c r="M87" s="308"/>
      <c r="N87" s="308"/>
      <c r="O87" s="308"/>
      <c r="P87" s="309">
        <v>0</v>
      </c>
      <c r="Q87" s="309">
        <v>1000</v>
      </c>
      <c r="R87" s="309">
        <v>0.1</v>
      </c>
      <c r="S87" s="309">
        <v>0.1</v>
      </c>
      <c r="T87" s="309">
        <v>0.1</v>
      </c>
      <c r="U87" s="309">
        <v>0.8</v>
      </c>
      <c r="V87" s="309" t="s">
        <v>592</v>
      </c>
      <c r="W87" s="355">
        <v>4000</v>
      </c>
      <c r="X87" s="309">
        <v>20000</v>
      </c>
      <c r="Y87" s="309">
        <f t="shared" si="7"/>
        <v>1</v>
      </c>
      <c r="Z87" s="309">
        <v>19</v>
      </c>
      <c r="AA87" s="309">
        <v>6</v>
      </c>
      <c r="AB87" s="269"/>
      <c r="AC87" s="269"/>
      <c r="AD87" s="269"/>
      <c r="AE87" s="269"/>
      <c r="AF87" s="269"/>
      <c r="AG87" s="269"/>
      <c r="AH87" s="309"/>
      <c r="AI87" s="269"/>
      <c r="AJ87" s="269"/>
      <c r="AK87" s="269"/>
      <c r="AL87" s="269"/>
      <c r="AM87" s="269"/>
      <c r="AN87" s="269"/>
      <c r="AO87" s="309" t="s">
        <v>770</v>
      </c>
      <c r="AP87" s="309"/>
      <c r="AQ87" s="309"/>
      <c r="AR87" s="309"/>
      <c r="AS87" s="290" t="s">
        <v>1733</v>
      </c>
      <c r="AT87" s="334" t="str">
        <f t="shared" si="4"/>
        <v>BIK.BIK_7</v>
      </c>
      <c r="AU87" s="288" t="s">
        <v>2657</v>
      </c>
      <c r="AV87" s="312" t="str">
        <f t="shared" si="5"/>
        <v>Popup_OIP</v>
      </c>
      <c r="AW87" s="686" t="s">
        <v>2678</v>
      </c>
      <c r="AX87" s="309" t="s">
        <v>770</v>
      </c>
      <c r="AY87" s="276"/>
      <c r="AZ87" s="276"/>
      <c r="BC87" s="309" t="s">
        <v>1407</v>
      </c>
    </row>
    <row r="88" spans="1:55" s="271" customFormat="1" ht="14.45" customHeight="1" x14ac:dyDescent="0.25">
      <c r="A88" s="311">
        <v>86</v>
      </c>
      <c r="B88" s="952" t="s">
        <v>2679</v>
      </c>
      <c r="C88" s="1042" t="s">
        <v>2680</v>
      </c>
      <c r="D88" s="309"/>
      <c r="E88" s="309"/>
      <c r="F88" s="309"/>
      <c r="G88" s="309"/>
      <c r="H88" s="309"/>
      <c r="I88" s="309"/>
      <c r="J88" s="309"/>
      <c r="K88" s="309"/>
      <c r="L88" s="308"/>
      <c r="M88" s="308"/>
      <c r="N88" s="308"/>
      <c r="O88" s="308"/>
      <c r="P88" s="309">
        <v>0</v>
      </c>
      <c r="Q88" s="309">
        <v>1000</v>
      </c>
      <c r="R88" s="309">
        <v>0.1</v>
      </c>
      <c r="S88" s="309">
        <v>0.1</v>
      </c>
      <c r="T88" s="309">
        <v>0.1</v>
      </c>
      <c r="U88" s="309">
        <v>0.8</v>
      </c>
      <c r="V88" s="309" t="s">
        <v>592</v>
      </c>
      <c r="W88" s="355">
        <v>4000</v>
      </c>
      <c r="X88" s="309">
        <v>20000</v>
      </c>
      <c r="Y88" s="309">
        <f t="shared" si="7"/>
        <v>1</v>
      </c>
      <c r="Z88" s="309">
        <v>19</v>
      </c>
      <c r="AA88" s="309">
        <v>7</v>
      </c>
      <c r="AB88" s="269"/>
      <c r="AC88" s="269"/>
      <c r="AD88" s="269"/>
      <c r="AE88" s="269"/>
      <c r="AF88" s="269"/>
      <c r="AG88" s="269"/>
      <c r="AH88" s="309"/>
      <c r="AI88" s="269"/>
      <c r="AJ88" s="269"/>
      <c r="AK88" s="269"/>
      <c r="AL88" s="269"/>
      <c r="AM88" s="269"/>
      <c r="AN88" s="269"/>
      <c r="AO88" s="309" t="s">
        <v>770</v>
      </c>
      <c r="AP88" s="309"/>
      <c r="AQ88" s="309"/>
      <c r="AR88" s="309"/>
      <c r="AS88" s="290" t="s">
        <v>1733</v>
      </c>
      <c r="AT88" s="334" t="str">
        <f t="shared" si="4"/>
        <v>BIK.BIK_8</v>
      </c>
      <c r="AU88" s="288" t="s">
        <v>2661</v>
      </c>
      <c r="AV88" s="312" t="str">
        <f t="shared" si="5"/>
        <v>Popup_OIP</v>
      </c>
      <c r="AW88" s="686" t="s">
        <v>2681</v>
      </c>
      <c r="AX88" s="309" t="s">
        <v>770</v>
      </c>
      <c r="AY88" s="276"/>
      <c r="AZ88" s="276"/>
      <c r="BC88" s="309" t="s">
        <v>1407</v>
      </c>
    </row>
    <row r="89" spans="1:55" s="271" customFormat="1" ht="14.45" customHeight="1" x14ac:dyDescent="0.25">
      <c r="A89" s="311">
        <v>87</v>
      </c>
      <c r="B89" s="952" t="s">
        <v>2682</v>
      </c>
      <c r="C89" s="1042" t="s">
        <v>2683</v>
      </c>
      <c r="D89" s="309"/>
      <c r="E89" s="309"/>
      <c r="F89" s="309"/>
      <c r="G89" s="309"/>
      <c r="H89" s="309"/>
      <c r="I89" s="309"/>
      <c r="J89" s="309"/>
      <c r="K89" s="309"/>
      <c r="L89" s="309"/>
      <c r="M89" s="309"/>
      <c r="N89" s="309"/>
      <c r="O89" s="309"/>
      <c r="P89" s="309">
        <v>0</v>
      </c>
      <c r="Q89" s="309">
        <v>1000</v>
      </c>
      <c r="R89" s="309">
        <v>0.1</v>
      </c>
      <c r="S89" s="309">
        <v>0.1</v>
      </c>
      <c r="T89" s="309">
        <v>0.1</v>
      </c>
      <c r="U89" s="309">
        <v>0.8</v>
      </c>
      <c r="V89" s="309" t="s">
        <v>592</v>
      </c>
      <c r="W89" s="355">
        <v>4000</v>
      </c>
      <c r="X89" s="309">
        <v>20000</v>
      </c>
      <c r="Y89" s="309">
        <f t="shared" si="7"/>
        <v>1</v>
      </c>
      <c r="Z89" s="309">
        <v>20</v>
      </c>
      <c r="AA89" s="309">
        <v>0</v>
      </c>
      <c r="AB89" s="269"/>
      <c r="AC89" s="269"/>
      <c r="AD89" s="269"/>
      <c r="AE89" s="269"/>
      <c r="AF89" s="269"/>
      <c r="AG89" s="269"/>
      <c r="AH89" s="309"/>
      <c r="AI89" s="269"/>
      <c r="AJ89" s="269"/>
      <c r="AK89" s="269"/>
      <c r="AL89" s="269"/>
      <c r="AM89" s="269"/>
      <c r="AN89" s="269"/>
      <c r="AO89" s="309" t="s">
        <v>770</v>
      </c>
      <c r="AP89" s="309"/>
      <c r="AQ89" s="309"/>
      <c r="AR89" s="309"/>
      <c r="AS89" s="290" t="s">
        <v>1733</v>
      </c>
      <c r="AT89" s="334" t="str">
        <f t="shared" si="4"/>
        <v>BIK.BIK_9</v>
      </c>
      <c r="AU89" s="288" t="s">
        <v>2665</v>
      </c>
      <c r="AV89" s="312" t="str">
        <f t="shared" si="5"/>
        <v>Popup_OIP</v>
      </c>
      <c r="AW89" s="686" t="s">
        <v>2684</v>
      </c>
      <c r="AX89" s="309" t="s">
        <v>770</v>
      </c>
      <c r="AY89" s="276"/>
      <c r="AZ89" s="276"/>
      <c r="BC89" s="309" t="s">
        <v>1407</v>
      </c>
    </row>
    <row r="90" spans="1:55" s="271" customFormat="1" ht="14.45" customHeight="1" x14ac:dyDescent="0.25">
      <c r="A90" s="311">
        <v>88</v>
      </c>
      <c r="B90" s="952" t="s">
        <v>2685</v>
      </c>
      <c r="C90" s="1042" t="s">
        <v>2686</v>
      </c>
      <c r="D90" s="309"/>
      <c r="E90" s="309"/>
      <c r="F90" s="309"/>
      <c r="G90" s="309"/>
      <c r="H90" s="309"/>
      <c r="I90" s="309"/>
      <c r="J90" s="309"/>
      <c r="K90" s="309"/>
      <c r="L90" s="309"/>
      <c r="M90" s="309"/>
      <c r="N90" s="309"/>
      <c r="O90" s="309"/>
      <c r="P90" s="309">
        <v>0</v>
      </c>
      <c r="Q90" s="309">
        <v>1000</v>
      </c>
      <c r="R90" s="309">
        <v>0.1</v>
      </c>
      <c r="S90" s="309">
        <v>0.1</v>
      </c>
      <c r="T90" s="309">
        <v>0.1</v>
      </c>
      <c r="U90" s="309">
        <v>0.8</v>
      </c>
      <c r="V90" s="309" t="s">
        <v>592</v>
      </c>
      <c r="W90" s="355">
        <v>4000</v>
      </c>
      <c r="X90" s="309">
        <v>20000</v>
      </c>
      <c r="Y90" s="309">
        <f t="shared" si="7"/>
        <v>1</v>
      </c>
      <c r="Z90" s="309">
        <v>20</v>
      </c>
      <c r="AA90" s="309">
        <v>1</v>
      </c>
      <c r="AB90" s="269"/>
      <c r="AC90" s="269"/>
      <c r="AD90" s="269"/>
      <c r="AE90" s="269"/>
      <c r="AF90" s="269"/>
      <c r="AG90" s="269"/>
      <c r="AH90" s="309"/>
      <c r="AI90" s="269"/>
      <c r="AJ90" s="269"/>
      <c r="AK90" s="269"/>
      <c r="AL90" s="269"/>
      <c r="AM90" s="269"/>
      <c r="AN90" s="269"/>
      <c r="AO90" s="309" t="s">
        <v>770</v>
      </c>
      <c r="AP90" s="309"/>
      <c r="AQ90" s="309"/>
      <c r="AR90" s="309"/>
      <c r="AS90" s="290" t="s">
        <v>1733</v>
      </c>
      <c r="AT90" s="334" t="str">
        <f t="shared" si="4"/>
        <v>BIK.BIK_10</v>
      </c>
      <c r="AU90" s="288" t="s">
        <v>2657</v>
      </c>
      <c r="AV90" s="312" t="str">
        <f t="shared" si="5"/>
        <v>Popup_OIP</v>
      </c>
      <c r="AW90" s="686" t="s">
        <v>2687</v>
      </c>
      <c r="AX90" s="309" t="s">
        <v>770</v>
      </c>
      <c r="AY90" s="276"/>
      <c r="AZ90" s="276"/>
      <c r="BC90" s="309" t="s">
        <v>1407</v>
      </c>
    </row>
    <row r="91" spans="1:55" s="271" customFormat="1" ht="14.45" customHeight="1" x14ac:dyDescent="0.25">
      <c r="A91" s="311">
        <v>89</v>
      </c>
      <c r="B91" s="952" t="s">
        <v>2688</v>
      </c>
      <c r="C91" s="1042" t="s">
        <v>2689</v>
      </c>
      <c r="D91" s="309"/>
      <c r="E91" s="309"/>
      <c r="F91" s="309"/>
      <c r="G91" s="309"/>
      <c r="H91" s="309"/>
      <c r="I91" s="309"/>
      <c r="J91" s="309"/>
      <c r="K91" s="309"/>
      <c r="L91" s="309"/>
      <c r="M91" s="309"/>
      <c r="N91" s="309"/>
      <c r="O91" s="309"/>
      <c r="P91" s="309">
        <v>0</v>
      </c>
      <c r="Q91" s="309">
        <v>1000</v>
      </c>
      <c r="R91" s="309">
        <v>0.1</v>
      </c>
      <c r="S91" s="309">
        <v>0.1</v>
      </c>
      <c r="T91" s="309">
        <v>0.1</v>
      </c>
      <c r="U91" s="309">
        <v>0.8</v>
      </c>
      <c r="V91" s="309" t="s">
        <v>592</v>
      </c>
      <c r="W91" s="355">
        <v>4000</v>
      </c>
      <c r="X91" s="309">
        <v>20000</v>
      </c>
      <c r="Y91" s="309">
        <f t="shared" si="7"/>
        <v>1</v>
      </c>
      <c r="Z91" s="309">
        <v>20</v>
      </c>
      <c r="AA91" s="309">
        <v>2</v>
      </c>
      <c r="AB91" s="269"/>
      <c r="AC91" s="269"/>
      <c r="AD91" s="269"/>
      <c r="AE91" s="269"/>
      <c r="AF91" s="269"/>
      <c r="AG91" s="269"/>
      <c r="AH91" s="309"/>
      <c r="AI91" s="269"/>
      <c r="AJ91" s="269"/>
      <c r="AK91" s="269"/>
      <c r="AL91" s="269"/>
      <c r="AM91" s="269"/>
      <c r="AN91" s="269"/>
      <c r="AO91" s="309" t="s">
        <v>770</v>
      </c>
      <c r="AP91" s="309"/>
      <c r="AQ91" s="309"/>
      <c r="AR91" s="309"/>
      <c r="AS91" s="290" t="s">
        <v>1733</v>
      </c>
      <c r="AT91" s="334" t="str">
        <f t="shared" si="4"/>
        <v>BIK.BIK_11</v>
      </c>
      <c r="AU91" s="513" t="s">
        <v>2585</v>
      </c>
      <c r="AV91" s="312" t="str">
        <f t="shared" si="5"/>
        <v>Popup_OIPp</v>
      </c>
      <c r="AW91" s="686" t="s">
        <v>2690</v>
      </c>
      <c r="AX91" s="309" t="s">
        <v>770</v>
      </c>
      <c r="AY91" s="276"/>
      <c r="AZ91" s="276"/>
      <c r="BC91" s="309" t="s">
        <v>1407</v>
      </c>
    </row>
    <row r="92" spans="1:55" s="271" customFormat="1" x14ac:dyDescent="0.25">
      <c r="A92" s="311">
        <v>90</v>
      </c>
      <c r="B92" s="952" t="s">
        <v>2691</v>
      </c>
      <c r="C92" s="1042" t="s">
        <v>2692</v>
      </c>
      <c r="D92" s="309"/>
      <c r="E92" s="309"/>
      <c r="F92" s="309"/>
      <c r="G92" s="309"/>
      <c r="H92" s="309"/>
      <c r="I92" s="309"/>
      <c r="J92" s="309"/>
      <c r="K92" s="309"/>
      <c r="L92" s="309"/>
      <c r="M92" s="309"/>
      <c r="N92" s="309"/>
      <c r="O92" s="309"/>
      <c r="P92" s="309">
        <v>0</v>
      </c>
      <c r="Q92" s="309">
        <v>1000</v>
      </c>
      <c r="R92" s="309">
        <v>0.1</v>
      </c>
      <c r="S92" s="309">
        <v>0.1</v>
      </c>
      <c r="T92" s="309">
        <v>0.1</v>
      </c>
      <c r="U92" s="309">
        <v>0.8</v>
      </c>
      <c r="V92" s="309" t="s">
        <v>592</v>
      </c>
      <c r="W92" s="355">
        <v>4000</v>
      </c>
      <c r="X92" s="309">
        <v>20000</v>
      </c>
      <c r="Y92" s="309">
        <f t="shared" si="7"/>
        <v>1</v>
      </c>
      <c r="Z92" s="309">
        <v>20</v>
      </c>
      <c r="AA92" s="309">
        <v>3</v>
      </c>
      <c r="AB92" s="269"/>
      <c r="AC92" s="269"/>
      <c r="AD92" s="269"/>
      <c r="AE92" s="269"/>
      <c r="AF92" s="269"/>
      <c r="AG92" s="269"/>
      <c r="AH92" s="309"/>
      <c r="AI92" s="269"/>
      <c r="AJ92" s="269"/>
      <c r="AK92" s="269"/>
      <c r="AL92" s="269"/>
      <c r="AM92" s="269"/>
      <c r="AN92" s="269"/>
      <c r="AO92" s="309" t="s">
        <v>770</v>
      </c>
      <c r="AP92" s="309"/>
      <c r="AQ92" s="309"/>
      <c r="AR92" s="309"/>
      <c r="AS92" s="290" t="s">
        <v>1733</v>
      </c>
      <c r="AT92" s="334" t="str">
        <f t="shared" si="4"/>
        <v>BIK.BIK_12</v>
      </c>
      <c r="AU92" s="513" t="s">
        <v>2558</v>
      </c>
      <c r="AV92" s="312" t="str">
        <f t="shared" si="5"/>
        <v>Popup_OIP</v>
      </c>
      <c r="AW92" s="686" t="s">
        <v>2693</v>
      </c>
      <c r="AX92" s="309" t="s">
        <v>770</v>
      </c>
      <c r="AY92" s="276"/>
      <c r="AZ92" s="276"/>
      <c r="BC92" s="309" t="s">
        <v>1407</v>
      </c>
    </row>
    <row r="93" spans="1:55" s="271" customFormat="1" x14ac:dyDescent="0.25">
      <c r="A93" s="311">
        <v>91</v>
      </c>
      <c r="B93" s="952" t="s">
        <v>2694</v>
      </c>
      <c r="C93" s="1042" t="s">
        <v>2695</v>
      </c>
      <c r="D93" s="309"/>
      <c r="E93" s="309"/>
      <c r="F93" s="309"/>
      <c r="G93" s="309"/>
      <c r="H93" s="309"/>
      <c r="I93" s="309"/>
      <c r="J93" s="309"/>
      <c r="K93" s="309"/>
      <c r="L93" s="309"/>
      <c r="M93" s="309"/>
      <c r="N93" s="309"/>
      <c r="O93" s="309"/>
      <c r="P93" s="309">
        <v>0</v>
      </c>
      <c r="Q93" s="309">
        <v>1000</v>
      </c>
      <c r="R93" s="309">
        <v>0.1</v>
      </c>
      <c r="S93" s="309">
        <v>0.1</v>
      </c>
      <c r="T93" s="309">
        <v>0.1</v>
      </c>
      <c r="U93" s="309">
        <v>0.8</v>
      </c>
      <c r="V93" s="309" t="s">
        <v>592</v>
      </c>
      <c r="W93" s="355">
        <v>4000</v>
      </c>
      <c r="X93" s="309">
        <v>20000</v>
      </c>
      <c r="Y93" s="309">
        <f t="shared" si="7"/>
        <v>1</v>
      </c>
      <c r="Z93" s="309">
        <v>20</v>
      </c>
      <c r="AA93" s="309">
        <v>4</v>
      </c>
      <c r="AB93" s="269"/>
      <c r="AC93" s="269"/>
      <c r="AD93" s="269"/>
      <c r="AE93" s="269"/>
      <c r="AF93" s="269"/>
      <c r="AG93" s="269"/>
      <c r="AH93" s="309"/>
      <c r="AI93" s="269"/>
      <c r="AJ93" s="269"/>
      <c r="AK93" s="269"/>
      <c r="AL93" s="269"/>
      <c r="AM93" s="269"/>
      <c r="AN93" s="269"/>
      <c r="AO93" s="309" t="s">
        <v>770</v>
      </c>
      <c r="AP93" s="309"/>
      <c r="AQ93" s="309"/>
      <c r="AR93" s="309"/>
      <c r="AS93" s="290" t="s">
        <v>1733</v>
      </c>
      <c r="AT93" s="334" t="str">
        <f t="shared" si="4"/>
        <v>BIK.BIK_13</v>
      </c>
      <c r="AU93" s="513" t="s">
        <v>2696</v>
      </c>
      <c r="AV93" s="312" t="str">
        <f t="shared" si="5"/>
        <v>Popup_OIP</v>
      </c>
      <c r="AW93" s="686" t="s">
        <v>2697</v>
      </c>
      <c r="AX93" s="309" t="s">
        <v>770</v>
      </c>
      <c r="AY93" s="276"/>
      <c r="AZ93" s="276"/>
      <c r="BC93" s="309" t="s">
        <v>1407</v>
      </c>
    </row>
    <row r="94" spans="1:55" s="271" customFormat="1" x14ac:dyDescent="0.25">
      <c r="A94" s="311">
        <v>92</v>
      </c>
      <c r="B94" s="952" t="s">
        <v>2698</v>
      </c>
      <c r="C94" s="1042" t="s">
        <v>2699</v>
      </c>
      <c r="D94" s="309"/>
      <c r="E94" s="309"/>
      <c r="F94" s="309"/>
      <c r="G94" s="309"/>
      <c r="H94" s="309"/>
      <c r="I94" s="309"/>
      <c r="J94" s="309"/>
      <c r="K94" s="309"/>
      <c r="L94" s="309"/>
      <c r="M94" s="309"/>
      <c r="N94" s="309"/>
      <c r="O94" s="309"/>
      <c r="P94" s="309">
        <v>0</v>
      </c>
      <c r="Q94" s="309">
        <v>1000</v>
      </c>
      <c r="R94" s="309">
        <v>0.1</v>
      </c>
      <c r="S94" s="309">
        <v>0.1</v>
      </c>
      <c r="T94" s="309">
        <v>0.1</v>
      </c>
      <c r="U94" s="309">
        <v>0.8</v>
      </c>
      <c r="V94" s="309" t="s">
        <v>592</v>
      </c>
      <c r="W94" s="355">
        <v>4000</v>
      </c>
      <c r="X94" s="309">
        <v>20000</v>
      </c>
      <c r="Y94" s="309">
        <f t="shared" si="7"/>
        <v>1</v>
      </c>
      <c r="Z94" s="309">
        <v>20</v>
      </c>
      <c r="AA94" s="309">
        <v>5</v>
      </c>
      <c r="AB94" s="269"/>
      <c r="AC94" s="269"/>
      <c r="AD94" s="269"/>
      <c r="AE94" s="269"/>
      <c r="AF94" s="269"/>
      <c r="AG94" s="269"/>
      <c r="AH94" s="309"/>
      <c r="AI94" s="269"/>
      <c r="AJ94" s="269"/>
      <c r="AK94" s="269"/>
      <c r="AL94" s="269"/>
      <c r="AM94" s="269"/>
      <c r="AN94" s="269"/>
      <c r="AO94" s="309" t="s">
        <v>770</v>
      </c>
      <c r="AP94" s="309"/>
      <c r="AQ94" s="309"/>
      <c r="AR94" s="309"/>
      <c r="AS94" s="290" t="s">
        <v>1733</v>
      </c>
      <c r="AT94" s="334" t="str">
        <f t="shared" si="4"/>
        <v>BIK.BIK_14</v>
      </c>
      <c r="AU94" s="288" t="s">
        <v>2657</v>
      </c>
      <c r="AV94" s="312" t="str">
        <f t="shared" si="5"/>
        <v>Popup_OIP</v>
      </c>
      <c r="AW94" s="686" t="s">
        <v>2700</v>
      </c>
      <c r="AX94" s="309" t="s">
        <v>770</v>
      </c>
      <c r="AY94" s="276"/>
      <c r="AZ94" s="276"/>
      <c r="BC94" s="309" t="s">
        <v>1407</v>
      </c>
    </row>
    <row r="95" spans="1:55" s="271" customFormat="1" x14ac:dyDescent="0.25">
      <c r="A95" s="311">
        <v>93</v>
      </c>
      <c r="B95" s="952" t="s">
        <v>2701</v>
      </c>
      <c r="C95" s="1042" t="s">
        <v>2702</v>
      </c>
      <c r="D95" s="309"/>
      <c r="E95" s="309"/>
      <c r="F95" s="309"/>
      <c r="G95" s="309"/>
      <c r="H95" s="309"/>
      <c r="I95" s="309"/>
      <c r="J95" s="308"/>
      <c r="K95" s="309"/>
      <c r="L95" s="309"/>
      <c r="M95" s="309"/>
      <c r="N95" s="309"/>
      <c r="O95" s="309"/>
      <c r="P95" s="309">
        <v>0</v>
      </c>
      <c r="Q95" s="309">
        <v>1000</v>
      </c>
      <c r="R95" s="309">
        <v>0.1</v>
      </c>
      <c r="S95" s="309">
        <v>0.1</v>
      </c>
      <c r="T95" s="309">
        <v>0.1</v>
      </c>
      <c r="U95" s="309">
        <v>0.8</v>
      </c>
      <c r="V95" s="309" t="s">
        <v>592</v>
      </c>
      <c r="W95" s="355">
        <v>4000</v>
      </c>
      <c r="X95" s="309">
        <v>20000</v>
      </c>
      <c r="Y95" s="309">
        <f t="shared" si="7"/>
        <v>1</v>
      </c>
      <c r="Z95" s="309">
        <v>20</v>
      </c>
      <c r="AA95" s="309">
        <v>6</v>
      </c>
      <c r="AB95" s="269"/>
      <c r="AC95" s="269"/>
      <c r="AD95" s="269"/>
      <c r="AE95" s="269"/>
      <c r="AF95" s="269"/>
      <c r="AG95" s="269"/>
      <c r="AH95" s="309"/>
      <c r="AI95" s="269"/>
      <c r="AJ95" s="269"/>
      <c r="AK95" s="269"/>
      <c r="AL95" s="269"/>
      <c r="AM95" s="269"/>
      <c r="AN95" s="269"/>
      <c r="AO95" s="309" t="s">
        <v>770</v>
      </c>
      <c r="AP95" s="309"/>
      <c r="AQ95" s="309"/>
      <c r="AR95" s="309"/>
      <c r="AS95" s="290" t="s">
        <v>1733</v>
      </c>
      <c r="AT95" s="334" t="str">
        <f t="shared" si="4"/>
        <v>BIK.BIK_15</v>
      </c>
      <c r="AU95" s="288" t="s">
        <v>2661</v>
      </c>
      <c r="AV95" s="312" t="str">
        <f t="shared" si="5"/>
        <v>Popup_OIP</v>
      </c>
      <c r="AW95" s="686" t="s">
        <v>2703</v>
      </c>
      <c r="AX95" s="309" t="s">
        <v>770</v>
      </c>
      <c r="AY95" s="276"/>
      <c r="AZ95" s="276"/>
      <c r="BC95" s="309" t="s">
        <v>1407</v>
      </c>
    </row>
    <row r="96" spans="1:55" s="271" customFormat="1" ht="14.45" customHeight="1" x14ac:dyDescent="0.25">
      <c r="A96" s="311">
        <v>94</v>
      </c>
      <c r="B96" s="952" t="s">
        <v>2704</v>
      </c>
      <c r="C96" s="1042" t="s">
        <v>2705</v>
      </c>
      <c r="D96" s="309"/>
      <c r="E96" s="309"/>
      <c r="F96" s="309"/>
      <c r="G96" s="309"/>
      <c r="H96" s="309"/>
      <c r="I96" s="309"/>
      <c r="J96" s="308"/>
      <c r="K96" s="309"/>
      <c r="L96" s="309"/>
      <c r="M96" s="309"/>
      <c r="N96" s="309"/>
      <c r="O96" s="309"/>
      <c r="P96" s="309">
        <v>0</v>
      </c>
      <c r="Q96" s="309">
        <v>1000</v>
      </c>
      <c r="R96" s="309">
        <v>0.1</v>
      </c>
      <c r="S96" s="309">
        <v>0.1</v>
      </c>
      <c r="T96" s="309">
        <v>0.1</v>
      </c>
      <c r="U96" s="309">
        <v>0.8</v>
      </c>
      <c r="V96" s="309" t="s">
        <v>592</v>
      </c>
      <c r="W96" s="355">
        <v>4000</v>
      </c>
      <c r="X96" s="309">
        <v>20000</v>
      </c>
      <c r="Y96" s="309">
        <f t="shared" si="7"/>
        <v>1</v>
      </c>
      <c r="Z96" s="309">
        <v>20</v>
      </c>
      <c r="AA96" s="309">
        <v>7</v>
      </c>
      <c r="AB96" s="269"/>
      <c r="AC96" s="269"/>
      <c r="AD96" s="269"/>
      <c r="AE96" s="269"/>
      <c r="AF96" s="269"/>
      <c r="AG96" s="269"/>
      <c r="AH96" s="309"/>
      <c r="AI96" s="269"/>
      <c r="AJ96" s="269"/>
      <c r="AK96" s="269"/>
      <c r="AL96" s="269"/>
      <c r="AM96" s="269"/>
      <c r="AN96" s="269"/>
      <c r="AO96" s="309" t="s">
        <v>770</v>
      </c>
      <c r="AP96" s="309"/>
      <c r="AQ96" s="309"/>
      <c r="AR96" s="309"/>
      <c r="AS96" s="290" t="s">
        <v>1733</v>
      </c>
      <c r="AT96" s="334" t="str">
        <f t="shared" si="4"/>
        <v>BIK.BIK_16</v>
      </c>
      <c r="AU96" s="311" t="s">
        <v>2665</v>
      </c>
      <c r="AV96" s="312" t="str">
        <f t="shared" si="5"/>
        <v>Popup_OIP</v>
      </c>
      <c r="AW96" s="686" t="s">
        <v>2706</v>
      </c>
      <c r="AX96" s="309" t="s">
        <v>770</v>
      </c>
      <c r="AY96" s="276"/>
      <c r="AZ96" s="276"/>
      <c r="BC96" s="309" t="s">
        <v>1407</v>
      </c>
    </row>
    <row r="97" spans="1:55" s="271" customFormat="1" ht="14.45" customHeight="1" x14ac:dyDescent="0.25">
      <c r="A97" s="311">
        <v>95</v>
      </c>
      <c r="B97" s="952" t="s">
        <v>2707</v>
      </c>
      <c r="C97" s="1042" t="s">
        <v>2708</v>
      </c>
      <c r="D97" s="309"/>
      <c r="E97" s="309"/>
      <c r="F97" s="309"/>
      <c r="G97" s="309"/>
      <c r="H97" s="309"/>
      <c r="I97" s="309"/>
      <c r="J97" s="308"/>
      <c r="K97" s="309"/>
      <c r="L97" s="309"/>
      <c r="M97" s="309"/>
      <c r="N97" s="309"/>
      <c r="O97" s="309"/>
      <c r="P97" s="309">
        <v>0</v>
      </c>
      <c r="Q97" s="309">
        <v>1000</v>
      </c>
      <c r="R97" s="309">
        <v>0.1</v>
      </c>
      <c r="S97" s="309">
        <v>0.1</v>
      </c>
      <c r="T97" s="309">
        <v>0.1</v>
      </c>
      <c r="U97" s="309">
        <v>0.8</v>
      </c>
      <c r="V97" s="309" t="s">
        <v>592</v>
      </c>
      <c r="W97" s="355">
        <v>4000</v>
      </c>
      <c r="X97" s="309">
        <v>20000</v>
      </c>
      <c r="Y97" s="309">
        <f t="shared" si="7"/>
        <v>1</v>
      </c>
      <c r="Z97" s="309">
        <v>21</v>
      </c>
      <c r="AA97" s="309">
        <v>0</v>
      </c>
      <c r="AB97" s="269"/>
      <c r="AC97" s="269"/>
      <c r="AD97" s="269"/>
      <c r="AE97" s="269"/>
      <c r="AF97" s="269"/>
      <c r="AG97" s="269"/>
      <c r="AH97" s="309"/>
      <c r="AI97" s="269"/>
      <c r="AJ97" s="269"/>
      <c r="AK97" s="269"/>
      <c r="AL97" s="269"/>
      <c r="AM97" s="269"/>
      <c r="AN97" s="269"/>
      <c r="AO97" s="309" t="s">
        <v>770</v>
      </c>
      <c r="AP97" s="309"/>
      <c r="AQ97" s="309"/>
      <c r="AR97" s="309"/>
      <c r="AS97" s="290" t="s">
        <v>1733</v>
      </c>
      <c r="AT97" s="334" t="str">
        <f t="shared" si="4"/>
        <v>BIK.BIK_17</v>
      </c>
      <c r="AU97" s="513" t="s">
        <v>2558</v>
      </c>
      <c r="AV97" s="312" t="str">
        <f t="shared" si="5"/>
        <v>Popup_OIP</v>
      </c>
      <c r="AW97" s="686" t="s">
        <v>2709</v>
      </c>
      <c r="AX97" s="309" t="s">
        <v>770</v>
      </c>
      <c r="AY97" s="276"/>
      <c r="AZ97" s="276"/>
      <c r="BC97" s="309" t="s">
        <v>1407</v>
      </c>
    </row>
    <row r="98" spans="1:55" s="271" customFormat="1" ht="14.45" customHeight="1" thickBot="1" x14ac:dyDescent="0.3">
      <c r="A98" s="311">
        <v>96</v>
      </c>
      <c r="B98" s="952" t="s">
        <v>2710</v>
      </c>
      <c r="C98" s="1042" t="s">
        <v>2711</v>
      </c>
      <c r="D98" s="309"/>
      <c r="E98" s="309"/>
      <c r="F98" s="309"/>
      <c r="G98" s="309"/>
      <c r="H98" s="309"/>
      <c r="I98" s="309"/>
      <c r="J98" s="308"/>
      <c r="K98" s="309"/>
      <c r="L98" s="309"/>
      <c r="M98" s="309"/>
      <c r="N98" s="309"/>
      <c r="O98" s="309"/>
      <c r="P98" s="309">
        <v>0</v>
      </c>
      <c r="Q98" s="309">
        <v>1000</v>
      </c>
      <c r="R98" s="309">
        <v>0.1</v>
      </c>
      <c r="S98" s="309">
        <v>0.1</v>
      </c>
      <c r="T98" s="309">
        <v>0.1</v>
      </c>
      <c r="U98" s="309">
        <v>0.8</v>
      </c>
      <c r="V98" s="309" t="s">
        <v>592</v>
      </c>
      <c r="W98" s="355">
        <v>4000</v>
      </c>
      <c r="X98" s="309">
        <v>20000</v>
      </c>
      <c r="Y98" s="309">
        <f t="shared" si="7"/>
        <v>1</v>
      </c>
      <c r="Z98" s="309">
        <v>21</v>
      </c>
      <c r="AA98" s="309">
        <v>1</v>
      </c>
      <c r="AB98" s="269"/>
      <c r="AC98" s="269"/>
      <c r="AD98" s="269"/>
      <c r="AE98" s="269"/>
      <c r="AF98" s="269"/>
      <c r="AG98" s="269"/>
      <c r="AH98" s="309"/>
      <c r="AI98" s="269"/>
      <c r="AJ98" s="269"/>
      <c r="AK98" s="269"/>
      <c r="AL98" s="269"/>
      <c r="AM98" s="269"/>
      <c r="AN98" s="269"/>
      <c r="AO98" s="309" t="s">
        <v>770</v>
      </c>
      <c r="AP98" s="309"/>
      <c r="AQ98" s="309"/>
      <c r="AR98" s="309"/>
      <c r="AS98" s="290" t="s">
        <v>1733</v>
      </c>
      <c r="AT98" s="334" t="str">
        <f t="shared" si="4"/>
        <v>BIK.BIK_18</v>
      </c>
      <c r="AU98" s="311" t="s">
        <v>2585</v>
      </c>
      <c r="AV98" s="312" t="str">
        <f t="shared" si="5"/>
        <v>Popup_OIPp</v>
      </c>
      <c r="AW98" s="686" t="s">
        <v>2712</v>
      </c>
      <c r="AX98" s="309" t="s">
        <v>770</v>
      </c>
      <c r="AY98" s="276"/>
      <c r="AZ98" s="276"/>
      <c r="BC98" s="309" t="s">
        <v>1407</v>
      </c>
    </row>
    <row r="99" spans="1:55" s="271" customFormat="1" ht="14.45" customHeight="1" x14ac:dyDescent="0.25">
      <c r="A99" s="311">
        <v>97</v>
      </c>
      <c r="B99" s="952" t="s">
        <v>2713</v>
      </c>
      <c r="C99" s="1042" t="s">
        <v>2714</v>
      </c>
      <c r="D99" s="261"/>
      <c r="E99" s="261"/>
      <c r="F99" s="261"/>
      <c r="G99" s="261"/>
      <c r="H99" s="261"/>
      <c r="I99" s="261"/>
      <c r="J99" s="261"/>
      <c r="K99" s="261"/>
      <c r="L99" s="261"/>
      <c r="M99" s="261"/>
      <c r="N99" s="261"/>
      <c r="O99" s="261"/>
      <c r="P99" s="309">
        <v>0</v>
      </c>
      <c r="Q99" s="309">
        <v>1000</v>
      </c>
      <c r="R99" s="309">
        <v>0.1</v>
      </c>
      <c r="S99" s="309">
        <v>0.1</v>
      </c>
      <c r="T99" s="309">
        <v>0.1</v>
      </c>
      <c r="U99" s="309">
        <v>0.8</v>
      </c>
      <c r="V99" s="309" t="s">
        <v>592</v>
      </c>
      <c r="W99" s="355">
        <v>4000</v>
      </c>
      <c r="X99" s="309">
        <v>20000</v>
      </c>
      <c r="Y99" s="309">
        <f t="shared" si="7"/>
        <v>1</v>
      </c>
      <c r="Z99" s="309">
        <v>21</v>
      </c>
      <c r="AA99" s="309">
        <v>2</v>
      </c>
      <c r="AB99" s="269"/>
      <c r="AC99" s="269"/>
      <c r="AD99" s="269"/>
      <c r="AE99" s="269"/>
      <c r="AF99" s="269"/>
      <c r="AG99" s="269"/>
      <c r="AH99" s="309"/>
      <c r="AI99" s="269"/>
      <c r="AJ99" s="269"/>
      <c r="AK99" s="269"/>
      <c r="AL99" s="269"/>
      <c r="AM99" s="269"/>
      <c r="AN99" s="269"/>
      <c r="AO99" s="309" t="s">
        <v>770</v>
      </c>
      <c r="AP99" s="309"/>
      <c r="AQ99" s="309"/>
      <c r="AR99" s="309"/>
      <c r="AS99" s="290" t="s">
        <v>1733</v>
      </c>
      <c r="AT99" s="334" t="str">
        <f t="shared" si="4"/>
        <v>BIK.BIK_19</v>
      </c>
      <c r="AU99" s="311" t="s">
        <v>2657</v>
      </c>
      <c r="AV99" s="312" t="str">
        <f t="shared" si="5"/>
        <v>Popup_OIP</v>
      </c>
      <c r="AW99" s="686" t="s">
        <v>2715</v>
      </c>
      <c r="AX99" s="309" t="s">
        <v>770</v>
      </c>
      <c r="AY99" s="276"/>
      <c r="AZ99" s="276"/>
      <c r="BC99" s="309" t="s">
        <v>1407</v>
      </c>
    </row>
    <row r="100" spans="1:55" s="271" customFormat="1" ht="14.45" customHeight="1" x14ac:dyDescent="0.25">
      <c r="A100" s="311">
        <v>98</v>
      </c>
      <c r="B100" s="952" t="s">
        <v>2716</v>
      </c>
      <c r="C100" s="1042" t="s">
        <v>2717</v>
      </c>
      <c r="D100" s="309"/>
      <c r="E100" s="309"/>
      <c r="F100" s="309"/>
      <c r="G100" s="309"/>
      <c r="H100" s="309"/>
      <c r="I100" s="309"/>
      <c r="J100" s="308"/>
      <c r="K100" s="308"/>
      <c r="L100" s="308"/>
      <c r="M100" s="308"/>
      <c r="N100" s="308"/>
      <c r="O100" s="308"/>
      <c r="P100" s="309">
        <v>0</v>
      </c>
      <c r="Q100" s="309">
        <v>1000</v>
      </c>
      <c r="R100" s="309">
        <v>0.1</v>
      </c>
      <c r="S100" s="309">
        <v>0.1</v>
      </c>
      <c r="T100" s="309">
        <v>0.1</v>
      </c>
      <c r="U100" s="309">
        <v>0.8</v>
      </c>
      <c r="V100" s="309" t="s">
        <v>592</v>
      </c>
      <c r="W100" s="355">
        <v>4000</v>
      </c>
      <c r="X100" s="309">
        <v>20000</v>
      </c>
      <c r="Y100" s="309">
        <f t="shared" si="7"/>
        <v>1</v>
      </c>
      <c r="Z100" s="309">
        <v>21</v>
      </c>
      <c r="AA100" s="309">
        <v>3</v>
      </c>
      <c r="AB100" s="269"/>
      <c r="AC100" s="269"/>
      <c r="AD100" s="269"/>
      <c r="AE100" s="269"/>
      <c r="AF100" s="269"/>
      <c r="AG100" s="269"/>
      <c r="AH100" s="309"/>
      <c r="AI100" s="269"/>
      <c r="AJ100" s="269"/>
      <c r="AK100" s="269"/>
      <c r="AL100" s="269"/>
      <c r="AM100" s="269"/>
      <c r="AN100" s="269"/>
      <c r="AO100" s="309" t="s">
        <v>770</v>
      </c>
      <c r="AP100" s="309"/>
      <c r="AQ100" s="309"/>
      <c r="AR100" s="309"/>
      <c r="AS100" s="290" t="s">
        <v>1733</v>
      </c>
      <c r="AT100" s="334" t="str">
        <f t="shared" si="4"/>
        <v>BIK.BIK_20</v>
      </c>
      <c r="AU100" s="288" t="s">
        <v>2657</v>
      </c>
      <c r="AV100" s="312" t="str">
        <f t="shared" si="5"/>
        <v>Popup_OIP</v>
      </c>
      <c r="AW100" s="686" t="s">
        <v>2718</v>
      </c>
      <c r="AX100" s="309" t="s">
        <v>770</v>
      </c>
      <c r="AY100" s="276"/>
      <c r="AZ100" s="276"/>
      <c r="BC100" s="309" t="s">
        <v>1407</v>
      </c>
    </row>
    <row r="101" spans="1:55" s="271" customFormat="1" ht="14.45" customHeight="1" x14ac:dyDescent="0.25">
      <c r="A101" s="311">
        <v>99</v>
      </c>
      <c r="B101" s="952" t="s">
        <v>2719</v>
      </c>
      <c r="C101" s="1042" t="s">
        <v>2720</v>
      </c>
      <c r="D101" s="309"/>
      <c r="E101" s="309"/>
      <c r="F101" s="309"/>
      <c r="G101" s="309"/>
      <c r="H101" s="309"/>
      <c r="I101" s="309"/>
      <c r="J101" s="308"/>
      <c r="K101" s="308"/>
      <c r="L101" s="308"/>
      <c r="M101" s="308"/>
      <c r="N101" s="308"/>
      <c r="O101" s="308"/>
      <c r="P101" s="309">
        <v>0</v>
      </c>
      <c r="Q101" s="309">
        <v>1000</v>
      </c>
      <c r="R101" s="309">
        <v>0.1</v>
      </c>
      <c r="S101" s="309">
        <v>0.1</v>
      </c>
      <c r="T101" s="309">
        <v>0.1</v>
      </c>
      <c r="U101" s="309">
        <v>0.8</v>
      </c>
      <c r="V101" s="309" t="s">
        <v>592</v>
      </c>
      <c r="W101" s="355">
        <v>4000</v>
      </c>
      <c r="X101" s="309">
        <v>20000</v>
      </c>
      <c r="Y101" s="309">
        <f t="shared" si="7"/>
        <v>1</v>
      </c>
      <c r="Z101" s="309">
        <v>21</v>
      </c>
      <c r="AA101" s="309">
        <v>4</v>
      </c>
      <c r="AB101" s="269"/>
      <c r="AC101" s="269"/>
      <c r="AD101" s="269"/>
      <c r="AE101" s="269"/>
      <c r="AF101" s="269"/>
      <c r="AG101" s="269"/>
      <c r="AH101" s="309"/>
      <c r="AI101" s="269"/>
      <c r="AJ101" s="269"/>
      <c r="AK101" s="269"/>
      <c r="AL101" s="269"/>
      <c r="AM101" s="269"/>
      <c r="AN101" s="269"/>
      <c r="AO101" s="309" t="s">
        <v>770</v>
      </c>
      <c r="AP101" s="309"/>
      <c r="AQ101" s="309"/>
      <c r="AR101" s="309"/>
      <c r="AS101" s="290" t="s">
        <v>1733</v>
      </c>
      <c r="AT101" s="334" t="str">
        <f t="shared" si="4"/>
        <v>BIK.BIK_21</v>
      </c>
      <c r="AU101" s="288" t="s">
        <v>2661</v>
      </c>
      <c r="AV101" s="312" t="str">
        <f t="shared" si="5"/>
        <v>Popup_OIP</v>
      </c>
      <c r="AW101" s="686" t="s">
        <v>2721</v>
      </c>
      <c r="AX101" s="309" t="s">
        <v>770</v>
      </c>
      <c r="AY101" s="276"/>
      <c r="AZ101" s="276"/>
      <c r="BC101" s="309" t="s">
        <v>1407</v>
      </c>
    </row>
    <row r="102" spans="1:55" s="271" customFormat="1" ht="14.45" customHeight="1" x14ac:dyDescent="0.25">
      <c r="A102" s="311">
        <v>100</v>
      </c>
      <c r="B102" s="952" t="s">
        <v>2722</v>
      </c>
      <c r="C102" s="1042" t="s">
        <v>2723</v>
      </c>
      <c r="D102" s="309"/>
      <c r="E102" s="309"/>
      <c r="F102" s="309"/>
      <c r="G102" s="309"/>
      <c r="H102" s="309"/>
      <c r="I102" s="309"/>
      <c r="J102" s="308"/>
      <c r="K102" s="308"/>
      <c r="L102" s="308"/>
      <c r="M102" s="308"/>
      <c r="N102" s="308"/>
      <c r="O102" s="308"/>
      <c r="P102" s="309">
        <v>0</v>
      </c>
      <c r="Q102" s="309">
        <v>1000</v>
      </c>
      <c r="R102" s="309">
        <v>0.1</v>
      </c>
      <c r="S102" s="309">
        <v>0.1</v>
      </c>
      <c r="T102" s="309">
        <v>0.1</v>
      </c>
      <c r="U102" s="309">
        <v>0.8</v>
      </c>
      <c r="V102" s="309" t="s">
        <v>592</v>
      </c>
      <c r="W102" s="355">
        <v>4000</v>
      </c>
      <c r="X102" s="309">
        <v>20000</v>
      </c>
      <c r="Y102" s="309">
        <f t="shared" si="7"/>
        <v>1</v>
      </c>
      <c r="Z102" s="309">
        <v>21</v>
      </c>
      <c r="AA102" s="309">
        <v>5</v>
      </c>
      <c r="AB102" s="269"/>
      <c r="AC102" s="269"/>
      <c r="AD102" s="269"/>
      <c r="AE102" s="269"/>
      <c r="AF102" s="269"/>
      <c r="AG102" s="269"/>
      <c r="AH102" s="309"/>
      <c r="AI102" s="269"/>
      <c r="AJ102" s="269"/>
      <c r="AK102" s="269"/>
      <c r="AL102" s="269"/>
      <c r="AM102" s="269"/>
      <c r="AN102" s="269"/>
      <c r="AO102" s="309" t="s">
        <v>770</v>
      </c>
      <c r="AP102" s="309"/>
      <c r="AQ102" s="309"/>
      <c r="AR102" s="309"/>
      <c r="AS102" s="290" t="s">
        <v>1733</v>
      </c>
      <c r="AT102" s="334" t="str">
        <f t="shared" si="4"/>
        <v>BIK.BIK_22</v>
      </c>
      <c r="AU102" s="288" t="s">
        <v>2665</v>
      </c>
      <c r="AV102" s="312" t="str">
        <f t="shared" si="5"/>
        <v>Popup_OIP</v>
      </c>
      <c r="AW102" s="686" t="s">
        <v>2724</v>
      </c>
      <c r="AX102" s="309" t="s">
        <v>770</v>
      </c>
      <c r="AY102" s="276"/>
      <c r="AZ102" s="276"/>
      <c r="BC102" s="309" t="s">
        <v>1407</v>
      </c>
    </row>
    <row r="103" spans="1:55" s="271" customFormat="1" ht="14.45" customHeight="1" thickBot="1" x14ac:dyDescent="0.3">
      <c r="A103" s="311">
        <v>101</v>
      </c>
      <c r="B103" s="963" t="s">
        <v>2725</v>
      </c>
      <c r="C103" s="1042" t="s">
        <v>2726</v>
      </c>
      <c r="D103" s="309"/>
      <c r="E103" s="309"/>
      <c r="F103" s="309"/>
      <c r="G103" s="309"/>
      <c r="H103" s="309"/>
      <c r="I103" s="309"/>
      <c r="J103" s="308"/>
      <c r="K103" s="308"/>
      <c r="L103" s="308"/>
      <c r="M103" s="308"/>
      <c r="N103" s="308"/>
      <c r="O103" s="308"/>
      <c r="P103" s="309">
        <v>0</v>
      </c>
      <c r="Q103" s="309">
        <v>1000</v>
      </c>
      <c r="R103" s="309">
        <v>0.1</v>
      </c>
      <c r="S103" s="309">
        <v>0.1</v>
      </c>
      <c r="T103" s="309">
        <v>0.1</v>
      </c>
      <c r="U103" s="309">
        <v>0.8</v>
      </c>
      <c r="V103" s="309" t="s">
        <v>592</v>
      </c>
      <c r="W103" s="355">
        <v>4000</v>
      </c>
      <c r="X103" s="309">
        <v>20000</v>
      </c>
      <c r="Y103" s="309">
        <f t="shared" si="7"/>
        <v>1</v>
      </c>
      <c r="Z103" s="309">
        <v>21</v>
      </c>
      <c r="AA103" s="309">
        <v>6</v>
      </c>
      <c r="AB103" s="269"/>
      <c r="AC103" s="269"/>
      <c r="AD103" s="269"/>
      <c r="AE103" s="269"/>
      <c r="AF103" s="269"/>
      <c r="AG103" s="269"/>
      <c r="AH103" s="309"/>
      <c r="AI103" s="269"/>
      <c r="AJ103" s="269"/>
      <c r="AK103" s="269"/>
      <c r="AL103" s="269"/>
      <c r="AM103" s="269"/>
      <c r="AN103" s="269"/>
      <c r="AO103" s="309" t="s">
        <v>770</v>
      </c>
      <c r="AP103" s="309"/>
      <c r="AQ103" s="309"/>
      <c r="AR103" s="309"/>
      <c r="AS103" s="290" t="s">
        <v>1733</v>
      </c>
      <c r="AT103" s="334" t="str">
        <f t="shared" si="4"/>
        <v>BIK.BIK_23</v>
      </c>
      <c r="AU103" s="288" t="s">
        <v>2657</v>
      </c>
      <c r="AV103" s="312" t="str">
        <f t="shared" si="5"/>
        <v>Popup_OIP</v>
      </c>
      <c r="AW103" s="686" t="s">
        <v>2727</v>
      </c>
      <c r="AX103" s="309" t="s">
        <v>770</v>
      </c>
      <c r="AY103" s="276"/>
      <c r="AZ103" s="276"/>
      <c r="BC103" s="309" t="s">
        <v>1407</v>
      </c>
    </row>
    <row r="104" spans="1:55" s="271" customFormat="1" ht="14.45" customHeight="1" x14ac:dyDescent="0.25">
      <c r="A104" s="311">
        <v>102</v>
      </c>
      <c r="B104" s="952" t="s">
        <v>2728</v>
      </c>
      <c r="C104" s="1042" t="s">
        <v>2729</v>
      </c>
      <c r="D104" s="261"/>
      <c r="E104" s="261"/>
      <c r="F104" s="261"/>
      <c r="G104" s="261"/>
      <c r="H104" s="261"/>
      <c r="I104" s="261"/>
      <c r="J104" s="261"/>
      <c r="K104" s="261"/>
      <c r="L104" s="261"/>
      <c r="M104" s="261"/>
      <c r="N104" s="261"/>
      <c r="O104" s="261"/>
      <c r="P104" s="309">
        <v>0</v>
      </c>
      <c r="Q104" s="309">
        <v>1000</v>
      </c>
      <c r="R104" s="309">
        <v>0.1</v>
      </c>
      <c r="S104" s="309">
        <v>0.1</v>
      </c>
      <c r="T104" s="309">
        <v>0.1</v>
      </c>
      <c r="U104" s="309">
        <v>0.8</v>
      </c>
      <c r="V104" s="309" t="s">
        <v>592</v>
      </c>
      <c r="W104" s="355">
        <v>4000</v>
      </c>
      <c r="X104" s="309">
        <v>20000</v>
      </c>
      <c r="Y104" s="309">
        <f t="shared" si="7"/>
        <v>1</v>
      </c>
      <c r="Z104" s="309">
        <v>21</v>
      </c>
      <c r="AA104" s="309">
        <v>7</v>
      </c>
      <c r="AB104" s="269"/>
      <c r="AC104" s="269"/>
      <c r="AD104" s="269"/>
      <c r="AE104" s="269"/>
      <c r="AF104" s="269"/>
      <c r="AG104" s="269"/>
      <c r="AH104" s="309"/>
      <c r="AI104" s="269"/>
      <c r="AJ104" s="269"/>
      <c r="AK104" s="269"/>
      <c r="AL104" s="269"/>
      <c r="AM104" s="269"/>
      <c r="AN104" s="269"/>
      <c r="AO104" s="309" t="s">
        <v>770</v>
      </c>
      <c r="AP104" s="309"/>
      <c r="AQ104" s="309"/>
      <c r="AR104" s="309"/>
      <c r="AS104" s="290" t="s">
        <v>1733</v>
      </c>
      <c r="AT104" s="334" t="str">
        <f t="shared" si="4"/>
        <v>BIK.BIK_24</v>
      </c>
      <c r="AU104" s="513" t="s">
        <v>2585</v>
      </c>
      <c r="AV104" s="312" t="str">
        <f t="shared" si="5"/>
        <v>Popup_OIPp</v>
      </c>
      <c r="AW104" s="686" t="s">
        <v>2730</v>
      </c>
      <c r="AX104" s="309" t="s">
        <v>770</v>
      </c>
      <c r="AY104" s="276"/>
      <c r="AZ104" s="276"/>
      <c r="BC104" s="309" t="s">
        <v>1407</v>
      </c>
    </row>
    <row r="105" spans="1:55" s="271" customFormat="1" ht="14.45" customHeight="1" x14ac:dyDescent="0.25">
      <c r="A105" s="311">
        <v>103</v>
      </c>
      <c r="B105" s="952" t="s">
        <v>2731</v>
      </c>
      <c r="C105" s="1042" t="s">
        <v>2732</v>
      </c>
      <c r="D105" s="309"/>
      <c r="E105" s="309"/>
      <c r="F105" s="308"/>
      <c r="G105" s="308"/>
      <c r="H105" s="308"/>
      <c r="I105" s="308"/>
      <c r="J105" s="308"/>
      <c r="K105" s="309"/>
      <c r="L105" s="309"/>
      <c r="M105" s="309"/>
      <c r="N105" s="308"/>
      <c r="O105" s="308"/>
      <c r="P105" s="309">
        <v>0</v>
      </c>
      <c r="Q105" s="309">
        <v>1000</v>
      </c>
      <c r="R105" s="309">
        <v>0.1</v>
      </c>
      <c r="S105" s="309">
        <v>0.1</v>
      </c>
      <c r="T105" s="309">
        <v>0.1</v>
      </c>
      <c r="U105" s="309">
        <v>0.8</v>
      </c>
      <c r="V105" s="309" t="s">
        <v>592</v>
      </c>
      <c r="W105" s="355">
        <v>4000</v>
      </c>
      <c r="X105" s="309">
        <v>20000</v>
      </c>
      <c r="Y105" s="309">
        <f t="shared" si="7"/>
        <v>1</v>
      </c>
      <c r="Z105" s="309">
        <v>22</v>
      </c>
      <c r="AA105" s="309">
        <v>0</v>
      </c>
      <c r="AB105" s="269"/>
      <c r="AC105" s="269"/>
      <c r="AD105" s="269"/>
      <c r="AE105" s="269"/>
      <c r="AF105" s="269"/>
      <c r="AG105" s="269"/>
      <c r="AH105" s="309"/>
      <c r="AI105" s="269"/>
      <c r="AJ105" s="269"/>
      <c r="AK105" s="269"/>
      <c r="AL105" s="269"/>
      <c r="AM105" s="269"/>
      <c r="AN105" s="269"/>
      <c r="AO105" s="309" t="s">
        <v>770</v>
      </c>
      <c r="AP105" s="309"/>
      <c r="AQ105" s="309"/>
      <c r="AR105" s="309"/>
      <c r="AS105" s="290" t="s">
        <v>1733</v>
      </c>
      <c r="AT105" s="334" t="str">
        <f t="shared" si="4"/>
        <v>BIK.BIK_25</v>
      </c>
      <c r="AU105" s="513" t="s">
        <v>2558</v>
      </c>
      <c r="AV105" s="312" t="str">
        <f t="shared" si="5"/>
        <v>Popup_OIP</v>
      </c>
      <c r="AW105" s="686" t="s">
        <v>2733</v>
      </c>
      <c r="AX105" s="309" t="s">
        <v>770</v>
      </c>
      <c r="AY105" s="276"/>
      <c r="AZ105" s="276"/>
      <c r="BC105" s="309" t="s">
        <v>1407</v>
      </c>
    </row>
    <row r="106" spans="1:55" s="271" customFormat="1" ht="14.45" customHeight="1" x14ac:dyDescent="0.25">
      <c r="A106" s="311">
        <v>104</v>
      </c>
      <c r="B106" s="952" t="s">
        <v>2734</v>
      </c>
      <c r="C106" s="1042" t="s">
        <v>2735</v>
      </c>
      <c r="D106" s="309"/>
      <c r="E106" s="309"/>
      <c r="F106" s="309"/>
      <c r="G106" s="309"/>
      <c r="H106" s="309"/>
      <c r="I106" s="309"/>
      <c r="J106" s="309"/>
      <c r="K106" s="309"/>
      <c r="L106" s="309"/>
      <c r="M106" s="309"/>
      <c r="N106" s="309"/>
      <c r="O106" s="309"/>
      <c r="P106" s="309">
        <v>0</v>
      </c>
      <c r="Q106" s="309">
        <v>1000</v>
      </c>
      <c r="R106" s="309">
        <v>0.1</v>
      </c>
      <c r="S106" s="309">
        <v>0.1</v>
      </c>
      <c r="T106" s="309">
        <v>0.1</v>
      </c>
      <c r="U106" s="309">
        <v>0.8</v>
      </c>
      <c r="V106" s="309" t="s">
        <v>592</v>
      </c>
      <c r="W106" s="355">
        <v>4000</v>
      </c>
      <c r="X106" s="309">
        <v>20000</v>
      </c>
      <c r="Y106" s="309">
        <f t="shared" si="7"/>
        <v>1</v>
      </c>
      <c r="Z106" s="309">
        <v>22</v>
      </c>
      <c r="AA106" s="309">
        <v>1</v>
      </c>
      <c r="AB106" s="269"/>
      <c r="AC106" s="269"/>
      <c r="AD106" s="269"/>
      <c r="AE106" s="269"/>
      <c r="AF106" s="269"/>
      <c r="AG106" s="269"/>
      <c r="AH106" s="309"/>
      <c r="AI106" s="269"/>
      <c r="AJ106" s="269"/>
      <c r="AK106" s="269"/>
      <c r="AL106" s="269"/>
      <c r="AM106" s="269"/>
      <c r="AN106" s="269"/>
      <c r="AO106" s="309" t="s">
        <v>770</v>
      </c>
      <c r="AP106" s="309"/>
      <c r="AQ106" s="309"/>
      <c r="AR106" s="309"/>
      <c r="AS106" s="290" t="s">
        <v>1733</v>
      </c>
      <c r="AT106" s="334" t="str">
        <f t="shared" si="4"/>
        <v>BIK.BIK_26</v>
      </c>
      <c r="AU106" s="513" t="s">
        <v>2696</v>
      </c>
      <c r="AV106" s="312" t="str">
        <f t="shared" si="5"/>
        <v>Popup_OIP</v>
      </c>
      <c r="AW106" s="686" t="s">
        <v>2736</v>
      </c>
      <c r="AX106" s="309" t="s">
        <v>770</v>
      </c>
      <c r="AY106" s="276"/>
      <c r="AZ106" s="276"/>
      <c r="BC106" s="309" t="s">
        <v>1407</v>
      </c>
    </row>
    <row r="107" spans="1:55" s="271" customFormat="1" ht="14.45" customHeight="1" x14ac:dyDescent="0.25">
      <c r="A107" s="311">
        <v>105</v>
      </c>
      <c r="B107" s="952" t="s">
        <v>2737</v>
      </c>
      <c r="C107" s="1042" t="s">
        <v>2738</v>
      </c>
      <c r="D107" s="309"/>
      <c r="E107" s="309"/>
      <c r="F107" s="309"/>
      <c r="G107" s="308"/>
      <c r="H107" s="308"/>
      <c r="I107" s="308"/>
      <c r="J107" s="308"/>
      <c r="K107" s="309"/>
      <c r="L107" s="309"/>
      <c r="M107" s="309"/>
      <c r="N107" s="309"/>
      <c r="O107" s="309"/>
      <c r="P107" s="309">
        <v>0</v>
      </c>
      <c r="Q107" s="309">
        <v>1000</v>
      </c>
      <c r="R107" s="309">
        <v>0.1</v>
      </c>
      <c r="S107" s="309">
        <v>0.1</v>
      </c>
      <c r="T107" s="309">
        <v>0.1</v>
      </c>
      <c r="U107" s="309">
        <v>0.8</v>
      </c>
      <c r="V107" s="309" t="s">
        <v>592</v>
      </c>
      <c r="W107" s="355">
        <v>4000</v>
      </c>
      <c r="X107" s="309">
        <v>20000</v>
      </c>
      <c r="Y107" s="309">
        <f t="shared" si="7"/>
        <v>1</v>
      </c>
      <c r="Z107" s="309">
        <v>22</v>
      </c>
      <c r="AA107" s="309">
        <v>2</v>
      </c>
      <c r="AB107" s="269"/>
      <c r="AC107" s="269"/>
      <c r="AD107" s="269"/>
      <c r="AE107" s="269"/>
      <c r="AF107" s="269"/>
      <c r="AG107" s="269"/>
      <c r="AH107" s="309"/>
      <c r="AI107" s="269"/>
      <c r="AJ107" s="269"/>
      <c r="AK107" s="269"/>
      <c r="AL107" s="269"/>
      <c r="AM107" s="269"/>
      <c r="AN107" s="269"/>
      <c r="AO107" s="309" t="s">
        <v>770</v>
      </c>
      <c r="AP107" s="309"/>
      <c r="AQ107" s="309"/>
      <c r="AR107" s="309"/>
      <c r="AS107" s="290" t="s">
        <v>1733</v>
      </c>
      <c r="AT107" s="334" t="str">
        <f t="shared" si="4"/>
        <v>BIK.BIK_27</v>
      </c>
      <c r="AU107" s="288" t="s">
        <v>2657</v>
      </c>
      <c r="AV107" s="312" t="str">
        <f t="shared" si="5"/>
        <v>Popup_OIP</v>
      </c>
      <c r="AW107" s="686" t="s">
        <v>2739</v>
      </c>
      <c r="AX107" s="309" t="s">
        <v>770</v>
      </c>
      <c r="AY107" s="276"/>
      <c r="AZ107" s="276"/>
      <c r="BC107" s="309" t="s">
        <v>1407</v>
      </c>
    </row>
    <row r="108" spans="1:55" s="271" customFormat="1" ht="14.45" customHeight="1" x14ac:dyDescent="0.25">
      <c r="A108" s="311">
        <v>106</v>
      </c>
      <c r="B108" s="952" t="s">
        <v>2740</v>
      </c>
      <c r="C108" s="1042" t="s">
        <v>2741</v>
      </c>
      <c r="D108" s="309"/>
      <c r="E108" s="309"/>
      <c r="F108" s="309"/>
      <c r="G108" s="309"/>
      <c r="H108" s="309"/>
      <c r="I108" s="309"/>
      <c r="J108" s="309"/>
      <c r="K108" s="309"/>
      <c r="L108" s="309"/>
      <c r="M108" s="309"/>
      <c r="N108" s="309"/>
      <c r="O108" s="309"/>
      <c r="P108" s="309">
        <v>0</v>
      </c>
      <c r="Q108" s="309">
        <v>1000</v>
      </c>
      <c r="R108" s="309">
        <v>0.1</v>
      </c>
      <c r="S108" s="309">
        <v>0.1</v>
      </c>
      <c r="T108" s="309">
        <v>0.1</v>
      </c>
      <c r="U108" s="309">
        <v>0.8</v>
      </c>
      <c r="V108" s="309" t="s">
        <v>592</v>
      </c>
      <c r="W108" s="355">
        <v>4000</v>
      </c>
      <c r="X108" s="309">
        <v>20000</v>
      </c>
      <c r="Y108" s="309">
        <f t="shared" si="7"/>
        <v>1</v>
      </c>
      <c r="Z108" s="309">
        <v>22</v>
      </c>
      <c r="AA108" s="309">
        <v>3</v>
      </c>
      <c r="AB108" s="269"/>
      <c r="AC108" s="269"/>
      <c r="AD108" s="269"/>
      <c r="AE108" s="269"/>
      <c r="AF108" s="269"/>
      <c r="AG108" s="269"/>
      <c r="AH108" s="309"/>
      <c r="AI108" s="269"/>
      <c r="AJ108" s="269"/>
      <c r="AK108" s="269"/>
      <c r="AL108" s="269"/>
      <c r="AM108" s="269"/>
      <c r="AN108" s="269"/>
      <c r="AO108" s="309" t="s">
        <v>770</v>
      </c>
      <c r="AP108" s="309"/>
      <c r="AQ108" s="309"/>
      <c r="AR108" s="309"/>
      <c r="AS108" s="290" t="s">
        <v>1733</v>
      </c>
      <c r="AT108" s="334" t="str">
        <f t="shared" si="4"/>
        <v>BIK.BIK_28</v>
      </c>
      <c r="AU108" s="288" t="s">
        <v>2661</v>
      </c>
      <c r="AV108" s="312" t="str">
        <f t="shared" si="5"/>
        <v>Popup_OIP</v>
      </c>
      <c r="AW108" s="686" t="s">
        <v>2742</v>
      </c>
      <c r="AX108" s="309" t="s">
        <v>770</v>
      </c>
      <c r="AY108" s="276"/>
      <c r="AZ108" s="276"/>
      <c r="BC108" s="309" t="s">
        <v>1407</v>
      </c>
    </row>
    <row r="109" spans="1:55" s="271" customFormat="1" ht="14.45" customHeight="1" x14ac:dyDescent="0.25">
      <c r="A109" s="311">
        <v>107</v>
      </c>
      <c r="B109" s="952" t="s">
        <v>2743</v>
      </c>
      <c r="C109" s="1042" t="s">
        <v>2744</v>
      </c>
      <c r="D109" s="309"/>
      <c r="E109" s="309"/>
      <c r="F109" s="309"/>
      <c r="G109" s="309"/>
      <c r="H109" s="309"/>
      <c r="I109" s="309"/>
      <c r="J109" s="309"/>
      <c r="K109" s="309"/>
      <c r="L109" s="309"/>
      <c r="M109" s="309"/>
      <c r="N109" s="309"/>
      <c r="O109" s="309"/>
      <c r="P109" s="309">
        <v>0</v>
      </c>
      <c r="Q109" s="309">
        <v>1000</v>
      </c>
      <c r="R109" s="309">
        <v>0.1</v>
      </c>
      <c r="S109" s="309">
        <v>0.1</v>
      </c>
      <c r="T109" s="309">
        <v>0.1</v>
      </c>
      <c r="U109" s="309">
        <v>0.8</v>
      </c>
      <c r="V109" s="309" t="s">
        <v>592</v>
      </c>
      <c r="W109" s="355">
        <v>4000</v>
      </c>
      <c r="X109" s="309">
        <v>20000</v>
      </c>
      <c r="Y109" s="309">
        <f t="shared" si="7"/>
        <v>1</v>
      </c>
      <c r="Z109" s="309">
        <v>22</v>
      </c>
      <c r="AA109" s="309">
        <v>4</v>
      </c>
      <c r="AB109" s="269"/>
      <c r="AC109" s="269"/>
      <c r="AD109" s="269"/>
      <c r="AE109" s="269"/>
      <c r="AF109" s="269"/>
      <c r="AG109" s="269"/>
      <c r="AH109" s="309"/>
      <c r="AI109" s="269"/>
      <c r="AJ109" s="269"/>
      <c r="AK109" s="269"/>
      <c r="AL109" s="269"/>
      <c r="AM109" s="269"/>
      <c r="AN109" s="269"/>
      <c r="AO109" s="309" t="s">
        <v>770</v>
      </c>
      <c r="AP109" s="309"/>
      <c r="AQ109" s="309"/>
      <c r="AR109" s="309"/>
      <c r="AS109" s="290" t="s">
        <v>1733</v>
      </c>
      <c r="AT109" s="334" t="str">
        <f t="shared" si="4"/>
        <v>BIK.BIK_29</v>
      </c>
      <c r="AU109" s="311" t="s">
        <v>2665</v>
      </c>
      <c r="AV109" s="312" t="str">
        <f t="shared" si="5"/>
        <v>Popup_OIP</v>
      </c>
      <c r="AW109" s="686" t="s">
        <v>2745</v>
      </c>
      <c r="AX109" s="309" t="s">
        <v>770</v>
      </c>
      <c r="AY109" s="276"/>
      <c r="AZ109" s="276"/>
      <c r="BC109" s="309" t="s">
        <v>1407</v>
      </c>
    </row>
    <row r="110" spans="1:55" s="271" customFormat="1" ht="14.45" customHeight="1" x14ac:dyDescent="0.25">
      <c r="A110" s="311">
        <v>108</v>
      </c>
      <c r="B110" s="952" t="s">
        <v>2746</v>
      </c>
      <c r="C110" s="1042" t="s">
        <v>2747</v>
      </c>
      <c r="D110" s="309"/>
      <c r="E110" s="309"/>
      <c r="F110" s="309"/>
      <c r="G110" s="309"/>
      <c r="H110" s="309"/>
      <c r="I110" s="309"/>
      <c r="J110" s="308"/>
      <c r="K110" s="308"/>
      <c r="L110" s="308"/>
      <c r="M110" s="308"/>
      <c r="N110" s="308"/>
      <c r="O110" s="308"/>
      <c r="P110" s="309">
        <v>0</v>
      </c>
      <c r="Q110" s="309">
        <v>1000</v>
      </c>
      <c r="R110" s="309">
        <v>0.1</v>
      </c>
      <c r="S110" s="309">
        <v>0.1</v>
      </c>
      <c r="T110" s="309">
        <v>0.1</v>
      </c>
      <c r="U110" s="309">
        <v>0.8</v>
      </c>
      <c r="V110" s="309" t="s">
        <v>592</v>
      </c>
      <c r="W110" s="355">
        <v>4000</v>
      </c>
      <c r="X110" s="309">
        <v>20000</v>
      </c>
      <c r="Y110" s="309">
        <f t="shared" si="7"/>
        <v>1</v>
      </c>
      <c r="Z110" s="309">
        <v>22</v>
      </c>
      <c r="AA110" s="309">
        <v>5</v>
      </c>
      <c r="AB110" s="269"/>
      <c r="AC110" s="269"/>
      <c r="AD110" s="269"/>
      <c r="AE110" s="269"/>
      <c r="AF110" s="269"/>
      <c r="AG110" s="269"/>
      <c r="AH110" s="309"/>
      <c r="AI110" s="269"/>
      <c r="AJ110" s="269"/>
      <c r="AK110" s="269"/>
      <c r="AL110" s="269"/>
      <c r="AM110" s="269"/>
      <c r="AN110" s="269"/>
      <c r="AO110" s="309" t="s">
        <v>770</v>
      </c>
      <c r="AP110" s="309"/>
      <c r="AQ110" s="309"/>
      <c r="AR110" s="309"/>
      <c r="AS110" s="290" t="s">
        <v>1733</v>
      </c>
      <c r="AT110" s="334" t="str">
        <f t="shared" si="4"/>
        <v>BIK.BIK_30</v>
      </c>
      <c r="AU110" s="513" t="s">
        <v>2558</v>
      </c>
      <c r="AV110" s="312" t="str">
        <f t="shared" si="5"/>
        <v>Popup_OIP</v>
      </c>
      <c r="AW110" s="686" t="s">
        <v>2748</v>
      </c>
      <c r="AX110" s="309" t="s">
        <v>770</v>
      </c>
      <c r="AY110" s="276"/>
      <c r="AZ110" s="276"/>
      <c r="BC110" s="309" t="s">
        <v>1407</v>
      </c>
    </row>
    <row r="111" spans="1:55" s="271" customFormat="1" ht="14.45" customHeight="1" x14ac:dyDescent="0.25">
      <c r="A111" s="311">
        <v>109</v>
      </c>
      <c r="B111" s="952" t="s">
        <v>2749</v>
      </c>
      <c r="C111" s="1042" t="s">
        <v>2750</v>
      </c>
      <c r="D111" s="309"/>
      <c r="E111" s="309"/>
      <c r="F111" s="309"/>
      <c r="G111" s="309"/>
      <c r="H111" s="309"/>
      <c r="I111" s="309"/>
      <c r="J111" s="308"/>
      <c r="K111" s="308"/>
      <c r="L111" s="308"/>
      <c r="M111" s="308"/>
      <c r="N111" s="308"/>
      <c r="O111" s="308"/>
      <c r="P111" s="309">
        <v>0</v>
      </c>
      <c r="Q111" s="309">
        <v>1000</v>
      </c>
      <c r="R111" s="309">
        <v>0.1</v>
      </c>
      <c r="S111" s="309">
        <v>0.1</v>
      </c>
      <c r="T111" s="309">
        <v>0.1</v>
      </c>
      <c r="U111" s="309">
        <v>0.8</v>
      </c>
      <c r="V111" s="309" t="s">
        <v>592</v>
      </c>
      <c r="W111" s="355">
        <v>4000</v>
      </c>
      <c r="X111" s="309">
        <v>20000</v>
      </c>
      <c r="Y111" s="309">
        <f t="shared" si="7"/>
        <v>1</v>
      </c>
      <c r="Z111" s="309">
        <v>22</v>
      </c>
      <c r="AA111" s="309">
        <v>6</v>
      </c>
      <c r="AB111" s="269"/>
      <c r="AC111" s="269"/>
      <c r="AD111" s="269"/>
      <c r="AE111" s="269"/>
      <c r="AF111" s="269"/>
      <c r="AG111" s="269"/>
      <c r="AH111" s="309"/>
      <c r="AI111" s="269"/>
      <c r="AJ111" s="269"/>
      <c r="AK111" s="269"/>
      <c r="AL111" s="269"/>
      <c r="AM111" s="269"/>
      <c r="AN111" s="269"/>
      <c r="AO111" s="309" t="s">
        <v>770</v>
      </c>
      <c r="AP111" s="309"/>
      <c r="AQ111" s="309"/>
      <c r="AR111" s="309"/>
      <c r="AS111" s="290" t="s">
        <v>1733</v>
      </c>
      <c r="AT111" s="334" t="str">
        <f t="shared" si="4"/>
        <v>BIK.BIK_31</v>
      </c>
      <c r="AU111" s="311" t="s">
        <v>2585</v>
      </c>
      <c r="AV111" s="312" t="str">
        <f t="shared" si="5"/>
        <v>Popup_OIPp</v>
      </c>
      <c r="AW111" s="686" t="s">
        <v>2751</v>
      </c>
      <c r="AX111" s="309" t="s">
        <v>770</v>
      </c>
      <c r="AY111" s="276"/>
      <c r="AZ111" s="276"/>
      <c r="BC111" s="309" t="s">
        <v>1407</v>
      </c>
    </row>
    <row r="112" spans="1:55" s="271" customFormat="1" ht="14.45" customHeight="1" x14ac:dyDescent="0.25">
      <c r="A112" s="311">
        <v>110</v>
      </c>
      <c r="B112" s="952" t="s">
        <v>2752</v>
      </c>
      <c r="C112" s="1042" t="s">
        <v>2753</v>
      </c>
      <c r="D112" s="309"/>
      <c r="E112" s="309"/>
      <c r="F112" s="309"/>
      <c r="G112" s="309"/>
      <c r="H112" s="309"/>
      <c r="I112" s="309"/>
      <c r="J112" s="309"/>
      <c r="K112" s="309"/>
      <c r="L112" s="309"/>
      <c r="M112" s="309"/>
      <c r="N112" s="309"/>
      <c r="O112" s="309"/>
      <c r="P112" s="309">
        <v>0</v>
      </c>
      <c r="Q112" s="309">
        <v>1000</v>
      </c>
      <c r="R112" s="309">
        <v>0.1</v>
      </c>
      <c r="S112" s="309">
        <v>0.1</v>
      </c>
      <c r="T112" s="309">
        <v>0.1</v>
      </c>
      <c r="U112" s="309">
        <v>0.8</v>
      </c>
      <c r="V112" s="309" t="s">
        <v>592</v>
      </c>
      <c r="W112" s="355">
        <v>4000</v>
      </c>
      <c r="X112" s="309">
        <v>20000</v>
      </c>
      <c r="Y112" s="309">
        <f t="shared" si="7"/>
        <v>1</v>
      </c>
      <c r="Z112" s="309">
        <v>22</v>
      </c>
      <c r="AA112" s="309">
        <v>7</v>
      </c>
      <c r="AB112" s="269"/>
      <c r="AC112" s="269"/>
      <c r="AD112" s="269"/>
      <c r="AE112" s="269"/>
      <c r="AF112" s="269"/>
      <c r="AG112" s="269"/>
      <c r="AH112" s="309"/>
      <c r="AI112" s="269"/>
      <c r="AJ112" s="269"/>
      <c r="AK112" s="269"/>
      <c r="AL112" s="269"/>
      <c r="AM112" s="269"/>
      <c r="AN112" s="269"/>
      <c r="AO112" s="309" t="s">
        <v>770</v>
      </c>
      <c r="AP112" s="309"/>
      <c r="AQ112" s="309"/>
      <c r="AR112" s="309"/>
      <c r="AS112" s="290" t="s">
        <v>1733</v>
      </c>
      <c r="AT112" s="334" t="str">
        <f t="shared" si="4"/>
        <v>BIK.BIK_32</v>
      </c>
      <c r="AU112" s="311" t="s">
        <v>2657</v>
      </c>
      <c r="AV112" s="312" t="str">
        <f t="shared" si="5"/>
        <v>Popup_OIP</v>
      </c>
      <c r="AW112" s="686" t="s">
        <v>2754</v>
      </c>
      <c r="AX112" s="309" t="s">
        <v>770</v>
      </c>
      <c r="AY112" s="276"/>
      <c r="AZ112" s="276"/>
      <c r="BC112" s="309" t="s">
        <v>1407</v>
      </c>
    </row>
    <row r="113" spans="1:55" s="271" customFormat="1" ht="14.45" customHeight="1" x14ac:dyDescent="0.25">
      <c r="A113" s="311">
        <v>111</v>
      </c>
      <c r="B113" s="952" t="s">
        <v>2755</v>
      </c>
      <c r="C113" s="1042" t="s">
        <v>2756</v>
      </c>
      <c r="D113" s="309"/>
      <c r="E113" s="309"/>
      <c r="F113" s="309"/>
      <c r="G113" s="309"/>
      <c r="H113" s="309"/>
      <c r="I113" s="309"/>
      <c r="J113" s="309"/>
      <c r="K113" s="309"/>
      <c r="L113" s="309"/>
      <c r="M113" s="309"/>
      <c r="N113" s="309"/>
      <c r="O113" s="309"/>
      <c r="P113" s="309">
        <v>0</v>
      </c>
      <c r="Q113" s="309">
        <v>1000</v>
      </c>
      <c r="R113" s="309">
        <v>0.1</v>
      </c>
      <c r="S113" s="309">
        <v>0.1</v>
      </c>
      <c r="T113" s="309">
        <v>0.1</v>
      </c>
      <c r="U113" s="309">
        <v>0.8</v>
      </c>
      <c r="V113" s="309" t="s">
        <v>592</v>
      </c>
      <c r="W113" s="355">
        <v>4000</v>
      </c>
      <c r="X113" s="309">
        <v>20000</v>
      </c>
      <c r="Y113" s="309">
        <f t="shared" si="7"/>
        <v>1</v>
      </c>
      <c r="Z113" s="309">
        <v>23</v>
      </c>
      <c r="AA113" s="309">
        <v>0</v>
      </c>
      <c r="AB113" s="269"/>
      <c r="AC113" s="269"/>
      <c r="AD113" s="269"/>
      <c r="AE113" s="269"/>
      <c r="AF113" s="269"/>
      <c r="AG113" s="269"/>
      <c r="AH113" s="309"/>
      <c r="AI113" s="269"/>
      <c r="AJ113" s="269"/>
      <c r="AK113" s="269"/>
      <c r="AL113" s="269"/>
      <c r="AM113" s="269"/>
      <c r="AN113" s="269"/>
      <c r="AO113" s="309" t="s">
        <v>770</v>
      </c>
      <c r="AP113" s="309"/>
      <c r="AQ113" s="309"/>
      <c r="AR113" s="309"/>
      <c r="AS113" s="290" t="s">
        <v>1733</v>
      </c>
      <c r="AT113" s="334" t="str">
        <f t="shared" si="4"/>
        <v>BIK.BIK_33</v>
      </c>
      <c r="AU113" s="288" t="s">
        <v>2657</v>
      </c>
      <c r="AV113" s="312" t="str">
        <f t="shared" si="5"/>
        <v>Popup_OIP</v>
      </c>
      <c r="AW113" s="686" t="s">
        <v>2757</v>
      </c>
      <c r="AX113" s="309" t="s">
        <v>770</v>
      </c>
      <c r="AY113" s="276"/>
      <c r="AZ113" s="276"/>
      <c r="BC113" s="309" t="s">
        <v>1407</v>
      </c>
    </row>
    <row r="114" spans="1:55" s="271" customFormat="1" ht="14.45" customHeight="1" x14ac:dyDescent="0.25">
      <c r="A114" s="311">
        <v>112</v>
      </c>
      <c r="B114" s="952" t="s">
        <v>2758</v>
      </c>
      <c r="C114" s="1042" t="s">
        <v>2759</v>
      </c>
      <c r="D114" s="309"/>
      <c r="E114" s="309"/>
      <c r="F114" s="309"/>
      <c r="G114" s="309"/>
      <c r="H114" s="309"/>
      <c r="I114" s="309"/>
      <c r="J114" s="309"/>
      <c r="K114" s="309"/>
      <c r="L114" s="309"/>
      <c r="M114" s="309"/>
      <c r="N114" s="309"/>
      <c r="O114" s="309"/>
      <c r="P114" s="309">
        <v>0</v>
      </c>
      <c r="Q114" s="309">
        <v>1000</v>
      </c>
      <c r="R114" s="309">
        <v>0.1</v>
      </c>
      <c r="S114" s="309">
        <v>0.1</v>
      </c>
      <c r="T114" s="309">
        <v>0.1</v>
      </c>
      <c r="U114" s="309">
        <v>0.8</v>
      </c>
      <c r="V114" s="309" t="s">
        <v>592</v>
      </c>
      <c r="W114" s="355">
        <v>4000</v>
      </c>
      <c r="X114" s="309">
        <v>20000</v>
      </c>
      <c r="Y114" s="309">
        <f t="shared" si="7"/>
        <v>1</v>
      </c>
      <c r="Z114" s="309">
        <v>23</v>
      </c>
      <c r="AA114" s="309">
        <v>1</v>
      </c>
      <c r="AB114" s="269"/>
      <c r="AC114" s="269"/>
      <c r="AD114" s="269"/>
      <c r="AE114" s="269"/>
      <c r="AF114" s="269"/>
      <c r="AG114" s="269"/>
      <c r="AH114" s="309"/>
      <c r="AI114" s="269"/>
      <c r="AJ114" s="269"/>
      <c r="AK114" s="269"/>
      <c r="AL114" s="269"/>
      <c r="AM114" s="269"/>
      <c r="AN114" s="269"/>
      <c r="AO114" s="309" t="s">
        <v>770</v>
      </c>
      <c r="AP114" s="309"/>
      <c r="AQ114" s="309"/>
      <c r="AR114" s="309"/>
      <c r="AS114" s="290" t="s">
        <v>1733</v>
      </c>
      <c r="AT114" s="334" t="str">
        <f t="shared" si="4"/>
        <v>BIK.BIK_34</v>
      </c>
      <c r="AU114" s="288" t="s">
        <v>2661</v>
      </c>
      <c r="AV114" s="312" t="str">
        <f t="shared" si="5"/>
        <v>Popup_OIP</v>
      </c>
      <c r="AW114" s="686" t="s">
        <v>2760</v>
      </c>
      <c r="AX114" s="309" t="s">
        <v>770</v>
      </c>
      <c r="AY114" s="276"/>
      <c r="AZ114" s="276"/>
      <c r="BC114" s="309" t="s">
        <v>1407</v>
      </c>
    </row>
    <row r="115" spans="1:55" s="271" customFormat="1" ht="14.45" customHeight="1" x14ac:dyDescent="0.25">
      <c r="A115" s="311">
        <v>113</v>
      </c>
      <c r="B115" s="952" t="s">
        <v>2761</v>
      </c>
      <c r="C115" s="1042" t="s">
        <v>2762</v>
      </c>
      <c r="D115" s="309"/>
      <c r="E115" s="309"/>
      <c r="F115" s="309"/>
      <c r="G115" s="309"/>
      <c r="H115" s="309"/>
      <c r="I115" s="309"/>
      <c r="J115" s="309"/>
      <c r="K115" s="309"/>
      <c r="L115" s="309"/>
      <c r="M115" s="309"/>
      <c r="N115" s="309"/>
      <c r="O115" s="309"/>
      <c r="P115" s="309">
        <v>0</v>
      </c>
      <c r="Q115" s="309">
        <v>1000</v>
      </c>
      <c r="R115" s="309">
        <v>0.1</v>
      </c>
      <c r="S115" s="309">
        <v>0.1</v>
      </c>
      <c r="T115" s="309">
        <v>0.1</v>
      </c>
      <c r="U115" s="309">
        <v>0.8</v>
      </c>
      <c r="V115" s="309" t="s">
        <v>592</v>
      </c>
      <c r="W115" s="355">
        <v>4000</v>
      </c>
      <c r="X115" s="309">
        <v>20000</v>
      </c>
      <c r="Y115" s="309">
        <f t="shared" si="7"/>
        <v>1</v>
      </c>
      <c r="Z115" s="309">
        <v>23</v>
      </c>
      <c r="AA115" s="309">
        <v>2</v>
      </c>
      <c r="AB115" s="269"/>
      <c r="AC115" s="269"/>
      <c r="AD115" s="269"/>
      <c r="AE115" s="269"/>
      <c r="AF115" s="269"/>
      <c r="AG115" s="269"/>
      <c r="AH115" s="309"/>
      <c r="AI115" s="269"/>
      <c r="AJ115" s="269"/>
      <c r="AK115" s="269"/>
      <c r="AL115" s="269"/>
      <c r="AM115" s="269"/>
      <c r="AN115" s="269"/>
      <c r="AO115" s="309" t="s">
        <v>770</v>
      </c>
      <c r="AP115" s="309"/>
      <c r="AQ115" s="309"/>
      <c r="AR115" s="309"/>
      <c r="AS115" s="290" t="s">
        <v>1733</v>
      </c>
      <c r="AT115" s="334" t="str">
        <f t="shared" si="4"/>
        <v>BIK.BIK_35</v>
      </c>
      <c r="AU115" s="288" t="s">
        <v>2665</v>
      </c>
      <c r="AV115" s="312" t="str">
        <f t="shared" si="5"/>
        <v>Popup_OIP</v>
      </c>
      <c r="AW115" s="686" t="s">
        <v>2763</v>
      </c>
      <c r="AX115" s="309" t="s">
        <v>770</v>
      </c>
      <c r="AY115" s="276"/>
      <c r="AZ115" s="276"/>
      <c r="BC115" s="309" t="s">
        <v>1407</v>
      </c>
    </row>
    <row r="116" spans="1:55" s="271" customFormat="1" ht="14.45" customHeight="1" x14ac:dyDescent="0.25">
      <c r="A116" s="311">
        <v>114</v>
      </c>
      <c r="B116" s="963" t="s">
        <v>2764</v>
      </c>
      <c r="C116" s="1042" t="s">
        <v>2765</v>
      </c>
      <c r="D116" s="309"/>
      <c r="E116" s="309"/>
      <c r="F116" s="309"/>
      <c r="G116" s="309"/>
      <c r="H116" s="309"/>
      <c r="I116" s="309"/>
      <c r="J116" s="309"/>
      <c r="K116" s="309"/>
      <c r="L116" s="309"/>
      <c r="M116" s="309"/>
      <c r="N116" s="309"/>
      <c r="O116" s="309"/>
      <c r="P116" s="309">
        <v>0</v>
      </c>
      <c r="Q116" s="309">
        <v>1000</v>
      </c>
      <c r="R116" s="309">
        <v>0.1</v>
      </c>
      <c r="S116" s="309">
        <v>0.1</v>
      </c>
      <c r="T116" s="309">
        <v>0.1</v>
      </c>
      <c r="U116" s="309">
        <v>0.8</v>
      </c>
      <c r="V116" s="309" t="s">
        <v>592</v>
      </c>
      <c r="W116" s="355">
        <v>4000</v>
      </c>
      <c r="X116" s="309">
        <v>20000</v>
      </c>
      <c r="Y116" s="309">
        <f t="shared" si="7"/>
        <v>1</v>
      </c>
      <c r="Z116" s="309">
        <v>23</v>
      </c>
      <c r="AA116" s="309">
        <v>3</v>
      </c>
      <c r="AB116" s="269"/>
      <c r="AC116" s="269"/>
      <c r="AD116" s="269"/>
      <c r="AE116" s="269"/>
      <c r="AF116" s="269"/>
      <c r="AG116" s="269"/>
      <c r="AH116" s="309"/>
      <c r="AI116" s="269"/>
      <c r="AJ116" s="269"/>
      <c r="AK116" s="269"/>
      <c r="AL116" s="269"/>
      <c r="AM116" s="269"/>
      <c r="AN116" s="269"/>
      <c r="AO116" s="309" t="s">
        <v>770</v>
      </c>
      <c r="AP116" s="309"/>
      <c r="AQ116" s="309"/>
      <c r="AR116" s="309"/>
      <c r="AS116" s="290" t="s">
        <v>1733</v>
      </c>
      <c r="AT116" s="334" t="str">
        <f t="shared" si="4"/>
        <v>BIK.BIK_36</v>
      </c>
      <c r="AU116" s="288" t="s">
        <v>2657</v>
      </c>
      <c r="AV116" s="312" t="str">
        <f t="shared" si="5"/>
        <v>Popup_OIP</v>
      </c>
      <c r="AW116" s="686" t="s">
        <v>2766</v>
      </c>
      <c r="AX116" s="309" t="s">
        <v>770</v>
      </c>
      <c r="AY116" s="276"/>
      <c r="AZ116" s="276"/>
      <c r="BC116" s="309" t="s">
        <v>1407</v>
      </c>
    </row>
    <row r="117" spans="1:55" s="271" customFormat="1" ht="14.45" customHeight="1" x14ac:dyDescent="0.25">
      <c r="A117" s="311">
        <v>115</v>
      </c>
      <c r="B117" s="952" t="s">
        <v>2767</v>
      </c>
      <c r="C117" s="1042" t="s">
        <v>2768</v>
      </c>
      <c r="D117" s="309"/>
      <c r="E117" s="309"/>
      <c r="F117" s="309"/>
      <c r="G117" s="309"/>
      <c r="H117" s="309"/>
      <c r="I117" s="309"/>
      <c r="J117" s="309"/>
      <c r="K117" s="309"/>
      <c r="L117" s="309"/>
      <c r="M117" s="309"/>
      <c r="N117" s="309"/>
      <c r="O117" s="309"/>
      <c r="P117" s="309">
        <v>0</v>
      </c>
      <c r="Q117" s="309">
        <v>1000</v>
      </c>
      <c r="R117" s="309">
        <v>0.1</v>
      </c>
      <c r="S117" s="309">
        <v>0.1</v>
      </c>
      <c r="T117" s="309">
        <v>0.1</v>
      </c>
      <c r="U117" s="309">
        <v>0.8</v>
      </c>
      <c r="V117" s="309" t="s">
        <v>592</v>
      </c>
      <c r="W117" s="355">
        <v>4000</v>
      </c>
      <c r="X117" s="309">
        <v>20000</v>
      </c>
      <c r="Y117" s="309">
        <f t="shared" si="7"/>
        <v>1</v>
      </c>
      <c r="Z117" s="309">
        <v>23</v>
      </c>
      <c r="AA117" s="309">
        <v>4</v>
      </c>
      <c r="AB117" s="269"/>
      <c r="AC117" s="269"/>
      <c r="AD117" s="269"/>
      <c r="AE117" s="269"/>
      <c r="AF117" s="269"/>
      <c r="AG117" s="269"/>
      <c r="AH117" s="309"/>
      <c r="AI117" s="269"/>
      <c r="AJ117" s="269"/>
      <c r="AK117" s="269"/>
      <c r="AL117" s="269"/>
      <c r="AM117" s="269"/>
      <c r="AN117" s="269"/>
      <c r="AO117" s="309" t="s">
        <v>770</v>
      </c>
      <c r="AP117" s="309"/>
      <c r="AQ117" s="309"/>
      <c r="AR117" s="309"/>
      <c r="AS117" s="290" t="s">
        <v>1733</v>
      </c>
      <c r="AT117" s="334" t="str">
        <f t="shared" si="4"/>
        <v>BIK.BIK_37</v>
      </c>
      <c r="AU117" s="513" t="s">
        <v>2585</v>
      </c>
      <c r="AV117" s="312" t="str">
        <f t="shared" si="5"/>
        <v>Popup_OIPp</v>
      </c>
      <c r="AW117" s="686" t="s">
        <v>2769</v>
      </c>
      <c r="AX117" s="309" t="s">
        <v>770</v>
      </c>
      <c r="AY117" s="276"/>
      <c r="AZ117" s="276"/>
      <c r="BC117" s="309" t="s">
        <v>1407</v>
      </c>
    </row>
    <row r="118" spans="1:55" s="271" customFormat="1" ht="14.45" customHeight="1" x14ac:dyDescent="0.25">
      <c r="A118" s="311">
        <v>116</v>
      </c>
      <c r="B118" s="952" t="s">
        <v>2770</v>
      </c>
      <c r="C118" s="1042" t="s">
        <v>2771</v>
      </c>
      <c r="D118" s="309"/>
      <c r="E118" s="309"/>
      <c r="F118" s="309"/>
      <c r="G118" s="309"/>
      <c r="H118" s="309"/>
      <c r="I118" s="309"/>
      <c r="J118" s="309"/>
      <c r="K118" s="309"/>
      <c r="L118" s="309"/>
      <c r="M118" s="309"/>
      <c r="N118" s="309"/>
      <c r="O118" s="309"/>
      <c r="P118" s="309">
        <v>0</v>
      </c>
      <c r="Q118" s="309">
        <v>1000</v>
      </c>
      <c r="R118" s="309">
        <v>0.1</v>
      </c>
      <c r="S118" s="309">
        <v>0.1</v>
      </c>
      <c r="T118" s="309">
        <v>0.1</v>
      </c>
      <c r="U118" s="309">
        <v>0.8</v>
      </c>
      <c r="V118" s="309" t="s">
        <v>592</v>
      </c>
      <c r="W118" s="355">
        <v>4000</v>
      </c>
      <c r="X118" s="309">
        <v>20000</v>
      </c>
      <c r="Y118" s="309">
        <f t="shared" si="7"/>
        <v>1</v>
      </c>
      <c r="Z118" s="309">
        <v>23</v>
      </c>
      <c r="AA118" s="309">
        <v>5</v>
      </c>
      <c r="AB118" s="269"/>
      <c r="AC118" s="269"/>
      <c r="AD118" s="269"/>
      <c r="AE118" s="269"/>
      <c r="AF118" s="269"/>
      <c r="AG118" s="269"/>
      <c r="AH118" s="309"/>
      <c r="AI118" s="269"/>
      <c r="AJ118" s="269"/>
      <c r="AK118" s="269"/>
      <c r="AL118" s="269"/>
      <c r="AM118" s="269"/>
      <c r="AN118" s="269"/>
      <c r="AO118" s="309" t="s">
        <v>770</v>
      </c>
      <c r="AP118" s="309"/>
      <c r="AQ118" s="309"/>
      <c r="AR118" s="309"/>
      <c r="AS118" s="290" t="s">
        <v>1733</v>
      </c>
      <c r="AT118" s="334" t="str">
        <f t="shared" si="4"/>
        <v>BIK.BIK_38</v>
      </c>
      <c r="AU118" s="513" t="s">
        <v>2558</v>
      </c>
      <c r="AV118" s="312" t="str">
        <f t="shared" si="5"/>
        <v>Popup_OIP</v>
      </c>
      <c r="AW118" s="686" t="s">
        <v>2772</v>
      </c>
      <c r="AX118" s="309" t="s">
        <v>770</v>
      </c>
      <c r="AY118" s="276"/>
      <c r="AZ118" s="276"/>
      <c r="BC118" s="309" t="s">
        <v>1407</v>
      </c>
    </row>
    <row r="119" spans="1:55" s="271" customFormat="1" ht="14.45" customHeight="1" x14ac:dyDescent="0.25">
      <c r="A119" s="311">
        <v>117</v>
      </c>
      <c r="B119" s="952" t="s">
        <v>2773</v>
      </c>
      <c r="C119" s="1042" t="s">
        <v>2774</v>
      </c>
      <c r="D119" s="309"/>
      <c r="E119" s="309"/>
      <c r="F119" s="309"/>
      <c r="G119" s="309"/>
      <c r="H119" s="309"/>
      <c r="I119" s="309"/>
      <c r="J119" s="308"/>
      <c r="K119" s="308"/>
      <c r="L119" s="308"/>
      <c r="M119" s="308"/>
      <c r="N119" s="308"/>
      <c r="O119" s="308"/>
      <c r="P119" s="309">
        <v>0</v>
      </c>
      <c r="Q119" s="309">
        <v>1000</v>
      </c>
      <c r="R119" s="309">
        <v>0.1</v>
      </c>
      <c r="S119" s="309">
        <v>0.1</v>
      </c>
      <c r="T119" s="309">
        <v>0.1</v>
      </c>
      <c r="U119" s="309">
        <v>0.8</v>
      </c>
      <c r="V119" s="309" t="s">
        <v>592</v>
      </c>
      <c r="W119" s="355">
        <v>4000</v>
      </c>
      <c r="X119" s="309">
        <v>20000</v>
      </c>
      <c r="Y119" s="309">
        <f t="shared" si="7"/>
        <v>1</v>
      </c>
      <c r="Z119" s="309">
        <v>23</v>
      </c>
      <c r="AA119" s="309">
        <v>6</v>
      </c>
      <c r="AB119" s="269"/>
      <c r="AC119" s="269"/>
      <c r="AD119" s="269"/>
      <c r="AE119" s="269"/>
      <c r="AF119" s="269"/>
      <c r="AG119" s="269"/>
      <c r="AH119" s="309"/>
      <c r="AI119" s="269"/>
      <c r="AJ119" s="269"/>
      <c r="AK119" s="269"/>
      <c r="AL119" s="269"/>
      <c r="AM119" s="269"/>
      <c r="AN119" s="269"/>
      <c r="AO119" s="309" t="s">
        <v>770</v>
      </c>
      <c r="AP119" s="309"/>
      <c r="AQ119" s="309"/>
      <c r="AR119" s="309"/>
      <c r="AS119" s="290" t="s">
        <v>1733</v>
      </c>
      <c r="AT119" s="334" t="str">
        <f t="shared" si="4"/>
        <v>BIK.BIK_39</v>
      </c>
      <c r="AU119" s="513" t="s">
        <v>2696</v>
      </c>
      <c r="AV119" s="312" t="str">
        <f t="shared" si="5"/>
        <v>Popup_OIP</v>
      </c>
      <c r="AW119" s="686" t="s">
        <v>2775</v>
      </c>
      <c r="AX119" s="309" t="s">
        <v>770</v>
      </c>
      <c r="AY119" s="276"/>
      <c r="AZ119" s="276"/>
      <c r="BC119" s="309" t="s">
        <v>1407</v>
      </c>
    </row>
    <row r="120" spans="1:55" s="271" customFormat="1" ht="14.45" customHeight="1" x14ac:dyDescent="0.25">
      <c r="A120" s="311">
        <v>118</v>
      </c>
      <c r="B120" s="952" t="s">
        <v>2776</v>
      </c>
      <c r="C120" s="1042" t="s">
        <v>2777</v>
      </c>
      <c r="D120" s="309"/>
      <c r="E120" s="309"/>
      <c r="F120" s="309"/>
      <c r="G120" s="309"/>
      <c r="H120" s="309"/>
      <c r="I120" s="309"/>
      <c r="J120" s="308"/>
      <c r="K120" s="308"/>
      <c r="L120" s="308"/>
      <c r="M120" s="308"/>
      <c r="N120" s="308"/>
      <c r="O120" s="308"/>
      <c r="P120" s="309">
        <v>0</v>
      </c>
      <c r="Q120" s="309">
        <v>1000</v>
      </c>
      <c r="R120" s="309">
        <v>0.1</v>
      </c>
      <c r="S120" s="309">
        <v>0.1</v>
      </c>
      <c r="T120" s="309">
        <v>0.1</v>
      </c>
      <c r="U120" s="309">
        <v>0.8</v>
      </c>
      <c r="V120" s="309" t="s">
        <v>592</v>
      </c>
      <c r="W120" s="355">
        <v>4000</v>
      </c>
      <c r="X120" s="309">
        <v>20000</v>
      </c>
      <c r="Y120" s="309">
        <f t="shared" si="7"/>
        <v>1</v>
      </c>
      <c r="Z120" s="309">
        <v>23</v>
      </c>
      <c r="AA120" s="309">
        <v>7</v>
      </c>
      <c r="AB120" s="269"/>
      <c r="AC120" s="269"/>
      <c r="AD120" s="269"/>
      <c r="AE120" s="269"/>
      <c r="AF120" s="269"/>
      <c r="AG120" s="269"/>
      <c r="AH120" s="309"/>
      <c r="AI120" s="269"/>
      <c r="AJ120" s="269"/>
      <c r="AK120" s="269"/>
      <c r="AL120" s="269"/>
      <c r="AM120" s="269"/>
      <c r="AN120" s="269"/>
      <c r="AO120" s="309" t="s">
        <v>770</v>
      </c>
      <c r="AP120" s="309"/>
      <c r="AQ120" s="309"/>
      <c r="AR120" s="309"/>
      <c r="AS120" s="290" t="s">
        <v>1733</v>
      </c>
      <c r="AT120" s="334" t="str">
        <f t="shared" si="4"/>
        <v>BIK.BIK_40</v>
      </c>
      <c r="AU120" s="288" t="s">
        <v>2657</v>
      </c>
      <c r="AV120" s="312" t="str">
        <f t="shared" si="5"/>
        <v>Popup_OIP</v>
      </c>
      <c r="AW120" s="686" t="s">
        <v>2778</v>
      </c>
      <c r="AX120" s="309" t="s">
        <v>770</v>
      </c>
      <c r="AY120" s="276"/>
      <c r="AZ120" s="276"/>
      <c r="BC120" s="309" t="s">
        <v>1407</v>
      </c>
    </row>
    <row r="121" spans="1:55" s="271" customFormat="1" ht="14.45" customHeight="1" x14ac:dyDescent="0.25">
      <c r="A121" s="311">
        <v>119</v>
      </c>
      <c r="B121" s="952" t="s">
        <v>2779</v>
      </c>
      <c r="C121" s="1042" t="s">
        <v>2780</v>
      </c>
      <c r="D121" s="309"/>
      <c r="E121" s="309"/>
      <c r="F121" s="309"/>
      <c r="G121" s="309"/>
      <c r="H121" s="309"/>
      <c r="I121" s="309"/>
      <c r="J121" s="309"/>
      <c r="K121" s="309"/>
      <c r="L121" s="309"/>
      <c r="M121" s="309"/>
      <c r="N121" s="309"/>
      <c r="O121" s="309"/>
      <c r="P121" s="309">
        <v>0</v>
      </c>
      <c r="Q121" s="309">
        <v>1000</v>
      </c>
      <c r="R121" s="309">
        <v>0.1</v>
      </c>
      <c r="S121" s="309">
        <v>0.1</v>
      </c>
      <c r="T121" s="309">
        <v>0.1</v>
      </c>
      <c r="U121" s="309">
        <v>0.8</v>
      </c>
      <c r="V121" s="309" t="s">
        <v>592</v>
      </c>
      <c r="W121" s="355">
        <v>4000</v>
      </c>
      <c r="X121" s="309">
        <v>20000</v>
      </c>
      <c r="Y121" s="309">
        <f t="shared" si="7"/>
        <v>1</v>
      </c>
      <c r="Z121" s="309">
        <v>24</v>
      </c>
      <c r="AA121" s="309">
        <v>0</v>
      </c>
      <c r="AB121" s="269"/>
      <c r="AC121" s="269"/>
      <c r="AD121" s="269"/>
      <c r="AE121" s="269"/>
      <c r="AF121" s="269"/>
      <c r="AG121" s="269"/>
      <c r="AH121" s="309"/>
      <c r="AI121" s="269"/>
      <c r="AJ121" s="269"/>
      <c r="AK121" s="269"/>
      <c r="AL121" s="269"/>
      <c r="AM121" s="269"/>
      <c r="AN121" s="269"/>
      <c r="AO121" s="309" t="s">
        <v>770</v>
      </c>
      <c r="AP121" s="309"/>
      <c r="AQ121" s="309"/>
      <c r="AR121" s="309"/>
      <c r="AS121" s="290" t="s">
        <v>1733</v>
      </c>
      <c r="AT121" s="334" t="str">
        <f t="shared" si="4"/>
        <v>BIK.BIK_41</v>
      </c>
      <c r="AU121" s="288" t="s">
        <v>2661</v>
      </c>
      <c r="AV121" s="312" t="str">
        <f t="shared" si="5"/>
        <v>Popup_OIP</v>
      </c>
      <c r="AW121" s="686" t="s">
        <v>2781</v>
      </c>
      <c r="AX121" s="309" t="s">
        <v>770</v>
      </c>
      <c r="AY121" s="276"/>
      <c r="AZ121" s="276"/>
      <c r="BC121" s="309" t="s">
        <v>1407</v>
      </c>
    </row>
    <row r="122" spans="1:55" s="271" customFormat="1" ht="14.45" customHeight="1" x14ac:dyDescent="0.25">
      <c r="A122" s="311">
        <v>120</v>
      </c>
      <c r="B122" s="952" t="s">
        <v>2782</v>
      </c>
      <c r="C122" s="1042" t="s">
        <v>2783</v>
      </c>
      <c r="D122" s="309"/>
      <c r="E122" s="309"/>
      <c r="F122" s="309"/>
      <c r="G122" s="309"/>
      <c r="H122" s="309"/>
      <c r="I122" s="309"/>
      <c r="J122" s="309"/>
      <c r="K122" s="309"/>
      <c r="L122" s="309"/>
      <c r="M122" s="309"/>
      <c r="N122" s="309"/>
      <c r="O122" s="309"/>
      <c r="P122" s="309">
        <v>0</v>
      </c>
      <c r="Q122" s="309">
        <v>1000</v>
      </c>
      <c r="R122" s="309">
        <v>0.1</v>
      </c>
      <c r="S122" s="309">
        <v>0.1</v>
      </c>
      <c r="T122" s="309">
        <v>0.1</v>
      </c>
      <c r="U122" s="309">
        <v>0.8</v>
      </c>
      <c r="V122" s="309" t="s">
        <v>592</v>
      </c>
      <c r="W122" s="355">
        <v>4000</v>
      </c>
      <c r="X122" s="309">
        <v>20000</v>
      </c>
      <c r="Y122" s="309">
        <f t="shared" si="7"/>
        <v>1</v>
      </c>
      <c r="Z122" s="309">
        <v>24</v>
      </c>
      <c r="AA122" s="309">
        <v>1</v>
      </c>
      <c r="AB122" s="269"/>
      <c r="AC122" s="269"/>
      <c r="AD122" s="269"/>
      <c r="AE122" s="269"/>
      <c r="AF122" s="269"/>
      <c r="AG122" s="269"/>
      <c r="AH122" s="309"/>
      <c r="AI122" s="269"/>
      <c r="AJ122" s="269"/>
      <c r="AK122" s="269"/>
      <c r="AL122" s="269"/>
      <c r="AM122" s="269"/>
      <c r="AN122" s="269"/>
      <c r="AO122" s="309" t="s">
        <v>770</v>
      </c>
      <c r="AP122" s="309"/>
      <c r="AQ122" s="309"/>
      <c r="AR122" s="309"/>
      <c r="AS122" s="290" t="s">
        <v>1733</v>
      </c>
      <c r="AT122" s="334" t="str">
        <f t="shared" si="4"/>
        <v>BIK.BIK_42</v>
      </c>
      <c r="AU122" s="311" t="s">
        <v>2665</v>
      </c>
      <c r="AV122" s="312" t="str">
        <f t="shared" si="5"/>
        <v>Popup_OIP</v>
      </c>
      <c r="AW122" s="686" t="s">
        <v>2784</v>
      </c>
      <c r="AX122" s="309" t="s">
        <v>770</v>
      </c>
      <c r="AY122" s="276"/>
      <c r="AZ122" s="276"/>
      <c r="BC122" s="309" t="s">
        <v>1407</v>
      </c>
    </row>
    <row r="123" spans="1:55" s="271" customFormat="1" ht="14.45" customHeight="1" x14ac:dyDescent="0.25">
      <c r="A123" s="311">
        <v>121</v>
      </c>
      <c r="B123" s="952" t="s">
        <v>2785</v>
      </c>
      <c r="C123" s="1042" t="s">
        <v>2786</v>
      </c>
      <c r="D123" s="309"/>
      <c r="E123" s="309"/>
      <c r="F123" s="309"/>
      <c r="G123" s="309"/>
      <c r="H123" s="309"/>
      <c r="I123" s="309"/>
      <c r="J123" s="309"/>
      <c r="K123" s="309"/>
      <c r="L123" s="309"/>
      <c r="M123" s="309"/>
      <c r="N123" s="309"/>
      <c r="O123" s="309"/>
      <c r="P123" s="309">
        <v>0</v>
      </c>
      <c r="Q123" s="309">
        <v>1000</v>
      </c>
      <c r="R123" s="309">
        <v>0.1</v>
      </c>
      <c r="S123" s="309">
        <v>0.1</v>
      </c>
      <c r="T123" s="309">
        <v>0.1</v>
      </c>
      <c r="U123" s="309">
        <v>0.8</v>
      </c>
      <c r="V123" s="309" t="s">
        <v>592</v>
      </c>
      <c r="W123" s="355">
        <v>4000</v>
      </c>
      <c r="X123" s="309">
        <v>20000</v>
      </c>
      <c r="Y123" s="309">
        <f t="shared" si="7"/>
        <v>1</v>
      </c>
      <c r="Z123" s="309">
        <v>24</v>
      </c>
      <c r="AA123" s="309">
        <v>2</v>
      </c>
      <c r="AB123" s="269"/>
      <c r="AC123" s="269"/>
      <c r="AD123" s="269"/>
      <c r="AE123" s="269"/>
      <c r="AF123" s="269"/>
      <c r="AG123" s="269"/>
      <c r="AH123" s="309"/>
      <c r="AI123" s="269"/>
      <c r="AJ123" s="269"/>
      <c r="AK123" s="269"/>
      <c r="AL123" s="269"/>
      <c r="AM123" s="269"/>
      <c r="AN123" s="269"/>
      <c r="AO123" s="309" t="s">
        <v>770</v>
      </c>
      <c r="AP123" s="309"/>
      <c r="AQ123" s="309"/>
      <c r="AR123" s="309"/>
      <c r="AS123" s="290" t="s">
        <v>1733</v>
      </c>
      <c r="AT123" s="334" t="str">
        <f t="shared" si="4"/>
        <v>BIK.BIK_43</v>
      </c>
      <c r="AU123" s="513" t="s">
        <v>2558</v>
      </c>
      <c r="AV123" s="312" t="str">
        <f t="shared" si="5"/>
        <v>Popup_OIP</v>
      </c>
      <c r="AW123" s="686" t="s">
        <v>2787</v>
      </c>
      <c r="AX123" s="309" t="s">
        <v>770</v>
      </c>
      <c r="AY123" s="276"/>
      <c r="AZ123" s="276"/>
      <c r="BC123" s="309" t="s">
        <v>1407</v>
      </c>
    </row>
    <row r="124" spans="1:55" s="271" customFormat="1" ht="14.45" customHeight="1" x14ac:dyDescent="0.25">
      <c r="A124" s="311">
        <v>122</v>
      </c>
      <c r="B124" s="952" t="s">
        <v>2788</v>
      </c>
      <c r="C124" s="1042" t="s">
        <v>2789</v>
      </c>
      <c r="D124" s="309"/>
      <c r="E124" s="309"/>
      <c r="F124" s="309"/>
      <c r="G124" s="309"/>
      <c r="H124" s="309"/>
      <c r="I124" s="309"/>
      <c r="J124" s="309"/>
      <c r="K124" s="309"/>
      <c r="L124" s="309"/>
      <c r="M124" s="309"/>
      <c r="N124" s="309"/>
      <c r="O124" s="309"/>
      <c r="P124" s="309">
        <v>0</v>
      </c>
      <c r="Q124" s="309">
        <v>1000</v>
      </c>
      <c r="R124" s="309">
        <v>0.1</v>
      </c>
      <c r="S124" s="309">
        <v>0.1</v>
      </c>
      <c r="T124" s="309">
        <v>0.1</v>
      </c>
      <c r="U124" s="309">
        <v>0.8</v>
      </c>
      <c r="V124" s="309" t="s">
        <v>592</v>
      </c>
      <c r="W124" s="355">
        <v>4000</v>
      </c>
      <c r="X124" s="309">
        <v>20000</v>
      </c>
      <c r="Y124" s="309">
        <f t="shared" si="7"/>
        <v>1</v>
      </c>
      <c r="Z124" s="309">
        <v>24</v>
      </c>
      <c r="AA124" s="309">
        <v>3</v>
      </c>
      <c r="AB124" s="269"/>
      <c r="AC124" s="269"/>
      <c r="AD124" s="269"/>
      <c r="AE124" s="269"/>
      <c r="AF124" s="269"/>
      <c r="AG124" s="269"/>
      <c r="AH124" s="309"/>
      <c r="AI124" s="269"/>
      <c r="AJ124" s="269"/>
      <c r="AK124" s="269"/>
      <c r="AL124" s="269"/>
      <c r="AM124" s="269"/>
      <c r="AN124" s="269"/>
      <c r="AO124" s="309" t="s">
        <v>770</v>
      </c>
      <c r="AP124" s="309"/>
      <c r="AQ124" s="309"/>
      <c r="AR124" s="309"/>
      <c r="AS124" s="290" t="s">
        <v>1733</v>
      </c>
      <c r="AT124" s="334" t="str">
        <f t="shared" si="4"/>
        <v>BIK.BIK_44</v>
      </c>
      <c r="AU124" s="311" t="s">
        <v>2585</v>
      </c>
      <c r="AV124" s="312" t="str">
        <f t="shared" si="5"/>
        <v>Popup_OIPp</v>
      </c>
      <c r="AW124" s="686" t="s">
        <v>2790</v>
      </c>
      <c r="AX124" s="309" t="s">
        <v>770</v>
      </c>
      <c r="AY124" s="276"/>
      <c r="AZ124" s="276"/>
      <c r="BC124" s="309" t="s">
        <v>1407</v>
      </c>
    </row>
    <row r="125" spans="1:55" s="271" customFormat="1" ht="14.45" customHeight="1" x14ac:dyDescent="0.25">
      <c r="A125" s="311">
        <v>123</v>
      </c>
      <c r="B125" s="952" t="s">
        <v>2791</v>
      </c>
      <c r="C125" s="1042" t="s">
        <v>2792</v>
      </c>
      <c r="D125" s="309"/>
      <c r="E125" s="309"/>
      <c r="F125" s="309"/>
      <c r="G125" s="309"/>
      <c r="H125" s="309"/>
      <c r="I125" s="309"/>
      <c r="J125" s="309"/>
      <c r="K125" s="309"/>
      <c r="L125" s="309"/>
      <c r="M125" s="309"/>
      <c r="N125" s="309"/>
      <c r="O125" s="309"/>
      <c r="P125" s="309">
        <v>0</v>
      </c>
      <c r="Q125" s="309">
        <v>1000</v>
      </c>
      <c r="R125" s="309">
        <v>0.1</v>
      </c>
      <c r="S125" s="309">
        <v>0.1</v>
      </c>
      <c r="T125" s="309">
        <v>0.1</v>
      </c>
      <c r="U125" s="309">
        <v>0.8</v>
      </c>
      <c r="V125" s="309" t="s">
        <v>592</v>
      </c>
      <c r="W125" s="355">
        <v>4000</v>
      </c>
      <c r="X125" s="309">
        <v>20000</v>
      </c>
      <c r="Y125" s="309">
        <f t="shared" si="7"/>
        <v>1</v>
      </c>
      <c r="Z125" s="309">
        <v>24</v>
      </c>
      <c r="AA125" s="309">
        <v>4</v>
      </c>
      <c r="AB125" s="269"/>
      <c r="AC125" s="269"/>
      <c r="AD125" s="269"/>
      <c r="AE125" s="269"/>
      <c r="AF125" s="269"/>
      <c r="AG125" s="269"/>
      <c r="AH125" s="309"/>
      <c r="AI125" s="269"/>
      <c r="AJ125" s="269"/>
      <c r="AK125" s="269"/>
      <c r="AL125" s="269"/>
      <c r="AM125" s="269"/>
      <c r="AN125" s="269"/>
      <c r="AO125" s="309" t="s">
        <v>770</v>
      </c>
      <c r="AP125" s="309"/>
      <c r="AQ125" s="309"/>
      <c r="AR125" s="309"/>
      <c r="AS125" s="290" t="s">
        <v>1733</v>
      </c>
      <c r="AT125" s="334" t="str">
        <f t="shared" si="4"/>
        <v>BIK.BIK_45</v>
      </c>
      <c r="AU125" s="311" t="s">
        <v>2657</v>
      </c>
      <c r="AV125" s="312" t="str">
        <f t="shared" si="5"/>
        <v>Popup_OIP</v>
      </c>
      <c r="AW125" s="686" t="s">
        <v>2793</v>
      </c>
      <c r="AX125" s="309" t="s">
        <v>770</v>
      </c>
      <c r="AY125" s="276"/>
      <c r="AZ125" s="276"/>
      <c r="BC125" s="309" t="s">
        <v>1407</v>
      </c>
    </row>
    <row r="126" spans="1:55" s="271" customFormat="1" ht="14.45" customHeight="1" x14ac:dyDescent="0.25">
      <c r="A126" s="311">
        <v>124</v>
      </c>
      <c r="B126" s="952" t="s">
        <v>2794</v>
      </c>
      <c r="C126" s="1042" t="s">
        <v>2795</v>
      </c>
      <c r="D126" s="309"/>
      <c r="E126" s="309"/>
      <c r="F126" s="309"/>
      <c r="G126" s="309"/>
      <c r="H126" s="309"/>
      <c r="I126" s="309"/>
      <c r="J126" s="309"/>
      <c r="K126" s="309"/>
      <c r="L126" s="309"/>
      <c r="M126" s="309"/>
      <c r="N126" s="309"/>
      <c r="O126" s="309"/>
      <c r="P126" s="309">
        <v>0</v>
      </c>
      <c r="Q126" s="309">
        <v>1000</v>
      </c>
      <c r="R126" s="309">
        <v>0.1</v>
      </c>
      <c r="S126" s="309">
        <v>0.1</v>
      </c>
      <c r="T126" s="309">
        <v>0.1</v>
      </c>
      <c r="U126" s="309">
        <v>0.8</v>
      </c>
      <c r="V126" s="309" t="s">
        <v>592</v>
      </c>
      <c r="W126" s="355">
        <v>4000</v>
      </c>
      <c r="X126" s="309">
        <v>20000</v>
      </c>
      <c r="Y126" s="309">
        <f t="shared" si="7"/>
        <v>1</v>
      </c>
      <c r="Z126" s="309">
        <v>24</v>
      </c>
      <c r="AA126" s="309">
        <v>5</v>
      </c>
      <c r="AB126" s="269"/>
      <c r="AC126" s="269"/>
      <c r="AD126" s="269"/>
      <c r="AE126" s="269"/>
      <c r="AF126" s="269"/>
      <c r="AG126" s="269"/>
      <c r="AH126" s="309"/>
      <c r="AI126" s="269"/>
      <c r="AJ126" s="269"/>
      <c r="AK126" s="269"/>
      <c r="AL126" s="269"/>
      <c r="AM126" s="269"/>
      <c r="AN126" s="269"/>
      <c r="AO126" s="309" t="s">
        <v>770</v>
      </c>
      <c r="AP126" s="309"/>
      <c r="AQ126" s="309"/>
      <c r="AR126" s="309"/>
      <c r="AS126" s="290" t="s">
        <v>1733</v>
      </c>
      <c r="AT126" s="334" t="str">
        <f t="shared" si="4"/>
        <v>BIK.BIK_46</v>
      </c>
      <c r="AU126" s="288" t="s">
        <v>2657</v>
      </c>
      <c r="AV126" s="312" t="str">
        <f t="shared" si="5"/>
        <v>Popup_OIP</v>
      </c>
      <c r="AW126" s="686" t="s">
        <v>2796</v>
      </c>
      <c r="AX126" s="309" t="s">
        <v>770</v>
      </c>
      <c r="AY126" s="276"/>
      <c r="AZ126" s="276"/>
      <c r="BC126" s="309" t="s">
        <v>1407</v>
      </c>
    </row>
    <row r="127" spans="1:55" s="271" customFormat="1" ht="14.45" customHeight="1" x14ac:dyDescent="0.25">
      <c r="A127" s="311">
        <v>125</v>
      </c>
      <c r="B127" s="952" t="s">
        <v>2797</v>
      </c>
      <c r="C127" s="1042" t="s">
        <v>2798</v>
      </c>
      <c r="D127" s="309"/>
      <c r="E127" s="309"/>
      <c r="F127" s="309"/>
      <c r="G127" s="309"/>
      <c r="H127" s="309"/>
      <c r="I127" s="309"/>
      <c r="J127" s="309"/>
      <c r="K127" s="309"/>
      <c r="L127" s="309"/>
      <c r="M127" s="309"/>
      <c r="N127" s="309"/>
      <c r="O127" s="309"/>
      <c r="P127" s="309">
        <v>0</v>
      </c>
      <c r="Q127" s="309">
        <v>1000</v>
      </c>
      <c r="R127" s="309">
        <v>0.1</v>
      </c>
      <c r="S127" s="309">
        <v>0.1</v>
      </c>
      <c r="T127" s="309">
        <v>0.1</v>
      </c>
      <c r="U127" s="309">
        <v>0.8</v>
      </c>
      <c r="V127" s="309" t="s">
        <v>592</v>
      </c>
      <c r="W127" s="355">
        <v>4000</v>
      </c>
      <c r="X127" s="309">
        <v>20000</v>
      </c>
      <c r="Y127" s="309">
        <f t="shared" si="7"/>
        <v>1</v>
      </c>
      <c r="Z127" s="309">
        <v>24</v>
      </c>
      <c r="AA127" s="309">
        <v>6</v>
      </c>
      <c r="AB127" s="269"/>
      <c r="AC127" s="269"/>
      <c r="AD127" s="269"/>
      <c r="AE127" s="269"/>
      <c r="AF127" s="269"/>
      <c r="AG127" s="269"/>
      <c r="AH127" s="309"/>
      <c r="AI127" s="269"/>
      <c r="AJ127" s="269"/>
      <c r="AK127" s="269"/>
      <c r="AL127" s="269"/>
      <c r="AM127" s="269"/>
      <c r="AN127" s="269"/>
      <c r="AO127" s="309" t="s">
        <v>770</v>
      </c>
      <c r="AP127" s="309"/>
      <c r="AQ127" s="309"/>
      <c r="AR127" s="309"/>
      <c r="AS127" s="290" t="s">
        <v>1733</v>
      </c>
      <c r="AT127" s="334" t="str">
        <f t="shared" si="4"/>
        <v>BIK.BIK_47</v>
      </c>
      <c r="AU127" s="288" t="s">
        <v>2661</v>
      </c>
      <c r="AV127" s="312" t="str">
        <f t="shared" si="5"/>
        <v>Popup_OIP</v>
      </c>
      <c r="AW127" s="686" t="s">
        <v>2799</v>
      </c>
      <c r="AX127" s="309" t="s">
        <v>770</v>
      </c>
      <c r="AY127" s="276"/>
      <c r="AZ127" s="276"/>
      <c r="BC127" s="309" t="s">
        <v>1407</v>
      </c>
    </row>
    <row r="128" spans="1:55" s="271" customFormat="1" x14ac:dyDescent="0.25">
      <c r="A128" s="311">
        <v>126</v>
      </c>
      <c r="B128" s="952" t="s">
        <v>2800</v>
      </c>
      <c r="C128" s="1042" t="s">
        <v>2801</v>
      </c>
      <c r="D128" s="309"/>
      <c r="E128" s="309"/>
      <c r="F128" s="309"/>
      <c r="G128" s="309"/>
      <c r="H128" s="309"/>
      <c r="I128" s="309"/>
      <c r="J128" s="308"/>
      <c r="K128" s="308"/>
      <c r="L128" s="308"/>
      <c r="M128" s="308"/>
      <c r="N128" s="308"/>
      <c r="O128" s="308"/>
      <c r="P128" s="309">
        <v>0</v>
      </c>
      <c r="Q128" s="309">
        <v>1000</v>
      </c>
      <c r="R128" s="309">
        <v>0.1</v>
      </c>
      <c r="S128" s="309">
        <v>0.1</v>
      </c>
      <c r="T128" s="309">
        <v>0.1</v>
      </c>
      <c r="U128" s="309">
        <v>0.8</v>
      </c>
      <c r="V128" s="309" t="s">
        <v>592</v>
      </c>
      <c r="W128" s="355">
        <v>4000</v>
      </c>
      <c r="X128" s="309">
        <v>20000</v>
      </c>
      <c r="Y128" s="309">
        <f t="shared" si="7"/>
        <v>1</v>
      </c>
      <c r="Z128" s="309">
        <v>24</v>
      </c>
      <c r="AA128" s="309">
        <v>7</v>
      </c>
      <c r="AB128" s="269"/>
      <c r="AC128" s="269"/>
      <c r="AD128" s="269"/>
      <c r="AE128" s="269"/>
      <c r="AF128" s="269"/>
      <c r="AG128" s="269"/>
      <c r="AH128" s="309"/>
      <c r="AI128" s="269"/>
      <c r="AJ128" s="269"/>
      <c r="AK128" s="269"/>
      <c r="AL128" s="269"/>
      <c r="AM128" s="269"/>
      <c r="AN128" s="269"/>
      <c r="AO128" s="309" t="s">
        <v>770</v>
      </c>
      <c r="AP128" s="309"/>
      <c r="AQ128" s="309"/>
      <c r="AR128" s="309"/>
      <c r="AS128" s="290" t="s">
        <v>1733</v>
      </c>
      <c r="AT128" s="334" t="str">
        <f t="shared" si="4"/>
        <v>BIK.BIK_48</v>
      </c>
      <c r="AU128" s="288" t="s">
        <v>2665</v>
      </c>
      <c r="AV128" s="312" t="str">
        <f t="shared" si="5"/>
        <v>Popup_OIP</v>
      </c>
      <c r="AW128" s="686" t="s">
        <v>2802</v>
      </c>
      <c r="AX128" s="309" t="s">
        <v>770</v>
      </c>
      <c r="AY128" s="276"/>
      <c r="AZ128" s="276"/>
      <c r="BC128" s="309" t="s">
        <v>1407</v>
      </c>
    </row>
    <row r="129" spans="1:55" s="271" customFormat="1" ht="14.45" customHeight="1" x14ac:dyDescent="0.25">
      <c r="A129" s="311">
        <v>127</v>
      </c>
      <c r="B129" s="963" t="s">
        <v>2803</v>
      </c>
      <c r="C129" s="1042" t="s">
        <v>2804</v>
      </c>
      <c r="D129" s="309"/>
      <c r="E129" s="309"/>
      <c r="F129" s="309"/>
      <c r="G129" s="309"/>
      <c r="H129" s="309"/>
      <c r="I129" s="309"/>
      <c r="J129" s="308"/>
      <c r="K129" s="308"/>
      <c r="L129" s="308"/>
      <c r="M129" s="308"/>
      <c r="N129" s="308"/>
      <c r="O129" s="308"/>
      <c r="P129" s="309">
        <v>0</v>
      </c>
      <c r="Q129" s="309">
        <v>1000</v>
      </c>
      <c r="R129" s="309">
        <v>0.1</v>
      </c>
      <c r="S129" s="309">
        <v>0.1</v>
      </c>
      <c r="T129" s="309">
        <v>0.1</v>
      </c>
      <c r="U129" s="309">
        <v>0.8</v>
      </c>
      <c r="V129" s="309" t="s">
        <v>592</v>
      </c>
      <c r="W129" s="355">
        <v>4000</v>
      </c>
      <c r="X129" s="309">
        <v>20000</v>
      </c>
      <c r="Y129" s="309">
        <f t="shared" si="7"/>
        <v>1</v>
      </c>
      <c r="Z129" s="309">
        <v>25</v>
      </c>
      <c r="AA129" s="309">
        <v>0</v>
      </c>
      <c r="AB129" s="269"/>
      <c r="AC129" s="269"/>
      <c r="AD129" s="269"/>
      <c r="AE129" s="269"/>
      <c r="AF129" s="269"/>
      <c r="AG129" s="269"/>
      <c r="AH129" s="309"/>
      <c r="AI129" s="269"/>
      <c r="AJ129" s="269"/>
      <c r="AK129" s="269"/>
      <c r="AL129" s="269"/>
      <c r="AM129" s="269"/>
      <c r="AN129" s="269"/>
      <c r="AO129" s="309" t="s">
        <v>770</v>
      </c>
      <c r="AP129" s="309"/>
      <c r="AQ129" s="309"/>
      <c r="AR129" s="309"/>
      <c r="AS129" s="290" t="s">
        <v>1733</v>
      </c>
      <c r="AT129" s="334" t="str">
        <f t="shared" si="4"/>
        <v>BIK.BIK_49</v>
      </c>
      <c r="AU129" s="288" t="s">
        <v>2657</v>
      </c>
      <c r="AV129" s="312" t="str">
        <f t="shared" si="5"/>
        <v>Popup_OIP</v>
      </c>
      <c r="AW129" s="686" t="s">
        <v>2805</v>
      </c>
      <c r="AX129" s="309" t="s">
        <v>770</v>
      </c>
      <c r="AY129" s="276"/>
      <c r="AZ129" s="276"/>
      <c r="BC129" s="309" t="s">
        <v>1407</v>
      </c>
    </row>
    <row r="130" spans="1:55" s="271" customFormat="1" ht="14.45" customHeight="1" x14ac:dyDescent="0.25">
      <c r="A130" s="311">
        <v>128</v>
      </c>
      <c r="B130" s="952" t="s">
        <v>2806</v>
      </c>
      <c r="C130" s="1042" t="s">
        <v>2807</v>
      </c>
      <c r="D130" s="309"/>
      <c r="E130" s="309"/>
      <c r="F130" s="309"/>
      <c r="G130" s="309"/>
      <c r="H130" s="309"/>
      <c r="I130" s="309"/>
      <c r="J130" s="309"/>
      <c r="K130" s="309"/>
      <c r="L130" s="309"/>
      <c r="M130" s="309"/>
      <c r="N130" s="309"/>
      <c r="O130" s="309"/>
      <c r="P130" s="309">
        <v>0</v>
      </c>
      <c r="Q130" s="309">
        <v>1000</v>
      </c>
      <c r="R130" s="309">
        <v>0.1</v>
      </c>
      <c r="S130" s="309">
        <v>0.1</v>
      </c>
      <c r="T130" s="309">
        <v>0.1</v>
      </c>
      <c r="U130" s="309">
        <v>0.8</v>
      </c>
      <c r="V130" s="309" t="s">
        <v>592</v>
      </c>
      <c r="W130" s="355">
        <v>4000</v>
      </c>
      <c r="X130" s="309">
        <v>20000</v>
      </c>
      <c r="Y130" s="309">
        <f t="shared" si="7"/>
        <v>1</v>
      </c>
      <c r="Z130" s="309">
        <v>25</v>
      </c>
      <c r="AA130" s="309">
        <v>1</v>
      </c>
      <c r="AB130" s="269"/>
      <c r="AC130" s="269"/>
      <c r="AD130" s="269"/>
      <c r="AE130" s="269"/>
      <c r="AF130" s="269"/>
      <c r="AG130" s="269"/>
      <c r="AH130" s="309"/>
      <c r="AI130" s="269"/>
      <c r="AJ130" s="269"/>
      <c r="AK130" s="269"/>
      <c r="AL130" s="269"/>
      <c r="AM130" s="269"/>
      <c r="AN130" s="269"/>
      <c r="AO130" s="309" t="s">
        <v>770</v>
      </c>
      <c r="AP130" s="309"/>
      <c r="AQ130" s="309"/>
      <c r="AR130" s="309"/>
      <c r="AS130" s="290" t="s">
        <v>1733</v>
      </c>
      <c r="AT130" s="334" t="str">
        <f t="shared" si="4"/>
        <v>BIK.BIK_50</v>
      </c>
      <c r="AU130" s="513" t="s">
        <v>2585</v>
      </c>
      <c r="AV130" s="312" t="str">
        <f t="shared" si="5"/>
        <v>Popup_OIPp</v>
      </c>
      <c r="AW130" s="686" t="s">
        <v>2808</v>
      </c>
      <c r="AX130" s="309" t="s">
        <v>770</v>
      </c>
      <c r="AY130" s="276"/>
      <c r="AZ130" s="276"/>
      <c r="BC130" s="309" t="s">
        <v>1407</v>
      </c>
    </row>
    <row r="131" spans="1:55" s="271" customFormat="1" ht="14.45" customHeight="1" thickBot="1" x14ac:dyDescent="0.3">
      <c r="A131" s="311">
        <v>129</v>
      </c>
      <c r="B131" s="952" t="s">
        <v>2809</v>
      </c>
      <c r="C131" s="1042" t="s">
        <v>2810</v>
      </c>
      <c r="D131" s="309"/>
      <c r="E131" s="309"/>
      <c r="F131" s="309"/>
      <c r="G131" s="309"/>
      <c r="H131" s="309"/>
      <c r="I131" s="309"/>
      <c r="J131" s="309"/>
      <c r="K131" s="309"/>
      <c r="L131" s="309"/>
      <c r="M131" s="309"/>
      <c r="N131" s="309"/>
      <c r="O131" s="309"/>
      <c r="P131" s="309">
        <v>0</v>
      </c>
      <c r="Q131" s="309">
        <v>1000</v>
      </c>
      <c r="R131" s="309">
        <v>0.1</v>
      </c>
      <c r="S131" s="309">
        <v>0.1</v>
      </c>
      <c r="T131" s="309">
        <v>0.1</v>
      </c>
      <c r="U131" s="309">
        <v>0.8</v>
      </c>
      <c r="V131" s="309" t="s">
        <v>592</v>
      </c>
      <c r="W131" s="355">
        <v>4000</v>
      </c>
      <c r="X131" s="309">
        <v>20000</v>
      </c>
      <c r="Y131" s="309">
        <f t="shared" si="7"/>
        <v>1</v>
      </c>
      <c r="Z131" s="309">
        <v>25</v>
      </c>
      <c r="AA131" s="309">
        <v>2</v>
      </c>
      <c r="AB131" s="269"/>
      <c r="AC131" s="269"/>
      <c r="AD131" s="269"/>
      <c r="AE131" s="269"/>
      <c r="AF131" s="269"/>
      <c r="AG131" s="269"/>
      <c r="AH131" s="309"/>
      <c r="AI131" s="269"/>
      <c r="AJ131" s="269"/>
      <c r="AK131" s="269"/>
      <c r="AL131" s="269"/>
      <c r="AM131" s="269"/>
      <c r="AN131" s="269"/>
      <c r="AO131" s="309" t="s">
        <v>770</v>
      </c>
      <c r="AP131" s="309"/>
      <c r="AQ131" s="309"/>
      <c r="AR131" s="309"/>
      <c r="AS131" s="290" t="s">
        <v>1733</v>
      </c>
      <c r="AT131" s="334" t="str">
        <f t="shared" ref="AT131:AT148" si="8">IF(AS131="",C131,CONCATENATE(AS131,".",C131))</f>
        <v>BIK.BIK_51</v>
      </c>
      <c r="AU131" s="513" t="s">
        <v>2558</v>
      </c>
      <c r="AV131" s="312" t="str">
        <f t="shared" ref="AV131:AV150" si="9">IF(AU131="МПа","Popup_OIPp","Popup_OIP")</f>
        <v>Popup_OIP</v>
      </c>
      <c r="AW131" s="686" t="s">
        <v>2811</v>
      </c>
      <c r="AX131" s="309" t="s">
        <v>770</v>
      </c>
      <c r="AY131" s="276"/>
      <c r="AZ131" s="276"/>
      <c r="BC131" s="309" t="s">
        <v>1407</v>
      </c>
    </row>
    <row r="132" spans="1:55" s="271" customFormat="1" ht="14.45" customHeight="1" thickBot="1" x14ac:dyDescent="0.3">
      <c r="A132" s="311">
        <v>130</v>
      </c>
      <c r="B132" s="952" t="s">
        <v>2812</v>
      </c>
      <c r="C132" s="1042" t="s">
        <v>2813</v>
      </c>
      <c r="D132" s="261"/>
      <c r="E132" s="261"/>
      <c r="F132" s="261"/>
      <c r="G132" s="261"/>
      <c r="H132" s="261"/>
      <c r="I132" s="261"/>
      <c r="J132" s="261"/>
      <c r="K132" s="261"/>
      <c r="L132" s="261"/>
      <c r="M132" s="261"/>
      <c r="N132" s="261"/>
      <c r="O132" s="261"/>
      <c r="P132" s="309">
        <v>0</v>
      </c>
      <c r="Q132" s="309">
        <v>1000</v>
      </c>
      <c r="R132" s="309">
        <v>0.1</v>
      </c>
      <c r="S132" s="309">
        <v>0.1</v>
      </c>
      <c r="T132" s="309">
        <v>0.1</v>
      </c>
      <c r="U132" s="309">
        <v>0.8</v>
      </c>
      <c r="V132" s="309" t="s">
        <v>592</v>
      </c>
      <c r="W132" s="355">
        <v>4000</v>
      </c>
      <c r="X132" s="309">
        <v>20000</v>
      </c>
      <c r="Y132" s="309">
        <f t="shared" si="7"/>
        <v>1</v>
      </c>
      <c r="Z132" s="309">
        <v>25</v>
      </c>
      <c r="AA132" s="309">
        <v>3</v>
      </c>
      <c r="AB132" s="269"/>
      <c r="AC132" s="269"/>
      <c r="AD132" s="269"/>
      <c r="AE132" s="269"/>
      <c r="AF132" s="269"/>
      <c r="AG132" s="269"/>
      <c r="AH132" s="309"/>
      <c r="AI132" s="269"/>
      <c r="AJ132" s="269"/>
      <c r="AK132" s="269"/>
      <c r="AL132" s="269"/>
      <c r="AM132" s="269"/>
      <c r="AN132" s="269"/>
      <c r="AO132" s="309" t="s">
        <v>770</v>
      </c>
      <c r="AP132" s="309"/>
      <c r="AQ132" s="309"/>
      <c r="AR132" s="309"/>
      <c r="AS132" s="290" t="s">
        <v>1733</v>
      </c>
      <c r="AT132" s="334" t="str">
        <f t="shared" si="8"/>
        <v>BIK.BIK_52</v>
      </c>
      <c r="AU132" s="513" t="s">
        <v>2696</v>
      </c>
      <c r="AV132" s="312" t="str">
        <f t="shared" si="9"/>
        <v>Popup_OIP</v>
      </c>
      <c r="AW132" s="686" t="s">
        <v>2814</v>
      </c>
      <c r="AX132" s="309" t="s">
        <v>770</v>
      </c>
      <c r="AY132" s="276"/>
      <c r="AZ132" s="276"/>
      <c r="BC132" s="309" t="s">
        <v>1407</v>
      </c>
    </row>
    <row r="133" spans="1:55" s="271" customFormat="1" ht="14.45" customHeight="1" x14ac:dyDescent="0.25">
      <c r="A133" s="311">
        <v>131</v>
      </c>
      <c r="B133" s="952" t="s">
        <v>2815</v>
      </c>
      <c r="C133" s="1042" t="s">
        <v>2816</v>
      </c>
      <c r="D133" s="261"/>
      <c r="E133" s="261"/>
      <c r="F133" s="261"/>
      <c r="G133" s="261"/>
      <c r="H133" s="261"/>
      <c r="I133" s="261"/>
      <c r="J133" s="261"/>
      <c r="K133" s="261"/>
      <c r="L133" s="261"/>
      <c r="M133" s="261"/>
      <c r="N133" s="261"/>
      <c r="O133" s="261"/>
      <c r="P133" s="309">
        <v>0</v>
      </c>
      <c r="Q133" s="309">
        <v>1000</v>
      </c>
      <c r="R133" s="309">
        <v>0.1</v>
      </c>
      <c r="S133" s="309">
        <v>0.1</v>
      </c>
      <c r="T133" s="309">
        <v>0.1</v>
      </c>
      <c r="U133" s="309">
        <v>0.8</v>
      </c>
      <c r="V133" s="309" t="s">
        <v>592</v>
      </c>
      <c r="W133" s="355">
        <v>4000</v>
      </c>
      <c r="X133" s="309">
        <v>20000</v>
      </c>
      <c r="Y133" s="309">
        <f t="shared" si="7"/>
        <v>1</v>
      </c>
      <c r="Z133" s="309">
        <v>25</v>
      </c>
      <c r="AA133" s="309">
        <v>4</v>
      </c>
      <c r="AB133" s="269"/>
      <c r="AC133" s="269"/>
      <c r="AD133" s="269"/>
      <c r="AE133" s="269"/>
      <c r="AF133" s="269"/>
      <c r="AG133" s="269"/>
      <c r="AH133" s="309"/>
      <c r="AI133" s="269"/>
      <c r="AJ133" s="269"/>
      <c r="AK133" s="269"/>
      <c r="AL133" s="269"/>
      <c r="AM133" s="269"/>
      <c r="AN133" s="269"/>
      <c r="AO133" s="309" t="s">
        <v>770</v>
      </c>
      <c r="AP133" s="309"/>
      <c r="AQ133" s="309"/>
      <c r="AR133" s="309"/>
      <c r="AS133" s="290" t="s">
        <v>1733</v>
      </c>
      <c r="AT133" s="334" t="str">
        <f t="shared" si="8"/>
        <v>BIK.BIK_53</v>
      </c>
      <c r="AU133" s="288" t="s">
        <v>2657</v>
      </c>
      <c r="AV133" s="312" t="str">
        <f t="shared" si="9"/>
        <v>Popup_OIP</v>
      </c>
      <c r="AW133" s="686" t="s">
        <v>2817</v>
      </c>
      <c r="AX133" s="309" t="s">
        <v>770</v>
      </c>
      <c r="AY133" s="276"/>
      <c r="AZ133" s="276"/>
      <c r="BC133" s="309" t="s">
        <v>1407</v>
      </c>
    </row>
    <row r="134" spans="1:55" s="271" customFormat="1" ht="14.45" customHeight="1" x14ac:dyDescent="0.25">
      <c r="A134" s="311">
        <v>132</v>
      </c>
      <c r="B134" s="952" t="s">
        <v>2818</v>
      </c>
      <c r="C134" s="1042" t="s">
        <v>2819</v>
      </c>
      <c r="D134" s="309"/>
      <c r="E134" s="309"/>
      <c r="F134" s="309"/>
      <c r="G134" s="309"/>
      <c r="H134" s="309"/>
      <c r="I134" s="309"/>
      <c r="J134" s="309"/>
      <c r="K134" s="309"/>
      <c r="L134" s="309"/>
      <c r="M134" s="309"/>
      <c r="N134" s="309"/>
      <c r="O134" s="309"/>
      <c r="P134" s="309">
        <v>0</v>
      </c>
      <c r="Q134" s="309">
        <v>1000</v>
      </c>
      <c r="R134" s="309">
        <v>0.1</v>
      </c>
      <c r="S134" s="309">
        <v>0.1</v>
      </c>
      <c r="T134" s="309">
        <v>0.1</v>
      </c>
      <c r="U134" s="309">
        <v>0.8</v>
      </c>
      <c r="V134" s="309" t="s">
        <v>592</v>
      </c>
      <c r="W134" s="355">
        <v>4000</v>
      </c>
      <c r="X134" s="309">
        <v>20000</v>
      </c>
      <c r="Y134" s="309">
        <f t="shared" si="7"/>
        <v>1</v>
      </c>
      <c r="Z134" s="309">
        <v>25</v>
      </c>
      <c r="AA134" s="309">
        <v>5</v>
      </c>
      <c r="AB134" s="269"/>
      <c r="AC134" s="269"/>
      <c r="AD134" s="269"/>
      <c r="AE134" s="269"/>
      <c r="AF134" s="269"/>
      <c r="AG134" s="269"/>
      <c r="AH134" s="309"/>
      <c r="AI134" s="269"/>
      <c r="AJ134" s="269"/>
      <c r="AK134" s="269"/>
      <c r="AL134" s="269"/>
      <c r="AM134" s="269"/>
      <c r="AN134" s="269"/>
      <c r="AO134" s="309" t="s">
        <v>770</v>
      </c>
      <c r="AP134" s="309"/>
      <c r="AQ134" s="309"/>
      <c r="AR134" s="309"/>
      <c r="AS134" s="290" t="s">
        <v>1733</v>
      </c>
      <c r="AT134" s="334" t="str">
        <f t="shared" si="8"/>
        <v>BIK.BIK_54</v>
      </c>
      <c r="AU134" s="288" t="s">
        <v>2661</v>
      </c>
      <c r="AV134" s="311" t="str">
        <f t="shared" si="9"/>
        <v>Popup_OIP</v>
      </c>
      <c r="AW134" s="686" t="s">
        <v>2820</v>
      </c>
      <c r="AX134" s="309" t="s">
        <v>770</v>
      </c>
      <c r="AY134" s="276"/>
      <c r="AZ134" s="276"/>
      <c r="BC134" s="309" t="s">
        <v>1407</v>
      </c>
    </row>
    <row r="135" spans="1:55" s="271" customFormat="1" ht="14.45" customHeight="1" x14ac:dyDescent="0.25">
      <c r="A135" s="311">
        <v>133</v>
      </c>
      <c r="B135" s="952" t="s">
        <v>2821</v>
      </c>
      <c r="C135" s="1042" t="s">
        <v>2822</v>
      </c>
      <c r="D135" s="309"/>
      <c r="E135" s="309"/>
      <c r="F135" s="309"/>
      <c r="G135" s="309"/>
      <c r="H135" s="309"/>
      <c r="I135" s="309"/>
      <c r="J135" s="309"/>
      <c r="K135" s="309"/>
      <c r="L135" s="309"/>
      <c r="M135" s="309"/>
      <c r="N135" s="309"/>
      <c r="O135" s="309"/>
      <c r="P135" s="309">
        <v>0</v>
      </c>
      <c r="Q135" s="309">
        <v>1000</v>
      </c>
      <c r="R135" s="309">
        <v>0.1</v>
      </c>
      <c r="S135" s="309">
        <v>0.1</v>
      </c>
      <c r="T135" s="309">
        <v>0.1</v>
      </c>
      <c r="U135" s="309">
        <v>0.8</v>
      </c>
      <c r="V135" s="309" t="s">
        <v>592</v>
      </c>
      <c r="W135" s="355">
        <v>4000</v>
      </c>
      <c r="X135" s="309">
        <v>20000</v>
      </c>
      <c r="Y135" s="309">
        <f t="shared" si="7"/>
        <v>1</v>
      </c>
      <c r="Z135" s="309">
        <v>25</v>
      </c>
      <c r="AA135" s="309">
        <v>6</v>
      </c>
      <c r="AB135" s="269"/>
      <c r="AC135" s="269"/>
      <c r="AD135" s="269"/>
      <c r="AE135" s="269"/>
      <c r="AF135" s="269"/>
      <c r="AG135" s="269"/>
      <c r="AH135" s="309"/>
      <c r="AI135" s="269"/>
      <c r="AJ135" s="269"/>
      <c r="AK135" s="269"/>
      <c r="AL135" s="269"/>
      <c r="AM135" s="269"/>
      <c r="AN135" s="269"/>
      <c r="AO135" s="309" t="s">
        <v>770</v>
      </c>
      <c r="AP135" s="309"/>
      <c r="AQ135" s="309"/>
      <c r="AR135" s="309"/>
      <c r="AS135" s="290" t="s">
        <v>1733</v>
      </c>
      <c r="AT135" s="334" t="str">
        <f t="shared" si="8"/>
        <v>BIK.BIK_55</v>
      </c>
      <c r="AU135" s="311" t="s">
        <v>2665</v>
      </c>
      <c r="AV135" s="311" t="str">
        <f t="shared" si="9"/>
        <v>Popup_OIP</v>
      </c>
      <c r="AW135" s="686" t="s">
        <v>2823</v>
      </c>
      <c r="AX135" s="309" t="s">
        <v>770</v>
      </c>
      <c r="AY135" s="276"/>
      <c r="AZ135" s="276"/>
      <c r="BC135" s="309" t="s">
        <v>1407</v>
      </c>
    </row>
    <row r="136" spans="1:55" s="271" customFormat="1" ht="14.45" customHeight="1" x14ac:dyDescent="0.25">
      <c r="A136" s="311">
        <v>134</v>
      </c>
      <c r="B136" s="952" t="s">
        <v>2824</v>
      </c>
      <c r="C136" s="1042" t="s">
        <v>2825</v>
      </c>
      <c r="D136" s="309"/>
      <c r="E136" s="309"/>
      <c r="F136" s="309"/>
      <c r="G136" s="309"/>
      <c r="H136" s="309"/>
      <c r="I136" s="309"/>
      <c r="J136" s="309"/>
      <c r="K136" s="309"/>
      <c r="L136" s="309"/>
      <c r="M136" s="309"/>
      <c r="N136" s="309"/>
      <c r="O136" s="309"/>
      <c r="P136" s="309">
        <v>0</v>
      </c>
      <c r="Q136" s="309">
        <v>1000</v>
      </c>
      <c r="R136" s="309">
        <v>0.1</v>
      </c>
      <c r="S136" s="309">
        <v>0.1</v>
      </c>
      <c r="T136" s="309">
        <v>0.1</v>
      </c>
      <c r="U136" s="309">
        <v>0.8</v>
      </c>
      <c r="V136" s="309" t="s">
        <v>592</v>
      </c>
      <c r="W136" s="355">
        <v>4000</v>
      </c>
      <c r="X136" s="309">
        <v>20000</v>
      </c>
      <c r="Y136" s="309">
        <f t="shared" si="7"/>
        <v>1</v>
      </c>
      <c r="Z136" s="309">
        <v>25</v>
      </c>
      <c r="AA136" s="309">
        <v>7</v>
      </c>
      <c r="AB136" s="269"/>
      <c r="AC136" s="269"/>
      <c r="AD136" s="269"/>
      <c r="AE136" s="269"/>
      <c r="AF136" s="269"/>
      <c r="AG136" s="269"/>
      <c r="AH136" s="309"/>
      <c r="AI136" s="269"/>
      <c r="AJ136" s="269"/>
      <c r="AK136" s="269"/>
      <c r="AL136" s="269"/>
      <c r="AM136" s="269"/>
      <c r="AN136" s="269"/>
      <c r="AO136" s="309" t="s">
        <v>770</v>
      </c>
      <c r="AP136" s="309"/>
      <c r="AQ136" s="309"/>
      <c r="AR136" s="309"/>
      <c r="AS136" s="290" t="s">
        <v>1733</v>
      </c>
      <c r="AT136" s="334" t="str">
        <f t="shared" si="8"/>
        <v>BIK.BIK_56</v>
      </c>
      <c r="AU136" s="513" t="s">
        <v>2558</v>
      </c>
      <c r="AV136" s="311" t="str">
        <f t="shared" si="9"/>
        <v>Popup_OIP</v>
      </c>
      <c r="AW136" s="686" t="s">
        <v>2826</v>
      </c>
      <c r="AX136" s="309" t="s">
        <v>770</v>
      </c>
      <c r="AY136" s="276"/>
      <c r="AZ136" s="276"/>
      <c r="BC136" s="309" t="s">
        <v>1407</v>
      </c>
    </row>
    <row r="137" spans="1:55" s="271" customFormat="1" ht="14.45" customHeight="1" x14ac:dyDescent="0.25">
      <c r="A137" s="311">
        <v>135</v>
      </c>
      <c r="B137" s="952" t="s">
        <v>2827</v>
      </c>
      <c r="C137" s="1042" t="s">
        <v>2828</v>
      </c>
      <c r="D137" s="309"/>
      <c r="E137" s="309"/>
      <c r="F137" s="309"/>
      <c r="G137" s="309"/>
      <c r="H137" s="309"/>
      <c r="I137" s="309"/>
      <c r="J137" s="309"/>
      <c r="K137" s="309"/>
      <c r="L137" s="309"/>
      <c r="M137" s="309"/>
      <c r="N137" s="309"/>
      <c r="O137" s="309"/>
      <c r="P137" s="309">
        <v>0</v>
      </c>
      <c r="Q137" s="309">
        <v>1000</v>
      </c>
      <c r="R137" s="309">
        <v>0.1</v>
      </c>
      <c r="S137" s="309">
        <v>0.1</v>
      </c>
      <c r="T137" s="309">
        <v>0.1</v>
      </c>
      <c r="U137" s="309">
        <v>0.8</v>
      </c>
      <c r="V137" s="309" t="s">
        <v>592</v>
      </c>
      <c r="W137" s="355">
        <v>4000</v>
      </c>
      <c r="X137" s="309">
        <v>20000</v>
      </c>
      <c r="Y137" s="309">
        <f t="shared" si="7"/>
        <v>1</v>
      </c>
      <c r="Z137" s="309">
        <v>26</v>
      </c>
      <c r="AA137" s="309">
        <v>0</v>
      </c>
      <c r="AB137" s="269"/>
      <c r="AC137" s="269"/>
      <c r="AD137" s="269"/>
      <c r="AE137" s="269"/>
      <c r="AF137" s="269"/>
      <c r="AG137" s="269"/>
      <c r="AH137" s="309"/>
      <c r="AI137" s="269"/>
      <c r="AJ137" s="269"/>
      <c r="AK137" s="269"/>
      <c r="AL137" s="269"/>
      <c r="AM137" s="269"/>
      <c r="AN137" s="269"/>
      <c r="AO137" s="309" t="s">
        <v>770</v>
      </c>
      <c r="AP137" s="309"/>
      <c r="AQ137" s="309"/>
      <c r="AR137" s="309"/>
      <c r="AS137" s="290" t="s">
        <v>1733</v>
      </c>
      <c r="AT137" s="334" t="str">
        <f t="shared" si="8"/>
        <v>BIK.BIK_57</v>
      </c>
      <c r="AU137" s="311" t="s">
        <v>2585</v>
      </c>
      <c r="AV137" s="311" t="str">
        <f t="shared" si="9"/>
        <v>Popup_OIPp</v>
      </c>
      <c r="AW137" s="686" t="s">
        <v>2829</v>
      </c>
      <c r="AX137" s="309" t="s">
        <v>770</v>
      </c>
      <c r="AY137" s="276"/>
      <c r="AZ137" s="276"/>
      <c r="BC137" s="309" t="s">
        <v>1407</v>
      </c>
    </row>
    <row r="138" spans="1:55" s="271" customFormat="1" ht="14.45" customHeight="1" x14ac:dyDescent="0.25">
      <c r="A138" s="311">
        <v>136</v>
      </c>
      <c r="B138" s="952" t="s">
        <v>2830</v>
      </c>
      <c r="C138" s="1042" t="s">
        <v>2831</v>
      </c>
      <c r="D138" s="309"/>
      <c r="E138" s="309"/>
      <c r="F138" s="309"/>
      <c r="G138" s="309"/>
      <c r="H138" s="309"/>
      <c r="I138" s="309"/>
      <c r="J138" s="309"/>
      <c r="K138" s="309"/>
      <c r="L138" s="309"/>
      <c r="M138" s="309"/>
      <c r="N138" s="309"/>
      <c r="O138" s="309"/>
      <c r="P138" s="309">
        <v>0</v>
      </c>
      <c r="Q138" s="309">
        <v>1000</v>
      </c>
      <c r="R138" s="309">
        <v>0.1</v>
      </c>
      <c r="S138" s="309">
        <v>0.1</v>
      </c>
      <c r="T138" s="309">
        <v>0.1</v>
      </c>
      <c r="U138" s="309">
        <v>0.8</v>
      </c>
      <c r="V138" s="309" t="s">
        <v>592</v>
      </c>
      <c r="W138" s="355">
        <v>4000</v>
      </c>
      <c r="X138" s="309">
        <v>20000</v>
      </c>
      <c r="Y138" s="309">
        <f t="shared" si="7"/>
        <v>1</v>
      </c>
      <c r="Z138" s="309">
        <v>26</v>
      </c>
      <c r="AA138" s="309">
        <v>1</v>
      </c>
      <c r="AB138" s="269"/>
      <c r="AC138" s="269"/>
      <c r="AD138" s="269"/>
      <c r="AE138" s="269"/>
      <c r="AF138" s="269"/>
      <c r="AG138" s="269"/>
      <c r="AH138" s="309"/>
      <c r="AI138" s="269"/>
      <c r="AJ138" s="269"/>
      <c r="AK138" s="269"/>
      <c r="AL138" s="269"/>
      <c r="AM138" s="269"/>
      <c r="AN138" s="269"/>
      <c r="AO138" s="309" t="s">
        <v>770</v>
      </c>
      <c r="AP138" s="309"/>
      <c r="AQ138" s="309"/>
      <c r="AR138" s="309"/>
      <c r="AS138" s="290" t="s">
        <v>1733</v>
      </c>
      <c r="AT138" s="334" t="str">
        <f t="shared" si="8"/>
        <v>BIK.BIK_58</v>
      </c>
      <c r="AU138" s="311" t="s">
        <v>2657</v>
      </c>
      <c r="AV138" s="311" t="str">
        <f t="shared" si="9"/>
        <v>Popup_OIP</v>
      </c>
      <c r="AW138" s="686" t="s">
        <v>2832</v>
      </c>
      <c r="AX138" s="309" t="s">
        <v>770</v>
      </c>
      <c r="AY138" s="276"/>
      <c r="AZ138" s="276"/>
      <c r="BC138" s="309" t="s">
        <v>1407</v>
      </c>
    </row>
    <row r="139" spans="1:55" s="271" customFormat="1" ht="14.45" customHeight="1" x14ac:dyDescent="0.25">
      <c r="A139" s="311">
        <v>137</v>
      </c>
      <c r="B139" s="952" t="s">
        <v>2833</v>
      </c>
      <c r="C139" s="1042" t="s">
        <v>2834</v>
      </c>
      <c r="D139" s="309"/>
      <c r="E139" s="309"/>
      <c r="F139" s="309"/>
      <c r="G139" s="309"/>
      <c r="H139" s="309"/>
      <c r="I139" s="309"/>
      <c r="J139" s="309"/>
      <c r="K139" s="309"/>
      <c r="L139" s="309"/>
      <c r="M139" s="309"/>
      <c r="N139" s="309"/>
      <c r="O139" s="309"/>
      <c r="P139" s="309">
        <v>0</v>
      </c>
      <c r="Q139" s="309">
        <v>1000</v>
      </c>
      <c r="R139" s="309">
        <v>0.1</v>
      </c>
      <c r="S139" s="309">
        <v>0.1</v>
      </c>
      <c r="T139" s="309">
        <v>0.1</v>
      </c>
      <c r="U139" s="309">
        <v>0.8</v>
      </c>
      <c r="V139" s="309" t="s">
        <v>592</v>
      </c>
      <c r="W139" s="355">
        <v>4000</v>
      </c>
      <c r="X139" s="309">
        <v>20000</v>
      </c>
      <c r="Y139" s="309">
        <f t="shared" si="7"/>
        <v>1</v>
      </c>
      <c r="Z139" s="309">
        <v>26</v>
      </c>
      <c r="AA139" s="309">
        <v>2</v>
      </c>
      <c r="AB139" s="269"/>
      <c r="AC139" s="269"/>
      <c r="AD139" s="269"/>
      <c r="AE139" s="269"/>
      <c r="AF139" s="269"/>
      <c r="AG139" s="269"/>
      <c r="AH139" s="309"/>
      <c r="AI139" s="269"/>
      <c r="AJ139" s="269"/>
      <c r="AK139" s="269"/>
      <c r="AL139" s="269"/>
      <c r="AM139" s="269"/>
      <c r="AN139" s="269"/>
      <c r="AO139" s="309" t="s">
        <v>770</v>
      </c>
      <c r="AP139" s="309"/>
      <c r="AQ139" s="309"/>
      <c r="AR139" s="309"/>
      <c r="AS139" s="290" t="s">
        <v>1733</v>
      </c>
      <c r="AT139" s="334" t="str">
        <f t="shared" si="8"/>
        <v>BIK.BIK_59</v>
      </c>
      <c r="AU139" s="288" t="s">
        <v>2657</v>
      </c>
      <c r="AV139" s="311" t="str">
        <f t="shared" si="9"/>
        <v>Popup_OIP</v>
      </c>
      <c r="AW139" s="686" t="s">
        <v>2835</v>
      </c>
      <c r="AX139" s="309" t="s">
        <v>770</v>
      </c>
      <c r="AY139" s="276"/>
      <c r="AZ139" s="276"/>
      <c r="BC139" s="309" t="s">
        <v>1407</v>
      </c>
    </row>
    <row r="140" spans="1:55" s="271" customFormat="1" ht="14.45" customHeight="1" x14ac:dyDescent="0.25">
      <c r="A140" s="311">
        <v>138</v>
      </c>
      <c r="B140" s="952" t="s">
        <v>2836</v>
      </c>
      <c r="C140" s="1042" t="s">
        <v>2837</v>
      </c>
      <c r="D140" s="309"/>
      <c r="E140" s="309"/>
      <c r="F140" s="309"/>
      <c r="G140" s="309"/>
      <c r="H140" s="309"/>
      <c r="I140" s="309"/>
      <c r="J140" s="309"/>
      <c r="K140" s="309"/>
      <c r="L140" s="309"/>
      <c r="M140" s="309"/>
      <c r="N140" s="309"/>
      <c r="O140" s="309"/>
      <c r="P140" s="309">
        <v>0</v>
      </c>
      <c r="Q140" s="309">
        <v>1000</v>
      </c>
      <c r="R140" s="309">
        <v>0.1</v>
      </c>
      <c r="S140" s="309">
        <v>0.1</v>
      </c>
      <c r="T140" s="309">
        <v>0.1</v>
      </c>
      <c r="U140" s="309">
        <v>0.8</v>
      </c>
      <c r="V140" s="309" t="s">
        <v>592</v>
      </c>
      <c r="W140" s="355">
        <v>4000</v>
      </c>
      <c r="X140" s="309">
        <v>20000</v>
      </c>
      <c r="Y140" s="309">
        <f t="shared" si="7"/>
        <v>1</v>
      </c>
      <c r="Z140" s="309">
        <v>26</v>
      </c>
      <c r="AA140" s="309">
        <v>3</v>
      </c>
      <c r="AB140" s="269"/>
      <c r="AC140" s="269"/>
      <c r="AD140" s="269"/>
      <c r="AE140" s="269"/>
      <c r="AF140" s="269"/>
      <c r="AG140" s="269"/>
      <c r="AH140" s="309"/>
      <c r="AI140" s="269"/>
      <c r="AJ140" s="269"/>
      <c r="AK140" s="269"/>
      <c r="AL140" s="269"/>
      <c r="AM140" s="269"/>
      <c r="AN140" s="269"/>
      <c r="AO140" s="309" t="s">
        <v>770</v>
      </c>
      <c r="AP140" s="309"/>
      <c r="AQ140" s="309"/>
      <c r="AR140" s="309"/>
      <c r="AS140" s="290" t="s">
        <v>1733</v>
      </c>
      <c r="AT140" s="334" t="str">
        <f t="shared" si="8"/>
        <v>BIK.BIK_60</v>
      </c>
      <c r="AU140" s="288" t="s">
        <v>2661</v>
      </c>
      <c r="AV140" s="311" t="str">
        <f t="shared" si="9"/>
        <v>Popup_OIP</v>
      </c>
      <c r="AW140" s="686" t="s">
        <v>2838</v>
      </c>
      <c r="AX140" s="309" t="s">
        <v>770</v>
      </c>
      <c r="AY140" s="276"/>
      <c r="AZ140" s="276"/>
      <c r="BC140" s="309" t="s">
        <v>1407</v>
      </c>
    </row>
    <row r="141" spans="1:55" s="271" customFormat="1" ht="14.45" customHeight="1" x14ac:dyDescent="0.25">
      <c r="A141" s="311">
        <v>139</v>
      </c>
      <c r="B141" s="952" t="s">
        <v>2839</v>
      </c>
      <c r="C141" s="1042" t="s">
        <v>2840</v>
      </c>
      <c r="D141" s="309"/>
      <c r="E141" s="309"/>
      <c r="F141" s="309"/>
      <c r="G141" s="309"/>
      <c r="H141" s="309"/>
      <c r="I141" s="309"/>
      <c r="J141" s="309"/>
      <c r="K141" s="309"/>
      <c r="L141" s="309"/>
      <c r="M141" s="309"/>
      <c r="N141" s="309"/>
      <c r="O141" s="309"/>
      <c r="P141" s="309">
        <v>0</v>
      </c>
      <c r="Q141" s="309">
        <v>1000</v>
      </c>
      <c r="R141" s="309">
        <v>0.1</v>
      </c>
      <c r="S141" s="309">
        <v>0.1</v>
      </c>
      <c r="T141" s="309">
        <v>0.1</v>
      </c>
      <c r="U141" s="309">
        <v>0.8</v>
      </c>
      <c r="V141" s="309" t="s">
        <v>592</v>
      </c>
      <c r="W141" s="355">
        <v>4000</v>
      </c>
      <c r="X141" s="309">
        <v>20000</v>
      </c>
      <c r="Y141" s="309">
        <f t="shared" si="7"/>
        <v>1</v>
      </c>
      <c r="Z141" s="309">
        <v>26</v>
      </c>
      <c r="AA141" s="309">
        <v>4</v>
      </c>
      <c r="AB141" s="269"/>
      <c r="AC141" s="269"/>
      <c r="AD141" s="634"/>
      <c r="AE141" s="634"/>
      <c r="AF141" s="634"/>
      <c r="AG141" s="634"/>
      <c r="AH141" s="633"/>
      <c r="AI141" s="634"/>
      <c r="AJ141" s="634"/>
      <c r="AK141" s="634"/>
      <c r="AL141" s="634"/>
      <c r="AM141" s="634"/>
      <c r="AN141" s="634"/>
      <c r="AO141" s="309" t="s">
        <v>770</v>
      </c>
      <c r="AP141" s="309"/>
      <c r="AQ141" s="309"/>
      <c r="AR141" s="309"/>
      <c r="AS141" s="290" t="s">
        <v>1733</v>
      </c>
      <c r="AT141" s="635" t="str">
        <f t="shared" si="8"/>
        <v>BIK.BIK_61</v>
      </c>
      <c r="AU141" s="288" t="s">
        <v>2665</v>
      </c>
      <c r="AV141" s="311" t="str">
        <f t="shared" si="9"/>
        <v>Popup_OIP</v>
      </c>
      <c r="AW141" s="686" t="s">
        <v>2841</v>
      </c>
      <c r="AX141" s="309" t="s">
        <v>770</v>
      </c>
      <c r="AY141" s="276"/>
      <c r="AZ141" s="276"/>
      <c r="BA141" s="636"/>
      <c r="BB141" s="636"/>
      <c r="BC141" s="309" t="s">
        <v>1407</v>
      </c>
    </row>
    <row r="142" spans="1:55" s="271" customFormat="1" ht="14.45" customHeight="1" x14ac:dyDescent="0.25">
      <c r="A142" s="311">
        <v>140</v>
      </c>
      <c r="B142" s="963" t="s">
        <v>2842</v>
      </c>
      <c r="C142" s="1042" t="s">
        <v>2843</v>
      </c>
      <c r="D142" s="309"/>
      <c r="E142" s="309"/>
      <c r="F142" s="309"/>
      <c r="G142" s="309"/>
      <c r="H142" s="309"/>
      <c r="I142" s="309"/>
      <c r="J142" s="309"/>
      <c r="K142" s="309"/>
      <c r="L142" s="309"/>
      <c r="M142" s="309"/>
      <c r="N142" s="309"/>
      <c r="O142" s="309"/>
      <c r="P142" s="309">
        <v>0</v>
      </c>
      <c r="Q142" s="309">
        <v>1000</v>
      </c>
      <c r="R142" s="309">
        <v>0.1</v>
      </c>
      <c r="S142" s="309">
        <v>0.1</v>
      </c>
      <c r="T142" s="309">
        <v>0.1</v>
      </c>
      <c r="U142" s="309">
        <v>0.8</v>
      </c>
      <c r="V142" s="309" t="s">
        <v>592</v>
      </c>
      <c r="W142" s="355">
        <v>4000</v>
      </c>
      <c r="X142" s="309">
        <v>20000</v>
      </c>
      <c r="Y142" s="309">
        <f t="shared" si="7"/>
        <v>1</v>
      </c>
      <c r="Z142" s="309">
        <v>26</v>
      </c>
      <c r="AA142" s="309">
        <v>5</v>
      </c>
      <c r="AB142" s="269"/>
      <c r="AC142" s="269"/>
      <c r="AD142" s="269"/>
      <c r="AE142" s="269"/>
      <c r="AF142" s="269"/>
      <c r="AG142" s="269"/>
      <c r="AH142" s="309"/>
      <c r="AI142" s="269"/>
      <c r="AJ142" s="269"/>
      <c r="AK142" s="269"/>
      <c r="AL142" s="269"/>
      <c r="AM142" s="269"/>
      <c r="AN142" s="269"/>
      <c r="AO142" s="309" t="s">
        <v>770</v>
      </c>
      <c r="AP142" s="309"/>
      <c r="AQ142" s="309"/>
      <c r="AR142" s="309"/>
      <c r="AS142" s="290" t="s">
        <v>1733</v>
      </c>
      <c r="AT142" s="334" t="str">
        <f t="shared" si="8"/>
        <v>BIK.BIK_62</v>
      </c>
      <c r="AU142" s="288" t="s">
        <v>2657</v>
      </c>
      <c r="AV142" s="312" t="str">
        <f t="shared" si="9"/>
        <v>Popup_OIP</v>
      </c>
      <c r="AW142" s="686" t="s">
        <v>2844</v>
      </c>
      <c r="AX142" s="309" t="s">
        <v>770</v>
      </c>
      <c r="AY142" s="276"/>
      <c r="AZ142" s="276"/>
      <c r="BC142" s="309" t="s">
        <v>1407</v>
      </c>
    </row>
    <row r="143" spans="1:55" s="271" customFormat="1" ht="14.45" customHeight="1" x14ac:dyDescent="0.25">
      <c r="A143" s="311">
        <v>141</v>
      </c>
      <c r="B143" s="952" t="s">
        <v>2845</v>
      </c>
      <c r="C143" s="1042" t="s">
        <v>2846</v>
      </c>
      <c r="D143" s="309"/>
      <c r="E143" s="309"/>
      <c r="F143" s="309"/>
      <c r="G143" s="309"/>
      <c r="H143" s="309"/>
      <c r="I143" s="309"/>
      <c r="J143" s="309"/>
      <c r="K143" s="309"/>
      <c r="L143" s="309"/>
      <c r="M143" s="309"/>
      <c r="N143" s="309"/>
      <c r="O143" s="309"/>
      <c r="P143" s="309">
        <v>0</v>
      </c>
      <c r="Q143" s="309">
        <v>1000</v>
      </c>
      <c r="R143" s="309">
        <v>0.1</v>
      </c>
      <c r="S143" s="309">
        <v>0.1</v>
      </c>
      <c r="T143" s="309">
        <v>0.1</v>
      </c>
      <c r="U143" s="309">
        <v>0.8</v>
      </c>
      <c r="V143" s="309" t="s">
        <v>592</v>
      </c>
      <c r="W143" s="355">
        <v>4000</v>
      </c>
      <c r="X143" s="309">
        <v>20000</v>
      </c>
      <c r="Y143" s="309">
        <f t="shared" si="7"/>
        <v>1</v>
      </c>
      <c r="Z143" s="309">
        <v>26</v>
      </c>
      <c r="AA143" s="309">
        <v>6</v>
      </c>
      <c r="AB143" s="269"/>
      <c r="AC143" s="269"/>
      <c r="AD143" s="269"/>
      <c r="AE143" s="269"/>
      <c r="AF143" s="269"/>
      <c r="AG143" s="269"/>
      <c r="AH143" s="252"/>
      <c r="AI143" s="269"/>
      <c r="AJ143" s="269"/>
      <c r="AK143" s="269"/>
      <c r="AL143" s="269"/>
      <c r="AM143" s="269"/>
      <c r="AN143" s="269"/>
      <c r="AO143" s="309" t="s">
        <v>770</v>
      </c>
      <c r="AP143" s="252"/>
      <c r="AQ143" s="252"/>
      <c r="AR143" s="252"/>
      <c r="AS143" s="290" t="s">
        <v>1733</v>
      </c>
      <c r="AT143" s="290" t="str">
        <f t="shared" si="8"/>
        <v>BIK.BIK_63</v>
      </c>
      <c r="AU143" s="513" t="s">
        <v>2585</v>
      </c>
      <c r="AV143" s="312" t="str">
        <f t="shared" si="9"/>
        <v>Popup_OIPp</v>
      </c>
      <c r="AW143" s="686" t="s">
        <v>2847</v>
      </c>
      <c r="AX143" s="309" t="s">
        <v>770</v>
      </c>
      <c r="AY143" s="276"/>
      <c r="AZ143" s="276"/>
      <c r="BC143" s="309" t="s">
        <v>1407</v>
      </c>
    </row>
    <row r="144" spans="1:55" s="271" customFormat="1" ht="14.45" customHeight="1" thickBot="1" x14ac:dyDescent="0.3">
      <c r="A144" s="311">
        <v>142</v>
      </c>
      <c r="B144" s="952" t="s">
        <v>2848</v>
      </c>
      <c r="C144" s="1042" t="s">
        <v>2849</v>
      </c>
      <c r="D144" s="309"/>
      <c r="E144" s="309"/>
      <c r="F144" s="309"/>
      <c r="G144" s="309"/>
      <c r="H144" s="309"/>
      <c r="I144" s="309"/>
      <c r="J144" s="309"/>
      <c r="K144" s="309"/>
      <c r="L144" s="309"/>
      <c r="M144" s="309"/>
      <c r="N144" s="309"/>
      <c r="O144" s="309"/>
      <c r="P144" s="309">
        <v>0</v>
      </c>
      <c r="Q144" s="309">
        <v>1000</v>
      </c>
      <c r="R144" s="309">
        <v>0.1</v>
      </c>
      <c r="S144" s="309">
        <v>0.1</v>
      </c>
      <c r="T144" s="309">
        <v>0.1</v>
      </c>
      <c r="U144" s="309">
        <v>0.8</v>
      </c>
      <c r="V144" s="309" t="s">
        <v>592</v>
      </c>
      <c r="W144" s="355">
        <v>4000</v>
      </c>
      <c r="X144" s="309">
        <v>20000</v>
      </c>
      <c r="Y144" s="309">
        <f t="shared" si="7"/>
        <v>1</v>
      </c>
      <c r="Z144" s="309">
        <v>26</v>
      </c>
      <c r="AA144" s="309">
        <v>7</v>
      </c>
      <c r="AB144" s="269"/>
      <c r="AC144" s="269"/>
      <c r="AD144" s="269"/>
      <c r="AE144" s="269"/>
      <c r="AF144" s="269"/>
      <c r="AG144" s="269"/>
      <c r="AH144" s="252"/>
      <c r="AI144" s="269"/>
      <c r="AJ144" s="269"/>
      <c r="AK144" s="269"/>
      <c r="AL144" s="269"/>
      <c r="AM144" s="269"/>
      <c r="AN144" s="269"/>
      <c r="AO144" s="309" t="s">
        <v>770</v>
      </c>
      <c r="AP144" s="252"/>
      <c r="AQ144" s="252"/>
      <c r="AR144" s="252"/>
      <c r="AS144" s="290" t="s">
        <v>1733</v>
      </c>
      <c r="AT144" s="290" t="str">
        <f t="shared" si="8"/>
        <v>BIK.BIK_64</v>
      </c>
      <c r="AU144" s="513" t="s">
        <v>2558</v>
      </c>
      <c r="AV144" s="312" t="str">
        <f t="shared" si="9"/>
        <v>Popup_OIP</v>
      </c>
      <c r="AW144" s="686" t="s">
        <v>2850</v>
      </c>
      <c r="AX144" s="309" t="s">
        <v>770</v>
      </c>
      <c r="AY144" s="276"/>
      <c r="AZ144" s="276"/>
      <c r="BC144" s="309" t="s">
        <v>1407</v>
      </c>
    </row>
    <row r="145" spans="1:55" s="271" customFormat="1" ht="14.45" customHeight="1" x14ac:dyDescent="0.25">
      <c r="A145" s="311">
        <v>143</v>
      </c>
      <c r="B145" s="952" t="s">
        <v>2851</v>
      </c>
      <c r="C145" s="1042" t="s">
        <v>2852</v>
      </c>
      <c r="D145" s="261"/>
      <c r="E145" s="261"/>
      <c r="F145" s="261"/>
      <c r="G145" s="261"/>
      <c r="H145" s="261"/>
      <c r="I145" s="261"/>
      <c r="J145" s="261"/>
      <c r="K145" s="261"/>
      <c r="L145" s="261"/>
      <c r="M145" s="261"/>
      <c r="N145" s="261"/>
      <c r="O145" s="261"/>
      <c r="P145" s="309">
        <v>0</v>
      </c>
      <c r="Q145" s="309">
        <v>1000</v>
      </c>
      <c r="R145" s="309">
        <v>0.1</v>
      </c>
      <c r="S145" s="309">
        <v>0.1</v>
      </c>
      <c r="T145" s="309">
        <v>0.1</v>
      </c>
      <c r="U145" s="309">
        <v>0.8</v>
      </c>
      <c r="V145" s="309" t="s">
        <v>592</v>
      </c>
      <c r="W145" s="355">
        <v>4000</v>
      </c>
      <c r="X145" s="309">
        <v>20000</v>
      </c>
      <c r="Y145" s="309">
        <f t="shared" si="7"/>
        <v>1</v>
      </c>
      <c r="Z145" s="252">
        <v>27</v>
      </c>
      <c r="AA145" s="309">
        <v>0</v>
      </c>
      <c r="AB145" s="269"/>
      <c r="AC145" s="269"/>
      <c r="AD145" s="269"/>
      <c r="AE145" s="269"/>
      <c r="AF145" s="269"/>
      <c r="AG145" s="269"/>
      <c r="AH145" s="252"/>
      <c r="AI145" s="269"/>
      <c r="AJ145" s="269"/>
      <c r="AK145" s="269"/>
      <c r="AL145" s="269"/>
      <c r="AM145" s="269"/>
      <c r="AN145" s="269"/>
      <c r="AO145" s="309" t="s">
        <v>770</v>
      </c>
      <c r="AP145" s="252"/>
      <c r="AQ145" s="252"/>
      <c r="AR145" s="252"/>
      <c r="AS145" s="290" t="s">
        <v>1733</v>
      </c>
      <c r="AT145" s="290" t="str">
        <f t="shared" si="8"/>
        <v>BIK.BIK_65</v>
      </c>
      <c r="AU145" s="513" t="s">
        <v>2696</v>
      </c>
      <c r="AV145" s="312" t="str">
        <f t="shared" si="9"/>
        <v>Popup_OIP</v>
      </c>
      <c r="AW145" s="686" t="s">
        <v>2853</v>
      </c>
      <c r="AX145" s="309" t="s">
        <v>770</v>
      </c>
      <c r="AY145" s="276"/>
      <c r="AZ145" s="276"/>
      <c r="BC145" s="309" t="s">
        <v>1407</v>
      </c>
    </row>
    <row r="146" spans="1:55" s="271" customFormat="1" ht="14.45" customHeight="1" x14ac:dyDescent="0.25">
      <c r="A146" s="311">
        <v>144</v>
      </c>
      <c r="B146" s="952" t="s">
        <v>2854</v>
      </c>
      <c r="C146" s="1042" t="s">
        <v>2855</v>
      </c>
      <c r="D146" s="309"/>
      <c r="E146" s="309"/>
      <c r="F146" s="309"/>
      <c r="G146" s="309"/>
      <c r="H146" s="309"/>
      <c r="I146" s="309"/>
      <c r="J146" s="309"/>
      <c r="K146" s="309"/>
      <c r="L146" s="309"/>
      <c r="M146" s="309"/>
      <c r="N146" s="309"/>
      <c r="O146" s="309"/>
      <c r="P146" s="309">
        <v>0</v>
      </c>
      <c r="Q146" s="309">
        <v>1000</v>
      </c>
      <c r="R146" s="309">
        <v>0.1</v>
      </c>
      <c r="S146" s="309">
        <v>0.1</v>
      </c>
      <c r="T146" s="309">
        <v>0.1</v>
      </c>
      <c r="U146" s="309">
        <v>0.8</v>
      </c>
      <c r="V146" s="309" t="s">
        <v>592</v>
      </c>
      <c r="W146" s="355">
        <v>4000</v>
      </c>
      <c r="X146" s="309">
        <v>20000</v>
      </c>
      <c r="Y146" s="309">
        <f t="shared" si="7"/>
        <v>1</v>
      </c>
      <c r="Z146" s="252">
        <v>27</v>
      </c>
      <c r="AA146" s="309">
        <v>1</v>
      </c>
      <c r="AB146" s="269"/>
      <c r="AC146" s="269"/>
      <c r="AD146" s="269"/>
      <c r="AE146" s="269"/>
      <c r="AF146" s="269"/>
      <c r="AG146" s="269"/>
      <c r="AH146" s="252"/>
      <c r="AI146" s="269"/>
      <c r="AJ146" s="269"/>
      <c r="AK146" s="269"/>
      <c r="AL146" s="269"/>
      <c r="AM146" s="269"/>
      <c r="AN146" s="269"/>
      <c r="AO146" s="309" t="s">
        <v>770</v>
      </c>
      <c r="AP146" s="252"/>
      <c r="AQ146" s="252"/>
      <c r="AR146" s="252"/>
      <c r="AS146" s="290" t="s">
        <v>1733</v>
      </c>
      <c r="AT146" s="290" t="str">
        <f t="shared" si="8"/>
        <v>BIK.BIK_66</v>
      </c>
      <c r="AU146" s="288" t="s">
        <v>2602</v>
      </c>
      <c r="AV146" s="312" t="str">
        <f t="shared" si="9"/>
        <v>Popup_OIP</v>
      </c>
      <c r="AW146" s="288" t="s">
        <v>2598</v>
      </c>
      <c r="AX146" s="309" t="s">
        <v>770</v>
      </c>
      <c r="AY146" s="276"/>
      <c r="AZ146" s="276"/>
      <c r="BC146" s="309" t="s">
        <v>1407</v>
      </c>
    </row>
    <row r="147" spans="1:55" s="271" customFormat="1" ht="14.45" customHeight="1" x14ac:dyDescent="0.25">
      <c r="A147" s="311">
        <v>145</v>
      </c>
      <c r="B147" s="952" t="s">
        <v>2856</v>
      </c>
      <c r="C147" s="1042" t="s">
        <v>2857</v>
      </c>
      <c r="D147" s="309"/>
      <c r="E147" s="309"/>
      <c r="F147" s="309"/>
      <c r="G147" s="309"/>
      <c r="H147" s="309"/>
      <c r="I147" s="309"/>
      <c r="J147" s="309"/>
      <c r="K147" s="309"/>
      <c r="L147" s="309"/>
      <c r="M147" s="309"/>
      <c r="N147" s="309"/>
      <c r="O147" s="309"/>
      <c r="P147" s="309">
        <v>0</v>
      </c>
      <c r="Q147" s="309">
        <v>1000</v>
      </c>
      <c r="R147" s="309">
        <v>0.1</v>
      </c>
      <c r="S147" s="309">
        <v>0.1</v>
      </c>
      <c r="T147" s="309">
        <v>0.1</v>
      </c>
      <c r="U147" s="309">
        <v>0.8</v>
      </c>
      <c r="V147" s="309" t="s">
        <v>592</v>
      </c>
      <c r="W147" s="355">
        <v>4000</v>
      </c>
      <c r="X147" s="309">
        <v>20000</v>
      </c>
      <c r="Y147" s="309">
        <f t="shared" si="7"/>
        <v>1</v>
      </c>
      <c r="Z147" s="252">
        <v>27</v>
      </c>
      <c r="AA147" s="309">
        <v>2</v>
      </c>
      <c r="AB147" s="269"/>
      <c r="AC147" s="269"/>
      <c r="AD147" s="269"/>
      <c r="AE147" s="269"/>
      <c r="AF147" s="269"/>
      <c r="AG147" s="269"/>
      <c r="AH147" s="252"/>
      <c r="AI147" s="269"/>
      <c r="AJ147" s="269"/>
      <c r="AK147" s="269"/>
      <c r="AL147" s="269"/>
      <c r="AM147" s="269"/>
      <c r="AN147" s="269"/>
      <c r="AO147" s="309" t="s">
        <v>770</v>
      </c>
      <c r="AP147" s="252"/>
      <c r="AQ147" s="252"/>
      <c r="AR147" s="252"/>
      <c r="AS147" s="290" t="s">
        <v>1733</v>
      </c>
      <c r="AT147" s="290" t="str">
        <f t="shared" si="8"/>
        <v>BIK.BIK_67</v>
      </c>
      <c r="AU147" s="288" t="s">
        <v>2858</v>
      </c>
      <c r="AV147" s="312" t="str">
        <f t="shared" si="9"/>
        <v>Popup_OIP</v>
      </c>
      <c r="AW147" s="288" t="s">
        <v>2859</v>
      </c>
      <c r="AX147" s="309" t="s">
        <v>770</v>
      </c>
      <c r="AY147" s="276"/>
      <c r="AZ147" s="276"/>
      <c r="BC147" s="309" t="s">
        <v>1404</v>
      </c>
    </row>
    <row r="148" spans="1:55" s="271" customFormat="1" ht="14.45" customHeight="1" thickBot="1" x14ac:dyDescent="0.3">
      <c r="A148" s="311">
        <v>146</v>
      </c>
      <c r="B148" s="952" t="s">
        <v>2860</v>
      </c>
      <c r="C148" s="1042" t="s">
        <v>2861</v>
      </c>
      <c r="D148" s="309"/>
      <c r="E148" s="309"/>
      <c r="F148" s="309"/>
      <c r="G148" s="309">
        <v>5</v>
      </c>
      <c r="H148" s="309"/>
      <c r="I148" s="309"/>
      <c r="J148" s="309"/>
      <c r="K148" s="309"/>
      <c r="L148" s="309"/>
      <c r="M148" s="309"/>
      <c r="N148" s="309"/>
      <c r="O148" s="309"/>
      <c r="P148" s="309">
        <v>0</v>
      </c>
      <c r="Q148" s="309">
        <v>1000</v>
      </c>
      <c r="R148" s="309">
        <v>0.1</v>
      </c>
      <c r="S148" s="309">
        <v>0.1</v>
      </c>
      <c r="T148" s="309">
        <v>0.1</v>
      </c>
      <c r="U148" s="309">
        <v>0.8</v>
      </c>
      <c r="V148" s="309" t="s">
        <v>592</v>
      </c>
      <c r="W148" s="355">
        <v>4000</v>
      </c>
      <c r="X148" s="309">
        <v>20000</v>
      </c>
      <c r="Y148" s="309">
        <f t="shared" si="7"/>
        <v>1</v>
      </c>
      <c r="Z148" s="252">
        <v>27</v>
      </c>
      <c r="AA148" s="309">
        <v>3</v>
      </c>
      <c r="AB148" s="269"/>
      <c r="AC148" s="269"/>
      <c r="AD148" s="269"/>
      <c r="AE148" s="951"/>
      <c r="AF148" s="269"/>
      <c r="AG148" s="269"/>
      <c r="AH148" s="252"/>
      <c r="AI148" s="269"/>
      <c r="AJ148" s="269"/>
      <c r="AK148" s="269"/>
      <c r="AL148" s="269"/>
      <c r="AM148" s="269"/>
      <c r="AN148" s="269"/>
      <c r="AO148" s="309" t="s">
        <v>770</v>
      </c>
      <c r="AP148" s="252"/>
      <c r="AQ148" s="252"/>
      <c r="AR148" s="252"/>
      <c r="AS148" s="290" t="s">
        <v>1733</v>
      </c>
      <c r="AT148" s="290" t="str">
        <f t="shared" si="8"/>
        <v>BIK.BIK_68</v>
      </c>
      <c r="AU148" s="513" t="s">
        <v>2558</v>
      </c>
      <c r="AV148" s="312" t="str">
        <f t="shared" si="9"/>
        <v>Popup_OIP</v>
      </c>
      <c r="AW148" s="288" t="s">
        <v>2862</v>
      </c>
      <c r="AX148" s="309" t="s">
        <v>770</v>
      </c>
      <c r="AY148" s="276"/>
      <c r="AZ148" s="276"/>
      <c r="BC148" s="309" t="s">
        <v>1403</v>
      </c>
    </row>
    <row r="149" spans="1:55" s="271" customFormat="1" ht="14.45" customHeight="1" thickBot="1" x14ac:dyDescent="0.3">
      <c r="A149" s="311">
        <v>147</v>
      </c>
      <c r="B149" s="344" t="s">
        <v>1653</v>
      </c>
      <c r="C149" s="1042" t="s">
        <v>3409</v>
      </c>
      <c r="D149" s="252">
        <v>2</v>
      </c>
      <c r="E149" s="252"/>
      <c r="F149" s="252"/>
      <c r="G149" s="252"/>
      <c r="H149" s="252"/>
      <c r="I149" s="252"/>
      <c r="J149" s="252"/>
      <c r="K149" s="252"/>
      <c r="L149" s="252"/>
      <c r="M149" s="252">
        <v>8</v>
      </c>
      <c r="N149" s="252"/>
      <c r="O149" s="252">
        <v>18</v>
      </c>
      <c r="P149" s="252">
        <v>0</v>
      </c>
      <c r="Q149" s="252">
        <v>20</v>
      </c>
      <c r="R149" s="309">
        <v>0.1</v>
      </c>
      <c r="S149" s="309">
        <v>0.1</v>
      </c>
      <c r="T149" s="309">
        <v>0.1</v>
      </c>
      <c r="U149" s="309">
        <v>0.8</v>
      </c>
      <c r="V149" s="309" t="s">
        <v>593</v>
      </c>
      <c r="W149" s="309">
        <v>0</v>
      </c>
      <c r="X149" s="309">
        <v>20000</v>
      </c>
      <c r="Y149" s="309">
        <f t="shared" ref="Y149" si="10">IFERROR(MATCH(V149,НазваниеДиап,0),0)</f>
        <v>2</v>
      </c>
      <c r="Z149" s="309">
        <v>1</v>
      </c>
      <c r="AA149" s="309">
        <v>1</v>
      </c>
      <c r="AB149" s="951"/>
      <c r="AC149" s="269"/>
      <c r="AD149" s="269"/>
      <c r="AE149" s="269"/>
      <c r="AF149" s="269"/>
      <c r="AG149" s="269"/>
      <c r="AH149" s="309"/>
      <c r="AI149" s="269"/>
      <c r="AJ149" s="269"/>
      <c r="AK149" s="269"/>
      <c r="AL149" s="951"/>
      <c r="AM149" s="269"/>
      <c r="AN149" s="951"/>
      <c r="AO149" s="309"/>
      <c r="AP149" s="252" t="s">
        <v>1821</v>
      </c>
      <c r="AQ149" s="261" t="s">
        <v>1090</v>
      </c>
      <c r="AR149" s="252" t="s">
        <v>572</v>
      </c>
      <c r="AS149" s="334" t="s">
        <v>1696</v>
      </c>
      <c r="AT149" s="334" t="str">
        <f t="shared" ref="AT149:AT194" si="11">IF(AS149="",C149,CONCATENATE(AS149,".",C149))</f>
        <v>MNS.DC7014_1</v>
      </c>
      <c r="AU149" s="288" t="s">
        <v>3406</v>
      </c>
      <c r="AV149" s="311" t="str">
        <f t="shared" si="9"/>
        <v>Popup_OIP</v>
      </c>
      <c r="AW149" s="1054" t="s">
        <v>3554</v>
      </c>
      <c r="AX149" s="309" t="s">
        <v>3407</v>
      </c>
      <c r="AY149" s="276"/>
      <c r="AZ149" s="276"/>
      <c r="BB149" s="216"/>
      <c r="BC149" s="309" t="s">
        <v>1407</v>
      </c>
    </row>
    <row r="150" spans="1:55" s="271" customFormat="1" ht="14.45" customHeight="1" x14ac:dyDescent="0.25">
      <c r="A150" s="311">
        <v>148</v>
      </c>
      <c r="B150" s="344" t="s">
        <v>1823</v>
      </c>
      <c r="C150" s="1042" t="s">
        <v>3410</v>
      </c>
      <c r="D150" s="252">
        <v>2</v>
      </c>
      <c r="E150" s="252"/>
      <c r="F150" s="252"/>
      <c r="G150" s="252"/>
      <c r="H150" s="252"/>
      <c r="I150" s="252"/>
      <c r="J150" s="252"/>
      <c r="K150" s="252"/>
      <c r="L150" s="252"/>
      <c r="M150" s="252">
        <v>8</v>
      </c>
      <c r="N150" s="252"/>
      <c r="O150" s="252">
        <v>18</v>
      </c>
      <c r="P150" s="252">
        <v>0</v>
      </c>
      <c r="Q150" s="252">
        <v>20</v>
      </c>
      <c r="R150" s="309">
        <v>0.1</v>
      </c>
      <c r="S150" s="309">
        <v>0.1</v>
      </c>
      <c r="T150" s="309">
        <v>0.1</v>
      </c>
      <c r="U150" s="309">
        <v>0.8</v>
      </c>
      <c r="V150" s="309" t="s">
        <v>593</v>
      </c>
      <c r="W150" s="309">
        <v>0</v>
      </c>
      <c r="X150" s="309">
        <v>20000</v>
      </c>
      <c r="Y150" s="309">
        <f t="shared" ref="Y150:Y151" si="12">IFERROR(MATCH(V150,НазваниеДиап,0),0)</f>
        <v>2</v>
      </c>
      <c r="Z150" s="309">
        <v>1</v>
      </c>
      <c r="AA150" s="309">
        <v>2</v>
      </c>
      <c r="AB150" s="951"/>
      <c r="AC150" s="269"/>
      <c r="AD150" s="269"/>
      <c r="AE150" s="269"/>
      <c r="AF150" s="269"/>
      <c r="AG150" s="269"/>
      <c r="AH150" s="309"/>
      <c r="AI150" s="269"/>
      <c r="AJ150" s="269"/>
      <c r="AK150" s="269"/>
      <c r="AL150" s="951"/>
      <c r="AM150" s="269"/>
      <c r="AN150" s="951"/>
      <c r="AO150" s="309"/>
      <c r="AP150" s="252" t="s">
        <v>1821</v>
      </c>
      <c r="AQ150" s="261" t="s">
        <v>1090</v>
      </c>
      <c r="AR150" s="252" t="s">
        <v>572</v>
      </c>
      <c r="AS150" s="334" t="s">
        <v>1696</v>
      </c>
      <c r="AT150" s="334" t="str">
        <f t="shared" si="11"/>
        <v>MNS.DC7024_1</v>
      </c>
      <c r="AU150" s="288" t="s">
        <v>3406</v>
      </c>
      <c r="AV150" s="311" t="str">
        <f t="shared" si="9"/>
        <v>Popup_OIP</v>
      </c>
      <c r="AW150" s="1054" t="s">
        <v>3554</v>
      </c>
      <c r="AX150" s="309" t="s">
        <v>3407</v>
      </c>
      <c r="AY150" s="276"/>
      <c r="AZ150" s="276"/>
      <c r="BB150" s="216"/>
      <c r="BC150" s="309" t="s">
        <v>1407</v>
      </c>
    </row>
    <row r="151" spans="1:55" s="271" customFormat="1" ht="14.45" customHeight="1" x14ac:dyDescent="0.25">
      <c r="A151" s="311">
        <v>149</v>
      </c>
      <c r="B151" s="952" t="s">
        <v>3555</v>
      </c>
      <c r="C151" s="1042" t="s">
        <v>3553</v>
      </c>
      <c r="D151" s="309"/>
      <c r="E151" s="309"/>
      <c r="F151" s="309"/>
      <c r="G151" s="309">
        <v>5</v>
      </c>
      <c r="H151" s="309"/>
      <c r="I151" s="309"/>
      <c r="J151" s="309"/>
      <c r="K151" s="309"/>
      <c r="L151" s="309"/>
      <c r="M151" s="309"/>
      <c r="N151" s="309"/>
      <c r="O151" s="309"/>
      <c r="P151" s="309">
        <v>0</v>
      </c>
      <c r="Q151" s="309">
        <v>1000</v>
      </c>
      <c r="R151" s="309">
        <v>0.1</v>
      </c>
      <c r="S151" s="309">
        <v>0.1</v>
      </c>
      <c r="T151" s="309">
        <v>0.1</v>
      </c>
      <c r="U151" s="309">
        <v>0.8</v>
      </c>
      <c r="V151" s="309" t="s">
        <v>592</v>
      </c>
      <c r="W151" s="355">
        <v>4000</v>
      </c>
      <c r="X151" s="309">
        <v>20000</v>
      </c>
      <c r="Y151" s="309">
        <f t="shared" si="12"/>
        <v>1</v>
      </c>
      <c r="Z151" s="252">
        <v>27</v>
      </c>
      <c r="AA151" s="309">
        <v>4</v>
      </c>
      <c r="AB151" s="269"/>
      <c r="AC151" s="269"/>
      <c r="AD151" s="269"/>
      <c r="AE151" s="951"/>
      <c r="AF151" s="269"/>
      <c r="AG151" s="269"/>
      <c r="AH151" s="252"/>
      <c r="AI151" s="269"/>
      <c r="AJ151" s="269"/>
      <c r="AK151" s="269"/>
      <c r="AL151" s="269"/>
      <c r="AM151" s="269"/>
      <c r="AN151" s="269"/>
      <c r="AO151" s="309" t="s">
        <v>770</v>
      </c>
      <c r="AP151" s="252"/>
      <c r="AQ151" s="252"/>
      <c r="AR151" s="252"/>
      <c r="AS151" s="290" t="s">
        <v>1733</v>
      </c>
      <c r="AT151" s="290" t="str">
        <f t="shared" si="11"/>
        <v>BIK.BIK_69</v>
      </c>
      <c r="AU151" s="513" t="s">
        <v>2558</v>
      </c>
      <c r="AV151" s="312" t="str">
        <f t="shared" ref="AV151" si="13">IF(AU151="МПа","Popup_OIPp","Popup_OIP")</f>
        <v>Popup_OIP</v>
      </c>
      <c r="AW151" s="288" t="s">
        <v>3552</v>
      </c>
      <c r="AX151" s="309" t="s">
        <v>770</v>
      </c>
      <c r="AY151" s="276"/>
      <c r="AZ151" s="276"/>
      <c r="BB151" s="216"/>
      <c r="BC151" s="309" t="s">
        <v>1403</v>
      </c>
    </row>
    <row r="152" spans="1:55" s="271" customFormat="1" ht="14.45" customHeight="1" x14ac:dyDescent="0.25">
      <c r="A152" s="311">
        <v>150</v>
      </c>
      <c r="B152" s="952" t="s">
        <v>4170</v>
      </c>
      <c r="C152" s="1042" t="s">
        <v>4226</v>
      </c>
      <c r="D152" s="309"/>
      <c r="E152" s="309"/>
      <c r="F152" s="309"/>
      <c r="G152" s="309"/>
      <c r="H152" s="309"/>
      <c r="I152" s="309"/>
      <c r="J152" s="309"/>
      <c r="K152" s="309"/>
      <c r="L152" s="309"/>
      <c r="M152" s="309"/>
      <c r="N152" s="309"/>
      <c r="O152" s="309"/>
      <c r="P152" s="309">
        <v>0</v>
      </c>
      <c r="Q152" s="308">
        <v>100</v>
      </c>
      <c r="R152" s="309">
        <v>0</v>
      </c>
      <c r="S152" s="309">
        <v>0</v>
      </c>
      <c r="T152" s="309">
        <v>0</v>
      </c>
      <c r="U152" s="309">
        <v>0</v>
      </c>
      <c r="V152" s="309" t="s">
        <v>594</v>
      </c>
      <c r="W152" s="309">
        <v>0</v>
      </c>
      <c r="X152" s="309">
        <v>10000</v>
      </c>
      <c r="Y152" s="309">
        <f t="shared" ref="Y152:Y194" si="14">IFERROR(MATCH(V152,НазваниеДиап,0),0)</f>
        <v>4</v>
      </c>
      <c r="Z152" s="309">
        <v>28</v>
      </c>
      <c r="AA152" s="309">
        <v>0</v>
      </c>
      <c r="AB152" s="269"/>
      <c r="AC152" s="269"/>
      <c r="AD152" s="269"/>
      <c r="AE152" s="269"/>
      <c r="AF152" s="269"/>
      <c r="AG152" s="269"/>
      <c r="AH152" s="309"/>
      <c r="AI152" s="269"/>
      <c r="AJ152" s="269"/>
      <c r="AK152" s="269"/>
      <c r="AL152" s="269"/>
      <c r="AM152" s="269"/>
      <c r="AN152" s="269"/>
      <c r="AO152" s="309"/>
      <c r="AP152" s="309"/>
      <c r="AQ152" s="309"/>
      <c r="AR152" s="309"/>
      <c r="AS152" s="334" t="s">
        <v>3594</v>
      </c>
      <c r="AT152" s="334" t="str">
        <f t="shared" si="11"/>
        <v>MNS.MNA_N6.ZDV_OUT.ZDV.Interface.ZD_003_2_Q1</v>
      </c>
      <c r="AU152" s="311" t="s">
        <v>2600</v>
      </c>
      <c r="AV152" s="311" t="str">
        <f t="shared" ref="AV152:AV194" si="15">IF(AU152="МПа","Popup_OIPp","Popup_OIP")</f>
        <v>Popup_OIP</v>
      </c>
      <c r="AW152" s="311" t="s">
        <v>2595</v>
      </c>
      <c r="AX152" s="309" t="s">
        <v>4171</v>
      </c>
      <c r="AY152" s="276"/>
      <c r="AZ152" s="276"/>
      <c r="BC152" s="309" t="s">
        <v>1407</v>
      </c>
    </row>
    <row r="153" spans="1:55" s="271" customFormat="1" ht="14.45" customHeight="1" x14ac:dyDescent="0.25">
      <c r="A153" s="311">
        <v>151</v>
      </c>
      <c r="B153" s="952" t="s">
        <v>4172</v>
      </c>
      <c r="C153" s="1042" t="s">
        <v>4227</v>
      </c>
      <c r="D153" s="309"/>
      <c r="E153" s="309"/>
      <c r="F153" s="309"/>
      <c r="G153" s="309"/>
      <c r="H153" s="309"/>
      <c r="I153" s="309"/>
      <c r="J153" s="309"/>
      <c r="K153" s="309"/>
      <c r="L153" s="309"/>
      <c r="M153" s="309"/>
      <c r="N153" s="309"/>
      <c r="O153" s="309"/>
      <c r="P153" s="309">
        <v>0</v>
      </c>
      <c r="Q153" s="308">
        <v>100</v>
      </c>
      <c r="R153" s="309">
        <v>0</v>
      </c>
      <c r="S153" s="309">
        <v>0</v>
      </c>
      <c r="T153" s="309">
        <v>0</v>
      </c>
      <c r="U153" s="309">
        <v>0</v>
      </c>
      <c r="V153" s="309" t="s">
        <v>594</v>
      </c>
      <c r="W153" s="309">
        <v>0</v>
      </c>
      <c r="X153" s="309">
        <v>10000</v>
      </c>
      <c r="Y153" s="309">
        <f t="shared" ref="Y153:Y161" si="16">IFERROR(MATCH(V153,НазваниеДиап,0),0)</f>
        <v>4</v>
      </c>
      <c r="Z153" s="309">
        <v>29</v>
      </c>
      <c r="AA153" s="309">
        <v>0</v>
      </c>
      <c r="AB153" s="269"/>
      <c r="AC153" s="269"/>
      <c r="AD153" s="269"/>
      <c r="AE153" s="269"/>
      <c r="AF153" s="269"/>
      <c r="AG153" s="269"/>
      <c r="AH153" s="309"/>
      <c r="AI153" s="269"/>
      <c r="AJ153" s="269"/>
      <c r="AK153" s="269"/>
      <c r="AL153" s="269"/>
      <c r="AM153" s="269"/>
      <c r="AN153" s="269"/>
      <c r="AO153" s="309"/>
      <c r="AP153" s="309"/>
      <c r="AQ153" s="309"/>
      <c r="AR153" s="309"/>
      <c r="AS153" s="334" t="s">
        <v>3593</v>
      </c>
      <c r="AT153" s="334" t="str">
        <f t="shared" ref="AT153:AT161" si="17">IF(AS153="",C153,CONCATENATE(AS153,".",C153))</f>
        <v>MNS.MNA_N6.ZDV_IN.ZDV.Interface.ZD_003_1_Q1</v>
      </c>
      <c r="AU153" s="311" t="s">
        <v>2600</v>
      </c>
      <c r="AV153" s="311" t="str">
        <f t="shared" ref="AV153:AV161" si="18">IF(AU153="МПа","Popup_OIPp","Popup_OIP")</f>
        <v>Popup_OIP</v>
      </c>
      <c r="AW153" s="311" t="s">
        <v>2595</v>
      </c>
      <c r="AX153" s="309" t="s">
        <v>4171</v>
      </c>
      <c r="AY153" s="276"/>
      <c r="AZ153" s="276"/>
      <c r="BC153" s="309" t="s">
        <v>1407</v>
      </c>
    </row>
    <row r="154" spans="1:55" s="271" customFormat="1" ht="14.45" customHeight="1" x14ac:dyDescent="0.25">
      <c r="A154" s="311">
        <v>152</v>
      </c>
      <c r="B154" s="952" t="s">
        <v>4173</v>
      </c>
      <c r="C154" s="1042" t="s">
        <v>4228</v>
      </c>
      <c r="D154" s="309"/>
      <c r="E154" s="309"/>
      <c r="F154" s="309"/>
      <c r="G154" s="309"/>
      <c r="H154" s="309"/>
      <c r="I154" s="309"/>
      <c r="J154" s="309"/>
      <c r="K154" s="309"/>
      <c r="L154" s="309"/>
      <c r="M154" s="309"/>
      <c r="N154" s="309"/>
      <c r="O154" s="309"/>
      <c r="P154" s="309">
        <v>0</v>
      </c>
      <c r="Q154" s="308">
        <v>100</v>
      </c>
      <c r="R154" s="309">
        <v>0</v>
      </c>
      <c r="S154" s="309">
        <v>0</v>
      </c>
      <c r="T154" s="309">
        <v>0</v>
      </c>
      <c r="U154" s="309">
        <v>0</v>
      </c>
      <c r="V154" s="309" t="s">
        <v>594</v>
      </c>
      <c r="W154" s="309">
        <v>0</v>
      </c>
      <c r="X154" s="309">
        <v>10000</v>
      </c>
      <c r="Y154" s="309">
        <f t="shared" si="16"/>
        <v>4</v>
      </c>
      <c r="Z154" s="309">
        <v>30</v>
      </c>
      <c r="AA154" s="309">
        <v>0</v>
      </c>
      <c r="AB154" s="269"/>
      <c r="AC154" s="269"/>
      <c r="AD154" s="269"/>
      <c r="AE154" s="269"/>
      <c r="AF154" s="269"/>
      <c r="AG154" s="269"/>
      <c r="AH154" s="309"/>
      <c r="AI154" s="269"/>
      <c r="AJ154" s="269"/>
      <c r="AK154" s="269"/>
      <c r="AL154" s="269"/>
      <c r="AM154" s="269"/>
      <c r="AN154" s="269"/>
      <c r="AO154" s="309"/>
      <c r="AP154" s="309"/>
      <c r="AQ154" s="309"/>
      <c r="AR154" s="309"/>
      <c r="AS154" s="334" t="s">
        <v>3628</v>
      </c>
      <c r="AT154" s="334" t="str">
        <f t="shared" si="17"/>
        <v>MNS.MNA_N7.ZDV_OUT.ZDV.Interface.ZD_003_4_Q1</v>
      </c>
      <c r="AU154" s="311" t="s">
        <v>2600</v>
      </c>
      <c r="AV154" s="311" t="str">
        <f t="shared" si="18"/>
        <v>Popup_OIP</v>
      </c>
      <c r="AW154" s="311" t="s">
        <v>2595</v>
      </c>
      <c r="AX154" s="309" t="s">
        <v>4171</v>
      </c>
      <c r="AY154" s="276"/>
      <c r="AZ154" s="276"/>
      <c r="BC154" s="309" t="s">
        <v>1407</v>
      </c>
    </row>
    <row r="155" spans="1:55" s="271" customFormat="1" ht="14.45" customHeight="1" x14ac:dyDescent="0.25">
      <c r="A155" s="311">
        <v>153</v>
      </c>
      <c r="B155" s="952" t="s">
        <v>4174</v>
      </c>
      <c r="C155" s="1042" t="s">
        <v>4229</v>
      </c>
      <c r="D155" s="309"/>
      <c r="E155" s="309"/>
      <c r="F155" s="309"/>
      <c r="G155" s="309"/>
      <c r="H155" s="309"/>
      <c r="I155" s="309"/>
      <c r="J155" s="309"/>
      <c r="K155" s="309"/>
      <c r="L155" s="309"/>
      <c r="M155" s="309"/>
      <c r="N155" s="309"/>
      <c r="O155" s="309"/>
      <c r="P155" s="309">
        <v>0</v>
      </c>
      <c r="Q155" s="308">
        <v>100</v>
      </c>
      <c r="R155" s="309">
        <v>0</v>
      </c>
      <c r="S155" s="309">
        <v>0</v>
      </c>
      <c r="T155" s="309">
        <v>0</v>
      </c>
      <c r="U155" s="309">
        <v>0</v>
      </c>
      <c r="V155" s="309" t="s">
        <v>594</v>
      </c>
      <c r="W155" s="309">
        <v>0</v>
      </c>
      <c r="X155" s="309">
        <v>10000</v>
      </c>
      <c r="Y155" s="309">
        <f t="shared" si="16"/>
        <v>4</v>
      </c>
      <c r="Z155" s="309">
        <v>31</v>
      </c>
      <c r="AA155" s="309">
        <v>0</v>
      </c>
      <c r="AB155" s="269"/>
      <c r="AC155" s="269"/>
      <c r="AD155" s="269"/>
      <c r="AE155" s="269"/>
      <c r="AF155" s="269"/>
      <c r="AG155" s="269"/>
      <c r="AH155" s="309"/>
      <c r="AI155" s="269"/>
      <c r="AJ155" s="269"/>
      <c r="AK155" s="269"/>
      <c r="AL155" s="269"/>
      <c r="AM155" s="269"/>
      <c r="AN155" s="269"/>
      <c r="AO155" s="309"/>
      <c r="AP155" s="309"/>
      <c r="AQ155" s="309"/>
      <c r="AR155" s="309"/>
      <c r="AS155" s="334" t="s">
        <v>3627</v>
      </c>
      <c r="AT155" s="334" t="str">
        <f t="shared" si="17"/>
        <v>MNS.MNA_N7.ZDV_IN.ZDV.Interface.ZD_003_3_Q1</v>
      </c>
      <c r="AU155" s="311" t="s">
        <v>2600</v>
      </c>
      <c r="AV155" s="311" t="str">
        <f t="shared" si="18"/>
        <v>Popup_OIP</v>
      </c>
      <c r="AW155" s="311" t="s">
        <v>2595</v>
      </c>
      <c r="AX155" s="309" t="s">
        <v>4171</v>
      </c>
      <c r="AY155" s="276"/>
      <c r="AZ155" s="276"/>
      <c r="BC155" s="309" t="s">
        <v>1407</v>
      </c>
    </row>
    <row r="156" spans="1:55" s="271" customFormat="1" ht="14.45" customHeight="1" x14ac:dyDescent="0.25">
      <c r="A156" s="311">
        <v>154</v>
      </c>
      <c r="B156" s="952" t="s">
        <v>4175</v>
      </c>
      <c r="C156" s="1042" t="s">
        <v>4230</v>
      </c>
      <c r="D156" s="309"/>
      <c r="E156" s="309"/>
      <c r="F156" s="309"/>
      <c r="G156" s="309"/>
      <c r="H156" s="309"/>
      <c r="I156" s="309"/>
      <c r="J156" s="309"/>
      <c r="K156" s="309"/>
      <c r="L156" s="309"/>
      <c r="M156" s="309"/>
      <c r="N156" s="309"/>
      <c r="O156" s="309"/>
      <c r="P156" s="309">
        <v>0</v>
      </c>
      <c r="Q156" s="308">
        <v>100</v>
      </c>
      <c r="R156" s="309">
        <v>0</v>
      </c>
      <c r="S156" s="309">
        <v>0</v>
      </c>
      <c r="T156" s="309">
        <v>0</v>
      </c>
      <c r="U156" s="309">
        <v>0</v>
      </c>
      <c r="V156" s="309" t="s">
        <v>594</v>
      </c>
      <c r="W156" s="309">
        <v>0</v>
      </c>
      <c r="X156" s="309">
        <v>10000</v>
      </c>
      <c r="Y156" s="309">
        <f t="shared" si="16"/>
        <v>4</v>
      </c>
      <c r="Z156" s="309">
        <v>32</v>
      </c>
      <c r="AA156" s="309">
        <v>0</v>
      </c>
      <c r="AB156" s="269"/>
      <c r="AC156" s="269"/>
      <c r="AD156" s="269"/>
      <c r="AE156" s="269"/>
      <c r="AF156" s="269"/>
      <c r="AG156" s="269"/>
      <c r="AH156" s="309"/>
      <c r="AI156" s="269"/>
      <c r="AJ156" s="269"/>
      <c r="AK156" s="269"/>
      <c r="AL156" s="269"/>
      <c r="AM156" s="269"/>
      <c r="AN156" s="269"/>
      <c r="AO156" s="309"/>
      <c r="AP156" s="309"/>
      <c r="AQ156" s="309"/>
      <c r="AR156" s="309"/>
      <c r="AS156" s="334" t="s">
        <v>3691</v>
      </c>
      <c r="AT156" s="334" t="str">
        <f t="shared" si="17"/>
        <v>MNS.ZDV_007_36_1.ZDV.Interface.ZD_007_36_1_Q1</v>
      </c>
      <c r="AU156" s="311" t="s">
        <v>2600</v>
      </c>
      <c r="AV156" s="311" t="str">
        <f t="shared" si="18"/>
        <v>Popup_OIP</v>
      </c>
      <c r="AW156" s="311" t="s">
        <v>2595</v>
      </c>
      <c r="AX156" s="309" t="s">
        <v>4171</v>
      </c>
      <c r="AY156" s="276"/>
      <c r="AZ156" s="276"/>
      <c r="BC156" s="309" t="s">
        <v>1407</v>
      </c>
    </row>
    <row r="157" spans="1:55" s="271" customFormat="1" ht="14.45" customHeight="1" x14ac:dyDescent="0.25">
      <c r="A157" s="311">
        <v>155</v>
      </c>
      <c r="B157" s="952" t="s">
        <v>4176</v>
      </c>
      <c r="C157" s="1042" t="s">
        <v>4231</v>
      </c>
      <c r="D157" s="309"/>
      <c r="E157" s="309"/>
      <c r="F157" s="309"/>
      <c r="G157" s="309"/>
      <c r="H157" s="309"/>
      <c r="I157" s="309"/>
      <c r="J157" s="309"/>
      <c r="K157" s="309"/>
      <c r="L157" s="309"/>
      <c r="M157" s="309"/>
      <c r="N157" s="309"/>
      <c r="O157" s="309"/>
      <c r="P157" s="309">
        <v>0</v>
      </c>
      <c r="Q157" s="308">
        <v>100</v>
      </c>
      <c r="R157" s="309">
        <v>0</v>
      </c>
      <c r="S157" s="309">
        <v>0</v>
      </c>
      <c r="T157" s="309">
        <v>0</v>
      </c>
      <c r="U157" s="309">
        <v>0</v>
      </c>
      <c r="V157" s="309" t="s">
        <v>594</v>
      </c>
      <c r="W157" s="309">
        <v>0</v>
      </c>
      <c r="X157" s="309">
        <v>10000</v>
      </c>
      <c r="Y157" s="309">
        <f t="shared" si="16"/>
        <v>4</v>
      </c>
      <c r="Z157" s="309">
        <v>33</v>
      </c>
      <c r="AA157" s="309">
        <v>0</v>
      </c>
      <c r="AB157" s="269"/>
      <c r="AC157" s="269"/>
      <c r="AD157" s="269"/>
      <c r="AE157" s="269"/>
      <c r="AF157" s="269"/>
      <c r="AG157" s="269"/>
      <c r="AH157" s="309"/>
      <c r="AI157" s="269"/>
      <c r="AJ157" s="269"/>
      <c r="AK157" s="269"/>
      <c r="AL157" s="269"/>
      <c r="AM157" s="269"/>
      <c r="AN157" s="269"/>
      <c r="AO157" s="309"/>
      <c r="AP157" s="309"/>
      <c r="AQ157" s="309"/>
      <c r="AR157" s="309"/>
      <c r="AS157" s="334" t="s">
        <v>3724</v>
      </c>
      <c r="AT157" s="334" t="str">
        <f t="shared" si="17"/>
        <v>UPPSOD.ZDV_1_2.ZDV.Interface.ZD_1_2_Q1</v>
      </c>
      <c r="AU157" s="311" t="s">
        <v>2600</v>
      </c>
      <c r="AV157" s="311" t="str">
        <f t="shared" si="18"/>
        <v>Popup_OIP</v>
      </c>
      <c r="AW157" s="311" t="s">
        <v>2595</v>
      </c>
      <c r="AX157" s="309" t="s">
        <v>4171</v>
      </c>
      <c r="AY157" s="276"/>
      <c r="AZ157" s="276"/>
      <c r="BC157" s="309" t="s">
        <v>1407</v>
      </c>
    </row>
    <row r="158" spans="1:55" s="271" customFormat="1" ht="14.45" customHeight="1" x14ac:dyDescent="0.25">
      <c r="A158" s="311">
        <v>156</v>
      </c>
      <c r="B158" s="952" t="s">
        <v>4177</v>
      </c>
      <c r="C158" s="1042" t="s">
        <v>4232</v>
      </c>
      <c r="D158" s="309"/>
      <c r="E158" s="309"/>
      <c r="F158" s="309"/>
      <c r="G158" s="309"/>
      <c r="H158" s="309"/>
      <c r="I158" s="309"/>
      <c r="J158" s="309"/>
      <c r="K158" s="309"/>
      <c r="L158" s="309"/>
      <c r="M158" s="309"/>
      <c r="N158" s="309"/>
      <c r="O158" s="309"/>
      <c r="P158" s="309">
        <v>0</v>
      </c>
      <c r="Q158" s="308">
        <v>100</v>
      </c>
      <c r="R158" s="309">
        <v>0</v>
      </c>
      <c r="S158" s="309">
        <v>0</v>
      </c>
      <c r="T158" s="309">
        <v>0</v>
      </c>
      <c r="U158" s="309">
        <v>0</v>
      </c>
      <c r="V158" s="309" t="s">
        <v>594</v>
      </c>
      <c r="W158" s="309">
        <v>0</v>
      </c>
      <c r="X158" s="309">
        <v>10000</v>
      </c>
      <c r="Y158" s="309">
        <f t="shared" si="16"/>
        <v>4</v>
      </c>
      <c r="Z158" s="309">
        <v>34</v>
      </c>
      <c r="AA158" s="309">
        <v>0</v>
      </c>
      <c r="AB158" s="269"/>
      <c r="AC158" s="269"/>
      <c r="AD158" s="269"/>
      <c r="AE158" s="269"/>
      <c r="AF158" s="269"/>
      <c r="AG158" s="269"/>
      <c r="AH158" s="309"/>
      <c r="AI158" s="269"/>
      <c r="AJ158" s="269"/>
      <c r="AK158" s="269"/>
      <c r="AL158" s="269"/>
      <c r="AM158" s="269"/>
      <c r="AN158" s="269"/>
      <c r="AO158" s="309"/>
      <c r="AP158" s="309"/>
      <c r="AQ158" s="309"/>
      <c r="AR158" s="309"/>
      <c r="AS158" s="334" t="s">
        <v>3725</v>
      </c>
      <c r="AT158" s="334" t="str">
        <f t="shared" si="17"/>
        <v>UPPSOD.ZDV_2_2.ZDV.Interface.ZD_2_2_Q1</v>
      </c>
      <c r="AU158" s="311" t="s">
        <v>2600</v>
      </c>
      <c r="AV158" s="311" t="str">
        <f t="shared" si="18"/>
        <v>Popup_OIP</v>
      </c>
      <c r="AW158" s="311" t="s">
        <v>2595</v>
      </c>
      <c r="AX158" s="309" t="s">
        <v>4171</v>
      </c>
      <c r="AY158" s="276"/>
      <c r="AZ158" s="276"/>
      <c r="BC158" s="309" t="s">
        <v>1407</v>
      </c>
    </row>
    <row r="159" spans="1:55" s="271" customFormat="1" x14ac:dyDescent="0.25">
      <c r="A159" s="311">
        <v>157</v>
      </c>
      <c r="B159" s="952" t="s">
        <v>4178</v>
      </c>
      <c r="C159" s="1042" t="s">
        <v>4233</v>
      </c>
      <c r="D159" s="309"/>
      <c r="E159" s="309"/>
      <c r="F159" s="309"/>
      <c r="G159" s="309"/>
      <c r="H159" s="309"/>
      <c r="I159" s="309"/>
      <c r="J159" s="309"/>
      <c r="K159" s="309"/>
      <c r="L159" s="309"/>
      <c r="M159" s="309"/>
      <c r="N159" s="309"/>
      <c r="O159" s="309"/>
      <c r="P159" s="309">
        <v>0</v>
      </c>
      <c r="Q159" s="308">
        <v>100</v>
      </c>
      <c r="R159" s="309">
        <v>0</v>
      </c>
      <c r="S159" s="309">
        <v>0</v>
      </c>
      <c r="T159" s="309">
        <v>0</v>
      </c>
      <c r="U159" s="309">
        <v>0</v>
      </c>
      <c r="V159" s="309" t="s">
        <v>594</v>
      </c>
      <c r="W159" s="309">
        <v>0</v>
      </c>
      <c r="X159" s="309">
        <v>10000</v>
      </c>
      <c r="Y159" s="309">
        <f t="shared" si="16"/>
        <v>4</v>
      </c>
      <c r="Z159" s="309">
        <v>35</v>
      </c>
      <c r="AA159" s="309">
        <v>0</v>
      </c>
      <c r="AB159" s="269"/>
      <c r="AC159" s="269"/>
      <c r="AD159" s="269"/>
      <c r="AE159" s="269"/>
      <c r="AF159" s="269"/>
      <c r="AG159" s="269"/>
      <c r="AH159" s="309"/>
      <c r="AI159" s="269"/>
      <c r="AJ159" s="269"/>
      <c r="AK159" s="269"/>
      <c r="AL159" s="269"/>
      <c r="AM159" s="269"/>
      <c r="AN159" s="269"/>
      <c r="AO159" s="309"/>
      <c r="AP159" s="309"/>
      <c r="AQ159" s="309"/>
      <c r="AR159" s="309"/>
      <c r="AS159" s="334" t="s">
        <v>3726</v>
      </c>
      <c r="AT159" s="334" t="str">
        <f t="shared" si="17"/>
        <v>UPPSOD.ZDV_3_2.ZDV.Interface.ZD_3_2_Q1</v>
      </c>
      <c r="AU159" s="311" t="s">
        <v>2600</v>
      </c>
      <c r="AV159" s="311" t="str">
        <f t="shared" si="18"/>
        <v>Popup_OIP</v>
      </c>
      <c r="AW159" s="311" t="s">
        <v>2595</v>
      </c>
      <c r="AX159" s="309" t="s">
        <v>4171</v>
      </c>
      <c r="AY159" s="276"/>
      <c r="AZ159" s="276"/>
      <c r="BC159" s="309" t="s">
        <v>1407</v>
      </c>
    </row>
    <row r="160" spans="1:55" s="271" customFormat="1" ht="14.45" customHeight="1" x14ac:dyDescent="0.25">
      <c r="A160" s="311">
        <v>158</v>
      </c>
      <c r="B160" s="952" t="s">
        <v>4179</v>
      </c>
      <c r="C160" s="1042" t="s">
        <v>4234</v>
      </c>
      <c r="D160" s="309"/>
      <c r="E160" s="309"/>
      <c r="F160" s="309"/>
      <c r="G160" s="309"/>
      <c r="H160" s="309"/>
      <c r="I160" s="309"/>
      <c r="J160" s="309"/>
      <c r="K160" s="309"/>
      <c r="L160" s="309"/>
      <c r="M160" s="309"/>
      <c r="N160" s="309"/>
      <c r="O160" s="309"/>
      <c r="P160" s="309">
        <v>0</v>
      </c>
      <c r="Q160" s="308">
        <v>100</v>
      </c>
      <c r="R160" s="309">
        <v>0</v>
      </c>
      <c r="S160" s="309">
        <v>0</v>
      </c>
      <c r="T160" s="309">
        <v>0</v>
      </c>
      <c r="U160" s="309">
        <v>0</v>
      </c>
      <c r="V160" s="309" t="s">
        <v>594</v>
      </c>
      <c r="W160" s="309">
        <v>0</v>
      </c>
      <c r="X160" s="309">
        <v>10000</v>
      </c>
      <c r="Y160" s="309">
        <f t="shared" si="16"/>
        <v>4</v>
      </c>
      <c r="Z160" s="309">
        <v>36</v>
      </c>
      <c r="AA160" s="309">
        <v>0</v>
      </c>
      <c r="AB160" s="269"/>
      <c r="AC160" s="269"/>
      <c r="AD160" s="269"/>
      <c r="AE160" s="269"/>
      <c r="AF160" s="269"/>
      <c r="AG160" s="269"/>
      <c r="AH160" s="309"/>
      <c r="AI160" s="269"/>
      <c r="AJ160" s="269"/>
      <c r="AK160" s="269"/>
      <c r="AL160" s="269"/>
      <c r="AM160" s="269"/>
      <c r="AN160" s="269"/>
      <c r="AO160" s="309"/>
      <c r="AP160" s="309"/>
      <c r="AQ160" s="309"/>
      <c r="AR160" s="309"/>
      <c r="AS160" s="334" t="s">
        <v>3727</v>
      </c>
      <c r="AT160" s="334" t="str">
        <f t="shared" si="17"/>
        <v>UPPSOD.ZDV_15_2.ZDV.Interface.ZD_15_2_Q1</v>
      </c>
      <c r="AU160" s="311" t="s">
        <v>2600</v>
      </c>
      <c r="AV160" s="311" t="str">
        <f t="shared" si="18"/>
        <v>Popup_OIP</v>
      </c>
      <c r="AW160" s="311" t="s">
        <v>2595</v>
      </c>
      <c r="AX160" s="309" t="s">
        <v>4171</v>
      </c>
      <c r="AY160" s="276"/>
      <c r="AZ160" s="276"/>
      <c r="BC160" s="309" t="s">
        <v>1407</v>
      </c>
    </row>
    <row r="161" spans="1:55" s="271" customFormat="1" ht="14.45" customHeight="1" x14ac:dyDescent="0.25">
      <c r="A161" s="311">
        <v>159</v>
      </c>
      <c r="B161" s="952" t="s">
        <v>4180</v>
      </c>
      <c r="C161" s="1042" t="s">
        <v>4235</v>
      </c>
      <c r="D161" s="309"/>
      <c r="E161" s="309"/>
      <c r="F161" s="309"/>
      <c r="G161" s="309"/>
      <c r="H161" s="309"/>
      <c r="I161" s="309"/>
      <c r="J161" s="309"/>
      <c r="K161" s="309"/>
      <c r="L161" s="309"/>
      <c r="M161" s="309"/>
      <c r="N161" s="309"/>
      <c r="O161" s="309"/>
      <c r="P161" s="309">
        <v>0</v>
      </c>
      <c r="Q161" s="308">
        <v>100</v>
      </c>
      <c r="R161" s="309">
        <v>0</v>
      </c>
      <c r="S161" s="309">
        <v>0</v>
      </c>
      <c r="T161" s="309">
        <v>0</v>
      </c>
      <c r="U161" s="309">
        <v>0</v>
      </c>
      <c r="V161" s="309" t="s">
        <v>594</v>
      </c>
      <c r="W161" s="309">
        <v>0</v>
      </c>
      <c r="X161" s="309">
        <v>10000</v>
      </c>
      <c r="Y161" s="309">
        <f t="shared" si="16"/>
        <v>4</v>
      </c>
      <c r="Z161" s="309">
        <v>37</v>
      </c>
      <c r="AA161" s="309">
        <v>0</v>
      </c>
      <c r="AB161" s="269"/>
      <c r="AC161" s="269"/>
      <c r="AD161" s="269"/>
      <c r="AE161" s="269"/>
      <c r="AF161" s="269"/>
      <c r="AG161" s="269"/>
      <c r="AH161" s="309"/>
      <c r="AI161" s="269"/>
      <c r="AJ161" s="269"/>
      <c r="AK161" s="269"/>
      <c r="AL161" s="269"/>
      <c r="AM161" s="269"/>
      <c r="AN161" s="269"/>
      <c r="AO161" s="309"/>
      <c r="AP161" s="309"/>
      <c r="AQ161" s="309"/>
      <c r="AR161" s="309"/>
      <c r="AS161" s="334" t="s">
        <v>3728</v>
      </c>
      <c r="AT161" s="334" t="str">
        <f t="shared" si="17"/>
        <v>MNS.ZDV_007_20_1.ZDV.Interface.ZD_007_20_1_Q1</v>
      </c>
      <c r="AU161" s="311" t="s">
        <v>2600</v>
      </c>
      <c r="AV161" s="311" t="str">
        <f t="shared" si="18"/>
        <v>Popup_OIP</v>
      </c>
      <c r="AW161" s="311" t="s">
        <v>2595</v>
      </c>
      <c r="AX161" s="309" t="s">
        <v>4171</v>
      </c>
      <c r="AY161" s="276"/>
      <c r="AZ161" s="276"/>
      <c r="BC161" s="309" t="s">
        <v>1407</v>
      </c>
    </row>
    <row r="162" spans="1:55" s="271" customFormat="1" ht="14.45" customHeight="1" x14ac:dyDescent="0.25">
      <c r="A162" s="311">
        <v>160</v>
      </c>
      <c r="B162" s="344"/>
      <c r="C162" s="1042"/>
      <c r="D162" s="309"/>
      <c r="E162" s="309"/>
      <c r="F162" s="309"/>
      <c r="G162" s="309"/>
      <c r="H162" s="309"/>
      <c r="I162" s="309"/>
      <c r="J162" s="308"/>
      <c r="K162" s="308"/>
      <c r="L162" s="308"/>
      <c r="M162" s="308"/>
      <c r="N162" s="308"/>
      <c r="O162" s="308"/>
      <c r="P162" s="308"/>
      <c r="Q162" s="308"/>
      <c r="R162" s="309"/>
      <c r="S162" s="309"/>
      <c r="T162" s="309"/>
      <c r="U162" s="309"/>
      <c r="V162" s="309"/>
      <c r="W162" s="355"/>
      <c r="X162" s="309"/>
      <c r="Y162" s="309">
        <f t="shared" si="14"/>
        <v>0</v>
      </c>
      <c r="Z162" s="252"/>
      <c r="AA162" s="252"/>
      <c r="AB162" s="269"/>
      <c r="AC162" s="269"/>
      <c r="AD162" s="269"/>
      <c r="AE162" s="269"/>
      <c r="AF162" s="269"/>
      <c r="AG162" s="269"/>
      <c r="AH162" s="252"/>
      <c r="AI162" s="269"/>
      <c r="AJ162" s="269"/>
      <c r="AK162" s="269"/>
      <c r="AL162" s="269"/>
      <c r="AM162" s="269"/>
      <c r="AN162" s="269"/>
      <c r="AO162" s="309"/>
      <c r="AP162" s="252"/>
      <c r="AQ162" s="252"/>
      <c r="AR162" s="252"/>
      <c r="AS162" s="334"/>
      <c r="AT162" s="290">
        <f t="shared" si="11"/>
        <v>0</v>
      </c>
      <c r="AU162" s="311"/>
      <c r="AV162" s="311" t="str">
        <f t="shared" si="15"/>
        <v>Popup_OIP</v>
      </c>
      <c r="AW162" s="311"/>
      <c r="AX162" s="309"/>
      <c r="AY162" s="276"/>
      <c r="AZ162" s="276"/>
      <c r="BC162" s="309"/>
    </row>
    <row r="163" spans="1:55" s="271" customFormat="1" ht="14.45" customHeight="1" x14ac:dyDescent="0.25">
      <c r="A163" s="311">
        <v>161</v>
      </c>
      <c r="B163" s="344"/>
      <c r="C163" s="1042"/>
      <c r="D163" s="309"/>
      <c r="E163" s="309"/>
      <c r="F163" s="309"/>
      <c r="G163" s="309"/>
      <c r="H163" s="309"/>
      <c r="I163" s="309"/>
      <c r="J163" s="308"/>
      <c r="K163" s="308"/>
      <c r="L163" s="308"/>
      <c r="M163" s="308"/>
      <c r="N163" s="308"/>
      <c r="O163" s="308"/>
      <c r="P163" s="308"/>
      <c r="Q163" s="308"/>
      <c r="R163" s="309"/>
      <c r="S163" s="309"/>
      <c r="T163" s="309"/>
      <c r="U163" s="309"/>
      <c r="V163" s="309"/>
      <c r="W163" s="355"/>
      <c r="X163" s="309"/>
      <c r="Y163" s="309">
        <f t="shared" si="14"/>
        <v>0</v>
      </c>
      <c r="Z163" s="252"/>
      <c r="AA163" s="252"/>
      <c r="AB163" s="269"/>
      <c r="AC163" s="269"/>
      <c r="AD163" s="269"/>
      <c r="AE163" s="269"/>
      <c r="AF163" s="269"/>
      <c r="AG163" s="269"/>
      <c r="AH163" s="252"/>
      <c r="AI163" s="269"/>
      <c r="AJ163" s="269"/>
      <c r="AK163" s="269"/>
      <c r="AL163" s="269"/>
      <c r="AM163" s="269"/>
      <c r="AN163" s="269"/>
      <c r="AO163" s="309"/>
      <c r="AP163" s="252"/>
      <c r="AQ163" s="252"/>
      <c r="AR163" s="252"/>
      <c r="AS163" s="334"/>
      <c r="AT163" s="290">
        <f t="shared" si="11"/>
        <v>0</v>
      </c>
      <c r="AU163" s="311"/>
      <c r="AV163" s="311" t="str">
        <f t="shared" si="15"/>
        <v>Popup_OIP</v>
      </c>
      <c r="AW163" s="311"/>
      <c r="AX163" s="309"/>
      <c r="AY163" s="276"/>
      <c r="AZ163" s="276"/>
      <c r="BC163" s="309"/>
    </row>
    <row r="164" spans="1:55" s="271" customFormat="1" ht="14.45" customHeight="1" x14ac:dyDescent="0.25">
      <c r="A164" s="311">
        <v>162</v>
      </c>
      <c r="B164" s="344"/>
      <c r="C164" s="1042"/>
      <c r="D164" s="309"/>
      <c r="E164" s="309"/>
      <c r="F164" s="309"/>
      <c r="G164" s="309"/>
      <c r="H164" s="309"/>
      <c r="I164" s="309"/>
      <c r="J164" s="308"/>
      <c r="K164" s="308"/>
      <c r="L164" s="308"/>
      <c r="M164" s="308"/>
      <c r="N164" s="308"/>
      <c r="O164" s="308"/>
      <c r="P164" s="308"/>
      <c r="Q164" s="308"/>
      <c r="R164" s="309"/>
      <c r="S164" s="309"/>
      <c r="T164" s="309"/>
      <c r="U164" s="309"/>
      <c r="V164" s="309"/>
      <c r="W164" s="355"/>
      <c r="X164" s="309"/>
      <c r="Y164" s="309">
        <f t="shared" si="14"/>
        <v>0</v>
      </c>
      <c r="Z164" s="252"/>
      <c r="AA164" s="252"/>
      <c r="AB164" s="269"/>
      <c r="AC164" s="269"/>
      <c r="AD164" s="269"/>
      <c r="AE164" s="269"/>
      <c r="AF164" s="269"/>
      <c r="AG164" s="269"/>
      <c r="AH164" s="252"/>
      <c r="AI164" s="269"/>
      <c r="AJ164" s="269"/>
      <c r="AK164" s="269"/>
      <c r="AL164" s="269"/>
      <c r="AM164" s="269"/>
      <c r="AN164" s="269"/>
      <c r="AO164" s="309"/>
      <c r="AP164" s="252"/>
      <c r="AQ164" s="252"/>
      <c r="AR164" s="252"/>
      <c r="AS164" s="334"/>
      <c r="AT164" s="290">
        <f t="shared" si="11"/>
        <v>0</v>
      </c>
      <c r="AU164" s="311"/>
      <c r="AV164" s="311" t="str">
        <f t="shared" si="15"/>
        <v>Popup_OIP</v>
      </c>
      <c r="AW164" s="311"/>
      <c r="AX164" s="309"/>
      <c r="AY164" s="276"/>
      <c r="AZ164" s="276"/>
      <c r="BC164" s="309"/>
    </row>
    <row r="165" spans="1:55" s="271" customFormat="1" ht="14.45" customHeight="1" x14ac:dyDescent="0.25">
      <c r="A165" s="311">
        <v>163</v>
      </c>
      <c r="B165" s="344"/>
      <c r="C165" s="1042"/>
      <c r="D165" s="309"/>
      <c r="E165" s="309"/>
      <c r="F165" s="309"/>
      <c r="G165" s="309"/>
      <c r="H165" s="309"/>
      <c r="I165" s="309"/>
      <c r="J165" s="308"/>
      <c r="K165" s="308"/>
      <c r="L165" s="308"/>
      <c r="M165" s="308"/>
      <c r="N165" s="308"/>
      <c r="O165" s="308"/>
      <c r="P165" s="308"/>
      <c r="Q165" s="308"/>
      <c r="R165" s="309"/>
      <c r="S165" s="309"/>
      <c r="T165" s="309"/>
      <c r="U165" s="309"/>
      <c r="V165" s="309"/>
      <c r="W165" s="355"/>
      <c r="X165" s="309"/>
      <c r="Y165" s="309">
        <f t="shared" si="14"/>
        <v>0</v>
      </c>
      <c r="Z165" s="309"/>
      <c r="AA165" s="309"/>
      <c r="AB165" s="269"/>
      <c r="AC165" s="269"/>
      <c r="AD165" s="269"/>
      <c r="AE165" s="269"/>
      <c r="AF165" s="269"/>
      <c r="AG165" s="269"/>
      <c r="AH165" s="309"/>
      <c r="AI165" s="269"/>
      <c r="AJ165" s="269"/>
      <c r="AK165" s="269"/>
      <c r="AL165" s="269"/>
      <c r="AM165" s="269"/>
      <c r="AN165" s="269"/>
      <c r="AO165" s="309"/>
      <c r="AP165" s="309"/>
      <c r="AQ165" s="309"/>
      <c r="AR165" s="309"/>
      <c r="AS165" s="334"/>
      <c r="AT165" s="334">
        <f t="shared" si="11"/>
        <v>0</v>
      </c>
      <c r="AU165" s="311"/>
      <c r="AV165" s="311" t="str">
        <f t="shared" si="15"/>
        <v>Popup_OIP</v>
      </c>
      <c r="AW165" s="311"/>
      <c r="AX165" s="309"/>
      <c r="AY165" s="276"/>
      <c r="AZ165" s="276"/>
      <c r="BC165" s="309"/>
    </row>
    <row r="166" spans="1:55" s="271" customFormat="1" ht="14.45" customHeight="1" x14ac:dyDescent="0.25">
      <c r="A166" s="311">
        <v>164</v>
      </c>
      <c r="B166" s="344"/>
      <c r="C166" s="1042"/>
      <c r="D166" s="309"/>
      <c r="E166" s="309"/>
      <c r="F166" s="309"/>
      <c r="G166" s="309"/>
      <c r="H166" s="309"/>
      <c r="I166" s="309"/>
      <c r="J166" s="308"/>
      <c r="K166" s="308"/>
      <c r="L166" s="308"/>
      <c r="M166" s="308"/>
      <c r="N166" s="308"/>
      <c r="O166" s="308"/>
      <c r="P166" s="308"/>
      <c r="Q166" s="308"/>
      <c r="R166" s="309"/>
      <c r="S166" s="309"/>
      <c r="T166" s="309"/>
      <c r="U166" s="309"/>
      <c r="V166" s="309"/>
      <c r="W166" s="355"/>
      <c r="X166" s="309"/>
      <c r="Y166" s="309">
        <f t="shared" si="14"/>
        <v>0</v>
      </c>
      <c r="Z166" s="309"/>
      <c r="AA166" s="309"/>
      <c r="AB166" s="269"/>
      <c r="AC166" s="269"/>
      <c r="AD166" s="269"/>
      <c r="AE166" s="269"/>
      <c r="AF166" s="269"/>
      <c r="AG166" s="269"/>
      <c r="AH166" s="309"/>
      <c r="AI166" s="269"/>
      <c r="AJ166" s="269"/>
      <c r="AK166" s="269"/>
      <c r="AL166" s="269"/>
      <c r="AM166" s="269"/>
      <c r="AN166" s="269"/>
      <c r="AO166" s="309"/>
      <c r="AP166" s="309"/>
      <c r="AQ166" s="309"/>
      <c r="AR166" s="309"/>
      <c r="AS166" s="334"/>
      <c r="AT166" s="334">
        <f t="shared" si="11"/>
        <v>0</v>
      </c>
      <c r="AU166" s="311"/>
      <c r="AV166" s="311" t="str">
        <f t="shared" si="15"/>
        <v>Popup_OIP</v>
      </c>
      <c r="AW166" s="311"/>
      <c r="AX166" s="309"/>
      <c r="AY166" s="276"/>
      <c r="AZ166" s="276"/>
      <c r="BC166" s="309"/>
    </row>
    <row r="167" spans="1:55" s="271" customFormat="1" ht="14.45" customHeight="1" x14ac:dyDescent="0.25">
      <c r="A167" s="311">
        <v>165</v>
      </c>
      <c r="B167" s="344"/>
      <c r="C167" s="1042"/>
      <c r="D167" s="309"/>
      <c r="E167" s="309"/>
      <c r="F167" s="309"/>
      <c r="G167" s="309"/>
      <c r="H167" s="309"/>
      <c r="I167" s="309"/>
      <c r="J167" s="308"/>
      <c r="K167" s="308"/>
      <c r="L167" s="308"/>
      <c r="M167" s="308"/>
      <c r="N167" s="308"/>
      <c r="O167" s="308"/>
      <c r="P167" s="308"/>
      <c r="Q167" s="308"/>
      <c r="R167" s="309"/>
      <c r="S167" s="309"/>
      <c r="T167" s="309"/>
      <c r="U167" s="309"/>
      <c r="V167" s="309"/>
      <c r="W167" s="355"/>
      <c r="X167" s="309"/>
      <c r="Y167" s="309">
        <f t="shared" si="14"/>
        <v>0</v>
      </c>
      <c r="Z167" s="309"/>
      <c r="AA167" s="309"/>
      <c r="AB167" s="269"/>
      <c r="AC167" s="269"/>
      <c r="AD167" s="269"/>
      <c r="AE167" s="269"/>
      <c r="AF167" s="269"/>
      <c r="AG167" s="269"/>
      <c r="AH167" s="309"/>
      <c r="AI167" s="269"/>
      <c r="AJ167" s="269"/>
      <c r="AK167" s="269"/>
      <c r="AL167" s="269"/>
      <c r="AM167" s="269"/>
      <c r="AN167" s="269"/>
      <c r="AO167" s="309"/>
      <c r="AP167" s="309"/>
      <c r="AQ167" s="309"/>
      <c r="AR167" s="309"/>
      <c r="AS167" s="334"/>
      <c r="AT167" s="334">
        <f t="shared" si="11"/>
        <v>0</v>
      </c>
      <c r="AU167" s="311"/>
      <c r="AV167" s="311" t="str">
        <f t="shared" si="15"/>
        <v>Popup_OIP</v>
      </c>
      <c r="AW167" s="311"/>
      <c r="AX167" s="309"/>
      <c r="AY167" s="276"/>
      <c r="AZ167" s="276"/>
      <c r="BC167" s="309"/>
    </row>
    <row r="168" spans="1:55" s="271" customFormat="1" ht="14.45" customHeight="1" x14ac:dyDescent="0.25">
      <c r="A168" s="311">
        <v>166</v>
      </c>
      <c r="B168" s="344"/>
      <c r="C168" s="1042"/>
      <c r="D168" s="309"/>
      <c r="E168" s="309"/>
      <c r="F168" s="309"/>
      <c r="G168" s="309"/>
      <c r="H168" s="309"/>
      <c r="I168" s="309"/>
      <c r="J168" s="308"/>
      <c r="K168" s="308"/>
      <c r="L168" s="308"/>
      <c r="M168" s="308"/>
      <c r="N168" s="308"/>
      <c r="O168" s="308"/>
      <c r="P168" s="308"/>
      <c r="Q168" s="308"/>
      <c r="R168" s="309"/>
      <c r="S168" s="309"/>
      <c r="T168" s="309"/>
      <c r="U168" s="309"/>
      <c r="V168" s="309"/>
      <c r="W168" s="355"/>
      <c r="X168" s="309"/>
      <c r="Y168" s="309">
        <f t="shared" si="14"/>
        <v>0</v>
      </c>
      <c r="Z168" s="309"/>
      <c r="AA168" s="309"/>
      <c r="AB168" s="269"/>
      <c r="AC168" s="269"/>
      <c r="AD168" s="269"/>
      <c r="AE168" s="269"/>
      <c r="AF168" s="269"/>
      <c r="AG168" s="269"/>
      <c r="AH168" s="309"/>
      <c r="AI168" s="269"/>
      <c r="AJ168" s="269"/>
      <c r="AK168" s="269"/>
      <c r="AL168" s="269"/>
      <c r="AM168" s="269"/>
      <c r="AN168" s="269"/>
      <c r="AO168" s="309"/>
      <c r="AP168" s="309"/>
      <c r="AQ168" s="309"/>
      <c r="AR168" s="309"/>
      <c r="AS168" s="334"/>
      <c r="AT168" s="334">
        <f t="shared" si="11"/>
        <v>0</v>
      </c>
      <c r="AU168" s="311"/>
      <c r="AV168" s="311" t="str">
        <f t="shared" si="15"/>
        <v>Popup_OIP</v>
      </c>
      <c r="AW168" s="311"/>
      <c r="AX168" s="309"/>
      <c r="AY168" s="276"/>
      <c r="AZ168" s="276"/>
      <c r="BC168" s="309"/>
    </row>
    <row r="169" spans="1:55" s="271" customFormat="1" ht="14.45" customHeight="1" x14ac:dyDescent="0.25">
      <c r="A169" s="311">
        <v>167</v>
      </c>
      <c r="B169" s="344"/>
      <c r="C169" s="1042"/>
      <c r="D169" s="309"/>
      <c r="E169" s="309"/>
      <c r="F169" s="309"/>
      <c r="G169" s="309"/>
      <c r="H169" s="309"/>
      <c r="I169" s="309"/>
      <c r="J169" s="308"/>
      <c r="K169" s="308"/>
      <c r="L169" s="308"/>
      <c r="M169" s="308"/>
      <c r="N169" s="308"/>
      <c r="O169" s="308"/>
      <c r="P169" s="308"/>
      <c r="Q169" s="308"/>
      <c r="R169" s="309"/>
      <c r="S169" s="309"/>
      <c r="T169" s="309"/>
      <c r="U169" s="309"/>
      <c r="V169" s="309"/>
      <c r="W169" s="355"/>
      <c r="X169" s="309"/>
      <c r="Y169" s="309">
        <f t="shared" si="14"/>
        <v>0</v>
      </c>
      <c r="Z169" s="309"/>
      <c r="AA169" s="309"/>
      <c r="AB169" s="269"/>
      <c r="AC169" s="269"/>
      <c r="AD169" s="269"/>
      <c r="AE169" s="269"/>
      <c r="AF169" s="269"/>
      <c r="AG169" s="269"/>
      <c r="AH169" s="309"/>
      <c r="AI169" s="269"/>
      <c r="AJ169" s="269"/>
      <c r="AK169" s="269"/>
      <c r="AL169" s="269"/>
      <c r="AM169" s="269"/>
      <c r="AN169" s="269"/>
      <c r="AO169" s="309"/>
      <c r="AP169" s="309"/>
      <c r="AQ169" s="309"/>
      <c r="AR169" s="309"/>
      <c r="AS169" s="334"/>
      <c r="AT169" s="334">
        <f t="shared" si="11"/>
        <v>0</v>
      </c>
      <c r="AU169" s="311"/>
      <c r="AV169" s="311" t="str">
        <f t="shared" si="15"/>
        <v>Popup_OIP</v>
      </c>
      <c r="AW169" s="311"/>
      <c r="AX169" s="309"/>
      <c r="AY169" s="276"/>
      <c r="AZ169" s="276"/>
      <c r="BC169" s="309"/>
    </row>
    <row r="170" spans="1:55" s="271" customFormat="1" ht="14.45" customHeight="1" x14ac:dyDescent="0.25">
      <c r="A170" s="311">
        <v>168</v>
      </c>
      <c r="B170" s="344"/>
      <c r="C170" s="1042"/>
      <c r="D170" s="309"/>
      <c r="E170" s="309"/>
      <c r="F170" s="309"/>
      <c r="G170" s="309"/>
      <c r="H170" s="309"/>
      <c r="I170" s="309"/>
      <c r="J170" s="308"/>
      <c r="K170" s="308"/>
      <c r="L170" s="308"/>
      <c r="M170" s="308"/>
      <c r="N170" s="308"/>
      <c r="O170" s="308"/>
      <c r="P170" s="308"/>
      <c r="Q170" s="308"/>
      <c r="R170" s="309"/>
      <c r="S170" s="309"/>
      <c r="T170" s="309"/>
      <c r="U170" s="309"/>
      <c r="V170" s="309"/>
      <c r="W170" s="355"/>
      <c r="X170" s="309"/>
      <c r="Y170" s="309">
        <f t="shared" si="14"/>
        <v>0</v>
      </c>
      <c r="Z170" s="309"/>
      <c r="AA170" s="309"/>
      <c r="AB170" s="269"/>
      <c r="AC170" s="269"/>
      <c r="AD170" s="269"/>
      <c r="AE170" s="269"/>
      <c r="AF170" s="269"/>
      <c r="AG170" s="269"/>
      <c r="AH170" s="309"/>
      <c r="AI170" s="269"/>
      <c r="AJ170" s="269"/>
      <c r="AK170" s="269"/>
      <c r="AL170" s="269"/>
      <c r="AM170" s="269"/>
      <c r="AN170" s="269"/>
      <c r="AO170" s="309"/>
      <c r="AP170" s="309"/>
      <c r="AQ170" s="309"/>
      <c r="AR170" s="309"/>
      <c r="AS170" s="334"/>
      <c r="AT170" s="334">
        <f t="shared" si="11"/>
        <v>0</v>
      </c>
      <c r="AU170" s="311"/>
      <c r="AV170" s="311" t="str">
        <f t="shared" si="15"/>
        <v>Popup_OIP</v>
      </c>
      <c r="AW170" s="311"/>
      <c r="AX170" s="309"/>
      <c r="AY170" s="276"/>
      <c r="AZ170" s="276"/>
      <c r="BC170" s="309"/>
    </row>
    <row r="171" spans="1:55" s="271" customFormat="1" ht="14.45" customHeight="1" x14ac:dyDescent="0.25">
      <c r="A171" s="311">
        <v>169</v>
      </c>
      <c r="B171" s="344"/>
      <c r="C171" s="1042"/>
      <c r="D171" s="309"/>
      <c r="E171" s="309"/>
      <c r="F171" s="309"/>
      <c r="G171" s="309"/>
      <c r="H171" s="309"/>
      <c r="I171" s="309"/>
      <c r="J171" s="309"/>
      <c r="K171" s="309"/>
      <c r="L171" s="309"/>
      <c r="M171" s="309"/>
      <c r="N171" s="309"/>
      <c r="O171" s="309"/>
      <c r="P171" s="309"/>
      <c r="Q171" s="308"/>
      <c r="R171" s="309"/>
      <c r="S171" s="309"/>
      <c r="T171" s="309"/>
      <c r="U171" s="309"/>
      <c r="V171" s="309"/>
      <c r="W171" s="309"/>
      <c r="X171" s="309"/>
      <c r="Y171" s="309">
        <f t="shared" si="14"/>
        <v>0</v>
      </c>
      <c r="Z171" s="309"/>
      <c r="AA171" s="309"/>
      <c r="AB171" s="269"/>
      <c r="AC171" s="269"/>
      <c r="AD171" s="269"/>
      <c r="AE171" s="269"/>
      <c r="AF171" s="269"/>
      <c r="AG171" s="269"/>
      <c r="AH171" s="309"/>
      <c r="AI171" s="269"/>
      <c r="AJ171" s="269"/>
      <c r="AK171" s="269"/>
      <c r="AL171" s="269"/>
      <c r="AM171" s="269"/>
      <c r="AN171" s="269"/>
      <c r="AO171" s="309"/>
      <c r="AP171" s="309"/>
      <c r="AQ171" s="309"/>
      <c r="AR171" s="309"/>
      <c r="AS171" s="334"/>
      <c r="AT171" s="334">
        <f t="shared" si="11"/>
        <v>0</v>
      </c>
      <c r="AU171" s="311"/>
      <c r="AV171" s="311" t="str">
        <f t="shared" si="15"/>
        <v>Popup_OIP</v>
      </c>
      <c r="AW171" s="311"/>
      <c r="AX171" s="309"/>
      <c r="AY171" s="276"/>
      <c r="AZ171" s="276"/>
      <c r="BC171" s="309"/>
    </row>
    <row r="172" spans="1:55" s="271" customFormat="1" ht="14.45" customHeight="1" x14ac:dyDescent="0.25">
      <c r="A172" s="311">
        <v>170</v>
      </c>
      <c r="B172" s="344"/>
      <c r="C172" s="1042"/>
      <c r="D172" s="309"/>
      <c r="E172" s="309"/>
      <c r="F172" s="309"/>
      <c r="G172" s="309"/>
      <c r="H172" s="309"/>
      <c r="I172" s="309"/>
      <c r="J172" s="309"/>
      <c r="K172" s="309"/>
      <c r="L172" s="309"/>
      <c r="M172" s="309"/>
      <c r="N172" s="309"/>
      <c r="O172" s="309"/>
      <c r="P172" s="309"/>
      <c r="Q172" s="308"/>
      <c r="R172" s="309"/>
      <c r="S172" s="309"/>
      <c r="T172" s="309"/>
      <c r="U172" s="309"/>
      <c r="V172" s="309"/>
      <c r="W172" s="309"/>
      <c r="X172" s="309"/>
      <c r="Y172" s="309">
        <f t="shared" si="14"/>
        <v>0</v>
      </c>
      <c r="Z172" s="309"/>
      <c r="AA172" s="309"/>
      <c r="AB172" s="269"/>
      <c r="AC172" s="269"/>
      <c r="AD172" s="269"/>
      <c r="AE172" s="269"/>
      <c r="AF172" s="269"/>
      <c r="AG172" s="269"/>
      <c r="AH172" s="309"/>
      <c r="AI172" s="269"/>
      <c r="AJ172" s="269"/>
      <c r="AK172" s="269"/>
      <c r="AL172" s="269"/>
      <c r="AM172" s="269"/>
      <c r="AN172" s="269"/>
      <c r="AO172" s="309"/>
      <c r="AP172" s="309"/>
      <c r="AQ172" s="309"/>
      <c r="AR172" s="309"/>
      <c r="AS172" s="334"/>
      <c r="AT172" s="334">
        <f t="shared" si="11"/>
        <v>0</v>
      </c>
      <c r="AU172" s="311"/>
      <c r="AV172" s="311" t="str">
        <f t="shared" si="15"/>
        <v>Popup_OIP</v>
      </c>
      <c r="AW172" s="311"/>
      <c r="AX172" s="309"/>
      <c r="AY172" s="276"/>
      <c r="AZ172" s="276"/>
      <c r="BC172" s="309"/>
    </row>
    <row r="173" spans="1:55" s="271" customFormat="1" ht="14.45" customHeight="1" x14ac:dyDescent="0.25">
      <c r="A173" s="311">
        <v>171</v>
      </c>
      <c r="B173" s="344"/>
      <c r="C173" s="1042"/>
      <c r="D173" s="309"/>
      <c r="E173" s="309"/>
      <c r="F173" s="309"/>
      <c r="G173" s="309"/>
      <c r="H173" s="309"/>
      <c r="I173" s="309"/>
      <c r="J173" s="309"/>
      <c r="K173" s="309"/>
      <c r="L173" s="309"/>
      <c r="M173" s="309"/>
      <c r="N173" s="309"/>
      <c r="O173" s="309"/>
      <c r="P173" s="309"/>
      <c r="Q173" s="309"/>
      <c r="R173" s="309"/>
      <c r="S173" s="309"/>
      <c r="T173" s="309"/>
      <c r="U173" s="309"/>
      <c r="V173" s="309"/>
      <c r="W173" s="309"/>
      <c r="X173" s="309"/>
      <c r="Y173" s="309">
        <f t="shared" si="14"/>
        <v>0</v>
      </c>
      <c r="Z173" s="309"/>
      <c r="AA173" s="309"/>
      <c r="AB173" s="269"/>
      <c r="AC173" s="269"/>
      <c r="AD173" s="269"/>
      <c r="AE173" s="269"/>
      <c r="AF173" s="269"/>
      <c r="AG173" s="269"/>
      <c r="AH173" s="309"/>
      <c r="AI173" s="269"/>
      <c r="AJ173" s="269"/>
      <c r="AK173" s="269"/>
      <c r="AL173" s="269"/>
      <c r="AM173" s="269"/>
      <c r="AN173" s="269"/>
      <c r="AO173" s="309"/>
      <c r="AP173" s="309"/>
      <c r="AQ173" s="309"/>
      <c r="AR173" s="309"/>
      <c r="AS173" s="334"/>
      <c r="AT173" s="334">
        <f t="shared" si="11"/>
        <v>0</v>
      </c>
      <c r="AU173" s="311"/>
      <c r="AV173" s="311" t="str">
        <f t="shared" si="15"/>
        <v>Popup_OIP</v>
      </c>
      <c r="AW173" s="311"/>
      <c r="AX173" s="309"/>
      <c r="AY173" s="276"/>
      <c r="AZ173" s="276"/>
      <c r="BC173" s="309"/>
    </row>
    <row r="174" spans="1:55" s="271" customFormat="1" ht="14.45" customHeight="1" x14ac:dyDescent="0.25">
      <c r="A174" s="311">
        <v>172</v>
      </c>
      <c r="B174" s="344"/>
      <c r="C174" s="1042"/>
      <c r="D174" s="309"/>
      <c r="E174" s="309"/>
      <c r="F174" s="309"/>
      <c r="G174" s="309"/>
      <c r="H174" s="309"/>
      <c r="I174" s="309"/>
      <c r="J174" s="309"/>
      <c r="K174" s="309"/>
      <c r="L174" s="309"/>
      <c r="M174" s="309"/>
      <c r="N174" s="309"/>
      <c r="O174" s="309"/>
      <c r="P174" s="309"/>
      <c r="Q174" s="309"/>
      <c r="R174" s="309"/>
      <c r="S174" s="309"/>
      <c r="T174" s="309"/>
      <c r="U174" s="309"/>
      <c r="V174" s="309"/>
      <c r="W174" s="355"/>
      <c r="X174" s="309"/>
      <c r="Y174" s="309">
        <f t="shared" si="14"/>
        <v>0</v>
      </c>
      <c r="Z174" s="309"/>
      <c r="AA174" s="309"/>
      <c r="AB174" s="269"/>
      <c r="AC174" s="269"/>
      <c r="AD174" s="269"/>
      <c r="AE174" s="269"/>
      <c r="AF174" s="269"/>
      <c r="AG174" s="269"/>
      <c r="AH174" s="309"/>
      <c r="AI174" s="269"/>
      <c r="AJ174" s="269"/>
      <c r="AK174" s="269"/>
      <c r="AL174" s="269"/>
      <c r="AM174" s="269"/>
      <c r="AN174" s="269"/>
      <c r="AO174" s="309"/>
      <c r="AP174" s="309"/>
      <c r="AQ174" s="309"/>
      <c r="AR174" s="309"/>
      <c r="AS174" s="334"/>
      <c r="AT174" s="334">
        <f t="shared" si="11"/>
        <v>0</v>
      </c>
      <c r="AU174" s="513"/>
      <c r="AV174" s="311" t="str">
        <f t="shared" si="15"/>
        <v>Popup_OIP</v>
      </c>
      <c r="AW174" s="311"/>
      <c r="AX174" s="309"/>
      <c r="AY174" s="276"/>
      <c r="AZ174" s="276"/>
      <c r="BC174" s="309"/>
    </row>
    <row r="175" spans="1:55" s="271" customFormat="1" ht="14.45" customHeight="1" x14ac:dyDescent="0.25">
      <c r="A175" s="311">
        <v>173</v>
      </c>
      <c r="B175" s="344"/>
      <c r="C175" s="1042"/>
      <c r="D175" s="309"/>
      <c r="E175" s="309"/>
      <c r="F175" s="309"/>
      <c r="G175" s="309"/>
      <c r="H175" s="309"/>
      <c r="I175" s="309"/>
      <c r="J175" s="309"/>
      <c r="K175" s="309"/>
      <c r="L175" s="309"/>
      <c r="M175" s="309"/>
      <c r="N175" s="309"/>
      <c r="O175" s="309"/>
      <c r="P175" s="309"/>
      <c r="Q175" s="309"/>
      <c r="R175" s="309"/>
      <c r="S175" s="309"/>
      <c r="T175" s="309"/>
      <c r="U175" s="309"/>
      <c r="V175" s="309"/>
      <c r="W175" s="309"/>
      <c r="X175" s="309"/>
      <c r="Y175" s="309">
        <f t="shared" si="14"/>
        <v>0</v>
      </c>
      <c r="Z175" s="309"/>
      <c r="AA175" s="309"/>
      <c r="AB175" s="269"/>
      <c r="AC175" s="269"/>
      <c r="AD175" s="269"/>
      <c r="AE175" s="269"/>
      <c r="AF175" s="269"/>
      <c r="AG175" s="269"/>
      <c r="AH175" s="309"/>
      <c r="AI175" s="269"/>
      <c r="AJ175" s="269"/>
      <c r="AK175" s="269"/>
      <c r="AL175" s="269"/>
      <c r="AM175" s="269"/>
      <c r="AN175" s="269"/>
      <c r="AO175" s="309"/>
      <c r="AP175" s="309"/>
      <c r="AQ175" s="309"/>
      <c r="AR175" s="309"/>
      <c r="AS175" s="334"/>
      <c r="AT175" s="334">
        <f t="shared" si="11"/>
        <v>0</v>
      </c>
      <c r="AU175" s="513"/>
      <c r="AV175" s="312" t="str">
        <f t="shared" si="15"/>
        <v>Popup_OIP</v>
      </c>
      <c r="AW175" s="686"/>
      <c r="AX175" s="309"/>
      <c r="AY175" s="276"/>
      <c r="AZ175" s="276"/>
      <c r="BC175" s="309"/>
    </row>
    <row r="176" spans="1:55" s="271" customFormat="1" ht="14.45" customHeight="1" x14ac:dyDescent="0.25">
      <c r="A176" s="311">
        <v>174</v>
      </c>
      <c r="B176" s="344"/>
      <c r="C176" s="1042"/>
      <c r="D176" s="309"/>
      <c r="E176" s="309"/>
      <c r="F176" s="309"/>
      <c r="G176" s="309"/>
      <c r="H176" s="309"/>
      <c r="I176" s="309"/>
      <c r="J176" s="309"/>
      <c r="K176" s="309"/>
      <c r="L176" s="309"/>
      <c r="M176" s="309"/>
      <c r="N176" s="309"/>
      <c r="O176" s="309"/>
      <c r="P176" s="309"/>
      <c r="Q176" s="309"/>
      <c r="R176" s="309"/>
      <c r="S176" s="309"/>
      <c r="T176" s="309"/>
      <c r="U176" s="309"/>
      <c r="V176" s="309"/>
      <c r="W176" s="309"/>
      <c r="X176" s="309"/>
      <c r="Y176" s="309">
        <f t="shared" si="14"/>
        <v>0</v>
      </c>
      <c r="Z176" s="309"/>
      <c r="AA176" s="309"/>
      <c r="AB176" s="269"/>
      <c r="AC176" s="269"/>
      <c r="AD176" s="269"/>
      <c r="AE176" s="269"/>
      <c r="AF176" s="269"/>
      <c r="AG176" s="269"/>
      <c r="AH176" s="309"/>
      <c r="AI176" s="269"/>
      <c r="AJ176" s="269"/>
      <c r="AK176" s="269"/>
      <c r="AL176" s="269"/>
      <c r="AM176" s="269"/>
      <c r="AN176" s="269"/>
      <c r="AO176" s="309"/>
      <c r="AP176" s="309"/>
      <c r="AQ176" s="309"/>
      <c r="AR176" s="309"/>
      <c r="AS176" s="290"/>
      <c r="AT176" s="334">
        <f t="shared" si="11"/>
        <v>0</v>
      </c>
      <c r="AU176" s="311"/>
      <c r="AV176" s="312" t="str">
        <f t="shared" si="15"/>
        <v>Popup_OIP</v>
      </c>
      <c r="AW176" s="311"/>
      <c r="AX176" s="309"/>
      <c r="AY176" s="276"/>
      <c r="AZ176" s="276"/>
      <c r="BC176" s="309"/>
    </row>
    <row r="177" spans="1:55" s="271" customFormat="1" ht="14.45" customHeight="1" x14ac:dyDescent="0.25">
      <c r="A177" s="311">
        <v>175</v>
      </c>
      <c r="B177" s="344"/>
      <c r="C177" s="1042"/>
      <c r="D177" s="309"/>
      <c r="E177" s="309"/>
      <c r="F177" s="309"/>
      <c r="G177" s="309"/>
      <c r="H177" s="309"/>
      <c r="I177" s="309"/>
      <c r="J177" s="309"/>
      <c r="K177" s="309"/>
      <c r="L177" s="309"/>
      <c r="M177" s="309"/>
      <c r="N177" s="309"/>
      <c r="O177" s="309"/>
      <c r="P177" s="309"/>
      <c r="Q177" s="309"/>
      <c r="R177" s="309"/>
      <c r="S177" s="309"/>
      <c r="T177" s="309"/>
      <c r="U177" s="309"/>
      <c r="V177" s="309"/>
      <c r="W177" s="309"/>
      <c r="X177" s="309"/>
      <c r="Y177" s="309">
        <f t="shared" si="14"/>
        <v>0</v>
      </c>
      <c r="Z177" s="309"/>
      <c r="AA177" s="309"/>
      <c r="AB177" s="269"/>
      <c r="AC177" s="269"/>
      <c r="AD177" s="269"/>
      <c r="AE177" s="269"/>
      <c r="AF177" s="269"/>
      <c r="AG177" s="269"/>
      <c r="AH177" s="309"/>
      <c r="AI177" s="269"/>
      <c r="AJ177" s="269"/>
      <c r="AK177" s="269"/>
      <c r="AL177" s="269"/>
      <c r="AM177" s="269"/>
      <c r="AN177" s="269"/>
      <c r="AO177" s="309"/>
      <c r="AP177" s="309"/>
      <c r="AQ177" s="309"/>
      <c r="AR177" s="309"/>
      <c r="AS177" s="290"/>
      <c r="AT177" s="334">
        <f t="shared" si="11"/>
        <v>0</v>
      </c>
      <c r="AU177" s="311"/>
      <c r="AV177" s="312" t="str">
        <f t="shared" si="15"/>
        <v>Popup_OIP</v>
      </c>
      <c r="AW177" s="311"/>
      <c r="AX177" s="309"/>
      <c r="AY177" s="276"/>
      <c r="AZ177" s="276"/>
      <c r="BC177" s="309"/>
    </row>
    <row r="178" spans="1:55" s="271" customFormat="1" ht="14.45" customHeight="1" thickBot="1" x14ac:dyDescent="0.3">
      <c r="A178" s="311">
        <v>176</v>
      </c>
      <c r="B178" s="344"/>
      <c r="C178" s="1042"/>
      <c r="D178" s="309"/>
      <c r="E178" s="309"/>
      <c r="F178" s="309"/>
      <c r="G178" s="309"/>
      <c r="H178" s="309"/>
      <c r="I178" s="309"/>
      <c r="J178" s="309"/>
      <c r="K178" s="309"/>
      <c r="L178" s="309"/>
      <c r="M178" s="309"/>
      <c r="N178" s="309"/>
      <c r="O178" s="309"/>
      <c r="P178" s="309"/>
      <c r="Q178" s="309"/>
      <c r="R178" s="309"/>
      <c r="S178" s="309"/>
      <c r="T178" s="309"/>
      <c r="U178" s="309"/>
      <c r="V178" s="309"/>
      <c r="W178" s="309"/>
      <c r="X178" s="309"/>
      <c r="Y178" s="309">
        <f t="shared" si="14"/>
        <v>0</v>
      </c>
      <c r="Z178" s="309"/>
      <c r="AA178" s="309"/>
      <c r="AB178" s="269"/>
      <c r="AC178" s="269"/>
      <c r="AD178" s="269"/>
      <c r="AE178" s="269"/>
      <c r="AF178" s="269"/>
      <c r="AG178" s="269"/>
      <c r="AH178" s="309"/>
      <c r="AI178" s="269"/>
      <c r="AJ178" s="269"/>
      <c r="AK178" s="269"/>
      <c r="AL178" s="269"/>
      <c r="AM178" s="269"/>
      <c r="AN178" s="269"/>
      <c r="AO178" s="309"/>
      <c r="AP178" s="309"/>
      <c r="AQ178" s="309"/>
      <c r="AR178" s="309"/>
      <c r="AS178" s="334"/>
      <c r="AT178" s="334">
        <f t="shared" si="11"/>
        <v>0</v>
      </c>
      <c r="AU178" s="513"/>
      <c r="AV178" s="312" t="str">
        <f t="shared" si="15"/>
        <v>Popup_OIP</v>
      </c>
      <c r="AW178" s="311"/>
      <c r="AX178" s="309"/>
      <c r="AY178" s="276"/>
      <c r="AZ178" s="276"/>
      <c r="BC178" s="309"/>
    </row>
    <row r="179" spans="1:55" s="271" customFormat="1" ht="14.45" customHeight="1" x14ac:dyDescent="0.25">
      <c r="A179" s="311">
        <v>177</v>
      </c>
      <c r="B179" s="344"/>
      <c r="C179" s="1042"/>
      <c r="D179" s="309"/>
      <c r="E179" s="309"/>
      <c r="F179" s="309"/>
      <c r="G179" s="261"/>
      <c r="H179" s="261"/>
      <c r="I179" s="261"/>
      <c r="J179" s="261"/>
      <c r="K179" s="261"/>
      <c r="L179" s="261"/>
      <c r="M179" s="261"/>
      <c r="N179" s="261"/>
      <c r="O179" s="261"/>
      <c r="P179" s="309"/>
      <c r="Q179" s="309"/>
      <c r="R179" s="309"/>
      <c r="S179" s="309"/>
      <c r="T179" s="309"/>
      <c r="U179" s="309"/>
      <c r="V179" s="309"/>
      <c r="W179" s="309"/>
      <c r="X179" s="309"/>
      <c r="Y179" s="309">
        <f t="shared" si="14"/>
        <v>0</v>
      </c>
      <c r="Z179" s="309"/>
      <c r="AA179" s="309"/>
      <c r="AB179" s="269"/>
      <c r="AC179" s="269"/>
      <c r="AD179" s="269"/>
      <c r="AE179" s="269"/>
      <c r="AF179" s="269"/>
      <c r="AG179" s="269"/>
      <c r="AH179" s="309"/>
      <c r="AI179" s="269"/>
      <c r="AJ179" s="269"/>
      <c r="AK179" s="269"/>
      <c r="AL179" s="269"/>
      <c r="AM179" s="269"/>
      <c r="AN179" s="269"/>
      <c r="AO179" s="309"/>
      <c r="AP179" s="309"/>
      <c r="AQ179" s="309"/>
      <c r="AR179" s="309"/>
      <c r="AS179" s="334"/>
      <c r="AT179" s="334">
        <f t="shared" si="11"/>
        <v>0</v>
      </c>
      <c r="AU179" s="513"/>
      <c r="AV179" s="312" t="str">
        <f t="shared" si="15"/>
        <v>Popup_OIP</v>
      </c>
      <c r="AW179" s="311"/>
      <c r="AX179" s="309"/>
      <c r="AY179" s="276"/>
      <c r="AZ179" s="276"/>
      <c r="BC179" s="309"/>
    </row>
    <row r="180" spans="1:55" s="271" customFormat="1" ht="14.45" customHeight="1" x14ac:dyDescent="0.25">
      <c r="A180" s="311">
        <v>178</v>
      </c>
      <c r="B180" s="344"/>
      <c r="C180" s="1042"/>
      <c r="D180" s="309"/>
      <c r="E180" s="309"/>
      <c r="F180" s="309"/>
      <c r="G180" s="309"/>
      <c r="H180" s="309"/>
      <c r="I180" s="309"/>
      <c r="J180" s="309"/>
      <c r="K180" s="309"/>
      <c r="L180" s="309"/>
      <c r="M180" s="309"/>
      <c r="N180" s="309"/>
      <c r="O180" s="309"/>
      <c r="P180" s="309"/>
      <c r="Q180" s="309"/>
      <c r="R180" s="309"/>
      <c r="S180" s="309"/>
      <c r="T180" s="309"/>
      <c r="U180" s="309"/>
      <c r="V180" s="309"/>
      <c r="W180" s="355"/>
      <c r="X180" s="309"/>
      <c r="Y180" s="309">
        <f t="shared" si="14"/>
        <v>0</v>
      </c>
      <c r="Z180" s="309"/>
      <c r="AA180" s="309"/>
      <c r="AB180" s="269"/>
      <c r="AC180" s="269"/>
      <c r="AD180" s="269"/>
      <c r="AE180" s="269"/>
      <c r="AF180" s="269"/>
      <c r="AG180" s="269"/>
      <c r="AH180" s="309"/>
      <c r="AI180" s="269"/>
      <c r="AJ180" s="269"/>
      <c r="AK180" s="269"/>
      <c r="AL180" s="269"/>
      <c r="AM180" s="269"/>
      <c r="AN180" s="269"/>
      <c r="AO180" s="309"/>
      <c r="AP180" s="309"/>
      <c r="AQ180" s="309"/>
      <c r="AR180" s="309"/>
      <c r="AS180" s="290"/>
      <c r="AT180" s="334">
        <f t="shared" si="11"/>
        <v>0</v>
      </c>
      <c r="AU180" s="311"/>
      <c r="AV180" s="312" t="str">
        <f t="shared" si="15"/>
        <v>Popup_OIP</v>
      </c>
      <c r="AW180" s="311"/>
      <c r="AX180" s="309"/>
      <c r="AY180" s="276"/>
      <c r="AZ180" s="276"/>
      <c r="BC180" s="309"/>
    </row>
    <row r="181" spans="1:55" s="271" customFormat="1" ht="14.45" customHeight="1" x14ac:dyDescent="0.25">
      <c r="A181" s="311">
        <v>179</v>
      </c>
      <c r="B181" s="344"/>
      <c r="C181" s="1042"/>
      <c r="D181" s="309"/>
      <c r="E181" s="309"/>
      <c r="F181" s="309"/>
      <c r="G181" s="309"/>
      <c r="H181" s="309"/>
      <c r="I181" s="309"/>
      <c r="J181" s="309"/>
      <c r="K181" s="309"/>
      <c r="L181" s="309"/>
      <c r="M181" s="309"/>
      <c r="N181" s="309"/>
      <c r="O181" s="309"/>
      <c r="P181" s="309"/>
      <c r="Q181" s="309"/>
      <c r="R181" s="309"/>
      <c r="S181" s="309"/>
      <c r="T181" s="309"/>
      <c r="U181" s="309"/>
      <c r="V181" s="309"/>
      <c r="W181" s="355"/>
      <c r="X181" s="309"/>
      <c r="Y181" s="309">
        <f t="shared" si="14"/>
        <v>0</v>
      </c>
      <c r="Z181" s="309"/>
      <c r="AA181" s="309"/>
      <c r="AB181" s="269"/>
      <c r="AC181" s="269"/>
      <c r="AD181" s="269"/>
      <c r="AE181" s="269"/>
      <c r="AF181" s="269"/>
      <c r="AG181" s="269"/>
      <c r="AH181" s="309"/>
      <c r="AI181" s="269"/>
      <c r="AJ181" s="269"/>
      <c r="AK181" s="269"/>
      <c r="AL181" s="269"/>
      <c r="AM181" s="269"/>
      <c r="AN181" s="269"/>
      <c r="AO181" s="309"/>
      <c r="AP181" s="309"/>
      <c r="AQ181" s="309"/>
      <c r="AR181" s="309"/>
      <c r="AS181" s="334"/>
      <c r="AT181" s="334">
        <f t="shared" si="11"/>
        <v>0</v>
      </c>
      <c r="AU181" s="288"/>
      <c r="AV181" s="312" t="str">
        <f t="shared" si="15"/>
        <v>Popup_OIP</v>
      </c>
      <c r="AW181" s="311"/>
      <c r="AX181" s="309"/>
      <c r="AY181" s="276"/>
      <c r="AZ181" s="276"/>
      <c r="BC181" s="309"/>
    </row>
    <row r="182" spans="1:55" s="271" customFormat="1" ht="14.45" customHeight="1" x14ac:dyDescent="0.25">
      <c r="A182" s="311">
        <v>180</v>
      </c>
      <c r="B182" s="344"/>
      <c r="C182" s="1042"/>
      <c r="D182" s="309"/>
      <c r="E182" s="309"/>
      <c r="F182" s="309"/>
      <c r="G182" s="309"/>
      <c r="H182" s="309"/>
      <c r="I182" s="309"/>
      <c r="J182" s="309"/>
      <c r="K182" s="309"/>
      <c r="L182" s="309"/>
      <c r="M182" s="309"/>
      <c r="N182" s="309"/>
      <c r="O182" s="309"/>
      <c r="P182" s="309"/>
      <c r="Q182" s="309"/>
      <c r="R182" s="309"/>
      <c r="S182" s="309"/>
      <c r="T182" s="309"/>
      <c r="U182" s="309"/>
      <c r="V182" s="309"/>
      <c r="W182" s="355"/>
      <c r="X182" s="309"/>
      <c r="Y182" s="309">
        <f t="shared" si="14"/>
        <v>0</v>
      </c>
      <c r="Z182" s="309"/>
      <c r="AA182" s="309"/>
      <c r="AB182" s="269"/>
      <c r="AC182" s="269"/>
      <c r="AD182" s="269"/>
      <c r="AE182" s="269"/>
      <c r="AF182" s="269"/>
      <c r="AG182" s="269"/>
      <c r="AH182" s="309"/>
      <c r="AI182" s="269"/>
      <c r="AJ182" s="269"/>
      <c r="AK182" s="269"/>
      <c r="AL182" s="269"/>
      <c r="AM182" s="269"/>
      <c r="AN182" s="269"/>
      <c r="AO182" s="309"/>
      <c r="AP182" s="309"/>
      <c r="AQ182" s="309"/>
      <c r="AR182" s="309"/>
      <c r="AS182" s="334"/>
      <c r="AT182" s="334">
        <f t="shared" si="11"/>
        <v>0</v>
      </c>
      <c r="AU182" s="288"/>
      <c r="AV182" s="312" t="str">
        <f t="shared" si="15"/>
        <v>Popup_OIP</v>
      </c>
      <c r="AW182" s="311"/>
      <c r="AX182" s="309"/>
      <c r="AY182" s="276"/>
      <c r="AZ182" s="276"/>
      <c r="BC182" s="309"/>
    </row>
    <row r="183" spans="1:55" s="271" customFormat="1" ht="14.45" customHeight="1" x14ac:dyDescent="0.25">
      <c r="A183" s="311">
        <v>181</v>
      </c>
      <c r="B183" s="344"/>
      <c r="C183" s="1042"/>
      <c r="D183" s="309"/>
      <c r="E183" s="309"/>
      <c r="F183" s="309"/>
      <c r="G183" s="309"/>
      <c r="H183" s="309"/>
      <c r="I183" s="309"/>
      <c r="J183" s="309"/>
      <c r="K183" s="309"/>
      <c r="L183" s="309"/>
      <c r="M183" s="309"/>
      <c r="N183" s="309"/>
      <c r="O183" s="309"/>
      <c r="P183" s="309"/>
      <c r="Q183" s="309"/>
      <c r="R183" s="309"/>
      <c r="S183" s="309"/>
      <c r="T183" s="309"/>
      <c r="U183" s="309"/>
      <c r="V183" s="309"/>
      <c r="W183" s="355"/>
      <c r="X183" s="309"/>
      <c r="Y183" s="309">
        <f t="shared" si="14"/>
        <v>0</v>
      </c>
      <c r="Z183" s="309"/>
      <c r="AA183" s="309"/>
      <c r="AB183" s="269"/>
      <c r="AC183" s="269"/>
      <c r="AD183" s="269"/>
      <c r="AE183" s="269"/>
      <c r="AF183" s="269"/>
      <c r="AG183" s="269"/>
      <c r="AH183" s="309"/>
      <c r="AI183" s="269"/>
      <c r="AJ183" s="269"/>
      <c r="AK183" s="269"/>
      <c r="AL183" s="269"/>
      <c r="AM183" s="269"/>
      <c r="AN183" s="269"/>
      <c r="AO183" s="309"/>
      <c r="AP183" s="309"/>
      <c r="AQ183" s="309"/>
      <c r="AR183" s="309"/>
      <c r="AS183" s="334"/>
      <c r="AT183" s="334">
        <f t="shared" si="11"/>
        <v>0</v>
      </c>
      <c r="AU183" s="288"/>
      <c r="AV183" s="312" t="str">
        <f t="shared" si="15"/>
        <v>Popup_OIP</v>
      </c>
      <c r="AW183" s="311"/>
      <c r="AX183" s="309"/>
      <c r="AY183" s="276"/>
      <c r="AZ183" s="276"/>
      <c r="BC183" s="309"/>
    </row>
    <row r="184" spans="1:55" s="271" customFormat="1" ht="14.45" customHeight="1" thickBot="1" x14ac:dyDescent="0.3">
      <c r="A184" s="311">
        <v>182</v>
      </c>
      <c r="B184" s="344"/>
      <c r="C184" s="1042"/>
      <c r="D184" s="309"/>
      <c r="E184" s="309"/>
      <c r="F184" s="309"/>
      <c r="G184" s="309"/>
      <c r="H184" s="309"/>
      <c r="I184" s="309"/>
      <c r="J184" s="309"/>
      <c r="K184" s="309"/>
      <c r="L184" s="309"/>
      <c r="M184" s="309"/>
      <c r="N184" s="309"/>
      <c r="O184" s="309"/>
      <c r="P184" s="309"/>
      <c r="Q184" s="309"/>
      <c r="R184" s="309"/>
      <c r="S184" s="309"/>
      <c r="T184" s="309"/>
      <c r="U184" s="309"/>
      <c r="V184" s="309"/>
      <c r="W184" s="355"/>
      <c r="X184" s="309"/>
      <c r="Y184" s="309">
        <f t="shared" si="14"/>
        <v>0</v>
      </c>
      <c r="Z184" s="309"/>
      <c r="AA184" s="309"/>
      <c r="AB184" s="269"/>
      <c r="AC184" s="269"/>
      <c r="AD184" s="269"/>
      <c r="AE184" s="269"/>
      <c r="AF184" s="269"/>
      <c r="AG184" s="269"/>
      <c r="AH184" s="309"/>
      <c r="AI184" s="269"/>
      <c r="AJ184" s="269"/>
      <c r="AK184" s="269"/>
      <c r="AL184" s="269"/>
      <c r="AM184" s="269"/>
      <c r="AN184" s="269"/>
      <c r="AO184" s="309"/>
      <c r="AP184" s="309"/>
      <c r="AQ184" s="309"/>
      <c r="AR184" s="309"/>
      <c r="AS184" s="334"/>
      <c r="AT184" s="334">
        <f t="shared" si="11"/>
        <v>0</v>
      </c>
      <c r="AU184" s="288"/>
      <c r="AV184" s="312" t="str">
        <f t="shared" si="15"/>
        <v>Popup_OIP</v>
      </c>
      <c r="AW184" s="311"/>
      <c r="AX184" s="309"/>
      <c r="AY184" s="276"/>
      <c r="AZ184" s="276"/>
      <c r="BC184" s="309"/>
    </row>
    <row r="185" spans="1:55" s="271" customFormat="1" ht="14.45" customHeight="1" x14ac:dyDescent="0.25">
      <c r="A185" s="311">
        <v>183</v>
      </c>
      <c r="B185" s="344"/>
      <c r="C185" s="1042"/>
      <c r="D185" s="309"/>
      <c r="E185" s="309"/>
      <c r="F185" s="309"/>
      <c r="G185" s="261"/>
      <c r="H185" s="261"/>
      <c r="I185" s="261"/>
      <c r="J185" s="261"/>
      <c r="K185" s="261"/>
      <c r="L185" s="261"/>
      <c r="M185" s="261"/>
      <c r="N185" s="261"/>
      <c r="O185" s="261"/>
      <c r="P185" s="309"/>
      <c r="Q185" s="309"/>
      <c r="R185" s="309"/>
      <c r="S185" s="309"/>
      <c r="T185" s="309"/>
      <c r="U185" s="309"/>
      <c r="V185" s="309"/>
      <c r="W185" s="309"/>
      <c r="X185" s="309"/>
      <c r="Y185" s="309">
        <f t="shared" si="14"/>
        <v>0</v>
      </c>
      <c r="Z185" s="309"/>
      <c r="AA185" s="309"/>
      <c r="AB185" s="269"/>
      <c r="AC185" s="269"/>
      <c r="AD185" s="269"/>
      <c r="AE185" s="269"/>
      <c r="AF185" s="269"/>
      <c r="AG185" s="269"/>
      <c r="AH185" s="309"/>
      <c r="AI185" s="269"/>
      <c r="AJ185" s="269"/>
      <c r="AK185" s="269"/>
      <c r="AL185" s="269"/>
      <c r="AM185" s="269"/>
      <c r="AN185" s="269"/>
      <c r="AO185" s="309"/>
      <c r="AP185" s="309"/>
      <c r="AQ185" s="309"/>
      <c r="AR185" s="309"/>
      <c r="AS185" s="334"/>
      <c r="AT185" s="334">
        <f t="shared" si="11"/>
        <v>0</v>
      </c>
      <c r="AU185" s="513"/>
      <c r="AV185" s="312" t="str">
        <f t="shared" si="15"/>
        <v>Popup_OIP</v>
      </c>
      <c r="AW185" s="311"/>
      <c r="AX185" s="309"/>
      <c r="AY185" s="276"/>
      <c r="AZ185" s="276"/>
      <c r="BC185" s="309"/>
    </row>
    <row r="186" spans="1:55" s="271" customFormat="1" ht="14.45" customHeight="1" x14ac:dyDescent="0.25">
      <c r="A186" s="311">
        <v>184</v>
      </c>
      <c r="B186" s="344"/>
      <c r="C186" s="1042"/>
      <c r="D186" s="309"/>
      <c r="E186" s="309"/>
      <c r="F186" s="309"/>
      <c r="G186" s="309"/>
      <c r="H186" s="309"/>
      <c r="I186" s="309"/>
      <c r="J186" s="309"/>
      <c r="K186" s="309"/>
      <c r="L186" s="309"/>
      <c r="M186" s="309"/>
      <c r="N186" s="309"/>
      <c r="O186" s="309"/>
      <c r="P186" s="309"/>
      <c r="Q186" s="309"/>
      <c r="R186" s="309"/>
      <c r="S186" s="309"/>
      <c r="T186" s="309"/>
      <c r="U186" s="309"/>
      <c r="V186" s="309"/>
      <c r="W186" s="355"/>
      <c r="X186" s="309"/>
      <c r="Y186" s="309">
        <f t="shared" si="14"/>
        <v>0</v>
      </c>
      <c r="Z186" s="309"/>
      <c r="AA186" s="309"/>
      <c r="AB186" s="269"/>
      <c r="AC186" s="269"/>
      <c r="AD186" s="269"/>
      <c r="AE186" s="269"/>
      <c r="AF186" s="269"/>
      <c r="AG186" s="269"/>
      <c r="AH186" s="309"/>
      <c r="AI186" s="269"/>
      <c r="AJ186" s="269"/>
      <c r="AK186" s="269"/>
      <c r="AL186" s="269"/>
      <c r="AM186" s="269"/>
      <c r="AN186" s="269"/>
      <c r="AO186" s="309"/>
      <c r="AP186" s="309"/>
      <c r="AQ186" s="309"/>
      <c r="AR186" s="309"/>
      <c r="AS186" s="334"/>
      <c r="AT186" s="334">
        <f t="shared" si="11"/>
        <v>0</v>
      </c>
      <c r="AU186" s="288"/>
      <c r="AV186" s="312" t="str">
        <f t="shared" si="15"/>
        <v>Popup_OIP</v>
      </c>
      <c r="AW186" s="311"/>
      <c r="AX186" s="309"/>
      <c r="AY186" s="276"/>
      <c r="AZ186" s="276"/>
      <c r="BC186" s="309"/>
    </row>
    <row r="187" spans="1:55" s="271" customFormat="1" ht="14.45" customHeight="1" x14ac:dyDescent="0.25">
      <c r="A187" s="311">
        <v>185</v>
      </c>
      <c r="B187" s="344"/>
      <c r="C187" s="1042"/>
      <c r="D187" s="309"/>
      <c r="E187" s="309"/>
      <c r="F187" s="309"/>
      <c r="G187" s="309"/>
      <c r="H187" s="309"/>
      <c r="I187" s="309"/>
      <c r="J187" s="309"/>
      <c r="K187" s="309"/>
      <c r="L187" s="309"/>
      <c r="M187" s="309"/>
      <c r="N187" s="309"/>
      <c r="O187" s="309"/>
      <c r="P187" s="309"/>
      <c r="Q187" s="309"/>
      <c r="R187" s="309"/>
      <c r="S187" s="309"/>
      <c r="T187" s="309"/>
      <c r="U187" s="309"/>
      <c r="V187" s="309"/>
      <c r="W187" s="355"/>
      <c r="X187" s="309"/>
      <c r="Y187" s="309">
        <f t="shared" si="14"/>
        <v>0</v>
      </c>
      <c r="Z187" s="309"/>
      <c r="AA187" s="309"/>
      <c r="AB187" s="269"/>
      <c r="AC187" s="269"/>
      <c r="AD187" s="269"/>
      <c r="AE187" s="269"/>
      <c r="AF187" s="269"/>
      <c r="AG187" s="269"/>
      <c r="AH187" s="309"/>
      <c r="AI187" s="269"/>
      <c r="AJ187" s="269"/>
      <c r="AK187" s="269"/>
      <c r="AL187" s="269"/>
      <c r="AM187" s="269"/>
      <c r="AN187" s="269"/>
      <c r="AO187" s="309"/>
      <c r="AP187" s="309"/>
      <c r="AQ187" s="309"/>
      <c r="AR187" s="309"/>
      <c r="AS187" s="334"/>
      <c r="AT187" s="334">
        <f t="shared" si="11"/>
        <v>0</v>
      </c>
      <c r="AU187" s="288"/>
      <c r="AV187" s="312" t="str">
        <f t="shared" si="15"/>
        <v>Popup_OIP</v>
      </c>
      <c r="AW187" s="311"/>
      <c r="AX187" s="309"/>
      <c r="AY187" s="276"/>
      <c r="AZ187" s="276"/>
      <c r="BC187" s="309"/>
    </row>
    <row r="188" spans="1:55" s="271" customFormat="1" ht="14.45" customHeight="1" x14ac:dyDescent="0.25">
      <c r="A188" s="311">
        <v>186</v>
      </c>
      <c r="B188" s="344"/>
      <c r="C188" s="1042"/>
      <c r="D188" s="308"/>
      <c r="E188" s="308"/>
      <c r="F188" s="309"/>
      <c r="G188" s="309"/>
      <c r="H188" s="309"/>
      <c r="I188" s="309"/>
      <c r="J188" s="309"/>
      <c r="K188" s="309"/>
      <c r="L188" s="309"/>
      <c r="M188" s="309"/>
      <c r="N188" s="309"/>
      <c r="O188" s="309"/>
      <c r="P188" s="309"/>
      <c r="Q188" s="309"/>
      <c r="R188" s="309"/>
      <c r="S188" s="309"/>
      <c r="T188" s="309"/>
      <c r="U188" s="309"/>
      <c r="V188" s="309"/>
      <c r="W188" s="355"/>
      <c r="X188" s="309"/>
      <c r="Y188" s="309">
        <f t="shared" si="14"/>
        <v>0</v>
      </c>
      <c r="Z188" s="309"/>
      <c r="AA188" s="309"/>
      <c r="AB188" s="269"/>
      <c r="AC188" s="269"/>
      <c r="AD188" s="269"/>
      <c r="AE188" s="269"/>
      <c r="AF188" s="269"/>
      <c r="AG188" s="269"/>
      <c r="AH188" s="309"/>
      <c r="AI188" s="269"/>
      <c r="AJ188" s="269"/>
      <c r="AK188" s="269"/>
      <c r="AL188" s="269"/>
      <c r="AM188" s="269"/>
      <c r="AN188" s="269"/>
      <c r="AO188" s="309"/>
      <c r="AP188" s="309"/>
      <c r="AQ188" s="309"/>
      <c r="AR188" s="309"/>
      <c r="AS188" s="334"/>
      <c r="AT188" s="334">
        <f t="shared" si="11"/>
        <v>0</v>
      </c>
      <c r="AU188" s="288"/>
      <c r="AV188" s="312" t="str">
        <f t="shared" si="15"/>
        <v>Popup_OIP</v>
      </c>
      <c r="AW188" s="311"/>
      <c r="AX188" s="309"/>
      <c r="AY188" s="276"/>
      <c r="AZ188" s="276"/>
      <c r="BC188" s="309"/>
    </row>
    <row r="189" spans="1:55" s="271" customFormat="1" ht="14.45" customHeight="1" x14ac:dyDescent="0.25">
      <c r="A189" s="311">
        <v>187</v>
      </c>
      <c r="B189" s="344"/>
      <c r="C189" s="1042"/>
      <c r="D189" s="308"/>
      <c r="E189" s="308"/>
      <c r="F189" s="309"/>
      <c r="G189" s="309"/>
      <c r="H189" s="309"/>
      <c r="I189" s="309"/>
      <c r="J189" s="309"/>
      <c r="K189" s="309"/>
      <c r="L189" s="309"/>
      <c r="M189" s="309"/>
      <c r="N189" s="309"/>
      <c r="O189" s="309"/>
      <c r="P189" s="309"/>
      <c r="Q189" s="309"/>
      <c r="R189" s="309"/>
      <c r="S189" s="309"/>
      <c r="T189" s="309"/>
      <c r="U189" s="309"/>
      <c r="V189" s="309"/>
      <c r="W189" s="355"/>
      <c r="X189" s="309"/>
      <c r="Y189" s="309">
        <f t="shared" si="14"/>
        <v>0</v>
      </c>
      <c r="Z189" s="309"/>
      <c r="AA189" s="309"/>
      <c r="AB189" s="269"/>
      <c r="AC189" s="269"/>
      <c r="AD189" s="269"/>
      <c r="AE189" s="269"/>
      <c r="AF189" s="269"/>
      <c r="AG189" s="269"/>
      <c r="AH189" s="309"/>
      <c r="AI189" s="269"/>
      <c r="AJ189" s="269"/>
      <c r="AK189" s="269"/>
      <c r="AL189" s="269"/>
      <c r="AM189" s="269"/>
      <c r="AN189" s="269"/>
      <c r="AO189" s="309"/>
      <c r="AP189" s="309"/>
      <c r="AQ189" s="309"/>
      <c r="AR189" s="309"/>
      <c r="AS189" s="334"/>
      <c r="AT189" s="334">
        <f t="shared" si="11"/>
        <v>0</v>
      </c>
      <c r="AU189" s="288"/>
      <c r="AV189" s="312" t="str">
        <f t="shared" si="15"/>
        <v>Popup_OIP</v>
      </c>
      <c r="AW189" s="311"/>
      <c r="AX189" s="309"/>
      <c r="AY189" s="276"/>
      <c r="AZ189" s="276"/>
      <c r="BC189" s="309"/>
    </row>
    <row r="190" spans="1:55" s="271" customFormat="1" ht="14.45" customHeight="1" thickBot="1" x14ac:dyDescent="0.3">
      <c r="A190" s="311">
        <v>188</v>
      </c>
      <c r="B190" s="344"/>
      <c r="C190" s="1042"/>
      <c r="D190" s="308"/>
      <c r="E190" s="308"/>
      <c r="F190" s="308"/>
      <c r="G190" s="308"/>
      <c r="H190" s="308"/>
      <c r="I190" s="308"/>
      <c r="J190" s="308"/>
      <c r="K190" s="309"/>
      <c r="L190" s="309"/>
      <c r="M190" s="309"/>
      <c r="N190" s="309"/>
      <c r="O190" s="309"/>
      <c r="P190" s="309"/>
      <c r="Q190" s="309"/>
      <c r="R190" s="309"/>
      <c r="S190" s="309"/>
      <c r="T190" s="309"/>
      <c r="U190" s="309"/>
      <c r="V190" s="309"/>
      <c r="W190" s="355"/>
      <c r="X190" s="309"/>
      <c r="Y190" s="309">
        <f t="shared" si="14"/>
        <v>0</v>
      </c>
      <c r="Z190" s="309"/>
      <c r="AA190" s="309"/>
      <c r="AB190" s="269"/>
      <c r="AC190" s="269"/>
      <c r="AD190" s="269"/>
      <c r="AE190" s="269"/>
      <c r="AF190" s="269"/>
      <c r="AG190" s="269"/>
      <c r="AH190" s="309"/>
      <c r="AI190" s="269"/>
      <c r="AJ190" s="269"/>
      <c r="AK190" s="269"/>
      <c r="AL190" s="269"/>
      <c r="AM190" s="269"/>
      <c r="AN190" s="269"/>
      <c r="AO190" s="309"/>
      <c r="AP190" s="309"/>
      <c r="AQ190" s="309"/>
      <c r="AR190" s="309"/>
      <c r="AS190" s="334"/>
      <c r="AT190" s="334">
        <f t="shared" si="11"/>
        <v>0</v>
      </c>
      <c r="AU190" s="513"/>
      <c r="AV190" s="312" t="str">
        <f t="shared" si="15"/>
        <v>Popup_OIP</v>
      </c>
      <c r="AW190" s="311"/>
      <c r="AX190" s="309"/>
      <c r="AY190" s="276"/>
      <c r="AZ190" s="276"/>
      <c r="BC190" s="309"/>
    </row>
    <row r="191" spans="1:55" s="271" customFormat="1" ht="14.45" customHeight="1" x14ac:dyDescent="0.25">
      <c r="A191" s="311">
        <v>189</v>
      </c>
      <c r="B191" s="344"/>
      <c r="C191" s="1042"/>
      <c r="D191" s="261"/>
      <c r="E191" s="261"/>
      <c r="F191" s="261"/>
      <c r="G191" s="261"/>
      <c r="H191" s="261"/>
      <c r="I191" s="261"/>
      <c r="J191" s="261"/>
      <c r="K191" s="261"/>
      <c r="L191" s="261"/>
      <c r="M191" s="261"/>
      <c r="N191" s="261"/>
      <c r="O191" s="261"/>
      <c r="P191" s="309"/>
      <c r="Q191" s="309"/>
      <c r="R191" s="309"/>
      <c r="S191" s="309"/>
      <c r="T191" s="309"/>
      <c r="U191" s="309"/>
      <c r="V191" s="309"/>
      <c r="W191" s="355"/>
      <c r="X191" s="309"/>
      <c r="Y191" s="309">
        <f t="shared" si="14"/>
        <v>0</v>
      </c>
      <c r="Z191" s="309"/>
      <c r="AA191" s="309"/>
      <c r="AB191" s="269"/>
      <c r="AC191" s="269"/>
      <c r="AD191" s="269"/>
      <c r="AE191" s="269"/>
      <c r="AF191" s="269"/>
      <c r="AG191" s="269"/>
      <c r="AH191" s="309"/>
      <c r="AI191" s="269"/>
      <c r="AJ191" s="269"/>
      <c r="AK191" s="269"/>
      <c r="AL191" s="269"/>
      <c r="AM191" s="269"/>
      <c r="AN191" s="269"/>
      <c r="AO191" s="309"/>
      <c r="AP191" s="309"/>
      <c r="AQ191" s="309"/>
      <c r="AR191" s="309"/>
      <c r="AS191" s="290"/>
      <c r="AT191" s="334">
        <f t="shared" si="11"/>
        <v>0</v>
      </c>
      <c r="AU191" s="288"/>
      <c r="AV191" s="312" t="str">
        <f t="shared" si="15"/>
        <v>Popup_OIP</v>
      </c>
      <c r="AW191" s="686"/>
      <c r="AX191" s="309"/>
      <c r="AY191" s="276"/>
      <c r="AZ191" s="276"/>
      <c r="BC191" s="309"/>
    </row>
    <row r="192" spans="1:55" s="271" customFormat="1" ht="14.45" customHeight="1" x14ac:dyDescent="0.25">
      <c r="A192" s="311">
        <v>190</v>
      </c>
      <c r="B192" s="344"/>
      <c r="C192" s="1042"/>
      <c r="D192" s="309"/>
      <c r="E192" s="309"/>
      <c r="F192" s="309"/>
      <c r="G192" s="309"/>
      <c r="H192" s="309"/>
      <c r="I192" s="309"/>
      <c r="J192" s="309"/>
      <c r="K192" s="309"/>
      <c r="L192" s="309"/>
      <c r="M192" s="309"/>
      <c r="N192" s="309"/>
      <c r="O192" s="309"/>
      <c r="P192" s="309"/>
      <c r="Q192" s="309"/>
      <c r="R192" s="309"/>
      <c r="S192" s="309"/>
      <c r="T192" s="309"/>
      <c r="U192" s="309"/>
      <c r="V192" s="309"/>
      <c r="W192" s="355"/>
      <c r="X192" s="309"/>
      <c r="Y192" s="309">
        <f t="shared" si="14"/>
        <v>0</v>
      </c>
      <c r="Z192" s="309"/>
      <c r="AA192" s="309"/>
      <c r="AB192" s="269"/>
      <c r="AC192" s="269"/>
      <c r="AD192" s="269"/>
      <c r="AE192" s="269"/>
      <c r="AF192" s="269"/>
      <c r="AG192" s="269"/>
      <c r="AH192" s="309"/>
      <c r="AI192" s="269"/>
      <c r="AJ192" s="269"/>
      <c r="AK192" s="269"/>
      <c r="AL192" s="269"/>
      <c r="AM192" s="269"/>
      <c r="AN192" s="269"/>
      <c r="AO192" s="309"/>
      <c r="AP192" s="309"/>
      <c r="AQ192" s="309"/>
      <c r="AR192" s="309"/>
      <c r="AS192" s="290"/>
      <c r="AT192" s="334">
        <f t="shared" si="11"/>
        <v>0</v>
      </c>
      <c r="AU192" s="288"/>
      <c r="AV192" s="312" t="str">
        <f t="shared" si="15"/>
        <v>Popup_OIP</v>
      </c>
      <c r="AW192" s="686"/>
      <c r="AX192" s="309"/>
      <c r="AY192" s="276"/>
      <c r="AZ192" s="276"/>
      <c r="BC192" s="309"/>
    </row>
    <row r="193" spans="1:55" s="271" customFormat="1" ht="14.45" customHeight="1" x14ac:dyDescent="0.25">
      <c r="A193" s="311">
        <v>191</v>
      </c>
      <c r="B193" s="344"/>
      <c r="C193" s="1042"/>
      <c r="D193" s="309"/>
      <c r="E193" s="309"/>
      <c r="F193" s="309"/>
      <c r="G193" s="309"/>
      <c r="H193" s="309"/>
      <c r="I193" s="309"/>
      <c r="J193" s="309"/>
      <c r="K193" s="309"/>
      <c r="L193" s="309"/>
      <c r="M193" s="309"/>
      <c r="N193" s="309"/>
      <c r="O193" s="309"/>
      <c r="P193" s="309"/>
      <c r="Q193" s="309"/>
      <c r="R193" s="309"/>
      <c r="S193" s="309"/>
      <c r="T193" s="309"/>
      <c r="U193" s="309"/>
      <c r="V193" s="309"/>
      <c r="W193" s="355"/>
      <c r="X193" s="309"/>
      <c r="Y193" s="309">
        <f t="shared" si="14"/>
        <v>0</v>
      </c>
      <c r="Z193" s="309"/>
      <c r="AA193" s="309"/>
      <c r="AB193" s="269"/>
      <c r="AC193" s="269"/>
      <c r="AD193" s="269"/>
      <c r="AE193" s="269"/>
      <c r="AF193" s="269"/>
      <c r="AG193" s="269"/>
      <c r="AH193" s="309"/>
      <c r="AI193" s="269"/>
      <c r="AJ193" s="269"/>
      <c r="AK193" s="269"/>
      <c r="AL193" s="269"/>
      <c r="AM193" s="269"/>
      <c r="AN193" s="269"/>
      <c r="AO193" s="309"/>
      <c r="AP193" s="309"/>
      <c r="AQ193" s="309"/>
      <c r="AR193" s="309"/>
      <c r="AS193" s="290"/>
      <c r="AT193" s="334">
        <f t="shared" si="11"/>
        <v>0</v>
      </c>
      <c r="AU193" s="311"/>
      <c r="AV193" s="312" t="str">
        <f t="shared" si="15"/>
        <v>Popup_OIP</v>
      </c>
      <c r="AW193" s="686"/>
      <c r="AX193" s="309"/>
      <c r="AY193" s="276"/>
      <c r="AZ193" s="276"/>
      <c r="BC193" s="309"/>
    </row>
    <row r="194" spans="1:55" s="271" customFormat="1" ht="14.45" customHeight="1" x14ac:dyDescent="0.25">
      <c r="A194" s="311">
        <v>192</v>
      </c>
      <c r="B194" s="344"/>
      <c r="C194" s="1042"/>
      <c r="D194" s="309"/>
      <c r="E194" s="309"/>
      <c r="F194" s="309"/>
      <c r="G194" s="309"/>
      <c r="H194" s="309"/>
      <c r="I194" s="309"/>
      <c r="J194" s="309"/>
      <c r="K194" s="309"/>
      <c r="L194" s="309"/>
      <c r="M194" s="309"/>
      <c r="N194" s="309"/>
      <c r="O194" s="309"/>
      <c r="P194" s="309"/>
      <c r="Q194" s="309"/>
      <c r="R194" s="309"/>
      <c r="S194" s="309"/>
      <c r="T194" s="309"/>
      <c r="U194" s="309"/>
      <c r="V194" s="309"/>
      <c r="W194" s="355"/>
      <c r="X194" s="309"/>
      <c r="Y194" s="309">
        <f t="shared" si="14"/>
        <v>0</v>
      </c>
      <c r="Z194" s="309"/>
      <c r="AA194" s="309"/>
      <c r="AB194" s="269"/>
      <c r="AC194" s="269"/>
      <c r="AD194" s="269"/>
      <c r="AE194" s="269"/>
      <c r="AF194" s="269"/>
      <c r="AG194" s="269"/>
      <c r="AH194" s="309"/>
      <c r="AI194" s="269"/>
      <c r="AJ194" s="269"/>
      <c r="AK194" s="269"/>
      <c r="AL194" s="269"/>
      <c r="AM194" s="269"/>
      <c r="AN194" s="269"/>
      <c r="AO194" s="309"/>
      <c r="AP194" s="309"/>
      <c r="AQ194" s="309"/>
      <c r="AR194" s="309"/>
      <c r="AS194" s="290"/>
      <c r="AT194" s="334">
        <f t="shared" si="11"/>
        <v>0</v>
      </c>
      <c r="AU194" s="513"/>
      <c r="AV194" s="312" t="str">
        <f t="shared" si="15"/>
        <v>Popup_OIP</v>
      </c>
      <c r="AW194" s="686"/>
      <c r="AX194" s="309"/>
      <c r="AY194" s="276"/>
      <c r="AZ194" s="276"/>
      <c r="BC194" s="309"/>
    </row>
    <row r="195" spans="1:55" s="271" customFormat="1" ht="14.45" customHeight="1" x14ac:dyDescent="0.25">
      <c r="A195" s="311">
        <v>193</v>
      </c>
      <c r="B195" s="344"/>
      <c r="C195" s="1042"/>
      <c r="D195" s="309"/>
      <c r="E195" s="309"/>
      <c r="F195" s="309"/>
      <c r="G195" s="309"/>
      <c r="H195" s="309"/>
      <c r="I195" s="309"/>
      <c r="J195" s="309"/>
      <c r="K195" s="309"/>
      <c r="L195" s="308"/>
      <c r="M195" s="308"/>
      <c r="N195" s="308"/>
      <c r="O195" s="308"/>
      <c r="P195" s="309"/>
      <c r="Q195" s="309"/>
      <c r="R195" s="309"/>
      <c r="S195" s="309"/>
      <c r="T195" s="309"/>
      <c r="U195" s="309"/>
      <c r="V195" s="309"/>
      <c r="W195" s="355"/>
      <c r="X195" s="309"/>
      <c r="Y195" s="309">
        <f t="shared" ref="Y195:Y258" si="19">IFERROR(MATCH(V195,НазваниеДиап,0),0)</f>
        <v>0</v>
      </c>
      <c r="Z195" s="309"/>
      <c r="AA195" s="309"/>
      <c r="AB195" s="269"/>
      <c r="AC195" s="269"/>
      <c r="AD195" s="269"/>
      <c r="AE195" s="269"/>
      <c r="AF195" s="269"/>
      <c r="AG195" s="269"/>
      <c r="AH195" s="309"/>
      <c r="AI195" s="269"/>
      <c r="AJ195" s="269"/>
      <c r="AK195" s="269"/>
      <c r="AL195" s="269"/>
      <c r="AM195" s="269"/>
      <c r="AN195" s="269"/>
      <c r="AO195" s="309"/>
      <c r="AP195" s="309"/>
      <c r="AQ195" s="309"/>
      <c r="AR195" s="309"/>
      <c r="AS195" s="290"/>
      <c r="AT195" s="334">
        <f t="shared" ref="AT195:AT258" si="20">IF(AS195="",C195,CONCATENATE(AS195,".",C195))</f>
        <v>0</v>
      </c>
      <c r="AU195" s="311"/>
      <c r="AV195" s="312" t="str">
        <f t="shared" ref="AV195:AV258" si="21">IF(AU195="МПа","Popup_OIPp","Popup_OIP")</f>
        <v>Popup_OIP</v>
      </c>
      <c r="AW195" s="686"/>
      <c r="AX195" s="309"/>
      <c r="AY195" s="276"/>
      <c r="AZ195" s="276"/>
      <c r="BC195" s="309"/>
    </row>
    <row r="196" spans="1:55" s="271" customFormat="1" ht="14.45" customHeight="1" x14ac:dyDescent="0.25">
      <c r="A196" s="311">
        <v>194</v>
      </c>
      <c r="B196" s="344"/>
      <c r="C196" s="1042"/>
      <c r="D196" s="309"/>
      <c r="E196" s="309"/>
      <c r="F196" s="309"/>
      <c r="G196" s="309"/>
      <c r="H196" s="309"/>
      <c r="I196" s="309"/>
      <c r="J196" s="309"/>
      <c r="K196" s="309"/>
      <c r="L196" s="308"/>
      <c r="M196" s="308"/>
      <c r="N196" s="308"/>
      <c r="O196" s="308"/>
      <c r="P196" s="309"/>
      <c r="Q196" s="309"/>
      <c r="R196" s="309"/>
      <c r="S196" s="309"/>
      <c r="T196" s="309"/>
      <c r="U196" s="309"/>
      <c r="V196" s="309"/>
      <c r="W196" s="355"/>
      <c r="X196" s="309"/>
      <c r="Y196" s="309">
        <f t="shared" si="19"/>
        <v>0</v>
      </c>
      <c r="Z196" s="309"/>
      <c r="AA196" s="309"/>
      <c r="AB196" s="269"/>
      <c r="AC196" s="269"/>
      <c r="AD196" s="269"/>
      <c r="AE196" s="269"/>
      <c r="AF196" s="269"/>
      <c r="AG196" s="269"/>
      <c r="AH196" s="309"/>
      <c r="AI196" s="269"/>
      <c r="AJ196" s="269"/>
      <c r="AK196" s="269"/>
      <c r="AL196" s="269"/>
      <c r="AM196" s="269"/>
      <c r="AN196" s="269"/>
      <c r="AO196" s="309"/>
      <c r="AP196" s="309"/>
      <c r="AQ196" s="309"/>
      <c r="AR196" s="309"/>
      <c r="AS196" s="290"/>
      <c r="AT196" s="334">
        <f t="shared" si="20"/>
        <v>0</v>
      </c>
      <c r="AU196" s="311"/>
      <c r="AV196" s="312" t="str">
        <f t="shared" si="21"/>
        <v>Popup_OIP</v>
      </c>
      <c r="AW196" s="686"/>
      <c r="AX196" s="309"/>
      <c r="AY196" s="276"/>
      <c r="AZ196" s="276"/>
      <c r="BC196" s="309"/>
    </row>
    <row r="197" spans="1:55" s="271" customFormat="1" ht="14.45" customHeight="1" x14ac:dyDescent="0.25">
      <c r="A197" s="311">
        <v>195</v>
      </c>
      <c r="B197" s="344"/>
      <c r="C197" s="1042"/>
      <c r="D197" s="309"/>
      <c r="E197" s="309"/>
      <c r="F197" s="309"/>
      <c r="G197" s="309"/>
      <c r="H197" s="309"/>
      <c r="I197" s="309"/>
      <c r="J197" s="309"/>
      <c r="K197" s="309"/>
      <c r="L197" s="308"/>
      <c r="M197" s="308"/>
      <c r="N197" s="308"/>
      <c r="O197" s="308"/>
      <c r="P197" s="309"/>
      <c r="Q197" s="309"/>
      <c r="R197" s="309"/>
      <c r="S197" s="309"/>
      <c r="T197" s="309"/>
      <c r="U197" s="309"/>
      <c r="V197" s="309"/>
      <c r="W197" s="355"/>
      <c r="X197" s="309"/>
      <c r="Y197" s="309">
        <f t="shared" si="19"/>
        <v>0</v>
      </c>
      <c r="Z197" s="309"/>
      <c r="AA197" s="309"/>
      <c r="AB197" s="269"/>
      <c r="AC197" s="269"/>
      <c r="AD197" s="269"/>
      <c r="AE197" s="269"/>
      <c r="AF197" s="269"/>
      <c r="AG197" s="269"/>
      <c r="AH197" s="309"/>
      <c r="AI197" s="269"/>
      <c r="AJ197" s="269"/>
      <c r="AK197" s="269"/>
      <c r="AL197" s="269"/>
      <c r="AM197" s="269"/>
      <c r="AN197" s="269"/>
      <c r="AO197" s="309"/>
      <c r="AP197" s="309"/>
      <c r="AQ197" s="309"/>
      <c r="AR197" s="309"/>
      <c r="AS197" s="290"/>
      <c r="AT197" s="334">
        <f t="shared" si="20"/>
        <v>0</v>
      </c>
      <c r="AU197" s="288"/>
      <c r="AV197" s="312" t="str">
        <f t="shared" si="21"/>
        <v>Popup_OIP</v>
      </c>
      <c r="AW197" s="686"/>
      <c r="AX197" s="309"/>
      <c r="AY197" s="276"/>
      <c r="AZ197" s="276"/>
      <c r="BC197" s="309"/>
    </row>
    <row r="198" spans="1:55" s="271" customFormat="1" ht="14.45" customHeight="1" x14ac:dyDescent="0.25">
      <c r="A198" s="311">
        <v>196</v>
      </c>
      <c r="B198" s="344"/>
      <c r="C198" s="1042"/>
      <c r="D198" s="309"/>
      <c r="E198" s="309"/>
      <c r="F198" s="309"/>
      <c r="G198" s="309"/>
      <c r="H198" s="309"/>
      <c r="I198" s="309"/>
      <c r="J198" s="309"/>
      <c r="K198" s="309"/>
      <c r="L198" s="308"/>
      <c r="M198" s="308"/>
      <c r="N198" s="308"/>
      <c r="O198" s="308"/>
      <c r="P198" s="309"/>
      <c r="Q198" s="309"/>
      <c r="R198" s="309"/>
      <c r="S198" s="309"/>
      <c r="T198" s="309"/>
      <c r="U198" s="309"/>
      <c r="V198" s="309"/>
      <c r="W198" s="355"/>
      <c r="X198" s="309"/>
      <c r="Y198" s="309">
        <f t="shared" si="19"/>
        <v>0</v>
      </c>
      <c r="Z198" s="309"/>
      <c r="AA198" s="309"/>
      <c r="AB198" s="269"/>
      <c r="AC198" s="269"/>
      <c r="AD198" s="269"/>
      <c r="AE198" s="269"/>
      <c r="AF198" s="269"/>
      <c r="AG198" s="269"/>
      <c r="AH198" s="309"/>
      <c r="AI198" s="269"/>
      <c r="AJ198" s="269"/>
      <c r="AK198" s="269"/>
      <c r="AL198" s="269"/>
      <c r="AM198" s="269"/>
      <c r="AN198" s="269"/>
      <c r="AO198" s="309"/>
      <c r="AP198" s="309"/>
      <c r="AQ198" s="309"/>
      <c r="AR198" s="309"/>
      <c r="AS198" s="290"/>
      <c r="AT198" s="334">
        <f t="shared" si="20"/>
        <v>0</v>
      </c>
      <c r="AU198" s="288"/>
      <c r="AV198" s="312" t="str">
        <f t="shared" si="21"/>
        <v>Popup_OIP</v>
      </c>
      <c r="AW198" s="686"/>
      <c r="AX198" s="309"/>
      <c r="AY198" s="276"/>
      <c r="AZ198" s="276"/>
      <c r="BC198" s="309"/>
    </row>
    <row r="199" spans="1:55" s="271" customFormat="1" ht="14.45" customHeight="1" x14ac:dyDescent="0.25">
      <c r="A199" s="311">
        <v>197</v>
      </c>
      <c r="B199" s="344"/>
      <c r="C199" s="1042"/>
      <c r="D199" s="309"/>
      <c r="E199" s="309"/>
      <c r="F199" s="309"/>
      <c r="G199" s="309"/>
      <c r="H199" s="309"/>
      <c r="I199" s="309"/>
      <c r="J199" s="309"/>
      <c r="K199" s="309"/>
      <c r="L199" s="309"/>
      <c r="M199" s="309"/>
      <c r="N199" s="309"/>
      <c r="O199" s="309"/>
      <c r="P199" s="309"/>
      <c r="Q199" s="309"/>
      <c r="R199" s="309"/>
      <c r="S199" s="309"/>
      <c r="T199" s="309"/>
      <c r="U199" s="309"/>
      <c r="V199" s="309"/>
      <c r="W199" s="355"/>
      <c r="X199" s="309"/>
      <c r="Y199" s="309">
        <f t="shared" si="19"/>
        <v>0</v>
      </c>
      <c r="Z199" s="309"/>
      <c r="AA199" s="309"/>
      <c r="AB199" s="269"/>
      <c r="AC199" s="269"/>
      <c r="AD199" s="269"/>
      <c r="AE199" s="269"/>
      <c r="AF199" s="269"/>
      <c r="AG199" s="269"/>
      <c r="AH199" s="309"/>
      <c r="AI199" s="269"/>
      <c r="AJ199" s="269"/>
      <c r="AK199" s="269"/>
      <c r="AL199" s="269"/>
      <c r="AM199" s="269"/>
      <c r="AN199" s="269"/>
      <c r="AO199" s="309"/>
      <c r="AP199" s="309"/>
      <c r="AQ199" s="309"/>
      <c r="AR199" s="309"/>
      <c r="AS199" s="290"/>
      <c r="AT199" s="334">
        <f t="shared" si="20"/>
        <v>0</v>
      </c>
      <c r="AU199" s="288"/>
      <c r="AV199" s="312" t="str">
        <f t="shared" si="21"/>
        <v>Popup_OIP</v>
      </c>
      <c r="AW199" s="686"/>
      <c r="AX199" s="309"/>
      <c r="AY199" s="276"/>
      <c r="AZ199" s="276"/>
      <c r="BC199" s="309"/>
    </row>
    <row r="200" spans="1:55" s="271" customFormat="1" ht="14.45" customHeight="1" x14ac:dyDescent="0.25">
      <c r="A200" s="311">
        <v>198</v>
      </c>
      <c r="B200" s="344"/>
      <c r="C200" s="1042"/>
      <c r="D200" s="309"/>
      <c r="E200" s="309"/>
      <c r="F200" s="309"/>
      <c r="G200" s="309"/>
      <c r="H200" s="309"/>
      <c r="I200" s="309"/>
      <c r="J200" s="309"/>
      <c r="K200" s="309"/>
      <c r="L200" s="309"/>
      <c r="M200" s="309"/>
      <c r="N200" s="309"/>
      <c r="O200" s="309"/>
      <c r="P200" s="309"/>
      <c r="Q200" s="309"/>
      <c r="R200" s="309"/>
      <c r="S200" s="309"/>
      <c r="T200" s="309"/>
      <c r="U200" s="309"/>
      <c r="V200" s="309"/>
      <c r="W200" s="355"/>
      <c r="X200" s="309"/>
      <c r="Y200" s="309">
        <f t="shared" si="19"/>
        <v>0</v>
      </c>
      <c r="Z200" s="309"/>
      <c r="AA200" s="309"/>
      <c r="AB200" s="269"/>
      <c r="AC200" s="269"/>
      <c r="AD200" s="269"/>
      <c r="AE200" s="269"/>
      <c r="AF200" s="269"/>
      <c r="AG200" s="269"/>
      <c r="AH200" s="309"/>
      <c r="AI200" s="269"/>
      <c r="AJ200" s="269"/>
      <c r="AK200" s="269"/>
      <c r="AL200" s="269"/>
      <c r="AM200" s="269"/>
      <c r="AN200" s="269"/>
      <c r="AO200" s="309"/>
      <c r="AP200" s="309"/>
      <c r="AQ200" s="309"/>
      <c r="AR200" s="309"/>
      <c r="AS200" s="290"/>
      <c r="AT200" s="334">
        <f t="shared" si="20"/>
        <v>0</v>
      </c>
      <c r="AU200" s="288"/>
      <c r="AV200" s="312" t="str">
        <f t="shared" si="21"/>
        <v>Popup_OIP</v>
      </c>
      <c r="AW200" s="686"/>
      <c r="AX200" s="309"/>
      <c r="AY200" s="276"/>
      <c r="AZ200" s="276"/>
      <c r="BC200" s="309"/>
    </row>
    <row r="201" spans="1:55" s="271" customFormat="1" ht="14.45" customHeight="1" x14ac:dyDescent="0.25">
      <c r="A201" s="311">
        <v>199</v>
      </c>
      <c r="B201" s="344"/>
      <c r="C201" s="1042"/>
      <c r="D201" s="309"/>
      <c r="E201" s="309"/>
      <c r="F201" s="309"/>
      <c r="G201" s="309"/>
      <c r="H201" s="309"/>
      <c r="I201" s="309"/>
      <c r="J201" s="309"/>
      <c r="K201" s="309"/>
      <c r="L201" s="309"/>
      <c r="M201" s="309"/>
      <c r="N201" s="309"/>
      <c r="O201" s="309"/>
      <c r="P201" s="309"/>
      <c r="Q201" s="309"/>
      <c r="R201" s="309"/>
      <c r="S201" s="309"/>
      <c r="T201" s="309"/>
      <c r="U201" s="309"/>
      <c r="V201" s="309"/>
      <c r="W201" s="355"/>
      <c r="X201" s="309"/>
      <c r="Y201" s="309">
        <f t="shared" si="19"/>
        <v>0</v>
      </c>
      <c r="Z201" s="309"/>
      <c r="AA201" s="309"/>
      <c r="AB201" s="269"/>
      <c r="AC201" s="269"/>
      <c r="AD201" s="269"/>
      <c r="AE201" s="269"/>
      <c r="AF201" s="269"/>
      <c r="AG201" s="269"/>
      <c r="AH201" s="309"/>
      <c r="AI201" s="269"/>
      <c r="AJ201" s="269"/>
      <c r="AK201" s="269"/>
      <c r="AL201" s="269"/>
      <c r="AM201" s="269"/>
      <c r="AN201" s="269"/>
      <c r="AO201" s="309"/>
      <c r="AP201" s="309"/>
      <c r="AQ201" s="309"/>
      <c r="AR201" s="309"/>
      <c r="AS201" s="290"/>
      <c r="AT201" s="334">
        <f t="shared" si="20"/>
        <v>0</v>
      </c>
      <c r="AU201" s="513"/>
      <c r="AV201" s="312" t="str">
        <f t="shared" si="21"/>
        <v>Popup_OIP</v>
      </c>
      <c r="AW201" s="686"/>
      <c r="AX201" s="309"/>
      <c r="AY201" s="276"/>
      <c r="AZ201" s="276"/>
      <c r="BC201" s="309"/>
    </row>
    <row r="202" spans="1:55" s="271" customFormat="1" ht="14.45" customHeight="1" x14ac:dyDescent="0.25">
      <c r="A202" s="311">
        <v>200</v>
      </c>
      <c r="B202" s="344"/>
      <c r="C202" s="1042"/>
      <c r="D202" s="309"/>
      <c r="E202" s="309"/>
      <c r="F202" s="309"/>
      <c r="G202" s="309"/>
      <c r="H202" s="309"/>
      <c r="I202" s="309"/>
      <c r="J202" s="309"/>
      <c r="K202" s="309"/>
      <c r="L202" s="309"/>
      <c r="M202" s="309"/>
      <c r="N202" s="309"/>
      <c r="O202" s="309"/>
      <c r="P202" s="309"/>
      <c r="Q202" s="309"/>
      <c r="R202" s="309"/>
      <c r="S202" s="309"/>
      <c r="T202" s="309"/>
      <c r="U202" s="309"/>
      <c r="V202" s="309"/>
      <c r="W202" s="355"/>
      <c r="X202" s="309"/>
      <c r="Y202" s="309">
        <f t="shared" si="19"/>
        <v>0</v>
      </c>
      <c r="Z202" s="309"/>
      <c r="AA202" s="309"/>
      <c r="AB202" s="269"/>
      <c r="AC202" s="269"/>
      <c r="AD202" s="269"/>
      <c r="AE202" s="269"/>
      <c r="AF202" s="269"/>
      <c r="AG202" s="269"/>
      <c r="AH202" s="309"/>
      <c r="AI202" s="269"/>
      <c r="AJ202" s="269"/>
      <c r="AK202" s="269"/>
      <c r="AL202" s="269"/>
      <c r="AM202" s="269"/>
      <c r="AN202" s="269"/>
      <c r="AO202" s="309"/>
      <c r="AP202" s="309"/>
      <c r="AQ202" s="309"/>
      <c r="AR202" s="309"/>
      <c r="AS202" s="290"/>
      <c r="AT202" s="334">
        <f t="shared" si="20"/>
        <v>0</v>
      </c>
      <c r="AU202" s="513"/>
      <c r="AV202" s="312" t="str">
        <f t="shared" si="21"/>
        <v>Popup_OIP</v>
      </c>
      <c r="AW202" s="686"/>
      <c r="AX202" s="309"/>
      <c r="AY202" s="276"/>
      <c r="AZ202" s="276"/>
      <c r="BC202" s="309"/>
    </row>
    <row r="203" spans="1:55" s="271" customFormat="1" ht="14.45" customHeight="1" x14ac:dyDescent="0.25">
      <c r="A203" s="311">
        <v>201</v>
      </c>
      <c r="B203" s="344"/>
      <c r="C203" s="1042"/>
      <c r="D203" s="309"/>
      <c r="E203" s="309"/>
      <c r="F203" s="309"/>
      <c r="G203" s="309"/>
      <c r="H203" s="309"/>
      <c r="I203" s="309"/>
      <c r="J203" s="309"/>
      <c r="K203" s="309"/>
      <c r="L203" s="309"/>
      <c r="M203" s="309"/>
      <c r="N203" s="309"/>
      <c r="O203" s="309"/>
      <c r="P203" s="309"/>
      <c r="Q203" s="309"/>
      <c r="R203" s="309"/>
      <c r="S203" s="309"/>
      <c r="T203" s="309"/>
      <c r="U203" s="309"/>
      <c r="V203" s="309"/>
      <c r="W203" s="355"/>
      <c r="X203" s="309"/>
      <c r="Y203" s="309">
        <f t="shared" si="19"/>
        <v>0</v>
      </c>
      <c r="Z203" s="309"/>
      <c r="AA203" s="309"/>
      <c r="AB203" s="269"/>
      <c r="AC203" s="269"/>
      <c r="AD203" s="269"/>
      <c r="AE203" s="269"/>
      <c r="AF203" s="269"/>
      <c r="AG203" s="269"/>
      <c r="AH203" s="309"/>
      <c r="AI203" s="269"/>
      <c r="AJ203" s="269"/>
      <c r="AK203" s="269"/>
      <c r="AL203" s="269"/>
      <c r="AM203" s="269"/>
      <c r="AN203" s="269"/>
      <c r="AO203" s="309"/>
      <c r="AP203" s="309"/>
      <c r="AQ203" s="309"/>
      <c r="AR203" s="309"/>
      <c r="AS203" s="290"/>
      <c r="AT203" s="334">
        <f t="shared" si="20"/>
        <v>0</v>
      </c>
      <c r="AU203" s="513"/>
      <c r="AV203" s="312" t="str">
        <f t="shared" si="21"/>
        <v>Popup_OIP</v>
      </c>
      <c r="AW203" s="686"/>
      <c r="AX203" s="309"/>
      <c r="AY203" s="276"/>
      <c r="AZ203" s="276"/>
      <c r="BC203" s="309"/>
    </row>
    <row r="204" spans="1:55" s="271" customFormat="1" ht="14.45" customHeight="1" x14ac:dyDescent="0.25">
      <c r="A204" s="311">
        <v>202</v>
      </c>
      <c r="B204" s="344"/>
      <c r="C204" s="1042"/>
      <c r="D204" s="309"/>
      <c r="E204" s="309"/>
      <c r="F204" s="309"/>
      <c r="G204" s="309"/>
      <c r="H204" s="309"/>
      <c r="I204" s="309"/>
      <c r="J204" s="309"/>
      <c r="K204" s="309"/>
      <c r="L204" s="309"/>
      <c r="M204" s="309"/>
      <c r="N204" s="309"/>
      <c r="O204" s="309"/>
      <c r="P204" s="309"/>
      <c r="Q204" s="309"/>
      <c r="R204" s="309"/>
      <c r="S204" s="309"/>
      <c r="T204" s="309"/>
      <c r="U204" s="309"/>
      <c r="V204" s="309"/>
      <c r="W204" s="355"/>
      <c r="X204" s="309"/>
      <c r="Y204" s="309">
        <f t="shared" si="19"/>
        <v>0</v>
      </c>
      <c r="Z204" s="309"/>
      <c r="AA204" s="309"/>
      <c r="AB204" s="269"/>
      <c r="AC204" s="269"/>
      <c r="AD204" s="269"/>
      <c r="AE204" s="269"/>
      <c r="AF204" s="269"/>
      <c r="AG204" s="269"/>
      <c r="AH204" s="309"/>
      <c r="AI204" s="269"/>
      <c r="AJ204" s="269"/>
      <c r="AK204" s="269"/>
      <c r="AL204" s="269"/>
      <c r="AM204" s="269"/>
      <c r="AN204" s="269"/>
      <c r="AO204" s="309"/>
      <c r="AP204" s="309"/>
      <c r="AQ204" s="309"/>
      <c r="AR204" s="309"/>
      <c r="AS204" s="290"/>
      <c r="AT204" s="334">
        <f t="shared" si="20"/>
        <v>0</v>
      </c>
      <c r="AU204" s="288"/>
      <c r="AV204" s="312" t="str">
        <f t="shared" si="21"/>
        <v>Popup_OIP</v>
      </c>
      <c r="AW204" s="686"/>
      <c r="AX204" s="309"/>
      <c r="AY204" s="276"/>
      <c r="AZ204" s="276"/>
      <c r="BC204" s="309"/>
    </row>
    <row r="205" spans="1:55" s="271" customFormat="1" ht="14.45" customHeight="1" x14ac:dyDescent="0.25">
      <c r="A205" s="311">
        <v>203</v>
      </c>
      <c r="B205" s="344"/>
      <c r="C205" s="1042"/>
      <c r="D205" s="309"/>
      <c r="E205" s="309"/>
      <c r="F205" s="309"/>
      <c r="G205" s="309"/>
      <c r="H205" s="309"/>
      <c r="I205" s="309"/>
      <c r="J205" s="308"/>
      <c r="K205" s="309"/>
      <c r="L205" s="309"/>
      <c r="M205" s="309"/>
      <c r="N205" s="309"/>
      <c r="O205" s="309"/>
      <c r="P205" s="309"/>
      <c r="Q205" s="309"/>
      <c r="R205" s="309"/>
      <c r="S205" s="309"/>
      <c r="T205" s="309"/>
      <c r="U205" s="309"/>
      <c r="V205" s="309"/>
      <c r="W205" s="355"/>
      <c r="X205" s="309"/>
      <c r="Y205" s="309">
        <f t="shared" si="19"/>
        <v>0</v>
      </c>
      <c r="Z205" s="309"/>
      <c r="AA205" s="309"/>
      <c r="AB205" s="269"/>
      <c r="AC205" s="269"/>
      <c r="AD205" s="269"/>
      <c r="AE205" s="269"/>
      <c r="AF205" s="269"/>
      <c r="AG205" s="269"/>
      <c r="AH205" s="309"/>
      <c r="AI205" s="269"/>
      <c r="AJ205" s="269"/>
      <c r="AK205" s="269"/>
      <c r="AL205" s="269"/>
      <c r="AM205" s="269"/>
      <c r="AN205" s="269"/>
      <c r="AO205" s="309"/>
      <c r="AP205" s="309"/>
      <c r="AQ205" s="309"/>
      <c r="AR205" s="309"/>
      <c r="AS205" s="290"/>
      <c r="AT205" s="334">
        <f t="shared" si="20"/>
        <v>0</v>
      </c>
      <c r="AU205" s="288"/>
      <c r="AV205" s="312" t="str">
        <f t="shared" si="21"/>
        <v>Popup_OIP</v>
      </c>
      <c r="AW205" s="686"/>
      <c r="AX205" s="309"/>
      <c r="AY205" s="276"/>
      <c r="AZ205" s="276"/>
      <c r="BC205" s="309"/>
    </row>
    <row r="206" spans="1:55" s="271" customFormat="1" ht="14.45" customHeight="1" x14ac:dyDescent="0.25">
      <c r="A206" s="311">
        <v>204</v>
      </c>
      <c r="B206" s="344"/>
      <c r="C206" s="1042"/>
      <c r="D206" s="309"/>
      <c r="E206" s="309"/>
      <c r="F206" s="309"/>
      <c r="G206" s="309"/>
      <c r="H206" s="309"/>
      <c r="I206" s="309"/>
      <c r="J206" s="308"/>
      <c r="K206" s="309"/>
      <c r="L206" s="309"/>
      <c r="M206" s="309"/>
      <c r="N206" s="309"/>
      <c r="O206" s="309"/>
      <c r="P206" s="309"/>
      <c r="Q206" s="309"/>
      <c r="R206" s="309"/>
      <c r="S206" s="309"/>
      <c r="T206" s="309"/>
      <c r="U206" s="309"/>
      <c r="V206" s="309"/>
      <c r="W206" s="355"/>
      <c r="X206" s="309"/>
      <c r="Y206" s="309">
        <f t="shared" si="19"/>
        <v>0</v>
      </c>
      <c r="Z206" s="309"/>
      <c r="AA206" s="309"/>
      <c r="AB206" s="269"/>
      <c r="AC206" s="269"/>
      <c r="AD206" s="269"/>
      <c r="AE206" s="269"/>
      <c r="AF206" s="269"/>
      <c r="AG206" s="269"/>
      <c r="AH206" s="309"/>
      <c r="AI206" s="269"/>
      <c r="AJ206" s="269"/>
      <c r="AK206" s="269"/>
      <c r="AL206" s="269"/>
      <c r="AM206" s="269"/>
      <c r="AN206" s="269"/>
      <c r="AO206" s="309"/>
      <c r="AP206" s="309"/>
      <c r="AQ206" s="309"/>
      <c r="AR206" s="309"/>
      <c r="AS206" s="290"/>
      <c r="AT206" s="334">
        <f t="shared" si="20"/>
        <v>0</v>
      </c>
      <c r="AU206" s="311"/>
      <c r="AV206" s="312" t="str">
        <f t="shared" si="21"/>
        <v>Popup_OIP</v>
      </c>
      <c r="AW206" s="686"/>
      <c r="AX206" s="309"/>
      <c r="AY206" s="276"/>
      <c r="AZ206" s="276"/>
      <c r="BC206" s="309"/>
    </row>
    <row r="207" spans="1:55" s="271" customFormat="1" ht="14.45" customHeight="1" x14ac:dyDescent="0.25">
      <c r="A207" s="311">
        <v>205</v>
      </c>
      <c r="B207" s="344"/>
      <c r="C207" s="1042"/>
      <c r="D207" s="309"/>
      <c r="E207" s="309"/>
      <c r="F207" s="309"/>
      <c r="G207" s="309"/>
      <c r="H207" s="309"/>
      <c r="I207" s="309"/>
      <c r="J207" s="308"/>
      <c r="K207" s="309"/>
      <c r="L207" s="309"/>
      <c r="M207" s="309"/>
      <c r="N207" s="309"/>
      <c r="O207" s="309"/>
      <c r="P207" s="309"/>
      <c r="Q207" s="309"/>
      <c r="R207" s="309"/>
      <c r="S207" s="309"/>
      <c r="T207" s="309"/>
      <c r="U207" s="309"/>
      <c r="V207" s="309"/>
      <c r="W207" s="355"/>
      <c r="X207" s="309"/>
      <c r="Y207" s="309">
        <f t="shared" si="19"/>
        <v>0</v>
      </c>
      <c r="Z207" s="309"/>
      <c r="AA207" s="309"/>
      <c r="AB207" s="269"/>
      <c r="AC207" s="269"/>
      <c r="AD207" s="269"/>
      <c r="AE207" s="269"/>
      <c r="AF207" s="269"/>
      <c r="AG207" s="269"/>
      <c r="AH207" s="309"/>
      <c r="AI207" s="269"/>
      <c r="AJ207" s="269"/>
      <c r="AK207" s="269"/>
      <c r="AL207" s="269"/>
      <c r="AM207" s="269"/>
      <c r="AN207" s="269"/>
      <c r="AO207" s="309"/>
      <c r="AP207" s="309"/>
      <c r="AQ207" s="309"/>
      <c r="AR207" s="309"/>
      <c r="AS207" s="290"/>
      <c r="AT207" s="334">
        <f t="shared" si="20"/>
        <v>0</v>
      </c>
      <c r="AU207" s="513"/>
      <c r="AV207" s="312" t="str">
        <f t="shared" si="21"/>
        <v>Popup_OIP</v>
      </c>
      <c r="AW207" s="686"/>
      <c r="AX207" s="309"/>
      <c r="AY207" s="276"/>
      <c r="AZ207" s="276"/>
      <c r="BC207" s="309"/>
    </row>
    <row r="208" spans="1:55" s="271" customFormat="1" ht="14.45" customHeight="1" thickBot="1" x14ac:dyDescent="0.3">
      <c r="A208" s="311">
        <v>206</v>
      </c>
      <c r="B208" s="344"/>
      <c r="C208" s="1042"/>
      <c r="D208" s="309"/>
      <c r="E208" s="309"/>
      <c r="F208" s="309"/>
      <c r="G208" s="309"/>
      <c r="H208" s="309"/>
      <c r="I208" s="309"/>
      <c r="J208" s="308"/>
      <c r="K208" s="309"/>
      <c r="L208" s="309"/>
      <c r="M208" s="309"/>
      <c r="N208" s="309"/>
      <c r="O208" s="309"/>
      <c r="P208" s="309"/>
      <c r="Q208" s="309"/>
      <c r="R208" s="309"/>
      <c r="S208" s="309"/>
      <c r="T208" s="309"/>
      <c r="U208" s="309"/>
      <c r="V208" s="309"/>
      <c r="W208" s="355"/>
      <c r="X208" s="309"/>
      <c r="Y208" s="309">
        <f t="shared" si="19"/>
        <v>0</v>
      </c>
      <c r="Z208" s="309"/>
      <c r="AA208" s="309"/>
      <c r="AB208" s="269"/>
      <c r="AC208" s="269"/>
      <c r="AD208" s="269"/>
      <c r="AE208" s="269"/>
      <c r="AF208" s="269"/>
      <c r="AG208" s="269"/>
      <c r="AH208" s="309"/>
      <c r="AI208" s="269"/>
      <c r="AJ208" s="269"/>
      <c r="AK208" s="269"/>
      <c r="AL208" s="269"/>
      <c r="AM208" s="269"/>
      <c r="AN208" s="269"/>
      <c r="AO208" s="309"/>
      <c r="AP208" s="309"/>
      <c r="AQ208" s="309"/>
      <c r="AR208" s="309"/>
      <c r="AS208" s="290"/>
      <c r="AT208" s="334">
        <f t="shared" si="20"/>
        <v>0</v>
      </c>
      <c r="AU208" s="311"/>
      <c r="AV208" s="312" t="str">
        <f t="shared" si="21"/>
        <v>Popup_OIP</v>
      </c>
      <c r="AW208" s="686"/>
      <c r="AX208" s="309"/>
      <c r="AY208" s="276"/>
      <c r="AZ208" s="276"/>
      <c r="BC208" s="309"/>
    </row>
    <row r="209" spans="1:55" s="271" customFormat="1" ht="14.45" customHeight="1" x14ac:dyDescent="0.25">
      <c r="A209" s="311">
        <v>207</v>
      </c>
      <c r="B209" s="344"/>
      <c r="C209" s="1042"/>
      <c r="D209" s="261"/>
      <c r="E209" s="261"/>
      <c r="F209" s="261"/>
      <c r="G209" s="261"/>
      <c r="H209" s="261"/>
      <c r="I209" s="261"/>
      <c r="J209" s="261"/>
      <c r="K209" s="261"/>
      <c r="L209" s="261"/>
      <c r="M209" s="261"/>
      <c r="N209" s="261"/>
      <c r="O209" s="261"/>
      <c r="P209" s="309"/>
      <c r="Q209" s="309"/>
      <c r="R209" s="309"/>
      <c r="S209" s="309"/>
      <c r="T209" s="309"/>
      <c r="U209" s="309"/>
      <c r="V209" s="309"/>
      <c r="W209" s="355"/>
      <c r="X209" s="309"/>
      <c r="Y209" s="309">
        <f t="shared" si="19"/>
        <v>0</v>
      </c>
      <c r="Z209" s="309"/>
      <c r="AA209" s="309"/>
      <c r="AB209" s="269"/>
      <c r="AC209" s="269"/>
      <c r="AD209" s="269"/>
      <c r="AE209" s="269"/>
      <c r="AF209" s="269"/>
      <c r="AG209" s="269"/>
      <c r="AH209" s="309"/>
      <c r="AI209" s="269"/>
      <c r="AJ209" s="269"/>
      <c r="AK209" s="269"/>
      <c r="AL209" s="269"/>
      <c r="AM209" s="269"/>
      <c r="AN209" s="269"/>
      <c r="AO209" s="309"/>
      <c r="AP209" s="309"/>
      <c r="AQ209" s="309"/>
      <c r="AR209" s="309"/>
      <c r="AS209" s="290"/>
      <c r="AT209" s="334">
        <f t="shared" si="20"/>
        <v>0</v>
      </c>
      <c r="AU209" s="311"/>
      <c r="AV209" s="312" t="str">
        <f t="shared" si="21"/>
        <v>Popup_OIP</v>
      </c>
      <c r="AW209" s="686"/>
      <c r="AX209" s="309"/>
      <c r="AY209" s="276"/>
      <c r="AZ209" s="276"/>
      <c r="BC209" s="309"/>
    </row>
    <row r="210" spans="1:55" s="271" customFormat="1" ht="14.45" customHeight="1" x14ac:dyDescent="0.25">
      <c r="A210" s="311">
        <v>208</v>
      </c>
      <c r="B210" s="344"/>
      <c r="C210" s="1042"/>
      <c r="D210" s="309"/>
      <c r="E210" s="309"/>
      <c r="F210" s="309"/>
      <c r="G210" s="309"/>
      <c r="H210" s="309"/>
      <c r="I210" s="309"/>
      <c r="J210" s="308"/>
      <c r="K210" s="308"/>
      <c r="L210" s="308"/>
      <c r="M210" s="308"/>
      <c r="N210" s="308"/>
      <c r="O210" s="308"/>
      <c r="P210" s="309"/>
      <c r="Q210" s="309"/>
      <c r="R210" s="309"/>
      <c r="S210" s="309"/>
      <c r="T210" s="309"/>
      <c r="U210" s="309"/>
      <c r="V210" s="309"/>
      <c r="W210" s="355"/>
      <c r="X210" s="309"/>
      <c r="Y210" s="309">
        <f t="shared" si="19"/>
        <v>0</v>
      </c>
      <c r="Z210" s="309"/>
      <c r="AA210" s="309"/>
      <c r="AB210" s="269"/>
      <c r="AC210" s="269"/>
      <c r="AD210" s="269"/>
      <c r="AE210" s="269"/>
      <c r="AF210" s="269"/>
      <c r="AG210" s="269"/>
      <c r="AH210" s="309"/>
      <c r="AI210" s="269"/>
      <c r="AJ210" s="269"/>
      <c r="AK210" s="269"/>
      <c r="AL210" s="269"/>
      <c r="AM210" s="269"/>
      <c r="AN210" s="269"/>
      <c r="AO210" s="309"/>
      <c r="AP210" s="309"/>
      <c r="AQ210" s="309"/>
      <c r="AR210" s="309"/>
      <c r="AS210" s="290"/>
      <c r="AT210" s="334">
        <f t="shared" si="20"/>
        <v>0</v>
      </c>
      <c r="AU210" s="288"/>
      <c r="AV210" s="312" t="str">
        <f t="shared" si="21"/>
        <v>Popup_OIP</v>
      </c>
      <c r="AW210" s="686"/>
      <c r="AX210" s="309"/>
      <c r="AY210" s="276"/>
      <c r="AZ210" s="276"/>
      <c r="BC210" s="309"/>
    </row>
    <row r="211" spans="1:55" s="271" customFormat="1" ht="14.45" customHeight="1" x14ac:dyDescent="0.25">
      <c r="A211" s="311">
        <v>209</v>
      </c>
      <c r="B211" s="344"/>
      <c r="C211" s="1042"/>
      <c r="D211" s="309"/>
      <c r="E211" s="309"/>
      <c r="F211" s="309"/>
      <c r="G211" s="309"/>
      <c r="H211" s="309"/>
      <c r="I211" s="309"/>
      <c r="J211" s="308"/>
      <c r="K211" s="308"/>
      <c r="L211" s="308"/>
      <c r="M211" s="308"/>
      <c r="N211" s="308"/>
      <c r="O211" s="308"/>
      <c r="P211" s="309"/>
      <c r="Q211" s="309"/>
      <c r="R211" s="309"/>
      <c r="S211" s="309"/>
      <c r="T211" s="309"/>
      <c r="U211" s="309"/>
      <c r="V211" s="309"/>
      <c r="W211" s="355"/>
      <c r="X211" s="309"/>
      <c r="Y211" s="309">
        <f t="shared" si="19"/>
        <v>0</v>
      </c>
      <c r="Z211" s="309"/>
      <c r="AA211" s="309"/>
      <c r="AB211" s="269"/>
      <c r="AC211" s="269"/>
      <c r="AD211" s="269"/>
      <c r="AE211" s="269"/>
      <c r="AF211" s="269"/>
      <c r="AG211" s="269"/>
      <c r="AH211" s="309"/>
      <c r="AI211" s="269"/>
      <c r="AJ211" s="269"/>
      <c r="AK211" s="269"/>
      <c r="AL211" s="269"/>
      <c r="AM211" s="269"/>
      <c r="AN211" s="269"/>
      <c r="AO211" s="309"/>
      <c r="AP211" s="309"/>
      <c r="AQ211" s="309"/>
      <c r="AR211" s="309"/>
      <c r="AS211" s="290"/>
      <c r="AT211" s="334">
        <f t="shared" si="20"/>
        <v>0</v>
      </c>
      <c r="AU211" s="288"/>
      <c r="AV211" s="312" t="str">
        <f t="shared" si="21"/>
        <v>Popup_OIP</v>
      </c>
      <c r="AW211" s="686"/>
      <c r="AX211" s="309"/>
      <c r="AY211" s="276"/>
      <c r="AZ211" s="276"/>
      <c r="BC211" s="309"/>
    </row>
    <row r="212" spans="1:55" s="271" customFormat="1" ht="14.45" customHeight="1" x14ac:dyDescent="0.25">
      <c r="A212" s="311">
        <v>210</v>
      </c>
      <c r="B212" s="344"/>
      <c r="C212" s="1042"/>
      <c r="D212" s="309"/>
      <c r="E212" s="309"/>
      <c r="F212" s="309"/>
      <c r="G212" s="309"/>
      <c r="H212" s="309"/>
      <c r="I212" s="309"/>
      <c r="J212" s="308"/>
      <c r="K212" s="308"/>
      <c r="L212" s="308"/>
      <c r="M212" s="308"/>
      <c r="N212" s="308"/>
      <c r="O212" s="308"/>
      <c r="P212" s="309"/>
      <c r="Q212" s="309"/>
      <c r="R212" s="309"/>
      <c r="S212" s="309"/>
      <c r="T212" s="309"/>
      <c r="U212" s="309"/>
      <c r="V212" s="309"/>
      <c r="W212" s="355"/>
      <c r="X212" s="309"/>
      <c r="Y212" s="309">
        <f t="shared" si="19"/>
        <v>0</v>
      </c>
      <c r="Z212" s="309"/>
      <c r="AA212" s="309"/>
      <c r="AB212" s="269"/>
      <c r="AC212" s="269"/>
      <c r="AD212" s="269"/>
      <c r="AE212" s="269"/>
      <c r="AF212" s="269"/>
      <c r="AG212" s="269"/>
      <c r="AH212" s="309"/>
      <c r="AI212" s="269"/>
      <c r="AJ212" s="269"/>
      <c r="AK212" s="269"/>
      <c r="AL212" s="269"/>
      <c r="AM212" s="269"/>
      <c r="AN212" s="269"/>
      <c r="AO212" s="309"/>
      <c r="AP212" s="309"/>
      <c r="AQ212" s="309"/>
      <c r="AR212" s="309"/>
      <c r="AS212" s="290"/>
      <c r="AT212" s="334">
        <f t="shared" si="20"/>
        <v>0</v>
      </c>
      <c r="AU212" s="288"/>
      <c r="AV212" s="312" t="str">
        <f t="shared" si="21"/>
        <v>Popup_OIP</v>
      </c>
      <c r="AW212" s="686"/>
      <c r="AX212" s="309"/>
      <c r="AY212" s="276"/>
      <c r="AZ212" s="276"/>
      <c r="BC212" s="309"/>
    </row>
    <row r="213" spans="1:55" s="271" customFormat="1" ht="14.45" customHeight="1" thickBot="1" x14ac:dyDescent="0.3">
      <c r="A213" s="311">
        <v>211</v>
      </c>
      <c r="B213" s="336"/>
      <c r="C213" s="1042"/>
      <c r="D213" s="309"/>
      <c r="E213" s="309"/>
      <c r="F213" s="309"/>
      <c r="G213" s="309"/>
      <c r="H213" s="309"/>
      <c r="I213" s="309"/>
      <c r="J213" s="308"/>
      <c r="K213" s="308"/>
      <c r="L213" s="308"/>
      <c r="M213" s="308"/>
      <c r="N213" s="308"/>
      <c r="O213" s="308"/>
      <c r="P213" s="309"/>
      <c r="Q213" s="309"/>
      <c r="R213" s="309"/>
      <c r="S213" s="309"/>
      <c r="T213" s="309"/>
      <c r="U213" s="309"/>
      <c r="V213" s="309"/>
      <c r="W213" s="355"/>
      <c r="X213" s="309"/>
      <c r="Y213" s="309">
        <f t="shared" si="19"/>
        <v>0</v>
      </c>
      <c r="Z213" s="309"/>
      <c r="AA213" s="309"/>
      <c r="AB213" s="269"/>
      <c r="AC213" s="269"/>
      <c r="AD213" s="269"/>
      <c r="AE213" s="269"/>
      <c r="AF213" s="269"/>
      <c r="AG213" s="269"/>
      <c r="AH213" s="309"/>
      <c r="AI213" s="269"/>
      <c r="AJ213" s="269"/>
      <c r="AK213" s="269"/>
      <c r="AL213" s="269"/>
      <c r="AM213" s="269"/>
      <c r="AN213" s="269"/>
      <c r="AO213" s="309"/>
      <c r="AP213" s="309"/>
      <c r="AQ213" s="309"/>
      <c r="AR213" s="309"/>
      <c r="AS213" s="290"/>
      <c r="AT213" s="334">
        <f t="shared" si="20"/>
        <v>0</v>
      </c>
      <c r="AU213" s="288"/>
      <c r="AV213" s="312" t="str">
        <f t="shared" si="21"/>
        <v>Popup_OIP</v>
      </c>
      <c r="AW213" s="686"/>
      <c r="AX213" s="309"/>
      <c r="AY213" s="276"/>
      <c r="AZ213" s="276"/>
      <c r="BC213" s="309"/>
    </row>
    <row r="214" spans="1:55" s="271" customFormat="1" ht="14.45" customHeight="1" x14ac:dyDescent="0.25">
      <c r="A214" s="311">
        <v>212</v>
      </c>
      <c r="B214" s="344"/>
      <c r="C214" s="1042"/>
      <c r="D214" s="261"/>
      <c r="E214" s="261"/>
      <c r="F214" s="261"/>
      <c r="G214" s="261"/>
      <c r="H214" s="261"/>
      <c r="I214" s="261"/>
      <c r="J214" s="261"/>
      <c r="K214" s="261"/>
      <c r="L214" s="261"/>
      <c r="M214" s="261"/>
      <c r="N214" s="261"/>
      <c r="O214" s="261"/>
      <c r="P214" s="309"/>
      <c r="Q214" s="309"/>
      <c r="R214" s="309"/>
      <c r="S214" s="309"/>
      <c r="T214" s="309"/>
      <c r="U214" s="309"/>
      <c r="V214" s="309"/>
      <c r="W214" s="355"/>
      <c r="X214" s="309"/>
      <c r="Y214" s="309">
        <f t="shared" si="19"/>
        <v>0</v>
      </c>
      <c r="Z214" s="309"/>
      <c r="AA214" s="309"/>
      <c r="AB214" s="269"/>
      <c r="AC214" s="269"/>
      <c r="AD214" s="269"/>
      <c r="AE214" s="269"/>
      <c r="AF214" s="269"/>
      <c r="AG214" s="269"/>
      <c r="AH214" s="309"/>
      <c r="AI214" s="269"/>
      <c r="AJ214" s="269"/>
      <c r="AK214" s="269"/>
      <c r="AL214" s="269"/>
      <c r="AM214" s="269"/>
      <c r="AN214" s="269"/>
      <c r="AO214" s="309"/>
      <c r="AP214" s="309"/>
      <c r="AQ214" s="309"/>
      <c r="AR214" s="309"/>
      <c r="AS214" s="290"/>
      <c r="AT214" s="334">
        <f t="shared" si="20"/>
        <v>0</v>
      </c>
      <c r="AU214" s="513"/>
      <c r="AV214" s="312" t="str">
        <f t="shared" si="21"/>
        <v>Popup_OIP</v>
      </c>
      <c r="AW214" s="686"/>
      <c r="AX214" s="309"/>
      <c r="AY214" s="276"/>
      <c r="AZ214" s="276"/>
      <c r="BC214" s="309"/>
    </row>
    <row r="215" spans="1:55" s="271" customFormat="1" ht="14.45" customHeight="1" x14ac:dyDescent="0.25">
      <c r="A215" s="311">
        <v>213</v>
      </c>
      <c r="B215" s="344"/>
      <c r="C215" s="1042"/>
      <c r="D215" s="309"/>
      <c r="E215" s="309"/>
      <c r="F215" s="308"/>
      <c r="G215" s="308"/>
      <c r="H215" s="308"/>
      <c r="I215" s="308"/>
      <c r="J215" s="308"/>
      <c r="K215" s="309"/>
      <c r="L215" s="309"/>
      <c r="M215" s="309"/>
      <c r="N215" s="308"/>
      <c r="O215" s="308"/>
      <c r="P215" s="309"/>
      <c r="Q215" s="309"/>
      <c r="R215" s="309"/>
      <c r="S215" s="309"/>
      <c r="T215" s="309"/>
      <c r="U215" s="309"/>
      <c r="V215" s="309"/>
      <c r="W215" s="355"/>
      <c r="X215" s="309"/>
      <c r="Y215" s="309">
        <f t="shared" si="19"/>
        <v>0</v>
      </c>
      <c r="Z215" s="309"/>
      <c r="AA215" s="309"/>
      <c r="AB215" s="269"/>
      <c r="AC215" s="269"/>
      <c r="AD215" s="269"/>
      <c r="AE215" s="269"/>
      <c r="AF215" s="269"/>
      <c r="AG215" s="269"/>
      <c r="AH215" s="309"/>
      <c r="AI215" s="269"/>
      <c r="AJ215" s="269"/>
      <c r="AK215" s="269"/>
      <c r="AL215" s="269"/>
      <c r="AM215" s="269"/>
      <c r="AN215" s="269"/>
      <c r="AO215" s="309"/>
      <c r="AP215" s="309"/>
      <c r="AQ215" s="309"/>
      <c r="AR215" s="309"/>
      <c r="AS215" s="290"/>
      <c r="AT215" s="334">
        <f t="shared" si="20"/>
        <v>0</v>
      </c>
      <c r="AU215" s="513"/>
      <c r="AV215" s="312" t="str">
        <f t="shared" si="21"/>
        <v>Popup_OIP</v>
      </c>
      <c r="AW215" s="686"/>
      <c r="AX215" s="309"/>
      <c r="AY215" s="276"/>
      <c r="AZ215" s="276"/>
      <c r="BC215" s="309"/>
    </row>
    <row r="216" spans="1:55" s="271" customFormat="1" ht="14.45" customHeight="1" x14ac:dyDescent="0.25">
      <c r="A216" s="311">
        <v>214</v>
      </c>
      <c r="B216" s="344"/>
      <c r="C216" s="1042"/>
      <c r="D216" s="309"/>
      <c r="E216" s="309"/>
      <c r="F216" s="309"/>
      <c r="G216" s="309"/>
      <c r="H216" s="309"/>
      <c r="I216" s="309"/>
      <c r="J216" s="309"/>
      <c r="K216" s="309"/>
      <c r="L216" s="309"/>
      <c r="M216" s="309"/>
      <c r="N216" s="309"/>
      <c r="O216" s="309"/>
      <c r="P216" s="309"/>
      <c r="Q216" s="309"/>
      <c r="R216" s="309"/>
      <c r="S216" s="309"/>
      <c r="T216" s="309"/>
      <c r="U216" s="309"/>
      <c r="V216" s="309"/>
      <c r="W216" s="355"/>
      <c r="X216" s="309"/>
      <c r="Y216" s="309">
        <f t="shared" si="19"/>
        <v>0</v>
      </c>
      <c r="Z216" s="309"/>
      <c r="AA216" s="309"/>
      <c r="AB216" s="269"/>
      <c r="AC216" s="269"/>
      <c r="AD216" s="269"/>
      <c r="AE216" s="269"/>
      <c r="AF216" s="269"/>
      <c r="AG216" s="269"/>
      <c r="AH216" s="309"/>
      <c r="AI216" s="269"/>
      <c r="AJ216" s="269"/>
      <c r="AK216" s="269"/>
      <c r="AL216" s="269"/>
      <c r="AM216" s="269"/>
      <c r="AN216" s="269"/>
      <c r="AO216" s="309"/>
      <c r="AP216" s="309"/>
      <c r="AQ216" s="309"/>
      <c r="AR216" s="309"/>
      <c r="AS216" s="290"/>
      <c r="AT216" s="334">
        <f t="shared" si="20"/>
        <v>0</v>
      </c>
      <c r="AU216" s="513"/>
      <c r="AV216" s="312" t="str">
        <f t="shared" si="21"/>
        <v>Popup_OIP</v>
      </c>
      <c r="AW216" s="686"/>
      <c r="AX216" s="309"/>
      <c r="AY216" s="276"/>
      <c r="AZ216" s="276"/>
      <c r="BC216" s="309"/>
    </row>
    <row r="217" spans="1:55" s="271" customFormat="1" ht="14.45" customHeight="1" x14ac:dyDescent="0.25">
      <c r="A217" s="311">
        <v>215</v>
      </c>
      <c r="B217" s="344"/>
      <c r="C217" s="1042"/>
      <c r="D217" s="309"/>
      <c r="E217" s="309"/>
      <c r="F217" s="309"/>
      <c r="G217" s="308"/>
      <c r="H217" s="308"/>
      <c r="I217" s="308"/>
      <c r="J217" s="308"/>
      <c r="K217" s="309"/>
      <c r="L217" s="309"/>
      <c r="M217" s="309"/>
      <c r="N217" s="309"/>
      <c r="O217" s="309"/>
      <c r="P217" s="309"/>
      <c r="Q217" s="309"/>
      <c r="R217" s="309"/>
      <c r="S217" s="309"/>
      <c r="T217" s="309"/>
      <c r="U217" s="309"/>
      <c r="V217" s="309"/>
      <c r="W217" s="355"/>
      <c r="X217" s="309"/>
      <c r="Y217" s="309">
        <f t="shared" si="19"/>
        <v>0</v>
      </c>
      <c r="Z217" s="309"/>
      <c r="AA217" s="309"/>
      <c r="AB217" s="269"/>
      <c r="AC217" s="269"/>
      <c r="AD217" s="269"/>
      <c r="AE217" s="269"/>
      <c r="AF217" s="269"/>
      <c r="AG217" s="269"/>
      <c r="AH217" s="309"/>
      <c r="AI217" s="269"/>
      <c r="AJ217" s="269"/>
      <c r="AK217" s="269"/>
      <c r="AL217" s="269"/>
      <c r="AM217" s="269"/>
      <c r="AN217" s="269"/>
      <c r="AO217" s="309"/>
      <c r="AP217" s="309"/>
      <c r="AQ217" s="309"/>
      <c r="AR217" s="309"/>
      <c r="AS217" s="290"/>
      <c r="AT217" s="334">
        <f t="shared" si="20"/>
        <v>0</v>
      </c>
      <c r="AU217" s="288"/>
      <c r="AV217" s="312" t="str">
        <f t="shared" si="21"/>
        <v>Popup_OIP</v>
      </c>
      <c r="AW217" s="686"/>
      <c r="AX217" s="309"/>
      <c r="AY217" s="276"/>
      <c r="AZ217" s="276"/>
      <c r="BC217" s="309"/>
    </row>
    <row r="218" spans="1:55" s="271" customFormat="1" ht="14.45" customHeight="1" x14ac:dyDescent="0.25">
      <c r="A218" s="311">
        <v>216</v>
      </c>
      <c r="B218" s="344"/>
      <c r="C218" s="1042"/>
      <c r="D218" s="309"/>
      <c r="E218" s="309"/>
      <c r="F218" s="309"/>
      <c r="G218" s="309"/>
      <c r="H218" s="309"/>
      <c r="I218" s="309"/>
      <c r="J218" s="309"/>
      <c r="K218" s="309"/>
      <c r="L218" s="309"/>
      <c r="M218" s="309"/>
      <c r="N218" s="309"/>
      <c r="O218" s="309"/>
      <c r="P218" s="309"/>
      <c r="Q218" s="309"/>
      <c r="R218" s="309"/>
      <c r="S218" s="309"/>
      <c r="T218" s="309"/>
      <c r="U218" s="309"/>
      <c r="V218" s="309"/>
      <c r="W218" s="355"/>
      <c r="X218" s="309"/>
      <c r="Y218" s="309">
        <f t="shared" si="19"/>
        <v>0</v>
      </c>
      <c r="Z218" s="309"/>
      <c r="AA218" s="309"/>
      <c r="AB218" s="269"/>
      <c r="AC218" s="269"/>
      <c r="AD218" s="269"/>
      <c r="AE218" s="269"/>
      <c r="AF218" s="269"/>
      <c r="AG218" s="269"/>
      <c r="AH218" s="309"/>
      <c r="AI218" s="269"/>
      <c r="AJ218" s="269"/>
      <c r="AK218" s="269"/>
      <c r="AL218" s="269"/>
      <c r="AM218" s="269"/>
      <c r="AN218" s="269"/>
      <c r="AO218" s="309"/>
      <c r="AP218" s="309"/>
      <c r="AQ218" s="309"/>
      <c r="AR218" s="309"/>
      <c r="AS218" s="290"/>
      <c r="AT218" s="334">
        <f t="shared" si="20"/>
        <v>0</v>
      </c>
      <c r="AU218" s="288"/>
      <c r="AV218" s="312" t="str">
        <f t="shared" si="21"/>
        <v>Popup_OIP</v>
      </c>
      <c r="AW218" s="686"/>
      <c r="AX218" s="309"/>
      <c r="AY218" s="276"/>
      <c r="AZ218" s="276"/>
      <c r="BC218" s="309"/>
    </row>
    <row r="219" spans="1:55" s="271" customFormat="1" ht="14.45" customHeight="1" x14ac:dyDescent="0.25">
      <c r="A219" s="311">
        <v>217</v>
      </c>
      <c r="B219" s="344"/>
      <c r="C219" s="1042"/>
      <c r="D219" s="309"/>
      <c r="E219" s="309"/>
      <c r="F219" s="309"/>
      <c r="G219" s="309"/>
      <c r="H219" s="309"/>
      <c r="I219" s="309"/>
      <c r="J219" s="309"/>
      <c r="K219" s="309"/>
      <c r="L219" s="309"/>
      <c r="M219" s="309"/>
      <c r="N219" s="309"/>
      <c r="O219" s="309"/>
      <c r="P219" s="309"/>
      <c r="Q219" s="309"/>
      <c r="R219" s="309"/>
      <c r="S219" s="309"/>
      <c r="T219" s="309"/>
      <c r="U219" s="309"/>
      <c r="V219" s="309"/>
      <c r="W219" s="355"/>
      <c r="X219" s="309"/>
      <c r="Y219" s="309">
        <f t="shared" si="19"/>
        <v>0</v>
      </c>
      <c r="Z219" s="309"/>
      <c r="AA219" s="309"/>
      <c r="AB219" s="269"/>
      <c r="AC219" s="269"/>
      <c r="AD219" s="269"/>
      <c r="AE219" s="269"/>
      <c r="AF219" s="269"/>
      <c r="AG219" s="269"/>
      <c r="AH219" s="309"/>
      <c r="AI219" s="269"/>
      <c r="AJ219" s="269"/>
      <c r="AK219" s="269"/>
      <c r="AL219" s="269"/>
      <c r="AM219" s="269"/>
      <c r="AN219" s="269"/>
      <c r="AO219" s="309"/>
      <c r="AP219" s="309"/>
      <c r="AQ219" s="309"/>
      <c r="AR219" s="309"/>
      <c r="AS219" s="290"/>
      <c r="AT219" s="334">
        <f t="shared" si="20"/>
        <v>0</v>
      </c>
      <c r="AU219" s="311"/>
      <c r="AV219" s="312" t="str">
        <f t="shared" si="21"/>
        <v>Popup_OIP</v>
      </c>
      <c r="AW219" s="686"/>
      <c r="AX219" s="309"/>
      <c r="AY219" s="276"/>
      <c r="AZ219" s="276"/>
      <c r="BC219" s="309"/>
    </row>
    <row r="220" spans="1:55" s="271" customFormat="1" ht="14.45" customHeight="1" x14ac:dyDescent="0.25">
      <c r="A220" s="311">
        <v>218</v>
      </c>
      <c r="B220" s="344"/>
      <c r="C220" s="1042"/>
      <c r="D220" s="309"/>
      <c r="E220" s="309"/>
      <c r="F220" s="309"/>
      <c r="G220" s="309"/>
      <c r="H220" s="309"/>
      <c r="I220" s="309"/>
      <c r="J220" s="308"/>
      <c r="K220" s="308"/>
      <c r="L220" s="308"/>
      <c r="M220" s="308"/>
      <c r="N220" s="308"/>
      <c r="O220" s="308"/>
      <c r="P220" s="309"/>
      <c r="Q220" s="309"/>
      <c r="R220" s="309"/>
      <c r="S220" s="309"/>
      <c r="T220" s="309"/>
      <c r="U220" s="309"/>
      <c r="V220" s="309"/>
      <c r="W220" s="355"/>
      <c r="X220" s="309"/>
      <c r="Y220" s="309">
        <f t="shared" si="19"/>
        <v>0</v>
      </c>
      <c r="Z220" s="309"/>
      <c r="AA220" s="309"/>
      <c r="AB220" s="269"/>
      <c r="AC220" s="269"/>
      <c r="AD220" s="269"/>
      <c r="AE220" s="269"/>
      <c r="AF220" s="269"/>
      <c r="AG220" s="269"/>
      <c r="AH220" s="309"/>
      <c r="AI220" s="269"/>
      <c r="AJ220" s="269"/>
      <c r="AK220" s="269"/>
      <c r="AL220" s="269"/>
      <c r="AM220" s="269"/>
      <c r="AN220" s="269"/>
      <c r="AO220" s="309"/>
      <c r="AP220" s="309"/>
      <c r="AQ220" s="309"/>
      <c r="AR220" s="309"/>
      <c r="AS220" s="290"/>
      <c r="AT220" s="334">
        <f t="shared" si="20"/>
        <v>0</v>
      </c>
      <c r="AU220" s="513"/>
      <c r="AV220" s="312" t="str">
        <f t="shared" si="21"/>
        <v>Popup_OIP</v>
      </c>
      <c r="AW220" s="686"/>
      <c r="AX220" s="309"/>
      <c r="AY220" s="276"/>
      <c r="AZ220" s="276"/>
      <c r="BC220" s="309"/>
    </row>
    <row r="221" spans="1:55" s="271" customFormat="1" ht="14.45" customHeight="1" x14ac:dyDescent="0.25">
      <c r="A221" s="311">
        <v>219</v>
      </c>
      <c r="B221" s="344"/>
      <c r="C221" s="1042"/>
      <c r="D221" s="309"/>
      <c r="E221" s="309"/>
      <c r="F221" s="309"/>
      <c r="G221" s="309"/>
      <c r="H221" s="309"/>
      <c r="I221" s="309"/>
      <c r="J221" s="308"/>
      <c r="K221" s="308"/>
      <c r="L221" s="308"/>
      <c r="M221" s="308"/>
      <c r="N221" s="308"/>
      <c r="O221" s="308"/>
      <c r="P221" s="309"/>
      <c r="Q221" s="309"/>
      <c r="R221" s="309"/>
      <c r="S221" s="309"/>
      <c r="T221" s="309"/>
      <c r="U221" s="309"/>
      <c r="V221" s="309"/>
      <c r="W221" s="355"/>
      <c r="X221" s="309"/>
      <c r="Y221" s="309">
        <f t="shared" si="19"/>
        <v>0</v>
      </c>
      <c r="Z221" s="309"/>
      <c r="AA221" s="309"/>
      <c r="AB221" s="269"/>
      <c r="AC221" s="269"/>
      <c r="AD221" s="269"/>
      <c r="AE221" s="269"/>
      <c r="AF221" s="269"/>
      <c r="AG221" s="269"/>
      <c r="AH221" s="309"/>
      <c r="AI221" s="269"/>
      <c r="AJ221" s="269"/>
      <c r="AK221" s="269"/>
      <c r="AL221" s="269"/>
      <c r="AM221" s="269"/>
      <c r="AN221" s="269"/>
      <c r="AO221" s="309"/>
      <c r="AP221" s="309"/>
      <c r="AQ221" s="309"/>
      <c r="AR221" s="309"/>
      <c r="AS221" s="290"/>
      <c r="AT221" s="334">
        <f t="shared" si="20"/>
        <v>0</v>
      </c>
      <c r="AU221" s="311"/>
      <c r="AV221" s="312" t="str">
        <f t="shared" si="21"/>
        <v>Popup_OIP</v>
      </c>
      <c r="AW221" s="686"/>
      <c r="AX221" s="309"/>
      <c r="AY221" s="276"/>
      <c r="AZ221" s="276"/>
      <c r="BC221" s="309"/>
    </row>
    <row r="222" spans="1:55" s="271" customFormat="1" ht="14.45" customHeight="1" x14ac:dyDescent="0.25">
      <c r="A222" s="311">
        <v>220</v>
      </c>
      <c r="B222" s="344"/>
      <c r="C222" s="1042"/>
      <c r="D222" s="309"/>
      <c r="E222" s="309"/>
      <c r="F222" s="309"/>
      <c r="G222" s="309"/>
      <c r="H222" s="309"/>
      <c r="I222" s="309"/>
      <c r="J222" s="309"/>
      <c r="K222" s="309"/>
      <c r="L222" s="309"/>
      <c r="M222" s="309"/>
      <c r="N222" s="309"/>
      <c r="O222" s="309"/>
      <c r="P222" s="309"/>
      <c r="Q222" s="309"/>
      <c r="R222" s="309"/>
      <c r="S222" s="309"/>
      <c r="T222" s="309"/>
      <c r="U222" s="309"/>
      <c r="V222" s="309"/>
      <c r="W222" s="355"/>
      <c r="X222" s="309"/>
      <c r="Y222" s="309">
        <f t="shared" si="19"/>
        <v>0</v>
      </c>
      <c r="Z222" s="309"/>
      <c r="AA222" s="309"/>
      <c r="AB222" s="269"/>
      <c r="AC222" s="269"/>
      <c r="AD222" s="269"/>
      <c r="AE222" s="269"/>
      <c r="AF222" s="269"/>
      <c r="AG222" s="269"/>
      <c r="AH222" s="309"/>
      <c r="AI222" s="269"/>
      <c r="AJ222" s="269"/>
      <c r="AK222" s="269"/>
      <c r="AL222" s="269"/>
      <c r="AM222" s="269"/>
      <c r="AN222" s="269"/>
      <c r="AO222" s="309"/>
      <c r="AP222" s="309"/>
      <c r="AQ222" s="309"/>
      <c r="AR222" s="309"/>
      <c r="AS222" s="290"/>
      <c r="AT222" s="334">
        <f t="shared" si="20"/>
        <v>0</v>
      </c>
      <c r="AU222" s="311"/>
      <c r="AV222" s="312" t="str">
        <f t="shared" si="21"/>
        <v>Popup_OIP</v>
      </c>
      <c r="AW222" s="686"/>
      <c r="AX222" s="309"/>
      <c r="AY222" s="276"/>
      <c r="AZ222" s="276"/>
      <c r="BC222" s="309"/>
    </row>
    <row r="223" spans="1:55" s="271" customFormat="1" ht="14.45" customHeight="1" x14ac:dyDescent="0.25">
      <c r="A223" s="311">
        <v>221</v>
      </c>
      <c r="B223" s="344"/>
      <c r="C223" s="1042"/>
      <c r="D223" s="309"/>
      <c r="E223" s="309"/>
      <c r="F223" s="309"/>
      <c r="G223" s="309"/>
      <c r="H223" s="309"/>
      <c r="I223" s="309"/>
      <c r="J223" s="309"/>
      <c r="K223" s="309"/>
      <c r="L223" s="309"/>
      <c r="M223" s="309"/>
      <c r="N223" s="309"/>
      <c r="O223" s="309"/>
      <c r="P223" s="309"/>
      <c r="Q223" s="309"/>
      <c r="R223" s="309"/>
      <c r="S223" s="309"/>
      <c r="T223" s="309"/>
      <c r="U223" s="309"/>
      <c r="V223" s="309"/>
      <c r="W223" s="355"/>
      <c r="X223" s="309"/>
      <c r="Y223" s="309">
        <f t="shared" si="19"/>
        <v>0</v>
      </c>
      <c r="Z223" s="309"/>
      <c r="AA223" s="309"/>
      <c r="AB223" s="269"/>
      <c r="AC223" s="269"/>
      <c r="AD223" s="269"/>
      <c r="AE223" s="269"/>
      <c r="AF223" s="269"/>
      <c r="AG223" s="269"/>
      <c r="AH223" s="309"/>
      <c r="AI223" s="269"/>
      <c r="AJ223" s="269"/>
      <c r="AK223" s="269"/>
      <c r="AL223" s="269"/>
      <c r="AM223" s="269"/>
      <c r="AN223" s="269"/>
      <c r="AO223" s="309"/>
      <c r="AP223" s="309"/>
      <c r="AQ223" s="309"/>
      <c r="AR223" s="309"/>
      <c r="AS223" s="290"/>
      <c r="AT223" s="334">
        <f t="shared" si="20"/>
        <v>0</v>
      </c>
      <c r="AU223" s="288"/>
      <c r="AV223" s="312" t="str">
        <f t="shared" si="21"/>
        <v>Popup_OIP</v>
      </c>
      <c r="AW223" s="686"/>
      <c r="AX223" s="309"/>
      <c r="AY223" s="276"/>
      <c r="AZ223" s="276"/>
      <c r="BC223" s="309"/>
    </row>
    <row r="224" spans="1:55" s="271" customFormat="1" ht="14.45" customHeight="1" x14ac:dyDescent="0.25">
      <c r="A224" s="311">
        <v>222</v>
      </c>
      <c r="B224" s="344"/>
      <c r="C224" s="1042"/>
      <c r="D224" s="309"/>
      <c r="E224" s="309"/>
      <c r="F224" s="309"/>
      <c r="G224" s="309"/>
      <c r="H224" s="309"/>
      <c r="I224" s="309"/>
      <c r="J224" s="309"/>
      <c r="K224" s="309"/>
      <c r="L224" s="309"/>
      <c r="M224" s="309"/>
      <c r="N224" s="309"/>
      <c r="O224" s="309"/>
      <c r="P224" s="309"/>
      <c r="Q224" s="309"/>
      <c r="R224" s="309"/>
      <c r="S224" s="309"/>
      <c r="T224" s="309"/>
      <c r="U224" s="309"/>
      <c r="V224" s="309"/>
      <c r="W224" s="355"/>
      <c r="X224" s="309"/>
      <c r="Y224" s="309">
        <f t="shared" si="19"/>
        <v>0</v>
      </c>
      <c r="Z224" s="309"/>
      <c r="AA224" s="309"/>
      <c r="AB224" s="269"/>
      <c r="AC224" s="269"/>
      <c r="AD224" s="269"/>
      <c r="AE224" s="269"/>
      <c r="AF224" s="269"/>
      <c r="AG224" s="269"/>
      <c r="AH224" s="309"/>
      <c r="AI224" s="269"/>
      <c r="AJ224" s="269"/>
      <c r="AK224" s="269"/>
      <c r="AL224" s="269"/>
      <c r="AM224" s="269"/>
      <c r="AN224" s="269"/>
      <c r="AO224" s="309"/>
      <c r="AP224" s="309"/>
      <c r="AQ224" s="309"/>
      <c r="AR224" s="309"/>
      <c r="AS224" s="290"/>
      <c r="AT224" s="334">
        <f t="shared" si="20"/>
        <v>0</v>
      </c>
      <c r="AU224" s="288"/>
      <c r="AV224" s="312" t="str">
        <f t="shared" si="21"/>
        <v>Popup_OIP</v>
      </c>
      <c r="AW224" s="686"/>
      <c r="AX224" s="309"/>
      <c r="AY224" s="276"/>
      <c r="AZ224" s="276"/>
      <c r="BC224" s="309"/>
    </row>
    <row r="225" spans="1:55" s="271" customFormat="1" ht="14.45" customHeight="1" x14ac:dyDescent="0.25">
      <c r="A225" s="311">
        <v>223</v>
      </c>
      <c r="B225" s="344"/>
      <c r="C225" s="1042"/>
      <c r="D225" s="309"/>
      <c r="E225" s="309"/>
      <c r="F225" s="309"/>
      <c r="G225" s="309"/>
      <c r="H225" s="309"/>
      <c r="I225" s="309"/>
      <c r="J225" s="309"/>
      <c r="K225" s="309"/>
      <c r="L225" s="309"/>
      <c r="M225" s="309"/>
      <c r="N225" s="309"/>
      <c r="O225" s="309"/>
      <c r="P225" s="309"/>
      <c r="Q225" s="309"/>
      <c r="R225" s="309"/>
      <c r="S225" s="309"/>
      <c r="T225" s="309"/>
      <c r="U225" s="309"/>
      <c r="V225" s="309"/>
      <c r="W225" s="355"/>
      <c r="X225" s="309"/>
      <c r="Y225" s="309">
        <f t="shared" si="19"/>
        <v>0</v>
      </c>
      <c r="Z225" s="309"/>
      <c r="AA225" s="309"/>
      <c r="AB225" s="269"/>
      <c r="AC225" s="269"/>
      <c r="AD225" s="269"/>
      <c r="AE225" s="269"/>
      <c r="AF225" s="269"/>
      <c r="AG225" s="269"/>
      <c r="AH225" s="309"/>
      <c r="AI225" s="269"/>
      <c r="AJ225" s="269"/>
      <c r="AK225" s="269"/>
      <c r="AL225" s="269"/>
      <c r="AM225" s="269"/>
      <c r="AN225" s="269"/>
      <c r="AO225" s="309"/>
      <c r="AP225" s="309"/>
      <c r="AQ225" s="309"/>
      <c r="AR225" s="309"/>
      <c r="AS225" s="290"/>
      <c r="AT225" s="334">
        <f t="shared" si="20"/>
        <v>0</v>
      </c>
      <c r="AU225" s="288"/>
      <c r="AV225" s="312" t="str">
        <f t="shared" si="21"/>
        <v>Popup_OIP</v>
      </c>
      <c r="AW225" s="686"/>
      <c r="AX225" s="309"/>
      <c r="AY225" s="276"/>
      <c r="AZ225" s="276"/>
      <c r="BC225" s="309"/>
    </row>
    <row r="226" spans="1:55" s="271" customFormat="1" ht="14.45" customHeight="1" x14ac:dyDescent="0.25">
      <c r="A226" s="311">
        <v>224</v>
      </c>
      <c r="B226" s="336"/>
      <c r="C226" s="1042"/>
      <c r="D226" s="309"/>
      <c r="E226" s="309"/>
      <c r="F226" s="309"/>
      <c r="G226" s="309"/>
      <c r="H226" s="309"/>
      <c r="I226" s="309"/>
      <c r="J226" s="309"/>
      <c r="K226" s="309"/>
      <c r="L226" s="309"/>
      <c r="M226" s="309"/>
      <c r="N226" s="309"/>
      <c r="O226" s="309"/>
      <c r="P226" s="309"/>
      <c r="Q226" s="309"/>
      <c r="R226" s="309"/>
      <c r="S226" s="309"/>
      <c r="T226" s="309"/>
      <c r="U226" s="309"/>
      <c r="V226" s="309"/>
      <c r="W226" s="355"/>
      <c r="X226" s="309"/>
      <c r="Y226" s="309">
        <f t="shared" si="19"/>
        <v>0</v>
      </c>
      <c r="Z226" s="309"/>
      <c r="AA226" s="309"/>
      <c r="AB226" s="269"/>
      <c r="AC226" s="269"/>
      <c r="AD226" s="269"/>
      <c r="AE226" s="269"/>
      <c r="AF226" s="269"/>
      <c r="AG226" s="269"/>
      <c r="AH226" s="309"/>
      <c r="AI226" s="269"/>
      <c r="AJ226" s="269"/>
      <c r="AK226" s="269"/>
      <c r="AL226" s="269"/>
      <c r="AM226" s="269"/>
      <c r="AN226" s="269"/>
      <c r="AO226" s="309"/>
      <c r="AP226" s="309"/>
      <c r="AQ226" s="309"/>
      <c r="AR226" s="309"/>
      <c r="AS226" s="290"/>
      <c r="AT226" s="334">
        <f t="shared" si="20"/>
        <v>0</v>
      </c>
      <c r="AU226" s="288"/>
      <c r="AV226" s="312" t="str">
        <f t="shared" si="21"/>
        <v>Popup_OIP</v>
      </c>
      <c r="AW226" s="686"/>
      <c r="AX226" s="309"/>
      <c r="AY226" s="276"/>
      <c r="AZ226" s="276"/>
      <c r="BC226" s="309"/>
    </row>
    <row r="227" spans="1:55" s="271" customFormat="1" ht="14.45" customHeight="1" x14ac:dyDescent="0.25">
      <c r="A227" s="311">
        <v>225</v>
      </c>
      <c r="B227" s="344"/>
      <c r="C227" s="1042"/>
      <c r="D227" s="309"/>
      <c r="E227" s="309"/>
      <c r="F227" s="309"/>
      <c r="G227" s="309"/>
      <c r="H227" s="309"/>
      <c r="I227" s="309"/>
      <c r="J227" s="309"/>
      <c r="K227" s="309"/>
      <c r="L227" s="309"/>
      <c r="M227" s="309"/>
      <c r="N227" s="309"/>
      <c r="O227" s="309"/>
      <c r="P227" s="309"/>
      <c r="Q227" s="309"/>
      <c r="R227" s="309"/>
      <c r="S227" s="309"/>
      <c r="T227" s="309"/>
      <c r="U227" s="309"/>
      <c r="V227" s="309"/>
      <c r="W227" s="355"/>
      <c r="X227" s="309"/>
      <c r="Y227" s="309">
        <f t="shared" si="19"/>
        <v>0</v>
      </c>
      <c r="Z227" s="309"/>
      <c r="AA227" s="309"/>
      <c r="AB227" s="269"/>
      <c r="AC227" s="269"/>
      <c r="AD227" s="269"/>
      <c r="AE227" s="269"/>
      <c r="AF227" s="269"/>
      <c r="AG227" s="269"/>
      <c r="AH227" s="309"/>
      <c r="AI227" s="269"/>
      <c r="AJ227" s="269"/>
      <c r="AK227" s="269"/>
      <c r="AL227" s="269"/>
      <c r="AM227" s="269"/>
      <c r="AN227" s="269"/>
      <c r="AO227" s="309"/>
      <c r="AP227" s="309"/>
      <c r="AQ227" s="309"/>
      <c r="AR227" s="309"/>
      <c r="AS227" s="290"/>
      <c r="AT227" s="334">
        <f t="shared" si="20"/>
        <v>0</v>
      </c>
      <c r="AU227" s="513"/>
      <c r="AV227" s="312" t="str">
        <f t="shared" si="21"/>
        <v>Popup_OIP</v>
      </c>
      <c r="AW227" s="686"/>
      <c r="AX227" s="309"/>
      <c r="AY227" s="276"/>
      <c r="AZ227" s="276"/>
      <c r="BC227" s="309"/>
    </row>
    <row r="228" spans="1:55" s="271" customFormat="1" ht="15.75" customHeight="1" x14ac:dyDescent="0.25">
      <c r="A228" s="311">
        <v>226</v>
      </c>
      <c r="B228" s="344"/>
      <c r="C228" s="1042"/>
      <c r="D228" s="309"/>
      <c r="E228" s="309"/>
      <c r="F228" s="309"/>
      <c r="G228" s="309"/>
      <c r="H228" s="309"/>
      <c r="I228" s="309"/>
      <c r="J228" s="309"/>
      <c r="K228" s="309"/>
      <c r="L228" s="309"/>
      <c r="M228" s="309"/>
      <c r="N228" s="309"/>
      <c r="O228" s="309"/>
      <c r="P228" s="309"/>
      <c r="Q228" s="309"/>
      <c r="R228" s="309"/>
      <c r="S228" s="309"/>
      <c r="T228" s="309"/>
      <c r="U228" s="309"/>
      <c r="V228" s="309"/>
      <c r="W228" s="355"/>
      <c r="X228" s="309"/>
      <c r="Y228" s="309">
        <f t="shared" si="19"/>
        <v>0</v>
      </c>
      <c r="Z228" s="309"/>
      <c r="AA228" s="309"/>
      <c r="AB228" s="269"/>
      <c r="AC228" s="269"/>
      <c r="AD228" s="269"/>
      <c r="AE228" s="269"/>
      <c r="AF228" s="269"/>
      <c r="AG228" s="269"/>
      <c r="AH228" s="309"/>
      <c r="AI228" s="269"/>
      <c r="AJ228" s="269"/>
      <c r="AK228" s="269"/>
      <c r="AL228" s="269"/>
      <c r="AM228" s="269"/>
      <c r="AN228" s="269"/>
      <c r="AO228" s="309"/>
      <c r="AP228" s="309"/>
      <c r="AQ228" s="309"/>
      <c r="AR228" s="309"/>
      <c r="AS228" s="290"/>
      <c r="AT228" s="334">
        <f t="shared" si="20"/>
        <v>0</v>
      </c>
      <c r="AU228" s="513"/>
      <c r="AV228" s="312" t="str">
        <f t="shared" si="21"/>
        <v>Popup_OIP</v>
      </c>
      <c r="AW228" s="686"/>
      <c r="AX228" s="309"/>
      <c r="AY228" s="276"/>
      <c r="AZ228" s="276"/>
      <c r="BC228" s="309"/>
    </row>
    <row r="229" spans="1:55" s="271" customFormat="1" ht="14.45" customHeight="1" x14ac:dyDescent="0.25">
      <c r="A229" s="311">
        <v>227</v>
      </c>
      <c r="B229" s="344"/>
      <c r="C229" s="1042"/>
      <c r="D229" s="309"/>
      <c r="E229" s="309"/>
      <c r="F229" s="309"/>
      <c r="G229" s="309"/>
      <c r="H229" s="309"/>
      <c r="I229" s="309"/>
      <c r="J229" s="308"/>
      <c r="K229" s="308"/>
      <c r="L229" s="308"/>
      <c r="M229" s="308"/>
      <c r="N229" s="308"/>
      <c r="O229" s="308"/>
      <c r="P229" s="309"/>
      <c r="Q229" s="309"/>
      <c r="R229" s="309"/>
      <c r="S229" s="309"/>
      <c r="T229" s="309"/>
      <c r="U229" s="309"/>
      <c r="V229" s="309"/>
      <c r="W229" s="355"/>
      <c r="X229" s="309"/>
      <c r="Y229" s="309">
        <f t="shared" si="19"/>
        <v>0</v>
      </c>
      <c r="Z229" s="309"/>
      <c r="AA229" s="309"/>
      <c r="AB229" s="269"/>
      <c r="AC229" s="269"/>
      <c r="AD229" s="269"/>
      <c r="AE229" s="269"/>
      <c r="AF229" s="269"/>
      <c r="AG229" s="269"/>
      <c r="AH229" s="309"/>
      <c r="AI229" s="269"/>
      <c r="AJ229" s="269"/>
      <c r="AK229" s="269"/>
      <c r="AL229" s="269"/>
      <c r="AM229" s="269"/>
      <c r="AN229" s="269"/>
      <c r="AO229" s="309"/>
      <c r="AP229" s="309"/>
      <c r="AQ229" s="309"/>
      <c r="AR229" s="309"/>
      <c r="AS229" s="290"/>
      <c r="AT229" s="334">
        <f t="shared" si="20"/>
        <v>0</v>
      </c>
      <c r="AU229" s="513"/>
      <c r="AV229" s="312" t="str">
        <f t="shared" si="21"/>
        <v>Popup_OIP</v>
      </c>
      <c r="AW229" s="686"/>
      <c r="AX229" s="309"/>
      <c r="AY229" s="276"/>
      <c r="AZ229" s="276"/>
      <c r="BC229" s="309"/>
    </row>
    <row r="230" spans="1:55" s="271" customFormat="1" ht="14.45" customHeight="1" x14ac:dyDescent="0.25">
      <c r="A230" s="311">
        <v>228</v>
      </c>
      <c r="B230" s="344"/>
      <c r="C230" s="1042"/>
      <c r="D230" s="309"/>
      <c r="E230" s="309"/>
      <c r="F230" s="309"/>
      <c r="G230" s="309"/>
      <c r="H230" s="309"/>
      <c r="I230" s="309"/>
      <c r="J230" s="308"/>
      <c r="K230" s="308"/>
      <c r="L230" s="308"/>
      <c r="M230" s="308"/>
      <c r="N230" s="308"/>
      <c r="O230" s="308"/>
      <c r="P230" s="309"/>
      <c r="Q230" s="309"/>
      <c r="R230" s="309"/>
      <c r="S230" s="309"/>
      <c r="T230" s="309"/>
      <c r="U230" s="309"/>
      <c r="V230" s="309"/>
      <c r="W230" s="355"/>
      <c r="X230" s="309"/>
      <c r="Y230" s="309">
        <f t="shared" si="19"/>
        <v>0</v>
      </c>
      <c r="Z230" s="309"/>
      <c r="AA230" s="309"/>
      <c r="AB230" s="269"/>
      <c r="AC230" s="269"/>
      <c r="AD230" s="269"/>
      <c r="AE230" s="269"/>
      <c r="AF230" s="269"/>
      <c r="AG230" s="269"/>
      <c r="AH230" s="309"/>
      <c r="AI230" s="269"/>
      <c r="AJ230" s="269"/>
      <c r="AK230" s="269"/>
      <c r="AL230" s="269"/>
      <c r="AM230" s="269"/>
      <c r="AN230" s="269"/>
      <c r="AO230" s="309"/>
      <c r="AP230" s="309"/>
      <c r="AQ230" s="309"/>
      <c r="AR230" s="309"/>
      <c r="AS230" s="290"/>
      <c r="AT230" s="334">
        <f t="shared" si="20"/>
        <v>0</v>
      </c>
      <c r="AU230" s="288"/>
      <c r="AV230" s="312" t="str">
        <f t="shared" si="21"/>
        <v>Popup_OIP</v>
      </c>
      <c r="AW230" s="686"/>
      <c r="AX230" s="309"/>
      <c r="AY230" s="276"/>
      <c r="AZ230" s="276"/>
      <c r="BC230" s="309"/>
    </row>
    <row r="231" spans="1:55" s="271" customFormat="1" ht="14.45" customHeight="1" x14ac:dyDescent="0.25">
      <c r="A231" s="311">
        <v>229</v>
      </c>
      <c r="B231" s="344"/>
      <c r="C231" s="1042"/>
      <c r="D231" s="309"/>
      <c r="E231" s="309"/>
      <c r="F231" s="309"/>
      <c r="G231" s="309"/>
      <c r="H231" s="309"/>
      <c r="I231" s="309"/>
      <c r="J231" s="309"/>
      <c r="K231" s="309"/>
      <c r="L231" s="309"/>
      <c r="M231" s="309"/>
      <c r="N231" s="309"/>
      <c r="O231" s="309"/>
      <c r="P231" s="309"/>
      <c r="Q231" s="309"/>
      <c r="R231" s="309"/>
      <c r="S231" s="309"/>
      <c r="T231" s="309"/>
      <c r="U231" s="309"/>
      <c r="V231" s="309"/>
      <c r="W231" s="355"/>
      <c r="X231" s="309"/>
      <c r="Y231" s="309">
        <f t="shared" si="19"/>
        <v>0</v>
      </c>
      <c r="Z231" s="309"/>
      <c r="AA231" s="309"/>
      <c r="AB231" s="269"/>
      <c r="AC231" s="269"/>
      <c r="AD231" s="269"/>
      <c r="AE231" s="269"/>
      <c r="AF231" s="269"/>
      <c r="AG231" s="269"/>
      <c r="AH231" s="309"/>
      <c r="AI231" s="269"/>
      <c r="AJ231" s="269"/>
      <c r="AK231" s="269"/>
      <c r="AL231" s="269"/>
      <c r="AM231" s="269"/>
      <c r="AN231" s="269"/>
      <c r="AO231" s="309"/>
      <c r="AP231" s="309"/>
      <c r="AQ231" s="309"/>
      <c r="AR231" s="309"/>
      <c r="AS231" s="290"/>
      <c r="AT231" s="334">
        <f t="shared" si="20"/>
        <v>0</v>
      </c>
      <c r="AU231" s="288"/>
      <c r="AV231" s="312" t="str">
        <f t="shared" si="21"/>
        <v>Popup_OIP</v>
      </c>
      <c r="AW231" s="686"/>
      <c r="AX231" s="309"/>
      <c r="AY231" s="276"/>
      <c r="AZ231" s="276"/>
      <c r="BC231" s="309"/>
    </row>
    <row r="232" spans="1:55" s="271" customFormat="1" ht="14.45" customHeight="1" x14ac:dyDescent="0.25">
      <c r="A232" s="311">
        <v>230</v>
      </c>
      <c r="B232" s="344"/>
      <c r="C232" s="1042"/>
      <c r="D232" s="309"/>
      <c r="E232" s="309"/>
      <c r="F232" s="309"/>
      <c r="G232" s="309"/>
      <c r="H232" s="309"/>
      <c r="I232" s="309"/>
      <c r="J232" s="309"/>
      <c r="K232" s="309"/>
      <c r="L232" s="309"/>
      <c r="M232" s="309"/>
      <c r="N232" s="309"/>
      <c r="O232" s="309"/>
      <c r="P232" s="309"/>
      <c r="Q232" s="309"/>
      <c r="R232" s="309"/>
      <c r="S232" s="309"/>
      <c r="T232" s="309"/>
      <c r="U232" s="309"/>
      <c r="V232" s="309"/>
      <c r="W232" s="355"/>
      <c r="X232" s="309"/>
      <c r="Y232" s="309">
        <f t="shared" si="19"/>
        <v>0</v>
      </c>
      <c r="Z232" s="309"/>
      <c r="AA232" s="309"/>
      <c r="AB232" s="269"/>
      <c r="AC232" s="269"/>
      <c r="AD232" s="269"/>
      <c r="AE232" s="269"/>
      <c r="AF232" s="269"/>
      <c r="AG232" s="269"/>
      <c r="AH232" s="309"/>
      <c r="AI232" s="269"/>
      <c r="AJ232" s="269"/>
      <c r="AK232" s="269"/>
      <c r="AL232" s="269"/>
      <c r="AM232" s="269"/>
      <c r="AN232" s="269"/>
      <c r="AO232" s="309"/>
      <c r="AP232" s="309"/>
      <c r="AQ232" s="309"/>
      <c r="AR232" s="309"/>
      <c r="AS232" s="290"/>
      <c r="AT232" s="334">
        <f t="shared" si="20"/>
        <v>0</v>
      </c>
      <c r="AU232" s="311"/>
      <c r="AV232" s="312" t="str">
        <f t="shared" si="21"/>
        <v>Popup_OIP</v>
      </c>
      <c r="AW232" s="686"/>
      <c r="AX232" s="309"/>
      <c r="AY232" s="276"/>
      <c r="AZ232" s="276"/>
      <c r="BC232" s="309"/>
    </row>
    <row r="233" spans="1:55" s="271" customFormat="1" ht="14.45" customHeight="1" x14ac:dyDescent="0.25">
      <c r="A233" s="311">
        <v>231</v>
      </c>
      <c r="B233" s="344"/>
      <c r="C233" s="1042"/>
      <c r="D233" s="309"/>
      <c r="E233" s="309"/>
      <c r="F233" s="309"/>
      <c r="G233" s="309"/>
      <c r="H233" s="309"/>
      <c r="I233" s="309"/>
      <c r="J233" s="309"/>
      <c r="K233" s="309"/>
      <c r="L233" s="309"/>
      <c r="M233" s="309"/>
      <c r="N233" s="309"/>
      <c r="O233" s="309"/>
      <c r="P233" s="309"/>
      <c r="Q233" s="309"/>
      <c r="R233" s="309"/>
      <c r="S233" s="309"/>
      <c r="T233" s="309"/>
      <c r="U233" s="309"/>
      <c r="V233" s="309"/>
      <c r="W233" s="355"/>
      <c r="X233" s="309"/>
      <c r="Y233" s="309">
        <f t="shared" si="19"/>
        <v>0</v>
      </c>
      <c r="Z233" s="309"/>
      <c r="AA233" s="309"/>
      <c r="AB233" s="269"/>
      <c r="AC233" s="269"/>
      <c r="AD233" s="269"/>
      <c r="AE233" s="269"/>
      <c r="AF233" s="269"/>
      <c r="AG233" s="269"/>
      <c r="AH233" s="309"/>
      <c r="AI233" s="269"/>
      <c r="AJ233" s="269"/>
      <c r="AK233" s="269"/>
      <c r="AL233" s="269"/>
      <c r="AM233" s="269"/>
      <c r="AN233" s="269"/>
      <c r="AO233" s="309"/>
      <c r="AP233" s="309"/>
      <c r="AQ233" s="309"/>
      <c r="AR233" s="309"/>
      <c r="AS233" s="290"/>
      <c r="AT233" s="334">
        <f t="shared" si="20"/>
        <v>0</v>
      </c>
      <c r="AU233" s="513"/>
      <c r="AV233" s="312" t="str">
        <f t="shared" si="21"/>
        <v>Popup_OIP</v>
      </c>
      <c r="AW233" s="686"/>
      <c r="AX233" s="309"/>
      <c r="AY233" s="276"/>
      <c r="AZ233" s="276"/>
      <c r="BC233" s="309"/>
    </row>
    <row r="234" spans="1:55" s="271" customFormat="1" ht="14.45" customHeight="1" x14ac:dyDescent="0.25">
      <c r="A234" s="311">
        <v>232</v>
      </c>
      <c r="B234" s="344"/>
      <c r="C234" s="1042"/>
      <c r="D234" s="309"/>
      <c r="E234" s="309"/>
      <c r="F234" s="309"/>
      <c r="G234" s="309"/>
      <c r="H234" s="309"/>
      <c r="I234" s="309"/>
      <c r="J234" s="309"/>
      <c r="K234" s="309"/>
      <c r="L234" s="309"/>
      <c r="M234" s="309"/>
      <c r="N234" s="309"/>
      <c r="O234" s="309"/>
      <c r="P234" s="309"/>
      <c r="Q234" s="309"/>
      <c r="R234" s="309"/>
      <c r="S234" s="309"/>
      <c r="T234" s="309"/>
      <c r="U234" s="309"/>
      <c r="V234" s="309"/>
      <c r="W234" s="355"/>
      <c r="X234" s="309"/>
      <c r="Y234" s="309">
        <f t="shared" si="19"/>
        <v>0</v>
      </c>
      <c r="Z234" s="309"/>
      <c r="AA234" s="309"/>
      <c r="AB234" s="269"/>
      <c r="AC234" s="269"/>
      <c r="AD234" s="269"/>
      <c r="AE234" s="269"/>
      <c r="AF234" s="269"/>
      <c r="AG234" s="269"/>
      <c r="AH234" s="309"/>
      <c r="AI234" s="269"/>
      <c r="AJ234" s="269"/>
      <c r="AK234" s="269"/>
      <c r="AL234" s="269"/>
      <c r="AM234" s="269"/>
      <c r="AN234" s="269"/>
      <c r="AO234" s="309"/>
      <c r="AP234" s="309"/>
      <c r="AQ234" s="309"/>
      <c r="AR234" s="309"/>
      <c r="AS234" s="290"/>
      <c r="AT234" s="334">
        <f t="shared" si="20"/>
        <v>0</v>
      </c>
      <c r="AU234" s="311"/>
      <c r="AV234" s="312" t="str">
        <f t="shared" si="21"/>
        <v>Popup_OIP</v>
      </c>
      <c r="AW234" s="686"/>
      <c r="AX234" s="309"/>
      <c r="AY234" s="276"/>
      <c r="AZ234" s="276"/>
      <c r="BC234" s="309"/>
    </row>
    <row r="235" spans="1:55" s="271" customFormat="1" ht="14.45" customHeight="1" x14ac:dyDescent="0.25">
      <c r="A235" s="311">
        <v>233</v>
      </c>
      <c r="B235" s="344"/>
      <c r="C235" s="1042"/>
      <c r="D235" s="309"/>
      <c r="E235" s="309"/>
      <c r="F235" s="309"/>
      <c r="G235" s="309"/>
      <c r="H235" s="309"/>
      <c r="I235" s="309"/>
      <c r="J235" s="309"/>
      <c r="K235" s="309"/>
      <c r="L235" s="309"/>
      <c r="M235" s="309"/>
      <c r="N235" s="309"/>
      <c r="O235" s="309"/>
      <c r="P235" s="309"/>
      <c r="Q235" s="309"/>
      <c r="R235" s="309"/>
      <c r="S235" s="309"/>
      <c r="T235" s="309"/>
      <c r="U235" s="309"/>
      <c r="V235" s="309"/>
      <c r="W235" s="355"/>
      <c r="X235" s="309"/>
      <c r="Y235" s="309">
        <f t="shared" si="19"/>
        <v>0</v>
      </c>
      <c r="Z235" s="309"/>
      <c r="AA235" s="309"/>
      <c r="AB235" s="269"/>
      <c r="AC235" s="269"/>
      <c r="AD235" s="269"/>
      <c r="AE235" s="269"/>
      <c r="AF235" s="269"/>
      <c r="AG235" s="269"/>
      <c r="AH235" s="309"/>
      <c r="AI235" s="269"/>
      <c r="AJ235" s="269"/>
      <c r="AK235" s="269"/>
      <c r="AL235" s="269"/>
      <c r="AM235" s="269"/>
      <c r="AN235" s="269"/>
      <c r="AO235" s="309"/>
      <c r="AP235" s="309"/>
      <c r="AQ235" s="309"/>
      <c r="AR235" s="309"/>
      <c r="AS235" s="290"/>
      <c r="AT235" s="334">
        <f t="shared" si="20"/>
        <v>0</v>
      </c>
      <c r="AU235" s="311"/>
      <c r="AV235" s="312" t="str">
        <f t="shared" si="21"/>
        <v>Popup_OIP</v>
      </c>
      <c r="AW235" s="686"/>
      <c r="AX235" s="309"/>
      <c r="AY235" s="276"/>
      <c r="AZ235" s="276"/>
      <c r="BC235" s="309"/>
    </row>
    <row r="236" spans="1:55" s="271" customFormat="1" ht="14.45" customHeight="1" x14ac:dyDescent="0.25">
      <c r="A236" s="311">
        <v>234</v>
      </c>
      <c r="B236" s="344"/>
      <c r="C236" s="1042"/>
      <c r="D236" s="309"/>
      <c r="E236" s="309"/>
      <c r="F236" s="309"/>
      <c r="G236" s="309"/>
      <c r="H236" s="309"/>
      <c r="I236" s="309"/>
      <c r="J236" s="309"/>
      <c r="K236" s="309"/>
      <c r="L236" s="309"/>
      <c r="M236" s="309"/>
      <c r="N236" s="309"/>
      <c r="O236" s="309"/>
      <c r="P236" s="309"/>
      <c r="Q236" s="309"/>
      <c r="R236" s="309"/>
      <c r="S236" s="309"/>
      <c r="T236" s="309"/>
      <c r="U236" s="309"/>
      <c r="V236" s="309"/>
      <c r="W236" s="355"/>
      <c r="X236" s="309"/>
      <c r="Y236" s="309">
        <f t="shared" si="19"/>
        <v>0</v>
      </c>
      <c r="Z236" s="309"/>
      <c r="AA236" s="309"/>
      <c r="AB236" s="269"/>
      <c r="AC236" s="269"/>
      <c r="AD236" s="269"/>
      <c r="AE236" s="269"/>
      <c r="AF236" s="269"/>
      <c r="AG236" s="269"/>
      <c r="AH236" s="309"/>
      <c r="AI236" s="269"/>
      <c r="AJ236" s="269"/>
      <c r="AK236" s="269"/>
      <c r="AL236" s="269"/>
      <c r="AM236" s="269"/>
      <c r="AN236" s="269"/>
      <c r="AO236" s="309"/>
      <c r="AP236" s="309"/>
      <c r="AQ236" s="309"/>
      <c r="AR236" s="309"/>
      <c r="AS236" s="290"/>
      <c r="AT236" s="334">
        <f t="shared" si="20"/>
        <v>0</v>
      </c>
      <c r="AU236" s="288"/>
      <c r="AV236" s="312" t="str">
        <f t="shared" si="21"/>
        <v>Popup_OIP</v>
      </c>
      <c r="AW236" s="686"/>
      <c r="AX236" s="309"/>
      <c r="AY236" s="276"/>
      <c r="AZ236" s="276"/>
      <c r="BC236" s="309"/>
    </row>
    <row r="237" spans="1:55" s="271" customFormat="1" ht="14.45" customHeight="1" x14ac:dyDescent="0.25">
      <c r="A237" s="311">
        <v>235</v>
      </c>
      <c r="B237" s="344"/>
      <c r="C237" s="1042"/>
      <c r="D237" s="309"/>
      <c r="E237" s="309"/>
      <c r="F237" s="309"/>
      <c r="G237" s="309"/>
      <c r="H237" s="309"/>
      <c r="I237" s="309"/>
      <c r="J237" s="309"/>
      <c r="K237" s="309"/>
      <c r="L237" s="309"/>
      <c r="M237" s="309"/>
      <c r="N237" s="309"/>
      <c r="O237" s="309"/>
      <c r="P237" s="309"/>
      <c r="Q237" s="309"/>
      <c r="R237" s="309"/>
      <c r="S237" s="309"/>
      <c r="T237" s="309"/>
      <c r="U237" s="309"/>
      <c r="V237" s="309"/>
      <c r="W237" s="355"/>
      <c r="X237" s="309"/>
      <c r="Y237" s="309">
        <f t="shared" si="19"/>
        <v>0</v>
      </c>
      <c r="Z237" s="309"/>
      <c r="AA237" s="309"/>
      <c r="AB237" s="269"/>
      <c r="AC237" s="269"/>
      <c r="AD237" s="269"/>
      <c r="AE237" s="269"/>
      <c r="AF237" s="269"/>
      <c r="AG237" s="269"/>
      <c r="AH237" s="309"/>
      <c r="AI237" s="269"/>
      <c r="AJ237" s="269"/>
      <c r="AK237" s="269"/>
      <c r="AL237" s="269"/>
      <c r="AM237" s="269"/>
      <c r="AN237" s="269"/>
      <c r="AO237" s="309"/>
      <c r="AP237" s="309"/>
      <c r="AQ237" s="309"/>
      <c r="AR237" s="309"/>
      <c r="AS237" s="290"/>
      <c r="AT237" s="334">
        <f t="shared" si="20"/>
        <v>0</v>
      </c>
      <c r="AU237" s="288"/>
      <c r="AV237" s="312" t="str">
        <f t="shared" si="21"/>
        <v>Popup_OIP</v>
      </c>
      <c r="AW237" s="686"/>
      <c r="AX237" s="309"/>
      <c r="AY237" s="276"/>
      <c r="AZ237" s="276"/>
      <c r="BC237" s="309"/>
    </row>
    <row r="238" spans="1:55" s="271" customFormat="1" ht="14.45" customHeight="1" x14ac:dyDescent="0.25">
      <c r="A238" s="311">
        <v>236</v>
      </c>
      <c r="B238" s="344"/>
      <c r="C238" s="1042"/>
      <c r="D238" s="309"/>
      <c r="E238" s="309"/>
      <c r="F238" s="309"/>
      <c r="G238" s="309"/>
      <c r="H238" s="309"/>
      <c r="I238" s="309"/>
      <c r="J238" s="308"/>
      <c r="K238" s="308"/>
      <c r="L238" s="308"/>
      <c r="M238" s="308"/>
      <c r="N238" s="308"/>
      <c r="O238" s="308"/>
      <c r="P238" s="309"/>
      <c r="Q238" s="309"/>
      <c r="R238" s="309"/>
      <c r="S238" s="309"/>
      <c r="T238" s="309"/>
      <c r="U238" s="309"/>
      <c r="V238" s="309"/>
      <c r="W238" s="355"/>
      <c r="X238" s="309"/>
      <c r="Y238" s="309">
        <f t="shared" si="19"/>
        <v>0</v>
      </c>
      <c r="Z238" s="309"/>
      <c r="AA238" s="309"/>
      <c r="AB238" s="269"/>
      <c r="AC238" s="269"/>
      <c r="AD238" s="269"/>
      <c r="AE238" s="269"/>
      <c r="AF238" s="269"/>
      <c r="AG238" s="269"/>
      <c r="AH238" s="309"/>
      <c r="AI238" s="269"/>
      <c r="AJ238" s="269"/>
      <c r="AK238" s="269"/>
      <c r="AL238" s="269"/>
      <c r="AM238" s="269"/>
      <c r="AN238" s="269"/>
      <c r="AO238" s="309"/>
      <c r="AP238" s="309"/>
      <c r="AQ238" s="309"/>
      <c r="AR238" s="309"/>
      <c r="AS238" s="290"/>
      <c r="AT238" s="334">
        <f t="shared" si="20"/>
        <v>0</v>
      </c>
      <c r="AU238" s="288"/>
      <c r="AV238" s="312" t="str">
        <f t="shared" si="21"/>
        <v>Popup_OIP</v>
      </c>
      <c r="AW238" s="686"/>
      <c r="AX238" s="309"/>
      <c r="AY238" s="276"/>
      <c r="AZ238" s="276"/>
      <c r="BC238" s="309"/>
    </row>
    <row r="239" spans="1:55" s="271" customFormat="1" ht="14.45" customHeight="1" x14ac:dyDescent="0.25">
      <c r="A239" s="311">
        <v>237</v>
      </c>
      <c r="B239" s="336"/>
      <c r="C239" s="1042"/>
      <c r="D239" s="309"/>
      <c r="E239" s="309"/>
      <c r="F239" s="309"/>
      <c r="G239" s="309"/>
      <c r="H239" s="309"/>
      <c r="I239" s="309"/>
      <c r="J239" s="308"/>
      <c r="K239" s="308"/>
      <c r="L239" s="308"/>
      <c r="M239" s="308"/>
      <c r="N239" s="308"/>
      <c r="O239" s="308"/>
      <c r="P239" s="309"/>
      <c r="Q239" s="309"/>
      <c r="R239" s="309"/>
      <c r="S239" s="309"/>
      <c r="T239" s="309"/>
      <c r="U239" s="309"/>
      <c r="V239" s="309"/>
      <c r="W239" s="355"/>
      <c r="X239" s="309"/>
      <c r="Y239" s="309">
        <f t="shared" si="19"/>
        <v>0</v>
      </c>
      <c r="Z239" s="309"/>
      <c r="AA239" s="309"/>
      <c r="AB239" s="269"/>
      <c r="AC239" s="269"/>
      <c r="AD239" s="269"/>
      <c r="AE239" s="269"/>
      <c r="AF239" s="269"/>
      <c r="AG239" s="269"/>
      <c r="AH239" s="309"/>
      <c r="AI239" s="269"/>
      <c r="AJ239" s="269"/>
      <c r="AK239" s="269"/>
      <c r="AL239" s="269"/>
      <c r="AM239" s="269"/>
      <c r="AN239" s="269"/>
      <c r="AO239" s="309"/>
      <c r="AP239" s="309"/>
      <c r="AQ239" s="309"/>
      <c r="AR239" s="309"/>
      <c r="AS239" s="290"/>
      <c r="AT239" s="334">
        <f t="shared" si="20"/>
        <v>0</v>
      </c>
      <c r="AU239" s="288"/>
      <c r="AV239" s="312" t="str">
        <f t="shared" si="21"/>
        <v>Popup_OIP</v>
      </c>
      <c r="AW239" s="686"/>
      <c r="AX239" s="309"/>
      <c r="AY239" s="276"/>
      <c r="AZ239" s="276"/>
      <c r="BC239" s="309"/>
    </row>
    <row r="240" spans="1:55" s="271" customFormat="1" ht="14.25" customHeight="1" x14ac:dyDescent="0.25">
      <c r="A240" s="311">
        <v>238</v>
      </c>
      <c r="B240" s="344"/>
      <c r="C240" s="1042"/>
      <c r="D240" s="309"/>
      <c r="E240" s="309"/>
      <c r="F240" s="309"/>
      <c r="G240" s="309"/>
      <c r="H240" s="309"/>
      <c r="I240" s="309"/>
      <c r="J240" s="309"/>
      <c r="K240" s="309"/>
      <c r="L240" s="309"/>
      <c r="M240" s="309"/>
      <c r="N240" s="309"/>
      <c r="O240" s="309"/>
      <c r="P240" s="309"/>
      <c r="Q240" s="309"/>
      <c r="R240" s="309"/>
      <c r="S240" s="309"/>
      <c r="T240" s="309"/>
      <c r="U240" s="309"/>
      <c r="V240" s="309"/>
      <c r="W240" s="355"/>
      <c r="X240" s="309"/>
      <c r="Y240" s="309">
        <f t="shared" si="19"/>
        <v>0</v>
      </c>
      <c r="Z240" s="309"/>
      <c r="AA240" s="309"/>
      <c r="AB240" s="269"/>
      <c r="AC240" s="269"/>
      <c r="AD240" s="269"/>
      <c r="AE240" s="269"/>
      <c r="AF240" s="269"/>
      <c r="AG240" s="269"/>
      <c r="AH240" s="309"/>
      <c r="AI240" s="269"/>
      <c r="AJ240" s="269"/>
      <c r="AK240" s="269"/>
      <c r="AL240" s="269"/>
      <c r="AM240" s="269"/>
      <c r="AN240" s="269"/>
      <c r="AO240" s="309"/>
      <c r="AP240" s="309"/>
      <c r="AQ240" s="309"/>
      <c r="AR240" s="309"/>
      <c r="AS240" s="290"/>
      <c r="AT240" s="334">
        <f t="shared" si="20"/>
        <v>0</v>
      </c>
      <c r="AU240" s="513"/>
      <c r="AV240" s="312" t="str">
        <f t="shared" si="21"/>
        <v>Popup_OIP</v>
      </c>
      <c r="AW240" s="686"/>
      <c r="AX240" s="309"/>
      <c r="AY240" s="276"/>
      <c r="AZ240" s="276"/>
      <c r="BC240" s="309"/>
    </row>
    <row r="241" spans="1:55" s="271" customFormat="1" ht="14.45" customHeight="1" thickBot="1" x14ac:dyDescent="0.3">
      <c r="A241" s="311">
        <v>239</v>
      </c>
      <c r="B241" s="344"/>
      <c r="C241" s="1042"/>
      <c r="D241" s="309"/>
      <c r="E241" s="309"/>
      <c r="F241" s="309"/>
      <c r="G241" s="309"/>
      <c r="H241" s="309"/>
      <c r="I241" s="309"/>
      <c r="J241" s="309"/>
      <c r="K241" s="309"/>
      <c r="L241" s="309"/>
      <c r="M241" s="309"/>
      <c r="N241" s="309"/>
      <c r="O241" s="309"/>
      <c r="P241" s="309"/>
      <c r="Q241" s="309"/>
      <c r="R241" s="309"/>
      <c r="S241" s="309"/>
      <c r="T241" s="309"/>
      <c r="U241" s="309"/>
      <c r="V241" s="309"/>
      <c r="W241" s="355"/>
      <c r="X241" s="309"/>
      <c r="Y241" s="309">
        <f t="shared" si="19"/>
        <v>0</v>
      </c>
      <c r="Z241" s="309"/>
      <c r="AA241" s="309"/>
      <c r="AB241" s="269"/>
      <c r="AC241" s="269"/>
      <c r="AD241" s="269"/>
      <c r="AE241" s="269"/>
      <c r="AF241" s="269"/>
      <c r="AG241" s="269"/>
      <c r="AH241" s="309"/>
      <c r="AI241" s="269"/>
      <c r="AJ241" s="269"/>
      <c r="AK241" s="269"/>
      <c r="AL241" s="269"/>
      <c r="AM241" s="269"/>
      <c r="AN241" s="269"/>
      <c r="AO241" s="309"/>
      <c r="AP241" s="309"/>
      <c r="AQ241" s="309"/>
      <c r="AR241" s="309"/>
      <c r="AS241" s="290"/>
      <c r="AT241" s="334">
        <f t="shared" si="20"/>
        <v>0</v>
      </c>
      <c r="AU241" s="513"/>
      <c r="AV241" s="312" t="str">
        <f t="shared" si="21"/>
        <v>Popup_OIP</v>
      </c>
      <c r="AW241" s="686"/>
      <c r="AX241" s="309"/>
      <c r="AY241" s="276"/>
      <c r="AZ241" s="276"/>
      <c r="BC241" s="309"/>
    </row>
    <row r="242" spans="1:55" s="271" customFormat="1" ht="14.45" customHeight="1" thickBot="1" x14ac:dyDescent="0.3">
      <c r="A242" s="311">
        <v>240</v>
      </c>
      <c r="B242" s="344"/>
      <c r="C242" s="1042"/>
      <c r="D242" s="261"/>
      <c r="E242" s="261"/>
      <c r="F242" s="261"/>
      <c r="G242" s="261"/>
      <c r="H242" s="261"/>
      <c r="I242" s="261"/>
      <c r="J242" s="261"/>
      <c r="K242" s="261"/>
      <c r="L242" s="261"/>
      <c r="M242" s="261"/>
      <c r="N242" s="261"/>
      <c r="O242" s="261"/>
      <c r="P242" s="309"/>
      <c r="Q242" s="309"/>
      <c r="R242" s="309"/>
      <c r="S242" s="309"/>
      <c r="T242" s="309"/>
      <c r="U242" s="309"/>
      <c r="V242" s="309"/>
      <c r="W242" s="355"/>
      <c r="X242" s="309"/>
      <c r="Y242" s="309">
        <f t="shared" si="19"/>
        <v>0</v>
      </c>
      <c r="Z242" s="309"/>
      <c r="AA242" s="309"/>
      <c r="AB242" s="269"/>
      <c r="AC242" s="269"/>
      <c r="AD242" s="269"/>
      <c r="AE242" s="269"/>
      <c r="AF242" s="269"/>
      <c r="AG242" s="269"/>
      <c r="AH242" s="309"/>
      <c r="AI242" s="269"/>
      <c r="AJ242" s="269"/>
      <c r="AK242" s="269"/>
      <c r="AL242" s="269"/>
      <c r="AM242" s="269"/>
      <c r="AN242" s="269"/>
      <c r="AO242" s="309"/>
      <c r="AP242" s="309"/>
      <c r="AQ242" s="309"/>
      <c r="AR242" s="309"/>
      <c r="AS242" s="290"/>
      <c r="AT242" s="334">
        <f t="shared" si="20"/>
        <v>0</v>
      </c>
      <c r="AU242" s="513"/>
      <c r="AV242" s="312" t="str">
        <f t="shared" si="21"/>
        <v>Popup_OIP</v>
      </c>
      <c r="AW242" s="686"/>
      <c r="AX242" s="309"/>
      <c r="AY242" s="276"/>
      <c r="AZ242" s="276"/>
      <c r="BC242" s="309"/>
    </row>
    <row r="243" spans="1:55" s="271" customFormat="1" ht="14.45" customHeight="1" x14ac:dyDescent="0.25">
      <c r="A243" s="311">
        <v>241</v>
      </c>
      <c r="B243" s="344"/>
      <c r="C243" s="1042"/>
      <c r="D243" s="261"/>
      <c r="E243" s="261"/>
      <c r="F243" s="261"/>
      <c r="G243" s="261"/>
      <c r="H243" s="261"/>
      <c r="I243" s="261"/>
      <c r="J243" s="261"/>
      <c r="K243" s="261"/>
      <c r="L243" s="261"/>
      <c r="M243" s="261"/>
      <c r="N243" s="261"/>
      <c r="O243" s="261"/>
      <c r="P243" s="309"/>
      <c r="Q243" s="309"/>
      <c r="R243" s="309"/>
      <c r="S243" s="309"/>
      <c r="T243" s="309"/>
      <c r="U243" s="309"/>
      <c r="V243" s="309"/>
      <c r="W243" s="355"/>
      <c r="X243" s="309"/>
      <c r="Y243" s="309">
        <f t="shared" si="19"/>
        <v>0</v>
      </c>
      <c r="Z243" s="309"/>
      <c r="AA243" s="309"/>
      <c r="AB243" s="269"/>
      <c r="AC243" s="269"/>
      <c r="AD243" s="269"/>
      <c r="AE243" s="269"/>
      <c r="AF243" s="269"/>
      <c r="AG243" s="269"/>
      <c r="AH243" s="309"/>
      <c r="AI243" s="269"/>
      <c r="AJ243" s="269"/>
      <c r="AK243" s="269"/>
      <c r="AL243" s="269"/>
      <c r="AM243" s="269"/>
      <c r="AN243" s="269"/>
      <c r="AO243" s="309"/>
      <c r="AP243" s="309"/>
      <c r="AQ243" s="309"/>
      <c r="AR243" s="309"/>
      <c r="AS243" s="290"/>
      <c r="AT243" s="334">
        <f t="shared" si="20"/>
        <v>0</v>
      </c>
      <c r="AU243" s="288"/>
      <c r="AV243" s="312" t="str">
        <f t="shared" si="21"/>
        <v>Popup_OIP</v>
      </c>
      <c r="AW243" s="686"/>
      <c r="AX243" s="309"/>
      <c r="AY243" s="276"/>
      <c r="AZ243" s="276"/>
      <c r="BC243" s="309"/>
    </row>
    <row r="244" spans="1:55" s="271" customFormat="1" ht="14.45" customHeight="1" x14ac:dyDescent="0.25">
      <c r="A244" s="311">
        <v>242</v>
      </c>
      <c r="B244" s="344"/>
      <c r="C244" s="1042"/>
      <c r="D244" s="309"/>
      <c r="E244" s="309"/>
      <c r="F244" s="309"/>
      <c r="G244" s="309"/>
      <c r="H244" s="309"/>
      <c r="I244" s="309"/>
      <c r="J244" s="309"/>
      <c r="K244" s="309"/>
      <c r="L244" s="309"/>
      <c r="M244" s="309"/>
      <c r="N244" s="309"/>
      <c r="O244" s="309"/>
      <c r="P244" s="309"/>
      <c r="Q244" s="309"/>
      <c r="R244" s="309"/>
      <c r="S244" s="309"/>
      <c r="T244" s="309"/>
      <c r="U244" s="309"/>
      <c r="V244" s="309"/>
      <c r="W244" s="355"/>
      <c r="X244" s="309"/>
      <c r="Y244" s="309">
        <f t="shared" si="19"/>
        <v>0</v>
      </c>
      <c r="Z244" s="309"/>
      <c r="AA244" s="309"/>
      <c r="AB244" s="269"/>
      <c r="AC244" s="269"/>
      <c r="AD244" s="269"/>
      <c r="AE244" s="269"/>
      <c r="AF244" s="269"/>
      <c r="AG244" s="269"/>
      <c r="AH244" s="309"/>
      <c r="AI244" s="269"/>
      <c r="AJ244" s="269"/>
      <c r="AK244" s="269"/>
      <c r="AL244" s="269"/>
      <c r="AM244" s="269"/>
      <c r="AN244" s="269"/>
      <c r="AO244" s="309"/>
      <c r="AP244" s="309"/>
      <c r="AQ244" s="309"/>
      <c r="AR244" s="309"/>
      <c r="AS244" s="290"/>
      <c r="AT244" s="334">
        <f t="shared" si="20"/>
        <v>0</v>
      </c>
      <c r="AU244" s="288"/>
      <c r="AV244" s="311" t="str">
        <f t="shared" si="21"/>
        <v>Popup_OIP</v>
      </c>
      <c r="AW244" s="686"/>
      <c r="AX244" s="309"/>
      <c r="AY244" s="276"/>
      <c r="AZ244" s="276"/>
      <c r="BC244" s="309"/>
    </row>
    <row r="245" spans="1:55" s="271" customFormat="1" ht="14.45" customHeight="1" x14ac:dyDescent="0.25">
      <c r="A245" s="311">
        <v>243</v>
      </c>
      <c r="B245" s="344"/>
      <c r="C245" s="1042"/>
      <c r="D245" s="309"/>
      <c r="E245" s="309"/>
      <c r="F245" s="309"/>
      <c r="G245" s="309"/>
      <c r="H245" s="309"/>
      <c r="I245" s="309"/>
      <c r="J245" s="309"/>
      <c r="K245" s="309"/>
      <c r="L245" s="309"/>
      <c r="M245" s="309"/>
      <c r="N245" s="309"/>
      <c r="O245" s="309"/>
      <c r="P245" s="309"/>
      <c r="Q245" s="309"/>
      <c r="R245" s="309"/>
      <c r="S245" s="309"/>
      <c r="T245" s="309"/>
      <c r="U245" s="309"/>
      <c r="V245" s="309"/>
      <c r="W245" s="355"/>
      <c r="X245" s="309"/>
      <c r="Y245" s="309">
        <f t="shared" si="19"/>
        <v>0</v>
      </c>
      <c r="Z245" s="309"/>
      <c r="AA245" s="309"/>
      <c r="AB245" s="269"/>
      <c r="AC245" s="269"/>
      <c r="AD245" s="269"/>
      <c r="AE245" s="269"/>
      <c r="AF245" s="269"/>
      <c r="AG245" s="269"/>
      <c r="AH245" s="309"/>
      <c r="AI245" s="269"/>
      <c r="AJ245" s="269"/>
      <c r="AK245" s="269"/>
      <c r="AL245" s="269"/>
      <c r="AM245" s="269"/>
      <c r="AN245" s="269"/>
      <c r="AO245" s="309"/>
      <c r="AP245" s="309"/>
      <c r="AQ245" s="309"/>
      <c r="AR245" s="309"/>
      <c r="AS245" s="290"/>
      <c r="AT245" s="334">
        <f t="shared" si="20"/>
        <v>0</v>
      </c>
      <c r="AU245" s="311"/>
      <c r="AV245" s="311" t="str">
        <f t="shared" si="21"/>
        <v>Popup_OIP</v>
      </c>
      <c r="AW245" s="686"/>
      <c r="AX245" s="309"/>
      <c r="AY245" s="276"/>
      <c r="AZ245" s="276"/>
      <c r="BC245" s="309"/>
    </row>
    <row r="246" spans="1:55" s="271" customFormat="1" ht="14.45" customHeight="1" x14ac:dyDescent="0.25">
      <c r="A246" s="311">
        <v>244</v>
      </c>
      <c r="B246" s="344"/>
      <c r="C246" s="1042"/>
      <c r="D246" s="309"/>
      <c r="E246" s="309"/>
      <c r="F246" s="309"/>
      <c r="G246" s="309"/>
      <c r="H246" s="309"/>
      <c r="I246" s="309"/>
      <c r="J246" s="309"/>
      <c r="K246" s="309"/>
      <c r="L246" s="309"/>
      <c r="M246" s="309"/>
      <c r="N246" s="309"/>
      <c r="O246" s="309"/>
      <c r="P246" s="309"/>
      <c r="Q246" s="309"/>
      <c r="R246" s="309"/>
      <c r="S246" s="309"/>
      <c r="T246" s="309"/>
      <c r="U246" s="309"/>
      <c r="V246" s="309"/>
      <c r="W246" s="355"/>
      <c r="X246" s="309"/>
      <c r="Y246" s="309">
        <f t="shared" si="19"/>
        <v>0</v>
      </c>
      <c r="Z246" s="309"/>
      <c r="AA246" s="309"/>
      <c r="AB246" s="269"/>
      <c r="AC246" s="269"/>
      <c r="AD246" s="269"/>
      <c r="AE246" s="269"/>
      <c r="AF246" s="269"/>
      <c r="AG246" s="269"/>
      <c r="AH246" s="309"/>
      <c r="AI246" s="269"/>
      <c r="AJ246" s="269"/>
      <c r="AK246" s="269"/>
      <c r="AL246" s="269"/>
      <c r="AM246" s="269"/>
      <c r="AN246" s="269"/>
      <c r="AO246" s="309"/>
      <c r="AP246" s="309"/>
      <c r="AQ246" s="309"/>
      <c r="AR246" s="309"/>
      <c r="AS246" s="290"/>
      <c r="AT246" s="334">
        <f t="shared" si="20"/>
        <v>0</v>
      </c>
      <c r="AU246" s="513"/>
      <c r="AV246" s="311" t="str">
        <f t="shared" si="21"/>
        <v>Popup_OIP</v>
      </c>
      <c r="AW246" s="686"/>
      <c r="AX246" s="309"/>
      <c r="AY246" s="276"/>
      <c r="AZ246" s="276"/>
      <c r="BC246" s="309"/>
    </row>
    <row r="247" spans="1:55" s="271" customFormat="1" ht="14.45" customHeight="1" x14ac:dyDescent="0.25">
      <c r="A247" s="311">
        <v>245</v>
      </c>
      <c r="B247" s="344"/>
      <c r="C247" s="1042"/>
      <c r="D247" s="309"/>
      <c r="E247" s="309"/>
      <c r="F247" s="309"/>
      <c r="G247" s="309"/>
      <c r="H247" s="309"/>
      <c r="I247" s="309"/>
      <c r="J247" s="309"/>
      <c r="K247" s="309"/>
      <c r="L247" s="309"/>
      <c r="M247" s="309"/>
      <c r="N247" s="309"/>
      <c r="O247" s="309"/>
      <c r="P247" s="309"/>
      <c r="Q247" s="309"/>
      <c r="R247" s="309"/>
      <c r="S247" s="309"/>
      <c r="T247" s="309"/>
      <c r="U247" s="309"/>
      <c r="V247" s="309"/>
      <c r="W247" s="355"/>
      <c r="X247" s="309"/>
      <c r="Y247" s="309">
        <f t="shared" si="19"/>
        <v>0</v>
      </c>
      <c r="Z247" s="309"/>
      <c r="AA247" s="309"/>
      <c r="AB247" s="269"/>
      <c r="AC247" s="269"/>
      <c r="AD247" s="269"/>
      <c r="AE247" s="269"/>
      <c r="AF247" s="269"/>
      <c r="AG247" s="269"/>
      <c r="AH247" s="309"/>
      <c r="AI247" s="269"/>
      <c r="AJ247" s="269"/>
      <c r="AK247" s="269"/>
      <c r="AL247" s="269"/>
      <c r="AM247" s="269"/>
      <c r="AN247" s="269"/>
      <c r="AO247" s="309"/>
      <c r="AP247" s="309"/>
      <c r="AQ247" s="309"/>
      <c r="AR247" s="309"/>
      <c r="AS247" s="290"/>
      <c r="AT247" s="334">
        <f t="shared" si="20"/>
        <v>0</v>
      </c>
      <c r="AU247" s="311"/>
      <c r="AV247" s="311" t="str">
        <f t="shared" si="21"/>
        <v>Popup_OIP</v>
      </c>
      <c r="AW247" s="686"/>
      <c r="AX247" s="309"/>
      <c r="AY247" s="276"/>
      <c r="AZ247" s="276"/>
      <c r="BC247" s="309"/>
    </row>
    <row r="248" spans="1:55" s="271" customFormat="1" ht="14.45" customHeight="1" x14ac:dyDescent="0.25">
      <c r="A248" s="311">
        <v>246</v>
      </c>
      <c r="B248" s="344"/>
      <c r="C248" s="1042"/>
      <c r="D248" s="309"/>
      <c r="E248" s="309"/>
      <c r="F248" s="309"/>
      <c r="G248" s="309"/>
      <c r="H248" s="309"/>
      <c r="I248" s="309"/>
      <c r="J248" s="309"/>
      <c r="K248" s="309"/>
      <c r="L248" s="309"/>
      <c r="M248" s="309"/>
      <c r="N248" s="309"/>
      <c r="O248" s="309"/>
      <c r="P248" s="309"/>
      <c r="Q248" s="309"/>
      <c r="R248" s="309"/>
      <c r="S248" s="309"/>
      <c r="T248" s="309"/>
      <c r="U248" s="309"/>
      <c r="V248" s="309"/>
      <c r="W248" s="355"/>
      <c r="X248" s="309"/>
      <c r="Y248" s="309">
        <f t="shared" si="19"/>
        <v>0</v>
      </c>
      <c r="Z248" s="309"/>
      <c r="AA248" s="309"/>
      <c r="AB248" s="269"/>
      <c r="AC248" s="269"/>
      <c r="AD248" s="269"/>
      <c r="AE248" s="269"/>
      <c r="AF248" s="269"/>
      <c r="AG248" s="269"/>
      <c r="AH248" s="309"/>
      <c r="AI248" s="269"/>
      <c r="AJ248" s="269"/>
      <c r="AK248" s="269"/>
      <c r="AL248" s="269"/>
      <c r="AM248" s="269"/>
      <c r="AN248" s="269"/>
      <c r="AO248" s="309"/>
      <c r="AP248" s="309"/>
      <c r="AQ248" s="309"/>
      <c r="AR248" s="309"/>
      <c r="AS248" s="290"/>
      <c r="AT248" s="334">
        <f t="shared" si="20"/>
        <v>0</v>
      </c>
      <c r="AU248" s="311"/>
      <c r="AV248" s="311" t="str">
        <f t="shared" si="21"/>
        <v>Popup_OIP</v>
      </c>
      <c r="AW248" s="686"/>
      <c r="AX248" s="309"/>
      <c r="AY248" s="276"/>
      <c r="AZ248" s="276"/>
      <c r="BC248" s="309"/>
    </row>
    <row r="249" spans="1:55" s="271" customFormat="1" ht="14.45" customHeight="1" x14ac:dyDescent="0.25">
      <c r="A249" s="311">
        <v>247</v>
      </c>
      <c r="B249" s="344"/>
      <c r="C249" s="1042"/>
      <c r="D249" s="309"/>
      <c r="E249" s="309"/>
      <c r="F249" s="309"/>
      <c r="G249" s="309"/>
      <c r="H249" s="309"/>
      <c r="I249" s="309"/>
      <c r="J249" s="309"/>
      <c r="K249" s="309"/>
      <c r="L249" s="309"/>
      <c r="M249" s="309"/>
      <c r="N249" s="309"/>
      <c r="O249" s="309"/>
      <c r="P249" s="309"/>
      <c r="Q249" s="309"/>
      <c r="R249" s="309"/>
      <c r="S249" s="309"/>
      <c r="T249" s="309"/>
      <c r="U249" s="309"/>
      <c r="V249" s="309"/>
      <c r="W249" s="355"/>
      <c r="X249" s="309"/>
      <c r="Y249" s="309">
        <f t="shared" si="19"/>
        <v>0</v>
      </c>
      <c r="Z249" s="309"/>
      <c r="AA249" s="309"/>
      <c r="AB249" s="269"/>
      <c r="AC249" s="269"/>
      <c r="AD249" s="269"/>
      <c r="AE249" s="269"/>
      <c r="AF249" s="269"/>
      <c r="AG249" s="269"/>
      <c r="AH249" s="309"/>
      <c r="AI249" s="269"/>
      <c r="AJ249" s="269"/>
      <c r="AK249" s="269"/>
      <c r="AL249" s="269"/>
      <c r="AM249" s="269"/>
      <c r="AN249" s="269"/>
      <c r="AO249" s="309"/>
      <c r="AP249" s="309"/>
      <c r="AQ249" s="309"/>
      <c r="AR249" s="309"/>
      <c r="AS249" s="290"/>
      <c r="AT249" s="334">
        <f t="shared" si="20"/>
        <v>0</v>
      </c>
      <c r="AU249" s="288"/>
      <c r="AV249" s="311" t="str">
        <f t="shared" si="21"/>
        <v>Popup_OIP</v>
      </c>
      <c r="AW249" s="686"/>
      <c r="AX249" s="309"/>
      <c r="AY249" s="276"/>
      <c r="AZ249" s="276"/>
      <c r="BC249" s="309"/>
    </row>
    <row r="250" spans="1:55" s="271" customFormat="1" ht="14.45" customHeight="1" x14ac:dyDescent="0.25">
      <c r="A250" s="311">
        <v>248</v>
      </c>
      <c r="B250" s="344"/>
      <c r="C250" s="1042"/>
      <c r="D250" s="309"/>
      <c r="E250" s="309"/>
      <c r="F250" s="309"/>
      <c r="G250" s="309"/>
      <c r="H250" s="309"/>
      <c r="I250" s="309"/>
      <c r="J250" s="309"/>
      <c r="K250" s="309"/>
      <c r="L250" s="309"/>
      <c r="M250" s="309"/>
      <c r="N250" s="309"/>
      <c r="O250" s="309"/>
      <c r="P250" s="309"/>
      <c r="Q250" s="309"/>
      <c r="R250" s="309"/>
      <c r="S250" s="309"/>
      <c r="T250" s="309"/>
      <c r="U250" s="309"/>
      <c r="V250" s="309"/>
      <c r="W250" s="355"/>
      <c r="X250" s="309"/>
      <c r="Y250" s="309">
        <f t="shared" si="19"/>
        <v>0</v>
      </c>
      <c r="Z250" s="309"/>
      <c r="AA250" s="309"/>
      <c r="AB250" s="269"/>
      <c r="AC250" s="269"/>
      <c r="AD250" s="269"/>
      <c r="AE250" s="269"/>
      <c r="AF250" s="269"/>
      <c r="AG250" s="269"/>
      <c r="AH250" s="309"/>
      <c r="AI250" s="269"/>
      <c r="AJ250" s="269"/>
      <c r="AK250" s="269"/>
      <c r="AL250" s="269"/>
      <c r="AM250" s="269"/>
      <c r="AN250" s="269"/>
      <c r="AO250" s="309"/>
      <c r="AP250" s="309"/>
      <c r="AQ250" s="309"/>
      <c r="AR250" s="309"/>
      <c r="AS250" s="290"/>
      <c r="AT250" s="334">
        <f t="shared" si="20"/>
        <v>0</v>
      </c>
      <c r="AU250" s="288"/>
      <c r="AV250" s="311" t="str">
        <f t="shared" si="21"/>
        <v>Popup_OIP</v>
      </c>
      <c r="AW250" s="686"/>
      <c r="AX250" s="309"/>
      <c r="AY250" s="276"/>
      <c r="AZ250" s="276"/>
      <c r="BC250" s="309"/>
    </row>
    <row r="251" spans="1:55" s="636" customFormat="1" ht="14.45" customHeight="1" x14ac:dyDescent="0.25">
      <c r="A251" s="311">
        <v>249</v>
      </c>
      <c r="B251" s="344"/>
      <c r="C251" s="1042"/>
      <c r="D251" s="309"/>
      <c r="E251" s="309"/>
      <c r="F251" s="309"/>
      <c r="G251" s="309"/>
      <c r="H251" s="309"/>
      <c r="I251" s="309"/>
      <c r="J251" s="309"/>
      <c r="K251" s="309"/>
      <c r="L251" s="309"/>
      <c r="M251" s="309"/>
      <c r="N251" s="309"/>
      <c r="O251" s="309"/>
      <c r="P251" s="309"/>
      <c r="Q251" s="309"/>
      <c r="R251" s="309"/>
      <c r="S251" s="309"/>
      <c r="T251" s="309"/>
      <c r="U251" s="309"/>
      <c r="V251" s="309"/>
      <c r="W251" s="355"/>
      <c r="X251" s="309"/>
      <c r="Y251" s="309">
        <f t="shared" si="19"/>
        <v>0</v>
      </c>
      <c r="Z251" s="309"/>
      <c r="AA251" s="309"/>
      <c r="AB251" s="269"/>
      <c r="AC251" s="269"/>
      <c r="AD251" s="634"/>
      <c r="AE251" s="634"/>
      <c r="AF251" s="634"/>
      <c r="AG251" s="634"/>
      <c r="AH251" s="633"/>
      <c r="AI251" s="634"/>
      <c r="AJ251" s="634"/>
      <c r="AK251" s="634"/>
      <c r="AL251" s="634"/>
      <c r="AM251" s="634"/>
      <c r="AN251" s="634"/>
      <c r="AO251" s="309"/>
      <c r="AP251" s="309"/>
      <c r="AQ251" s="309"/>
      <c r="AR251" s="309"/>
      <c r="AS251" s="290"/>
      <c r="AT251" s="635">
        <f t="shared" si="20"/>
        <v>0</v>
      </c>
      <c r="AU251" s="288"/>
      <c r="AV251" s="311" t="str">
        <f t="shared" si="21"/>
        <v>Popup_OIP</v>
      </c>
      <c r="AW251" s="686"/>
      <c r="AX251" s="309"/>
      <c r="AY251" s="276"/>
      <c r="AZ251" s="276"/>
      <c r="BC251" s="309"/>
    </row>
    <row r="252" spans="1:55" s="271" customFormat="1" ht="14.45" customHeight="1" x14ac:dyDescent="0.25">
      <c r="A252" s="311">
        <v>250</v>
      </c>
      <c r="B252" s="336"/>
      <c r="C252" s="1042"/>
      <c r="D252" s="309"/>
      <c r="E252" s="309"/>
      <c r="F252" s="309"/>
      <c r="G252" s="309"/>
      <c r="H252" s="309"/>
      <c r="I252" s="309"/>
      <c r="J252" s="309"/>
      <c r="K252" s="309"/>
      <c r="L252" s="309"/>
      <c r="M252" s="309"/>
      <c r="N252" s="309"/>
      <c r="O252" s="309"/>
      <c r="P252" s="309"/>
      <c r="Q252" s="309"/>
      <c r="R252" s="309"/>
      <c r="S252" s="309"/>
      <c r="T252" s="309"/>
      <c r="U252" s="309"/>
      <c r="V252" s="309"/>
      <c r="W252" s="355"/>
      <c r="X252" s="309"/>
      <c r="Y252" s="309">
        <f t="shared" si="19"/>
        <v>0</v>
      </c>
      <c r="Z252" s="309"/>
      <c r="AA252" s="309"/>
      <c r="AB252" s="269"/>
      <c r="AC252" s="269"/>
      <c r="AD252" s="269"/>
      <c r="AE252" s="269"/>
      <c r="AF252" s="269"/>
      <c r="AG252" s="269"/>
      <c r="AH252" s="309"/>
      <c r="AI252" s="269"/>
      <c r="AJ252" s="269"/>
      <c r="AK252" s="269"/>
      <c r="AL252" s="269"/>
      <c r="AM252" s="269"/>
      <c r="AN252" s="269"/>
      <c r="AO252" s="309"/>
      <c r="AP252" s="309"/>
      <c r="AQ252" s="309"/>
      <c r="AR252" s="309"/>
      <c r="AS252" s="290"/>
      <c r="AT252" s="334">
        <f t="shared" si="20"/>
        <v>0</v>
      </c>
      <c r="AU252" s="288"/>
      <c r="AV252" s="312" t="str">
        <f t="shared" si="21"/>
        <v>Popup_OIP</v>
      </c>
      <c r="AW252" s="686"/>
      <c r="AX252" s="309"/>
      <c r="AY252" s="276"/>
      <c r="AZ252" s="276"/>
      <c r="BC252" s="309"/>
    </row>
    <row r="253" spans="1:55" s="271" customFormat="1" ht="14.45" customHeight="1" x14ac:dyDescent="0.25">
      <c r="A253" s="311">
        <v>251</v>
      </c>
      <c r="B253" s="344"/>
      <c r="C253" s="1042"/>
      <c r="D253" s="309"/>
      <c r="E253" s="309"/>
      <c r="F253" s="309"/>
      <c r="G253" s="309"/>
      <c r="H253" s="309"/>
      <c r="I253" s="309"/>
      <c r="J253" s="309"/>
      <c r="K253" s="309"/>
      <c r="L253" s="309"/>
      <c r="M253" s="309"/>
      <c r="N253" s="309"/>
      <c r="O253" s="309"/>
      <c r="P253" s="309"/>
      <c r="Q253" s="309"/>
      <c r="R253" s="309"/>
      <c r="S253" s="309"/>
      <c r="T253" s="309"/>
      <c r="U253" s="309"/>
      <c r="V253" s="309"/>
      <c r="W253" s="355"/>
      <c r="X253" s="309"/>
      <c r="Y253" s="309">
        <f t="shared" si="19"/>
        <v>0</v>
      </c>
      <c r="Z253" s="309"/>
      <c r="AA253" s="309"/>
      <c r="AB253" s="269"/>
      <c r="AC253" s="269"/>
      <c r="AD253" s="269"/>
      <c r="AE253" s="269"/>
      <c r="AF253" s="269"/>
      <c r="AG253" s="269"/>
      <c r="AH253" s="252"/>
      <c r="AI253" s="269"/>
      <c r="AJ253" s="269"/>
      <c r="AK253" s="269"/>
      <c r="AL253" s="269"/>
      <c r="AM253" s="269"/>
      <c r="AN253" s="269"/>
      <c r="AO253" s="309"/>
      <c r="AP253" s="252"/>
      <c r="AQ253" s="252"/>
      <c r="AR253" s="252"/>
      <c r="AS253" s="290"/>
      <c r="AT253" s="290">
        <f t="shared" si="20"/>
        <v>0</v>
      </c>
      <c r="AU253" s="513"/>
      <c r="AV253" s="312" t="str">
        <f t="shared" si="21"/>
        <v>Popup_OIP</v>
      </c>
      <c r="AW253" s="686"/>
      <c r="AX253" s="309"/>
      <c r="AY253" s="276"/>
      <c r="AZ253" s="276"/>
      <c r="BC253" s="309"/>
    </row>
    <row r="254" spans="1:55" s="271" customFormat="1" ht="15" customHeight="1" thickBot="1" x14ac:dyDescent="0.3">
      <c r="A254" s="311">
        <v>252</v>
      </c>
      <c r="B254" s="344"/>
      <c r="C254" s="1042"/>
      <c r="D254" s="309"/>
      <c r="E254" s="309"/>
      <c r="F254" s="309"/>
      <c r="G254" s="309"/>
      <c r="H254" s="309"/>
      <c r="I254" s="309"/>
      <c r="J254" s="309"/>
      <c r="K254" s="309"/>
      <c r="L254" s="309"/>
      <c r="M254" s="309"/>
      <c r="N254" s="309"/>
      <c r="O254" s="309"/>
      <c r="P254" s="309"/>
      <c r="Q254" s="309"/>
      <c r="R254" s="309"/>
      <c r="S254" s="309"/>
      <c r="T254" s="309"/>
      <c r="U254" s="309"/>
      <c r="V254" s="309"/>
      <c r="W254" s="355"/>
      <c r="X254" s="309"/>
      <c r="Y254" s="309">
        <f t="shared" si="19"/>
        <v>0</v>
      </c>
      <c r="Z254" s="309"/>
      <c r="AA254" s="309"/>
      <c r="AB254" s="269"/>
      <c r="AC254" s="269"/>
      <c r="AD254" s="269"/>
      <c r="AE254" s="269"/>
      <c r="AF254" s="269"/>
      <c r="AG254" s="269"/>
      <c r="AH254" s="252"/>
      <c r="AI254" s="269"/>
      <c r="AJ254" s="269"/>
      <c r="AK254" s="269"/>
      <c r="AL254" s="269"/>
      <c r="AM254" s="269"/>
      <c r="AN254" s="269"/>
      <c r="AO254" s="309"/>
      <c r="AP254" s="252"/>
      <c r="AQ254" s="252"/>
      <c r="AR254" s="252"/>
      <c r="AS254" s="290"/>
      <c r="AT254" s="290">
        <f t="shared" si="20"/>
        <v>0</v>
      </c>
      <c r="AU254" s="513"/>
      <c r="AV254" s="312" t="str">
        <f t="shared" si="21"/>
        <v>Popup_OIP</v>
      </c>
      <c r="AW254" s="686"/>
      <c r="AX254" s="309"/>
      <c r="AY254" s="276"/>
      <c r="AZ254" s="276"/>
      <c r="BC254" s="309"/>
    </row>
    <row r="255" spans="1:55" s="271" customFormat="1" ht="14.45" customHeight="1" x14ac:dyDescent="0.25">
      <c r="A255" s="311">
        <v>253</v>
      </c>
      <c r="B255" s="344"/>
      <c r="C255" s="1042"/>
      <c r="D255" s="261"/>
      <c r="E255" s="261"/>
      <c r="F255" s="261"/>
      <c r="G255" s="261"/>
      <c r="H255" s="261"/>
      <c r="I255" s="261"/>
      <c r="J255" s="261"/>
      <c r="K255" s="261"/>
      <c r="L255" s="261"/>
      <c r="M255" s="261"/>
      <c r="N255" s="261"/>
      <c r="O255" s="261"/>
      <c r="P255" s="309"/>
      <c r="Q255" s="309"/>
      <c r="R255" s="309"/>
      <c r="S255" s="309"/>
      <c r="T255" s="309"/>
      <c r="U255" s="309"/>
      <c r="V255" s="309"/>
      <c r="W255" s="355"/>
      <c r="X255" s="309"/>
      <c r="Y255" s="309">
        <f t="shared" si="19"/>
        <v>0</v>
      </c>
      <c r="Z255" s="252"/>
      <c r="AA255" s="309"/>
      <c r="AB255" s="269"/>
      <c r="AC255" s="269"/>
      <c r="AD255" s="269"/>
      <c r="AE255" s="269"/>
      <c r="AF255" s="269"/>
      <c r="AG255" s="269"/>
      <c r="AH255" s="252"/>
      <c r="AI255" s="269"/>
      <c r="AJ255" s="269"/>
      <c r="AK255" s="269"/>
      <c r="AL255" s="269"/>
      <c r="AM255" s="269"/>
      <c r="AN255" s="269"/>
      <c r="AO255" s="309"/>
      <c r="AP255" s="252"/>
      <c r="AQ255" s="252"/>
      <c r="AR255" s="252"/>
      <c r="AS255" s="290"/>
      <c r="AT255" s="290">
        <f t="shared" si="20"/>
        <v>0</v>
      </c>
      <c r="AU255" s="513"/>
      <c r="AV255" s="312" t="str">
        <f t="shared" si="21"/>
        <v>Popup_OIP</v>
      </c>
      <c r="AW255" s="686"/>
      <c r="AX255" s="309"/>
      <c r="AY255" s="276"/>
      <c r="AZ255" s="276"/>
      <c r="BC255" s="309"/>
    </row>
    <row r="256" spans="1:55" s="271" customFormat="1" ht="14.45" customHeight="1" x14ac:dyDescent="0.25">
      <c r="A256" s="311">
        <v>254</v>
      </c>
      <c r="B256" s="344"/>
      <c r="C256" s="1042"/>
      <c r="D256" s="309"/>
      <c r="E256" s="309"/>
      <c r="F256" s="309"/>
      <c r="G256" s="309"/>
      <c r="H256" s="309"/>
      <c r="I256" s="309"/>
      <c r="J256" s="309"/>
      <c r="K256" s="309"/>
      <c r="L256" s="309"/>
      <c r="M256" s="309"/>
      <c r="N256" s="309"/>
      <c r="O256" s="309"/>
      <c r="P256" s="309"/>
      <c r="Q256" s="309"/>
      <c r="R256" s="309"/>
      <c r="S256" s="309"/>
      <c r="T256" s="309"/>
      <c r="U256" s="309"/>
      <c r="V256" s="309"/>
      <c r="W256" s="355"/>
      <c r="X256" s="309"/>
      <c r="Y256" s="309">
        <f t="shared" si="19"/>
        <v>0</v>
      </c>
      <c r="Z256" s="252"/>
      <c r="AA256" s="309"/>
      <c r="AB256" s="269"/>
      <c r="AC256" s="269"/>
      <c r="AD256" s="269"/>
      <c r="AE256" s="269"/>
      <c r="AF256" s="269"/>
      <c r="AG256" s="269"/>
      <c r="AH256" s="252"/>
      <c r="AI256" s="269"/>
      <c r="AJ256" s="269"/>
      <c r="AK256" s="269"/>
      <c r="AL256" s="269"/>
      <c r="AM256" s="269"/>
      <c r="AN256" s="269"/>
      <c r="AO256" s="309"/>
      <c r="AP256" s="252"/>
      <c r="AQ256" s="252"/>
      <c r="AR256" s="252"/>
      <c r="AS256" s="290"/>
      <c r="AT256" s="290">
        <f t="shared" si="20"/>
        <v>0</v>
      </c>
      <c r="AU256" s="288"/>
      <c r="AV256" s="312" t="str">
        <f t="shared" si="21"/>
        <v>Popup_OIP</v>
      </c>
      <c r="AW256" s="288"/>
      <c r="AX256" s="309"/>
      <c r="AY256" s="276"/>
      <c r="AZ256" s="276"/>
      <c r="BC256" s="309"/>
    </row>
    <row r="257" spans="1:55" s="271" customFormat="1" ht="14.45" customHeight="1" x14ac:dyDescent="0.25">
      <c r="A257" s="311">
        <v>255</v>
      </c>
      <c r="B257" s="344"/>
      <c r="C257" s="1042"/>
      <c r="D257" s="309"/>
      <c r="E257" s="309"/>
      <c r="F257" s="309"/>
      <c r="G257" s="309"/>
      <c r="H257" s="309"/>
      <c r="I257" s="309"/>
      <c r="J257" s="309"/>
      <c r="K257" s="309"/>
      <c r="L257" s="309"/>
      <c r="M257" s="309"/>
      <c r="N257" s="309"/>
      <c r="O257" s="309"/>
      <c r="P257" s="309"/>
      <c r="Q257" s="309"/>
      <c r="R257" s="309"/>
      <c r="S257" s="309"/>
      <c r="T257" s="309"/>
      <c r="U257" s="309"/>
      <c r="V257" s="309"/>
      <c r="W257" s="355"/>
      <c r="X257" s="309"/>
      <c r="Y257" s="309">
        <f t="shared" si="19"/>
        <v>0</v>
      </c>
      <c r="Z257" s="252"/>
      <c r="AA257" s="309"/>
      <c r="AB257" s="269"/>
      <c r="AC257" s="269"/>
      <c r="AD257" s="269"/>
      <c r="AE257" s="269"/>
      <c r="AF257" s="269"/>
      <c r="AG257" s="269"/>
      <c r="AH257" s="252"/>
      <c r="AI257" s="269"/>
      <c r="AJ257" s="269"/>
      <c r="AK257" s="269"/>
      <c r="AL257" s="269"/>
      <c r="AM257" s="269"/>
      <c r="AN257" s="269"/>
      <c r="AO257" s="309"/>
      <c r="AP257" s="252"/>
      <c r="AQ257" s="252"/>
      <c r="AR257" s="252"/>
      <c r="AS257" s="290"/>
      <c r="AT257" s="290">
        <f t="shared" si="20"/>
        <v>0</v>
      </c>
      <c r="AU257" s="288"/>
      <c r="AV257" s="312" t="str">
        <f t="shared" si="21"/>
        <v>Popup_OIP</v>
      </c>
      <c r="AW257" s="288"/>
      <c r="AX257" s="309"/>
      <c r="AY257" s="276"/>
      <c r="AZ257" s="276"/>
      <c r="BC257" s="309"/>
    </row>
    <row r="258" spans="1:55" s="271" customFormat="1" ht="14.45" customHeight="1" x14ac:dyDescent="0.25">
      <c r="A258" s="311">
        <v>256</v>
      </c>
      <c r="B258" s="344"/>
      <c r="C258" s="1042"/>
      <c r="D258" s="309"/>
      <c r="E258" s="309"/>
      <c r="F258" s="309"/>
      <c r="G258" s="309"/>
      <c r="H258" s="309"/>
      <c r="I258" s="309"/>
      <c r="J258" s="309"/>
      <c r="K258" s="309"/>
      <c r="L258" s="309"/>
      <c r="M258" s="309"/>
      <c r="N258" s="309"/>
      <c r="O258" s="309"/>
      <c r="P258" s="309"/>
      <c r="Q258" s="309"/>
      <c r="R258" s="309"/>
      <c r="S258" s="309"/>
      <c r="T258" s="309"/>
      <c r="U258" s="309"/>
      <c r="V258" s="309"/>
      <c r="W258" s="355"/>
      <c r="X258" s="309"/>
      <c r="Y258" s="309">
        <f t="shared" si="19"/>
        <v>0</v>
      </c>
      <c r="Z258" s="252"/>
      <c r="AA258" s="309"/>
      <c r="AB258" s="269"/>
      <c r="AC258" s="269"/>
      <c r="AD258" s="269"/>
      <c r="AE258" s="269"/>
      <c r="AF258" s="269"/>
      <c r="AG258" s="269"/>
      <c r="AH258" s="252"/>
      <c r="AI258" s="269"/>
      <c r="AJ258" s="269"/>
      <c r="AK258" s="269"/>
      <c r="AL258" s="269"/>
      <c r="AM258" s="269"/>
      <c r="AN258" s="269"/>
      <c r="AO258" s="309"/>
      <c r="AP258" s="252"/>
      <c r="AQ258" s="252"/>
      <c r="AR258" s="252"/>
      <c r="AS258" s="290"/>
      <c r="AT258" s="290">
        <f t="shared" si="20"/>
        <v>0</v>
      </c>
      <c r="AU258" s="513"/>
      <c r="AV258" s="312" t="str">
        <f t="shared" si="21"/>
        <v>Popup_OIP</v>
      </c>
      <c r="AW258" s="288"/>
      <c r="AX258" s="309"/>
      <c r="AY258" s="276"/>
      <c r="AZ258" s="276"/>
      <c r="BC258" s="309"/>
    </row>
    <row r="259" spans="1:55" s="271" customFormat="1" ht="14.45" customHeight="1" x14ac:dyDescent="0.25">
      <c r="A259" s="311">
        <v>257</v>
      </c>
      <c r="B259" s="344"/>
      <c r="C259" s="1042"/>
      <c r="D259" s="309"/>
      <c r="E259" s="309"/>
      <c r="F259" s="309"/>
      <c r="G259" s="309"/>
      <c r="H259" s="309"/>
      <c r="I259" s="309"/>
      <c r="J259" s="309"/>
      <c r="K259" s="309"/>
      <c r="L259" s="309"/>
      <c r="M259" s="309"/>
      <c r="N259" s="309"/>
      <c r="O259" s="309"/>
      <c r="P259" s="309"/>
      <c r="Q259" s="309"/>
      <c r="R259" s="309"/>
      <c r="S259" s="309"/>
      <c r="T259" s="309"/>
      <c r="U259" s="309"/>
      <c r="V259" s="309"/>
      <c r="W259" s="355"/>
      <c r="X259" s="309"/>
      <c r="Y259" s="309">
        <f t="shared" ref="Y259:Y294" si="22">IFERROR(MATCH(V259,НазваниеДиап,0),0)</f>
        <v>0</v>
      </c>
      <c r="Z259" s="252"/>
      <c r="AA259" s="309"/>
      <c r="AB259" s="269"/>
      <c r="AC259" s="269"/>
      <c r="AD259" s="269"/>
      <c r="AE259" s="269"/>
      <c r="AF259" s="269"/>
      <c r="AG259" s="269"/>
      <c r="AH259" s="252"/>
      <c r="AI259" s="269"/>
      <c r="AJ259" s="269"/>
      <c r="AK259" s="269"/>
      <c r="AL259" s="269"/>
      <c r="AM259" s="269"/>
      <c r="AN259" s="269"/>
      <c r="AO259" s="309"/>
      <c r="AP259" s="252"/>
      <c r="AQ259" s="252"/>
      <c r="AR259" s="252"/>
      <c r="AS259" s="290"/>
      <c r="AT259" s="290">
        <f t="shared" ref="AT259:AT322" si="23">IF(AS259="",C259,CONCATENATE(AS259,".",C259))</f>
        <v>0</v>
      </c>
      <c r="AU259" s="513"/>
      <c r="AV259" s="312" t="str">
        <f t="shared" ref="AV259:AV322" si="24">IF(AU259="МПа","Popup_OIPp","Popup_OIP")</f>
        <v>Popup_OIP</v>
      </c>
      <c r="AW259" s="288"/>
      <c r="AX259" s="309"/>
      <c r="AY259" s="276"/>
      <c r="AZ259" s="276"/>
      <c r="BC259" s="309"/>
    </row>
    <row r="260" spans="1:55" s="271" customFormat="1" ht="14.45" customHeight="1" x14ac:dyDescent="0.25">
      <c r="A260" s="311">
        <v>258</v>
      </c>
      <c r="B260" s="344"/>
      <c r="C260" s="1042"/>
      <c r="D260" s="309"/>
      <c r="E260" s="309"/>
      <c r="F260" s="309"/>
      <c r="G260" s="309"/>
      <c r="H260" s="309"/>
      <c r="I260" s="309"/>
      <c r="J260" s="309"/>
      <c r="K260" s="309"/>
      <c r="L260" s="309"/>
      <c r="M260" s="309"/>
      <c r="N260" s="309"/>
      <c r="O260" s="309"/>
      <c r="P260" s="309"/>
      <c r="Q260" s="309"/>
      <c r="R260" s="309"/>
      <c r="S260" s="309"/>
      <c r="T260" s="309"/>
      <c r="U260" s="309"/>
      <c r="V260" s="309"/>
      <c r="W260" s="355"/>
      <c r="X260" s="309"/>
      <c r="Y260" s="309">
        <f t="shared" si="22"/>
        <v>0</v>
      </c>
      <c r="Z260" s="252"/>
      <c r="AA260" s="309"/>
      <c r="AB260" s="269"/>
      <c r="AC260" s="269"/>
      <c r="AD260" s="269"/>
      <c r="AE260" s="269"/>
      <c r="AF260" s="269"/>
      <c r="AG260" s="269"/>
      <c r="AH260" s="252"/>
      <c r="AI260" s="269"/>
      <c r="AJ260" s="269"/>
      <c r="AK260" s="269"/>
      <c r="AL260" s="269"/>
      <c r="AM260" s="269"/>
      <c r="AN260" s="269"/>
      <c r="AO260" s="309"/>
      <c r="AP260" s="252"/>
      <c r="AQ260" s="252"/>
      <c r="AR260" s="252"/>
      <c r="AS260" s="290"/>
      <c r="AT260" s="290">
        <f t="shared" si="23"/>
        <v>0</v>
      </c>
      <c r="AU260" s="513"/>
      <c r="AV260" s="312" t="str">
        <f t="shared" si="24"/>
        <v>Popup_OIP</v>
      </c>
      <c r="AW260" s="288"/>
      <c r="AX260" s="309"/>
      <c r="AY260" s="276"/>
      <c r="AZ260" s="276"/>
      <c r="BC260" s="309"/>
    </row>
    <row r="261" spans="1:55" s="271" customFormat="1" ht="14.45" customHeight="1" x14ac:dyDescent="0.25">
      <c r="A261" s="311">
        <v>259</v>
      </c>
      <c r="B261" s="344"/>
      <c r="C261" s="1042"/>
      <c r="D261" s="309"/>
      <c r="E261" s="309"/>
      <c r="F261" s="309"/>
      <c r="G261" s="309"/>
      <c r="H261" s="309"/>
      <c r="I261" s="309"/>
      <c r="J261" s="309"/>
      <c r="K261" s="309"/>
      <c r="L261" s="309"/>
      <c r="M261" s="309"/>
      <c r="N261" s="309"/>
      <c r="O261" s="309"/>
      <c r="P261" s="309"/>
      <c r="Q261" s="309"/>
      <c r="R261" s="309"/>
      <c r="S261" s="309"/>
      <c r="T261" s="309"/>
      <c r="U261" s="309"/>
      <c r="V261" s="309"/>
      <c r="W261" s="355"/>
      <c r="X261" s="309"/>
      <c r="Y261" s="309">
        <f t="shared" si="22"/>
        <v>0</v>
      </c>
      <c r="Z261" s="252"/>
      <c r="AA261" s="309"/>
      <c r="AB261" s="269"/>
      <c r="AC261" s="269"/>
      <c r="AD261" s="269"/>
      <c r="AE261" s="269"/>
      <c r="AF261" s="269"/>
      <c r="AG261" s="269"/>
      <c r="AH261" s="252"/>
      <c r="AI261" s="269"/>
      <c r="AJ261" s="269"/>
      <c r="AK261" s="269"/>
      <c r="AL261" s="269"/>
      <c r="AM261" s="269"/>
      <c r="AN261" s="269"/>
      <c r="AO261" s="309"/>
      <c r="AP261" s="252"/>
      <c r="AQ261" s="252"/>
      <c r="AR261" s="252"/>
      <c r="AS261" s="290"/>
      <c r="AT261" s="290">
        <f t="shared" si="23"/>
        <v>0</v>
      </c>
      <c r="AU261" s="513"/>
      <c r="AV261" s="312" t="str">
        <f t="shared" si="24"/>
        <v>Popup_OIP</v>
      </c>
      <c r="AW261" s="288"/>
      <c r="AX261" s="309"/>
      <c r="AY261" s="276"/>
      <c r="AZ261" s="276"/>
      <c r="BC261" s="309"/>
    </row>
    <row r="262" spans="1:55" s="271" customFormat="1" ht="14.45" customHeight="1" x14ac:dyDescent="0.25">
      <c r="A262" s="311">
        <v>260</v>
      </c>
      <c r="B262" s="344"/>
      <c r="C262" s="1042"/>
      <c r="D262" s="309"/>
      <c r="E262" s="309"/>
      <c r="F262" s="309"/>
      <c r="G262" s="309"/>
      <c r="H262" s="309"/>
      <c r="I262" s="309"/>
      <c r="J262" s="309"/>
      <c r="K262" s="309"/>
      <c r="L262" s="309"/>
      <c r="M262" s="309"/>
      <c r="N262" s="309"/>
      <c r="O262" s="309"/>
      <c r="P262" s="309"/>
      <c r="Q262" s="309"/>
      <c r="R262" s="309"/>
      <c r="S262" s="309"/>
      <c r="T262" s="309"/>
      <c r="U262" s="309"/>
      <c r="V262" s="309"/>
      <c r="W262" s="355"/>
      <c r="X262" s="309"/>
      <c r="Y262" s="309">
        <f t="shared" si="22"/>
        <v>0</v>
      </c>
      <c r="Z262" s="252"/>
      <c r="AA262" s="309"/>
      <c r="AB262" s="269"/>
      <c r="AC262" s="269"/>
      <c r="AD262" s="269"/>
      <c r="AE262" s="269"/>
      <c r="AF262" s="269"/>
      <c r="AG262" s="269"/>
      <c r="AH262" s="252"/>
      <c r="AI262" s="269"/>
      <c r="AJ262" s="269"/>
      <c r="AK262" s="269"/>
      <c r="AL262" s="269"/>
      <c r="AM262" s="269"/>
      <c r="AN262" s="269"/>
      <c r="AO262" s="309"/>
      <c r="AP262" s="252"/>
      <c r="AQ262" s="252"/>
      <c r="AR262" s="252"/>
      <c r="AS262" s="290"/>
      <c r="AT262" s="290">
        <f t="shared" si="23"/>
        <v>0</v>
      </c>
      <c r="AU262" s="513"/>
      <c r="AV262" s="312" t="str">
        <f t="shared" si="24"/>
        <v>Popup_OIP</v>
      </c>
      <c r="AW262" s="288"/>
      <c r="AX262" s="309"/>
      <c r="AY262" s="276"/>
      <c r="AZ262" s="276"/>
      <c r="BC262" s="309"/>
    </row>
    <row r="263" spans="1:55" s="271" customFormat="1" ht="14.45" customHeight="1" x14ac:dyDescent="0.25">
      <c r="A263" s="311">
        <v>261</v>
      </c>
      <c r="B263" s="344"/>
      <c r="C263" s="1042"/>
      <c r="D263" s="309"/>
      <c r="E263" s="309"/>
      <c r="F263" s="309"/>
      <c r="G263" s="309"/>
      <c r="H263" s="309"/>
      <c r="I263" s="309"/>
      <c r="J263" s="309"/>
      <c r="K263" s="309"/>
      <c r="L263" s="309"/>
      <c r="M263" s="309"/>
      <c r="N263" s="309"/>
      <c r="O263" s="309"/>
      <c r="P263" s="309"/>
      <c r="Q263" s="309"/>
      <c r="R263" s="309"/>
      <c r="S263" s="309"/>
      <c r="T263" s="309"/>
      <c r="U263" s="309"/>
      <c r="V263" s="309"/>
      <c r="W263" s="355"/>
      <c r="X263" s="309"/>
      <c r="Y263" s="309">
        <f t="shared" si="22"/>
        <v>0</v>
      </c>
      <c r="Z263" s="252"/>
      <c r="AA263" s="252"/>
      <c r="AB263" s="269"/>
      <c r="AC263" s="269"/>
      <c r="AD263" s="269"/>
      <c r="AE263" s="269"/>
      <c r="AF263" s="269"/>
      <c r="AG263" s="269"/>
      <c r="AH263" s="252"/>
      <c r="AI263" s="269"/>
      <c r="AJ263" s="269"/>
      <c r="AK263" s="269"/>
      <c r="AL263" s="269"/>
      <c r="AM263" s="269"/>
      <c r="AN263" s="269"/>
      <c r="AO263" s="309"/>
      <c r="AP263" s="252"/>
      <c r="AQ263" s="252"/>
      <c r="AR263" s="252"/>
      <c r="AS263" s="290"/>
      <c r="AT263" s="290">
        <f t="shared" si="23"/>
        <v>0</v>
      </c>
      <c r="AU263" s="513"/>
      <c r="AV263" s="312" t="str">
        <f t="shared" si="24"/>
        <v>Popup_OIP</v>
      </c>
      <c r="AW263" s="288"/>
      <c r="AX263" s="309"/>
      <c r="AY263" s="276"/>
      <c r="AZ263" s="276"/>
      <c r="BC263" s="309"/>
    </row>
    <row r="264" spans="1:55" s="271" customFormat="1" ht="14.45" customHeight="1" x14ac:dyDescent="0.25">
      <c r="A264" s="311">
        <v>262</v>
      </c>
      <c r="B264" s="344"/>
      <c r="C264" s="1042"/>
      <c r="D264" s="309"/>
      <c r="E264" s="309"/>
      <c r="F264" s="309"/>
      <c r="G264" s="309"/>
      <c r="H264" s="309"/>
      <c r="I264" s="309"/>
      <c r="J264" s="309"/>
      <c r="K264" s="309"/>
      <c r="L264" s="309"/>
      <c r="M264" s="309"/>
      <c r="N264" s="309"/>
      <c r="O264" s="309"/>
      <c r="P264" s="309"/>
      <c r="Q264" s="309"/>
      <c r="R264" s="309"/>
      <c r="S264" s="309"/>
      <c r="T264" s="309"/>
      <c r="U264" s="309"/>
      <c r="V264" s="309"/>
      <c r="W264" s="355"/>
      <c r="X264" s="309"/>
      <c r="Y264" s="309">
        <f t="shared" si="22"/>
        <v>0</v>
      </c>
      <c r="Z264" s="252"/>
      <c r="AA264" s="252"/>
      <c r="AB264" s="269"/>
      <c r="AC264" s="269"/>
      <c r="AD264" s="269"/>
      <c r="AE264" s="269"/>
      <c r="AF264" s="269"/>
      <c r="AG264" s="269"/>
      <c r="AH264" s="252"/>
      <c r="AI264" s="269"/>
      <c r="AJ264" s="269"/>
      <c r="AK264" s="269"/>
      <c r="AL264" s="269"/>
      <c r="AM264" s="269"/>
      <c r="AN264" s="269"/>
      <c r="AO264" s="309"/>
      <c r="AP264" s="252"/>
      <c r="AQ264" s="252"/>
      <c r="AR264" s="252"/>
      <c r="AS264" s="290"/>
      <c r="AT264" s="290">
        <f t="shared" si="23"/>
        <v>0</v>
      </c>
      <c r="AU264" s="513"/>
      <c r="AV264" s="312" t="str">
        <f t="shared" si="24"/>
        <v>Popup_OIP</v>
      </c>
      <c r="AW264" s="288"/>
      <c r="AX264" s="309"/>
      <c r="AY264" s="276"/>
      <c r="AZ264" s="276"/>
      <c r="BC264" s="309"/>
    </row>
    <row r="265" spans="1:55" s="271" customFormat="1" ht="14.45" customHeight="1" x14ac:dyDescent="0.25">
      <c r="A265" s="311">
        <v>263</v>
      </c>
      <c r="B265" s="344"/>
      <c r="C265" s="1042"/>
      <c r="D265" s="309"/>
      <c r="E265" s="309"/>
      <c r="F265" s="309"/>
      <c r="G265" s="309"/>
      <c r="H265" s="309"/>
      <c r="I265" s="309"/>
      <c r="J265" s="309"/>
      <c r="K265" s="309"/>
      <c r="L265" s="309"/>
      <c r="M265" s="309"/>
      <c r="N265" s="309"/>
      <c r="O265" s="309"/>
      <c r="P265" s="309"/>
      <c r="Q265" s="309"/>
      <c r="R265" s="309"/>
      <c r="S265" s="309"/>
      <c r="T265" s="309"/>
      <c r="U265" s="309"/>
      <c r="V265" s="309"/>
      <c r="W265" s="355"/>
      <c r="X265" s="309"/>
      <c r="Y265" s="309">
        <f t="shared" si="22"/>
        <v>0</v>
      </c>
      <c r="Z265" s="252"/>
      <c r="AA265" s="309"/>
      <c r="AB265" s="269"/>
      <c r="AC265" s="269"/>
      <c r="AD265" s="269"/>
      <c r="AE265" s="269"/>
      <c r="AF265" s="269"/>
      <c r="AG265" s="269"/>
      <c r="AH265" s="309"/>
      <c r="AI265" s="269"/>
      <c r="AJ265" s="269"/>
      <c r="AK265" s="269"/>
      <c r="AL265" s="269"/>
      <c r="AM265" s="269"/>
      <c r="AN265" s="269"/>
      <c r="AO265" s="309"/>
      <c r="AP265" s="309"/>
      <c r="AQ265" s="309"/>
      <c r="AR265" s="309"/>
      <c r="AS265" s="290"/>
      <c r="AT265" s="334">
        <f t="shared" si="23"/>
        <v>0</v>
      </c>
      <c r="AU265" s="288"/>
      <c r="AV265" s="312" t="str">
        <f t="shared" si="24"/>
        <v>Popup_OIP</v>
      </c>
      <c r="AW265" s="311"/>
      <c r="AX265" s="309"/>
      <c r="AY265" s="276"/>
      <c r="AZ265" s="276"/>
      <c r="BC265" s="309"/>
    </row>
    <row r="266" spans="1:55" s="271" customFormat="1" ht="13.9" customHeight="1" x14ac:dyDescent="0.25">
      <c r="A266" s="311">
        <v>264</v>
      </c>
      <c r="B266" s="344"/>
      <c r="C266" s="1042"/>
      <c r="D266" s="309"/>
      <c r="E266" s="309"/>
      <c r="F266" s="309"/>
      <c r="G266" s="309"/>
      <c r="H266" s="309"/>
      <c r="I266" s="309"/>
      <c r="J266" s="309"/>
      <c r="K266" s="309"/>
      <c r="L266" s="309"/>
      <c r="M266" s="309"/>
      <c r="N266" s="309"/>
      <c r="O266" s="309"/>
      <c r="P266" s="309"/>
      <c r="Q266" s="309"/>
      <c r="R266" s="309"/>
      <c r="S266" s="309"/>
      <c r="T266" s="309"/>
      <c r="U266" s="309"/>
      <c r="V266" s="309"/>
      <c r="W266" s="355"/>
      <c r="X266" s="309"/>
      <c r="Y266" s="309">
        <f t="shared" si="22"/>
        <v>0</v>
      </c>
      <c r="Z266" s="252"/>
      <c r="AA266" s="309"/>
      <c r="AB266" s="269"/>
      <c r="AC266" s="269"/>
      <c r="AD266" s="269"/>
      <c r="AE266" s="269"/>
      <c r="AF266" s="269"/>
      <c r="AG266" s="269"/>
      <c r="AH266" s="309"/>
      <c r="AI266" s="269"/>
      <c r="AJ266" s="269"/>
      <c r="AK266" s="269"/>
      <c r="AL266" s="269"/>
      <c r="AM266" s="269"/>
      <c r="AN266" s="269"/>
      <c r="AO266" s="309"/>
      <c r="AP266" s="309"/>
      <c r="AQ266" s="309"/>
      <c r="AR266" s="309"/>
      <c r="AS266" s="290"/>
      <c r="AT266" s="334">
        <f t="shared" si="23"/>
        <v>0</v>
      </c>
      <c r="AU266" s="288"/>
      <c r="AV266" s="312" t="str">
        <f t="shared" si="24"/>
        <v>Popup_OIP</v>
      </c>
      <c r="AW266" s="311"/>
      <c r="AX266" s="309"/>
      <c r="AY266" s="276"/>
      <c r="AZ266" s="276"/>
      <c r="BC266" s="309"/>
    </row>
    <row r="267" spans="1:55" s="271" customFormat="1" ht="14.45" customHeight="1" x14ac:dyDescent="0.25">
      <c r="A267" s="311">
        <v>265</v>
      </c>
      <c r="B267" s="344"/>
      <c r="C267" s="1042"/>
      <c r="D267" s="309"/>
      <c r="E267" s="309"/>
      <c r="F267" s="309"/>
      <c r="G267" s="309"/>
      <c r="H267" s="309"/>
      <c r="I267" s="309"/>
      <c r="J267" s="309"/>
      <c r="K267" s="309"/>
      <c r="L267" s="309"/>
      <c r="M267" s="309"/>
      <c r="N267" s="309"/>
      <c r="O267" s="309"/>
      <c r="P267" s="309"/>
      <c r="Q267" s="309"/>
      <c r="R267" s="309"/>
      <c r="S267" s="309"/>
      <c r="T267" s="309"/>
      <c r="U267" s="309"/>
      <c r="V267" s="309"/>
      <c r="W267" s="355"/>
      <c r="X267" s="309"/>
      <c r="Y267" s="309">
        <f t="shared" si="22"/>
        <v>0</v>
      </c>
      <c r="Z267" s="252"/>
      <c r="AA267" s="309"/>
      <c r="AB267" s="269"/>
      <c r="AC267" s="269"/>
      <c r="AD267" s="269"/>
      <c r="AE267" s="269"/>
      <c r="AF267" s="269"/>
      <c r="AG267" s="269"/>
      <c r="AH267" s="309"/>
      <c r="AI267" s="269"/>
      <c r="AJ267" s="269"/>
      <c r="AK267" s="269"/>
      <c r="AL267" s="269"/>
      <c r="AM267" s="269"/>
      <c r="AN267" s="269"/>
      <c r="AO267" s="309"/>
      <c r="AP267" s="309"/>
      <c r="AQ267" s="309"/>
      <c r="AR267" s="309"/>
      <c r="AS267" s="290"/>
      <c r="AT267" s="334">
        <f t="shared" si="23"/>
        <v>0</v>
      </c>
      <c r="AU267" s="288"/>
      <c r="AV267" s="312" t="str">
        <f t="shared" si="24"/>
        <v>Popup_OIP</v>
      </c>
      <c r="AW267" s="311"/>
      <c r="AX267" s="309"/>
      <c r="AY267" s="276"/>
      <c r="AZ267" s="276"/>
      <c r="BC267" s="309"/>
    </row>
    <row r="268" spans="1:55" s="271" customFormat="1" ht="14.45" customHeight="1" x14ac:dyDescent="0.25">
      <c r="A268" s="311">
        <v>266</v>
      </c>
      <c r="B268" s="344"/>
      <c r="C268" s="1042"/>
      <c r="D268" s="309"/>
      <c r="E268" s="309"/>
      <c r="F268" s="309"/>
      <c r="G268" s="309"/>
      <c r="H268" s="309"/>
      <c r="I268" s="309"/>
      <c r="J268" s="309"/>
      <c r="K268" s="309"/>
      <c r="L268" s="309"/>
      <c r="M268" s="309"/>
      <c r="N268" s="309"/>
      <c r="O268" s="309"/>
      <c r="P268" s="309"/>
      <c r="Q268" s="309"/>
      <c r="R268" s="309"/>
      <c r="S268" s="309"/>
      <c r="T268" s="309"/>
      <c r="U268" s="309"/>
      <c r="V268" s="309"/>
      <c r="W268" s="355"/>
      <c r="X268" s="309"/>
      <c r="Y268" s="309">
        <f t="shared" si="22"/>
        <v>0</v>
      </c>
      <c r="Z268" s="252"/>
      <c r="AA268" s="309"/>
      <c r="AB268" s="269"/>
      <c r="AC268" s="269"/>
      <c r="AD268" s="269"/>
      <c r="AE268" s="269"/>
      <c r="AF268" s="269"/>
      <c r="AG268" s="269"/>
      <c r="AH268" s="309"/>
      <c r="AI268" s="269"/>
      <c r="AJ268" s="269"/>
      <c r="AK268" s="269"/>
      <c r="AL268" s="269"/>
      <c r="AM268" s="269"/>
      <c r="AN268" s="269"/>
      <c r="AO268" s="309"/>
      <c r="AP268" s="309"/>
      <c r="AQ268" s="309"/>
      <c r="AR268" s="309"/>
      <c r="AS268" s="290"/>
      <c r="AT268" s="334">
        <f t="shared" si="23"/>
        <v>0</v>
      </c>
      <c r="AU268" s="288"/>
      <c r="AV268" s="312" t="str">
        <f t="shared" si="24"/>
        <v>Popup_OIP</v>
      </c>
      <c r="AW268" s="311"/>
      <c r="AX268" s="309"/>
      <c r="AY268" s="276"/>
      <c r="AZ268" s="276"/>
      <c r="BC268" s="309"/>
    </row>
    <row r="269" spans="1:55" s="636" customFormat="1" ht="14.45" customHeight="1" x14ac:dyDescent="0.25">
      <c r="A269" s="311">
        <v>267</v>
      </c>
      <c r="B269" s="344"/>
      <c r="C269" s="1042"/>
      <c r="D269" s="309"/>
      <c r="E269" s="309"/>
      <c r="F269" s="309"/>
      <c r="G269" s="309"/>
      <c r="H269" s="309"/>
      <c r="I269" s="309"/>
      <c r="J269" s="309"/>
      <c r="K269" s="309"/>
      <c r="L269" s="309"/>
      <c r="M269" s="309"/>
      <c r="N269" s="309"/>
      <c r="O269" s="309"/>
      <c r="P269" s="309"/>
      <c r="Q269" s="309"/>
      <c r="R269" s="309"/>
      <c r="S269" s="309"/>
      <c r="T269" s="309"/>
      <c r="U269" s="309"/>
      <c r="V269" s="309"/>
      <c r="W269" s="355"/>
      <c r="X269" s="309"/>
      <c r="Y269" s="309">
        <f t="shared" si="22"/>
        <v>0</v>
      </c>
      <c r="Z269" s="252"/>
      <c r="AA269" s="252"/>
      <c r="AB269" s="634"/>
      <c r="AC269" s="634"/>
      <c r="AD269" s="634"/>
      <c r="AE269" s="634"/>
      <c r="AF269" s="634"/>
      <c r="AG269" s="634"/>
      <c r="AH269" s="633"/>
      <c r="AI269" s="634"/>
      <c r="AJ269" s="634"/>
      <c r="AK269" s="634"/>
      <c r="AL269" s="634"/>
      <c r="AM269" s="634"/>
      <c r="AN269" s="634"/>
      <c r="AO269" s="633"/>
      <c r="AP269" s="309"/>
      <c r="AQ269" s="309"/>
      <c r="AR269" s="309"/>
      <c r="AS269" s="290"/>
      <c r="AT269" s="635">
        <f t="shared" si="23"/>
        <v>0</v>
      </c>
      <c r="AU269" s="288"/>
      <c r="AV269" s="312" t="str">
        <f t="shared" si="24"/>
        <v>Popup_OIP</v>
      </c>
      <c r="AW269" s="311"/>
      <c r="AX269" s="309"/>
      <c r="AY269" s="276"/>
      <c r="AZ269" s="276"/>
      <c r="BC269" s="309"/>
    </row>
    <row r="270" spans="1:55" s="636" customFormat="1" ht="14.45" customHeight="1" x14ac:dyDescent="0.25">
      <c r="A270" s="311">
        <v>268</v>
      </c>
      <c r="B270" s="344"/>
      <c r="C270" s="1042"/>
      <c r="D270" s="309"/>
      <c r="E270" s="309"/>
      <c r="F270" s="309"/>
      <c r="G270" s="309"/>
      <c r="H270" s="309"/>
      <c r="I270" s="309"/>
      <c r="J270" s="309"/>
      <c r="K270" s="309"/>
      <c r="L270" s="309"/>
      <c r="M270" s="309"/>
      <c r="N270" s="309"/>
      <c r="O270" s="309"/>
      <c r="P270" s="309"/>
      <c r="Q270" s="309"/>
      <c r="R270" s="309"/>
      <c r="S270" s="309"/>
      <c r="T270" s="309"/>
      <c r="U270" s="309"/>
      <c r="V270" s="309"/>
      <c r="W270" s="355"/>
      <c r="X270" s="309"/>
      <c r="Y270" s="309">
        <f t="shared" si="22"/>
        <v>0</v>
      </c>
      <c r="Z270" s="252"/>
      <c r="AA270" s="252"/>
      <c r="AB270" s="634"/>
      <c r="AC270" s="634"/>
      <c r="AD270" s="634"/>
      <c r="AE270" s="634"/>
      <c r="AF270" s="634"/>
      <c r="AG270" s="634"/>
      <c r="AH270" s="633"/>
      <c r="AI270" s="634"/>
      <c r="AJ270" s="634"/>
      <c r="AK270" s="634"/>
      <c r="AL270" s="634"/>
      <c r="AM270" s="634"/>
      <c r="AN270" s="634"/>
      <c r="AO270" s="633"/>
      <c r="AP270" s="309"/>
      <c r="AQ270" s="309"/>
      <c r="AR270" s="309"/>
      <c r="AS270" s="290"/>
      <c r="AT270" s="635">
        <f t="shared" si="23"/>
        <v>0</v>
      </c>
      <c r="AU270" s="288"/>
      <c r="AV270" s="312" t="str">
        <f t="shared" si="24"/>
        <v>Popup_OIP</v>
      </c>
      <c r="AW270" s="311"/>
      <c r="AX270" s="309"/>
      <c r="AY270" s="276"/>
      <c r="AZ270" s="276"/>
      <c r="BC270" s="309"/>
    </row>
    <row r="271" spans="1:55" s="271" customFormat="1" ht="14.45" customHeight="1" x14ac:dyDescent="0.25">
      <c r="A271" s="311">
        <v>269</v>
      </c>
      <c r="B271" s="344"/>
      <c r="C271" s="1044"/>
      <c r="D271" s="309"/>
      <c r="E271" s="309"/>
      <c r="F271" s="309"/>
      <c r="G271" s="309"/>
      <c r="H271" s="309"/>
      <c r="I271" s="309"/>
      <c r="J271" s="309"/>
      <c r="K271" s="309"/>
      <c r="L271" s="309"/>
      <c r="M271" s="309"/>
      <c r="N271" s="309"/>
      <c r="O271" s="309"/>
      <c r="P271" s="309"/>
      <c r="Q271" s="309"/>
      <c r="R271" s="633"/>
      <c r="S271" s="633"/>
      <c r="T271" s="309"/>
      <c r="U271" s="633"/>
      <c r="V271" s="633"/>
      <c r="W271" s="633"/>
      <c r="X271" s="633"/>
      <c r="Y271" s="309">
        <f t="shared" si="22"/>
        <v>0</v>
      </c>
      <c r="Z271" s="633"/>
      <c r="AA271" s="309"/>
      <c r="AB271" s="269"/>
      <c r="AC271" s="269"/>
      <c r="AD271" s="269"/>
      <c r="AE271" s="269"/>
      <c r="AF271" s="269"/>
      <c r="AG271" s="269"/>
      <c r="AH271" s="309"/>
      <c r="AI271" s="269"/>
      <c r="AJ271" s="269"/>
      <c r="AK271" s="269"/>
      <c r="AL271" s="269"/>
      <c r="AM271" s="269"/>
      <c r="AN271" s="269"/>
      <c r="AO271" s="633"/>
      <c r="AP271" s="309"/>
      <c r="AQ271" s="309"/>
      <c r="AR271" s="309"/>
      <c r="AS271" s="334"/>
      <c r="AT271" s="334">
        <f t="shared" si="23"/>
        <v>0</v>
      </c>
      <c r="AU271" s="288"/>
      <c r="AV271" s="312" t="str">
        <f t="shared" si="24"/>
        <v>Popup_OIP</v>
      </c>
      <c r="AW271" s="311"/>
      <c r="AX271" s="633"/>
      <c r="AY271" s="276"/>
      <c r="AZ271" s="276"/>
      <c r="BC271" s="309"/>
    </row>
    <row r="272" spans="1:55" s="271" customFormat="1" ht="14.45" customHeight="1" x14ac:dyDescent="0.25">
      <c r="A272" s="311">
        <v>270</v>
      </c>
      <c r="B272" s="344"/>
      <c r="C272" s="1044"/>
      <c r="D272" s="309"/>
      <c r="E272" s="309"/>
      <c r="F272" s="309"/>
      <c r="G272" s="309"/>
      <c r="H272" s="309"/>
      <c r="I272" s="309"/>
      <c r="J272" s="309"/>
      <c r="K272" s="309"/>
      <c r="L272" s="309"/>
      <c r="M272" s="309"/>
      <c r="N272" s="309"/>
      <c r="O272" s="309"/>
      <c r="P272" s="309"/>
      <c r="Q272" s="309"/>
      <c r="R272" s="633"/>
      <c r="S272" s="633"/>
      <c r="T272" s="309"/>
      <c r="U272" s="633"/>
      <c r="V272" s="633"/>
      <c r="W272" s="633"/>
      <c r="X272" s="633"/>
      <c r="Y272" s="309">
        <f t="shared" si="22"/>
        <v>0</v>
      </c>
      <c r="Z272" s="633"/>
      <c r="AA272" s="309"/>
      <c r="AB272" s="269"/>
      <c r="AC272" s="269"/>
      <c r="AD272" s="269"/>
      <c r="AE272" s="269"/>
      <c r="AF272" s="269"/>
      <c r="AG272" s="269"/>
      <c r="AH272" s="309"/>
      <c r="AI272" s="269"/>
      <c r="AJ272" s="269"/>
      <c r="AK272" s="269"/>
      <c r="AL272" s="269"/>
      <c r="AM272" s="269"/>
      <c r="AN272" s="269"/>
      <c r="AO272" s="633"/>
      <c r="AP272" s="309"/>
      <c r="AQ272" s="309"/>
      <c r="AR272" s="309"/>
      <c r="AS272" s="334"/>
      <c r="AT272" s="334">
        <f t="shared" si="23"/>
        <v>0</v>
      </c>
      <c r="AU272" s="311"/>
      <c r="AV272" s="312" t="str">
        <f t="shared" si="24"/>
        <v>Popup_OIP</v>
      </c>
      <c r="AW272" s="311"/>
      <c r="AX272" s="633"/>
      <c r="AY272" s="276"/>
      <c r="AZ272" s="276"/>
      <c r="BC272" s="309"/>
    </row>
    <row r="273" spans="1:55" s="271" customFormat="1" ht="14.45" customHeight="1" x14ac:dyDescent="0.25">
      <c r="A273" s="311">
        <v>271</v>
      </c>
      <c r="B273" s="344"/>
      <c r="C273" s="1044"/>
      <c r="D273" s="309"/>
      <c r="E273" s="309"/>
      <c r="F273" s="309"/>
      <c r="G273" s="309"/>
      <c r="H273" s="309"/>
      <c r="I273" s="309"/>
      <c r="J273" s="309"/>
      <c r="K273" s="309"/>
      <c r="L273" s="309"/>
      <c r="M273" s="309"/>
      <c r="N273" s="309"/>
      <c r="O273" s="309"/>
      <c r="P273" s="309"/>
      <c r="Q273" s="309"/>
      <c r="R273" s="633"/>
      <c r="S273" s="633"/>
      <c r="T273" s="309"/>
      <c r="U273" s="633"/>
      <c r="V273" s="633"/>
      <c r="W273" s="633"/>
      <c r="X273" s="633"/>
      <c r="Y273" s="309">
        <f t="shared" si="22"/>
        <v>0</v>
      </c>
      <c r="Z273" s="633"/>
      <c r="AA273" s="309"/>
      <c r="AB273" s="269"/>
      <c r="AC273" s="269"/>
      <c r="AD273" s="269"/>
      <c r="AE273" s="269"/>
      <c r="AF273" s="269"/>
      <c r="AG273" s="269"/>
      <c r="AH273" s="309"/>
      <c r="AI273" s="269"/>
      <c r="AJ273" s="269"/>
      <c r="AK273" s="269"/>
      <c r="AL273" s="269"/>
      <c r="AM273" s="269"/>
      <c r="AN273" s="269"/>
      <c r="AO273" s="633"/>
      <c r="AP273" s="309"/>
      <c r="AQ273" s="309"/>
      <c r="AR273" s="309"/>
      <c r="AS273" s="334"/>
      <c r="AT273" s="334">
        <f t="shared" si="23"/>
        <v>0</v>
      </c>
      <c r="AU273" s="311"/>
      <c r="AV273" s="312" t="str">
        <f t="shared" si="24"/>
        <v>Popup_OIP</v>
      </c>
      <c r="AW273" s="311"/>
      <c r="AX273" s="633"/>
      <c r="AY273" s="276"/>
      <c r="AZ273" s="276"/>
      <c r="BC273" s="309"/>
    </row>
    <row r="274" spans="1:55" s="271" customFormat="1" ht="14.45" customHeight="1" x14ac:dyDescent="0.25">
      <c r="A274" s="311">
        <v>272</v>
      </c>
      <c r="B274" s="344"/>
      <c r="C274" s="1044"/>
      <c r="D274" s="309"/>
      <c r="E274" s="309"/>
      <c r="F274" s="309"/>
      <c r="G274" s="309"/>
      <c r="H274" s="309"/>
      <c r="I274" s="309"/>
      <c r="J274" s="309"/>
      <c r="K274" s="309"/>
      <c r="L274" s="309"/>
      <c r="M274" s="309"/>
      <c r="N274" s="309"/>
      <c r="O274" s="309"/>
      <c r="P274" s="309"/>
      <c r="Q274" s="309"/>
      <c r="R274" s="633"/>
      <c r="S274" s="633"/>
      <c r="T274" s="309"/>
      <c r="U274" s="633"/>
      <c r="V274" s="633"/>
      <c r="W274" s="633"/>
      <c r="X274" s="633"/>
      <c r="Y274" s="309">
        <f t="shared" si="22"/>
        <v>0</v>
      </c>
      <c r="Z274" s="633"/>
      <c r="AA274" s="309"/>
      <c r="AB274" s="269"/>
      <c r="AC274" s="269"/>
      <c r="AD274" s="269"/>
      <c r="AE274" s="269"/>
      <c r="AF274" s="269"/>
      <c r="AG274" s="269"/>
      <c r="AH274" s="309"/>
      <c r="AI274" s="269"/>
      <c r="AJ274" s="269"/>
      <c r="AK274" s="269"/>
      <c r="AL274" s="269"/>
      <c r="AM274" s="269"/>
      <c r="AN274" s="269"/>
      <c r="AO274" s="633"/>
      <c r="AP274" s="309"/>
      <c r="AQ274" s="309"/>
      <c r="AR274" s="309"/>
      <c r="AS274" s="334"/>
      <c r="AT274" s="334">
        <f t="shared" si="23"/>
        <v>0</v>
      </c>
      <c r="AU274" s="311"/>
      <c r="AV274" s="312" t="str">
        <f t="shared" si="24"/>
        <v>Popup_OIP</v>
      </c>
      <c r="AW274" s="311"/>
      <c r="AX274" s="633"/>
      <c r="AY274" s="276"/>
      <c r="AZ274" s="276"/>
      <c r="BC274" s="309"/>
    </row>
    <row r="275" spans="1:55" s="271" customFormat="1" ht="14.45" customHeight="1" x14ac:dyDescent="0.25">
      <c r="A275" s="311">
        <v>273</v>
      </c>
      <c r="B275" s="344"/>
      <c r="C275" s="1044"/>
      <c r="D275" s="633"/>
      <c r="E275" s="633"/>
      <c r="F275" s="633"/>
      <c r="G275" s="633"/>
      <c r="H275" s="633"/>
      <c r="I275" s="633"/>
      <c r="J275" s="633"/>
      <c r="K275" s="633"/>
      <c r="L275" s="633"/>
      <c r="M275" s="633"/>
      <c r="N275" s="633"/>
      <c r="O275" s="633"/>
      <c r="P275" s="633"/>
      <c r="Q275" s="633"/>
      <c r="R275" s="633"/>
      <c r="S275" s="633"/>
      <c r="T275" s="309"/>
      <c r="U275" s="633"/>
      <c r="V275" s="633"/>
      <c r="W275" s="633"/>
      <c r="X275" s="633"/>
      <c r="Y275" s="309">
        <f t="shared" si="22"/>
        <v>0</v>
      </c>
      <c r="Z275" s="633"/>
      <c r="AA275" s="782"/>
      <c r="AB275" s="269"/>
      <c r="AC275" s="269"/>
      <c r="AD275" s="269"/>
      <c r="AE275" s="269"/>
      <c r="AF275" s="269"/>
      <c r="AG275" s="269"/>
      <c r="AH275" s="309"/>
      <c r="AI275" s="269"/>
      <c r="AJ275" s="269"/>
      <c r="AK275" s="269"/>
      <c r="AL275" s="269"/>
      <c r="AM275" s="269"/>
      <c r="AN275" s="269"/>
      <c r="AO275" s="633"/>
      <c r="AP275" s="309"/>
      <c r="AQ275" s="309"/>
      <c r="AR275" s="309"/>
      <c r="AS275" s="334"/>
      <c r="AT275" s="334">
        <f t="shared" si="23"/>
        <v>0</v>
      </c>
      <c r="AU275" s="288"/>
      <c r="AV275" s="312" t="str">
        <f t="shared" si="24"/>
        <v>Popup_OIP</v>
      </c>
      <c r="AW275" s="311"/>
      <c r="AX275" s="633"/>
      <c r="AY275" s="276"/>
      <c r="AZ275" s="276"/>
      <c r="BC275" s="309"/>
    </row>
    <row r="276" spans="1:55" s="271" customFormat="1" ht="14.45" customHeight="1" x14ac:dyDescent="0.25">
      <c r="A276" s="311">
        <v>274</v>
      </c>
      <c r="B276" s="344"/>
      <c r="C276" s="1044"/>
      <c r="D276" s="633"/>
      <c r="E276" s="633"/>
      <c r="F276" s="633"/>
      <c r="G276" s="633"/>
      <c r="H276" s="633"/>
      <c r="I276" s="633"/>
      <c r="J276" s="633"/>
      <c r="K276" s="633"/>
      <c r="L276" s="633"/>
      <c r="M276" s="633"/>
      <c r="N276" s="633"/>
      <c r="O276" s="633"/>
      <c r="P276" s="633"/>
      <c r="Q276" s="633"/>
      <c r="R276" s="633"/>
      <c r="S276" s="633"/>
      <c r="T276" s="309"/>
      <c r="U276" s="633"/>
      <c r="V276" s="633"/>
      <c r="W276" s="633"/>
      <c r="X276" s="633"/>
      <c r="Y276" s="309">
        <f t="shared" si="22"/>
        <v>0</v>
      </c>
      <c r="Z276" s="633"/>
      <c r="AA276" s="782"/>
      <c r="AB276" s="269"/>
      <c r="AC276" s="269"/>
      <c r="AD276" s="269"/>
      <c r="AE276" s="269"/>
      <c r="AF276" s="269"/>
      <c r="AG276" s="269"/>
      <c r="AH276" s="309"/>
      <c r="AI276" s="269"/>
      <c r="AJ276" s="269"/>
      <c r="AK276" s="269"/>
      <c r="AL276" s="269"/>
      <c r="AM276" s="269"/>
      <c r="AN276" s="269"/>
      <c r="AO276" s="633"/>
      <c r="AP276" s="309"/>
      <c r="AQ276" s="309"/>
      <c r="AR276" s="309"/>
      <c r="AS276" s="334"/>
      <c r="AT276" s="334">
        <f t="shared" si="23"/>
        <v>0</v>
      </c>
      <c r="AU276" s="288"/>
      <c r="AV276" s="312" t="str">
        <f t="shared" si="24"/>
        <v>Popup_OIP</v>
      </c>
      <c r="AW276" s="311"/>
      <c r="AX276" s="633"/>
      <c r="AY276" s="276"/>
      <c r="AZ276" s="276"/>
      <c r="BC276" s="309"/>
    </row>
    <row r="277" spans="1:55" s="271" customFormat="1" ht="14.45" customHeight="1" x14ac:dyDescent="0.25">
      <c r="A277" s="311">
        <v>275</v>
      </c>
      <c r="B277" s="344"/>
      <c r="C277" s="1044"/>
      <c r="D277" s="309"/>
      <c r="E277" s="309"/>
      <c r="F277" s="309"/>
      <c r="G277" s="309"/>
      <c r="H277" s="309"/>
      <c r="I277" s="309"/>
      <c r="J277" s="309"/>
      <c r="K277" s="309"/>
      <c r="L277" s="309"/>
      <c r="M277" s="309"/>
      <c r="N277" s="309"/>
      <c r="O277" s="309"/>
      <c r="P277" s="309"/>
      <c r="Q277" s="309"/>
      <c r="R277" s="633"/>
      <c r="S277" s="633"/>
      <c r="T277" s="309"/>
      <c r="U277" s="633"/>
      <c r="V277" s="633"/>
      <c r="W277" s="633"/>
      <c r="X277" s="633"/>
      <c r="Y277" s="309">
        <f t="shared" si="22"/>
        <v>0</v>
      </c>
      <c r="Z277" s="633"/>
      <c r="AA277" s="309"/>
      <c r="AB277" s="269"/>
      <c r="AC277" s="269"/>
      <c r="AD277" s="269"/>
      <c r="AE277" s="269"/>
      <c r="AF277" s="269"/>
      <c r="AG277" s="269"/>
      <c r="AH277" s="309"/>
      <c r="AI277" s="269"/>
      <c r="AJ277" s="269"/>
      <c r="AK277" s="269"/>
      <c r="AL277" s="269"/>
      <c r="AM277" s="269"/>
      <c r="AN277" s="269"/>
      <c r="AO277" s="633"/>
      <c r="AP277" s="309"/>
      <c r="AQ277" s="309"/>
      <c r="AR277" s="309"/>
      <c r="AS277" s="334"/>
      <c r="AT277" s="334">
        <f t="shared" si="23"/>
        <v>0</v>
      </c>
      <c r="AU277" s="288"/>
      <c r="AV277" s="312" t="str">
        <f t="shared" si="24"/>
        <v>Popup_OIP</v>
      </c>
      <c r="AW277" s="311"/>
      <c r="AX277" s="633"/>
      <c r="AY277" s="276"/>
      <c r="AZ277" s="276"/>
      <c r="BC277" s="309"/>
    </row>
    <row r="278" spans="1:55" s="271" customFormat="1" ht="14.45" customHeight="1" x14ac:dyDescent="0.25">
      <c r="A278" s="311">
        <v>276</v>
      </c>
      <c r="B278" s="344"/>
      <c r="C278" s="1044"/>
      <c r="D278" s="309"/>
      <c r="E278" s="309"/>
      <c r="F278" s="309"/>
      <c r="G278" s="309"/>
      <c r="H278" s="309"/>
      <c r="I278" s="309"/>
      <c r="J278" s="309"/>
      <c r="K278" s="309"/>
      <c r="L278" s="309"/>
      <c r="M278" s="309"/>
      <c r="N278" s="309"/>
      <c r="O278" s="309"/>
      <c r="P278" s="309"/>
      <c r="Q278" s="309"/>
      <c r="R278" s="633"/>
      <c r="S278" s="633"/>
      <c r="T278" s="309"/>
      <c r="U278" s="633"/>
      <c r="V278" s="633"/>
      <c r="W278" s="633"/>
      <c r="X278" s="633"/>
      <c r="Y278" s="309">
        <f t="shared" si="22"/>
        <v>0</v>
      </c>
      <c r="Z278" s="633"/>
      <c r="AA278" s="309"/>
      <c r="AB278" s="269"/>
      <c r="AC278" s="269"/>
      <c r="AD278" s="269"/>
      <c r="AE278" s="269"/>
      <c r="AF278" s="269"/>
      <c r="AG278" s="269"/>
      <c r="AH278" s="309"/>
      <c r="AI278" s="269"/>
      <c r="AJ278" s="269"/>
      <c r="AK278" s="269"/>
      <c r="AL278" s="269"/>
      <c r="AM278" s="269"/>
      <c r="AN278" s="269"/>
      <c r="AO278" s="633"/>
      <c r="AP278" s="309"/>
      <c r="AQ278" s="309"/>
      <c r="AR278" s="309"/>
      <c r="AS278" s="334"/>
      <c r="AT278" s="334">
        <f t="shared" si="23"/>
        <v>0</v>
      </c>
      <c r="AU278" s="311"/>
      <c r="AV278" s="312" t="str">
        <f t="shared" si="24"/>
        <v>Popup_OIP</v>
      </c>
      <c r="AW278" s="311"/>
      <c r="AX278" s="633"/>
      <c r="AY278" s="276"/>
      <c r="AZ278" s="276"/>
      <c r="BC278" s="309"/>
    </row>
    <row r="279" spans="1:55" s="271" customFormat="1" ht="14.45" customHeight="1" x14ac:dyDescent="0.25">
      <c r="A279" s="311">
        <v>277</v>
      </c>
      <c r="B279" s="344"/>
      <c r="C279" s="1044"/>
      <c r="D279" s="309"/>
      <c r="E279" s="309"/>
      <c r="F279" s="309"/>
      <c r="G279" s="309"/>
      <c r="H279" s="309"/>
      <c r="I279" s="309"/>
      <c r="J279" s="309"/>
      <c r="K279" s="309"/>
      <c r="L279" s="309"/>
      <c r="M279" s="309"/>
      <c r="N279" s="309"/>
      <c r="O279" s="309"/>
      <c r="P279" s="309"/>
      <c r="Q279" s="309"/>
      <c r="R279" s="633"/>
      <c r="S279" s="633"/>
      <c r="T279" s="309"/>
      <c r="U279" s="633"/>
      <c r="V279" s="633"/>
      <c r="W279" s="633"/>
      <c r="X279" s="633"/>
      <c r="Y279" s="309">
        <f t="shared" si="22"/>
        <v>0</v>
      </c>
      <c r="Z279" s="633"/>
      <c r="AA279" s="309"/>
      <c r="AB279" s="269"/>
      <c r="AC279" s="269"/>
      <c r="AD279" s="269"/>
      <c r="AE279" s="269"/>
      <c r="AF279" s="269"/>
      <c r="AG279" s="269"/>
      <c r="AH279" s="309"/>
      <c r="AI279" s="269"/>
      <c r="AJ279" s="269"/>
      <c r="AK279" s="269"/>
      <c r="AL279" s="269"/>
      <c r="AM279" s="269"/>
      <c r="AN279" s="269"/>
      <c r="AO279" s="633"/>
      <c r="AP279" s="309"/>
      <c r="AQ279" s="309"/>
      <c r="AR279" s="309"/>
      <c r="AS279" s="334"/>
      <c r="AT279" s="334">
        <f t="shared" si="23"/>
        <v>0</v>
      </c>
      <c r="AU279" s="311"/>
      <c r="AV279" s="312" t="str">
        <f t="shared" si="24"/>
        <v>Popup_OIP</v>
      </c>
      <c r="AW279" s="311"/>
      <c r="AX279" s="633"/>
      <c r="AY279" s="276"/>
      <c r="AZ279" s="276"/>
      <c r="BC279" s="309"/>
    </row>
    <row r="280" spans="1:55" s="271" customFormat="1" ht="14.45" customHeight="1" x14ac:dyDescent="0.25">
      <c r="A280" s="311">
        <v>278</v>
      </c>
      <c r="B280" s="344"/>
      <c r="C280" s="1044"/>
      <c r="D280" s="309"/>
      <c r="E280" s="309"/>
      <c r="F280" s="309"/>
      <c r="G280" s="309"/>
      <c r="H280" s="309"/>
      <c r="I280" s="309"/>
      <c r="J280" s="309"/>
      <c r="K280" s="309"/>
      <c r="L280" s="309"/>
      <c r="M280" s="309"/>
      <c r="N280" s="309"/>
      <c r="O280" s="309"/>
      <c r="P280" s="309"/>
      <c r="Q280" s="309"/>
      <c r="R280" s="633"/>
      <c r="S280" s="633"/>
      <c r="T280" s="309"/>
      <c r="U280" s="633"/>
      <c r="V280" s="633"/>
      <c r="W280" s="633"/>
      <c r="X280" s="633"/>
      <c r="Y280" s="309">
        <f t="shared" si="22"/>
        <v>0</v>
      </c>
      <c r="Z280" s="633"/>
      <c r="AA280" s="309"/>
      <c r="AB280" s="269"/>
      <c r="AC280" s="269"/>
      <c r="AD280" s="269"/>
      <c r="AE280" s="269"/>
      <c r="AF280" s="269"/>
      <c r="AG280" s="269"/>
      <c r="AH280" s="309"/>
      <c r="AI280" s="269"/>
      <c r="AJ280" s="269"/>
      <c r="AK280" s="269"/>
      <c r="AL280" s="269"/>
      <c r="AM280" s="269"/>
      <c r="AN280" s="269"/>
      <c r="AO280" s="633"/>
      <c r="AP280" s="309"/>
      <c r="AQ280" s="309"/>
      <c r="AR280" s="309"/>
      <c r="AS280" s="334"/>
      <c r="AT280" s="334">
        <f t="shared" si="23"/>
        <v>0</v>
      </c>
      <c r="AU280" s="311"/>
      <c r="AV280" s="312" t="str">
        <f t="shared" si="24"/>
        <v>Popup_OIP</v>
      </c>
      <c r="AW280" s="311"/>
      <c r="AX280" s="633"/>
      <c r="AY280" s="276"/>
      <c r="AZ280" s="276"/>
      <c r="BC280" s="309"/>
    </row>
    <row r="281" spans="1:55" s="271" customFormat="1" ht="14.45" customHeight="1" x14ac:dyDescent="0.25">
      <c r="A281" s="311">
        <v>279</v>
      </c>
      <c r="B281" s="344"/>
      <c r="C281" s="1044"/>
      <c r="D281" s="633"/>
      <c r="E281" s="633"/>
      <c r="F281" s="633"/>
      <c r="G281" s="633"/>
      <c r="H281" s="633"/>
      <c r="I281" s="633"/>
      <c r="J281" s="633"/>
      <c r="K281" s="633"/>
      <c r="L281" s="633"/>
      <c r="M281" s="633"/>
      <c r="N281" s="633"/>
      <c r="O281" s="633"/>
      <c r="P281" s="633"/>
      <c r="Q281" s="633"/>
      <c r="R281" s="633"/>
      <c r="S281" s="633"/>
      <c r="T281" s="309"/>
      <c r="U281" s="633"/>
      <c r="V281" s="633"/>
      <c r="W281" s="633"/>
      <c r="X281" s="633"/>
      <c r="Y281" s="309">
        <f t="shared" si="22"/>
        <v>0</v>
      </c>
      <c r="Z281" s="633"/>
      <c r="AA281" s="782"/>
      <c r="AB281" s="269"/>
      <c r="AC281" s="269"/>
      <c r="AD281" s="269"/>
      <c r="AE281" s="269"/>
      <c r="AF281" s="269"/>
      <c r="AG281" s="269"/>
      <c r="AH281" s="309"/>
      <c r="AI281" s="269"/>
      <c r="AJ281" s="269"/>
      <c r="AK281" s="269"/>
      <c r="AL281" s="269"/>
      <c r="AM281" s="269"/>
      <c r="AN281" s="269"/>
      <c r="AO281" s="633"/>
      <c r="AP281" s="309"/>
      <c r="AQ281" s="309"/>
      <c r="AR281" s="309"/>
      <c r="AS281" s="334"/>
      <c r="AT281" s="334">
        <f t="shared" si="23"/>
        <v>0</v>
      </c>
      <c r="AU281" s="288"/>
      <c r="AV281" s="312" t="str">
        <f t="shared" si="24"/>
        <v>Popup_OIP</v>
      </c>
      <c r="AW281" s="311"/>
      <c r="AX281" s="633"/>
      <c r="AY281" s="276"/>
      <c r="AZ281" s="276"/>
      <c r="BC281" s="309"/>
    </row>
    <row r="282" spans="1:55" s="271" customFormat="1" ht="14.45" customHeight="1" x14ac:dyDescent="0.25">
      <c r="A282" s="311">
        <v>280</v>
      </c>
      <c r="B282" s="344"/>
      <c r="C282" s="1044"/>
      <c r="D282" s="633"/>
      <c r="E282" s="633"/>
      <c r="F282" s="633"/>
      <c r="G282" s="633"/>
      <c r="H282" s="633"/>
      <c r="I282" s="633"/>
      <c r="J282" s="633"/>
      <c r="K282" s="633"/>
      <c r="L282" s="633"/>
      <c r="M282" s="633"/>
      <c r="N282" s="633"/>
      <c r="O282" s="633"/>
      <c r="P282" s="633"/>
      <c r="Q282" s="633"/>
      <c r="R282" s="633"/>
      <c r="S282" s="633"/>
      <c r="T282" s="309"/>
      <c r="U282" s="633"/>
      <c r="V282" s="633"/>
      <c r="W282" s="633"/>
      <c r="X282" s="633"/>
      <c r="Y282" s="309">
        <f t="shared" si="22"/>
        <v>0</v>
      </c>
      <c r="Z282" s="633"/>
      <c r="AA282" s="782"/>
      <c r="AB282" s="269"/>
      <c r="AC282" s="269"/>
      <c r="AD282" s="269"/>
      <c r="AE282" s="269"/>
      <c r="AF282" s="269"/>
      <c r="AG282" s="269"/>
      <c r="AH282" s="309"/>
      <c r="AI282" s="269"/>
      <c r="AJ282" s="269"/>
      <c r="AK282" s="269"/>
      <c r="AL282" s="269"/>
      <c r="AM282" s="269"/>
      <c r="AN282" s="269"/>
      <c r="AO282" s="633"/>
      <c r="AP282" s="309"/>
      <c r="AQ282" s="309"/>
      <c r="AR282" s="309"/>
      <c r="AS282" s="334"/>
      <c r="AT282" s="334">
        <f t="shared" si="23"/>
        <v>0</v>
      </c>
      <c r="AU282" s="288"/>
      <c r="AV282" s="312" t="str">
        <f t="shared" si="24"/>
        <v>Popup_OIP</v>
      </c>
      <c r="AW282" s="311"/>
      <c r="AX282" s="633"/>
      <c r="AY282" s="276"/>
      <c r="AZ282" s="276"/>
      <c r="BC282" s="309"/>
    </row>
    <row r="283" spans="1:55" s="271" customFormat="1" ht="14.45" customHeight="1" x14ac:dyDescent="0.25">
      <c r="A283" s="311">
        <v>281</v>
      </c>
      <c r="B283" s="344"/>
      <c r="C283" s="1044"/>
      <c r="D283" s="309"/>
      <c r="E283" s="309"/>
      <c r="F283" s="309"/>
      <c r="G283" s="309"/>
      <c r="H283" s="309"/>
      <c r="I283" s="309"/>
      <c r="J283" s="309"/>
      <c r="K283" s="309"/>
      <c r="L283" s="309"/>
      <c r="M283" s="309"/>
      <c r="N283" s="309"/>
      <c r="O283" s="309"/>
      <c r="P283" s="309"/>
      <c r="Q283" s="309"/>
      <c r="R283" s="633"/>
      <c r="S283" s="633"/>
      <c r="T283" s="309"/>
      <c r="U283" s="633"/>
      <c r="V283" s="633"/>
      <c r="W283" s="633"/>
      <c r="X283" s="633"/>
      <c r="Y283" s="309">
        <f t="shared" si="22"/>
        <v>0</v>
      </c>
      <c r="Z283" s="633"/>
      <c r="AA283" s="309"/>
      <c r="AB283" s="269"/>
      <c r="AC283" s="269"/>
      <c r="AD283" s="269"/>
      <c r="AE283" s="269"/>
      <c r="AF283" s="269"/>
      <c r="AG283" s="269"/>
      <c r="AH283" s="309"/>
      <c r="AI283" s="269"/>
      <c r="AJ283" s="269"/>
      <c r="AK283" s="269"/>
      <c r="AL283" s="269"/>
      <c r="AM283" s="269"/>
      <c r="AN283" s="269"/>
      <c r="AO283" s="633"/>
      <c r="AP283" s="309"/>
      <c r="AQ283" s="309"/>
      <c r="AR283" s="309"/>
      <c r="AS283" s="334"/>
      <c r="AT283" s="334">
        <f t="shared" si="23"/>
        <v>0</v>
      </c>
      <c r="AU283" s="288"/>
      <c r="AV283" s="312" t="str">
        <f t="shared" si="24"/>
        <v>Popup_OIP</v>
      </c>
      <c r="AW283" s="311"/>
      <c r="AX283" s="633"/>
      <c r="AY283" s="276"/>
      <c r="AZ283" s="276"/>
      <c r="BC283" s="309"/>
    </row>
    <row r="284" spans="1:55" s="271" customFormat="1" ht="14.45" customHeight="1" x14ac:dyDescent="0.25">
      <c r="A284" s="311">
        <v>282</v>
      </c>
      <c r="B284" s="344"/>
      <c r="C284" s="1044"/>
      <c r="D284" s="309"/>
      <c r="E284" s="309"/>
      <c r="F284" s="309"/>
      <c r="G284" s="309"/>
      <c r="H284" s="309"/>
      <c r="I284" s="309"/>
      <c r="J284" s="309"/>
      <c r="K284" s="309"/>
      <c r="L284" s="309"/>
      <c r="M284" s="309"/>
      <c r="N284" s="309"/>
      <c r="O284" s="309"/>
      <c r="P284" s="309"/>
      <c r="Q284" s="309"/>
      <c r="R284" s="633"/>
      <c r="S284" s="633"/>
      <c r="T284" s="309"/>
      <c r="U284" s="633"/>
      <c r="V284" s="633"/>
      <c r="W284" s="633"/>
      <c r="X284" s="633"/>
      <c r="Y284" s="309">
        <f t="shared" si="22"/>
        <v>0</v>
      </c>
      <c r="Z284" s="633"/>
      <c r="AA284" s="309"/>
      <c r="AB284" s="269"/>
      <c r="AC284" s="269"/>
      <c r="AD284" s="269"/>
      <c r="AE284" s="269"/>
      <c r="AF284" s="269"/>
      <c r="AG284" s="269"/>
      <c r="AH284" s="309"/>
      <c r="AI284" s="269"/>
      <c r="AJ284" s="269"/>
      <c r="AK284" s="269"/>
      <c r="AL284" s="269"/>
      <c r="AM284" s="269"/>
      <c r="AN284" s="269"/>
      <c r="AO284" s="633"/>
      <c r="AP284" s="309"/>
      <c r="AQ284" s="309"/>
      <c r="AR284" s="309"/>
      <c r="AS284" s="334"/>
      <c r="AT284" s="334">
        <f t="shared" si="23"/>
        <v>0</v>
      </c>
      <c r="AU284" s="311"/>
      <c r="AV284" s="312" t="str">
        <f t="shared" si="24"/>
        <v>Popup_OIP</v>
      </c>
      <c r="AW284" s="311"/>
      <c r="AX284" s="633"/>
      <c r="AY284" s="276"/>
      <c r="AZ284" s="276"/>
      <c r="BC284" s="309"/>
    </row>
    <row r="285" spans="1:55" s="271" customFormat="1" ht="14.45" customHeight="1" x14ac:dyDescent="0.25">
      <c r="A285" s="311">
        <v>283</v>
      </c>
      <c r="B285" s="344"/>
      <c r="C285" s="1044"/>
      <c r="D285" s="309"/>
      <c r="E285" s="309"/>
      <c r="F285" s="309"/>
      <c r="G285" s="309"/>
      <c r="H285" s="309"/>
      <c r="I285" s="309"/>
      <c r="J285" s="309"/>
      <c r="K285" s="309"/>
      <c r="L285" s="309"/>
      <c r="M285" s="309"/>
      <c r="N285" s="309"/>
      <c r="O285" s="309"/>
      <c r="P285" s="309"/>
      <c r="Q285" s="309"/>
      <c r="R285" s="633"/>
      <c r="S285" s="633"/>
      <c r="T285" s="309"/>
      <c r="U285" s="633"/>
      <c r="V285" s="633"/>
      <c r="W285" s="633"/>
      <c r="X285" s="633"/>
      <c r="Y285" s="309">
        <f t="shared" si="22"/>
        <v>0</v>
      </c>
      <c r="Z285" s="633"/>
      <c r="AA285" s="309"/>
      <c r="AB285" s="269"/>
      <c r="AC285" s="269"/>
      <c r="AD285" s="269"/>
      <c r="AE285" s="269"/>
      <c r="AF285" s="269"/>
      <c r="AG285" s="269"/>
      <c r="AH285" s="309"/>
      <c r="AI285" s="269"/>
      <c r="AJ285" s="269"/>
      <c r="AK285" s="269"/>
      <c r="AL285" s="269"/>
      <c r="AM285" s="269"/>
      <c r="AN285" s="269"/>
      <c r="AO285" s="633"/>
      <c r="AP285" s="309"/>
      <c r="AQ285" s="309"/>
      <c r="AR285" s="309"/>
      <c r="AS285" s="334"/>
      <c r="AT285" s="334">
        <f t="shared" si="23"/>
        <v>0</v>
      </c>
      <c r="AU285" s="311"/>
      <c r="AV285" s="312" t="str">
        <f t="shared" si="24"/>
        <v>Popup_OIP</v>
      </c>
      <c r="AW285" s="311"/>
      <c r="AX285" s="633"/>
      <c r="AY285" s="276"/>
      <c r="AZ285" s="276"/>
      <c r="BC285" s="309"/>
    </row>
    <row r="286" spans="1:55" s="271" customFormat="1" ht="14.45" customHeight="1" x14ac:dyDescent="0.25">
      <c r="A286" s="311">
        <v>284</v>
      </c>
      <c r="B286" s="344"/>
      <c r="C286" s="1044"/>
      <c r="D286" s="309"/>
      <c r="E286" s="309"/>
      <c r="F286" s="309"/>
      <c r="G286" s="309"/>
      <c r="H286" s="309"/>
      <c r="I286" s="309"/>
      <c r="J286" s="309"/>
      <c r="K286" s="309"/>
      <c r="L286" s="309"/>
      <c r="M286" s="309"/>
      <c r="N286" s="309"/>
      <c r="O286" s="309"/>
      <c r="P286" s="309"/>
      <c r="Q286" s="309"/>
      <c r="R286" s="633"/>
      <c r="S286" s="633"/>
      <c r="T286" s="309"/>
      <c r="U286" s="633"/>
      <c r="V286" s="633"/>
      <c r="W286" s="633"/>
      <c r="X286" s="633"/>
      <c r="Y286" s="309">
        <f t="shared" si="22"/>
        <v>0</v>
      </c>
      <c r="Z286" s="633"/>
      <c r="AA286" s="309"/>
      <c r="AB286" s="269"/>
      <c r="AC286" s="269"/>
      <c r="AD286" s="269"/>
      <c r="AE286" s="269"/>
      <c r="AF286" s="269"/>
      <c r="AG286" s="269"/>
      <c r="AH286" s="309"/>
      <c r="AI286" s="269"/>
      <c r="AJ286" s="269"/>
      <c r="AK286" s="269"/>
      <c r="AL286" s="269"/>
      <c r="AM286" s="269"/>
      <c r="AN286" s="269"/>
      <c r="AO286" s="633"/>
      <c r="AP286" s="309"/>
      <c r="AQ286" s="309"/>
      <c r="AR286" s="309"/>
      <c r="AS286" s="334"/>
      <c r="AT286" s="334">
        <f t="shared" si="23"/>
        <v>0</v>
      </c>
      <c r="AU286" s="311"/>
      <c r="AV286" s="312" t="str">
        <f t="shared" si="24"/>
        <v>Popup_OIP</v>
      </c>
      <c r="AW286" s="311"/>
      <c r="AX286" s="633"/>
      <c r="AY286" s="276"/>
      <c r="AZ286" s="276"/>
      <c r="BC286" s="309"/>
    </row>
    <row r="287" spans="1:55" s="271" customFormat="1" ht="14.45" customHeight="1" x14ac:dyDescent="0.25">
      <c r="A287" s="311">
        <v>285</v>
      </c>
      <c r="B287" s="344"/>
      <c r="C287" s="1044"/>
      <c r="D287" s="633"/>
      <c r="E287" s="633"/>
      <c r="F287" s="633"/>
      <c r="G287" s="633"/>
      <c r="H287" s="633"/>
      <c r="I287" s="633"/>
      <c r="J287" s="633"/>
      <c r="K287" s="633"/>
      <c r="L287" s="633"/>
      <c r="M287" s="633"/>
      <c r="N287" s="633"/>
      <c r="O287" s="633"/>
      <c r="P287" s="633"/>
      <c r="Q287" s="633"/>
      <c r="R287" s="633"/>
      <c r="S287" s="633"/>
      <c r="T287" s="309"/>
      <c r="U287" s="633"/>
      <c r="V287" s="633"/>
      <c r="W287" s="633"/>
      <c r="X287" s="633"/>
      <c r="Y287" s="309">
        <f t="shared" si="22"/>
        <v>0</v>
      </c>
      <c r="Z287" s="633"/>
      <c r="AA287" s="782"/>
      <c r="AB287" s="269"/>
      <c r="AC287" s="269"/>
      <c r="AD287" s="269"/>
      <c r="AE287" s="269"/>
      <c r="AF287" s="269"/>
      <c r="AG287" s="269"/>
      <c r="AH287" s="309"/>
      <c r="AI287" s="269"/>
      <c r="AJ287" s="269"/>
      <c r="AK287" s="269"/>
      <c r="AL287" s="269"/>
      <c r="AM287" s="269"/>
      <c r="AN287" s="269"/>
      <c r="AO287" s="633"/>
      <c r="AP287" s="309"/>
      <c r="AQ287" s="309"/>
      <c r="AR287" s="309"/>
      <c r="AS287" s="334"/>
      <c r="AT287" s="334">
        <f t="shared" si="23"/>
        <v>0</v>
      </c>
      <c r="AU287" s="288"/>
      <c r="AV287" s="312" t="str">
        <f t="shared" si="24"/>
        <v>Popup_OIP</v>
      </c>
      <c r="AW287" s="311"/>
      <c r="AX287" s="633"/>
      <c r="AY287" s="276"/>
      <c r="AZ287" s="276"/>
      <c r="BC287" s="309"/>
    </row>
    <row r="288" spans="1:55" s="271" customFormat="1" ht="14.45" customHeight="1" x14ac:dyDescent="0.25">
      <c r="A288" s="311">
        <v>286</v>
      </c>
      <c r="B288" s="344"/>
      <c r="C288" s="1044"/>
      <c r="D288" s="633"/>
      <c r="E288" s="633"/>
      <c r="F288" s="633"/>
      <c r="G288" s="633"/>
      <c r="H288" s="633"/>
      <c r="I288" s="633"/>
      <c r="J288" s="633"/>
      <c r="K288" s="633"/>
      <c r="L288" s="633"/>
      <c r="M288" s="633"/>
      <c r="N288" s="633"/>
      <c r="O288" s="633"/>
      <c r="P288" s="633"/>
      <c r="Q288" s="633"/>
      <c r="R288" s="633"/>
      <c r="S288" s="633"/>
      <c r="T288" s="309"/>
      <c r="U288" s="633"/>
      <c r="V288" s="633"/>
      <c r="W288" s="633"/>
      <c r="X288" s="633"/>
      <c r="Y288" s="309">
        <f t="shared" si="22"/>
        <v>0</v>
      </c>
      <c r="Z288" s="633"/>
      <c r="AA288" s="782"/>
      <c r="AB288" s="269"/>
      <c r="AC288" s="269"/>
      <c r="AD288" s="269"/>
      <c r="AE288" s="269"/>
      <c r="AF288" s="269"/>
      <c r="AG288" s="269"/>
      <c r="AH288" s="309"/>
      <c r="AI288" s="269"/>
      <c r="AJ288" s="269"/>
      <c r="AK288" s="269"/>
      <c r="AL288" s="269"/>
      <c r="AM288" s="269"/>
      <c r="AN288" s="269"/>
      <c r="AO288" s="633"/>
      <c r="AP288" s="309"/>
      <c r="AQ288" s="309"/>
      <c r="AR288" s="309"/>
      <c r="AS288" s="334"/>
      <c r="AT288" s="334">
        <f t="shared" si="23"/>
        <v>0</v>
      </c>
      <c r="AU288" s="288"/>
      <c r="AV288" s="312" t="str">
        <f t="shared" si="24"/>
        <v>Popup_OIP</v>
      </c>
      <c r="AW288" s="311"/>
      <c r="AX288" s="633"/>
      <c r="AY288" s="276"/>
      <c r="AZ288" s="276"/>
      <c r="BC288" s="309"/>
    </row>
    <row r="289" spans="1:55" s="271" customFormat="1" ht="14.45" customHeight="1" x14ac:dyDescent="0.25">
      <c r="A289" s="311">
        <v>287</v>
      </c>
      <c r="B289" s="344"/>
      <c r="C289" s="1044"/>
      <c r="D289" s="309"/>
      <c r="E289" s="309"/>
      <c r="F289" s="309"/>
      <c r="G289" s="309"/>
      <c r="H289" s="309"/>
      <c r="I289" s="309"/>
      <c r="J289" s="309"/>
      <c r="K289" s="309"/>
      <c r="L289" s="309"/>
      <c r="M289" s="309"/>
      <c r="N289" s="309"/>
      <c r="O289" s="309"/>
      <c r="P289" s="309"/>
      <c r="Q289" s="309"/>
      <c r="R289" s="633"/>
      <c r="S289" s="633"/>
      <c r="T289" s="309"/>
      <c r="U289" s="633"/>
      <c r="V289" s="633"/>
      <c r="W289" s="633"/>
      <c r="X289" s="633"/>
      <c r="Y289" s="309">
        <f t="shared" si="22"/>
        <v>0</v>
      </c>
      <c r="Z289" s="633"/>
      <c r="AA289" s="309"/>
      <c r="AB289" s="269"/>
      <c r="AC289" s="269"/>
      <c r="AD289" s="269"/>
      <c r="AE289" s="269"/>
      <c r="AF289" s="269"/>
      <c r="AG289" s="269"/>
      <c r="AH289" s="309"/>
      <c r="AI289" s="269"/>
      <c r="AJ289" s="269"/>
      <c r="AK289" s="269"/>
      <c r="AL289" s="269"/>
      <c r="AM289" s="269"/>
      <c r="AN289" s="269"/>
      <c r="AO289" s="633"/>
      <c r="AP289" s="309"/>
      <c r="AQ289" s="309"/>
      <c r="AR289" s="309"/>
      <c r="AS289" s="334"/>
      <c r="AT289" s="334">
        <f t="shared" si="23"/>
        <v>0</v>
      </c>
      <c r="AU289" s="288"/>
      <c r="AV289" s="312" t="str">
        <f t="shared" si="24"/>
        <v>Popup_OIP</v>
      </c>
      <c r="AW289" s="311"/>
      <c r="AX289" s="633"/>
      <c r="AY289" s="276"/>
      <c r="AZ289" s="276"/>
      <c r="BC289" s="309"/>
    </row>
    <row r="290" spans="1:55" s="271" customFormat="1" ht="14.45" customHeight="1" x14ac:dyDescent="0.25">
      <c r="A290" s="311">
        <v>288</v>
      </c>
      <c r="B290" s="344"/>
      <c r="C290" s="1044"/>
      <c r="D290" s="309"/>
      <c r="E290" s="309"/>
      <c r="F290" s="309"/>
      <c r="G290" s="309"/>
      <c r="H290" s="309"/>
      <c r="I290" s="309"/>
      <c r="J290" s="309"/>
      <c r="K290" s="309"/>
      <c r="L290" s="309"/>
      <c r="M290" s="309"/>
      <c r="N290" s="309"/>
      <c r="O290" s="309"/>
      <c r="P290" s="309"/>
      <c r="Q290" s="309"/>
      <c r="R290" s="633"/>
      <c r="S290" s="633"/>
      <c r="T290" s="309"/>
      <c r="U290" s="633"/>
      <c r="V290" s="633"/>
      <c r="W290" s="633"/>
      <c r="X290" s="633"/>
      <c r="Y290" s="309">
        <f t="shared" si="22"/>
        <v>0</v>
      </c>
      <c r="Z290" s="633"/>
      <c r="AA290" s="309"/>
      <c r="AB290" s="269"/>
      <c r="AC290" s="269"/>
      <c r="AD290" s="269"/>
      <c r="AE290" s="269"/>
      <c r="AF290" s="269"/>
      <c r="AG290" s="269"/>
      <c r="AH290" s="309"/>
      <c r="AI290" s="269"/>
      <c r="AJ290" s="269"/>
      <c r="AK290" s="269"/>
      <c r="AL290" s="269"/>
      <c r="AM290" s="269"/>
      <c r="AN290" s="269"/>
      <c r="AO290" s="633"/>
      <c r="AP290" s="309"/>
      <c r="AQ290" s="309"/>
      <c r="AR290" s="309"/>
      <c r="AS290" s="334"/>
      <c r="AT290" s="334">
        <f t="shared" si="23"/>
        <v>0</v>
      </c>
      <c r="AU290" s="311"/>
      <c r="AV290" s="312" t="str">
        <f t="shared" si="24"/>
        <v>Popup_OIP</v>
      </c>
      <c r="AW290" s="311"/>
      <c r="AX290" s="633"/>
      <c r="AY290" s="276"/>
      <c r="AZ290" s="276"/>
      <c r="BC290" s="309"/>
    </row>
    <row r="291" spans="1:55" s="271" customFormat="1" ht="14.45" customHeight="1" x14ac:dyDescent="0.25">
      <c r="A291" s="311">
        <v>289</v>
      </c>
      <c r="B291" s="344"/>
      <c r="C291" s="1044"/>
      <c r="D291" s="309"/>
      <c r="E291" s="309"/>
      <c r="F291" s="309"/>
      <c r="G291" s="309"/>
      <c r="H291" s="309"/>
      <c r="I291" s="309"/>
      <c r="J291" s="309"/>
      <c r="K291" s="309"/>
      <c r="L291" s="309"/>
      <c r="M291" s="309"/>
      <c r="N291" s="309"/>
      <c r="O291" s="309"/>
      <c r="P291" s="309"/>
      <c r="Q291" s="309"/>
      <c r="R291" s="633"/>
      <c r="S291" s="633"/>
      <c r="T291" s="309"/>
      <c r="U291" s="633"/>
      <c r="V291" s="633"/>
      <c r="W291" s="633"/>
      <c r="X291" s="633"/>
      <c r="Y291" s="309">
        <f t="shared" si="22"/>
        <v>0</v>
      </c>
      <c r="Z291" s="633"/>
      <c r="AA291" s="309"/>
      <c r="AB291" s="269"/>
      <c r="AC291" s="269"/>
      <c r="AD291" s="269"/>
      <c r="AE291" s="269"/>
      <c r="AF291" s="269"/>
      <c r="AG291" s="269"/>
      <c r="AH291" s="309"/>
      <c r="AI291" s="269"/>
      <c r="AJ291" s="269"/>
      <c r="AK291" s="269"/>
      <c r="AL291" s="269"/>
      <c r="AM291" s="269"/>
      <c r="AN291" s="269"/>
      <c r="AO291" s="633"/>
      <c r="AP291" s="309"/>
      <c r="AQ291" s="309"/>
      <c r="AR291" s="309"/>
      <c r="AS291" s="334"/>
      <c r="AT291" s="334">
        <f t="shared" si="23"/>
        <v>0</v>
      </c>
      <c r="AU291" s="311"/>
      <c r="AV291" s="312" t="str">
        <f t="shared" si="24"/>
        <v>Popup_OIP</v>
      </c>
      <c r="AW291" s="311"/>
      <c r="AX291" s="633"/>
      <c r="AY291" s="276"/>
      <c r="AZ291" s="276"/>
      <c r="BC291" s="309"/>
    </row>
    <row r="292" spans="1:55" s="271" customFormat="1" ht="14.45" customHeight="1" x14ac:dyDescent="0.25">
      <c r="A292" s="311">
        <v>290</v>
      </c>
      <c r="B292" s="344"/>
      <c r="C292" s="1044"/>
      <c r="D292" s="309"/>
      <c r="E292" s="309"/>
      <c r="F292" s="309"/>
      <c r="G292" s="309"/>
      <c r="H292" s="309"/>
      <c r="I292" s="309"/>
      <c r="J292" s="309"/>
      <c r="K292" s="309"/>
      <c r="L292" s="309"/>
      <c r="M292" s="309"/>
      <c r="N292" s="309"/>
      <c r="O292" s="309"/>
      <c r="P292" s="309"/>
      <c r="Q292" s="309"/>
      <c r="R292" s="633"/>
      <c r="S292" s="633"/>
      <c r="T292" s="309"/>
      <c r="U292" s="633"/>
      <c r="V292" s="633"/>
      <c r="W292" s="633"/>
      <c r="X292" s="633"/>
      <c r="Y292" s="309">
        <f t="shared" si="22"/>
        <v>0</v>
      </c>
      <c r="Z292" s="633"/>
      <c r="AA292" s="309"/>
      <c r="AB292" s="269"/>
      <c r="AC292" s="269"/>
      <c r="AD292" s="269"/>
      <c r="AE292" s="269"/>
      <c r="AF292" s="269"/>
      <c r="AG292" s="269"/>
      <c r="AH292" s="309"/>
      <c r="AI292" s="269"/>
      <c r="AJ292" s="269"/>
      <c r="AK292" s="269"/>
      <c r="AL292" s="269"/>
      <c r="AM292" s="269"/>
      <c r="AN292" s="269"/>
      <c r="AO292" s="633"/>
      <c r="AP292" s="309"/>
      <c r="AQ292" s="309"/>
      <c r="AR292" s="309"/>
      <c r="AS292" s="334"/>
      <c r="AT292" s="334">
        <f t="shared" si="23"/>
        <v>0</v>
      </c>
      <c r="AU292" s="311"/>
      <c r="AV292" s="312" t="str">
        <f t="shared" si="24"/>
        <v>Popup_OIP</v>
      </c>
      <c r="AW292" s="311"/>
      <c r="AX292" s="633"/>
      <c r="AY292" s="276"/>
      <c r="AZ292" s="276"/>
      <c r="BC292" s="309"/>
    </row>
    <row r="293" spans="1:55" s="271" customFormat="1" ht="14.45" customHeight="1" x14ac:dyDescent="0.25">
      <c r="A293" s="311">
        <v>291</v>
      </c>
      <c r="B293" s="344"/>
      <c r="C293" s="1044"/>
      <c r="D293" s="633"/>
      <c r="E293" s="633"/>
      <c r="F293" s="633"/>
      <c r="G293" s="633"/>
      <c r="H293" s="633"/>
      <c r="I293" s="633"/>
      <c r="J293" s="633"/>
      <c r="K293" s="633"/>
      <c r="L293" s="633"/>
      <c r="M293" s="633"/>
      <c r="N293" s="633"/>
      <c r="O293" s="633"/>
      <c r="P293" s="633"/>
      <c r="Q293" s="633"/>
      <c r="R293" s="633"/>
      <c r="S293" s="633"/>
      <c r="T293" s="309"/>
      <c r="U293" s="633"/>
      <c r="V293" s="633"/>
      <c r="W293" s="633"/>
      <c r="X293" s="633"/>
      <c r="Y293" s="309">
        <f t="shared" si="22"/>
        <v>0</v>
      </c>
      <c r="Z293" s="633"/>
      <c r="AA293" s="782"/>
      <c r="AB293" s="269"/>
      <c r="AC293" s="269"/>
      <c r="AD293" s="269"/>
      <c r="AE293" s="269"/>
      <c r="AF293" s="269"/>
      <c r="AG293" s="269"/>
      <c r="AH293" s="309"/>
      <c r="AI293" s="269"/>
      <c r="AJ293" s="269"/>
      <c r="AK293" s="269"/>
      <c r="AL293" s="269"/>
      <c r="AM293" s="269"/>
      <c r="AN293" s="269"/>
      <c r="AO293" s="633"/>
      <c r="AP293" s="309"/>
      <c r="AQ293" s="309"/>
      <c r="AR293" s="309"/>
      <c r="AS293" s="334"/>
      <c r="AT293" s="334">
        <f t="shared" si="23"/>
        <v>0</v>
      </c>
      <c r="AU293" s="288"/>
      <c r="AV293" s="312" t="str">
        <f t="shared" si="24"/>
        <v>Popup_OIP</v>
      </c>
      <c r="AW293" s="311"/>
      <c r="AX293" s="633"/>
      <c r="AY293" s="276"/>
      <c r="AZ293" s="276"/>
      <c r="BC293" s="309"/>
    </row>
    <row r="294" spans="1:55" s="271" customFormat="1" ht="14.45" customHeight="1" x14ac:dyDescent="0.25">
      <c r="A294" s="311">
        <v>292</v>
      </c>
      <c r="B294" s="344"/>
      <c r="C294" s="1044"/>
      <c r="D294" s="633"/>
      <c r="E294" s="633"/>
      <c r="F294" s="633"/>
      <c r="G294" s="633"/>
      <c r="H294" s="633"/>
      <c r="I294" s="633"/>
      <c r="J294" s="633"/>
      <c r="K294" s="633"/>
      <c r="L294" s="633"/>
      <c r="M294" s="633"/>
      <c r="N294" s="633"/>
      <c r="O294" s="633"/>
      <c r="P294" s="633"/>
      <c r="Q294" s="633"/>
      <c r="R294" s="633"/>
      <c r="S294" s="633"/>
      <c r="T294" s="309"/>
      <c r="U294" s="633"/>
      <c r="V294" s="633"/>
      <c r="W294" s="633"/>
      <c r="X294" s="633"/>
      <c r="Y294" s="309">
        <f t="shared" si="22"/>
        <v>0</v>
      </c>
      <c r="Z294" s="633"/>
      <c r="AA294" s="782"/>
      <c r="AB294" s="269"/>
      <c r="AC294" s="269"/>
      <c r="AD294" s="269"/>
      <c r="AE294" s="269"/>
      <c r="AF294" s="269"/>
      <c r="AG294" s="269"/>
      <c r="AH294" s="309"/>
      <c r="AI294" s="269"/>
      <c r="AJ294" s="269"/>
      <c r="AK294" s="269"/>
      <c r="AL294" s="269"/>
      <c r="AM294" s="269"/>
      <c r="AN294" s="269"/>
      <c r="AO294" s="633"/>
      <c r="AP294" s="309"/>
      <c r="AQ294" s="309"/>
      <c r="AR294" s="309"/>
      <c r="AS294" s="334"/>
      <c r="AT294" s="334">
        <f t="shared" si="23"/>
        <v>0</v>
      </c>
      <c r="AU294" s="288"/>
      <c r="AV294" s="312" t="str">
        <f t="shared" si="24"/>
        <v>Popup_OIP</v>
      </c>
      <c r="AW294" s="311"/>
      <c r="AX294" s="633"/>
      <c r="AY294" s="276"/>
      <c r="AZ294" s="276"/>
      <c r="BC294" s="309"/>
    </row>
    <row r="295" spans="1:55" s="271" customFormat="1" ht="14.45" customHeight="1" x14ac:dyDescent="0.25">
      <c r="A295" s="311">
        <v>293</v>
      </c>
      <c r="B295" s="344"/>
      <c r="C295" s="1044"/>
      <c r="D295" s="309"/>
      <c r="E295" s="309"/>
      <c r="F295" s="309"/>
      <c r="G295" s="309"/>
      <c r="H295" s="309"/>
      <c r="I295" s="309"/>
      <c r="J295" s="309"/>
      <c r="K295" s="309"/>
      <c r="L295" s="309"/>
      <c r="M295" s="309"/>
      <c r="N295" s="309"/>
      <c r="O295" s="309"/>
      <c r="P295" s="309"/>
      <c r="Q295" s="309"/>
      <c r="R295" s="633"/>
      <c r="S295" s="633"/>
      <c r="T295" s="309"/>
      <c r="U295" s="633"/>
      <c r="V295" s="633"/>
      <c r="W295" s="633"/>
      <c r="X295" s="633"/>
      <c r="Y295" s="309">
        <f t="shared" ref="Y295:Y300" si="25">IFERROR(MATCH(V295,НазваниеДиап),0)</f>
        <v>0</v>
      </c>
      <c r="Z295" s="633"/>
      <c r="AA295" s="309"/>
      <c r="AB295" s="269"/>
      <c r="AC295" s="269"/>
      <c r="AD295" s="269"/>
      <c r="AE295" s="269"/>
      <c r="AF295" s="269"/>
      <c r="AG295" s="269"/>
      <c r="AH295" s="309"/>
      <c r="AI295" s="269"/>
      <c r="AJ295" s="269"/>
      <c r="AK295" s="269"/>
      <c r="AL295" s="269"/>
      <c r="AM295" s="269"/>
      <c r="AN295" s="269"/>
      <c r="AO295" s="633"/>
      <c r="AP295" s="309"/>
      <c r="AQ295" s="309"/>
      <c r="AR295" s="309"/>
      <c r="AS295" s="334"/>
      <c r="AT295" s="334">
        <f t="shared" si="23"/>
        <v>0</v>
      </c>
      <c r="AU295" s="288"/>
      <c r="AV295" s="312" t="str">
        <f t="shared" si="24"/>
        <v>Popup_OIP</v>
      </c>
      <c r="AW295" s="311"/>
      <c r="AX295" s="633"/>
      <c r="AY295" s="276"/>
      <c r="AZ295" s="276"/>
      <c r="BC295" s="309"/>
    </row>
    <row r="296" spans="1:55" s="271" customFormat="1" ht="14.45" customHeight="1" x14ac:dyDescent="0.25">
      <c r="A296" s="311">
        <v>294</v>
      </c>
      <c r="B296" s="344"/>
      <c r="C296" s="1044"/>
      <c r="D296" s="309"/>
      <c r="E296" s="309"/>
      <c r="F296" s="309"/>
      <c r="G296" s="309"/>
      <c r="H296" s="309"/>
      <c r="I296" s="309"/>
      <c r="J296" s="309"/>
      <c r="K296" s="309"/>
      <c r="L296" s="309"/>
      <c r="M296" s="309"/>
      <c r="N296" s="309"/>
      <c r="O296" s="309"/>
      <c r="P296" s="309"/>
      <c r="Q296" s="309"/>
      <c r="R296" s="633"/>
      <c r="S296" s="633"/>
      <c r="T296" s="309"/>
      <c r="U296" s="633"/>
      <c r="V296" s="633"/>
      <c r="W296" s="633"/>
      <c r="X296" s="633"/>
      <c r="Y296" s="309">
        <f t="shared" si="25"/>
        <v>0</v>
      </c>
      <c r="Z296" s="633"/>
      <c r="AA296" s="309"/>
      <c r="AB296" s="269"/>
      <c r="AC296" s="269"/>
      <c r="AD296" s="269"/>
      <c r="AE296" s="269"/>
      <c r="AF296" s="269"/>
      <c r="AG296" s="269"/>
      <c r="AH296" s="309"/>
      <c r="AI296" s="269"/>
      <c r="AJ296" s="269"/>
      <c r="AK296" s="269"/>
      <c r="AL296" s="269"/>
      <c r="AM296" s="269"/>
      <c r="AN296" s="269"/>
      <c r="AO296" s="633"/>
      <c r="AP296" s="309"/>
      <c r="AQ296" s="309"/>
      <c r="AR296" s="309"/>
      <c r="AS296" s="334"/>
      <c r="AT296" s="334">
        <f t="shared" si="23"/>
        <v>0</v>
      </c>
      <c r="AU296" s="311"/>
      <c r="AV296" s="312" t="str">
        <f t="shared" si="24"/>
        <v>Popup_OIP</v>
      </c>
      <c r="AW296" s="311"/>
      <c r="AX296" s="633"/>
      <c r="AY296" s="276"/>
      <c r="AZ296" s="276"/>
      <c r="BC296" s="309"/>
    </row>
    <row r="297" spans="1:55" s="271" customFormat="1" ht="14.45" customHeight="1" x14ac:dyDescent="0.25">
      <c r="A297" s="311">
        <v>295</v>
      </c>
      <c r="B297" s="344"/>
      <c r="C297" s="1044"/>
      <c r="D297" s="309"/>
      <c r="E297" s="309"/>
      <c r="F297" s="309"/>
      <c r="G297" s="309"/>
      <c r="H297" s="309"/>
      <c r="I297" s="309"/>
      <c r="J297" s="309"/>
      <c r="K297" s="309"/>
      <c r="L297" s="309"/>
      <c r="M297" s="309"/>
      <c r="N297" s="309"/>
      <c r="O297" s="309"/>
      <c r="P297" s="309"/>
      <c r="Q297" s="309"/>
      <c r="R297" s="633"/>
      <c r="S297" s="633"/>
      <c r="T297" s="309"/>
      <c r="U297" s="633"/>
      <c r="V297" s="633"/>
      <c r="W297" s="633"/>
      <c r="X297" s="633"/>
      <c r="Y297" s="309">
        <f t="shared" si="25"/>
        <v>0</v>
      </c>
      <c r="Z297" s="633"/>
      <c r="AA297" s="309"/>
      <c r="AB297" s="269"/>
      <c r="AC297" s="269"/>
      <c r="AD297" s="269"/>
      <c r="AE297" s="269"/>
      <c r="AF297" s="269"/>
      <c r="AG297" s="269"/>
      <c r="AH297" s="309"/>
      <c r="AI297" s="269"/>
      <c r="AJ297" s="269"/>
      <c r="AK297" s="269"/>
      <c r="AL297" s="269"/>
      <c r="AM297" s="269"/>
      <c r="AN297" s="269"/>
      <c r="AO297" s="633"/>
      <c r="AP297" s="309"/>
      <c r="AQ297" s="309"/>
      <c r="AR297" s="309"/>
      <c r="AS297" s="334"/>
      <c r="AT297" s="334">
        <f t="shared" si="23"/>
        <v>0</v>
      </c>
      <c r="AU297" s="311"/>
      <c r="AV297" s="312" t="str">
        <f t="shared" si="24"/>
        <v>Popup_OIP</v>
      </c>
      <c r="AW297" s="311"/>
      <c r="AX297" s="633"/>
      <c r="AY297" s="276"/>
      <c r="AZ297" s="276"/>
      <c r="BC297" s="309"/>
    </row>
    <row r="298" spans="1:55" s="271" customFormat="1" ht="14.45" customHeight="1" x14ac:dyDescent="0.25">
      <c r="A298" s="311">
        <v>296</v>
      </c>
      <c r="B298" s="344"/>
      <c r="C298" s="1044"/>
      <c r="D298" s="309"/>
      <c r="E298" s="309"/>
      <c r="F298" s="309"/>
      <c r="G298" s="309"/>
      <c r="H298" s="309"/>
      <c r="I298" s="309"/>
      <c r="J298" s="309"/>
      <c r="K298" s="309"/>
      <c r="L298" s="309"/>
      <c r="M298" s="309"/>
      <c r="N298" s="309"/>
      <c r="O298" s="309"/>
      <c r="P298" s="309"/>
      <c r="Q298" s="309"/>
      <c r="R298" s="633"/>
      <c r="S298" s="633"/>
      <c r="T298" s="309"/>
      <c r="U298" s="633"/>
      <c r="V298" s="633"/>
      <c r="W298" s="633"/>
      <c r="X298" s="633"/>
      <c r="Y298" s="309">
        <f t="shared" si="25"/>
        <v>0</v>
      </c>
      <c r="Z298" s="633"/>
      <c r="AA298" s="309"/>
      <c r="AB298" s="269"/>
      <c r="AC298" s="269"/>
      <c r="AD298" s="269"/>
      <c r="AE298" s="269"/>
      <c r="AF298" s="269"/>
      <c r="AG298" s="269"/>
      <c r="AH298" s="309"/>
      <c r="AI298" s="269"/>
      <c r="AJ298" s="269"/>
      <c r="AK298" s="269"/>
      <c r="AL298" s="269"/>
      <c r="AM298" s="269"/>
      <c r="AN298" s="269"/>
      <c r="AO298" s="633"/>
      <c r="AP298" s="309"/>
      <c r="AQ298" s="309"/>
      <c r="AR298" s="309"/>
      <c r="AS298" s="334"/>
      <c r="AT298" s="334">
        <f t="shared" si="23"/>
        <v>0</v>
      </c>
      <c r="AU298" s="311"/>
      <c r="AV298" s="312" t="str">
        <f t="shared" si="24"/>
        <v>Popup_OIP</v>
      </c>
      <c r="AW298" s="311"/>
      <c r="AX298" s="633"/>
      <c r="AY298" s="276"/>
      <c r="AZ298" s="276"/>
      <c r="BC298" s="309"/>
    </row>
    <row r="299" spans="1:55" s="271" customFormat="1" ht="14.45" customHeight="1" x14ac:dyDescent="0.25">
      <c r="A299" s="311">
        <v>297</v>
      </c>
      <c r="B299" s="344"/>
      <c r="C299" s="1044"/>
      <c r="D299" s="633"/>
      <c r="E299" s="633"/>
      <c r="F299" s="633"/>
      <c r="G299" s="633"/>
      <c r="H299" s="633"/>
      <c r="I299" s="633"/>
      <c r="J299" s="633"/>
      <c r="K299" s="633"/>
      <c r="L299" s="633"/>
      <c r="M299" s="633"/>
      <c r="N299" s="633"/>
      <c r="O299" s="633"/>
      <c r="P299" s="633"/>
      <c r="Q299" s="633"/>
      <c r="R299" s="633"/>
      <c r="S299" s="633"/>
      <c r="T299" s="309"/>
      <c r="U299" s="633"/>
      <c r="V299" s="633"/>
      <c r="W299" s="633"/>
      <c r="X299" s="633"/>
      <c r="Y299" s="309">
        <f t="shared" si="25"/>
        <v>0</v>
      </c>
      <c r="Z299" s="633"/>
      <c r="AA299" s="782"/>
      <c r="AB299" s="269"/>
      <c r="AC299" s="269"/>
      <c r="AD299" s="269"/>
      <c r="AE299" s="269"/>
      <c r="AF299" s="269"/>
      <c r="AG299" s="269"/>
      <c r="AH299" s="309"/>
      <c r="AI299" s="269"/>
      <c r="AJ299" s="269"/>
      <c r="AK299" s="269"/>
      <c r="AL299" s="269"/>
      <c r="AM299" s="269"/>
      <c r="AN299" s="269"/>
      <c r="AO299" s="633"/>
      <c r="AP299" s="309"/>
      <c r="AQ299" s="309"/>
      <c r="AR299" s="309"/>
      <c r="AS299" s="334"/>
      <c r="AT299" s="334">
        <f t="shared" si="23"/>
        <v>0</v>
      </c>
      <c r="AU299" s="288"/>
      <c r="AV299" s="312" t="str">
        <f t="shared" si="24"/>
        <v>Popup_OIP</v>
      </c>
      <c r="AW299" s="311"/>
      <c r="AX299" s="633"/>
      <c r="AY299" s="276"/>
      <c r="AZ299" s="276"/>
      <c r="BC299" s="309"/>
    </row>
    <row r="300" spans="1:55" s="271" customFormat="1" ht="14.45" customHeight="1" x14ac:dyDescent="0.25">
      <c r="A300" s="311">
        <v>298</v>
      </c>
      <c r="B300" s="344"/>
      <c r="C300" s="1044"/>
      <c r="D300" s="633"/>
      <c r="E300" s="633"/>
      <c r="F300" s="633"/>
      <c r="G300" s="633"/>
      <c r="H300" s="633"/>
      <c r="I300" s="633"/>
      <c r="J300" s="633"/>
      <c r="K300" s="633"/>
      <c r="L300" s="633"/>
      <c r="M300" s="633"/>
      <c r="N300" s="633"/>
      <c r="O300" s="633"/>
      <c r="P300" s="633"/>
      <c r="Q300" s="633"/>
      <c r="R300" s="633"/>
      <c r="S300" s="633"/>
      <c r="T300" s="309"/>
      <c r="U300" s="633"/>
      <c r="V300" s="633"/>
      <c r="W300" s="633"/>
      <c r="X300" s="633"/>
      <c r="Y300" s="309">
        <f t="shared" si="25"/>
        <v>0</v>
      </c>
      <c r="Z300" s="633"/>
      <c r="AA300" s="782"/>
      <c r="AB300" s="269"/>
      <c r="AC300" s="269"/>
      <c r="AD300" s="269"/>
      <c r="AE300" s="269"/>
      <c r="AF300" s="269"/>
      <c r="AG300" s="269"/>
      <c r="AH300" s="309"/>
      <c r="AI300" s="269"/>
      <c r="AJ300" s="269"/>
      <c r="AK300" s="269"/>
      <c r="AL300" s="269"/>
      <c r="AM300" s="269"/>
      <c r="AN300" s="269"/>
      <c r="AO300" s="633"/>
      <c r="AP300" s="309"/>
      <c r="AQ300" s="309"/>
      <c r="AR300" s="309"/>
      <c r="AS300" s="334"/>
      <c r="AT300" s="334">
        <f t="shared" si="23"/>
        <v>0</v>
      </c>
      <c r="AU300" s="288"/>
      <c r="AV300" s="312" t="str">
        <f t="shared" si="24"/>
        <v>Popup_OIP</v>
      </c>
      <c r="AW300" s="311"/>
      <c r="AX300" s="633"/>
      <c r="AY300" s="276"/>
      <c r="AZ300" s="276"/>
      <c r="BC300" s="309"/>
    </row>
    <row r="301" spans="1:55" s="271" customFormat="1" ht="14.45" customHeight="1" x14ac:dyDescent="0.25">
      <c r="A301" s="311">
        <v>299</v>
      </c>
      <c r="B301" s="344"/>
      <c r="C301" s="1044"/>
      <c r="D301" s="309"/>
      <c r="E301" s="309"/>
      <c r="F301" s="309"/>
      <c r="G301" s="309"/>
      <c r="H301" s="309"/>
      <c r="I301" s="309"/>
      <c r="J301" s="309"/>
      <c r="K301" s="309"/>
      <c r="L301" s="309"/>
      <c r="M301" s="309"/>
      <c r="N301" s="309"/>
      <c r="O301" s="309"/>
      <c r="P301" s="309"/>
      <c r="Q301" s="309"/>
      <c r="R301" s="633"/>
      <c r="S301" s="633"/>
      <c r="T301" s="309"/>
      <c r="U301" s="633"/>
      <c r="V301" s="633"/>
      <c r="W301" s="633"/>
      <c r="X301" s="633"/>
      <c r="Y301" s="309">
        <f t="shared" ref="Y301:Y364" si="26">IFERROR(MATCH(V301,НазваниеДиап,0),0)</f>
        <v>0</v>
      </c>
      <c r="Z301" s="633"/>
      <c r="AA301" s="309"/>
      <c r="AB301" s="269"/>
      <c r="AC301" s="269"/>
      <c r="AD301" s="269"/>
      <c r="AE301" s="269"/>
      <c r="AF301" s="269"/>
      <c r="AG301" s="269"/>
      <c r="AH301" s="309"/>
      <c r="AI301" s="269"/>
      <c r="AJ301" s="269"/>
      <c r="AK301" s="269"/>
      <c r="AL301" s="269"/>
      <c r="AM301" s="269"/>
      <c r="AN301" s="269"/>
      <c r="AO301" s="633"/>
      <c r="AP301" s="309"/>
      <c r="AQ301" s="309"/>
      <c r="AR301" s="309"/>
      <c r="AS301" s="334"/>
      <c r="AT301" s="334">
        <f t="shared" si="23"/>
        <v>0</v>
      </c>
      <c r="AU301" s="288"/>
      <c r="AV301" s="312" t="str">
        <f t="shared" si="24"/>
        <v>Popup_OIP</v>
      </c>
      <c r="AW301" s="311"/>
      <c r="AX301" s="633"/>
      <c r="AY301" s="276"/>
      <c r="AZ301" s="276"/>
      <c r="BC301" s="309"/>
    </row>
    <row r="302" spans="1:55" s="271" customFormat="1" ht="14.45" customHeight="1" x14ac:dyDescent="0.25">
      <c r="A302" s="311">
        <v>300</v>
      </c>
      <c r="B302" s="344"/>
      <c r="C302" s="1044"/>
      <c r="D302" s="309"/>
      <c r="E302" s="309"/>
      <c r="F302" s="309"/>
      <c r="G302" s="309"/>
      <c r="H302" s="309"/>
      <c r="I302" s="309"/>
      <c r="J302" s="309"/>
      <c r="K302" s="309"/>
      <c r="L302" s="309"/>
      <c r="M302" s="309"/>
      <c r="N302" s="309"/>
      <c r="O302" s="309"/>
      <c r="P302" s="309"/>
      <c r="Q302" s="309"/>
      <c r="R302" s="633"/>
      <c r="S302" s="633"/>
      <c r="T302" s="309"/>
      <c r="U302" s="633"/>
      <c r="V302" s="633"/>
      <c r="W302" s="633"/>
      <c r="X302" s="633"/>
      <c r="Y302" s="309">
        <f t="shared" si="26"/>
        <v>0</v>
      </c>
      <c r="Z302" s="633"/>
      <c r="AA302" s="309"/>
      <c r="AB302" s="269"/>
      <c r="AC302" s="269"/>
      <c r="AD302" s="269"/>
      <c r="AE302" s="269"/>
      <c r="AF302" s="269"/>
      <c r="AG302" s="269"/>
      <c r="AH302" s="309"/>
      <c r="AI302" s="269"/>
      <c r="AJ302" s="269"/>
      <c r="AK302" s="269"/>
      <c r="AL302" s="269"/>
      <c r="AM302" s="269"/>
      <c r="AN302" s="269"/>
      <c r="AO302" s="633"/>
      <c r="AP302" s="309"/>
      <c r="AQ302" s="309"/>
      <c r="AR302" s="309"/>
      <c r="AS302" s="334"/>
      <c r="AT302" s="334">
        <f t="shared" si="23"/>
        <v>0</v>
      </c>
      <c r="AU302" s="311"/>
      <c r="AV302" s="312" t="str">
        <f t="shared" si="24"/>
        <v>Popup_OIP</v>
      </c>
      <c r="AW302" s="311"/>
      <c r="AX302" s="633"/>
      <c r="AY302" s="276"/>
      <c r="AZ302" s="276"/>
      <c r="BC302" s="309"/>
    </row>
    <row r="303" spans="1:55" s="271" customFormat="1" ht="14.45" customHeight="1" x14ac:dyDescent="0.25">
      <c r="A303" s="311">
        <v>301</v>
      </c>
      <c r="B303" s="344"/>
      <c r="C303" s="1044"/>
      <c r="D303" s="309"/>
      <c r="E303" s="309"/>
      <c r="F303" s="309"/>
      <c r="G303" s="309"/>
      <c r="H303" s="309"/>
      <c r="I303" s="309"/>
      <c r="J303" s="309"/>
      <c r="K303" s="309"/>
      <c r="L303" s="309"/>
      <c r="M303" s="309"/>
      <c r="N303" s="309"/>
      <c r="O303" s="309"/>
      <c r="P303" s="309"/>
      <c r="Q303" s="309"/>
      <c r="R303" s="633"/>
      <c r="S303" s="633"/>
      <c r="T303" s="309"/>
      <c r="U303" s="633"/>
      <c r="V303" s="633"/>
      <c r="W303" s="633"/>
      <c r="X303" s="633"/>
      <c r="Y303" s="309">
        <f t="shared" si="26"/>
        <v>0</v>
      </c>
      <c r="Z303" s="633"/>
      <c r="AA303" s="309"/>
      <c r="AB303" s="269"/>
      <c r="AC303" s="269"/>
      <c r="AD303" s="269"/>
      <c r="AE303" s="269"/>
      <c r="AF303" s="269"/>
      <c r="AG303" s="269"/>
      <c r="AH303" s="309"/>
      <c r="AI303" s="269"/>
      <c r="AJ303" s="269"/>
      <c r="AK303" s="269"/>
      <c r="AL303" s="269"/>
      <c r="AM303" s="269"/>
      <c r="AN303" s="269"/>
      <c r="AO303" s="633"/>
      <c r="AP303" s="309"/>
      <c r="AQ303" s="309"/>
      <c r="AR303" s="309"/>
      <c r="AS303" s="334"/>
      <c r="AT303" s="334">
        <f t="shared" si="23"/>
        <v>0</v>
      </c>
      <c r="AU303" s="311"/>
      <c r="AV303" s="312" t="str">
        <f t="shared" si="24"/>
        <v>Popup_OIP</v>
      </c>
      <c r="AW303" s="311"/>
      <c r="AX303" s="633"/>
      <c r="AY303" s="276"/>
      <c r="AZ303" s="276"/>
      <c r="BC303" s="309"/>
    </row>
    <row r="304" spans="1:55" s="271" customFormat="1" ht="14.45" customHeight="1" x14ac:dyDescent="0.25">
      <c r="A304" s="311">
        <v>302</v>
      </c>
      <c r="B304" s="344"/>
      <c r="C304" s="1044"/>
      <c r="D304" s="309"/>
      <c r="E304" s="309"/>
      <c r="F304" s="309"/>
      <c r="G304" s="309"/>
      <c r="H304" s="309"/>
      <c r="I304" s="309"/>
      <c r="J304" s="309"/>
      <c r="K304" s="309"/>
      <c r="L304" s="309"/>
      <c r="M304" s="309"/>
      <c r="N304" s="309"/>
      <c r="O304" s="309"/>
      <c r="P304" s="309"/>
      <c r="Q304" s="309"/>
      <c r="R304" s="633"/>
      <c r="S304" s="633"/>
      <c r="T304" s="309"/>
      <c r="U304" s="633"/>
      <c r="V304" s="633"/>
      <c r="W304" s="633"/>
      <c r="X304" s="633"/>
      <c r="Y304" s="309">
        <f t="shared" si="26"/>
        <v>0</v>
      </c>
      <c r="Z304" s="633"/>
      <c r="AA304" s="309"/>
      <c r="AB304" s="269"/>
      <c r="AC304" s="269"/>
      <c r="AD304" s="269"/>
      <c r="AE304" s="269"/>
      <c r="AF304" s="269"/>
      <c r="AG304" s="269"/>
      <c r="AH304" s="309"/>
      <c r="AI304" s="269"/>
      <c r="AJ304" s="269"/>
      <c r="AK304" s="269"/>
      <c r="AL304" s="269"/>
      <c r="AM304" s="269"/>
      <c r="AN304" s="269"/>
      <c r="AO304" s="633"/>
      <c r="AP304" s="309"/>
      <c r="AQ304" s="309"/>
      <c r="AR304" s="309"/>
      <c r="AS304" s="334"/>
      <c r="AT304" s="334">
        <f t="shared" si="23"/>
        <v>0</v>
      </c>
      <c r="AU304" s="311"/>
      <c r="AV304" s="312" t="str">
        <f t="shared" si="24"/>
        <v>Popup_OIP</v>
      </c>
      <c r="AW304" s="311"/>
      <c r="AX304" s="633"/>
      <c r="AY304" s="276"/>
      <c r="AZ304" s="276"/>
      <c r="BC304" s="309"/>
    </row>
    <row r="305" spans="1:55" s="271" customFormat="1" ht="14.45" customHeight="1" x14ac:dyDescent="0.25">
      <c r="A305" s="311">
        <v>303</v>
      </c>
      <c r="B305" s="344"/>
      <c r="C305" s="1042"/>
      <c r="D305" s="309"/>
      <c r="E305" s="309"/>
      <c r="F305" s="309"/>
      <c r="G305" s="309"/>
      <c r="H305" s="309"/>
      <c r="I305" s="309"/>
      <c r="J305" s="309"/>
      <c r="K305" s="309"/>
      <c r="L305" s="309"/>
      <c r="M305" s="309"/>
      <c r="N305" s="309"/>
      <c r="O305" s="309"/>
      <c r="P305" s="309"/>
      <c r="Q305" s="309"/>
      <c r="R305" s="309"/>
      <c r="S305" s="309"/>
      <c r="T305" s="309"/>
      <c r="U305" s="309"/>
      <c r="V305" s="309"/>
      <c r="W305" s="355"/>
      <c r="X305" s="309"/>
      <c r="Y305" s="309">
        <f t="shared" si="26"/>
        <v>0</v>
      </c>
      <c r="Z305" s="309"/>
      <c r="AA305" s="309"/>
      <c r="AB305" s="269"/>
      <c r="AC305" s="269"/>
      <c r="AD305" s="269"/>
      <c r="AE305" s="269"/>
      <c r="AF305" s="269"/>
      <c r="AG305" s="269"/>
      <c r="AH305" s="309"/>
      <c r="AI305" s="269"/>
      <c r="AJ305" s="269"/>
      <c r="AK305" s="269"/>
      <c r="AL305" s="269"/>
      <c r="AM305" s="269"/>
      <c r="AN305" s="269"/>
      <c r="AO305" s="309"/>
      <c r="AP305" s="309"/>
      <c r="AQ305" s="309"/>
      <c r="AR305" s="309"/>
      <c r="AS305" s="334"/>
      <c r="AT305" s="334">
        <f t="shared" si="23"/>
        <v>0</v>
      </c>
      <c r="AU305" s="311"/>
      <c r="AV305" s="311" t="str">
        <f t="shared" si="24"/>
        <v>Popup_OIP</v>
      </c>
      <c r="AW305" s="311"/>
      <c r="AX305" s="309"/>
      <c r="AY305" s="276"/>
      <c r="AZ305" s="276"/>
      <c r="BC305" s="309"/>
    </row>
    <row r="306" spans="1:55" s="271" customFormat="1" ht="14.45" customHeight="1" x14ac:dyDescent="0.25">
      <c r="A306" s="311">
        <v>304</v>
      </c>
      <c r="B306" s="344"/>
      <c r="C306" s="1042"/>
      <c r="D306" s="309"/>
      <c r="E306" s="309"/>
      <c r="F306" s="309"/>
      <c r="G306" s="309"/>
      <c r="H306" s="309"/>
      <c r="I306" s="309"/>
      <c r="J306" s="309"/>
      <c r="K306" s="309"/>
      <c r="L306" s="309"/>
      <c r="M306" s="309"/>
      <c r="N306" s="309"/>
      <c r="O306" s="309"/>
      <c r="P306" s="309"/>
      <c r="Q306" s="309"/>
      <c r="R306" s="309"/>
      <c r="S306" s="309"/>
      <c r="T306" s="309"/>
      <c r="U306" s="309"/>
      <c r="V306" s="309"/>
      <c r="W306" s="355"/>
      <c r="X306" s="309"/>
      <c r="Y306" s="309">
        <f t="shared" si="26"/>
        <v>0</v>
      </c>
      <c r="Z306" s="309"/>
      <c r="AA306" s="309"/>
      <c r="AB306" s="269"/>
      <c r="AC306" s="269"/>
      <c r="AD306" s="269"/>
      <c r="AE306" s="269"/>
      <c r="AF306" s="269"/>
      <c r="AG306" s="269"/>
      <c r="AH306" s="309"/>
      <c r="AI306" s="269"/>
      <c r="AJ306" s="269"/>
      <c r="AK306" s="269"/>
      <c r="AL306" s="269"/>
      <c r="AM306" s="269"/>
      <c r="AN306" s="269"/>
      <c r="AO306" s="309"/>
      <c r="AP306" s="309"/>
      <c r="AQ306" s="309"/>
      <c r="AR306" s="309"/>
      <c r="AS306" s="334"/>
      <c r="AT306" s="334">
        <f t="shared" si="23"/>
        <v>0</v>
      </c>
      <c r="AU306" s="311"/>
      <c r="AV306" s="311" t="str">
        <f t="shared" si="24"/>
        <v>Popup_OIP</v>
      </c>
      <c r="AW306" s="311"/>
      <c r="AX306" s="309"/>
      <c r="AY306" s="276"/>
      <c r="AZ306" s="276"/>
      <c r="BC306" s="309"/>
    </row>
    <row r="307" spans="1:55" s="271" customFormat="1" ht="14.45" customHeight="1" x14ac:dyDescent="0.25">
      <c r="A307" s="311">
        <v>305</v>
      </c>
      <c r="B307" s="344"/>
      <c r="C307" s="1042"/>
      <c r="D307" s="309"/>
      <c r="E307" s="309"/>
      <c r="F307" s="309"/>
      <c r="G307" s="309"/>
      <c r="H307" s="309"/>
      <c r="I307" s="309"/>
      <c r="J307" s="309"/>
      <c r="K307" s="309"/>
      <c r="L307" s="309"/>
      <c r="M307" s="309"/>
      <c r="N307" s="309"/>
      <c r="O307" s="309"/>
      <c r="P307" s="309"/>
      <c r="Q307" s="309"/>
      <c r="R307" s="309"/>
      <c r="S307" s="309"/>
      <c r="T307" s="309"/>
      <c r="U307" s="309"/>
      <c r="V307" s="309"/>
      <c r="W307" s="355"/>
      <c r="X307" s="309"/>
      <c r="Y307" s="309">
        <f t="shared" si="26"/>
        <v>0</v>
      </c>
      <c r="Z307" s="309"/>
      <c r="AA307" s="309"/>
      <c r="AB307" s="269"/>
      <c r="AC307" s="269"/>
      <c r="AD307" s="269"/>
      <c r="AE307" s="269"/>
      <c r="AF307" s="269"/>
      <c r="AG307" s="269"/>
      <c r="AH307" s="309"/>
      <c r="AI307" s="269"/>
      <c r="AJ307" s="269"/>
      <c r="AK307" s="269"/>
      <c r="AL307" s="269"/>
      <c r="AM307" s="269"/>
      <c r="AN307" s="269"/>
      <c r="AO307" s="309"/>
      <c r="AP307" s="309"/>
      <c r="AQ307" s="309"/>
      <c r="AR307" s="309"/>
      <c r="AS307" s="334"/>
      <c r="AT307" s="334">
        <f t="shared" si="23"/>
        <v>0</v>
      </c>
      <c r="AU307" s="311"/>
      <c r="AV307" s="311" t="str">
        <f t="shared" si="24"/>
        <v>Popup_OIP</v>
      </c>
      <c r="AW307" s="311"/>
      <c r="AX307" s="309"/>
      <c r="AY307" s="276"/>
      <c r="AZ307" s="276"/>
      <c r="BC307" s="309"/>
    </row>
    <row r="308" spans="1:55" s="271" customFormat="1" ht="14.45" customHeight="1" x14ac:dyDescent="0.25">
      <c r="A308" s="311">
        <v>306</v>
      </c>
      <c r="B308" s="344"/>
      <c r="C308" s="1042"/>
      <c r="D308" s="309"/>
      <c r="E308" s="309"/>
      <c r="F308" s="309"/>
      <c r="G308" s="309"/>
      <c r="H308" s="309"/>
      <c r="I308" s="309"/>
      <c r="J308" s="309"/>
      <c r="K308" s="309"/>
      <c r="L308" s="309"/>
      <c r="M308" s="309"/>
      <c r="N308" s="309"/>
      <c r="O308" s="309"/>
      <c r="P308" s="309"/>
      <c r="Q308" s="309"/>
      <c r="R308" s="309"/>
      <c r="S308" s="309"/>
      <c r="T308" s="309"/>
      <c r="U308" s="309"/>
      <c r="V308" s="309"/>
      <c r="W308" s="355"/>
      <c r="X308" s="309"/>
      <c r="Y308" s="252">
        <f t="shared" si="26"/>
        <v>0</v>
      </c>
      <c r="Z308" s="252"/>
      <c r="AA308" s="252"/>
      <c r="AB308" s="269"/>
      <c r="AC308" s="269"/>
      <c r="AD308" s="269"/>
      <c r="AE308" s="269"/>
      <c r="AF308" s="269"/>
      <c r="AG308" s="269"/>
      <c r="AH308" s="252"/>
      <c r="AI308" s="269"/>
      <c r="AJ308" s="269"/>
      <c r="AK308" s="269"/>
      <c r="AL308" s="269"/>
      <c r="AM308" s="269"/>
      <c r="AN308" s="269"/>
      <c r="AO308" s="309"/>
      <c r="AP308" s="252"/>
      <c r="AQ308" s="252"/>
      <c r="AR308" s="252"/>
      <c r="AS308" s="290"/>
      <c r="AT308" s="290">
        <f t="shared" si="23"/>
        <v>0</v>
      </c>
      <c r="AU308" s="288"/>
      <c r="AV308" s="288" t="str">
        <f t="shared" si="24"/>
        <v>Popup_OIP</v>
      </c>
      <c r="AW308" s="288"/>
      <c r="AX308" s="309"/>
      <c r="AY308" s="276"/>
      <c r="AZ308" s="276"/>
      <c r="BC308" s="309"/>
    </row>
    <row r="309" spans="1:55" s="271" customFormat="1" ht="15" customHeight="1" x14ac:dyDescent="0.25">
      <c r="A309" s="311">
        <v>307</v>
      </c>
      <c r="B309" s="344"/>
      <c r="C309" s="1042"/>
      <c r="D309" s="309"/>
      <c r="E309" s="309"/>
      <c r="F309" s="309"/>
      <c r="G309" s="309"/>
      <c r="H309" s="309"/>
      <c r="I309" s="309"/>
      <c r="J309" s="309"/>
      <c r="K309" s="309"/>
      <c r="L309" s="309"/>
      <c r="M309" s="309"/>
      <c r="N309" s="309"/>
      <c r="O309" s="309"/>
      <c r="P309" s="309"/>
      <c r="Q309" s="309"/>
      <c r="R309" s="309"/>
      <c r="S309" s="309"/>
      <c r="T309" s="309"/>
      <c r="U309" s="309"/>
      <c r="V309" s="309"/>
      <c r="W309" s="355"/>
      <c r="X309" s="309"/>
      <c r="Y309" s="252">
        <f t="shared" si="26"/>
        <v>0</v>
      </c>
      <c r="Z309" s="252"/>
      <c r="AA309" s="252"/>
      <c r="AB309" s="269"/>
      <c r="AC309" s="269"/>
      <c r="AD309" s="269"/>
      <c r="AE309" s="269"/>
      <c r="AF309" s="269"/>
      <c r="AG309" s="269"/>
      <c r="AH309" s="252"/>
      <c r="AI309" s="269"/>
      <c r="AJ309" s="269"/>
      <c r="AK309" s="269"/>
      <c r="AL309" s="269"/>
      <c r="AM309" s="269"/>
      <c r="AN309" s="269"/>
      <c r="AO309" s="309"/>
      <c r="AP309" s="252"/>
      <c r="AQ309" s="252"/>
      <c r="AR309" s="252"/>
      <c r="AS309" s="290"/>
      <c r="AT309" s="290">
        <f t="shared" si="23"/>
        <v>0</v>
      </c>
      <c r="AU309" s="288"/>
      <c r="AV309" s="288" t="str">
        <f t="shared" si="24"/>
        <v>Popup_OIP</v>
      </c>
      <c r="AW309" s="288"/>
      <c r="AX309" s="309"/>
      <c r="AY309" s="276"/>
      <c r="AZ309" s="276"/>
      <c r="BC309" s="309"/>
    </row>
    <row r="310" spans="1:55" s="271" customFormat="1" ht="14.45" customHeight="1" x14ac:dyDescent="0.25">
      <c r="A310" s="311">
        <v>308</v>
      </c>
      <c r="B310" s="344"/>
      <c r="C310" s="1042"/>
      <c r="D310" s="309"/>
      <c r="E310" s="309"/>
      <c r="F310" s="309"/>
      <c r="G310" s="309"/>
      <c r="H310" s="309"/>
      <c r="I310" s="309"/>
      <c r="J310" s="309"/>
      <c r="K310" s="309"/>
      <c r="L310" s="309"/>
      <c r="M310" s="309"/>
      <c r="N310" s="309"/>
      <c r="O310" s="309"/>
      <c r="P310" s="309"/>
      <c r="Q310" s="309"/>
      <c r="R310" s="309"/>
      <c r="S310" s="309"/>
      <c r="T310" s="309"/>
      <c r="U310" s="309"/>
      <c r="V310" s="309"/>
      <c r="W310" s="355"/>
      <c r="X310" s="309"/>
      <c r="Y310" s="252">
        <f t="shared" si="26"/>
        <v>0</v>
      </c>
      <c r="Z310" s="252"/>
      <c r="AA310" s="252"/>
      <c r="AB310" s="269"/>
      <c r="AC310" s="269"/>
      <c r="AD310" s="269"/>
      <c r="AE310" s="269"/>
      <c r="AF310" s="269"/>
      <c r="AG310" s="269"/>
      <c r="AH310" s="252"/>
      <c r="AI310" s="269"/>
      <c r="AJ310" s="269"/>
      <c r="AK310" s="269"/>
      <c r="AL310" s="269"/>
      <c r="AM310" s="269"/>
      <c r="AN310" s="269"/>
      <c r="AO310" s="309"/>
      <c r="AP310" s="252"/>
      <c r="AQ310" s="252"/>
      <c r="AR310" s="252"/>
      <c r="AS310" s="290"/>
      <c r="AT310" s="290">
        <f t="shared" si="23"/>
        <v>0</v>
      </c>
      <c r="AU310" s="288"/>
      <c r="AV310" s="288" t="str">
        <f t="shared" si="24"/>
        <v>Popup_OIP</v>
      </c>
      <c r="AW310" s="288"/>
      <c r="AX310" s="309"/>
      <c r="AY310" s="276"/>
      <c r="AZ310" s="276"/>
      <c r="BC310" s="309"/>
    </row>
    <row r="311" spans="1:55" s="271" customFormat="1" ht="14.45" customHeight="1" x14ac:dyDescent="0.25">
      <c r="A311" s="311">
        <v>309</v>
      </c>
      <c r="B311" s="344"/>
      <c r="C311" s="1042"/>
      <c r="D311" s="309"/>
      <c r="E311" s="309"/>
      <c r="F311" s="309"/>
      <c r="G311" s="309"/>
      <c r="H311" s="309"/>
      <c r="I311" s="309"/>
      <c r="J311" s="309"/>
      <c r="K311" s="309"/>
      <c r="L311" s="309"/>
      <c r="M311" s="309"/>
      <c r="N311" s="309"/>
      <c r="O311" s="309"/>
      <c r="P311" s="309"/>
      <c r="Q311" s="309"/>
      <c r="R311" s="309"/>
      <c r="S311" s="309"/>
      <c r="T311" s="309"/>
      <c r="U311" s="309"/>
      <c r="V311" s="309"/>
      <c r="W311" s="355"/>
      <c r="X311" s="309"/>
      <c r="Y311" s="252">
        <f t="shared" si="26"/>
        <v>0</v>
      </c>
      <c r="Z311" s="252"/>
      <c r="AA311" s="252"/>
      <c r="AB311" s="269"/>
      <c r="AC311" s="269"/>
      <c r="AD311" s="269"/>
      <c r="AE311" s="269"/>
      <c r="AF311" s="269"/>
      <c r="AG311" s="269"/>
      <c r="AH311" s="252"/>
      <c r="AI311" s="269"/>
      <c r="AJ311" s="269"/>
      <c r="AK311" s="269"/>
      <c r="AL311" s="269"/>
      <c r="AM311" s="269"/>
      <c r="AN311" s="269"/>
      <c r="AO311" s="309"/>
      <c r="AP311" s="252"/>
      <c r="AQ311" s="252"/>
      <c r="AR311" s="252"/>
      <c r="AS311" s="290"/>
      <c r="AT311" s="290">
        <f t="shared" si="23"/>
        <v>0</v>
      </c>
      <c r="AU311" s="288"/>
      <c r="AV311" s="288" t="str">
        <f t="shared" si="24"/>
        <v>Popup_OIP</v>
      </c>
      <c r="AW311" s="288"/>
      <c r="AX311" s="309"/>
      <c r="AY311" s="276"/>
      <c r="AZ311" s="276"/>
      <c r="BC311" s="309"/>
    </row>
    <row r="312" spans="1:55" s="271" customFormat="1" ht="14.45" customHeight="1" x14ac:dyDescent="0.25">
      <c r="A312" s="311">
        <v>310</v>
      </c>
      <c r="B312" s="344"/>
      <c r="C312" s="1042"/>
      <c r="D312" s="309"/>
      <c r="E312" s="309"/>
      <c r="F312" s="309"/>
      <c r="G312" s="309"/>
      <c r="H312" s="309"/>
      <c r="I312" s="309"/>
      <c r="J312" s="309"/>
      <c r="K312" s="309"/>
      <c r="L312" s="309"/>
      <c r="M312" s="309"/>
      <c r="N312" s="309"/>
      <c r="O312" s="309"/>
      <c r="P312" s="309"/>
      <c r="Q312" s="309"/>
      <c r="R312" s="309"/>
      <c r="S312" s="309"/>
      <c r="T312" s="309"/>
      <c r="U312" s="309"/>
      <c r="V312" s="309"/>
      <c r="W312" s="355"/>
      <c r="X312" s="309"/>
      <c r="Y312" s="252">
        <f t="shared" si="26"/>
        <v>0</v>
      </c>
      <c r="Z312" s="252"/>
      <c r="AA312" s="252"/>
      <c r="AB312" s="269"/>
      <c r="AC312" s="269"/>
      <c r="AD312" s="269"/>
      <c r="AE312" s="269"/>
      <c r="AF312" s="269"/>
      <c r="AG312" s="269"/>
      <c r="AH312" s="252"/>
      <c r="AI312" s="269"/>
      <c r="AJ312" s="269"/>
      <c r="AK312" s="269"/>
      <c r="AL312" s="269"/>
      <c r="AM312" s="269"/>
      <c r="AN312" s="269"/>
      <c r="AO312" s="309"/>
      <c r="AP312" s="252"/>
      <c r="AQ312" s="252"/>
      <c r="AR312" s="252"/>
      <c r="AS312" s="290"/>
      <c r="AT312" s="290">
        <f t="shared" si="23"/>
        <v>0</v>
      </c>
      <c r="AU312" s="288"/>
      <c r="AV312" s="288" t="str">
        <f t="shared" si="24"/>
        <v>Popup_OIP</v>
      </c>
      <c r="AW312" s="288"/>
      <c r="AX312" s="309"/>
      <c r="AY312" s="276"/>
      <c r="AZ312" s="276"/>
      <c r="BC312" s="309"/>
    </row>
    <row r="313" spans="1:55" s="271" customFormat="1" ht="14.45" customHeight="1" x14ac:dyDescent="0.25">
      <c r="A313" s="311">
        <v>311</v>
      </c>
      <c r="B313" s="344"/>
      <c r="C313" s="1042"/>
      <c r="D313" s="309"/>
      <c r="E313" s="309"/>
      <c r="F313" s="309"/>
      <c r="G313" s="309"/>
      <c r="H313" s="309"/>
      <c r="I313" s="309"/>
      <c r="J313" s="309"/>
      <c r="K313" s="309"/>
      <c r="L313" s="309"/>
      <c r="M313" s="309"/>
      <c r="N313" s="309"/>
      <c r="O313" s="309"/>
      <c r="P313" s="309"/>
      <c r="Q313" s="309"/>
      <c r="R313" s="309"/>
      <c r="S313" s="309"/>
      <c r="T313" s="309"/>
      <c r="U313" s="309"/>
      <c r="V313" s="309"/>
      <c r="W313" s="355"/>
      <c r="X313" s="309"/>
      <c r="Y313" s="252">
        <f t="shared" si="26"/>
        <v>0</v>
      </c>
      <c r="Z313" s="252"/>
      <c r="AA313" s="252"/>
      <c r="AB313" s="269"/>
      <c r="AC313" s="269"/>
      <c r="AD313" s="269"/>
      <c r="AE313" s="269"/>
      <c r="AF313" s="269"/>
      <c r="AG313" s="269"/>
      <c r="AH313" s="252"/>
      <c r="AI313" s="269"/>
      <c r="AJ313" s="269"/>
      <c r="AK313" s="269"/>
      <c r="AL313" s="269"/>
      <c r="AM313" s="269"/>
      <c r="AN313" s="269"/>
      <c r="AO313" s="309"/>
      <c r="AP313" s="252"/>
      <c r="AQ313" s="252"/>
      <c r="AR313" s="252"/>
      <c r="AS313" s="290"/>
      <c r="AT313" s="290">
        <f t="shared" si="23"/>
        <v>0</v>
      </c>
      <c r="AU313" s="288"/>
      <c r="AV313" s="288" t="str">
        <f t="shared" si="24"/>
        <v>Popup_OIP</v>
      </c>
      <c r="AW313" s="288"/>
      <c r="AX313" s="309"/>
      <c r="AY313" s="276"/>
      <c r="AZ313" s="276"/>
      <c r="BC313" s="309"/>
    </row>
    <row r="314" spans="1:55" s="271" customFormat="1" ht="14.45" customHeight="1" x14ac:dyDescent="0.25">
      <c r="A314" s="311">
        <v>312</v>
      </c>
      <c r="B314" s="344"/>
      <c r="C314" s="1042"/>
      <c r="D314" s="309"/>
      <c r="E314" s="309"/>
      <c r="F314" s="309"/>
      <c r="G314" s="309"/>
      <c r="H314" s="309"/>
      <c r="I314" s="309"/>
      <c r="J314" s="309"/>
      <c r="K314" s="309"/>
      <c r="L314" s="309"/>
      <c r="M314" s="309"/>
      <c r="N314" s="309"/>
      <c r="O314" s="309"/>
      <c r="P314" s="309"/>
      <c r="Q314" s="309"/>
      <c r="R314" s="309"/>
      <c r="S314" s="309"/>
      <c r="T314" s="309"/>
      <c r="U314" s="309"/>
      <c r="V314" s="309"/>
      <c r="W314" s="355"/>
      <c r="X314" s="309"/>
      <c r="Y314" s="252">
        <f t="shared" si="26"/>
        <v>0</v>
      </c>
      <c r="Z314" s="252"/>
      <c r="AA314" s="252"/>
      <c r="AB314" s="269"/>
      <c r="AC314" s="269"/>
      <c r="AD314" s="269"/>
      <c r="AE314" s="269"/>
      <c r="AF314" s="269"/>
      <c r="AG314" s="269"/>
      <c r="AH314" s="252"/>
      <c r="AI314" s="269"/>
      <c r="AJ314" s="269"/>
      <c r="AK314" s="269"/>
      <c r="AL314" s="269"/>
      <c r="AM314" s="269"/>
      <c r="AN314" s="269"/>
      <c r="AO314" s="309"/>
      <c r="AP314" s="252"/>
      <c r="AQ314" s="252"/>
      <c r="AR314" s="252"/>
      <c r="AS314" s="290"/>
      <c r="AT314" s="290">
        <f t="shared" si="23"/>
        <v>0</v>
      </c>
      <c r="AU314" s="288"/>
      <c r="AV314" s="288" t="str">
        <f t="shared" si="24"/>
        <v>Popup_OIP</v>
      </c>
      <c r="AW314" s="288"/>
      <c r="AX314" s="309"/>
      <c r="AY314" s="276"/>
      <c r="AZ314" s="276"/>
      <c r="BC314" s="309"/>
    </row>
    <row r="315" spans="1:55" s="271" customFormat="1" ht="14.45" customHeight="1" x14ac:dyDescent="0.25">
      <c r="A315" s="311">
        <v>313</v>
      </c>
      <c r="B315" s="344"/>
      <c r="C315" s="1042"/>
      <c r="D315" s="309"/>
      <c r="E315" s="309"/>
      <c r="F315" s="309"/>
      <c r="G315" s="309"/>
      <c r="H315" s="309"/>
      <c r="I315" s="309"/>
      <c r="J315" s="309"/>
      <c r="K315" s="309"/>
      <c r="L315" s="309"/>
      <c r="M315" s="309"/>
      <c r="N315" s="309"/>
      <c r="O315" s="309"/>
      <c r="P315" s="309"/>
      <c r="Q315" s="309"/>
      <c r="R315" s="309"/>
      <c r="S315" s="309"/>
      <c r="T315" s="309"/>
      <c r="U315" s="309"/>
      <c r="V315" s="309"/>
      <c r="W315" s="355"/>
      <c r="X315" s="309"/>
      <c r="Y315" s="252">
        <f t="shared" si="26"/>
        <v>0</v>
      </c>
      <c r="Z315" s="252"/>
      <c r="AA315" s="252"/>
      <c r="AB315" s="269"/>
      <c r="AC315" s="269"/>
      <c r="AD315" s="269"/>
      <c r="AE315" s="269"/>
      <c r="AF315" s="269"/>
      <c r="AG315" s="269"/>
      <c r="AH315" s="252"/>
      <c r="AI315" s="269"/>
      <c r="AJ315" s="269"/>
      <c r="AK315" s="269"/>
      <c r="AL315" s="269"/>
      <c r="AM315" s="269"/>
      <c r="AN315" s="269"/>
      <c r="AO315" s="309"/>
      <c r="AP315" s="252"/>
      <c r="AQ315" s="252"/>
      <c r="AR315" s="252"/>
      <c r="AS315" s="290"/>
      <c r="AT315" s="290">
        <f t="shared" si="23"/>
        <v>0</v>
      </c>
      <c r="AU315" s="288"/>
      <c r="AV315" s="288" t="str">
        <f t="shared" si="24"/>
        <v>Popup_OIP</v>
      </c>
      <c r="AW315" s="288"/>
      <c r="AX315" s="309"/>
      <c r="AY315" s="276"/>
      <c r="AZ315" s="276"/>
      <c r="BC315" s="309"/>
    </row>
    <row r="316" spans="1:55" s="271" customFormat="1" ht="14.45" customHeight="1" x14ac:dyDescent="0.25">
      <c r="A316" s="311">
        <v>314</v>
      </c>
      <c r="B316" s="344"/>
      <c r="C316" s="1042"/>
      <c r="D316" s="309"/>
      <c r="E316" s="309"/>
      <c r="F316" s="309"/>
      <c r="G316" s="309"/>
      <c r="H316" s="309"/>
      <c r="I316" s="309"/>
      <c r="J316" s="309"/>
      <c r="K316" s="309"/>
      <c r="L316" s="309"/>
      <c r="M316" s="309"/>
      <c r="N316" s="309"/>
      <c r="O316" s="309"/>
      <c r="P316" s="309"/>
      <c r="Q316" s="309"/>
      <c r="R316" s="309"/>
      <c r="S316" s="309"/>
      <c r="T316" s="309"/>
      <c r="U316" s="309"/>
      <c r="V316" s="309"/>
      <c r="W316" s="355"/>
      <c r="X316" s="309"/>
      <c r="Y316" s="252">
        <f t="shared" si="26"/>
        <v>0</v>
      </c>
      <c r="Z316" s="252"/>
      <c r="AA316" s="252"/>
      <c r="AB316" s="269"/>
      <c r="AC316" s="269"/>
      <c r="AD316" s="269"/>
      <c r="AE316" s="269"/>
      <c r="AF316" s="269"/>
      <c r="AG316" s="269"/>
      <c r="AH316" s="252"/>
      <c r="AI316" s="269"/>
      <c r="AJ316" s="269"/>
      <c r="AK316" s="269"/>
      <c r="AL316" s="269"/>
      <c r="AM316" s="269"/>
      <c r="AN316" s="269"/>
      <c r="AO316" s="309"/>
      <c r="AP316" s="252"/>
      <c r="AQ316" s="252"/>
      <c r="AR316" s="252"/>
      <c r="AS316" s="290"/>
      <c r="AT316" s="290">
        <f t="shared" si="23"/>
        <v>0</v>
      </c>
      <c r="AU316" s="288"/>
      <c r="AV316" s="288" t="str">
        <f t="shared" si="24"/>
        <v>Popup_OIP</v>
      </c>
      <c r="AW316" s="288"/>
      <c r="AX316" s="309"/>
      <c r="AY316" s="276"/>
      <c r="AZ316" s="276"/>
      <c r="BC316" s="309"/>
    </row>
    <row r="317" spans="1:55" s="271" customFormat="1" ht="14.45" customHeight="1" x14ac:dyDescent="0.25">
      <c r="A317" s="311">
        <v>315</v>
      </c>
      <c r="B317" s="344"/>
      <c r="C317" s="1042"/>
      <c r="D317" s="309"/>
      <c r="E317" s="309"/>
      <c r="F317" s="309"/>
      <c r="G317" s="309"/>
      <c r="H317" s="309"/>
      <c r="I317" s="309"/>
      <c r="J317" s="309"/>
      <c r="K317" s="309"/>
      <c r="L317" s="309"/>
      <c r="M317" s="309"/>
      <c r="N317" s="309"/>
      <c r="O317" s="309"/>
      <c r="P317" s="309"/>
      <c r="Q317" s="309"/>
      <c r="R317" s="309"/>
      <c r="S317" s="309"/>
      <c r="T317" s="309"/>
      <c r="U317" s="309"/>
      <c r="V317" s="309"/>
      <c r="W317" s="355"/>
      <c r="X317" s="309"/>
      <c r="Y317" s="252">
        <f t="shared" si="26"/>
        <v>0</v>
      </c>
      <c r="Z317" s="252"/>
      <c r="AA317" s="252"/>
      <c r="AB317" s="269"/>
      <c r="AC317" s="269"/>
      <c r="AD317" s="269"/>
      <c r="AE317" s="269"/>
      <c r="AF317" s="269"/>
      <c r="AG317" s="269"/>
      <c r="AH317" s="252"/>
      <c r="AI317" s="269"/>
      <c r="AJ317" s="269"/>
      <c r="AK317" s="269"/>
      <c r="AL317" s="269"/>
      <c r="AM317" s="269"/>
      <c r="AN317" s="269"/>
      <c r="AO317" s="309"/>
      <c r="AP317" s="252"/>
      <c r="AQ317" s="252"/>
      <c r="AR317" s="252"/>
      <c r="AS317" s="290"/>
      <c r="AT317" s="290">
        <f t="shared" si="23"/>
        <v>0</v>
      </c>
      <c r="AU317" s="288"/>
      <c r="AV317" s="288" t="str">
        <f t="shared" si="24"/>
        <v>Popup_OIP</v>
      </c>
      <c r="AW317" s="288"/>
      <c r="AX317" s="309"/>
      <c r="AY317" s="276"/>
      <c r="AZ317" s="276"/>
      <c r="BC317" s="309"/>
    </row>
    <row r="318" spans="1:55" s="271" customFormat="1" ht="14.45" customHeight="1" x14ac:dyDescent="0.25">
      <c r="A318" s="311">
        <v>316</v>
      </c>
      <c r="B318" s="344"/>
      <c r="C318" s="1042"/>
      <c r="D318" s="309"/>
      <c r="E318" s="309"/>
      <c r="F318" s="309"/>
      <c r="G318" s="309"/>
      <c r="H318" s="309"/>
      <c r="I318" s="309"/>
      <c r="J318" s="309"/>
      <c r="K318" s="309"/>
      <c r="L318" s="309"/>
      <c r="M318" s="309"/>
      <c r="N318" s="309"/>
      <c r="O318" s="309"/>
      <c r="P318" s="309"/>
      <c r="Q318" s="309"/>
      <c r="R318" s="309"/>
      <c r="S318" s="309"/>
      <c r="T318" s="309"/>
      <c r="U318" s="309"/>
      <c r="V318" s="309"/>
      <c r="W318" s="355"/>
      <c r="X318" s="309"/>
      <c r="Y318" s="252">
        <f t="shared" si="26"/>
        <v>0</v>
      </c>
      <c r="Z318" s="252"/>
      <c r="AA318" s="252"/>
      <c r="AB318" s="269"/>
      <c r="AC318" s="269"/>
      <c r="AD318" s="269"/>
      <c r="AE318" s="269"/>
      <c r="AF318" s="269"/>
      <c r="AG318" s="269"/>
      <c r="AH318" s="252"/>
      <c r="AI318" s="269"/>
      <c r="AJ318" s="269"/>
      <c r="AK318" s="269"/>
      <c r="AL318" s="269"/>
      <c r="AM318" s="269"/>
      <c r="AN318" s="269"/>
      <c r="AO318" s="309"/>
      <c r="AP318" s="252"/>
      <c r="AQ318" s="252"/>
      <c r="AR318" s="252"/>
      <c r="AS318" s="290"/>
      <c r="AT318" s="290">
        <f t="shared" si="23"/>
        <v>0</v>
      </c>
      <c r="AU318" s="288"/>
      <c r="AV318" s="288" t="str">
        <f t="shared" si="24"/>
        <v>Popup_OIP</v>
      </c>
      <c r="AW318" s="288"/>
      <c r="AX318" s="309"/>
      <c r="AY318" s="276"/>
      <c r="AZ318" s="276"/>
      <c r="BC318" s="309"/>
    </row>
    <row r="319" spans="1:55" s="271" customFormat="1" ht="14.45" customHeight="1" x14ac:dyDescent="0.25">
      <c r="A319" s="311">
        <v>317</v>
      </c>
      <c r="B319" s="344"/>
      <c r="C319" s="1042"/>
      <c r="D319" s="309"/>
      <c r="E319" s="309"/>
      <c r="F319" s="309"/>
      <c r="G319" s="309"/>
      <c r="H319" s="309"/>
      <c r="I319" s="309"/>
      <c r="J319" s="309"/>
      <c r="K319" s="309"/>
      <c r="L319" s="309"/>
      <c r="M319" s="309"/>
      <c r="N319" s="309"/>
      <c r="O319" s="309"/>
      <c r="P319" s="309"/>
      <c r="Q319" s="309"/>
      <c r="R319" s="309"/>
      <c r="S319" s="309"/>
      <c r="T319" s="309"/>
      <c r="U319" s="309"/>
      <c r="V319" s="309"/>
      <c r="W319" s="355"/>
      <c r="X319" s="309"/>
      <c r="Y319" s="252">
        <f t="shared" si="26"/>
        <v>0</v>
      </c>
      <c r="Z319" s="252"/>
      <c r="AA319" s="252"/>
      <c r="AB319" s="269"/>
      <c r="AC319" s="269"/>
      <c r="AD319" s="269"/>
      <c r="AE319" s="269"/>
      <c r="AF319" s="269"/>
      <c r="AG319" s="269"/>
      <c r="AH319" s="252"/>
      <c r="AI319" s="269"/>
      <c r="AJ319" s="269"/>
      <c r="AK319" s="269"/>
      <c r="AL319" s="269"/>
      <c r="AM319" s="269"/>
      <c r="AN319" s="269"/>
      <c r="AO319" s="309"/>
      <c r="AP319" s="252"/>
      <c r="AQ319" s="252"/>
      <c r="AR319" s="252"/>
      <c r="AS319" s="290"/>
      <c r="AT319" s="290">
        <f t="shared" si="23"/>
        <v>0</v>
      </c>
      <c r="AU319" s="288"/>
      <c r="AV319" s="288" t="str">
        <f t="shared" si="24"/>
        <v>Popup_OIP</v>
      </c>
      <c r="AW319" s="288"/>
      <c r="AX319" s="309"/>
      <c r="AY319" s="276"/>
      <c r="AZ319" s="276"/>
      <c r="BC319" s="309"/>
    </row>
    <row r="320" spans="1:55" s="271" customFormat="1" ht="14.45" customHeight="1" x14ac:dyDescent="0.25">
      <c r="A320" s="311">
        <v>318</v>
      </c>
      <c r="B320" s="344"/>
      <c r="C320" s="1042"/>
      <c r="D320" s="309"/>
      <c r="E320" s="309"/>
      <c r="F320" s="309"/>
      <c r="G320" s="309"/>
      <c r="H320" s="309"/>
      <c r="I320" s="309"/>
      <c r="J320" s="309"/>
      <c r="K320" s="309"/>
      <c r="L320" s="309"/>
      <c r="M320" s="309"/>
      <c r="N320" s="309"/>
      <c r="O320" s="309"/>
      <c r="P320" s="309"/>
      <c r="Q320" s="309"/>
      <c r="R320" s="309"/>
      <c r="S320" s="309"/>
      <c r="T320" s="309"/>
      <c r="U320" s="309"/>
      <c r="V320" s="309"/>
      <c r="W320" s="355"/>
      <c r="X320" s="309"/>
      <c r="Y320" s="252">
        <f t="shared" si="26"/>
        <v>0</v>
      </c>
      <c r="Z320" s="252"/>
      <c r="AA320" s="252"/>
      <c r="AB320" s="269"/>
      <c r="AC320" s="269"/>
      <c r="AD320" s="269"/>
      <c r="AE320" s="269"/>
      <c r="AF320" s="269"/>
      <c r="AG320" s="269"/>
      <c r="AH320" s="252"/>
      <c r="AI320" s="269"/>
      <c r="AJ320" s="269"/>
      <c r="AK320" s="269"/>
      <c r="AL320" s="269"/>
      <c r="AM320" s="269"/>
      <c r="AN320" s="269"/>
      <c r="AO320" s="309"/>
      <c r="AP320" s="252"/>
      <c r="AQ320" s="252"/>
      <c r="AR320" s="252"/>
      <c r="AS320" s="290"/>
      <c r="AT320" s="290">
        <f t="shared" si="23"/>
        <v>0</v>
      </c>
      <c r="AU320" s="288"/>
      <c r="AV320" s="288" t="str">
        <f t="shared" si="24"/>
        <v>Popup_OIP</v>
      </c>
      <c r="AW320" s="288"/>
      <c r="AX320" s="309"/>
      <c r="AY320" s="276"/>
      <c r="AZ320" s="276"/>
      <c r="BC320" s="309"/>
    </row>
    <row r="321" spans="1:55" s="271" customFormat="1" ht="14.45" customHeight="1" x14ac:dyDescent="0.25">
      <c r="A321" s="311">
        <v>319</v>
      </c>
      <c r="B321" s="344"/>
      <c r="C321" s="1042"/>
      <c r="D321" s="309"/>
      <c r="E321" s="309"/>
      <c r="F321" s="309"/>
      <c r="G321" s="309"/>
      <c r="H321" s="309"/>
      <c r="I321" s="309"/>
      <c r="J321" s="309"/>
      <c r="K321" s="309"/>
      <c r="L321" s="309"/>
      <c r="M321" s="309"/>
      <c r="N321" s="309"/>
      <c r="O321" s="309"/>
      <c r="P321" s="309"/>
      <c r="Q321" s="309"/>
      <c r="R321" s="309"/>
      <c r="S321" s="309"/>
      <c r="T321" s="309"/>
      <c r="U321" s="309"/>
      <c r="V321" s="309"/>
      <c r="W321" s="355"/>
      <c r="X321" s="309"/>
      <c r="Y321" s="252">
        <f t="shared" si="26"/>
        <v>0</v>
      </c>
      <c r="Z321" s="252"/>
      <c r="AA321" s="252"/>
      <c r="AB321" s="269"/>
      <c r="AC321" s="269"/>
      <c r="AD321" s="269"/>
      <c r="AE321" s="269"/>
      <c r="AF321" s="269"/>
      <c r="AG321" s="269"/>
      <c r="AH321" s="252"/>
      <c r="AI321" s="269"/>
      <c r="AJ321" s="269"/>
      <c r="AK321" s="269"/>
      <c r="AL321" s="269"/>
      <c r="AM321" s="269"/>
      <c r="AN321" s="269"/>
      <c r="AO321" s="309"/>
      <c r="AP321" s="252"/>
      <c r="AQ321" s="252"/>
      <c r="AR321" s="252"/>
      <c r="AS321" s="290"/>
      <c r="AT321" s="290">
        <f t="shared" si="23"/>
        <v>0</v>
      </c>
      <c r="AU321" s="288"/>
      <c r="AV321" s="288" t="str">
        <f t="shared" si="24"/>
        <v>Popup_OIP</v>
      </c>
      <c r="AW321" s="288"/>
      <c r="AX321" s="309"/>
      <c r="AY321" s="276"/>
      <c r="AZ321" s="276"/>
      <c r="BC321" s="309"/>
    </row>
    <row r="322" spans="1:55" s="271" customFormat="1" ht="14.45" customHeight="1" x14ac:dyDescent="0.25">
      <c r="A322" s="311">
        <v>320</v>
      </c>
      <c r="B322" s="344"/>
      <c r="C322" s="1042"/>
      <c r="D322" s="309"/>
      <c r="E322" s="309"/>
      <c r="F322" s="309"/>
      <c r="G322" s="309"/>
      <c r="H322" s="309"/>
      <c r="I322" s="309"/>
      <c r="J322" s="309"/>
      <c r="K322" s="309"/>
      <c r="L322" s="309"/>
      <c r="M322" s="309"/>
      <c r="N322" s="309"/>
      <c r="O322" s="309"/>
      <c r="P322" s="309"/>
      <c r="Q322" s="309"/>
      <c r="R322" s="309"/>
      <c r="S322" s="309"/>
      <c r="T322" s="309"/>
      <c r="U322" s="309"/>
      <c r="V322" s="309"/>
      <c r="W322" s="355"/>
      <c r="X322" s="309"/>
      <c r="Y322" s="252">
        <f t="shared" si="26"/>
        <v>0</v>
      </c>
      <c r="Z322" s="252"/>
      <c r="AA322" s="252"/>
      <c r="AB322" s="269"/>
      <c r="AC322" s="269"/>
      <c r="AD322" s="269"/>
      <c r="AE322" s="269"/>
      <c r="AF322" s="269"/>
      <c r="AG322" s="269"/>
      <c r="AH322" s="252"/>
      <c r="AI322" s="269"/>
      <c r="AJ322" s="269"/>
      <c r="AK322" s="269"/>
      <c r="AL322" s="269"/>
      <c r="AM322" s="269"/>
      <c r="AN322" s="269"/>
      <c r="AO322" s="309"/>
      <c r="AP322" s="252"/>
      <c r="AQ322" s="252"/>
      <c r="AR322" s="252"/>
      <c r="AS322" s="290"/>
      <c r="AT322" s="290">
        <f t="shared" si="23"/>
        <v>0</v>
      </c>
      <c r="AU322" s="288"/>
      <c r="AV322" s="288" t="str">
        <f t="shared" si="24"/>
        <v>Popup_OIP</v>
      </c>
      <c r="AW322" s="288"/>
      <c r="AX322" s="309"/>
      <c r="AY322" s="276"/>
      <c r="AZ322" s="276"/>
      <c r="BC322" s="309"/>
    </row>
    <row r="323" spans="1:55" s="271" customFormat="1" ht="14.45" customHeight="1" x14ac:dyDescent="0.25">
      <c r="A323" s="311">
        <v>321</v>
      </c>
      <c r="B323" s="336"/>
      <c r="C323" s="1042"/>
      <c r="D323" s="308"/>
      <c r="E323" s="308"/>
      <c r="F323" s="308"/>
      <c r="G323" s="308"/>
      <c r="H323" s="308"/>
      <c r="I323" s="308"/>
      <c r="J323" s="308"/>
      <c r="K323" s="308"/>
      <c r="L323" s="308"/>
      <c r="M323" s="308"/>
      <c r="N323" s="308"/>
      <c r="O323" s="308"/>
      <c r="P323" s="309"/>
      <c r="Q323" s="309"/>
      <c r="R323" s="308"/>
      <c r="S323" s="308"/>
      <c r="T323" s="308"/>
      <c r="U323" s="308"/>
      <c r="V323" s="309"/>
      <c r="W323" s="308"/>
      <c r="X323" s="308"/>
      <c r="Y323" s="309">
        <f t="shared" si="26"/>
        <v>0</v>
      </c>
      <c r="Z323" s="309"/>
      <c r="AA323" s="309"/>
      <c r="AB323" s="269"/>
      <c r="AC323" s="269"/>
      <c r="AD323" s="269"/>
      <c r="AE323" s="269"/>
      <c r="AF323" s="269"/>
      <c r="AG323" s="269"/>
      <c r="AH323" s="308"/>
      <c r="AI323" s="269"/>
      <c r="AJ323" s="269"/>
      <c r="AK323" s="269"/>
      <c r="AL323" s="269"/>
      <c r="AM323" s="269"/>
      <c r="AN323" s="269"/>
      <c r="AO323" s="309"/>
      <c r="AP323" s="308"/>
      <c r="AQ323" s="308"/>
      <c r="AR323" s="308"/>
      <c r="AS323" s="334"/>
      <c r="AT323" s="335">
        <f t="shared" ref="AT323:AT386" si="27">IF(AS323="",C323,CONCATENATE(AS323,".",C323))</f>
        <v>0</v>
      </c>
      <c r="AU323" s="312"/>
      <c r="AV323" s="312" t="str">
        <f t="shared" ref="AV323:AV386" si="28">IF(AU323="МПа","Popup_OIPp","Popup_OIP")</f>
        <v>Popup_OIP</v>
      </c>
      <c r="AW323" s="312"/>
      <c r="AX323" s="309"/>
      <c r="AY323" s="276"/>
      <c r="AZ323" s="276"/>
      <c r="BC323" s="309"/>
    </row>
    <row r="324" spans="1:55" s="271" customFormat="1" ht="14.45" customHeight="1" x14ac:dyDescent="0.25">
      <c r="A324" s="311">
        <v>322</v>
      </c>
      <c r="B324" s="336"/>
      <c r="C324" s="1042"/>
      <c r="D324" s="308"/>
      <c r="E324" s="308"/>
      <c r="F324" s="308"/>
      <c r="G324" s="308"/>
      <c r="H324" s="308"/>
      <c r="I324" s="308"/>
      <c r="J324" s="308"/>
      <c r="K324" s="308"/>
      <c r="L324" s="308"/>
      <c r="M324" s="308"/>
      <c r="N324" s="308"/>
      <c r="O324" s="308"/>
      <c r="P324" s="309"/>
      <c r="Q324" s="309"/>
      <c r="R324" s="308"/>
      <c r="S324" s="308"/>
      <c r="T324" s="308"/>
      <c r="U324" s="308"/>
      <c r="V324" s="309"/>
      <c r="W324" s="308"/>
      <c r="X324" s="308"/>
      <c r="Y324" s="309">
        <f t="shared" si="26"/>
        <v>0</v>
      </c>
      <c r="Z324" s="309"/>
      <c r="AA324" s="309"/>
      <c r="AB324" s="269"/>
      <c r="AC324" s="269"/>
      <c r="AD324" s="269"/>
      <c r="AE324" s="269"/>
      <c r="AF324" s="269"/>
      <c r="AG324" s="269"/>
      <c r="AH324" s="308"/>
      <c r="AI324" s="269"/>
      <c r="AJ324" s="269"/>
      <c r="AK324" s="269"/>
      <c r="AL324" s="269"/>
      <c r="AM324" s="269"/>
      <c r="AN324" s="269"/>
      <c r="AO324" s="309"/>
      <c r="AP324" s="308"/>
      <c r="AQ324" s="308"/>
      <c r="AR324" s="308"/>
      <c r="AS324" s="334"/>
      <c r="AT324" s="335">
        <f t="shared" si="27"/>
        <v>0</v>
      </c>
      <c r="AU324" s="312"/>
      <c r="AV324" s="312" t="str">
        <f t="shared" si="28"/>
        <v>Popup_OIP</v>
      </c>
      <c r="AW324" s="312"/>
      <c r="AX324" s="309"/>
      <c r="AY324" s="276"/>
      <c r="AZ324" s="276"/>
      <c r="BC324" s="309"/>
    </row>
    <row r="325" spans="1:55" s="271" customFormat="1" ht="14.45" customHeight="1" x14ac:dyDescent="0.25">
      <c r="A325" s="311">
        <v>323</v>
      </c>
      <c r="B325" s="336"/>
      <c r="C325" s="1042"/>
      <c r="D325" s="308"/>
      <c r="E325" s="308"/>
      <c r="F325" s="308"/>
      <c r="G325" s="308"/>
      <c r="H325" s="308"/>
      <c r="I325" s="308"/>
      <c r="J325" s="308"/>
      <c r="K325" s="308"/>
      <c r="L325" s="308"/>
      <c r="M325" s="308"/>
      <c r="N325" s="308"/>
      <c r="O325" s="308"/>
      <c r="P325" s="309"/>
      <c r="Q325" s="309"/>
      <c r="R325" s="308"/>
      <c r="S325" s="308"/>
      <c r="T325" s="308"/>
      <c r="U325" s="308"/>
      <c r="V325" s="309"/>
      <c r="W325" s="308"/>
      <c r="X325" s="308"/>
      <c r="Y325" s="309">
        <f t="shared" si="26"/>
        <v>0</v>
      </c>
      <c r="Z325" s="309"/>
      <c r="AA325" s="309"/>
      <c r="AB325" s="269"/>
      <c r="AC325" s="269"/>
      <c r="AD325" s="269"/>
      <c r="AE325" s="269"/>
      <c r="AF325" s="269"/>
      <c r="AG325" s="269"/>
      <c r="AH325" s="308"/>
      <c r="AI325" s="269"/>
      <c r="AJ325" s="269"/>
      <c r="AK325" s="269"/>
      <c r="AL325" s="269"/>
      <c r="AM325" s="269"/>
      <c r="AN325" s="269"/>
      <c r="AO325" s="309"/>
      <c r="AP325" s="308"/>
      <c r="AQ325" s="308"/>
      <c r="AR325" s="308"/>
      <c r="AS325" s="334"/>
      <c r="AT325" s="335">
        <f t="shared" si="27"/>
        <v>0</v>
      </c>
      <c r="AU325" s="312"/>
      <c r="AV325" s="312" t="str">
        <f t="shared" si="28"/>
        <v>Popup_OIP</v>
      </c>
      <c r="AW325" s="312"/>
      <c r="AX325" s="309"/>
      <c r="AY325" s="276"/>
      <c r="AZ325" s="276"/>
      <c r="BC325" s="309"/>
    </row>
    <row r="326" spans="1:55" s="271" customFormat="1" ht="14.45" customHeight="1" x14ac:dyDescent="0.25">
      <c r="A326" s="311">
        <v>324</v>
      </c>
      <c r="B326" s="336"/>
      <c r="C326" s="1042"/>
      <c r="D326" s="308"/>
      <c r="E326" s="308"/>
      <c r="F326" s="308"/>
      <c r="G326" s="308"/>
      <c r="H326" s="308"/>
      <c r="I326" s="308"/>
      <c r="J326" s="308"/>
      <c r="K326" s="308"/>
      <c r="L326" s="308"/>
      <c r="M326" s="308"/>
      <c r="N326" s="308"/>
      <c r="O326" s="308"/>
      <c r="P326" s="309"/>
      <c r="Q326" s="309"/>
      <c r="R326" s="308"/>
      <c r="S326" s="308"/>
      <c r="T326" s="308"/>
      <c r="U326" s="308"/>
      <c r="V326" s="309"/>
      <c r="W326" s="308"/>
      <c r="X326" s="308"/>
      <c r="Y326" s="252">
        <f t="shared" si="26"/>
        <v>0</v>
      </c>
      <c r="Z326" s="309"/>
      <c r="AA326" s="309"/>
      <c r="AB326" s="269"/>
      <c r="AC326" s="269"/>
      <c r="AD326" s="269"/>
      <c r="AE326" s="269"/>
      <c r="AF326" s="269"/>
      <c r="AG326" s="269"/>
      <c r="AH326" s="308"/>
      <c r="AI326" s="269"/>
      <c r="AJ326" s="269"/>
      <c r="AK326" s="269"/>
      <c r="AL326" s="269"/>
      <c r="AM326" s="269"/>
      <c r="AN326" s="269"/>
      <c r="AO326" s="309"/>
      <c r="AP326" s="309"/>
      <c r="AQ326" s="309"/>
      <c r="AR326" s="309"/>
      <c r="AS326" s="334"/>
      <c r="AT326" s="335">
        <f t="shared" si="27"/>
        <v>0</v>
      </c>
      <c r="AU326" s="311"/>
      <c r="AV326" s="312" t="str">
        <f t="shared" si="28"/>
        <v>Popup_OIP</v>
      </c>
      <c r="AW326" s="312"/>
      <c r="AX326" s="309"/>
      <c r="AY326" s="1"/>
      <c r="AZ326" s="1"/>
      <c r="BA326" s="262"/>
      <c r="BB326" s="262"/>
      <c r="BC326" s="309"/>
    </row>
    <row r="327" spans="1:55" s="271" customFormat="1" ht="14.45" customHeight="1" x14ac:dyDescent="0.25">
      <c r="A327" s="311">
        <v>325</v>
      </c>
      <c r="B327" s="336"/>
      <c r="C327" s="1042"/>
      <c r="D327" s="308"/>
      <c r="E327" s="308"/>
      <c r="F327" s="308"/>
      <c r="G327" s="308"/>
      <c r="H327" s="308"/>
      <c r="I327" s="308"/>
      <c r="J327" s="308"/>
      <c r="K327" s="308"/>
      <c r="L327" s="308"/>
      <c r="M327" s="308"/>
      <c r="N327" s="308"/>
      <c r="O327" s="308"/>
      <c r="P327" s="308"/>
      <c r="Q327" s="308"/>
      <c r="R327" s="308"/>
      <c r="S327" s="308"/>
      <c r="T327" s="308"/>
      <c r="U327" s="308"/>
      <c r="V327" s="309"/>
      <c r="W327" s="308"/>
      <c r="X327" s="308"/>
      <c r="Y327" s="309">
        <f t="shared" si="26"/>
        <v>0</v>
      </c>
      <c r="Z327" s="309"/>
      <c r="AA327" s="309"/>
      <c r="AB327" s="269"/>
      <c r="AC327" s="269"/>
      <c r="AD327" s="269"/>
      <c r="AE327" s="269"/>
      <c r="AF327" s="269"/>
      <c r="AG327" s="269"/>
      <c r="AH327" s="308"/>
      <c r="AI327" s="269"/>
      <c r="AJ327" s="269"/>
      <c r="AK327" s="269"/>
      <c r="AL327" s="269"/>
      <c r="AM327" s="269"/>
      <c r="AN327" s="269"/>
      <c r="AO327" s="309"/>
      <c r="AP327" s="309"/>
      <c r="AQ327" s="309"/>
      <c r="AR327" s="309"/>
      <c r="AS327" s="334"/>
      <c r="AT327" s="335">
        <f t="shared" si="27"/>
        <v>0</v>
      </c>
      <c r="AU327" s="312"/>
      <c r="AV327" s="312" t="str">
        <f t="shared" si="28"/>
        <v>Popup_OIP</v>
      </c>
      <c r="AW327" s="311"/>
      <c r="AX327" s="309"/>
      <c r="AY327" s="1"/>
      <c r="AZ327" s="1"/>
      <c r="BA327" s="262"/>
      <c r="BB327" s="262"/>
      <c r="BC327" s="309"/>
    </row>
    <row r="328" spans="1:55" s="271" customFormat="1" ht="14.45" customHeight="1" x14ac:dyDescent="0.25">
      <c r="A328" s="311">
        <v>326</v>
      </c>
      <c r="B328" s="336"/>
      <c r="C328" s="1042"/>
      <c r="D328" s="308"/>
      <c r="E328" s="308"/>
      <c r="F328" s="308"/>
      <c r="G328" s="308"/>
      <c r="H328" s="308"/>
      <c r="I328" s="308"/>
      <c r="J328" s="308"/>
      <c r="K328" s="308"/>
      <c r="L328" s="308"/>
      <c r="M328" s="308"/>
      <c r="N328" s="308"/>
      <c r="O328" s="308"/>
      <c r="P328" s="308"/>
      <c r="Q328" s="308"/>
      <c r="R328" s="308"/>
      <c r="S328" s="308"/>
      <c r="T328" s="308"/>
      <c r="U328" s="308"/>
      <c r="V328" s="308"/>
      <c r="W328" s="308"/>
      <c r="X328" s="308"/>
      <c r="Y328" s="309">
        <f t="shared" si="26"/>
        <v>0</v>
      </c>
      <c r="Z328" s="309"/>
      <c r="AA328" s="309"/>
      <c r="AB328" s="269"/>
      <c r="AC328" s="269"/>
      <c r="AD328" s="269"/>
      <c r="AE328" s="269"/>
      <c r="AF328" s="269"/>
      <c r="AG328" s="269"/>
      <c r="AH328" s="308"/>
      <c r="AI328" s="269"/>
      <c r="AJ328" s="269"/>
      <c r="AK328" s="269"/>
      <c r="AL328" s="269"/>
      <c r="AM328" s="269"/>
      <c r="AN328" s="269"/>
      <c r="AO328" s="309"/>
      <c r="AP328" s="308"/>
      <c r="AQ328" s="308"/>
      <c r="AR328" s="308"/>
      <c r="AS328" s="335"/>
      <c r="AT328" s="335">
        <f t="shared" si="27"/>
        <v>0</v>
      </c>
      <c r="AU328" s="312"/>
      <c r="AV328" s="312" t="str">
        <f t="shared" si="28"/>
        <v>Popup_OIP</v>
      </c>
      <c r="AW328" s="312"/>
      <c r="AX328" s="309"/>
      <c r="AY328" s="1"/>
      <c r="AZ328" s="1"/>
      <c r="BA328" s="262"/>
      <c r="BB328" s="262"/>
      <c r="BC328" s="309"/>
    </row>
    <row r="329" spans="1:55" s="271" customFormat="1" ht="14.45" customHeight="1" x14ac:dyDescent="0.25">
      <c r="A329" s="311">
        <v>327</v>
      </c>
      <c r="B329" s="336"/>
      <c r="C329" s="1042"/>
      <c r="D329" s="308"/>
      <c r="E329" s="308"/>
      <c r="F329" s="308"/>
      <c r="G329" s="308"/>
      <c r="H329" s="308"/>
      <c r="I329" s="308"/>
      <c r="J329" s="308"/>
      <c r="K329" s="308"/>
      <c r="L329" s="308"/>
      <c r="M329" s="308"/>
      <c r="N329" s="308"/>
      <c r="O329" s="308"/>
      <c r="P329" s="308"/>
      <c r="Q329" s="308"/>
      <c r="R329" s="308"/>
      <c r="S329" s="308"/>
      <c r="T329" s="308"/>
      <c r="U329" s="308"/>
      <c r="V329" s="308"/>
      <c r="W329" s="308"/>
      <c r="X329" s="308"/>
      <c r="Y329" s="309">
        <f t="shared" si="26"/>
        <v>0</v>
      </c>
      <c r="Z329" s="309"/>
      <c r="AA329" s="309"/>
      <c r="AB329" s="269"/>
      <c r="AC329" s="269"/>
      <c r="AD329" s="269"/>
      <c r="AE329" s="269"/>
      <c r="AF329" s="269"/>
      <c r="AG329" s="269"/>
      <c r="AH329" s="308"/>
      <c r="AI329" s="269"/>
      <c r="AJ329" s="269"/>
      <c r="AK329" s="269"/>
      <c r="AL329" s="269"/>
      <c r="AM329" s="269"/>
      <c r="AN329" s="269"/>
      <c r="AO329" s="309"/>
      <c r="AP329" s="308"/>
      <c r="AQ329" s="308"/>
      <c r="AR329" s="308"/>
      <c r="AS329" s="335"/>
      <c r="AT329" s="335">
        <f t="shared" si="27"/>
        <v>0</v>
      </c>
      <c r="AU329" s="312"/>
      <c r="AV329" s="312" t="str">
        <f t="shared" si="28"/>
        <v>Popup_OIP</v>
      </c>
      <c r="AW329" s="312"/>
      <c r="AX329" s="309"/>
      <c r="AY329" s="1"/>
      <c r="AZ329" s="1"/>
      <c r="BA329" s="262"/>
      <c r="BB329" s="262"/>
      <c r="BC329" s="309"/>
    </row>
    <row r="330" spans="1:55" s="271" customFormat="1" ht="14.45" customHeight="1" x14ac:dyDescent="0.25">
      <c r="A330" s="311">
        <v>328</v>
      </c>
      <c r="B330" s="336"/>
      <c r="C330" s="1042"/>
      <c r="D330" s="308"/>
      <c r="E330" s="308"/>
      <c r="F330" s="308"/>
      <c r="G330" s="308"/>
      <c r="H330" s="308"/>
      <c r="I330" s="308"/>
      <c r="J330" s="308"/>
      <c r="K330" s="308"/>
      <c r="L330" s="308"/>
      <c r="M330" s="308"/>
      <c r="N330" s="308"/>
      <c r="O330" s="308"/>
      <c r="P330" s="308"/>
      <c r="Q330" s="308"/>
      <c r="R330" s="308"/>
      <c r="S330" s="308"/>
      <c r="T330" s="308"/>
      <c r="U330" s="308"/>
      <c r="V330" s="308"/>
      <c r="W330" s="308"/>
      <c r="X330" s="308"/>
      <c r="Y330" s="252">
        <f t="shared" si="26"/>
        <v>0</v>
      </c>
      <c r="Z330" s="309"/>
      <c r="AA330" s="309"/>
      <c r="AB330" s="269"/>
      <c r="AC330" s="269"/>
      <c r="AD330" s="269"/>
      <c r="AE330" s="269"/>
      <c r="AF330" s="269"/>
      <c r="AG330" s="269"/>
      <c r="AH330" s="308"/>
      <c r="AI330" s="269"/>
      <c r="AJ330" s="269"/>
      <c r="AK330" s="269"/>
      <c r="AL330" s="269"/>
      <c r="AM330" s="269"/>
      <c r="AN330" s="269"/>
      <c r="AO330" s="309"/>
      <c r="AP330" s="308"/>
      <c r="AQ330" s="308"/>
      <c r="AR330" s="308"/>
      <c r="AS330" s="335"/>
      <c r="AT330" s="335">
        <f t="shared" si="27"/>
        <v>0</v>
      </c>
      <c r="AU330" s="312"/>
      <c r="AV330" s="312" t="str">
        <f t="shared" si="28"/>
        <v>Popup_OIP</v>
      </c>
      <c r="AW330" s="312"/>
      <c r="AX330" s="309"/>
      <c r="AY330" s="1"/>
      <c r="AZ330" s="1"/>
      <c r="BA330" s="262"/>
      <c r="BB330" s="262"/>
      <c r="BC330" s="309"/>
    </row>
    <row r="331" spans="1:55" s="271" customFormat="1" ht="14.45" customHeight="1" x14ac:dyDescent="0.25">
      <c r="A331" s="311">
        <v>329</v>
      </c>
      <c r="B331" s="336"/>
      <c r="C331" s="1042"/>
      <c r="D331" s="308"/>
      <c r="E331" s="308"/>
      <c r="F331" s="308"/>
      <c r="G331" s="308"/>
      <c r="H331" s="308"/>
      <c r="I331" s="308"/>
      <c r="J331" s="308"/>
      <c r="K331" s="308"/>
      <c r="L331" s="308"/>
      <c r="M331" s="308"/>
      <c r="N331" s="308"/>
      <c r="O331" s="308"/>
      <c r="P331" s="308"/>
      <c r="Q331" s="308"/>
      <c r="R331" s="308"/>
      <c r="S331" s="308"/>
      <c r="T331" s="308"/>
      <c r="U331" s="308"/>
      <c r="V331" s="308"/>
      <c r="W331" s="308"/>
      <c r="X331" s="308"/>
      <c r="Y331" s="309">
        <f t="shared" si="26"/>
        <v>0</v>
      </c>
      <c r="Z331" s="309"/>
      <c r="AA331" s="309"/>
      <c r="AB331" s="269"/>
      <c r="AC331" s="269"/>
      <c r="AD331" s="269"/>
      <c r="AE331" s="269"/>
      <c r="AF331" s="269"/>
      <c r="AG331" s="269"/>
      <c r="AH331" s="308"/>
      <c r="AI331" s="269"/>
      <c r="AJ331" s="269"/>
      <c r="AK331" s="269"/>
      <c r="AL331" s="269"/>
      <c r="AM331" s="269"/>
      <c r="AN331" s="269"/>
      <c r="AO331" s="309"/>
      <c r="AP331" s="308"/>
      <c r="AQ331" s="308"/>
      <c r="AR331" s="308"/>
      <c r="AS331" s="335"/>
      <c r="AT331" s="335">
        <f t="shared" si="27"/>
        <v>0</v>
      </c>
      <c r="AU331" s="312"/>
      <c r="AV331" s="312" t="str">
        <f t="shared" si="28"/>
        <v>Popup_OIP</v>
      </c>
      <c r="AW331" s="312"/>
      <c r="AX331" s="309"/>
      <c r="AY331" s="1"/>
      <c r="AZ331" s="1"/>
      <c r="BA331" s="262"/>
      <c r="BB331" s="262"/>
      <c r="BC331" s="309"/>
    </row>
    <row r="332" spans="1:55" s="271" customFormat="1" ht="14.45" customHeight="1" x14ac:dyDescent="0.25">
      <c r="A332" s="311">
        <v>330</v>
      </c>
      <c r="B332" s="336"/>
      <c r="C332" s="1042"/>
      <c r="D332" s="308"/>
      <c r="E332" s="308"/>
      <c r="F332" s="308"/>
      <c r="G332" s="308"/>
      <c r="H332" s="308"/>
      <c r="I332" s="308"/>
      <c r="J332" s="308"/>
      <c r="K332" s="308"/>
      <c r="L332" s="308"/>
      <c r="M332" s="308"/>
      <c r="N332" s="308"/>
      <c r="O332" s="308"/>
      <c r="P332" s="308"/>
      <c r="Q332" s="308"/>
      <c r="R332" s="308"/>
      <c r="S332" s="308"/>
      <c r="T332" s="308"/>
      <c r="U332" s="308"/>
      <c r="V332" s="308"/>
      <c r="W332" s="308"/>
      <c r="X332" s="308"/>
      <c r="Y332" s="252">
        <f t="shared" si="26"/>
        <v>0</v>
      </c>
      <c r="Z332" s="309"/>
      <c r="AA332" s="309"/>
      <c r="AB332" s="269"/>
      <c r="AC332" s="269"/>
      <c r="AD332" s="269"/>
      <c r="AE332" s="269"/>
      <c r="AF332" s="269"/>
      <c r="AG332" s="269"/>
      <c r="AH332" s="308"/>
      <c r="AI332" s="269"/>
      <c r="AJ332" s="269"/>
      <c r="AK332" s="269"/>
      <c r="AL332" s="269"/>
      <c r="AM332" s="269"/>
      <c r="AN332" s="269"/>
      <c r="AO332" s="309"/>
      <c r="AP332" s="308"/>
      <c r="AQ332" s="308"/>
      <c r="AR332" s="308"/>
      <c r="AS332" s="335"/>
      <c r="AT332" s="335">
        <f t="shared" si="27"/>
        <v>0</v>
      </c>
      <c r="AU332" s="312"/>
      <c r="AV332" s="312" t="str">
        <f t="shared" si="28"/>
        <v>Popup_OIP</v>
      </c>
      <c r="AW332" s="312"/>
      <c r="AX332" s="309"/>
      <c r="AY332" s="1"/>
      <c r="AZ332" s="1"/>
      <c r="BA332" s="262"/>
      <c r="BB332" s="262"/>
      <c r="BC332" s="309"/>
    </row>
    <row r="333" spans="1:55" s="271" customFormat="1" ht="14.45" customHeight="1" x14ac:dyDescent="0.25">
      <c r="A333" s="311">
        <v>331</v>
      </c>
      <c r="B333" s="336"/>
      <c r="C333" s="1042"/>
      <c r="D333" s="308"/>
      <c r="E333" s="308"/>
      <c r="F333" s="308"/>
      <c r="G333" s="308"/>
      <c r="H333" s="308"/>
      <c r="I333" s="308"/>
      <c r="J333" s="308"/>
      <c r="K333" s="308"/>
      <c r="L333" s="308"/>
      <c r="M333" s="308"/>
      <c r="N333" s="308"/>
      <c r="O333" s="308"/>
      <c r="P333" s="308"/>
      <c r="Q333" s="308"/>
      <c r="R333" s="308"/>
      <c r="S333" s="308"/>
      <c r="T333" s="308"/>
      <c r="U333" s="308"/>
      <c r="V333" s="308"/>
      <c r="W333" s="308"/>
      <c r="X333" s="308"/>
      <c r="Y333" s="309">
        <f t="shared" si="26"/>
        <v>0</v>
      </c>
      <c r="Z333" s="309"/>
      <c r="AA333" s="309"/>
      <c r="AB333" s="269"/>
      <c r="AC333" s="269"/>
      <c r="AD333" s="269"/>
      <c r="AE333" s="269"/>
      <c r="AF333" s="269"/>
      <c r="AG333" s="269"/>
      <c r="AH333" s="308"/>
      <c r="AI333" s="269"/>
      <c r="AJ333" s="269"/>
      <c r="AK333" s="269"/>
      <c r="AL333" s="269"/>
      <c r="AM333" s="269"/>
      <c r="AN333" s="269"/>
      <c r="AO333" s="309"/>
      <c r="AP333" s="308"/>
      <c r="AQ333" s="308"/>
      <c r="AR333" s="308"/>
      <c r="AS333" s="335"/>
      <c r="AT333" s="335">
        <f t="shared" si="27"/>
        <v>0</v>
      </c>
      <c r="AU333" s="312"/>
      <c r="AV333" s="312" t="str">
        <f t="shared" si="28"/>
        <v>Popup_OIP</v>
      </c>
      <c r="AW333" s="312"/>
      <c r="AX333" s="309"/>
      <c r="AY333" s="1"/>
      <c r="AZ333" s="1"/>
      <c r="BA333" s="262"/>
      <c r="BB333" s="262"/>
      <c r="BC333" s="309"/>
    </row>
    <row r="334" spans="1:55" s="271" customFormat="1" ht="14.45" customHeight="1" x14ac:dyDescent="0.25">
      <c r="A334" s="311">
        <v>332</v>
      </c>
      <c r="B334" s="336"/>
      <c r="C334" s="1042"/>
      <c r="D334" s="308"/>
      <c r="E334" s="308"/>
      <c r="F334" s="308"/>
      <c r="G334" s="308"/>
      <c r="H334" s="308"/>
      <c r="I334" s="308"/>
      <c r="J334" s="308"/>
      <c r="K334" s="308"/>
      <c r="L334" s="308"/>
      <c r="M334" s="308"/>
      <c r="N334" s="308"/>
      <c r="O334" s="308"/>
      <c r="P334" s="308"/>
      <c r="Q334" s="308"/>
      <c r="R334" s="308"/>
      <c r="S334" s="308"/>
      <c r="T334" s="308"/>
      <c r="U334" s="308"/>
      <c r="V334" s="308"/>
      <c r="W334" s="308"/>
      <c r="X334" s="308"/>
      <c r="Y334" s="309">
        <f t="shared" si="26"/>
        <v>0</v>
      </c>
      <c r="Z334" s="309"/>
      <c r="AA334" s="309"/>
      <c r="AB334" s="269"/>
      <c r="AC334" s="269"/>
      <c r="AD334" s="269"/>
      <c r="AE334" s="269"/>
      <c r="AF334" s="269"/>
      <c r="AG334" s="269"/>
      <c r="AH334" s="308"/>
      <c r="AI334" s="269"/>
      <c r="AJ334" s="269"/>
      <c r="AK334" s="269"/>
      <c r="AL334" s="269"/>
      <c r="AM334" s="269"/>
      <c r="AN334" s="269"/>
      <c r="AO334" s="309"/>
      <c r="AP334" s="308"/>
      <c r="AQ334" s="308"/>
      <c r="AR334" s="308"/>
      <c r="AS334" s="335"/>
      <c r="AT334" s="335">
        <f t="shared" si="27"/>
        <v>0</v>
      </c>
      <c r="AU334" s="312"/>
      <c r="AV334" s="312" t="str">
        <f t="shared" si="28"/>
        <v>Popup_OIP</v>
      </c>
      <c r="AW334" s="312"/>
      <c r="AX334" s="309"/>
      <c r="AY334" s="1"/>
      <c r="AZ334" s="1"/>
      <c r="BA334" s="262"/>
      <c r="BB334" s="262"/>
      <c r="BC334" s="309"/>
    </row>
    <row r="335" spans="1:55" s="271" customFormat="1" ht="14.45" customHeight="1" x14ac:dyDescent="0.25">
      <c r="A335" s="311">
        <v>333</v>
      </c>
      <c r="B335" s="336"/>
      <c r="C335" s="1042"/>
      <c r="D335" s="308"/>
      <c r="E335" s="308"/>
      <c r="F335" s="308"/>
      <c r="G335" s="308"/>
      <c r="H335" s="308"/>
      <c r="I335" s="308"/>
      <c r="J335" s="308"/>
      <c r="K335" s="308"/>
      <c r="L335" s="308"/>
      <c r="M335" s="308"/>
      <c r="N335" s="308"/>
      <c r="O335" s="308"/>
      <c r="P335" s="308"/>
      <c r="Q335" s="308"/>
      <c r="R335" s="308"/>
      <c r="S335" s="308"/>
      <c r="T335" s="308"/>
      <c r="U335" s="308"/>
      <c r="V335" s="308"/>
      <c r="W335" s="308"/>
      <c r="X335" s="308"/>
      <c r="Y335" s="309">
        <f t="shared" si="26"/>
        <v>0</v>
      </c>
      <c r="Z335" s="309"/>
      <c r="AA335" s="309"/>
      <c r="AB335" s="269"/>
      <c r="AC335" s="269"/>
      <c r="AD335" s="269"/>
      <c r="AE335" s="269"/>
      <c r="AF335" s="269"/>
      <c r="AG335" s="269"/>
      <c r="AH335" s="308"/>
      <c r="AI335" s="269"/>
      <c r="AJ335" s="269"/>
      <c r="AK335" s="269"/>
      <c r="AL335" s="269"/>
      <c r="AM335" s="269"/>
      <c r="AN335" s="269"/>
      <c r="AO335" s="309"/>
      <c r="AP335" s="308"/>
      <c r="AQ335" s="308"/>
      <c r="AR335" s="308"/>
      <c r="AS335" s="335"/>
      <c r="AT335" s="335">
        <f t="shared" si="27"/>
        <v>0</v>
      </c>
      <c r="AU335" s="312"/>
      <c r="AV335" s="312" t="str">
        <f t="shared" si="28"/>
        <v>Popup_OIP</v>
      </c>
      <c r="AW335" s="312"/>
      <c r="AX335" s="309"/>
      <c r="AY335" s="1"/>
      <c r="AZ335" s="1"/>
      <c r="BA335" s="262"/>
      <c r="BB335" s="262"/>
      <c r="BC335" s="309"/>
    </row>
    <row r="336" spans="1:55" s="271" customFormat="1" ht="14.45" customHeight="1" x14ac:dyDescent="0.25">
      <c r="A336" s="311">
        <v>334</v>
      </c>
      <c r="B336" s="336"/>
      <c r="C336" s="1042"/>
      <c r="D336" s="308"/>
      <c r="E336" s="308"/>
      <c r="F336" s="308"/>
      <c r="G336" s="308"/>
      <c r="H336" s="308"/>
      <c r="I336" s="308"/>
      <c r="J336" s="308"/>
      <c r="K336" s="308"/>
      <c r="L336" s="308"/>
      <c r="M336" s="308"/>
      <c r="N336" s="308"/>
      <c r="O336" s="308"/>
      <c r="P336" s="308"/>
      <c r="Q336" s="308"/>
      <c r="R336" s="308"/>
      <c r="S336" s="308"/>
      <c r="T336" s="308"/>
      <c r="U336" s="308"/>
      <c r="V336" s="308"/>
      <c r="W336" s="308"/>
      <c r="X336" s="308"/>
      <c r="Y336" s="252">
        <f t="shared" si="26"/>
        <v>0</v>
      </c>
      <c r="Z336" s="309"/>
      <c r="AA336" s="309"/>
      <c r="AB336" s="269"/>
      <c r="AC336" s="269"/>
      <c r="AD336" s="269"/>
      <c r="AE336" s="269"/>
      <c r="AF336" s="269"/>
      <c r="AG336" s="269"/>
      <c r="AH336" s="308"/>
      <c r="AI336" s="269"/>
      <c r="AJ336" s="269"/>
      <c r="AK336" s="269"/>
      <c r="AL336" s="269"/>
      <c r="AM336" s="269"/>
      <c r="AN336" s="269"/>
      <c r="AO336" s="309"/>
      <c r="AP336" s="308"/>
      <c r="AQ336" s="308"/>
      <c r="AR336" s="308"/>
      <c r="AS336" s="335"/>
      <c r="AT336" s="335">
        <f t="shared" si="27"/>
        <v>0</v>
      </c>
      <c r="AU336" s="312"/>
      <c r="AV336" s="312" t="str">
        <f t="shared" si="28"/>
        <v>Popup_OIP</v>
      </c>
      <c r="AW336" s="312"/>
      <c r="AX336" s="309"/>
      <c r="AY336" s="1"/>
      <c r="AZ336" s="1"/>
      <c r="BA336" s="262"/>
      <c r="BB336" s="262"/>
      <c r="BC336" s="309"/>
    </row>
    <row r="337" spans="1:55" s="271" customFormat="1" ht="14.45" customHeight="1" x14ac:dyDescent="0.25">
      <c r="A337" s="311">
        <v>335</v>
      </c>
      <c r="B337" s="336"/>
      <c r="C337" s="1042"/>
      <c r="D337" s="308"/>
      <c r="E337" s="308"/>
      <c r="F337" s="308"/>
      <c r="G337" s="308"/>
      <c r="H337" s="308"/>
      <c r="I337" s="308"/>
      <c r="J337" s="308"/>
      <c r="K337" s="308"/>
      <c r="L337" s="308"/>
      <c r="M337" s="308"/>
      <c r="N337" s="308"/>
      <c r="O337" s="308"/>
      <c r="P337" s="308"/>
      <c r="Q337" s="308"/>
      <c r="R337" s="308"/>
      <c r="S337" s="308"/>
      <c r="T337" s="308"/>
      <c r="U337" s="308"/>
      <c r="V337" s="308"/>
      <c r="W337" s="308"/>
      <c r="X337" s="308"/>
      <c r="Y337" s="309">
        <f t="shared" si="26"/>
        <v>0</v>
      </c>
      <c r="Z337" s="309"/>
      <c r="AA337" s="309"/>
      <c r="AB337" s="269"/>
      <c r="AC337" s="269"/>
      <c r="AD337" s="269"/>
      <c r="AE337" s="269"/>
      <c r="AF337" s="269"/>
      <c r="AG337" s="269"/>
      <c r="AH337" s="308"/>
      <c r="AI337" s="269"/>
      <c r="AJ337" s="269"/>
      <c r="AK337" s="269"/>
      <c r="AL337" s="269"/>
      <c r="AM337" s="269"/>
      <c r="AN337" s="269"/>
      <c r="AO337" s="309"/>
      <c r="AP337" s="308"/>
      <c r="AQ337" s="308"/>
      <c r="AR337" s="308"/>
      <c r="AS337" s="335"/>
      <c r="AT337" s="335">
        <f t="shared" si="27"/>
        <v>0</v>
      </c>
      <c r="AU337" s="312"/>
      <c r="AV337" s="312" t="str">
        <f t="shared" si="28"/>
        <v>Popup_OIP</v>
      </c>
      <c r="AW337" s="312"/>
      <c r="AX337" s="309"/>
      <c r="AY337" s="1"/>
      <c r="AZ337" s="1"/>
      <c r="BA337" s="262"/>
      <c r="BB337" s="262"/>
      <c r="BC337" s="309"/>
    </row>
    <row r="338" spans="1:55" s="271" customFormat="1" ht="14.45" customHeight="1" x14ac:dyDescent="0.25">
      <c r="A338" s="311">
        <v>336</v>
      </c>
      <c r="B338" s="336"/>
      <c r="C338" s="1042"/>
      <c r="D338" s="308"/>
      <c r="E338" s="308"/>
      <c r="F338" s="308"/>
      <c r="G338" s="308"/>
      <c r="H338" s="308"/>
      <c r="I338" s="308"/>
      <c r="J338" s="308"/>
      <c r="K338" s="308"/>
      <c r="L338" s="308"/>
      <c r="M338" s="308"/>
      <c r="N338" s="308"/>
      <c r="O338" s="308"/>
      <c r="P338" s="308"/>
      <c r="Q338" s="308"/>
      <c r="R338" s="308"/>
      <c r="S338" s="308"/>
      <c r="T338" s="308"/>
      <c r="U338" s="308"/>
      <c r="V338" s="308"/>
      <c r="W338" s="308"/>
      <c r="X338" s="308"/>
      <c r="Y338" s="309">
        <f t="shared" si="26"/>
        <v>0</v>
      </c>
      <c r="Z338" s="309"/>
      <c r="AA338" s="309"/>
      <c r="AB338" s="269"/>
      <c r="AC338" s="269"/>
      <c r="AD338" s="269"/>
      <c r="AE338" s="269"/>
      <c r="AF338" s="269"/>
      <c r="AG338" s="269"/>
      <c r="AH338" s="308"/>
      <c r="AI338" s="269"/>
      <c r="AJ338" s="269"/>
      <c r="AK338" s="269"/>
      <c r="AL338" s="269"/>
      <c r="AM338" s="269"/>
      <c r="AN338" s="269"/>
      <c r="AO338" s="309"/>
      <c r="AP338" s="308"/>
      <c r="AQ338" s="308"/>
      <c r="AR338" s="308"/>
      <c r="AS338" s="335"/>
      <c r="AT338" s="335">
        <f t="shared" si="27"/>
        <v>0</v>
      </c>
      <c r="AU338" s="312"/>
      <c r="AV338" s="312" t="str">
        <f t="shared" si="28"/>
        <v>Popup_OIP</v>
      </c>
      <c r="AW338" s="312"/>
      <c r="AX338" s="309"/>
      <c r="AY338" s="1"/>
      <c r="AZ338" s="1"/>
      <c r="BA338" s="262"/>
      <c r="BB338" s="262"/>
      <c r="BC338" s="309"/>
    </row>
    <row r="339" spans="1:55" s="271" customFormat="1" ht="14.45" customHeight="1" x14ac:dyDescent="0.25">
      <c r="A339" s="311">
        <v>337</v>
      </c>
      <c r="B339" s="336"/>
      <c r="C339" s="1042"/>
      <c r="D339" s="308"/>
      <c r="E339" s="308"/>
      <c r="F339" s="308"/>
      <c r="G339" s="308"/>
      <c r="H339" s="308"/>
      <c r="I339" s="308"/>
      <c r="J339" s="308"/>
      <c r="K339" s="308"/>
      <c r="L339" s="308"/>
      <c r="M339" s="308"/>
      <c r="N339" s="308"/>
      <c r="O339" s="308"/>
      <c r="P339" s="308"/>
      <c r="Q339" s="308"/>
      <c r="R339" s="308"/>
      <c r="S339" s="308"/>
      <c r="T339" s="308"/>
      <c r="U339" s="308"/>
      <c r="V339" s="308"/>
      <c r="W339" s="308"/>
      <c r="X339" s="308"/>
      <c r="Y339" s="309">
        <f t="shared" si="26"/>
        <v>0</v>
      </c>
      <c r="Z339" s="309"/>
      <c r="AA339" s="309"/>
      <c r="AB339" s="269"/>
      <c r="AC339" s="269"/>
      <c r="AD339" s="269"/>
      <c r="AE339" s="269"/>
      <c r="AF339" s="269"/>
      <c r="AG339" s="269"/>
      <c r="AH339" s="308"/>
      <c r="AI339" s="269"/>
      <c r="AJ339" s="269"/>
      <c r="AK339" s="269"/>
      <c r="AL339" s="269"/>
      <c r="AM339" s="269"/>
      <c r="AN339" s="269"/>
      <c r="AO339" s="309"/>
      <c r="AP339" s="308"/>
      <c r="AQ339" s="308"/>
      <c r="AR339" s="308"/>
      <c r="AS339" s="335"/>
      <c r="AT339" s="335">
        <f t="shared" si="27"/>
        <v>0</v>
      </c>
      <c r="AU339" s="312"/>
      <c r="AV339" s="312" t="str">
        <f t="shared" si="28"/>
        <v>Popup_OIP</v>
      </c>
      <c r="AW339" s="312"/>
      <c r="AX339" s="309"/>
      <c r="AY339" s="1"/>
      <c r="AZ339" s="1"/>
      <c r="BA339" s="262"/>
      <c r="BB339" s="262"/>
      <c r="BC339" s="309"/>
    </row>
    <row r="340" spans="1:55" s="271" customFormat="1" ht="14.45" customHeight="1" x14ac:dyDescent="0.25">
      <c r="A340" s="311">
        <v>338</v>
      </c>
      <c r="B340" s="336"/>
      <c r="C340" s="1042"/>
      <c r="D340" s="308"/>
      <c r="E340" s="308"/>
      <c r="F340" s="308"/>
      <c r="G340" s="308"/>
      <c r="H340" s="308"/>
      <c r="I340" s="308"/>
      <c r="J340" s="308"/>
      <c r="K340" s="308"/>
      <c r="L340" s="308"/>
      <c r="M340" s="308"/>
      <c r="N340" s="308"/>
      <c r="O340" s="308"/>
      <c r="P340" s="308"/>
      <c r="Q340" s="308"/>
      <c r="R340" s="308"/>
      <c r="S340" s="308"/>
      <c r="T340" s="308"/>
      <c r="U340" s="308"/>
      <c r="V340" s="308"/>
      <c r="W340" s="308"/>
      <c r="X340" s="308"/>
      <c r="Y340" s="252">
        <f t="shared" si="26"/>
        <v>0</v>
      </c>
      <c r="Z340" s="309"/>
      <c r="AA340" s="309"/>
      <c r="AB340" s="269"/>
      <c r="AC340" s="269"/>
      <c r="AD340" s="269"/>
      <c r="AE340" s="269"/>
      <c r="AF340" s="269"/>
      <c r="AG340" s="269"/>
      <c r="AH340" s="308"/>
      <c r="AI340" s="269"/>
      <c r="AJ340" s="269"/>
      <c r="AK340" s="269"/>
      <c r="AL340" s="269"/>
      <c r="AM340" s="269"/>
      <c r="AN340" s="269"/>
      <c r="AO340" s="309"/>
      <c r="AP340" s="308"/>
      <c r="AQ340" s="308"/>
      <c r="AR340" s="308"/>
      <c r="AS340" s="335"/>
      <c r="AT340" s="335">
        <f t="shared" si="27"/>
        <v>0</v>
      </c>
      <c r="AU340" s="312"/>
      <c r="AV340" s="312" t="str">
        <f t="shared" si="28"/>
        <v>Popup_OIP</v>
      </c>
      <c r="AW340" s="312"/>
      <c r="AX340" s="309"/>
      <c r="AY340" s="1"/>
      <c r="AZ340" s="1"/>
      <c r="BA340" s="262"/>
      <c r="BB340" s="262"/>
      <c r="BC340" s="309"/>
    </row>
    <row r="341" spans="1:55" s="271" customFormat="1" ht="14.45" customHeight="1" x14ac:dyDescent="0.25">
      <c r="A341" s="311">
        <v>339</v>
      </c>
      <c r="B341" s="336"/>
      <c r="C341" s="1042"/>
      <c r="D341" s="308"/>
      <c r="E341" s="308"/>
      <c r="F341" s="308"/>
      <c r="G341" s="308"/>
      <c r="H341" s="308"/>
      <c r="I341" s="308"/>
      <c r="J341" s="308"/>
      <c r="K341" s="308"/>
      <c r="L341" s="308"/>
      <c r="M341" s="308"/>
      <c r="N341" s="308"/>
      <c r="O341" s="308"/>
      <c r="P341" s="308"/>
      <c r="Q341" s="308"/>
      <c r="R341" s="308"/>
      <c r="S341" s="308"/>
      <c r="T341" s="308"/>
      <c r="U341" s="308"/>
      <c r="V341" s="308"/>
      <c r="W341" s="308"/>
      <c r="X341" s="308"/>
      <c r="Y341" s="309">
        <f t="shared" si="26"/>
        <v>0</v>
      </c>
      <c r="Z341" s="309"/>
      <c r="AA341" s="309"/>
      <c r="AB341" s="269"/>
      <c r="AC341" s="269"/>
      <c r="AD341" s="269"/>
      <c r="AE341" s="269"/>
      <c r="AF341" s="269"/>
      <c r="AG341" s="269"/>
      <c r="AH341" s="308"/>
      <c r="AI341" s="269"/>
      <c r="AJ341" s="269"/>
      <c r="AK341" s="269"/>
      <c r="AL341" s="269"/>
      <c r="AM341" s="269"/>
      <c r="AN341" s="269"/>
      <c r="AO341" s="309"/>
      <c r="AP341" s="308"/>
      <c r="AQ341" s="308"/>
      <c r="AR341" s="308"/>
      <c r="AS341" s="335"/>
      <c r="AT341" s="335">
        <f t="shared" si="27"/>
        <v>0</v>
      </c>
      <c r="AU341" s="312"/>
      <c r="AV341" s="312" t="str">
        <f t="shared" si="28"/>
        <v>Popup_OIP</v>
      </c>
      <c r="AW341" s="312"/>
      <c r="AX341" s="309"/>
      <c r="AY341" s="1"/>
      <c r="AZ341" s="1"/>
      <c r="BA341" s="262"/>
      <c r="BB341" s="262"/>
      <c r="BC341" s="309"/>
    </row>
    <row r="342" spans="1:55" s="271" customFormat="1" ht="14.45" customHeight="1" x14ac:dyDescent="0.25">
      <c r="A342" s="311">
        <v>340</v>
      </c>
      <c r="B342" s="336"/>
      <c r="C342" s="1042"/>
      <c r="D342" s="308"/>
      <c r="E342" s="308"/>
      <c r="F342" s="308"/>
      <c r="G342" s="308"/>
      <c r="H342" s="308"/>
      <c r="I342" s="308"/>
      <c r="J342" s="308"/>
      <c r="K342" s="308"/>
      <c r="L342" s="308"/>
      <c r="M342" s="308"/>
      <c r="N342" s="308"/>
      <c r="O342" s="308"/>
      <c r="P342" s="308"/>
      <c r="Q342" s="308"/>
      <c r="R342" s="308"/>
      <c r="S342" s="308"/>
      <c r="T342" s="308"/>
      <c r="U342" s="308"/>
      <c r="V342" s="308"/>
      <c r="W342" s="308"/>
      <c r="X342" s="308"/>
      <c r="Y342" s="252">
        <f t="shared" si="26"/>
        <v>0</v>
      </c>
      <c r="Z342" s="309"/>
      <c r="AA342" s="309"/>
      <c r="AB342" s="269"/>
      <c r="AC342" s="269"/>
      <c r="AD342" s="269"/>
      <c r="AE342" s="269"/>
      <c r="AF342" s="269"/>
      <c r="AG342" s="269"/>
      <c r="AH342" s="308"/>
      <c r="AI342" s="269"/>
      <c r="AJ342" s="269"/>
      <c r="AK342" s="269"/>
      <c r="AL342" s="269"/>
      <c r="AM342" s="269"/>
      <c r="AN342" s="269"/>
      <c r="AO342" s="309"/>
      <c r="AP342" s="308"/>
      <c r="AQ342" s="308"/>
      <c r="AR342" s="308"/>
      <c r="AS342" s="335"/>
      <c r="AT342" s="335">
        <f t="shared" si="27"/>
        <v>0</v>
      </c>
      <c r="AU342" s="312"/>
      <c r="AV342" s="312" t="str">
        <f t="shared" si="28"/>
        <v>Popup_OIP</v>
      </c>
      <c r="AW342" s="312"/>
      <c r="AX342" s="309"/>
      <c r="AY342" s="1"/>
      <c r="AZ342" s="1"/>
      <c r="BA342" s="262"/>
      <c r="BB342" s="262"/>
      <c r="BC342" s="309"/>
    </row>
    <row r="343" spans="1:55" s="271" customFormat="1" ht="14.45" customHeight="1" x14ac:dyDescent="0.25">
      <c r="A343" s="311">
        <v>341</v>
      </c>
      <c r="B343" s="336"/>
      <c r="C343" s="1042"/>
      <c r="D343" s="308"/>
      <c r="E343" s="308"/>
      <c r="F343" s="308"/>
      <c r="G343" s="308"/>
      <c r="H343" s="308"/>
      <c r="I343" s="308"/>
      <c r="J343" s="308"/>
      <c r="K343" s="308"/>
      <c r="L343" s="308"/>
      <c r="M343" s="308"/>
      <c r="N343" s="308"/>
      <c r="O343" s="308"/>
      <c r="P343" s="308"/>
      <c r="Q343" s="308"/>
      <c r="R343" s="308"/>
      <c r="S343" s="308"/>
      <c r="T343" s="308"/>
      <c r="U343" s="308"/>
      <c r="V343" s="308"/>
      <c r="W343" s="308"/>
      <c r="X343" s="308"/>
      <c r="Y343" s="309">
        <f t="shared" si="26"/>
        <v>0</v>
      </c>
      <c r="Z343" s="309"/>
      <c r="AA343" s="309"/>
      <c r="AB343" s="269"/>
      <c r="AC343" s="269"/>
      <c r="AD343" s="269"/>
      <c r="AE343" s="269"/>
      <c r="AF343" s="269"/>
      <c r="AG343" s="269"/>
      <c r="AH343" s="308"/>
      <c r="AI343" s="269"/>
      <c r="AJ343" s="269"/>
      <c r="AK343" s="269"/>
      <c r="AL343" s="269"/>
      <c r="AM343" s="269"/>
      <c r="AN343" s="269"/>
      <c r="AO343" s="309"/>
      <c r="AP343" s="308"/>
      <c r="AQ343" s="308"/>
      <c r="AR343" s="308"/>
      <c r="AS343" s="335"/>
      <c r="AT343" s="335">
        <f t="shared" si="27"/>
        <v>0</v>
      </c>
      <c r="AU343" s="312"/>
      <c r="AV343" s="312" t="str">
        <f t="shared" si="28"/>
        <v>Popup_OIP</v>
      </c>
      <c r="AW343" s="312"/>
      <c r="AX343" s="309"/>
      <c r="AY343" s="1"/>
      <c r="AZ343" s="1"/>
      <c r="BA343" s="262"/>
      <c r="BB343" s="262"/>
      <c r="BC343" s="309"/>
    </row>
    <row r="344" spans="1:55" s="271" customFormat="1" ht="14.45" customHeight="1" x14ac:dyDescent="0.25">
      <c r="A344" s="311">
        <v>342</v>
      </c>
      <c r="B344" s="336"/>
      <c r="C344" s="1042"/>
      <c r="D344" s="308"/>
      <c r="E344" s="308"/>
      <c r="F344" s="308"/>
      <c r="G344" s="308"/>
      <c r="H344" s="308"/>
      <c r="I344" s="308"/>
      <c r="J344" s="308"/>
      <c r="K344" s="308"/>
      <c r="L344" s="308"/>
      <c r="M344" s="308"/>
      <c r="N344" s="308"/>
      <c r="O344" s="308"/>
      <c r="P344" s="308"/>
      <c r="Q344" s="308"/>
      <c r="R344" s="308"/>
      <c r="S344" s="308"/>
      <c r="T344" s="308"/>
      <c r="U344" s="308"/>
      <c r="V344" s="308"/>
      <c r="W344" s="308"/>
      <c r="X344" s="308"/>
      <c r="Y344" s="309">
        <f t="shared" si="26"/>
        <v>0</v>
      </c>
      <c r="Z344" s="309"/>
      <c r="AA344" s="309"/>
      <c r="AB344" s="269"/>
      <c r="AC344" s="269"/>
      <c r="AD344" s="269"/>
      <c r="AE344" s="269"/>
      <c r="AF344" s="269"/>
      <c r="AG344" s="269"/>
      <c r="AH344" s="308"/>
      <c r="AI344" s="269"/>
      <c r="AJ344" s="269"/>
      <c r="AK344" s="269"/>
      <c r="AL344" s="269"/>
      <c r="AM344" s="269"/>
      <c r="AN344" s="269"/>
      <c r="AO344" s="309"/>
      <c r="AP344" s="308"/>
      <c r="AQ344" s="308"/>
      <c r="AR344" s="308"/>
      <c r="AS344" s="335"/>
      <c r="AT344" s="335">
        <f t="shared" si="27"/>
        <v>0</v>
      </c>
      <c r="AU344" s="312"/>
      <c r="AV344" s="312" t="str">
        <f t="shared" si="28"/>
        <v>Popup_OIP</v>
      </c>
      <c r="AW344" s="312"/>
      <c r="AX344" s="309"/>
      <c r="AY344" s="1"/>
      <c r="AZ344" s="1"/>
      <c r="BA344" s="262"/>
      <c r="BB344" s="262"/>
      <c r="BC344" s="309"/>
    </row>
    <row r="345" spans="1:55" s="271" customFormat="1" ht="14.45" customHeight="1" x14ac:dyDescent="0.25">
      <c r="A345" s="311">
        <v>343</v>
      </c>
      <c r="B345" s="336"/>
      <c r="C345" s="1042"/>
      <c r="D345" s="308"/>
      <c r="E345" s="308"/>
      <c r="F345" s="308"/>
      <c r="G345" s="308"/>
      <c r="H345" s="308"/>
      <c r="I345" s="308"/>
      <c r="J345" s="308"/>
      <c r="K345" s="308"/>
      <c r="L345" s="308"/>
      <c r="M345" s="308"/>
      <c r="N345" s="308"/>
      <c r="O345" s="308"/>
      <c r="P345" s="308"/>
      <c r="Q345" s="308"/>
      <c r="R345" s="308"/>
      <c r="S345" s="308"/>
      <c r="T345" s="308"/>
      <c r="U345" s="308"/>
      <c r="V345" s="308"/>
      <c r="W345" s="308"/>
      <c r="X345" s="308"/>
      <c r="Y345" s="309">
        <f t="shared" si="26"/>
        <v>0</v>
      </c>
      <c r="Z345" s="309"/>
      <c r="AA345" s="309"/>
      <c r="AB345" s="269"/>
      <c r="AC345" s="269"/>
      <c r="AD345" s="269"/>
      <c r="AE345" s="269"/>
      <c r="AF345" s="269"/>
      <c r="AG345" s="269"/>
      <c r="AH345" s="308"/>
      <c r="AI345" s="269"/>
      <c r="AJ345" s="269"/>
      <c r="AK345" s="269"/>
      <c r="AL345" s="269"/>
      <c r="AM345" s="269"/>
      <c r="AN345" s="269"/>
      <c r="AO345" s="309"/>
      <c r="AP345" s="308"/>
      <c r="AQ345" s="308"/>
      <c r="AR345" s="308"/>
      <c r="AS345" s="335"/>
      <c r="AT345" s="335">
        <f t="shared" si="27"/>
        <v>0</v>
      </c>
      <c r="AU345" s="312"/>
      <c r="AV345" s="312" t="str">
        <f t="shared" si="28"/>
        <v>Popup_OIP</v>
      </c>
      <c r="AW345" s="312"/>
      <c r="AX345" s="309"/>
      <c r="AY345" s="1"/>
      <c r="AZ345" s="1"/>
      <c r="BA345" s="262"/>
      <c r="BB345" s="262"/>
      <c r="BC345" s="309"/>
    </row>
    <row r="346" spans="1:55" s="271" customFormat="1" ht="14.45" customHeight="1" x14ac:dyDescent="0.25">
      <c r="A346" s="311">
        <v>344</v>
      </c>
      <c r="B346" s="336"/>
      <c r="C346" s="1042"/>
      <c r="D346" s="308"/>
      <c r="E346" s="308"/>
      <c r="F346" s="308"/>
      <c r="G346" s="308"/>
      <c r="H346" s="308"/>
      <c r="I346" s="308"/>
      <c r="J346" s="308"/>
      <c r="K346" s="308"/>
      <c r="L346" s="308"/>
      <c r="M346" s="308"/>
      <c r="N346" s="308"/>
      <c r="O346" s="308"/>
      <c r="P346" s="308"/>
      <c r="Q346" s="308"/>
      <c r="R346" s="308"/>
      <c r="S346" s="308"/>
      <c r="T346" s="308"/>
      <c r="U346" s="308"/>
      <c r="V346" s="308"/>
      <c r="W346" s="308"/>
      <c r="X346" s="308"/>
      <c r="Y346" s="252">
        <f t="shared" si="26"/>
        <v>0</v>
      </c>
      <c r="Z346" s="309"/>
      <c r="AA346" s="309"/>
      <c r="AB346" s="269"/>
      <c r="AC346" s="269"/>
      <c r="AD346" s="269"/>
      <c r="AE346" s="269"/>
      <c r="AF346" s="269"/>
      <c r="AG346" s="269"/>
      <c r="AH346" s="308"/>
      <c r="AI346" s="269"/>
      <c r="AJ346" s="269"/>
      <c r="AK346" s="269"/>
      <c r="AL346" s="269"/>
      <c r="AM346" s="269"/>
      <c r="AN346" s="269"/>
      <c r="AO346" s="309"/>
      <c r="AP346" s="308"/>
      <c r="AQ346" s="308"/>
      <c r="AR346" s="308"/>
      <c r="AS346" s="335"/>
      <c r="AT346" s="335">
        <f t="shared" si="27"/>
        <v>0</v>
      </c>
      <c r="AU346" s="312"/>
      <c r="AV346" s="312" t="str">
        <f t="shared" si="28"/>
        <v>Popup_OIP</v>
      </c>
      <c r="AW346" s="312"/>
      <c r="AX346" s="309"/>
      <c r="AY346" s="1"/>
      <c r="AZ346" s="1"/>
      <c r="BA346" s="262"/>
      <c r="BB346" s="262"/>
      <c r="BC346" s="309"/>
    </row>
    <row r="347" spans="1:55" s="271" customFormat="1" ht="14.45" customHeight="1" x14ac:dyDescent="0.25">
      <c r="A347" s="311">
        <v>345</v>
      </c>
      <c r="B347" s="336"/>
      <c r="C347" s="1042"/>
      <c r="D347" s="308"/>
      <c r="E347" s="308"/>
      <c r="F347" s="308"/>
      <c r="G347" s="308"/>
      <c r="H347" s="308"/>
      <c r="I347" s="308"/>
      <c r="J347" s="308"/>
      <c r="K347" s="308"/>
      <c r="L347" s="308"/>
      <c r="M347" s="308"/>
      <c r="N347" s="308"/>
      <c r="O347" s="308"/>
      <c r="P347" s="308"/>
      <c r="Q347" s="308"/>
      <c r="R347" s="308"/>
      <c r="S347" s="308"/>
      <c r="T347" s="308"/>
      <c r="U347" s="308"/>
      <c r="V347" s="308"/>
      <c r="W347" s="308"/>
      <c r="X347" s="308"/>
      <c r="Y347" s="309">
        <f t="shared" si="26"/>
        <v>0</v>
      </c>
      <c r="Z347" s="309"/>
      <c r="AA347" s="309"/>
      <c r="AB347" s="269"/>
      <c r="AC347" s="269"/>
      <c r="AD347" s="269"/>
      <c r="AE347" s="269"/>
      <c r="AF347" s="269"/>
      <c r="AG347" s="269"/>
      <c r="AH347" s="308"/>
      <c r="AI347" s="269"/>
      <c r="AJ347" s="269"/>
      <c r="AK347" s="269"/>
      <c r="AL347" s="269"/>
      <c r="AM347" s="269"/>
      <c r="AN347" s="269"/>
      <c r="AO347" s="309"/>
      <c r="AP347" s="308"/>
      <c r="AQ347" s="308"/>
      <c r="AR347" s="308"/>
      <c r="AS347" s="335"/>
      <c r="AT347" s="335">
        <f t="shared" si="27"/>
        <v>0</v>
      </c>
      <c r="AU347" s="312"/>
      <c r="AV347" s="312" t="str">
        <f t="shared" si="28"/>
        <v>Popup_OIP</v>
      </c>
      <c r="AW347" s="312"/>
      <c r="AX347" s="309"/>
      <c r="AY347" s="1"/>
      <c r="AZ347" s="1"/>
      <c r="BA347" s="262"/>
      <c r="BB347" s="262"/>
      <c r="BC347" s="309"/>
    </row>
    <row r="348" spans="1:55" s="271" customFormat="1" ht="14.45" customHeight="1" x14ac:dyDescent="0.25">
      <c r="A348" s="311">
        <v>346</v>
      </c>
      <c r="B348" s="336"/>
      <c r="C348" s="1042"/>
      <c r="D348" s="308"/>
      <c r="E348" s="308"/>
      <c r="F348" s="308"/>
      <c r="G348" s="308"/>
      <c r="H348" s="308"/>
      <c r="I348" s="308"/>
      <c r="J348" s="308"/>
      <c r="K348" s="308"/>
      <c r="L348" s="308"/>
      <c r="M348" s="308"/>
      <c r="N348" s="308"/>
      <c r="O348" s="308"/>
      <c r="P348" s="308"/>
      <c r="Q348" s="308"/>
      <c r="R348" s="308"/>
      <c r="S348" s="308"/>
      <c r="T348" s="308"/>
      <c r="U348" s="308"/>
      <c r="V348" s="308"/>
      <c r="W348" s="308"/>
      <c r="X348" s="308"/>
      <c r="Y348" s="309">
        <f t="shared" si="26"/>
        <v>0</v>
      </c>
      <c r="Z348" s="309"/>
      <c r="AA348" s="309"/>
      <c r="AB348" s="269"/>
      <c r="AC348" s="269"/>
      <c r="AD348" s="269"/>
      <c r="AE348" s="269"/>
      <c r="AF348" s="269"/>
      <c r="AG348" s="269"/>
      <c r="AH348" s="308"/>
      <c r="AI348" s="269"/>
      <c r="AJ348" s="269"/>
      <c r="AK348" s="269"/>
      <c r="AL348" s="269"/>
      <c r="AM348" s="269"/>
      <c r="AN348" s="269"/>
      <c r="AO348" s="309"/>
      <c r="AP348" s="308"/>
      <c r="AQ348" s="308"/>
      <c r="AR348" s="308"/>
      <c r="AS348" s="335"/>
      <c r="AT348" s="335">
        <f t="shared" si="27"/>
        <v>0</v>
      </c>
      <c r="AU348" s="312"/>
      <c r="AV348" s="312" t="str">
        <f t="shared" si="28"/>
        <v>Popup_OIP</v>
      </c>
      <c r="AW348" s="312"/>
      <c r="AX348" s="309"/>
      <c r="AY348" s="1"/>
      <c r="AZ348" s="1"/>
      <c r="BA348" s="262"/>
      <c r="BB348" s="262"/>
      <c r="BC348" s="309"/>
    </row>
    <row r="349" spans="1:55" s="271" customFormat="1" ht="14.45" customHeight="1" x14ac:dyDescent="0.25">
      <c r="A349" s="311">
        <v>347</v>
      </c>
      <c r="B349" s="336"/>
      <c r="C349" s="1042"/>
      <c r="D349" s="308"/>
      <c r="E349" s="308"/>
      <c r="F349" s="308"/>
      <c r="G349" s="308"/>
      <c r="H349" s="308"/>
      <c r="I349" s="308"/>
      <c r="J349" s="308"/>
      <c r="K349" s="308"/>
      <c r="L349" s="308"/>
      <c r="M349" s="308"/>
      <c r="N349" s="308"/>
      <c r="O349" s="308"/>
      <c r="P349" s="308"/>
      <c r="Q349" s="308"/>
      <c r="R349" s="308"/>
      <c r="S349" s="308"/>
      <c r="T349" s="308"/>
      <c r="U349" s="308"/>
      <c r="V349" s="308"/>
      <c r="W349" s="308"/>
      <c r="X349" s="308"/>
      <c r="Y349" s="309">
        <f t="shared" si="26"/>
        <v>0</v>
      </c>
      <c r="Z349" s="309"/>
      <c r="AA349" s="309"/>
      <c r="AB349" s="269"/>
      <c r="AC349" s="269"/>
      <c r="AD349" s="269"/>
      <c r="AE349" s="269"/>
      <c r="AF349" s="269"/>
      <c r="AG349" s="269"/>
      <c r="AH349" s="308"/>
      <c r="AI349" s="269"/>
      <c r="AJ349" s="269"/>
      <c r="AK349" s="269"/>
      <c r="AL349" s="269"/>
      <c r="AM349" s="269"/>
      <c r="AN349" s="269"/>
      <c r="AO349" s="309"/>
      <c r="AP349" s="308"/>
      <c r="AQ349" s="308"/>
      <c r="AR349" s="308"/>
      <c r="AS349" s="335"/>
      <c r="AT349" s="335">
        <f t="shared" si="27"/>
        <v>0</v>
      </c>
      <c r="AU349" s="312"/>
      <c r="AV349" s="312" t="str">
        <f t="shared" si="28"/>
        <v>Popup_OIP</v>
      </c>
      <c r="AW349" s="312"/>
      <c r="AX349" s="309"/>
      <c r="AY349" s="1"/>
      <c r="AZ349" s="1"/>
      <c r="BA349" s="262"/>
      <c r="BB349" s="262"/>
      <c r="BC349" s="309"/>
    </row>
    <row r="350" spans="1:55" s="271" customFormat="1" ht="14.45" customHeight="1" x14ac:dyDescent="0.25">
      <c r="A350" s="311">
        <v>348</v>
      </c>
      <c r="B350" s="336"/>
      <c r="C350" s="1042"/>
      <c r="D350" s="308"/>
      <c r="E350" s="308"/>
      <c r="F350" s="308"/>
      <c r="G350" s="308"/>
      <c r="H350" s="308"/>
      <c r="I350" s="308"/>
      <c r="J350" s="308"/>
      <c r="K350" s="308"/>
      <c r="L350" s="308"/>
      <c r="M350" s="308"/>
      <c r="N350" s="308"/>
      <c r="O350" s="308"/>
      <c r="P350" s="308"/>
      <c r="Q350" s="308"/>
      <c r="R350" s="308"/>
      <c r="S350" s="308"/>
      <c r="T350" s="308"/>
      <c r="U350" s="308"/>
      <c r="V350" s="308"/>
      <c r="W350" s="308"/>
      <c r="X350" s="308"/>
      <c r="Y350" s="252">
        <f t="shared" si="26"/>
        <v>0</v>
      </c>
      <c r="Z350" s="309"/>
      <c r="AA350" s="309"/>
      <c r="AB350" s="269"/>
      <c r="AC350" s="269"/>
      <c r="AD350" s="269"/>
      <c r="AE350" s="269"/>
      <c r="AF350" s="269"/>
      <c r="AG350" s="269"/>
      <c r="AH350" s="308"/>
      <c r="AI350" s="269"/>
      <c r="AJ350" s="269"/>
      <c r="AK350" s="269"/>
      <c r="AL350" s="269"/>
      <c r="AM350" s="269"/>
      <c r="AN350" s="269"/>
      <c r="AO350" s="309"/>
      <c r="AP350" s="308"/>
      <c r="AQ350" s="308"/>
      <c r="AR350" s="308"/>
      <c r="AS350" s="335"/>
      <c r="AT350" s="335">
        <f t="shared" si="27"/>
        <v>0</v>
      </c>
      <c r="AU350" s="312"/>
      <c r="AV350" s="312" t="str">
        <f t="shared" si="28"/>
        <v>Popup_OIP</v>
      </c>
      <c r="AW350" s="312"/>
      <c r="AX350" s="309"/>
      <c r="AY350" s="1"/>
      <c r="AZ350" s="1"/>
      <c r="BA350" s="262"/>
      <c r="BB350" s="262"/>
      <c r="BC350" s="309"/>
    </row>
    <row r="351" spans="1:55" s="271" customFormat="1" ht="14.45" customHeight="1" x14ac:dyDescent="0.25">
      <c r="A351" s="311">
        <v>349</v>
      </c>
      <c r="B351" s="336"/>
      <c r="C351" s="1042"/>
      <c r="D351" s="308"/>
      <c r="E351" s="308"/>
      <c r="F351" s="308"/>
      <c r="G351" s="308"/>
      <c r="H351" s="308"/>
      <c r="I351" s="308"/>
      <c r="J351" s="308"/>
      <c r="K351" s="308"/>
      <c r="L351" s="308"/>
      <c r="M351" s="308"/>
      <c r="N351" s="308"/>
      <c r="O351" s="308"/>
      <c r="P351" s="308"/>
      <c r="Q351" s="308"/>
      <c r="R351" s="308"/>
      <c r="S351" s="308"/>
      <c r="T351" s="308"/>
      <c r="U351" s="308"/>
      <c r="V351" s="308"/>
      <c r="W351" s="308"/>
      <c r="X351" s="308"/>
      <c r="Y351" s="309">
        <f t="shared" si="26"/>
        <v>0</v>
      </c>
      <c r="Z351" s="309"/>
      <c r="AA351" s="309"/>
      <c r="AB351" s="269"/>
      <c r="AC351" s="269"/>
      <c r="AD351" s="269"/>
      <c r="AE351" s="269"/>
      <c r="AF351" s="269"/>
      <c r="AG351" s="269"/>
      <c r="AH351" s="308"/>
      <c r="AI351" s="269"/>
      <c r="AJ351" s="269"/>
      <c r="AK351" s="269"/>
      <c r="AL351" s="269"/>
      <c r="AM351" s="269"/>
      <c r="AN351" s="269"/>
      <c r="AO351" s="309"/>
      <c r="AP351" s="308"/>
      <c r="AQ351" s="308"/>
      <c r="AR351" s="308"/>
      <c r="AS351" s="335"/>
      <c r="AT351" s="335">
        <f t="shared" si="27"/>
        <v>0</v>
      </c>
      <c r="AU351" s="312"/>
      <c r="AV351" s="312" t="str">
        <f t="shared" si="28"/>
        <v>Popup_OIP</v>
      </c>
      <c r="AW351" s="312"/>
      <c r="AX351" s="309"/>
      <c r="AY351" s="1"/>
      <c r="AZ351" s="1"/>
      <c r="BA351" s="262"/>
      <c r="BB351" s="262"/>
      <c r="BC351" s="309"/>
    </row>
    <row r="352" spans="1:55" s="271" customFormat="1" ht="14.45" customHeight="1" x14ac:dyDescent="0.25">
      <c r="A352" s="311">
        <v>350</v>
      </c>
      <c r="B352" s="336"/>
      <c r="C352" s="1042"/>
      <c r="D352" s="308"/>
      <c r="E352" s="308"/>
      <c r="F352" s="308"/>
      <c r="G352" s="308"/>
      <c r="H352" s="308"/>
      <c r="I352" s="308"/>
      <c r="J352" s="308"/>
      <c r="K352" s="308"/>
      <c r="L352" s="308"/>
      <c r="M352" s="308"/>
      <c r="N352" s="308"/>
      <c r="O352" s="308"/>
      <c r="P352" s="308"/>
      <c r="Q352" s="308"/>
      <c r="R352" s="308"/>
      <c r="S352" s="308"/>
      <c r="T352" s="308"/>
      <c r="U352" s="308"/>
      <c r="V352" s="308"/>
      <c r="W352" s="308"/>
      <c r="X352" s="308"/>
      <c r="Y352" s="252">
        <f t="shared" si="26"/>
        <v>0</v>
      </c>
      <c r="Z352" s="309"/>
      <c r="AA352" s="309"/>
      <c r="AB352" s="269"/>
      <c r="AC352" s="269"/>
      <c r="AD352" s="269"/>
      <c r="AE352" s="269"/>
      <c r="AF352" s="269"/>
      <c r="AG352" s="269"/>
      <c r="AH352" s="308"/>
      <c r="AI352" s="269"/>
      <c r="AJ352" s="269"/>
      <c r="AK352" s="269"/>
      <c r="AL352" s="269"/>
      <c r="AM352" s="269"/>
      <c r="AN352" s="269"/>
      <c r="AO352" s="309"/>
      <c r="AP352" s="308"/>
      <c r="AQ352" s="308"/>
      <c r="AR352" s="308"/>
      <c r="AS352" s="335"/>
      <c r="AT352" s="335">
        <f t="shared" si="27"/>
        <v>0</v>
      </c>
      <c r="AU352" s="312"/>
      <c r="AV352" s="312" t="str">
        <f t="shared" si="28"/>
        <v>Popup_OIP</v>
      </c>
      <c r="AW352" s="312"/>
      <c r="AX352" s="309"/>
      <c r="AY352" s="1"/>
      <c r="AZ352" s="1"/>
      <c r="BA352" s="262"/>
      <c r="BB352" s="262"/>
      <c r="BC352" s="309"/>
    </row>
    <row r="353" spans="1:55" s="271" customFormat="1" ht="14.45" customHeight="1" x14ac:dyDescent="0.25">
      <c r="A353" s="311">
        <v>351</v>
      </c>
      <c r="B353" s="336"/>
      <c r="C353" s="1042"/>
      <c r="D353" s="308"/>
      <c r="E353" s="308"/>
      <c r="F353" s="308"/>
      <c r="G353" s="308"/>
      <c r="H353" s="308"/>
      <c r="I353" s="308"/>
      <c r="J353" s="308"/>
      <c r="K353" s="308"/>
      <c r="L353" s="308"/>
      <c r="M353" s="308"/>
      <c r="N353" s="308"/>
      <c r="O353" s="308"/>
      <c r="P353" s="308"/>
      <c r="Q353" s="308"/>
      <c r="R353" s="308"/>
      <c r="S353" s="308"/>
      <c r="T353" s="308"/>
      <c r="U353" s="308"/>
      <c r="V353" s="308"/>
      <c r="W353" s="308"/>
      <c r="X353" s="308"/>
      <c r="Y353" s="309">
        <f t="shared" si="26"/>
        <v>0</v>
      </c>
      <c r="Z353" s="309"/>
      <c r="AA353" s="309"/>
      <c r="AB353" s="269"/>
      <c r="AC353" s="269"/>
      <c r="AD353" s="269"/>
      <c r="AE353" s="269"/>
      <c r="AF353" s="269"/>
      <c r="AG353" s="269"/>
      <c r="AH353" s="308"/>
      <c r="AI353" s="269"/>
      <c r="AJ353" s="269"/>
      <c r="AK353" s="269"/>
      <c r="AL353" s="269"/>
      <c r="AM353" s="269"/>
      <c r="AN353" s="269"/>
      <c r="AO353" s="309"/>
      <c r="AP353" s="308"/>
      <c r="AQ353" s="308"/>
      <c r="AR353" s="308"/>
      <c r="AS353" s="335"/>
      <c r="AT353" s="335">
        <f t="shared" si="27"/>
        <v>0</v>
      </c>
      <c r="AU353" s="312"/>
      <c r="AV353" s="312" t="str">
        <f t="shared" si="28"/>
        <v>Popup_OIP</v>
      </c>
      <c r="AW353" s="312"/>
      <c r="AX353" s="309"/>
      <c r="AY353" s="1"/>
      <c r="AZ353" s="1"/>
      <c r="BA353" s="262"/>
      <c r="BB353" s="262"/>
      <c r="BC353" s="309"/>
    </row>
    <row r="354" spans="1:55" s="271" customFormat="1" ht="14.45" customHeight="1" x14ac:dyDescent="0.25">
      <c r="A354" s="311">
        <v>352</v>
      </c>
      <c r="B354" s="336"/>
      <c r="C354" s="1042"/>
      <c r="D354" s="308"/>
      <c r="E354" s="308"/>
      <c r="F354" s="308"/>
      <c r="G354" s="308"/>
      <c r="H354" s="308"/>
      <c r="I354" s="308"/>
      <c r="J354" s="308"/>
      <c r="K354" s="308"/>
      <c r="L354" s="308"/>
      <c r="M354" s="308"/>
      <c r="N354" s="308"/>
      <c r="O354" s="308"/>
      <c r="P354" s="308"/>
      <c r="Q354" s="308"/>
      <c r="R354" s="308"/>
      <c r="S354" s="308"/>
      <c r="T354" s="308"/>
      <c r="U354" s="308"/>
      <c r="V354" s="308"/>
      <c r="W354" s="308"/>
      <c r="X354" s="308"/>
      <c r="Y354" s="309">
        <f t="shared" si="26"/>
        <v>0</v>
      </c>
      <c r="Z354" s="309"/>
      <c r="AA354" s="309"/>
      <c r="AB354" s="269"/>
      <c r="AC354" s="269"/>
      <c r="AD354" s="269"/>
      <c r="AE354" s="269"/>
      <c r="AF354" s="269"/>
      <c r="AG354" s="269"/>
      <c r="AH354" s="308"/>
      <c r="AI354" s="269"/>
      <c r="AJ354" s="269"/>
      <c r="AK354" s="269"/>
      <c r="AL354" s="269"/>
      <c r="AM354" s="269"/>
      <c r="AN354" s="269"/>
      <c r="AO354" s="309"/>
      <c r="AP354" s="308"/>
      <c r="AQ354" s="308"/>
      <c r="AR354" s="308"/>
      <c r="AS354" s="335"/>
      <c r="AT354" s="335">
        <f t="shared" si="27"/>
        <v>0</v>
      </c>
      <c r="AU354" s="312"/>
      <c r="AV354" s="312" t="str">
        <f t="shared" si="28"/>
        <v>Popup_OIP</v>
      </c>
      <c r="AW354" s="312"/>
      <c r="AX354" s="309"/>
      <c r="AY354" s="1"/>
      <c r="AZ354" s="1"/>
      <c r="BA354" s="262"/>
      <c r="BB354" s="262"/>
      <c r="BC354" s="309"/>
    </row>
    <row r="355" spans="1:55" s="271" customFormat="1" ht="14.45" customHeight="1" x14ac:dyDescent="0.25">
      <c r="A355" s="311">
        <v>353</v>
      </c>
      <c r="B355" s="344"/>
      <c r="C355" s="1042"/>
      <c r="D355" s="309"/>
      <c r="E355" s="309"/>
      <c r="F355" s="309"/>
      <c r="G355" s="309"/>
      <c r="H355" s="309"/>
      <c r="I355" s="309"/>
      <c r="J355" s="309"/>
      <c r="K355" s="309"/>
      <c r="L355" s="309"/>
      <c r="M355" s="309"/>
      <c r="N355" s="309"/>
      <c r="O355" s="309"/>
      <c r="P355" s="309"/>
      <c r="Q355" s="309"/>
      <c r="R355" s="309"/>
      <c r="S355" s="309"/>
      <c r="T355" s="309"/>
      <c r="U355" s="309"/>
      <c r="V355" s="309"/>
      <c r="W355" s="309"/>
      <c r="X355" s="309"/>
      <c r="Y355" s="309">
        <f t="shared" si="26"/>
        <v>0</v>
      </c>
      <c r="Z355" s="309"/>
      <c r="AA355" s="309"/>
      <c r="AB355" s="269"/>
      <c r="AC355" s="269"/>
      <c r="AD355" s="269"/>
      <c r="AE355" s="269"/>
      <c r="AF355" s="269"/>
      <c r="AG355" s="269"/>
      <c r="AH355" s="309"/>
      <c r="AI355" s="269"/>
      <c r="AJ355" s="269"/>
      <c r="AK355" s="269"/>
      <c r="AL355" s="269"/>
      <c r="AM355" s="269"/>
      <c r="AN355" s="269"/>
      <c r="AO355" s="309"/>
      <c r="AP355" s="309"/>
      <c r="AQ355" s="309"/>
      <c r="AR355" s="309"/>
      <c r="AS355" s="334"/>
      <c r="AT355" s="335">
        <f t="shared" si="27"/>
        <v>0</v>
      </c>
      <c r="AU355" s="311"/>
      <c r="AV355" s="312" t="str">
        <f t="shared" si="28"/>
        <v>Popup_OIP</v>
      </c>
      <c r="AW355" s="311"/>
      <c r="AX355" s="309"/>
      <c r="AY355" s="276"/>
      <c r="AZ355" s="276"/>
      <c r="BC355" s="309"/>
    </row>
    <row r="356" spans="1:55" s="271" customFormat="1" ht="14.45" customHeight="1" x14ac:dyDescent="0.25">
      <c r="A356" s="311">
        <v>354</v>
      </c>
      <c r="B356" s="344"/>
      <c r="C356" s="1042"/>
      <c r="D356" s="309"/>
      <c r="E356" s="309"/>
      <c r="F356" s="309"/>
      <c r="G356" s="309"/>
      <c r="H356" s="309"/>
      <c r="I356" s="309"/>
      <c r="J356" s="309"/>
      <c r="K356" s="309"/>
      <c r="L356" s="309"/>
      <c r="M356" s="309"/>
      <c r="N356" s="309"/>
      <c r="O356" s="309"/>
      <c r="P356" s="309"/>
      <c r="Q356" s="309"/>
      <c r="R356" s="309"/>
      <c r="S356" s="309"/>
      <c r="T356" s="309"/>
      <c r="U356" s="309"/>
      <c r="V356" s="309"/>
      <c r="W356" s="309"/>
      <c r="X356" s="309"/>
      <c r="Y356" s="252">
        <f t="shared" si="26"/>
        <v>0</v>
      </c>
      <c r="Z356" s="309"/>
      <c r="AA356" s="309"/>
      <c r="AB356" s="269"/>
      <c r="AC356" s="269"/>
      <c r="AD356" s="269"/>
      <c r="AE356" s="269"/>
      <c r="AF356" s="269"/>
      <c r="AG356" s="269"/>
      <c r="AH356" s="309"/>
      <c r="AI356" s="269"/>
      <c r="AJ356" s="269"/>
      <c r="AK356" s="269"/>
      <c r="AL356" s="269"/>
      <c r="AM356" s="269"/>
      <c r="AN356" s="269"/>
      <c r="AO356" s="309"/>
      <c r="AP356" s="309"/>
      <c r="AQ356" s="309"/>
      <c r="AR356" s="309"/>
      <c r="AS356" s="334"/>
      <c r="AT356" s="335">
        <f t="shared" si="27"/>
        <v>0</v>
      </c>
      <c r="AU356" s="311"/>
      <c r="AV356" s="312" t="str">
        <f t="shared" si="28"/>
        <v>Popup_OIP</v>
      </c>
      <c r="AW356" s="311"/>
      <c r="AX356" s="309"/>
      <c r="AY356" s="276"/>
      <c r="AZ356" s="276"/>
      <c r="BC356" s="309"/>
    </row>
    <row r="357" spans="1:55" s="271" customFormat="1" ht="14.45" customHeight="1" x14ac:dyDescent="0.25">
      <c r="A357" s="311">
        <v>355</v>
      </c>
      <c r="B357" s="344"/>
      <c r="C357" s="1042"/>
      <c r="D357" s="309"/>
      <c r="E357" s="309"/>
      <c r="F357" s="309"/>
      <c r="G357" s="309"/>
      <c r="H357" s="309"/>
      <c r="I357" s="309"/>
      <c r="J357" s="309"/>
      <c r="K357" s="309"/>
      <c r="L357" s="309"/>
      <c r="M357" s="309"/>
      <c r="N357" s="309"/>
      <c r="O357" s="309"/>
      <c r="P357" s="309"/>
      <c r="Q357" s="309"/>
      <c r="R357" s="309"/>
      <c r="S357" s="309"/>
      <c r="T357" s="309"/>
      <c r="U357" s="309"/>
      <c r="V357" s="309"/>
      <c r="W357" s="309"/>
      <c r="X357" s="309"/>
      <c r="Y357" s="309">
        <f t="shared" si="26"/>
        <v>0</v>
      </c>
      <c r="Z357" s="309"/>
      <c r="AA357" s="309"/>
      <c r="AB357" s="269"/>
      <c r="AC357" s="269"/>
      <c r="AD357" s="269"/>
      <c r="AE357" s="269"/>
      <c r="AF357" s="269"/>
      <c r="AG357" s="269"/>
      <c r="AH357" s="309"/>
      <c r="AI357" s="269"/>
      <c r="AJ357" s="269"/>
      <c r="AK357" s="269"/>
      <c r="AL357" s="269"/>
      <c r="AM357" s="269"/>
      <c r="AN357" s="269"/>
      <c r="AO357" s="309"/>
      <c r="AP357" s="309"/>
      <c r="AQ357" s="309"/>
      <c r="AR357" s="309"/>
      <c r="AS357" s="334"/>
      <c r="AT357" s="335">
        <f t="shared" si="27"/>
        <v>0</v>
      </c>
      <c r="AU357" s="311"/>
      <c r="AV357" s="312" t="str">
        <f t="shared" si="28"/>
        <v>Popup_OIP</v>
      </c>
      <c r="AW357" s="311"/>
      <c r="AX357" s="309"/>
      <c r="AY357" s="276"/>
      <c r="AZ357" s="276"/>
      <c r="BC357" s="309"/>
    </row>
    <row r="358" spans="1:55" s="271" customFormat="1" ht="14.45" customHeight="1" x14ac:dyDescent="0.25">
      <c r="A358" s="311">
        <v>356</v>
      </c>
      <c r="B358" s="344"/>
      <c r="C358" s="1042"/>
      <c r="D358" s="309"/>
      <c r="E358" s="309"/>
      <c r="F358" s="309"/>
      <c r="G358" s="309"/>
      <c r="H358" s="309"/>
      <c r="I358" s="309"/>
      <c r="J358" s="309"/>
      <c r="K358" s="309"/>
      <c r="L358" s="309"/>
      <c r="M358" s="309"/>
      <c r="N358" s="309"/>
      <c r="O358" s="309"/>
      <c r="P358" s="309"/>
      <c r="Q358" s="309"/>
      <c r="R358" s="309"/>
      <c r="S358" s="309"/>
      <c r="T358" s="309"/>
      <c r="U358" s="309"/>
      <c r="V358" s="309"/>
      <c r="W358" s="309"/>
      <c r="X358" s="309"/>
      <c r="Y358" s="309">
        <f t="shared" si="26"/>
        <v>0</v>
      </c>
      <c r="Z358" s="309"/>
      <c r="AA358" s="309"/>
      <c r="AB358" s="269"/>
      <c r="AC358" s="269"/>
      <c r="AD358" s="269"/>
      <c r="AE358" s="269"/>
      <c r="AF358" s="269"/>
      <c r="AG358" s="269"/>
      <c r="AH358" s="309"/>
      <c r="AI358" s="269"/>
      <c r="AJ358" s="269"/>
      <c r="AK358" s="269"/>
      <c r="AL358" s="269"/>
      <c r="AM358" s="269"/>
      <c r="AN358" s="269"/>
      <c r="AO358" s="309"/>
      <c r="AP358" s="309"/>
      <c r="AQ358" s="309"/>
      <c r="AR358" s="309"/>
      <c r="AS358" s="334"/>
      <c r="AT358" s="335">
        <f t="shared" si="27"/>
        <v>0</v>
      </c>
      <c r="AU358" s="311"/>
      <c r="AV358" s="312" t="str">
        <f t="shared" si="28"/>
        <v>Popup_OIP</v>
      </c>
      <c r="AW358" s="311"/>
      <c r="AX358" s="309"/>
      <c r="AY358" s="276"/>
      <c r="AZ358" s="276"/>
      <c r="BC358" s="309"/>
    </row>
    <row r="359" spans="1:55" s="271" customFormat="1" ht="14.45" customHeight="1" x14ac:dyDescent="0.25">
      <c r="A359" s="311">
        <v>357</v>
      </c>
      <c r="B359" s="344"/>
      <c r="C359" s="1042"/>
      <c r="D359" s="309"/>
      <c r="E359" s="309"/>
      <c r="F359" s="309"/>
      <c r="G359" s="309"/>
      <c r="H359" s="309"/>
      <c r="I359" s="309"/>
      <c r="J359" s="309"/>
      <c r="K359" s="309"/>
      <c r="L359" s="309"/>
      <c r="M359" s="309"/>
      <c r="N359" s="309"/>
      <c r="O359" s="309"/>
      <c r="P359" s="309"/>
      <c r="Q359" s="309"/>
      <c r="R359" s="309"/>
      <c r="S359" s="309"/>
      <c r="T359" s="309"/>
      <c r="U359" s="309"/>
      <c r="V359" s="309"/>
      <c r="W359" s="309"/>
      <c r="X359" s="309"/>
      <c r="Y359" s="309">
        <f t="shared" si="26"/>
        <v>0</v>
      </c>
      <c r="Z359" s="309"/>
      <c r="AA359" s="309"/>
      <c r="AB359" s="269"/>
      <c r="AC359" s="269"/>
      <c r="AD359" s="269"/>
      <c r="AE359" s="269"/>
      <c r="AF359" s="269"/>
      <c r="AG359" s="269"/>
      <c r="AH359" s="309"/>
      <c r="AI359" s="269"/>
      <c r="AJ359" s="269"/>
      <c r="AK359" s="269"/>
      <c r="AL359" s="269"/>
      <c r="AM359" s="269"/>
      <c r="AN359" s="269"/>
      <c r="AO359" s="309"/>
      <c r="AP359" s="309"/>
      <c r="AQ359" s="309"/>
      <c r="AR359" s="309"/>
      <c r="AS359" s="334"/>
      <c r="AT359" s="335">
        <f t="shared" si="27"/>
        <v>0</v>
      </c>
      <c r="AU359" s="311"/>
      <c r="AV359" s="312" t="str">
        <f t="shared" si="28"/>
        <v>Popup_OIP</v>
      </c>
      <c r="AW359" s="311"/>
      <c r="AX359" s="309"/>
      <c r="AY359" s="276"/>
      <c r="AZ359" s="276"/>
      <c r="BC359" s="309"/>
    </row>
    <row r="360" spans="1:55" s="271" customFormat="1" ht="14.45" customHeight="1" x14ac:dyDescent="0.25">
      <c r="A360" s="311">
        <v>358</v>
      </c>
      <c r="B360" s="344"/>
      <c r="C360" s="1042"/>
      <c r="D360" s="309"/>
      <c r="E360" s="309"/>
      <c r="F360" s="309"/>
      <c r="G360" s="309"/>
      <c r="H360" s="309"/>
      <c r="I360" s="309"/>
      <c r="J360" s="309"/>
      <c r="K360" s="309"/>
      <c r="L360" s="309"/>
      <c r="M360" s="309"/>
      <c r="N360" s="309"/>
      <c r="O360" s="309"/>
      <c r="P360" s="309"/>
      <c r="Q360" s="309"/>
      <c r="R360" s="309"/>
      <c r="S360" s="309"/>
      <c r="T360" s="309"/>
      <c r="U360" s="309"/>
      <c r="V360" s="309"/>
      <c r="W360" s="309"/>
      <c r="X360" s="309"/>
      <c r="Y360" s="252">
        <f t="shared" si="26"/>
        <v>0</v>
      </c>
      <c r="Z360" s="309"/>
      <c r="AA360" s="309"/>
      <c r="AB360" s="269"/>
      <c r="AC360" s="269"/>
      <c r="AD360" s="269"/>
      <c r="AE360" s="269"/>
      <c r="AF360" s="269"/>
      <c r="AG360" s="269"/>
      <c r="AH360" s="309"/>
      <c r="AI360" s="269"/>
      <c r="AJ360" s="269"/>
      <c r="AK360" s="269"/>
      <c r="AL360" s="269"/>
      <c r="AM360" s="269"/>
      <c r="AN360" s="269"/>
      <c r="AO360" s="309"/>
      <c r="AP360" s="309"/>
      <c r="AQ360" s="309"/>
      <c r="AR360" s="309"/>
      <c r="AS360" s="334"/>
      <c r="AT360" s="335">
        <f t="shared" si="27"/>
        <v>0</v>
      </c>
      <c r="AU360" s="311"/>
      <c r="AV360" s="312" t="str">
        <f t="shared" si="28"/>
        <v>Popup_OIP</v>
      </c>
      <c r="AW360" s="311"/>
      <c r="AX360" s="309"/>
      <c r="AY360" s="276"/>
      <c r="AZ360" s="276"/>
      <c r="BC360" s="309"/>
    </row>
    <row r="361" spans="1:55" s="271" customFormat="1" ht="14.45" customHeight="1" x14ac:dyDescent="0.25">
      <c r="A361" s="311">
        <v>359</v>
      </c>
      <c r="B361" s="344"/>
      <c r="C361" s="1042"/>
      <c r="D361" s="309"/>
      <c r="E361" s="309"/>
      <c r="F361" s="309"/>
      <c r="G361" s="309"/>
      <c r="H361" s="309"/>
      <c r="I361" s="309"/>
      <c r="J361" s="309"/>
      <c r="K361" s="309"/>
      <c r="L361" s="309"/>
      <c r="M361" s="309"/>
      <c r="N361" s="309"/>
      <c r="O361" s="309"/>
      <c r="P361" s="309"/>
      <c r="Q361" s="309"/>
      <c r="R361" s="309"/>
      <c r="S361" s="309"/>
      <c r="T361" s="309"/>
      <c r="U361" s="309"/>
      <c r="V361" s="309"/>
      <c r="W361" s="309"/>
      <c r="X361" s="309"/>
      <c r="Y361" s="309">
        <f t="shared" si="26"/>
        <v>0</v>
      </c>
      <c r="Z361" s="309"/>
      <c r="AA361" s="309"/>
      <c r="AB361" s="269"/>
      <c r="AC361" s="269"/>
      <c r="AD361" s="269"/>
      <c r="AE361" s="269"/>
      <c r="AF361" s="269"/>
      <c r="AG361" s="269"/>
      <c r="AH361" s="309"/>
      <c r="AI361" s="269"/>
      <c r="AJ361" s="269"/>
      <c r="AK361" s="269"/>
      <c r="AL361" s="269"/>
      <c r="AM361" s="269"/>
      <c r="AN361" s="269"/>
      <c r="AO361" s="309"/>
      <c r="AP361" s="309"/>
      <c r="AQ361" s="309"/>
      <c r="AR361" s="309"/>
      <c r="AS361" s="334"/>
      <c r="AT361" s="335">
        <f t="shared" si="27"/>
        <v>0</v>
      </c>
      <c r="AU361" s="311"/>
      <c r="AV361" s="312" t="str">
        <f t="shared" si="28"/>
        <v>Popup_OIP</v>
      </c>
      <c r="AW361" s="311"/>
      <c r="AX361" s="309"/>
      <c r="AY361" s="276"/>
      <c r="AZ361" s="276"/>
      <c r="BC361" s="309"/>
    </row>
    <row r="362" spans="1:55" s="271" customFormat="1" ht="14.45" customHeight="1" x14ac:dyDescent="0.25">
      <c r="A362" s="311">
        <v>360</v>
      </c>
      <c r="B362" s="344"/>
      <c r="C362" s="1042"/>
      <c r="D362" s="309"/>
      <c r="E362" s="309"/>
      <c r="F362" s="309"/>
      <c r="G362" s="309"/>
      <c r="H362" s="309"/>
      <c r="I362" s="309"/>
      <c r="J362" s="309"/>
      <c r="K362" s="309"/>
      <c r="L362" s="309"/>
      <c r="M362" s="309"/>
      <c r="N362" s="309"/>
      <c r="O362" s="309"/>
      <c r="P362" s="309"/>
      <c r="Q362" s="309"/>
      <c r="R362" s="309"/>
      <c r="S362" s="309"/>
      <c r="T362" s="309"/>
      <c r="U362" s="309"/>
      <c r="V362" s="309"/>
      <c r="W362" s="309"/>
      <c r="X362" s="309"/>
      <c r="Y362" s="252">
        <f t="shared" si="26"/>
        <v>0</v>
      </c>
      <c r="Z362" s="309"/>
      <c r="AA362" s="309"/>
      <c r="AB362" s="269"/>
      <c r="AC362" s="269"/>
      <c r="AD362" s="269"/>
      <c r="AE362" s="269"/>
      <c r="AF362" s="269"/>
      <c r="AG362" s="269"/>
      <c r="AH362" s="309"/>
      <c r="AI362" s="269"/>
      <c r="AJ362" s="269"/>
      <c r="AK362" s="269"/>
      <c r="AL362" s="269"/>
      <c r="AM362" s="269"/>
      <c r="AN362" s="269"/>
      <c r="AO362" s="309"/>
      <c r="AP362" s="309"/>
      <c r="AQ362" s="309"/>
      <c r="AR362" s="309"/>
      <c r="AS362" s="334"/>
      <c r="AT362" s="335">
        <f t="shared" si="27"/>
        <v>0</v>
      </c>
      <c r="AU362" s="311"/>
      <c r="AV362" s="312" t="str">
        <f t="shared" si="28"/>
        <v>Popup_OIP</v>
      </c>
      <c r="AW362" s="311"/>
      <c r="AX362" s="309"/>
      <c r="AY362" s="276"/>
      <c r="AZ362" s="276"/>
      <c r="BC362" s="309"/>
    </row>
    <row r="363" spans="1:55" s="271" customFormat="1" ht="14.45" customHeight="1" x14ac:dyDescent="0.25">
      <c r="A363" s="311">
        <v>361</v>
      </c>
      <c r="B363" s="344"/>
      <c r="C363" s="1042"/>
      <c r="D363" s="309"/>
      <c r="E363" s="309"/>
      <c r="F363" s="309"/>
      <c r="G363" s="309"/>
      <c r="H363" s="309"/>
      <c r="I363" s="309"/>
      <c r="J363" s="309"/>
      <c r="K363" s="309"/>
      <c r="L363" s="309"/>
      <c r="M363" s="309"/>
      <c r="N363" s="309"/>
      <c r="O363" s="309"/>
      <c r="P363" s="309"/>
      <c r="Q363" s="309"/>
      <c r="R363" s="309"/>
      <c r="S363" s="309"/>
      <c r="T363" s="309"/>
      <c r="U363" s="309"/>
      <c r="V363" s="309"/>
      <c r="W363" s="309"/>
      <c r="X363" s="309"/>
      <c r="Y363" s="309">
        <f t="shared" si="26"/>
        <v>0</v>
      </c>
      <c r="Z363" s="309"/>
      <c r="AA363" s="309"/>
      <c r="AB363" s="269"/>
      <c r="AC363" s="269"/>
      <c r="AD363" s="269"/>
      <c r="AE363" s="269"/>
      <c r="AF363" s="269"/>
      <c r="AG363" s="269"/>
      <c r="AH363" s="309"/>
      <c r="AI363" s="269"/>
      <c r="AJ363" s="269"/>
      <c r="AK363" s="269"/>
      <c r="AL363" s="269"/>
      <c r="AM363" s="269"/>
      <c r="AN363" s="269"/>
      <c r="AO363" s="309"/>
      <c r="AP363" s="309"/>
      <c r="AQ363" s="309"/>
      <c r="AR363" s="309"/>
      <c r="AS363" s="334"/>
      <c r="AT363" s="335">
        <f t="shared" si="27"/>
        <v>0</v>
      </c>
      <c r="AU363" s="311"/>
      <c r="AV363" s="312" t="str">
        <f t="shared" si="28"/>
        <v>Popup_OIP</v>
      </c>
      <c r="AW363" s="311"/>
      <c r="AX363" s="309"/>
      <c r="AY363" s="276"/>
      <c r="AZ363" s="276"/>
      <c r="BC363" s="309"/>
    </row>
    <row r="364" spans="1:55" s="271" customFormat="1" ht="14.45" customHeight="1" x14ac:dyDescent="0.25">
      <c r="A364" s="311">
        <v>362</v>
      </c>
      <c r="B364" s="344"/>
      <c r="C364" s="1042"/>
      <c r="D364" s="309"/>
      <c r="E364" s="309"/>
      <c r="F364" s="309"/>
      <c r="G364" s="309"/>
      <c r="H364" s="309"/>
      <c r="I364" s="309"/>
      <c r="J364" s="309"/>
      <c r="K364" s="309"/>
      <c r="L364" s="309"/>
      <c r="M364" s="309"/>
      <c r="N364" s="309"/>
      <c r="O364" s="309"/>
      <c r="P364" s="309"/>
      <c r="Q364" s="309"/>
      <c r="R364" s="309"/>
      <c r="S364" s="309"/>
      <c r="T364" s="309"/>
      <c r="U364" s="309"/>
      <c r="V364" s="309"/>
      <c r="W364" s="309"/>
      <c r="X364" s="309"/>
      <c r="Y364" s="309">
        <f t="shared" si="26"/>
        <v>0</v>
      </c>
      <c r="Z364" s="309"/>
      <c r="AA364" s="309"/>
      <c r="AB364" s="269"/>
      <c r="AC364" s="269"/>
      <c r="AD364" s="269"/>
      <c r="AE364" s="269"/>
      <c r="AF364" s="269"/>
      <c r="AG364" s="269"/>
      <c r="AH364" s="309"/>
      <c r="AI364" s="269"/>
      <c r="AJ364" s="269"/>
      <c r="AK364" s="269"/>
      <c r="AL364" s="269"/>
      <c r="AM364" s="269"/>
      <c r="AN364" s="269"/>
      <c r="AO364" s="309"/>
      <c r="AP364" s="309"/>
      <c r="AQ364" s="309"/>
      <c r="AR364" s="309"/>
      <c r="AS364" s="334"/>
      <c r="AT364" s="335">
        <f t="shared" si="27"/>
        <v>0</v>
      </c>
      <c r="AU364" s="311"/>
      <c r="AV364" s="312" t="str">
        <f t="shared" si="28"/>
        <v>Popup_OIP</v>
      </c>
      <c r="AW364" s="311"/>
      <c r="AX364" s="309"/>
      <c r="AY364" s="276"/>
      <c r="AZ364" s="276"/>
      <c r="BC364" s="309"/>
    </row>
    <row r="365" spans="1:55" s="271" customFormat="1" ht="14.45" customHeight="1" x14ac:dyDescent="0.25">
      <c r="A365" s="311">
        <v>363</v>
      </c>
      <c r="B365" s="344"/>
      <c r="C365" s="1042"/>
      <c r="D365" s="309"/>
      <c r="E365" s="309"/>
      <c r="F365" s="309"/>
      <c r="G365" s="309"/>
      <c r="H365" s="309"/>
      <c r="I365" s="309"/>
      <c r="J365" s="309"/>
      <c r="K365" s="309"/>
      <c r="L365" s="309"/>
      <c r="M365" s="309"/>
      <c r="N365" s="309"/>
      <c r="O365" s="309"/>
      <c r="P365" s="309"/>
      <c r="Q365" s="309"/>
      <c r="R365" s="309"/>
      <c r="S365" s="309"/>
      <c r="T365" s="309"/>
      <c r="U365" s="309"/>
      <c r="V365" s="309"/>
      <c r="W365" s="309"/>
      <c r="X365" s="309"/>
      <c r="Y365" s="309">
        <f t="shared" ref="Y365:Y428" si="29">IFERROR(MATCH(V365,НазваниеДиап,0),0)</f>
        <v>0</v>
      </c>
      <c r="Z365" s="309"/>
      <c r="AA365" s="309"/>
      <c r="AB365" s="269"/>
      <c r="AC365" s="269"/>
      <c r="AD365" s="269"/>
      <c r="AE365" s="269"/>
      <c r="AF365" s="269"/>
      <c r="AG365" s="269"/>
      <c r="AH365" s="309"/>
      <c r="AI365" s="269"/>
      <c r="AJ365" s="269"/>
      <c r="AK365" s="269"/>
      <c r="AL365" s="269"/>
      <c r="AM365" s="269"/>
      <c r="AN365" s="269"/>
      <c r="AO365" s="309"/>
      <c r="AP365" s="309"/>
      <c r="AQ365" s="309"/>
      <c r="AR365" s="309"/>
      <c r="AS365" s="334"/>
      <c r="AT365" s="335">
        <f t="shared" si="27"/>
        <v>0</v>
      </c>
      <c r="AU365" s="311"/>
      <c r="AV365" s="312" t="str">
        <f t="shared" si="28"/>
        <v>Popup_OIP</v>
      </c>
      <c r="AW365" s="311"/>
      <c r="AX365" s="309"/>
      <c r="AY365" s="276"/>
      <c r="AZ365" s="276"/>
      <c r="BC365" s="309"/>
    </row>
    <row r="366" spans="1:55" s="271" customFormat="1" ht="14.45" customHeight="1" x14ac:dyDescent="0.25">
      <c r="A366" s="311">
        <v>364</v>
      </c>
      <c r="B366" s="344"/>
      <c r="C366" s="1042"/>
      <c r="D366" s="309"/>
      <c r="E366" s="309"/>
      <c r="F366" s="309"/>
      <c r="G366" s="309"/>
      <c r="H366" s="309"/>
      <c r="I366" s="309"/>
      <c r="J366" s="309"/>
      <c r="K366" s="309"/>
      <c r="L366" s="309"/>
      <c r="M366" s="309"/>
      <c r="N366" s="309"/>
      <c r="O366" s="309"/>
      <c r="P366" s="309"/>
      <c r="Q366" s="309"/>
      <c r="R366" s="309"/>
      <c r="S366" s="309"/>
      <c r="T366" s="309"/>
      <c r="U366" s="309"/>
      <c r="V366" s="309"/>
      <c r="W366" s="309"/>
      <c r="X366" s="309"/>
      <c r="Y366" s="252">
        <f t="shared" si="29"/>
        <v>0</v>
      </c>
      <c r="Z366" s="309"/>
      <c r="AA366" s="309"/>
      <c r="AB366" s="269"/>
      <c r="AC366" s="269"/>
      <c r="AD366" s="269"/>
      <c r="AE366" s="269"/>
      <c r="AF366" s="269"/>
      <c r="AG366" s="269"/>
      <c r="AH366" s="309"/>
      <c r="AI366" s="269"/>
      <c r="AJ366" s="269"/>
      <c r="AK366" s="269"/>
      <c r="AL366" s="269"/>
      <c r="AM366" s="269"/>
      <c r="AN366" s="269"/>
      <c r="AO366" s="309"/>
      <c r="AP366" s="309"/>
      <c r="AQ366" s="309"/>
      <c r="AR366" s="309"/>
      <c r="AS366" s="334"/>
      <c r="AT366" s="335">
        <f t="shared" si="27"/>
        <v>0</v>
      </c>
      <c r="AU366" s="311"/>
      <c r="AV366" s="312" t="str">
        <f t="shared" si="28"/>
        <v>Popup_OIP</v>
      </c>
      <c r="AW366" s="311"/>
      <c r="AX366" s="309"/>
      <c r="AY366" s="276"/>
      <c r="AZ366" s="276"/>
      <c r="BC366" s="309"/>
    </row>
    <row r="367" spans="1:55" s="271" customFormat="1" ht="14.45" customHeight="1" x14ac:dyDescent="0.25">
      <c r="A367" s="311">
        <v>365</v>
      </c>
      <c r="B367" s="344"/>
      <c r="C367" s="1042"/>
      <c r="D367" s="309"/>
      <c r="E367" s="309"/>
      <c r="F367" s="309"/>
      <c r="G367" s="309"/>
      <c r="H367" s="309"/>
      <c r="I367" s="309"/>
      <c r="J367" s="309"/>
      <c r="K367" s="309"/>
      <c r="L367" s="309"/>
      <c r="M367" s="309"/>
      <c r="N367" s="309"/>
      <c r="O367" s="309"/>
      <c r="P367" s="309"/>
      <c r="Q367" s="309"/>
      <c r="R367" s="309"/>
      <c r="S367" s="309"/>
      <c r="T367" s="309"/>
      <c r="U367" s="309"/>
      <c r="V367" s="309"/>
      <c r="W367" s="309"/>
      <c r="X367" s="309"/>
      <c r="Y367" s="309">
        <f t="shared" si="29"/>
        <v>0</v>
      </c>
      <c r="Z367" s="309"/>
      <c r="AA367" s="309"/>
      <c r="AB367" s="269"/>
      <c r="AC367" s="269"/>
      <c r="AD367" s="269"/>
      <c r="AE367" s="269"/>
      <c r="AF367" s="269"/>
      <c r="AG367" s="269"/>
      <c r="AH367" s="309"/>
      <c r="AI367" s="269"/>
      <c r="AJ367" s="269"/>
      <c r="AK367" s="269"/>
      <c r="AL367" s="269"/>
      <c r="AM367" s="269"/>
      <c r="AN367" s="269"/>
      <c r="AO367" s="309"/>
      <c r="AP367" s="309"/>
      <c r="AQ367" s="309"/>
      <c r="AR367" s="309"/>
      <c r="AS367" s="334"/>
      <c r="AT367" s="335">
        <f t="shared" si="27"/>
        <v>0</v>
      </c>
      <c r="AU367" s="311"/>
      <c r="AV367" s="312" t="str">
        <f t="shared" si="28"/>
        <v>Popup_OIP</v>
      </c>
      <c r="AW367" s="311"/>
      <c r="AX367" s="309"/>
      <c r="AY367" s="276"/>
      <c r="AZ367" s="276"/>
      <c r="BC367" s="309"/>
    </row>
    <row r="368" spans="1:55" s="271" customFormat="1" ht="14.45" customHeight="1" x14ac:dyDescent="0.25">
      <c r="A368" s="311">
        <v>366</v>
      </c>
      <c r="B368" s="344"/>
      <c r="C368" s="1042"/>
      <c r="D368" s="309"/>
      <c r="E368" s="309"/>
      <c r="F368" s="309"/>
      <c r="G368" s="309"/>
      <c r="H368" s="309"/>
      <c r="I368" s="309"/>
      <c r="J368" s="309"/>
      <c r="K368" s="309"/>
      <c r="L368" s="309"/>
      <c r="M368" s="309"/>
      <c r="N368" s="309"/>
      <c r="O368" s="309"/>
      <c r="P368" s="309"/>
      <c r="Q368" s="309"/>
      <c r="R368" s="309"/>
      <c r="S368" s="309"/>
      <c r="T368" s="309"/>
      <c r="U368" s="309"/>
      <c r="V368" s="309"/>
      <c r="W368" s="309"/>
      <c r="X368" s="309"/>
      <c r="Y368" s="309">
        <f t="shared" si="29"/>
        <v>0</v>
      </c>
      <c r="Z368" s="309"/>
      <c r="AA368" s="309"/>
      <c r="AB368" s="269"/>
      <c r="AC368" s="269"/>
      <c r="AD368" s="269"/>
      <c r="AE368" s="269"/>
      <c r="AF368" s="269"/>
      <c r="AG368" s="269"/>
      <c r="AH368" s="309"/>
      <c r="AI368" s="269"/>
      <c r="AJ368" s="269"/>
      <c r="AK368" s="269"/>
      <c r="AL368" s="269"/>
      <c r="AM368" s="269"/>
      <c r="AN368" s="269"/>
      <c r="AO368" s="309"/>
      <c r="AP368" s="309"/>
      <c r="AQ368" s="309"/>
      <c r="AR368" s="309"/>
      <c r="AS368" s="334"/>
      <c r="AT368" s="335">
        <f t="shared" si="27"/>
        <v>0</v>
      </c>
      <c r="AU368" s="311"/>
      <c r="AV368" s="312" t="str">
        <f t="shared" si="28"/>
        <v>Popup_OIP</v>
      </c>
      <c r="AW368" s="311"/>
      <c r="AX368" s="309"/>
      <c r="AY368" s="276"/>
      <c r="AZ368" s="276"/>
      <c r="BC368" s="309"/>
    </row>
    <row r="369" spans="1:55" s="271" customFormat="1" ht="14.45" customHeight="1" x14ac:dyDescent="0.25">
      <c r="A369" s="311">
        <v>367</v>
      </c>
      <c r="B369" s="344"/>
      <c r="C369" s="1042"/>
      <c r="D369" s="309"/>
      <c r="E369" s="309"/>
      <c r="F369" s="309"/>
      <c r="G369" s="309"/>
      <c r="H369" s="309"/>
      <c r="I369" s="309"/>
      <c r="J369" s="309"/>
      <c r="K369" s="309"/>
      <c r="L369" s="309"/>
      <c r="M369" s="309"/>
      <c r="N369" s="309"/>
      <c r="O369" s="309"/>
      <c r="P369" s="309"/>
      <c r="Q369" s="309"/>
      <c r="R369" s="309"/>
      <c r="S369" s="309"/>
      <c r="T369" s="309"/>
      <c r="U369" s="309"/>
      <c r="V369" s="309"/>
      <c r="W369" s="309"/>
      <c r="X369" s="309"/>
      <c r="Y369" s="309">
        <f t="shared" si="29"/>
        <v>0</v>
      </c>
      <c r="Z369" s="309"/>
      <c r="AA369" s="309"/>
      <c r="AB369" s="269"/>
      <c r="AC369" s="269"/>
      <c r="AD369" s="269"/>
      <c r="AE369" s="269"/>
      <c r="AF369" s="269"/>
      <c r="AG369" s="269"/>
      <c r="AH369" s="309"/>
      <c r="AI369" s="269"/>
      <c r="AJ369" s="269"/>
      <c r="AK369" s="269"/>
      <c r="AL369" s="269"/>
      <c r="AM369" s="269"/>
      <c r="AN369" s="269"/>
      <c r="AO369" s="309"/>
      <c r="AP369" s="309"/>
      <c r="AQ369" s="309"/>
      <c r="AR369" s="309"/>
      <c r="AS369" s="334"/>
      <c r="AT369" s="335">
        <f t="shared" si="27"/>
        <v>0</v>
      </c>
      <c r="AU369" s="311"/>
      <c r="AV369" s="312" t="str">
        <f t="shared" si="28"/>
        <v>Popup_OIP</v>
      </c>
      <c r="AW369" s="311"/>
      <c r="AX369" s="309"/>
      <c r="AY369" s="276"/>
      <c r="AZ369" s="276"/>
      <c r="BC369" s="309"/>
    </row>
    <row r="370" spans="1:55" s="271" customFormat="1" ht="14.45" customHeight="1" x14ac:dyDescent="0.25">
      <c r="A370" s="311">
        <v>368</v>
      </c>
      <c r="B370" s="344"/>
      <c r="C370" s="1042"/>
      <c r="D370" s="309"/>
      <c r="E370" s="309"/>
      <c r="F370" s="309"/>
      <c r="G370" s="309"/>
      <c r="H370" s="309"/>
      <c r="I370" s="309"/>
      <c r="J370" s="309"/>
      <c r="K370" s="309"/>
      <c r="L370" s="309"/>
      <c r="M370" s="309"/>
      <c r="N370" s="309"/>
      <c r="O370" s="309"/>
      <c r="P370" s="309"/>
      <c r="Q370" s="309"/>
      <c r="R370" s="309"/>
      <c r="S370" s="309"/>
      <c r="T370" s="309"/>
      <c r="U370" s="309"/>
      <c r="V370" s="309"/>
      <c r="W370" s="309"/>
      <c r="X370" s="309"/>
      <c r="Y370" s="252">
        <f t="shared" si="29"/>
        <v>0</v>
      </c>
      <c r="Z370" s="309"/>
      <c r="AA370" s="309"/>
      <c r="AB370" s="269"/>
      <c r="AC370" s="269"/>
      <c r="AD370" s="269"/>
      <c r="AE370" s="269"/>
      <c r="AF370" s="269"/>
      <c r="AG370" s="269"/>
      <c r="AH370" s="309"/>
      <c r="AI370" s="269"/>
      <c r="AJ370" s="269"/>
      <c r="AK370" s="269"/>
      <c r="AL370" s="269"/>
      <c r="AM370" s="269"/>
      <c r="AN370" s="269"/>
      <c r="AO370" s="309"/>
      <c r="AP370" s="309"/>
      <c r="AQ370" s="309"/>
      <c r="AR370" s="309"/>
      <c r="AS370" s="334"/>
      <c r="AT370" s="335">
        <f t="shared" si="27"/>
        <v>0</v>
      </c>
      <c r="AU370" s="311"/>
      <c r="AV370" s="312" t="str">
        <f t="shared" si="28"/>
        <v>Popup_OIP</v>
      </c>
      <c r="AW370" s="311"/>
      <c r="AX370" s="309"/>
      <c r="AY370" s="276"/>
      <c r="AZ370" s="276"/>
      <c r="BC370" s="309"/>
    </row>
    <row r="371" spans="1:55" s="271" customFormat="1" ht="14.45" customHeight="1" x14ac:dyDescent="0.25">
      <c r="A371" s="311">
        <v>369</v>
      </c>
      <c r="B371" s="344"/>
      <c r="C371" s="1042"/>
      <c r="D371" s="309"/>
      <c r="E371" s="309"/>
      <c r="F371" s="309"/>
      <c r="G371" s="309"/>
      <c r="H371" s="309"/>
      <c r="I371" s="309"/>
      <c r="J371" s="309"/>
      <c r="K371" s="309"/>
      <c r="L371" s="309"/>
      <c r="M371" s="309"/>
      <c r="N371" s="309"/>
      <c r="O371" s="309"/>
      <c r="P371" s="309"/>
      <c r="Q371" s="309"/>
      <c r="R371" s="309"/>
      <c r="S371" s="309"/>
      <c r="T371" s="309"/>
      <c r="U371" s="309"/>
      <c r="V371" s="309"/>
      <c r="W371" s="309"/>
      <c r="X371" s="309"/>
      <c r="Y371" s="309">
        <f t="shared" si="29"/>
        <v>0</v>
      </c>
      <c r="Z371" s="309"/>
      <c r="AA371" s="309"/>
      <c r="AB371" s="269"/>
      <c r="AC371" s="269"/>
      <c r="AD371" s="269"/>
      <c r="AE371" s="269"/>
      <c r="AF371" s="269"/>
      <c r="AG371" s="269"/>
      <c r="AH371" s="309"/>
      <c r="AI371" s="269"/>
      <c r="AJ371" s="269"/>
      <c r="AK371" s="269"/>
      <c r="AL371" s="269"/>
      <c r="AM371" s="269"/>
      <c r="AN371" s="269"/>
      <c r="AO371" s="309"/>
      <c r="AP371" s="309"/>
      <c r="AQ371" s="309"/>
      <c r="AR371" s="309"/>
      <c r="AS371" s="334"/>
      <c r="AT371" s="335">
        <f t="shared" si="27"/>
        <v>0</v>
      </c>
      <c r="AU371" s="311"/>
      <c r="AV371" s="312" t="str">
        <f t="shared" si="28"/>
        <v>Popup_OIP</v>
      </c>
      <c r="AW371" s="311"/>
      <c r="AX371" s="309"/>
      <c r="AY371" s="276"/>
      <c r="AZ371" s="276"/>
      <c r="BC371" s="309"/>
    </row>
    <row r="372" spans="1:55" s="271" customFormat="1" ht="14.45" customHeight="1" x14ac:dyDescent="0.25">
      <c r="A372" s="311">
        <v>370</v>
      </c>
      <c r="B372" s="344"/>
      <c r="C372" s="1042"/>
      <c r="D372" s="309"/>
      <c r="E372" s="309"/>
      <c r="F372" s="309"/>
      <c r="G372" s="309"/>
      <c r="H372" s="309"/>
      <c r="I372" s="309"/>
      <c r="J372" s="309"/>
      <c r="K372" s="309"/>
      <c r="L372" s="309"/>
      <c r="M372" s="309"/>
      <c r="N372" s="309"/>
      <c r="O372" s="309"/>
      <c r="P372" s="309"/>
      <c r="Q372" s="309"/>
      <c r="R372" s="309"/>
      <c r="S372" s="309"/>
      <c r="T372" s="309"/>
      <c r="U372" s="309"/>
      <c r="V372" s="309"/>
      <c r="W372" s="309"/>
      <c r="X372" s="309"/>
      <c r="Y372" s="252">
        <f t="shared" si="29"/>
        <v>0</v>
      </c>
      <c r="Z372" s="309"/>
      <c r="AA372" s="309"/>
      <c r="AB372" s="269"/>
      <c r="AC372" s="269"/>
      <c r="AD372" s="269"/>
      <c r="AE372" s="269"/>
      <c r="AF372" s="269"/>
      <c r="AG372" s="269"/>
      <c r="AH372" s="309"/>
      <c r="AI372" s="269"/>
      <c r="AJ372" s="269"/>
      <c r="AK372" s="269"/>
      <c r="AL372" s="269"/>
      <c r="AM372" s="269"/>
      <c r="AN372" s="269"/>
      <c r="AO372" s="309"/>
      <c r="AP372" s="309"/>
      <c r="AQ372" s="309"/>
      <c r="AR372" s="309"/>
      <c r="AS372" s="334"/>
      <c r="AT372" s="335">
        <f t="shared" si="27"/>
        <v>0</v>
      </c>
      <c r="AU372" s="311"/>
      <c r="AV372" s="312" t="str">
        <f t="shared" si="28"/>
        <v>Popup_OIP</v>
      </c>
      <c r="AW372" s="311"/>
      <c r="AX372" s="309"/>
      <c r="AY372" s="276"/>
      <c r="AZ372" s="276"/>
      <c r="BC372" s="309"/>
    </row>
    <row r="373" spans="1:55" s="271" customFormat="1" ht="14.45" customHeight="1" x14ac:dyDescent="0.25">
      <c r="A373" s="311">
        <v>371</v>
      </c>
      <c r="B373" s="344"/>
      <c r="C373" s="1042"/>
      <c r="D373" s="309"/>
      <c r="E373" s="309"/>
      <c r="F373" s="309"/>
      <c r="G373" s="309"/>
      <c r="H373" s="309"/>
      <c r="I373" s="309"/>
      <c r="J373" s="309"/>
      <c r="K373" s="309"/>
      <c r="L373" s="309"/>
      <c r="M373" s="309"/>
      <c r="N373" s="309"/>
      <c r="O373" s="309"/>
      <c r="P373" s="309"/>
      <c r="Q373" s="309"/>
      <c r="R373" s="309"/>
      <c r="S373" s="309"/>
      <c r="T373" s="309"/>
      <c r="U373" s="309"/>
      <c r="V373" s="309"/>
      <c r="W373" s="309"/>
      <c r="X373" s="309"/>
      <c r="Y373" s="309">
        <f t="shared" si="29"/>
        <v>0</v>
      </c>
      <c r="Z373" s="309"/>
      <c r="AA373" s="309"/>
      <c r="AB373" s="269"/>
      <c r="AC373" s="269"/>
      <c r="AD373" s="269"/>
      <c r="AE373" s="269"/>
      <c r="AF373" s="269"/>
      <c r="AG373" s="269"/>
      <c r="AH373" s="309"/>
      <c r="AI373" s="269"/>
      <c r="AJ373" s="269"/>
      <c r="AK373" s="269"/>
      <c r="AL373" s="269"/>
      <c r="AM373" s="269"/>
      <c r="AN373" s="269"/>
      <c r="AO373" s="309"/>
      <c r="AP373" s="309"/>
      <c r="AQ373" s="309"/>
      <c r="AR373" s="309"/>
      <c r="AS373" s="334"/>
      <c r="AT373" s="335">
        <f t="shared" si="27"/>
        <v>0</v>
      </c>
      <c r="AU373" s="311"/>
      <c r="AV373" s="312" t="str">
        <f t="shared" si="28"/>
        <v>Popup_OIP</v>
      </c>
      <c r="AW373" s="311"/>
      <c r="AX373" s="309"/>
      <c r="AY373" s="276"/>
      <c r="AZ373" s="276"/>
      <c r="BC373" s="309"/>
    </row>
    <row r="374" spans="1:55" s="271" customFormat="1" ht="14.45" customHeight="1" x14ac:dyDescent="0.25">
      <c r="A374" s="311">
        <v>372</v>
      </c>
      <c r="B374" s="344"/>
      <c r="C374" s="1042"/>
      <c r="D374" s="309"/>
      <c r="E374" s="309"/>
      <c r="F374" s="309"/>
      <c r="G374" s="309"/>
      <c r="H374" s="309"/>
      <c r="I374" s="309"/>
      <c r="J374" s="309"/>
      <c r="K374" s="309"/>
      <c r="L374" s="309"/>
      <c r="M374" s="309"/>
      <c r="N374" s="309"/>
      <c r="O374" s="309"/>
      <c r="P374" s="309"/>
      <c r="Q374" s="309"/>
      <c r="R374" s="309"/>
      <c r="S374" s="309"/>
      <c r="T374" s="309"/>
      <c r="U374" s="309"/>
      <c r="V374" s="309"/>
      <c r="W374" s="309"/>
      <c r="X374" s="309"/>
      <c r="Y374" s="309">
        <f t="shared" si="29"/>
        <v>0</v>
      </c>
      <c r="Z374" s="309"/>
      <c r="AA374" s="309"/>
      <c r="AB374" s="269"/>
      <c r="AC374" s="269"/>
      <c r="AD374" s="269"/>
      <c r="AE374" s="269"/>
      <c r="AF374" s="269"/>
      <c r="AG374" s="269"/>
      <c r="AH374" s="309"/>
      <c r="AI374" s="269"/>
      <c r="AJ374" s="269"/>
      <c r="AK374" s="269"/>
      <c r="AL374" s="269"/>
      <c r="AM374" s="269"/>
      <c r="AN374" s="269"/>
      <c r="AO374" s="309"/>
      <c r="AP374" s="309"/>
      <c r="AQ374" s="309"/>
      <c r="AR374" s="309"/>
      <c r="AS374" s="334"/>
      <c r="AT374" s="335">
        <f t="shared" si="27"/>
        <v>0</v>
      </c>
      <c r="AU374" s="311"/>
      <c r="AV374" s="312" t="str">
        <f t="shared" si="28"/>
        <v>Popup_OIP</v>
      </c>
      <c r="AW374" s="311"/>
      <c r="AX374" s="309"/>
      <c r="AY374" s="276"/>
      <c r="AZ374" s="276"/>
      <c r="BC374" s="309"/>
    </row>
    <row r="375" spans="1:55" s="271" customFormat="1" ht="14.45" customHeight="1" x14ac:dyDescent="0.25">
      <c r="A375" s="311">
        <v>373</v>
      </c>
      <c r="B375" s="344"/>
      <c r="C375" s="1042"/>
      <c r="D375" s="309"/>
      <c r="E375" s="309"/>
      <c r="F375" s="309"/>
      <c r="G375" s="309"/>
      <c r="H375" s="309"/>
      <c r="I375" s="309"/>
      <c r="J375" s="309"/>
      <c r="K375" s="309"/>
      <c r="L375" s="309"/>
      <c r="M375" s="309"/>
      <c r="N375" s="309"/>
      <c r="O375" s="309"/>
      <c r="P375" s="309"/>
      <c r="Q375" s="309"/>
      <c r="R375" s="309"/>
      <c r="S375" s="309"/>
      <c r="T375" s="309"/>
      <c r="U375" s="309"/>
      <c r="V375" s="309"/>
      <c r="W375" s="309"/>
      <c r="X375" s="309"/>
      <c r="Y375" s="309">
        <f t="shared" si="29"/>
        <v>0</v>
      </c>
      <c r="Z375" s="309"/>
      <c r="AA375" s="309"/>
      <c r="AB375" s="269"/>
      <c r="AC375" s="269"/>
      <c r="AD375" s="269"/>
      <c r="AE375" s="269"/>
      <c r="AF375" s="269"/>
      <c r="AG375" s="269"/>
      <c r="AH375" s="309"/>
      <c r="AI375" s="269"/>
      <c r="AJ375" s="269"/>
      <c r="AK375" s="269"/>
      <c r="AL375" s="269"/>
      <c r="AM375" s="269"/>
      <c r="AN375" s="269"/>
      <c r="AO375" s="309"/>
      <c r="AP375" s="309"/>
      <c r="AQ375" s="309"/>
      <c r="AR375" s="309"/>
      <c r="AS375" s="334"/>
      <c r="AT375" s="335">
        <f t="shared" si="27"/>
        <v>0</v>
      </c>
      <c r="AU375" s="311"/>
      <c r="AV375" s="312" t="str">
        <f t="shared" si="28"/>
        <v>Popup_OIP</v>
      </c>
      <c r="AW375" s="311"/>
      <c r="AX375" s="309"/>
      <c r="AY375" s="276"/>
      <c r="AZ375" s="276"/>
      <c r="BC375" s="309"/>
    </row>
    <row r="376" spans="1:55" s="271" customFormat="1" ht="14.45" customHeight="1" x14ac:dyDescent="0.25">
      <c r="A376" s="311">
        <v>374</v>
      </c>
      <c r="B376" s="344"/>
      <c r="C376" s="1042"/>
      <c r="D376" s="309"/>
      <c r="E376" s="309"/>
      <c r="F376" s="309"/>
      <c r="G376" s="309"/>
      <c r="H376" s="309"/>
      <c r="I376" s="309"/>
      <c r="J376" s="309"/>
      <c r="K376" s="309"/>
      <c r="L376" s="309"/>
      <c r="M376" s="309"/>
      <c r="N376" s="309"/>
      <c r="O376" s="309"/>
      <c r="P376" s="309"/>
      <c r="Q376" s="309"/>
      <c r="R376" s="309"/>
      <c r="S376" s="309"/>
      <c r="T376" s="309"/>
      <c r="U376" s="309"/>
      <c r="V376" s="309"/>
      <c r="W376" s="309"/>
      <c r="X376" s="309"/>
      <c r="Y376" s="252">
        <f t="shared" si="29"/>
        <v>0</v>
      </c>
      <c r="Z376" s="309"/>
      <c r="AA376" s="309"/>
      <c r="AB376" s="269"/>
      <c r="AC376" s="269"/>
      <c r="AD376" s="269"/>
      <c r="AE376" s="269"/>
      <c r="AF376" s="269"/>
      <c r="AG376" s="269"/>
      <c r="AH376" s="309"/>
      <c r="AI376" s="269"/>
      <c r="AJ376" s="269"/>
      <c r="AK376" s="269"/>
      <c r="AL376" s="269"/>
      <c r="AM376" s="269"/>
      <c r="AN376" s="269"/>
      <c r="AO376" s="309"/>
      <c r="AP376" s="309"/>
      <c r="AQ376" s="309"/>
      <c r="AR376" s="309"/>
      <c r="AS376" s="334"/>
      <c r="AT376" s="335">
        <f t="shared" si="27"/>
        <v>0</v>
      </c>
      <c r="AU376" s="311"/>
      <c r="AV376" s="312" t="str">
        <f t="shared" si="28"/>
        <v>Popup_OIP</v>
      </c>
      <c r="AW376" s="311"/>
      <c r="AX376" s="309"/>
      <c r="AY376" s="276"/>
      <c r="AZ376" s="276"/>
      <c r="BC376" s="309"/>
    </row>
    <row r="377" spans="1:55" s="271" customFormat="1" ht="14.45" customHeight="1" x14ac:dyDescent="0.25">
      <c r="A377" s="311">
        <v>375</v>
      </c>
      <c r="B377" s="344"/>
      <c r="C377" s="1042"/>
      <c r="D377" s="309"/>
      <c r="E377" s="309"/>
      <c r="F377" s="309"/>
      <c r="G377" s="309"/>
      <c r="H377" s="309"/>
      <c r="I377" s="309"/>
      <c r="J377" s="309"/>
      <c r="K377" s="309"/>
      <c r="L377" s="309"/>
      <c r="M377" s="309"/>
      <c r="N377" s="309"/>
      <c r="O377" s="309"/>
      <c r="P377" s="309"/>
      <c r="Q377" s="309"/>
      <c r="R377" s="309"/>
      <c r="S377" s="309"/>
      <c r="T377" s="309"/>
      <c r="U377" s="309"/>
      <c r="V377" s="309"/>
      <c r="W377" s="309"/>
      <c r="X377" s="309"/>
      <c r="Y377" s="309">
        <f t="shared" si="29"/>
        <v>0</v>
      </c>
      <c r="Z377" s="309"/>
      <c r="AA377" s="309"/>
      <c r="AB377" s="269"/>
      <c r="AC377" s="269"/>
      <c r="AD377" s="269"/>
      <c r="AE377" s="269"/>
      <c r="AF377" s="269"/>
      <c r="AG377" s="269"/>
      <c r="AH377" s="309"/>
      <c r="AI377" s="269"/>
      <c r="AJ377" s="269"/>
      <c r="AK377" s="269"/>
      <c r="AL377" s="269"/>
      <c r="AM377" s="269"/>
      <c r="AN377" s="269"/>
      <c r="AO377" s="309"/>
      <c r="AP377" s="309"/>
      <c r="AQ377" s="309"/>
      <c r="AR377" s="309"/>
      <c r="AS377" s="334"/>
      <c r="AT377" s="335">
        <f t="shared" si="27"/>
        <v>0</v>
      </c>
      <c r="AU377" s="311"/>
      <c r="AV377" s="312" t="str">
        <f t="shared" si="28"/>
        <v>Popup_OIP</v>
      </c>
      <c r="AW377" s="311"/>
      <c r="AX377" s="309"/>
      <c r="AY377" s="276"/>
      <c r="AZ377" s="276"/>
      <c r="BC377" s="309"/>
    </row>
    <row r="378" spans="1:55" s="271" customFormat="1" ht="14.45" customHeight="1" x14ac:dyDescent="0.25">
      <c r="A378" s="311">
        <v>376</v>
      </c>
      <c r="B378" s="344"/>
      <c r="C378" s="1042"/>
      <c r="D378" s="309"/>
      <c r="E378" s="309"/>
      <c r="F378" s="309"/>
      <c r="G378" s="309"/>
      <c r="H378" s="309"/>
      <c r="I378" s="309"/>
      <c r="J378" s="309"/>
      <c r="K378" s="309"/>
      <c r="L378" s="309"/>
      <c r="M378" s="309"/>
      <c r="N378" s="309"/>
      <c r="O378" s="309"/>
      <c r="P378" s="309"/>
      <c r="Q378" s="309"/>
      <c r="R378" s="309"/>
      <c r="S378" s="309"/>
      <c r="T378" s="309"/>
      <c r="U378" s="309"/>
      <c r="V378" s="309"/>
      <c r="W378" s="309"/>
      <c r="X378" s="309"/>
      <c r="Y378" s="309">
        <f t="shared" si="29"/>
        <v>0</v>
      </c>
      <c r="Z378" s="309"/>
      <c r="AA378" s="309"/>
      <c r="AB378" s="269"/>
      <c r="AC378" s="269"/>
      <c r="AD378" s="269"/>
      <c r="AE378" s="269"/>
      <c r="AF378" s="269"/>
      <c r="AG378" s="269"/>
      <c r="AH378" s="309"/>
      <c r="AI378" s="269"/>
      <c r="AJ378" s="269"/>
      <c r="AK378" s="269"/>
      <c r="AL378" s="269"/>
      <c r="AM378" s="269"/>
      <c r="AN378" s="269"/>
      <c r="AO378" s="309"/>
      <c r="AP378" s="309"/>
      <c r="AQ378" s="309"/>
      <c r="AR378" s="309"/>
      <c r="AS378" s="334"/>
      <c r="AT378" s="335">
        <f t="shared" si="27"/>
        <v>0</v>
      </c>
      <c r="AU378" s="311"/>
      <c r="AV378" s="312" t="str">
        <f t="shared" si="28"/>
        <v>Popup_OIP</v>
      </c>
      <c r="AW378" s="311"/>
      <c r="AX378" s="309"/>
      <c r="AY378" s="276"/>
      <c r="AZ378" s="276"/>
      <c r="BC378" s="309"/>
    </row>
    <row r="379" spans="1:55" s="271" customFormat="1" ht="14.45" customHeight="1" x14ac:dyDescent="0.25">
      <c r="A379" s="311">
        <v>377</v>
      </c>
      <c r="B379" s="344"/>
      <c r="C379" s="1042"/>
      <c r="D379" s="309"/>
      <c r="E379" s="309"/>
      <c r="F379" s="309"/>
      <c r="G379" s="309"/>
      <c r="H379" s="309"/>
      <c r="I379" s="309"/>
      <c r="J379" s="309"/>
      <c r="K379" s="309"/>
      <c r="L379" s="309"/>
      <c r="M379" s="309"/>
      <c r="N379" s="309"/>
      <c r="O379" s="309"/>
      <c r="P379" s="309"/>
      <c r="Q379" s="309"/>
      <c r="R379" s="309"/>
      <c r="S379" s="309"/>
      <c r="T379" s="309"/>
      <c r="U379" s="309"/>
      <c r="V379" s="309"/>
      <c r="W379" s="309"/>
      <c r="X379" s="309"/>
      <c r="Y379" s="309">
        <f t="shared" si="29"/>
        <v>0</v>
      </c>
      <c r="Z379" s="252"/>
      <c r="AA379" s="252"/>
      <c r="AB379" s="269"/>
      <c r="AC379" s="269"/>
      <c r="AD379" s="269"/>
      <c r="AE379" s="269"/>
      <c r="AF379" s="269"/>
      <c r="AG379" s="269"/>
      <c r="AH379" s="252"/>
      <c r="AI379" s="269"/>
      <c r="AJ379" s="269"/>
      <c r="AK379" s="269"/>
      <c r="AL379" s="269"/>
      <c r="AM379" s="269"/>
      <c r="AN379" s="269"/>
      <c r="AO379" s="252"/>
      <c r="AP379" s="252"/>
      <c r="AQ379" s="252"/>
      <c r="AR379" s="252"/>
      <c r="AS379" s="290"/>
      <c r="AT379" s="335">
        <f t="shared" si="27"/>
        <v>0</v>
      </c>
      <c r="AU379" s="311"/>
      <c r="AV379" s="312" t="str">
        <f t="shared" si="28"/>
        <v>Popup_OIP</v>
      </c>
      <c r="AW379" s="288"/>
      <c r="AX379" s="309"/>
      <c r="AY379" s="276"/>
      <c r="AZ379" s="276"/>
      <c r="BC379" s="309"/>
    </row>
    <row r="380" spans="1:55" s="271" customFormat="1" ht="14.45" customHeight="1" x14ac:dyDescent="0.25">
      <c r="A380" s="311">
        <v>378</v>
      </c>
      <c r="B380" s="344"/>
      <c r="C380" s="1042"/>
      <c r="D380" s="309"/>
      <c r="E380" s="309"/>
      <c r="F380" s="309"/>
      <c r="G380" s="309"/>
      <c r="H380" s="309"/>
      <c r="I380" s="309"/>
      <c r="J380" s="309"/>
      <c r="K380" s="309"/>
      <c r="L380" s="309"/>
      <c r="M380" s="309"/>
      <c r="N380" s="309"/>
      <c r="O380" s="309"/>
      <c r="P380" s="309"/>
      <c r="Q380" s="309"/>
      <c r="R380" s="309"/>
      <c r="S380" s="309"/>
      <c r="T380" s="309"/>
      <c r="U380" s="309"/>
      <c r="V380" s="309"/>
      <c r="W380" s="309"/>
      <c r="X380" s="309"/>
      <c r="Y380" s="252">
        <f t="shared" si="29"/>
        <v>0</v>
      </c>
      <c r="Z380" s="252"/>
      <c r="AA380" s="252"/>
      <c r="AB380" s="269"/>
      <c r="AC380" s="269"/>
      <c r="AD380" s="269"/>
      <c r="AE380" s="269"/>
      <c r="AF380" s="269"/>
      <c r="AG380" s="269"/>
      <c r="AH380" s="252"/>
      <c r="AI380" s="269"/>
      <c r="AJ380" s="269"/>
      <c r="AK380" s="269"/>
      <c r="AL380" s="269"/>
      <c r="AM380" s="269"/>
      <c r="AN380" s="269"/>
      <c r="AO380" s="252"/>
      <c r="AP380" s="252"/>
      <c r="AQ380" s="252"/>
      <c r="AR380" s="252"/>
      <c r="AS380" s="290"/>
      <c r="AT380" s="335">
        <f t="shared" si="27"/>
        <v>0</v>
      </c>
      <c r="AU380" s="311"/>
      <c r="AV380" s="312" t="str">
        <f t="shared" si="28"/>
        <v>Popup_OIP</v>
      </c>
      <c r="AW380" s="288"/>
      <c r="AX380" s="309"/>
      <c r="AY380" s="276"/>
      <c r="AZ380" s="276"/>
      <c r="BC380" s="309"/>
    </row>
    <row r="381" spans="1:55" s="271" customFormat="1" ht="14.45" customHeight="1" x14ac:dyDescent="0.25">
      <c r="A381" s="311">
        <v>379</v>
      </c>
      <c r="B381" s="344"/>
      <c r="C381" s="1042"/>
      <c r="D381" s="309"/>
      <c r="E381" s="309"/>
      <c r="F381" s="309"/>
      <c r="G381" s="309"/>
      <c r="H381" s="309"/>
      <c r="I381" s="309"/>
      <c r="J381" s="309"/>
      <c r="K381" s="309"/>
      <c r="L381" s="309"/>
      <c r="M381" s="309"/>
      <c r="N381" s="309"/>
      <c r="O381" s="309"/>
      <c r="P381" s="309"/>
      <c r="Q381" s="309"/>
      <c r="R381" s="309"/>
      <c r="S381" s="309"/>
      <c r="T381" s="309"/>
      <c r="U381" s="309"/>
      <c r="V381" s="309"/>
      <c r="W381" s="309"/>
      <c r="X381" s="309"/>
      <c r="Y381" s="309">
        <f t="shared" si="29"/>
        <v>0</v>
      </c>
      <c r="Z381" s="252"/>
      <c r="AA381" s="252"/>
      <c r="AB381" s="269"/>
      <c r="AC381" s="269"/>
      <c r="AD381" s="269"/>
      <c r="AE381" s="269"/>
      <c r="AF381" s="269"/>
      <c r="AG381" s="269"/>
      <c r="AH381" s="252"/>
      <c r="AI381" s="269"/>
      <c r="AJ381" s="269"/>
      <c r="AK381" s="269"/>
      <c r="AL381" s="269"/>
      <c r="AM381" s="269"/>
      <c r="AN381" s="269"/>
      <c r="AO381" s="252"/>
      <c r="AP381" s="252"/>
      <c r="AQ381" s="252"/>
      <c r="AR381" s="252"/>
      <c r="AS381" s="290"/>
      <c r="AT381" s="335">
        <f t="shared" si="27"/>
        <v>0</v>
      </c>
      <c r="AU381" s="311"/>
      <c r="AV381" s="312" t="str">
        <f t="shared" si="28"/>
        <v>Popup_OIP</v>
      </c>
      <c r="AW381" s="288"/>
      <c r="AX381" s="309"/>
      <c r="AY381" s="276"/>
      <c r="AZ381" s="276"/>
      <c r="BC381" s="309"/>
    </row>
    <row r="382" spans="1:55" s="271" customFormat="1" ht="14.45" customHeight="1" x14ac:dyDescent="0.25">
      <c r="A382" s="311">
        <v>380</v>
      </c>
      <c r="B382" s="344"/>
      <c r="C382" s="1042"/>
      <c r="D382" s="309"/>
      <c r="E382" s="309"/>
      <c r="F382" s="309"/>
      <c r="G382" s="309"/>
      <c r="H382" s="309"/>
      <c r="I382" s="309"/>
      <c r="J382" s="309"/>
      <c r="K382" s="309"/>
      <c r="L382" s="309"/>
      <c r="M382" s="309"/>
      <c r="N382" s="309"/>
      <c r="O382" s="309"/>
      <c r="P382" s="309"/>
      <c r="Q382" s="309"/>
      <c r="R382" s="309"/>
      <c r="S382" s="309"/>
      <c r="T382" s="309"/>
      <c r="U382" s="309"/>
      <c r="V382" s="309"/>
      <c r="W382" s="309"/>
      <c r="X382" s="309"/>
      <c r="Y382" s="252">
        <f t="shared" si="29"/>
        <v>0</v>
      </c>
      <c r="Z382" s="252"/>
      <c r="AA382" s="252"/>
      <c r="AB382" s="269"/>
      <c r="AC382" s="269"/>
      <c r="AD382" s="269"/>
      <c r="AE382" s="269"/>
      <c r="AF382" s="269"/>
      <c r="AG382" s="269"/>
      <c r="AH382" s="252"/>
      <c r="AI382" s="269"/>
      <c r="AJ382" s="269"/>
      <c r="AK382" s="269"/>
      <c r="AL382" s="269"/>
      <c r="AM382" s="269"/>
      <c r="AN382" s="269"/>
      <c r="AO382" s="252"/>
      <c r="AP382" s="252"/>
      <c r="AQ382" s="252"/>
      <c r="AR382" s="252"/>
      <c r="AS382" s="290"/>
      <c r="AT382" s="335">
        <f t="shared" si="27"/>
        <v>0</v>
      </c>
      <c r="AU382" s="311"/>
      <c r="AV382" s="312" t="str">
        <f t="shared" si="28"/>
        <v>Popup_OIP</v>
      </c>
      <c r="AW382" s="288"/>
      <c r="AX382" s="309"/>
      <c r="AY382" s="276"/>
      <c r="AZ382" s="276"/>
      <c r="BC382" s="309"/>
    </row>
    <row r="383" spans="1:55" s="271" customFormat="1" ht="14.45" customHeight="1" x14ac:dyDescent="0.25">
      <c r="A383" s="311">
        <v>381</v>
      </c>
      <c r="B383" s="344"/>
      <c r="C383" s="1042"/>
      <c r="D383" s="309"/>
      <c r="E383" s="309"/>
      <c r="F383" s="309"/>
      <c r="G383" s="309"/>
      <c r="H383" s="309"/>
      <c r="I383" s="309"/>
      <c r="J383" s="309"/>
      <c r="K383" s="309"/>
      <c r="L383" s="309"/>
      <c r="M383" s="309"/>
      <c r="N383" s="309"/>
      <c r="O383" s="309"/>
      <c r="P383" s="309"/>
      <c r="Q383" s="309"/>
      <c r="R383" s="309"/>
      <c r="S383" s="309"/>
      <c r="T383" s="309"/>
      <c r="U383" s="309"/>
      <c r="V383" s="309"/>
      <c r="W383" s="309"/>
      <c r="X383" s="309"/>
      <c r="Y383" s="309">
        <f t="shared" si="29"/>
        <v>0</v>
      </c>
      <c r="Z383" s="252"/>
      <c r="AA383" s="252"/>
      <c r="AB383" s="269"/>
      <c r="AC383" s="269"/>
      <c r="AD383" s="269"/>
      <c r="AE383" s="269"/>
      <c r="AF383" s="269"/>
      <c r="AG383" s="269"/>
      <c r="AH383" s="252"/>
      <c r="AI383" s="269"/>
      <c r="AJ383" s="269"/>
      <c r="AK383" s="269"/>
      <c r="AL383" s="269"/>
      <c r="AM383" s="269"/>
      <c r="AN383" s="269"/>
      <c r="AO383" s="252"/>
      <c r="AP383" s="252"/>
      <c r="AQ383" s="252"/>
      <c r="AR383" s="252"/>
      <c r="AS383" s="290"/>
      <c r="AT383" s="335">
        <f t="shared" si="27"/>
        <v>0</v>
      </c>
      <c r="AU383" s="311"/>
      <c r="AV383" s="312" t="str">
        <f t="shared" si="28"/>
        <v>Popup_OIP</v>
      </c>
      <c r="AW383" s="288"/>
      <c r="AX383" s="309"/>
      <c r="AY383" s="276"/>
      <c r="AZ383" s="276"/>
      <c r="BC383" s="309"/>
    </row>
    <row r="384" spans="1:55" s="271" customFormat="1" ht="14.45" customHeight="1" x14ac:dyDescent="0.25">
      <c r="A384" s="311">
        <v>382</v>
      </c>
      <c r="B384" s="344"/>
      <c r="C384" s="1042"/>
      <c r="D384" s="309"/>
      <c r="E384" s="309"/>
      <c r="F384" s="309"/>
      <c r="G384" s="309"/>
      <c r="H384" s="309"/>
      <c r="I384" s="309"/>
      <c r="J384" s="309"/>
      <c r="K384" s="309"/>
      <c r="L384" s="309"/>
      <c r="M384" s="309"/>
      <c r="N384" s="309"/>
      <c r="O384" s="309"/>
      <c r="P384" s="309"/>
      <c r="Q384" s="309"/>
      <c r="R384" s="309"/>
      <c r="S384" s="309"/>
      <c r="T384" s="309"/>
      <c r="U384" s="309"/>
      <c r="V384" s="309"/>
      <c r="W384" s="309"/>
      <c r="X384" s="309"/>
      <c r="Y384" s="309">
        <f t="shared" si="29"/>
        <v>0</v>
      </c>
      <c r="Z384" s="252"/>
      <c r="AA384" s="252"/>
      <c r="AB384" s="269"/>
      <c r="AC384" s="269"/>
      <c r="AD384" s="269"/>
      <c r="AE384" s="269"/>
      <c r="AF384" s="269"/>
      <c r="AG384" s="269"/>
      <c r="AH384" s="252"/>
      <c r="AI384" s="269"/>
      <c r="AJ384" s="269"/>
      <c r="AK384" s="269"/>
      <c r="AL384" s="269"/>
      <c r="AM384" s="269"/>
      <c r="AN384" s="269"/>
      <c r="AO384" s="252"/>
      <c r="AP384" s="252"/>
      <c r="AQ384" s="252"/>
      <c r="AR384" s="252"/>
      <c r="AS384" s="290"/>
      <c r="AT384" s="335">
        <f t="shared" si="27"/>
        <v>0</v>
      </c>
      <c r="AU384" s="311"/>
      <c r="AV384" s="312" t="str">
        <f t="shared" si="28"/>
        <v>Popup_OIP</v>
      </c>
      <c r="AW384" s="288"/>
      <c r="AX384" s="309"/>
      <c r="AY384" s="276"/>
      <c r="AZ384" s="276"/>
      <c r="BC384" s="309"/>
    </row>
    <row r="385" spans="1:55" s="271" customFormat="1" ht="14.45" customHeight="1" x14ac:dyDescent="0.25">
      <c r="A385" s="311">
        <v>383</v>
      </c>
      <c r="B385" s="344"/>
      <c r="C385" s="1042"/>
      <c r="D385" s="309"/>
      <c r="E385" s="309"/>
      <c r="F385" s="309"/>
      <c r="G385" s="309"/>
      <c r="H385" s="309"/>
      <c r="I385" s="309"/>
      <c r="J385" s="309"/>
      <c r="K385" s="309"/>
      <c r="L385" s="309"/>
      <c r="M385" s="309"/>
      <c r="N385" s="309"/>
      <c r="O385" s="309"/>
      <c r="P385" s="309"/>
      <c r="Q385" s="309"/>
      <c r="R385" s="309"/>
      <c r="S385" s="309"/>
      <c r="T385" s="309"/>
      <c r="U385" s="309"/>
      <c r="V385" s="309"/>
      <c r="W385" s="309"/>
      <c r="X385" s="309"/>
      <c r="Y385" s="309">
        <f t="shared" si="29"/>
        <v>0</v>
      </c>
      <c r="Z385" s="252"/>
      <c r="AA385" s="252"/>
      <c r="AB385" s="269"/>
      <c r="AC385" s="269"/>
      <c r="AD385" s="269"/>
      <c r="AE385" s="269"/>
      <c r="AF385" s="269"/>
      <c r="AG385" s="269"/>
      <c r="AH385" s="252"/>
      <c r="AI385" s="269"/>
      <c r="AJ385" s="269"/>
      <c r="AK385" s="269"/>
      <c r="AL385" s="269"/>
      <c r="AM385" s="269"/>
      <c r="AN385" s="269"/>
      <c r="AO385" s="252"/>
      <c r="AP385" s="252"/>
      <c r="AQ385" s="252"/>
      <c r="AR385" s="252"/>
      <c r="AS385" s="290"/>
      <c r="AT385" s="335">
        <f t="shared" si="27"/>
        <v>0</v>
      </c>
      <c r="AU385" s="311"/>
      <c r="AV385" s="312" t="str">
        <f t="shared" si="28"/>
        <v>Popup_OIP</v>
      </c>
      <c r="AW385" s="288"/>
      <c r="AX385" s="309"/>
      <c r="AY385" s="276"/>
      <c r="AZ385" s="276"/>
      <c r="BC385" s="309"/>
    </row>
    <row r="386" spans="1:55" s="271" customFormat="1" ht="14.45" customHeight="1" x14ac:dyDescent="0.25">
      <c r="A386" s="311">
        <v>384</v>
      </c>
      <c r="B386" s="344"/>
      <c r="C386" s="1042"/>
      <c r="D386" s="309"/>
      <c r="E386" s="309"/>
      <c r="F386" s="309"/>
      <c r="G386" s="309"/>
      <c r="H386" s="309"/>
      <c r="I386" s="309"/>
      <c r="J386" s="309"/>
      <c r="K386" s="309"/>
      <c r="L386" s="309"/>
      <c r="M386" s="309"/>
      <c r="N386" s="309"/>
      <c r="O386" s="309"/>
      <c r="P386" s="309"/>
      <c r="Q386" s="309"/>
      <c r="R386" s="309"/>
      <c r="S386" s="309"/>
      <c r="T386" s="309"/>
      <c r="U386" s="309"/>
      <c r="V386" s="309"/>
      <c r="W386" s="309"/>
      <c r="X386" s="309"/>
      <c r="Y386" s="252">
        <f t="shared" si="29"/>
        <v>0</v>
      </c>
      <c r="Z386" s="252"/>
      <c r="AA386" s="252"/>
      <c r="AB386" s="269"/>
      <c r="AC386" s="269"/>
      <c r="AD386" s="269"/>
      <c r="AE386" s="269"/>
      <c r="AF386" s="269"/>
      <c r="AG386" s="269"/>
      <c r="AH386" s="252"/>
      <c r="AI386" s="269"/>
      <c r="AJ386" s="269"/>
      <c r="AK386" s="269"/>
      <c r="AL386" s="269"/>
      <c r="AM386" s="269"/>
      <c r="AN386" s="269"/>
      <c r="AO386" s="252"/>
      <c r="AP386" s="252"/>
      <c r="AQ386" s="252"/>
      <c r="AR386" s="252"/>
      <c r="AS386" s="290"/>
      <c r="AT386" s="335">
        <f t="shared" si="27"/>
        <v>0</v>
      </c>
      <c r="AU386" s="311"/>
      <c r="AV386" s="312" t="str">
        <f t="shared" si="28"/>
        <v>Popup_OIP</v>
      </c>
      <c r="AW386" s="288"/>
      <c r="AX386" s="309"/>
      <c r="AY386" s="276"/>
      <c r="AZ386" s="276"/>
      <c r="BC386" s="309"/>
    </row>
    <row r="387" spans="1:55" s="271" customFormat="1" ht="14.45" customHeight="1" x14ac:dyDescent="0.25">
      <c r="A387" s="311">
        <v>385</v>
      </c>
      <c r="B387" s="344"/>
      <c r="C387" s="1042"/>
      <c r="D387" s="309"/>
      <c r="E387" s="309"/>
      <c r="F387" s="309"/>
      <c r="G387" s="309"/>
      <c r="H387" s="309"/>
      <c r="I387" s="309"/>
      <c r="J387" s="309"/>
      <c r="K387" s="309"/>
      <c r="L387" s="309"/>
      <c r="M387" s="309"/>
      <c r="N387" s="309"/>
      <c r="O387" s="309"/>
      <c r="P387" s="309"/>
      <c r="Q387" s="309"/>
      <c r="R387" s="309"/>
      <c r="S387" s="309"/>
      <c r="T387" s="309"/>
      <c r="U387" s="309"/>
      <c r="V387" s="309"/>
      <c r="W387" s="309"/>
      <c r="X387" s="309"/>
      <c r="Y387" s="309">
        <f t="shared" si="29"/>
        <v>0</v>
      </c>
      <c r="Z387" s="252"/>
      <c r="AA387" s="252"/>
      <c r="AB387" s="269"/>
      <c r="AC387" s="269"/>
      <c r="AD387" s="269"/>
      <c r="AE387" s="269"/>
      <c r="AF387" s="269"/>
      <c r="AG387" s="269"/>
      <c r="AH387" s="252"/>
      <c r="AI387" s="269"/>
      <c r="AJ387" s="269"/>
      <c r="AK387" s="269"/>
      <c r="AL387" s="269"/>
      <c r="AM387" s="269"/>
      <c r="AN387" s="269"/>
      <c r="AO387" s="252"/>
      <c r="AP387" s="252"/>
      <c r="AQ387" s="252"/>
      <c r="AR387" s="252"/>
      <c r="AS387" s="290"/>
      <c r="AT387" s="335">
        <f t="shared" ref="AT387:AT450" si="30">IF(AS387="",C387,CONCATENATE(AS387,".",C387))</f>
        <v>0</v>
      </c>
      <c r="AU387" s="311"/>
      <c r="AV387" s="312" t="str">
        <f t="shared" ref="AV387:AV450" si="31">IF(AU387="МПа","Popup_OIPp","Popup_OIP")</f>
        <v>Popup_OIP</v>
      </c>
      <c r="AW387" s="288"/>
      <c r="AX387" s="309"/>
      <c r="AY387" s="276"/>
      <c r="AZ387" s="276"/>
      <c r="BC387" s="309"/>
    </row>
    <row r="388" spans="1:55" s="271" customFormat="1" ht="14.45" customHeight="1" x14ac:dyDescent="0.25">
      <c r="A388" s="311">
        <v>386</v>
      </c>
      <c r="B388" s="344"/>
      <c r="C388" s="1042"/>
      <c r="D388" s="309"/>
      <c r="E388" s="309"/>
      <c r="F388" s="309"/>
      <c r="G388" s="309"/>
      <c r="H388" s="309"/>
      <c r="I388" s="309"/>
      <c r="J388" s="309"/>
      <c r="K388" s="309"/>
      <c r="L388" s="309"/>
      <c r="M388" s="309"/>
      <c r="N388" s="309"/>
      <c r="O388" s="309"/>
      <c r="P388" s="309"/>
      <c r="Q388" s="309"/>
      <c r="R388" s="309"/>
      <c r="S388" s="309"/>
      <c r="T388" s="309"/>
      <c r="U388" s="309"/>
      <c r="V388" s="309"/>
      <c r="W388" s="309"/>
      <c r="X388" s="309"/>
      <c r="Y388" s="309">
        <f t="shared" si="29"/>
        <v>0</v>
      </c>
      <c r="Z388" s="252"/>
      <c r="AA388" s="252"/>
      <c r="AB388" s="269"/>
      <c r="AC388" s="269"/>
      <c r="AD388" s="269"/>
      <c r="AE388" s="269"/>
      <c r="AF388" s="269"/>
      <c r="AG388" s="269"/>
      <c r="AH388" s="252"/>
      <c r="AI388" s="269"/>
      <c r="AJ388" s="269"/>
      <c r="AK388" s="269"/>
      <c r="AL388" s="269"/>
      <c r="AM388" s="269"/>
      <c r="AN388" s="269"/>
      <c r="AO388" s="252"/>
      <c r="AP388" s="252"/>
      <c r="AQ388" s="252"/>
      <c r="AR388" s="252"/>
      <c r="AS388" s="290"/>
      <c r="AT388" s="335">
        <f t="shared" si="30"/>
        <v>0</v>
      </c>
      <c r="AU388" s="311"/>
      <c r="AV388" s="312" t="str">
        <f t="shared" si="31"/>
        <v>Popup_OIP</v>
      </c>
      <c r="AW388" s="288"/>
      <c r="AX388" s="309"/>
      <c r="AY388" s="276"/>
      <c r="AZ388" s="276"/>
      <c r="BC388" s="309"/>
    </row>
    <row r="389" spans="1:55" s="271" customFormat="1" ht="14.45" customHeight="1" x14ac:dyDescent="0.25">
      <c r="A389" s="311">
        <v>387</v>
      </c>
      <c r="B389" s="344"/>
      <c r="C389" s="1042"/>
      <c r="D389" s="309"/>
      <c r="E389" s="309"/>
      <c r="F389" s="309"/>
      <c r="G389" s="309"/>
      <c r="H389" s="309"/>
      <c r="I389" s="309"/>
      <c r="J389" s="309"/>
      <c r="K389" s="309"/>
      <c r="L389" s="309"/>
      <c r="M389" s="309"/>
      <c r="N389" s="309"/>
      <c r="O389" s="309"/>
      <c r="P389" s="309"/>
      <c r="Q389" s="309"/>
      <c r="R389" s="309"/>
      <c r="S389" s="309"/>
      <c r="T389" s="309"/>
      <c r="U389" s="309"/>
      <c r="V389" s="309"/>
      <c r="W389" s="309"/>
      <c r="X389" s="309"/>
      <c r="Y389" s="309">
        <f t="shared" si="29"/>
        <v>0</v>
      </c>
      <c r="Z389" s="252"/>
      <c r="AA389" s="252"/>
      <c r="AB389" s="269"/>
      <c r="AC389" s="269"/>
      <c r="AD389" s="269"/>
      <c r="AE389" s="269"/>
      <c r="AF389" s="269"/>
      <c r="AG389" s="269"/>
      <c r="AH389" s="252"/>
      <c r="AI389" s="269"/>
      <c r="AJ389" s="269"/>
      <c r="AK389" s="269"/>
      <c r="AL389" s="269"/>
      <c r="AM389" s="269"/>
      <c r="AN389" s="269"/>
      <c r="AO389" s="252"/>
      <c r="AP389" s="252"/>
      <c r="AQ389" s="252"/>
      <c r="AR389" s="252"/>
      <c r="AS389" s="290"/>
      <c r="AT389" s="335">
        <f t="shared" si="30"/>
        <v>0</v>
      </c>
      <c r="AU389" s="311"/>
      <c r="AV389" s="312" t="str">
        <f t="shared" si="31"/>
        <v>Popup_OIP</v>
      </c>
      <c r="AW389" s="288"/>
      <c r="AX389" s="309"/>
      <c r="AY389" s="276"/>
      <c r="AZ389" s="276"/>
      <c r="BC389" s="309"/>
    </row>
    <row r="390" spans="1:55" s="271" customFormat="1" ht="14.45" customHeight="1" x14ac:dyDescent="0.25">
      <c r="A390" s="311">
        <v>388</v>
      </c>
      <c r="B390" s="344"/>
      <c r="C390" s="1042"/>
      <c r="D390" s="309"/>
      <c r="E390" s="309"/>
      <c r="F390" s="309"/>
      <c r="G390" s="309"/>
      <c r="H390" s="309"/>
      <c r="I390" s="309"/>
      <c r="J390" s="309"/>
      <c r="K390" s="309"/>
      <c r="L390" s="309"/>
      <c r="M390" s="309"/>
      <c r="N390" s="309"/>
      <c r="O390" s="309"/>
      <c r="P390" s="309"/>
      <c r="Q390" s="309"/>
      <c r="R390" s="309"/>
      <c r="S390" s="309"/>
      <c r="T390" s="309"/>
      <c r="U390" s="309"/>
      <c r="V390" s="309"/>
      <c r="W390" s="309"/>
      <c r="X390" s="309"/>
      <c r="Y390" s="252">
        <f t="shared" si="29"/>
        <v>0</v>
      </c>
      <c r="Z390" s="252"/>
      <c r="AA390" s="252"/>
      <c r="AB390" s="269"/>
      <c r="AC390" s="269"/>
      <c r="AD390" s="269"/>
      <c r="AE390" s="269"/>
      <c r="AF390" s="269"/>
      <c r="AG390" s="269"/>
      <c r="AH390" s="252"/>
      <c r="AI390" s="269"/>
      <c r="AJ390" s="269"/>
      <c r="AK390" s="269"/>
      <c r="AL390" s="269"/>
      <c r="AM390" s="269"/>
      <c r="AN390" s="269"/>
      <c r="AO390" s="252"/>
      <c r="AP390" s="252"/>
      <c r="AQ390" s="252"/>
      <c r="AR390" s="252"/>
      <c r="AS390" s="290"/>
      <c r="AT390" s="335">
        <f t="shared" si="30"/>
        <v>0</v>
      </c>
      <c r="AU390" s="311"/>
      <c r="AV390" s="312" t="str">
        <f t="shared" si="31"/>
        <v>Popup_OIP</v>
      </c>
      <c r="AW390" s="288"/>
      <c r="AX390" s="309"/>
      <c r="AY390" s="276"/>
      <c r="AZ390" s="276"/>
      <c r="BC390" s="309"/>
    </row>
    <row r="391" spans="1:55" s="271" customFormat="1" ht="14.45" customHeight="1" x14ac:dyDescent="0.25">
      <c r="A391" s="311">
        <v>389</v>
      </c>
      <c r="B391" s="344"/>
      <c r="C391" s="1042"/>
      <c r="D391" s="309"/>
      <c r="E391" s="309"/>
      <c r="F391" s="309"/>
      <c r="G391" s="309"/>
      <c r="H391" s="309"/>
      <c r="I391" s="309"/>
      <c r="J391" s="309"/>
      <c r="K391" s="309"/>
      <c r="L391" s="309"/>
      <c r="M391" s="309"/>
      <c r="N391" s="309"/>
      <c r="O391" s="309"/>
      <c r="P391" s="309"/>
      <c r="Q391" s="309"/>
      <c r="R391" s="309"/>
      <c r="S391" s="309"/>
      <c r="T391" s="309"/>
      <c r="U391" s="309"/>
      <c r="V391" s="309"/>
      <c r="W391" s="309"/>
      <c r="X391" s="309"/>
      <c r="Y391" s="309">
        <f t="shared" si="29"/>
        <v>0</v>
      </c>
      <c r="Z391" s="252"/>
      <c r="AA391" s="252"/>
      <c r="AB391" s="269"/>
      <c r="AC391" s="269"/>
      <c r="AD391" s="269"/>
      <c r="AE391" s="269"/>
      <c r="AF391" s="269"/>
      <c r="AG391" s="269"/>
      <c r="AH391" s="252"/>
      <c r="AI391" s="269"/>
      <c r="AJ391" s="269"/>
      <c r="AK391" s="269"/>
      <c r="AL391" s="269"/>
      <c r="AM391" s="269"/>
      <c r="AN391" s="269"/>
      <c r="AO391" s="252"/>
      <c r="AP391" s="252"/>
      <c r="AQ391" s="252"/>
      <c r="AR391" s="252"/>
      <c r="AS391" s="290"/>
      <c r="AT391" s="335">
        <f t="shared" si="30"/>
        <v>0</v>
      </c>
      <c r="AU391" s="311"/>
      <c r="AV391" s="312" t="str">
        <f t="shared" si="31"/>
        <v>Popup_OIP</v>
      </c>
      <c r="AW391" s="288"/>
      <c r="AX391" s="309"/>
      <c r="AY391" s="276"/>
      <c r="AZ391" s="276"/>
      <c r="BC391" s="309"/>
    </row>
    <row r="392" spans="1:55" s="271" customFormat="1" ht="14.45" customHeight="1" x14ac:dyDescent="0.25">
      <c r="A392" s="311">
        <v>390</v>
      </c>
      <c r="B392" s="344"/>
      <c r="C392" s="1042"/>
      <c r="D392" s="309"/>
      <c r="E392" s="309"/>
      <c r="F392" s="309"/>
      <c r="G392" s="309"/>
      <c r="H392" s="309"/>
      <c r="I392" s="309"/>
      <c r="J392" s="309"/>
      <c r="K392" s="309"/>
      <c r="L392" s="309"/>
      <c r="M392" s="309"/>
      <c r="N392" s="309"/>
      <c r="O392" s="309"/>
      <c r="P392" s="309"/>
      <c r="Q392" s="309"/>
      <c r="R392" s="309"/>
      <c r="S392" s="309"/>
      <c r="T392" s="309"/>
      <c r="U392" s="309"/>
      <c r="V392" s="309"/>
      <c r="W392" s="309"/>
      <c r="X392" s="309"/>
      <c r="Y392" s="252">
        <f t="shared" si="29"/>
        <v>0</v>
      </c>
      <c r="Z392" s="252"/>
      <c r="AA392" s="252"/>
      <c r="AB392" s="269"/>
      <c r="AC392" s="269"/>
      <c r="AD392" s="269"/>
      <c r="AE392" s="269"/>
      <c r="AF392" s="269"/>
      <c r="AG392" s="269"/>
      <c r="AH392" s="252"/>
      <c r="AI392" s="269"/>
      <c r="AJ392" s="269"/>
      <c r="AK392" s="269"/>
      <c r="AL392" s="269"/>
      <c r="AM392" s="269"/>
      <c r="AN392" s="269"/>
      <c r="AO392" s="252"/>
      <c r="AP392" s="252"/>
      <c r="AQ392" s="252"/>
      <c r="AR392" s="252"/>
      <c r="AS392" s="290"/>
      <c r="AT392" s="335">
        <f t="shared" si="30"/>
        <v>0</v>
      </c>
      <c r="AU392" s="311"/>
      <c r="AV392" s="312" t="str">
        <f t="shared" si="31"/>
        <v>Popup_OIP</v>
      </c>
      <c r="AW392" s="288"/>
      <c r="AX392" s="309"/>
      <c r="AY392" s="276"/>
      <c r="AZ392" s="276"/>
      <c r="BC392" s="309"/>
    </row>
    <row r="393" spans="1:55" s="271" customFormat="1" ht="14.45" customHeight="1" x14ac:dyDescent="0.25">
      <c r="A393" s="311">
        <v>391</v>
      </c>
      <c r="B393" s="344"/>
      <c r="C393" s="1042"/>
      <c r="D393" s="309"/>
      <c r="E393" s="309"/>
      <c r="F393" s="309"/>
      <c r="G393" s="309"/>
      <c r="H393" s="309"/>
      <c r="I393" s="309"/>
      <c r="J393" s="309"/>
      <c r="K393" s="309"/>
      <c r="L393" s="309"/>
      <c r="M393" s="309"/>
      <c r="N393" s="309"/>
      <c r="O393" s="309"/>
      <c r="P393" s="309"/>
      <c r="Q393" s="309"/>
      <c r="R393" s="309"/>
      <c r="S393" s="309"/>
      <c r="T393" s="309"/>
      <c r="U393" s="309"/>
      <c r="V393" s="309"/>
      <c r="W393" s="309"/>
      <c r="X393" s="309"/>
      <c r="Y393" s="309">
        <f t="shared" si="29"/>
        <v>0</v>
      </c>
      <c r="Z393" s="252"/>
      <c r="AA393" s="252"/>
      <c r="AB393" s="269"/>
      <c r="AC393" s="269"/>
      <c r="AD393" s="269"/>
      <c r="AE393" s="269"/>
      <c r="AF393" s="269"/>
      <c r="AG393" s="269"/>
      <c r="AH393" s="252"/>
      <c r="AI393" s="269"/>
      <c r="AJ393" s="269"/>
      <c r="AK393" s="269"/>
      <c r="AL393" s="269"/>
      <c r="AM393" s="269"/>
      <c r="AN393" s="269"/>
      <c r="AO393" s="252"/>
      <c r="AP393" s="252"/>
      <c r="AQ393" s="252"/>
      <c r="AR393" s="252"/>
      <c r="AS393" s="290"/>
      <c r="AT393" s="335">
        <f t="shared" si="30"/>
        <v>0</v>
      </c>
      <c r="AU393" s="311"/>
      <c r="AV393" s="312" t="str">
        <f t="shared" si="31"/>
        <v>Popup_OIP</v>
      </c>
      <c r="AW393" s="288"/>
      <c r="AX393" s="309"/>
      <c r="AY393" s="276"/>
      <c r="AZ393" s="276"/>
      <c r="BC393" s="309"/>
    </row>
    <row r="394" spans="1:55" s="271" customFormat="1" ht="14.45" customHeight="1" x14ac:dyDescent="0.25">
      <c r="A394" s="311">
        <v>392</v>
      </c>
      <c r="B394" s="344"/>
      <c r="C394" s="1042"/>
      <c r="D394" s="309"/>
      <c r="E394" s="309"/>
      <c r="F394" s="309"/>
      <c r="G394" s="309"/>
      <c r="H394" s="309"/>
      <c r="I394" s="309"/>
      <c r="J394" s="309"/>
      <c r="K394" s="309"/>
      <c r="L394" s="309"/>
      <c r="M394" s="309"/>
      <c r="N394" s="309"/>
      <c r="O394" s="309"/>
      <c r="P394" s="309"/>
      <c r="Q394" s="309"/>
      <c r="R394" s="309"/>
      <c r="S394" s="309"/>
      <c r="T394" s="309"/>
      <c r="U394" s="309"/>
      <c r="V394" s="309"/>
      <c r="W394" s="309"/>
      <c r="X394" s="309"/>
      <c r="Y394" s="309">
        <f t="shared" si="29"/>
        <v>0</v>
      </c>
      <c r="Z394" s="252"/>
      <c r="AA394" s="252"/>
      <c r="AB394" s="269"/>
      <c r="AC394" s="269"/>
      <c r="AD394" s="269"/>
      <c r="AE394" s="269"/>
      <c r="AF394" s="269"/>
      <c r="AG394" s="269"/>
      <c r="AH394" s="252"/>
      <c r="AI394" s="269"/>
      <c r="AJ394" s="269"/>
      <c r="AK394" s="269"/>
      <c r="AL394" s="269"/>
      <c r="AM394" s="269"/>
      <c r="AN394" s="269"/>
      <c r="AO394" s="252"/>
      <c r="AP394" s="252"/>
      <c r="AQ394" s="252"/>
      <c r="AR394" s="252"/>
      <c r="AS394" s="290"/>
      <c r="AT394" s="335">
        <f t="shared" si="30"/>
        <v>0</v>
      </c>
      <c r="AU394" s="311"/>
      <c r="AV394" s="312" t="str">
        <f t="shared" si="31"/>
        <v>Popup_OIP</v>
      </c>
      <c r="AW394" s="288"/>
      <c r="AX394" s="309"/>
      <c r="AY394" s="276"/>
      <c r="AZ394" s="276"/>
      <c r="BC394" s="309"/>
    </row>
    <row r="395" spans="1:55" s="271" customFormat="1" ht="14.45" customHeight="1" x14ac:dyDescent="0.25">
      <c r="A395" s="311">
        <v>393</v>
      </c>
      <c r="B395" s="344"/>
      <c r="C395" s="1042"/>
      <c r="D395" s="309"/>
      <c r="E395" s="309"/>
      <c r="F395" s="309"/>
      <c r="G395" s="309"/>
      <c r="H395" s="309"/>
      <c r="I395" s="309"/>
      <c r="J395" s="309"/>
      <c r="K395" s="309"/>
      <c r="L395" s="309"/>
      <c r="M395" s="309"/>
      <c r="N395" s="309"/>
      <c r="O395" s="309"/>
      <c r="P395" s="309"/>
      <c r="Q395" s="309"/>
      <c r="R395" s="309"/>
      <c r="S395" s="309"/>
      <c r="T395" s="309"/>
      <c r="U395" s="309"/>
      <c r="V395" s="309"/>
      <c r="W395" s="309"/>
      <c r="X395" s="309"/>
      <c r="Y395" s="309">
        <f t="shared" si="29"/>
        <v>0</v>
      </c>
      <c r="Z395" s="252"/>
      <c r="AA395" s="252"/>
      <c r="AB395" s="269"/>
      <c r="AC395" s="269"/>
      <c r="AD395" s="269"/>
      <c r="AE395" s="269"/>
      <c r="AF395" s="269"/>
      <c r="AG395" s="269"/>
      <c r="AH395" s="252"/>
      <c r="AI395" s="269"/>
      <c r="AJ395" s="269"/>
      <c r="AK395" s="269"/>
      <c r="AL395" s="269"/>
      <c r="AM395" s="269"/>
      <c r="AN395" s="269"/>
      <c r="AO395" s="252"/>
      <c r="AP395" s="252"/>
      <c r="AQ395" s="252"/>
      <c r="AR395" s="252"/>
      <c r="AS395" s="290"/>
      <c r="AT395" s="335">
        <f t="shared" si="30"/>
        <v>0</v>
      </c>
      <c r="AU395" s="311"/>
      <c r="AV395" s="312" t="str">
        <f t="shared" si="31"/>
        <v>Popup_OIP</v>
      </c>
      <c r="AW395" s="288"/>
      <c r="AX395" s="309"/>
      <c r="AY395" s="276"/>
      <c r="AZ395" s="276"/>
      <c r="BC395" s="309"/>
    </row>
    <row r="396" spans="1:55" s="271" customFormat="1" ht="14.45" customHeight="1" x14ac:dyDescent="0.25">
      <c r="A396" s="311">
        <v>394</v>
      </c>
      <c r="B396" s="344"/>
      <c r="C396" s="1042"/>
      <c r="D396" s="309"/>
      <c r="E396" s="309"/>
      <c r="F396" s="309"/>
      <c r="G396" s="309"/>
      <c r="H396" s="309"/>
      <c r="I396" s="309"/>
      <c r="J396" s="309"/>
      <c r="K396" s="309"/>
      <c r="L396" s="309"/>
      <c r="M396" s="309"/>
      <c r="N396" s="309"/>
      <c r="O396" s="309"/>
      <c r="P396" s="309"/>
      <c r="Q396" s="309"/>
      <c r="R396" s="309"/>
      <c r="S396" s="309"/>
      <c r="T396" s="309"/>
      <c r="U396" s="309"/>
      <c r="V396" s="309"/>
      <c r="W396" s="309"/>
      <c r="X396" s="309"/>
      <c r="Y396" s="252">
        <f t="shared" si="29"/>
        <v>0</v>
      </c>
      <c r="Z396" s="252"/>
      <c r="AA396" s="252"/>
      <c r="AB396" s="269"/>
      <c r="AC396" s="269"/>
      <c r="AD396" s="269"/>
      <c r="AE396" s="269"/>
      <c r="AF396" s="269"/>
      <c r="AG396" s="269"/>
      <c r="AH396" s="252"/>
      <c r="AI396" s="269"/>
      <c r="AJ396" s="269"/>
      <c r="AK396" s="269"/>
      <c r="AL396" s="269"/>
      <c r="AM396" s="269"/>
      <c r="AN396" s="269"/>
      <c r="AO396" s="252"/>
      <c r="AP396" s="252"/>
      <c r="AQ396" s="252"/>
      <c r="AR396" s="252"/>
      <c r="AS396" s="290"/>
      <c r="AT396" s="335">
        <f t="shared" si="30"/>
        <v>0</v>
      </c>
      <c r="AU396" s="311"/>
      <c r="AV396" s="312" t="str">
        <f t="shared" si="31"/>
        <v>Popup_OIP</v>
      </c>
      <c r="AW396" s="288"/>
      <c r="AX396" s="309"/>
      <c r="AY396" s="276"/>
      <c r="AZ396" s="276"/>
      <c r="BC396" s="309"/>
    </row>
    <row r="397" spans="1:55" s="271" customFormat="1" ht="14.45" customHeight="1" x14ac:dyDescent="0.25">
      <c r="A397" s="311">
        <v>395</v>
      </c>
      <c r="B397" s="344"/>
      <c r="C397" s="1042"/>
      <c r="D397" s="309"/>
      <c r="E397" s="309"/>
      <c r="F397" s="309"/>
      <c r="G397" s="309"/>
      <c r="H397" s="309"/>
      <c r="I397" s="309"/>
      <c r="J397" s="309"/>
      <c r="K397" s="309"/>
      <c r="L397" s="309"/>
      <c r="M397" s="309"/>
      <c r="N397" s="309"/>
      <c r="O397" s="309"/>
      <c r="P397" s="309"/>
      <c r="Q397" s="309"/>
      <c r="R397" s="309"/>
      <c r="S397" s="309"/>
      <c r="T397" s="309"/>
      <c r="U397" s="309"/>
      <c r="V397" s="309"/>
      <c r="W397" s="309"/>
      <c r="X397" s="309"/>
      <c r="Y397" s="309">
        <f t="shared" si="29"/>
        <v>0</v>
      </c>
      <c r="Z397" s="252"/>
      <c r="AA397" s="252"/>
      <c r="AB397" s="269"/>
      <c r="AC397" s="269"/>
      <c r="AD397" s="269"/>
      <c r="AE397" s="269"/>
      <c r="AF397" s="269"/>
      <c r="AG397" s="269"/>
      <c r="AH397" s="252"/>
      <c r="AI397" s="269"/>
      <c r="AJ397" s="269"/>
      <c r="AK397" s="269"/>
      <c r="AL397" s="269"/>
      <c r="AM397" s="269"/>
      <c r="AN397" s="269"/>
      <c r="AO397" s="252"/>
      <c r="AP397" s="252"/>
      <c r="AQ397" s="252"/>
      <c r="AR397" s="252"/>
      <c r="AS397" s="290"/>
      <c r="AT397" s="335">
        <f t="shared" si="30"/>
        <v>0</v>
      </c>
      <c r="AU397" s="311"/>
      <c r="AV397" s="312" t="str">
        <f t="shared" si="31"/>
        <v>Popup_OIP</v>
      </c>
      <c r="AW397" s="288"/>
      <c r="AX397" s="309"/>
      <c r="AY397" s="276"/>
      <c r="AZ397" s="276"/>
      <c r="BC397" s="309"/>
    </row>
    <row r="398" spans="1:55" s="271" customFormat="1" ht="14.45" customHeight="1" x14ac:dyDescent="0.25">
      <c r="A398" s="311">
        <v>396</v>
      </c>
      <c r="B398" s="344"/>
      <c r="C398" s="1042"/>
      <c r="D398" s="309"/>
      <c r="E398" s="309"/>
      <c r="F398" s="309"/>
      <c r="G398" s="309"/>
      <c r="H398" s="309"/>
      <c r="I398" s="309"/>
      <c r="J398" s="309"/>
      <c r="K398" s="309"/>
      <c r="L398" s="309"/>
      <c r="M398" s="309"/>
      <c r="N398" s="309"/>
      <c r="O398" s="309"/>
      <c r="P398" s="309"/>
      <c r="Q398" s="309"/>
      <c r="R398" s="309"/>
      <c r="S398" s="309"/>
      <c r="T398" s="309"/>
      <c r="U398" s="309"/>
      <c r="V398" s="309"/>
      <c r="W398" s="309"/>
      <c r="X398" s="309"/>
      <c r="Y398" s="309">
        <f t="shared" si="29"/>
        <v>0</v>
      </c>
      <c r="Z398" s="252"/>
      <c r="AA398" s="252"/>
      <c r="AB398" s="269"/>
      <c r="AC398" s="269"/>
      <c r="AD398" s="269"/>
      <c r="AE398" s="269"/>
      <c r="AF398" s="269"/>
      <c r="AG398" s="269"/>
      <c r="AH398" s="252"/>
      <c r="AI398" s="269"/>
      <c r="AJ398" s="269"/>
      <c r="AK398" s="269"/>
      <c r="AL398" s="269"/>
      <c r="AM398" s="269"/>
      <c r="AN398" s="269"/>
      <c r="AO398" s="252"/>
      <c r="AP398" s="252"/>
      <c r="AQ398" s="252"/>
      <c r="AR398" s="252"/>
      <c r="AS398" s="290"/>
      <c r="AT398" s="335">
        <f t="shared" si="30"/>
        <v>0</v>
      </c>
      <c r="AU398" s="311"/>
      <c r="AV398" s="312" t="str">
        <f t="shared" si="31"/>
        <v>Popup_OIP</v>
      </c>
      <c r="AW398" s="288"/>
      <c r="AX398" s="309"/>
      <c r="AY398" s="276"/>
      <c r="AZ398" s="276"/>
      <c r="BC398" s="309"/>
    </row>
    <row r="399" spans="1:55" s="271" customFormat="1" ht="14.45" customHeight="1" x14ac:dyDescent="0.25">
      <c r="A399" s="311">
        <v>397</v>
      </c>
      <c r="B399" s="344"/>
      <c r="C399" s="1042"/>
      <c r="D399" s="309"/>
      <c r="E399" s="309"/>
      <c r="F399" s="309"/>
      <c r="G399" s="309"/>
      <c r="H399" s="309"/>
      <c r="I399" s="309"/>
      <c r="J399" s="309"/>
      <c r="K399" s="309"/>
      <c r="L399" s="309"/>
      <c r="M399" s="309"/>
      <c r="N399" s="309"/>
      <c r="O399" s="309"/>
      <c r="P399" s="309"/>
      <c r="Q399" s="309"/>
      <c r="R399" s="309"/>
      <c r="S399" s="309"/>
      <c r="T399" s="309"/>
      <c r="U399" s="309"/>
      <c r="V399" s="309"/>
      <c r="W399" s="309"/>
      <c r="X399" s="309"/>
      <c r="Y399" s="309">
        <f t="shared" si="29"/>
        <v>0</v>
      </c>
      <c r="Z399" s="252"/>
      <c r="AA399" s="252"/>
      <c r="AB399" s="269"/>
      <c r="AC399" s="269"/>
      <c r="AD399" s="269"/>
      <c r="AE399" s="269"/>
      <c r="AF399" s="269"/>
      <c r="AG399" s="269"/>
      <c r="AH399" s="252"/>
      <c r="AI399" s="269"/>
      <c r="AJ399" s="269"/>
      <c r="AK399" s="269"/>
      <c r="AL399" s="269"/>
      <c r="AM399" s="269"/>
      <c r="AN399" s="269"/>
      <c r="AO399" s="252"/>
      <c r="AP399" s="252"/>
      <c r="AQ399" s="252"/>
      <c r="AR399" s="252"/>
      <c r="AS399" s="290"/>
      <c r="AT399" s="335">
        <f t="shared" si="30"/>
        <v>0</v>
      </c>
      <c r="AU399" s="311"/>
      <c r="AV399" s="312" t="str">
        <f t="shared" si="31"/>
        <v>Popup_OIP</v>
      </c>
      <c r="AW399" s="288"/>
      <c r="AX399" s="309"/>
      <c r="AY399" s="276"/>
      <c r="AZ399" s="276"/>
      <c r="BC399" s="309"/>
    </row>
    <row r="400" spans="1:55" s="271" customFormat="1" ht="14.45" customHeight="1" x14ac:dyDescent="0.25">
      <c r="A400" s="311">
        <v>398</v>
      </c>
      <c r="B400" s="344"/>
      <c r="C400" s="1042"/>
      <c r="D400" s="309"/>
      <c r="E400" s="309"/>
      <c r="F400" s="309"/>
      <c r="G400" s="309"/>
      <c r="H400" s="309"/>
      <c r="I400" s="309"/>
      <c r="J400" s="309"/>
      <c r="K400" s="309"/>
      <c r="L400" s="309"/>
      <c r="M400" s="309"/>
      <c r="N400" s="309"/>
      <c r="O400" s="309"/>
      <c r="P400" s="309"/>
      <c r="Q400" s="309"/>
      <c r="R400" s="309"/>
      <c r="S400" s="309"/>
      <c r="T400" s="309"/>
      <c r="U400" s="309"/>
      <c r="V400" s="309"/>
      <c r="W400" s="309"/>
      <c r="X400" s="309"/>
      <c r="Y400" s="252">
        <f t="shared" si="29"/>
        <v>0</v>
      </c>
      <c r="Z400" s="252"/>
      <c r="AA400" s="252"/>
      <c r="AB400" s="269"/>
      <c r="AC400" s="269"/>
      <c r="AD400" s="269"/>
      <c r="AE400" s="269"/>
      <c r="AF400" s="269"/>
      <c r="AG400" s="269"/>
      <c r="AH400" s="252"/>
      <c r="AI400" s="269"/>
      <c r="AJ400" s="269"/>
      <c r="AK400" s="269"/>
      <c r="AL400" s="269"/>
      <c r="AM400" s="269"/>
      <c r="AN400" s="269"/>
      <c r="AO400" s="252"/>
      <c r="AP400" s="252"/>
      <c r="AQ400" s="252"/>
      <c r="AR400" s="252"/>
      <c r="AS400" s="290"/>
      <c r="AT400" s="335">
        <f t="shared" si="30"/>
        <v>0</v>
      </c>
      <c r="AU400" s="311"/>
      <c r="AV400" s="312" t="str">
        <f t="shared" si="31"/>
        <v>Popup_OIP</v>
      </c>
      <c r="AW400" s="288"/>
      <c r="AX400" s="309"/>
      <c r="AY400" s="276"/>
      <c r="AZ400" s="276"/>
      <c r="BC400" s="309"/>
    </row>
    <row r="401" spans="1:55" s="271" customFormat="1" ht="14.45" customHeight="1" x14ac:dyDescent="0.25">
      <c r="A401" s="311">
        <v>399</v>
      </c>
      <c r="B401" s="344"/>
      <c r="C401" s="1042"/>
      <c r="D401" s="309"/>
      <c r="E401" s="309"/>
      <c r="F401" s="309"/>
      <c r="G401" s="309"/>
      <c r="H401" s="309"/>
      <c r="I401" s="309"/>
      <c r="J401" s="309"/>
      <c r="K401" s="309"/>
      <c r="L401" s="309"/>
      <c r="M401" s="309"/>
      <c r="N401" s="309"/>
      <c r="O401" s="309"/>
      <c r="P401" s="309"/>
      <c r="Q401" s="309"/>
      <c r="R401" s="309"/>
      <c r="S401" s="309"/>
      <c r="T401" s="309"/>
      <c r="U401" s="309"/>
      <c r="V401" s="309"/>
      <c r="W401" s="309"/>
      <c r="X401" s="309"/>
      <c r="Y401" s="309">
        <f t="shared" si="29"/>
        <v>0</v>
      </c>
      <c r="Z401" s="252"/>
      <c r="AA401" s="252"/>
      <c r="AB401" s="269"/>
      <c r="AC401" s="269"/>
      <c r="AD401" s="269"/>
      <c r="AE401" s="269"/>
      <c r="AF401" s="269"/>
      <c r="AG401" s="269"/>
      <c r="AH401" s="252"/>
      <c r="AI401" s="269"/>
      <c r="AJ401" s="269"/>
      <c r="AK401" s="269"/>
      <c r="AL401" s="269"/>
      <c r="AM401" s="269"/>
      <c r="AN401" s="269"/>
      <c r="AO401" s="252"/>
      <c r="AP401" s="252"/>
      <c r="AQ401" s="252"/>
      <c r="AR401" s="252"/>
      <c r="AS401" s="290"/>
      <c r="AT401" s="335">
        <f t="shared" si="30"/>
        <v>0</v>
      </c>
      <c r="AU401" s="311"/>
      <c r="AV401" s="312" t="str">
        <f t="shared" si="31"/>
        <v>Popup_OIP</v>
      </c>
      <c r="AW401" s="288"/>
      <c r="AX401" s="309"/>
      <c r="AY401" s="276"/>
      <c r="AZ401" s="276"/>
      <c r="BC401" s="309"/>
    </row>
    <row r="402" spans="1:55" s="271" customFormat="1" ht="14.45" customHeight="1" x14ac:dyDescent="0.25">
      <c r="A402" s="311">
        <v>400</v>
      </c>
      <c r="B402" s="344"/>
      <c r="C402" s="1042"/>
      <c r="D402" s="309"/>
      <c r="E402" s="309"/>
      <c r="F402" s="309"/>
      <c r="G402" s="309"/>
      <c r="H402" s="309"/>
      <c r="I402" s="309"/>
      <c r="J402" s="309"/>
      <c r="K402" s="309"/>
      <c r="L402" s="309"/>
      <c r="M402" s="309"/>
      <c r="N402" s="309"/>
      <c r="O402" s="309"/>
      <c r="P402" s="309"/>
      <c r="Q402" s="309"/>
      <c r="R402" s="309"/>
      <c r="S402" s="309"/>
      <c r="T402" s="309"/>
      <c r="U402" s="309"/>
      <c r="V402" s="309"/>
      <c r="W402" s="309"/>
      <c r="X402" s="309"/>
      <c r="Y402" s="252">
        <f t="shared" si="29"/>
        <v>0</v>
      </c>
      <c r="Z402" s="252"/>
      <c r="AA402" s="252"/>
      <c r="AB402" s="269"/>
      <c r="AC402" s="269"/>
      <c r="AD402" s="269"/>
      <c r="AE402" s="269"/>
      <c r="AF402" s="269"/>
      <c r="AG402" s="269"/>
      <c r="AH402" s="252"/>
      <c r="AI402" s="269"/>
      <c r="AJ402" s="269"/>
      <c r="AK402" s="269"/>
      <c r="AL402" s="269"/>
      <c r="AM402" s="269"/>
      <c r="AN402" s="269"/>
      <c r="AO402" s="252"/>
      <c r="AP402" s="252"/>
      <c r="AQ402" s="252"/>
      <c r="AR402" s="252"/>
      <c r="AS402" s="290"/>
      <c r="AT402" s="335">
        <f t="shared" si="30"/>
        <v>0</v>
      </c>
      <c r="AU402" s="311"/>
      <c r="AV402" s="312" t="str">
        <f t="shared" si="31"/>
        <v>Popup_OIP</v>
      </c>
      <c r="AW402" s="288"/>
      <c r="AX402" s="309"/>
      <c r="AY402" s="276"/>
      <c r="AZ402" s="276"/>
      <c r="BC402" s="309"/>
    </row>
    <row r="403" spans="1:55" s="271" customFormat="1" ht="14.45" customHeight="1" x14ac:dyDescent="0.25">
      <c r="A403" s="311">
        <v>401</v>
      </c>
      <c r="B403" s="344"/>
      <c r="C403" s="1042"/>
      <c r="D403" s="309"/>
      <c r="E403" s="309"/>
      <c r="F403" s="309"/>
      <c r="G403" s="309"/>
      <c r="H403" s="309"/>
      <c r="I403" s="309"/>
      <c r="J403" s="309"/>
      <c r="K403" s="309"/>
      <c r="L403" s="309"/>
      <c r="M403" s="309"/>
      <c r="N403" s="309"/>
      <c r="O403" s="309"/>
      <c r="P403" s="309"/>
      <c r="Q403" s="309"/>
      <c r="R403" s="309"/>
      <c r="S403" s="309"/>
      <c r="T403" s="309"/>
      <c r="U403" s="309"/>
      <c r="V403" s="309"/>
      <c r="W403" s="309"/>
      <c r="X403" s="309"/>
      <c r="Y403" s="309">
        <f t="shared" si="29"/>
        <v>0</v>
      </c>
      <c r="Z403" s="252"/>
      <c r="AA403" s="252"/>
      <c r="AB403" s="269"/>
      <c r="AC403" s="269"/>
      <c r="AD403" s="269"/>
      <c r="AE403" s="269"/>
      <c r="AF403" s="269"/>
      <c r="AG403" s="269"/>
      <c r="AH403" s="252"/>
      <c r="AI403" s="269"/>
      <c r="AJ403" s="269"/>
      <c r="AK403" s="269"/>
      <c r="AL403" s="269"/>
      <c r="AM403" s="269"/>
      <c r="AN403" s="269"/>
      <c r="AO403" s="252"/>
      <c r="AP403" s="252"/>
      <c r="AQ403" s="252"/>
      <c r="AR403" s="252"/>
      <c r="AS403" s="290"/>
      <c r="AT403" s="335">
        <f t="shared" si="30"/>
        <v>0</v>
      </c>
      <c r="AU403" s="311"/>
      <c r="AV403" s="312" t="str">
        <f t="shared" si="31"/>
        <v>Popup_OIP</v>
      </c>
      <c r="AW403" s="288"/>
      <c r="AX403" s="309"/>
      <c r="AY403" s="276"/>
      <c r="AZ403" s="276"/>
      <c r="BC403" s="309"/>
    </row>
    <row r="404" spans="1:55" s="271" customFormat="1" ht="14.45" customHeight="1" x14ac:dyDescent="0.25">
      <c r="A404" s="311">
        <v>402</v>
      </c>
      <c r="B404" s="344"/>
      <c r="C404" s="1042"/>
      <c r="D404" s="309"/>
      <c r="E404" s="309"/>
      <c r="F404" s="309"/>
      <c r="G404" s="309"/>
      <c r="H404" s="309"/>
      <c r="I404" s="309"/>
      <c r="J404" s="309"/>
      <c r="K404" s="309"/>
      <c r="L404" s="309"/>
      <c r="M404" s="309"/>
      <c r="N404" s="309"/>
      <c r="O404" s="309"/>
      <c r="P404" s="309"/>
      <c r="Q404" s="309"/>
      <c r="R404" s="309"/>
      <c r="S404" s="309"/>
      <c r="T404" s="309"/>
      <c r="U404" s="309"/>
      <c r="V404" s="309"/>
      <c r="W404" s="309"/>
      <c r="X404" s="309"/>
      <c r="Y404" s="309">
        <f t="shared" si="29"/>
        <v>0</v>
      </c>
      <c r="Z404" s="252"/>
      <c r="AA404" s="252"/>
      <c r="AB404" s="269"/>
      <c r="AC404" s="269"/>
      <c r="AD404" s="269"/>
      <c r="AE404" s="269"/>
      <c r="AF404" s="269"/>
      <c r="AG404" s="269"/>
      <c r="AH404" s="252"/>
      <c r="AI404" s="269"/>
      <c r="AJ404" s="269"/>
      <c r="AK404" s="269"/>
      <c r="AL404" s="269"/>
      <c r="AM404" s="269"/>
      <c r="AN404" s="269"/>
      <c r="AO404" s="252"/>
      <c r="AP404" s="252"/>
      <c r="AQ404" s="252"/>
      <c r="AR404" s="252"/>
      <c r="AS404" s="290"/>
      <c r="AT404" s="335">
        <f t="shared" si="30"/>
        <v>0</v>
      </c>
      <c r="AU404" s="311"/>
      <c r="AV404" s="312" t="str">
        <f t="shared" si="31"/>
        <v>Popup_OIP</v>
      </c>
      <c r="AW404" s="288"/>
      <c r="AX404" s="309"/>
      <c r="AY404" s="276"/>
      <c r="AZ404" s="276"/>
      <c r="BC404" s="309"/>
    </row>
    <row r="405" spans="1:55" s="271" customFormat="1" ht="14.45" customHeight="1" x14ac:dyDescent="0.25">
      <c r="A405" s="311">
        <v>403</v>
      </c>
      <c r="B405" s="344"/>
      <c r="C405" s="1042"/>
      <c r="D405" s="309"/>
      <c r="E405" s="309"/>
      <c r="F405" s="309"/>
      <c r="G405" s="309"/>
      <c r="H405" s="309"/>
      <c r="I405" s="309"/>
      <c r="J405" s="309"/>
      <c r="K405" s="309"/>
      <c r="L405" s="309"/>
      <c r="M405" s="309"/>
      <c r="N405" s="309"/>
      <c r="O405" s="309"/>
      <c r="P405" s="309"/>
      <c r="Q405" s="309"/>
      <c r="R405" s="309"/>
      <c r="S405" s="309"/>
      <c r="T405" s="309"/>
      <c r="U405" s="309"/>
      <c r="V405" s="309"/>
      <c r="W405" s="309"/>
      <c r="X405" s="309"/>
      <c r="Y405" s="309">
        <f t="shared" si="29"/>
        <v>0</v>
      </c>
      <c r="Z405" s="252"/>
      <c r="AA405" s="252"/>
      <c r="AB405" s="269"/>
      <c r="AC405" s="269"/>
      <c r="AD405" s="269"/>
      <c r="AE405" s="269"/>
      <c r="AF405" s="269"/>
      <c r="AG405" s="269"/>
      <c r="AH405" s="252"/>
      <c r="AI405" s="269"/>
      <c r="AJ405" s="269"/>
      <c r="AK405" s="269"/>
      <c r="AL405" s="269"/>
      <c r="AM405" s="269"/>
      <c r="AN405" s="269"/>
      <c r="AO405" s="252"/>
      <c r="AP405" s="252"/>
      <c r="AQ405" s="252"/>
      <c r="AR405" s="252"/>
      <c r="AS405" s="290"/>
      <c r="AT405" s="335">
        <f t="shared" si="30"/>
        <v>0</v>
      </c>
      <c r="AU405" s="311"/>
      <c r="AV405" s="312" t="str">
        <f t="shared" si="31"/>
        <v>Popup_OIP</v>
      </c>
      <c r="AW405" s="288"/>
      <c r="AX405" s="309"/>
      <c r="AY405" s="276"/>
      <c r="AZ405" s="276"/>
      <c r="BC405" s="309"/>
    </row>
    <row r="406" spans="1:55" s="271" customFormat="1" ht="14.45" customHeight="1" x14ac:dyDescent="0.25">
      <c r="A406" s="311">
        <v>404</v>
      </c>
      <c r="B406" s="344"/>
      <c r="C406" s="1042"/>
      <c r="D406" s="309"/>
      <c r="E406" s="309"/>
      <c r="F406" s="309"/>
      <c r="G406" s="309"/>
      <c r="H406" s="309"/>
      <c r="I406" s="309"/>
      <c r="J406" s="309"/>
      <c r="K406" s="309"/>
      <c r="L406" s="309"/>
      <c r="M406" s="309"/>
      <c r="N406" s="309"/>
      <c r="O406" s="309"/>
      <c r="P406" s="309"/>
      <c r="Q406" s="309"/>
      <c r="R406" s="309"/>
      <c r="S406" s="309"/>
      <c r="T406" s="309"/>
      <c r="U406" s="309"/>
      <c r="V406" s="309"/>
      <c r="W406" s="309"/>
      <c r="X406" s="309"/>
      <c r="Y406" s="252">
        <f t="shared" si="29"/>
        <v>0</v>
      </c>
      <c r="Z406" s="252"/>
      <c r="AA406" s="252"/>
      <c r="AB406" s="269"/>
      <c r="AC406" s="269"/>
      <c r="AD406" s="269"/>
      <c r="AE406" s="269"/>
      <c r="AF406" s="269"/>
      <c r="AG406" s="269"/>
      <c r="AH406" s="252"/>
      <c r="AI406" s="269"/>
      <c r="AJ406" s="269"/>
      <c r="AK406" s="269"/>
      <c r="AL406" s="269"/>
      <c r="AM406" s="269"/>
      <c r="AN406" s="269"/>
      <c r="AO406" s="252"/>
      <c r="AP406" s="252"/>
      <c r="AQ406" s="252"/>
      <c r="AR406" s="252"/>
      <c r="AS406" s="290"/>
      <c r="AT406" s="335">
        <f t="shared" si="30"/>
        <v>0</v>
      </c>
      <c r="AU406" s="311"/>
      <c r="AV406" s="312" t="str">
        <f t="shared" si="31"/>
        <v>Popup_OIP</v>
      </c>
      <c r="AW406" s="288"/>
      <c r="AX406" s="309"/>
      <c r="AY406" s="276"/>
      <c r="AZ406" s="276"/>
      <c r="BC406" s="309"/>
    </row>
    <row r="407" spans="1:55" s="271" customFormat="1" ht="14.45" customHeight="1" x14ac:dyDescent="0.25">
      <c r="A407" s="311">
        <v>405</v>
      </c>
      <c r="B407" s="344"/>
      <c r="C407" s="1042"/>
      <c r="D407" s="309"/>
      <c r="E407" s="309"/>
      <c r="F407" s="309"/>
      <c r="G407" s="309"/>
      <c r="H407" s="309"/>
      <c r="I407" s="309"/>
      <c r="J407" s="309"/>
      <c r="K407" s="309"/>
      <c r="L407" s="309"/>
      <c r="M407" s="309"/>
      <c r="N407" s="309"/>
      <c r="O407" s="309"/>
      <c r="P407" s="309"/>
      <c r="Q407" s="309"/>
      <c r="R407" s="309"/>
      <c r="S407" s="309"/>
      <c r="T407" s="309"/>
      <c r="U407" s="309"/>
      <c r="V407" s="309"/>
      <c r="W407" s="309"/>
      <c r="X407" s="309"/>
      <c r="Y407" s="309">
        <f t="shared" si="29"/>
        <v>0</v>
      </c>
      <c r="Z407" s="252"/>
      <c r="AA407" s="252"/>
      <c r="AB407" s="269"/>
      <c r="AC407" s="269"/>
      <c r="AD407" s="269"/>
      <c r="AE407" s="269"/>
      <c r="AF407" s="269"/>
      <c r="AG407" s="269"/>
      <c r="AH407" s="252"/>
      <c r="AI407" s="269"/>
      <c r="AJ407" s="269"/>
      <c r="AK407" s="269"/>
      <c r="AL407" s="269"/>
      <c r="AM407" s="269"/>
      <c r="AN407" s="269"/>
      <c r="AO407" s="252"/>
      <c r="AP407" s="252"/>
      <c r="AQ407" s="252"/>
      <c r="AR407" s="252"/>
      <c r="AS407" s="290"/>
      <c r="AT407" s="335">
        <f t="shared" si="30"/>
        <v>0</v>
      </c>
      <c r="AU407" s="311"/>
      <c r="AV407" s="312" t="str">
        <f t="shared" si="31"/>
        <v>Popup_OIP</v>
      </c>
      <c r="AW407" s="288"/>
      <c r="AX407" s="309"/>
      <c r="AY407" s="276"/>
      <c r="AZ407" s="276"/>
      <c r="BC407" s="309"/>
    </row>
    <row r="408" spans="1:55" s="271" customFormat="1" ht="14.45" customHeight="1" x14ac:dyDescent="0.25">
      <c r="A408" s="311">
        <v>406</v>
      </c>
      <c r="B408" s="344"/>
      <c r="C408" s="1042"/>
      <c r="D408" s="309"/>
      <c r="E408" s="309"/>
      <c r="F408" s="309"/>
      <c r="G408" s="309"/>
      <c r="H408" s="309"/>
      <c r="I408" s="309"/>
      <c r="J408" s="309"/>
      <c r="K408" s="309"/>
      <c r="L408" s="309"/>
      <c r="M408" s="309"/>
      <c r="N408" s="309"/>
      <c r="O408" s="309"/>
      <c r="P408" s="309"/>
      <c r="Q408" s="309"/>
      <c r="R408" s="309"/>
      <c r="S408" s="309"/>
      <c r="T408" s="309"/>
      <c r="U408" s="309"/>
      <c r="V408" s="309"/>
      <c r="W408" s="309"/>
      <c r="X408" s="309"/>
      <c r="Y408" s="309">
        <f t="shared" si="29"/>
        <v>0</v>
      </c>
      <c r="Z408" s="252"/>
      <c r="AA408" s="252"/>
      <c r="AB408" s="269"/>
      <c r="AC408" s="269"/>
      <c r="AD408" s="269"/>
      <c r="AE408" s="269"/>
      <c r="AF408" s="269"/>
      <c r="AG408" s="269"/>
      <c r="AH408" s="252"/>
      <c r="AI408" s="269"/>
      <c r="AJ408" s="269"/>
      <c r="AK408" s="269"/>
      <c r="AL408" s="269"/>
      <c r="AM408" s="269"/>
      <c r="AN408" s="269"/>
      <c r="AO408" s="252"/>
      <c r="AP408" s="252"/>
      <c r="AQ408" s="252"/>
      <c r="AR408" s="252"/>
      <c r="AS408" s="290"/>
      <c r="AT408" s="335">
        <f t="shared" si="30"/>
        <v>0</v>
      </c>
      <c r="AU408" s="311"/>
      <c r="AV408" s="312" t="str">
        <f t="shared" si="31"/>
        <v>Popup_OIP</v>
      </c>
      <c r="AW408" s="288"/>
      <c r="AX408" s="309"/>
      <c r="AY408" s="276"/>
      <c r="AZ408" s="276"/>
      <c r="BC408" s="309"/>
    </row>
    <row r="409" spans="1:55" s="271" customFormat="1" ht="14.45" customHeight="1" x14ac:dyDescent="0.25">
      <c r="A409" s="311">
        <v>407</v>
      </c>
      <c r="B409" s="344"/>
      <c r="C409" s="1042"/>
      <c r="D409" s="309"/>
      <c r="E409" s="309"/>
      <c r="F409" s="309"/>
      <c r="G409" s="309"/>
      <c r="H409" s="309"/>
      <c r="I409" s="309"/>
      <c r="J409" s="309"/>
      <c r="K409" s="309"/>
      <c r="L409" s="309"/>
      <c r="M409" s="309"/>
      <c r="N409" s="309"/>
      <c r="O409" s="309"/>
      <c r="P409" s="309"/>
      <c r="Q409" s="309"/>
      <c r="R409" s="309"/>
      <c r="S409" s="309"/>
      <c r="T409" s="309"/>
      <c r="U409" s="309"/>
      <c r="V409" s="309"/>
      <c r="W409" s="309"/>
      <c r="X409" s="309"/>
      <c r="Y409" s="309">
        <f t="shared" si="29"/>
        <v>0</v>
      </c>
      <c r="Z409" s="252"/>
      <c r="AA409" s="252"/>
      <c r="AB409" s="269"/>
      <c r="AC409" s="269"/>
      <c r="AD409" s="269"/>
      <c r="AE409" s="269"/>
      <c r="AF409" s="269"/>
      <c r="AG409" s="269"/>
      <c r="AH409" s="252"/>
      <c r="AI409" s="269"/>
      <c r="AJ409" s="269"/>
      <c r="AK409" s="269"/>
      <c r="AL409" s="269"/>
      <c r="AM409" s="269"/>
      <c r="AN409" s="269"/>
      <c r="AO409" s="252"/>
      <c r="AP409" s="252"/>
      <c r="AQ409" s="252"/>
      <c r="AR409" s="252"/>
      <c r="AS409" s="290"/>
      <c r="AT409" s="335">
        <f t="shared" si="30"/>
        <v>0</v>
      </c>
      <c r="AU409" s="311"/>
      <c r="AV409" s="312" t="str">
        <f t="shared" si="31"/>
        <v>Popup_OIP</v>
      </c>
      <c r="AW409" s="288"/>
      <c r="AX409" s="309"/>
      <c r="AY409" s="276"/>
      <c r="AZ409" s="276"/>
      <c r="BC409" s="309"/>
    </row>
    <row r="410" spans="1:55" s="271" customFormat="1" ht="14.45" customHeight="1" x14ac:dyDescent="0.25">
      <c r="A410" s="311">
        <v>408</v>
      </c>
      <c r="B410" s="344"/>
      <c r="C410" s="1042"/>
      <c r="D410" s="309"/>
      <c r="E410" s="309"/>
      <c r="F410" s="309"/>
      <c r="G410" s="309"/>
      <c r="H410" s="309"/>
      <c r="I410" s="309"/>
      <c r="J410" s="309"/>
      <c r="K410" s="309"/>
      <c r="L410" s="309"/>
      <c r="M410" s="309"/>
      <c r="N410" s="309"/>
      <c r="O410" s="309"/>
      <c r="P410" s="309"/>
      <c r="Q410" s="309"/>
      <c r="R410" s="309"/>
      <c r="S410" s="309"/>
      <c r="T410" s="309"/>
      <c r="U410" s="309"/>
      <c r="V410" s="309"/>
      <c r="W410" s="309"/>
      <c r="X410" s="309"/>
      <c r="Y410" s="252">
        <f t="shared" si="29"/>
        <v>0</v>
      </c>
      <c r="Z410" s="252"/>
      <c r="AA410" s="252"/>
      <c r="AB410" s="269"/>
      <c r="AC410" s="269"/>
      <c r="AD410" s="269"/>
      <c r="AE410" s="269"/>
      <c r="AF410" s="269"/>
      <c r="AG410" s="269"/>
      <c r="AH410" s="252"/>
      <c r="AI410" s="269"/>
      <c r="AJ410" s="269"/>
      <c r="AK410" s="269"/>
      <c r="AL410" s="269"/>
      <c r="AM410" s="269"/>
      <c r="AN410" s="269"/>
      <c r="AO410" s="252"/>
      <c r="AP410" s="252"/>
      <c r="AQ410" s="252"/>
      <c r="AR410" s="252"/>
      <c r="AS410" s="290"/>
      <c r="AT410" s="335">
        <f t="shared" si="30"/>
        <v>0</v>
      </c>
      <c r="AU410" s="311"/>
      <c r="AV410" s="312" t="str">
        <f t="shared" si="31"/>
        <v>Popup_OIP</v>
      </c>
      <c r="AW410" s="288"/>
      <c r="AX410" s="309"/>
      <c r="AY410" s="276"/>
      <c r="AZ410" s="276"/>
      <c r="BC410" s="309"/>
    </row>
    <row r="411" spans="1:55" s="271" customFormat="1" ht="14.45" customHeight="1" x14ac:dyDescent="0.25">
      <c r="A411" s="311">
        <v>409</v>
      </c>
      <c r="B411" s="344"/>
      <c r="C411" s="1042"/>
      <c r="D411" s="309"/>
      <c r="E411" s="309"/>
      <c r="F411" s="309"/>
      <c r="G411" s="309"/>
      <c r="H411" s="309"/>
      <c r="I411" s="309"/>
      <c r="J411" s="309"/>
      <c r="K411" s="309"/>
      <c r="L411" s="309"/>
      <c r="M411" s="309"/>
      <c r="N411" s="309"/>
      <c r="O411" s="309"/>
      <c r="P411" s="309"/>
      <c r="Q411" s="309"/>
      <c r="R411" s="309"/>
      <c r="S411" s="309"/>
      <c r="T411" s="309"/>
      <c r="U411" s="309"/>
      <c r="V411" s="309"/>
      <c r="W411" s="309"/>
      <c r="X411" s="309"/>
      <c r="Y411" s="309">
        <f t="shared" si="29"/>
        <v>0</v>
      </c>
      <c r="Z411" s="252"/>
      <c r="AA411" s="252"/>
      <c r="AB411" s="269"/>
      <c r="AC411" s="269"/>
      <c r="AD411" s="269"/>
      <c r="AE411" s="269"/>
      <c r="AF411" s="269"/>
      <c r="AG411" s="269"/>
      <c r="AH411" s="252"/>
      <c r="AI411" s="269"/>
      <c r="AJ411" s="269"/>
      <c r="AK411" s="269"/>
      <c r="AL411" s="269"/>
      <c r="AM411" s="269"/>
      <c r="AN411" s="269"/>
      <c r="AO411" s="252"/>
      <c r="AP411" s="252"/>
      <c r="AQ411" s="252"/>
      <c r="AR411" s="252"/>
      <c r="AS411" s="290"/>
      <c r="AT411" s="335">
        <f t="shared" si="30"/>
        <v>0</v>
      </c>
      <c r="AU411" s="311"/>
      <c r="AV411" s="312" t="str">
        <f t="shared" si="31"/>
        <v>Popup_OIP</v>
      </c>
      <c r="AW411" s="288"/>
      <c r="AX411" s="309"/>
      <c r="AY411" s="276"/>
      <c r="AZ411" s="276"/>
      <c r="BC411" s="309"/>
    </row>
    <row r="412" spans="1:55" s="271" customFormat="1" ht="14.45" customHeight="1" x14ac:dyDescent="0.25">
      <c r="A412" s="311">
        <v>410</v>
      </c>
      <c r="B412" s="344"/>
      <c r="C412" s="1042"/>
      <c r="D412" s="309"/>
      <c r="E412" s="309"/>
      <c r="F412" s="309"/>
      <c r="G412" s="309"/>
      <c r="H412" s="309"/>
      <c r="I412" s="309"/>
      <c r="J412" s="309"/>
      <c r="K412" s="309"/>
      <c r="L412" s="309"/>
      <c r="M412" s="309"/>
      <c r="N412" s="309"/>
      <c r="O412" s="309"/>
      <c r="P412" s="309"/>
      <c r="Q412" s="309"/>
      <c r="R412" s="309"/>
      <c r="S412" s="309"/>
      <c r="T412" s="309"/>
      <c r="U412" s="309"/>
      <c r="V412" s="309"/>
      <c r="W412" s="309"/>
      <c r="X412" s="309"/>
      <c r="Y412" s="252">
        <f t="shared" si="29"/>
        <v>0</v>
      </c>
      <c r="Z412" s="252"/>
      <c r="AA412" s="252"/>
      <c r="AB412" s="269"/>
      <c r="AC412" s="269"/>
      <c r="AD412" s="269"/>
      <c r="AE412" s="269"/>
      <c r="AF412" s="269"/>
      <c r="AG412" s="269"/>
      <c r="AH412" s="252"/>
      <c r="AI412" s="269"/>
      <c r="AJ412" s="269"/>
      <c r="AK412" s="269"/>
      <c r="AL412" s="269"/>
      <c r="AM412" s="269"/>
      <c r="AN412" s="269"/>
      <c r="AO412" s="252"/>
      <c r="AP412" s="252"/>
      <c r="AQ412" s="252"/>
      <c r="AR412" s="252"/>
      <c r="AS412" s="290"/>
      <c r="AT412" s="335">
        <f t="shared" si="30"/>
        <v>0</v>
      </c>
      <c r="AU412" s="311"/>
      <c r="AV412" s="312" t="str">
        <f t="shared" si="31"/>
        <v>Popup_OIP</v>
      </c>
      <c r="AW412" s="288"/>
      <c r="AX412" s="309"/>
      <c r="AY412" s="276"/>
      <c r="AZ412" s="276"/>
      <c r="BC412" s="309"/>
    </row>
    <row r="413" spans="1:55" s="271" customFormat="1" ht="14.45" customHeight="1" x14ac:dyDescent="0.25">
      <c r="A413" s="311">
        <v>411</v>
      </c>
      <c r="B413" s="344"/>
      <c r="C413" s="1042"/>
      <c r="D413" s="309"/>
      <c r="E413" s="309"/>
      <c r="F413" s="309"/>
      <c r="G413" s="309"/>
      <c r="H413" s="309"/>
      <c r="I413" s="309"/>
      <c r="J413" s="309"/>
      <c r="K413" s="309"/>
      <c r="L413" s="309"/>
      <c r="M413" s="309"/>
      <c r="N413" s="309"/>
      <c r="O413" s="309"/>
      <c r="P413" s="309"/>
      <c r="Q413" s="309"/>
      <c r="R413" s="309"/>
      <c r="S413" s="309"/>
      <c r="T413" s="309"/>
      <c r="U413" s="309"/>
      <c r="V413" s="309"/>
      <c r="W413" s="309"/>
      <c r="X413" s="309"/>
      <c r="Y413" s="309">
        <f t="shared" si="29"/>
        <v>0</v>
      </c>
      <c r="Z413" s="252"/>
      <c r="AA413" s="252"/>
      <c r="AB413" s="269"/>
      <c r="AC413" s="269"/>
      <c r="AD413" s="269"/>
      <c r="AE413" s="269"/>
      <c r="AF413" s="269"/>
      <c r="AG413" s="269"/>
      <c r="AH413" s="252"/>
      <c r="AI413" s="269"/>
      <c r="AJ413" s="269"/>
      <c r="AK413" s="269"/>
      <c r="AL413" s="269"/>
      <c r="AM413" s="269"/>
      <c r="AN413" s="269"/>
      <c r="AO413" s="252"/>
      <c r="AP413" s="252"/>
      <c r="AQ413" s="252"/>
      <c r="AR413" s="252"/>
      <c r="AS413" s="290"/>
      <c r="AT413" s="335">
        <f t="shared" si="30"/>
        <v>0</v>
      </c>
      <c r="AU413" s="311"/>
      <c r="AV413" s="312" t="str">
        <f t="shared" si="31"/>
        <v>Popup_OIP</v>
      </c>
      <c r="AW413" s="288"/>
      <c r="AX413" s="309"/>
      <c r="AY413" s="276"/>
      <c r="AZ413" s="276"/>
      <c r="BC413" s="309"/>
    </row>
    <row r="414" spans="1:55" s="271" customFormat="1" ht="14.45" customHeight="1" x14ac:dyDescent="0.25">
      <c r="A414" s="311">
        <v>412</v>
      </c>
      <c r="B414" s="344"/>
      <c r="C414" s="1042"/>
      <c r="D414" s="309"/>
      <c r="E414" s="309"/>
      <c r="F414" s="309"/>
      <c r="G414" s="309"/>
      <c r="H414" s="309"/>
      <c r="I414" s="309"/>
      <c r="J414" s="309"/>
      <c r="K414" s="309"/>
      <c r="L414" s="309"/>
      <c r="M414" s="309"/>
      <c r="N414" s="309"/>
      <c r="O414" s="309"/>
      <c r="P414" s="309"/>
      <c r="Q414" s="309"/>
      <c r="R414" s="309"/>
      <c r="S414" s="309"/>
      <c r="T414" s="309"/>
      <c r="U414" s="309"/>
      <c r="V414" s="309"/>
      <c r="W414" s="309"/>
      <c r="X414" s="309"/>
      <c r="Y414" s="309">
        <f t="shared" si="29"/>
        <v>0</v>
      </c>
      <c r="Z414" s="252"/>
      <c r="AA414" s="252"/>
      <c r="AB414" s="269"/>
      <c r="AC414" s="269"/>
      <c r="AD414" s="269"/>
      <c r="AE414" s="269"/>
      <c r="AF414" s="269"/>
      <c r="AG414" s="269"/>
      <c r="AH414" s="252"/>
      <c r="AI414" s="269"/>
      <c r="AJ414" s="269"/>
      <c r="AK414" s="269"/>
      <c r="AL414" s="269"/>
      <c r="AM414" s="269"/>
      <c r="AN414" s="269"/>
      <c r="AO414" s="252"/>
      <c r="AP414" s="252"/>
      <c r="AQ414" s="252"/>
      <c r="AR414" s="252"/>
      <c r="AS414" s="290"/>
      <c r="AT414" s="335">
        <f t="shared" si="30"/>
        <v>0</v>
      </c>
      <c r="AU414" s="311"/>
      <c r="AV414" s="312" t="str">
        <f t="shared" si="31"/>
        <v>Popup_OIP</v>
      </c>
      <c r="AW414" s="288"/>
      <c r="AX414" s="309"/>
      <c r="AY414" s="276"/>
      <c r="AZ414" s="276"/>
      <c r="BC414" s="309"/>
    </row>
    <row r="415" spans="1:55" s="271" customFormat="1" ht="14.45" customHeight="1" x14ac:dyDescent="0.25">
      <c r="A415" s="311">
        <v>413</v>
      </c>
      <c r="B415" s="289"/>
      <c r="C415" s="1043"/>
      <c r="D415" s="252"/>
      <c r="E415" s="252"/>
      <c r="F415" s="252"/>
      <c r="G415" s="252"/>
      <c r="H415" s="252"/>
      <c r="I415" s="252"/>
      <c r="J415" s="252"/>
      <c r="K415" s="252"/>
      <c r="L415" s="252"/>
      <c r="M415" s="252"/>
      <c r="N415" s="252"/>
      <c r="O415" s="252"/>
      <c r="P415" s="252"/>
      <c r="Q415" s="252"/>
      <c r="R415" s="252"/>
      <c r="S415" s="252"/>
      <c r="T415" s="252"/>
      <c r="U415" s="252"/>
      <c r="V415" s="252"/>
      <c r="W415" s="252"/>
      <c r="X415" s="252"/>
      <c r="Y415" s="309">
        <f t="shared" si="29"/>
        <v>0</v>
      </c>
      <c r="Z415" s="252"/>
      <c r="AA415" s="252"/>
      <c r="AB415" s="269"/>
      <c r="AC415" s="269"/>
      <c r="AD415" s="269"/>
      <c r="AE415" s="269"/>
      <c r="AF415" s="269"/>
      <c r="AG415" s="269"/>
      <c r="AH415" s="252"/>
      <c r="AI415" s="269"/>
      <c r="AJ415" s="269"/>
      <c r="AK415" s="269"/>
      <c r="AL415" s="269"/>
      <c r="AM415" s="269"/>
      <c r="AN415" s="269"/>
      <c r="AO415" s="252"/>
      <c r="AP415" s="252"/>
      <c r="AQ415" s="252"/>
      <c r="AR415" s="252"/>
      <c r="AS415" s="290"/>
      <c r="AT415" s="335">
        <f t="shared" si="30"/>
        <v>0</v>
      </c>
      <c r="AU415" s="311"/>
      <c r="AV415" s="312" t="str">
        <f t="shared" si="31"/>
        <v>Popup_OIP</v>
      </c>
      <c r="AW415" s="288"/>
      <c r="AX415" s="309"/>
      <c r="AY415" s="276"/>
      <c r="AZ415" s="276"/>
      <c r="BC415" s="309"/>
    </row>
    <row r="416" spans="1:55" s="271" customFormat="1" ht="14.45" customHeight="1" x14ac:dyDescent="0.25">
      <c r="A416" s="311">
        <v>414</v>
      </c>
      <c r="B416" s="289"/>
      <c r="C416" s="1043"/>
      <c r="D416" s="252"/>
      <c r="E416" s="252"/>
      <c r="F416" s="252"/>
      <c r="G416" s="252"/>
      <c r="H416" s="252"/>
      <c r="I416" s="252"/>
      <c r="J416" s="252"/>
      <c r="K416" s="252"/>
      <c r="L416" s="252"/>
      <c r="M416" s="252"/>
      <c r="N416" s="252"/>
      <c r="O416" s="252"/>
      <c r="P416" s="252"/>
      <c r="Q416" s="252"/>
      <c r="R416" s="252"/>
      <c r="S416" s="252"/>
      <c r="T416" s="252"/>
      <c r="U416" s="252"/>
      <c r="V416" s="252"/>
      <c r="W416" s="252"/>
      <c r="X416" s="252"/>
      <c r="Y416" s="252">
        <f t="shared" si="29"/>
        <v>0</v>
      </c>
      <c r="Z416" s="252"/>
      <c r="AA416" s="252"/>
      <c r="AB416" s="269"/>
      <c r="AC416" s="269"/>
      <c r="AD416" s="269"/>
      <c r="AE416" s="269"/>
      <c r="AF416" s="269"/>
      <c r="AG416" s="269"/>
      <c r="AH416" s="252"/>
      <c r="AI416" s="269"/>
      <c r="AJ416" s="269"/>
      <c r="AK416" s="269"/>
      <c r="AL416" s="269"/>
      <c r="AM416" s="269"/>
      <c r="AN416" s="269"/>
      <c r="AO416" s="252"/>
      <c r="AP416" s="252"/>
      <c r="AQ416" s="252"/>
      <c r="AR416" s="252"/>
      <c r="AS416" s="290"/>
      <c r="AT416" s="335">
        <f t="shared" si="30"/>
        <v>0</v>
      </c>
      <c r="AU416" s="311"/>
      <c r="AV416" s="312" t="str">
        <f t="shared" si="31"/>
        <v>Popup_OIP</v>
      </c>
      <c r="AW416" s="288"/>
      <c r="AX416" s="309"/>
      <c r="AY416" s="276"/>
      <c r="AZ416" s="276"/>
      <c r="BC416" s="309"/>
    </row>
    <row r="417" spans="1:55" s="271" customFormat="1" ht="14.45" customHeight="1" x14ac:dyDescent="0.25">
      <c r="A417" s="311">
        <v>415</v>
      </c>
      <c r="B417" s="289"/>
      <c r="C417" s="1043"/>
      <c r="D417" s="252"/>
      <c r="E417" s="252"/>
      <c r="F417" s="252"/>
      <c r="G417" s="252"/>
      <c r="H417" s="252"/>
      <c r="I417" s="252"/>
      <c r="J417" s="252"/>
      <c r="K417" s="252"/>
      <c r="L417" s="252"/>
      <c r="M417" s="252"/>
      <c r="N417" s="252"/>
      <c r="O417" s="252"/>
      <c r="P417" s="252"/>
      <c r="Q417" s="252"/>
      <c r="R417" s="252"/>
      <c r="S417" s="252"/>
      <c r="T417" s="252"/>
      <c r="U417" s="252"/>
      <c r="V417" s="252"/>
      <c r="W417" s="252"/>
      <c r="X417" s="252"/>
      <c r="Y417" s="309">
        <f t="shared" si="29"/>
        <v>0</v>
      </c>
      <c r="Z417" s="252"/>
      <c r="AA417" s="252"/>
      <c r="AB417" s="269"/>
      <c r="AC417" s="269"/>
      <c r="AD417" s="269"/>
      <c r="AE417" s="269"/>
      <c r="AF417" s="269"/>
      <c r="AG417" s="269"/>
      <c r="AH417" s="252"/>
      <c r="AI417" s="269"/>
      <c r="AJ417" s="269"/>
      <c r="AK417" s="269"/>
      <c r="AL417" s="269"/>
      <c r="AM417" s="269"/>
      <c r="AN417" s="269"/>
      <c r="AO417" s="252"/>
      <c r="AP417" s="252"/>
      <c r="AQ417" s="252"/>
      <c r="AR417" s="252"/>
      <c r="AS417" s="290"/>
      <c r="AT417" s="335">
        <f t="shared" si="30"/>
        <v>0</v>
      </c>
      <c r="AU417" s="311"/>
      <c r="AV417" s="312" t="str">
        <f t="shared" si="31"/>
        <v>Popup_OIP</v>
      </c>
      <c r="AW417" s="288"/>
      <c r="AX417" s="309"/>
      <c r="AY417" s="276"/>
      <c r="AZ417" s="276"/>
      <c r="BC417" s="309"/>
    </row>
    <row r="418" spans="1:55" s="271" customFormat="1" ht="14.45" customHeight="1" x14ac:dyDescent="0.25">
      <c r="A418" s="311">
        <v>416</v>
      </c>
      <c r="B418" s="289"/>
      <c r="C418" s="1043"/>
      <c r="D418" s="252"/>
      <c r="E418" s="252"/>
      <c r="F418" s="252"/>
      <c r="G418" s="252"/>
      <c r="H418" s="252"/>
      <c r="I418" s="252"/>
      <c r="J418" s="252"/>
      <c r="K418" s="252"/>
      <c r="L418" s="252"/>
      <c r="M418" s="252"/>
      <c r="N418" s="252"/>
      <c r="O418" s="252"/>
      <c r="P418" s="252"/>
      <c r="Q418" s="252"/>
      <c r="R418" s="252"/>
      <c r="S418" s="252"/>
      <c r="T418" s="252"/>
      <c r="U418" s="252"/>
      <c r="V418" s="252"/>
      <c r="W418" s="252"/>
      <c r="X418" s="252"/>
      <c r="Y418" s="309">
        <f t="shared" si="29"/>
        <v>0</v>
      </c>
      <c r="Z418" s="252"/>
      <c r="AA418" s="252"/>
      <c r="AB418" s="269"/>
      <c r="AC418" s="269"/>
      <c r="AD418" s="269"/>
      <c r="AE418" s="269"/>
      <c r="AF418" s="269"/>
      <c r="AG418" s="269"/>
      <c r="AH418" s="252"/>
      <c r="AI418" s="269"/>
      <c r="AJ418" s="269"/>
      <c r="AK418" s="269"/>
      <c r="AL418" s="269"/>
      <c r="AM418" s="269"/>
      <c r="AN418" s="269"/>
      <c r="AO418" s="252"/>
      <c r="AP418" s="252"/>
      <c r="AQ418" s="252"/>
      <c r="AR418" s="252"/>
      <c r="AS418" s="290"/>
      <c r="AT418" s="335">
        <f t="shared" si="30"/>
        <v>0</v>
      </c>
      <c r="AU418" s="311"/>
      <c r="AV418" s="312" t="str">
        <f t="shared" si="31"/>
        <v>Popup_OIP</v>
      </c>
      <c r="AW418" s="288"/>
      <c r="AX418" s="309"/>
      <c r="AY418" s="276"/>
      <c r="AZ418" s="276"/>
      <c r="BC418" s="309"/>
    </row>
    <row r="419" spans="1:55" s="271" customFormat="1" ht="14.45" customHeight="1" x14ac:dyDescent="0.25">
      <c r="A419" s="311">
        <v>417</v>
      </c>
      <c r="B419" s="289"/>
      <c r="C419" s="1043"/>
      <c r="D419" s="252"/>
      <c r="E419" s="252"/>
      <c r="F419" s="252"/>
      <c r="G419" s="252"/>
      <c r="H419" s="252"/>
      <c r="I419" s="252"/>
      <c r="J419" s="252"/>
      <c r="K419" s="252"/>
      <c r="L419" s="252"/>
      <c r="M419" s="252"/>
      <c r="N419" s="252"/>
      <c r="O419" s="252"/>
      <c r="P419" s="252"/>
      <c r="Q419" s="252"/>
      <c r="R419" s="252"/>
      <c r="S419" s="252"/>
      <c r="T419" s="252"/>
      <c r="U419" s="252"/>
      <c r="V419" s="252"/>
      <c r="W419" s="252"/>
      <c r="X419" s="252"/>
      <c r="Y419" s="309">
        <f t="shared" si="29"/>
        <v>0</v>
      </c>
      <c r="Z419" s="252"/>
      <c r="AA419" s="252"/>
      <c r="AB419" s="269"/>
      <c r="AC419" s="269"/>
      <c r="AD419" s="269"/>
      <c r="AE419" s="269"/>
      <c r="AF419" s="269"/>
      <c r="AG419" s="269"/>
      <c r="AH419" s="252"/>
      <c r="AI419" s="269"/>
      <c r="AJ419" s="269"/>
      <c r="AK419" s="269"/>
      <c r="AL419" s="269"/>
      <c r="AM419" s="269"/>
      <c r="AN419" s="269"/>
      <c r="AO419" s="252"/>
      <c r="AP419" s="252"/>
      <c r="AQ419" s="252"/>
      <c r="AR419" s="252"/>
      <c r="AS419" s="290"/>
      <c r="AT419" s="335">
        <f t="shared" si="30"/>
        <v>0</v>
      </c>
      <c r="AU419" s="311"/>
      <c r="AV419" s="312" t="str">
        <f t="shared" si="31"/>
        <v>Popup_OIP</v>
      </c>
      <c r="AW419" s="288"/>
      <c r="AX419" s="309"/>
      <c r="AY419" s="276"/>
      <c r="AZ419" s="276"/>
      <c r="BC419" s="309"/>
    </row>
    <row r="420" spans="1:55" s="271" customFormat="1" ht="14.45" customHeight="1" x14ac:dyDescent="0.25">
      <c r="A420" s="311">
        <v>418</v>
      </c>
      <c r="B420" s="289"/>
      <c r="C420" s="1043"/>
      <c r="D420" s="252"/>
      <c r="E420" s="252"/>
      <c r="F420" s="252"/>
      <c r="G420" s="252"/>
      <c r="H420" s="252"/>
      <c r="I420" s="252"/>
      <c r="J420" s="252"/>
      <c r="K420" s="252"/>
      <c r="L420" s="252"/>
      <c r="M420" s="252"/>
      <c r="N420" s="252"/>
      <c r="O420" s="252"/>
      <c r="P420" s="252"/>
      <c r="Q420" s="252"/>
      <c r="R420" s="252"/>
      <c r="S420" s="252"/>
      <c r="T420" s="252"/>
      <c r="U420" s="252"/>
      <c r="V420" s="252"/>
      <c r="W420" s="252"/>
      <c r="X420" s="252"/>
      <c r="Y420" s="252">
        <f t="shared" si="29"/>
        <v>0</v>
      </c>
      <c r="Z420" s="252"/>
      <c r="AA420" s="252"/>
      <c r="AB420" s="269"/>
      <c r="AC420" s="269"/>
      <c r="AD420" s="269"/>
      <c r="AE420" s="269"/>
      <c r="AF420" s="269"/>
      <c r="AG420" s="269"/>
      <c r="AH420" s="252"/>
      <c r="AI420" s="269"/>
      <c r="AJ420" s="269"/>
      <c r="AK420" s="269"/>
      <c r="AL420" s="269"/>
      <c r="AM420" s="269"/>
      <c r="AN420" s="269"/>
      <c r="AO420" s="252"/>
      <c r="AP420" s="252"/>
      <c r="AQ420" s="252"/>
      <c r="AR420" s="252"/>
      <c r="AS420" s="290"/>
      <c r="AT420" s="335">
        <f t="shared" si="30"/>
        <v>0</v>
      </c>
      <c r="AU420" s="311"/>
      <c r="AV420" s="312" t="str">
        <f t="shared" si="31"/>
        <v>Popup_OIP</v>
      </c>
      <c r="AW420" s="288"/>
      <c r="AX420" s="309"/>
      <c r="AY420" s="276"/>
      <c r="AZ420" s="276"/>
      <c r="BC420" s="309"/>
    </row>
    <row r="421" spans="1:55" s="271" customFormat="1" ht="14.45" customHeight="1" x14ac:dyDescent="0.25">
      <c r="A421" s="311">
        <v>419</v>
      </c>
      <c r="B421" s="289"/>
      <c r="C421" s="1043"/>
      <c r="D421" s="252"/>
      <c r="E421" s="252"/>
      <c r="F421" s="252"/>
      <c r="G421" s="252"/>
      <c r="H421" s="252"/>
      <c r="I421" s="252"/>
      <c r="J421" s="252"/>
      <c r="K421" s="252"/>
      <c r="L421" s="252"/>
      <c r="M421" s="252"/>
      <c r="N421" s="252"/>
      <c r="O421" s="252"/>
      <c r="P421" s="252"/>
      <c r="Q421" s="252"/>
      <c r="R421" s="252"/>
      <c r="S421" s="252"/>
      <c r="T421" s="252"/>
      <c r="U421" s="252"/>
      <c r="V421" s="252"/>
      <c r="W421" s="252"/>
      <c r="X421" s="252"/>
      <c r="Y421" s="309">
        <f t="shared" si="29"/>
        <v>0</v>
      </c>
      <c r="Z421" s="252"/>
      <c r="AA421" s="252"/>
      <c r="AB421" s="269"/>
      <c r="AC421" s="269"/>
      <c r="AD421" s="269"/>
      <c r="AE421" s="269"/>
      <c r="AF421" s="269"/>
      <c r="AG421" s="269"/>
      <c r="AH421" s="252"/>
      <c r="AI421" s="269"/>
      <c r="AJ421" s="269"/>
      <c r="AK421" s="269"/>
      <c r="AL421" s="269"/>
      <c r="AM421" s="269"/>
      <c r="AN421" s="269"/>
      <c r="AO421" s="252"/>
      <c r="AP421" s="252"/>
      <c r="AQ421" s="252"/>
      <c r="AR421" s="252"/>
      <c r="AS421" s="290"/>
      <c r="AT421" s="335">
        <f t="shared" si="30"/>
        <v>0</v>
      </c>
      <c r="AU421" s="311"/>
      <c r="AV421" s="312" t="str">
        <f t="shared" si="31"/>
        <v>Popup_OIP</v>
      </c>
      <c r="AW421" s="288"/>
      <c r="AX421" s="309"/>
      <c r="AY421" s="276"/>
      <c r="AZ421" s="276"/>
      <c r="BC421" s="309"/>
    </row>
    <row r="422" spans="1:55" s="271" customFormat="1" ht="14.45" customHeight="1" x14ac:dyDescent="0.25">
      <c r="A422" s="311">
        <v>420</v>
      </c>
      <c r="B422" s="289"/>
      <c r="C422" s="1043"/>
      <c r="D422" s="252"/>
      <c r="E422" s="252"/>
      <c r="F422" s="252"/>
      <c r="G422" s="252"/>
      <c r="H422" s="252"/>
      <c r="I422" s="252"/>
      <c r="J422" s="252"/>
      <c r="K422" s="252"/>
      <c r="L422" s="252"/>
      <c r="M422" s="252"/>
      <c r="N422" s="252"/>
      <c r="O422" s="252"/>
      <c r="P422" s="252"/>
      <c r="Q422" s="252"/>
      <c r="R422" s="252"/>
      <c r="S422" s="252"/>
      <c r="T422" s="252"/>
      <c r="U422" s="252"/>
      <c r="V422" s="252"/>
      <c r="W422" s="252"/>
      <c r="X422" s="252"/>
      <c r="Y422" s="252">
        <f t="shared" si="29"/>
        <v>0</v>
      </c>
      <c r="Z422" s="252"/>
      <c r="AA422" s="252"/>
      <c r="AB422" s="269"/>
      <c r="AC422" s="269"/>
      <c r="AD422" s="269"/>
      <c r="AE422" s="269"/>
      <c r="AF422" s="269"/>
      <c r="AG422" s="269"/>
      <c r="AH422" s="252"/>
      <c r="AI422" s="269"/>
      <c r="AJ422" s="269"/>
      <c r="AK422" s="269"/>
      <c r="AL422" s="269"/>
      <c r="AM422" s="269"/>
      <c r="AN422" s="269"/>
      <c r="AO422" s="252"/>
      <c r="AP422" s="252"/>
      <c r="AQ422" s="252"/>
      <c r="AR422" s="252"/>
      <c r="AS422" s="290"/>
      <c r="AT422" s="335">
        <f t="shared" si="30"/>
        <v>0</v>
      </c>
      <c r="AU422" s="311"/>
      <c r="AV422" s="312" t="str">
        <f t="shared" si="31"/>
        <v>Popup_OIP</v>
      </c>
      <c r="AW422" s="288"/>
      <c r="AX422" s="309"/>
      <c r="AY422" s="276"/>
      <c r="AZ422" s="276"/>
      <c r="BC422" s="309"/>
    </row>
    <row r="423" spans="1:55" s="271" customFormat="1" ht="14.45" customHeight="1" x14ac:dyDescent="0.25">
      <c r="A423" s="311">
        <v>421</v>
      </c>
      <c r="B423" s="289"/>
      <c r="C423" s="1043"/>
      <c r="D423" s="252"/>
      <c r="E423" s="252"/>
      <c r="F423" s="252"/>
      <c r="G423" s="252"/>
      <c r="H423" s="252"/>
      <c r="I423" s="252"/>
      <c r="J423" s="252"/>
      <c r="K423" s="252"/>
      <c r="L423" s="252"/>
      <c r="M423" s="252"/>
      <c r="N423" s="252"/>
      <c r="O423" s="252"/>
      <c r="P423" s="252"/>
      <c r="Q423" s="252"/>
      <c r="R423" s="252"/>
      <c r="S423" s="252"/>
      <c r="T423" s="252"/>
      <c r="U423" s="252"/>
      <c r="V423" s="252"/>
      <c r="W423" s="252"/>
      <c r="X423" s="252"/>
      <c r="Y423" s="309">
        <f t="shared" si="29"/>
        <v>0</v>
      </c>
      <c r="Z423" s="252"/>
      <c r="AA423" s="252"/>
      <c r="AB423" s="269"/>
      <c r="AC423" s="269"/>
      <c r="AD423" s="269"/>
      <c r="AE423" s="269"/>
      <c r="AF423" s="269"/>
      <c r="AG423" s="269"/>
      <c r="AH423" s="252"/>
      <c r="AI423" s="269"/>
      <c r="AJ423" s="269"/>
      <c r="AK423" s="269"/>
      <c r="AL423" s="269"/>
      <c r="AM423" s="269"/>
      <c r="AN423" s="269"/>
      <c r="AO423" s="252"/>
      <c r="AP423" s="252"/>
      <c r="AQ423" s="252"/>
      <c r="AR423" s="252"/>
      <c r="AS423" s="290"/>
      <c r="AT423" s="335">
        <f t="shared" si="30"/>
        <v>0</v>
      </c>
      <c r="AU423" s="311"/>
      <c r="AV423" s="312" t="str">
        <f t="shared" si="31"/>
        <v>Popup_OIP</v>
      </c>
      <c r="AW423" s="288"/>
      <c r="AX423" s="309"/>
      <c r="AY423" s="276"/>
      <c r="AZ423" s="276"/>
      <c r="BC423" s="309"/>
    </row>
    <row r="424" spans="1:55" s="271" customFormat="1" ht="14.45" customHeight="1" x14ac:dyDescent="0.25">
      <c r="A424" s="311">
        <v>422</v>
      </c>
      <c r="B424" s="289"/>
      <c r="C424" s="1043"/>
      <c r="D424" s="252"/>
      <c r="E424" s="252"/>
      <c r="F424" s="252"/>
      <c r="G424" s="252"/>
      <c r="H424" s="252"/>
      <c r="I424" s="252"/>
      <c r="J424" s="252"/>
      <c r="K424" s="252"/>
      <c r="L424" s="252"/>
      <c r="M424" s="252"/>
      <c r="N424" s="252"/>
      <c r="O424" s="252"/>
      <c r="P424" s="252"/>
      <c r="Q424" s="252"/>
      <c r="R424" s="252"/>
      <c r="S424" s="252"/>
      <c r="T424" s="252"/>
      <c r="U424" s="252"/>
      <c r="V424" s="252"/>
      <c r="W424" s="252"/>
      <c r="X424" s="252"/>
      <c r="Y424" s="309">
        <f t="shared" si="29"/>
        <v>0</v>
      </c>
      <c r="Z424" s="252"/>
      <c r="AA424" s="252"/>
      <c r="AB424" s="269"/>
      <c r="AC424" s="269"/>
      <c r="AD424" s="269"/>
      <c r="AE424" s="269"/>
      <c r="AF424" s="269"/>
      <c r="AG424" s="269"/>
      <c r="AH424" s="252"/>
      <c r="AI424" s="269"/>
      <c r="AJ424" s="269"/>
      <c r="AK424" s="269"/>
      <c r="AL424" s="269"/>
      <c r="AM424" s="269"/>
      <c r="AN424" s="269"/>
      <c r="AO424" s="252"/>
      <c r="AP424" s="252"/>
      <c r="AQ424" s="252"/>
      <c r="AR424" s="252"/>
      <c r="AS424" s="290"/>
      <c r="AT424" s="335">
        <f t="shared" si="30"/>
        <v>0</v>
      </c>
      <c r="AU424" s="311"/>
      <c r="AV424" s="312" t="str">
        <f t="shared" si="31"/>
        <v>Popup_OIP</v>
      </c>
      <c r="AW424" s="288"/>
      <c r="AX424" s="309"/>
      <c r="AY424" s="276"/>
      <c r="AZ424" s="276"/>
      <c r="BC424" s="309"/>
    </row>
    <row r="425" spans="1:55" s="271" customFormat="1" ht="14.45" customHeight="1" x14ac:dyDescent="0.25">
      <c r="A425" s="311">
        <v>423</v>
      </c>
      <c r="B425" s="289"/>
      <c r="C425" s="1043"/>
      <c r="D425" s="252"/>
      <c r="E425" s="252"/>
      <c r="F425" s="252"/>
      <c r="G425" s="252"/>
      <c r="H425" s="252"/>
      <c r="I425" s="252"/>
      <c r="J425" s="252"/>
      <c r="K425" s="252"/>
      <c r="L425" s="252"/>
      <c r="M425" s="252"/>
      <c r="N425" s="252"/>
      <c r="O425" s="252"/>
      <c r="P425" s="252"/>
      <c r="Q425" s="252"/>
      <c r="R425" s="252"/>
      <c r="S425" s="252"/>
      <c r="T425" s="252"/>
      <c r="U425" s="252"/>
      <c r="V425" s="252"/>
      <c r="W425" s="252"/>
      <c r="X425" s="252"/>
      <c r="Y425" s="309">
        <f t="shared" si="29"/>
        <v>0</v>
      </c>
      <c r="Z425" s="252"/>
      <c r="AA425" s="252"/>
      <c r="AB425" s="269"/>
      <c r="AC425" s="269"/>
      <c r="AD425" s="269"/>
      <c r="AE425" s="269"/>
      <c r="AF425" s="269"/>
      <c r="AG425" s="269"/>
      <c r="AH425" s="252"/>
      <c r="AI425" s="269"/>
      <c r="AJ425" s="269"/>
      <c r="AK425" s="269"/>
      <c r="AL425" s="269"/>
      <c r="AM425" s="269"/>
      <c r="AN425" s="269"/>
      <c r="AO425" s="252"/>
      <c r="AP425" s="252"/>
      <c r="AQ425" s="252"/>
      <c r="AR425" s="252"/>
      <c r="AS425" s="290"/>
      <c r="AT425" s="335">
        <f t="shared" si="30"/>
        <v>0</v>
      </c>
      <c r="AU425" s="311"/>
      <c r="AV425" s="312" t="str">
        <f t="shared" si="31"/>
        <v>Popup_OIP</v>
      </c>
      <c r="AW425" s="288"/>
      <c r="AX425" s="309"/>
      <c r="AY425" s="276"/>
      <c r="AZ425" s="276"/>
      <c r="BC425" s="309"/>
    </row>
    <row r="426" spans="1:55" s="271" customFormat="1" ht="14.45" customHeight="1" x14ac:dyDescent="0.25">
      <c r="A426" s="311">
        <v>424</v>
      </c>
      <c r="B426" s="289"/>
      <c r="C426" s="1043"/>
      <c r="D426" s="252"/>
      <c r="E426" s="252"/>
      <c r="F426" s="252"/>
      <c r="G426" s="252"/>
      <c r="H426" s="252"/>
      <c r="I426" s="252"/>
      <c r="J426" s="252"/>
      <c r="K426" s="252"/>
      <c r="L426" s="252"/>
      <c r="M426" s="252"/>
      <c r="N426" s="252"/>
      <c r="O426" s="252"/>
      <c r="P426" s="252"/>
      <c r="Q426" s="252"/>
      <c r="R426" s="252"/>
      <c r="S426" s="252"/>
      <c r="T426" s="252"/>
      <c r="U426" s="252"/>
      <c r="V426" s="252"/>
      <c r="W426" s="252"/>
      <c r="X426" s="252"/>
      <c r="Y426" s="252">
        <f t="shared" si="29"/>
        <v>0</v>
      </c>
      <c r="Z426" s="252"/>
      <c r="AA426" s="252"/>
      <c r="AB426" s="269"/>
      <c r="AC426" s="269"/>
      <c r="AD426" s="269"/>
      <c r="AE426" s="269"/>
      <c r="AF426" s="269"/>
      <c r="AG426" s="269"/>
      <c r="AH426" s="252"/>
      <c r="AI426" s="269"/>
      <c r="AJ426" s="269"/>
      <c r="AK426" s="269"/>
      <c r="AL426" s="269"/>
      <c r="AM426" s="269"/>
      <c r="AN426" s="269"/>
      <c r="AO426" s="252"/>
      <c r="AP426" s="252"/>
      <c r="AQ426" s="252"/>
      <c r="AR426" s="252"/>
      <c r="AS426" s="290"/>
      <c r="AT426" s="335">
        <f t="shared" si="30"/>
        <v>0</v>
      </c>
      <c r="AU426" s="311"/>
      <c r="AV426" s="312" t="str">
        <f t="shared" si="31"/>
        <v>Popup_OIP</v>
      </c>
      <c r="AW426" s="288"/>
      <c r="AX426" s="309"/>
      <c r="AY426" s="276"/>
      <c r="AZ426" s="276"/>
      <c r="BC426" s="309"/>
    </row>
    <row r="427" spans="1:55" s="271" customFormat="1" ht="14.45" customHeight="1" x14ac:dyDescent="0.25">
      <c r="A427" s="311">
        <v>425</v>
      </c>
      <c r="B427" s="289"/>
      <c r="C427" s="1043"/>
      <c r="D427" s="252"/>
      <c r="E427" s="252"/>
      <c r="F427" s="252"/>
      <c r="G427" s="252"/>
      <c r="H427" s="252"/>
      <c r="I427" s="252"/>
      <c r="J427" s="252"/>
      <c r="K427" s="252"/>
      <c r="L427" s="252"/>
      <c r="M427" s="252"/>
      <c r="N427" s="252"/>
      <c r="O427" s="252"/>
      <c r="P427" s="252"/>
      <c r="Q427" s="252"/>
      <c r="R427" s="252"/>
      <c r="S427" s="252"/>
      <c r="T427" s="252"/>
      <c r="U427" s="252"/>
      <c r="V427" s="252"/>
      <c r="W427" s="252"/>
      <c r="X427" s="252"/>
      <c r="Y427" s="309">
        <f t="shared" si="29"/>
        <v>0</v>
      </c>
      <c r="Z427" s="252"/>
      <c r="AA427" s="252"/>
      <c r="AB427" s="269"/>
      <c r="AC427" s="269"/>
      <c r="AD427" s="269"/>
      <c r="AE427" s="269"/>
      <c r="AF427" s="269"/>
      <c r="AG427" s="269"/>
      <c r="AH427" s="252"/>
      <c r="AI427" s="269"/>
      <c r="AJ427" s="269"/>
      <c r="AK427" s="269"/>
      <c r="AL427" s="269"/>
      <c r="AM427" s="269"/>
      <c r="AN427" s="269"/>
      <c r="AO427" s="252"/>
      <c r="AP427" s="252"/>
      <c r="AQ427" s="252"/>
      <c r="AR427" s="252"/>
      <c r="AS427" s="290"/>
      <c r="AT427" s="335">
        <f t="shared" si="30"/>
        <v>0</v>
      </c>
      <c r="AU427" s="311"/>
      <c r="AV427" s="312" t="str">
        <f t="shared" si="31"/>
        <v>Popup_OIP</v>
      </c>
      <c r="AW427" s="288"/>
      <c r="AX427" s="309"/>
      <c r="AY427" s="276"/>
      <c r="AZ427" s="276"/>
      <c r="BC427" s="309"/>
    </row>
    <row r="428" spans="1:55" s="271" customFormat="1" ht="14.45" customHeight="1" x14ac:dyDescent="0.25">
      <c r="A428" s="311">
        <v>426</v>
      </c>
      <c r="B428" s="289"/>
      <c r="C428" s="1043"/>
      <c r="D428" s="252"/>
      <c r="E428" s="252"/>
      <c r="F428" s="252"/>
      <c r="G428" s="252"/>
      <c r="H428" s="252"/>
      <c r="I428" s="252"/>
      <c r="J428" s="252"/>
      <c r="K428" s="252"/>
      <c r="L428" s="252"/>
      <c r="M428" s="252"/>
      <c r="N428" s="252"/>
      <c r="O428" s="252"/>
      <c r="P428" s="252"/>
      <c r="Q428" s="252"/>
      <c r="R428" s="252"/>
      <c r="S428" s="252"/>
      <c r="T428" s="252"/>
      <c r="U428" s="252"/>
      <c r="V428" s="252"/>
      <c r="W428" s="252"/>
      <c r="X428" s="252"/>
      <c r="Y428" s="309">
        <f t="shared" si="29"/>
        <v>0</v>
      </c>
      <c r="Z428" s="252"/>
      <c r="AA428" s="252"/>
      <c r="AB428" s="269"/>
      <c r="AC428" s="269"/>
      <c r="AD428" s="269"/>
      <c r="AE428" s="269"/>
      <c r="AF428" s="269"/>
      <c r="AG428" s="269"/>
      <c r="AH428" s="252"/>
      <c r="AI428" s="269"/>
      <c r="AJ428" s="269"/>
      <c r="AK428" s="269"/>
      <c r="AL428" s="269"/>
      <c r="AM428" s="269"/>
      <c r="AN428" s="269"/>
      <c r="AO428" s="252"/>
      <c r="AP428" s="252"/>
      <c r="AQ428" s="252"/>
      <c r="AR428" s="252"/>
      <c r="AS428" s="290"/>
      <c r="AT428" s="335">
        <f t="shared" si="30"/>
        <v>0</v>
      </c>
      <c r="AU428" s="311"/>
      <c r="AV428" s="312" t="str">
        <f t="shared" si="31"/>
        <v>Popup_OIP</v>
      </c>
      <c r="AW428" s="288"/>
      <c r="AX428" s="309"/>
      <c r="AY428" s="276"/>
      <c r="AZ428" s="276"/>
      <c r="BC428" s="309"/>
    </row>
    <row r="429" spans="1:55" s="271" customFormat="1" ht="14.45" customHeight="1" x14ac:dyDescent="0.25">
      <c r="A429" s="311">
        <v>427</v>
      </c>
      <c r="B429" s="289"/>
      <c r="C429" s="1043"/>
      <c r="D429" s="252"/>
      <c r="E429" s="252"/>
      <c r="F429" s="252"/>
      <c r="G429" s="252"/>
      <c r="H429" s="252"/>
      <c r="I429" s="252"/>
      <c r="J429" s="252"/>
      <c r="K429" s="252"/>
      <c r="L429" s="252"/>
      <c r="M429" s="252"/>
      <c r="N429" s="252"/>
      <c r="O429" s="252"/>
      <c r="P429" s="252"/>
      <c r="Q429" s="252"/>
      <c r="R429" s="252"/>
      <c r="S429" s="252"/>
      <c r="T429" s="252"/>
      <c r="U429" s="252"/>
      <c r="V429" s="252"/>
      <c r="W429" s="252"/>
      <c r="X429" s="252"/>
      <c r="Y429" s="309">
        <f t="shared" ref="Y429:Y492" si="32">IFERROR(MATCH(V429,НазваниеДиап,0),0)</f>
        <v>0</v>
      </c>
      <c r="Z429" s="252"/>
      <c r="AA429" s="252"/>
      <c r="AB429" s="269"/>
      <c r="AC429" s="269"/>
      <c r="AD429" s="269"/>
      <c r="AE429" s="269"/>
      <c r="AF429" s="269"/>
      <c r="AG429" s="269"/>
      <c r="AH429" s="252"/>
      <c r="AI429" s="269"/>
      <c r="AJ429" s="269"/>
      <c r="AK429" s="269"/>
      <c r="AL429" s="269"/>
      <c r="AM429" s="269"/>
      <c r="AN429" s="269"/>
      <c r="AO429" s="252"/>
      <c r="AP429" s="252"/>
      <c r="AQ429" s="252"/>
      <c r="AR429" s="252"/>
      <c r="AS429" s="290"/>
      <c r="AT429" s="335">
        <f t="shared" si="30"/>
        <v>0</v>
      </c>
      <c r="AU429" s="311"/>
      <c r="AV429" s="312" t="str">
        <f t="shared" si="31"/>
        <v>Popup_OIP</v>
      </c>
      <c r="AW429" s="288"/>
      <c r="AX429" s="309"/>
      <c r="AY429" s="276"/>
      <c r="AZ429" s="276"/>
      <c r="BC429" s="309"/>
    </row>
    <row r="430" spans="1:55" s="271" customFormat="1" ht="14.45" customHeight="1" x14ac:dyDescent="0.25">
      <c r="A430" s="311">
        <v>428</v>
      </c>
      <c r="B430" s="289"/>
      <c r="C430" s="1043"/>
      <c r="D430" s="252"/>
      <c r="E430" s="252"/>
      <c r="F430" s="252"/>
      <c r="G430" s="252"/>
      <c r="H430" s="252"/>
      <c r="I430" s="252"/>
      <c r="J430" s="252"/>
      <c r="K430" s="252"/>
      <c r="L430" s="252"/>
      <c r="M430" s="252"/>
      <c r="N430" s="252"/>
      <c r="O430" s="252"/>
      <c r="P430" s="252"/>
      <c r="Q430" s="252"/>
      <c r="R430" s="252"/>
      <c r="S430" s="252"/>
      <c r="T430" s="252"/>
      <c r="U430" s="252"/>
      <c r="V430" s="252"/>
      <c r="W430" s="252"/>
      <c r="X430" s="252"/>
      <c r="Y430" s="252">
        <f t="shared" si="32"/>
        <v>0</v>
      </c>
      <c r="Z430" s="252"/>
      <c r="AA430" s="252"/>
      <c r="AB430" s="269"/>
      <c r="AC430" s="269"/>
      <c r="AD430" s="269"/>
      <c r="AE430" s="269"/>
      <c r="AF430" s="269"/>
      <c r="AG430" s="269"/>
      <c r="AH430" s="252"/>
      <c r="AI430" s="269"/>
      <c r="AJ430" s="269"/>
      <c r="AK430" s="269"/>
      <c r="AL430" s="269"/>
      <c r="AM430" s="269"/>
      <c r="AN430" s="269"/>
      <c r="AO430" s="252"/>
      <c r="AP430" s="252"/>
      <c r="AQ430" s="252"/>
      <c r="AR430" s="252"/>
      <c r="AS430" s="290"/>
      <c r="AT430" s="335">
        <f t="shared" si="30"/>
        <v>0</v>
      </c>
      <c r="AU430" s="311"/>
      <c r="AV430" s="312" t="str">
        <f t="shared" si="31"/>
        <v>Popup_OIP</v>
      </c>
      <c r="AW430" s="288"/>
      <c r="AX430" s="309"/>
      <c r="AY430" s="276"/>
      <c r="AZ430" s="276"/>
      <c r="BC430" s="309"/>
    </row>
    <row r="431" spans="1:55" s="271" customFormat="1" ht="14.45" customHeight="1" x14ac:dyDescent="0.25">
      <c r="A431" s="311">
        <v>429</v>
      </c>
      <c r="B431" s="289"/>
      <c r="C431" s="1043"/>
      <c r="D431" s="252"/>
      <c r="E431" s="252"/>
      <c r="F431" s="252"/>
      <c r="G431" s="252"/>
      <c r="H431" s="252"/>
      <c r="I431" s="252"/>
      <c r="J431" s="252"/>
      <c r="K431" s="252"/>
      <c r="L431" s="252"/>
      <c r="M431" s="252"/>
      <c r="N431" s="252"/>
      <c r="O431" s="252"/>
      <c r="P431" s="252"/>
      <c r="Q431" s="252"/>
      <c r="R431" s="252"/>
      <c r="S431" s="252"/>
      <c r="T431" s="252"/>
      <c r="U431" s="252"/>
      <c r="V431" s="252"/>
      <c r="W431" s="252"/>
      <c r="X431" s="252"/>
      <c r="Y431" s="309">
        <f t="shared" si="32"/>
        <v>0</v>
      </c>
      <c r="Z431" s="252"/>
      <c r="AA431" s="252"/>
      <c r="AB431" s="269"/>
      <c r="AC431" s="269"/>
      <c r="AD431" s="269"/>
      <c r="AE431" s="269"/>
      <c r="AF431" s="269"/>
      <c r="AG431" s="269"/>
      <c r="AH431" s="252"/>
      <c r="AI431" s="269"/>
      <c r="AJ431" s="269"/>
      <c r="AK431" s="269"/>
      <c r="AL431" s="269"/>
      <c r="AM431" s="269"/>
      <c r="AN431" s="269"/>
      <c r="AO431" s="252"/>
      <c r="AP431" s="252"/>
      <c r="AQ431" s="252"/>
      <c r="AR431" s="252"/>
      <c r="AS431" s="290"/>
      <c r="AT431" s="335">
        <f t="shared" si="30"/>
        <v>0</v>
      </c>
      <c r="AU431" s="311"/>
      <c r="AV431" s="312" t="str">
        <f t="shared" si="31"/>
        <v>Popup_OIP</v>
      </c>
      <c r="AW431" s="288"/>
      <c r="AX431" s="309"/>
      <c r="AY431" s="276"/>
      <c r="AZ431" s="276"/>
      <c r="BC431" s="309"/>
    </row>
    <row r="432" spans="1:55" s="271" customFormat="1" ht="14.45" customHeight="1" x14ac:dyDescent="0.25">
      <c r="A432" s="311">
        <v>430</v>
      </c>
      <c r="B432" s="289"/>
      <c r="C432" s="1043"/>
      <c r="D432" s="252"/>
      <c r="E432" s="252"/>
      <c r="F432" s="252"/>
      <c r="G432" s="252"/>
      <c r="H432" s="252"/>
      <c r="I432" s="252"/>
      <c r="J432" s="252"/>
      <c r="K432" s="252"/>
      <c r="L432" s="252"/>
      <c r="M432" s="252"/>
      <c r="N432" s="252"/>
      <c r="O432" s="252"/>
      <c r="P432" s="252"/>
      <c r="Q432" s="252"/>
      <c r="R432" s="252"/>
      <c r="S432" s="252"/>
      <c r="T432" s="252"/>
      <c r="U432" s="252"/>
      <c r="V432" s="252"/>
      <c r="W432" s="252"/>
      <c r="X432" s="252"/>
      <c r="Y432" s="252">
        <f t="shared" si="32"/>
        <v>0</v>
      </c>
      <c r="Z432" s="252"/>
      <c r="AA432" s="252"/>
      <c r="AB432" s="269"/>
      <c r="AC432" s="269"/>
      <c r="AD432" s="269"/>
      <c r="AE432" s="269"/>
      <c r="AF432" s="269"/>
      <c r="AG432" s="269"/>
      <c r="AH432" s="252"/>
      <c r="AI432" s="269"/>
      <c r="AJ432" s="269"/>
      <c r="AK432" s="269"/>
      <c r="AL432" s="269"/>
      <c r="AM432" s="269"/>
      <c r="AN432" s="269"/>
      <c r="AO432" s="252"/>
      <c r="AP432" s="252"/>
      <c r="AQ432" s="252"/>
      <c r="AR432" s="252"/>
      <c r="AS432" s="290"/>
      <c r="AT432" s="335">
        <f t="shared" si="30"/>
        <v>0</v>
      </c>
      <c r="AU432" s="311"/>
      <c r="AV432" s="312" t="str">
        <f t="shared" si="31"/>
        <v>Popup_OIP</v>
      </c>
      <c r="AW432" s="288"/>
      <c r="AX432" s="309"/>
      <c r="AY432" s="276"/>
      <c r="AZ432" s="276"/>
      <c r="BC432" s="309"/>
    </row>
    <row r="433" spans="1:55" s="271" customFormat="1" ht="14.45" customHeight="1" x14ac:dyDescent="0.25">
      <c r="A433" s="311">
        <v>431</v>
      </c>
      <c r="B433" s="289"/>
      <c r="C433" s="1043"/>
      <c r="D433" s="252"/>
      <c r="E433" s="252"/>
      <c r="F433" s="252"/>
      <c r="G433" s="252"/>
      <c r="H433" s="252"/>
      <c r="I433" s="252"/>
      <c r="J433" s="252"/>
      <c r="K433" s="252"/>
      <c r="L433" s="252"/>
      <c r="M433" s="252"/>
      <c r="N433" s="252"/>
      <c r="O433" s="252"/>
      <c r="P433" s="252"/>
      <c r="Q433" s="252"/>
      <c r="R433" s="252"/>
      <c r="S433" s="252"/>
      <c r="T433" s="252"/>
      <c r="U433" s="252"/>
      <c r="V433" s="252"/>
      <c r="W433" s="252"/>
      <c r="X433" s="252"/>
      <c r="Y433" s="309">
        <f t="shared" si="32"/>
        <v>0</v>
      </c>
      <c r="Z433" s="252"/>
      <c r="AA433" s="252"/>
      <c r="AB433" s="269"/>
      <c r="AC433" s="269"/>
      <c r="AD433" s="269"/>
      <c r="AE433" s="269"/>
      <c r="AF433" s="269"/>
      <c r="AG433" s="269"/>
      <c r="AH433" s="252"/>
      <c r="AI433" s="269"/>
      <c r="AJ433" s="269"/>
      <c r="AK433" s="269"/>
      <c r="AL433" s="269"/>
      <c r="AM433" s="269"/>
      <c r="AN433" s="269"/>
      <c r="AO433" s="252"/>
      <c r="AP433" s="252"/>
      <c r="AQ433" s="252"/>
      <c r="AR433" s="252"/>
      <c r="AS433" s="290"/>
      <c r="AT433" s="335">
        <f t="shared" si="30"/>
        <v>0</v>
      </c>
      <c r="AU433" s="311"/>
      <c r="AV433" s="312" t="str">
        <f t="shared" si="31"/>
        <v>Popup_OIP</v>
      </c>
      <c r="AW433" s="288"/>
      <c r="AX433" s="309"/>
      <c r="AY433" s="276"/>
      <c r="AZ433" s="276"/>
      <c r="BC433" s="309"/>
    </row>
    <row r="434" spans="1:55" s="271" customFormat="1" ht="14.45" customHeight="1" x14ac:dyDescent="0.25">
      <c r="A434" s="311">
        <v>432</v>
      </c>
      <c r="B434" s="289"/>
      <c r="C434" s="1043"/>
      <c r="D434" s="252"/>
      <c r="E434" s="252"/>
      <c r="F434" s="252"/>
      <c r="G434" s="252"/>
      <c r="H434" s="252"/>
      <c r="I434" s="252"/>
      <c r="J434" s="252"/>
      <c r="K434" s="252"/>
      <c r="L434" s="252"/>
      <c r="M434" s="252"/>
      <c r="N434" s="252"/>
      <c r="O434" s="252"/>
      <c r="P434" s="252"/>
      <c r="Q434" s="252"/>
      <c r="R434" s="252"/>
      <c r="S434" s="252"/>
      <c r="T434" s="252"/>
      <c r="U434" s="252"/>
      <c r="V434" s="252"/>
      <c r="W434" s="252"/>
      <c r="X434" s="252"/>
      <c r="Y434" s="309">
        <f t="shared" si="32"/>
        <v>0</v>
      </c>
      <c r="Z434" s="252"/>
      <c r="AA434" s="252"/>
      <c r="AB434" s="269"/>
      <c r="AC434" s="269"/>
      <c r="AD434" s="269"/>
      <c r="AE434" s="269"/>
      <c r="AF434" s="269"/>
      <c r="AG434" s="269"/>
      <c r="AH434" s="252"/>
      <c r="AI434" s="269"/>
      <c r="AJ434" s="269"/>
      <c r="AK434" s="269"/>
      <c r="AL434" s="269"/>
      <c r="AM434" s="269"/>
      <c r="AN434" s="269"/>
      <c r="AO434" s="252"/>
      <c r="AP434" s="252"/>
      <c r="AQ434" s="252"/>
      <c r="AR434" s="252"/>
      <c r="AS434" s="290"/>
      <c r="AT434" s="335">
        <f t="shared" si="30"/>
        <v>0</v>
      </c>
      <c r="AU434" s="311"/>
      <c r="AV434" s="312" t="str">
        <f t="shared" si="31"/>
        <v>Popup_OIP</v>
      </c>
      <c r="AW434" s="288"/>
      <c r="AX434" s="309"/>
      <c r="AY434" s="276"/>
      <c r="AZ434" s="276"/>
      <c r="BC434" s="309"/>
    </row>
    <row r="435" spans="1:55" s="271" customFormat="1" ht="14.45" customHeight="1" x14ac:dyDescent="0.25">
      <c r="A435" s="311">
        <v>433</v>
      </c>
      <c r="B435" s="289"/>
      <c r="C435" s="1043"/>
      <c r="D435" s="252"/>
      <c r="E435" s="252"/>
      <c r="F435" s="252"/>
      <c r="G435" s="252"/>
      <c r="H435" s="252"/>
      <c r="I435" s="252"/>
      <c r="J435" s="252"/>
      <c r="K435" s="252"/>
      <c r="L435" s="252"/>
      <c r="M435" s="252"/>
      <c r="N435" s="252"/>
      <c r="O435" s="252"/>
      <c r="P435" s="252"/>
      <c r="Q435" s="252"/>
      <c r="R435" s="252"/>
      <c r="S435" s="252"/>
      <c r="T435" s="252"/>
      <c r="U435" s="252"/>
      <c r="V435" s="252"/>
      <c r="W435" s="252"/>
      <c r="X435" s="252"/>
      <c r="Y435" s="309">
        <f t="shared" si="32"/>
        <v>0</v>
      </c>
      <c r="Z435" s="252"/>
      <c r="AA435" s="252"/>
      <c r="AB435" s="269"/>
      <c r="AC435" s="269"/>
      <c r="AD435" s="269"/>
      <c r="AE435" s="269"/>
      <c r="AF435" s="269"/>
      <c r="AG435" s="269"/>
      <c r="AH435" s="252"/>
      <c r="AI435" s="269"/>
      <c r="AJ435" s="269"/>
      <c r="AK435" s="269"/>
      <c r="AL435" s="269"/>
      <c r="AM435" s="269"/>
      <c r="AN435" s="269"/>
      <c r="AO435" s="252"/>
      <c r="AP435" s="252"/>
      <c r="AQ435" s="252"/>
      <c r="AR435" s="252"/>
      <c r="AS435" s="290"/>
      <c r="AT435" s="335">
        <f t="shared" si="30"/>
        <v>0</v>
      </c>
      <c r="AU435" s="311"/>
      <c r="AV435" s="312" t="str">
        <f t="shared" si="31"/>
        <v>Popup_OIP</v>
      </c>
      <c r="AW435" s="288"/>
      <c r="AX435" s="309"/>
      <c r="AY435" s="276"/>
      <c r="AZ435" s="276"/>
      <c r="BC435" s="309"/>
    </row>
    <row r="436" spans="1:55" s="271" customFormat="1" ht="14.45" customHeight="1" x14ac:dyDescent="0.25">
      <c r="A436" s="311">
        <v>434</v>
      </c>
      <c r="B436" s="289"/>
      <c r="C436" s="1043"/>
      <c r="D436" s="252"/>
      <c r="E436" s="252"/>
      <c r="F436" s="252"/>
      <c r="G436" s="252"/>
      <c r="H436" s="252"/>
      <c r="I436" s="252"/>
      <c r="J436" s="252"/>
      <c r="K436" s="252"/>
      <c r="L436" s="252"/>
      <c r="M436" s="252"/>
      <c r="N436" s="252"/>
      <c r="O436" s="252"/>
      <c r="P436" s="252"/>
      <c r="Q436" s="252"/>
      <c r="R436" s="252"/>
      <c r="S436" s="252"/>
      <c r="T436" s="252"/>
      <c r="U436" s="252"/>
      <c r="V436" s="252"/>
      <c r="W436" s="252"/>
      <c r="X436" s="252"/>
      <c r="Y436" s="252">
        <f t="shared" si="32"/>
        <v>0</v>
      </c>
      <c r="Z436" s="252"/>
      <c r="AA436" s="252"/>
      <c r="AB436" s="269"/>
      <c r="AC436" s="269"/>
      <c r="AD436" s="269"/>
      <c r="AE436" s="269"/>
      <c r="AF436" s="269"/>
      <c r="AG436" s="269"/>
      <c r="AH436" s="252"/>
      <c r="AI436" s="269"/>
      <c r="AJ436" s="269"/>
      <c r="AK436" s="269"/>
      <c r="AL436" s="269"/>
      <c r="AM436" s="269"/>
      <c r="AN436" s="269"/>
      <c r="AO436" s="252"/>
      <c r="AP436" s="252"/>
      <c r="AQ436" s="252"/>
      <c r="AR436" s="252"/>
      <c r="AS436" s="290"/>
      <c r="AT436" s="335">
        <f t="shared" si="30"/>
        <v>0</v>
      </c>
      <c r="AU436" s="311"/>
      <c r="AV436" s="312" t="str">
        <f t="shared" si="31"/>
        <v>Popup_OIP</v>
      </c>
      <c r="AW436" s="288"/>
      <c r="AX436" s="309"/>
      <c r="AY436" s="276"/>
      <c r="AZ436" s="276"/>
      <c r="BC436" s="309"/>
    </row>
    <row r="437" spans="1:55" s="271" customFormat="1" ht="14.45" customHeight="1" x14ac:dyDescent="0.25">
      <c r="A437" s="311">
        <v>435</v>
      </c>
      <c r="B437" s="289"/>
      <c r="C437" s="1043"/>
      <c r="D437" s="252"/>
      <c r="E437" s="252"/>
      <c r="F437" s="252"/>
      <c r="G437" s="252"/>
      <c r="H437" s="252"/>
      <c r="I437" s="252"/>
      <c r="J437" s="252"/>
      <c r="K437" s="252"/>
      <c r="L437" s="252"/>
      <c r="M437" s="252"/>
      <c r="N437" s="252"/>
      <c r="O437" s="252"/>
      <c r="P437" s="252"/>
      <c r="Q437" s="252"/>
      <c r="R437" s="252"/>
      <c r="S437" s="252"/>
      <c r="T437" s="252"/>
      <c r="U437" s="252"/>
      <c r="V437" s="252"/>
      <c r="W437" s="252"/>
      <c r="X437" s="252"/>
      <c r="Y437" s="309">
        <f t="shared" si="32"/>
        <v>0</v>
      </c>
      <c r="Z437" s="252"/>
      <c r="AA437" s="252"/>
      <c r="AB437" s="269"/>
      <c r="AC437" s="269"/>
      <c r="AD437" s="269"/>
      <c r="AE437" s="269"/>
      <c r="AF437" s="269"/>
      <c r="AG437" s="269"/>
      <c r="AH437" s="252"/>
      <c r="AI437" s="269"/>
      <c r="AJ437" s="269"/>
      <c r="AK437" s="269"/>
      <c r="AL437" s="269"/>
      <c r="AM437" s="269"/>
      <c r="AN437" s="269"/>
      <c r="AO437" s="252"/>
      <c r="AP437" s="252"/>
      <c r="AQ437" s="252"/>
      <c r="AR437" s="252"/>
      <c r="AS437" s="290"/>
      <c r="AT437" s="335">
        <f t="shared" si="30"/>
        <v>0</v>
      </c>
      <c r="AU437" s="311"/>
      <c r="AV437" s="312" t="str">
        <f t="shared" si="31"/>
        <v>Popup_OIP</v>
      </c>
      <c r="AW437" s="288"/>
      <c r="AX437" s="309"/>
      <c r="AY437" s="276"/>
      <c r="AZ437" s="276"/>
      <c r="BC437" s="309"/>
    </row>
    <row r="438" spans="1:55" s="271" customFormat="1" ht="14.45" customHeight="1" x14ac:dyDescent="0.25">
      <c r="A438" s="311">
        <v>436</v>
      </c>
      <c r="B438" s="289"/>
      <c r="C438" s="1043"/>
      <c r="D438" s="252"/>
      <c r="E438" s="252"/>
      <c r="F438" s="252"/>
      <c r="G438" s="252"/>
      <c r="H438" s="252"/>
      <c r="I438" s="252"/>
      <c r="J438" s="252"/>
      <c r="K438" s="252"/>
      <c r="L438" s="252"/>
      <c r="M438" s="252"/>
      <c r="N438" s="252"/>
      <c r="O438" s="252"/>
      <c r="P438" s="252"/>
      <c r="Q438" s="252"/>
      <c r="R438" s="252"/>
      <c r="S438" s="252"/>
      <c r="T438" s="252"/>
      <c r="U438" s="252"/>
      <c r="V438" s="252"/>
      <c r="W438" s="252"/>
      <c r="X438" s="252"/>
      <c r="Y438" s="309">
        <f t="shared" si="32"/>
        <v>0</v>
      </c>
      <c r="Z438" s="252"/>
      <c r="AA438" s="252"/>
      <c r="AB438" s="269"/>
      <c r="AC438" s="269"/>
      <c r="AD438" s="269"/>
      <c r="AE438" s="269"/>
      <c r="AF438" s="269"/>
      <c r="AG438" s="269"/>
      <c r="AH438" s="252"/>
      <c r="AI438" s="269"/>
      <c r="AJ438" s="269"/>
      <c r="AK438" s="269"/>
      <c r="AL438" s="269"/>
      <c r="AM438" s="269"/>
      <c r="AN438" s="269"/>
      <c r="AO438" s="252"/>
      <c r="AP438" s="252"/>
      <c r="AQ438" s="252"/>
      <c r="AR438" s="252"/>
      <c r="AS438" s="290"/>
      <c r="AT438" s="335">
        <f t="shared" si="30"/>
        <v>0</v>
      </c>
      <c r="AU438" s="311"/>
      <c r="AV438" s="312" t="str">
        <f t="shared" si="31"/>
        <v>Popup_OIP</v>
      </c>
      <c r="AW438" s="288"/>
      <c r="AX438" s="309"/>
      <c r="AY438" s="276"/>
      <c r="AZ438" s="276"/>
      <c r="BC438" s="309"/>
    </row>
    <row r="439" spans="1:55" s="271" customFormat="1" ht="14.45" customHeight="1" x14ac:dyDescent="0.25">
      <c r="A439" s="311">
        <v>437</v>
      </c>
      <c r="B439" s="289"/>
      <c r="C439" s="1043"/>
      <c r="D439" s="252"/>
      <c r="E439" s="252"/>
      <c r="F439" s="252"/>
      <c r="G439" s="252"/>
      <c r="H439" s="252"/>
      <c r="I439" s="252"/>
      <c r="J439" s="252"/>
      <c r="K439" s="252"/>
      <c r="L439" s="252"/>
      <c r="M439" s="252"/>
      <c r="N439" s="252"/>
      <c r="O439" s="252"/>
      <c r="P439" s="252"/>
      <c r="Q439" s="252"/>
      <c r="R439" s="252"/>
      <c r="S439" s="252"/>
      <c r="T439" s="252"/>
      <c r="U439" s="252"/>
      <c r="V439" s="252"/>
      <c r="W439" s="252"/>
      <c r="X439" s="252"/>
      <c r="Y439" s="309">
        <f t="shared" si="32"/>
        <v>0</v>
      </c>
      <c r="Z439" s="252"/>
      <c r="AA439" s="252"/>
      <c r="AB439" s="269"/>
      <c r="AC439" s="269"/>
      <c r="AD439" s="269"/>
      <c r="AE439" s="269"/>
      <c r="AF439" s="269"/>
      <c r="AG439" s="269"/>
      <c r="AH439" s="252"/>
      <c r="AI439" s="269"/>
      <c r="AJ439" s="269"/>
      <c r="AK439" s="269"/>
      <c r="AL439" s="269"/>
      <c r="AM439" s="269"/>
      <c r="AN439" s="269"/>
      <c r="AO439" s="252"/>
      <c r="AP439" s="252"/>
      <c r="AQ439" s="252"/>
      <c r="AR439" s="252"/>
      <c r="AS439" s="290"/>
      <c r="AT439" s="335">
        <f t="shared" si="30"/>
        <v>0</v>
      </c>
      <c r="AU439" s="311"/>
      <c r="AV439" s="312" t="str">
        <f t="shared" si="31"/>
        <v>Popup_OIP</v>
      </c>
      <c r="AW439" s="288"/>
      <c r="AX439" s="309"/>
      <c r="AY439" s="276"/>
      <c r="AZ439" s="276"/>
      <c r="BC439" s="309"/>
    </row>
    <row r="440" spans="1:55" s="271" customFormat="1" ht="14.45" customHeight="1" x14ac:dyDescent="0.25">
      <c r="A440" s="311">
        <v>438</v>
      </c>
      <c r="B440" s="289"/>
      <c r="C440" s="1043"/>
      <c r="D440" s="252"/>
      <c r="E440" s="252"/>
      <c r="F440" s="252"/>
      <c r="G440" s="252"/>
      <c r="H440" s="252"/>
      <c r="I440" s="252"/>
      <c r="J440" s="252"/>
      <c r="K440" s="252"/>
      <c r="L440" s="252"/>
      <c r="M440" s="252"/>
      <c r="N440" s="252"/>
      <c r="O440" s="252"/>
      <c r="P440" s="252"/>
      <c r="Q440" s="252"/>
      <c r="R440" s="252"/>
      <c r="S440" s="252"/>
      <c r="T440" s="252"/>
      <c r="U440" s="252"/>
      <c r="V440" s="252"/>
      <c r="W440" s="252"/>
      <c r="X440" s="252"/>
      <c r="Y440" s="252">
        <f t="shared" si="32"/>
        <v>0</v>
      </c>
      <c r="Z440" s="252"/>
      <c r="AA440" s="252"/>
      <c r="AB440" s="269"/>
      <c r="AC440" s="269"/>
      <c r="AD440" s="269"/>
      <c r="AE440" s="269"/>
      <c r="AF440" s="269"/>
      <c r="AG440" s="269"/>
      <c r="AH440" s="252"/>
      <c r="AI440" s="269"/>
      <c r="AJ440" s="269"/>
      <c r="AK440" s="269"/>
      <c r="AL440" s="269"/>
      <c r="AM440" s="269"/>
      <c r="AN440" s="269"/>
      <c r="AO440" s="252"/>
      <c r="AP440" s="252"/>
      <c r="AQ440" s="252"/>
      <c r="AR440" s="252"/>
      <c r="AS440" s="290"/>
      <c r="AT440" s="335">
        <f t="shared" si="30"/>
        <v>0</v>
      </c>
      <c r="AU440" s="311"/>
      <c r="AV440" s="312" t="str">
        <f t="shared" si="31"/>
        <v>Popup_OIP</v>
      </c>
      <c r="AW440" s="288"/>
      <c r="AX440" s="309"/>
      <c r="AY440" s="276"/>
      <c r="AZ440" s="276"/>
      <c r="BC440" s="309"/>
    </row>
    <row r="441" spans="1:55" s="271" customFormat="1" ht="14.45" customHeight="1" x14ac:dyDescent="0.25">
      <c r="A441" s="311">
        <v>439</v>
      </c>
      <c r="B441" s="289"/>
      <c r="C441" s="1043"/>
      <c r="D441" s="252"/>
      <c r="E441" s="252"/>
      <c r="F441" s="252"/>
      <c r="G441" s="252"/>
      <c r="H441" s="252"/>
      <c r="I441" s="252"/>
      <c r="J441" s="252"/>
      <c r="K441" s="252"/>
      <c r="L441" s="252"/>
      <c r="M441" s="252"/>
      <c r="N441" s="252"/>
      <c r="O441" s="252"/>
      <c r="P441" s="252"/>
      <c r="Q441" s="252"/>
      <c r="R441" s="252"/>
      <c r="S441" s="252"/>
      <c r="T441" s="252"/>
      <c r="U441" s="252"/>
      <c r="V441" s="252"/>
      <c r="W441" s="252"/>
      <c r="X441" s="252"/>
      <c r="Y441" s="309">
        <f t="shared" si="32"/>
        <v>0</v>
      </c>
      <c r="Z441" s="252"/>
      <c r="AA441" s="252"/>
      <c r="AB441" s="269"/>
      <c r="AC441" s="269"/>
      <c r="AD441" s="269"/>
      <c r="AE441" s="269"/>
      <c r="AF441" s="269"/>
      <c r="AG441" s="269"/>
      <c r="AH441" s="252"/>
      <c r="AI441" s="269"/>
      <c r="AJ441" s="269"/>
      <c r="AK441" s="269"/>
      <c r="AL441" s="269"/>
      <c r="AM441" s="269"/>
      <c r="AN441" s="269"/>
      <c r="AO441" s="252"/>
      <c r="AP441" s="252"/>
      <c r="AQ441" s="252"/>
      <c r="AR441" s="252"/>
      <c r="AS441" s="290"/>
      <c r="AT441" s="335">
        <f t="shared" si="30"/>
        <v>0</v>
      </c>
      <c r="AU441" s="311"/>
      <c r="AV441" s="312" t="str">
        <f t="shared" si="31"/>
        <v>Popup_OIP</v>
      </c>
      <c r="AW441" s="288"/>
      <c r="AX441" s="309"/>
      <c r="AY441" s="276"/>
      <c r="AZ441" s="276"/>
      <c r="BC441" s="309"/>
    </row>
    <row r="442" spans="1:55" s="271" customFormat="1" ht="14.45" customHeight="1" x14ac:dyDescent="0.25">
      <c r="A442" s="311">
        <v>440</v>
      </c>
      <c r="B442" s="289"/>
      <c r="C442" s="1043"/>
      <c r="D442" s="252"/>
      <c r="E442" s="252"/>
      <c r="F442" s="252"/>
      <c r="G442" s="252"/>
      <c r="H442" s="252"/>
      <c r="I442" s="252"/>
      <c r="J442" s="252"/>
      <c r="K442" s="252"/>
      <c r="L442" s="252"/>
      <c r="M442" s="252"/>
      <c r="N442" s="252"/>
      <c r="O442" s="252"/>
      <c r="P442" s="252"/>
      <c r="Q442" s="252"/>
      <c r="R442" s="252"/>
      <c r="S442" s="252"/>
      <c r="T442" s="252"/>
      <c r="U442" s="252"/>
      <c r="V442" s="252"/>
      <c r="W442" s="252"/>
      <c r="X442" s="252"/>
      <c r="Y442" s="252">
        <f t="shared" si="32"/>
        <v>0</v>
      </c>
      <c r="Z442" s="252"/>
      <c r="AA442" s="252"/>
      <c r="AB442" s="269"/>
      <c r="AC442" s="269"/>
      <c r="AD442" s="269"/>
      <c r="AE442" s="269"/>
      <c r="AF442" s="269"/>
      <c r="AG442" s="269"/>
      <c r="AH442" s="252"/>
      <c r="AI442" s="269"/>
      <c r="AJ442" s="269"/>
      <c r="AK442" s="269"/>
      <c r="AL442" s="269"/>
      <c r="AM442" s="269"/>
      <c r="AN442" s="269"/>
      <c r="AO442" s="252"/>
      <c r="AP442" s="252"/>
      <c r="AQ442" s="252"/>
      <c r="AR442" s="252"/>
      <c r="AS442" s="290"/>
      <c r="AT442" s="335">
        <f t="shared" si="30"/>
        <v>0</v>
      </c>
      <c r="AU442" s="311"/>
      <c r="AV442" s="312" t="str">
        <f t="shared" si="31"/>
        <v>Popup_OIP</v>
      </c>
      <c r="AW442" s="288"/>
      <c r="AX442" s="309"/>
      <c r="AY442" s="276"/>
      <c r="AZ442" s="276"/>
      <c r="BC442" s="309"/>
    </row>
    <row r="443" spans="1:55" s="271" customFormat="1" ht="14.45" customHeight="1" x14ac:dyDescent="0.25">
      <c r="A443" s="311">
        <v>441</v>
      </c>
      <c r="B443" s="289"/>
      <c r="C443" s="1043"/>
      <c r="D443" s="252"/>
      <c r="E443" s="252"/>
      <c r="F443" s="252"/>
      <c r="G443" s="252"/>
      <c r="H443" s="252"/>
      <c r="I443" s="252"/>
      <c r="J443" s="252"/>
      <c r="K443" s="252"/>
      <c r="L443" s="252"/>
      <c r="M443" s="252"/>
      <c r="N443" s="252"/>
      <c r="O443" s="252"/>
      <c r="P443" s="252"/>
      <c r="Q443" s="252"/>
      <c r="R443" s="252"/>
      <c r="S443" s="252"/>
      <c r="T443" s="252"/>
      <c r="U443" s="252"/>
      <c r="V443" s="252"/>
      <c r="W443" s="252"/>
      <c r="X443" s="252"/>
      <c r="Y443" s="309">
        <f t="shared" si="32"/>
        <v>0</v>
      </c>
      <c r="Z443" s="252"/>
      <c r="AA443" s="252"/>
      <c r="AB443" s="269"/>
      <c r="AC443" s="269"/>
      <c r="AD443" s="269"/>
      <c r="AE443" s="269"/>
      <c r="AF443" s="269"/>
      <c r="AG443" s="269"/>
      <c r="AH443" s="252"/>
      <c r="AI443" s="269"/>
      <c r="AJ443" s="269"/>
      <c r="AK443" s="269"/>
      <c r="AL443" s="269"/>
      <c r="AM443" s="269"/>
      <c r="AN443" s="269"/>
      <c r="AO443" s="252"/>
      <c r="AP443" s="252"/>
      <c r="AQ443" s="252"/>
      <c r="AR443" s="252"/>
      <c r="AS443" s="290"/>
      <c r="AT443" s="335">
        <f t="shared" si="30"/>
        <v>0</v>
      </c>
      <c r="AU443" s="311"/>
      <c r="AV443" s="312" t="str">
        <f t="shared" si="31"/>
        <v>Popup_OIP</v>
      </c>
      <c r="AW443" s="288"/>
      <c r="AX443" s="309"/>
      <c r="AY443" s="276"/>
      <c r="AZ443" s="276"/>
      <c r="BC443" s="309"/>
    </row>
    <row r="444" spans="1:55" s="271" customFormat="1" ht="14.45" customHeight="1" x14ac:dyDescent="0.25">
      <c r="A444" s="311">
        <v>442</v>
      </c>
      <c r="B444" s="289"/>
      <c r="C444" s="1043"/>
      <c r="D444" s="252"/>
      <c r="E444" s="252"/>
      <c r="F444" s="252"/>
      <c r="G444" s="252"/>
      <c r="H444" s="252"/>
      <c r="I444" s="252"/>
      <c r="J444" s="252"/>
      <c r="K444" s="252"/>
      <c r="L444" s="252"/>
      <c r="M444" s="252"/>
      <c r="N444" s="252"/>
      <c r="O444" s="252"/>
      <c r="P444" s="252"/>
      <c r="Q444" s="252"/>
      <c r="R444" s="252"/>
      <c r="S444" s="252"/>
      <c r="T444" s="252"/>
      <c r="U444" s="252"/>
      <c r="V444" s="252"/>
      <c r="W444" s="252"/>
      <c r="X444" s="252"/>
      <c r="Y444" s="309">
        <f t="shared" si="32"/>
        <v>0</v>
      </c>
      <c r="Z444" s="252"/>
      <c r="AA444" s="252"/>
      <c r="AB444" s="269"/>
      <c r="AC444" s="269"/>
      <c r="AD444" s="269"/>
      <c r="AE444" s="269"/>
      <c r="AF444" s="269"/>
      <c r="AG444" s="269"/>
      <c r="AH444" s="252"/>
      <c r="AI444" s="269"/>
      <c r="AJ444" s="269"/>
      <c r="AK444" s="269"/>
      <c r="AL444" s="269"/>
      <c r="AM444" s="269"/>
      <c r="AN444" s="269"/>
      <c r="AO444" s="252"/>
      <c r="AP444" s="252"/>
      <c r="AQ444" s="252"/>
      <c r="AR444" s="252"/>
      <c r="AS444" s="290"/>
      <c r="AT444" s="335">
        <f t="shared" si="30"/>
        <v>0</v>
      </c>
      <c r="AU444" s="311"/>
      <c r="AV444" s="312" t="str">
        <f t="shared" si="31"/>
        <v>Popup_OIP</v>
      </c>
      <c r="AW444" s="288"/>
      <c r="AX444" s="309"/>
      <c r="AY444" s="276"/>
      <c r="AZ444" s="276"/>
      <c r="BC444" s="309"/>
    </row>
    <row r="445" spans="1:55" s="271" customFormat="1" ht="14.45" customHeight="1" x14ac:dyDescent="0.25">
      <c r="A445" s="311">
        <v>443</v>
      </c>
      <c r="B445" s="289"/>
      <c r="C445" s="1043"/>
      <c r="D445" s="252"/>
      <c r="E445" s="252"/>
      <c r="F445" s="252"/>
      <c r="G445" s="252"/>
      <c r="H445" s="252"/>
      <c r="I445" s="252"/>
      <c r="J445" s="252"/>
      <c r="K445" s="252"/>
      <c r="L445" s="252"/>
      <c r="M445" s="252"/>
      <c r="N445" s="252"/>
      <c r="O445" s="252"/>
      <c r="P445" s="252"/>
      <c r="Q445" s="252"/>
      <c r="R445" s="252"/>
      <c r="S445" s="252"/>
      <c r="T445" s="252"/>
      <c r="U445" s="252"/>
      <c r="V445" s="252"/>
      <c r="W445" s="252"/>
      <c r="X445" s="252"/>
      <c r="Y445" s="309">
        <f t="shared" si="32"/>
        <v>0</v>
      </c>
      <c r="Z445" s="252"/>
      <c r="AA445" s="252"/>
      <c r="AB445" s="269"/>
      <c r="AC445" s="269"/>
      <c r="AD445" s="269"/>
      <c r="AE445" s="269"/>
      <c r="AF445" s="269"/>
      <c r="AG445" s="269"/>
      <c r="AH445" s="252"/>
      <c r="AI445" s="269"/>
      <c r="AJ445" s="269"/>
      <c r="AK445" s="269"/>
      <c r="AL445" s="269"/>
      <c r="AM445" s="269"/>
      <c r="AN445" s="269"/>
      <c r="AO445" s="252"/>
      <c r="AP445" s="252"/>
      <c r="AQ445" s="252"/>
      <c r="AR445" s="252"/>
      <c r="AS445" s="290"/>
      <c r="AT445" s="335">
        <f t="shared" si="30"/>
        <v>0</v>
      </c>
      <c r="AU445" s="311"/>
      <c r="AV445" s="312" t="str">
        <f t="shared" si="31"/>
        <v>Popup_OIP</v>
      </c>
      <c r="AW445" s="288"/>
      <c r="AX445" s="309"/>
      <c r="AY445" s="276"/>
      <c r="AZ445" s="276"/>
      <c r="BC445" s="309"/>
    </row>
    <row r="446" spans="1:55" s="271" customFormat="1" ht="14.45" customHeight="1" x14ac:dyDescent="0.25">
      <c r="A446" s="311">
        <v>444</v>
      </c>
      <c r="B446" s="289"/>
      <c r="C446" s="1043"/>
      <c r="D446" s="252"/>
      <c r="E446" s="252"/>
      <c r="F446" s="252"/>
      <c r="G446" s="252"/>
      <c r="H446" s="252"/>
      <c r="I446" s="252"/>
      <c r="J446" s="252"/>
      <c r="K446" s="252"/>
      <c r="L446" s="252"/>
      <c r="M446" s="252"/>
      <c r="N446" s="252"/>
      <c r="O446" s="252"/>
      <c r="P446" s="252"/>
      <c r="Q446" s="252"/>
      <c r="R446" s="252"/>
      <c r="S446" s="252"/>
      <c r="T446" s="252"/>
      <c r="U446" s="252"/>
      <c r="V446" s="252"/>
      <c r="W446" s="252"/>
      <c r="X446" s="252"/>
      <c r="Y446" s="252">
        <f t="shared" si="32"/>
        <v>0</v>
      </c>
      <c r="Z446" s="252"/>
      <c r="AA446" s="252"/>
      <c r="AB446" s="269"/>
      <c r="AC446" s="269"/>
      <c r="AD446" s="269"/>
      <c r="AE446" s="269"/>
      <c r="AF446" s="269"/>
      <c r="AG446" s="269"/>
      <c r="AH446" s="252"/>
      <c r="AI446" s="269"/>
      <c r="AJ446" s="269"/>
      <c r="AK446" s="269"/>
      <c r="AL446" s="269"/>
      <c r="AM446" s="269"/>
      <c r="AN446" s="269"/>
      <c r="AO446" s="252"/>
      <c r="AP446" s="252"/>
      <c r="AQ446" s="252"/>
      <c r="AR446" s="252"/>
      <c r="AS446" s="290"/>
      <c r="AT446" s="335">
        <f t="shared" si="30"/>
        <v>0</v>
      </c>
      <c r="AU446" s="311"/>
      <c r="AV446" s="312" t="str">
        <f t="shared" si="31"/>
        <v>Popup_OIP</v>
      </c>
      <c r="AW446" s="288"/>
      <c r="AX446" s="309"/>
      <c r="AY446" s="276"/>
      <c r="AZ446" s="276"/>
      <c r="BC446" s="309"/>
    </row>
    <row r="447" spans="1:55" s="271" customFormat="1" ht="14.45" customHeight="1" x14ac:dyDescent="0.25">
      <c r="A447" s="311">
        <v>445</v>
      </c>
      <c r="B447" s="289"/>
      <c r="C447" s="1043"/>
      <c r="D447" s="252"/>
      <c r="E447" s="252"/>
      <c r="F447" s="252"/>
      <c r="G447" s="252"/>
      <c r="H447" s="252"/>
      <c r="I447" s="252"/>
      <c r="J447" s="252"/>
      <c r="K447" s="252"/>
      <c r="L447" s="252"/>
      <c r="M447" s="252"/>
      <c r="N447" s="252"/>
      <c r="O447" s="252"/>
      <c r="P447" s="252"/>
      <c r="Q447" s="252"/>
      <c r="R447" s="252"/>
      <c r="S447" s="252"/>
      <c r="T447" s="252"/>
      <c r="U447" s="252"/>
      <c r="V447" s="252"/>
      <c r="W447" s="252"/>
      <c r="X447" s="252"/>
      <c r="Y447" s="309">
        <f t="shared" si="32"/>
        <v>0</v>
      </c>
      <c r="Z447" s="252"/>
      <c r="AA447" s="252"/>
      <c r="AB447" s="269"/>
      <c r="AC447" s="269"/>
      <c r="AD447" s="269"/>
      <c r="AE447" s="269"/>
      <c r="AF447" s="269"/>
      <c r="AG447" s="269"/>
      <c r="AH447" s="252"/>
      <c r="AI447" s="269"/>
      <c r="AJ447" s="269"/>
      <c r="AK447" s="269"/>
      <c r="AL447" s="269"/>
      <c r="AM447" s="269"/>
      <c r="AN447" s="269"/>
      <c r="AO447" s="252"/>
      <c r="AP447" s="252"/>
      <c r="AQ447" s="252"/>
      <c r="AR447" s="252"/>
      <c r="AS447" s="290"/>
      <c r="AT447" s="335">
        <f t="shared" si="30"/>
        <v>0</v>
      </c>
      <c r="AU447" s="311"/>
      <c r="AV447" s="312" t="str">
        <f t="shared" si="31"/>
        <v>Popup_OIP</v>
      </c>
      <c r="AW447" s="288"/>
      <c r="AX447" s="309"/>
      <c r="AY447" s="276"/>
      <c r="AZ447" s="276"/>
      <c r="BC447" s="309"/>
    </row>
    <row r="448" spans="1:55" s="271" customFormat="1" ht="14.45" customHeight="1" x14ac:dyDescent="0.25">
      <c r="A448" s="311">
        <v>446</v>
      </c>
      <c r="B448" s="289"/>
      <c r="C448" s="1043"/>
      <c r="D448" s="252"/>
      <c r="E448" s="252"/>
      <c r="F448" s="252"/>
      <c r="G448" s="252"/>
      <c r="H448" s="252"/>
      <c r="I448" s="252"/>
      <c r="J448" s="252"/>
      <c r="K448" s="252"/>
      <c r="L448" s="252"/>
      <c r="M448" s="252"/>
      <c r="N448" s="252"/>
      <c r="O448" s="252"/>
      <c r="P448" s="252"/>
      <c r="Q448" s="252"/>
      <c r="R448" s="252"/>
      <c r="S448" s="252"/>
      <c r="T448" s="252"/>
      <c r="U448" s="252"/>
      <c r="V448" s="252"/>
      <c r="W448" s="252"/>
      <c r="X448" s="252"/>
      <c r="Y448" s="309">
        <f t="shared" si="32"/>
        <v>0</v>
      </c>
      <c r="Z448" s="252"/>
      <c r="AA448" s="252"/>
      <c r="AB448" s="269"/>
      <c r="AC448" s="269"/>
      <c r="AD448" s="269"/>
      <c r="AE448" s="269"/>
      <c r="AF448" s="269"/>
      <c r="AG448" s="269"/>
      <c r="AH448" s="252"/>
      <c r="AI448" s="269"/>
      <c r="AJ448" s="269"/>
      <c r="AK448" s="269"/>
      <c r="AL448" s="269"/>
      <c r="AM448" s="269"/>
      <c r="AN448" s="269"/>
      <c r="AO448" s="252"/>
      <c r="AP448" s="252"/>
      <c r="AQ448" s="252"/>
      <c r="AR448" s="252"/>
      <c r="AS448" s="290"/>
      <c r="AT448" s="335">
        <f t="shared" si="30"/>
        <v>0</v>
      </c>
      <c r="AU448" s="311"/>
      <c r="AV448" s="312" t="str">
        <f t="shared" si="31"/>
        <v>Popup_OIP</v>
      </c>
      <c r="AW448" s="288"/>
      <c r="AX448" s="309"/>
      <c r="AY448" s="276"/>
      <c r="AZ448" s="276"/>
      <c r="BC448" s="309"/>
    </row>
    <row r="449" spans="1:55" s="271" customFormat="1" ht="14.45" customHeight="1" x14ac:dyDescent="0.25">
      <c r="A449" s="311">
        <v>447</v>
      </c>
      <c r="B449" s="289"/>
      <c r="C449" s="1043"/>
      <c r="D449" s="252"/>
      <c r="E449" s="252"/>
      <c r="F449" s="252"/>
      <c r="G449" s="252"/>
      <c r="H449" s="252"/>
      <c r="I449" s="252"/>
      <c r="J449" s="252"/>
      <c r="K449" s="252"/>
      <c r="L449" s="252"/>
      <c r="M449" s="252"/>
      <c r="N449" s="252"/>
      <c r="O449" s="252"/>
      <c r="P449" s="252"/>
      <c r="Q449" s="252"/>
      <c r="R449" s="252"/>
      <c r="S449" s="252"/>
      <c r="T449" s="252"/>
      <c r="U449" s="252"/>
      <c r="V449" s="252"/>
      <c r="W449" s="252"/>
      <c r="X449" s="252"/>
      <c r="Y449" s="309">
        <f t="shared" si="32"/>
        <v>0</v>
      </c>
      <c r="Z449" s="252"/>
      <c r="AA449" s="252"/>
      <c r="AB449" s="269"/>
      <c r="AC449" s="269"/>
      <c r="AD449" s="269"/>
      <c r="AE449" s="269"/>
      <c r="AF449" s="269"/>
      <c r="AG449" s="269"/>
      <c r="AH449" s="252"/>
      <c r="AI449" s="269"/>
      <c r="AJ449" s="269"/>
      <c r="AK449" s="269"/>
      <c r="AL449" s="269"/>
      <c r="AM449" s="269"/>
      <c r="AN449" s="269"/>
      <c r="AO449" s="252"/>
      <c r="AP449" s="252"/>
      <c r="AQ449" s="252"/>
      <c r="AR449" s="252"/>
      <c r="AS449" s="290"/>
      <c r="AT449" s="335">
        <f t="shared" si="30"/>
        <v>0</v>
      </c>
      <c r="AU449" s="311"/>
      <c r="AV449" s="312" t="str">
        <f t="shared" si="31"/>
        <v>Popup_OIP</v>
      </c>
      <c r="AW449" s="288"/>
      <c r="AX449" s="309"/>
      <c r="AY449" s="276"/>
      <c r="AZ449" s="276"/>
      <c r="BC449" s="309"/>
    </row>
    <row r="450" spans="1:55" s="271" customFormat="1" ht="14.45" customHeight="1" x14ac:dyDescent="0.25">
      <c r="A450" s="311">
        <v>448</v>
      </c>
      <c r="B450" s="289"/>
      <c r="C450" s="1043"/>
      <c r="D450" s="252"/>
      <c r="E450" s="252"/>
      <c r="F450" s="252"/>
      <c r="G450" s="252"/>
      <c r="H450" s="252"/>
      <c r="I450" s="252"/>
      <c r="J450" s="252"/>
      <c r="K450" s="252"/>
      <c r="L450" s="252"/>
      <c r="M450" s="252"/>
      <c r="N450" s="252"/>
      <c r="O450" s="252"/>
      <c r="P450" s="252"/>
      <c r="Q450" s="252"/>
      <c r="R450" s="252"/>
      <c r="S450" s="252"/>
      <c r="T450" s="252"/>
      <c r="U450" s="252"/>
      <c r="V450" s="252"/>
      <c r="W450" s="252"/>
      <c r="X450" s="252"/>
      <c r="Y450" s="252">
        <f t="shared" si="32"/>
        <v>0</v>
      </c>
      <c r="Z450" s="252"/>
      <c r="AA450" s="252"/>
      <c r="AB450" s="269"/>
      <c r="AC450" s="269"/>
      <c r="AD450" s="269"/>
      <c r="AE450" s="269"/>
      <c r="AF450" s="269"/>
      <c r="AG450" s="269"/>
      <c r="AH450" s="252"/>
      <c r="AI450" s="269"/>
      <c r="AJ450" s="269"/>
      <c r="AK450" s="269"/>
      <c r="AL450" s="269"/>
      <c r="AM450" s="269"/>
      <c r="AN450" s="269"/>
      <c r="AO450" s="252"/>
      <c r="AP450" s="252"/>
      <c r="AQ450" s="252"/>
      <c r="AR450" s="252"/>
      <c r="AS450" s="290"/>
      <c r="AT450" s="335">
        <f t="shared" si="30"/>
        <v>0</v>
      </c>
      <c r="AU450" s="311"/>
      <c r="AV450" s="312" t="str">
        <f t="shared" si="31"/>
        <v>Popup_OIP</v>
      </c>
      <c r="AW450" s="288"/>
      <c r="AX450" s="309"/>
      <c r="AY450" s="276"/>
      <c r="AZ450" s="276"/>
      <c r="BC450" s="309"/>
    </row>
    <row r="451" spans="1:55" s="271" customFormat="1" ht="14.45" customHeight="1" x14ac:dyDescent="0.25">
      <c r="A451" s="311">
        <v>449</v>
      </c>
      <c r="B451" s="289"/>
      <c r="C451" s="1043"/>
      <c r="D451" s="252"/>
      <c r="E451" s="252"/>
      <c r="F451" s="252"/>
      <c r="G451" s="252"/>
      <c r="H451" s="252"/>
      <c r="I451" s="252"/>
      <c r="J451" s="252"/>
      <c r="K451" s="252"/>
      <c r="L451" s="252"/>
      <c r="M451" s="252"/>
      <c r="N451" s="252"/>
      <c r="O451" s="252"/>
      <c r="P451" s="252"/>
      <c r="Q451" s="252"/>
      <c r="R451" s="252"/>
      <c r="S451" s="252"/>
      <c r="T451" s="252"/>
      <c r="U451" s="252"/>
      <c r="V451" s="252"/>
      <c r="W451" s="252"/>
      <c r="X451" s="252"/>
      <c r="Y451" s="309">
        <f t="shared" si="32"/>
        <v>0</v>
      </c>
      <c r="Z451" s="252"/>
      <c r="AA451" s="252"/>
      <c r="AB451" s="269"/>
      <c r="AC451" s="269"/>
      <c r="AD451" s="269"/>
      <c r="AE451" s="269"/>
      <c r="AF451" s="269"/>
      <c r="AG451" s="269"/>
      <c r="AH451" s="252"/>
      <c r="AI451" s="269"/>
      <c r="AJ451" s="269"/>
      <c r="AK451" s="269"/>
      <c r="AL451" s="269"/>
      <c r="AM451" s="269"/>
      <c r="AN451" s="269"/>
      <c r="AO451" s="252"/>
      <c r="AP451" s="252"/>
      <c r="AQ451" s="252"/>
      <c r="AR451" s="252"/>
      <c r="AS451" s="290"/>
      <c r="AT451" s="335">
        <f t="shared" ref="AT451:AT513" si="33">IF(AS451="",C451,CONCATENATE(AS451,".",C451))</f>
        <v>0</v>
      </c>
      <c r="AU451" s="311"/>
      <c r="AV451" s="312" t="str">
        <f t="shared" ref="AV451:AV513" si="34">IF(AU451="МПа","Popup_OIPp","Popup_OIP")</f>
        <v>Popup_OIP</v>
      </c>
      <c r="AW451" s="288"/>
      <c r="AX451" s="309"/>
      <c r="AY451" s="276"/>
      <c r="AZ451" s="276"/>
      <c r="BC451" s="309"/>
    </row>
    <row r="452" spans="1:55" s="271" customFormat="1" ht="14.45" customHeight="1" x14ac:dyDescent="0.25">
      <c r="A452" s="311">
        <v>450</v>
      </c>
      <c r="B452" s="289"/>
      <c r="C452" s="1043"/>
      <c r="D452" s="252"/>
      <c r="E452" s="252"/>
      <c r="F452" s="252"/>
      <c r="G452" s="252"/>
      <c r="H452" s="252"/>
      <c r="I452" s="252"/>
      <c r="J452" s="252"/>
      <c r="K452" s="252"/>
      <c r="L452" s="252"/>
      <c r="M452" s="252"/>
      <c r="N452" s="252"/>
      <c r="O452" s="252"/>
      <c r="P452" s="252"/>
      <c r="Q452" s="252"/>
      <c r="R452" s="252"/>
      <c r="S452" s="252"/>
      <c r="T452" s="252"/>
      <c r="U452" s="252"/>
      <c r="V452" s="252"/>
      <c r="W452" s="252"/>
      <c r="X452" s="252"/>
      <c r="Y452" s="252">
        <f t="shared" si="32"/>
        <v>0</v>
      </c>
      <c r="Z452" s="252"/>
      <c r="AA452" s="252"/>
      <c r="AB452" s="269"/>
      <c r="AC452" s="269"/>
      <c r="AD452" s="269"/>
      <c r="AE452" s="269"/>
      <c r="AF452" s="269"/>
      <c r="AG452" s="269"/>
      <c r="AH452" s="252"/>
      <c r="AI452" s="269"/>
      <c r="AJ452" s="269"/>
      <c r="AK452" s="269"/>
      <c r="AL452" s="269"/>
      <c r="AM452" s="269"/>
      <c r="AN452" s="269"/>
      <c r="AO452" s="252"/>
      <c r="AP452" s="252"/>
      <c r="AQ452" s="252"/>
      <c r="AR452" s="252"/>
      <c r="AS452" s="290"/>
      <c r="AT452" s="335">
        <f t="shared" si="33"/>
        <v>0</v>
      </c>
      <c r="AU452" s="311"/>
      <c r="AV452" s="312" t="str">
        <f t="shared" si="34"/>
        <v>Popup_OIP</v>
      </c>
      <c r="AW452" s="288"/>
      <c r="AX452" s="309"/>
      <c r="AY452" s="276"/>
      <c r="AZ452" s="276"/>
      <c r="BC452" s="309"/>
    </row>
    <row r="453" spans="1:55" ht="14.45" customHeight="1" x14ac:dyDescent="0.25">
      <c r="A453" s="311">
        <v>451</v>
      </c>
      <c r="B453" s="289"/>
      <c r="C453" s="1043"/>
      <c r="D453" s="252"/>
      <c r="E453" s="252"/>
      <c r="F453" s="252"/>
      <c r="G453" s="252"/>
      <c r="H453" s="252"/>
      <c r="I453" s="252"/>
      <c r="J453" s="252"/>
      <c r="K453" s="252"/>
      <c r="L453" s="252"/>
      <c r="M453" s="252"/>
      <c r="N453" s="252"/>
      <c r="O453" s="252"/>
      <c r="P453" s="252"/>
      <c r="Q453" s="252"/>
      <c r="R453" s="252"/>
      <c r="S453" s="252"/>
      <c r="T453" s="252"/>
      <c r="U453" s="252"/>
      <c r="V453" s="252"/>
      <c r="W453" s="252"/>
      <c r="X453" s="252"/>
      <c r="Y453" s="309">
        <f t="shared" si="32"/>
        <v>0</v>
      </c>
      <c r="Z453" s="252"/>
      <c r="AA453" s="252"/>
      <c r="AB453" s="269"/>
      <c r="AC453" s="269"/>
      <c r="AD453" s="269"/>
      <c r="AE453" s="269"/>
      <c r="AF453" s="269"/>
      <c r="AG453" s="269"/>
      <c r="AH453" s="252"/>
      <c r="AI453" s="269"/>
      <c r="AJ453" s="269"/>
      <c r="AK453" s="269"/>
      <c r="AL453" s="269"/>
      <c r="AM453" s="269"/>
      <c r="AN453" s="269"/>
      <c r="AO453" s="252"/>
      <c r="AP453" s="252"/>
      <c r="AQ453" s="252"/>
      <c r="AR453" s="252"/>
      <c r="AS453" s="290"/>
      <c r="AT453" s="335">
        <f t="shared" si="33"/>
        <v>0</v>
      </c>
      <c r="AU453" s="311"/>
      <c r="AV453" s="312" t="str">
        <f t="shared" si="34"/>
        <v>Popup_OIP</v>
      </c>
      <c r="AW453" s="288"/>
      <c r="AX453" s="309"/>
      <c r="AY453" s="276"/>
      <c r="AZ453" s="276"/>
      <c r="BA453" s="271"/>
      <c r="BB453" s="271"/>
      <c r="BC453" s="309"/>
    </row>
    <row r="454" spans="1:55" ht="14.45" customHeight="1" x14ac:dyDescent="0.25">
      <c r="A454" s="311">
        <v>452</v>
      </c>
      <c r="B454" s="289"/>
      <c r="C454" s="1043"/>
      <c r="D454" s="252"/>
      <c r="E454" s="252"/>
      <c r="F454" s="252"/>
      <c r="G454" s="252"/>
      <c r="H454" s="252"/>
      <c r="I454" s="252"/>
      <c r="J454" s="252"/>
      <c r="K454" s="252"/>
      <c r="L454" s="252"/>
      <c r="M454" s="252"/>
      <c r="N454" s="252"/>
      <c r="O454" s="252"/>
      <c r="P454" s="252"/>
      <c r="Q454" s="252"/>
      <c r="R454" s="252"/>
      <c r="S454" s="252"/>
      <c r="T454" s="252"/>
      <c r="U454" s="252"/>
      <c r="V454" s="252"/>
      <c r="W454" s="252"/>
      <c r="X454" s="252"/>
      <c r="Y454" s="309">
        <f t="shared" si="32"/>
        <v>0</v>
      </c>
      <c r="Z454" s="252"/>
      <c r="AA454" s="252"/>
      <c r="AB454" s="269"/>
      <c r="AC454" s="269"/>
      <c r="AD454" s="269"/>
      <c r="AE454" s="269"/>
      <c r="AF454" s="269"/>
      <c r="AG454" s="269"/>
      <c r="AH454" s="252"/>
      <c r="AI454" s="269"/>
      <c r="AJ454" s="269"/>
      <c r="AK454" s="269"/>
      <c r="AL454" s="269"/>
      <c r="AM454" s="269"/>
      <c r="AN454" s="269"/>
      <c r="AO454" s="252"/>
      <c r="AP454" s="252"/>
      <c r="AQ454" s="252"/>
      <c r="AR454" s="252"/>
      <c r="AS454" s="290"/>
      <c r="AT454" s="335">
        <f t="shared" si="33"/>
        <v>0</v>
      </c>
      <c r="AU454" s="311"/>
      <c r="AV454" s="312" t="str">
        <f t="shared" si="34"/>
        <v>Popup_OIP</v>
      </c>
      <c r="AW454" s="288"/>
      <c r="AX454" s="309"/>
      <c r="AY454" s="276"/>
      <c r="AZ454" s="276"/>
      <c r="BA454" s="271"/>
      <c r="BB454" s="271"/>
      <c r="BC454" s="309"/>
    </row>
    <row r="455" spans="1:55" ht="14.45" customHeight="1" x14ac:dyDescent="0.25">
      <c r="A455" s="311">
        <v>453</v>
      </c>
      <c r="B455" s="289"/>
      <c r="C455" s="1043"/>
      <c r="D455" s="252"/>
      <c r="E455" s="252"/>
      <c r="F455" s="252"/>
      <c r="G455" s="252"/>
      <c r="H455" s="252"/>
      <c r="I455" s="252"/>
      <c r="J455" s="252"/>
      <c r="K455" s="252"/>
      <c r="L455" s="252"/>
      <c r="M455" s="252"/>
      <c r="N455" s="252"/>
      <c r="O455" s="252"/>
      <c r="P455" s="252"/>
      <c r="Q455" s="252"/>
      <c r="R455" s="252"/>
      <c r="S455" s="252"/>
      <c r="T455" s="252"/>
      <c r="U455" s="252"/>
      <c r="V455" s="252"/>
      <c r="W455" s="252"/>
      <c r="X455" s="252"/>
      <c r="Y455" s="309">
        <f t="shared" si="32"/>
        <v>0</v>
      </c>
      <c r="Z455" s="252"/>
      <c r="AA455" s="252"/>
      <c r="AB455" s="269"/>
      <c r="AC455" s="269"/>
      <c r="AD455" s="269"/>
      <c r="AE455" s="269"/>
      <c r="AF455" s="269"/>
      <c r="AG455" s="269"/>
      <c r="AH455" s="252"/>
      <c r="AI455" s="269"/>
      <c r="AJ455" s="269"/>
      <c r="AK455" s="269"/>
      <c r="AL455" s="269"/>
      <c r="AM455" s="269"/>
      <c r="AN455" s="269"/>
      <c r="AO455" s="252"/>
      <c r="AP455" s="252"/>
      <c r="AQ455" s="252"/>
      <c r="AR455" s="252"/>
      <c r="AS455" s="290"/>
      <c r="AT455" s="335">
        <f t="shared" si="33"/>
        <v>0</v>
      </c>
      <c r="AU455" s="311"/>
      <c r="AV455" s="312" t="str">
        <f t="shared" si="34"/>
        <v>Popup_OIP</v>
      </c>
      <c r="AW455" s="288"/>
      <c r="AX455" s="309"/>
      <c r="AY455" s="276"/>
      <c r="AZ455" s="276"/>
      <c r="BA455" s="271"/>
      <c r="BB455" s="271"/>
      <c r="BC455" s="309"/>
    </row>
    <row r="456" spans="1:55" ht="14.45" customHeight="1" x14ac:dyDescent="0.25">
      <c r="A456" s="311">
        <v>454</v>
      </c>
      <c r="B456" s="289"/>
      <c r="C456" s="1043"/>
      <c r="D456" s="252"/>
      <c r="E456" s="252"/>
      <c r="F456" s="252"/>
      <c r="G456" s="252"/>
      <c r="H456" s="252"/>
      <c r="I456" s="252"/>
      <c r="J456" s="252"/>
      <c r="K456" s="252"/>
      <c r="L456" s="252"/>
      <c r="M456" s="252"/>
      <c r="N456" s="252"/>
      <c r="O456" s="252"/>
      <c r="P456" s="252"/>
      <c r="Q456" s="252"/>
      <c r="R456" s="252"/>
      <c r="S456" s="252"/>
      <c r="T456" s="252"/>
      <c r="U456" s="252"/>
      <c r="V456" s="252"/>
      <c r="W456" s="252"/>
      <c r="X456" s="252"/>
      <c r="Y456" s="252">
        <f t="shared" si="32"/>
        <v>0</v>
      </c>
      <c r="Z456" s="252"/>
      <c r="AA456" s="252"/>
      <c r="AB456" s="269"/>
      <c r="AC456" s="269"/>
      <c r="AD456" s="269"/>
      <c r="AE456" s="269"/>
      <c r="AF456" s="269"/>
      <c r="AG456" s="269"/>
      <c r="AH456" s="252"/>
      <c r="AI456" s="269"/>
      <c r="AJ456" s="269"/>
      <c r="AK456" s="269"/>
      <c r="AL456" s="269"/>
      <c r="AM456" s="269"/>
      <c r="AN456" s="269"/>
      <c r="AO456" s="252"/>
      <c r="AP456" s="252"/>
      <c r="AQ456" s="252"/>
      <c r="AR456" s="252"/>
      <c r="AS456" s="290"/>
      <c r="AT456" s="335">
        <f t="shared" si="33"/>
        <v>0</v>
      </c>
      <c r="AU456" s="311"/>
      <c r="AV456" s="312" t="str">
        <f t="shared" si="34"/>
        <v>Popup_OIP</v>
      </c>
      <c r="AW456" s="288"/>
      <c r="AX456" s="309"/>
      <c r="AY456" s="276"/>
      <c r="AZ456" s="276"/>
      <c r="BA456" s="271"/>
      <c r="BB456" s="271"/>
      <c r="BC456" s="309"/>
    </row>
    <row r="457" spans="1:55" ht="14.45" customHeight="1" x14ac:dyDescent="0.25">
      <c r="A457" s="311">
        <v>455</v>
      </c>
      <c r="B457" s="289"/>
      <c r="C457" s="1043"/>
      <c r="D457" s="252"/>
      <c r="E457" s="252"/>
      <c r="F457" s="252"/>
      <c r="G457" s="252"/>
      <c r="H457" s="252"/>
      <c r="I457" s="252"/>
      <c r="J457" s="252"/>
      <c r="K457" s="252"/>
      <c r="L457" s="252"/>
      <c r="M457" s="252"/>
      <c r="N457" s="252"/>
      <c r="O457" s="252"/>
      <c r="P457" s="252"/>
      <c r="Q457" s="252"/>
      <c r="R457" s="252"/>
      <c r="S457" s="252"/>
      <c r="T457" s="252"/>
      <c r="U457" s="252"/>
      <c r="V457" s="252"/>
      <c r="W457" s="252"/>
      <c r="X457" s="252"/>
      <c r="Y457" s="309">
        <f t="shared" si="32"/>
        <v>0</v>
      </c>
      <c r="Z457" s="252"/>
      <c r="AA457" s="252"/>
      <c r="AB457" s="269"/>
      <c r="AC457" s="269"/>
      <c r="AD457" s="269"/>
      <c r="AE457" s="269"/>
      <c r="AF457" s="269"/>
      <c r="AG457" s="269"/>
      <c r="AH457" s="252"/>
      <c r="AI457" s="269"/>
      <c r="AJ457" s="269"/>
      <c r="AK457" s="269"/>
      <c r="AL457" s="269"/>
      <c r="AM457" s="269"/>
      <c r="AN457" s="269"/>
      <c r="AO457" s="252"/>
      <c r="AP457" s="252"/>
      <c r="AQ457" s="252"/>
      <c r="AR457" s="252"/>
      <c r="AS457" s="290"/>
      <c r="AT457" s="335">
        <f t="shared" si="33"/>
        <v>0</v>
      </c>
      <c r="AU457" s="311"/>
      <c r="AV457" s="312" t="str">
        <f t="shared" si="34"/>
        <v>Popup_OIP</v>
      </c>
      <c r="AW457" s="288"/>
      <c r="AX457" s="309"/>
      <c r="AY457" s="276"/>
      <c r="AZ457" s="276"/>
      <c r="BA457" s="271"/>
      <c r="BB457" s="271"/>
      <c r="BC457" s="309"/>
    </row>
    <row r="458" spans="1:55" ht="14.45" customHeight="1" x14ac:dyDescent="0.25">
      <c r="A458" s="311">
        <v>456</v>
      </c>
      <c r="B458" s="289"/>
      <c r="C458" s="1043"/>
      <c r="D458" s="252"/>
      <c r="E458" s="252"/>
      <c r="F458" s="252"/>
      <c r="G458" s="252"/>
      <c r="H458" s="252"/>
      <c r="I458" s="252"/>
      <c r="J458" s="252"/>
      <c r="K458" s="252"/>
      <c r="L458" s="252"/>
      <c r="M458" s="252"/>
      <c r="N458" s="252"/>
      <c r="O458" s="252"/>
      <c r="P458" s="252"/>
      <c r="Q458" s="252"/>
      <c r="R458" s="252"/>
      <c r="S458" s="252"/>
      <c r="T458" s="252"/>
      <c r="U458" s="252"/>
      <c r="V458" s="252"/>
      <c r="W458" s="252"/>
      <c r="X458" s="252"/>
      <c r="Y458" s="309">
        <f t="shared" si="32"/>
        <v>0</v>
      </c>
      <c r="Z458" s="252"/>
      <c r="AA458" s="252"/>
      <c r="AB458" s="269"/>
      <c r="AC458" s="269"/>
      <c r="AD458" s="269"/>
      <c r="AE458" s="269"/>
      <c r="AF458" s="269"/>
      <c r="AG458" s="269"/>
      <c r="AH458" s="252"/>
      <c r="AI458" s="269"/>
      <c r="AJ458" s="269"/>
      <c r="AK458" s="269"/>
      <c r="AL458" s="269"/>
      <c r="AM458" s="269"/>
      <c r="AN458" s="269"/>
      <c r="AO458" s="252"/>
      <c r="AP458" s="252"/>
      <c r="AQ458" s="252"/>
      <c r="AR458" s="252"/>
      <c r="AS458" s="290"/>
      <c r="AT458" s="335">
        <f t="shared" si="33"/>
        <v>0</v>
      </c>
      <c r="AU458" s="311"/>
      <c r="AV458" s="312" t="str">
        <f t="shared" si="34"/>
        <v>Popup_OIP</v>
      </c>
      <c r="AW458" s="288"/>
      <c r="AX458" s="309"/>
      <c r="AY458" s="276"/>
      <c r="AZ458" s="276"/>
      <c r="BA458" s="271"/>
      <c r="BB458" s="271"/>
      <c r="BC458" s="309"/>
    </row>
    <row r="459" spans="1:55" ht="14.45" customHeight="1" x14ac:dyDescent="0.25">
      <c r="A459" s="311">
        <v>457</v>
      </c>
      <c r="B459" s="289"/>
      <c r="C459" s="1043"/>
      <c r="D459" s="252"/>
      <c r="E459" s="252"/>
      <c r="F459" s="252"/>
      <c r="G459" s="252"/>
      <c r="H459" s="252"/>
      <c r="I459" s="252"/>
      <c r="J459" s="252"/>
      <c r="K459" s="252"/>
      <c r="L459" s="252"/>
      <c r="M459" s="252"/>
      <c r="N459" s="252"/>
      <c r="O459" s="252"/>
      <c r="P459" s="252"/>
      <c r="Q459" s="252"/>
      <c r="R459" s="252"/>
      <c r="S459" s="252"/>
      <c r="T459" s="252"/>
      <c r="U459" s="252"/>
      <c r="V459" s="252"/>
      <c r="W459" s="252"/>
      <c r="X459" s="252"/>
      <c r="Y459" s="309">
        <f t="shared" si="32"/>
        <v>0</v>
      </c>
      <c r="Z459" s="252"/>
      <c r="AA459" s="252"/>
      <c r="AB459" s="269"/>
      <c r="AC459" s="269"/>
      <c r="AD459" s="269"/>
      <c r="AE459" s="269"/>
      <c r="AF459" s="269"/>
      <c r="AG459" s="269"/>
      <c r="AH459" s="252"/>
      <c r="AI459" s="269"/>
      <c r="AJ459" s="269"/>
      <c r="AK459" s="269"/>
      <c r="AL459" s="269"/>
      <c r="AM459" s="269"/>
      <c r="AN459" s="269"/>
      <c r="AO459" s="252"/>
      <c r="AP459" s="252"/>
      <c r="AQ459" s="252"/>
      <c r="AR459" s="252"/>
      <c r="AS459" s="290"/>
      <c r="AT459" s="335">
        <f t="shared" si="33"/>
        <v>0</v>
      </c>
      <c r="AU459" s="311"/>
      <c r="AV459" s="312" t="str">
        <f t="shared" si="34"/>
        <v>Popup_OIP</v>
      </c>
      <c r="AW459" s="288"/>
      <c r="AX459" s="309"/>
      <c r="AY459" s="276"/>
      <c r="AZ459" s="276"/>
      <c r="BA459" s="271"/>
      <c r="BB459" s="271"/>
      <c r="BC459" s="309"/>
    </row>
    <row r="460" spans="1:55" ht="14.45" customHeight="1" x14ac:dyDescent="0.25">
      <c r="A460" s="311">
        <v>458</v>
      </c>
      <c r="B460" s="289"/>
      <c r="C460" s="1043"/>
      <c r="D460" s="252"/>
      <c r="E460" s="252"/>
      <c r="F460" s="252"/>
      <c r="G460" s="252"/>
      <c r="H460" s="252"/>
      <c r="I460" s="252"/>
      <c r="J460" s="252"/>
      <c r="K460" s="252"/>
      <c r="L460" s="252"/>
      <c r="M460" s="252"/>
      <c r="N460" s="252"/>
      <c r="O460" s="252"/>
      <c r="P460" s="252"/>
      <c r="Q460" s="252"/>
      <c r="R460" s="252"/>
      <c r="S460" s="252"/>
      <c r="T460" s="252"/>
      <c r="U460" s="252"/>
      <c r="V460" s="252"/>
      <c r="W460" s="252"/>
      <c r="X460" s="252"/>
      <c r="Y460" s="252">
        <f t="shared" si="32"/>
        <v>0</v>
      </c>
      <c r="Z460" s="252"/>
      <c r="AA460" s="252"/>
      <c r="AB460" s="269"/>
      <c r="AC460" s="269"/>
      <c r="AD460" s="269"/>
      <c r="AE460" s="269"/>
      <c r="AF460" s="269"/>
      <c r="AG460" s="269"/>
      <c r="AH460" s="252"/>
      <c r="AI460" s="269"/>
      <c r="AJ460" s="269"/>
      <c r="AK460" s="269"/>
      <c r="AL460" s="269"/>
      <c r="AM460" s="269"/>
      <c r="AN460" s="269"/>
      <c r="AO460" s="252"/>
      <c r="AP460" s="252"/>
      <c r="AQ460" s="252"/>
      <c r="AR460" s="252"/>
      <c r="AS460" s="290"/>
      <c r="AT460" s="335">
        <f t="shared" si="33"/>
        <v>0</v>
      </c>
      <c r="AU460" s="311"/>
      <c r="AV460" s="312" t="str">
        <f t="shared" si="34"/>
        <v>Popup_OIP</v>
      </c>
      <c r="AW460" s="288"/>
      <c r="AX460" s="309"/>
      <c r="AY460" s="276"/>
      <c r="AZ460" s="276"/>
      <c r="BA460" s="271"/>
      <c r="BB460" s="271"/>
      <c r="BC460" s="309"/>
    </row>
    <row r="461" spans="1:55" ht="14.45" customHeight="1" x14ac:dyDescent="0.25">
      <c r="A461" s="311">
        <v>459</v>
      </c>
      <c r="B461" s="289"/>
      <c r="C461" s="1043"/>
      <c r="D461" s="252"/>
      <c r="E461" s="252"/>
      <c r="F461" s="252"/>
      <c r="G461" s="252"/>
      <c r="H461" s="252"/>
      <c r="I461" s="252"/>
      <c r="J461" s="252"/>
      <c r="K461" s="252"/>
      <c r="L461" s="252"/>
      <c r="M461" s="252"/>
      <c r="N461" s="252"/>
      <c r="O461" s="252"/>
      <c r="P461" s="252"/>
      <c r="Q461" s="252"/>
      <c r="R461" s="252"/>
      <c r="S461" s="252"/>
      <c r="T461" s="252"/>
      <c r="U461" s="252"/>
      <c r="V461" s="252"/>
      <c r="W461" s="252"/>
      <c r="X461" s="252"/>
      <c r="Y461" s="309">
        <f t="shared" si="32"/>
        <v>0</v>
      </c>
      <c r="Z461" s="252"/>
      <c r="AA461" s="252"/>
      <c r="AB461" s="269"/>
      <c r="AC461" s="269"/>
      <c r="AD461" s="269"/>
      <c r="AE461" s="269"/>
      <c r="AF461" s="269"/>
      <c r="AG461" s="269"/>
      <c r="AH461" s="252"/>
      <c r="AI461" s="269"/>
      <c r="AJ461" s="269"/>
      <c r="AK461" s="269"/>
      <c r="AL461" s="269"/>
      <c r="AM461" s="269"/>
      <c r="AN461" s="269"/>
      <c r="AO461" s="252"/>
      <c r="AP461" s="252"/>
      <c r="AQ461" s="252"/>
      <c r="AR461" s="252"/>
      <c r="AS461" s="290"/>
      <c r="AT461" s="335">
        <f t="shared" si="33"/>
        <v>0</v>
      </c>
      <c r="AU461" s="311"/>
      <c r="AV461" s="312" t="str">
        <f t="shared" si="34"/>
        <v>Popup_OIP</v>
      </c>
      <c r="AW461" s="288"/>
      <c r="AX461" s="309"/>
      <c r="AY461" s="276"/>
      <c r="AZ461" s="276"/>
      <c r="BA461" s="271"/>
      <c r="BB461" s="271"/>
      <c r="BC461" s="309"/>
    </row>
    <row r="462" spans="1:55" ht="14.45" customHeight="1" x14ac:dyDescent="0.25">
      <c r="A462" s="311">
        <v>460</v>
      </c>
      <c r="B462" s="289"/>
      <c r="C462" s="1043"/>
      <c r="D462" s="252"/>
      <c r="E462" s="252"/>
      <c r="F462" s="252"/>
      <c r="G462" s="252"/>
      <c r="H462" s="252"/>
      <c r="I462" s="252"/>
      <c r="J462" s="252"/>
      <c r="K462" s="252"/>
      <c r="L462" s="252"/>
      <c r="M462" s="252"/>
      <c r="N462" s="252"/>
      <c r="O462" s="252"/>
      <c r="P462" s="252"/>
      <c r="Q462" s="252"/>
      <c r="R462" s="252"/>
      <c r="S462" s="252"/>
      <c r="T462" s="252"/>
      <c r="U462" s="252"/>
      <c r="V462" s="252"/>
      <c r="W462" s="252"/>
      <c r="X462" s="252"/>
      <c r="Y462" s="252">
        <f t="shared" si="32"/>
        <v>0</v>
      </c>
      <c r="Z462" s="252"/>
      <c r="AA462" s="252"/>
      <c r="AB462" s="269"/>
      <c r="AC462" s="269"/>
      <c r="AD462" s="269"/>
      <c r="AE462" s="269"/>
      <c r="AF462" s="269"/>
      <c r="AG462" s="269"/>
      <c r="AH462" s="252"/>
      <c r="AI462" s="269"/>
      <c r="AJ462" s="269"/>
      <c r="AK462" s="269"/>
      <c r="AL462" s="269"/>
      <c r="AM462" s="269"/>
      <c r="AN462" s="269"/>
      <c r="AO462" s="252"/>
      <c r="AP462" s="252"/>
      <c r="AQ462" s="252"/>
      <c r="AR462" s="252"/>
      <c r="AS462" s="290"/>
      <c r="AT462" s="335">
        <f t="shared" si="33"/>
        <v>0</v>
      </c>
      <c r="AU462" s="311"/>
      <c r="AV462" s="312" t="str">
        <f t="shared" si="34"/>
        <v>Popup_OIP</v>
      </c>
      <c r="AW462" s="288"/>
      <c r="AX462" s="309"/>
      <c r="AY462" s="276"/>
      <c r="AZ462" s="276"/>
      <c r="BA462" s="271"/>
      <c r="BB462" s="271"/>
      <c r="BC462" s="309"/>
    </row>
    <row r="463" spans="1:55" ht="14.45" customHeight="1" x14ac:dyDescent="0.25">
      <c r="A463" s="311">
        <v>461</v>
      </c>
      <c r="B463" s="289"/>
      <c r="C463" s="1043"/>
      <c r="D463" s="252"/>
      <c r="E463" s="252"/>
      <c r="F463" s="252"/>
      <c r="G463" s="252"/>
      <c r="H463" s="252"/>
      <c r="I463" s="252"/>
      <c r="J463" s="252"/>
      <c r="K463" s="252"/>
      <c r="L463" s="252"/>
      <c r="M463" s="252"/>
      <c r="N463" s="252"/>
      <c r="O463" s="252"/>
      <c r="P463" s="252"/>
      <c r="Q463" s="252"/>
      <c r="R463" s="252"/>
      <c r="S463" s="252"/>
      <c r="T463" s="252"/>
      <c r="U463" s="252"/>
      <c r="V463" s="252"/>
      <c r="W463" s="252"/>
      <c r="X463" s="252"/>
      <c r="Y463" s="309">
        <f t="shared" si="32"/>
        <v>0</v>
      </c>
      <c r="Z463" s="252"/>
      <c r="AA463" s="252"/>
      <c r="AB463" s="269"/>
      <c r="AC463" s="269"/>
      <c r="AD463" s="269"/>
      <c r="AE463" s="269"/>
      <c r="AF463" s="269"/>
      <c r="AG463" s="269"/>
      <c r="AH463" s="252"/>
      <c r="AI463" s="269"/>
      <c r="AJ463" s="269"/>
      <c r="AK463" s="269"/>
      <c r="AL463" s="269"/>
      <c r="AM463" s="269"/>
      <c r="AN463" s="269"/>
      <c r="AO463" s="252"/>
      <c r="AP463" s="252"/>
      <c r="AQ463" s="252"/>
      <c r="AR463" s="252"/>
      <c r="AS463" s="290"/>
      <c r="AT463" s="335">
        <f t="shared" si="33"/>
        <v>0</v>
      </c>
      <c r="AU463" s="311"/>
      <c r="AV463" s="312" t="str">
        <f t="shared" si="34"/>
        <v>Popup_OIP</v>
      </c>
      <c r="AW463" s="288"/>
      <c r="AX463" s="309"/>
      <c r="AY463" s="276"/>
      <c r="AZ463" s="276"/>
      <c r="BA463" s="271"/>
      <c r="BB463" s="271"/>
      <c r="BC463" s="309"/>
    </row>
    <row r="464" spans="1:55" ht="14.45" customHeight="1" x14ac:dyDescent="0.25">
      <c r="A464" s="311">
        <v>462</v>
      </c>
      <c r="B464" s="289"/>
      <c r="C464" s="1043"/>
      <c r="D464" s="252"/>
      <c r="E464" s="252"/>
      <c r="F464" s="252"/>
      <c r="G464" s="252"/>
      <c r="H464" s="252"/>
      <c r="I464" s="252"/>
      <c r="J464" s="252"/>
      <c r="K464" s="252"/>
      <c r="L464" s="252"/>
      <c r="M464" s="252"/>
      <c r="N464" s="252"/>
      <c r="O464" s="252"/>
      <c r="P464" s="252"/>
      <c r="Q464" s="252"/>
      <c r="R464" s="252"/>
      <c r="S464" s="252"/>
      <c r="T464" s="252"/>
      <c r="U464" s="252"/>
      <c r="V464" s="252"/>
      <c r="W464" s="252"/>
      <c r="X464" s="252"/>
      <c r="Y464" s="309">
        <f t="shared" si="32"/>
        <v>0</v>
      </c>
      <c r="Z464" s="252"/>
      <c r="AA464" s="252"/>
      <c r="AB464" s="269"/>
      <c r="AC464" s="269"/>
      <c r="AD464" s="269"/>
      <c r="AE464" s="269"/>
      <c r="AF464" s="269"/>
      <c r="AG464" s="269"/>
      <c r="AH464" s="252"/>
      <c r="AI464" s="269"/>
      <c r="AJ464" s="269"/>
      <c r="AK464" s="269"/>
      <c r="AL464" s="269"/>
      <c r="AM464" s="269"/>
      <c r="AN464" s="269"/>
      <c r="AO464" s="252"/>
      <c r="AP464" s="252"/>
      <c r="AQ464" s="252"/>
      <c r="AR464" s="252"/>
      <c r="AS464" s="290"/>
      <c r="AT464" s="335">
        <f t="shared" si="33"/>
        <v>0</v>
      </c>
      <c r="AU464" s="311"/>
      <c r="AV464" s="312" t="str">
        <f t="shared" si="34"/>
        <v>Popup_OIP</v>
      </c>
      <c r="AW464" s="288"/>
      <c r="AX464" s="309"/>
      <c r="AY464" s="276"/>
      <c r="AZ464" s="276"/>
      <c r="BA464" s="271"/>
      <c r="BB464" s="271"/>
      <c r="BC464" s="309"/>
    </row>
    <row r="465" spans="1:55" ht="14.45" customHeight="1" x14ac:dyDescent="0.25">
      <c r="A465" s="311">
        <v>463</v>
      </c>
      <c r="B465" s="289"/>
      <c r="C465" s="1043"/>
      <c r="D465" s="252"/>
      <c r="E465" s="252"/>
      <c r="F465" s="252"/>
      <c r="G465" s="252"/>
      <c r="H465" s="252"/>
      <c r="I465" s="252"/>
      <c r="J465" s="252"/>
      <c r="K465" s="252"/>
      <c r="L465" s="252"/>
      <c r="M465" s="252"/>
      <c r="N465" s="252"/>
      <c r="O465" s="252"/>
      <c r="P465" s="252"/>
      <c r="Q465" s="252"/>
      <c r="R465" s="252"/>
      <c r="S465" s="252"/>
      <c r="T465" s="252"/>
      <c r="U465" s="252"/>
      <c r="V465" s="252"/>
      <c r="W465" s="252"/>
      <c r="X465" s="252"/>
      <c r="Y465" s="309">
        <f t="shared" si="32"/>
        <v>0</v>
      </c>
      <c r="Z465" s="252"/>
      <c r="AA465" s="252"/>
      <c r="AB465" s="269"/>
      <c r="AC465" s="269"/>
      <c r="AD465" s="269"/>
      <c r="AE465" s="269"/>
      <c r="AF465" s="269"/>
      <c r="AG465" s="269"/>
      <c r="AH465" s="252"/>
      <c r="AI465" s="269"/>
      <c r="AJ465" s="269"/>
      <c r="AK465" s="269"/>
      <c r="AL465" s="269"/>
      <c r="AM465" s="269"/>
      <c r="AN465" s="269"/>
      <c r="AO465" s="252"/>
      <c r="AP465" s="252"/>
      <c r="AQ465" s="252"/>
      <c r="AR465" s="252"/>
      <c r="AS465" s="290"/>
      <c r="AT465" s="335">
        <f t="shared" si="33"/>
        <v>0</v>
      </c>
      <c r="AU465" s="311"/>
      <c r="AV465" s="312" t="str">
        <f t="shared" si="34"/>
        <v>Popup_OIP</v>
      </c>
      <c r="AW465" s="288"/>
      <c r="AX465" s="309"/>
      <c r="AY465" s="276"/>
      <c r="AZ465" s="276"/>
      <c r="BA465" s="271"/>
      <c r="BB465" s="271"/>
      <c r="BC465" s="309"/>
    </row>
    <row r="466" spans="1:55" ht="14.45" customHeight="1" x14ac:dyDescent="0.25">
      <c r="A466" s="311">
        <v>464</v>
      </c>
      <c r="B466" s="289"/>
      <c r="C466" s="1043"/>
      <c r="D466" s="252"/>
      <c r="E466" s="252"/>
      <c r="F466" s="252"/>
      <c r="G466" s="252"/>
      <c r="H466" s="252"/>
      <c r="I466" s="252"/>
      <c r="J466" s="252"/>
      <c r="K466" s="252"/>
      <c r="L466" s="252"/>
      <c r="M466" s="252"/>
      <c r="N466" s="252"/>
      <c r="O466" s="252"/>
      <c r="P466" s="252"/>
      <c r="Q466" s="252"/>
      <c r="R466" s="252"/>
      <c r="S466" s="252"/>
      <c r="T466" s="252"/>
      <c r="U466" s="252"/>
      <c r="V466" s="252"/>
      <c r="W466" s="252"/>
      <c r="X466" s="252"/>
      <c r="Y466" s="252">
        <f t="shared" si="32"/>
        <v>0</v>
      </c>
      <c r="Z466" s="252"/>
      <c r="AA466" s="252"/>
      <c r="AB466" s="269"/>
      <c r="AC466" s="269"/>
      <c r="AD466" s="269"/>
      <c r="AE466" s="269"/>
      <c r="AF466" s="269"/>
      <c r="AG466" s="269"/>
      <c r="AH466" s="252"/>
      <c r="AI466" s="269"/>
      <c r="AJ466" s="269"/>
      <c r="AK466" s="269"/>
      <c r="AL466" s="269"/>
      <c r="AM466" s="269"/>
      <c r="AN466" s="269"/>
      <c r="AO466" s="252"/>
      <c r="AP466" s="252"/>
      <c r="AQ466" s="252"/>
      <c r="AR466" s="252"/>
      <c r="AS466" s="290"/>
      <c r="AT466" s="335">
        <f t="shared" si="33"/>
        <v>0</v>
      </c>
      <c r="AU466" s="311"/>
      <c r="AV466" s="312" t="str">
        <f t="shared" si="34"/>
        <v>Popup_OIP</v>
      </c>
      <c r="AW466" s="288"/>
      <c r="AX466" s="309"/>
      <c r="AY466" s="276"/>
      <c r="AZ466" s="276"/>
      <c r="BA466" s="271"/>
      <c r="BB466" s="271"/>
      <c r="BC466" s="309"/>
    </row>
    <row r="467" spans="1:55" ht="14.45" customHeight="1" x14ac:dyDescent="0.25">
      <c r="A467" s="311">
        <v>465</v>
      </c>
      <c r="B467" s="289"/>
      <c r="C467" s="1043"/>
      <c r="D467" s="252"/>
      <c r="E467" s="252"/>
      <c r="F467" s="252"/>
      <c r="G467" s="252"/>
      <c r="H467" s="252"/>
      <c r="I467" s="252"/>
      <c r="J467" s="252"/>
      <c r="K467" s="252"/>
      <c r="L467" s="252"/>
      <c r="M467" s="252"/>
      <c r="N467" s="252"/>
      <c r="O467" s="252"/>
      <c r="P467" s="252"/>
      <c r="Q467" s="252"/>
      <c r="R467" s="252"/>
      <c r="S467" s="252"/>
      <c r="T467" s="252"/>
      <c r="U467" s="252"/>
      <c r="V467" s="252"/>
      <c r="W467" s="252"/>
      <c r="X467" s="252"/>
      <c r="Y467" s="309">
        <f t="shared" si="32"/>
        <v>0</v>
      </c>
      <c r="Z467" s="252"/>
      <c r="AA467" s="252"/>
      <c r="AB467" s="269"/>
      <c r="AC467" s="269"/>
      <c r="AD467" s="269"/>
      <c r="AE467" s="269"/>
      <c r="AF467" s="269"/>
      <c r="AG467" s="269"/>
      <c r="AH467" s="252"/>
      <c r="AI467" s="269"/>
      <c r="AJ467" s="269"/>
      <c r="AK467" s="269"/>
      <c r="AL467" s="269"/>
      <c r="AM467" s="269"/>
      <c r="AN467" s="269"/>
      <c r="AO467" s="252"/>
      <c r="AP467" s="252"/>
      <c r="AQ467" s="252"/>
      <c r="AR467" s="252"/>
      <c r="AS467" s="290"/>
      <c r="AT467" s="335">
        <f t="shared" si="33"/>
        <v>0</v>
      </c>
      <c r="AU467" s="311"/>
      <c r="AV467" s="312" t="str">
        <f t="shared" si="34"/>
        <v>Popup_OIP</v>
      </c>
      <c r="AW467" s="288"/>
      <c r="AX467" s="309"/>
      <c r="AY467" s="276"/>
      <c r="AZ467" s="276"/>
      <c r="BA467" s="271"/>
      <c r="BB467" s="271"/>
      <c r="BC467" s="309"/>
    </row>
    <row r="468" spans="1:55" ht="14.45" customHeight="1" x14ac:dyDescent="0.25">
      <c r="A468" s="311">
        <v>466</v>
      </c>
      <c r="B468" s="289"/>
      <c r="C468" s="1043"/>
      <c r="D468" s="252"/>
      <c r="E468" s="252"/>
      <c r="F468" s="252"/>
      <c r="G468" s="252"/>
      <c r="H468" s="252"/>
      <c r="I468" s="252"/>
      <c r="J468" s="252"/>
      <c r="K468" s="252"/>
      <c r="L468" s="252"/>
      <c r="M468" s="252"/>
      <c r="N468" s="252"/>
      <c r="O468" s="252"/>
      <c r="P468" s="252"/>
      <c r="Q468" s="252"/>
      <c r="R468" s="252"/>
      <c r="S468" s="252"/>
      <c r="T468" s="252"/>
      <c r="U468" s="252"/>
      <c r="V468" s="252"/>
      <c r="W468" s="252"/>
      <c r="X468" s="252"/>
      <c r="Y468" s="309">
        <f t="shared" si="32"/>
        <v>0</v>
      </c>
      <c r="Z468" s="252"/>
      <c r="AA468" s="252"/>
      <c r="AB468" s="269"/>
      <c r="AC468" s="269"/>
      <c r="AD468" s="269"/>
      <c r="AE468" s="269"/>
      <c r="AF468" s="269"/>
      <c r="AG468" s="269"/>
      <c r="AH468" s="252"/>
      <c r="AI468" s="269"/>
      <c r="AJ468" s="269"/>
      <c r="AK468" s="269"/>
      <c r="AL468" s="269"/>
      <c r="AM468" s="269"/>
      <c r="AN468" s="269"/>
      <c r="AO468" s="252"/>
      <c r="AP468" s="252"/>
      <c r="AQ468" s="252"/>
      <c r="AR468" s="252"/>
      <c r="AS468" s="290"/>
      <c r="AT468" s="335">
        <f t="shared" si="33"/>
        <v>0</v>
      </c>
      <c r="AU468" s="311"/>
      <c r="AV468" s="312" t="str">
        <f t="shared" si="34"/>
        <v>Popup_OIP</v>
      </c>
      <c r="AW468" s="288"/>
      <c r="AX468" s="309"/>
      <c r="AY468" s="276"/>
      <c r="AZ468" s="276"/>
      <c r="BA468" s="271"/>
      <c r="BB468" s="271"/>
      <c r="BC468" s="309"/>
    </row>
    <row r="469" spans="1:55" ht="14.45" customHeight="1" x14ac:dyDescent="0.25">
      <c r="A469" s="311">
        <v>467</v>
      </c>
      <c r="B469" s="289"/>
      <c r="C469" s="1043"/>
      <c r="D469" s="252"/>
      <c r="E469" s="252"/>
      <c r="F469" s="252"/>
      <c r="G469" s="252"/>
      <c r="H469" s="252"/>
      <c r="I469" s="252"/>
      <c r="J469" s="252"/>
      <c r="K469" s="252"/>
      <c r="L469" s="252"/>
      <c r="M469" s="252"/>
      <c r="N469" s="252"/>
      <c r="O469" s="252"/>
      <c r="P469" s="252"/>
      <c r="Q469" s="252"/>
      <c r="R469" s="252"/>
      <c r="S469" s="252"/>
      <c r="T469" s="252"/>
      <c r="U469" s="252"/>
      <c r="V469" s="252"/>
      <c r="W469" s="252"/>
      <c r="X469" s="252"/>
      <c r="Y469" s="309">
        <f t="shared" si="32"/>
        <v>0</v>
      </c>
      <c r="Z469" s="252"/>
      <c r="AA469" s="252"/>
      <c r="AB469" s="269"/>
      <c r="AC469" s="269"/>
      <c r="AD469" s="269"/>
      <c r="AE469" s="269"/>
      <c r="AF469" s="269"/>
      <c r="AG469" s="269"/>
      <c r="AH469" s="252"/>
      <c r="AI469" s="269"/>
      <c r="AJ469" s="269"/>
      <c r="AK469" s="269"/>
      <c r="AL469" s="269"/>
      <c r="AM469" s="269"/>
      <c r="AN469" s="269"/>
      <c r="AO469" s="252"/>
      <c r="AP469" s="252"/>
      <c r="AQ469" s="252"/>
      <c r="AR469" s="252"/>
      <c r="AS469" s="290"/>
      <c r="AT469" s="335">
        <f t="shared" si="33"/>
        <v>0</v>
      </c>
      <c r="AU469" s="311"/>
      <c r="AV469" s="312" t="str">
        <f t="shared" si="34"/>
        <v>Popup_OIP</v>
      </c>
      <c r="AW469" s="288"/>
      <c r="AX469" s="309"/>
      <c r="AY469" s="276"/>
      <c r="AZ469" s="276"/>
      <c r="BA469" s="271"/>
      <c r="BB469" s="271"/>
      <c r="BC469" s="309"/>
    </row>
    <row r="470" spans="1:55" ht="14.45" customHeight="1" x14ac:dyDescent="0.25">
      <c r="A470" s="311">
        <v>468</v>
      </c>
      <c r="B470" s="289"/>
      <c r="C470" s="1043"/>
      <c r="D470" s="252"/>
      <c r="E470" s="252"/>
      <c r="F470" s="252"/>
      <c r="G470" s="252"/>
      <c r="H470" s="252"/>
      <c r="I470" s="252"/>
      <c r="J470" s="252"/>
      <c r="K470" s="252"/>
      <c r="L470" s="252"/>
      <c r="M470" s="252"/>
      <c r="N470" s="252"/>
      <c r="O470" s="252"/>
      <c r="P470" s="252"/>
      <c r="Q470" s="252"/>
      <c r="R470" s="252"/>
      <c r="S470" s="252"/>
      <c r="T470" s="252"/>
      <c r="U470" s="252"/>
      <c r="V470" s="252"/>
      <c r="W470" s="252"/>
      <c r="X470" s="252"/>
      <c r="Y470" s="252">
        <f t="shared" si="32"/>
        <v>0</v>
      </c>
      <c r="Z470" s="252"/>
      <c r="AA470" s="252"/>
      <c r="AB470" s="269"/>
      <c r="AC470" s="269"/>
      <c r="AD470" s="269"/>
      <c r="AE470" s="269"/>
      <c r="AF470" s="269"/>
      <c r="AG470" s="269"/>
      <c r="AH470" s="252"/>
      <c r="AI470" s="269"/>
      <c r="AJ470" s="269"/>
      <c r="AK470" s="269"/>
      <c r="AL470" s="269"/>
      <c r="AM470" s="269"/>
      <c r="AN470" s="269"/>
      <c r="AO470" s="252"/>
      <c r="AP470" s="252"/>
      <c r="AQ470" s="252"/>
      <c r="AR470" s="252"/>
      <c r="AS470" s="290"/>
      <c r="AT470" s="335">
        <f t="shared" si="33"/>
        <v>0</v>
      </c>
      <c r="AU470" s="311"/>
      <c r="AV470" s="312" t="str">
        <f t="shared" si="34"/>
        <v>Popup_OIP</v>
      </c>
      <c r="AW470" s="288"/>
      <c r="AX470" s="309"/>
      <c r="AY470" s="276"/>
      <c r="AZ470" s="276"/>
      <c r="BA470" s="271"/>
      <c r="BB470" s="271"/>
      <c r="BC470" s="309"/>
    </row>
    <row r="471" spans="1:55" ht="14.45" customHeight="1" x14ac:dyDescent="0.25">
      <c r="A471" s="311">
        <v>469</v>
      </c>
      <c r="B471" s="289"/>
      <c r="C471" s="1043"/>
      <c r="D471" s="252"/>
      <c r="E471" s="252"/>
      <c r="F471" s="252"/>
      <c r="G471" s="252"/>
      <c r="H471" s="252"/>
      <c r="I471" s="252"/>
      <c r="J471" s="252"/>
      <c r="K471" s="252"/>
      <c r="L471" s="252"/>
      <c r="M471" s="252"/>
      <c r="N471" s="252"/>
      <c r="O471" s="252"/>
      <c r="P471" s="252"/>
      <c r="Q471" s="252"/>
      <c r="R471" s="252"/>
      <c r="S471" s="252"/>
      <c r="T471" s="252"/>
      <c r="U471" s="252"/>
      <c r="V471" s="252"/>
      <c r="W471" s="252"/>
      <c r="X471" s="252"/>
      <c r="Y471" s="309">
        <f t="shared" si="32"/>
        <v>0</v>
      </c>
      <c r="Z471" s="252"/>
      <c r="AA471" s="252"/>
      <c r="AB471" s="269"/>
      <c r="AC471" s="269"/>
      <c r="AD471" s="269"/>
      <c r="AE471" s="269"/>
      <c r="AF471" s="269"/>
      <c r="AG471" s="269"/>
      <c r="AH471" s="252"/>
      <c r="AI471" s="269"/>
      <c r="AJ471" s="269"/>
      <c r="AK471" s="269"/>
      <c r="AL471" s="269"/>
      <c r="AM471" s="269"/>
      <c r="AN471" s="269"/>
      <c r="AO471" s="252"/>
      <c r="AP471" s="252"/>
      <c r="AQ471" s="252"/>
      <c r="AR471" s="252"/>
      <c r="AS471" s="290"/>
      <c r="AT471" s="335">
        <f t="shared" si="33"/>
        <v>0</v>
      </c>
      <c r="AU471" s="311"/>
      <c r="AV471" s="312" t="str">
        <f t="shared" si="34"/>
        <v>Popup_OIP</v>
      </c>
      <c r="AW471" s="288"/>
      <c r="AX471" s="309"/>
      <c r="AY471" s="276"/>
      <c r="AZ471" s="276"/>
      <c r="BA471" s="271"/>
      <c r="BB471" s="271"/>
      <c r="BC471" s="309"/>
    </row>
    <row r="472" spans="1:55" ht="14.45" customHeight="1" x14ac:dyDescent="0.25">
      <c r="A472" s="311">
        <v>470</v>
      </c>
      <c r="B472" s="289"/>
      <c r="C472" s="1043"/>
      <c r="D472" s="252"/>
      <c r="E472" s="252"/>
      <c r="F472" s="252"/>
      <c r="G472" s="252"/>
      <c r="H472" s="252"/>
      <c r="I472" s="252"/>
      <c r="J472" s="252"/>
      <c r="K472" s="252"/>
      <c r="L472" s="252"/>
      <c r="M472" s="252"/>
      <c r="N472" s="252"/>
      <c r="O472" s="252"/>
      <c r="P472" s="252"/>
      <c r="Q472" s="252"/>
      <c r="R472" s="252"/>
      <c r="S472" s="252"/>
      <c r="T472" s="252"/>
      <c r="U472" s="252"/>
      <c r="V472" s="252"/>
      <c r="W472" s="252"/>
      <c r="X472" s="252"/>
      <c r="Y472" s="252">
        <f t="shared" si="32"/>
        <v>0</v>
      </c>
      <c r="Z472" s="252"/>
      <c r="AA472" s="252"/>
      <c r="AB472" s="269"/>
      <c r="AC472" s="269"/>
      <c r="AD472" s="269"/>
      <c r="AE472" s="269"/>
      <c r="AF472" s="269"/>
      <c r="AG472" s="269"/>
      <c r="AH472" s="252"/>
      <c r="AI472" s="269"/>
      <c r="AJ472" s="269"/>
      <c r="AK472" s="269"/>
      <c r="AL472" s="269"/>
      <c r="AM472" s="269"/>
      <c r="AN472" s="269"/>
      <c r="AO472" s="252"/>
      <c r="AP472" s="252"/>
      <c r="AQ472" s="252"/>
      <c r="AR472" s="252"/>
      <c r="AS472" s="290"/>
      <c r="AT472" s="335">
        <f t="shared" si="33"/>
        <v>0</v>
      </c>
      <c r="AU472" s="311"/>
      <c r="AV472" s="312" t="str">
        <f t="shared" si="34"/>
        <v>Popup_OIP</v>
      </c>
      <c r="AW472" s="288"/>
      <c r="AX472" s="309"/>
      <c r="AY472" s="276"/>
      <c r="AZ472" s="276"/>
      <c r="BA472" s="271"/>
      <c r="BB472" s="271"/>
      <c r="BC472" s="309"/>
    </row>
    <row r="473" spans="1:55" ht="14.45" customHeight="1" x14ac:dyDescent="0.25">
      <c r="A473" s="311">
        <v>471</v>
      </c>
      <c r="B473" s="289"/>
      <c r="C473" s="1043"/>
      <c r="D473" s="252"/>
      <c r="E473" s="252"/>
      <c r="F473" s="252"/>
      <c r="G473" s="252"/>
      <c r="H473" s="252"/>
      <c r="I473" s="252"/>
      <c r="J473" s="252"/>
      <c r="K473" s="252"/>
      <c r="L473" s="252"/>
      <c r="M473" s="252"/>
      <c r="N473" s="252"/>
      <c r="O473" s="252"/>
      <c r="P473" s="252"/>
      <c r="Q473" s="252"/>
      <c r="R473" s="252"/>
      <c r="S473" s="252"/>
      <c r="T473" s="252"/>
      <c r="U473" s="252"/>
      <c r="V473" s="252"/>
      <c r="W473" s="252"/>
      <c r="X473" s="252"/>
      <c r="Y473" s="309">
        <f t="shared" si="32"/>
        <v>0</v>
      </c>
      <c r="Z473" s="252"/>
      <c r="AA473" s="252"/>
      <c r="AB473" s="269"/>
      <c r="AC473" s="269"/>
      <c r="AD473" s="269"/>
      <c r="AE473" s="269"/>
      <c r="AF473" s="269"/>
      <c r="AG473" s="269"/>
      <c r="AH473" s="252"/>
      <c r="AI473" s="269"/>
      <c r="AJ473" s="269"/>
      <c r="AK473" s="269"/>
      <c r="AL473" s="269"/>
      <c r="AM473" s="269"/>
      <c r="AN473" s="269"/>
      <c r="AO473" s="252"/>
      <c r="AP473" s="252"/>
      <c r="AQ473" s="252"/>
      <c r="AR473" s="252"/>
      <c r="AS473" s="290"/>
      <c r="AT473" s="335">
        <f t="shared" si="33"/>
        <v>0</v>
      </c>
      <c r="AU473" s="311"/>
      <c r="AV473" s="312" t="str">
        <f t="shared" si="34"/>
        <v>Popup_OIP</v>
      </c>
      <c r="AW473" s="288"/>
      <c r="AX473" s="309"/>
      <c r="AY473" s="276"/>
      <c r="AZ473" s="276"/>
      <c r="BA473" s="271"/>
      <c r="BB473" s="271"/>
      <c r="BC473" s="309"/>
    </row>
    <row r="474" spans="1:55" ht="14.45" customHeight="1" x14ac:dyDescent="0.25">
      <c r="A474" s="311">
        <v>472</v>
      </c>
      <c r="B474" s="289"/>
      <c r="C474" s="1043"/>
      <c r="D474" s="252"/>
      <c r="E474" s="252"/>
      <c r="F474" s="252"/>
      <c r="G474" s="252"/>
      <c r="H474" s="252"/>
      <c r="I474" s="252"/>
      <c r="J474" s="252"/>
      <c r="K474" s="252"/>
      <c r="L474" s="252"/>
      <c r="M474" s="252"/>
      <c r="N474" s="252"/>
      <c r="O474" s="252"/>
      <c r="P474" s="252"/>
      <c r="Q474" s="252"/>
      <c r="R474" s="252"/>
      <c r="S474" s="252"/>
      <c r="T474" s="252"/>
      <c r="U474" s="252"/>
      <c r="V474" s="252"/>
      <c r="W474" s="252"/>
      <c r="X474" s="252"/>
      <c r="Y474" s="309">
        <f t="shared" si="32"/>
        <v>0</v>
      </c>
      <c r="Z474" s="252"/>
      <c r="AA474" s="252"/>
      <c r="AB474" s="269"/>
      <c r="AC474" s="269"/>
      <c r="AD474" s="269"/>
      <c r="AE474" s="269"/>
      <c r="AF474" s="269"/>
      <c r="AG474" s="269"/>
      <c r="AH474" s="252"/>
      <c r="AI474" s="269"/>
      <c r="AJ474" s="269"/>
      <c r="AK474" s="269"/>
      <c r="AL474" s="269"/>
      <c r="AM474" s="269"/>
      <c r="AN474" s="269"/>
      <c r="AO474" s="252"/>
      <c r="AP474" s="252"/>
      <c r="AQ474" s="252"/>
      <c r="AR474" s="252"/>
      <c r="AS474" s="290"/>
      <c r="AT474" s="335">
        <f t="shared" si="33"/>
        <v>0</v>
      </c>
      <c r="AU474" s="311"/>
      <c r="AV474" s="312" t="str">
        <f t="shared" si="34"/>
        <v>Popup_OIP</v>
      </c>
      <c r="AW474" s="288"/>
      <c r="AX474" s="309"/>
      <c r="AY474" s="276"/>
      <c r="AZ474" s="276"/>
      <c r="BA474" s="271"/>
      <c r="BB474" s="271"/>
      <c r="BC474" s="309"/>
    </row>
    <row r="475" spans="1:55" ht="14.45" customHeight="1" x14ac:dyDescent="0.25">
      <c r="A475" s="311">
        <v>473</v>
      </c>
      <c r="B475" s="289"/>
      <c r="C475" s="1043"/>
      <c r="D475" s="252"/>
      <c r="E475" s="252"/>
      <c r="F475" s="252"/>
      <c r="G475" s="252"/>
      <c r="H475" s="252"/>
      <c r="I475" s="252"/>
      <c r="J475" s="252"/>
      <c r="K475" s="252"/>
      <c r="L475" s="252"/>
      <c r="M475" s="252"/>
      <c r="N475" s="252"/>
      <c r="O475" s="252"/>
      <c r="P475" s="252"/>
      <c r="Q475" s="252"/>
      <c r="R475" s="252"/>
      <c r="S475" s="252"/>
      <c r="T475" s="252"/>
      <c r="U475" s="252"/>
      <c r="V475" s="252"/>
      <c r="W475" s="252"/>
      <c r="X475" s="252"/>
      <c r="Y475" s="309">
        <f t="shared" si="32"/>
        <v>0</v>
      </c>
      <c r="Z475" s="252"/>
      <c r="AA475" s="252"/>
      <c r="AB475" s="269"/>
      <c r="AC475" s="269"/>
      <c r="AD475" s="269"/>
      <c r="AE475" s="269"/>
      <c r="AF475" s="269"/>
      <c r="AG475" s="269"/>
      <c r="AH475" s="252"/>
      <c r="AI475" s="269"/>
      <c r="AJ475" s="269"/>
      <c r="AK475" s="269"/>
      <c r="AL475" s="269"/>
      <c r="AM475" s="269"/>
      <c r="AN475" s="269"/>
      <c r="AO475" s="252"/>
      <c r="AP475" s="252"/>
      <c r="AQ475" s="252"/>
      <c r="AR475" s="252"/>
      <c r="AS475" s="290"/>
      <c r="AT475" s="335">
        <f t="shared" si="33"/>
        <v>0</v>
      </c>
      <c r="AU475" s="311"/>
      <c r="AV475" s="312" t="str">
        <f t="shared" si="34"/>
        <v>Popup_OIP</v>
      </c>
      <c r="AW475" s="288"/>
      <c r="AX475" s="309"/>
      <c r="AY475" s="276"/>
      <c r="AZ475" s="276"/>
      <c r="BA475" s="271"/>
      <c r="BB475" s="271"/>
      <c r="BC475" s="309"/>
    </row>
    <row r="476" spans="1:55" ht="14.45" customHeight="1" x14ac:dyDescent="0.25">
      <c r="A476" s="311">
        <v>474</v>
      </c>
      <c r="B476" s="289"/>
      <c r="C476" s="1043"/>
      <c r="D476" s="252"/>
      <c r="E476" s="252"/>
      <c r="F476" s="252"/>
      <c r="G476" s="252"/>
      <c r="H476" s="252"/>
      <c r="I476" s="252"/>
      <c r="J476" s="252"/>
      <c r="K476" s="252"/>
      <c r="L476" s="252"/>
      <c r="M476" s="252"/>
      <c r="N476" s="252"/>
      <c r="O476" s="252"/>
      <c r="P476" s="252"/>
      <c r="Q476" s="252"/>
      <c r="R476" s="252"/>
      <c r="S476" s="252"/>
      <c r="T476" s="252"/>
      <c r="U476" s="252"/>
      <c r="V476" s="252"/>
      <c r="W476" s="252"/>
      <c r="X476" s="252"/>
      <c r="Y476" s="252">
        <f t="shared" si="32"/>
        <v>0</v>
      </c>
      <c r="Z476" s="252"/>
      <c r="AA476" s="252"/>
      <c r="AB476" s="269"/>
      <c r="AC476" s="269"/>
      <c r="AD476" s="269"/>
      <c r="AE476" s="269"/>
      <c r="AF476" s="269"/>
      <c r="AG476" s="269"/>
      <c r="AH476" s="252"/>
      <c r="AI476" s="269"/>
      <c r="AJ476" s="269"/>
      <c r="AK476" s="269"/>
      <c r="AL476" s="269"/>
      <c r="AM476" s="269"/>
      <c r="AN476" s="269"/>
      <c r="AO476" s="252"/>
      <c r="AP476" s="252"/>
      <c r="AQ476" s="252"/>
      <c r="AR476" s="252"/>
      <c r="AS476" s="290"/>
      <c r="AT476" s="335">
        <f t="shared" si="33"/>
        <v>0</v>
      </c>
      <c r="AU476" s="311"/>
      <c r="AV476" s="312" t="str">
        <f t="shared" si="34"/>
        <v>Popup_OIP</v>
      </c>
      <c r="AW476" s="288"/>
      <c r="AX476" s="309"/>
      <c r="AY476" s="276"/>
      <c r="AZ476" s="276"/>
      <c r="BA476" s="271"/>
      <c r="BB476" s="271"/>
      <c r="BC476" s="309"/>
    </row>
    <row r="477" spans="1:55" ht="14.45" customHeight="1" x14ac:dyDescent="0.25">
      <c r="A477" s="311">
        <v>475</v>
      </c>
      <c r="B477" s="289"/>
      <c r="C477" s="1043"/>
      <c r="D477" s="252"/>
      <c r="E477" s="252"/>
      <c r="F477" s="252"/>
      <c r="G477" s="252"/>
      <c r="H477" s="252"/>
      <c r="I477" s="252"/>
      <c r="J477" s="252"/>
      <c r="K477" s="252"/>
      <c r="L477" s="252"/>
      <c r="M477" s="252"/>
      <c r="N477" s="252"/>
      <c r="O477" s="252"/>
      <c r="P477" s="252"/>
      <c r="Q477" s="252"/>
      <c r="R477" s="252"/>
      <c r="S477" s="252"/>
      <c r="T477" s="252"/>
      <c r="U477" s="252"/>
      <c r="V477" s="252"/>
      <c r="W477" s="252"/>
      <c r="X477" s="252"/>
      <c r="Y477" s="309">
        <f t="shared" si="32"/>
        <v>0</v>
      </c>
      <c r="Z477" s="252"/>
      <c r="AA477" s="252"/>
      <c r="AB477" s="269"/>
      <c r="AC477" s="269"/>
      <c r="AD477" s="269"/>
      <c r="AE477" s="269"/>
      <c r="AF477" s="269"/>
      <c r="AG477" s="269"/>
      <c r="AH477" s="252"/>
      <c r="AI477" s="269"/>
      <c r="AJ477" s="269"/>
      <c r="AK477" s="269"/>
      <c r="AL477" s="269"/>
      <c r="AM477" s="269"/>
      <c r="AN477" s="269"/>
      <c r="AO477" s="252"/>
      <c r="AP477" s="252"/>
      <c r="AQ477" s="252"/>
      <c r="AR477" s="252"/>
      <c r="AS477" s="290"/>
      <c r="AT477" s="335">
        <f t="shared" si="33"/>
        <v>0</v>
      </c>
      <c r="AU477" s="311"/>
      <c r="AV477" s="312" t="str">
        <f t="shared" si="34"/>
        <v>Popup_OIP</v>
      </c>
      <c r="AW477" s="288"/>
      <c r="AX477" s="309"/>
      <c r="AY477" s="276"/>
      <c r="AZ477" s="276"/>
      <c r="BA477" s="271"/>
      <c r="BB477" s="271"/>
      <c r="BC477" s="309"/>
    </row>
    <row r="478" spans="1:55" ht="14.45" customHeight="1" x14ac:dyDescent="0.25">
      <c r="A478" s="311">
        <v>476</v>
      </c>
      <c r="B478" s="289"/>
      <c r="C478" s="1043"/>
      <c r="D478" s="252"/>
      <c r="E478" s="252"/>
      <c r="F478" s="252"/>
      <c r="G478" s="252"/>
      <c r="H478" s="252"/>
      <c r="I478" s="252"/>
      <c r="J478" s="252"/>
      <c r="K478" s="252"/>
      <c r="L478" s="252"/>
      <c r="M478" s="252"/>
      <c r="N478" s="252"/>
      <c r="O478" s="252"/>
      <c r="P478" s="252"/>
      <c r="Q478" s="252"/>
      <c r="R478" s="252"/>
      <c r="S478" s="252"/>
      <c r="T478" s="252"/>
      <c r="U478" s="252"/>
      <c r="V478" s="252"/>
      <c r="W478" s="252"/>
      <c r="X478" s="252"/>
      <c r="Y478" s="309">
        <f t="shared" si="32"/>
        <v>0</v>
      </c>
      <c r="Z478" s="252"/>
      <c r="AA478" s="252"/>
      <c r="AB478" s="269"/>
      <c r="AC478" s="269"/>
      <c r="AD478" s="269"/>
      <c r="AE478" s="269"/>
      <c r="AF478" s="269"/>
      <c r="AG478" s="269"/>
      <c r="AH478" s="252"/>
      <c r="AI478" s="269"/>
      <c r="AJ478" s="269"/>
      <c r="AK478" s="269"/>
      <c r="AL478" s="269"/>
      <c r="AM478" s="269"/>
      <c r="AN478" s="269"/>
      <c r="AO478" s="252"/>
      <c r="AP478" s="252"/>
      <c r="AQ478" s="252"/>
      <c r="AR478" s="252"/>
      <c r="AS478" s="290"/>
      <c r="AT478" s="335">
        <f t="shared" si="33"/>
        <v>0</v>
      </c>
      <c r="AU478" s="311"/>
      <c r="AV478" s="312" t="str">
        <f t="shared" si="34"/>
        <v>Popup_OIP</v>
      </c>
      <c r="AW478" s="288"/>
      <c r="AX478" s="309"/>
      <c r="AY478" s="276"/>
      <c r="AZ478" s="276"/>
      <c r="BA478" s="271"/>
      <c r="BB478" s="271"/>
      <c r="BC478" s="309"/>
    </row>
    <row r="479" spans="1:55" ht="14.45" customHeight="1" x14ac:dyDescent="0.25">
      <c r="A479" s="311">
        <v>477</v>
      </c>
      <c r="B479" s="289"/>
      <c r="C479" s="1043"/>
      <c r="D479" s="252"/>
      <c r="E479" s="252"/>
      <c r="F479" s="252"/>
      <c r="G479" s="252"/>
      <c r="H479" s="252"/>
      <c r="I479" s="252"/>
      <c r="J479" s="252"/>
      <c r="K479" s="252"/>
      <c r="L479" s="252"/>
      <c r="M479" s="252"/>
      <c r="N479" s="252"/>
      <c r="O479" s="252"/>
      <c r="P479" s="252"/>
      <c r="Q479" s="252"/>
      <c r="R479" s="252"/>
      <c r="S479" s="252"/>
      <c r="T479" s="252"/>
      <c r="U479" s="252"/>
      <c r="V479" s="252"/>
      <c r="W479" s="252"/>
      <c r="X479" s="252"/>
      <c r="Y479" s="309">
        <f t="shared" si="32"/>
        <v>0</v>
      </c>
      <c r="Z479" s="252"/>
      <c r="AA479" s="252"/>
      <c r="AB479" s="269"/>
      <c r="AC479" s="269"/>
      <c r="AD479" s="269"/>
      <c r="AE479" s="269"/>
      <c r="AF479" s="269"/>
      <c r="AG479" s="269"/>
      <c r="AH479" s="252"/>
      <c r="AI479" s="269"/>
      <c r="AJ479" s="269"/>
      <c r="AK479" s="269"/>
      <c r="AL479" s="269"/>
      <c r="AM479" s="269"/>
      <c r="AN479" s="269"/>
      <c r="AO479" s="252"/>
      <c r="AP479" s="252"/>
      <c r="AQ479" s="252"/>
      <c r="AR479" s="252"/>
      <c r="AS479" s="290"/>
      <c r="AT479" s="335">
        <f t="shared" si="33"/>
        <v>0</v>
      </c>
      <c r="AU479" s="311"/>
      <c r="AV479" s="312" t="str">
        <f t="shared" si="34"/>
        <v>Popup_OIP</v>
      </c>
      <c r="AW479" s="288"/>
      <c r="AX479" s="309"/>
      <c r="AY479" s="276"/>
      <c r="AZ479" s="276"/>
      <c r="BA479" s="271"/>
      <c r="BB479" s="271"/>
      <c r="BC479" s="309"/>
    </row>
    <row r="480" spans="1:55" ht="14.45" customHeight="1" x14ac:dyDescent="0.25">
      <c r="A480" s="311">
        <v>478</v>
      </c>
      <c r="B480" s="289"/>
      <c r="C480" s="1043"/>
      <c r="D480" s="252"/>
      <c r="E480" s="252"/>
      <c r="F480" s="252"/>
      <c r="G480" s="252"/>
      <c r="H480" s="252"/>
      <c r="I480" s="252"/>
      <c r="J480" s="252"/>
      <c r="K480" s="252"/>
      <c r="L480" s="252"/>
      <c r="M480" s="252"/>
      <c r="N480" s="252"/>
      <c r="O480" s="252"/>
      <c r="P480" s="252"/>
      <c r="Q480" s="252"/>
      <c r="R480" s="252"/>
      <c r="S480" s="252"/>
      <c r="T480" s="252"/>
      <c r="U480" s="252"/>
      <c r="V480" s="252"/>
      <c r="W480" s="252"/>
      <c r="X480" s="252"/>
      <c r="Y480" s="252">
        <f t="shared" si="32"/>
        <v>0</v>
      </c>
      <c r="Z480" s="252"/>
      <c r="AA480" s="252"/>
      <c r="AB480" s="269"/>
      <c r="AC480" s="269"/>
      <c r="AD480" s="269"/>
      <c r="AE480" s="269"/>
      <c r="AF480" s="269"/>
      <c r="AG480" s="269"/>
      <c r="AH480" s="252"/>
      <c r="AI480" s="269"/>
      <c r="AJ480" s="269"/>
      <c r="AK480" s="269"/>
      <c r="AL480" s="269"/>
      <c r="AM480" s="269"/>
      <c r="AN480" s="269"/>
      <c r="AO480" s="252"/>
      <c r="AP480" s="252"/>
      <c r="AQ480" s="252"/>
      <c r="AR480" s="252"/>
      <c r="AS480" s="290"/>
      <c r="AT480" s="335">
        <f t="shared" si="33"/>
        <v>0</v>
      </c>
      <c r="AU480" s="311"/>
      <c r="AV480" s="312" t="str">
        <f t="shared" si="34"/>
        <v>Popup_OIP</v>
      </c>
      <c r="AW480" s="288"/>
      <c r="AX480" s="309"/>
      <c r="AY480" s="276"/>
      <c r="AZ480" s="276"/>
      <c r="BA480" s="271"/>
      <c r="BB480" s="271"/>
      <c r="BC480" s="309"/>
    </row>
    <row r="481" spans="1:55" ht="14.45" customHeight="1" x14ac:dyDescent="0.25">
      <c r="A481" s="311">
        <v>479</v>
      </c>
      <c r="B481" s="289"/>
      <c r="C481" s="1043"/>
      <c r="D481" s="252"/>
      <c r="E481" s="252"/>
      <c r="F481" s="252"/>
      <c r="G481" s="252"/>
      <c r="H481" s="252"/>
      <c r="I481" s="252"/>
      <c r="J481" s="252"/>
      <c r="K481" s="252"/>
      <c r="L481" s="252"/>
      <c r="M481" s="252"/>
      <c r="N481" s="252"/>
      <c r="O481" s="252"/>
      <c r="P481" s="252"/>
      <c r="Q481" s="252"/>
      <c r="R481" s="252"/>
      <c r="S481" s="252"/>
      <c r="T481" s="252"/>
      <c r="U481" s="252"/>
      <c r="V481" s="252"/>
      <c r="W481" s="252"/>
      <c r="X481" s="252"/>
      <c r="Y481" s="309">
        <f t="shared" si="32"/>
        <v>0</v>
      </c>
      <c r="Z481" s="252"/>
      <c r="AA481" s="252"/>
      <c r="AB481" s="269"/>
      <c r="AC481" s="269"/>
      <c r="AD481" s="269"/>
      <c r="AE481" s="269"/>
      <c r="AF481" s="269"/>
      <c r="AG481" s="269"/>
      <c r="AH481" s="252"/>
      <c r="AI481" s="269"/>
      <c r="AJ481" s="269"/>
      <c r="AK481" s="269"/>
      <c r="AL481" s="269"/>
      <c r="AM481" s="269"/>
      <c r="AN481" s="269"/>
      <c r="AO481" s="252"/>
      <c r="AP481" s="252"/>
      <c r="AQ481" s="252"/>
      <c r="AR481" s="252"/>
      <c r="AS481" s="290"/>
      <c r="AT481" s="335">
        <f t="shared" si="33"/>
        <v>0</v>
      </c>
      <c r="AU481" s="311"/>
      <c r="AV481" s="312" t="str">
        <f t="shared" si="34"/>
        <v>Popup_OIP</v>
      </c>
      <c r="AW481" s="288"/>
      <c r="AX481" s="309"/>
      <c r="AY481" s="276"/>
      <c r="AZ481" s="276"/>
      <c r="BA481" s="271"/>
      <c r="BB481" s="271"/>
      <c r="BC481" s="309"/>
    </row>
    <row r="482" spans="1:55" ht="14.45" customHeight="1" x14ac:dyDescent="0.25">
      <c r="A482" s="311">
        <v>480</v>
      </c>
      <c r="B482" s="289"/>
      <c r="C482" s="1043"/>
      <c r="D482" s="252"/>
      <c r="E482" s="252"/>
      <c r="F482" s="252"/>
      <c r="G482" s="252"/>
      <c r="H482" s="252"/>
      <c r="I482" s="252"/>
      <c r="J482" s="252"/>
      <c r="K482" s="252"/>
      <c r="L482" s="252"/>
      <c r="M482" s="252"/>
      <c r="N482" s="252"/>
      <c r="O482" s="252"/>
      <c r="P482" s="252"/>
      <c r="Q482" s="252"/>
      <c r="R482" s="252"/>
      <c r="S482" s="252"/>
      <c r="T482" s="252"/>
      <c r="U482" s="252"/>
      <c r="V482" s="252"/>
      <c r="W482" s="252"/>
      <c r="X482" s="252"/>
      <c r="Y482" s="252">
        <f t="shared" si="32"/>
        <v>0</v>
      </c>
      <c r="Z482" s="252"/>
      <c r="AA482" s="252"/>
      <c r="AB482" s="269"/>
      <c r="AC482" s="269"/>
      <c r="AD482" s="269"/>
      <c r="AE482" s="269"/>
      <c r="AF482" s="269"/>
      <c r="AG482" s="269"/>
      <c r="AH482" s="252"/>
      <c r="AI482" s="269"/>
      <c r="AJ482" s="269"/>
      <c r="AK482" s="269"/>
      <c r="AL482" s="269"/>
      <c r="AM482" s="269"/>
      <c r="AN482" s="269"/>
      <c r="AO482" s="252"/>
      <c r="AP482" s="252"/>
      <c r="AQ482" s="252"/>
      <c r="AR482" s="252"/>
      <c r="AS482" s="290"/>
      <c r="AT482" s="335">
        <f t="shared" si="33"/>
        <v>0</v>
      </c>
      <c r="AU482" s="311"/>
      <c r="AV482" s="312" t="str">
        <f t="shared" si="34"/>
        <v>Popup_OIP</v>
      </c>
      <c r="AW482" s="288"/>
      <c r="AX482" s="309"/>
      <c r="AY482" s="276"/>
      <c r="AZ482" s="276"/>
      <c r="BA482" s="271"/>
      <c r="BB482" s="271"/>
      <c r="BC482" s="309"/>
    </row>
    <row r="483" spans="1:55" ht="14.45" customHeight="1" x14ac:dyDescent="0.25">
      <c r="A483" s="311">
        <v>481</v>
      </c>
      <c r="B483" s="289"/>
      <c r="C483" s="1043"/>
      <c r="D483" s="252"/>
      <c r="E483" s="252"/>
      <c r="F483" s="252"/>
      <c r="G483" s="252"/>
      <c r="H483" s="252"/>
      <c r="I483" s="252"/>
      <c r="J483" s="252"/>
      <c r="K483" s="252"/>
      <c r="L483" s="252"/>
      <c r="M483" s="252"/>
      <c r="N483" s="252"/>
      <c r="O483" s="252"/>
      <c r="P483" s="252"/>
      <c r="Q483" s="252"/>
      <c r="R483" s="252"/>
      <c r="S483" s="252"/>
      <c r="T483" s="252"/>
      <c r="U483" s="252"/>
      <c r="V483" s="252"/>
      <c r="W483" s="252"/>
      <c r="X483" s="252"/>
      <c r="Y483" s="309">
        <f t="shared" si="32"/>
        <v>0</v>
      </c>
      <c r="Z483" s="252"/>
      <c r="AA483" s="252"/>
      <c r="AB483" s="269"/>
      <c r="AC483" s="269"/>
      <c r="AD483" s="269"/>
      <c r="AE483" s="269"/>
      <c r="AF483" s="269"/>
      <c r="AG483" s="269"/>
      <c r="AH483" s="252"/>
      <c r="AI483" s="269"/>
      <c r="AJ483" s="269"/>
      <c r="AK483" s="269"/>
      <c r="AL483" s="269"/>
      <c r="AM483" s="269"/>
      <c r="AN483" s="269"/>
      <c r="AO483" s="252"/>
      <c r="AP483" s="252"/>
      <c r="AQ483" s="252"/>
      <c r="AR483" s="252"/>
      <c r="AS483" s="290"/>
      <c r="AT483" s="335">
        <f t="shared" si="33"/>
        <v>0</v>
      </c>
      <c r="AU483" s="311"/>
      <c r="AV483" s="312" t="str">
        <f t="shared" si="34"/>
        <v>Popup_OIP</v>
      </c>
      <c r="AW483" s="288"/>
      <c r="AX483" s="309"/>
      <c r="AY483" s="276"/>
      <c r="AZ483" s="276"/>
      <c r="BA483" s="271"/>
      <c r="BB483" s="271"/>
      <c r="BC483" s="309"/>
    </row>
    <row r="484" spans="1:55" ht="14.45" customHeight="1" x14ac:dyDescent="0.25">
      <c r="A484" s="311">
        <v>482</v>
      </c>
      <c r="B484" s="289"/>
      <c r="C484" s="1043"/>
      <c r="D484" s="252"/>
      <c r="E484" s="252"/>
      <c r="F484" s="252"/>
      <c r="G484" s="252"/>
      <c r="H484" s="252"/>
      <c r="I484" s="252"/>
      <c r="J484" s="252"/>
      <c r="K484" s="252"/>
      <c r="L484" s="252"/>
      <c r="M484" s="252"/>
      <c r="N484" s="252"/>
      <c r="O484" s="252"/>
      <c r="P484" s="252"/>
      <c r="Q484" s="252"/>
      <c r="R484" s="252"/>
      <c r="S484" s="252"/>
      <c r="T484" s="252"/>
      <c r="U484" s="252"/>
      <c r="V484" s="252"/>
      <c r="W484" s="252"/>
      <c r="X484" s="252"/>
      <c r="Y484" s="309">
        <f t="shared" si="32"/>
        <v>0</v>
      </c>
      <c r="Z484" s="252"/>
      <c r="AA484" s="252"/>
      <c r="AB484" s="269"/>
      <c r="AC484" s="269"/>
      <c r="AD484" s="269"/>
      <c r="AE484" s="269"/>
      <c r="AF484" s="269"/>
      <c r="AG484" s="269"/>
      <c r="AH484" s="252"/>
      <c r="AI484" s="269"/>
      <c r="AJ484" s="269"/>
      <c r="AK484" s="269"/>
      <c r="AL484" s="269"/>
      <c r="AM484" s="269"/>
      <c r="AN484" s="269"/>
      <c r="AO484" s="252"/>
      <c r="AP484" s="252"/>
      <c r="AQ484" s="252"/>
      <c r="AR484" s="252"/>
      <c r="AS484" s="290"/>
      <c r="AT484" s="335">
        <f t="shared" si="33"/>
        <v>0</v>
      </c>
      <c r="AU484" s="311"/>
      <c r="AV484" s="312" t="str">
        <f t="shared" si="34"/>
        <v>Popup_OIP</v>
      </c>
      <c r="AW484" s="288"/>
      <c r="AX484" s="309"/>
      <c r="AY484" s="276"/>
      <c r="AZ484" s="276"/>
      <c r="BA484" s="271"/>
      <c r="BB484" s="271"/>
      <c r="BC484" s="309"/>
    </row>
    <row r="485" spans="1:55" ht="14.45" customHeight="1" x14ac:dyDescent="0.25">
      <c r="A485" s="311">
        <v>483</v>
      </c>
      <c r="B485" s="289"/>
      <c r="C485" s="1043"/>
      <c r="D485" s="252"/>
      <c r="E485" s="252"/>
      <c r="F485" s="252"/>
      <c r="G485" s="252"/>
      <c r="H485" s="252"/>
      <c r="I485" s="252"/>
      <c r="J485" s="252"/>
      <c r="K485" s="252"/>
      <c r="L485" s="252"/>
      <c r="M485" s="252"/>
      <c r="N485" s="252"/>
      <c r="O485" s="252"/>
      <c r="P485" s="252"/>
      <c r="Q485" s="252"/>
      <c r="R485" s="252"/>
      <c r="S485" s="252"/>
      <c r="T485" s="252"/>
      <c r="U485" s="252"/>
      <c r="V485" s="252"/>
      <c r="W485" s="252"/>
      <c r="X485" s="252"/>
      <c r="Y485" s="309">
        <f t="shared" si="32"/>
        <v>0</v>
      </c>
      <c r="Z485" s="252"/>
      <c r="AA485" s="252"/>
      <c r="AB485" s="269"/>
      <c r="AC485" s="269"/>
      <c r="AD485" s="269"/>
      <c r="AE485" s="269"/>
      <c r="AF485" s="269"/>
      <c r="AG485" s="269"/>
      <c r="AH485" s="252"/>
      <c r="AI485" s="269"/>
      <c r="AJ485" s="269"/>
      <c r="AK485" s="269"/>
      <c r="AL485" s="269"/>
      <c r="AM485" s="269"/>
      <c r="AN485" s="269"/>
      <c r="AO485" s="252"/>
      <c r="AP485" s="252"/>
      <c r="AQ485" s="252"/>
      <c r="AR485" s="252"/>
      <c r="AS485" s="290"/>
      <c r="AT485" s="335">
        <f t="shared" si="33"/>
        <v>0</v>
      </c>
      <c r="AU485" s="311"/>
      <c r="AV485" s="312" t="str">
        <f t="shared" si="34"/>
        <v>Popup_OIP</v>
      </c>
      <c r="AW485" s="288"/>
      <c r="AX485" s="309"/>
      <c r="AY485" s="276"/>
      <c r="AZ485" s="276"/>
      <c r="BA485" s="271"/>
      <c r="BB485" s="271"/>
      <c r="BC485" s="309"/>
    </row>
    <row r="486" spans="1:55" ht="14.45" customHeight="1" x14ac:dyDescent="0.25">
      <c r="A486" s="311">
        <v>484</v>
      </c>
      <c r="B486" s="289"/>
      <c r="C486" s="1043"/>
      <c r="D486" s="252"/>
      <c r="E486" s="252"/>
      <c r="F486" s="252"/>
      <c r="G486" s="252"/>
      <c r="H486" s="252"/>
      <c r="I486" s="252"/>
      <c r="J486" s="252"/>
      <c r="K486" s="252"/>
      <c r="L486" s="252"/>
      <c r="M486" s="252"/>
      <c r="N486" s="252"/>
      <c r="O486" s="252"/>
      <c r="P486" s="252"/>
      <c r="Q486" s="252"/>
      <c r="R486" s="252"/>
      <c r="S486" s="252"/>
      <c r="T486" s="252"/>
      <c r="U486" s="252"/>
      <c r="V486" s="252"/>
      <c r="W486" s="252"/>
      <c r="X486" s="252"/>
      <c r="Y486" s="252">
        <f t="shared" si="32"/>
        <v>0</v>
      </c>
      <c r="Z486" s="252"/>
      <c r="AA486" s="252"/>
      <c r="AB486" s="269"/>
      <c r="AC486" s="269"/>
      <c r="AD486" s="269"/>
      <c r="AE486" s="269"/>
      <c r="AF486" s="269"/>
      <c r="AG486" s="269"/>
      <c r="AH486" s="252"/>
      <c r="AI486" s="269"/>
      <c r="AJ486" s="269"/>
      <c r="AK486" s="269"/>
      <c r="AL486" s="269"/>
      <c r="AM486" s="269"/>
      <c r="AN486" s="269"/>
      <c r="AO486" s="252"/>
      <c r="AP486" s="252"/>
      <c r="AQ486" s="252"/>
      <c r="AR486" s="252"/>
      <c r="AS486" s="290"/>
      <c r="AT486" s="335">
        <f t="shared" si="33"/>
        <v>0</v>
      </c>
      <c r="AU486" s="311"/>
      <c r="AV486" s="312" t="str">
        <f t="shared" si="34"/>
        <v>Popup_OIP</v>
      </c>
      <c r="AW486" s="288"/>
      <c r="AX486" s="309"/>
      <c r="AY486" s="276"/>
      <c r="AZ486" s="276"/>
      <c r="BA486" s="271"/>
      <c r="BB486" s="271"/>
      <c r="BC486" s="309"/>
    </row>
    <row r="487" spans="1:55" ht="14.45" customHeight="1" x14ac:dyDescent="0.25">
      <c r="A487" s="311">
        <v>485</v>
      </c>
      <c r="B487" s="289"/>
      <c r="C487" s="1043"/>
      <c r="D487" s="252"/>
      <c r="E487" s="252"/>
      <c r="F487" s="252"/>
      <c r="G487" s="252"/>
      <c r="H487" s="252"/>
      <c r="I487" s="252"/>
      <c r="J487" s="252"/>
      <c r="K487" s="252"/>
      <c r="L487" s="252"/>
      <c r="M487" s="252"/>
      <c r="N487" s="252"/>
      <c r="O487" s="252"/>
      <c r="P487" s="252"/>
      <c r="Q487" s="252"/>
      <c r="R487" s="252"/>
      <c r="S487" s="252"/>
      <c r="T487" s="252"/>
      <c r="U487" s="252"/>
      <c r="V487" s="252"/>
      <c r="W487" s="252"/>
      <c r="X487" s="252"/>
      <c r="Y487" s="309">
        <f t="shared" si="32"/>
        <v>0</v>
      </c>
      <c r="Z487" s="252"/>
      <c r="AA487" s="252"/>
      <c r="AB487" s="269"/>
      <c r="AC487" s="269"/>
      <c r="AD487" s="269"/>
      <c r="AE487" s="269"/>
      <c r="AF487" s="269"/>
      <c r="AG487" s="269"/>
      <c r="AH487" s="252"/>
      <c r="AI487" s="269"/>
      <c r="AJ487" s="269"/>
      <c r="AK487" s="269"/>
      <c r="AL487" s="269"/>
      <c r="AM487" s="269"/>
      <c r="AN487" s="269"/>
      <c r="AO487" s="252"/>
      <c r="AP487" s="252"/>
      <c r="AQ487" s="252"/>
      <c r="AR487" s="252"/>
      <c r="AS487" s="290"/>
      <c r="AT487" s="335">
        <f t="shared" si="33"/>
        <v>0</v>
      </c>
      <c r="AU487" s="311"/>
      <c r="AV487" s="312" t="str">
        <f t="shared" si="34"/>
        <v>Popup_OIP</v>
      </c>
      <c r="AW487" s="288"/>
      <c r="AX487" s="309"/>
      <c r="AY487" s="276"/>
      <c r="AZ487" s="276"/>
      <c r="BA487" s="271"/>
      <c r="BB487" s="271"/>
      <c r="BC487" s="309"/>
    </row>
    <row r="488" spans="1:55" ht="14.45" customHeight="1" x14ac:dyDescent="0.25">
      <c r="A488" s="311">
        <v>486</v>
      </c>
      <c r="B488" s="289"/>
      <c r="C488" s="1043"/>
      <c r="D488" s="252"/>
      <c r="E488" s="252"/>
      <c r="F488" s="252"/>
      <c r="G488" s="252"/>
      <c r="H488" s="252"/>
      <c r="I488" s="252"/>
      <c r="J488" s="252"/>
      <c r="K488" s="252"/>
      <c r="L488" s="252"/>
      <c r="M488" s="252"/>
      <c r="N488" s="252"/>
      <c r="O488" s="252"/>
      <c r="P488" s="252"/>
      <c r="Q488" s="252"/>
      <c r="R488" s="252"/>
      <c r="S488" s="252"/>
      <c r="T488" s="252"/>
      <c r="U488" s="252"/>
      <c r="V488" s="252"/>
      <c r="W488" s="252"/>
      <c r="X488" s="252"/>
      <c r="Y488" s="309">
        <f t="shared" si="32"/>
        <v>0</v>
      </c>
      <c r="Z488" s="252"/>
      <c r="AA488" s="252"/>
      <c r="AB488" s="269"/>
      <c r="AC488" s="269"/>
      <c r="AD488" s="269"/>
      <c r="AE488" s="269"/>
      <c r="AF488" s="269"/>
      <c r="AG488" s="269"/>
      <c r="AH488" s="252"/>
      <c r="AI488" s="269"/>
      <c r="AJ488" s="269"/>
      <c r="AK488" s="269"/>
      <c r="AL488" s="269"/>
      <c r="AM488" s="269"/>
      <c r="AN488" s="269"/>
      <c r="AO488" s="252"/>
      <c r="AP488" s="252"/>
      <c r="AQ488" s="252"/>
      <c r="AR488" s="252"/>
      <c r="AS488" s="290"/>
      <c r="AT488" s="335">
        <f t="shared" si="33"/>
        <v>0</v>
      </c>
      <c r="AU488" s="311"/>
      <c r="AV488" s="312" t="str">
        <f t="shared" si="34"/>
        <v>Popup_OIP</v>
      </c>
      <c r="AW488" s="288"/>
      <c r="AX488" s="309"/>
      <c r="AY488" s="276"/>
      <c r="AZ488" s="276"/>
      <c r="BA488" s="271"/>
      <c r="BB488" s="271"/>
      <c r="BC488" s="309"/>
    </row>
    <row r="489" spans="1:55" ht="14.45" customHeight="1" x14ac:dyDescent="0.25">
      <c r="A489" s="311">
        <v>487</v>
      </c>
      <c r="B489" s="289"/>
      <c r="C489" s="1043"/>
      <c r="D489" s="252"/>
      <c r="E489" s="252"/>
      <c r="F489" s="252"/>
      <c r="G489" s="252"/>
      <c r="H489" s="252"/>
      <c r="I489" s="252"/>
      <c r="J489" s="252"/>
      <c r="K489" s="252"/>
      <c r="L489" s="252"/>
      <c r="M489" s="252"/>
      <c r="N489" s="252"/>
      <c r="O489" s="252"/>
      <c r="P489" s="252"/>
      <c r="Q489" s="252"/>
      <c r="R489" s="252"/>
      <c r="S489" s="252"/>
      <c r="T489" s="252"/>
      <c r="U489" s="252"/>
      <c r="V489" s="252"/>
      <c r="W489" s="252"/>
      <c r="X489" s="252"/>
      <c r="Y489" s="309">
        <f t="shared" si="32"/>
        <v>0</v>
      </c>
      <c r="Z489" s="252"/>
      <c r="AA489" s="252"/>
      <c r="AB489" s="269"/>
      <c r="AC489" s="269"/>
      <c r="AD489" s="269"/>
      <c r="AE489" s="269"/>
      <c r="AF489" s="269"/>
      <c r="AG489" s="269"/>
      <c r="AH489" s="252"/>
      <c r="AI489" s="269"/>
      <c r="AJ489" s="269"/>
      <c r="AK489" s="269"/>
      <c r="AL489" s="269"/>
      <c r="AM489" s="269"/>
      <c r="AN489" s="269"/>
      <c r="AO489" s="252"/>
      <c r="AP489" s="252"/>
      <c r="AQ489" s="252"/>
      <c r="AR489" s="252"/>
      <c r="AS489" s="290"/>
      <c r="AT489" s="335">
        <f t="shared" si="33"/>
        <v>0</v>
      </c>
      <c r="AU489" s="311"/>
      <c r="AV489" s="312" t="str">
        <f t="shared" si="34"/>
        <v>Popup_OIP</v>
      </c>
      <c r="AW489" s="288"/>
      <c r="AX489" s="309"/>
      <c r="AY489" s="276"/>
      <c r="AZ489" s="276"/>
      <c r="BA489" s="271"/>
      <c r="BB489" s="271"/>
      <c r="BC489" s="309"/>
    </row>
    <row r="490" spans="1:55" ht="14.45" customHeight="1" x14ac:dyDescent="0.25">
      <c r="A490" s="311">
        <v>488</v>
      </c>
      <c r="B490" s="289"/>
      <c r="C490" s="1043"/>
      <c r="D490" s="252"/>
      <c r="E490" s="252"/>
      <c r="F490" s="252"/>
      <c r="G490" s="252"/>
      <c r="H490" s="252"/>
      <c r="I490" s="252"/>
      <c r="J490" s="252"/>
      <c r="K490" s="252"/>
      <c r="L490" s="252"/>
      <c r="M490" s="252"/>
      <c r="N490" s="252"/>
      <c r="O490" s="252"/>
      <c r="P490" s="252"/>
      <c r="Q490" s="252"/>
      <c r="R490" s="252"/>
      <c r="S490" s="252"/>
      <c r="T490" s="252"/>
      <c r="U490" s="252"/>
      <c r="V490" s="252"/>
      <c r="W490" s="252"/>
      <c r="X490" s="252"/>
      <c r="Y490" s="252">
        <f t="shared" si="32"/>
        <v>0</v>
      </c>
      <c r="Z490" s="252"/>
      <c r="AA490" s="252"/>
      <c r="AB490" s="269"/>
      <c r="AC490" s="269"/>
      <c r="AD490" s="269"/>
      <c r="AE490" s="269"/>
      <c r="AF490" s="269"/>
      <c r="AG490" s="269"/>
      <c r="AH490" s="252"/>
      <c r="AI490" s="269"/>
      <c r="AJ490" s="269"/>
      <c r="AK490" s="269"/>
      <c r="AL490" s="269"/>
      <c r="AM490" s="269"/>
      <c r="AN490" s="269"/>
      <c r="AO490" s="252"/>
      <c r="AP490" s="252"/>
      <c r="AQ490" s="252"/>
      <c r="AR490" s="252"/>
      <c r="AS490" s="290"/>
      <c r="AT490" s="335">
        <f t="shared" si="33"/>
        <v>0</v>
      </c>
      <c r="AU490" s="311"/>
      <c r="AV490" s="312" t="str">
        <f t="shared" si="34"/>
        <v>Popup_OIP</v>
      </c>
      <c r="AW490" s="288"/>
      <c r="AX490" s="309"/>
      <c r="AY490" s="276"/>
      <c r="AZ490" s="276"/>
      <c r="BA490" s="271"/>
      <c r="BB490" s="271"/>
      <c r="BC490" s="309"/>
    </row>
    <row r="491" spans="1:55" ht="14.45" customHeight="1" x14ac:dyDescent="0.25">
      <c r="A491" s="311">
        <v>489</v>
      </c>
      <c r="B491" s="289"/>
      <c r="C491" s="1043"/>
      <c r="D491" s="252"/>
      <c r="E491" s="252"/>
      <c r="F491" s="252"/>
      <c r="G491" s="252"/>
      <c r="H491" s="252"/>
      <c r="I491" s="252"/>
      <c r="J491" s="252"/>
      <c r="K491" s="252"/>
      <c r="L491" s="252"/>
      <c r="M491" s="252"/>
      <c r="N491" s="252"/>
      <c r="O491" s="252"/>
      <c r="P491" s="252"/>
      <c r="Q491" s="252"/>
      <c r="R491" s="252"/>
      <c r="S491" s="252"/>
      <c r="T491" s="252"/>
      <c r="U491" s="252"/>
      <c r="V491" s="252"/>
      <c r="W491" s="252"/>
      <c r="X491" s="252"/>
      <c r="Y491" s="309">
        <f t="shared" si="32"/>
        <v>0</v>
      </c>
      <c r="Z491" s="252"/>
      <c r="AA491" s="252"/>
      <c r="AB491" s="269"/>
      <c r="AC491" s="269"/>
      <c r="AD491" s="269"/>
      <c r="AE491" s="269"/>
      <c r="AF491" s="269"/>
      <c r="AG491" s="269"/>
      <c r="AH491" s="252"/>
      <c r="AI491" s="269"/>
      <c r="AJ491" s="269"/>
      <c r="AK491" s="269"/>
      <c r="AL491" s="269"/>
      <c r="AM491" s="269"/>
      <c r="AN491" s="269"/>
      <c r="AO491" s="252"/>
      <c r="AP491" s="252"/>
      <c r="AQ491" s="252"/>
      <c r="AR491" s="252"/>
      <c r="AS491" s="290"/>
      <c r="AT491" s="335">
        <f t="shared" si="33"/>
        <v>0</v>
      </c>
      <c r="AU491" s="311"/>
      <c r="AV491" s="312" t="str">
        <f t="shared" si="34"/>
        <v>Popup_OIP</v>
      </c>
      <c r="AW491" s="288"/>
      <c r="AX491" s="309"/>
      <c r="AY491" s="276"/>
      <c r="AZ491" s="276"/>
      <c r="BA491" s="271"/>
      <c r="BB491" s="271"/>
      <c r="BC491" s="309"/>
    </row>
    <row r="492" spans="1:55" ht="14.45" customHeight="1" x14ac:dyDescent="0.25">
      <c r="A492" s="311">
        <v>490</v>
      </c>
      <c r="B492" s="289"/>
      <c r="C492" s="1043"/>
      <c r="D492" s="252"/>
      <c r="E492" s="252"/>
      <c r="F492" s="252"/>
      <c r="G492" s="252"/>
      <c r="H492" s="252"/>
      <c r="I492" s="252"/>
      <c r="J492" s="252"/>
      <c r="K492" s="252"/>
      <c r="L492" s="252"/>
      <c r="M492" s="252"/>
      <c r="N492" s="252"/>
      <c r="O492" s="252"/>
      <c r="P492" s="252"/>
      <c r="Q492" s="252"/>
      <c r="R492" s="252"/>
      <c r="S492" s="252"/>
      <c r="T492" s="252"/>
      <c r="U492" s="252"/>
      <c r="V492" s="252"/>
      <c r="W492" s="252"/>
      <c r="X492" s="252"/>
      <c r="Y492" s="252">
        <f t="shared" si="32"/>
        <v>0</v>
      </c>
      <c r="Z492" s="252"/>
      <c r="AA492" s="252"/>
      <c r="AB492" s="269"/>
      <c r="AC492" s="269"/>
      <c r="AD492" s="269"/>
      <c r="AE492" s="269"/>
      <c r="AF492" s="269"/>
      <c r="AG492" s="269"/>
      <c r="AH492" s="252"/>
      <c r="AI492" s="269"/>
      <c r="AJ492" s="269"/>
      <c r="AK492" s="269"/>
      <c r="AL492" s="269"/>
      <c r="AM492" s="269"/>
      <c r="AN492" s="269"/>
      <c r="AO492" s="252"/>
      <c r="AP492" s="252"/>
      <c r="AQ492" s="252"/>
      <c r="AR492" s="252"/>
      <c r="AS492" s="290"/>
      <c r="AT492" s="335">
        <f t="shared" si="33"/>
        <v>0</v>
      </c>
      <c r="AU492" s="311"/>
      <c r="AV492" s="312" t="str">
        <f t="shared" si="34"/>
        <v>Popup_OIP</v>
      </c>
      <c r="AW492" s="288"/>
      <c r="AX492" s="309"/>
      <c r="AY492" s="276"/>
      <c r="AZ492" s="276"/>
      <c r="BA492" s="271"/>
      <c r="BB492" s="271"/>
      <c r="BC492" s="309"/>
    </row>
    <row r="493" spans="1:55" ht="14.45" customHeight="1" x14ac:dyDescent="0.25">
      <c r="A493" s="311">
        <v>491</v>
      </c>
      <c r="B493" s="289"/>
      <c r="C493" s="1043"/>
      <c r="D493" s="252"/>
      <c r="E493" s="252"/>
      <c r="F493" s="252"/>
      <c r="G493" s="252"/>
      <c r="H493" s="252"/>
      <c r="I493" s="252"/>
      <c r="J493" s="252"/>
      <c r="K493" s="252"/>
      <c r="L493" s="252"/>
      <c r="M493" s="252"/>
      <c r="N493" s="252"/>
      <c r="O493" s="252"/>
      <c r="P493" s="252"/>
      <c r="Q493" s="252"/>
      <c r="R493" s="252"/>
      <c r="S493" s="252"/>
      <c r="T493" s="252"/>
      <c r="U493" s="252"/>
      <c r="V493" s="252"/>
      <c r="W493" s="252"/>
      <c r="X493" s="252"/>
      <c r="Y493" s="309">
        <f t="shared" ref="Y493:Y512" si="35">IFERROR(MATCH(V493,НазваниеДиап,0),0)</f>
        <v>0</v>
      </c>
      <c r="Z493" s="252"/>
      <c r="AA493" s="252"/>
      <c r="AB493" s="269"/>
      <c r="AC493" s="269"/>
      <c r="AD493" s="269"/>
      <c r="AE493" s="269"/>
      <c r="AF493" s="269"/>
      <c r="AG493" s="269"/>
      <c r="AH493" s="252"/>
      <c r="AI493" s="269"/>
      <c r="AJ493" s="269"/>
      <c r="AK493" s="269"/>
      <c r="AL493" s="269"/>
      <c r="AM493" s="269"/>
      <c r="AN493" s="269"/>
      <c r="AO493" s="252"/>
      <c r="AP493" s="252"/>
      <c r="AQ493" s="252"/>
      <c r="AR493" s="252"/>
      <c r="AS493" s="290"/>
      <c r="AT493" s="335">
        <f t="shared" si="33"/>
        <v>0</v>
      </c>
      <c r="AU493" s="311"/>
      <c r="AV493" s="312" t="str">
        <f t="shared" si="34"/>
        <v>Popup_OIP</v>
      </c>
      <c r="AW493" s="288"/>
      <c r="AX493" s="309"/>
      <c r="AY493" s="276"/>
      <c r="AZ493" s="276"/>
      <c r="BA493" s="271"/>
      <c r="BB493" s="271"/>
      <c r="BC493" s="309"/>
    </row>
    <row r="494" spans="1:55" ht="14.45" customHeight="1" x14ac:dyDescent="0.25">
      <c r="A494" s="311">
        <v>492</v>
      </c>
      <c r="B494" s="289"/>
      <c r="C494" s="1043"/>
      <c r="D494" s="252"/>
      <c r="E494" s="252"/>
      <c r="F494" s="252"/>
      <c r="G494" s="252"/>
      <c r="H494" s="252"/>
      <c r="I494" s="252"/>
      <c r="J494" s="252"/>
      <c r="K494" s="252"/>
      <c r="L494" s="252"/>
      <c r="M494" s="252"/>
      <c r="N494" s="252"/>
      <c r="O494" s="252"/>
      <c r="P494" s="252"/>
      <c r="Q494" s="252"/>
      <c r="R494" s="252"/>
      <c r="S494" s="252"/>
      <c r="T494" s="252"/>
      <c r="U494" s="252"/>
      <c r="V494" s="252"/>
      <c r="W494" s="252"/>
      <c r="X494" s="252"/>
      <c r="Y494" s="309">
        <f t="shared" si="35"/>
        <v>0</v>
      </c>
      <c r="Z494" s="252"/>
      <c r="AA494" s="252"/>
      <c r="AB494" s="269"/>
      <c r="AC494" s="269"/>
      <c r="AD494" s="269"/>
      <c r="AE494" s="269"/>
      <c r="AF494" s="269"/>
      <c r="AG494" s="269"/>
      <c r="AH494" s="252"/>
      <c r="AI494" s="269"/>
      <c r="AJ494" s="269"/>
      <c r="AK494" s="269"/>
      <c r="AL494" s="269"/>
      <c r="AM494" s="269"/>
      <c r="AN494" s="269"/>
      <c r="AO494" s="252"/>
      <c r="AP494" s="252"/>
      <c r="AQ494" s="252"/>
      <c r="AR494" s="252"/>
      <c r="AS494" s="290"/>
      <c r="AT494" s="335">
        <f t="shared" si="33"/>
        <v>0</v>
      </c>
      <c r="AU494" s="311"/>
      <c r="AV494" s="312" t="str">
        <f t="shared" si="34"/>
        <v>Popup_OIP</v>
      </c>
      <c r="AW494" s="288"/>
      <c r="AX494" s="309"/>
      <c r="AY494" s="276"/>
      <c r="AZ494" s="276"/>
      <c r="BA494" s="271"/>
      <c r="BB494" s="271"/>
      <c r="BC494" s="309"/>
    </row>
    <row r="495" spans="1:55" ht="14.45" customHeight="1" x14ac:dyDescent="0.25">
      <c r="A495" s="311">
        <v>493</v>
      </c>
      <c r="B495" s="289"/>
      <c r="C495" s="1043"/>
      <c r="D495" s="252"/>
      <c r="E495" s="252"/>
      <c r="F495" s="252"/>
      <c r="G495" s="252"/>
      <c r="H495" s="252"/>
      <c r="I495" s="252"/>
      <c r="J495" s="252"/>
      <c r="K495" s="252"/>
      <c r="L495" s="252"/>
      <c r="M495" s="252"/>
      <c r="N495" s="252"/>
      <c r="O495" s="252"/>
      <c r="P495" s="252"/>
      <c r="Q495" s="252"/>
      <c r="R495" s="252"/>
      <c r="S495" s="252"/>
      <c r="T495" s="252"/>
      <c r="U495" s="252"/>
      <c r="V495" s="252"/>
      <c r="W495" s="252"/>
      <c r="X495" s="252"/>
      <c r="Y495" s="309">
        <f t="shared" si="35"/>
        <v>0</v>
      </c>
      <c r="Z495" s="252"/>
      <c r="AA495" s="252"/>
      <c r="AB495" s="269"/>
      <c r="AC495" s="269"/>
      <c r="AD495" s="269"/>
      <c r="AE495" s="269"/>
      <c r="AF495" s="269"/>
      <c r="AG495" s="269"/>
      <c r="AH495" s="252"/>
      <c r="AI495" s="269"/>
      <c r="AJ495" s="269"/>
      <c r="AK495" s="269"/>
      <c r="AL495" s="269"/>
      <c r="AM495" s="269"/>
      <c r="AN495" s="269"/>
      <c r="AO495" s="252"/>
      <c r="AP495" s="252"/>
      <c r="AQ495" s="252"/>
      <c r="AR495" s="252"/>
      <c r="AS495" s="290"/>
      <c r="AT495" s="335">
        <f t="shared" si="33"/>
        <v>0</v>
      </c>
      <c r="AU495" s="311"/>
      <c r="AV495" s="312" t="str">
        <f t="shared" si="34"/>
        <v>Popup_OIP</v>
      </c>
      <c r="AW495" s="288"/>
      <c r="AX495" s="309"/>
      <c r="AY495" s="276"/>
      <c r="AZ495" s="276"/>
      <c r="BA495" s="271"/>
      <c r="BB495" s="271"/>
      <c r="BC495" s="309"/>
    </row>
    <row r="496" spans="1:55" ht="14.45" customHeight="1" x14ac:dyDescent="0.25">
      <c r="A496" s="311">
        <v>494</v>
      </c>
      <c r="B496" s="289"/>
      <c r="C496" s="1043"/>
      <c r="D496" s="252"/>
      <c r="E496" s="252"/>
      <c r="F496" s="252"/>
      <c r="G496" s="252"/>
      <c r="H496" s="252"/>
      <c r="I496" s="252"/>
      <c r="J496" s="252"/>
      <c r="K496" s="252"/>
      <c r="L496" s="252"/>
      <c r="M496" s="252"/>
      <c r="N496" s="252"/>
      <c r="O496" s="252"/>
      <c r="P496" s="252"/>
      <c r="Q496" s="252"/>
      <c r="R496" s="252"/>
      <c r="S496" s="252"/>
      <c r="T496" s="252"/>
      <c r="U496" s="252"/>
      <c r="V496" s="252"/>
      <c r="W496" s="252"/>
      <c r="X496" s="252"/>
      <c r="Y496" s="252">
        <f t="shared" si="35"/>
        <v>0</v>
      </c>
      <c r="Z496" s="252"/>
      <c r="AA496" s="252"/>
      <c r="AB496" s="269"/>
      <c r="AC496" s="269"/>
      <c r="AD496" s="269"/>
      <c r="AE496" s="269"/>
      <c r="AF496" s="269"/>
      <c r="AG496" s="269"/>
      <c r="AH496" s="252"/>
      <c r="AI496" s="269"/>
      <c r="AJ496" s="269"/>
      <c r="AK496" s="269"/>
      <c r="AL496" s="269"/>
      <c r="AM496" s="269"/>
      <c r="AN496" s="269"/>
      <c r="AO496" s="252"/>
      <c r="AP496" s="252"/>
      <c r="AQ496" s="252"/>
      <c r="AR496" s="252"/>
      <c r="AS496" s="290"/>
      <c r="AT496" s="335">
        <f t="shared" si="33"/>
        <v>0</v>
      </c>
      <c r="AU496" s="311"/>
      <c r="AV496" s="312" t="str">
        <f t="shared" si="34"/>
        <v>Popup_OIP</v>
      </c>
      <c r="AW496" s="288"/>
      <c r="AX496" s="309"/>
      <c r="AY496" s="276"/>
      <c r="AZ496" s="276"/>
      <c r="BA496" s="271"/>
      <c r="BB496" s="271"/>
      <c r="BC496" s="309"/>
    </row>
    <row r="497" spans="1:55" ht="14.45" customHeight="1" x14ac:dyDescent="0.25">
      <c r="A497" s="311">
        <v>495</v>
      </c>
      <c r="B497" s="289"/>
      <c r="C497" s="1043"/>
      <c r="D497" s="252"/>
      <c r="E497" s="252"/>
      <c r="F497" s="252"/>
      <c r="G497" s="252"/>
      <c r="H497" s="252"/>
      <c r="I497" s="252"/>
      <c r="J497" s="252"/>
      <c r="K497" s="252"/>
      <c r="L497" s="252"/>
      <c r="M497" s="252"/>
      <c r="N497" s="252"/>
      <c r="O497" s="252"/>
      <c r="P497" s="252"/>
      <c r="Q497" s="252"/>
      <c r="R497" s="252"/>
      <c r="S497" s="252"/>
      <c r="T497" s="252"/>
      <c r="U497" s="252"/>
      <c r="V497" s="252"/>
      <c r="W497" s="252"/>
      <c r="X497" s="252"/>
      <c r="Y497" s="309">
        <f t="shared" si="35"/>
        <v>0</v>
      </c>
      <c r="Z497" s="252"/>
      <c r="AA497" s="252"/>
      <c r="AB497" s="269"/>
      <c r="AC497" s="269"/>
      <c r="AD497" s="269"/>
      <c r="AE497" s="269"/>
      <c r="AF497" s="269"/>
      <c r="AG497" s="269"/>
      <c r="AH497" s="252"/>
      <c r="AI497" s="269"/>
      <c r="AJ497" s="269"/>
      <c r="AK497" s="269"/>
      <c r="AL497" s="269"/>
      <c r="AM497" s="269"/>
      <c r="AN497" s="269"/>
      <c r="AO497" s="252"/>
      <c r="AP497" s="252"/>
      <c r="AQ497" s="252"/>
      <c r="AR497" s="252"/>
      <c r="AS497" s="290"/>
      <c r="AT497" s="335">
        <f t="shared" si="33"/>
        <v>0</v>
      </c>
      <c r="AU497" s="311"/>
      <c r="AV497" s="312" t="str">
        <f t="shared" si="34"/>
        <v>Popup_OIP</v>
      </c>
      <c r="AW497" s="288"/>
      <c r="AX497" s="309"/>
      <c r="BC497" s="309"/>
    </row>
    <row r="498" spans="1:55" ht="14.45" customHeight="1" x14ac:dyDescent="0.25">
      <c r="A498" s="311">
        <v>496</v>
      </c>
      <c r="B498" s="289"/>
      <c r="C498" s="1043"/>
      <c r="D498" s="252"/>
      <c r="E498" s="252"/>
      <c r="F498" s="252"/>
      <c r="G498" s="252"/>
      <c r="H498" s="252"/>
      <c r="I498" s="252"/>
      <c r="J498" s="252"/>
      <c r="K498" s="252"/>
      <c r="L498" s="252"/>
      <c r="M498" s="252"/>
      <c r="N498" s="252"/>
      <c r="O498" s="252"/>
      <c r="P498" s="252"/>
      <c r="Q498" s="252"/>
      <c r="R498" s="252"/>
      <c r="S498" s="252"/>
      <c r="T498" s="252"/>
      <c r="U498" s="252"/>
      <c r="V498" s="252"/>
      <c r="W498" s="252"/>
      <c r="X498" s="252"/>
      <c r="Y498" s="309">
        <f t="shared" si="35"/>
        <v>0</v>
      </c>
      <c r="Z498" s="252"/>
      <c r="AA498" s="252"/>
      <c r="AB498" s="269"/>
      <c r="AC498" s="269"/>
      <c r="AD498" s="269"/>
      <c r="AE498" s="269"/>
      <c r="AF498" s="269"/>
      <c r="AG498" s="269"/>
      <c r="AH498" s="252"/>
      <c r="AI498" s="269"/>
      <c r="AJ498" s="269"/>
      <c r="AK498" s="269"/>
      <c r="AL498" s="269"/>
      <c r="AM498" s="269"/>
      <c r="AN498" s="269"/>
      <c r="AO498" s="252"/>
      <c r="AP498" s="252"/>
      <c r="AQ498" s="252"/>
      <c r="AR498" s="252"/>
      <c r="AS498" s="290"/>
      <c r="AT498" s="335">
        <f t="shared" si="33"/>
        <v>0</v>
      </c>
      <c r="AU498" s="311"/>
      <c r="AV498" s="312" t="str">
        <f t="shared" si="34"/>
        <v>Popup_OIP</v>
      </c>
      <c r="AW498" s="288"/>
      <c r="AX498" s="309"/>
      <c r="BC498" s="309"/>
    </row>
    <row r="499" spans="1:55" ht="14.45" customHeight="1" x14ac:dyDescent="0.25">
      <c r="A499" s="311">
        <v>497</v>
      </c>
      <c r="B499" s="289"/>
      <c r="C499" s="1043"/>
      <c r="D499" s="252"/>
      <c r="E499" s="252"/>
      <c r="F499" s="252"/>
      <c r="G499" s="252"/>
      <c r="H499" s="252"/>
      <c r="I499" s="252"/>
      <c r="J499" s="252"/>
      <c r="K499" s="252"/>
      <c r="L499" s="252"/>
      <c r="M499" s="252"/>
      <c r="N499" s="252"/>
      <c r="O499" s="252"/>
      <c r="P499" s="252"/>
      <c r="Q499" s="252"/>
      <c r="R499" s="252"/>
      <c r="S499" s="252"/>
      <c r="T499" s="252"/>
      <c r="U499" s="252"/>
      <c r="V499" s="252"/>
      <c r="W499" s="252"/>
      <c r="X499" s="252"/>
      <c r="Y499" s="309">
        <f t="shared" si="35"/>
        <v>0</v>
      </c>
      <c r="Z499" s="252"/>
      <c r="AA499" s="252"/>
      <c r="AB499" s="269"/>
      <c r="AC499" s="269"/>
      <c r="AD499" s="269"/>
      <c r="AE499" s="269"/>
      <c r="AF499" s="269"/>
      <c r="AG499" s="269"/>
      <c r="AH499" s="252"/>
      <c r="AI499" s="269"/>
      <c r="AJ499" s="269"/>
      <c r="AK499" s="269"/>
      <c r="AL499" s="269"/>
      <c r="AM499" s="269"/>
      <c r="AN499" s="269"/>
      <c r="AO499" s="252"/>
      <c r="AP499" s="252"/>
      <c r="AQ499" s="252"/>
      <c r="AR499" s="252"/>
      <c r="AS499" s="290"/>
      <c r="AT499" s="335">
        <f t="shared" si="33"/>
        <v>0</v>
      </c>
      <c r="AU499" s="311"/>
      <c r="AV499" s="312" t="str">
        <f t="shared" si="34"/>
        <v>Popup_OIP</v>
      </c>
      <c r="AW499" s="288"/>
      <c r="AX499" s="309"/>
      <c r="BC499" s="309"/>
    </row>
    <row r="500" spans="1:55" ht="14.45" customHeight="1" x14ac:dyDescent="0.25">
      <c r="A500" s="311">
        <v>498</v>
      </c>
      <c r="B500" s="289"/>
      <c r="C500" s="1043"/>
      <c r="D500" s="252"/>
      <c r="E500" s="252"/>
      <c r="F500" s="252"/>
      <c r="G500" s="252"/>
      <c r="H500" s="252"/>
      <c r="I500" s="252"/>
      <c r="J500" s="252"/>
      <c r="K500" s="252"/>
      <c r="L500" s="252"/>
      <c r="M500" s="252"/>
      <c r="N500" s="252"/>
      <c r="O500" s="252"/>
      <c r="P500" s="252"/>
      <c r="Q500" s="252"/>
      <c r="R500" s="252"/>
      <c r="S500" s="252"/>
      <c r="T500" s="252"/>
      <c r="U500" s="252"/>
      <c r="V500" s="252"/>
      <c r="W500" s="252"/>
      <c r="X500" s="252"/>
      <c r="Y500" s="252">
        <f t="shared" si="35"/>
        <v>0</v>
      </c>
      <c r="Z500" s="252"/>
      <c r="AA500" s="252"/>
      <c r="AB500" s="269"/>
      <c r="AC500" s="269"/>
      <c r="AD500" s="269"/>
      <c r="AE500" s="269"/>
      <c r="AF500" s="269"/>
      <c r="AG500" s="269"/>
      <c r="AH500" s="252"/>
      <c r="AI500" s="269"/>
      <c r="AJ500" s="269"/>
      <c r="AK500" s="269"/>
      <c r="AL500" s="269"/>
      <c r="AM500" s="269"/>
      <c r="AN500" s="269"/>
      <c r="AO500" s="252"/>
      <c r="AP500" s="252"/>
      <c r="AQ500" s="252"/>
      <c r="AR500" s="252"/>
      <c r="AS500" s="290"/>
      <c r="AT500" s="335">
        <f t="shared" si="33"/>
        <v>0</v>
      </c>
      <c r="AU500" s="311"/>
      <c r="AV500" s="312" t="str">
        <f t="shared" si="34"/>
        <v>Popup_OIP</v>
      </c>
      <c r="AW500" s="288"/>
      <c r="AX500" s="309"/>
      <c r="BC500" s="309"/>
    </row>
    <row r="501" spans="1:55" ht="14.45" customHeight="1" x14ac:dyDescent="0.25">
      <c r="A501" s="311">
        <v>499</v>
      </c>
      <c r="B501" s="289"/>
      <c r="C501" s="1043"/>
      <c r="D501" s="252"/>
      <c r="E501" s="252"/>
      <c r="F501" s="252"/>
      <c r="G501" s="252"/>
      <c r="H501" s="252"/>
      <c r="I501" s="252"/>
      <c r="J501" s="252"/>
      <c r="K501" s="252"/>
      <c r="L501" s="252"/>
      <c r="M501" s="252"/>
      <c r="N501" s="252"/>
      <c r="O501" s="252"/>
      <c r="P501" s="252"/>
      <c r="Q501" s="252"/>
      <c r="R501" s="252"/>
      <c r="S501" s="252"/>
      <c r="T501" s="252"/>
      <c r="U501" s="252"/>
      <c r="V501" s="252"/>
      <c r="W501" s="252"/>
      <c r="X501" s="252"/>
      <c r="Y501" s="309">
        <f t="shared" si="35"/>
        <v>0</v>
      </c>
      <c r="Z501" s="252"/>
      <c r="AA501" s="252"/>
      <c r="AB501" s="269"/>
      <c r="AC501" s="269"/>
      <c r="AD501" s="269"/>
      <c r="AE501" s="269"/>
      <c r="AF501" s="269"/>
      <c r="AG501" s="269"/>
      <c r="AH501" s="252"/>
      <c r="AI501" s="269"/>
      <c r="AJ501" s="269"/>
      <c r="AK501" s="269"/>
      <c r="AL501" s="269"/>
      <c r="AM501" s="269"/>
      <c r="AN501" s="269"/>
      <c r="AO501" s="252"/>
      <c r="AP501" s="252"/>
      <c r="AQ501" s="252"/>
      <c r="AR501" s="252"/>
      <c r="AS501" s="290"/>
      <c r="AT501" s="335">
        <f t="shared" si="33"/>
        <v>0</v>
      </c>
      <c r="AU501" s="311"/>
      <c r="AV501" s="312" t="str">
        <f t="shared" si="34"/>
        <v>Popup_OIP</v>
      </c>
      <c r="AW501" s="288"/>
      <c r="AX501" s="309"/>
      <c r="BC501" s="309"/>
    </row>
    <row r="502" spans="1:55" ht="14.45" customHeight="1" x14ac:dyDescent="0.25">
      <c r="A502" s="311">
        <v>500</v>
      </c>
      <c r="B502" s="289"/>
      <c r="C502" s="1043"/>
      <c r="D502" s="252"/>
      <c r="E502" s="252"/>
      <c r="F502" s="252"/>
      <c r="G502" s="252"/>
      <c r="H502" s="252"/>
      <c r="I502" s="252"/>
      <c r="J502" s="252"/>
      <c r="K502" s="252"/>
      <c r="L502" s="252"/>
      <c r="M502" s="252"/>
      <c r="N502" s="252"/>
      <c r="O502" s="252"/>
      <c r="P502" s="252"/>
      <c r="Q502" s="252"/>
      <c r="R502" s="252"/>
      <c r="S502" s="252"/>
      <c r="T502" s="252"/>
      <c r="U502" s="252"/>
      <c r="V502" s="252"/>
      <c r="W502" s="252"/>
      <c r="X502" s="252"/>
      <c r="Y502" s="252">
        <f t="shared" si="35"/>
        <v>0</v>
      </c>
      <c r="Z502" s="252"/>
      <c r="AA502" s="252"/>
      <c r="AB502" s="269"/>
      <c r="AC502" s="269"/>
      <c r="AD502" s="269"/>
      <c r="AE502" s="269"/>
      <c r="AF502" s="269"/>
      <c r="AG502" s="269"/>
      <c r="AH502" s="252"/>
      <c r="AI502" s="269"/>
      <c r="AJ502" s="269"/>
      <c r="AK502" s="269"/>
      <c r="AL502" s="269"/>
      <c r="AM502" s="269"/>
      <c r="AN502" s="269"/>
      <c r="AO502" s="252"/>
      <c r="AP502" s="252"/>
      <c r="AQ502" s="252"/>
      <c r="AR502" s="252"/>
      <c r="AS502" s="290"/>
      <c r="AT502" s="335">
        <f t="shared" si="33"/>
        <v>0</v>
      </c>
      <c r="AU502" s="311"/>
      <c r="AV502" s="312" t="str">
        <f t="shared" si="34"/>
        <v>Popup_OIP</v>
      </c>
      <c r="AW502" s="288"/>
      <c r="AX502" s="309"/>
      <c r="BC502" s="309"/>
    </row>
    <row r="503" spans="1:55" ht="14.45" customHeight="1" x14ac:dyDescent="0.25">
      <c r="A503" s="311">
        <v>501</v>
      </c>
      <c r="B503" s="289"/>
      <c r="C503" s="1043"/>
      <c r="D503" s="252"/>
      <c r="E503" s="252"/>
      <c r="F503" s="252"/>
      <c r="G503" s="252"/>
      <c r="H503" s="252"/>
      <c r="I503" s="252"/>
      <c r="J503" s="252"/>
      <c r="K503" s="252"/>
      <c r="L503" s="252"/>
      <c r="M503" s="252"/>
      <c r="N503" s="252"/>
      <c r="O503" s="252"/>
      <c r="P503" s="252"/>
      <c r="Q503" s="252"/>
      <c r="R503" s="252"/>
      <c r="S503" s="252"/>
      <c r="T503" s="252"/>
      <c r="U503" s="252"/>
      <c r="V503" s="252"/>
      <c r="W503" s="252"/>
      <c r="X503" s="252"/>
      <c r="Y503" s="309">
        <f t="shared" si="35"/>
        <v>0</v>
      </c>
      <c r="Z503" s="252"/>
      <c r="AA503" s="252"/>
      <c r="AB503" s="269"/>
      <c r="AC503" s="269"/>
      <c r="AD503" s="269"/>
      <c r="AE503" s="269"/>
      <c r="AF503" s="269"/>
      <c r="AG503" s="269"/>
      <c r="AH503" s="252"/>
      <c r="AI503" s="269"/>
      <c r="AJ503" s="269"/>
      <c r="AK503" s="269"/>
      <c r="AL503" s="269"/>
      <c r="AM503" s="269"/>
      <c r="AN503" s="269"/>
      <c r="AO503" s="252"/>
      <c r="AP503" s="252"/>
      <c r="AQ503" s="252"/>
      <c r="AR503" s="252"/>
      <c r="AS503" s="290"/>
      <c r="AT503" s="335">
        <f t="shared" si="33"/>
        <v>0</v>
      </c>
      <c r="AU503" s="311"/>
      <c r="AV503" s="312" t="str">
        <f t="shared" si="34"/>
        <v>Popup_OIP</v>
      </c>
      <c r="AW503" s="288"/>
      <c r="AX503" s="309"/>
      <c r="BC503" s="309"/>
    </row>
    <row r="504" spans="1:55" ht="14.45" customHeight="1" x14ac:dyDescent="0.25">
      <c r="A504" s="311">
        <v>502</v>
      </c>
      <c r="B504" s="289"/>
      <c r="C504" s="1043"/>
      <c r="D504" s="252"/>
      <c r="E504" s="252"/>
      <c r="F504" s="252"/>
      <c r="G504" s="252"/>
      <c r="H504" s="252"/>
      <c r="I504" s="252"/>
      <c r="J504" s="252"/>
      <c r="K504" s="252"/>
      <c r="L504" s="252"/>
      <c r="M504" s="252"/>
      <c r="N504" s="252"/>
      <c r="O504" s="252"/>
      <c r="P504" s="252"/>
      <c r="Q504" s="252"/>
      <c r="R504" s="252"/>
      <c r="S504" s="252"/>
      <c r="T504" s="252"/>
      <c r="U504" s="252"/>
      <c r="V504" s="252"/>
      <c r="W504" s="252"/>
      <c r="X504" s="252"/>
      <c r="Y504" s="309">
        <f t="shared" si="35"/>
        <v>0</v>
      </c>
      <c r="Z504" s="252"/>
      <c r="AA504" s="252"/>
      <c r="AB504" s="269"/>
      <c r="AC504" s="269"/>
      <c r="AD504" s="269"/>
      <c r="AE504" s="269"/>
      <c r="AF504" s="269"/>
      <c r="AG504" s="269"/>
      <c r="AH504" s="252"/>
      <c r="AI504" s="269"/>
      <c r="AJ504" s="269"/>
      <c r="AK504" s="269"/>
      <c r="AL504" s="269"/>
      <c r="AM504" s="269"/>
      <c r="AN504" s="269"/>
      <c r="AO504" s="252"/>
      <c r="AP504" s="252"/>
      <c r="AQ504" s="252"/>
      <c r="AR504" s="252"/>
      <c r="AS504" s="290"/>
      <c r="AT504" s="335">
        <f t="shared" si="33"/>
        <v>0</v>
      </c>
      <c r="AU504" s="311"/>
      <c r="AV504" s="312" t="str">
        <f t="shared" si="34"/>
        <v>Popup_OIP</v>
      </c>
      <c r="AW504" s="288"/>
      <c r="AX504" s="309"/>
      <c r="BC504" s="309"/>
    </row>
    <row r="505" spans="1:55" ht="14.45" customHeight="1" x14ac:dyDescent="0.25">
      <c r="A505" s="311">
        <v>503</v>
      </c>
      <c r="B505" s="289"/>
      <c r="C505" s="1043"/>
      <c r="D505" s="252"/>
      <c r="E505" s="252"/>
      <c r="F505" s="252"/>
      <c r="G505" s="252"/>
      <c r="H505" s="252"/>
      <c r="I505" s="252"/>
      <c r="J505" s="252"/>
      <c r="K505" s="252"/>
      <c r="L505" s="252"/>
      <c r="M505" s="252"/>
      <c r="N505" s="252"/>
      <c r="O505" s="252"/>
      <c r="P505" s="252"/>
      <c r="Q505" s="252"/>
      <c r="R505" s="252"/>
      <c r="S505" s="252"/>
      <c r="T505" s="252"/>
      <c r="U505" s="252"/>
      <c r="V505" s="252"/>
      <c r="W505" s="252"/>
      <c r="X505" s="252"/>
      <c r="Y505" s="309">
        <f t="shared" si="35"/>
        <v>0</v>
      </c>
      <c r="Z505" s="252"/>
      <c r="AA505" s="252"/>
      <c r="AB505" s="269"/>
      <c r="AC505" s="269"/>
      <c r="AD505" s="269"/>
      <c r="AE505" s="269"/>
      <c r="AF505" s="269"/>
      <c r="AG505" s="269"/>
      <c r="AH505" s="252"/>
      <c r="AI505" s="269"/>
      <c r="AJ505" s="269"/>
      <c r="AK505" s="269"/>
      <c r="AL505" s="269"/>
      <c r="AM505" s="269"/>
      <c r="AN505" s="269"/>
      <c r="AO505" s="252"/>
      <c r="AP505" s="252"/>
      <c r="AQ505" s="252"/>
      <c r="AR505" s="252"/>
      <c r="AS505" s="290"/>
      <c r="AT505" s="335">
        <f t="shared" si="33"/>
        <v>0</v>
      </c>
      <c r="AU505" s="311"/>
      <c r="AV505" s="312" t="str">
        <f t="shared" si="34"/>
        <v>Popup_OIP</v>
      </c>
      <c r="AW505" s="288"/>
      <c r="AX505" s="309"/>
      <c r="BC505" s="309"/>
    </row>
    <row r="506" spans="1:55" ht="14.45" customHeight="1" x14ac:dyDescent="0.25">
      <c r="A506" s="311">
        <v>504</v>
      </c>
      <c r="B506" s="289"/>
      <c r="C506" s="1043"/>
      <c r="D506" s="252"/>
      <c r="E506" s="252"/>
      <c r="F506" s="252"/>
      <c r="G506" s="252"/>
      <c r="H506" s="252"/>
      <c r="I506" s="252"/>
      <c r="J506" s="252"/>
      <c r="K506" s="252"/>
      <c r="L506" s="252"/>
      <c r="M506" s="252"/>
      <c r="N506" s="252"/>
      <c r="O506" s="252"/>
      <c r="P506" s="252"/>
      <c r="Q506" s="252"/>
      <c r="R506" s="252"/>
      <c r="S506" s="252"/>
      <c r="T506" s="252"/>
      <c r="U506" s="252"/>
      <c r="V506" s="252"/>
      <c r="W506" s="252"/>
      <c r="X506" s="252"/>
      <c r="Y506" s="252">
        <f t="shared" si="35"/>
        <v>0</v>
      </c>
      <c r="Z506" s="252"/>
      <c r="AA506" s="252"/>
      <c r="AB506" s="269"/>
      <c r="AC506" s="269"/>
      <c r="AD506" s="269"/>
      <c r="AE506" s="269"/>
      <c r="AF506" s="269"/>
      <c r="AG506" s="269"/>
      <c r="AH506" s="252"/>
      <c r="AI506" s="269"/>
      <c r="AJ506" s="269"/>
      <c r="AK506" s="269"/>
      <c r="AL506" s="269"/>
      <c r="AM506" s="269"/>
      <c r="AN506" s="269"/>
      <c r="AO506" s="252"/>
      <c r="AP506" s="252"/>
      <c r="AQ506" s="252"/>
      <c r="AR506" s="252"/>
      <c r="AS506" s="290"/>
      <c r="AT506" s="335">
        <f t="shared" si="33"/>
        <v>0</v>
      </c>
      <c r="AU506" s="311"/>
      <c r="AV506" s="312" t="str">
        <f t="shared" si="34"/>
        <v>Popup_OIP</v>
      </c>
      <c r="AW506" s="288"/>
      <c r="AX506" s="309"/>
      <c r="BC506" s="309"/>
    </row>
    <row r="507" spans="1:55" ht="14.45" customHeight="1" x14ac:dyDescent="0.25">
      <c r="A507" s="311">
        <v>505</v>
      </c>
      <c r="B507" s="289"/>
      <c r="C507" s="1043"/>
      <c r="D507" s="252"/>
      <c r="E507" s="252"/>
      <c r="F507" s="252"/>
      <c r="G507" s="252"/>
      <c r="H507" s="252"/>
      <c r="I507" s="252"/>
      <c r="J507" s="252"/>
      <c r="K507" s="252"/>
      <c r="L507" s="252"/>
      <c r="M507" s="252"/>
      <c r="N507" s="252"/>
      <c r="O507" s="252"/>
      <c r="P507" s="252"/>
      <c r="Q507" s="252"/>
      <c r="R507" s="252"/>
      <c r="S507" s="252"/>
      <c r="T507" s="252"/>
      <c r="U507" s="252"/>
      <c r="V507" s="252"/>
      <c r="W507" s="252"/>
      <c r="X507" s="252"/>
      <c r="Y507" s="309">
        <f t="shared" si="35"/>
        <v>0</v>
      </c>
      <c r="Z507" s="252"/>
      <c r="AA507" s="252"/>
      <c r="AB507" s="269"/>
      <c r="AC507" s="269"/>
      <c r="AD507" s="269"/>
      <c r="AE507" s="269"/>
      <c r="AF507" s="269"/>
      <c r="AG507" s="269"/>
      <c r="AH507" s="252"/>
      <c r="AI507" s="269"/>
      <c r="AJ507" s="269"/>
      <c r="AK507" s="269"/>
      <c r="AL507" s="269"/>
      <c r="AM507" s="269"/>
      <c r="AN507" s="269"/>
      <c r="AO507" s="252"/>
      <c r="AP507" s="252"/>
      <c r="AQ507" s="252"/>
      <c r="AR507" s="252"/>
      <c r="AS507" s="290"/>
      <c r="AT507" s="335">
        <f t="shared" si="33"/>
        <v>0</v>
      </c>
      <c r="AU507" s="311"/>
      <c r="AV507" s="312" t="str">
        <f t="shared" si="34"/>
        <v>Popup_OIP</v>
      </c>
      <c r="AW507" s="288"/>
      <c r="AX507" s="309"/>
      <c r="BC507" s="309"/>
    </row>
    <row r="508" spans="1:55" ht="14.45" customHeight="1" x14ac:dyDescent="0.25">
      <c r="A508" s="311">
        <v>506</v>
      </c>
      <c r="B508" s="289"/>
      <c r="C508" s="1043"/>
      <c r="D508" s="252"/>
      <c r="E508" s="252"/>
      <c r="F508" s="252"/>
      <c r="G508" s="252"/>
      <c r="H508" s="252"/>
      <c r="I508" s="252"/>
      <c r="J508" s="252"/>
      <c r="K508" s="252"/>
      <c r="L508" s="252"/>
      <c r="M508" s="252"/>
      <c r="N508" s="252"/>
      <c r="O508" s="252"/>
      <c r="P508" s="252"/>
      <c r="Q508" s="252"/>
      <c r="R508" s="252"/>
      <c r="S508" s="252"/>
      <c r="T508" s="252"/>
      <c r="U508" s="252"/>
      <c r="V508" s="252"/>
      <c r="W508" s="252"/>
      <c r="X508" s="252"/>
      <c r="Y508" s="309">
        <f t="shared" si="35"/>
        <v>0</v>
      </c>
      <c r="Z508" s="252"/>
      <c r="AA508" s="252"/>
      <c r="AB508" s="269"/>
      <c r="AC508" s="269"/>
      <c r="AD508" s="269"/>
      <c r="AE508" s="269"/>
      <c r="AF508" s="269"/>
      <c r="AG508" s="269"/>
      <c r="AH508" s="252"/>
      <c r="AI508" s="269"/>
      <c r="AJ508" s="269"/>
      <c r="AK508" s="269"/>
      <c r="AL508" s="269"/>
      <c r="AM508" s="269"/>
      <c r="AN508" s="269"/>
      <c r="AO508" s="252"/>
      <c r="AP508" s="252"/>
      <c r="AQ508" s="252"/>
      <c r="AR508" s="252"/>
      <c r="AS508" s="290"/>
      <c r="AT508" s="335">
        <f t="shared" si="33"/>
        <v>0</v>
      </c>
      <c r="AU508" s="311"/>
      <c r="AV508" s="312" t="str">
        <f t="shared" si="34"/>
        <v>Popup_OIP</v>
      </c>
      <c r="AW508" s="288"/>
      <c r="AX508" s="309"/>
      <c r="BC508" s="309"/>
    </row>
    <row r="509" spans="1:55" ht="14.45" customHeight="1" x14ac:dyDescent="0.25">
      <c r="A509" s="311">
        <v>507</v>
      </c>
      <c r="B509" s="289"/>
      <c r="C509" s="1043"/>
      <c r="D509" s="252"/>
      <c r="E509" s="252"/>
      <c r="F509" s="252"/>
      <c r="G509" s="252"/>
      <c r="H509" s="252"/>
      <c r="I509" s="252"/>
      <c r="J509" s="252"/>
      <c r="K509" s="252"/>
      <c r="L509" s="252"/>
      <c r="M509" s="252"/>
      <c r="N509" s="252"/>
      <c r="O509" s="252"/>
      <c r="P509" s="252"/>
      <c r="Q509" s="252"/>
      <c r="R509" s="252"/>
      <c r="S509" s="252"/>
      <c r="T509" s="252"/>
      <c r="U509" s="252"/>
      <c r="V509" s="252"/>
      <c r="W509" s="252"/>
      <c r="X509" s="252"/>
      <c r="Y509" s="309">
        <f t="shared" si="35"/>
        <v>0</v>
      </c>
      <c r="Z509" s="252"/>
      <c r="AA509" s="252"/>
      <c r="AB509" s="269"/>
      <c r="AC509" s="269"/>
      <c r="AD509" s="269"/>
      <c r="AE509" s="269"/>
      <c r="AF509" s="269"/>
      <c r="AG509" s="269"/>
      <c r="AH509" s="252"/>
      <c r="AI509" s="269"/>
      <c r="AJ509" s="269"/>
      <c r="AK509" s="269"/>
      <c r="AL509" s="269"/>
      <c r="AM509" s="269"/>
      <c r="AN509" s="269"/>
      <c r="AO509" s="252"/>
      <c r="AP509" s="252"/>
      <c r="AQ509" s="252"/>
      <c r="AR509" s="252"/>
      <c r="AS509" s="290"/>
      <c r="AT509" s="335">
        <f t="shared" si="33"/>
        <v>0</v>
      </c>
      <c r="AU509" s="311"/>
      <c r="AV509" s="312" t="str">
        <f t="shared" si="34"/>
        <v>Popup_OIP</v>
      </c>
      <c r="AW509" s="288"/>
      <c r="AX509" s="309"/>
      <c r="BC509" s="309"/>
    </row>
    <row r="510" spans="1:55" ht="14.45" customHeight="1" x14ac:dyDescent="0.25">
      <c r="A510" s="311">
        <v>508</v>
      </c>
      <c r="B510" s="289"/>
      <c r="C510" s="1043"/>
      <c r="D510" s="252"/>
      <c r="E510" s="252"/>
      <c r="F510" s="252"/>
      <c r="G510" s="252"/>
      <c r="H510" s="252"/>
      <c r="I510" s="252"/>
      <c r="J510" s="252"/>
      <c r="K510" s="252"/>
      <c r="L510" s="252"/>
      <c r="M510" s="252"/>
      <c r="N510" s="252"/>
      <c r="O510" s="252"/>
      <c r="P510" s="252"/>
      <c r="Q510" s="252"/>
      <c r="R510" s="252"/>
      <c r="S510" s="252"/>
      <c r="T510" s="252"/>
      <c r="U510" s="252"/>
      <c r="V510" s="252"/>
      <c r="W510" s="252"/>
      <c r="X510" s="252"/>
      <c r="Y510" s="252">
        <f t="shared" si="35"/>
        <v>0</v>
      </c>
      <c r="Z510" s="252"/>
      <c r="AA510" s="252"/>
      <c r="AB510" s="269"/>
      <c r="AC510" s="269"/>
      <c r="AD510" s="269"/>
      <c r="AE510" s="269"/>
      <c r="AF510" s="269"/>
      <c r="AG510" s="269"/>
      <c r="AH510" s="252"/>
      <c r="AI510" s="269"/>
      <c r="AJ510" s="269"/>
      <c r="AK510" s="269"/>
      <c r="AL510" s="269"/>
      <c r="AM510" s="269"/>
      <c r="AN510" s="269"/>
      <c r="AO510" s="252"/>
      <c r="AP510" s="252"/>
      <c r="AQ510" s="252"/>
      <c r="AR510" s="252"/>
      <c r="AS510" s="290"/>
      <c r="AT510" s="335">
        <f t="shared" si="33"/>
        <v>0</v>
      </c>
      <c r="AU510" s="311"/>
      <c r="AV510" s="312" t="str">
        <f t="shared" si="34"/>
        <v>Popup_OIP</v>
      </c>
      <c r="AW510" s="288"/>
      <c r="AX510" s="309"/>
      <c r="BC510" s="309"/>
    </row>
    <row r="511" spans="1:55" ht="14.45" customHeight="1" x14ac:dyDescent="0.25">
      <c r="A511" s="311">
        <v>509</v>
      </c>
      <c r="B511" s="289"/>
      <c r="C511" s="1043"/>
      <c r="D511" s="252"/>
      <c r="E511" s="252"/>
      <c r="F511" s="252"/>
      <c r="G511" s="252"/>
      <c r="H511" s="252"/>
      <c r="I511" s="252"/>
      <c r="J511" s="252"/>
      <c r="K511" s="252"/>
      <c r="L511" s="252"/>
      <c r="M511" s="252"/>
      <c r="N511" s="252"/>
      <c r="O511" s="252"/>
      <c r="P511" s="252"/>
      <c r="Q511" s="252"/>
      <c r="R511" s="252"/>
      <c r="S511" s="252"/>
      <c r="T511" s="252"/>
      <c r="U511" s="252"/>
      <c r="V511" s="252"/>
      <c r="W511" s="252"/>
      <c r="X511" s="252"/>
      <c r="Y511" s="309">
        <f t="shared" si="35"/>
        <v>0</v>
      </c>
      <c r="Z511" s="252"/>
      <c r="AA511" s="252"/>
      <c r="AB511" s="269"/>
      <c r="AC511" s="269"/>
      <c r="AD511" s="269"/>
      <c r="AE511" s="269"/>
      <c r="AF511" s="269"/>
      <c r="AG511" s="269"/>
      <c r="AH511" s="252"/>
      <c r="AI511" s="269"/>
      <c r="AJ511" s="269"/>
      <c r="AK511" s="269"/>
      <c r="AL511" s="269"/>
      <c r="AM511" s="269"/>
      <c r="AN511" s="269"/>
      <c r="AO511" s="252"/>
      <c r="AP511" s="252"/>
      <c r="AQ511" s="252"/>
      <c r="AR511" s="252"/>
      <c r="AS511" s="290"/>
      <c r="AT511" s="335">
        <f t="shared" si="33"/>
        <v>0</v>
      </c>
      <c r="AU511" s="311"/>
      <c r="AV511" s="312" t="str">
        <f t="shared" si="34"/>
        <v>Popup_OIP</v>
      </c>
      <c r="AW511" s="288"/>
      <c r="AX511" s="309"/>
      <c r="BC511" s="309"/>
    </row>
    <row r="512" spans="1:55" ht="14.45" customHeight="1" x14ac:dyDescent="0.25">
      <c r="A512" s="311">
        <v>510</v>
      </c>
      <c r="B512" s="289"/>
      <c r="C512" s="1043"/>
      <c r="D512" s="252"/>
      <c r="E512" s="252"/>
      <c r="F512" s="252"/>
      <c r="G512" s="252"/>
      <c r="H512" s="252"/>
      <c r="I512" s="252"/>
      <c r="J512" s="252"/>
      <c r="K512" s="252"/>
      <c r="L512" s="252"/>
      <c r="M512" s="252"/>
      <c r="N512" s="252"/>
      <c r="O512" s="252"/>
      <c r="P512" s="252"/>
      <c r="Q512" s="252"/>
      <c r="R512" s="252"/>
      <c r="S512" s="252"/>
      <c r="T512" s="252"/>
      <c r="U512" s="252"/>
      <c r="V512" s="252"/>
      <c r="W512" s="252"/>
      <c r="X512" s="252"/>
      <c r="Y512" s="252">
        <f t="shared" si="35"/>
        <v>0</v>
      </c>
      <c r="Z512" s="252"/>
      <c r="AA512" s="252"/>
      <c r="AB512" s="269"/>
      <c r="AC512" s="269"/>
      <c r="AD512" s="269"/>
      <c r="AE512" s="269"/>
      <c r="AF512" s="269"/>
      <c r="AG512" s="269"/>
      <c r="AH512" s="252"/>
      <c r="AI512" s="269"/>
      <c r="AJ512" s="269"/>
      <c r="AK512" s="269"/>
      <c r="AL512" s="269"/>
      <c r="AM512" s="269"/>
      <c r="AN512" s="269"/>
      <c r="AO512" s="252"/>
      <c r="AP512" s="252"/>
      <c r="AQ512" s="252"/>
      <c r="AR512" s="252"/>
      <c r="AS512" s="290"/>
      <c r="AT512" s="335">
        <f t="shared" si="33"/>
        <v>0</v>
      </c>
      <c r="AU512" s="311"/>
      <c r="AV512" s="312" t="str">
        <f t="shared" si="34"/>
        <v>Popup_OIP</v>
      </c>
      <c r="AW512" s="288"/>
      <c r="AX512" s="309"/>
      <c r="BC512" s="309"/>
    </row>
    <row r="513" spans="1:55" ht="15" customHeight="1" thickBot="1" x14ac:dyDescent="0.3">
      <c r="A513" s="311">
        <v>511</v>
      </c>
      <c r="B513" s="330"/>
      <c r="C513" s="1045"/>
      <c r="D513" s="331"/>
      <c r="E513" s="331"/>
      <c r="F513" s="331"/>
      <c r="G513" s="331"/>
      <c r="H513" s="331"/>
      <c r="I513" s="331"/>
      <c r="J513" s="331"/>
      <c r="K513" s="331"/>
      <c r="L513" s="331"/>
      <c r="M513" s="331"/>
      <c r="N513" s="331"/>
      <c r="O513" s="331"/>
      <c r="P513" s="331"/>
      <c r="Q513" s="331"/>
      <c r="R513" s="331"/>
      <c r="S513" s="331"/>
      <c r="T513" s="331"/>
      <c r="U513" s="331"/>
      <c r="V513" s="331"/>
      <c r="W513" s="331"/>
      <c r="X513" s="331"/>
      <c r="Y513" s="331"/>
      <c r="Z513" s="331"/>
      <c r="AA513" s="331"/>
      <c r="AB513" s="270"/>
      <c r="AC513" s="270"/>
      <c r="AD513" s="270"/>
      <c r="AE513" s="270"/>
      <c r="AF513" s="270"/>
      <c r="AG513" s="270"/>
      <c r="AH513" s="331"/>
      <c r="AI513" s="270"/>
      <c r="AJ513" s="270"/>
      <c r="AK513" s="270"/>
      <c r="AL513" s="270"/>
      <c r="AM513" s="270"/>
      <c r="AN513" s="270"/>
      <c r="AO513" s="331"/>
      <c r="AP513" s="331"/>
      <c r="AQ513" s="331"/>
      <c r="AR513" s="331"/>
      <c r="AS513" s="332"/>
      <c r="AT513" s="734">
        <f t="shared" si="33"/>
        <v>0</v>
      </c>
      <c r="AU513" s="735"/>
      <c r="AV513" s="736" t="str">
        <f t="shared" si="34"/>
        <v>Popup_OIP</v>
      </c>
      <c r="AW513" s="329"/>
      <c r="AX513" s="737"/>
      <c r="BC513" s="737"/>
    </row>
    <row r="518" spans="1:55" x14ac:dyDescent="0.25">
      <c r="D518" s="262"/>
      <c r="E518" s="262"/>
      <c r="F518" s="262"/>
      <c r="G518" s="262"/>
    </row>
    <row r="519" spans="1:55" x14ac:dyDescent="0.25">
      <c r="D519" s="262"/>
      <c r="E519" s="262"/>
      <c r="F519" s="262"/>
      <c r="G519" s="262"/>
    </row>
    <row r="520" spans="1:55" x14ac:dyDescent="0.25">
      <c r="D520" s="262"/>
      <c r="E520" s="262"/>
      <c r="F520" s="262"/>
      <c r="G520" s="262"/>
    </row>
    <row r="521" spans="1:55" x14ac:dyDescent="0.25">
      <c r="D521" s="262"/>
      <c r="E521" s="262"/>
      <c r="F521" s="262"/>
      <c r="G521" s="262"/>
    </row>
    <row r="522" spans="1:55" x14ac:dyDescent="0.25">
      <c r="D522" s="262"/>
      <c r="E522" s="262"/>
      <c r="F522" s="262"/>
      <c r="G522" s="262"/>
    </row>
    <row r="523" spans="1:55" x14ac:dyDescent="0.25">
      <c r="D523" s="262"/>
      <c r="E523" s="262"/>
      <c r="F523" s="262"/>
      <c r="G523" s="262"/>
    </row>
    <row r="524" spans="1:55" x14ac:dyDescent="0.25">
      <c r="D524" s="262"/>
      <c r="E524" s="262"/>
      <c r="F524" s="262"/>
      <c r="G524" s="262"/>
    </row>
    <row r="525" spans="1:55" x14ac:dyDescent="0.25">
      <c r="D525" s="262"/>
      <c r="E525" s="262"/>
      <c r="F525" s="262"/>
      <c r="G525" s="262"/>
    </row>
    <row r="526" spans="1:55" x14ac:dyDescent="0.25">
      <c r="D526" s="262"/>
      <c r="E526" s="262"/>
      <c r="F526" s="262"/>
      <c r="G526" s="262"/>
    </row>
    <row r="527" spans="1:55" x14ac:dyDescent="0.25">
      <c r="D527" s="262"/>
      <c r="E527" s="262"/>
      <c r="F527" s="262"/>
      <c r="G527" s="262"/>
    </row>
  </sheetData>
  <autoFilter ref="A2:BC513"/>
  <sortState ref="A3:AX513">
    <sortCondition ref="A3"/>
  </sortState>
  <dataValidations count="3">
    <dataValidation type="list" allowBlank="1" showInputMessage="1" showErrorMessage="1" sqref="AB232:AG235 AI232:AN235 AI210:AN213 AB203:AG203 AI203:AN203 AB199:AG199 AI199:AN199 AL192:AN198 AL200:AN202 AB215:AG217 AI215:AN217 AI290:AN300 AB290:AG300 AL301:AN301 AL207:AN209 AI253:AN256 AB210:AG213 AB206:AG206 AI206:AN206 AL204:AN205 AI152:AN191 AB253:AG256 AI315:AN513 AI260:AN286 AD244:AG251 AB260:AG286 AI244:AN251 AI302:AN311 AB302:AG311 AB315:AG513 AI3:AN81 AB3:AG81 AI134:AN141 AB122:AG125 AI122:AN125 AI100:AN103 AB93:AG93 AI93:AN93 AB89:AG89 AI89:AN89 AL82:AN88 AL90:AN92 AB105:AG107 AI105:AN107 AL97:AN99 AI143:AN146 AB100:AG103 AB96:AG96 AI96:AN96 AL94:AN95 AB143:AG146 AD134:AG141 AB149:AG150 AI149:AN150 AB152:AG191">
      <formula1>ActionIP</formula1>
    </dataValidation>
    <dataValidation type="list" allowBlank="1" showInputMessage="1" showErrorMessage="1" sqref="AS3:AS513">
      <formula1>IerarhiyaUr2</formula1>
    </dataValidation>
    <dataValidation type="list" allowBlank="1" showInputMessage="1" showErrorMessage="1" sqref="V3:V513">
      <formula1>НазваниеДиап</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Pic!$B$2:$B$65</xm:f>
          </x14:formula1>
          <xm:sqref>AO326:AO327 AX162:AX513 AO260:AO307 AX3:AX80 AO3:AO80 AO149:AO150 AO152:AO258</xm:sqref>
        </x14:dataValidation>
        <x14:dataValidation type="list" allowBlank="1" showInputMessage="1" showErrorMessage="1">
          <x14:formula1>
            <xm:f>[8]Pic!#REF!</xm:f>
          </x14:formula1>
          <xm:sqref>AO308:AO322 AO259</xm:sqref>
        </x14:dataValidation>
        <x14:dataValidation type="list" allowBlank="1" showInputMessage="1" showErrorMessage="1">
          <x14:formula1>
            <xm:f>Системный!$F$18:$F$24</xm:f>
          </x14:formula1>
          <xm:sqref>BC3:BC80 BC162:BC513</xm:sqref>
        </x14:dataValidation>
        <x14:dataValidation type="list" allowBlank="1" showInputMessage="1" showErrorMessage="1">
          <x14:formula1>
            <xm:f>[9]Системный!#REF!</xm:f>
          </x14:formula1>
          <xm:sqref>BC81:BC161</xm:sqref>
        </x14:dataValidation>
        <x14:dataValidation type="list" allowBlank="1" showInputMessage="1" showErrorMessage="1">
          <x14:formula1>
            <xm:f>[9]Pic!#REF!</xm:f>
          </x14:formula1>
          <xm:sqref>AO81:AO148 AX81:AX148 AO151 AX151</xm:sqref>
        </x14:dataValidation>
        <x14:dataValidation type="list" allowBlank="1" showInputMessage="1" showErrorMessage="1">
          <x14:formula1>
            <xm:f>[1]Pic!#REF!</xm:f>
          </x14:formula1>
          <xm:sqref>AX149:AX150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7">
    <tabColor rgb="FF92D050"/>
  </sheetPr>
  <dimension ref="A1:D33"/>
  <sheetViews>
    <sheetView workbookViewId="0">
      <selection activeCell="D7" sqref="D7"/>
    </sheetView>
  </sheetViews>
  <sheetFormatPr defaultRowHeight="15" x14ac:dyDescent="0.25"/>
  <cols>
    <col min="2" max="2" width="63.85546875" customWidth="1"/>
  </cols>
  <sheetData>
    <row r="1" spans="1:4" x14ac:dyDescent="0.25">
      <c r="A1" s="163" t="s">
        <v>0</v>
      </c>
      <c r="B1" s="163" t="s">
        <v>42</v>
      </c>
      <c r="C1" s="163" t="s">
        <v>24</v>
      </c>
      <c r="D1" s="163" t="s">
        <v>25</v>
      </c>
    </row>
    <row r="2" spans="1:4" x14ac:dyDescent="0.25">
      <c r="A2" s="1">
        <v>1</v>
      </c>
      <c r="B2" t="s">
        <v>592</v>
      </c>
      <c r="C2" s="1">
        <v>4000</v>
      </c>
      <c r="D2" s="1">
        <v>20000</v>
      </c>
    </row>
    <row r="3" spans="1:4" x14ac:dyDescent="0.25">
      <c r="A3" s="1">
        <v>2</v>
      </c>
      <c r="B3" t="s">
        <v>593</v>
      </c>
      <c r="C3" s="1">
        <v>0</v>
      </c>
      <c r="D3" s="1">
        <v>20000</v>
      </c>
    </row>
    <row r="4" spans="1:4" x14ac:dyDescent="0.25">
      <c r="A4" s="1">
        <v>3</v>
      </c>
      <c r="B4" t="s">
        <v>595</v>
      </c>
      <c r="C4" s="1">
        <v>0</v>
      </c>
      <c r="D4" s="1">
        <v>1000</v>
      </c>
    </row>
    <row r="5" spans="1:4" x14ac:dyDescent="0.25">
      <c r="A5" s="1">
        <v>4</v>
      </c>
      <c r="B5" t="s">
        <v>594</v>
      </c>
      <c r="C5" s="1">
        <v>0</v>
      </c>
      <c r="D5" s="1">
        <v>10000</v>
      </c>
    </row>
    <row r="6" spans="1:4" x14ac:dyDescent="0.25">
      <c r="A6" s="1">
        <v>5</v>
      </c>
      <c r="B6" s="262" t="s">
        <v>981</v>
      </c>
      <c r="C6" s="1">
        <v>0</v>
      </c>
      <c r="D6" s="1">
        <v>65535</v>
      </c>
    </row>
    <row r="7" spans="1:4" x14ac:dyDescent="0.25">
      <c r="A7" s="1">
        <v>6</v>
      </c>
      <c r="C7" s="1"/>
      <c r="D7" s="1"/>
    </row>
    <row r="8" spans="1:4" x14ac:dyDescent="0.25">
      <c r="A8" s="1">
        <v>7</v>
      </c>
      <c r="C8" s="1"/>
      <c r="D8" s="1"/>
    </row>
    <row r="9" spans="1:4" x14ac:dyDescent="0.25">
      <c r="A9" s="1">
        <v>8</v>
      </c>
      <c r="C9" s="1"/>
      <c r="D9" s="1"/>
    </row>
    <row r="10" spans="1:4" x14ac:dyDescent="0.25">
      <c r="A10" s="1">
        <v>9</v>
      </c>
      <c r="C10" s="1"/>
      <c r="D10" s="1"/>
    </row>
    <row r="11" spans="1:4" x14ac:dyDescent="0.25">
      <c r="A11" s="1">
        <v>10</v>
      </c>
      <c r="C11" s="1"/>
      <c r="D11" s="1"/>
    </row>
    <row r="12" spans="1:4" x14ac:dyDescent="0.25">
      <c r="A12" s="1">
        <v>11</v>
      </c>
      <c r="C12" s="1"/>
      <c r="D12" s="1"/>
    </row>
    <row r="13" spans="1:4" x14ac:dyDescent="0.25">
      <c r="A13" s="1">
        <v>12</v>
      </c>
      <c r="C13" s="1"/>
      <c r="D13" s="1"/>
    </row>
    <row r="14" spans="1:4" x14ac:dyDescent="0.25">
      <c r="A14" s="1">
        <v>13</v>
      </c>
      <c r="C14" s="1"/>
      <c r="D14" s="1"/>
    </row>
    <row r="15" spans="1:4" x14ac:dyDescent="0.25">
      <c r="A15" s="1">
        <v>14</v>
      </c>
      <c r="C15" s="1"/>
      <c r="D15" s="1"/>
    </row>
    <row r="16" spans="1:4" x14ac:dyDescent="0.25">
      <c r="A16" s="1">
        <v>15</v>
      </c>
      <c r="C16" s="1"/>
      <c r="D16" s="1"/>
    </row>
    <row r="17" spans="1:4" x14ac:dyDescent="0.25">
      <c r="A17" s="1">
        <v>16</v>
      </c>
      <c r="C17" s="1"/>
      <c r="D17" s="1"/>
    </row>
    <row r="18" spans="1:4" x14ac:dyDescent="0.25">
      <c r="A18" s="1">
        <v>17</v>
      </c>
      <c r="C18" s="1"/>
      <c r="D18" s="1"/>
    </row>
    <row r="19" spans="1:4" x14ac:dyDescent="0.25">
      <c r="A19" s="1">
        <v>18</v>
      </c>
      <c r="C19" s="1"/>
      <c r="D19" s="1"/>
    </row>
    <row r="20" spans="1:4" x14ac:dyDescent="0.25">
      <c r="A20" s="1">
        <v>19</v>
      </c>
      <c r="C20" s="1"/>
      <c r="D20" s="1"/>
    </row>
    <row r="21" spans="1:4" x14ac:dyDescent="0.25">
      <c r="A21" s="1">
        <v>20</v>
      </c>
      <c r="C21" s="1"/>
      <c r="D21" s="1"/>
    </row>
    <row r="22" spans="1:4" x14ac:dyDescent="0.25">
      <c r="A22" s="1">
        <v>21</v>
      </c>
      <c r="C22" s="1"/>
      <c r="D22" s="1"/>
    </row>
    <row r="23" spans="1:4" x14ac:dyDescent="0.25">
      <c r="A23" s="1">
        <v>22</v>
      </c>
      <c r="C23" s="1"/>
      <c r="D23" s="1"/>
    </row>
    <row r="24" spans="1:4" x14ac:dyDescent="0.25">
      <c r="A24" s="1">
        <v>23</v>
      </c>
      <c r="C24" s="1"/>
      <c r="D24" s="1"/>
    </row>
    <row r="25" spans="1:4" x14ac:dyDescent="0.25">
      <c r="A25" s="1">
        <v>24</v>
      </c>
      <c r="C25" s="1"/>
      <c r="D25" s="1"/>
    </row>
    <row r="26" spans="1:4" x14ac:dyDescent="0.25">
      <c r="A26" s="1">
        <v>25</v>
      </c>
      <c r="C26" s="1"/>
      <c r="D26" s="1"/>
    </row>
    <row r="27" spans="1:4" x14ac:dyDescent="0.25">
      <c r="A27" s="1">
        <v>26</v>
      </c>
      <c r="C27" s="1"/>
      <c r="D27" s="1"/>
    </row>
    <row r="28" spans="1:4" x14ac:dyDescent="0.25">
      <c r="A28" s="1">
        <v>27</v>
      </c>
      <c r="C28" s="1"/>
      <c r="D28" s="1"/>
    </row>
    <row r="29" spans="1:4" x14ac:dyDescent="0.25">
      <c r="A29" s="1">
        <v>28</v>
      </c>
      <c r="C29" s="1"/>
      <c r="D29" s="1"/>
    </row>
    <row r="30" spans="1:4" x14ac:dyDescent="0.25">
      <c r="A30" s="1">
        <v>29</v>
      </c>
      <c r="C30" s="1"/>
      <c r="D30" s="1"/>
    </row>
    <row r="31" spans="1:4" x14ac:dyDescent="0.25">
      <c r="A31" s="1">
        <v>30</v>
      </c>
      <c r="C31" s="1"/>
      <c r="D31" s="1"/>
    </row>
    <row r="32" spans="1:4" x14ac:dyDescent="0.25">
      <c r="A32" s="1">
        <v>31</v>
      </c>
      <c r="C32" s="1"/>
      <c r="D32" s="1"/>
    </row>
    <row r="33" spans="1:4" x14ac:dyDescent="0.25">
      <c r="A33" s="1">
        <v>32</v>
      </c>
      <c r="C33" s="1"/>
      <c r="D33" s="1"/>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rgb="FF92D050"/>
  </sheetPr>
  <dimension ref="A1:V2591"/>
  <sheetViews>
    <sheetView zoomScaleNormal="100" workbookViewId="0">
      <pane xSplit="2" ySplit="1" topLeftCell="C2" activePane="bottomRight" state="frozen"/>
      <selection pane="topRight" activeCell="C1" sqref="C1"/>
      <selection pane="bottomLeft" activeCell="A2" sqref="A2"/>
      <selection pane="bottomRight" activeCell="C25" sqref="B25:C25"/>
    </sheetView>
  </sheetViews>
  <sheetFormatPr defaultColWidth="9.140625" defaultRowHeight="15" outlineLevelCol="1" x14ac:dyDescent="0.25"/>
  <cols>
    <col min="1" max="1" width="4.42578125" style="173" bestFit="1" customWidth="1"/>
    <col min="2" max="2" width="95.28515625" style="171" bestFit="1" customWidth="1"/>
    <col min="3" max="3" width="21.28515625" style="889" customWidth="1"/>
    <col min="4" max="4" width="16.85546875" style="207" bestFit="1" customWidth="1" outlineLevel="1"/>
    <col min="5" max="5" width="16.7109375" style="207" bestFit="1" customWidth="1" outlineLevel="1"/>
    <col min="6" max="6" width="16.28515625" style="204" bestFit="1" customWidth="1" outlineLevel="1"/>
    <col min="7" max="7" width="17.7109375" style="27" bestFit="1" customWidth="1" outlineLevel="1"/>
    <col min="8" max="8" width="15.28515625" style="27" bestFit="1" customWidth="1" outlineLevel="1"/>
    <col min="9" max="9" width="39.28515625" style="27" hidden="1" customWidth="1" outlineLevel="1"/>
    <col min="10" max="10" width="12.28515625" style="31" bestFit="1" customWidth="1" outlineLevel="1"/>
    <col min="11" max="11" width="35.28515625" style="27" customWidth="1" outlineLevel="1"/>
    <col min="12" max="12" width="42" style="27" customWidth="1" outlineLevel="1"/>
    <col min="13" max="13" width="26.7109375" style="204" customWidth="1"/>
    <col min="14" max="14" width="32.5703125" style="204" customWidth="1"/>
    <col min="15" max="16" width="16.7109375" style="27" bestFit="1" customWidth="1"/>
    <col min="17" max="17" width="16.7109375" style="204" customWidth="1"/>
    <col min="18" max="19" width="9.140625" style="27"/>
    <col min="20" max="20" width="16.140625" style="27" bestFit="1" customWidth="1"/>
    <col min="21" max="21" width="9.140625" style="27"/>
    <col min="22" max="22" width="43.85546875" style="27" customWidth="1"/>
    <col min="23" max="16384" width="9.140625" style="27"/>
  </cols>
  <sheetData>
    <row r="1" spans="1:22" s="1033" customFormat="1" ht="26.25" thickBot="1" x14ac:dyDescent="0.3">
      <c r="A1" s="170" t="s">
        <v>0</v>
      </c>
      <c r="B1" s="170" t="s">
        <v>1</v>
      </c>
      <c r="C1" s="609" t="s">
        <v>2</v>
      </c>
      <c r="D1" s="362" t="s">
        <v>15</v>
      </c>
      <c r="E1" s="362" t="s">
        <v>16</v>
      </c>
      <c r="F1" s="363" t="s">
        <v>45</v>
      </c>
      <c r="G1" s="362" t="s">
        <v>441</v>
      </c>
      <c r="H1" s="165" t="s">
        <v>430</v>
      </c>
      <c r="I1" s="167" t="s">
        <v>431</v>
      </c>
      <c r="J1" s="165" t="s">
        <v>432</v>
      </c>
      <c r="K1" s="362" t="s">
        <v>458</v>
      </c>
      <c r="L1" s="175" t="s">
        <v>463</v>
      </c>
      <c r="M1" s="175" t="s">
        <v>609</v>
      </c>
      <c r="N1" s="175" t="s">
        <v>610</v>
      </c>
      <c r="O1" s="175" t="s">
        <v>462</v>
      </c>
      <c r="P1" s="176" t="s">
        <v>461</v>
      </c>
      <c r="Q1" s="4" t="s">
        <v>611</v>
      </c>
      <c r="T1" s="31" t="s">
        <v>66</v>
      </c>
      <c r="V1" s="378" t="s">
        <v>985</v>
      </c>
    </row>
    <row r="2" spans="1:22" x14ac:dyDescent="0.25">
      <c r="A2" s="305">
        <v>1</v>
      </c>
      <c r="B2" s="962" t="s">
        <v>1826</v>
      </c>
      <c r="C2" s="210" t="s">
        <v>1202</v>
      </c>
      <c r="D2" s="668">
        <v>3</v>
      </c>
      <c r="E2" s="668">
        <v>5</v>
      </c>
      <c r="F2" s="668"/>
      <c r="G2" s="670"/>
      <c r="H2" s="670" t="s">
        <v>1821</v>
      </c>
      <c r="I2" s="670" t="s">
        <v>1107</v>
      </c>
      <c r="J2" s="305" t="s">
        <v>575</v>
      </c>
      <c r="K2" s="670" t="s">
        <v>2611</v>
      </c>
      <c r="L2" s="291" t="str">
        <f t="shared" ref="L2:L65" si="0">IF(K2="",C2,CONCATENATE(K2,".",C2))</f>
        <v>Rez.ED001</v>
      </c>
      <c r="M2" s="247" t="str">
        <f t="shared" ref="M2:M65" si="1">IF(O2="",0,LEFT(O2,1))</f>
        <v>0</v>
      </c>
      <c r="N2" s="247" t="str">
        <f t="shared" ref="N2:N65" si="2">IF(P2="",0,LEFT(P2,1))</f>
        <v>1</v>
      </c>
      <c r="O2" s="672" t="s">
        <v>605</v>
      </c>
      <c r="P2" s="725" t="s">
        <v>606</v>
      </c>
      <c r="Q2" s="338"/>
      <c r="R2" s="263"/>
    </row>
    <row r="3" spans="1:22" x14ac:dyDescent="0.25">
      <c r="A3" s="305">
        <v>2</v>
      </c>
      <c r="B3" s="962" t="s">
        <v>43</v>
      </c>
      <c r="C3" s="210"/>
      <c r="D3" s="668"/>
      <c r="E3" s="668"/>
      <c r="F3" s="668"/>
      <c r="G3" s="670"/>
      <c r="H3" s="670"/>
      <c r="I3" s="670"/>
      <c r="J3" s="305"/>
      <c r="K3" s="670"/>
      <c r="L3" s="670"/>
      <c r="M3" s="247" t="str">
        <f t="shared" si="1"/>
        <v>0</v>
      </c>
      <c r="N3" s="247" t="str">
        <f t="shared" si="2"/>
        <v>1</v>
      </c>
      <c r="O3" s="672" t="s">
        <v>605</v>
      </c>
      <c r="P3" s="725" t="s">
        <v>606</v>
      </c>
      <c r="Q3" s="338"/>
      <c r="R3" s="263"/>
    </row>
    <row r="4" spans="1:22" x14ac:dyDescent="0.25">
      <c r="A4" s="305">
        <v>3</v>
      </c>
      <c r="B4" s="962" t="s">
        <v>1827</v>
      </c>
      <c r="C4" s="210" t="s">
        <v>2150</v>
      </c>
      <c r="D4" s="668">
        <v>131</v>
      </c>
      <c r="E4" s="668">
        <v>6</v>
      </c>
      <c r="F4" s="668" t="s">
        <v>46</v>
      </c>
      <c r="G4" s="670"/>
      <c r="H4" s="670" t="s">
        <v>1821</v>
      </c>
      <c r="I4" s="670" t="s">
        <v>1107</v>
      </c>
      <c r="J4" s="305" t="s">
        <v>575</v>
      </c>
      <c r="K4" s="670" t="s">
        <v>1696</v>
      </c>
      <c r="L4" s="670" t="str">
        <f t="shared" si="0"/>
        <v>MNS.KKC001</v>
      </c>
      <c r="M4" s="247" t="str">
        <f t="shared" si="1"/>
        <v>0</v>
      </c>
      <c r="N4" s="247" t="str">
        <f t="shared" si="2"/>
        <v>3</v>
      </c>
      <c r="O4" s="672" t="s">
        <v>605</v>
      </c>
      <c r="P4" s="954" t="s">
        <v>608</v>
      </c>
      <c r="Q4" s="338"/>
      <c r="R4" s="263"/>
    </row>
    <row r="5" spans="1:22" x14ac:dyDescent="0.25">
      <c r="A5" s="305">
        <v>4</v>
      </c>
      <c r="B5" s="962" t="s">
        <v>1828</v>
      </c>
      <c r="C5" s="210" t="s">
        <v>1220</v>
      </c>
      <c r="D5" s="668">
        <v>3</v>
      </c>
      <c r="E5" s="668">
        <v>7</v>
      </c>
      <c r="F5" s="668"/>
      <c r="G5" s="670"/>
      <c r="H5" s="670" t="s">
        <v>1821</v>
      </c>
      <c r="I5" s="670" t="s">
        <v>1107</v>
      </c>
      <c r="J5" s="305" t="s">
        <v>575</v>
      </c>
      <c r="K5" s="670" t="s">
        <v>2611</v>
      </c>
      <c r="L5" s="670" t="str">
        <f t="shared" si="0"/>
        <v>Rez.ED003</v>
      </c>
      <c r="M5" s="247" t="str">
        <f t="shared" si="1"/>
        <v>0</v>
      </c>
      <c r="N5" s="247" t="str">
        <f t="shared" si="2"/>
        <v>1</v>
      </c>
      <c r="O5" s="672" t="s">
        <v>605</v>
      </c>
      <c r="P5" s="725" t="s">
        <v>606</v>
      </c>
      <c r="Q5" s="338"/>
      <c r="R5" s="263"/>
    </row>
    <row r="6" spans="1:22" x14ac:dyDescent="0.25">
      <c r="A6" s="305">
        <v>5</v>
      </c>
      <c r="B6" s="964" t="s">
        <v>43</v>
      </c>
      <c r="C6" s="210"/>
      <c r="D6" s="668"/>
      <c r="E6" s="668"/>
      <c r="F6" s="668"/>
      <c r="G6" s="670"/>
      <c r="H6" s="670"/>
      <c r="I6" s="670"/>
      <c r="J6" s="305"/>
      <c r="K6" s="670"/>
      <c r="L6" s="670"/>
      <c r="M6" s="247" t="str">
        <f t="shared" si="1"/>
        <v>0</v>
      </c>
      <c r="N6" s="247" t="str">
        <f t="shared" si="2"/>
        <v>1</v>
      </c>
      <c r="O6" s="672" t="s">
        <v>605</v>
      </c>
      <c r="P6" s="725" t="s">
        <v>606</v>
      </c>
      <c r="Q6" s="338"/>
      <c r="R6" s="263"/>
    </row>
    <row r="7" spans="1:22" x14ac:dyDescent="0.25">
      <c r="A7" s="305">
        <v>6</v>
      </c>
      <c r="B7" s="962" t="s">
        <v>1829</v>
      </c>
      <c r="C7" s="210" t="s">
        <v>2151</v>
      </c>
      <c r="D7" s="668">
        <v>131</v>
      </c>
      <c r="E7" s="668">
        <v>8</v>
      </c>
      <c r="F7" s="668" t="s">
        <v>46</v>
      </c>
      <c r="G7" s="670"/>
      <c r="H7" s="670" t="s">
        <v>1821</v>
      </c>
      <c r="I7" s="670" t="s">
        <v>1107</v>
      </c>
      <c r="J7" s="305" t="s">
        <v>575</v>
      </c>
      <c r="K7" s="670" t="s">
        <v>1696</v>
      </c>
      <c r="L7" s="670" t="str">
        <f t="shared" si="0"/>
        <v>MNS.KKC003</v>
      </c>
      <c r="M7" s="247" t="str">
        <f t="shared" si="1"/>
        <v>0</v>
      </c>
      <c r="N7" s="247" t="str">
        <f t="shared" si="2"/>
        <v>3</v>
      </c>
      <c r="O7" s="672" t="s">
        <v>605</v>
      </c>
      <c r="P7" s="954" t="s">
        <v>608</v>
      </c>
      <c r="Q7" s="338"/>
      <c r="R7" s="263"/>
    </row>
    <row r="8" spans="1:22" x14ac:dyDescent="0.25">
      <c r="A8" s="305">
        <v>7</v>
      </c>
      <c r="B8" s="962" t="s">
        <v>1855</v>
      </c>
      <c r="C8" s="210" t="s">
        <v>1213</v>
      </c>
      <c r="D8" s="668">
        <v>5</v>
      </c>
      <c r="E8" s="668">
        <v>9</v>
      </c>
      <c r="F8" s="668"/>
      <c r="G8" s="670"/>
      <c r="H8" s="670" t="s">
        <v>1821</v>
      </c>
      <c r="I8" s="670" t="s">
        <v>1107</v>
      </c>
      <c r="J8" s="305" t="s">
        <v>580</v>
      </c>
      <c r="K8" s="670" t="s">
        <v>2611</v>
      </c>
      <c r="L8" s="670" t="str">
        <f t="shared" si="0"/>
        <v>Rez.ED002</v>
      </c>
      <c r="M8" s="247" t="str">
        <f t="shared" si="1"/>
        <v>0</v>
      </c>
      <c r="N8" s="247" t="str">
        <f t="shared" si="2"/>
        <v>1</v>
      </c>
      <c r="O8" s="672" t="s">
        <v>605</v>
      </c>
      <c r="P8" s="725" t="s">
        <v>606</v>
      </c>
      <c r="Q8" s="668"/>
      <c r="R8" s="670"/>
      <c r="S8" s="293"/>
      <c r="T8" s="412"/>
    </row>
    <row r="9" spans="1:22" x14ac:dyDescent="0.25">
      <c r="A9" s="305">
        <v>8</v>
      </c>
      <c r="B9" s="962" t="s">
        <v>43</v>
      </c>
      <c r="C9" s="210"/>
      <c r="D9" s="668"/>
      <c r="E9" s="668"/>
      <c r="F9" s="668"/>
      <c r="G9" s="670"/>
      <c r="H9" s="670"/>
      <c r="I9" s="670"/>
      <c r="J9" s="305"/>
      <c r="K9" s="670"/>
      <c r="L9" s="670"/>
      <c r="M9" s="247" t="str">
        <f t="shared" si="1"/>
        <v>0</v>
      </c>
      <c r="N9" s="247" t="str">
        <f t="shared" si="2"/>
        <v>1</v>
      </c>
      <c r="O9" s="672" t="s">
        <v>605</v>
      </c>
      <c r="P9" s="725" t="s">
        <v>606</v>
      </c>
      <c r="Q9" s="668"/>
      <c r="R9" s="670"/>
      <c r="S9" s="293"/>
      <c r="T9" s="412"/>
    </row>
    <row r="10" spans="1:22" x14ac:dyDescent="0.25">
      <c r="A10" s="305">
        <v>9</v>
      </c>
      <c r="B10" s="962" t="s">
        <v>1856</v>
      </c>
      <c r="C10" s="210" t="s">
        <v>2164</v>
      </c>
      <c r="D10" s="668">
        <v>133</v>
      </c>
      <c r="E10" s="668">
        <v>10</v>
      </c>
      <c r="F10" s="668" t="s">
        <v>46</v>
      </c>
      <c r="G10" s="670"/>
      <c r="H10" s="670" t="s">
        <v>1821</v>
      </c>
      <c r="I10" s="670" t="s">
        <v>1107</v>
      </c>
      <c r="J10" s="305" t="s">
        <v>580</v>
      </c>
      <c r="K10" s="670" t="s">
        <v>1696</v>
      </c>
      <c r="L10" s="670" t="str">
        <f t="shared" si="0"/>
        <v>MNS.KKC002</v>
      </c>
      <c r="M10" s="247" t="str">
        <f t="shared" si="1"/>
        <v>0</v>
      </c>
      <c r="N10" s="247" t="str">
        <f t="shared" si="2"/>
        <v>3</v>
      </c>
      <c r="O10" s="672" t="s">
        <v>605</v>
      </c>
      <c r="P10" s="954" t="s">
        <v>608</v>
      </c>
      <c r="Q10" s="668"/>
      <c r="R10" s="670"/>
      <c r="S10" s="293"/>
      <c r="T10" s="412"/>
    </row>
    <row r="11" spans="1:22" x14ac:dyDescent="0.25">
      <c r="A11" s="305">
        <v>10</v>
      </c>
      <c r="B11" s="962" t="s">
        <v>1653</v>
      </c>
      <c r="C11" s="210" t="s">
        <v>1652</v>
      </c>
      <c r="D11" s="1017" t="s">
        <v>3408</v>
      </c>
      <c r="E11" s="1017">
        <v>147</v>
      </c>
      <c r="F11" s="668" t="s">
        <v>46</v>
      </c>
      <c r="G11" s="670" t="s">
        <v>1317</v>
      </c>
      <c r="H11" s="670" t="s">
        <v>1821</v>
      </c>
      <c r="I11" s="670" t="s">
        <v>1107</v>
      </c>
      <c r="J11" s="305" t="s">
        <v>575</v>
      </c>
      <c r="K11" s="670" t="s">
        <v>1696</v>
      </c>
      <c r="L11" s="670" t="str">
        <f t="shared" si="0"/>
        <v>MNS.DC7014</v>
      </c>
      <c r="M11" s="247" t="str">
        <f t="shared" si="1"/>
        <v>0</v>
      </c>
      <c r="N11" s="247" t="str">
        <f t="shared" si="2"/>
        <v>3</v>
      </c>
      <c r="O11" s="672" t="s">
        <v>605</v>
      </c>
      <c r="P11" s="954" t="s">
        <v>608</v>
      </c>
      <c r="Q11" s="668"/>
      <c r="R11" s="670"/>
      <c r="S11" s="293"/>
    </row>
    <row r="12" spans="1:22" x14ac:dyDescent="0.25">
      <c r="A12" s="305">
        <v>11</v>
      </c>
      <c r="B12" s="962" t="s">
        <v>1823</v>
      </c>
      <c r="C12" s="210" t="s">
        <v>1654</v>
      </c>
      <c r="D12" s="1017" t="s">
        <v>3408</v>
      </c>
      <c r="E12" s="1017">
        <v>148</v>
      </c>
      <c r="F12" s="668" t="s">
        <v>46</v>
      </c>
      <c r="G12" s="670" t="s">
        <v>1317</v>
      </c>
      <c r="H12" s="670" t="s">
        <v>1821</v>
      </c>
      <c r="I12" s="670" t="s">
        <v>1107</v>
      </c>
      <c r="J12" s="305" t="s">
        <v>575</v>
      </c>
      <c r="K12" s="670" t="s">
        <v>1696</v>
      </c>
      <c r="L12" s="670" t="str">
        <f t="shared" si="0"/>
        <v>MNS.DC7024</v>
      </c>
      <c r="M12" s="247" t="str">
        <f t="shared" si="1"/>
        <v>0</v>
      </c>
      <c r="N12" s="247" t="str">
        <f t="shared" si="2"/>
        <v>3</v>
      </c>
      <c r="O12" s="672" t="s">
        <v>605</v>
      </c>
      <c r="P12" s="954" t="s">
        <v>608</v>
      </c>
      <c r="Q12" s="668"/>
      <c r="R12" s="670"/>
      <c r="S12" s="293"/>
    </row>
    <row r="13" spans="1:22" x14ac:dyDescent="0.25">
      <c r="A13" s="305">
        <v>12</v>
      </c>
      <c r="B13" s="957" t="s">
        <v>1910</v>
      </c>
      <c r="C13" s="305" t="s">
        <v>2338</v>
      </c>
      <c r="D13" s="668">
        <v>7</v>
      </c>
      <c r="E13" s="668">
        <v>3</v>
      </c>
      <c r="F13" s="668" t="s">
        <v>65</v>
      </c>
      <c r="G13" s="670" t="s">
        <v>1317</v>
      </c>
      <c r="H13" s="338" t="s">
        <v>1878</v>
      </c>
      <c r="I13" s="338" t="s">
        <v>1107</v>
      </c>
      <c r="J13" s="1048" t="s">
        <v>409</v>
      </c>
      <c r="K13" s="338" t="s">
        <v>1696</v>
      </c>
      <c r="L13" s="670" t="str">
        <f t="shared" si="0"/>
        <v>MNS.LC003_13</v>
      </c>
      <c r="M13" s="247" t="str">
        <f t="shared" si="1"/>
        <v>0</v>
      </c>
      <c r="N13" s="247" t="str">
        <f t="shared" si="2"/>
        <v>3</v>
      </c>
      <c r="O13" s="672" t="s">
        <v>605</v>
      </c>
      <c r="P13" s="954" t="s">
        <v>608</v>
      </c>
      <c r="Q13" s="338"/>
      <c r="R13" s="263"/>
    </row>
    <row r="14" spans="1:22" x14ac:dyDescent="0.25">
      <c r="A14" s="305">
        <v>13</v>
      </c>
      <c r="B14" s="957" t="s">
        <v>1912</v>
      </c>
      <c r="C14" s="305" t="s">
        <v>1911</v>
      </c>
      <c r="D14" s="668">
        <v>7</v>
      </c>
      <c r="E14" s="668">
        <v>4</v>
      </c>
      <c r="F14" s="668" t="s">
        <v>65</v>
      </c>
      <c r="G14" s="670" t="s">
        <v>1317</v>
      </c>
      <c r="H14" s="338" t="s">
        <v>1878</v>
      </c>
      <c r="I14" s="338" t="s">
        <v>1107</v>
      </c>
      <c r="J14" s="1048" t="s">
        <v>409</v>
      </c>
      <c r="K14" s="338" t="s">
        <v>1696</v>
      </c>
      <c r="L14" s="291" t="str">
        <f t="shared" si="0"/>
        <v>MNS.EC061</v>
      </c>
      <c r="M14" s="247" t="str">
        <f t="shared" si="1"/>
        <v>3</v>
      </c>
      <c r="N14" s="247" t="str">
        <f t="shared" si="2"/>
        <v>1</v>
      </c>
      <c r="O14" s="954" t="s">
        <v>608</v>
      </c>
      <c r="P14" s="725" t="s">
        <v>606</v>
      </c>
      <c r="Q14" s="338"/>
      <c r="R14" s="263"/>
    </row>
    <row r="15" spans="1:22" x14ac:dyDescent="0.25">
      <c r="A15" s="305">
        <v>14</v>
      </c>
      <c r="B15" s="957" t="s">
        <v>1914</v>
      </c>
      <c r="C15" s="305" t="s">
        <v>1913</v>
      </c>
      <c r="D15" s="668">
        <v>7</v>
      </c>
      <c r="E15" s="668">
        <v>5</v>
      </c>
      <c r="F15" s="668" t="s">
        <v>65</v>
      </c>
      <c r="G15" s="670" t="s">
        <v>1317</v>
      </c>
      <c r="H15" s="338" t="s">
        <v>1878</v>
      </c>
      <c r="I15" s="338" t="s">
        <v>1107</v>
      </c>
      <c r="J15" s="1048" t="s">
        <v>409</v>
      </c>
      <c r="K15" s="338" t="s">
        <v>1696</v>
      </c>
      <c r="L15" s="291" t="str">
        <f t="shared" si="0"/>
        <v>MNS.EC063</v>
      </c>
      <c r="M15" s="247" t="str">
        <f t="shared" si="1"/>
        <v>3</v>
      </c>
      <c r="N15" s="247" t="str">
        <f t="shared" si="2"/>
        <v>1</v>
      </c>
      <c r="O15" s="954" t="s">
        <v>608</v>
      </c>
      <c r="P15" s="725" t="s">
        <v>606</v>
      </c>
      <c r="Q15" s="338"/>
      <c r="R15" s="263"/>
    </row>
    <row r="16" spans="1:22" x14ac:dyDescent="0.25">
      <c r="A16" s="305">
        <v>15</v>
      </c>
      <c r="B16" s="955" t="s">
        <v>1977</v>
      </c>
      <c r="C16" s="305" t="s">
        <v>2407</v>
      </c>
      <c r="D16" s="668">
        <v>10</v>
      </c>
      <c r="E16" s="668">
        <v>3</v>
      </c>
      <c r="F16" s="668" t="s">
        <v>65</v>
      </c>
      <c r="G16" s="670" t="s">
        <v>1317</v>
      </c>
      <c r="H16" s="670" t="s">
        <v>1878</v>
      </c>
      <c r="I16" s="670" t="s">
        <v>1107</v>
      </c>
      <c r="J16" s="305" t="s">
        <v>413</v>
      </c>
      <c r="K16" s="338" t="s">
        <v>1696</v>
      </c>
      <c r="L16" s="291" t="str">
        <f t="shared" si="0"/>
        <v>MNS.LC003_23</v>
      </c>
      <c r="M16" s="247" t="str">
        <f t="shared" si="1"/>
        <v>0</v>
      </c>
      <c r="N16" s="247" t="str">
        <f t="shared" si="2"/>
        <v>3</v>
      </c>
      <c r="O16" s="672" t="s">
        <v>605</v>
      </c>
      <c r="P16" s="954" t="s">
        <v>608</v>
      </c>
      <c r="Q16" s="668"/>
      <c r="R16" s="670"/>
      <c r="S16" s="293"/>
      <c r="T16" s="412"/>
    </row>
    <row r="17" spans="1:20" x14ac:dyDescent="0.25">
      <c r="A17" s="305">
        <v>16</v>
      </c>
      <c r="B17" s="955" t="s">
        <v>1979</v>
      </c>
      <c r="C17" s="305" t="s">
        <v>1978</v>
      </c>
      <c r="D17" s="668">
        <v>10</v>
      </c>
      <c r="E17" s="668">
        <v>5</v>
      </c>
      <c r="F17" s="668" t="s">
        <v>65</v>
      </c>
      <c r="G17" s="670" t="s">
        <v>1317</v>
      </c>
      <c r="H17" s="670" t="s">
        <v>1878</v>
      </c>
      <c r="I17" s="670" t="s">
        <v>1107</v>
      </c>
      <c r="J17" s="305" t="s">
        <v>413</v>
      </c>
      <c r="K17" s="338" t="s">
        <v>1696</v>
      </c>
      <c r="L17" s="291" t="str">
        <f t="shared" si="0"/>
        <v>MNS.EC062</v>
      </c>
      <c r="M17" s="247" t="str">
        <f t="shared" si="1"/>
        <v>3</v>
      </c>
      <c r="N17" s="247" t="str">
        <f t="shared" si="2"/>
        <v>1</v>
      </c>
      <c r="O17" s="954" t="s">
        <v>608</v>
      </c>
      <c r="P17" s="725" t="s">
        <v>606</v>
      </c>
      <c r="Q17" s="668"/>
      <c r="R17" s="670"/>
      <c r="S17" s="293"/>
      <c r="T17" s="412"/>
    </row>
    <row r="18" spans="1:20" x14ac:dyDescent="0.25">
      <c r="A18" s="305">
        <v>17</v>
      </c>
      <c r="B18" s="955" t="s">
        <v>1980</v>
      </c>
      <c r="C18" s="305" t="s">
        <v>2302</v>
      </c>
      <c r="D18" s="668">
        <v>10</v>
      </c>
      <c r="E18" s="668">
        <v>6</v>
      </c>
      <c r="F18" s="668" t="s">
        <v>65</v>
      </c>
      <c r="G18" s="670" t="s">
        <v>1317</v>
      </c>
      <c r="H18" s="670" t="s">
        <v>1878</v>
      </c>
      <c r="I18" s="670" t="s">
        <v>1107</v>
      </c>
      <c r="J18" s="305" t="s">
        <v>413</v>
      </c>
      <c r="K18" s="338" t="s">
        <v>1696</v>
      </c>
      <c r="L18" s="291" t="str">
        <f t="shared" si="0"/>
        <v>MNS.EC062_1</v>
      </c>
      <c r="M18" s="247" t="str">
        <f t="shared" si="1"/>
        <v>3</v>
      </c>
      <c r="N18" s="247" t="str">
        <f t="shared" si="2"/>
        <v>1</v>
      </c>
      <c r="O18" s="954" t="s">
        <v>608</v>
      </c>
      <c r="P18" s="725" t="s">
        <v>606</v>
      </c>
      <c r="Q18" s="668"/>
      <c r="R18" s="670"/>
      <c r="S18" s="293"/>
      <c r="T18" s="412"/>
    </row>
    <row r="19" spans="1:20" x14ac:dyDescent="0.25">
      <c r="A19" s="305">
        <v>18</v>
      </c>
      <c r="B19" s="956" t="s">
        <v>1831</v>
      </c>
      <c r="C19" s="210" t="s">
        <v>2153</v>
      </c>
      <c r="D19" s="668">
        <v>3</v>
      </c>
      <c r="E19" s="668">
        <v>10</v>
      </c>
      <c r="F19" s="668" t="s">
        <v>48</v>
      </c>
      <c r="G19" s="670" t="s">
        <v>2550</v>
      </c>
      <c r="H19" s="670" t="s">
        <v>1821</v>
      </c>
      <c r="I19" s="670" t="s">
        <v>1107</v>
      </c>
      <c r="J19" s="305" t="s">
        <v>575</v>
      </c>
      <c r="K19" s="670" t="s">
        <v>2091</v>
      </c>
      <c r="L19" s="291" t="str">
        <f t="shared" si="0"/>
        <v>MNS.MNA_N6.KKC101</v>
      </c>
      <c r="M19" s="247" t="str">
        <f t="shared" si="1"/>
        <v>3</v>
      </c>
      <c r="N19" s="247" t="str">
        <f t="shared" si="2"/>
        <v>0</v>
      </c>
      <c r="O19" s="954" t="s">
        <v>608</v>
      </c>
      <c r="P19" s="672" t="s">
        <v>605</v>
      </c>
      <c r="Q19" s="338"/>
      <c r="R19" s="263"/>
    </row>
    <row r="20" spans="1:20" x14ac:dyDescent="0.25">
      <c r="A20" s="305">
        <v>19</v>
      </c>
      <c r="B20" s="956" t="s">
        <v>1832</v>
      </c>
      <c r="C20" s="210" t="s">
        <v>420</v>
      </c>
      <c r="D20" s="668">
        <v>3</v>
      </c>
      <c r="E20" s="668">
        <v>11</v>
      </c>
      <c r="F20" s="668" t="s">
        <v>48</v>
      </c>
      <c r="G20" s="670" t="s">
        <v>2550</v>
      </c>
      <c r="H20" s="670" t="s">
        <v>1821</v>
      </c>
      <c r="I20" s="670" t="s">
        <v>1107</v>
      </c>
      <c r="J20" s="305" t="s">
        <v>575</v>
      </c>
      <c r="K20" s="670" t="s">
        <v>2091</v>
      </c>
      <c r="L20" s="291" t="str">
        <f t="shared" si="0"/>
        <v>MNS.MNA_N6.KKC103</v>
      </c>
      <c r="M20" s="247" t="str">
        <f t="shared" si="1"/>
        <v>3</v>
      </c>
      <c r="N20" s="247" t="str">
        <f t="shared" si="2"/>
        <v>0</v>
      </c>
      <c r="O20" s="954" t="s">
        <v>608</v>
      </c>
      <c r="P20" s="672" t="s">
        <v>605</v>
      </c>
      <c r="Q20" s="668"/>
      <c r="R20" s="670"/>
      <c r="S20" s="293"/>
    </row>
    <row r="21" spans="1:20" x14ac:dyDescent="0.25">
      <c r="A21" s="305">
        <v>20</v>
      </c>
      <c r="B21" s="955" t="s">
        <v>1907</v>
      </c>
      <c r="C21" s="305" t="s">
        <v>1671</v>
      </c>
      <c r="D21" s="668">
        <v>7</v>
      </c>
      <c r="E21" s="668">
        <v>0</v>
      </c>
      <c r="F21" s="668" t="s">
        <v>48</v>
      </c>
      <c r="G21" s="670" t="s">
        <v>2550</v>
      </c>
      <c r="H21" s="670" t="s">
        <v>1878</v>
      </c>
      <c r="I21" s="670" t="s">
        <v>1107</v>
      </c>
      <c r="J21" s="305" t="s">
        <v>409</v>
      </c>
      <c r="K21" s="670" t="s">
        <v>2091</v>
      </c>
      <c r="L21" s="291" t="str">
        <f t="shared" si="0"/>
        <v>MNS.MNA_N6.LC1014</v>
      </c>
      <c r="M21" s="247" t="str">
        <f t="shared" si="1"/>
        <v>0</v>
      </c>
      <c r="N21" s="247" t="str">
        <f t="shared" si="2"/>
        <v>3</v>
      </c>
      <c r="O21" s="672" t="s">
        <v>605</v>
      </c>
      <c r="P21" s="954" t="s">
        <v>608</v>
      </c>
      <c r="Q21" s="668"/>
      <c r="R21" s="670"/>
      <c r="S21" s="293"/>
      <c r="T21" s="413"/>
    </row>
    <row r="22" spans="1:20" x14ac:dyDescent="0.25">
      <c r="A22" s="305">
        <v>21</v>
      </c>
      <c r="B22" s="955" t="s">
        <v>1909</v>
      </c>
      <c r="C22" s="305" t="s">
        <v>1908</v>
      </c>
      <c r="D22" s="668">
        <v>7</v>
      </c>
      <c r="E22" s="668">
        <v>1</v>
      </c>
      <c r="F22" s="668" t="s">
        <v>64</v>
      </c>
      <c r="G22" s="670" t="s">
        <v>2550</v>
      </c>
      <c r="H22" s="670" t="s">
        <v>1878</v>
      </c>
      <c r="I22" s="670" t="s">
        <v>1107</v>
      </c>
      <c r="J22" s="305" t="s">
        <v>409</v>
      </c>
      <c r="K22" s="670" t="s">
        <v>2091</v>
      </c>
      <c r="L22" s="291" t="str">
        <f t="shared" si="0"/>
        <v>MNS.MNA_N6.OPC101</v>
      </c>
      <c r="M22" s="247" t="str">
        <f t="shared" si="1"/>
        <v>3</v>
      </c>
      <c r="N22" s="247" t="str">
        <f t="shared" si="2"/>
        <v>1</v>
      </c>
      <c r="O22" s="954" t="s">
        <v>608</v>
      </c>
      <c r="P22" s="725" t="s">
        <v>606</v>
      </c>
      <c r="Q22" s="668"/>
      <c r="R22" s="670"/>
      <c r="S22" s="293"/>
      <c r="T22" s="412"/>
    </row>
    <row r="23" spans="1:20" x14ac:dyDescent="0.25">
      <c r="A23" s="305">
        <v>22</v>
      </c>
      <c r="B23" s="957" t="s">
        <v>1917</v>
      </c>
      <c r="C23" s="305" t="s">
        <v>1916</v>
      </c>
      <c r="D23" s="668">
        <v>7</v>
      </c>
      <c r="E23" s="668">
        <v>7</v>
      </c>
      <c r="F23" s="668" t="s">
        <v>65</v>
      </c>
      <c r="G23" s="670" t="s">
        <v>2550</v>
      </c>
      <c r="H23" s="338" t="s">
        <v>1878</v>
      </c>
      <c r="I23" s="338" t="s">
        <v>1107</v>
      </c>
      <c r="J23" s="1048" t="s">
        <v>409</v>
      </c>
      <c r="K23" s="670" t="s">
        <v>2091</v>
      </c>
      <c r="L23" s="291" t="str">
        <f t="shared" si="0"/>
        <v>MNS.MNA_N6.TC101</v>
      </c>
      <c r="M23" s="247" t="str">
        <f t="shared" si="1"/>
        <v>0</v>
      </c>
      <c r="N23" s="247" t="str">
        <f t="shared" si="2"/>
        <v>3</v>
      </c>
      <c r="O23" s="672" t="s">
        <v>605</v>
      </c>
      <c r="P23" s="954" t="s">
        <v>608</v>
      </c>
      <c r="Q23" s="263"/>
      <c r="R23" s="263"/>
      <c r="T23" s="339"/>
    </row>
    <row r="24" spans="1:20" x14ac:dyDescent="0.25">
      <c r="A24" s="305">
        <v>23</v>
      </c>
      <c r="B24" s="1016" t="s">
        <v>3403</v>
      </c>
      <c r="C24" s="305" t="s">
        <v>1130</v>
      </c>
      <c r="D24" s="668">
        <v>7</v>
      </c>
      <c r="E24" s="668">
        <v>8</v>
      </c>
      <c r="F24" s="668" t="s">
        <v>65</v>
      </c>
      <c r="G24" s="670" t="s">
        <v>2550</v>
      </c>
      <c r="H24" s="338" t="s">
        <v>1878</v>
      </c>
      <c r="I24" s="338" t="s">
        <v>1107</v>
      </c>
      <c r="J24" s="1048" t="s">
        <v>409</v>
      </c>
      <c r="K24" s="670" t="s">
        <v>2091</v>
      </c>
      <c r="L24" s="291" t="str">
        <f t="shared" si="0"/>
        <v>MNS.MNA_N6.EC101</v>
      </c>
      <c r="M24" s="247" t="str">
        <f t="shared" si="1"/>
        <v>3</v>
      </c>
      <c r="N24" s="247" t="str">
        <f t="shared" si="2"/>
        <v>1</v>
      </c>
      <c r="O24" s="954" t="s">
        <v>608</v>
      </c>
      <c r="P24" s="725" t="s">
        <v>606</v>
      </c>
      <c r="Q24" s="263"/>
      <c r="R24" s="263"/>
      <c r="T24" s="339"/>
    </row>
    <row r="25" spans="1:20" x14ac:dyDescent="0.25">
      <c r="A25" s="305">
        <v>24</v>
      </c>
      <c r="B25" s="958" t="s">
        <v>2056</v>
      </c>
      <c r="C25" s="305" t="s">
        <v>2099</v>
      </c>
      <c r="D25" s="668">
        <v>16</v>
      </c>
      <c r="E25" s="668">
        <v>0</v>
      </c>
      <c r="F25" s="668" t="s">
        <v>65</v>
      </c>
      <c r="G25" s="670" t="s">
        <v>2550</v>
      </c>
      <c r="H25" s="670" t="s">
        <v>2046</v>
      </c>
      <c r="I25" s="670" t="s">
        <v>1107</v>
      </c>
      <c r="J25" s="305" t="s">
        <v>1298</v>
      </c>
      <c r="K25" s="670" t="s">
        <v>2091</v>
      </c>
      <c r="L25" s="291" t="str">
        <f t="shared" si="0"/>
        <v>MNS.MNA_N6.OPC101s</v>
      </c>
      <c r="M25" s="247" t="str">
        <f t="shared" si="1"/>
        <v>0</v>
      </c>
      <c r="N25" s="247" t="str">
        <f t="shared" si="2"/>
        <v>3</v>
      </c>
      <c r="O25" s="672" t="s">
        <v>605</v>
      </c>
      <c r="P25" s="954" t="s">
        <v>608</v>
      </c>
      <c r="Q25" s="668"/>
      <c r="R25" s="670"/>
      <c r="S25" s="293"/>
      <c r="T25" s="412"/>
    </row>
    <row r="26" spans="1:20" x14ac:dyDescent="0.25">
      <c r="A26" s="305">
        <v>25</v>
      </c>
      <c r="B26" s="956" t="s">
        <v>1858</v>
      </c>
      <c r="C26" s="210" t="s">
        <v>2166</v>
      </c>
      <c r="D26" s="668">
        <v>5</v>
      </c>
      <c r="E26" s="668">
        <v>14</v>
      </c>
      <c r="F26" s="668" t="s">
        <v>49</v>
      </c>
      <c r="G26" s="670" t="s">
        <v>2551</v>
      </c>
      <c r="H26" s="670" t="s">
        <v>1821</v>
      </c>
      <c r="I26" s="670" t="s">
        <v>1107</v>
      </c>
      <c r="J26" s="305" t="s">
        <v>580</v>
      </c>
      <c r="K26" s="338" t="s">
        <v>2092</v>
      </c>
      <c r="L26" s="291" t="str">
        <f t="shared" si="0"/>
        <v>MNS.MNA_N7.KKC201</v>
      </c>
      <c r="M26" s="247" t="str">
        <f t="shared" si="1"/>
        <v>3</v>
      </c>
      <c r="N26" s="247" t="str">
        <f t="shared" si="2"/>
        <v>0</v>
      </c>
      <c r="O26" s="954" t="s">
        <v>608</v>
      </c>
      <c r="P26" s="672" t="s">
        <v>605</v>
      </c>
      <c r="Q26" s="668"/>
      <c r="R26" s="670"/>
      <c r="S26" s="293"/>
      <c r="T26" s="412"/>
    </row>
    <row r="27" spans="1:20" x14ac:dyDescent="0.25">
      <c r="A27" s="305">
        <v>26</v>
      </c>
      <c r="B27" s="956" t="s">
        <v>1859</v>
      </c>
      <c r="C27" s="210" t="s">
        <v>423</v>
      </c>
      <c r="D27" s="668">
        <v>5</v>
      </c>
      <c r="E27" s="668">
        <v>15</v>
      </c>
      <c r="F27" s="668" t="s">
        <v>49</v>
      </c>
      <c r="G27" s="670" t="s">
        <v>2551</v>
      </c>
      <c r="H27" s="670" t="s">
        <v>1821</v>
      </c>
      <c r="I27" s="670" t="s">
        <v>1107</v>
      </c>
      <c r="J27" s="305" t="s">
        <v>580</v>
      </c>
      <c r="K27" s="338" t="s">
        <v>2092</v>
      </c>
      <c r="L27" s="291" t="str">
        <f t="shared" si="0"/>
        <v>MNS.MNA_N7.KKC203</v>
      </c>
      <c r="M27" s="247" t="str">
        <f t="shared" si="1"/>
        <v>3</v>
      </c>
      <c r="N27" s="247" t="str">
        <f t="shared" si="2"/>
        <v>0</v>
      </c>
      <c r="O27" s="954" t="s">
        <v>608</v>
      </c>
      <c r="P27" s="672" t="s">
        <v>605</v>
      </c>
      <c r="Q27" s="668"/>
      <c r="R27" s="670"/>
      <c r="S27" s="293"/>
      <c r="T27" s="412"/>
    </row>
    <row r="28" spans="1:20" x14ac:dyDescent="0.25">
      <c r="A28" s="305">
        <v>27</v>
      </c>
      <c r="B28" s="955" t="s">
        <v>1974</v>
      </c>
      <c r="C28" s="305" t="s">
        <v>1672</v>
      </c>
      <c r="D28" s="668">
        <v>10</v>
      </c>
      <c r="E28" s="668">
        <v>0</v>
      </c>
      <c r="F28" s="668" t="s">
        <v>49</v>
      </c>
      <c r="G28" s="670" t="s">
        <v>2551</v>
      </c>
      <c r="H28" s="670" t="s">
        <v>1878</v>
      </c>
      <c r="I28" s="670" t="s">
        <v>1107</v>
      </c>
      <c r="J28" s="305" t="s">
        <v>413</v>
      </c>
      <c r="K28" s="338" t="s">
        <v>2092</v>
      </c>
      <c r="L28" s="670" t="str">
        <f t="shared" si="0"/>
        <v>MNS.MNA_N7.LC2014</v>
      </c>
      <c r="M28" s="668" t="str">
        <f t="shared" si="1"/>
        <v>0</v>
      </c>
      <c r="N28" s="668" t="str">
        <f t="shared" si="2"/>
        <v>3</v>
      </c>
      <c r="O28" s="672" t="s">
        <v>605</v>
      </c>
      <c r="P28" s="954" t="s">
        <v>608</v>
      </c>
      <c r="Q28" s="668"/>
      <c r="R28" s="670"/>
      <c r="S28" s="293"/>
      <c r="T28" s="412"/>
    </row>
    <row r="29" spans="1:20" x14ac:dyDescent="0.25">
      <c r="A29" s="305">
        <v>28</v>
      </c>
      <c r="B29" s="955" t="s">
        <v>1976</v>
      </c>
      <c r="C29" s="305" t="s">
        <v>1975</v>
      </c>
      <c r="D29" s="668">
        <v>10</v>
      </c>
      <c r="E29" s="668">
        <v>1</v>
      </c>
      <c r="F29" s="668" t="s">
        <v>64</v>
      </c>
      <c r="G29" s="670" t="s">
        <v>2551</v>
      </c>
      <c r="H29" s="670" t="s">
        <v>1878</v>
      </c>
      <c r="I29" s="670" t="s">
        <v>1107</v>
      </c>
      <c r="J29" s="305" t="s">
        <v>413</v>
      </c>
      <c r="K29" s="338" t="s">
        <v>2092</v>
      </c>
      <c r="L29" s="291" t="str">
        <f t="shared" si="0"/>
        <v>MNS.MNA_N7.OPC201</v>
      </c>
      <c r="M29" s="247" t="str">
        <f t="shared" si="1"/>
        <v>3</v>
      </c>
      <c r="N29" s="247" t="str">
        <f t="shared" si="2"/>
        <v>1</v>
      </c>
      <c r="O29" s="954" t="s">
        <v>608</v>
      </c>
      <c r="P29" s="725" t="s">
        <v>606</v>
      </c>
      <c r="Q29" s="668"/>
      <c r="R29" s="670"/>
      <c r="S29" s="293"/>
      <c r="T29" s="412"/>
    </row>
    <row r="30" spans="1:20" x14ac:dyDescent="0.25">
      <c r="A30" s="305">
        <v>29</v>
      </c>
      <c r="B30" s="955" t="s">
        <v>1983</v>
      </c>
      <c r="C30" s="305" t="s">
        <v>1982</v>
      </c>
      <c r="D30" s="668">
        <v>10</v>
      </c>
      <c r="E30" s="668">
        <v>9</v>
      </c>
      <c r="F30" s="668" t="s">
        <v>65</v>
      </c>
      <c r="G30" s="670" t="s">
        <v>2551</v>
      </c>
      <c r="H30" s="670" t="s">
        <v>1878</v>
      </c>
      <c r="I30" s="670" t="s">
        <v>1107</v>
      </c>
      <c r="J30" s="305" t="s">
        <v>413</v>
      </c>
      <c r="K30" s="338" t="s">
        <v>2092</v>
      </c>
      <c r="L30" s="291" t="str">
        <f t="shared" si="0"/>
        <v>MNS.MNA_N7.TC201</v>
      </c>
      <c r="M30" s="247" t="str">
        <f t="shared" si="1"/>
        <v>0</v>
      </c>
      <c r="N30" s="247" t="str">
        <f t="shared" si="2"/>
        <v>3</v>
      </c>
      <c r="O30" s="672" t="s">
        <v>605</v>
      </c>
      <c r="P30" s="954" t="s">
        <v>608</v>
      </c>
      <c r="Q30" s="668"/>
      <c r="R30" s="670"/>
      <c r="S30" s="293"/>
      <c r="T30" s="412"/>
    </row>
    <row r="31" spans="1:20" x14ac:dyDescent="0.25">
      <c r="A31" s="305">
        <v>30</v>
      </c>
      <c r="B31" s="955" t="s">
        <v>1984</v>
      </c>
      <c r="C31" s="305" t="s">
        <v>2217</v>
      </c>
      <c r="D31" s="668">
        <v>10</v>
      </c>
      <c r="E31" s="668">
        <v>10</v>
      </c>
      <c r="F31" s="668" t="s">
        <v>65</v>
      </c>
      <c r="G31" s="670" t="s">
        <v>2551</v>
      </c>
      <c r="H31" s="670" t="s">
        <v>1878</v>
      </c>
      <c r="I31" s="670" t="s">
        <v>1107</v>
      </c>
      <c r="J31" s="305" t="s">
        <v>413</v>
      </c>
      <c r="K31" s="338" t="s">
        <v>2092</v>
      </c>
      <c r="L31" s="670" t="str">
        <f t="shared" si="0"/>
        <v>MNS.MNA_N7.EC201</v>
      </c>
      <c r="M31" s="668" t="str">
        <f t="shared" si="1"/>
        <v>3</v>
      </c>
      <c r="N31" s="668" t="str">
        <f t="shared" si="2"/>
        <v>1</v>
      </c>
      <c r="O31" s="954" t="s">
        <v>608</v>
      </c>
      <c r="P31" s="725" t="s">
        <v>606</v>
      </c>
      <c r="Q31" s="668"/>
      <c r="R31" s="670"/>
      <c r="S31" s="293"/>
      <c r="T31" s="412"/>
    </row>
    <row r="32" spans="1:20" x14ac:dyDescent="0.25">
      <c r="A32" s="305">
        <v>31</v>
      </c>
      <c r="B32" s="958" t="s">
        <v>2075</v>
      </c>
      <c r="C32" s="305" t="s">
        <v>2119</v>
      </c>
      <c r="D32" s="668">
        <v>17</v>
      </c>
      <c r="E32" s="668">
        <v>0</v>
      </c>
      <c r="F32" s="668" t="s">
        <v>65</v>
      </c>
      <c r="G32" s="670" t="s">
        <v>2551</v>
      </c>
      <c r="H32" s="670" t="s">
        <v>2046</v>
      </c>
      <c r="I32" s="670" t="s">
        <v>1107</v>
      </c>
      <c r="J32" s="305" t="s">
        <v>1306</v>
      </c>
      <c r="K32" s="670" t="s">
        <v>2092</v>
      </c>
      <c r="L32" s="670" t="str">
        <f t="shared" si="0"/>
        <v>MNS.MNA_N7.OPC201s</v>
      </c>
      <c r="M32" s="668" t="str">
        <f t="shared" si="1"/>
        <v>0</v>
      </c>
      <c r="N32" s="668" t="str">
        <f t="shared" si="2"/>
        <v>3</v>
      </c>
      <c r="O32" s="672" t="s">
        <v>605</v>
      </c>
      <c r="P32" s="954" t="s">
        <v>608</v>
      </c>
      <c r="Q32" s="668"/>
      <c r="R32" s="670"/>
      <c r="S32" s="293"/>
      <c r="T32" s="414"/>
    </row>
    <row r="33" spans="1:20" x14ac:dyDescent="0.25">
      <c r="A33" s="305">
        <v>32</v>
      </c>
      <c r="B33" s="956" t="s">
        <v>1852</v>
      </c>
      <c r="C33" s="210" t="s">
        <v>1694</v>
      </c>
      <c r="D33" s="668">
        <v>5</v>
      </c>
      <c r="E33" s="668">
        <v>1</v>
      </c>
      <c r="F33" s="668" t="s">
        <v>65</v>
      </c>
      <c r="G33" s="670" t="s">
        <v>770</v>
      </c>
      <c r="H33" s="670" t="s">
        <v>1821</v>
      </c>
      <c r="I33" s="670" t="s">
        <v>1107</v>
      </c>
      <c r="J33" s="305" t="s">
        <v>580</v>
      </c>
      <c r="K33" s="670" t="s">
        <v>1733</v>
      </c>
      <c r="L33" s="291" t="str">
        <f t="shared" si="0"/>
        <v>BIK.TC970</v>
      </c>
      <c r="M33" s="247" t="str">
        <f t="shared" si="1"/>
        <v>0</v>
      </c>
      <c r="N33" s="247" t="str">
        <f t="shared" si="2"/>
        <v>3</v>
      </c>
      <c r="O33" s="672" t="s">
        <v>605</v>
      </c>
      <c r="P33" s="954" t="s">
        <v>608</v>
      </c>
      <c r="Q33" s="668"/>
      <c r="R33" s="670"/>
      <c r="S33" s="293"/>
      <c r="T33" s="412"/>
    </row>
    <row r="34" spans="1:20" x14ac:dyDescent="0.25">
      <c r="A34" s="305">
        <v>33</v>
      </c>
      <c r="B34" s="956" t="s">
        <v>2557</v>
      </c>
      <c r="C34" s="210" t="s">
        <v>1695</v>
      </c>
      <c r="D34" s="668">
        <v>5</v>
      </c>
      <c r="E34" s="668">
        <v>2</v>
      </c>
      <c r="F34" s="668" t="s">
        <v>65</v>
      </c>
      <c r="G34" s="670" t="s">
        <v>770</v>
      </c>
      <c r="H34" s="670" t="s">
        <v>1821</v>
      </c>
      <c r="I34" s="670" t="s">
        <v>1107</v>
      </c>
      <c r="J34" s="305" t="s">
        <v>580</v>
      </c>
      <c r="K34" s="670" t="s">
        <v>1733</v>
      </c>
      <c r="L34" s="291" t="str">
        <f t="shared" si="0"/>
        <v>BIK.EC971</v>
      </c>
      <c r="M34" s="247" t="str">
        <f t="shared" si="1"/>
        <v>0</v>
      </c>
      <c r="N34" s="247" t="str">
        <f t="shared" si="2"/>
        <v>3</v>
      </c>
      <c r="O34" s="672" t="s">
        <v>605</v>
      </c>
      <c r="P34" s="954" t="s">
        <v>608</v>
      </c>
      <c r="Q34" s="668"/>
      <c r="R34" s="670"/>
      <c r="S34" s="293"/>
      <c r="T34" s="412"/>
    </row>
    <row r="35" spans="1:20" x14ac:dyDescent="0.25">
      <c r="A35" s="305">
        <v>34</v>
      </c>
      <c r="B35" s="958" t="s">
        <v>2875</v>
      </c>
      <c r="C35" s="305" t="s">
        <v>2876</v>
      </c>
      <c r="D35" s="668">
        <v>18</v>
      </c>
      <c r="E35" s="668">
        <v>0</v>
      </c>
      <c r="F35" s="668" t="s">
        <v>65</v>
      </c>
      <c r="G35" s="670" t="s">
        <v>770</v>
      </c>
      <c r="H35" s="670"/>
      <c r="I35" s="670"/>
      <c r="J35" s="305"/>
      <c r="K35" s="670" t="s">
        <v>1733</v>
      </c>
      <c r="L35" s="291" t="str">
        <f t="shared" si="0"/>
        <v>BIK.dBIK_1</v>
      </c>
      <c r="M35" s="247" t="str">
        <f t="shared" si="1"/>
        <v>0</v>
      </c>
      <c r="N35" s="247" t="str">
        <f t="shared" si="2"/>
        <v>3</v>
      </c>
      <c r="O35" s="672" t="s">
        <v>605</v>
      </c>
      <c r="P35" s="954" t="s">
        <v>608</v>
      </c>
      <c r="Q35" s="668"/>
      <c r="R35" s="670"/>
      <c r="S35" s="293"/>
      <c r="T35" s="413"/>
    </row>
    <row r="36" spans="1:20" x14ac:dyDescent="0.25">
      <c r="A36" s="305">
        <v>35</v>
      </c>
      <c r="B36" s="958" t="s">
        <v>2877</v>
      </c>
      <c r="C36" s="305" t="s">
        <v>2878</v>
      </c>
      <c r="D36" s="668">
        <v>18</v>
      </c>
      <c r="E36" s="668">
        <v>1</v>
      </c>
      <c r="F36" s="668" t="s">
        <v>65</v>
      </c>
      <c r="G36" s="670" t="s">
        <v>770</v>
      </c>
      <c r="H36" s="670"/>
      <c r="I36" s="670"/>
      <c r="J36" s="305"/>
      <c r="K36" s="670" t="s">
        <v>1733</v>
      </c>
      <c r="L36" s="291" t="str">
        <f t="shared" si="0"/>
        <v>BIK.dBIK_2</v>
      </c>
      <c r="M36" s="247" t="str">
        <f t="shared" si="1"/>
        <v>0</v>
      </c>
      <c r="N36" s="247" t="str">
        <f t="shared" si="2"/>
        <v>3</v>
      </c>
      <c r="O36" s="672" t="s">
        <v>605</v>
      </c>
      <c r="P36" s="954" t="s">
        <v>608</v>
      </c>
      <c r="Q36" s="668"/>
      <c r="R36" s="670"/>
      <c r="S36" s="293"/>
      <c r="T36" s="413"/>
    </row>
    <row r="37" spans="1:20" x14ac:dyDescent="0.25">
      <c r="A37" s="305">
        <v>36</v>
      </c>
      <c r="B37" s="958" t="s">
        <v>2879</v>
      </c>
      <c r="C37" s="305" t="s">
        <v>2880</v>
      </c>
      <c r="D37" s="668">
        <v>18</v>
      </c>
      <c r="E37" s="668">
        <v>2</v>
      </c>
      <c r="F37" s="668" t="s">
        <v>65</v>
      </c>
      <c r="G37" s="670" t="s">
        <v>770</v>
      </c>
      <c r="H37" s="670"/>
      <c r="I37" s="670"/>
      <c r="J37" s="305"/>
      <c r="K37" s="670" t="s">
        <v>1733</v>
      </c>
      <c r="L37" s="291" t="str">
        <f t="shared" si="0"/>
        <v>BIK.dBIK_3</v>
      </c>
      <c r="M37" s="247" t="str">
        <f t="shared" si="1"/>
        <v>0</v>
      </c>
      <c r="N37" s="247" t="str">
        <f t="shared" si="2"/>
        <v>3</v>
      </c>
      <c r="O37" s="672" t="s">
        <v>605</v>
      </c>
      <c r="P37" s="954" t="s">
        <v>608</v>
      </c>
      <c r="Q37" s="668"/>
      <c r="R37" s="670"/>
      <c r="S37" s="293"/>
      <c r="T37" s="413"/>
    </row>
    <row r="38" spans="1:20" x14ac:dyDescent="0.25">
      <c r="A38" s="305">
        <v>37</v>
      </c>
      <c r="B38" s="958" t="s">
        <v>2881</v>
      </c>
      <c r="C38" s="305" t="s">
        <v>2882</v>
      </c>
      <c r="D38" s="668">
        <v>18</v>
      </c>
      <c r="E38" s="668">
        <v>3</v>
      </c>
      <c r="F38" s="668" t="s">
        <v>65</v>
      </c>
      <c r="G38" s="670" t="s">
        <v>770</v>
      </c>
      <c r="H38" s="670"/>
      <c r="I38" s="670"/>
      <c r="J38" s="305"/>
      <c r="K38" s="670" t="s">
        <v>1733</v>
      </c>
      <c r="L38" s="291" t="str">
        <f t="shared" si="0"/>
        <v>BIK.dBIK_4</v>
      </c>
      <c r="M38" s="247" t="str">
        <f t="shared" si="1"/>
        <v>0</v>
      </c>
      <c r="N38" s="247" t="str">
        <f t="shared" si="2"/>
        <v>3</v>
      </c>
      <c r="O38" s="672" t="s">
        <v>605</v>
      </c>
      <c r="P38" s="954" t="s">
        <v>608</v>
      </c>
      <c r="Q38" s="668"/>
      <c r="R38" s="670"/>
      <c r="S38" s="293"/>
      <c r="T38" s="413"/>
    </row>
    <row r="39" spans="1:20" x14ac:dyDescent="0.25">
      <c r="A39" s="305">
        <v>38</v>
      </c>
      <c r="B39" s="958" t="s">
        <v>2883</v>
      </c>
      <c r="C39" s="305" t="s">
        <v>2884</v>
      </c>
      <c r="D39" s="668">
        <v>18</v>
      </c>
      <c r="E39" s="668">
        <v>4</v>
      </c>
      <c r="F39" s="668" t="s">
        <v>65</v>
      </c>
      <c r="G39" s="670" t="s">
        <v>770</v>
      </c>
      <c r="H39" s="670"/>
      <c r="I39" s="670"/>
      <c r="J39" s="305"/>
      <c r="K39" s="670" t="s">
        <v>1733</v>
      </c>
      <c r="L39" s="291" t="str">
        <f t="shared" si="0"/>
        <v>BIK.dBIK_5</v>
      </c>
      <c r="M39" s="247" t="str">
        <f t="shared" si="1"/>
        <v>0</v>
      </c>
      <c r="N39" s="247" t="str">
        <f t="shared" si="2"/>
        <v>3</v>
      </c>
      <c r="O39" s="672" t="s">
        <v>605</v>
      </c>
      <c r="P39" s="954" t="s">
        <v>608</v>
      </c>
      <c r="Q39" s="668"/>
      <c r="R39" s="670"/>
      <c r="S39" s="293"/>
      <c r="T39" s="413"/>
    </row>
    <row r="40" spans="1:20" x14ac:dyDescent="0.25">
      <c r="A40" s="305">
        <v>39</v>
      </c>
      <c r="B40" s="958" t="s">
        <v>2881</v>
      </c>
      <c r="C40" s="305" t="s">
        <v>2885</v>
      </c>
      <c r="D40" s="668">
        <v>18</v>
      </c>
      <c r="E40" s="668">
        <v>5</v>
      </c>
      <c r="F40" s="668" t="s">
        <v>65</v>
      </c>
      <c r="G40" s="670" t="s">
        <v>770</v>
      </c>
      <c r="H40" s="670"/>
      <c r="I40" s="670"/>
      <c r="J40" s="305"/>
      <c r="K40" s="670" t="s">
        <v>1733</v>
      </c>
      <c r="L40" s="291" t="str">
        <f t="shared" si="0"/>
        <v>BIK.dBIK_6</v>
      </c>
      <c r="M40" s="247" t="str">
        <f t="shared" si="1"/>
        <v>0</v>
      </c>
      <c r="N40" s="247" t="str">
        <f t="shared" si="2"/>
        <v>3</v>
      </c>
      <c r="O40" s="672" t="s">
        <v>605</v>
      </c>
      <c r="P40" s="954" t="s">
        <v>608</v>
      </c>
      <c r="Q40" s="668"/>
      <c r="R40" s="670"/>
      <c r="S40" s="293"/>
      <c r="T40" s="413"/>
    </row>
    <row r="41" spans="1:20" x14ac:dyDescent="0.25">
      <c r="A41" s="305">
        <v>40</v>
      </c>
      <c r="B41" s="958" t="s">
        <v>2886</v>
      </c>
      <c r="C41" s="305" t="s">
        <v>2887</v>
      </c>
      <c r="D41" s="668">
        <v>18</v>
      </c>
      <c r="E41" s="668">
        <v>6</v>
      </c>
      <c r="F41" s="668" t="s">
        <v>65</v>
      </c>
      <c r="G41" s="670" t="s">
        <v>770</v>
      </c>
      <c r="H41" s="670"/>
      <c r="I41" s="670"/>
      <c r="J41" s="305"/>
      <c r="K41" s="670" t="s">
        <v>1733</v>
      </c>
      <c r="L41" s="291" t="str">
        <f t="shared" si="0"/>
        <v>BIK.dBIK_7</v>
      </c>
      <c r="M41" s="247" t="str">
        <f t="shared" si="1"/>
        <v>0</v>
      </c>
      <c r="N41" s="247" t="str">
        <f t="shared" si="2"/>
        <v>1</v>
      </c>
      <c r="O41" s="672" t="s">
        <v>605</v>
      </c>
      <c r="P41" s="725" t="s">
        <v>606</v>
      </c>
      <c r="Q41" s="668"/>
      <c r="R41" s="670"/>
      <c r="S41" s="293"/>
      <c r="T41" s="413"/>
    </row>
    <row r="42" spans="1:20" x14ac:dyDescent="0.25">
      <c r="A42" s="305">
        <v>41</v>
      </c>
      <c r="B42" s="958" t="s">
        <v>2888</v>
      </c>
      <c r="C42" s="305" t="s">
        <v>2889</v>
      </c>
      <c r="D42" s="668">
        <v>18</v>
      </c>
      <c r="E42" s="668">
        <v>7</v>
      </c>
      <c r="F42" s="668" t="s">
        <v>65</v>
      </c>
      <c r="G42" s="670" t="s">
        <v>770</v>
      </c>
      <c r="H42" s="670"/>
      <c r="I42" s="670"/>
      <c r="J42" s="305"/>
      <c r="K42" s="670" t="s">
        <v>1733</v>
      </c>
      <c r="L42" s="291" t="str">
        <f t="shared" si="0"/>
        <v>BIK.dBIK_8</v>
      </c>
      <c r="M42" s="247" t="str">
        <f t="shared" si="1"/>
        <v>0</v>
      </c>
      <c r="N42" s="247" t="str">
        <f t="shared" si="2"/>
        <v>3</v>
      </c>
      <c r="O42" s="672" t="s">
        <v>605</v>
      </c>
      <c r="P42" s="954" t="s">
        <v>608</v>
      </c>
      <c r="Q42" s="668"/>
      <c r="R42" s="670"/>
      <c r="S42" s="293"/>
      <c r="T42" s="413"/>
    </row>
    <row r="43" spans="1:20" x14ac:dyDescent="0.25">
      <c r="A43" s="305">
        <v>42</v>
      </c>
      <c r="B43" s="958" t="s">
        <v>2890</v>
      </c>
      <c r="C43" s="305" t="s">
        <v>2891</v>
      </c>
      <c r="D43" s="668">
        <v>18</v>
      </c>
      <c r="E43" s="668">
        <v>8</v>
      </c>
      <c r="F43" s="668" t="s">
        <v>65</v>
      </c>
      <c r="G43" s="670" t="s">
        <v>770</v>
      </c>
      <c r="H43" s="670"/>
      <c r="I43" s="670"/>
      <c r="J43" s="305"/>
      <c r="K43" s="670" t="s">
        <v>1733</v>
      </c>
      <c r="L43" s="670" t="str">
        <f t="shared" si="0"/>
        <v>BIK.dBIK_9</v>
      </c>
      <c r="M43" s="668" t="str">
        <f t="shared" si="1"/>
        <v>0</v>
      </c>
      <c r="N43" s="668" t="str">
        <f t="shared" si="2"/>
        <v>3</v>
      </c>
      <c r="O43" s="672" t="s">
        <v>605</v>
      </c>
      <c r="P43" s="954" t="s">
        <v>608</v>
      </c>
      <c r="Q43" s="668"/>
      <c r="R43" s="670"/>
      <c r="S43" s="293"/>
      <c r="T43" s="412"/>
    </row>
    <row r="44" spans="1:20" x14ac:dyDescent="0.25">
      <c r="A44" s="305">
        <v>43</v>
      </c>
      <c r="B44" s="958" t="s">
        <v>2892</v>
      </c>
      <c r="C44" s="305" t="s">
        <v>2893</v>
      </c>
      <c r="D44" s="668">
        <v>18</v>
      </c>
      <c r="E44" s="668">
        <v>9</v>
      </c>
      <c r="F44" s="668" t="s">
        <v>65</v>
      </c>
      <c r="G44" s="670" t="s">
        <v>770</v>
      </c>
      <c r="H44" s="670"/>
      <c r="I44" s="670"/>
      <c r="J44" s="305"/>
      <c r="K44" s="670" t="s">
        <v>1733</v>
      </c>
      <c r="L44" s="670" t="str">
        <f t="shared" si="0"/>
        <v>BIK.dBIK_10</v>
      </c>
      <c r="M44" s="668" t="str">
        <f t="shared" si="1"/>
        <v>0</v>
      </c>
      <c r="N44" s="668" t="str">
        <f t="shared" si="2"/>
        <v>3</v>
      </c>
      <c r="O44" s="672" t="s">
        <v>605</v>
      </c>
      <c r="P44" s="954" t="s">
        <v>608</v>
      </c>
      <c r="Q44" s="668"/>
      <c r="R44" s="670"/>
      <c r="S44" s="293"/>
      <c r="T44" s="412"/>
    </row>
    <row r="45" spans="1:20" x14ac:dyDescent="0.25">
      <c r="A45" s="305">
        <v>44</v>
      </c>
      <c r="B45" s="958" t="s">
        <v>2894</v>
      </c>
      <c r="C45" s="305" t="s">
        <v>2895</v>
      </c>
      <c r="D45" s="668">
        <v>18</v>
      </c>
      <c r="E45" s="668">
        <v>10</v>
      </c>
      <c r="F45" s="668" t="s">
        <v>65</v>
      </c>
      <c r="G45" s="670" t="s">
        <v>770</v>
      </c>
      <c r="H45" s="670"/>
      <c r="I45" s="670"/>
      <c r="J45" s="305"/>
      <c r="K45" s="670" t="s">
        <v>1733</v>
      </c>
      <c r="L45" s="291" t="str">
        <f t="shared" si="0"/>
        <v>BIK.dBIK_11</v>
      </c>
      <c r="M45" s="247" t="str">
        <f t="shared" si="1"/>
        <v>0</v>
      </c>
      <c r="N45" s="247" t="str">
        <f t="shared" si="2"/>
        <v>3</v>
      </c>
      <c r="O45" s="672" t="s">
        <v>605</v>
      </c>
      <c r="P45" s="954" t="s">
        <v>608</v>
      </c>
      <c r="Q45" s="668"/>
      <c r="R45" s="670"/>
      <c r="S45" s="293"/>
      <c r="T45" s="412"/>
    </row>
    <row r="46" spans="1:20" x14ac:dyDescent="0.25">
      <c r="A46" s="305">
        <v>45</v>
      </c>
      <c r="B46" s="958" t="s">
        <v>2896</v>
      </c>
      <c r="C46" s="305" t="s">
        <v>2897</v>
      </c>
      <c r="D46" s="668">
        <v>18</v>
      </c>
      <c r="E46" s="668">
        <v>11</v>
      </c>
      <c r="F46" s="668" t="s">
        <v>65</v>
      </c>
      <c r="G46" s="670" t="s">
        <v>770</v>
      </c>
      <c r="H46" s="670"/>
      <c r="I46" s="670"/>
      <c r="J46" s="305"/>
      <c r="K46" s="670" t="s">
        <v>1733</v>
      </c>
      <c r="L46" s="291" t="str">
        <f t="shared" si="0"/>
        <v>BIK.dBIK_12</v>
      </c>
      <c r="M46" s="247" t="str">
        <f t="shared" si="1"/>
        <v>3</v>
      </c>
      <c r="N46" s="247" t="str">
        <f t="shared" si="2"/>
        <v>1</v>
      </c>
      <c r="O46" s="954" t="s">
        <v>608</v>
      </c>
      <c r="P46" s="725" t="s">
        <v>606</v>
      </c>
      <c r="Q46" s="668"/>
      <c r="R46" s="670"/>
      <c r="S46" s="293"/>
      <c r="T46" s="412"/>
    </row>
    <row r="47" spans="1:20" x14ac:dyDescent="0.25">
      <c r="A47" s="305">
        <v>46</v>
      </c>
      <c r="B47" s="958" t="s">
        <v>2898</v>
      </c>
      <c r="C47" s="305" t="s">
        <v>2899</v>
      </c>
      <c r="D47" s="668">
        <v>18</v>
      </c>
      <c r="E47" s="668">
        <v>12</v>
      </c>
      <c r="F47" s="668" t="s">
        <v>65</v>
      </c>
      <c r="G47" s="670" t="s">
        <v>770</v>
      </c>
      <c r="H47" s="670"/>
      <c r="I47" s="670"/>
      <c r="J47" s="305"/>
      <c r="K47" s="670" t="s">
        <v>1733</v>
      </c>
      <c r="L47" s="291" t="str">
        <f t="shared" si="0"/>
        <v>BIK.dBIK_13</v>
      </c>
      <c r="M47" s="247" t="str">
        <f t="shared" si="1"/>
        <v>3</v>
      </c>
      <c r="N47" s="247" t="str">
        <f t="shared" si="2"/>
        <v>1</v>
      </c>
      <c r="O47" s="954" t="s">
        <v>608</v>
      </c>
      <c r="P47" s="725" t="s">
        <v>606</v>
      </c>
      <c r="Q47" s="668"/>
      <c r="R47" s="670"/>
      <c r="S47" s="293"/>
      <c r="T47" s="412"/>
    </row>
    <row r="48" spans="1:20" x14ac:dyDescent="0.25">
      <c r="A48" s="305">
        <v>47</v>
      </c>
      <c r="B48" s="958" t="s">
        <v>2900</v>
      </c>
      <c r="C48" s="305" t="s">
        <v>2901</v>
      </c>
      <c r="D48" s="668">
        <v>18</v>
      </c>
      <c r="E48" s="668">
        <v>13</v>
      </c>
      <c r="F48" s="668" t="s">
        <v>65</v>
      </c>
      <c r="G48" s="670" t="s">
        <v>770</v>
      </c>
      <c r="H48" s="670"/>
      <c r="I48" s="670"/>
      <c r="J48" s="305"/>
      <c r="K48" s="670" t="s">
        <v>1733</v>
      </c>
      <c r="L48" s="291" t="str">
        <f t="shared" si="0"/>
        <v>BIK.dBIK_14</v>
      </c>
      <c r="M48" s="247" t="str">
        <f t="shared" si="1"/>
        <v>3</v>
      </c>
      <c r="N48" s="247" t="str">
        <f t="shared" si="2"/>
        <v>1</v>
      </c>
      <c r="O48" s="954" t="s">
        <v>608</v>
      </c>
      <c r="P48" s="725" t="s">
        <v>606</v>
      </c>
      <c r="Q48" s="668"/>
      <c r="R48" s="670"/>
      <c r="S48" s="293"/>
      <c r="T48" s="412"/>
    </row>
    <row r="49" spans="1:20" x14ac:dyDescent="0.25">
      <c r="A49" s="305">
        <v>48</v>
      </c>
      <c r="B49" s="958" t="s">
        <v>2902</v>
      </c>
      <c r="C49" s="305" t="s">
        <v>2903</v>
      </c>
      <c r="D49" s="668">
        <v>18</v>
      </c>
      <c r="E49" s="668">
        <v>14</v>
      </c>
      <c r="F49" s="668" t="s">
        <v>65</v>
      </c>
      <c r="G49" s="670" t="s">
        <v>770</v>
      </c>
      <c r="H49" s="670"/>
      <c r="I49" s="670"/>
      <c r="J49" s="305"/>
      <c r="K49" s="670" t="s">
        <v>1733</v>
      </c>
      <c r="L49" s="291" t="str">
        <f t="shared" si="0"/>
        <v>BIK.dBIK_15</v>
      </c>
      <c r="M49" s="247" t="str">
        <f t="shared" si="1"/>
        <v>3</v>
      </c>
      <c r="N49" s="247" t="str">
        <f t="shared" si="2"/>
        <v>1</v>
      </c>
      <c r="O49" s="954" t="s">
        <v>608</v>
      </c>
      <c r="P49" s="725" t="s">
        <v>606</v>
      </c>
      <c r="Q49" s="668"/>
      <c r="R49" s="670"/>
      <c r="S49" s="293"/>
      <c r="T49" s="412"/>
    </row>
    <row r="50" spans="1:20" x14ac:dyDescent="0.25">
      <c r="A50" s="305">
        <v>49</v>
      </c>
      <c r="B50" s="958" t="s">
        <v>2904</v>
      </c>
      <c r="C50" s="305" t="s">
        <v>2905</v>
      </c>
      <c r="D50" s="668">
        <v>18</v>
      </c>
      <c r="E50" s="668">
        <v>15</v>
      </c>
      <c r="F50" s="668" t="s">
        <v>65</v>
      </c>
      <c r="G50" s="670" t="s">
        <v>770</v>
      </c>
      <c r="H50" s="670"/>
      <c r="I50" s="670"/>
      <c r="J50" s="305"/>
      <c r="K50" s="670" t="s">
        <v>1733</v>
      </c>
      <c r="L50" s="291" t="str">
        <f t="shared" si="0"/>
        <v>BIK.dBIK_16</v>
      </c>
      <c r="M50" s="247" t="str">
        <f t="shared" si="1"/>
        <v>3</v>
      </c>
      <c r="N50" s="247" t="str">
        <f t="shared" si="2"/>
        <v>1</v>
      </c>
      <c r="O50" s="954" t="s">
        <v>608</v>
      </c>
      <c r="P50" s="725" t="s">
        <v>606</v>
      </c>
      <c r="Q50" s="668"/>
      <c r="R50" s="670"/>
      <c r="S50" s="293"/>
      <c r="T50" s="412"/>
    </row>
    <row r="51" spans="1:20" x14ac:dyDescent="0.25">
      <c r="A51" s="305">
        <v>50</v>
      </c>
      <c r="B51" s="958" t="s">
        <v>2906</v>
      </c>
      <c r="C51" s="305" t="s">
        <v>2907</v>
      </c>
      <c r="D51" s="668">
        <v>18</v>
      </c>
      <c r="E51" s="668">
        <v>16</v>
      </c>
      <c r="F51" s="668" t="s">
        <v>65</v>
      </c>
      <c r="G51" s="670" t="s">
        <v>770</v>
      </c>
      <c r="H51" s="670"/>
      <c r="I51" s="670"/>
      <c r="J51" s="305"/>
      <c r="K51" s="670" t="s">
        <v>1733</v>
      </c>
      <c r="L51" s="291" t="str">
        <f t="shared" si="0"/>
        <v>BIK.dBIK_17</v>
      </c>
      <c r="M51" s="247" t="str">
        <f t="shared" si="1"/>
        <v>3</v>
      </c>
      <c r="N51" s="247" t="str">
        <f t="shared" si="2"/>
        <v>1</v>
      </c>
      <c r="O51" s="954" t="s">
        <v>608</v>
      </c>
      <c r="P51" s="725" t="s">
        <v>606</v>
      </c>
      <c r="Q51" s="668"/>
      <c r="R51" s="670"/>
      <c r="S51" s="293"/>
      <c r="T51" s="412"/>
    </row>
    <row r="52" spans="1:20" x14ac:dyDescent="0.25">
      <c r="A52" s="305">
        <v>51</v>
      </c>
      <c r="B52" s="958" t="s">
        <v>2908</v>
      </c>
      <c r="C52" s="305" t="s">
        <v>2909</v>
      </c>
      <c r="D52" s="668">
        <v>18</v>
      </c>
      <c r="E52" s="668">
        <v>17</v>
      </c>
      <c r="F52" s="668" t="s">
        <v>65</v>
      </c>
      <c r="G52" s="670" t="s">
        <v>770</v>
      </c>
      <c r="H52" s="670"/>
      <c r="I52" s="670"/>
      <c r="J52" s="305"/>
      <c r="K52" s="670" t="s">
        <v>1733</v>
      </c>
      <c r="L52" s="291" t="str">
        <f t="shared" si="0"/>
        <v>BIK.dBIK_18</v>
      </c>
      <c r="M52" s="247" t="str">
        <f t="shared" si="1"/>
        <v>3</v>
      </c>
      <c r="N52" s="247" t="str">
        <f t="shared" si="2"/>
        <v>1</v>
      </c>
      <c r="O52" s="954" t="s">
        <v>608</v>
      </c>
      <c r="P52" s="725" t="s">
        <v>606</v>
      </c>
      <c r="Q52" s="668"/>
      <c r="R52" s="670"/>
      <c r="S52" s="293"/>
      <c r="T52" s="413"/>
    </row>
    <row r="53" spans="1:20" x14ac:dyDescent="0.25">
      <c r="A53" s="305">
        <v>52</v>
      </c>
      <c r="B53" s="958" t="s">
        <v>2910</v>
      </c>
      <c r="C53" s="305" t="s">
        <v>2911</v>
      </c>
      <c r="D53" s="668">
        <v>18</v>
      </c>
      <c r="E53" s="668">
        <v>18</v>
      </c>
      <c r="F53" s="668" t="s">
        <v>65</v>
      </c>
      <c r="G53" s="670" t="s">
        <v>770</v>
      </c>
      <c r="H53" s="670"/>
      <c r="I53" s="670"/>
      <c r="J53" s="305"/>
      <c r="K53" s="670" t="s">
        <v>1733</v>
      </c>
      <c r="L53" s="670" t="str">
        <f t="shared" si="0"/>
        <v>BIK.dBIK_19</v>
      </c>
      <c r="M53" s="668" t="str">
        <f t="shared" si="1"/>
        <v>3</v>
      </c>
      <c r="N53" s="668" t="str">
        <f t="shared" si="2"/>
        <v>1</v>
      </c>
      <c r="O53" s="954" t="s">
        <v>608</v>
      </c>
      <c r="P53" s="725" t="s">
        <v>606</v>
      </c>
      <c r="Q53" s="668"/>
      <c r="R53" s="670"/>
      <c r="S53" s="293"/>
      <c r="T53" s="412"/>
    </row>
    <row r="54" spans="1:20" x14ac:dyDescent="0.25">
      <c r="A54" s="305">
        <v>53</v>
      </c>
      <c r="B54" s="958" t="s">
        <v>2912</v>
      </c>
      <c r="C54" s="305" t="s">
        <v>2913</v>
      </c>
      <c r="D54" s="668">
        <v>18</v>
      </c>
      <c r="E54" s="668">
        <v>19</v>
      </c>
      <c r="F54" s="668" t="s">
        <v>65</v>
      </c>
      <c r="G54" s="670" t="s">
        <v>770</v>
      </c>
      <c r="H54" s="670"/>
      <c r="I54" s="670"/>
      <c r="J54" s="305"/>
      <c r="K54" s="670" t="s">
        <v>1733</v>
      </c>
      <c r="L54" s="291" t="str">
        <f t="shared" si="0"/>
        <v>BIK.dBIK_20</v>
      </c>
      <c r="M54" s="247" t="str">
        <f t="shared" si="1"/>
        <v>3</v>
      </c>
      <c r="N54" s="247" t="str">
        <f t="shared" si="2"/>
        <v>1</v>
      </c>
      <c r="O54" s="954" t="s">
        <v>608</v>
      </c>
      <c r="P54" s="725" t="s">
        <v>606</v>
      </c>
      <c r="Q54" s="668"/>
      <c r="R54" s="670"/>
      <c r="S54" s="293"/>
      <c r="T54" s="412"/>
    </row>
    <row r="55" spans="1:20" x14ac:dyDescent="0.25">
      <c r="A55" s="305">
        <v>54</v>
      </c>
      <c r="B55" s="958" t="s">
        <v>2914</v>
      </c>
      <c r="C55" s="305" t="s">
        <v>2915</v>
      </c>
      <c r="D55" s="668">
        <v>18</v>
      </c>
      <c r="E55" s="668">
        <v>20</v>
      </c>
      <c r="F55" s="668" t="s">
        <v>65</v>
      </c>
      <c r="G55" s="670" t="s">
        <v>770</v>
      </c>
      <c r="H55" s="670"/>
      <c r="I55" s="670"/>
      <c r="J55" s="305"/>
      <c r="K55" s="670" t="s">
        <v>1733</v>
      </c>
      <c r="L55" s="291" t="str">
        <f t="shared" si="0"/>
        <v>BIK.dBIK_21</v>
      </c>
      <c r="M55" s="247" t="str">
        <f t="shared" si="1"/>
        <v>3</v>
      </c>
      <c r="N55" s="247" t="str">
        <f t="shared" si="2"/>
        <v>1</v>
      </c>
      <c r="O55" s="954" t="s">
        <v>608</v>
      </c>
      <c r="P55" s="725" t="s">
        <v>606</v>
      </c>
      <c r="Q55" s="668"/>
      <c r="R55" s="670"/>
      <c r="S55" s="293"/>
      <c r="T55" s="412"/>
    </row>
    <row r="56" spans="1:20" x14ac:dyDescent="0.25">
      <c r="A56" s="305">
        <v>55</v>
      </c>
      <c r="B56" s="958" t="s">
        <v>2916</v>
      </c>
      <c r="C56" s="305" t="s">
        <v>2917</v>
      </c>
      <c r="D56" s="668">
        <v>18</v>
      </c>
      <c r="E56" s="668">
        <v>21</v>
      </c>
      <c r="F56" s="668" t="s">
        <v>65</v>
      </c>
      <c r="G56" s="670" t="s">
        <v>770</v>
      </c>
      <c r="H56" s="670"/>
      <c r="I56" s="670"/>
      <c r="J56" s="305"/>
      <c r="K56" s="670" t="s">
        <v>1733</v>
      </c>
      <c r="L56" s="291" t="str">
        <f t="shared" si="0"/>
        <v>BIK.dBIK_22</v>
      </c>
      <c r="M56" s="247" t="str">
        <f t="shared" si="1"/>
        <v>3</v>
      </c>
      <c r="N56" s="247" t="str">
        <f t="shared" si="2"/>
        <v>1</v>
      </c>
      <c r="O56" s="954" t="s">
        <v>608</v>
      </c>
      <c r="P56" s="725" t="s">
        <v>606</v>
      </c>
      <c r="Q56" s="668"/>
      <c r="R56" s="670"/>
      <c r="S56" s="293"/>
      <c r="T56" s="412"/>
    </row>
    <row r="57" spans="1:20" x14ac:dyDescent="0.25">
      <c r="A57" s="305">
        <v>56</v>
      </c>
      <c r="B57" s="958" t="s">
        <v>2918</v>
      </c>
      <c r="C57" s="305" t="s">
        <v>2919</v>
      </c>
      <c r="D57" s="668">
        <v>18</v>
      </c>
      <c r="E57" s="668">
        <v>22</v>
      </c>
      <c r="F57" s="668" t="s">
        <v>65</v>
      </c>
      <c r="G57" s="670" t="s">
        <v>770</v>
      </c>
      <c r="H57" s="670"/>
      <c r="I57" s="670"/>
      <c r="J57" s="305"/>
      <c r="K57" s="670" t="s">
        <v>1733</v>
      </c>
      <c r="L57" s="670" t="str">
        <f t="shared" si="0"/>
        <v>BIK.dBIK_23</v>
      </c>
      <c r="M57" s="668" t="str">
        <f t="shared" si="1"/>
        <v>3</v>
      </c>
      <c r="N57" s="668" t="str">
        <f t="shared" si="2"/>
        <v>1</v>
      </c>
      <c r="O57" s="954" t="s">
        <v>608</v>
      </c>
      <c r="P57" s="725" t="s">
        <v>606</v>
      </c>
      <c r="Q57" s="668"/>
      <c r="R57" s="670"/>
      <c r="S57" s="293"/>
      <c r="T57" s="412"/>
    </row>
    <row r="58" spans="1:20" x14ac:dyDescent="0.25">
      <c r="A58" s="305">
        <v>57</v>
      </c>
      <c r="B58" s="958" t="s">
        <v>2920</v>
      </c>
      <c r="C58" s="305" t="s">
        <v>2921</v>
      </c>
      <c r="D58" s="668">
        <v>18</v>
      </c>
      <c r="E58" s="668">
        <v>23</v>
      </c>
      <c r="F58" s="668" t="s">
        <v>65</v>
      </c>
      <c r="G58" s="670" t="s">
        <v>770</v>
      </c>
      <c r="H58" s="670"/>
      <c r="I58" s="670"/>
      <c r="J58" s="305"/>
      <c r="K58" s="670" t="s">
        <v>1733</v>
      </c>
      <c r="L58" s="291" t="str">
        <f t="shared" si="0"/>
        <v>BIK.dBIK_24</v>
      </c>
      <c r="M58" s="247" t="str">
        <f t="shared" si="1"/>
        <v>3</v>
      </c>
      <c r="N58" s="247" t="str">
        <f t="shared" si="2"/>
        <v>1</v>
      </c>
      <c r="O58" s="954" t="s">
        <v>608</v>
      </c>
      <c r="P58" s="725" t="s">
        <v>606</v>
      </c>
      <c r="Q58" s="668"/>
      <c r="R58" s="670"/>
      <c r="S58" s="293"/>
      <c r="T58" s="412"/>
    </row>
    <row r="59" spans="1:20" x14ac:dyDescent="0.25">
      <c r="A59" s="305">
        <v>58</v>
      </c>
      <c r="B59" s="958" t="s">
        <v>2922</v>
      </c>
      <c r="C59" s="305" t="s">
        <v>2923</v>
      </c>
      <c r="D59" s="668">
        <v>18</v>
      </c>
      <c r="E59" s="668">
        <v>24</v>
      </c>
      <c r="F59" s="668" t="s">
        <v>65</v>
      </c>
      <c r="G59" s="670" t="s">
        <v>770</v>
      </c>
      <c r="H59" s="670"/>
      <c r="I59" s="670"/>
      <c r="J59" s="305"/>
      <c r="K59" s="670" t="s">
        <v>1733</v>
      </c>
      <c r="L59" s="291" t="str">
        <f t="shared" si="0"/>
        <v>BIK.dBIK_25</v>
      </c>
      <c r="M59" s="247" t="str">
        <f t="shared" si="1"/>
        <v>0</v>
      </c>
      <c r="N59" s="247" t="str">
        <f t="shared" si="2"/>
        <v>3</v>
      </c>
      <c r="O59" s="672" t="s">
        <v>605</v>
      </c>
      <c r="P59" s="954" t="s">
        <v>608</v>
      </c>
      <c r="Q59" s="668"/>
      <c r="R59" s="670"/>
      <c r="S59" s="293"/>
      <c r="T59" s="412"/>
    </row>
    <row r="60" spans="1:20" x14ac:dyDescent="0.25">
      <c r="A60" s="305">
        <v>59</v>
      </c>
      <c r="B60" s="958" t="s">
        <v>2924</v>
      </c>
      <c r="C60" s="305" t="s">
        <v>2925</v>
      </c>
      <c r="D60" s="668">
        <v>18</v>
      </c>
      <c r="E60" s="668">
        <v>25</v>
      </c>
      <c r="F60" s="668" t="s">
        <v>65</v>
      </c>
      <c r="G60" s="670" t="s">
        <v>770</v>
      </c>
      <c r="H60" s="670"/>
      <c r="I60" s="670"/>
      <c r="J60" s="305"/>
      <c r="K60" s="670" t="s">
        <v>1733</v>
      </c>
      <c r="L60" s="291" t="str">
        <f t="shared" si="0"/>
        <v>BIK.dBIK_26</v>
      </c>
      <c r="M60" s="247" t="str">
        <f t="shared" si="1"/>
        <v>0</v>
      </c>
      <c r="N60" s="247" t="str">
        <f t="shared" si="2"/>
        <v>3</v>
      </c>
      <c r="O60" s="672" t="s">
        <v>605</v>
      </c>
      <c r="P60" s="954" t="s">
        <v>608</v>
      </c>
      <c r="Q60" s="668"/>
      <c r="R60" s="670"/>
      <c r="S60" s="293"/>
      <c r="T60" s="412"/>
    </row>
    <row r="61" spans="1:20" x14ac:dyDescent="0.25">
      <c r="A61" s="305">
        <v>60</v>
      </c>
      <c r="B61" s="958" t="s">
        <v>2926</v>
      </c>
      <c r="C61" s="305" t="s">
        <v>2927</v>
      </c>
      <c r="D61" s="668">
        <v>18</v>
      </c>
      <c r="E61" s="668">
        <v>26</v>
      </c>
      <c r="F61" s="668" t="s">
        <v>65</v>
      </c>
      <c r="G61" s="670" t="s">
        <v>770</v>
      </c>
      <c r="H61" s="670"/>
      <c r="I61" s="670"/>
      <c r="J61" s="305"/>
      <c r="K61" s="670" t="s">
        <v>1733</v>
      </c>
      <c r="L61" s="291" t="str">
        <f t="shared" si="0"/>
        <v>BIK.dBIK_27</v>
      </c>
      <c r="M61" s="247" t="str">
        <f t="shared" si="1"/>
        <v>0</v>
      </c>
      <c r="N61" s="247" t="str">
        <f t="shared" si="2"/>
        <v>3</v>
      </c>
      <c r="O61" s="672" t="s">
        <v>605</v>
      </c>
      <c r="P61" s="954" t="s">
        <v>608</v>
      </c>
      <c r="Q61" s="668"/>
      <c r="R61" s="670"/>
      <c r="S61" s="293"/>
      <c r="T61" s="412"/>
    </row>
    <row r="62" spans="1:20" x14ac:dyDescent="0.25">
      <c r="A62" s="305">
        <v>61</v>
      </c>
      <c r="B62" s="958" t="s">
        <v>2928</v>
      </c>
      <c r="C62" s="305" t="s">
        <v>2929</v>
      </c>
      <c r="D62" s="668">
        <v>18</v>
      </c>
      <c r="E62" s="668">
        <v>27</v>
      </c>
      <c r="F62" s="668" t="s">
        <v>65</v>
      </c>
      <c r="G62" s="670" t="s">
        <v>770</v>
      </c>
      <c r="H62" s="670"/>
      <c r="I62" s="670"/>
      <c r="J62" s="305"/>
      <c r="K62" s="670" t="s">
        <v>1733</v>
      </c>
      <c r="L62" s="291" t="str">
        <f t="shared" si="0"/>
        <v>BIK.dBIK_28</v>
      </c>
      <c r="M62" s="247" t="str">
        <f t="shared" si="1"/>
        <v>0</v>
      </c>
      <c r="N62" s="247" t="str">
        <f t="shared" si="2"/>
        <v>3</v>
      </c>
      <c r="O62" s="672" t="s">
        <v>605</v>
      </c>
      <c r="P62" s="954" t="s">
        <v>608</v>
      </c>
      <c r="Q62" s="668"/>
      <c r="R62" s="670"/>
      <c r="S62" s="293"/>
      <c r="T62" s="412"/>
    </row>
    <row r="63" spans="1:20" x14ac:dyDescent="0.25">
      <c r="A63" s="305">
        <v>62</v>
      </c>
      <c r="B63" s="955" t="s">
        <v>1679</v>
      </c>
      <c r="C63" s="305" t="s">
        <v>1678</v>
      </c>
      <c r="D63" s="668">
        <v>12</v>
      </c>
      <c r="E63" s="668">
        <v>27</v>
      </c>
      <c r="F63" s="668" t="s">
        <v>65</v>
      </c>
      <c r="G63" s="670" t="s">
        <v>1699</v>
      </c>
      <c r="H63" s="670" t="s">
        <v>2004</v>
      </c>
      <c r="I63" s="670" t="s">
        <v>1107</v>
      </c>
      <c r="J63" s="305" t="s">
        <v>575</v>
      </c>
      <c r="K63" s="670" t="s">
        <v>1719</v>
      </c>
      <c r="L63" s="291" t="str">
        <f t="shared" si="0"/>
        <v>UPPSOD.OPC502</v>
      </c>
      <c r="M63" s="247" t="str">
        <f t="shared" si="1"/>
        <v>0</v>
      </c>
      <c r="N63" s="247" t="str">
        <f t="shared" si="2"/>
        <v>3</v>
      </c>
      <c r="O63" s="672" t="s">
        <v>605</v>
      </c>
      <c r="P63" s="954" t="s">
        <v>608</v>
      </c>
      <c r="Q63" s="668"/>
      <c r="R63" s="670"/>
      <c r="S63" s="293"/>
      <c r="T63" s="412"/>
    </row>
    <row r="64" spans="1:20" x14ac:dyDescent="0.25">
      <c r="A64" s="305">
        <v>63</v>
      </c>
      <c r="B64" s="955" t="s">
        <v>1680</v>
      </c>
      <c r="C64" s="305" t="s">
        <v>2250</v>
      </c>
      <c r="D64" s="668">
        <v>12</v>
      </c>
      <c r="E64" s="668">
        <v>28</v>
      </c>
      <c r="F64" s="668" t="s">
        <v>65</v>
      </c>
      <c r="G64" s="670" t="s">
        <v>1699</v>
      </c>
      <c r="H64" s="670" t="s">
        <v>2004</v>
      </c>
      <c r="I64" s="670" t="s">
        <v>1107</v>
      </c>
      <c r="J64" s="305" t="s">
        <v>575</v>
      </c>
      <c r="K64" s="670" t="s">
        <v>1719</v>
      </c>
      <c r="L64" s="291" t="str">
        <f t="shared" si="0"/>
        <v>UPPSOD.KKC502_2</v>
      </c>
      <c r="M64" s="247" t="str">
        <f t="shared" si="1"/>
        <v>0</v>
      </c>
      <c r="N64" s="247" t="str">
        <f t="shared" si="2"/>
        <v>2</v>
      </c>
      <c r="O64" s="672" t="s">
        <v>605</v>
      </c>
      <c r="P64" s="961" t="s">
        <v>607</v>
      </c>
      <c r="Q64" s="668"/>
      <c r="R64" s="670"/>
      <c r="S64" s="293"/>
      <c r="T64" s="412"/>
    </row>
    <row r="65" spans="1:20" x14ac:dyDescent="0.25">
      <c r="A65" s="305">
        <v>64</v>
      </c>
      <c r="B65" s="955" t="s">
        <v>1681</v>
      </c>
      <c r="C65" s="305" t="s">
        <v>2251</v>
      </c>
      <c r="D65" s="668">
        <v>12</v>
      </c>
      <c r="E65" s="668">
        <v>29</v>
      </c>
      <c r="F65" s="668" t="s">
        <v>65</v>
      </c>
      <c r="G65" s="670" t="s">
        <v>1699</v>
      </c>
      <c r="H65" s="670" t="s">
        <v>2004</v>
      </c>
      <c r="I65" s="670" t="s">
        <v>1107</v>
      </c>
      <c r="J65" s="305" t="s">
        <v>575</v>
      </c>
      <c r="K65" s="670" t="s">
        <v>1719</v>
      </c>
      <c r="L65" s="291" t="str">
        <f t="shared" si="0"/>
        <v>UPPSOD.KC502_1</v>
      </c>
      <c r="M65" s="247" t="str">
        <f t="shared" si="1"/>
        <v>0</v>
      </c>
      <c r="N65" s="247" t="str">
        <f t="shared" si="2"/>
        <v>2</v>
      </c>
      <c r="O65" s="672" t="s">
        <v>605</v>
      </c>
      <c r="P65" s="961" t="s">
        <v>607</v>
      </c>
      <c r="Q65" s="668"/>
      <c r="R65" s="670"/>
      <c r="S65" s="293"/>
      <c r="T65" s="412"/>
    </row>
    <row r="66" spans="1:20" x14ac:dyDescent="0.25">
      <c r="A66" s="305">
        <v>65</v>
      </c>
      <c r="B66" s="955" t="s">
        <v>2012</v>
      </c>
      <c r="C66" s="305" t="s">
        <v>2252</v>
      </c>
      <c r="D66" s="668">
        <v>12</v>
      </c>
      <c r="E66" s="668">
        <v>30</v>
      </c>
      <c r="F66" s="668" t="s">
        <v>65</v>
      </c>
      <c r="G66" s="670" t="s">
        <v>1699</v>
      </c>
      <c r="H66" s="670" t="s">
        <v>2004</v>
      </c>
      <c r="I66" s="670" t="s">
        <v>1107</v>
      </c>
      <c r="J66" s="305" t="s">
        <v>575</v>
      </c>
      <c r="K66" s="670" t="s">
        <v>1719</v>
      </c>
      <c r="L66" s="291" t="str">
        <f t="shared" ref="L66:L129" si="3">IF(K66="",C66,CONCATENATE(K66,".",C66))</f>
        <v>UPPSOD.HPC507</v>
      </c>
      <c r="M66" s="247" t="str">
        <f t="shared" ref="M66:M129" si="4">IF(O66="",0,LEFT(O66,1))</f>
        <v>2</v>
      </c>
      <c r="N66" s="247" t="str">
        <f t="shared" ref="N66:N129" si="5">IF(P66="",0,LEFT(P66,1))</f>
        <v>1</v>
      </c>
      <c r="O66" s="961" t="s">
        <v>607</v>
      </c>
      <c r="P66" s="725" t="s">
        <v>606</v>
      </c>
      <c r="Q66" s="668"/>
      <c r="R66" s="670"/>
      <c r="S66" s="293"/>
      <c r="T66" s="412"/>
    </row>
    <row r="67" spans="1:20" x14ac:dyDescent="0.25">
      <c r="A67" s="305">
        <v>66</v>
      </c>
      <c r="B67" s="955" t="s">
        <v>1688</v>
      </c>
      <c r="C67" s="305" t="s">
        <v>2267</v>
      </c>
      <c r="D67" s="668">
        <v>13</v>
      </c>
      <c r="E67" s="668">
        <v>27</v>
      </c>
      <c r="F67" s="668" t="s">
        <v>65</v>
      </c>
      <c r="G67" s="670" t="s">
        <v>1699</v>
      </c>
      <c r="H67" s="670" t="s">
        <v>2004</v>
      </c>
      <c r="I67" s="670" t="s">
        <v>1107</v>
      </c>
      <c r="J67" s="305" t="s">
        <v>1141</v>
      </c>
      <c r="K67" s="670" t="s">
        <v>1719</v>
      </c>
      <c r="L67" s="291" t="str">
        <f t="shared" si="3"/>
        <v>UPPSOD.KKC511_1</v>
      </c>
      <c r="M67" s="247" t="str">
        <f t="shared" si="4"/>
        <v>0</v>
      </c>
      <c r="N67" s="247" t="str">
        <f t="shared" si="5"/>
        <v>2</v>
      </c>
      <c r="O67" s="672" t="s">
        <v>605</v>
      </c>
      <c r="P67" s="961" t="s">
        <v>607</v>
      </c>
      <c r="Q67" s="668"/>
      <c r="R67" s="670"/>
      <c r="S67" s="293"/>
      <c r="T67" s="412"/>
    </row>
    <row r="68" spans="1:20" x14ac:dyDescent="0.25">
      <c r="A68" s="305">
        <v>67</v>
      </c>
      <c r="B68" s="955" t="s">
        <v>1687</v>
      </c>
      <c r="C68" s="305" t="s">
        <v>2268</v>
      </c>
      <c r="D68" s="668">
        <v>13</v>
      </c>
      <c r="E68" s="668">
        <v>28</v>
      </c>
      <c r="F68" s="668" t="s">
        <v>65</v>
      </c>
      <c r="G68" s="670" t="s">
        <v>1699</v>
      </c>
      <c r="H68" s="670" t="s">
        <v>2004</v>
      </c>
      <c r="I68" s="670" t="s">
        <v>1107</v>
      </c>
      <c r="J68" s="305" t="s">
        <v>1141</v>
      </c>
      <c r="K68" s="670" t="s">
        <v>1719</v>
      </c>
      <c r="L68" s="291" t="str">
        <f t="shared" si="3"/>
        <v>UPPSOD.KKC511_2</v>
      </c>
      <c r="M68" s="247" t="str">
        <f t="shared" si="4"/>
        <v>0</v>
      </c>
      <c r="N68" s="247" t="str">
        <f t="shared" si="5"/>
        <v>2</v>
      </c>
      <c r="O68" s="672" t="s">
        <v>605</v>
      </c>
      <c r="P68" s="961" t="s">
        <v>607</v>
      </c>
      <c r="Q68" s="247"/>
      <c r="R68" s="291"/>
      <c r="S68" s="293"/>
      <c r="T68" s="412"/>
    </row>
    <row r="69" spans="1:20" x14ac:dyDescent="0.25">
      <c r="A69" s="305">
        <v>68</v>
      </c>
      <c r="B69" s="955" t="s">
        <v>1686</v>
      </c>
      <c r="C69" s="305" t="s">
        <v>2269</v>
      </c>
      <c r="D69" s="668">
        <v>13</v>
      </c>
      <c r="E69" s="668">
        <v>29</v>
      </c>
      <c r="F69" s="668" t="s">
        <v>65</v>
      </c>
      <c r="G69" s="670" t="s">
        <v>1699</v>
      </c>
      <c r="H69" s="670" t="s">
        <v>2004</v>
      </c>
      <c r="I69" s="670" t="s">
        <v>1107</v>
      </c>
      <c r="J69" s="305" t="s">
        <v>1141</v>
      </c>
      <c r="K69" s="670" t="s">
        <v>1719</v>
      </c>
      <c r="L69" s="291" t="str">
        <f t="shared" si="3"/>
        <v>UPPSOD.OPC511</v>
      </c>
      <c r="M69" s="247" t="str">
        <f t="shared" si="4"/>
        <v>0</v>
      </c>
      <c r="N69" s="247" t="str">
        <f t="shared" si="5"/>
        <v>3</v>
      </c>
      <c r="O69" s="672" t="s">
        <v>605</v>
      </c>
      <c r="P69" s="954" t="s">
        <v>608</v>
      </c>
      <c r="Q69" s="247"/>
      <c r="R69" s="291"/>
      <c r="S69" s="293"/>
      <c r="T69" s="412"/>
    </row>
    <row r="70" spans="1:20" x14ac:dyDescent="0.25">
      <c r="A70" s="1018">
        <v>69</v>
      </c>
      <c r="B70" s="1032" t="s">
        <v>3500</v>
      </c>
      <c r="C70" s="305" t="s">
        <v>3501</v>
      </c>
      <c r="D70" s="668">
        <v>15</v>
      </c>
      <c r="E70" s="668">
        <v>1</v>
      </c>
      <c r="F70" s="668"/>
      <c r="G70" s="670"/>
      <c r="H70" s="670" t="s">
        <v>2004</v>
      </c>
      <c r="I70" s="670" t="s">
        <v>1107</v>
      </c>
      <c r="J70" s="305" t="s">
        <v>408</v>
      </c>
      <c r="K70" s="670" t="s">
        <v>1719</v>
      </c>
      <c r="L70" s="670" t="str">
        <f t="shared" ref="L70" si="6">IF(K70="",C70,CONCATENATE(K70,".",C70))</f>
        <v>UPPSOD.LC5023_1</v>
      </c>
      <c r="M70" s="668" t="str">
        <f t="shared" ref="M70" si="7">IF(O70="",0,LEFT(O70,1))</f>
        <v>0</v>
      </c>
      <c r="N70" s="668" t="str">
        <f t="shared" ref="N70" si="8">IF(P70="",0,LEFT(P70,1))</f>
        <v>1</v>
      </c>
      <c r="O70" s="672" t="s">
        <v>605</v>
      </c>
      <c r="P70" s="725" t="s">
        <v>606</v>
      </c>
      <c r="Q70" s="668"/>
      <c r="R70" s="670"/>
      <c r="S70" s="293"/>
      <c r="T70" s="412"/>
    </row>
    <row r="71" spans="1:20" x14ac:dyDescent="0.25">
      <c r="A71" s="1018">
        <v>70</v>
      </c>
      <c r="B71" s="1032" t="s">
        <v>43</v>
      </c>
      <c r="C71" s="305"/>
      <c r="D71" s="668"/>
      <c r="E71" s="668"/>
      <c r="F71" s="668"/>
      <c r="G71" s="670"/>
      <c r="H71" s="670"/>
      <c r="I71" s="670"/>
      <c r="J71" s="305"/>
      <c r="K71" s="670"/>
      <c r="L71" s="670"/>
      <c r="M71" s="668" t="str">
        <f t="shared" ref="M71" si="9">IF(O71="",0,LEFT(O71,1))</f>
        <v>0</v>
      </c>
      <c r="N71" s="668" t="str">
        <f t="shared" ref="N71" si="10">IF(P71="",0,LEFT(P71,1))</f>
        <v>0</v>
      </c>
      <c r="O71" s="672" t="s">
        <v>605</v>
      </c>
      <c r="P71" s="672" t="s">
        <v>605</v>
      </c>
      <c r="Q71" s="668"/>
      <c r="R71" s="670"/>
      <c r="S71" s="293"/>
      <c r="T71" s="412"/>
    </row>
    <row r="72" spans="1:20" x14ac:dyDescent="0.25">
      <c r="A72" s="305">
        <v>71</v>
      </c>
      <c r="B72" s="1032" t="s">
        <v>2029</v>
      </c>
      <c r="C72" s="305" t="s">
        <v>1290</v>
      </c>
      <c r="D72" s="1017">
        <v>143</v>
      </c>
      <c r="E72" s="668">
        <v>0</v>
      </c>
      <c r="F72" s="668" t="s">
        <v>65</v>
      </c>
      <c r="G72" s="670" t="s">
        <v>1699</v>
      </c>
      <c r="H72" s="670" t="s">
        <v>2004</v>
      </c>
      <c r="I72" s="670" t="s">
        <v>1107</v>
      </c>
      <c r="J72" s="305" t="s">
        <v>408</v>
      </c>
      <c r="K72" s="670" t="s">
        <v>1719</v>
      </c>
      <c r="L72" s="291" t="str">
        <f t="shared" si="3"/>
        <v>UPPSOD.LC5023</v>
      </c>
      <c r="M72" s="247" t="str">
        <f t="shared" si="4"/>
        <v>0</v>
      </c>
      <c r="N72" s="247" t="str">
        <f t="shared" si="5"/>
        <v>3</v>
      </c>
      <c r="O72" s="672" t="s">
        <v>605</v>
      </c>
      <c r="P72" s="954" t="s">
        <v>608</v>
      </c>
      <c r="Q72" s="668"/>
      <c r="R72" s="670"/>
      <c r="S72" s="293"/>
      <c r="T72" s="412"/>
    </row>
    <row r="73" spans="1:20" x14ac:dyDescent="0.25">
      <c r="A73" s="305">
        <v>72</v>
      </c>
      <c r="B73" s="878" t="s">
        <v>2932</v>
      </c>
      <c r="C73" s="210" t="s">
        <v>2930</v>
      </c>
      <c r="D73" s="668">
        <v>19</v>
      </c>
      <c r="E73" s="668">
        <v>0</v>
      </c>
      <c r="F73" s="668" t="s">
        <v>46</v>
      </c>
      <c r="G73" s="670" t="s">
        <v>1317</v>
      </c>
      <c r="H73" s="670"/>
      <c r="I73" s="670"/>
      <c r="J73" s="305"/>
      <c r="K73" s="670" t="s">
        <v>1696</v>
      </c>
      <c r="L73" s="670" t="str">
        <f t="shared" si="3"/>
        <v>MNS.DC7014i</v>
      </c>
      <c r="M73" s="668" t="str">
        <f t="shared" si="4"/>
        <v>0</v>
      </c>
      <c r="N73" s="668" t="str">
        <f t="shared" si="5"/>
        <v>3</v>
      </c>
      <c r="O73" s="672" t="s">
        <v>605</v>
      </c>
      <c r="P73" s="954" t="s">
        <v>608</v>
      </c>
      <c r="Q73" s="668"/>
      <c r="R73" s="670"/>
      <c r="S73" s="293"/>
      <c r="T73" s="412"/>
    </row>
    <row r="74" spans="1:20" x14ac:dyDescent="0.25">
      <c r="A74" s="305">
        <v>73</v>
      </c>
      <c r="B74" s="878" t="s">
        <v>2933</v>
      </c>
      <c r="C74" s="210" t="s">
        <v>2931</v>
      </c>
      <c r="D74" s="668">
        <v>19</v>
      </c>
      <c r="E74" s="668">
        <v>1</v>
      </c>
      <c r="F74" s="668" t="s">
        <v>46</v>
      </c>
      <c r="G74" s="670" t="s">
        <v>1317</v>
      </c>
      <c r="H74" s="670"/>
      <c r="I74" s="670"/>
      <c r="J74" s="305"/>
      <c r="K74" s="670" t="s">
        <v>1696</v>
      </c>
      <c r="L74" s="670" t="str">
        <f t="shared" si="3"/>
        <v>MNS.DC7024i</v>
      </c>
      <c r="M74" s="668" t="str">
        <f t="shared" si="4"/>
        <v>0</v>
      </c>
      <c r="N74" s="668" t="str">
        <f t="shared" si="5"/>
        <v>3</v>
      </c>
      <c r="O74" s="672" t="s">
        <v>605</v>
      </c>
      <c r="P74" s="954" t="s">
        <v>608</v>
      </c>
      <c r="Q74" s="668"/>
      <c r="R74" s="670"/>
      <c r="S74" s="293"/>
      <c r="T74" s="412"/>
    </row>
    <row r="75" spans="1:20" x14ac:dyDescent="0.25">
      <c r="A75" s="305">
        <v>74</v>
      </c>
      <c r="B75" s="958" t="s">
        <v>2936</v>
      </c>
      <c r="C75" s="305" t="s">
        <v>2951</v>
      </c>
      <c r="D75" s="668">
        <v>20</v>
      </c>
      <c r="E75" s="668">
        <v>0</v>
      </c>
      <c r="F75" s="668" t="s">
        <v>65</v>
      </c>
      <c r="G75" s="670" t="s">
        <v>1317</v>
      </c>
      <c r="H75" s="670"/>
      <c r="I75" s="670"/>
      <c r="J75" s="305"/>
      <c r="K75" s="670" t="s">
        <v>1696</v>
      </c>
      <c r="L75" s="291" t="str">
        <f t="shared" si="3"/>
        <v>MNS.dMNS1_1</v>
      </c>
      <c r="M75" s="668" t="str">
        <f t="shared" si="4"/>
        <v>0</v>
      </c>
      <c r="N75" s="668" t="str">
        <f t="shared" si="5"/>
        <v>2</v>
      </c>
      <c r="O75" s="672" t="s">
        <v>605</v>
      </c>
      <c r="P75" s="961" t="s">
        <v>607</v>
      </c>
      <c r="Q75" s="668"/>
      <c r="R75" s="670"/>
      <c r="S75" s="293"/>
      <c r="T75" s="412"/>
    </row>
    <row r="76" spans="1:20" x14ac:dyDescent="0.25">
      <c r="A76" s="305">
        <v>75</v>
      </c>
      <c r="B76" s="958" t="s">
        <v>2937</v>
      </c>
      <c r="C76" s="305" t="s">
        <v>2952</v>
      </c>
      <c r="D76" s="668">
        <v>20</v>
      </c>
      <c r="E76" s="668">
        <v>1</v>
      </c>
      <c r="F76" s="668" t="s">
        <v>46</v>
      </c>
      <c r="G76" s="670" t="s">
        <v>1317</v>
      </c>
      <c r="H76" s="670"/>
      <c r="I76" s="670"/>
      <c r="J76" s="305"/>
      <c r="K76" s="670" t="s">
        <v>1696</v>
      </c>
      <c r="L76" s="291" t="str">
        <f t="shared" si="3"/>
        <v>MNS.dMNS1_2</v>
      </c>
      <c r="M76" s="247" t="str">
        <f t="shared" si="4"/>
        <v>0</v>
      </c>
      <c r="N76" s="247" t="str">
        <f t="shared" si="5"/>
        <v>3</v>
      </c>
      <c r="O76" s="672" t="s">
        <v>605</v>
      </c>
      <c r="P76" s="954" t="s">
        <v>608</v>
      </c>
      <c r="Q76" s="668"/>
      <c r="R76" s="670"/>
      <c r="S76" s="293"/>
      <c r="T76" s="412"/>
    </row>
    <row r="77" spans="1:20" x14ac:dyDescent="0.25">
      <c r="A77" s="305">
        <v>76</v>
      </c>
      <c r="B77" s="958" t="s">
        <v>2938</v>
      </c>
      <c r="C77" s="305" t="s">
        <v>2953</v>
      </c>
      <c r="D77" s="668">
        <v>20</v>
      </c>
      <c r="E77" s="668">
        <v>2</v>
      </c>
      <c r="F77" s="668" t="s">
        <v>46</v>
      </c>
      <c r="G77" s="670" t="s">
        <v>1317</v>
      </c>
      <c r="H77" s="670"/>
      <c r="I77" s="670"/>
      <c r="J77" s="305"/>
      <c r="K77" s="670" t="s">
        <v>1696</v>
      </c>
      <c r="L77" s="291" t="str">
        <f t="shared" si="3"/>
        <v>MNS.dMNS1_3</v>
      </c>
      <c r="M77" s="247" t="str">
        <f t="shared" si="4"/>
        <v>0</v>
      </c>
      <c r="N77" s="247" t="str">
        <f t="shared" si="5"/>
        <v>3</v>
      </c>
      <c r="O77" s="672" t="s">
        <v>605</v>
      </c>
      <c r="P77" s="954" t="s">
        <v>608</v>
      </c>
      <c r="Q77" s="668"/>
      <c r="R77" s="670"/>
      <c r="S77" s="293"/>
      <c r="T77" s="412"/>
    </row>
    <row r="78" spans="1:20" x14ac:dyDescent="0.25">
      <c r="A78" s="305">
        <v>77</v>
      </c>
      <c r="B78" s="958" t="s">
        <v>2939</v>
      </c>
      <c r="C78" s="305" t="s">
        <v>2954</v>
      </c>
      <c r="D78" s="668">
        <v>20</v>
      </c>
      <c r="E78" s="668">
        <v>3</v>
      </c>
      <c r="F78" s="668" t="s">
        <v>46</v>
      </c>
      <c r="G78" s="670" t="s">
        <v>1317</v>
      </c>
      <c r="H78" s="670"/>
      <c r="I78" s="670"/>
      <c r="J78" s="305"/>
      <c r="K78" s="670" t="s">
        <v>1696</v>
      </c>
      <c r="L78" s="291" t="str">
        <f t="shared" si="3"/>
        <v>MNS.dMNS1_4</v>
      </c>
      <c r="M78" s="247" t="str">
        <f t="shared" si="4"/>
        <v>0</v>
      </c>
      <c r="N78" s="247" t="str">
        <f t="shared" si="5"/>
        <v>3</v>
      </c>
      <c r="O78" s="672" t="s">
        <v>605</v>
      </c>
      <c r="P78" s="954" t="s">
        <v>608</v>
      </c>
      <c r="Q78" s="668"/>
      <c r="R78" s="670"/>
      <c r="S78" s="293"/>
      <c r="T78" s="412"/>
    </row>
    <row r="79" spans="1:20" x14ac:dyDescent="0.25">
      <c r="A79" s="305">
        <v>78</v>
      </c>
      <c r="B79" s="958" t="s">
        <v>2941</v>
      </c>
      <c r="C79" s="305" t="s">
        <v>2955</v>
      </c>
      <c r="D79" s="668">
        <v>20</v>
      </c>
      <c r="E79" s="668">
        <v>4</v>
      </c>
      <c r="F79" s="668" t="s">
        <v>65</v>
      </c>
      <c r="G79" s="670" t="s">
        <v>1317</v>
      </c>
      <c r="H79" s="670"/>
      <c r="I79" s="670"/>
      <c r="J79" s="305"/>
      <c r="K79" s="670" t="s">
        <v>1696</v>
      </c>
      <c r="L79" s="291" t="str">
        <f t="shared" si="3"/>
        <v>MNS.dMNS1_5</v>
      </c>
      <c r="M79" s="247" t="str">
        <f t="shared" si="4"/>
        <v>0</v>
      </c>
      <c r="N79" s="247" t="str">
        <f t="shared" si="5"/>
        <v>2</v>
      </c>
      <c r="O79" s="672" t="s">
        <v>605</v>
      </c>
      <c r="P79" s="961" t="s">
        <v>607</v>
      </c>
      <c r="Q79" s="668"/>
      <c r="R79" s="670"/>
      <c r="S79" s="293"/>
      <c r="T79" s="412"/>
    </row>
    <row r="80" spans="1:20" x14ac:dyDescent="0.25">
      <c r="A80" s="305">
        <v>79</v>
      </c>
      <c r="B80" s="958" t="s">
        <v>2942</v>
      </c>
      <c r="C80" s="305" t="s">
        <v>2956</v>
      </c>
      <c r="D80" s="668">
        <v>20</v>
      </c>
      <c r="E80" s="668">
        <v>5</v>
      </c>
      <c r="F80" s="668" t="s">
        <v>46</v>
      </c>
      <c r="G80" s="670" t="s">
        <v>1317</v>
      </c>
      <c r="H80" s="670"/>
      <c r="I80" s="670"/>
      <c r="J80" s="305"/>
      <c r="K80" s="670" t="s">
        <v>1696</v>
      </c>
      <c r="L80" s="291" t="str">
        <f t="shared" si="3"/>
        <v>MNS.dMNS1_6</v>
      </c>
      <c r="M80" s="247" t="str">
        <f t="shared" si="4"/>
        <v>0</v>
      </c>
      <c r="N80" s="247" t="str">
        <f t="shared" si="5"/>
        <v>3</v>
      </c>
      <c r="O80" s="672" t="s">
        <v>605</v>
      </c>
      <c r="P80" s="954" t="s">
        <v>608</v>
      </c>
      <c r="Q80" s="668"/>
      <c r="R80" s="670"/>
      <c r="S80" s="293"/>
      <c r="T80" s="412"/>
    </row>
    <row r="81" spans="1:20" x14ac:dyDescent="0.25">
      <c r="A81" s="305">
        <v>80</v>
      </c>
      <c r="B81" s="958" t="s">
        <v>2949</v>
      </c>
      <c r="C81" s="305" t="s">
        <v>2957</v>
      </c>
      <c r="D81" s="668">
        <v>21</v>
      </c>
      <c r="E81" s="668">
        <v>0</v>
      </c>
      <c r="F81" s="668" t="s">
        <v>65</v>
      </c>
      <c r="G81" s="670" t="s">
        <v>1317</v>
      </c>
      <c r="H81" s="670"/>
      <c r="I81" s="670"/>
      <c r="J81" s="305"/>
      <c r="K81" s="670" t="s">
        <v>1696</v>
      </c>
      <c r="L81" s="291" t="str">
        <f t="shared" si="3"/>
        <v>MNS.dMNS2_1</v>
      </c>
      <c r="M81" s="247" t="str">
        <f t="shared" si="4"/>
        <v>0</v>
      </c>
      <c r="N81" s="247" t="str">
        <f t="shared" si="5"/>
        <v>2</v>
      </c>
      <c r="O81" s="672" t="s">
        <v>605</v>
      </c>
      <c r="P81" s="961" t="s">
        <v>607</v>
      </c>
      <c r="Q81" s="668"/>
      <c r="R81" s="670"/>
      <c r="S81" s="293"/>
      <c r="T81" s="412"/>
    </row>
    <row r="82" spans="1:20" x14ac:dyDescent="0.25">
      <c r="A82" s="305">
        <v>81</v>
      </c>
      <c r="B82" s="958" t="s">
        <v>2950</v>
      </c>
      <c r="C82" s="305" t="s">
        <v>2958</v>
      </c>
      <c r="D82" s="668">
        <v>21</v>
      </c>
      <c r="E82" s="668">
        <v>1</v>
      </c>
      <c r="F82" s="668" t="s">
        <v>65</v>
      </c>
      <c r="G82" s="670" t="s">
        <v>1317</v>
      </c>
      <c r="H82" s="670"/>
      <c r="I82" s="670"/>
      <c r="J82" s="305"/>
      <c r="K82" s="670" t="s">
        <v>1696</v>
      </c>
      <c r="L82" s="291" t="str">
        <f t="shared" si="3"/>
        <v>MNS.dMNS2_2</v>
      </c>
      <c r="M82" s="247" t="str">
        <f t="shared" si="4"/>
        <v>0</v>
      </c>
      <c r="N82" s="247" t="str">
        <f t="shared" si="5"/>
        <v>2</v>
      </c>
      <c r="O82" s="672" t="s">
        <v>605</v>
      </c>
      <c r="P82" s="961" t="s">
        <v>607</v>
      </c>
      <c r="Q82" s="668"/>
      <c r="R82" s="670"/>
      <c r="S82" s="293"/>
      <c r="T82" s="412"/>
    </row>
    <row r="83" spans="1:20" x14ac:dyDescent="0.25">
      <c r="A83" s="305">
        <v>82</v>
      </c>
      <c r="B83" s="958" t="s">
        <v>2961</v>
      </c>
      <c r="C83" s="305" t="s">
        <v>2959</v>
      </c>
      <c r="D83" s="668">
        <v>21</v>
      </c>
      <c r="E83" s="668">
        <v>2</v>
      </c>
      <c r="F83" s="668" t="s">
        <v>46</v>
      </c>
      <c r="G83" s="670" t="s">
        <v>1317</v>
      </c>
      <c r="H83" s="670"/>
      <c r="I83" s="670"/>
      <c r="J83" s="305"/>
      <c r="K83" s="670" t="s">
        <v>1696</v>
      </c>
      <c r="L83" s="291" t="str">
        <f t="shared" si="3"/>
        <v>MNS.dMNS2_3</v>
      </c>
      <c r="M83" s="247" t="str">
        <f t="shared" si="4"/>
        <v>0</v>
      </c>
      <c r="N83" s="247" t="str">
        <f t="shared" si="5"/>
        <v>3</v>
      </c>
      <c r="O83" s="672" t="s">
        <v>605</v>
      </c>
      <c r="P83" s="954" t="s">
        <v>608</v>
      </c>
      <c r="Q83" s="668"/>
      <c r="R83" s="670"/>
      <c r="S83" s="293"/>
      <c r="T83" s="412"/>
    </row>
    <row r="84" spans="1:20" x14ac:dyDescent="0.25">
      <c r="A84" s="305">
        <v>83</v>
      </c>
      <c r="B84" s="958" t="s">
        <v>2962</v>
      </c>
      <c r="C84" s="305" t="s">
        <v>2960</v>
      </c>
      <c r="D84" s="668">
        <v>21</v>
      </c>
      <c r="E84" s="668">
        <v>3</v>
      </c>
      <c r="F84" s="668" t="s">
        <v>46</v>
      </c>
      <c r="G84" s="670" t="s">
        <v>1317</v>
      </c>
      <c r="H84" s="670"/>
      <c r="I84" s="670"/>
      <c r="J84" s="305"/>
      <c r="K84" s="670" t="s">
        <v>1696</v>
      </c>
      <c r="L84" s="291" t="str">
        <f t="shared" si="3"/>
        <v>MNS.dMNS2_4</v>
      </c>
      <c r="M84" s="247" t="str">
        <f t="shared" si="4"/>
        <v>0</v>
      </c>
      <c r="N84" s="247" t="str">
        <f t="shared" si="5"/>
        <v>3</v>
      </c>
      <c r="O84" s="672" t="s">
        <v>605</v>
      </c>
      <c r="P84" s="954" t="s">
        <v>608</v>
      </c>
      <c r="Q84" s="668"/>
      <c r="R84" s="670"/>
      <c r="S84" s="293"/>
      <c r="T84" s="412"/>
    </row>
    <row r="85" spans="1:20" x14ac:dyDescent="0.25">
      <c r="A85" s="305">
        <v>84</v>
      </c>
      <c r="B85" s="958" t="s">
        <v>2971</v>
      </c>
      <c r="C85" s="305" t="s">
        <v>2979</v>
      </c>
      <c r="D85" s="668">
        <v>22</v>
      </c>
      <c r="E85" s="668">
        <v>0</v>
      </c>
      <c r="F85" s="668" t="s">
        <v>46</v>
      </c>
      <c r="G85" s="670" t="s">
        <v>1317</v>
      </c>
      <c r="H85" s="670"/>
      <c r="I85" s="670"/>
      <c r="J85" s="305"/>
      <c r="K85" s="670" t="s">
        <v>1696</v>
      </c>
      <c r="L85" s="291" t="str">
        <f t="shared" si="3"/>
        <v>MNS.dRP_1</v>
      </c>
      <c r="M85" s="247" t="str">
        <f t="shared" si="4"/>
        <v>0</v>
      </c>
      <c r="N85" s="247" t="str">
        <f t="shared" si="5"/>
        <v>3</v>
      </c>
      <c r="O85" s="672" t="s">
        <v>605</v>
      </c>
      <c r="P85" s="954" t="s">
        <v>608</v>
      </c>
      <c r="Q85" s="668"/>
      <c r="R85" s="670"/>
      <c r="S85" s="293"/>
      <c r="T85" s="412"/>
    </row>
    <row r="86" spans="1:20" x14ac:dyDescent="0.25">
      <c r="A86" s="305">
        <v>85</v>
      </c>
      <c r="B86" s="958" t="s">
        <v>2972</v>
      </c>
      <c r="C86" s="305" t="s">
        <v>2980</v>
      </c>
      <c r="D86" s="668">
        <v>22</v>
      </c>
      <c r="E86" s="668">
        <v>1</v>
      </c>
      <c r="F86" s="668" t="s">
        <v>46</v>
      </c>
      <c r="G86" s="670" t="s">
        <v>1317</v>
      </c>
      <c r="H86" s="670"/>
      <c r="I86" s="670"/>
      <c r="J86" s="305"/>
      <c r="K86" s="670" t="s">
        <v>1696</v>
      </c>
      <c r="L86" s="291" t="str">
        <f t="shared" si="3"/>
        <v>MNS.dRP_2</v>
      </c>
      <c r="M86" s="247" t="str">
        <f t="shared" si="4"/>
        <v>0</v>
      </c>
      <c r="N86" s="247" t="str">
        <f t="shared" si="5"/>
        <v>3</v>
      </c>
      <c r="O86" s="672" t="s">
        <v>605</v>
      </c>
      <c r="P86" s="954" t="s">
        <v>608</v>
      </c>
      <c r="Q86" s="668"/>
      <c r="R86" s="670"/>
      <c r="S86" s="293"/>
      <c r="T86" s="412"/>
    </row>
    <row r="87" spans="1:20" x14ac:dyDescent="0.25">
      <c r="A87" s="305">
        <v>86</v>
      </c>
      <c r="B87" s="958" t="s">
        <v>2973</v>
      </c>
      <c r="C87" s="305" t="s">
        <v>2981</v>
      </c>
      <c r="D87" s="668">
        <v>22</v>
      </c>
      <c r="E87" s="668">
        <v>2</v>
      </c>
      <c r="F87" s="668" t="s">
        <v>46</v>
      </c>
      <c r="G87" s="670" t="s">
        <v>1317</v>
      </c>
      <c r="H87" s="670"/>
      <c r="I87" s="670"/>
      <c r="J87" s="305"/>
      <c r="K87" s="670" t="s">
        <v>1696</v>
      </c>
      <c r="L87" s="291" t="str">
        <f t="shared" si="3"/>
        <v>MNS.dRP_3</v>
      </c>
      <c r="M87" s="247" t="str">
        <f t="shared" si="4"/>
        <v>0</v>
      </c>
      <c r="N87" s="247" t="str">
        <f t="shared" si="5"/>
        <v>3</v>
      </c>
      <c r="O87" s="672" t="s">
        <v>605</v>
      </c>
      <c r="P87" s="954" t="s">
        <v>608</v>
      </c>
      <c r="Q87" s="668"/>
      <c r="R87" s="670"/>
      <c r="S87" s="293"/>
      <c r="T87" s="412"/>
    </row>
    <row r="88" spans="1:20" x14ac:dyDescent="0.25">
      <c r="A88" s="305">
        <v>87</v>
      </c>
      <c r="B88" s="958" t="s">
        <v>3373</v>
      </c>
      <c r="C88" s="305" t="s">
        <v>3375</v>
      </c>
      <c r="D88" s="668">
        <v>18</v>
      </c>
      <c r="E88" s="668">
        <v>28</v>
      </c>
      <c r="F88" s="668" t="s">
        <v>64</v>
      </c>
      <c r="G88" s="670"/>
      <c r="H88" s="670"/>
      <c r="I88" s="670"/>
      <c r="J88" s="305"/>
      <c r="K88" s="670" t="s">
        <v>3377</v>
      </c>
      <c r="L88" s="291" t="str">
        <f t="shared" si="3"/>
        <v>BIK.NP.dBIK_29</v>
      </c>
      <c r="M88" s="247" t="str">
        <f t="shared" si="4"/>
        <v>0</v>
      </c>
      <c r="N88" s="247" t="str">
        <f t="shared" si="5"/>
        <v>0</v>
      </c>
      <c r="O88" s="672" t="s">
        <v>605</v>
      </c>
      <c r="P88" s="672" t="s">
        <v>605</v>
      </c>
      <c r="Q88" s="668"/>
      <c r="R88" s="670"/>
      <c r="S88" s="293"/>
      <c r="T88" s="412"/>
    </row>
    <row r="89" spans="1:20" x14ac:dyDescent="0.25">
      <c r="A89" s="305">
        <v>88</v>
      </c>
      <c r="B89" s="958" t="s">
        <v>3374</v>
      </c>
      <c r="C89" s="305" t="s">
        <v>3376</v>
      </c>
      <c r="D89" s="668">
        <v>18</v>
      </c>
      <c r="E89" s="668">
        <v>29</v>
      </c>
      <c r="F89" s="668" t="s">
        <v>64</v>
      </c>
      <c r="G89" s="670"/>
      <c r="H89" s="670"/>
      <c r="I89" s="670"/>
      <c r="J89" s="305"/>
      <c r="K89" s="670" t="s">
        <v>3377</v>
      </c>
      <c r="L89" s="291" t="str">
        <f t="shared" si="3"/>
        <v>BIK.NP.dBIK_30</v>
      </c>
      <c r="M89" s="247" t="str">
        <f t="shared" si="4"/>
        <v>0</v>
      </c>
      <c r="N89" s="247" t="str">
        <f t="shared" si="5"/>
        <v>0</v>
      </c>
      <c r="O89" s="672" t="s">
        <v>605</v>
      </c>
      <c r="P89" s="672" t="s">
        <v>605</v>
      </c>
      <c r="Q89" s="668"/>
      <c r="R89" s="670"/>
      <c r="S89" s="293"/>
      <c r="T89" s="412"/>
    </row>
    <row r="90" spans="1:20" x14ac:dyDescent="0.25">
      <c r="A90" s="1018">
        <v>89</v>
      </c>
      <c r="B90" s="955" t="s">
        <v>3498</v>
      </c>
      <c r="C90" s="305" t="s">
        <v>3502</v>
      </c>
      <c r="D90" s="668">
        <v>14</v>
      </c>
      <c r="E90" s="668">
        <v>1</v>
      </c>
      <c r="F90" s="668"/>
      <c r="G90" s="670"/>
      <c r="H90" s="670" t="s">
        <v>2004</v>
      </c>
      <c r="I90" s="670" t="s">
        <v>1107</v>
      </c>
      <c r="J90" s="305" t="s">
        <v>407</v>
      </c>
      <c r="K90" s="670" t="s">
        <v>1719</v>
      </c>
      <c r="L90" s="670" t="str">
        <f t="shared" si="3"/>
        <v>UPPSOD.LC5073_1</v>
      </c>
      <c r="M90" s="668" t="str">
        <f t="shared" si="4"/>
        <v>0</v>
      </c>
      <c r="N90" s="668" t="str">
        <f t="shared" si="5"/>
        <v>1</v>
      </c>
      <c r="O90" s="672" t="s">
        <v>605</v>
      </c>
      <c r="P90" s="725" t="s">
        <v>606</v>
      </c>
      <c r="Q90" s="668"/>
      <c r="R90" s="670"/>
      <c r="S90" s="293"/>
      <c r="T90" s="412"/>
    </row>
    <row r="91" spans="1:20" x14ac:dyDescent="0.25">
      <c r="A91" s="305">
        <v>90</v>
      </c>
      <c r="B91" s="959" t="s">
        <v>43</v>
      </c>
      <c r="C91" s="305"/>
      <c r="D91" s="668"/>
      <c r="E91" s="668"/>
      <c r="F91" s="668"/>
      <c r="G91" s="670"/>
      <c r="H91" s="670"/>
      <c r="I91" s="670"/>
      <c r="J91" s="305"/>
      <c r="K91" s="670"/>
      <c r="L91" s="291"/>
      <c r="M91" s="247" t="str">
        <f t="shared" si="4"/>
        <v>0</v>
      </c>
      <c r="N91" s="247" t="str">
        <f t="shared" si="5"/>
        <v>0</v>
      </c>
      <c r="O91" s="672" t="s">
        <v>605</v>
      </c>
      <c r="P91" s="672" t="s">
        <v>605</v>
      </c>
      <c r="Q91" s="668"/>
      <c r="R91" s="670"/>
      <c r="S91" s="293"/>
      <c r="T91" s="412"/>
    </row>
    <row r="92" spans="1:20" x14ac:dyDescent="0.25">
      <c r="A92" s="1018">
        <v>91</v>
      </c>
      <c r="B92" s="955" t="s">
        <v>2016</v>
      </c>
      <c r="C92" s="305" t="s">
        <v>1677</v>
      </c>
      <c r="D92" s="1017">
        <v>142</v>
      </c>
      <c r="E92" s="668">
        <v>0</v>
      </c>
      <c r="F92" s="668" t="s">
        <v>65</v>
      </c>
      <c r="G92" s="670" t="s">
        <v>1699</v>
      </c>
      <c r="H92" s="670" t="s">
        <v>2004</v>
      </c>
      <c r="I92" s="670" t="s">
        <v>1107</v>
      </c>
      <c r="J92" s="305" t="s">
        <v>407</v>
      </c>
      <c r="K92" s="670" t="s">
        <v>1719</v>
      </c>
      <c r="L92" s="670" t="str">
        <f t="shared" ref="L92:L93" si="11">IF(K92="",C92,CONCATENATE(K92,".",C92))</f>
        <v>UPPSOD.LC5073</v>
      </c>
      <c r="M92" s="668" t="str">
        <f t="shared" ref="M92:M93" si="12">IF(O92="",0,LEFT(O92,1))</f>
        <v>0</v>
      </c>
      <c r="N92" s="668" t="str">
        <f t="shared" ref="N92:N93" si="13">IF(P92="",0,LEFT(P92,1))</f>
        <v>3</v>
      </c>
      <c r="O92" s="672" t="s">
        <v>605</v>
      </c>
      <c r="P92" s="954" t="s">
        <v>608</v>
      </c>
      <c r="Q92" s="668"/>
      <c r="R92" s="670"/>
      <c r="S92" s="293"/>
      <c r="T92" s="412"/>
    </row>
    <row r="93" spans="1:20" x14ac:dyDescent="0.25">
      <c r="A93" s="1018">
        <v>92</v>
      </c>
      <c r="B93" s="955" t="s">
        <v>3499</v>
      </c>
      <c r="C93" s="305" t="s">
        <v>3503</v>
      </c>
      <c r="D93" s="668">
        <v>14</v>
      </c>
      <c r="E93" s="668">
        <v>3</v>
      </c>
      <c r="F93" s="668"/>
      <c r="G93" s="670"/>
      <c r="H93" s="670" t="s">
        <v>2004</v>
      </c>
      <c r="I93" s="670" t="s">
        <v>1107</v>
      </c>
      <c r="J93" s="305" t="s">
        <v>407</v>
      </c>
      <c r="K93" s="670" t="s">
        <v>1719</v>
      </c>
      <c r="L93" s="670" t="str">
        <f t="shared" si="11"/>
        <v>UPPSOD.LC5053_1</v>
      </c>
      <c r="M93" s="668" t="str">
        <f t="shared" si="12"/>
        <v>0</v>
      </c>
      <c r="N93" s="668" t="str">
        <f t="shared" si="13"/>
        <v>1</v>
      </c>
      <c r="O93" s="672" t="s">
        <v>605</v>
      </c>
      <c r="P93" s="725" t="s">
        <v>606</v>
      </c>
      <c r="Q93" s="247"/>
      <c r="R93" s="291"/>
      <c r="S93" s="293"/>
      <c r="T93" s="412"/>
    </row>
    <row r="94" spans="1:20" x14ac:dyDescent="0.25">
      <c r="A94" s="305">
        <v>93</v>
      </c>
      <c r="B94" s="959" t="s">
        <v>43</v>
      </c>
      <c r="C94" s="305"/>
      <c r="D94" s="668"/>
      <c r="E94" s="668"/>
      <c r="F94" s="668"/>
      <c r="G94" s="670"/>
      <c r="H94" s="670"/>
      <c r="I94" s="670"/>
      <c r="J94" s="305"/>
      <c r="K94" s="670"/>
      <c r="L94" s="291"/>
      <c r="M94" s="247" t="str">
        <f t="shared" si="4"/>
        <v>0</v>
      </c>
      <c r="N94" s="247" t="str">
        <f t="shared" si="5"/>
        <v>0</v>
      </c>
      <c r="O94" s="672" t="s">
        <v>605</v>
      </c>
      <c r="P94" s="672" t="s">
        <v>605</v>
      </c>
      <c r="Q94" s="247"/>
      <c r="R94" s="291"/>
      <c r="S94" s="293"/>
      <c r="T94" s="412"/>
    </row>
    <row r="95" spans="1:20" x14ac:dyDescent="0.25">
      <c r="A95" s="1018">
        <v>94</v>
      </c>
      <c r="B95" s="955" t="s">
        <v>2017</v>
      </c>
      <c r="C95" s="305" t="s">
        <v>1291</v>
      </c>
      <c r="D95" s="1017">
        <v>142</v>
      </c>
      <c r="E95" s="1017">
        <v>2</v>
      </c>
      <c r="F95" s="668" t="s">
        <v>65</v>
      </c>
      <c r="G95" s="670" t="s">
        <v>1699</v>
      </c>
      <c r="H95" s="670" t="s">
        <v>2004</v>
      </c>
      <c r="I95" s="670" t="s">
        <v>1107</v>
      </c>
      <c r="J95" s="305" t="s">
        <v>407</v>
      </c>
      <c r="K95" s="670" t="s">
        <v>1719</v>
      </c>
      <c r="L95" s="670" t="str">
        <f t="shared" ref="L95" si="14">IF(K95="",C95,CONCATENATE(K95,".",C95))</f>
        <v>UPPSOD.LC5053</v>
      </c>
      <c r="M95" s="668" t="str">
        <f t="shared" ref="M95" si="15">IF(O95="",0,LEFT(O95,1))</f>
        <v>0</v>
      </c>
      <c r="N95" s="668" t="str">
        <f t="shared" ref="N95" si="16">IF(P95="",0,LEFT(P95,1))</f>
        <v>3</v>
      </c>
      <c r="O95" s="672" t="s">
        <v>605</v>
      </c>
      <c r="P95" s="954" t="s">
        <v>608</v>
      </c>
      <c r="Q95" s="247"/>
      <c r="R95" s="291"/>
      <c r="S95" s="293"/>
      <c r="T95" s="412"/>
    </row>
    <row r="96" spans="1:20" x14ac:dyDescent="0.25">
      <c r="A96" s="305">
        <v>95</v>
      </c>
      <c r="B96" s="959" t="s">
        <v>43</v>
      </c>
      <c r="C96" s="305"/>
      <c r="D96" s="668"/>
      <c r="E96" s="668"/>
      <c r="F96" s="668"/>
      <c r="G96" s="670"/>
      <c r="H96" s="670"/>
      <c r="I96" s="670"/>
      <c r="J96" s="305"/>
      <c r="K96" s="670"/>
      <c r="L96" s="291"/>
      <c r="M96" s="247" t="str">
        <f t="shared" si="4"/>
        <v>0</v>
      </c>
      <c r="N96" s="247" t="str">
        <f t="shared" si="5"/>
        <v>0</v>
      </c>
      <c r="O96" s="672" t="s">
        <v>605</v>
      </c>
      <c r="P96" s="672" t="s">
        <v>605</v>
      </c>
      <c r="Q96" s="247"/>
      <c r="R96" s="291"/>
      <c r="S96" s="293"/>
      <c r="T96" s="412"/>
    </row>
    <row r="97" spans="1:20" x14ac:dyDescent="0.25">
      <c r="A97" s="305">
        <v>96</v>
      </c>
      <c r="B97" s="959" t="s">
        <v>43</v>
      </c>
      <c r="C97" s="305"/>
      <c r="D97" s="668"/>
      <c r="E97" s="668"/>
      <c r="F97" s="668"/>
      <c r="G97" s="670"/>
      <c r="H97" s="670"/>
      <c r="I97" s="670"/>
      <c r="J97" s="305"/>
      <c r="K97" s="670"/>
      <c r="L97" s="291"/>
      <c r="M97" s="247" t="str">
        <f t="shared" si="4"/>
        <v>0</v>
      </c>
      <c r="N97" s="247" t="str">
        <f t="shared" si="5"/>
        <v>0</v>
      </c>
      <c r="O97" s="672" t="s">
        <v>605</v>
      </c>
      <c r="P97" s="672" t="s">
        <v>605</v>
      </c>
      <c r="Q97" s="247"/>
      <c r="R97" s="291"/>
      <c r="S97" s="293"/>
      <c r="T97" s="412"/>
    </row>
    <row r="98" spans="1:20" x14ac:dyDescent="0.25">
      <c r="A98" s="305">
        <v>97</v>
      </c>
      <c r="B98" s="959" t="s">
        <v>43</v>
      </c>
      <c r="C98" s="305"/>
      <c r="D98" s="668"/>
      <c r="E98" s="668"/>
      <c r="F98" s="668"/>
      <c r="G98" s="670"/>
      <c r="H98" s="670"/>
      <c r="I98" s="670"/>
      <c r="J98" s="305"/>
      <c r="K98" s="670"/>
      <c r="L98" s="291"/>
      <c r="M98" s="247" t="str">
        <f t="shared" si="4"/>
        <v>0</v>
      </c>
      <c r="N98" s="247" t="str">
        <f t="shared" si="5"/>
        <v>0</v>
      </c>
      <c r="O98" s="672" t="s">
        <v>605</v>
      </c>
      <c r="P98" s="672" t="s">
        <v>605</v>
      </c>
      <c r="Q98" s="668"/>
      <c r="R98" s="670"/>
      <c r="S98" s="293"/>
      <c r="T98" s="412"/>
    </row>
    <row r="99" spans="1:20" x14ac:dyDescent="0.25">
      <c r="A99" s="305">
        <v>98</v>
      </c>
      <c r="B99" s="959" t="s">
        <v>43</v>
      </c>
      <c r="C99" s="305"/>
      <c r="D99" s="668"/>
      <c r="E99" s="668"/>
      <c r="F99" s="668"/>
      <c r="G99" s="670"/>
      <c r="H99" s="670"/>
      <c r="I99" s="670"/>
      <c r="J99" s="305"/>
      <c r="K99" s="670"/>
      <c r="L99" s="291"/>
      <c r="M99" s="247" t="str">
        <f t="shared" si="4"/>
        <v>0</v>
      </c>
      <c r="N99" s="247" t="str">
        <f t="shared" si="5"/>
        <v>0</v>
      </c>
      <c r="O99" s="672" t="s">
        <v>605</v>
      </c>
      <c r="P99" s="672" t="s">
        <v>605</v>
      </c>
      <c r="Q99" s="668"/>
      <c r="R99" s="670"/>
      <c r="S99" s="293"/>
      <c r="T99" s="412"/>
    </row>
    <row r="100" spans="1:20" x14ac:dyDescent="0.25">
      <c r="A100" s="305">
        <v>99</v>
      </c>
      <c r="B100" s="959" t="s">
        <v>43</v>
      </c>
      <c r="C100" s="305"/>
      <c r="D100" s="668"/>
      <c r="E100" s="668"/>
      <c r="F100" s="668"/>
      <c r="G100" s="670"/>
      <c r="H100" s="670"/>
      <c r="I100" s="670"/>
      <c r="J100" s="305"/>
      <c r="K100" s="670"/>
      <c r="L100" s="291"/>
      <c r="M100" s="247" t="str">
        <f t="shared" si="4"/>
        <v>0</v>
      </c>
      <c r="N100" s="247" t="str">
        <f t="shared" si="5"/>
        <v>0</v>
      </c>
      <c r="O100" s="672" t="s">
        <v>605</v>
      </c>
      <c r="P100" s="672" t="s">
        <v>605</v>
      </c>
      <c r="Q100" s="668"/>
      <c r="R100" s="670"/>
      <c r="S100" s="293"/>
      <c r="T100" s="412"/>
    </row>
    <row r="101" spans="1:20" x14ac:dyDescent="0.25">
      <c r="A101" s="305">
        <v>100</v>
      </c>
      <c r="B101" s="959" t="s">
        <v>43</v>
      </c>
      <c r="C101" s="305"/>
      <c r="D101" s="668"/>
      <c r="E101" s="668"/>
      <c r="F101" s="668"/>
      <c r="G101" s="670"/>
      <c r="H101" s="670"/>
      <c r="I101" s="670"/>
      <c r="J101" s="305"/>
      <c r="K101" s="670"/>
      <c r="L101" s="291"/>
      <c r="M101" s="247" t="str">
        <f t="shared" si="4"/>
        <v>0</v>
      </c>
      <c r="N101" s="247" t="str">
        <f t="shared" si="5"/>
        <v>0</v>
      </c>
      <c r="O101" s="672" t="s">
        <v>605</v>
      </c>
      <c r="P101" s="672" t="s">
        <v>605</v>
      </c>
      <c r="Q101" s="668"/>
      <c r="R101" s="670"/>
      <c r="S101" s="293"/>
      <c r="T101" s="412"/>
    </row>
    <row r="102" spans="1:20" x14ac:dyDescent="0.25">
      <c r="A102" s="305">
        <v>101</v>
      </c>
      <c r="B102" s="959" t="s">
        <v>43</v>
      </c>
      <c r="C102" s="305"/>
      <c r="D102" s="668"/>
      <c r="E102" s="668"/>
      <c r="F102" s="668"/>
      <c r="G102" s="670"/>
      <c r="H102" s="670"/>
      <c r="I102" s="670"/>
      <c r="J102" s="305"/>
      <c r="K102" s="670"/>
      <c r="L102" s="291"/>
      <c r="M102" s="247" t="str">
        <f t="shared" si="4"/>
        <v>0</v>
      </c>
      <c r="N102" s="247" t="str">
        <f t="shared" si="5"/>
        <v>0</v>
      </c>
      <c r="O102" s="672" t="s">
        <v>605</v>
      </c>
      <c r="P102" s="672" t="s">
        <v>605</v>
      </c>
      <c r="Q102" s="668"/>
      <c r="R102" s="670"/>
      <c r="S102" s="293"/>
      <c r="T102" s="412"/>
    </row>
    <row r="103" spans="1:20" x14ac:dyDescent="0.25">
      <c r="A103" s="305">
        <v>102</v>
      </c>
      <c r="B103" s="959" t="s">
        <v>43</v>
      </c>
      <c r="C103" s="305"/>
      <c r="D103" s="668"/>
      <c r="E103" s="668"/>
      <c r="F103" s="668"/>
      <c r="G103" s="670"/>
      <c r="H103" s="670"/>
      <c r="I103" s="670"/>
      <c r="J103" s="305"/>
      <c r="K103" s="670"/>
      <c r="L103" s="291"/>
      <c r="M103" s="247" t="str">
        <f t="shared" si="4"/>
        <v>0</v>
      </c>
      <c r="N103" s="247" t="str">
        <f t="shared" si="5"/>
        <v>0</v>
      </c>
      <c r="O103" s="672" t="s">
        <v>605</v>
      </c>
      <c r="P103" s="672" t="s">
        <v>605</v>
      </c>
      <c r="Q103" s="668"/>
      <c r="R103" s="670"/>
      <c r="S103" s="293"/>
      <c r="T103" s="412"/>
    </row>
    <row r="104" spans="1:20" x14ac:dyDescent="0.25">
      <c r="A104" s="305">
        <v>103</v>
      </c>
      <c r="B104" s="959" t="s">
        <v>43</v>
      </c>
      <c r="C104" s="305"/>
      <c r="D104" s="668"/>
      <c r="E104" s="668"/>
      <c r="F104" s="668"/>
      <c r="G104" s="670"/>
      <c r="H104" s="670"/>
      <c r="I104" s="670"/>
      <c r="J104" s="305"/>
      <c r="K104" s="670"/>
      <c r="L104" s="291"/>
      <c r="M104" s="247" t="str">
        <f t="shared" si="4"/>
        <v>0</v>
      </c>
      <c r="N104" s="247" t="str">
        <f t="shared" si="5"/>
        <v>0</v>
      </c>
      <c r="O104" s="672" t="s">
        <v>605</v>
      </c>
      <c r="P104" s="672" t="s">
        <v>605</v>
      </c>
      <c r="Q104" s="668"/>
      <c r="R104" s="670"/>
      <c r="S104" s="293"/>
      <c r="T104" s="412"/>
    </row>
    <row r="105" spans="1:20" x14ac:dyDescent="0.25">
      <c r="A105" s="305">
        <v>104</v>
      </c>
      <c r="B105" s="959" t="s">
        <v>43</v>
      </c>
      <c r="C105" s="305"/>
      <c r="D105" s="668"/>
      <c r="E105" s="668"/>
      <c r="F105" s="668"/>
      <c r="G105" s="670"/>
      <c r="H105" s="670"/>
      <c r="I105" s="670"/>
      <c r="J105" s="305"/>
      <c r="K105" s="670"/>
      <c r="L105" s="291"/>
      <c r="M105" s="247" t="str">
        <f t="shared" si="4"/>
        <v>0</v>
      </c>
      <c r="N105" s="247" t="str">
        <f t="shared" si="5"/>
        <v>0</v>
      </c>
      <c r="O105" s="672" t="s">
        <v>605</v>
      </c>
      <c r="P105" s="672" t="s">
        <v>605</v>
      </c>
      <c r="Q105" s="668"/>
      <c r="R105" s="670"/>
      <c r="S105" s="293"/>
      <c r="T105" s="412"/>
    </row>
    <row r="106" spans="1:20" x14ac:dyDescent="0.25">
      <c r="A106" s="305">
        <v>105</v>
      </c>
      <c r="B106" s="959" t="s">
        <v>43</v>
      </c>
      <c r="C106" s="305"/>
      <c r="D106" s="668"/>
      <c r="E106" s="668"/>
      <c r="F106" s="668"/>
      <c r="G106" s="670"/>
      <c r="H106" s="670"/>
      <c r="I106" s="670"/>
      <c r="J106" s="305"/>
      <c r="K106" s="670"/>
      <c r="L106" s="291"/>
      <c r="M106" s="247" t="str">
        <f t="shared" si="4"/>
        <v>0</v>
      </c>
      <c r="N106" s="247" t="str">
        <f t="shared" si="5"/>
        <v>0</v>
      </c>
      <c r="O106" s="672" t="s">
        <v>605</v>
      </c>
      <c r="P106" s="672" t="s">
        <v>605</v>
      </c>
      <c r="Q106" s="668"/>
      <c r="R106" s="670"/>
      <c r="S106" s="293"/>
      <c r="T106" s="412"/>
    </row>
    <row r="107" spans="1:20" x14ac:dyDescent="0.25">
      <c r="A107" s="305">
        <v>106</v>
      </c>
      <c r="B107" s="959" t="s">
        <v>43</v>
      </c>
      <c r="C107" s="305"/>
      <c r="D107" s="668"/>
      <c r="E107" s="668"/>
      <c r="F107" s="668"/>
      <c r="G107" s="670"/>
      <c r="H107" s="670"/>
      <c r="I107" s="670"/>
      <c r="J107" s="305"/>
      <c r="K107" s="670"/>
      <c r="L107" s="291"/>
      <c r="M107" s="247" t="str">
        <f t="shared" si="4"/>
        <v>0</v>
      </c>
      <c r="N107" s="247" t="str">
        <f t="shared" si="5"/>
        <v>0</v>
      </c>
      <c r="O107" s="672" t="s">
        <v>605</v>
      </c>
      <c r="P107" s="672" t="s">
        <v>605</v>
      </c>
      <c r="Q107" s="668"/>
      <c r="R107" s="670"/>
      <c r="S107" s="293"/>
      <c r="T107" s="412"/>
    </row>
    <row r="108" spans="1:20" x14ac:dyDescent="0.25">
      <c r="A108" s="305">
        <v>107</v>
      </c>
      <c r="B108" s="959" t="s">
        <v>43</v>
      </c>
      <c r="C108" s="305"/>
      <c r="D108" s="668"/>
      <c r="E108" s="668"/>
      <c r="F108" s="668"/>
      <c r="G108" s="670"/>
      <c r="H108" s="670"/>
      <c r="I108" s="670"/>
      <c r="J108" s="305"/>
      <c r="K108" s="670"/>
      <c r="L108" s="291"/>
      <c r="M108" s="247" t="str">
        <f t="shared" si="4"/>
        <v>0</v>
      </c>
      <c r="N108" s="247" t="str">
        <f t="shared" si="5"/>
        <v>0</v>
      </c>
      <c r="O108" s="672" t="s">
        <v>605</v>
      </c>
      <c r="P108" s="672" t="s">
        <v>605</v>
      </c>
      <c r="Q108" s="668"/>
      <c r="R108" s="670"/>
      <c r="S108" s="293"/>
      <c r="T108" s="412"/>
    </row>
    <row r="109" spans="1:20" x14ac:dyDescent="0.25">
      <c r="A109" s="305">
        <v>108</v>
      </c>
      <c r="B109" s="959" t="s">
        <v>43</v>
      </c>
      <c r="C109" s="305"/>
      <c r="D109" s="668"/>
      <c r="E109" s="668"/>
      <c r="F109" s="668"/>
      <c r="G109" s="670"/>
      <c r="H109" s="670"/>
      <c r="I109" s="670"/>
      <c r="J109" s="305"/>
      <c r="K109" s="670"/>
      <c r="L109" s="291"/>
      <c r="M109" s="247" t="str">
        <f t="shared" si="4"/>
        <v>0</v>
      </c>
      <c r="N109" s="247" t="str">
        <f t="shared" si="5"/>
        <v>0</v>
      </c>
      <c r="O109" s="672" t="s">
        <v>605</v>
      </c>
      <c r="P109" s="672" t="s">
        <v>605</v>
      </c>
      <c r="Q109" s="668"/>
      <c r="R109" s="670"/>
      <c r="S109" s="293"/>
      <c r="T109" s="412"/>
    </row>
    <row r="110" spans="1:20" x14ac:dyDescent="0.25">
      <c r="A110" s="305">
        <v>109</v>
      </c>
      <c r="B110" s="959" t="s">
        <v>43</v>
      </c>
      <c r="C110" s="305"/>
      <c r="D110" s="668"/>
      <c r="E110" s="668"/>
      <c r="F110" s="668"/>
      <c r="G110" s="670"/>
      <c r="H110" s="670"/>
      <c r="I110" s="670"/>
      <c r="J110" s="305"/>
      <c r="K110" s="670"/>
      <c r="L110" s="291"/>
      <c r="M110" s="247" t="str">
        <f t="shared" si="4"/>
        <v>0</v>
      </c>
      <c r="N110" s="247" t="str">
        <f t="shared" si="5"/>
        <v>0</v>
      </c>
      <c r="O110" s="672" t="s">
        <v>605</v>
      </c>
      <c r="P110" s="672" t="s">
        <v>605</v>
      </c>
      <c r="Q110" s="668"/>
      <c r="R110" s="670"/>
      <c r="S110" s="293"/>
      <c r="T110" s="412"/>
    </row>
    <row r="111" spans="1:20" x14ac:dyDescent="0.25">
      <c r="A111" s="305">
        <v>110</v>
      </c>
      <c r="B111" s="959" t="s">
        <v>43</v>
      </c>
      <c r="C111" s="305"/>
      <c r="D111" s="668"/>
      <c r="E111" s="668"/>
      <c r="F111" s="668"/>
      <c r="G111" s="670"/>
      <c r="H111" s="670"/>
      <c r="I111" s="670"/>
      <c r="J111" s="305"/>
      <c r="K111" s="670"/>
      <c r="L111" s="291"/>
      <c r="M111" s="247" t="str">
        <f t="shared" si="4"/>
        <v>0</v>
      </c>
      <c r="N111" s="247" t="str">
        <f t="shared" si="5"/>
        <v>0</v>
      </c>
      <c r="O111" s="672" t="s">
        <v>605</v>
      </c>
      <c r="P111" s="672" t="s">
        <v>605</v>
      </c>
      <c r="Q111" s="668"/>
      <c r="R111" s="670"/>
      <c r="S111" s="293"/>
      <c r="T111" s="412"/>
    </row>
    <row r="112" spans="1:20" x14ac:dyDescent="0.25">
      <c r="A112" s="305">
        <v>111</v>
      </c>
      <c r="B112" s="959" t="s">
        <v>43</v>
      </c>
      <c r="C112" s="305"/>
      <c r="D112" s="668"/>
      <c r="E112" s="668"/>
      <c r="F112" s="668"/>
      <c r="G112" s="670"/>
      <c r="H112" s="670"/>
      <c r="I112" s="670"/>
      <c r="J112" s="305"/>
      <c r="K112" s="670"/>
      <c r="L112" s="291"/>
      <c r="M112" s="247" t="str">
        <f t="shared" si="4"/>
        <v>0</v>
      </c>
      <c r="N112" s="247" t="str">
        <f t="shared" si="5"/>
        <v>0</v>
      </c>
      <c r="O112" s="672" t="s">
        <v>605</v>
      </c>
      <c r="P112" s="672" t="s">
        <v>605</v>
      </c>
      <c r="Q112" s="668"/>
      <c r="R112" s="670"/>
      <c r="S112" s="293"/>
      <c r="T112" s="412"/>
    </row>
    <row r="113" spans="1:20" x14ac:dyDescent="0.25">
      <c r="A113" s="305">
        <v>112</v>
      </c>
      <c r="B113" s="959" t="s">
        <v>43</v>
      </c>
      <c r="C113" s="305"/>
      <c r="D113" s="668"/>
      <c r="E113" s="668"/>
      <c r="F113" s="668"/>
      <c r="G113" s="670"/>
      <c r="H113" s="670"/>
      <c r="I113" s="670"/>
      <c r="J113" s="305"/>
      <c r="K113" s="670"/>
      <c r="L113" s="291"/>
      <c r="M113" s="247" t="str">
        <f t="shared" si="4"/>
        <v>0</v>
      </c>
      <c r="N113" s="247" t="str">
        <f t="shared" si="5"/>
        <v>0</v>
      </c>
      <c r="O113" s="672" t="s">
        <v>605</v>
      </c>
      <c r="P113" s="672" t="s">
        <v>605</v>
      </c>
      <c r="Q113" s="668"/>
      <c r="R113" s="670"/>
      <c r="S113" s="293"/>
      <c r="T113" s="412"/>
    </row>
    <row r="114" spans="1:20" x14ac:dyDescent="0.25">
      <c r="A114" s="305">
        <v>113</v>
      </c>
      <c r="B114" s="959" t="s">
        <v>43</v>
      </c>
      <c r="C114" s="305"/>
      <c r="D114" s="668"/>
      <c r="E114" s="668"/>
      <c r="F114" s="668"/>
      <c r="G114" s="670"/>
      <c r="H114" s="670"/>
      <c r="I114" s="670"/>
      <c r="J114" s="305"/>
      <c r="K114" s="670"/>
      <c r="L114" s="670"/>
      <c r="M114" s="668" t="str">
        <f t="shared" si="4"/>
        <v>0</v>
      </c>
      <c r="N114" s="668" t="str">
        <f t="shared" si="5"/>
        <v>0</v>
      </c>
      <c r="O114" s="672" t="s">
        <v>605</v>
      </c>
      <c r="P114" s="672" t="s">
        <v>605</v>
      </c>
      <c r="Q114" s="668"/>
      <c r="R114" s="670"/>
      <c r="S114" s="293"/>
      <c r="T114" s="412"/>
    </row>
    <row r="115" spans="1:20" x14ac:dyDescent="0.25">
      <c r="A115" s="305">
        <v>114</v>
      </c>
      <c r="B115" s="959" t="s">
        <v>43</v>
      </c>
      <c r="C115" s="305"/>
      <c r="D115" s="668"/>
      <c r="E115" s="668"/>
      <c r="F115" s="668"/>
      <c r="G115" s="670"/>
      <c r="H115" s="670"/>
      <c r="I115" s="670"/>
      <c r="J115" s="305"/>
      <c r="K115" s="670"/>
      <c r="L115" s="670"/>
      <c r="M115" s="668" t="str">
        <f t="shared" si="4"/>
        <v>0</v>
      </c>
      <c r="N115" s="668" t="str">
        <f t="shared" si="5"/>
        <v>0</v>
      </c>
      <c r="O115" s="672" t="s">
        <v>605</v>
      </c>
      <c r="P115" s="672" t="s">
        <v>605</v>
      </c>
      <c r="Q115" s="668"/>
      <c r="R115" s="670"/>
      <c r="S115" s="293"/>
      <c r="T115" s="412"/>
    </row>
    <row r="116" spans="1:20" x14ac:dyDescent="0.25">
      <c r="A116" s="305">
        <v>115</v>
      </c>
      <c r="B116" s="955" t="s">
        <v>1797</v>
      </c>
      <c r="C116" s="305" t="s">
        <v>1170</v>
      </c>
      <c r="D116" s="668">
        <v>1</v>
      </c>
      <c r="E116" s="668">
        <v>0</v>
      </c>
      <c r="F116" s="668" t="s">
        <v>65</v>
      </c>
      <c r="G116" s="670" t="s">
        <v>1706</v>
      </c>
      <c r="H116" s="338" t="s">
        <v>1792</v>
      </c>
      <c r="I116" s="338" t="s">
        <v>1107</v>
      </c>
      <c r="J116" s="1048" t="s">
        <v>1166</v>
      </c>
      <c r="K116" s="338" t="s">
        <v>888</v>
      </c>
      <c r="L116" s="670" t="str">
        <f t="shared" si="3"/>
        <v>DG.KC.EB902_01</v>
      </c>
      <c r="M116" s="668" t="str">
        <f t="shared" si="4"/>
        <v>3</v>
      </c>
      <c r="N116" s="668" t="str">
        <f t="shared" si="5"/>
        <v>1</v>
      </c>
      <c r="O116" s="954" t="s">
        <v>608</v>
      </c>
      <c r="P116" s="725" t="s">
        <v>606</v>
      </c>
      <c r="Q116" s="268"/>
      <c r="R116" s="263"/>
      <c r="T116" s="414" t="s">
        <v>46</v>
      </c>
    </row>
    <row r="117" spans="1:20" x14ac:dyDescent="0.25">
      <c r="A117" s="305">
        <v>116</v>
      </c>
      <c r="B117" s="955" t="s">
        <v>1798</v>
      </c>
      <c r="C117" s="305" t="s">
        <v>1172</v>
      </c>
      <c r="D117" s="668">
        <v>1</v>
      </c>
      <c r="E117" s="668">
        <v>1</v>
      </c>
      <c r="F117" s="668" t="s">
        <v>65</v>
      </c>
      <c r="G117" s="670" t="s">
        <v>1706</v>
      </c>
      <c r="H117" s="338" t="s">
        <v>1792</v>
      </c>
      <c r="I117" s="338" t="s">
        <v>1107</v>
      </c>
      <c r="J117" s="1048" t="s">
        <v>1166</v>
      </c>
      <c r="K117" s="338" t="s">
        <v>888</v>
      </c>
      <c r="L117" s="670" t="str">
        <f t="shared" si="3"/>
        <v>DG.KC.OP902_01</v>
      </c>
      <c r="M117" s="668" t="str">
        <f t="shared" si="4"/>
        <v>3</v>
      </c>
      <c r="N117" s="668" t="str">
        <f t="shared" si="5"/>
        <v>1</v>
      </c>
      <c r="O117" s="954" t="s">
        <v>608</v>
      </c>
      <c r="P117" s="725" t="s">
        <v>606</v>
      </c>
      <c r="Q117" s="268"/>
      <c r="R117" s="263"/>
      <c r="T117" s="414" t="s">
        <v>64</v>
      </c>
    </row>
    <row r="118" spans="1:20" x14ac:dyDescent="0.25">
      <c r="A118" s="305">
        <v>117</v>
      </c>
      <c r="B118" s="955" t="s">
        <v>1799</v>
      </c>
      <c r="C118" s="305" t="s">
        <v>1639</v>
      </c>
      <c r="D118" s="668">
        <v>1</v>
      </c>
      <c r="E118" s="668">
        <v>2</v>
      </c>
      <c r="F118" s="668" t="s">
        <v>65</v>
      </c>
      <c r="G118" s="670" t="s">
        <v>1706</v>
      </c>
      <c r="H118" s="338" t="s">
        <v>1792</v>
      </c>
      <c r="I118" s="338" t="s">
        <v>1107</v>
      </c>
      <c r="J118" s="1048" t="s">
        <v>1166</v>
      </c>
      <c r="K118" s="338" t="s">
        <v>888</v>
      </c>
      <c r="L118" s="670" t="str">
        <f t="shared" si="3"/>
        <v>DG.KC.OP904_01</v>
      </c>
      <c r="M118" s="668" t="str">
        <f t="shared" si="4"/>
        <v>3</v>
      </c>
      <c r="N118" s="668" t="str">
        <f t="shared" si="5"/>
        <v>1</v>
      </c>
      <c r="O118" s="954" t="s">
        <v>608</v>
      </c>
      <c r="P118" s="725" t="s">
        <v>606</v>
      </c>
      <c r="Q118" s="268"/>
      <c r="R118" s="263"/>
      <c r="T118" s="414" t="s">
        <v>65</v>
      </c>
    </row>
    <row r="119" spans="1:20" x14ac:dyDescent="0.25">
      <c r="A119" s="305">
        <v>118</v>
      </c>
      <c r="B119" s="957" t="s">
        <v>1800</v>
      </c>
      <c r="C119" s="305" t="s">
        <v>1173</v>
      </c>
      <c r="D119" s="668">
        <v>1</v>
      </c>
      <c r="E119" s="668">
        <v>3</v>
      </c>
      <c r="F119" s="668" t="s">
        <v>65</v>
      </c>
      <c r="G119" s="670" t="s">
        <v>1706</v>
      </c>
      <c r="H119" s="338" t="s">
        <v>1792</v>
      </c>
      <c r="I119" s="338" t="s">
        <v>1107</v>
      </c>
      <c r="J119" s="1048" t="s">
        <v>1166</v>
      </c>
      <c r="K119" s="338" t="s">
        <v>888</v>
      </c>
      <c r="L119" s="670" t="str">
        <f t="shared" si="3"/>
        <v>DG.KC.EC902_01</v>
      </c>
      <c r="M119" s="668" t="str">
        <f t="shared" si="4"/>
        <v>1</v>
      </c>
      <c r="N119" s="668" t="str">
        <f t="shared" si="5"/>
        <v>3</v>
      </c>
      <c r="O119" s="725" t="s">
        <v>606</v>
      </c>
      <c r="P119" s="954" t="s">
        <v>608</v>
      </c>
      <c r="Q119" s="263"/>
      <c r="R119" s="263"/>
      <c r="T119" s="414" t="s">
        <v>48</v>
      </c>
    </row>
    <row r="120" spans="1:20" x14ac:dyDescent="0.25">
      <c r="A120" s="305">
        <v>119</v>
      </c>
      <c r="B120" s="955" t="s">
        <v>1801</v>
      </c>
      <c r="C120" s="305" t="s">
        <v>1174</v>
      </c>
      <c r="D120" s="668">
        <v>1</v>
      </c>
      <c r="E120" s="668">
        <v>4</v>
      </c>
      <c r="F120" s="668" t="s">
        <v>65</v>
      </c>
      <c r="G120" s="670" t="s">
        <v>1706</v>
      </c>
      <c r="H120" s="338" t="s">
        <v>1792</v>
      </c>
      <c r="I120" s="338" t="s">
        <v>1107</v>
      </c>
      <c r="J120" s="1048" t="s">
        <v>1166</v>
      </c>
      <c r="K120" s="338" t="s">
        <v>888</v>
      </c>
      <c r="L120" s="670" t="str">
        <f t="shared" si="3"/>
        <v>DG.KC.EC904_01</v>
      </c>
      <c r="M120" s="668" t="str">
        <f t="shared" si="4"/>
        <v>1</v>
      </c>
      <c r="N120" s="668" t="str">
        <f t="shared" si="5"/>
        <v>3</v>
      </c>
      <c r="O120" s="725" t="s">
        <v>606</v>
      </c>
      <c r="P120" s="954" t="s">
        <v>608</v>
      </c>
      <c r="Q120" s="263"/>
      <c r="R120" s="263"/>
      <c r="T120" s="414" t="s">
        <v>49</v>
      </c>
    </row>
    <row r="121" spans="1:20" x14ac:dyDescent="0.25">
      <c r="A121" s="305">
        <v>120</v>
      </c>
      <c r="B121" s="957" t="s">
        <v>1803</v>
      </c>
      <c r="C121" s="305" t="s">
        <v>1641</v>
      </c>
      <c r="D121" s="668">
        <v>1</v>
      </c>
      <c r="E121" s="668">
        <v>7</v>
      </c>
      <c r="F121" s="668" t="s">
        <v>65</v>
      </c>
      <c r="G121" s="670" t="s">
        <v>1706</v>
      </c>
      <c r="H121" s="338" t="s">
        <v>1792</v>
      </c>
      <c r="I121" s="338" t="s">
        <v>1107</v>
      </c>
      <c r="J121" s="1048" t="s">
        <v>1166</v>
      </c>
      <c r="K121" s="338" t="s">
        <v>888</v>
      </c>
      <c r="L121" s="670" t="str">
        <f t="shared" si="3"/>
        <v>DG.KC.OP906_01</v>
      </c>
      <c r="M121" s="668" t="str">
        <f t="shared" si="4"/>
        <v>3</v>
      </c>
      <c r="N121" s="668" t="str">
        <f t="shared" si="5"/>
        <v>1</v>
      </c>
      <c r="O121" s="954" t="s">
        <v>608</v>
      </c>
      <c r="P121" s="725" t="s">
        <v>606</v>
      </c>
      <c r="Q121" s="338"/>
      <c r="R121" s="263"/>
      <c r="T121" s="414" t="s">
        <v>52</v>
      </c>
    </row>
    <row r="122" spans="1:20" x14ac:dyDescent="0.25">
      <c r="A122" s="305">
        <v>121</v>
      </c>
      <c r="B122" s="955" t="s">
        <v>1804</v>
      </c>
      <c r="C122" s="305" t="s">
        <v>1358</v>
      </c>
      <c r="D122" s="668">
        <v>1</v>
      </c>
      <c r="E122" s="668">
        <v>8</v>
      </c>
      <c r="F122" s="668" t="s">
        <v>65</v>
      </c>
      <c r="G122" s="670" t="s">
        <v>1706</v>
      </c>
      <c r="H122" s="338" t="s">
        <v>1792</v>
      </c>
      <c r="I122" s="338" t="s">
        <v>1107</v>
      </c>
      <c r="J122" s="1048" t="s">
        <v>1166</v>
      </c>
      <c r="K122" s="338" t="s">
        <v>888</v>
      </c>
      <c r="L122" s="670" t="str">
        <f t="shared" si="3"/>
        <v>DG.KC.OP908_01</v>
      </c>
      <c r="M122" s="668" t="str">
        <f t="shared" si="4"/>
        <v>3</v>
      </c>
      <c r="N122" s="668" t="str">
        <f t="shared" si="5"/>
        <v>1</v>
      </c>
      <c r="O122" s="954" t="s">
        <v>608</v>
      </c>
      <c r="P122" s="725" t="s">
        <v>606</v>
      </c>
      <c r="Q122" s="338"/>
      <c r="R122" s="263"/>
      <c r="T122" s="414" t="s">
        <v>53</v>
      </c>
    </row>
    <row r="123" spans="1:20" x14ac:dyDescent="0.25">
      <c r="A123" s="305">
        <v>122</v>
      </c>
      <c r="B123" s="955" t="s">
        <v>1805</v>
      </c>
      <c r="C123" s="305" t="s">
        <v>1642</v>
      </c>
      <c r="D123" s="668">
        <v>1</v>
      </c>
      <c r="E123" s="669">
        <v>9</v>
      </c>
      <c r="F123" s="668" t="s">
        <v>65</v>
      </c>
      <c r="G123" s="670" t="s">
        <v>1706</v>
      </c>
      <c r="H123" s="670" t="s">
        <v>1792</v>
      </c>
      <c r="I123" s="670" t="s">
        <v>1107</v>
      </c>
      <c r="J123" s="305" t="s">
        <v>1166</v>
      </c>
      <c r="K123" s="338" t="s">
        <v>888</v>
      </c>
      <c r="L123" s="670" t="str">
        <f t="shared" si="3"/>
        <v>DG.KC.OP910_01</v>
      </c>
      <c r="M123" s="668" t="str">
        <f t="shared" si="4"/>
        <v>3</v>
      </c>
      <c r="N123" s="668" t="str">
        <f t="shared" si="5"/>
        <v>1</v>
      </c>
      <c r="O123" s="954" t="s">
        <v>608</v>
      </c>
      <c r="P123" s="725" t="s">
        <v>606</v>
      </c>
      <c r="Q123" s="668"/>
      <c r="R123" s="670"/>
      <c r="S123" s="293"/>
      <c r="T123" s="414" t="s">
        <v>54</v>
      </c>
    </row>
    <row r="124" spans="1:20" x14ac:dyDescent="0.25">
      <c r="A124" s="305">
        <v>123</v>
      </c>
      <c r="B124" s="957" t="s">
        <v>1806</v>
      </c>
      <c r="C124" s="305" t="s">
        <v>1643</v>
      </c>
      <c r="D124" s="668">
        <v>1</v>
      </c>
      <c r="E124" s="668">
        <v>10</v>
      </c>
      <c r="F124" s="668" t="s">
        <v>65</v>
      </c>
      <c r="G124" s="670" t="s">
        <v>1706</v>
      </c>
      <c r="H124" s="338" t="s">
        <v>1792</v>
      </c>
      <c r="I124" s="338" t="s">
        <v>1107</v>
      </c>
      <c r="J124" s="1048" t="s">
        <v>1166</v>
      </c>
      <c r="K124" s="338" t="s">
        <v>888</v>
      </c>
      <c r="L124" s="670" t="str">
        <f t="shared" si="3"/>
        <v>DG.KC.OP912_01</v>
      </c>
      <c r="M124" s="668" t="str">
        <f t="shared" si="4"/>
        <v>3</v>
      </c>
      <c r="N124" s="668" t="str">
        <f t="shared" si="5"/>
        <v>1</v>
      </c>
      <c r="O124" s="954" t="s">
        <v>608</v>
      </c>
      <c r="P124" s="725" t="s">
        <v>606</v>
      </c>
      <c r="Q124" s="338"/>
      <c r="R124" s="263"/>
      <c r="T124" s="414" t="s">
        <v>55</v>
      </c>
    </row>
    <row r="125" spans="1:20" x14ac:dyDescent="0.25">
      <c r="A125" s="305">
        <v>124</v>
      </c>
      <c r="B125" s="960" t="s">
        <v>1810</v>
      </c>
      <c r="C125" s="305" t="s">
        <v>1181</v>
      </c>
      <c r="D125" s="668">
        <v>2</v>
      </c>
      <c r="E125" s="668">
        <v>0</v>
      </c>
      <c r="F125" s="668" t="s">
        <v>65</v>
      </c>
      <c r="G125" s="670" t="s">
        <v>1706</v>
      </c>
      <c r="H125" s="670" t="s">
        <v>1792</v>
      </c>
      <c r="I125" s="670" t="s">
        <v>1107</v>
      </c>
      <c r="J125" s="305" t="s">
        <v>1180</v>
      </c>
      <c r="K125" s="338" t="s">
        <v>888</v>
      </c>
      <c r="L125" s="670" t="str">
        <f t="shared" si="3"/>
        <v>DG.KC.EB901_01</v>
      </c>
      <c r="M125" s="668" t="str">
        <f t="shared" si="4"/>
        <v>3</v>
      </c>
      <c r="N125" s="668" t="str">
        <f t="shared" si="5"/>
        <v>1</v>
      </c>
      <c r="O125" s="954" t="s">
        <v>608</v>
      </c>
      <c r="P125" s="725" t="s">
        <v>606</v>
      </c>
      <c r="Q125" s="668"/>
      <c r="R125" s="670"/>
      <c r="S125" s="293"/>
      <c r="T125" s="414" t="s">
        <v>56</v>
      </c>
    </row>
    <row r="126" spans="1:20" x14ac:dyDescent="0.25">
      <c r="A126" s="305">
        <v>125</v>
      </c>
      <c r="B126" s="956" t="s">
        <v>1811</v>
      </c>
      <c r="C126" s="210" t="s">
        <v>1645</v>
      </c>
      <c r="D126" s="668">
        <v>2</v>
      </c>
      <c r="E126" s="668">
        <v>1</v>
      </c>
      <c r="F126" s="668" t="s">
        <v>65</v>
      </c>
      <c r="G126" s="670" t="s">
        <v>1706</v>
      </c>
      <c r="H126" s="670" t="s">
        <v>1792</v>
      </c>
      <c r="I126" s="670" t="s">
        <v>1107</v>
      </c>
      <c r="J126" s="305" t="s">
        <v>1180</v>
      </c>
      <c r="K126" s="338" t="s">
        <v>888</v>
      </c>
      <c r="L126" s="670" t="str">
        <f t="shared" si="3"/>
        <v>DG.KC.OP901_01</v>
      </c>
      <c r="M126" s="668" t="str">
        <f t="shared" si="4"/>
        <v>3</v>
      </c>
      <c r="N126" s="668" t="str">
        <f t="shared" si="5"/>
        <v>1</v>
      </c>
      <c r="O126" s="954" t="s">
        <v>608</v>
      </c>
      <c r="P126" s="725" t="s">
        <v>606</v>
      </c>
      <c r="Q126" s="668"/>
      <c r="R126" s="670"/>
      <c r="S126" s="293"/>
      <c r="T126" s="414" t="s">
        <v>57</v>
      </c>
    </row>
    <row r="127" spans="1:20" x14ac:dyDescent="0.25">
      <c r="A127" s="305">
        <v>126</v>
      </c>
      <c r="B127" s="956" t="s">
        <v>1812</v>
      </c>
      <c r="C127" s="210" t="s">
        <v>1646</v>
      </c>
      <c r="D127" s="668">
        <v>2</v>
      </c>
      <c r="E127" s="668">
        <v>2</v>
      </c>
      <c r="F127" s="668" t="s">
        <v>65</v>
      </c>
      <c r="G127" s="670" t="s">
        <v>1706</v>
      </c>
      <c r="H127" s="670" t="s">
        <v>1792</v>
      </c>
      <c r="I127" s="670" t="s">
        <v>1107</v>
      </c>
      <c r="J127" s="305" t="s">
        <v>1180</v>
      </c>
      <c r="K127" s="338" t="s">
        <v>888</v>
      </c>
      <c r="L127" s="670" t="str">
        <f t="shared" si="3"/>
        <v>DG.KC.OP903_01</v>
      </c>
      <c r="M127" s="668" t="str">
        <f t="shared" si="4"/>
        <v>3</v>
      </c>
      <c r="N127" s="668" t="str">
        <f t="shared" si="5"/>
        <v>1</v>
      </c>
      <c r="O127" s="954" t="s">
        <v>608</v>
      </c>
      <c r="P127" s="725" t="s">
        <v>606</v>
      </c>
      <c r="Q127" s="668"/>
      <c r="R127" s="670"/>
      <c r="S127" s="293"/>
      <c r="T127" s="414" t="s">
        <v>58</v>
      </c>
    </row>
    <row r="128" spans="1:20" x14ac:dyDescent="0.25">
      <c r="A128" s="305">
        <v>127</v>
      </c>
      <c r="B128" s="956" t="s">
        <v>1813</v>
      </c>
      <c r="C128" s="210" t="s">
        <v>1182</v>
      </c>
      <c r="D128" s="668">
        <v>2</v>
      </c>
      <c r="E128" s="668">
        <v>3</v>
      </c>
      <c r="F128" s="668" t="s">
        <v>65</v>
      </c>
      <c r="G128" s="670" t="s">
        <v>1706</v>
      </c>
      <c r="H128" s="670" t="s">
        <v>1792</v>
      </c>
      <c r="I128" s="670" t="s">
        <v>1107</v>
      </c>
      <c r="J128" s="305" t="s">
        <v>1180</v>
      </c>
      <c r="K128" s="338" t="s">
        <v>888</v>
      </c>
      <c r="L128" s="670" t="str">
        <f t="shared" si="3"/>
        <v>DG.KC.EC901_01</v>
      </c>
      <c r="M128" s="668" t="str">
        <f t="shared" si="4"/>
        <v>1</v>
      </c>
      <c r="N128" s="668" t="str">
        <f t="shared" si="5"/>
        <v>3</v>
      </c>
      <c r="O128" s="725" t="s">
        <v>606</v>
      </c>
      <c r="P128" s="954" t="s">
        <v>608</v>
      </c>
      <c r="Q128" s="668"/>
      <c r="R128" s="670"/>
      <c r="S128" s="293"/>
      <c r="T128" s="414" t="s">
        <v>59</v>
      </c>
    </row>
    <row r="129" spans="1:20" x14ac:dyDescent="0.25">
      <c r="A129" s="305">
        <v>128</v>
      </c>
      <c r="B129" s="956" t="s">
        <v>1814</v>
      </c>
      <c r="C129" s="210" t="s">
        <v>1183</v>
      </c>
      <c r="D129" s="668">
        <v>2</v>
      </c>
      <c r="E129" s="668">
        <v>4</v>
      </c>
      <c r="F129" s="668" t="s">
        <v>65</v>
      </c>
      <c r="G129" s="670" t="s">
        <v>1706</v>
      </c>
      <c r="H129" s="670" t="s">
        <v>1792</v>
      </c>
      <c r="I129" s="670" t="s">
        <v>1107</v>
      </c>
      <c r="J129" s="305" t="s">
        <v>1180</v>
      </c>
      <c r="K129" s="338" t="s">
        <v>888</v>
      </c>
      <c r="L129" s="670" t="str">
        <f t="shared" si="3"/>
        <v>DG.KC.EC903_01</v>
      </c>
      <c r="M129" s="668" t="str">
        <f t="shared" si="4"/>
        <v>1</v>
      </c>
      <c r="N129" s="668" t="str">
        <f t="shared" si="5"/>
        <v>3</v>
      </c>
      <c r="O129" s="725" t="s">
        <v>606</v>
      </c>
      <c r="P129" s="954" t="s">
        <v>608</v>
      </c>
      <c r="Q129" s="668"/>
      <c r="R129" s="670"/>
      <c r="S129" s="293"/>
      <c r="T129" s="414" t="s">
        <v>60</v>
      </c>
    </row>
    <row r="130" spans="1:20" x14ac:dyDescent="0.25">
      <c r="A130" s="305">
        <v>129</v>
      </c>
      <c r="B130" s="1010" t="s">
        <v>43</v>
      </c>
      <c r="C130" s="743"/>
      <c r="D130" s="1017"/>
      <c r="E130" s="1017"/>
      <c r="F130" s="1017"/>
      <c r="G130" s="961"/>
      <c r="H130" s="961"/>
      <c r="I130" s="670" t="s">
        <v>1107</v>
      </c>
      <c r="J130" s="1018"/>
      <c r="K130" s="1019"/>
      <c r="L130" s="670"/>
      <c r="M130" s="668" t="str">
        <f t="shared" ref="M130:M193" si="17">IF(O130="",0,LEFT(O130,1))</f>
        <v>0</v>
      </c>
      <c r="N130" s="668" t="str">
        <f t="shared" ref="N130:N193" si="18">IF(P130="",0,LEFT(P130,1))</f>
        <v>0</v>
      </c>
      <c r="O130" s="672" t="s">
        <v>605</v>
      </c>
      <c r="P130" s="672" t="s">
        <v>605</v>
      </c>
      <c r="Q130" s="668"/>
      <c r="R130" s="670"/>
      <c r="S130" s="293"/>
      <c r="T130" s="414" t="s">
        <v>61</v>
      </c>
    </row>
    <row r="131" spans="1:20" x14ac:dyDescent="0.25">
      <c r="A131" s="305">
        <v>130</v>
      </c>
      <c r="B131" s="956" t="s">
        <v>1816</v>
      </c>
      <c r="C131" s="210" t="s">
        <v>1648</v>
      </c>
      <c r="D131" s="668">
        <v>2</v>
      </c>
      <c r="E131" s="668">
        <v>6</v>
      </c>
      <c r="F131" s="668" t="s">
        <v>65</v>
      </c>
      <c r="G131" s="670" t="s">
        <v>1706</v>
      </c>
      <c r="H131" s="670" t="s">
        <v>1792</v>
      </c>
      <c r="I131" s="670" t="s">
        <v>1107</v>
      </c>
      <c r="J131" s="305" t="s">
        <v>1180</v>
      </c>
      <c r="K131" s="338" t="s">
        <v>888</v>
      </c>
      <c r="L131" s="670" t="str">
        <f t="shared" ref="L131:L193" si="19">IF(K131="",C131,CONCATENATE(K131,".",C131))</f>
        <v>DG.KC.OP905_01</v>
      </c>
      <c r="M131" s="668" t="str">
        <f t="shared" si="17"/>
        <v>3</v>
      </c>
      <c r="N131" s="668" t="str">
        <f t="shared" si="18"/>
        <v>1</v>
      </c>
      <c r="O131" s="954" t="s">
        <v>608</v>
      </c>
      <c r="P131" s="725" t="s">
        <v>606</v>
      </c>
      <c r="Q131" s="668"/>
      <c r="R131" s="670"/>
      <c r="S131" s="293"/>
      <c r="T131" s="414" t="s">
        <v>62</v>
      </c>
    </row>
    <row r="132" spans="1:20" x14ac:dyDescent="0.25">
      <c r="A132" s="305">
        <v>131</v>
      </c>
      <c r="B132" s="956" t="s">
        <v>1817</v>
      </c>
      <c r="C132" s="210" t="s">
        <v>1359</v>
      </c>
      <c r="D132" s="668">
        <v>2</v>
      </c>
      <c r="E132" s="668">
        <v>7</v>
      </c>
      <c r="F132" s="668" t="s">
        <v>65</v>
      </c>
      <c r="G132" s="670" t="s">
        <v>1706</v>
      </c>
      <c r="H132" s="670" t="s">
        <v>1792</v>
      </c>
      <c r="I132" s="670" t="s">
        <v>1107</v>
      </c>
      <c r="J132" s="305" t="s">
        <v>1180</v>
      </c>
      <c r="K132" s="338" t="s">
        <v>888</v>
      </c>
      <c r="L132" s="670" t="str">
        <f t="shared" si="19"/>
        <v>DG.KC.OP907_01</v>
      </c>
      <c r="M132" s="668" t="str">
        <f t="shared" si="17"/>
        <v>3</v>
      </c>
      <c r="N132" s="668" t="str">
        <f t="shared" si="18"/>
        <v>1</v>
      </c>
      <c r="O132" s="954" t="s">
        <v>608</v>
      </c>
      <c r="P132" s="725" t="s">
        <v>606</v>
      </c>
      <c r="Q132" s="668"/>
      <c r="R132" s="670"/>
      <c r="S132" s="293"/>
      <c r="T132" s="414" t="s">
        <v>63</v>
      </c>
    </row>
    <row r="133" spans="1:20" x14ac:dyDescent="0.25">
      <c r="A133" s="305">
        <v>132</v>
      </c>
      <c r="B133" s="956" t="s">
        <v>1818</v>
      </c>
      <c r="C133" s="210" t="s">
        <v>1360</v>
      </c>
      <c r="D133" s="668">
        <v>2</v>
      </c>
      <c r="E133" s="668">
        <v>8</v>
      </c>
      <c r="F133" s="668" t="s">
        <v>65</v>
      </c>
      <c r="G133" s="670" t="s">
        <v>1706</v>
      </c>
      <c r="H133" s="670" t="s">
        <v>1792</v>
      </c>
      <c r="I133" s="670" t="s">
        <v>1107</v>
      </c>
      <c r="J133" s="305" t="s">
        <v>1180</v>
      </c>
      <c r="K133" s="338" t="s">
        <v>888</v>
      </c>
      <c r="L133" s="670" t="str">
        <f t="shared" si="19"/>
        <v>DG.KC.OP909_01</v>
      </c>
      <c r="M133" s="668" t="str">
        <f t="shared" si="17"/>
        <v>3</v>
      </c>
      <c r="N133" s="668" t="str">
        <f t="shared" si="18"/>
        <v>1</v>
      </c>
      <c r="O133" s="954" t="s">
        <v>608</v>
      </c>
      <c r="P133" s="725" t="s">
        <v>606</v>
      </c>
      <c r="Q133" s="668"/>
      <c r="R133" s="670"/>
      <c r="S133" s="293"/>
    </row>
    <row r="134" spans="1:20" x14ac:dyDescent="0.25">
      <c r="A134" s="305">
        <v>133</v>
      </c>
      <c r="B134" s="956" t="s">
        <v>1819</v>
      </c>
      <c r="C134" s="210" t="s">
        <v>1649</v>
      </c>
      <c r="D134" s="668">
        <v>2</v>
      </c>
      <c r="E134" s="668">
        <v>9</v>
      </c>
      <c r="F134" s="668" t="s">
        <v>65</v>
      </c>
      <c r="G134" s="670" t="s">
        <v>1706</v>
      </c>
      <c r="H134" s="670" t="s">
        <v>1792</v>
      </c>
      <c r="I134" s="670" t="s">
        <v>1107</v>
      </c>
      <c r="J134" s="305" t="s">
        <v>1180</v>
      </c>
      <c r="K134" s="338" t="s">
        <v>888</v>
      </c>
      <c r="L134" s="670" t="str">
        <f t="shared" si="19"/>
        <v>DG.KC.OP911_01</v>
      </c>
      <c r="M134" s="668" t="str">
        <f t="shared" si="17"/>
        <v>3</v>
      </c>
      <c r="N134" s="668" t="str">
        <f t="shared" si="18"/>
        <v>1</v>
      </c>
      <c r="O134" s="954" t="s">
        <v>608</v>
      </c>
      <c r="P134" s="725" t="s">
        <v>606</v>
      </c>
      <c r="Q134" s="668"/>
      <c r="R134" s="670"/>
      <c r="S134" s="293"/>
    </row>
    <row r="135" spans="1:20" x14ac:dyDescent="0.25">
      <c r="A135" s="305">
        <v>134</v>
      </c>
      <c r="B135" s="956" t="s">
        <v>1820</v>
      </c>
      <c r="C135" s="210" t="s">
        <v>1650</v>
      </c>
      <c r="D135" s="668">
        <v>2</v>
      </c>
      <c r="E135" s="668">
        <v>10</v>
      </c>
      <c r="F135" s="668" t="s">
        <v>65</v>
      </c>
      <c r="G135" s="670" t="s">
        <v>1706</v>
      </c>
      <c r="H135" s="670" t="s">
        <v>1792</v>
      </c>
      <c r="I135" s="670" t="s">
        <v>1107</v>
      </c>
      <c r="J135" s="305" t="s">
        <v>1180</v>
      </c>
      <c r="K135" s="338" t="s">
        <v>888</v>
      </c>
      <c r="L135" s="670" t="str">
        <f t="shared" si="19"/>
        <v>DG.KC.OP913_01</v>
      </c>
      <c r="M135" s="668" t="str">
        <f t="shared" si="17"/>
        <v>3</v>
      </c>
      <c r="N135" s="668" t="str">
        <f t="shared" si="18"/>
        <v>1</v>
      </c>
      <c r="O135" s="954" t="s">
        <v>608</v>
      </c>
      <c r="P135" s="725" t="s">
        <v>606</v>
      </c>
      <c r="Q135" s="668"/>
      <c r="R135" s="670"/>
      <c r="S135" s="293"/>
    </row>
    <row r="136" spans="1:20" x14ac:dyDescent="0.25">
      <c r="A136" s="305">
        <v>135</v>
      </c>
      <c r="B136" s="958" t="s">
        <v>2057</v>
      </c>
      <c r="C136" s="305" t="s">
        <v>2101</v>
      </c>
      <c r="D136" s="668">
        <v>16</v>
      </c>
      <c r="E136" s="668">
        <v>20</v>
      </c>
      <c r="F136" s="668" t="s">
        <v>65</v>
      </c>
      <c r="G136" s="670" t="s">
        <v>1709</v>
      </c>
      <c r="H136" s="670" t="s">
        <v>2046</v>
      </c>
      <c r="I136" s="670" t="s">
        <v>1107</v>
      </c>
      <c r="J136" s="305" t="s">
        <v>1298</v>
      </c>
      <c r="K136" s="338" t="s">
        <v>1316</v>
      </c>
      <c r="L136" s="670" t="str">
        <f t="shared" si="19"/>
        <v>DG.SAR.EB9172_02s</v>
      </c>
      <c r="M136" s="668" t="str">
        <f t="shared" si="17"/>
        <v>3</v>
      </c>
      <c r="N136" s="668" t="str">
        <f t="shared" si="18"/>
        <v>1</v>
      </c>
      <c r="O136" s="954" t="s">
        <v>608</v>
      </c>
      <c r="P136" s="725" t="s">
        <v>606</v>
      </c>
      <c r="Q136" s="668"/>
      <c r="R136" s="670"/>
      <c r="S136" s="293"/>
      <c r="T136" s="412"/>
    </row>
    <row r="137" spans="1:20" x14ac:dyDescent="0.25">
      <c r="A137" s="305">
        <v>136</v>
      </c>
      <c r="B137" s="959" t="s">
        <v>43</v>
      </c>
      <c r="C137" s="305"/>
      <c r="D137" s="668"/>
      <c r="E137" s="668"/>
      <c r="F137" s="668"/>
      <c r="G137" s="670"/>
      <c r="H137" s="670"/>
      <c r="I137" s="670" t="s">
        <v>1107</v>
      </c>
      <c r="J137" s="305"/>
      <c r="K137" s="338"/>
      <c r="L137" s="670"/>
      <c r="M137" s="668" t="str">
        <f t="shared" si="17"/>
        <v>0</v>
      </c>
      <c r="N137" s="668" t="str">
        <f t="shared" si="18"/>
        <v>0</v>
      </c>
      <c r="O137" s="672" t="s">
        <v>605</v>
      </c>
      <c r="P137" s="672" t="s">
        <v>605</v>
      </c>
      <c r="Q137" s="668"/>
      <c r="R137" s="670"/>
      <c r="S137" s="293"/>
      <c r="T137" s="412"/>
    </row>
    <row r="138" spans="1:20" x14ac:dyDescent="0.25">
      <c r="A138" s="305">
        <v>137</v>
      </c>
      <c r="B138" s="958" t="s">
        <v>2059</v>
      </c>
      <c r="C138" s="305" t="s">
        <v>2103</v>
      </c>
      <c r="D138" s="668">
        <v>16</v>
      </c>
      <c r="E138" s="1017">
        <v>21</v>
      </c>
      <c r="F138" s="668" t="s">
        <v>65</v>
      </c>
      <c r="G138" s="670" t="s">
        <v>1709</v>
      </c>
      <c r="H138" s="670" t="s">
        <v>2046</v>
      </c>
      <c r="I138" s="670" t="s">
        <v>1107</v>
      </c>
      <c r="J138" s="305" t="s">
        <v>1298</v>
      </c>
      <c r="K138" s="338" t="s">
        <v>1316</v>
      </c>
      <c r="L138" s="670" t="str">
        <f t="shared" si="19"/>
        <v>DG.SAR.OP9172_02s</v>
      </c>
      <c r="M138" s="668" t="str">
        <f t="shared" si="17"/>
        <v>3</v>
      </c>
      <c r="N138" s="668" t="str">
        <f t="shared" si="18"/>
        <v>1</v>
      </c>
      <c r="O138" s="954" t="s">
        <v>608</v>
      </c>
      <c r="P138" s="725" t="s">
        <v>606</v>
      </c>
      <c r="Q138" s="668"/>
      <c r="R138" s="670"/>
      <c r="S138" s="293"/>
      <c r="T138" s="414"/>
    </row>
    <row r="139" spans="1:20" x14ac:dyDescent="0.25">
      <c r="A139" s="305">
        <v>138</v>
      </c>
      <c r="B139" s="958" t="s">
        <v>2060</v>
      </c>
      <c r="C139" s="305" t="s">
        <v>2104</v>
      </c>
      <c r="D139" s="668">
        <v>16</v>
      </c>
      <c r="E139" s="1017">
        <v>22</v>
      </c>
      <c r="F139" s="668" t="s">
        <v>65</v>
      </c>
      <c r="G139" s="670" t="s">
        <v>1709</v>
      </c>
      <c r="H139" s="670" t="s">
        <v>2046</v>
      </c>
      <c r="I139" s="670" t="s">
        <v>1107</v>
      </c>
      <c r="J139" s="305" t="s">
        <v>1298</v>
      </c>
      <c r="K139" s="338" t="s">
        <v>1316</v>
      </c>
      <c r="L139" s="670" t="str">
        <f t="shared" si="19"/>
        <v>DG.SAR.EC9172_02s</v>
      </c>
      <c r="M139" s="668" t="str">
        <f t="shared" si="17"/>
        <v>1</v>
      </c>
      <c r="N139" s="668" t="str">
        <f t="shared" si="18"/>
        <v>3</v>
      </c>
      <c r="O139" s="725" t="s">
        <v>606</v>
      </c>
      <c r="P139" s="954" t="s">
        <v>608</v>
      </c>
      <c r="Q139" s="668"/>
      <c r="R139" s="670"/>
      <c r="S139" s="293"/>
      <c r="T139" s="414"/>
    </row>
    <row r="140" spans="1:20" x14ac:dyDescent="0.25">
      <c r="A140" s="305">
        <v>139</v>
      </c>
      <c r="B140" s="958" t="s">
        <v>2061</v>
      </c>
      <c r="C140" s="305" t="s">
        <v>2105</v>
      </c>
      <c r="D140" s="668">
        <v>16</v>
      </c>
      <c r="E140" s="1017">
        <v>23</v>
      </c>
      <c r="F140" s="668" t="s">
        <v>65</v>
      </c>
      <c r="G140" s="670" t="s">
        <v>1709</v>
      </c>
      <c r="H140" s="670" t="s">
        <v>2046</v>
      </c>
      <c r="I140" s="670" t="s">
        <v>1107</v>
      </c>
      <c r="J140" s="305" t="s">
        <v>1298</v>
      </c>
      <c r="K140" s="338" t="s">
        <v>1316</v>
      </c>
      <c r="L140" s="670" t="str">
        <f t="shared" si="19"/>
        <v>DG.SAR.EC9172_04s</v>
      </c>
      <c r="M140" s="668" t="str">
        <f t="shared" si="17"/>
        <v>1</v>
      </c>
      <c r="N140" s="668" t="str">
        <f t="shared" si="18"/>
        <v>3</v>
      </c>
      <c r="O140" s="725" t="s">
        <v>606</v>
      </c>
      <c r="P140" s="954" t="s">
        <v>608</v>
      </c>
      <c r="Q140" s="668"/>
      <c r="R140" s="670"/>
      <c r="S140" s="293"/>
      <c r="T140" s="414"/>
    </row>
    <row r="141" spans="1:20" x14ac:dyDescent="0.25">
      <c r="A141" s="305">
        <v>140</v>
      </c>
      <c r="B141" s="958" t="s">
        <v>2062</v>
      </c>
      <c r="C141" s="305" t="s">
        <v>2106</v>
      </c>
      <c r="D141" s="668">
        <v>16</v>
      </c>
      <c r="E141" s="1017">
        <v>24</v>
      </c>
      <c r="F141" s="668" t="s">
        <v>65</v>
      </c>
      <c r="G141" s="670" t="s">
        <v>1709</v>
      </c>
      <c r="H141" s="670" t="s">
        <v>2046</v>
      </c>
      <c r="I141" s="670" t="s">
        <v>1107</v>
      </c>
      <c r="J141" s="305" t="s">
        <v>1298</v>
      </c>
      <c r="K141" s="338" t="s">
        <v>1316</v>
      </c>
      <c r="L141" s="670" t="str">
        <f t="shared" si="19"/>
        <v>DG.SAR.OP9172_04s</v>
      </c>
      <c r="M141" s="668" t="str">
        <f t="shared" si="17"/>
        <v>3</v>
      </c>
      <c r="N141" s="668" t="str">
        <f t="shared" si="18"/>
        <v>1</v>
      </c>
      <c r="O141" s="954" t="s">
        <v>608</v>
      </c>
      <c r="P141" s="725" t="s">
        <v>606</v>
      </c>
      <c r="Q141" s="668"/>
      <c r="R141" s="670"/>
      <c r="S141" s="293"/>
      <c r="T141" s="414"/>
    </row>
    <row r="142" spans="1:20" x14ac:dyDescent="0.25">
      <c r="A142" s="305">
        <v>141</v>
      </c>
      <c r="B142" s="958" t="s">
        <v>2063</v>
      </c>
      <c r="C142" s="305" t="s">
        <v>2107</v>
      </c>
      <c r="D142" s="668">
        <v>16</v>
      </c>
      <c r="E142" s="1017">
        <v>25</v>
      </c>
      <c r="F142" s="668" t="s">
        <v>65</v>
      </c>
      <c r="G142" s="670" t="s">
        <v>1709</v>
      </c>
      <c r="H142" s="670" t="s">
        <v>2046</v>
      </c>
      <c r="I142" s="670" t="s">
        <v>1107</v>
      </c>
      <c r="J142" s="305" t="s">
        <v>1298</v>
      </c>
      <c r="K142" s="338" t="s">
        <v>1316</v>
      </c>
      <c r="L142" s="670" t="str">
        <f t="shared" si="19"/>
        <v>DG.SAR.OP9172_16s</v>
      </c>
      <c r="M142" s="668" t="str">
        <f t="shared" si="17"/>
        <v>3</v>
      </c>
      <c r="N142" s="668" t="str">
        <f t="shared" si="18"/>
        <v>1</v>
      </c>
      <c r="O142" s="954" t="s">
        <v>608</v>
      </c>
      <c r="P142" s="725" t="s">
        <v>606</v>
      </c>
      <c r="Q142" s="668"/>
      <c r="R142" s="670"/>
      <c r="S142" s="293"/>
      <c r="T142" s="414"/>
    </row>
    <row r="143" spans="1:20" x14ac:dyDescent="0.25">
      <c r="A143" s="305">
        <v>142</v>
      </c>
      <c r="B143" s="958" t="s">
        <v>2064</v>
      </c>
      <c r="C143" s="305" t="s">
        <v>2108</v>
      </c>
      <c r="D143" s="668">
        <v>16</v>
      </c>
      <c r="E143" s="1028">
        <v>26</v>
      </c>
      <c r="F143" s="668" t="s">
        <v>65</v>
      </c>
      <c r="G143" s="670" t="s">
        <v>1709</v>
      </c>
      <c r="H143" s="670" t="s">
        <v>2046</v>
      </c>
      <c r="I143" s="670" t="s">
        <v>1107</v>
      </c>
      <c r="J143" s="305" t="s">
        <v>1298</v>
      </c>
      <c r="K143" s="338" t="s">
        <v>1316</v>
      </c>
      <c r="L143" s="670" t="str">
        <f t="shared" si="19"/>
        <v>DG.SAR.OP9172_06s</v>
      </c>
      <c r="M143" s="668" t="str">
        <f t="shared" si="17"/>
        <v>3</v>
      </c>
      <c r="N143" s="668" t="str">
        <f t="shared" si="18"/>
        <v>1</v>
      </c>
      <c r="O143" s="954" t="s">
        <v>608</v>
      </c>
      <c r="P143" s="725" t="s">
        <v>606</v>
      </c>
      <c r="Q143" s="668"/>
      <c r="R143" s="670"/>
      <c r="S143" s="293"/>
      <c r="T143" s="414"/>
    </row>
    <row r="144" spans="1:20" x14ac:dyDescent="0.25">
      <c r="A144" s="305">
        <v>143</v>
      </c>
      <c r="B144" s="958" t="s">
        <v>2065</v>
      </c>
      <c r="C144" s="305" t="s">
        <v>2109</v>
      </c>
      <c r="D144" s="668">
        <v>16</v>
      </c>
      <c r="E144" s="1028">
        <v>27</v>
      </c>
      <c r="F144" s="668" t="s">
        <v>65</v>
      </c>
      <c r="G144" s="670" t="s">
        <v>1709</v>
      </c>
      <c r="H144" s="670" t="s">
        <v>2046</v>
      </c>
      <c r="I144" s="670" t="s">
        <v>1107</v>
      </c>
      <c r="J144" s="305" t="s">
        <v>1298</v>
      </c>
      <c r="K144" s="338" t="s">
        <v>1316</v>
      </c>
      <c r="L144" s="670" t="str">
        <f t="shared" si="19"/>
        <v>DG.SAR.OP9172_08s</v>
      </c>
      <c r="M144" s="668" t="str">
        <f t="shared" si="17"/>
        <v>3</v>
      </c>
      <c r="N144" s="668" t="str">
        <f t="shared" si="18"/>
        <v>1</v>
      </c>
      <c r="O144" s="954" t="s">
        <v>608</v>
      </c>
      <c r="P144" s="725" t="s">
        <v>606</v>
      </c>
      <c r="Q144" s="668"/>
      <c r="R144" s="670"/>
      <c r="S144" s="293"/>
      <c r="T144" s="414"/>
    </row>
    <row r="145" spans="1:20" x14ac:dyDescent="0.25">
      <c r="A145" s="305">
        <v>144</v>
      </c>
      <c r="B145" s="958" t="s">
        <v>2066</v>
      </c>
      <c r="C145" s="305" t="s">
        <v>2110</v>
      </c>
      <c r="D145" s="668">
        <v>16</v>
      </c>
      <c r="E145" s="1028">
        <v>28</v>
      </c>
      <c r="F145" s="668" t="s">
        <v>65</v>
      </c>
      <c r="G145" s="670" t="s">
        <v>1709</v>
      </c>
      <c r="H145" s="670" t="s">
        <v>2046</v>
      </c>
      <c r="I145" s="670" t="s">
        <v>1107</v>
      </c>
      <c r="J145" s="305" t="s">
        <v>1298</v>
      </c>
      <c r="K145" s="338" t="s">
        <v>1316</v>
      </c>
      <c r="L145" s="670" t="str">
        <f t="shared" si="19"/>
        <v>DG.SAR.OP9172_10s</v>
      </c>
      <c r="M145" s="668" t="str">
        <f t="shared" si="17"/>
        <v>3</v>
      </c>
      <c r="N145" s="668" t="str">
        <f t="shared" si="18"/>
        <v>1</v>
      </c>
      <c r="O145" s="954" t="s">
        <v>608</v>
      </c>
      <c r="P145" s="725" t="s">
        <v>606</v>
      </c>
      <c r="Q145" s="668"/>
      <c r="R145" s="670"/>
      <c r="S145" s="293"/>
      <c r="T145" s="414"/>
    </row>
    <row r="146" spans="1:20" x14ac:dyDescent="0.25">
      <c r="A146" s="305">
        <v>145</v>
      </c>
      <c r="B146" s="958" t="s">
        <v>2067</v>
      </c>
      <c r="C146" s="305" t="s">
        <v>2111</v>
      </c>
      <c r="D146" s="668">
        <v>16</v>
      </c>
      <c r="E146" s="1017">
        <v>29</v>
      </c>
      <c r="F146" s="668" t="s">
        <v>65</v>
      </c>
      <c r="G146" s="670" t="s">
        <v>1709</v>
      </c>
      <c r="H146" s="670" t="s">
        <v>2046</v>
      </c>
      <c r="I146" s="670" t="s">
        <v>1107</v>
      </c>
      <c r="J146" s="305" t="s">
        <v>1298</v>
      </c>
      <c r="K146" s="338" t="s">
        <v>1316</v>
      </c>
      <c r="L146" s="670" t="str">
        <f t="shared" si="19"/>
        <v>DG.SAR.OP9172_12s</v>
      </c>
      <c r="M146" s="668" t="str">
        <f t="shared" si="17"/>
        <v>3</v>
      </c>
      <c r="N146" s="668" t="str">
        <f t="shared" si="18"/>
        <v>1</v>
      </c>
      <c r="O146" s="954" t="s">
        <v>608</v>
      </c>
      <c r="P146" s="725" t="s">
        <v>606</v>
      </c>
      <c r="Q146" s="668"/>
      <c r="R146" s="670"/>
      <c r="S146" s="293"/>
      <c r="T146" s="414"/>
    </row>
    <row r="147" spans="1:20" x14ac:dyDescent="0.25">
      <c r="A147" s="305">
        <v>146</v>
      </c>
      <c r="B147" s="958" t="s">
        <v>2076</v>
      </c>
      <c r="C147" s="305" t="s">
        <v>2120</v>
      </c>
      <c r="D147" s="668">
        <v>17</v>
      </c>
      <c r="E147" s="668">
        <v>20</v>
      </c>
      <c r="F147" s="668" t="s">
        <v>65</v>
      </c>
      <c r="G147" s="670" t="s">
        <v>1709</v>
      </c>
      <c r="H147" s="670" t="s">
        <v>2046</v>
      </c>
      <c r="I147" s="670" t="s">
        <v>1107</v>
      </c>
      <c r="J147" s="305" t="s">
        <v>1306</v>
      </c>
      <c r="K147" s="338" t="s">
        <v>1316</v>
      </c>
      <c r="L147" s="670" t="str">
        <f t="shared" si="19"/>
        <v>DG.SAR.EB9172_01s</v>
      </c>
      <c r="M147" s="668" t="str">
        <f t="shared" si="17"/>
        <v>3</v>
      </c>
      <c r="N147" s="668" t="str">
        <f t="shared" si="18"/>
        <v>1</v>
      </c>
      <c r="O147" s="954" t="s">
        <v>608</v>
      </c>
      <c r="P147" s="725" t="s">
        <v>606</v>
      </c>
      <c r="Q147" s="668"/>
      <c r="R147" s="670"/>
      <c r="S147" s="293"/>
      <c r="T147" s="414"/>
    </row>
    <row r="148" spans="1:20" x14ac:dyDescent="0.25">
      <c r="A148" s="305">
        <v>147</v>
      </c>
      <c r="B148" s="958" t="s">
        <v>2078</v>
      </c>
      <c r="C148" s="305" t="s">
        <v>2122</v>
      </c>
      <c r="D148" s="668">
        <v>17</v>
      </c>
      <c r="E148" s="668">
        <v>22</v>
      </c>
      <c r="F148" s="668" t="s">
        <v>65</v>
      </c>
      <c r="G148" s="670" t="s">
        <v>1709</v>
      </c>
      <c r="H148" s="670" t="s">
        <v>2046</v>
      </c>
      <c r="I148" s="670" t="s">
        <v>1107</v>
      </c>
      <c r="J148" s="305" t="s">
        <v>1306</v>
      </c>
      <c r="K148" s="338" t="s">
        <v>1316</v>
      </c>
      <c r="L148" s="670" t="str">
        <f t="shared" si="19"/>
        <v>DG.SAR.OP9172_01s</v>
      </c>
      <c r="M148" s="668" t="str">
        <f t="shared" si="17"/>
        <v>3</v>
      </c>
      <c r="N148" s="668" t="str">
        <f t="shared" si="18"/>
        <v>1</v>
      </c>
      <c r="O148" s="954" t="s">
        <v>608</v>
      </c>
      <c r="P148" s="725" t="s">
        <v>606</v>
      </c>
      <c r="Q148" s="668"/>
      <c r="R148" s="670"/>
      <c r="S148" s="293"/>
      <c r="T148" s="414"/>
    </row>
    <row r="149" spans="1:20" x14ac:dyDescent="0.25">
      <c r="A149" s="305">
        <v>148</v>
      </c>
      <c r="B149" s="958" t="s">
        <v>2079</v>
      </c>
      <c r="C149" s="305" t="s">
        <v>2123</v>
      </c>
      <c r="D149" s="668">
        <v>17</v>
      </c>
      <c r="E149" s="668">
        <v>23</v>
      </c>
      <c r="F149" s="668" t="s">
        <v>65</v>
      </c>
      <c r="G149" s="670" t="s">
        <v>1709</v>
      </c>
      <c r="H149" s="670" t="s">
        <v>2046</v>
      </c>
      <c r="I149" s="670" t="s">
        <v>1107</v>
      </c>
      <c r="J149" s="305" t="s">
        <v>1306</v>
      </c>
      <c r="K149" s="338" t="s">
        <v>1316</v>
      </c>
      <c r="L149" s="670" t="str">
        <f t="shared" si="19"/>
        <v>DG.SAR.EC9172_01s</v>
      </c>
      <c r="M149" s="668" t="str">
        <f t="shared" si="17"/>
        <v>1</v>
      </c>
      <c r="N149" s="668" t="str">
        <f t="shared" si="18"/>
        <v>3</v>
      </c>
      <c r="O149" s="725" t="s">
        <v>606</v>
      </c>
      <c r="P149" s="954" t="s">
        <v>608</v>
      </c>
      <c r="Q149" s="668"/>
      <c r="R149" s="670"/>
      <c r="S149" s="293"/>
      <c r="T149" s="414"/>
    </row>
    <row r="150" spans="1:20" x14ac:dyDescent="0.25">
      <c r="A150" s="305">
        <v>149</v>
      </c>
      <c r="B150" s="958" t="s">
        <v>2080</v>
      </c>
      <c r="C150" s="305" t="s">
        <v>2124</v>
      </c>
      <c r="D150" s="668">
        <v>17</v>
      </c>
      <c r="E150" s="668">
        <v>24</v>
      </c>
      <c r="F150" s="668" t="s">
        <v>65</v>
      </c>
      <c r="G150" s="670" t="s">
        <v>1709</v>
      </c>
      <c r="H150" s="670" t="s">
        <v>2046</v>
      </c>
      <c r="I150" s="670" t="s">
        <v>1107</v>
      </c>
      <c r="J150" s="305" t="s">
        <v>1306</v>
      </c>
      <c r="K150" s="338" t="s">
        <v>1316</v>
      </c>
      <c r="L150" s="670" t="str">
        <f t="shared" si="19"/>
        <v>DG.SAR.EC9172_03s</v>
      </c>
      <c r="M150" s="668" t="str">
        <f t="shared" si="17"/>
        <v>1</v>
      </c>
      <c r="N150" s="668" t="str">
        <f t="shared" si="18"/>
        <v>3</v>
      </c>
      <c r="O150" s="725" t="s">
        <v>606</v>
      </c>
      <c r="P150" s="954" t="s">
        <v>608</v>
      </c>
      <c r="Q150" s="668"/>
      <c r="R150" s="670"/>
      <c r="S150" s="293"/>
      <c r="T150" s="414"/>
    </row>
    <row r="151" spans="1:20" x14ac:dyDescent="0.25">
      <c r="A151" s="305">
        <v>150</v>
      </c>
      <c r="B151" s="958" t="s">
        <v>2081</v>
      </c>
      <c r="C151" s="305" t="s">
        <v>2125</v>
      </c>
      <c r="D151" s="668">
        <v>17</v>
      </c>
      <c r="E151" s="668">
        <v>25</v>
      </c>
      <c r="F151" s="668" t="s">
        <v>65</v>
      </c>
      <c r="G151" s="670" t="s">
        <v>1709</v>
      </c>
      <c r="H151" s="670" t="s">
        <v>2046</v>
      </c>
      <c r="I151" s="670" t="s">
        <v>1107</v>
      </c>
      <c r="J151" s="305" t="s">
        <v>1306</v>
      </c>
      <c r="K151" s="338" t="s">
        <v>1316</v>
      </c>
      <c r="L151" s="670" t="str">
        <f t="shared" si="19"/>
        <v>DG.SAR.OP9172_03s</v>
      </c>
      <c r="M151" s="668" t="str">
        <f t="shared" si="17"/>
        <v>3</v>
      </c>
      <c r="N151" s="668" t="str">
        <f t="shared" si="18"/>
        <v>1</v>
      </c>
      <c r="O151" s="954" t="s">
        <v>608</v>
      </c>
      <c r="P151" s="725" t="s">
        <v>606</v>
      </c>
      <c r="Q151" s="668"/>
      <c r="R151" s="670"/>
      <c r="S151" s="293"/>
      <c r="T151" s="414"/>
    </row>
    <row r="152" spans="1:20" x14ac:dyDescent="0.25">
      <c r="A152" s="305">
        <v>151</v>
      </c>
      <c r="B152" s="958" t="s">
        <v>2082</v>
      </c>
      <c r="C152" s="305" t="s">
        <v>2126</v>
      </c>
      <c r="D152" s="668">
        <v>17</v>
      </c>
      <c r="E152" s="668">
        <v>26</v>
      </c>
      <c r="F152" s="668" t="s">
        <v>65</v>
      </c>
      <c r="G152" s="670" t="s">
        <v>1709</v>
      </c>
      <c r="H152" s="670" t="s">
        <v>2046</v>
      </c>
      <c r="I152" s="670" t="s">
        <v>1107</v>
      </c>
      <c r="J152" s="305" t="s">
        <v>1306</v>
      </c>
      <c r="K152" s="670" t="s">
        <v>1316</v>
      </c>
      <c r="L152" s="670" t="str">
        <f t="shared" si="19"/>
        <v>DG.SAR.EC9172_05s</v>
      </c>
      <c r="M152" s="668" t="str">
        <f t="shared" si="17"/>
        <v>1</v>
      </c>
      <c r="N152" s="668" t="str">
        <f t="shared" si="18"/>
        <v>3</v>
      </c>
      <c r="O152" s="725" t="s">
        <v>606</v>
      </c>
      <c r="P152" s="954" t="s">
        <v>608</v>
      </c>
      <c r="Q152" s="668"/>
      <c r="R152" s="670"/>
      <c r="S152" s="293"/>
      <c r="T152" s="414"/>
    </row>
    <row r="153" spans="1:20" x14ac:dyDescent="0.25">
      <c r="A153" s="305">
        <v>152</v>
      </c>
      <c r="B153" s="958" t="s">
        <v>2083</v>
      </c>
      <c r="C153" s="305" t="s">
        <v>2127</v>
      </c>
      <c r="D153" s="668">
        <v>17</v>
      </c>
      <c r="E153" s="668">
        <v>27</v>
      </c>
      <c r="F153" s="668" t="s">
        <v>65</v>
      </c>
      <c r="G153" s="670" t="s">
        <v>1709</v>
      </c>
      <c r="H153" s="670" t="s">
        <v>2046</v>
      </c>
      <c r="I153" s="670" t="s">
        <v>1107</v>
      </c>
      <c r="J153" s="305" t="s">
        <v>1306</v>
      </c>
      <c r="K153" s="338" t="s">
        <v>1316</v>
      </c>
      <c r="L153" s="670" t="str">
        <f t="shared" si="19"/>
        <v>DG.SAR.OP9172_05s</v>
      </c>
      <c r="M153" s="668" t="str">
        <f t="shared" si="17"/>
        <v>3</v>
      </c>
      <c r="N153" s="668" t="str">
        <f t="shared" si="18"/>
        <v>1</v>
      </c>
      <c r="O153" s="954" t="s">
        <v>608</v>
      </c>
      <c r="P153" s="725" t="s">
        <v>606</v>
      </c>
      <c r="Q153" s="668"/>
      <c r="R153" s="670"/>
      <c r="S153" s="293"/>
      <c r="T153" s="414"/>
    </row>
    <row r="154" spans="1:20" x14ac:dyDescent="0.25">
      <c r="A154" s="305">
        <v>153</v>
      </c>
      <c r="B154" s="958" t="s">
        <v>2084</v>
      </c>
      <c r="C154" s="305" t="s">
        <v>2128</v>
      </c>
      <c r="D154" s="668">
        <v>17</v>
      </c>
      <c r="E154" s="668">
        <v>28</v>
      </c>
      <c r="F154" s="668" t="s">
        <v>65</v>
      </c>
      <c r="G154" s="670" t="s">
        <v>1709</v>
      </c>
      <c r="H154" s="670" t="s">
        <v>2046</v>
      </c>
      <c r="I154" s="670" t="s">
        <v>1107</v>
      </c>
      <c r="J154" s="305" t="s">
        <v>1306</v>
      </c>
      <c r="K154" s="338" t="s">
        <v>1316</v>
      </c>
      <c r="L154" s="670" t="str">
        <f t="shared" si="19"/>
        <v>DG.SAR.OP9172_07s</v>
      </c>
      <c r="M154" s="668" t="str">
        <f t="shared" si="17"/>
        <v>3</v>
      </c>
      <c r="N154" s="668" t="str">
        <f t="shared" si="18"/>
        <v>1</v>
      </c>
      <c r="O154" s="954" t="s">
        <v>608</v>
      </c>
      <c r="P154" s="725" t="s">
        <v>606</v>
      </c>
      <c r="Q154" s="668"/>
      <c r="R154" s="670"/>
      <c r="S154" s="293"/>
      <c r="T154" s="412"/>
    </row>
    <row r="155" spans="1:20" x14ac:dyDescent="0.25">
      <c r="A155" s="305">
        <v>154</v>
      </c>
      <c r="B155" s="958" t="s">
        <v>2085</v>
      </c>
      <c r="C155" s="305" t="s">
        <v>2129</v>
      </c>
      <c r="D155" s="668">
        <v>17</v>
      </c>
      <c r="E155" s="668">
        <v>29</v>
      </c>
      <c r="F155" s="668" t="s">
        <v>65</v>
      </c>
      <c r="G155" s="670" t="s">
        <v>1709</v>
      </c>
      <c r="H155" s="670" t="s">
        <v>2046</v>
      </c>
      <c r="I155" s="670" t="s">
        <v>1107</v>
      </c>
      <c r="J155" s="305" t="s">
        <v>1306</v>
      </c>
      <c r="K155" s="338" t="s">
        <v>1316</v>
      </c>
      <c r="L155" s="670" t="str">
        <f t="shared" si="19"/>
        <v>DG.SAR.OP9172_09s</v>
      </c>
      <c r="M155" s="668" t="str">
        <f t="shared" si="17"/>
        <v>3</v>
      </c>
      <c r="N155" s="668" t="str">
        <f t="shared" si="18"/>
        <v>1</v>
      </c>
      <c r="O155" s="954" t="s">
        <v>608</v>
      </c>
      <c r="P155" s="725" t="s">
        <v>606</v>
      </c>
      <c r="Q155" s="668"/>
      <c r="R155" s="670"/>
      <c r="S155" s="293"/>
      <c r="T155" s="412"/>
    </row>
    <row r="156" spans="1:20" x14ac:dyDescent="0.25">
      <c r="A156" s="305">
        <v>155</v>
      </c>
      <c r="B156" s="958" t="s">
        <v>2086</v>
      </c>
      <c r="C156" s="305" t="s">
        <v>2130</v>
      </c>
      <c r="D156" s="668">
        <v>17</v>
      </c>
      <c r="E156" s="668">
        <v>30</v>
      </c>
      <c r="F156" s="668" t="s">
        <v>65</v>
      </c>
      <c r="G156" s="670" t="s">
        <v>1709</v>
      </c>
      <c r="H156" s="670" t="s">
        <v>2046</v>
      </c>
      <c r="I156" s="670" t="s">
        <v>1107</v>
      </c>
      <c r="J156" s="305" t="s">
        <v>1306</v>
      </c>
      <c r="K156" s="338" t="s">
        <v>1316</v>
      </c>
      <c r="L156" s="670" t="str">
        <f t="shared" si="19"/>
        <v>DG.SAR.OP9172_11s</v>
      </c>
      <c r="M156" s="668" t="str">
        <f t="shared" si="17"/>
        <v>3</v>
      </c>
      <c r="N156" s="668" t="str">
        <f t="shared" si="18"/>
        <v>1</v>
      </c>
      <c r="O156" s="954" t="s">
        <v>608</v>
      </c>
      <c r="P156" s="725" t="s">
        <v>606</v>
      </c>
      <c r="Q156" s="668"/>
      <c r="R156" s="670"/>
      <c r="S156" s="293"/>
      <c r="T156" s="413"/>
    </row>
    <row r="157" spans="1:20" x14ac:dyDescent="0.25">
      <c r="A157" s="305">
        <v>156</v>
      </c>
      <c r="B157" s="1010" t="s">
        <v>3494</v>
      </c>
      <c r="C157" s="210" t="s">
        <v>1833</v>
      </c>
      <c r="D157" s="668">
        <v>4</v>
      </c>
      <c r="E157" s="668">
        <v>0</v>
      </c>
      <c r="F157" s="668" t="s">
        <v>65</v>
      </c>
      <c r="G157" s="670" t="s">
        <v>1707</v>
      </c>
      <c r="H157" s="670" t="s">
        <v>1821</v>
      </c>
      <c r="I157" s="670" t="s">
        <v>1107</v>
      </c>
      <c r="J157" s="305" t="s">
        <v>1141</v>
      </c>
      <c r="K157" s="338" t="s">
        <v>1698</v>
      </c>
      <c r="L157" s="291" t="str">
        <f t="shared" si="19"/>
        <v>DG.USO_2_1.EB902_02</v>
      </c>
      <c r="M157" s="247" t="str">
        <f t="shared" si="17"/>
        <v>3</v>
      </c>
      <c r="N157" s="247" t="str">
        <f t="shared" si="18"/>
        <v>1</v>
      </c>
      <c r="O157" s="954" t="s">
        <v>608</v>
      </c>
      <c r="P157" s="725" t="s">
        <v>606</v>
      </c>
      <c r="Q157" s="668"/>
      <c r="R157" s="670"/>
      <c r="S157" s="293"/>
    </row>
    <row r="158" spans="1:20" ht="30" x14ac:dyDescent="0.25">
      <c r="A158" s="305">
        <v>157</v>
      </c>
      <c r="B158" s="956" t="s">
        <v>1835</v>
      </c>
      <c r="C158" s="210" t="s">
        <v>1834</v>
      </c>
      <c r="D158" s="668">
        <v>4</v>
      </c>
      <c r="E158" s="668">
        <v>1</v>
      </c>
      <c r="F158" s="668" t="s">
        <v>65</v>
      </c>
      <c r="G158" s="670" t="s">
        <v>1707</v>
      </c>
      <c r="H158" s="670" t="s">
        <v>1821</v>
      </c>
      <c r="I158" s="670" t="s">
        <v>1107</v>
      </c>
      <c r="J158" s="305" t="s">
        <v>1141</v>
      </c>
      <c r="K158" s="338" t="s">
        <v>1698</v>
      </c>
      <c r="L158" s="291" t="str">
        <f t="shared" si="19"/>
        <v>DG.USO_2_1.OP902_02</v>
      </c>
      <c r="M158" s="247" t="str">
        <f t="shared" si="17"/>
        <v>3</v>
      </c>
      <c r="N158" s="247" t="str">
        <f t="shared" si="18"/>
        <v>1</v>
      </c>
      <c r="O158" s="954" t="s">
        <v>608</v>
      </c>
      <c r="P158" s="725" t="s">
        <v>606</v>
      </c>
      <c r="Q158" s="668"/>
      <c r="R158" s="670"/>
      <c r="S158" s="293"/>
    </row>
    <row r="159" spans="1:20" x14ac:dyDescent="0.25">
      <c r="A159" s="305">
        <v>158</v>
      </c>
      <c r="B159" s="956" t="s">
        <v>1837</v>
      </c>
      <c r="C159" s="210" t="s">
        <v>1836</v>
      </c>
      <c r="D159" s="668">
        <v>4</v>
      </c>
      <c r="E159" s="668">
        <v>2</v>
      </c>
      <c r="F159" s="668" t="s">
        <v>65</v>
      </c>
      <c r="G159" s="670" t="s">
        <v>1707</v>
      </c>
      <c r="H159" s="670" t="s">
        <v>1821</v>
      </c>
      <c r="I159" s="670" t="s">
        <v>1107</v>
      </c>
      <c r="J159" s="305" t="s">
        <v>1141</v>
      </c>
      <c r="K159" s="338" t="s">
        <v>1698</v>
      </c>
      <c r="L159" s="291" t="str">
        <f t="shared" si="19"/>
        <v>DG.USO_2_1.OP904_02</v>
      </c>
      <c r="M159" s="247" t="str">
        <f t="shared" si="17"/>
        <v>3</v>
      </c>
      <c r="N159" s="247" t="str">
        <f t="shared" si="18"/>
        <v>1</v>
      </c>
      <c r="O159" s="954" t="s">
        <v>608</v>
      </c>
      <c r="P159" s="725" t="s">
        <v>606</v>
      </c>
      <c r="Q159" s="668"/>
      <c r="R159" s="670"/>
      <c r="S159" s="293"/>
      <c r="T159" s="412"/>
    </row>
    <row r="160" spans="1:20" x14ac:dyDescent="0.25">
      <c r="A160" s="305">
        <v>159</v>
      </c>
      <c r="B160" s="956" t="s">
        <v>1839</v>
      </c>
      <c r="C160" s="210" t="s">
        <v>1838</v>
      </c>
      <c r="D160" s="668">
        <v>4</v>
      </c>
      <c r="E160" s="668">
        <v>3</v>
      </c>
      <c r="F160" s="668" t="s">
        <v>65</v>
      </c>
      <c r="G160" s="670" t="s">
        <v>1707</v>
      </c>
      <c r="H160" s="670" t="s">
        <v>1821</v>
      </c>
      <c r="I160" s="670" t="s">
        <v>1107</v>
      </c>
      <c r="J160" s="305" t="s">
        <v>1141</v>
      </c>
      <c r="K160" s="338" t="s">
        <v>1698</v>
      </c>
      <c r="L160" s="291" t="str">
        <f t="shared" si="19"/>
        <v>DG.USO_2_1.EC902_02</v>
      </c>
      <c r="M160" s="247" t="str">
        <f t="shared" si="17"/>
        <v>1</v>
      </c>
      <c r="N160" s="247" t="str">
        <f t="shared" si="18"/>
        <v>3</v>
      </c>
      <c r="O160" s="725" t="s">
        <v>606</v>
      </c>
      <c r="P160" s="954" t="s">
        <v>608</v>
      </c>
      <c r="Q160" s="668"/>
      <c r="R160" s="670"/>
      <c r="S160" s="293"/>
      <c r="T160" s="412"/>
    </row>
    <row r="161" spans="1:20" x14ac:dyDescent="0.25">
      <c r="A161" s="305">
        <v>160</v>
      </c>
      <c r="B161" s="956" t="s">
        <v>1841</v>
      </c>
      <c r="C161" s="210" t="s">
        <v>1840</v>
      </c>
      <c r="D161" s="668">
        <v>4</v>
      </c>
      <c r="E161" s="668">
        <v>4</v>
      </c>
      <c r="F161" s="668" t="s">
        <v>65</v>
      </c>
      <c r="G161" s="670" t="s">
        <v>1707</v>
      </c>
      <c r="H161" s="670" t="s">
        <v>1821</v>
      </c>
      <c r="I161" s="670" t="s">
        <v>1107</v>
      </c>
      <c r="J161" s="305" t="s">
        <v>1141</v>
      </c>
      <c r="K161" s="338" t="s">
        <v>1698</v>
      </c>
      <c r="L161" s="291" t="str">
        <f t="shared" si="19"/>
        <v>DG.USO_2_1.EC904_02</v>
      </c>
      <c r="M161" s="247" t="str">
        <f t="shared" si="17"/>
        <v>1</v>
      </c>
      <c r="N161" s="247" t="str">
        <f t="shared" si="18"/>
        <v>3</v>
      </c>
      <c r="O161" s="725" t="s">
        <v>606</v>
      </c>
      <c r="P161" s="954" t="s">
        <v>608</v>
      </c>
      <c r="Q161" s="668"/>
      <c r="R161" s="670"/>
      <c r="S161" s="293"/>
      <c r="T161" s="412"/>
    </row>
    <row r="162" spans="1:20" x14ac:dyDescent="0.25">
      <c r="A162" s="305">
        <v>161</v>
      </c>
      <c r="B162" s="956" t="s">
        <v>1845</v>
      </c>
      <c r="C162" s="210" t="s">
        <v>1844</v>
      </c>
      <c r="D162" s="668">
        <v>4</v>
      </c>
      <c r="E162" s="668">
        <v>6</v>
      </c>
      <c r="F162" s="668" t="s">
        <v>65</v>
      </c>
      <c r="G162" s="670" t="s">
        <v>1707</v>
      </c>
      <c r="H162" s="670" t="s">
        <v>1821</v>
      </c>
      <c r="I162" s="670" t="s">
        <v>1107</v>
      </c>
      <c r="J162" s="305" t="s">
        <v>1141</v>
      </c>
      <c r="K162" s="670" t="s">
        <v>1698</v>
      </c>
      <c r="L162" s="291" t="str">
        <f t="shared" si="19"/>
        <v>DG.USO_2_1.EC906_02</v>
      </c>
      <c r="M162" s="247" t="str">
        <f t="shared" si="17"/>
        <v>1</v>
      </c>
      <c r="N162" s="247" t="str">
        <f t="shared" si="18"/>
        <v>3</v>
      </c>
      <c r="O162" s="725" t="s">
        <v>606</v>
      </c>
      <c r="P162" s="954" t="s">
        <v>608</v>
      </c>
      <c r="Q162" s="668"/>
      <c r="R162" s="670"/>
      <c r="S162" s="293"/>
      <c r="T162" s="412"/>
    </row>
    <row r="163" spans="1:20" x14ac:dyDescent="0.25">
      <c r="A163" s="305">
        <v>162</v>
      </c>
      <c r="B163" s="956" t="s">
        <v>1847</v>
      </c>
      <c r="C163" s="210" t="s">
        <v>1846</v>
      </c>
      <c r="D163" s="668">
        <v>4</v>
      </c>
      <c r="E163" s="668">
        <v>7</v>
      </c>
      <c r="F163" s="668" t="s">
        <v>65</v>
      </c>
      <c r="G163" s="670" t="s">
        <v>1707</v>
      </c>
      <c r="H163" s="670" t="s">
        <v>1821</v>
      </c>
      <c r="I163" s="670" t="s">
        <v>1107</v>
      </c>
      <c r="J163" s="305" t="s">
        <v>1141</v>
      </c>
      <c r="K163" s="338" t="s">
        <v>1698</v>
      </c>
      <c r="L163" s="291" t="str">
        <f t="shared" si="19"/>
        <v>DG.USO_2_1.OP906_02</v>
      </c>
      <c r="M163" s="247" t="str">
        <f t="shared" si="17"/>
        <v>3</v>
      </c>
      <c r="N163" s="247" t="str">
        <f t="shared" si="18"/>
        <v>1</v>
      </c>
      <c r="O163" s="954" t="s">
        <v>608</v>
      </c>
      <c r="P163" s="725" t="s">
        <v>606</v>
      </c>
      <c r="Q163" s="668"/>
      <c r="R163" s="670"/>
      <c r="S163" s="293"/>
      <c r="T163" s="412"/>
    </row>
    <row r="164" spans="1:20" x14ac:dyDescent="0.25">
      <c r="A164" s="305">
        <v>163</v>
      </c>
      <c r="B164" s="956" t="s">
        <v>1849</v>
      </c>
      <c r="C164" s="210" t="s">
        <v>1848</v>
      </c>
      <c r="D164" s="668">
        <v>4</v>
      </c>
      <c r="E164" s="668">
        <v>8</v>
      </c>
      <c r="F164" s="668" t="s">
        <v>65</v>
      </c>
      <c r="G164" s="670" t="s">
        <v>1707</v>
      </c>
      <c r="H164" s="670" t="s">
        <v>1821</v>
      </c>
      <c r="I164" s="670" t="s">
        <v>1107</v>
      </c>
      <c r="J164" s="305" t="s">
        <v>1141</v>
      </c>
      <c r="K164" s="338" t="s">
        <v>1698</v>
      </c>
      <c r="L164" s="291" t="str">
        <f t="shared" si="19"/>
        <v>DG.USO_2_1.OP908_02</v>
      </c>
      <c r="M164" s="247" t="str">
        <f t="shared" si="17"/>
        <v>3</v>
      </c>
      <c r="N164" s="247" t="str">
        <f t="shared" si="18"/>
        <v>1</v>
      </c>
      <c r="O164" s="954" t="s">
        <v>608</v>
      </c>
      <c r="P164" s="725" t="s">
        <v>606</v>
      </c>
      <c r="Q164" s="668"/>
      <c r="R164" s="670"/>
      <c r="S164" s="293"/>
      <c r="T164" s="413"/>
    </row>
    <row r="165" spans="1:20" x14ac:dyDescent="0.25">
      <c r="A165" s="305">
        <v>164</v>
      </c>
      <c r="B165" s="1010" t="s">
        <v>3495</v>
      </c>
      <c r="C165" s="210" t="s">
        <v>1860</v>
      </c>
      <c r="D165" s="668">
        <v>6</v>
      </c>
      <c r="E165" s="668">
        <v>0</v>
      </c>
      <c r="F165" s="668" t="s">
        <v>65</v>
      </c>
      <c r="G165" s="670" t="s">
        <v>1707</v>
      </c>
      <c r="H165" s="670" t="s">
        <v>1821</v>
      </c>
      <c r="I165" s="670" t="s">
        <v>1107</v>
      </c>
      <c r="J165" s="305" t="s">
        <v>1143</v>
      </c>
      <c r="K165" s="338" t="s">
        <v>1698</v>
      </c>
      <c r="L165" s="291" t="str">
        <f t="shared" si="19"/>
        <v>DG.USO_2_1.EB901_02</v>
      </c>
      <c r="M165" s="247" t="str">
        <f t="shared" si="17"/>
        <v>3</v>
      </c>
      <c r="N165" s="247" t="str">
        <f t="shared" si="18"/>
        <v>1</v>
      </c>
      <c r="O165" s="954" t="s">
        <v>608</v>
      </c>
      <c r="P165" s="725" t="s">
        <v>606</v>
      </c>
      <c r="Q165" s="668"/>
      <c r="R165" s="670"/>
      <c r="S165" s="293"/>
      <c r="T165" s="412"/>
    </row>
    <row r="166" spans="1:20" x14ac:dyDescent="0.25">
      <c r="A166" s="305">
        <v>165</v>
      </c>
      <c r="B166" s="956" t="s">
        <v>1862</v>
      </c>
      <c r="C166" s="210" t="s">
        <v>1861</v>
      </c>
      <c r="D166" s="668">
        <v>6</v>
      </c>
      <c r="E166" s="668">
        <v>1</v>
      </c>
      <c r="F166" s="668" t="s">
        <v>65</v>
      </c>
      <c r="G166" s="670" t="s">
        <v>1707</v>
      </c>
      <c r="H166" s="670" t="s">
        <v>1821</v>
      </c>
      <c r="I166" s="670" t="s">
        <v>1107</v>
      </c>
      <c r="J166" s="305" t="s">
        <v>1143</v>
      </c>
      <c r="K166" s="338" t="s">
        <v>1698</v>
      </c>
      <c r="L166" s="291" t="str">
        <f t="shared" si="19"/>
        <v>DG.USO_2_1.OP901_02</v>
      </c>
      <c r="M166" s="247" t="str">
        <f t="shared" si="17"/>
        <v>3</v>
      </c>
      <c r="N166" s="247" t="str">
        <f t="shared" si="18"/>
        <v>1</v>
      </c>
      <c r="O166" s="954" t="s">
        <v>608</v>
      </c>
      <c r="P166" s="725" t="s">
        <v>606</v>
      </c>
      <c r="Q166" s="668"/>
      <c r="R166" s="670"/>
      <c r="S166" s="293"/>
      <c r="T166" s="412"/>
    </row>
    <row r="167" spans="1:20" x14ac:dyDescent="0.25">
      <c r="A167" s="305">
        <v>166</v>
      </c>
      <c r="B167" s="955" t="s">
        <v>1864</v>
      </c>
      <c r="C167" s="305" t="s">
        <v>1863</v>
      </c>
      <c r="D167" s="668">
        <v>6</v>
      </c>
      <c r="E167" s="668">
        <v>2</v>
      </c>
      <c r="F167" s="668" t="s">
        <v>65</v>
      </c>
      <c r="G167" s="670" t="s">
        <v>1707</v>
      </c>
      <c r="H167" s="338" t="s">
        <v>1821</v>
      </c>
      <c r="I167" s="338" t="s">
        <v>1107</v>
      </c>
      <c r="J167" s="1048" t="s">
        <v>1143</v>
      </c>
      <c r="K167" s="338" t="s">
        <v>1698</v>
      </c>
      <c r="L167" s="291" t="str">
        <f t="shared" si="19"/>
        <v>DG.USO_2_1.OP903_02</v>
      </c>
      <c r="M167" s="247" t="str">
        <f t="shared" si="17"/>
        <v>3</v>
      </c>
      <c r="N167" s="247" t="str">
        <f t="shared" si="18"/>
        <v>1</v>
      </c>
      <c r="O167" s="954" t="s">
        <v>608</v>
      </c>
      <c r="P167" s="725" t="s">
        <v>606</v>
      </c>
      <c r="Q167" s="268"/>
      <c r="R167" s="263"/>
    </row>
    <row r="168" spans="1:20" x14ac:dyDescent="0.25">
      <c r="A168" s="305">
        <v>167</v>
      </c>
      <c r="B168" s="957" t="s">
        <v>1866</v>
      </c>
      <c r="C168" s="305" t="s">
        <v>1865</v>
      </c>
      <c r="D168" s="668">
        <v>6</v>
      </c>
      <c r="E168" s="668">
        <v>3</v>
      </c>
      <c r="F168" s="668" t="s">
        <v>65</v>
      </c>
      <c r="G168" s="670" t="s">
        <v>1707</v>
      </c>
      <c r="H168" s="338" t="s">
        <v>1821</v>
      </c>
      <c r="I168" s="338" t="s">
        <v>1107</v>
      </c>
      <c r="J168" s="1048" t="s">
        <v>1143</v>
      </c>
      <c r="K168" s="338" t="s">
        <v>1698</v>
      </c>
      <c r="L168" s="291" t="str">
        <f t="shared" si="19"/>
        <v>DG.USO_2_1.EC901_02</v>
      </c>
      <c r="M168" s="247" t="str">
        <f t="shared" si="17"/>
        <v>1</v>
      </c>
      <c r="N168" s="247" t="str">
        <f t="shared" si="18"/>
        <v>3</v>
      </c>
      <c r="O168" s="725" t="s">
        <v>606</v>
      </c>
      <c r="P168" s="954" t="s">
        <v>608</v>
      </c>
      <c r="Q168" s="268"/>
      <c r="R168" s="263"/>
    </row>
    <row r="169" spans="1:20" x14ac:dyDescent="0.25">
      <c r="A169" s="305">
        <v>168</v>
      </c>
      <c r="B169" s="957" t="s">
        <v>1868</v>
      </c>
      <c r="C169" s="305" t="s">
        <v>1867</v>
      </c>
      <c r="D169" s="668">
        <v>6</v>
      </c>
      <c r="E169" s="668">
        <v>4</v>
      </c>
      <c r="F169" s="668" t="s">
        <v>65</v>
      </c>
      <c r="G169" s="670" t="s">
        <v>1707</v>
      </c>
      <c r="H169" s="338" t="s">
        <v>1821</v>
      </c>
      <c r="I169" s="338" t="s">
        <v>1107</v>
      </c>
      <c r="J169" s="1048" t="s">
        <v>1143</v>
      </c>
      <c r="K169" s="338" t="s">
        <v>1698</v>
      </c>
      <c r="L169" s="291" t="str">
        <f t="shared" si="19"/>
        <v>DG.USO_2_1.EC903_02</v>
      </c>
      <c r="M169" s="247" t="str">
        <f t="shared" si="17"/>
        <v>1</v>
      </c>
      <c r="N169" s="247" t="str">
        <f t="shared" si="18"/>
        <v>3</v>
      </c>
      <c r="O169" s="725" t="s">
        <v>606</v>
      </c>
      <c r="P169" s="954" t="s">
        <v>608</v>
      </c>
      <c r="Q169" s="268"/>
      <c r="R169" s="263"/>
    </row>
    <row r="170" spans="1:20" x14ac:dyDescent="0.25">
      <c r="A170" s="305">
        <v>169</v>
      </c>
      <c r="B170" s="1016" t="s">
        <v>43</v>
      </c>
      <c r="C170" s="1018"/>
      <c r="D170" s="1017"/>
      <c r="E170" s="1017"/>
      <c r="F170" s="1017"/>
      <c r="G170" s="961"/>
      <c r="H170" s="1019"/>
      <c r="I170" s="1019"/>
      <c r="J170" s="1049"/>
      <c r="K170" s="1019"/>
      <c r="L170" s="291"/>
      <c r="M170" s="247" t="str">
        <f t="shared" si="17"/>
        <v>0</v>
      </c>
      <c r="N170" s="247" t="str">
        <f t="shared" si="18"/>
        <v>0</v>
      </c>
      <c r="O170" s="672" t="s">
        <v>605</v>
      </c>
      <c r="P170" s="672" t="s">
        <v>605</v>
      </c>
      <c r="Q170" s="268"/>
      <c r="R170" s="263"/>
    </row>
    <row r="171" spans="1:20" x14ac:dyDescent="0.25">
      <c r="A171" s="305">
        <v>170</v>
      </c>
      <c r="B171" s="955" t="s">
        <v>1872</v>
      </c>
      <c r="C171" s="305" t="s">
        <v>1871</v>
      </c>
      <c r="D171" s="668">
        <v>6</v>
      </c>
      <c r="E171" s="1017">
        <v>5</v>
      </c>
      <c r="F171" s="668" t="s">
        <v>65</v>
      </c>
      <c r="G171" s="670" t="s">
        <v>1707</v>
      </c>
      <c r="H171" s="670" t="s">
        <v>1821</v>
      </c>
      <c r="I171" s="670" t="s">
        <v>1107</v>
      </c>
      <c r="J171" s="305" t="s">
        <v>1143</v>
      </c>
      <c r="K171" s="338" t="s">
        <v>1698</v>
      </c>
      <c r="L171" s="291" t="str">
        <f t="shared" si="19"/>
        <v>DG.USO_2_1.OP905_02</v>
      </c>
      <c r="M171" s="247" t="str">
        <f t="shared" si="17"/>
        <v>3</v>
      </c>
      <c r="N171" s="247" t="str">
        <f t="shared" si="18"/>
        <v>1</v>
      </c>
      <c r="O171" s="954" t="s">
        <v>608</v>
      </c>
      <c r="P171" s="725" t="s">
        <v>606</v>
      </c>
      <c r="Q171" s="668"/>
      <c r="R171" s="670"/>
      <c r="S171" s="293"/>
      <c r="T171" s="412"/>
    </row>
    <row r="172" spans="1:20" x14ac:dyDescent="0.25">
      <c r="A172" s="305">
        <v>171</v>
      </c>
      <c r="B172" s="955" t="s">
        <v>1874</v>
      </c>
      <c r="C172" s="305" t="s">
        <v>1873</v>
      </c>
      <c r="D172" s="668">
        <v>6</v>
      </c>
      <c r="E172" s="1017">
        <v>6</v>
      </c>
      <c r="F172" s="668" t="s">
        <v>65</v>
      </c>
      <c r="G172" s="670" t="s">
        <v>1707</v>
      </c>
      <c r="H172" s="670" t="s">
        <v>1821</v>
      </c>
      <c r="I172" s="670" t="s">
        <v>1107</v>
      </c>
      <c r="J172" s="305" t="s">
        <v>1143</v>
      </c>
      <c r="K172" s="338" t="s">
        <v>1698</v>
      </c>
      <c r="L172" s="291" t="str">
        <f t="shared" si="19"/>
        <v>DG.USO_2_1.OP907_02</v>
      </c>
      <c r="M172" s="247" t="str">
        <f t="shared" si="17"/>
        <v>3</v>
      </c>
      <c r="N172" s="247" t="str">
        <f t="shared" si="18"/>
        <v>1</v>
      </c>
      <c r="O172" s="954" t="s">
        <v>608</v>
      </c>
      <c r="P172" s="725" t="s">
        <v>606</v>
      </c>
      <c r="Q172" s="668"/>
      <c r="R172" s="670"/>
      <c r="S172" s="293"/>
      <c r="T172" s="412"/>
    </row>
    <row r="173" spans="1:20" x14ac:dyDescent="0.25">
      <c r="A173" s="305">
        <v>172</v>
      </c>
      <c r="B173" s="955" t="s">
        <v>1876</v>
      </c>
      <c r="C173" s="305" t="s">
        <v>1875</v>
      </c>
      <c r="D173" s="668">
        <v>6</v>
      </c>
      <c r="E173" s="1017">
        <v>7</v>
      </c>
      <c r="F173" s="668" t="s">
        <v>65</v>
      </c>
      <c r="G173" s="670" t="s">
        <v>1707</v>
      </c>
      <c r="H173" s="670" t="s">
        <v>1821</v>
      </c>
      <c r="I173" s="670" t="s">
        <v>1107</v>
      </c>
      <c r="J173" s="305" t="s">
        <v>1143</v>
      </c>
      <c r="K173" s="338" t="s">
        <v>1698</v>
      </c>
      <c r="L173" s="291" t="str">
        <f t="shared" si="19"/>
        <v>DG.USO_2_1.OP909_02</v>
      </c>
      <c r="M173" s="247" t="str">
        <f t="shared" si="17"/>
        <v>3</v>
      </c>
      <c r="N173" s="247" t="str">
        <f t="shared" si="18"/>
        <v>1</v>
      </c>
      <c r="O173" s="954" t="s">
        <v>608</v>
      </c>
      <c r="P173" s="725" t="s">
        <v>606</v>
      </c>
      <c r="Q173" s="668"/>
      <c r="R173" s="670"/>
      <c r="S173" s="293"/>
      <c r="T173" s="412"/>
    </row>
    <row r="174" spans="1:20" x14ac:dyDescent="0.25">
      <c r="A174" s="305">
        <v>173</v>
      </c>
      <c r="B174" s="1016" t="s">
        <v>3496</v>
      </c>
      <c r="C174" s="305" t="s">
        <v>1203</v>
      </c>
      <c r="D174" s="668">
        <v>8</v>
      </c>
      <c r="E174" s="668">
        <v>0</v>
      </c>
      <c r="F174" s="668" t="s">
        <v>65</v>
      </c>
      <c r="G174" s="670" t="s">
        <v>1791</v>
      </c>
      <c r="H174" s="670" t="s">
        <v>1878</v>
      </c>
      <c r="I174" s="670" t="s">
        <v>1107</v>
      </c>
      <c r="J174" s="305" t="s">
        <v>410</v>
      </c>
      <c r="K174" s="338" t="s">
        <v>2090</v>
      </c>
      <c r="L174" s="291" t="str">
        <f t="shared" si="19"/>
        <v>DG.USO_2_2.EB902_03</v>
      </c>
      <c r="M174" s="247" t="str">
        <f t="shared" si="17"/>
        <v>3</v>
      </c>
      <c r="N174" s="247" t="str">
        <f t="shared" si="18"/>
        <v>1</v>
      </c>
      <c r="O174" s="954" t="s">
        <v>608</v>
      </c>
      <c r="P174" s="725" t="s">
        <v>606</v>
      </c>
      <c r="Q174" s="668"/>
      <c r="R174" s="670"/>
      <c r="S174" s="293"/>
      <c r="T174" s="412"/>
    </row>
    <row r="175" spans="1:20" x14ac:dyDescent="0.25">
      <c r="A175" s="305">
        <v>174</v>
      </c>
      <c r="B175" s="944" t="s">
        <v>1926</v>
      </c>
      <c r="C175" s="305" t="s">
        <v>1204</v>
      </c>
      <c r="D175" s="668">
        <v>8</v>
      </c>
      <c r="E175" s="668">
        <v>1</v>
      </c>
      <c r="F175" s="668" t="s">
        <v>65</v>
      </c>
      <c r="G175" s="670" t="s">
        <v>1791</v>
      </c>
      <c r="H175" s="670" t="s">
        <v>1878</v>
      </c>
      <c r="I175" s="670" t="s">
        <v>1107</v>
      </c>
      <c r="J175" s="305" t="s">
        <v>410</v>
      </c>
      <c r="K175" s="338" t="s">
        <v>2090</v>
      </c>
      <c r="L175" s="291" t="str">
        <f t="shared" si="19"/>
        <v>DG.USO_2_2.OP902_03</v>
      </c>
      <c r="M175" s="247" t="str">
        <f t="shared" si="17"/>
        <v>3</v>
      </c>
      <c r="N175" s="247" t="str">
        <f t="shared" si="18"/>
        <v>1</v>
      </c>
      <c r="O175" s="954" t="s">
        <v>608</v>
      </c>
      <c r="P175" s="725" t="s">
        <v>606</v>
      </c>
      <c r="Q175" s="668"/>
      <c r="R175" s="670"/>
      <c r="S175" s="293"/>
      <c r="T175" s="412"/>
    </row>
    <row r="176" spans="1:20" x14ac:dyDescent="0.25">
      <c r="A176" s="305">
        <v>175</v>
      </c>
      <c r="B176" s="956" t="s">
        <v>1927</v>
      </c>
      <c r="C176" s="305" t="s">
        <v>1205</v>
      </c>
      <c r="D176" s="668">
        <v>8</v>
      </c>
      <c r="E176" s="668">
        <v>2</v>
      </c>
      <c r="F176" s="668" t="s">
        <v>65</v>
      </c>
      <c r="G176" s="670" t="s">
        <v>1791</v>
      </c>
      <c r="H176" s="670" t="s">
        <v>1878</v>
      </c>
      <c r="I176" s="670" t="s">
        <v>1107</v>
      </c>
      <c r="J176" s="305" t="s">
        <v>410</v>
      </c>
      <c r="K176" s="338" t="s">
        <v>2090</v>
      </c>
      <c r="L176" s="291" t="str">
        <f t="shared" si="19"/>
        <v>DG.USO_2_2.OP904_03</v>
      </c>
      <c r="M176" s="247" t="str">
        <f t="shared" si="17"/>
        <v>3</v>
      </c>
      <c r="N176" s="247" t="str">
        <f t="shared" si="18"/>
        <v>1</v>
      </c>
      <c r="O176" s="954" t="s">
        <v>608</v>
      </c>
      <c r="P176" s="725" t="s">
        <v>606</v>
      </c>
      <c r="Q176" s="668"/>
      <c r="R176" s="670"/>
      <c r="S176" s="293"/>
      <c r="T176" s="412"/>
    </row>
    <row r="177" spans="1:20" x14ac:dyDescent="0.25">
      <c r="A177" s="305">
        <v>176</v>
      </c>
      <c r="B177" s="955" t="s">
        <v>1928</v>
      </c>
      <c r="C177" s="305" t="s">
        <v>1206</v>
      </c>
      <c r="D177" s="668">
        <v>8</v>
      </c>
      <c r="E177" s="668">
        <v>3</v>
      </c>
      <c r="F177" s="668" t="s">
        <v>65</v>
      </c>
      <c r="G177" s="670" t="s">
        <v>1791</v>
      </c>
      <c r="H177" s="670" t="s">
        <v>1878</v>
      </c>
      <c r="I177" s="670" t="s">
        <v>1107</v>
      </c>
      <c r="J177" s="305" t="s">
        <v>410</v>
      </c>
      <c r="K177" s="338" t="s">
        <v>2090</v>
      </c>
      <c r="L177" s="291" t="str">
        <f t="shared" si="19"/>
        <v>DG.USO_2_2.EC902_03</v>
      </c>
      <c r="M177" s="247" t="str">
        <f t="shared" si="17"/>
        <v>1</v>
      </c>
      <c r="N177" s="247" t="str">
        <f t="shared" si="18"/>
        <v>3</v>
      </c>
      <c r="O177" s="725" t="s">
        <v>606</v>
      </c>
      <c r="P177" s="954" t="s">
        <v>608</v>
      </c>
      <c r="Q177" s="668"/>
      <c r="R177" s="670"/>
      <c r="S177" s="293"/>
      <c r="T177" s="412"/>
    </row>
    <row r="178" spans="1:20" x14ac:dyDescent="0.25">
      <c r="A178" s="305">
        <v>177</v>
      </c>
      <c r="B178" s="957" t="s">
        <v>1929</v>
      </c>
      <c r="C178" s="305" t="s">
        <v>1207</v>
      </c>
      <c r="D178" s="668">
        <v>8</v>
      </c>
      <c r="E178" s="668">
        <v>4</v>
      </c>
      <c r="F178" s="668" t="s">
        <v>65</v>
      </c>
      <c r="G178" s="670" t="s">
        <v>1791</v>
      </c>
      <c r="H178" s="338" t="s">
        <v>1878</v>
      </c>
      <c r="I178" s="338" t="s">
        <v>1107</v>
      </c>
      <c r="J178" s="1048" t="s">
        <v>410</v>
      </c>
      <c r="K178" s="338" t="s">
        <v>2090</v>
      </c>
      <c r="L178" s="291" t="str">
        <f t="shared" si="19"/>
        <v>DG.USO_2_2.EC904_03</v>
      </c>
      <c r="M178" s="247" t="str">
        <f t="shared" si="17"/>
        <v>1</v>
      </c>
      <c r="N178" s="247" t="str">
        <f t="shared" si="18"/>
        <v>3</v>
      </c>
      <c r="O178" s="725" t="s">
        <v>606</v>
      </c>
      <c r="P178" s="954" t="s">
        <v>608</v>
      </c>
      <c r="Q178" s="338"/>
      <c r="R178" s="263"/>
    </row>
    <row r="179" spans="1:20" x14ac:dyDescent="0.25">
      <c r="A179" s="305">
        <v>178</v>
      </c>
      <c r="B179" s="957" t="s">
        <v>1931</v>
      </c>
      <c r="C179" s="305" t="s">
        <v>1659</v>
      </c>
      <c r="D179" s="668">
        <v>8</v>
      </c>
      <c r="E179" s="668">
        <v>6</v>
      </c>
      <c r="F179" s="668" t="s">
        <v>65</v>
      </c>
      <c r="G179" s="670" t="s">
        <v>1791</v>
      </c>
      <c r="H179" s="338" t="s">
        <v>1878</v>
      </c>
      <c r="I179" s="338" t="s">
        <v>1107</v>
      </c>
      <c r="J179" s="1048" t="s">
        <v>410</v>
      </c>
      <c r="K179" s="670" t="s">
        <v>2090</v>
      </c>
      <c r="L179" s="291" t="str">
        <f t="shared" si="19"/>
        <v>DG.USO_2_2.EC906_03</v>
      </c>
      <c r="M179" s="247" t="str">
        <f t="shared" si="17"/>
        <v>1</v>
      </c>
      <c r="N179" s="247" t="str">
        <f t="shared" si="18"/>
        <v>3</v>
      </c>
      <c r="O179" s="725" t="s">
        <v>606</v>
      </c>
      <c r="P179" s="954" t="s">
        <v>608</v>
      </c>
      <c r="Q179" s="338"/>
      <c r="R179" s="263"/>
    </row>
    <row r="180" spans="1:20" x14ac:dyDescent="0.25">
      <c r="A180" s="305">
        <v>179</v>
      </c>
      <c r="B180" s="957" t="s">
        <v>1932</v>
      </c>
      <c r="C180" s="305" t="s">
        <v>1208</v>
      </c>
      <c r="D180" s="668">
        <v>8</v>
      </c>
      <c r="E180" s="668">
        <v>7</v>
      </c>
      <c r="F180" s="668" t="s">
        <v>65</v>
      </c>
      <c r="G180" s="670" t="s">
        <v>1791</v>
      </c>
      <c r="H180" s="338" t="s">
        <v>1878</v>
      </c>
      <c r="I180" s="338" t="s">
        <v>1107</v>
      </c>
      <c r="J180" s="1048" t="s">
        <v>410</v>
      </c>
      <c r="K180" s="338" t="s">
        <v>2090</v>
      </c>
      <c r="L180" s="291" t="str">
        <f t="shared" si="19"/>
        <v>DG.USO_2_2.OP906_03</v>
      </c>
      <c r="M180" s="247" t="str">
        <f t="shared" si="17"/>
        <v>3</v>
      </c>
      <c r="N180" s="247" t="str">
        <f t="shared" si="18"/>
        <v>1</v>
      </c>
      <c r="O180" s="954" t="s">
        <v>608</v>
      </c>
      <c r="P180" s="725" t="s">
        <v>606</v>
      </c>
      <c r="Q180" s="338"/>
      <c r="R180" s="263"/>
    </row>
    <row r="181" spans="1:20" x14ac:dyDescent="0.25">
      <c r="A181" s="305">
        <v>180</v>
      </c>
      <c r="B181" s="957" t="s">
        <v>1933</v>
      </c>
      <c r="C181" s="305" t="s">
        <v>1660</v>
      </c>
      <c r="D181" s="668">
        <v>8</v>
      </c>
      <c r="E181" s="668">
        <v>8</v>
      </c>
      <c r="F181" s="668" t="s">
        <v>65</v>
      </c>
      <c r="G181" s="670" t="s">
        <v>1791</v>
      </c>
      <c r="H181" s="338" t="s">
        <v>1878</v>
      </c>
      <c r="I181" s="338" t="s">
        <v>1107</v>
      </c>
      <c r="J181" s="1048" t="s">
        <v>410</v>
      </c>
      <c r="K181" s="338" t="s">
        <v>2090</v>
      </c>
      <c r="L181" s="291" t="str">
        <f t="shared" si="19"/>
        <v>DG.USO_2_2.OP908_03</v>
      </c>
      <c r="M181" s="247" t="str">
        <f t="shared" si="17"/>
        <v>3</v>
      </c>
      <c r="N181" s="247" t="str">
        <f t="shared" si="18"/>
        <v>1</v>
      </c>
      <c r="O181" s="954" t="s">
        <v>608</v>
      </c>
      <c r="P181" s="725" t="s">
        <v>606</v>
      </c>
      <c r="Q181" s="338"/>
      <c r="R181" s="263"/>
    </row>
    <row r="182" spans="1:20" x14ac:dyDescent="0.25">
      <c r="A182" s="305">
        <v>181</v>
      </c>
      <c r="B182" s="959" t="s">
        <v>3497</v>
      </c>
      <c r="C182" s="305" t="s">
        <v>1214</v>
      </c>
      <c r="D182" s="668">
        <v>11</v>
      </c>
      <c r="E182" s="668">
        <v>0</v>
      </c>
      <c r="F182" s="668" t="s">
        <v>65</v>
      </c>
      <c r="G182" s="670" t="s">
        <v>1791</v>
      </c>
      <c r="H182" s="670" t="s">
        <v>1878</v>
      </c>
      <c r="I182" s="670" t="s">
        <v>1107</v>
      </c>
      <c r="J182" s="305" t="s">
        <v>414</v>
      </c>
      <c r="K182" s="338" t="s">
        <v>2090</v>
      </c>
      <c r="L182" s="291" t="str">
        <f t="shared" si="19"/>
        <v>DG.USO_2_2.EB901_03</v>
      </c>
      <c r="M182" s="247" t="str">
        <f t="shared" si="17"/>
        <v>3</v>
      </c>
      <c r="N182" s="247" t="str">
        <f t="shared" si="18"/>
        <v>1</v>
      </c>
      <c r="O182" s="954" t="s">
        <v>608</v>
      </c>
      <c r="P182" s="725" t="s">
        <v>606</v>
      </c>
      <c r="Q182" s="668"/>
      <c r="R182" s="670"/>
      <c r="S182" s="293"/>
    </row>
    <row r="183" spans="1:20" x14ac:dyDescent="0.25">
      <c r="A183" s="305">
        <v>182</v>
      </c>
      <c r="B183" s="955" t="s">
        <v>1991</v>
      </c>
      <c r="C183" s="305" t="s">
        <v>1215</v>
      </c>
      <c r="D183" s="668">
        <v>11</v>
      </c>
      <c r="E183" s="668">
        <v>1</v>
      </c>
      <c r="F183" s="668" t="s">
        <v>65</v>
      </c>
      <c r="G183" s="670" t="s">
        <v>1791</v>
      </c>
      <c r="H183" s="670" t="s">
        <v>1878</v>
      </c>
      <c r="I183" s="670" t="s">
        <v>1107</v>
      </c>
      <c r="J183" s="305" t="s">
        <v>414</v>
      </c>
      <c r="K183" s="338" t="s">
        <v>2090</v>
      </c>
      <c r="L183" s="291" t="str">
        <f t="shared" si="19"/>
        <v>DG.USO_2_2.OP901_03</v>
      </c>
      <c r="M183" s="247" t="str">
        <f t="shared" si="17"/>
        <v>3</v>
      </c>
      <c r="N183" s="247" t="str">
        <f t="shared" si="18"/>
        <v>1</v>
      </c>
      <c r="O183" s="954" t="s">
        <v>608</v>
      </c>
      <c r="P183" s="725" t="s">
        <v>606</v>
      </c>
      <c r="Q183" s="668"/>
      <c r="R183" s="670"/>
      <c r="S183" s="293"/>
      <c r="T183" s="413"/>
    </row>
    <row r="184" spans="1:20" x14ac:dyDescent="0.25">
      <c r="A184" s="305">
        <v>183</v>
      </c>
      <c r="B184" s="955" t="s">
        <v>1992</v>
      </c>
      <c r="C184" s="305" t="s">
        <v>1663</v>
      </c>
      <c r="D184" s="668">
        <v>11</v>
      </c>
      <c r="E184" s="668">
        <v>2</v>
      </c>
      <c r="F184" s="668" t="s">
        <v>65</v>
      </c>
      <c r="G184" s="670" t="s">
        <v>1791</v>
      </c>
      <c r="H184" s="670" t="s">
        <v>1878</v>
      </c>
      <c r="I184" s="670" t="s">
        <v>1107</v>
      </c>
      <c r="J184" s="305" t="s">
        <v>414</v>
      </c>
      <c r="K184" s="338" t="s">
        <v>2090</v>
      </c>
      <c r="L184" s="291" t="str">
        <f t="shared" si="19"/>
        <v>DG.USO_2_2.OP907_03</v>
      </c>
      <c r="M184" s="247" t="str">
        <f t="shared" si="17"/>
        <v>3</v>
      </c>
      <c r="N184" s="247" t="str">
        <f t="shared" si="18"/>
        <v>1</v>
      </c>
      <c r="O184" s="954" t="s">
        <v>608</v>
      </c>
      <c r="P184" s="725" t="s">
        <v>606</v>
      </c>
      <c r="Q184" s="668"/>
      <c r="R184" s="670"/>
      <c r="S184" s="293"/>
      <c r="T184" s="412"/>
    </row>
    <row r="185" spans="1:20" x14ac:dyDescent="0.25">
      <c r="A185" s="305">
        <v>184</v>
      </c>
      <c r="B185" s="955" t="s">
        <v>1993</v>
      </c>
      <c r="C185" s="305" t="s">
        <v>1216</v>
      </c>
      <c r="D185" s="668">
        <v>11</v>
      </c>
      <c r="E185" s="668">
        <v>3</v>
      </c>
      <c r="F185" s="668" t="s">
        <v>65</v>
      </c>
      <c r="G185" s="670" t="s">
        <v>1791</v>
      </c>
      <c r="H185" s="670" t="s">
        <v>1878</v>
      </c>
      <c r="I185" s="670" t="s">
        <v>1107</v>
      </c>
      <c r="J185" s="305" t="s">
        <v>414</v>
      </c>
      <c r="K185" s="338" t="s">
        <v>2090</v>
      </c>
      <c r="L185" s="670" t="str">
        <f t="shared" si="19"/>
        <v>DG.USO_2_2.EC901_03</v>
      </c>
      <c r="M185" s="668" t="str">
        <f t="shared" si="17"/>
        <v>1</v>
      </c>
      <c r="N185" s="668" t="str">
        <f t="shared" si="18"/>
        <v>3</v>
      </c>
      <c r="O185" s="725" t="s">
        <v>606</v>
      </c>
      <c r="P185" s="954" t="s">
        <v>608</v>
      </c>
      <c r="Q185" s="668"/>
      <c r="R185" s="670"/>
      <c r="S185" s="293"/>
      <c r="T185" s="412"/>
    </row>
    <row r="186" spans="1:20" x14ac:dyDescent="0.25">
      <c r="A186" s="305">
        <v>185</v>
      </c>
      <c r="B186" s="955" t="s">
        <v>1994</v>
      </c>
      <c r="C186" s="305" t="s">
        <v>1217</v>
      </c>
      <c r="D186" s="668">
        <v>11</v>
      </c>
      <c r="E186" s="668">
        <v>4</v>
      </c>
      <c r="F186" s="668" t="s">
        <v>65</v>
      </c>
      <c r="G186" s="670" t="s">
        <v>1791</v>
      </c>
      <c r="H186" s="670" t="s">
        <v>1878</v>
      </c>
      <c r="I186" s="670" t="s">
        <v>1107</v>
      </c>
      <c r="J186" s="305" t="s">
        <v>414</v>
      </c>
      <c r="K186" s="338" t="s">
        <v>2090</v>
      </c>
      <c r="L186" s="670" t="str">
        <f t="shared" si="19"/>
        <v>DG.USO_2_2.EC903_03</v>
      </c>
      <c r="M186" s="668" t="str">
        <f t="shared" si="17"/>
        <v>1</v>
      </c>
      <c r="N186" s="668" t="str">
        <f t="shared" si="18"/>
        <v>3</v>
      </c>
      <c r="O186" s="725" t="s">
        <v>606</v>
      </c>
      <c r="P186" s="954" t="s">
        <v>608</v>
      </c>
      <c r="Q186" s="668"/>
      <c r="R186" s="670"/>
      <c r="S186" s="293"/>
      <c r="T186" s="412"/>
    </row>
    <row r="187" spans="1:20" x14ac:dyDescent="0.25">
      <c r="A187" s="305">
        <v>186</v>
      </c>
      <c r="B187" s="959" t="s">
        <v>43</v>
      </c>
      <c r="C187" s="305"/>
      <c r="D187" s="668"/>
      <c r="E187" s="668"/>
      <c r="F187" s="668"/>
      <c r="G187" s="670"/>
      <c r="H187" s="670"/>
      <c r="I187" s="670" t="s">
        <v>1107</v>
      </c>
      <c r="J187" s="305"/>
      <c r="K187" s="338"/>
      <c r="L187" s="670"/>
      <c r="M187" s="668" t="str">
        <f t="shared" si="17"/>
        <v>0</v>
      </c>
      <c r="N187" s="668" t="str">
        <f t="shared" si="18"/>
        <v>0</v>
      </c>
      <c r="O187" s="672" t="s">
        <v>605</v>
      </c>
      <c r="P187" s="672" t="s">
        <v>605</v>
      </c>
      <c r="Q187" s="668"/>
      <c r="R187" s="670"/>
      <c r="S187" s="293"/>
      <c r="T187" s="413"/>
    </row>
    <row r="188" spans="1:20" x14ac:dyDescent="0.25">
      <c r="A188" s="305">
        <v>187</v>
      </c>
      <c r="B188" s="957" t="s">
        <v>1996</v>
      </c>
      <c r="C188" s="305" t="s">
        <v>1218</v>
      </c>
      <c r="D188" s="668">
        <v>11</v>
      </c>
      <c r="E188" s="1017">
        <v>5</v>
      </c>
      <c r="F188" s="668" t="s">
        <v>65</v>
      </c>
      <c r="G188" s="670" t="s">
        <v>1791</v>
      </c>
      <c r="H188" s="670" t="s">
        <v>1878</v>
      </c>
      <c r="I188" s="670" t="s">
        <v>1107</v>
      </c>
      <c r="J188" s="305" t="s">
        <v>414</v>
      </c>
      <c r="K188" s="338" t="s">
        <v>2090</v>
      </c>
      <c r="L188" s="670" t="str">
        <f t="shared" si="19"/>
        <v>DG.USO_2_2.OP905_03</v>
      </c>
      <c r="M188" s="668" t="str">
        <f t="shared" si="17"/>
        <v>3</v>
      </c>
      <c r="N188" s="668" t="str">
        <f t="shared" si="18"/>
        <v>1</v>
      </c>
      <c r="O188" s="954" t="s">
        <v>608</v>
      </c>
      <c r="P188" s="725" t="s">
        <v>606</v>
      </c>
      <c r="Q188" s="668"/>
      <c r="R188" s="670"/>
      <c r="S188" s="293"/>
      <c r="T188" s="412"/>
    </row>
    <row r="189" spans="1:20" x14ac:dyDescent="0.25">
      <c r="A189" s="305">
        <v>188</v>
      </c>
      <c r="B189" s="957" t="s">
        <v>1997</v>
      </c>
      <c r="C189" s="305" t="s">
        <v>2307</v>
      </c>
      <c r="D189" s="668">
        <v>11</v>
      </c>
      <c r="E189" s="1017">
        <v>6</v>
      </c>
      <c r="F189" s="668" t="s">
        <v>65</v>
      </c>
      <c r="G189" s="670" t="s">
        <v>1791</v>
      </c>
      <c r="H189" s="338" t="s">
        <v>1878</v>
      </c>
      <c r="I189" s="338" t="s">
        <v>1107</v>
      </c>
      <c r="J189" s="1048" t="s">
        <v>414</v>
      </c>
      <c r="K189" s="338" t="s">
        <v>2090</v>
      </c>
      <c r="L189" s="670" t="str">
        <f t="shared" si="19"/>
        <v>DG.USO_2_2.OP907_03_1</v>
      </c>
      <c r="M189" s="668" t="str">
        <f t="shared" si="17"/>
        <v>3</v>
      </c>
      <c r="N189" s="668" t="str">
        <f t="shared" si="18"/>
        <v>1</v>
      </c>
      <c r="O189" s="954" t="s">
        <v>608</v>
      </c>
      <c r="P189" s="725" t="s">
        <v>606</v>
      </c>
      <c r="Q189" s="338"/>
      <c r="R189" s="263"/>
    </row>
    <row r="190" spans="1:20" x14ac:dyDescent="0.25">
      <c r="A190" s="305">
        <v>189</v>
      </c>
      <c r="B190" s="957" t="s">
        <v>1998</v>
      </c>
      <c r="C190" s="305" t="s">
        <v>1664</v>
      </c>
      <c r="D190" s="668">
        <v>11</v>
      </c>
      <c r="E190" s="1017">
        <v>7</v>
      </c>
      <c r="F190" s="668" t="s">
        <v>65</v>
      </c>
      <c r="G190" s="670" t="s">
        <v>1791</v>
      </c>
      <c r="H190" s="338" t="s">
        <v>1878</v>
      </c>
      <c r="I190" s="338" t="s">
        <v>1107</v>
      </c>
      <c r="J190" s="1048" t="s">
        <v>414</v>
      </c>
      <c r="K190" s="338" t="s">
        <v>2090</v>
      </c>
      <c r="L190" s="670" t="str">
        <f t="shared" si="19"/>
        <v>DG.USO_2_2.OP909_03</v>
      </c>
      <c r="M190" s="668" t="str">
        <f t="shared" si="17"/>
        <v>3</v>
      </c>
      <c r="N190" s="668" t="str">
        <f t="shared" si="18"/>
        <v>1</v>
      </c>
      <c r="O190" s="954" t="s">
        <v>608</v>
      </c>
      <c r="P190" s="725" t="s">
        <v>606</v>
      </c>
      <c r="Q190" s="338"/>
      <c r="R190" s="263"/>
    </row>
    <row r="191" spans="1:20" x14ac:dyDescent="0.25">
      <c r="A191" s="305">
        <v>190</v>
      </c>
      <c r="B191" s="955" t="s">
        <v>2018</v>
      </c>
      <c r="C191" s="305" t="s">
        <v>1720</v>
      </c>
      <c r="D191" s="668">
        <v>14</v>
      </c>
      <c r="E191" s="668">
        <v>16</v>
      </c>
      <c r="F191" s="668" t="s">
        <v>65</v>
      </c>
      <c r="G191" s="670" t="s">
        <v>1708</v>
      </c>
      <c r="H191" s="670" t="s">
        <v>2004</v>
      </c>
      <c r="I191" s="670" t="s">
        <v>1107</v>
      </c>
      <c r="J191" s="305" t="s">
        <v>407</v>
      </c>
      <c r="K191" s="338" t="s">
        <v>1315</v>
      </c>
      <c r="L191" s="670" t="str">
        <f t="shared" si="19"/>
        <v>DG.USO_4.EB902_04</v>
      </c>
      <c r="M191" s="668" t="str">
        <f t="shared" si="17"/>
        <v>3</v>
      </c>
      <c r="N191" s="668" t="str">
        <f t="shared" si="18"/>
        <v>1</v>
      </c>
      <c r="O191" s="954" t="s">
        <v>608</v>
      </c>
      <c r="P191" s="725" t="s">
        <v>606</v>
      </c>
      <c r="Q191" s="668"/>
      <c r="R191" s="670"/>
      <c r="S191" s="293"/>
      <c r="T191" s="412"/>
    </row>
    <row r="192" spans="1:20" x14ac:dyDescent="0.25">
      <c r="A192" s="305">
        <v>191</v>
      </c>
      <c r="B192" s="955" t="s">
        <v>2019</v>
      </c>
      <c r="C192" s="305" t="s">
        <v>1721</v>
      </c>
      <c r="D192" s="668">
        <v>14</v>
      </c>
      <c r="E192" s="668">
        <v>17</v>
      </c>
      <c r="F192" s="668" t="s">
        <v>65</v>
      </c>
      <c r="G192" s="670" t="s">
        <v>1708</v>
      </c>
      <c r="H192" s="670" t="s">
        <v>2004</v>
      </c>
      <c r="I192" s="670" t="s">
        <v>1107</v>
      </c>
      <c r="J192" s="305" t="s">
        <v>407</v>
      </c>
      <c r="K192" s="338" t="s">
        <v>1315</v>
      </c>
      <c r="L192" s="670" t="str">
        <f t="shared" si="19"/>
        <v>DG.USO_4.OP902_04</v>
      </c>
      <c r="M192" s="668" t="str">
        <f t="shared" si="17"/>
        <v>3</v>
      </c>
      <c r="N192" s="668" t="str">
        <f t="shared" si="18"/>
        <v>1</v>
      </c>
      <c r="O192" s="954" t="s">
        <v>608</v>
      </c>
      <c r="P192" s="725" t="s">
        <v>606</v>
      </c>
      <c r="Q192" s="668"/>
      <c r="R192" s="670"/>
      <c r="S192" s="293"/>
      <c r="T192" s="412"/>
    </row>
    <row r="193" spans="1:20" x14ac:dyDescent="0.25">
      <c r="A193" s="305">
        <v>192</v>
      </c>
      <c r="B193" s="955" t="s">
        <v>2020</v>
      </c>
      <c r="C193" s="305" t="s">
        <v>1722</v>
      </c>
      <c r="D193" s="668">
        <v>14</v>
      </c>
      <c r="E193" s="668">
        <v>18</v>
      </c>
      <c r="F193" s="668" t="s">
        <v>65</v>
      </c>
      <c r="G193" s="670" t="s">
        <v>1708</v>
      </c>
      <c r="H193" s="670" t="s">
        <v>2004</v>
      </c>
      <c r="I193" s="670" t="s">
        <v>1107</v>
      </c>
      <c r="J193" s="305" t="s">
        <v>407</v>
      </c>
      <c r="K193" s="338" t="s">
        <v>1315</v>
      </c>
      <c r="L193" s="670" t="str">
        <f t="shared" si="19"/>
        <v>DG.USO_4.OP904_04</v>
      </c>
      <c r="M193" s="668" t="str">
        <f t="shared" si="17"/>
        <v>3</v>
      </c>
      <c r="N193" s="668" t="str">
        <f t="shared" si="18"/>
        <v>1</v>
      </c>
      <c r="O193" s="954" t="s">
        <v>608</v>
      </c>
      <c r="P193" s="725" t="s">
        <v>606</v>
      </c>
      <c r="Q193" s="668"/>
      <c r="R193" s="670"/>
      <c r="S193" s="293"/>
      <c r="T193" s="412"/>
    </row>
    <row r="194" spans="1:20" x14ac:dyDescent="0.25">
      <c r="A194" s="305">
        <v>193</v>
      </c>
      <c r="B194" s="955" t="s">
        <v>2021</v>
      </c>
      <c r="C194" s="305" t="s">
        <v>1723</v>
      </c>
      <c r="D194" s="668">
        <v>14</v>
      </c>
      <c r="E194" s="668">
        <v>19</v>
      </c>
      <c r="F194" s="668" t="s">
        <v>65</v>
      </c>
      <c r="G194" s="670" t="s">
        <v>1708</v>
      </c>
      <c r="H194" s="670" t="s">
        <v>2004</v>
      </c>
      <c r="I194" s="670" t="s">
        <v>1107</v>
      </c>
      <c r="J194" s="305" t="s">
        <v>407</v>
      </c>
      <c r="K194" s="338" t="s">
        <v>1315</v>
      </c>
      <c r="L194" s="670" t="str">
        <f t="shared" ref="L194:L257" si="20">IF(K194="",C194,CONCATENATE(K194,".",C194))</f>
        <v>DG.USO_4.EC902_04</v>
      </c>
      <c r="M194" s="668" t="str">
        <f t="shared" ref="M194:M257" si="21">IF(O194="",0,LEFT(O194,1))</f>
        <v>1</v>
      </c>
      <c r="N194" s="668" t="str">
        <f t="shared" ref="N194:N257" si="22">IF(P194="",0,LEFT(P194,1))</f>
        <v>3</v>
      </c>
      <c r="O194" s="725" t="s">
        <v>606</v>
      </c>
      <c r="P194" s="954" t="s">
        <v>608</v>
      </c>
      <c r="Q194" s="668"/>
      <c r="R194" s="670"/>
      <c r="S194" s="293"/>
      <c r="T194" s="412"/>
    </row>
    <row r="195" spans="1:20" x14ac:dyDescent="0.25">
      <c r="A195" s="305">
        <v>194</v>
      </c>
      <c r="B195" s="955" t="s">
        <v>2022</v>
      </c>
      <c r="C195" s="305" t="s">
        <v>1724</v>
      </c>
      <c r="D195" s="668">
        <v>14</v>
      </c>
      <c r="E195" s="668">
        <v>20</v>
      </c>
      <c r="F195" s="668" t="s">
        <v>65</v>
      </c>
      <c r="G195" s="670" t="s">
        <v>1708</v>
      </c>
      <c r="H195" s="670" t="s">
        <v>2004</v>
      </c>
      <c r="I195" s="670" t="s">
        <v>1107</v>
      </c>
      <c r="J195" s="305" t="s">
        <v>407</v>
      </c>
      <c r="K195" s="338" t="s">
        <v>1315</v>
      </c>
      <c r="L195" s="670" t="str">
        <f t="shared" si="20"/>
        <v>DG.USO_4.EC904_04</v>
      </c>
      <c r="M195" s="668" t="str">
        <f t="shared" si="21"/>
        <v>1</v>
      </c>
      <c r="N195" s="668" t="str">
        <f t="shared" si="22"/>
        <v>3</v>
      </c>
      <c r="O195" s="725" t="s">
        <v>606</v>
      </c>
      <c r="P195" s="954" t="s">
        <v>608</v>
      </c>
      <c r="Q195" s="668"/>
      <c r="R195" s="670"/>
      <c r="S195" s="293"/>
      <c r="T195" s="412"/>
    </row>
    <row r="196" spans="1:20" x14ac:dyDescent="0.25">
      <c r="A196" s="305">
        <v>195</v>
      </c>
      <c r="B196" s="955" t="s">
        <v>2024</v>
      </c>
      <c r="C196" s="305" t="s">
        <v>1726</v>
      </c>
      <c r="D196" s="668">
        <v>14</v>
      </c>
      <c r="E196" s="668">
        <v>22</v>
      </c>
      <c r="F196" s="668" t="s">
        <v>65</v>
      </c>
      <c r="G196" s="670" t="s">
        <v>1708</v>
      </c>
      <c r="H196" s="670" t="s">
        <v>2004</v>
      </c>
      <c r="I196" s="670" t="s">
        <v>1107</v>
      </c>
      <c r="J196" s="305" t="s">
        <v>407</v>
      </c>
      <c r="K196" s="670" t="s">
        <v>1315</v>
      </c>
      <c r="L196" s="670" t="str">
        <f t="shared" si="20"/>
        <v>DG.USO_4.EC906_04</v>
      </c>
      <c r="M196" s="668" t="str">
        <f t="shared" si="21"/>
        <v>1</v>
      </c>
      <c r="N196" s="668" t="str">
        <f t="shared" si="22"/>
        <v>3</v>
      </c>
      <c r="O196" s="725" t="s">
        <v>606</v>
      </c>
      <c r="P196" s="954" t="s">
        <v>608</v>
      </c>
      <c r="Q196" s="668"/>
      <c r="R196" s="670"/>
      <c r="S196" s="293"/>
      <c r="T196" s="412"/>
    </row>
    <row r="197" spans="1:20" x14ac:dyDescent="0.25">
      <c r="A197" s="305">
        <v>196</v>
      </c>
      <c r="B197" s="955" t="s">
        <v>2026</v>
      </c>
      <c r="C197" s="305" t="s">
        <v>2025</v>
      </c>
      <c r="D197" s="668">
        <v>14</v>
      </c>
      <c r="E197" s="668">
        <v>23</v>
      </c>
      <c r="F197" s="668" t="s">
        <v>65</v>
      </c>
      <c r="G197" s="670" t="s">
        <v>1708</v>
      </c>
      <c r="H197" s="670" t="s">
        <v>2004</v>
      </c>
      <c r="I197" s="670" t="s">
        <v>1107</v>
      </c>
      <c r="J197" s="305" t="s">
        <v>407</v>
      </c>
      <c r="K197" s="338" t="s">
        <v>1315</v>
      </c>
      <c r="L197" s="670" t="str">
        <f t="shared" si="20"/>
        <v>DG.USO_4.OP906_04</v>
      </c>
      <c r="M197" s="668" t="str">
        <f t="shared" si="21"/>
        <v>3</v>
      </c>
      <c r="N197" s="668" t="str">
        <f t="shared" si="22"/>
        <v>1</v>
      </c>
      <c r="O197" s="954" t="s">
        <v>608</v>
      </c>
      <c r="P197" s="725" t="s">
        <v>606</v>
      </c>
      <c r="Q197" s="668"/>
      <c r="R197" s="670"/>
      <c r="S197" s="293"/>
      <c r="T197" s="412"/>
    </row>
    <row r="198" spans="1:20" x14ac:dyDescent="0.25">
      <c r="A198" s="305">
        <v>197</v>
      </c>
      <c r="B198" s="955" t="s">
        <v>2028</v>
      </c>
      <c r="C198" s="305" t="s">
        <v>2027</v>
      </c>
      <c r="D198" s="668">
        <v>14</v>
      </c>
      <c r="E198" s="668">
        <v>24</v>
      </c>
      <c r="F198" s="668" t="s">
        <v>65</v>
      </c>
      <c r="G198" s="670" t="s">
        <v>1708</v>
      </c>
      <c r="H198" s="670" t="s">
        <v>2004</v>
      </c>
      <c r="I198" s="670" t="s">
        <v>1107</v>
      </c>
      <c r="J198" s="305" t="s">
        <v>407</v>
      </c>
      <c r="K198" s="338" t="s">
        <v>1315</v>
      </c>
      <c r="L198" s="670" t="str">
        <f t="shared" si="20"/>
        <v>DG.USO_4.OP908_04</v>
      </c>
      <c r="M198" s="668" t="str">
        <f t="shared" si="21"/>
        <v>3</v>
      </c>
      <c r="N198" s="668" t="str">
        <f t="shared" si="22"/>
        <v>1</v>
      </c>
      <c r="O198" s="954" t="s">
        <v>608</v>
      </c>
      <c r="P198" s="725" t="s">
        <v>606</v>
      </c>
      <c r="Q198" s="668"/>
      <c r="R198" s="670"/>
      <c r="S198" s="293"/>
      <c r="T198" s="412"/>
    </row>
    <row r="199" spans="1:20" x14ac:dyDescent="0.25">
      <c r="A199" s="305">
        <v>198</v>
      </c>
      <c r="B199" s="955" t="s">
        <v>2030</v>
      </c>
      <c r="C199" s="305" t="s">
        <v>1727</v>
      </c>
      <c r="D199" s="668">
        <v>15</v>
      </c>
      <c r="E199" s="668">
        <v>16</v>
      </c>
      <c r="F199" s="668" t="s">
        <v>65</v>
      </c>
      <c r="G199" s="670" t="s">
        <v>1708</v>
      </c>
      <c r="H199" s="670" t="s">
        <v>2004</v>
      </c>
      <c r="I199" s="670" t="s">
        <v>1107</v>
      </c>
      <c r="J199" s="305" t="s">
        <v>408</v>
      </c>
      <c r="K199" s="338" t="s">
        <v>1315</v>
      </c>
      <c r="L199" s="670" t="str">
        <f t="shared" si="20"/>
        <v>DG.USO_4.EB901_04</v>
      </c>
      <c r="M199" s="668" t="str">
        <f t="shared" si="21"/>
        <v>3</v>
      </c>
      <c r="N199" s="668" t="str">
        <f t="shared" si="22"/>
        <v>1</v>
      </c>
      <c r="O199" s="954" t="s">
        <v>608</v>
      </c>
      <c r="P199" s="725" t="s">
        <v>606</v>
      </c>
      <c r="Q199" s="668"/>
      <c r="R199" s="670"/>
      <c r="S199" s="293"/>
      <c r="T199" s="412"/>
    </row>
    <row r="200" spans="1:20" x14ac:dyDescent="0.25">
      <c r="A200" s="305">
        <v>199</v>
      </c>
      <c r="B200" s="955" t="s">
        <v>2031</v>
      </c>
      <c r="C200" s="305" t="s">
        <v>1728</v>
      </c>
      <c r="D200" s="668">
        <v>15</v>
      </c>
      <c r="E200" s="668">
        <v>17</v>
      </c>
      <c r="F200" s="668" t="s">
        <v>65</v>
      </c>
      <c r="G200" s="670" t="s">
        <v>1708</v>
      </c>
      <c r="H200" s="670" t="s">
        <v>2004</v>
      </c>
      <c r="I200" s="670" t="s">
        <v>1107</v>
      </c>
      <c r="J200" s="305" t="s">
        <v>408</v>
      </c>
      <c r="K200" s="338" t="s">
        <v>1315</v>
      </c>
      <c r="L200" s="670" t="str">
        <f t="shared" si="20"/>
        <v>DG.USO_4.OP901_04</v>
      </c>
      <c r="M200" s="668" t="str">
        <f t="shared" si="21"/>
        <v>3</v>
      </c>
      <c r="N200" s="668" t="str">
        <f t="shared" si="22"/>
        <v>1</v>
      </c>
      <c r="O200" s="954" t="s">
        <v>608</v>
      </c>
      <c r="P200" s="725" t="s">
        <v>606</v>
      </c>
      <c r="Q200" s="668"/>
      <c r="R200" s="670"/>
      <c r="S200" s="293"/>
      <c r="T200" s="412"/>
    </row>
    <row r="201" spans="1:20" x14ac:dyDescent="0.25">
      <c r="A201" s="305">
        <v>200</v>
      </c>
      <c r="B201" s="955" t="s">
        <v>2032</v>
      </c>
      <c r="C201" s="305" t="s">
        <v>1729</v>
      </c>
      <c r="D201" s="668">
        <v>15</v>
      </c>
      <c r="E201" s="668">
        <v>18</v>
      </c>
      <c r="F201" s="668" t="s">
        <v>65</v>
      </c>
      <c r="G201" s="670" t="s">
        <v>1708</v>
      </c>
      <c r="H201" s="670" t="s">
        <v>2004</v>
      </c>
      <c r="I201" s="670" t="s">
        <v>1107</v>
      </c>
      <c r="J201" s="305" t="s">
        <v>408</v>
      </c>
      <c r="K201" s="338" t="s">
        <v>1315</v>
      </c>
      <c r="L201" s="670" t="str">
        <f t="shared" si="20"/>
        <v>DG.USO_4.OP903_04</v>
      </c>
      <c r="M201" s="668" t="str">
        <f t="shared" si="21"/>
        <v>3</v>
      </c>
      <c r="N201" s="668" t="str">
        <f t="shared" si="22"/>
        <v>1</v>
      </c>
      <c r="O201" s="954" t="s">
        <v>608</v>
      </c>
      <c r="P201" s="725" t="s">
        <v>606</v>
      </c>
      <c r="Q201" s="668"/>
      <c r="R201" s="670"/>
      <c r="S201" s="293"/>
      <c r="T201" s="412"/>
    </row>
    <row r="202" spans="1:20" x14ac:dyDescent="0.25">
      <c r="A202" s="305">
        <v>201</v>
      </c>
      <c r="B202" s="955" t="s">
        <v>2033</v>
      </c>
      <c r="C202" s="305" t="s">
        <v>1730</v>
      </c>
      <c r="D202" s="668">
        <v>15</v>
      </c>
      <c r="E202" s="668">
        <v>19</v>
      </c>
      <c r="F202" s="668" t="s">
        <v>65</v>
      </c>
      <c r="G202" s="670" t="s">
        <v>1708</v>
      </c>
      <c r="H202" s="670" t="s">
        <v>2004</v>
      </c>
      <c r="I202" s="670" t="s">
        <v>1107</v>
      </c>
      <c r="J202" s="305" t="s">
        <v>408</v>
      </c>
      <c r="K202" s="338" t="s">
        <v>1315</v>
      </c>
      <c r="L202" s="670" t="str">
        <f t="shared" si="20"/>
        <v>DG.USO_4.EC901_04</v>
      </c>
      <c r="M202" s="668" t="str">
        <f t="shared" si="21"/>
        <v>1</v>
      </c>
      <c r="N202" s="668" t="str">
        <f t="shared" si="22"/>
        <v>3</v>
      </c>
      <c r="O202" s="725" t="s">
        <v>606</v>
      </c>
      <c r="P202" s="954" t="s">
        <v>608</v>
      </c>
      <c r="Q202" s="668"/>
      <c r="R202" s="670"/>
      <c r="S202" s="293"/>
      <c r="T202" s="412"/>
    </row>
    <row r="203" spans="1:20" x14ac:dyDescent="0.25">
      <c r="A203" s="305">
        <v>202</v>
      </c>
      <c r="B203" s="955" t="s">
        <v>2034</v>
      </c>
      <c r="C203" s="305" t="s">
        <v>1731</v>
      </c>
      <c r="D203" s="668">
        <v>15</v>
      </c>
      <c r="E203" s="668">
        <v>20</v>
      </c>
      <c r="F203" s="668" t="s">
        <v>65</v>
      </c>
      <c r="G203" s="670" t="s">
        <v>1708</v>
      </c>
      <c r="H203" s="670" t="s">
        <v>2004</v>
      </c>
      <c r="I203" s="670" t="s">
        <v>1107</v>
      </c>
      <c r="J203" s="305" t="s">
        <v>408</v>
      </c>
      <c r="K203" s="338" t="s">
        <v>1315</v>
      </c>
      <c r="L203" s="670" t="str">
        <f t="shared" si="20"/>
        <v>DG.USO_4.EC903_04</v>
      </c>
      <c r="M203" s="668" t="str">
        <f t="shared" si="21"/>
        <v>1</v>
      </c>
      <c r="N203" s="668" t="str">
        <f t="shared" si="22"/>
        <v>3</v>
      </c>
      <c r="O203" s="725" t="s">
        <v>606</v>
      </c>
      <c r="P203" s="954" t="s">
        <v>608</v>
      </c>
      <c r="Q203" s="668"/>
      <c r="R203" s="670"/>
      <c r="S203" s="293"/>
      <c r="T203" s="412"/>
    </row>
    <row r="204" spans="1:20" x14ac:dyDescent="0.25">
      <c r="A204" s="305">
        <v>203</v>
      </c>
      <c r="B204" s="959" t="s">
        <v>43</v>
      </c>
      <c r="C204" s="305"/>
      <c r="D204" s="668"/>
      <c r="E204" s="668"/>
      <c r="F204" s="668"/>
      <c r="G204" s="670"/>
      <c r="H204" s="670"/>
      <c r="I204" s="670" t="s">
        <v>1107</v>
      </c>
      <c r="J204" s="305"/>
      <c r="K204" s="338"/>
      <c r="L204" s="670"/>
      <c r="M204" s="668" t="str">
        <f t="shared" si="21"/>
        <v>0</v>
      </c>
      <c r="N204" s="668" t="str">
        <f t="shared" si="22"/>
        <v>0</v>
      </c>
      <c r="O204" s="672" t="s">
        <v>605</v>
      </c>
      <c r="P204" s="672" t="s">
        <v>605</v>
      </c>
      <c r="Q204" s="668"/>
      <c r="R204" s="670"/>
      <c r="S204" s="293"/>
      <c r="T204" s="412"/>
    </row>
    <row r="205" spans="1:20" x14ac:dyDescent="0.25">
      <c r="A205" s="305">
        <v>204</v>
      </c>
      <c r="B205" s="955" t="s">
        <v>2037</v>
      </c>
      <c r="C205" s="305" t="s">
        <v>1732</v>
      </c>
      <c r="D205" s="668">
        <v>15</v>
      </c>
      <c r="E205" s="1017">
        <v>21</v>
      </c>
      <c r="F205" s="668" t="s">
        <v>65</v>
      </c>
      <c r="G205" s="670" t="s">
        <v>1708</v>
      </c>
      <c r="H205" s="670" t="s">
        <v>2004</v>
      </c>
      <c r="I205" s="670" t="s">
        <v>1107</v>
      </c>
      <c r="J205" s="305" t="s">
        <v>408</v>
      </c>
      <c r="K205" s="338" t="s">
        <v>1315</v>
      </c>
      <c r="L205" s="670" t="str">
        <f t="shared" si="20"/>
        <v>DG.USO_4.OP905_04</v>
      </c>
      <c r="M205" s="668" t="str">
        <f t="shared" si="21"/>
        <v>3</v>
      </c>
      <c r="N205" s="668" t="str">
        <f t="shared" si="22"/>
        <v>1</v>
      </c>
      <c r="O205" s="954" t="s">
        <v>608</v>
      </c>
      <c r="P205" s="725" t="s">
        <v>606</v>
      </c>
      <c r="Q205" s="668"/>
      <c r="R205" s="670"/>
      <c r="S205" s="293"/>
      <c r="T205" s="412"/>
    </row>
    <row r="206" spans="1:20" x14ac:dyDescent="0.25">
      <c r="A206" s="305">
        <v>205</v>
      </c>
      <c r="B206" s="955" t="s">
        <v>2039</v>
      </c>
      <c r="C206" s="305" t="s">
        <v>2038</v>
      </c>
      <c r="D206" s="668">
        <v>15</v>
      </c>
      <c r="E206" s="1017">
        <v>22</v>
      </c>
      <c r="F206" s="668" t="s">
        <v>65</v>
      </c>
      <c r="G206" s="670" t="s">
        <v>1708</v>
      </c>
      <c r="H206" s="670" t="s">
        <v>2004</v>
      </c>
      <c r="I206" s="670" t="s">
        <v>1107</v>
      </c>
      <c r="J206" s="305" t="s">
        <v>408</v>
      </c>
      <c r="K206" s="338" t="s">
        <v>1315</v>
      </c>
      <c r="L206" s="670" t="str">
        <f t="shared" si="20"/>
        <v>DG.USO_4.OP907_04</v>
      </c>
      <c r="M206" s="668" t="str">
        <f t="shared" si="21"/>
        <v>3</v>
      </c>
      <c r="N206" s="668" t="str">
        <f t="shared" si="22"/>
        <v>1</v>
      </c>
      <c r="O206" s="954" t="s">
        <v>608</v>
      </c>
      <c r="P206" s="725" t="s">
        <v>606</v>
      </c>
      <c r="Q206" s="668"/>
      <c r="R206" s="670"/>
      <c r="S206" s="293"/>
      <c r="T206" s="412"/>
    </row>
    <row r="207" spans="1:20" x14ac:dyDescent="0.25">
      <c r="A207" s="305">
        <v>206</v>
      </c>
      <c r="B207" s="955" t="s">
        <v>2041</v>
      </c>
      <c r="C207" s="305" t="s">
        <v>2040</v>
      </c>
      <c r="D207" s="668">
        <v>15</v>
      </c>
      <c r="E207" s="1017">
        <v>23</v>
      </c>
      <c r="F207" s="668" t="s">
        <v>65</v>
      </c>
      <c r="G207" s="670" t="s">
        <v>1708</v>
      </c>
      <c r="H207" s="670" t="s">
        <v>2004</v>
      </c>
      <c r="I207" s="670" t="s">
        <v>1107</v>
      </c>
      <c r="J207" s="305" t="s">
        <v>408</v>
      </c>
      <c r="K207" s="338" t="s">
        <v>1315</v>
      </c>
      <c r="L207" s="670" t="str">
        <f t="shared" si="20"/>
        <v>DG.USO_4.OP909_04</v>
      </c>
      <c r="M207" s="668" t="str">
        <f t="shared" si="21"/>
        <v>3</v>
      </c>
      <c r="N207" s="668" t="str">
        <f t="shared" si="22"/>
        <v>1</v>
      </c>
      <c r="O207" s="954" t="s">
        <v>608</v>
      </c>
      <c r="P207" s="725" t="s">
        <v>606</v>
      </c>
      <c r="Q207" s="668"/>
      <c r="R207" s="670"/>
      <c r="S207" s="293"/>
      <c r="T207" s="412"/>
    </row>
    <row r="208" spans="1:20" x14ac:dyDescent="0.25">
      <c r="A208" s="305">
        <v>207</v>
      </c>
      <c r="B208" s="959" t="s">
        <v>43</v>
      </c>
      <c r="C208" s="305"/>
      <c r="D208" s="668"/>
      <c r="E208" s="668"/>
      <c r="F208" s="668"/>
      <c r="G208" s="670"/>
      <c r="H208" s="670"/>
      <c r="I208" s="670"/>
      <c r="J208" s="305"/>
      <c r="K208" s="670"/>
      <c r="L208" s="670"/>
      <c r="M208" s="668" t="str">
        <f t="shared" si="21"/>
        <v>0</v>
      </c>
      <c r="N208" s="668" t="str">
        <f t="shared" si="22"/>
        <v>0</v>
      </c>
      <c r="O208" s="672" t="s">
        <v>605</v>
      </c>
      <c r="P208" s="672" t="s">
        <v>605</v>
      </c>
      <c r="Q208" s="668"/>
      <c r="R208" s="670"/>
      <c r="S208" s="293"/>
      <c r="T208" s="412"/>
    </row>
    <row r="209" spans="1:20" x14ac:dyDescent="0.25">
      <c r="A209" s="305">
        <v>208</v>
      </c>
      <c r="B209" s="959" t="s">
        <v>43</v>
      </c>
      <c r="C209" s="305"/>
      <c r="D209" s="668"/>
      <c r="E209" s="668"/>
      <c r="F209" s="668"/>
      <c r="G209" s="670"/>
      <c r="H209" s="670"/>
      <c r="I209" s="670"/>
      <c r="J209" s="305"/>
      <c r="K209" s="670"/>
      <c r="L209" s="670"/>
      <c r="M209" s="668" t="str">
        <f t="shared" si="21"/>
        <v>0</v>
      </c>
      <c r="N209" s="668" t="str">
        <f t="shared" si="22"/>
        <v>0</v>
      </c>
      <c r="O209" s="672" t="s">
        <v>605</v>
      </c>
      <c r="P209" s="672" t="s">
        <v>605</v>
      </c>
      <c r="Q209" s="668"/>
      <c r="R209" s="670"/>
      <c r="S209" s="293"/>
      <c r="T209" s="412"/>
    </row>
    <row r="210" spans="1:20" x14ac:dyDescent="0.25">
      <c r="A210" s="305">
        <v>209</v>
      </c>
      <c r="B210" s="959" t="s">
        <v>43</v>
      </c>
      <c r="C210" s="305"/>
      <c r="D210" s="668"/>
      <c r="E210" s="668"/>
      <c r="F210" s="668"/>
      <c r="G210" s="670"/>
      <c r="H210" s="670"/>
      <c r="I210" s="670"/>
      <c r="J210" s="305"/>
      <c r="K210" s="670"/>
      <c r="L210" s="670"/>
      <c r="M210" s="668" t="str">
        <f t="shared" si="21"/>
        <v>0</v>
      </c>
      <c r="N210" s="668" t="str">
        <f t="shared" si="22"/>
        <v>0</v>
      </c>
      <c r="O210" s="672" t="s">
        <v>605</v>
      </c>
      <c r="P210" s="672" t="s">
        <v>605</v>
      </c>
      <c r="Q210" s="668"/>
      <c r="R210" s="670"/>
      <c r="S210" s="293"/>
      <c r="T210" s="412"/>
    </row>
    <row r="211" spans="1:20" x14ac:dyDescent="0.25">
      <c r="A211" s="305">
        <v>210</v>
      </c>
      <c r="B211" s="959" t="s">
        <v>43</v>
      </c>
      <c r="C211" s="305"/>
      <c r="D211" s="668"/>
      <c r="E211" s="668"/>
      <c r="F211" s="668"/>
      <c r="G211" s="670"/>
      <c r="H211" s="670"/>
      <c r="I211" s="670"/>
      <c r="J211" s="305"/>
      <c r="K211" s="670"/>
      <c r="L211" s="670"/>
      <c r="M211" s="668" t="str">
        <f t="shared" si="21"/>
        <v>0</v>
      </c>
      <c r="N211" s="668" t="str">
        <f t="shared" si="22"/>
        <v>0</v>
      </c>
      <c r="O211" s="672" t="s">
        <v>605</v>
      </c>
      <c r="P211" s="672" t="s">
        <v>605</v>
      </c>
      <c r="Q211" s="668"/>
      <c r="R211" s="670"/>
      <c r="S211" s="293"/>
      <c r="T211" s="412"/>
    </row>
    <row r="212" spans="1:20" x14ac:dyDescent="0.25">
      <c r="A212" s="305">
        <v>211</v>
      </c>
      <c r="B212" s="959" t="s">
        <v>43</v>
      </c>
      <c r="C212" s="305"/>
      <c r="D212" s="668"/>
      <c r="E212" s="668"/>
      <c r="F212" s="668"/>
      <c r="G212" s="670"/>
      <c r="H212" s="670"/>
      <c r="I212" s="670"/>
      <c r="J212" s="305"/>
      <c r="K212" s="670"/>
      <c r="L212" s="670"/>
      <c r="M212" s="668" t="str">
        <f t="shared" si="21"/>
        <v>0</v>
      </c>
      <c r="N212" s="668" t="str">
        <f t="shared" si="22"/>
        <v>0</v>
      </c>
      <c r="O212" s="672" t="s">
        <v>605</v>
      </c>
      <c r="P212" s="672" t="s">
        <v>605</v>
      </c>
      <c r="Q212" s="668"/>
      <c r="R212" s="670"/>
      <c r="S212" s="293"/>
      <c r="T212" s="412"/>
    </row>
    <row r="213" spans="1:20" x14ac:dyDescent="0.25">
      <c r="A213" s="305">
        <v>212</v>
      </c>
      <c r="B213" s="959" t="s">
        <v>43</v>
      </c>
      <c r="C213" s="305"/>
      <c r="D213" s="668"/>
      <c r="E213" s="668"/>
      <c r="F213" s="668"/>
      <c r="G213" s="670"/>
      <c r="H213" s="670"/>
      <c r="I213" s="670"/>
      <c r="J213" s="305"/>
      <c r="K213" s="670"/>
      <c r="L213" s="670"/>
      <c r="M213" s="668" t="str">
        <f t="shared" si="21"/>
        <v>0</v>
      </c>
      <c r="N213" s="668" t="str">
        <f t="shared" si="22"/>
        <v>0</v>
      </c>
      <c r="O213" s="672" t="s">
        <v>605</v>
      </c>
      <c r="P213" s="672" t="s">
        <v>605</v>
      </c>
      <c r="Q213" s="668"/>
      <c r="R213" s="670"/>
      <c r="S213" s="293"/>
      <c r="T213" s="412"/>
    </row>
    <row r="214" spans="1:20" x14ac:dyDescent="0.25">
      <c r="A214" s="305">
        <v>213</v>
      </c>
      <c r="B214" s="959" t="s">
        <v>43</v>
      </c>
      <c r="C214" s="305"/>
      <c r="D214" s="668"/>
      <c r="E214" s="668"/>
      <c r="F214" s="668"/>
      <c r="G214" s="670"/>
      <c r="H214" s="670"/>
      <c r="I214" s="670"/>
      <c r="J214" s="305"/>
      <c r="K214" s="670"/>
      <c r="L214" s="670"/>
      <c r="M214" s="668" t="str">
        <f t="shared" si="21"/>
        <v>0</v>
      </c>
      <c r="N214" s="668" t="str">
        <f t="shared" si="22"/>
        <v>0</v>
      </c>
      <c r="O214" s="672" t="s">
        <v>605</v>
      </c>
      <c r="P214" s="672" t="s">
        <v>605</v>
      </c>
      <c r="Q214" s="668"/>
      <c r="R214" s="670"/>
      <c r="S214" s="293"/>
      <c r="T214" s="412"/>
    </row>
    <row r="215" spans="1:20" x14ac:dyDescent="0.25">
      <c r="A215" s="305">
        <v>214</v>
      </c>
      <c r="B215" s="959" t="s">
        <v>43</v>
      </c>
      <c r="C215" s="305"/>
      <c r="D215" s="668"/>
      <c r="E215" s="668"/>
      <c r="F215" s="668"/>
      <c r="G215" s="670"/>
      <c r="H215" s="670"/>
      <c r="I215" s="670"/>
      <c r="J215" s="305"/>
      <c r="K215" s="670"/>
      <c r="L215" s="670"/>
      <c r="M215" s="668" t="str">
        <f t="shared" si="21"/>
        <v>0</v>
      </c>
      <c r="N215" s="668" t="str">
        <f t="shared" si="22"/>
        <v>0</v>
      </c>
      <c r="O215" s="672" t="s">
        <v>605</v>
      </c>
      <c r="P215" s="672" t="s">
        <v>605</v>
      </c>
      <c r="Q215" s="668"/>
      <c r="R215" s="670"/>
      <c r="S215" s="293"/>
      <c r="T215" s="412"/>
    </row>
    <row r="216" spans="1:20" x14ac:dyDescent="0.25">
      <c r="A216" s="305">
        <v>215</v>
      </c>
      <c r="B216" s="959" t="s">
        <v>43</v>
      </c>
      <c r="C216" s="305"/>
      <c r="D216" s="668"/>
      <c r="E216" s="668"/>
      <c r="F216" s="668"/>
      <c r="G216" s="670"/>
      <c r="H216" s="670"/>
      <c r="I216" s="670"/>
      <c r="J216" s="305"/>
      <c r="K216" s="670"/>
      <c r="L216" s="670"/>
      <c r="M216" s="668" t="str">
        <f t="shared" si="21"/>
        <v>0</v>
      </c>
      <c r="N216" s="668" t="str">
        <f t="shared" si="22"/>
        <v>0</v>
      </c>
      <c r="O216" s="672" t="s">
        <v>605</v>
      </c>
      <c r="P216" s="672" t="s">
        <v>605</v>
      </c>
      <c r="Q216" s="668"/>
      <c r="R216" s="670"/>
      <c r="S216" s="293"/>
      <c r="T216" s="412"/>
    </row>
    <row r="217" spans="1:20" x14ac:dyDescent="0.25">
      <c r="A217" s="305">
        <v>216</v>
      </c>
      <c r="B217" s="959" t="s">
        <v>43</v>
      </c>
      <c r="C217" s="305"/>
      <c r="D217" s="668"/>
      <c r="E217" s="668"/>
      <c r="F217" s="668"/>
      <c r="G217" s="670"/>
      <c r="H217" s="670"/>
      <c r="I217" s="670"/>
      <c r="J217" s="305"/>
      <c r="K217" s="670"/>
      <c r="L217" s="670"/>
      <c r="M217" s="668" t="str">
        <f t="shared" si="21"/>
        <v>0</v>
      </c>
      <c r="N217" s="668" t="str">
        <f t="shared" si="22"/>
        <v>0</v>
      </c>
      <c r="O217" s="672" t="s">
        <v>605</v>
      </c>
      <c r="P217" s="672" t="s">
        <v>605</v>
      </c>
      <c r="Q217" s="668"/>
      <c r="R217" s="670"/>
      <c r="S217" s="293"/>
      <c r="T217" s="412"/>
    </row>
    <row r="218" spans="1:20" x14ac:dyDescent="0.25">
      <c r="A218" s="305">
        <v>217</v>
      </c>
      <c r="B218" s="959" t="s">
        <v>43</v>
      </c>
      <c r="C218" s="305"/>
      <c r="D218" s="668"/>
      <c r="E218" s="668"/>
      <c r="F218" s="668"/>
      <c r="G218" s="670"/>
      <c r="H218" s="670"/>
      <c r="I218" s="670"/>
      <c r="J218" s="305"/>
      <c r="K218" s="670"/>
      <c r="L218" s="670"/>
      <c r="M218" s="668" t="str">
        <f t="shared" si="21"/>
        <v>0</v>
      </c>
      <c r="N218" s="668" t="str">
        <f t="shared" si="22"/>
        <v>0</v>
      </c>
      <c r="O218" s="672" t="s">
        <v>605</v>
      </c>
      <c r="P218" s="672" t="s">
        <v>605</v>
      </c>
      <c r="Q218" s="668"/>
      <c r="R218" s="670"/>
      <c r="S218" s="293"/>
      <c r="T218" s="412"/>
    </row>
    <row r="219" spans="1:20" x14ac:dyDescent="0.25">
      <c r="A219" s="305">
        <v>218</v>
      </c>
      <c r="B219" s="959" t="s">
        <v>43</v>
      </c>
      <c r="C219" s="305"/>
      <c r="D219" s="668"/>
      <c r="E219" s="668"/>
      <c r="F219" s="668"/>
      <c r="G219" s="670"/>
      <c r="H219" s="670"/>
      <c r="I219" s="670"/>
      <c r="J219" s="305"/>
      <c r="K219" s="670"/>
      <c r="L219" s="670"/>
      <c r="M219" s="668" t="str">
        <f t="shared" si="21"/>
        <v>0</v>
      </c>
      <c r="N219" s="668" t="str">
        <f t="shared" si="22"/>
        <v>0</v>
      </c>
      <c r="O219" s="672" t="s">
        <v>605</v>
      </c>
      <c r="P219" s="672" t="s">
        <v>605</v>
      </c>
      <c r="Q219" s="668"/>
      <c r="R219" s="670"/>
      <c r="S219" s="293"/>
      <c r="T219" s="412"/>
    </row>
    <row r="220" spans="1:20" x14ac:dyDescent="0.25">
      <c r="A220" s="305">
        <v>219</v>
      </c>
      <c r="B220" s="959" t="s">
        <v>43</v>
      </c>
      <c r="C220" s="305"/>
      <c r="D220" s="668"/>
      <c r="E220" s="668"/>
      <c r="F220" s="668"/>
      <c r="G220" s="670"/>
      <c r="H220" s="670"/>
      <c r="I220" s="670"/>
      <c r="J220" s="305"/>
      <c r="K220" s="670"/>
      <c r="L220" s="670"/>
      <c r="M220" s="668" t="str">
        <f t="shared" si="21"/>
        <v>0</v>
      </c>
      <c r="N220" s="668" t="str">
        <f t="shared" si="22"/>
        <v>0</v>
      </c>
      <c r="O220" s="672" t="s">
        <v>605</v>
      </c>
      <c r="P220" s="672" t="s">
        <v>605</v>
      </c>
      <c r="Q220" s="668"/>
      <c r="R220" s="670"/>
      <c r="S220" s="293"/>
      <c r="T220" s="412"/>
    </row>
    <row r="221" spans="1:20" x14ac:dyDescent="0.25">
      <c r="A221" s="305">
        <v>220</v>
      </c>
      <c r="B221" s="959" t="s">
        <v>43</v>
      </c>
      <c r="C221" s="305"/>
      <c r="D221" s="668"/>
      <c r="E221" s="668"/>
      <c r="F221" s="668"/>
      <c r="G221" s="670"/>
      <c r="H221" s="670"/>
      <c r="I221" s="670"/>
      <c r="J221" s="305"/>
      <c r="K221" s="670"/>
      <c r="L221" s="670"/>
      <c r="M221" s="668" t="str">
        <f t="shared" si="21"/>
        <v>0</v>
      </c>
      <c r="N221" s="668" t="str">
        <f t="shared" si="22"/>
        <v>0</v>
      </c>
      <c r="O221" s="672" t="s">
        <v>605</v>
      </c>
      <c r="P221" s="672" t="s">
        <v>605</v>
      </c>
      <c r="Q221" s="668"/>
      <c r="R221" s="670"/>
      <c r="S221" s="293"/>
      <c r="T221" s="412"/>
    </row>
    <row r="222" spans="1:20" x14ac:dyDescent="0.25">
      <c r="A222" s="305">
        <v>221</v>
      </c>
      <c r="B222" s="959" t="s">
        <v>43</v>
      </c>
      <c r="C222" s="305"/>
      <c r="D222" s="668"/>
      <c r="E222" s="668"/>
      <c r="F222" s="668"/>
      <c r="G222" s="670"/>
      <c r="H222" s="670"/>
      <c r="I222" s="670"/>
      <c r="J222" s="305"/>
      <c r="K222" s="670"/>
      <c r="L222" s="670"/>
      <c r="M222" s="668" t="str">
        <f t="shared" si="21"/>
        <v>0</v>
      </c>
      <c r="N222" s="668" t="str">
        <f t="shared" si="22"/>
        <v>0</v>
      </c>
      <c r="O222" s="672" t="s">
        <v>605</v>
      </c>
      <c r="P222" s="672" t="s">
        <v>605</v>
      </c>
      <c r="Q222" s="668"/>
      <c r="R222" s="670"/>
      <c r="S222" s="293"/>
      <c r="T222" s="412"/>
    </row>
    <row r="223" spans="1:20" x14ac:dyDescent="0.25">
      <c r="A223" s="305">
        <v>222</v>
      </c>
      <c r="B223" s="959" t="s">
        <v>43</v>
      </c>
      <c r="C223" s="305"/>
      <c r="D223" s="668"/>
      <c r="E223" s="668"/>
      <c r="F223" s="668"/>
      <c r="G223" s="670"/>
      <c r="H223" s="670"/>
      <c r="I223" s="670"/>
      <c r="J223" s="305"/>
      <c r="K223" s="670"/>
      <c r="L223" s="670"/>
      <c r="M223" s="668" t="str">
        <f t="shared" si="21"/>
        <v>0</v>
      </c>
      <c r="N223" s="668" t="str">
        <f t="shared" si="22"/>
        <v>0</v>
      </c>
      <c r="O223" s="672" t="s">
        <v>605</v>
      </c>
      <c r="P223" s="672" t="s">
        <v>605</v>
      </c>
      <c r="Q223" s="668"/>
      <c r="R223" s="670"/>
      <c r="S223" s="293"/>
      <c r="T223" s="412"/>
    </row>
    <row r="224" spans="1:20" x14ac:dyDescent="0.25">
      <c r="A224" s="305">
        <v>223</v>
      </c>
      <c r="B224" s="959" t="s">
        <v>43</v>
      </c>
      <c r="C224" s="305"/>
      <c r="D224" s="668"/>
      <c r="E224" s="668"/>
      <c r="F224" s="668"/>
      <c r="G224" s="670"/>
      <c r="H224" s="670"/>
      <c r="I224" s="670"/>
      <c r="J224" s="305"/>
      <c r="K224" s="670"/>
      <c r="L224" s="670"/>
      <c r="M224" s="668" t="str">
        <f t="shared" si="21"/>
        <v>0</v>
      </c>
      <c r="N224" s="668" t="str">
        <f t="shared" si="22"/>
        <v>0</v>
      </c>
      <c r="O224" s="672" t="s">
        <v>605</v>
      </c>
      <c r="P224" s="672" t="s">
        <v>605</v>
      </c>
      <c r="Q224" s="668"/>
      <c r="R224" s="670"/>
      <c r="S224" s="293"/>
      <c r="T224" s="412"/>
    </row>
    <row r="225" spans="1:20" x14ac:dyDescent="0.25">
      <c r="A225" s="305">
        <v>224</v>
      </c>
      <c r="B225" s="959" t="s">
        <v>43</v>
      </c>
      <c r="C225" s="305"/>
      <c r="D225" s="668"/>
      <c r="E225" s="668"/>
      <c r="F225" s="668"/>
      <c r="G225" s="670"/>
      <c r="H225" s="670"/>
      <c r="I225" s="670"/>
      <c r="J225" s="305"/>
      <c r="K225" s="670"/>
      <c r="L225" s="670"/>
      <c r="M225" s="668" t="str">
        <f t="shared" si="21"/>
        <v>0</v>
      </c>
      <c r="N225" s="668" t="str">
        <f t="shared" si="22"/>
        <v>0</v>
      </c>
      <c r="O225" s="672" t="s">
        <v>605</v>
      </c>
      <c r="P225" s="672" t="s">
        <v>605</v>
      </c>
      <c r="Q225" s="668"/>
      <c r="R225" s="670"/>
      <c r="S225" s="293"/>
      <c r="T225" s="412"/>
    </row>
    <row r="226" spans="1:20" x14ac:dyDescent="0.25">
      <c r="A226" s="305">
        <v>225</v>
      </c>
      <c r="B226" s="959" t="s">
        <v>43</v>
      </c>
      <c r="C226" s="305"/>
      <c r="D226" s="668"/>
      <c r="E226" s="668"/>
      <c r="F226" s="668"/>
      <c r="G226" s="670"/>
      <c r="H226" s="670"/>
      <c r="I226" s="670"/>
      <c r="J226" s="305"/>
      <c r="K226" s="670"/>
      <c r="L226" s="670"/>
      <c r="M226" s="668" t="str">
        <f t="shared" si="21"/>
        <v>0</v>
      </c>
      <c r="N226" s="668" t="str">
        <f t="shared" si="22"/>
        <v>0</v>
      </c>
      <c r="O226" s="672" t="s">
        <v>605</v>
      </c>
      <c r="P226" s="672" t="s">
        <v>605</v>
      </c>
      <c r="Q226" s="668"/>
      <c r="R226" s="670"/>
      <c r="S226" s="293"/>
      <c r="T226" s="412"/>
    </row>
    <row r="227" spans="1:20" x14ac:dyDescent="0.25">
      <c r="A227" s="305">
        <v>226</v>
      </c>
      <c r="B227" s="959" t="s">
        <v>43</v>
      </c>
      <c r="C227" s="305"/>
      <c r="D227" s="668"/>
      <c r="E227" s="668"/>
      <c r="F227" s="668"/>
      <c r="G227" s="670"/>
      <c r="H227" s="670"/>
      <c r="I227" s="670"/>
      <c r="J227" s="305"/>
      <c r="K227" s="670"/>
      <c r="L227" s="670"/>
      <c r="M227" s="668" t="str">
        <f t="shared" si="21"/>
        <v>0</v>
      </c>
      <c r="N227" s="668" t="str">
        <f t="shared" si="22"/>
        <v>0</v>
      </c>
      <c r="O227" s="672" t="s">
        <v>605</v>
      </c>
      <c r="P227" s="672" t="s">
        <v>605</v>
      </c>
      <c r="Q227" s="668"/>
      <c r="R227" s="670"/>
      <c r="S227" s="293"/>
      <c r="T227" s="412"/>
    </row>
    <row r="228" spans="1:20" x14ac:dyDescent="0.25">
      <c r="A228" s="305">
        <v>227</v>
      </c>
      <c r="B228" s="959" t="s">
        <v>43</v>
      </c>
      <c r="C228" s="305"/>
      <c r="D228" s="668"/>
      <c r="E228" s="668"/>
      <c r="F228" s="668"/>
      <c r="G228" s="670"/>
      <c r="H228" s="670"/>
      <c r="I228" s="670"/>
      <c r="J228" s="305"/>
      <c r="K228" s="670"/>
      <c r="L228" s="670"/>
      <c r="M228" s="668" t="str">
        <f t="shared" si="21"/>
        <v>0</v>
      </c>
      <c r="N228" s="668" t="str">
        <f t="shared" si="22"/>
        <v>0</v>
      </c>
      <c r="O228" s="672" t="s">
        <v>605</v>
      </c>
      <c r="P228" s="672" t="s">
        <v>605</v>
      </c>
      <c r="Q228" s="668"/>
      <c r="R228" s="670"/>
      <c r="S228" s="293"/>
      <c r="T228" s="412"/>
    </row>
    <row r="229" spans="1:20" x14ac:dyDescent="0.25">
      <c r="A229" s="305">
        <v>228</v>
      </c>
      <c r="B229" s="959" t="s">
        <v>43</v>
      </c>
      <c r="C229" s="305"/>
      <c r="D229" s="668"/>
      <c r="E229" s="668"/>
      <c r="F229" s="668"/>
      <c r="G229" s="670"/>
      <c r="H229" s="670"/>
      <c r="I229" s="670"/>
      <c r="J229" s="305"/>
      <c r="K229" s="670"/>
      <c r="L229" s="670"/>
      <c r="M229" s="668" t="str">
        <f t="shared" si="21"/>
        <v>0</v>
      </c>
      <c r="N229" s="668" t="str">
        <f t="shared" si="22"/>
        <v>0</v>
      </c>
      <c r="O229" s="672" t="s">
        <v>605</v>
      </c>
      <c r="P229" s="672" t="s">
        <v>605</v>
      </c>
      <c r="Q229" s="668"/>
      <c r="R229" s="670"/>
      <c r="S229" s="293"/>
      <c r="T229" s="412"/>
    </row>
    <row r="230" spans="1:20" x14ac:dyDescent="0.25">
      <c r="A230" s="305">
        <v>229</v>
      </c>
      <c r="B230" s="959" t="s">
        <v>43</v>
      </c>
      <c r="C230" s="305"/>
      <c r="D230" s="668"/>
      <c r="E230" s="668"/>
      <c r="F230" s="668"/>
      <c r="G230" s="670"/>
      <c r="H230" s="670"/>
      <c r="I230" s="670"/>
      <c r="J230" s="305"/>
      <c r="K230" s="670"/>
      <c r="L230" s="670"/>
      <c r="M230" s="668" t="str">
        <f t="shared" si="21"/>
        <v>0</v>
      </c>
      <c r="N230" s="668" t="str">
        <f t="shared" si="22"/>
        <v>0</v>
      </c>
      <c r="O230" s="672" t="s">
        <v>605</v>
      </c>
      <c r="P230" s="672" t="s">
        <v>605</v>
      </c>
      <c r="Q230" s="668"/>
      <c r="R230" s="670"/>
      <c r="S230" s="293"/>
      <c r="T230" s="412"/>
    </row>
    <row r="231" spans="1:20" x14ac:dyDescent="0.25">
      <c r="A231" s="305">
        <v>230</v>
      </c>
      <c r="B231" s="959" t="s">
        <v>43</v>
      </c>
      <c r="C231" s="305"/>
      <c r="D231" s="668"/>
      <c r="E231" s="668"/>
      <c r="F231" s="668"/>
      <c r="G231" s="670"/>
      <c r="H231" s="670"/>
      <c r="I231" s="670"/>
      <c r="J231" s="305"/>
      <c r="K231" s="670"/>
      <c r="L231" s="670"/>
      <c r="M231" s="668" t="str">
        <f t="shared" si="21"/>
        <v>0</v>
      </c>
      <c r="N231" s="668" t="str">
        <f t="shared" si="22"/>
        <v>0</v>
      </c>
      <c r="O231" s="672" t="s">
        <v>605</v>
      </c>
      <c r="P231" s="672" t="s">
        <v>605</v>
      </c>
      <c r="Q231" s="668"/>
      <c r="R231" s="670"/>
      <c r="S231" s="293"/>
      <c r="T231" s="412"/>
    </row>
    <row r="232" spans="1:20" x14ac:dyDescent="0.25">
      <c r="A232" s="305">
        <v>231</v>
      </c>
      <c r="B232" s="959" t="s">
        <v>43</v>
      </c>
      <c r="C232" s="305"/>
      <c r="D232" s="668"/>
      <c r="E232" s="668"/>
      <c r="F232" s="668"/>
      <c r="G232" s="670"/>
      <c r="H232" s="670"/>
      <c r="I232" s="670"/>
      <c r="J232" s="305"/>
      <c r="K232" s="670"/>
      <c r="L232" s="670"/>
      <c r="M232" s="668" t="str">
        <f t="shared" si="21"/>
        <v>0</v>
      </c>
      <c r="N232" s="668" t="str">
        <f t="shared" si="22"/>
        <v>0</v>
      </c>
      <c r="O232" s="672" t="s">
        <v>605</v>
      </c>
      <c r="P232" s="672" t="s">
        <v>605</v>
      </c>
      <c r="Q232" s="668"/>
      <c r="R232" s="670"/>
      <c r="S232" s="293"/>
      <c r="T232" s="412"/>
    </row>
    <row r="233" spans="1:20" x14ac:dyDescent="0.25">
      <c r="A233" s="305">
        <v>232</v>
      </c>
      <c r="B233" s="959" t="s">
        <v>43</v>
      </c>
      <c r="C233" s="305"/>
      <c r="D233" s="668"/>
      <c r="E233" s="668"/>
      <c r="F233" s="668"/>
      <c r="G233" s="670"/>
      <c r="H233" s="670"/>
      <c r="I233" s="670"/>
      <c r="J233" s="305"/>
      <c r="K233" s="670"/>
      <c r="L233" s="670"/>
      <c r="M233" s="668" t="str">
        <f t="shared" si="21"/>
        <v>0</v>
      </c>
      <c r="N233" s="668" t="str">
        <f t="shared" si="22"/>
        <v>0</v>
      </c>
      <c r="O233" s="672" t="s">
        <v>605</v>
      </c>
      <c r="P233" s="672" t="s">
        <v>605</v>
      </c>
      <c r="Q233" s="668"/>
      <c r="R233" s="670"/>
      <c r="S233" s="293"/>
      <c r="T233" s="412"/>
    </row>
    <row r="234" spans="1:20" x14ac:dyDescent="0.25">
      <c r="A234" s="305">
        <v>233</v>
      </c>
      <c r="B234" s="959" t="s">
        <v>43</v>
      </c>
      <c r="C234" s="305"/>
      <c r="D234" s="668"/>
      <c r="E234" s="668"/>
      <c r="F234" s="668"/>
      <c r="G234" s="670"/>
      <c r="H234" s="670"/>
      <c r="I234" s="670"/>
      <c r="J234" s="305"/>
      <c r="K234" s="670"/>
      <c r="L234" s="670"/>
      <c r="M234" s="668" t="str">
        <f t="shared" si="21"/>
        <v>0</v>
      </c>
      <c r="N234" s="668" t="str">
        <f t="shared" si="22"/>
        <v>0</v>
      </c>
      <c r="O234" s="672" t="s">
        <v>605</v>
      </c>
      <c r="P234" s="672" t="s">
        <v>605</v>
      </c>
      <c r="Q234" s="668"/>
      <c r="R234" s="670"/>
      <c r="S234" s="293"/>
      <c r="T234" s="412"/>
    </row>
    <row r="235" spans="1:20" x14ac:dyDescent="0.25">
      <c r="A235" s="305">
        <v>234</v>
      </c>
      <c r="B235" s="959" t="s">
        <v>43</v>
      </c>
      <c r="C235" s="305"/>
      <c r="D235" s="668"/>
      <c r="E235" s="668"/>
      <c r="F235" s="668"/>
      <c r="G235" s="670"/>
      <c r="H235" s="670"/>
      <c r="I235" s="670"/>
      <c r="J235" s="305"/>
      <c r="K235" s="670"/>
      <c r="L235" s="670"/>
      <c r="M235" s="668" t="str">
        <f t="shared" si="21"/>
        <v>0</v>
      </c>
      <c r="N235" s="668" t="str">
        <f t="shared" si="22"/>
        <v>0</v>
      </c>
      <c r="O235" s="672" t="s">
        <v>605</v>
      </c>
      <c r="P235" s="672" t="s">
        <v>605</v>
      </c>
      <c r="Q235" s="668"/>
      <c r="R235" s="670"/>
      <c r="S235" s="293"/>
      <c r="T235" s="412"/>
    </row>
    <row r="236" spans="1:20" x14ac:dyDescent="0.25">
      <c r="A236" s="305">
        <v>235</v>
      </c>
      <c r="B236" s="959" t="s">
        <v>43</v>
      </c>
      <c r="C236" s="305"/>
      <c r="D236" s="668"/>
      <c r="E236" s="668"/>
      <c r="F236" s="668"/>
      <c r="G236" s="670"/>
      <c r="H236" s="670"/>
      <c r="I236" s="670"/>
      <c r="J236" s="305"/>
      <c r="K236" s="670"/>
      <c r="L236" s="670"/>
      <c r="M236" s="668" t="str">
        <f t="shared" si="21"/>
        <v>0</v>
      </c>
      <c r="N236" s="668" t="str">
        <f t="shared" si="22"/>
        <v>0</v>
      </c>
      <c r="O236" s="672" t="s">
        <v>605</v>
      </c>
      <c r="P236" s="672" t="s">
        <v>605</v>
      </c>
      <c r="Q236" s="668"/>
      <c r="R236" s="670"/>
      <c r="S236" s="293"/>
      <c r="T236" s="412"/>
    </row>
    <row r="237" spans="1:20" x14ac:dyDescent="0.25">
      <c r="A237" s="305">
        <v>236</v>
      </c>
      <c r="B237" s="959" t="s">
        <v>43</v>
      </c>
      <c r="C237" s="305"/>
      <c r="D237" s="668"/>
      <c r="E237" s="668"/>
      <c r="F237" s="668"/>
      <c r="G237" s="670"/>
      <c r="H237" s="670"/>
      <c r="I237" s="670"/>
      <c r="J237" s="305"/>
      <c r="K237" s="670"/>
      <c r="L237" s="670"/>
      <c r="M237" s="668" t="str">
        <f t="shared" si="21"/>
        <v>0</v>
      </c>
      <c r="N237" s="668" t="str">
        <f t="shared" si="22"/>
        <v>0</v>
      </c>
      <c r="O237" s="672" t="s">
        <v>605</v>
      </c>
      <c r="P237" s="672" t="s">
        <v>605</v>
      </c>
      <c r="Q237" s="668"/>
      <c r="R237" s="670"/>
      <c r="S237" s="293"/>
      <c r="T237" s="412"/>
    </row>
    <row r="238" spans="1:20" x14ac:dyDescent="0.25">
      <c r="A238" s="305">
        <v>237</v>
      </c>
      <c r="B238" s="959" t="s">
        <v>43</v>
      </c>
      <c r="C238" s="305"/>
      <c r="D238" s="668"/>
      <c r="E238" s="668"/>
      <c r="F238" s="668"/>
      <c r="G238" s="670"/>
      <c r="H238" s="670"/>
      <c r="I238" s="670"/>
      <c r="J238" s="305"/>
      <c r="K238" s="670"/>
      <c r="L238" s="670"/>
      <c r="M238" s="668" t="str">
        <f t="shared" si="21"/>
        <v>0</v>
      </c>
      <c r="N238" s="668" t="str">
        <f t="shared" si="22"/>
        <v>0</v>
      </c>
      <c r="O238" s="672" t="s">
        <v>605</v>
      </c>
      <c r="P238" s="672" t="s">
        <v>605</v>
      </c>
      <c r="Q238" s="668"/>
      <c r="R238" s="670"/>
      <c r="S238" s="293"/>
      <c r="T238" s="412"/>
    </row>
    <row r="239" spans="1:20" x14ac:dyDescent="0.25">
      <c r="A239" s="305">
        <v>238</v>
      </c>
      <c r="B239" s="959" t="s">
        <v>43</v>
      </c>
      <c r="C239" s="305"/>
      <c r="D239" s="668"/>
      <c r="E239" s="668"/>
      <c r="F239" s="668"/>
      <c r="G239" s="670"/>
      <c r="H239" s="670"/>
      <c r="I239" s="670"/>
      <c r="J239" s="305"/>
      <c r="K239" s="670"/>
      <c r="L239" s="670"/>
      <c r="M239" s="668" t="str">
        <f t="shared" si="21"/>
        <v>0</v>
      </c>
      <c r="N239" s="668" t="str">
        <f t="shared" si="22"/>
        <v>0</v>
      </c>
      <c r="O239" s="672" t="s">
        <v>605</v>
      </c>
      <c r="P239" s="672" t="s">
        <v>605</v>
      </c>
      <c r="Q239" s="668"/>
      <c r="R239" s="670"/>
      <c r="S239" s="293"/>
      <c r="T239" s="412"/>
    </row>
    <row r="240" spans="1:20" x14ac:dyDescent="0.25">
      <c r="A240" s="305">
        <v>239</v>
      </c>
      <c r="B240" s="959" t="s">
        <v>43</v>
      </c>
      <c r="C240" s="305"/>
      <c r="D240" s="668"/>
      <c r="E240" s="668"/>
      <c r="F240" s="668"/>
      <c r="G240" s="670"/>
      <c r="H240" s="670"/>
      <c r="I240" s="670"/>
      <c r="J240" s="305"/>
      <c r="K240" s="670"/>
      <c r="L240" s="670"/>
      <c r="M240" s="668" t="str">
        <f t="shared" si="21"/>
        <v>0</v>
      </c>
      <c r="N240" s="668" t="str">
        <f t="shared" si="22"/>
        <v>0</v>
      </c>
      <c r="O240" s="672" t="s">
        <v>605</v>
      </c>
      <c r="P240" s="672" t="s">
        <v>605</v>
      </c>
      <c r="Q240" s="668"/>
      <c r="R240" s="670"/>
      <c r="S240" s="293"/>
      <c r="T240" s="412"/>
    </row>
    <row r="241" spans="1:20" x14ac:dyDescent="0.25">
      <c r="A241" s="305">
        <v>240</v>
      </c>
      <c r="B241" s="959" t="s">
        <v>43</v>
      </c>
      <c r="C241" s="305"/>
      <c r="D241" s="668"/>
      <c r="E241" s="668"/>
      <c r="F241" s="668"/>
      <c r="G241" s="670"/>
      <c r="H241" s="670"/>
      <c r="I241" s="670"/>
      <c r="J241" s="305"/>
      <c r="K241" s="670"/>
      <c r="L241" s="670"/>
      <c r="M241" s="668" t="str">
        <f t="shared" si="21"/>
        <v>0</v>
      </c>
      <c r="N241" s="668" t="str">
        <f t="shared" si="22"/>
        <v>0</v>
      </c>
      <c r="O241" s="672" t="s">
        <v>605</v>
      </c>
      <c r="P241" s="672" t="s">
        <v>605</v>
      </c>
      <c r="Q241" s="668"/>
      <c r="R241" s="670"/>
      <c r="S241" s="293"/>
      <c r="T241" s="412"/>
    </row>
    <row r="242" spans="1:20" x14ac:dyDescent="0.25">
      <c r="A242" s="305">
        <v>241</v>
      </c>
      <c r="B242" s="959" t="s">
        <v>43</v>
      </c>
      <c r="C242" s="305"/>
      <c r="D242" s="668"/>
      <c r="E242" s="668"/>
      <c r="F242" s="668"/>
      <c r="G242" s="670"/>
      <c r="H242" s="670"/>
      <c r="I242" s="670"/>
      <c r="J242" s="305"/>
      <c r="K242" s="670"/>
      <c r="L242" s="670"/>
      <c r="M242" s="668" t="str">
        <f t="shared" si="21"/>
        <v>0</v>
      </c>
      <c r="N242" s="668" t="str">
        <f t="shared" si="22"/>
        <v>0</v>
      </c>
      <c r="O242" s="672" t="s">
        <v>605</v>
      </c>
      <c r="P242" s="672" t="s">
        <v>605</v>
      </c>
      <c r="Q242" s="668"/>
      <c r="R242" s="670"/>
      <c r="S242" s="293"/>
      <c r="T242" s="412"/>
    </row>
    <row r="243" spans="1:20" x14ac:dyDescent="0.25">
      <c r="A243" s="305">
        <v>242</v>
      </c>
      <c r="B243" s="959" t="s">
        <v>43</v>
      </c>
      <c r="C243" s="305"/>
      <c r="D243" s="668"/>
      <c r="E243" s="668"/>
      <c r="F243" s="668"/>
      <c r="G243" s="670"/>
      <c r="H243" s="670"/>
      <c r="I243" s="670"/>
      <c r="J243" s="305"/>
      <c r="K243" s="670"/>
      <c r="L243" s="670"/>
      <c r="M243" s="668" t="str">
        <f t="shared" si="21"/>
        <v>0</v>
      </c>
      <c r="N243" s="668" t="str">
        <f t="shared" si="22"/>
        <v>0</v>
      </c>
      <c r="O243" s="672" t="s">
        <v>605</v>
      </c>
      <c r="P243" s="672" t="s">
        <v>605</v>
      </c>
      <c r="Q243" s="668"/>
      <c r="R243" s="670"/>
      <c r="S243" s="293"/>
      <c r="T243" s="412"/>
    </row>
    <row r="244" spans="1:20" x14ac:dyDescent="0.25">
      <c r="A244" s="305">
        <v>243</v>
      </c>
      <c r="B244" s="959" t="s">
        <v>43</v>
      </c>
      <c r="C244" s="305"/>
      <c r="D244" s="668"/>
      <c r="E244" s="668"/>
      <c r="F244" s="668"/>
      <c r="G244" s="670"/>
      <c r="H244" s="670"/>
      <c r="I244" s="670"/>
      <c r="J244" s="305"/>
      <c r="K244" s="670"/>
      <c r="L244" s="670"/>
      <c r="M244" s="668" t="str">
        <f t="shared" si="21"/>
        <v>0</v>
      </c>
      <c r="N244" s="668" t="str">
        <f t="shared" si="22"/>
        <v>0</v>
      </c>
      <c r="O244" s="672" t="s">
        <v>605</v>
      </c>
      <c r="P244" s="672" t="s">
        <v>605</v>
      </c>
      <c r="Q244" s="668"/>
      <c r="R244" s="670"/>
      <c r="S244" s="293"/>
      <c r="T244" s="412"/>
    </row>
    <row r="245" spans="1:20" x14ac:dyDescent="0.25">
      <c r="A245" s="305">
        <v>244</v>
      </c>
      <c r="B245" s="959" t="s">
        <v>43</v>
      </c>
      <c r="C245" s="305"/>
      <c r="D245" s="668"/>
      <c r="E245" s="668"/>
      <c r="F245" s="668"/>
      <c r="G245" s="670"/>
      <c r="H245" s="670"/>
      <c r="I245" s="670"/>
      <c r="J245" s="305"/>
      <c r="K245" s="670"/>
      <c r="L245" s="670"/>
      <c r="M245" s="668" t="str">
        <f t="shared" si="21"/>
        <v>0</v>
      </c>
      <c r="N245" s="668" t="str">
        <f t="shared" si="22"/>
        <v>0</v>
      </c>
      <c r="O245" s="672" t="s">
        <v>605</v>
      </c>
      <c r="P245" s="672" t="s">
        <v>605</v>
      </c>
      <c r="Q245" s="668"/>
      <c r="R245" s="670"/>
      <c r="S245" s="293"/>
      <c r="T245" s="412"/>
    </row>
    <row r="246" spans="1:20" x14ac:dyDescent="0.25">
      <c r="A246" s="305">
        <v>245</v>
      </c>
      <c r="B246" s="959" t="s">
        <v>43</v>
      </c>
      <c r="C246" s="305"/>
      <c r="D246" s="668"/>
      <c r="E246" s="668"/>
      <c r="F246" s="668"/>
      <c r="G246" s="670"/>
      <c r="H246" s="670"/>
      <c r="I246" s="670"/>
      <c r="J246" s="305"/>
      <c r="K246" s="670"/>
      <c r="L246" s="670"/>
      <c r="M246" s="668" t="str">
        <f t="shared" si="21"/>
        <v>0</v>
      </c>
      <c r="N246" s="668" t="str">
        <f t="shared" si="22"/>
        <v>0</v>
      </c>
      <c r="O246" s="672" t="s">
        <v>605</v>
      </c>
      <c r="P246" s="672" t="s">
        <v>605</v>
      </c>
      <c r="Q246" s="668"/>
      <c r="R246" s="670"/>
      <c r="S246" s="293"/>
      <c r="T246" s="412"/>
    </row>
    <row r="247" spans="1:20" x14ac:dyDescent="0.25">
      <c r="A247" s="305">
        <v>246</v>
      </c>
      <c r="B247" s="959" t="s">
        <v>43</v>
      </c>
      <c r="C247" s="305"/>
      <c r="D247" s="668"/>
      <c r="E247" s="668"/>
      <c r="F247" s="668"/>
      <c r="G247" s="670"/>
      <c r="H247" s="670"/>
      <c r="I247" s="670"/>
      <c r="J247" s="305"/>
      <c r="K247" s="670"/>
      <c r="L247" s="670"/>
      <c r="M247" s="668" t="str">
        <f t="shared" si="21"/>
        <v>0</v>
      </c>
      <c r="N247" s="668" t="str">
        <f t="shared" si="22"/>
        <v>0</v>
      </c>
      <c r="O247" s="672" t="s">
        <v>605</v>
      </c>
      <c r="P247" s="672" t="s">
        <v>605</v>
      </c>
      <c r="Q247" s="668"/>
      <c r="R247" s="670"/>
      <c r="S247" s="293"/>
      <c r="T247" s="412"/>
    </row>
    <row r="248" spans="1:20" x14ac:dyDescent="0.25">
      <c r="A248" s="305">
        <v>247</v>
      </c>
      <c r="B248" s="959" t="s">
        <v>43</v>
      </c>
      <c r="C248" s="305"/>
      <c r="D248" s="668"/>
      <c r="E248" s="668"/>
      <c r="F248" s="668"/>
      <c r="G248" s="670"/>
      <c r="H248" s="670"/>
      <c r="I248" s="670"/>
      <c r="J248" s="305"/>
      <c r="K248" s="670"/>
      <c r="L248" s="670"/>
      <c r="M248" s="668" t="str">
        <f t="shared" si="21"/>
        <v>0</v>
      </c>
      <c r="N248" s="668" t="str">
        <f t="shared" si="22"/>
        <v>0</v>
      </c>
      <c r="O248" s="672" t="s">
        <v>605</v>
      </c>
      <c r="P248" s="672" t="s">
        <v>605</v>
      </c>
      <c r="Q248" s="668"/>
      <c r="R248" s="670"/>
      <c r="S248" s="293"/>
      <c r="T248" s="412"/>
    </row>
    <row r="249" spans="1:20" x14ac:dyDescent="0.25">
      <c r="A249" s="305">
        <v>248</v>
      </c>
      <c r="B249" s="959" t="s">
        <v>43</v>
      </c>
      <c r="C249" s="305"/>
      <c r="D249" s="668"/>
      <c r="E249" s="668"/>
      <c r="F249" s="668"/>
      <c r="G249" s="670"/>
      <c r="H249" s="670"/>
      <c r="I249" s="670"/>
      <c r="J249" s="305"/>
      <c r="K249" s="670"/>
      <c r="L249" s="670"/>
      <c r="M249" s="668" t="str">
        <f t="shared" si="21"/>
        <v>0</v>
      </c>
      <c r="N249" s="668" t="str">
        <f t="shared" si="22"/>
        <v>0</v>
      </c>
      <c r="O249" s="672" t="s">
        <v>605</v>
      </c>
      <c r="P249" s="672" t="s">
        <v>605</v>
      </c>
      <c r="Q249" s="668"/>
      <c r="R249" s="670"/>
      <c r="S249" s="293"/>
      <c r="T249" s="412"/>
    </row>
    <row r="250" spans="1:20" x14ac:dyDescent="0.25">
      <c r="A250" s="305">
        <v>249</v>
      </c>
      <c r="B250" s="959" t="s">
        <v>43</v>
      </c>
      <c r="C250" s="305"/>
      <c r="D250" s="668"/>
      <c r="E250" s="668"/>
      <c r="F250" s="668"/>
      <c r="G250" s="670"/>
      <c r="H250" s="670"/>
      <c r="I250" s="670"/>
      <c r="J250" s="305"/>
      <c r="K250" s="670"/>
      <c r="L250" s="670"/>
      <c r="M250" s="668" t="str">
        <f t="shared" si="21"/>
        <v>0</v>
      </c>
      <c r="N250" s="668" t="str">
        <f t="shared" si="22"/>
        <v>0</v>
      </c>
      <c r="O250" s="672" t="s">
        <v>605</v>
      </c>
      <c r="P250" s="672" t="s">
        <v>605</v>
      </c>
      <c r="Q250" s="668"/>
      <c r="R250" s="670"/>
      <c r="S250" s="293"/>
      <c r="T250" s="412"/>
    </row>
    <row r="251" spans="1:20" x14ac:dyDescent="0.25">
      <c r="A251" s="305">
        <v>250</v>
      </c>
      <c r="B251" s="957" t="s">
        <v>1802</v>
      </c>
      <c r="C251" s="305" t="s">
        <v>1640</v>
      </c>
      <c r="D251" s="668">
        <v>1</v>
      </c>
      <c r="E251" s="668">
        <v>5</v>
      </c>
      <c r="F251" s="668" t="s">
        <v>64</v>
      </c>
      <c r="G251" s="670"/>
      <c r="H251" s="338" t="s">
        <v>1792</v>
      </c>
      <c r="I251" s="338" t="s">
        <v>1107</v>
      </c>
      <c r="J251" s="1048" t="s">
        <v>1166</v>
      </c>
      <c r="K251" s="338" t="s">
        <v>888</v>
      </c>
      <c r="L251" s="670" t="str">
        <f t="shared" si="20"/>
        <v>DG.KC.OK902_01</v>
      </c>
      <c r="M251" s="668" t="str">
        <f t="shared" si="21"/>
        <v>1</v>
      </c>
      <c r="N251" s="668" t="str">
        <f t="shared" si="22"/>
        <v>2</v>
      </c>
      <c r="O251" s="725" t="s">
        <v>606</v>
      </c>
      <c r="P251" s="961" t="s">
        <v>607</v>
      </c>
      <c r="Q251" s="263"/>
      <c r="R251" s="263"/>
      <c r="T251" s="414" t="s">
        <v>51</v>
      </c>
    </row>
    <row r="252" spans="1:20" x14ac:dyDescent="0.25">
      <c r="A252" s="305">
        <v>251</v>
      </c>
      <c r="B252" s="956" t="s">
        <v>1824</v>
      </c>
      <c r="C252" s="210" t="s">
        <v>2148</v>
      </c>
      <c r="D252" s="668">
        <v>3</v>
      </c>
      <c r="E252" s="668">
        <v>3</v>
      </c>
      <c r="F252" s="1051" t="s">
        <v>64</v>
      </c>
      <c r="G252" s="670"/>
      <c r="H252" s="670" t="s">
        <v>1821</v>
      </c>
      <c r="I252" s="670" t="s">
        <v>1107</v>
      </c>
      <c r="J252" s="305" t="s">
        <v>575</v>
      </c>
      <c r="K252" s="670" t="s">
        <v>2612</v>
      </c>
      <c r="L252" s="670" t="str">
        <f t="shared" si="20"/>
        <v>MNS.ZDV_007_36_1.KKCC007_36_1</v>
      </c>
      <c r="M252" s="668" t="str">
        <f t="shared" si="21"/>
        <v>0</v>
      </c>
      <c r="N252" s="668" t="str">
        <f t="shared" si="22"/>
        <v>1</v>
      </c>
      <c r="O252" s="672" t="s">
        <v>605</v>
      </c>
      <c r="P252" s="725" t="s">
        <v>606</v>
      </c>
      <c r="Q252" s="668"/>
      <c r="R252" s="670"/>
      <c r="S252" s="293"/>
    </row>
    <row r="253" spans="1:20" x14ac:dyDescent="0.25">
      <c r="A253" s="305">
        <v>252</v>
      </c>
      <c r="B253" s="956" t="s">
        <v>1825</v>
      </c>
      <c r="C253" s="210" t="s">
        <v>2330</v>
      </c>
      <c r="D253" s="668">
        <v>3</v>
      </c>
      <c r="E253" s="668">
        <v>4</v>
      </c>
      <c r="F253" s="1051" t="s">
        <v>64</v>
      </c>
      <c r="G253" s="670"/>
      <c r="H253" s="670" t="s">
        <v>1821</v>
      </c>
      <c r="I253" s="670" t="s">
        <v>1107</v>
      </c>
      <c r="J253" s="305" t="s">
        <v>575</v>
      </c>
      <c r="K253" s="670" t="s">
        <v>2612</v>
      </c>
      <c r="L253" s="670" t="str">
        <f t="shared" si="20"/>
        <v>MNS.ZDV_007_36_1.KKCS007_36_1</v>
      </c>
      <c r="M253" s="668" t="str">
        <f t="shared" si="21"/>
        <v>0</v>
      </c>
      <c r="N253" s="668" t="str">
        <f t="shared" si="22"/>
        <v>1</v>
      </c>
      <c r="O253" s="672" t="s">
        <v>605</v>
      </c>
      <c r="P253" s="725" t="s">
        <v>606</v>
      </c>
      <c r="Q253" s="338"/>
      <c r="R253" s="263"/>
    </row>
    <row r="254" spans="1:20" x14ac:dyDescent="0.25">
      <c r="A254" s="305">
        <v>253</v>
      </c>
      <c r="B254" s="956" t="s">
        <v>1830</v>
      </c>
      <c r="C254" s="210" t="s">
        <v>2331</v>
      </c>
      <c r="D254" s="668">
        <v>3</v>
      </c>
      <c r="E254" s="668">
        <v>9</v>
      </c>
      <c r="F254" s="668"/>
      <c r="G254" s="670"/>
      <c r="H254" s="670" t="s">
        <v>1821</v>
      </c>
      <c r="I254" s="670" t="s">
        <v>1107</v>
      </c>
      <c r="J254" s="305" t="s">
        <v>575</v>
      </c>
      <c r="K254" s="358" t="s">
        <v>2091</v>
      </c>
      <c r="L254" s="670" t="str">
        <f t="shared" si="20"/>
        <v>MNS.MNA_N6.MPC101_1</v>
      </c>
      <c r="M254" s="668" t="str">
        <f t="shared" si="21"/>
        <v>0</v>
      </c>
      <c r="N254" s="668" t="str">
        <f t="shared" si="22"/>
        <v>1</v>
      </c>
      <c r="O254" s="672" t="s">
        <v>605</v>
      </c>
      <c r="P254" s="725" t="s">
        <v>606</v>
      </c>
      <c r="Q254" s="338"/>
      <c r="R254" s="263"/>
    </row>
    <row r="255" spans="1:20" x14ac:dyDescent="0.25">
      <c r="A255" s="305">
        <v>254</v>
      </c>
      <c r="B255" s="1010" t="s">
        <v>3511</v>
      </c>
      <c r="C255" s="210" t="s">
        <v>448</v>
      </c>
      <c r="D255" s="668">
        <v>3</v>
      </c>
      <c r="E255" s="668">
        <v>12</v>
      </c>
      <c r="F255" s="668"/>
      <c r="G255" s="670"/>
      <c r="H255" s="670" t="s">
        <v>1821</v>
      </c>
      <c r="I255" s="670" t="s">
        <v>1107</v>
      </c>
      <c r="J255" s="305" t="s">
        <v>575</v>
      </c>
      <c r="K255" s="358" t="s">
        <v>2091</v>
      </c>
      <c r="L255" s="670" t="str">
        <f t="shared" si="20"/>
        <v>MNS.MNA_N6.ECO101_1</v>
      </c>
      <c r="M255" s="668" t="str">
        <f t="shared" si="21"/>
        <v>3</v>
      </c>
      <c r="N255" s="668" t="str">
        <f t="shared" si="22"/>
        <v>1</v>
      </c>
      <c r="O255" s="954" t="s">
        <v>608</v>
      </c>
      <c r="P255" s="725" t="s">
        <v>606</v>
      </c>
      <c r="Q255" s="668"/>
      <c r="R255" s="670"/>
      <c r="S255" s="293"/>
    </row>
    <row r="256" spans="1:20" x14ac:dyDescent="0.25">
      <c r="A256" s="305">
        <v>255</v>
      </c>
      <c r="B256" s="956" t="s">
        <v>1843</v>
      </c>
      <c r="C256" s="210" t="s">
        <v>1842</v>
      </c>
      <c r="D256" s="668">
        <v>4</v>
      </c>
      <c r="E256" s="668">
        <v>5</v>
      </c>
      <c r="F256" s="668" t="s">
        <v>64</v>
      </c>
      <c r="G256" s="670"/>
      <c r="H256" s="670" t="s">
        <v>1821</v>
      </c>
      <c r="I256" s="670" t="s">
        <v>1107</v>
      </c>
      <c r="J256" s="305" t="s">
        <v>1141</v>
      </c>
      <c r="K256" s="413" t="s">
        <v>1698</v>
      </c>
      <c r="L256" s="670" t="str">
        <f t="shared" si="20"/>
        <v>DG.USO_2_1.OK902_02</v>
      </c>
      <c r="M256" s="668" t="str">
        <f t="shared" si="21"/>
        <v>1</v>
      </c>
      <c r="N256" s="668" t="str">
        <f t="shared" si="22"/>
        <v>2</v>
      </c>
      <c r="O256" s="725" t="s">
        <v>606</v>
      </c>
      <c r="P256" s="961" t="s">
        <v>607</v>
      </c>
      <c r="Q256" s="668"/>
      <c r="R256" s="670"/>
      <c r="S256" s="293"/>
      <c r="T256" s="412"/>
    </row>
    <row r="257" spans="1:20" x14ac:dyDescent="0.25">
      <c r="A257" s="305">
        <v>256</v>
      </c>
      <c r="B257" s="956" t="s">
        <v>1851</v>
      </c>
      <c r="C257" s="210" t="s">
        <v>1693</v>
      </c>
      <c r="D257" s="668">
        <v>5</v>
      </c>
      <c r="E257" s="668">
        <v>0</v>
      </c>
      <c r="F257" s="668" t="s">
        <v>64</v>
      </c>
      <c r="G257" s="670"/>
      <c r="H257" s="670" t="s">
        <v>1821</v>
      </c>
      <c r="I257" s="670" t="s">
        <v>1107</v>
      </c>
      <c r="J257" s="305" t="s">
        <v>580</v>
      </c>
      <c r="K257" s="413" t="s">
        <v>1733</v>
      </c>
      <c r="L257" s="670" t="str">
        <f t="shared" si="20"/>
        <v>BIK.OPC970</v>
      </c>
      <c r="M257" s="668" t="str">
        <f t="shared" si="21"/>
        <v>2</v>
      </c>
      <c r="N257" s="668" t="str">
        <f t="shared" si="22"/>
        <v>1</v>
      </c>
      <c r="O257" s="961" t="s">
        <v>607</v>
      </c>
      <c r="P257" s="725" t="s">
        <v>606</v>
      </c>
      <c r="Q257" s="668"/>
      <c r="R257" s="670"/>
      <c r="S257" s="293"/>
      <c r="T257" s="412"/>
    </row>
    <row r="258" spans="1:20" x14ac:dyDescent="0.25">
      <c r="A258" s="305">
        <v>257</v>
      </c>
      <c r="B258" s="956" t="s">
        <v>1656</v>
      </c>
      <c r="C258" s="210" t="s">
        <v>2332</v>
      </c>
      <c r="D258" s="668">
        <v>5</v>
      </c>
      <c r="E258" s="668">
        <v>3</v>
      </c>
      <c r="F258" s="668" t="s">
        <v>64</v>
      </c>
      <c r="G258" s="670"/>
      <c r="H258" s="670" t="s">
        <v>1821</v>
      </c>
      <c r="I258" s="670" t="s">
        <v>1107</v>
      </c>
      <c r="J258" s="305" t="s">
        <v>580</v>
      </c>
      <c r="K258" s="413" t="s">
        <v>1697</v>
      </c>
      <c r="L258" s="670" t="str">
        <f t="shared" ref="L258:L321" si="23">IF(K258="",C258,CONCATENATE(K258,".",C258))</f>
        <v>DG.OPC900_21</v>
      </c>
      <c r="M258" s="668" t="str">
        <f t="shared" ref="M258:M321" si="24">IF(O258="",0,LEFT(O258,1))</f>
        <v>1</v>
      </c>
      <c r="N258" s="668" t="str">
        <f t="shared" ref="N258:N321" si="25">IF(P258="",0,LEFT(P258,1))</f>
        <v>2</v>
      </c>
      <c r="O258" s="725" t="s">
        <v>606</v>
      </c>
      <c r="P258" s="961" t="s">
        <v>607</v>
      </c>
      <c r="Q258" s="668"/>
      <c r="R258" s="670"/>
      <c r="S258" s="293"/>
      <c r="T258" s="412"/>
    </row>
    <row r="259" spans="1:20" x14ac:dyDescent="0.25">
      <c r="A259" s="305">
        <v>258</v>
      </c>
      <c r="B259" s="956" t="s">
        <v>1853</v>
      </c>
      <c r="C259" s="210" t="s">
        <v>2162</v>
      </c>
      <c r="D259" s="668">
        <v>5</v>
      </c>
      <c r="E259" s="668">
        <v>5</v>
      </c>
      <c r="F259" s="1051" t="s">
        <v>64</v>
      </c>
      <c r="G259" s="670"/>
      <c r="H259" s="670" t="s">
        <v>1821</v>
      </c>
      <c r="I259" s="670" t="s">
        <v>1107</v>
      </c>
      <c r="J259" s="305" t="s">
        <v>580</v>
      </c>
      <c r="K259" s="358" t="s">
        <v>2617</v>
      </c>
      <c r="L259" s="670" t="str">
        <f t="shared" si="23"/>
        <v>UPPSOD.ZDV_15_2.KKCC15_2</v>
      </c>
      <c r="M259" s="668" t="str">
        <f t="shared" si="24"/>
        <v>0</v>
      </c>
      <c r="N259" s="668" t="str">
        <f t="shared" si="25"/>
        <v>1</v>
      </c>
      <c r="O259" s="672" t="s">
        <v>605</v>
      </c>
      <c r="P259" s="725" t="s">
        <v>606</v>
      </c>
      <c r="Q259" s="668"/>
      <c r="R259" s="670"/>
      <c r="S259" s="293"/>
      <c r="T259" s="412"/>
    </row>
    <row r="260" spans="1:20" x14ac:dyDescent="0.25">
      <c r="A260" s="305">
        <v>259</v>
      </c>
      <c r="B260" s="956" t="s">
        <v>1854</v>
      </c>
      <c r="C260" s="210" t="s">
        <v>2333</v>
      </c>
      <c r="D260" s="668">
        <v>5</v>
      </c>
      <c r="E260" s="668">
        <v>6</v>
      </c>
      <c r="F260" s="1051" t="s">
        <v>64</v>
      </c>
      <c r="G260" s="670"/>
      <c r="H260" s="670" t="s">
        <v>1821</v>
      </c>
      <c r="I260" s="670" t="s">
        <v>1107</v>
      </c>
      <c r="J260" s="305" t="s">
        <v>580</v>
      </c>
      <c r="K260" s="358" t="s">
        <v>2617</v>
      </c>
      <c r="L260" s="670" t="str">
        <f t="shared" si="23"/>
        <v>UPPSOD.ZDV_15_2.KKCS15_2</v>
      </c>
      <c r="M260" s="668" t="str">
        <f t="shared" si="24"/>
        <v>0</v>
      </c>
      <c r="N260" s="668" t="str">
        <f t="shared" si="25"/>
        <v>1</v>
      </c>
      <c r="O260" s="672" t="s">
        <v>605</v>
      </c>
      <c r="P260" s="725" t="s">
        <v>606</v>
      </c>
      <c r="Q260" s="668"/>
      <c r="R260" s="670"/>
      <c r="S260" s="293"/>
      <c r="T260" s="412"/>
    </row>
    <row r="261" spans="1:20" x14ac:dyDescent="0.25">
      <c r="A261" s="305">
        <v>260</v>
      </c>
      <c r="B261" s="956" t="s">
        <v>1857</v>
      </c>
      <c r="C261" s="210" t="s">
        <v>2334</v>
      </c>
      <c r="D261" s="668">
        <v>5</v>
      </c>
      <c r="E261" s="668">
        <v>13</v>
      </c>
      <c r="F261" s="668"/>
      <c r="G261" s="670"/>
      <c r="H261" s="670" t="s">
        <v>1821</v>
      </c>
      <c r="I261" s="670" t="s">
        <v>1107</v>
      </c>
      <c r="J261" s="305" t="s">
        <v>580</v>
      </c>
      <c r="K261" s="358" t="s">
        <v>2092</v>
      </c>
      <c r="L261" s="670" t="str">
        <f t="shared" si="23"/>
        <v>MNS.MNA_N7.MPC201_1</v>
      </c>
      <c r="M261" s="668" t="str">
        <f t="shared" si="24"/>
        <v>0</v>
      </c>
      <c r="N261" s="668" t="str">
        <f t="shared" si="25"/>
        <v>1</v>
      </c>
      <c r="O261" s="672" t="s">
        <v>605</v>
      </c>
      <c r="P261" s="725" t="s">
        <v>606</v>
      </c>
      <c r="Q261" s="668"/>
      <c r="R261" s="670"/>
      <c r="S261" s="293"/>
      <c r="T261" s="412"/>
    </row>
    <row r="262" spans="1:20" x14ac:dyDescent="0.25">
      <c r="A262" s="305">
        <v>261</v>
      </c>
      <c r="B262" s="1010" t="s">
        <v>3512</v>
      </c>
      <c r="C262" s="210" t="s">
        <v>451</v>
      </c>
      <c r="D262" s="668">
        <v>5</v>
      </c>
      <c r="E262" s="668">
        <v>16</v>
      </c>
      <c r="F262" s="668"/>
      <c r="G262" s="670"/>
      <c r="H262" s="670" t="s">
        <v>1821</v>
      </c>
      <c r="I262" s="670" t="s">
        <v>1107</v>
      </c>
      <c r="J262" s="305" t="s">
        <v>580</v>
      </c>
      <c r="K262" s="358" t="s">
        <v>2092</v>
      </c>
      <c r="L262" s="670" t="str">
        <f t="shared" si="23"/>
        <v>MNS.MNA_N7.ECO201_1</v>
      </c>
      <c r="M262" s="668" t="str">
        <f t="shared" si="24"/>
        <v>3</v>
      </c>
      <c r="N262" s="668" t="str">
        <f t="shared" si="25"/>
        <v>1</v>
      </c>
      <c r="O262" s="954" t="s">
        <v>608</v>
      </c>
      <c r="P262" s="725" t="s">
        <v>606</v>
      </c>
      <c r="Q262" s="668"/>
      <c r="R262" s="670"/>
      <c r="S262" s="293"/>
      <c r="T262" s="412"/>
    </row>
    <row r="263" spans="1:20" x14ac:dyDescent="0.25">
      <c r="A263" s="305">
        <v>262</v>
      </c>
      <c r="B263" s="956" t="s">
        <v>1915</v>
      </c>
      <c r="C263" s="210" t="s">
        <v>2339</v>
      </c>
      <c r="D263" s="668">
        <v>7</v>
      </c>
      <c r="E263" s="669">
        <v>6</v>
      </c>
      <c r="F263" s="668"/>
      <c r="G263" s="670"/>
      <c r="H263" s="338" t="s">
        <v>1878</v>
      </c>
      <c r="I263" s="338" t="s">
        <v>1107</v>
      </c>
      <c r="J263" s="1048" t="s">
        <v>409</v>
      </c>
      <c r="K263" s="358" t="s">
        <v>2091</v>
      </c>
      <c r="L263" s="670" t="str">
        <f t="shared" si="23"/>
        <v>MNS.MNA_N6.MPC101_2</v>
      </c>
      <c r="M263" s="668" t="str">
        <f t="shared" si="24"/>
        <v>0</v>
      </c>
      <c r="N263" s="668" t="str">
        <f t="shared" si="25"/>
        <v>1</v>
      </c>
      <c r="O263" s="672" t="s">
        <v>605</v>
      </c>
      <c r="P263" s="725" t="s">
        <v>606</v>
      </c>
      <c r="Q263" s="263"/>
      <c r="R263" s="263"/>
    </row>
    <row r="264" spans="1:20" x14ac:dyDescent="0.25">
      <c r="A264" s="305">
        <v>263</v>
      </c>
      <c r="B264" s="957" t="s">
        <v>2340</v>
      </c>
      <c r="C264" s="305" t="s">
        <v>2341</v>
      </c>
      <c r="D264" s="1017">
        <v>10</v>
      </c>
      <c r="E264" s="1017">
        <v>17</v>
      </c>
      <c r="F264" s="1051" t="s">
        <v>64</v>
      </c>
      <c r="G264" s="670"/>
      <c r="H264" s="338" t="s">
        <v>1878</v>
      </c>
      <c r="I264" s="338" t="s">
        <v>1107</v>
      </c>
      <c r="J264" s="1049" t="s">
        <v>413</v>
      </c>
      <c r="K264" s="413" t="s">
        <v>2608</v>
      </c>
      <c r="L264" s="670" t="str">
        <f t="shared" si="23"/>
        <v>MNS.MNA_N7.ZDV_OUT.OKC003_4</v>
      </c>
      <c r="M264" s="668" t="str">
        <f t="shared" si="24"/>
        <v>0</v>
      </c>
      <c r="N264" s="668" t="str">
        <f t="shared" si="25"/>
        <v>1</v>
      </c>
      <c r="O264" s="672" t="s">
        <v>605</v>
      </c>
      <c r="P264" s="725" t="s">
        <v>606</v>
      </c>
      <c r="Q264" s="263"/>
      <c r="R264" s="263"/>
      <c r="T264" s="339"/>
    </row>
    <row r="265" spans="1:20" x14ac:dyDescent="0.25">
      <c r="A265" s="305">
        <v>264</v>
      </c>
      <c r="B265" s="957" t="s">
        <v>2342</v>
      </c>
      <c r="C265" s="305" t="s">
        <v>2343</v>
      </c>
      <c r="D265" s="1017">
        <v>10</v>
      </c>
      <c r="E265" s="1017">
        <v>18</v>
      </c>
      <c r="F265" s="1051" t="s">
        <v>64</v>
      </c>
      <c r="G265" s="670"/>
      <c r="H265" s="338" t="s">
        <v>1878</v>
      </c>
      <c r="I265" s="338" t="s">
        <v>1107</v>
      </c>
      <c r="J265" s="1049" t="s">
        <v>413</v>
      </c>
      <c r="K265" s="338" t="s">
        <v>2608</v>
      </c>
      <c r="L265" s="670" t="str">
        <f t="shared" si="23"/>
        <v>MNS.MNA_N7.ZDV_OUT.CKC003_4</v>
      </c>
      <c r="M265" s="668" t="str">
        <f t="shared" si="24"/>
        <v>0</v>
      </c>
      <c r="N265" s="668" t="str">
        <f t="shared" si="25"/>
        <v>1</v>
      </c>
      <c r="O265" s="672" t="s">
        <v>605</v>
      </c>
      <c r="P265" s="725" t="s">
        <v>606</v>
      </c>
      <c r="Q265" s="263"/>
      <c r="R265" s="263"/>
      <c r="T265" s="339"/>
    </row>
    <row r="266" spans="1:20" x14ac:dyDescent="0.25">
      <c r="A266" s="305">
        <v>265</v>
      </c>
      <c r="B266" s="957" t="s">
        <v>2344</v>
      </c>
      <c r="C266" s="305" t="s">
        <v>2345</v>
      </c>
      <c r="D266" s="1017">
        <v>10</v>
      </c>
      <c r="E266" s="1017">
        <v>19</v>
      </c>
      <c r="F266" s="1051" t="s">
        <v>64</v>
      </c>
      <c r="G266" s="670"/>
      <c r="H266" s="338" t="s">
        <v>1878</v>
      </c>
      <c r="I266" s="338" t="s">
        <v>1107</v>
      </c>
      <c r="J266" s="1049" t="s">
        <v>413</v>
      </c>
      <c r="K266" s="338" t="s">
        <v>2608</v>
      </c>
      <c r="L266" s="670" t="str">
        <f t="shared" si="23"/>
        <v>MNS.MNA_N7.ZDV_OUT.ODC003_4</v>
      </c>
      <c r="M266" s="668" t="str">
        <f t="shared" si="24"/>
        <v>0</v>
      </c>
      <c r="N266" s="668" t="str">
        <f t="shared" si="25"/>
        <v>1</v>
      </c>
      <c r="O266" s="672" t="s">
        <v>605</v>
      </c>
      <c r="P266" s="725" t="s">
        <v>606</v>
      </c>
      <c r="Q266" s="338"/>
      <c r="R266" s="263"/>
    </row>
    <row r="267" spans="1:20" x14ac:dyDescent="0.25">
      <c r="A267" s="305">
        <v>266</v>
      </c>
      <c r="B267" s="957" t="s">
        <v>2346</v>
      </c>
      <c r="C267" s="305" t="s">
        <v>2347</v>
      </c>
      <c r="D267" s="1017">
        <v>10</v>
      </c>
      <c r="E267" s="1017">
        <v>20</v>
      </c>
      <c r="F267" s="1051" t="s">
        <v>64</v>
      </c>
      <c r="G267" s="670"/>
      <c r="H267" s="338" t="s">
        <v>1878</v>
      </c>
      <c r="I267" s="338" t="s">
        <v>1107</v>
      </c>
      <c r="J267" s="1049" t="s">
        <v>413</v>
      </c>
      <c r="K267" s="338" t="s">
        <v>2608</v>
      </c>
      <c r="L267" s="670" t="str">
        <f t="shared" si="23"/>
        <v>MNS.MNA_N7.ZDV_OUT.CDC003_4</v>
      </c>
      <c r="M267" s="668" t="str">
        <f t="shared" si="24"/>
        <v>0</v>
      </c>
      <c r="N267" s="668" t="str">
        <f t="shared" si="25"/>
        <v>1</v>
      </c>
      <c r="O267" s="672" t="s">
        <v>605</v>
      </c>
      <c r="P267" s="725" t="s">
        <v>606</v>
      </c>
      <c r="Q267" s="338"/>
      <c r="R267" s="263"/>
    </row>
    <row r="268" spans="1:20" x14ac:dyDescent="0.25">
      <c r="A268" s="305">
        <v>267</v>
      </c>
      <c r="B268" s="957" t="s">
        <v>2348</v>
      </c>
      <c r="C268" s="305" t="s">
        <v>2187</v>
      </c>
      <c r="D268" s="1017">
        <v>10</v>
      </c>
      <c r="E268" s="1017">
        <v>21</v>
      </c>
      <c r="F268" s="1051" t="s">
        <v>64</v>
      </c>
      <c r="G268" s="670"/>
      <c r="H268" s="338" t="s">
        <v>1878</v>
      </c>
      <c r="I268" s="338" t="s">
        <v>1107</v>
      </c>
      <c r="J268" s="1049" t="s">
        <v>413</v>
      </c>
      <c r="K268" s="338" t="s">
        <v>2608</v>
      </c>
      <c r="L268" s="670" t="str">
        <f t="shared" si="23"/>
        <v>MNS.MNA_N7.ZDV_OUT.MC003_4</v>
      </c>
      <c r="M268" s="668" t="str">
        <f t="shared" si="24"/>
        <v>0</v>
      </c>
      <c r="N268" s="668" t="str">
        <f t="shared" si="25"/>
        <v>1</v>
      </c>
      <c r="O268" s="672" t="s">
        <v>605</v>
      </c>
      <c r="P268" s="725" t="s">
        <v>606</v>
      </c>
      <c r="Q268" s="338"/>
      <c r="R268" s="263"/>
    </row>
    <row r="269" spans="1:20" x14ac:dyDescent="0.25">
      <c r="A269" s="305">
        <v>268</v>
      </c>
      <c r="B269" s="957" t="s">
        <v>2349</v>
      </c>
      <c r="C269" s="305" t="s">
        <v>2350</v>
      </c>
      <c r="D269" s="1017">
        <v>10</v>
      </c>
      <c r="E269" s="1017">
        <v>22</v>
      </c>
      <c r="F269" s="1051" t="s">
        <v>64</v>
      </c>
      <c r="G269" s="670"/>
      <c r="H269" s="338" t="s">
        <v>1878</v>
      </c>
      <c r="I269" s="338" t="s">
        <v>1107</v>
      </c>
      <c r="J269" s="1049" t="s">
        <v>413</v>
      </c>
      <c r="K269" s="338" t="s">
        <v>2608</v>
      </c>
      <c r="L269" s="670" t="str">
        <f t="shared" si="23"/>
        <v>MNS.MNA_N7.ZDV_OUT.OPC003_4</v>
      </c>
      <c r="M269" s="668" t="str">
        <f t="shared" si="24"/>
        <v>0</v>
      </c>
      <c r="N269" s="668" t="str">
        <f t="shared" si="25"/>
        <v>1</v>
      </c>
      <c r="O269" s="672" t="s">
        <v>605</v>
      </c>
      <c r="P269" s="725" t="s">
        <v>606</v>
      </c>
      <c r="Q269" s="338"/>
      <c r="R269" s="263"/>
    </row>
    <row r="270" spans="1:20" x14ac:dyDescent="0.25">
      <c r="A270" s="305">
        <v>269</v>
      </c>
      <c r="B270" s="957" t="s">
        <v>2351</v>
      </c>
      <c r="C270" s="305" t="s">
        <v>2352</v>
      </c>
      <c r="D270" s="1017">
        <v>10</v>
      </c>
      <c r="E270" s="1017">
        <v>11</v>
      </c>
      <c r="F270" s="1051" t="s">
        <v>64</v>
      </c>
      <c r="G270" s="670"/>
      <c r="H270" s="338" t="s">
        <v>1878</v>
      </c>
      <c r="I270" s="338" t="s">
        <v>1107</v>
      </c>
      <c r="J270" s="1049" t="s">
        <v>413</v>
      </c>
      <c r="K270" s="338" t="s">
        <v>2609</v>
      </c>
      <c r="L270" s="670" t="str">
        <f t="shared" si="23"/>
        <v>MNS.MNA_N7.ZDV_IN.OKC003_3</v>
      </c>
      <c r="M270" s="668" t="str">
        <f t="shared" si="24"/>
        <v>0</v>
      </c>
      <c r="N270" s="668" t="str">
        <f t="shared" si="25"/>
        <v>1</v>
      </c>
      <c r="O270" s="672" t="s">
        <v>605</v>
      </c>
      <c r="P270" s="725" t="s">
        <v>606</v>
      </c>
      <c r="Q270" s="263"/>
      <c r="R270" s="263"/>
    </row>
    <row r="271" spans="1:20" x14ac:dyDescent="0.25">
      <c r="A271" s="305">
        <v>270</v>
      </c>
      <c r="B271" s="957" t="s">
        <v>2353</v>
      </c>
      <c r="C271" s="305" t="s">
        <v>2354</v>
      </c>
      <c r="D271" s="1017">
        <v>10</v>
      </c>
      <c r="E271" s="1017">
        <v>12</v>
      </c>
      <c r="F271" s="1051" t="s">
        <v>64</v>
      </c>
      <c r="G271" s="670"/>
      <c r="H271" s="338" t="s">
        <v>1878</v>
      </c>
      <c r="I271" s="338" t="s">
        <v>1107</v>
      </c>
      <c r="J271" s="1049" t="s">
        <v>413</v>
      </c>
      <c r="K271" s="338" t="s">
        <v>2609</v>
      </c>
      <c r="L271" s="670" t="str">
        <f t="shared" si="23"/>
        <v>MNS.MNA_N7.ZDV_IN.CKC003_3</v>
      </c>
      <c r="M271" s="668" t="str">
        <f t="shared" si="24"/>
        <v>0</v>
      </c>
      <c r="N271" s="668" t="str">
        <f t="shared" si="25"/>
        <v>1</v>
      </c>
      <c r="O271" s="672" t="s">
        <v>605</v>
      </c>
      <c r="P271" s="725" t="s">
        <v>606</v>
      </c>
      <c r="Q271" s="263"/>
      <c r="R271" s="263"/>
    </row>
    <row r="272" spans="1:20" x14ac:dyDescent="0.25">
      <c r="A272" s="305">
        <v>271</v>
      </c>
      <c r="B272" s="955" t="s">
        <v>2355</v>
      </c>
      <c r="C272" s="305" t="s">
        <v>2356</v>
      </c>
      <c r="D272" s="1017">
        <v>10</v>
      </c>
      <c r="E272" s="1017">
        <v>13</v>
      </c>
      <c r="F272" s="1051" t="s">
        <v>64</v>
      </c>
      <c r="G272" s="670"/>
      <c r="H272" s="670" t="s">
        <v>1878</v>
      </c>
      <c r="I272" s="670" t="s">
        <v>1107</v>
      </c>
      <c r="J272" s="1049" t="s">
        <v>413</v>
      </c>
      <c r="K272" s="338" t="s">
        <v>2609</v>
      </c>
      <c r="L272" s="670" t="str">
        <f t="shared" si="23"/>
        <v>MNS.MNA_N7.ZDV_IN.ODC003_3</v>
      </c>
      <c r="M272" s="668" t="str">
        <f t="shared" si="24"/>
        <v>0</v>
      </c>
      <c r="N272" s="668" t="str">
        <f t="shared" si="25"/>
        <v>1</v>
      </c>
      <c r="O272" s="672" t="s">
        <v>605</v>
      </c>
      <c r="P272" s="725" t="s">
        <v>606</v>
      </c>
      <c r="Q272" s="668"/>
      <c r="R272" s="670"/>
      <c r="S272" s="293"/>
      <c r="T272" s="412"/>
    </row>
    <row r="273" spans="1:20" x14ac:dyDescent="0.25">
      <c r="A273" s="305">
        <v>272</v>
      </c>
      <c r="B273" s="955" t="s">
        <v>2357</v>
      </c>
      <c r="C273" s="305" t="s">
        <v>2358</v>
      </c>
      <c r="D273" s="1017">
        <v>10</v>
      </c>
      <c r="E273" s="1017">
        <v>14</v>
      </c>
      <c r="F273" s="1051" t="s">
        <v>64</v>
      </c>
      <c r="G273" s="670"/>
      <c r="H273" s="670" t="s">
        <v>1878</v>
      </c>
      <c r="I273" s="670" t="s">
        <v>1107</v>
      </c>
      <c r="J273" s="1049" t="s">
        <v>413</v>
      </c>
      <c r="K273" s="338" t="s">
        <v>2609</v>
      </c>
      <c r="L273" s="670" t="str">
        <f t="shared" si="23"/>
        <v>MNS.MNA_N7.ZDV_IN.CDC003_3</v>
      </c>
      <c r="M273" s="668" t="str">
        <f t="shared" si="24"/>
        <v>0</v>
      </c>
      <c r="N273" s="668" t="str">
        <f t="shared" si="25"/>
        <v>1</v>
      </c>
      <c r="O273" s="672" t="s">
        <v>605</v>
      </c>
      <c r="P273" s="725" t="s">
        <v>606</v>
      </c>
      <c r="Q273" s="668"/>
      <c r="R273" s="670"/>
      <c r="S273" s="293"/>
      <c r="T273" s="412"/>
    </row>
    <row r="274" spans="1:20" x14ac:dyDescent="0.25">
      <c r="A274" s="305">
        <v>273</v>
      </c>
      <c r="B274" s="955" t="s">
        <v>2359</v>
      </c>
      <c r="C274" s="305" t="s">
        <v>2188</v>
      </c>
      <c r="D274" s="1017">
        <v>10</v>
      </c>
      <c r="E274" s="1017">
        <v>15</v>
      </c>
      <c r="F274" s="1051" t="s">
        <v>64</v>
      </c>
      <c r="G274" s="670"/>
      <c r="H274" s="670" t="s">
        <v>1878</v>
      </c>
      <c r="I274" s="670" t="s">
        <v>1107</v>
      </c>
      <c r="J274" s="1049" t="s">
        <v>413</v>
      </c>
      <c r="K274" s="338" t="s">
        <v>2609</v>
      </c>
      <c r="L274" s="670" t="str">
        <f t="shared" si="23"/>
        <v>MNS.MNA_N7.ZDV_IN.MC003_3</v>
      </c>
      <c r="M274" s="668" t="str">
        <f t="shared" si="24"/>
        <v>0</v>
      </c>
      <c r="N274" s="668" t="str">
        <f t="shared" si="25"/>
        <v>1</v>
      </c>
      <c r="O274" s="672" t="s">
        <v>605</v>
      </c>
      <c r="P274" s="725" t="s">
        <v>606</v>
      </c>
      <c r="Q274" s="668"/>
      <c r="R274" s="670"/>
      <c r="S274" s="293"/>
      <c r="T274" s="412"/>
    </row>
    <row r="275" spans="1:20" x14ac:dyDescent="0.25">
      <c r="A275" s="305">
        <v>274</v>
      </c>
      <c r="B275" s="955" t="s">
        <v>2360</v>
      </c>
      <c r="C275" s="305" t="s">
        <v>2361</v>
      </c>
      <c r="D275" s="1017">
        <v>10</v>
      </c>
      <c r="E275" s="1017">
        <v>16</v>
      </c>
      <c r="F275" s="1051" t="s">
        <v>64</v>
      </c>
      <c r="G275" s="670"/>
      <c r="H275" s="670" t="s">
        <v>1878</v>
      </c>
      <c r="I275" s="670" t="s">
        <v>1107</v>
      </c>
      <c r="J275" s="1049" t="s">
        <v>413</v>
      </c>
      <c r="K275" s="338" t="s">
        <v>2609</v>
      </c>
      <c r="L275" s="670" t="str">
        <f t="shared" si="23"/>
        <v>MNS.MNA_N7.ZDV_IN.OPC003_3</v>
      </c>
      <c r="M275" s="668" t="str">
        <f t="shared" si="24"/>
        <v>0</v>
      </c>
      <c r="N275" s="668" t="str">
        <f t="shared" si="25"/>
        <v>1</v>
      </c>
      <c r="O275" s="672" t="s">
        <v>605</v>
      </c>
      <c r="P275" s="725" t="s">
        <v>606</v>
      </c>
      <c r="Q275" s="668"/>
      <c r="R275" s="670"/>
      <c r="S275" s="293"/>
      <c r="T275" s="412"/>
    </row>
    <row r="276" spans="1:20" x14ac:dyDescent="0.25">
      <c r="A276" s="305">
        <v>275</v>
      </c>
      <c r="B276" s="955" t="s">
        <v>2362</v>
      </c>
      <c r="C276" s="305" t="s">
        <v>2363</v>
      </c>
      <c r="D276" s="1017">
        <v>10</v>
      </c>
      <c r="E276" s="1017">
        <v>23</v>
      </c>
      <c r="F276" s="1051" t="s">
        <v>64</v>
      </c>
      <c r="G276" s="670"/>
      <c r="H276" s="670" t="s">
        <v>1878</v>
      </c>
      <c r="I276" s="670" t="s">
        <v>1107</v>
      </c>
      <c r="J276" s="1049" t="s">
        <v>413</v>
      </c>
      <c r="K276" s="670" t="s">
        <v>2612</v>
      </c>
      <c r="L276" s="670" t="str">
        <f t="shared" si="23"/>
        <v>MNS.ZDV_007_36_1.OKC007_36_1</v>
      </c>
      <c r="M276" s="668" t="str">
        <f t="shared" si="24"/>
        <v>0</v>
      </c>
      <c r="N276" s="668" t="str">
        <f t="shared" si="25"/>
        <v>1</v>
      </c>
      <c r="O276" s="672" t="s">
        <v>605</v>
      </c>
      <c r="P276" s="725" t="s">
        <v>606</v>
      </c>
      <c r="Q276" s="668"/>
      <c r="R276" s="670"/>
      <c r="S276" s="293"/>
      <c r="T276" s="412"/>
    </row>
    <row r="277" spans="1:20" x14ac:dyDescent="0.25">
      <c r="A277" s="305">
        <v>276</v>
      </c>
      <c r="B277" s="955" t="s">
        <v>2364</v>
      </c>
      <c r="C277" s="305" t="s">
        <v>2189</v>
      </c>
      <c r="D277" s="1017">
        <v>10</v>
      </c>
      <c r="E277" s="1017">
        <v>24</v>
      </c>
      <c r="F277" s="1051" t="s">
        <v>64</v>
      </c>
      <c r="G277" s="670"/>
      <c r="H277" s="670" t="s">
        <v>1878</v>
      </c>
      <c r="I277" s="670" t="s">
        <v>1107</v>
      </c>
      <c r="J277" s="1049" t="s">
        <v>413</v>
      </c>
      <c r="K277" s="670" t="s">
        <v>2612</v>
      </c>
      <c r="L277" s="670" t="str">
        <f t="shared" si="23"/>
        <v>MNS.ZDV_007_36_1.CKC007_36_1</v>
      </c>
      <c r="M277" s="668" t="str">
        <f t="shared" si="24"/>
        <v>0</v>
      </c>
      <c r="N277" s="668" t="str">
        <f t="shared" si="25"/>
        <v>1</v>
      </c>
      <c r="O277" s="672" t="s">
        <v>605</v>
      </c>
      <c r="P277" s="725" t="s">
        <v>606</v>
      </c>
      <c r="Q277" s="668"/>
      <c r="R277" s="670"/>
      <c r="S277" s="293"/>
      <c r="T277" s="412"/>
    </row>
    <row r="278" spans="1:20" x14ac:dyDescent="0.25">
      <c r="A278" s="305">
        <v>277</v>
      </c>
      <c r="B278" s="955" t="s">
        <v>2365</v>
      </c>
      <c r="C278" s="305" t="s">
        <v>2366</v>
      </c>
      <c r="D278" s="1017">
        <v>10</v>
      </c>
      <c r="E278" s="1017">
        <v>25</v>
      </c>
      <c r="F278" s="1051" t="s">
        <v>64</v>
      </c>
      <c r="G278" s="670"/>
      <c r="H278" s="670" t="s">
        <v>1878</v>
      </c>
      <c r="I278" s="670" t="s">
        <v>1107</v>
      </c>
      <c r="J278" s="1049" t="s">
        <v>413</v>
      </c>
      <c r="K278" s="670" t="s">
        <v>2612</v>
      </c>
      <c r="L278" s="670" t="str">
        <f t="shared" si="23"/>
        <v>MNS.ZDV_007_36_1.ODC007_36_1</v>
      </c>
      <c r="M278" s="668" t="str">
        <f t="shared" si="24"/>
        <v>0</v>
      </c>
      <c r="N278" s="668" t="str">
        <f t="shared" si="25"/>
        <v>1</v>
      </c>
      <c r="O278" s="672" t="s">
        <v>605</v>
      </c>
      <c r="P278" s="725" t="s">
        <v>606</v>
      </c>
      <c r="Q278" s="668"/>
      <c r="R278" s="670"/>
      <c r="S278" s="293"/>
      <c r="T278" s="412"/>
    </row>
    <row r="279" spans="1:20" x14ac:dyDescent="0.25">
      <c r="A279" s="305">
        <v>278</v>
      </c>
      <c r="B279" s="955" t="s">
        <v>2367</v>
      </c>
      <c r="C279" s="305" t="s">
        <v>2368</v>
      </c>
      <c r="D279" s="1017">
        <v>10</v>
      </c>
      <c r="E279" s="1017">
        <v>26</v>
      </c>
      <c r="F279" s="1051" t="s">
        <v>64</v>
      </c>
      <c r="G279" s="670"/>
      <c r="H279" s="670" t="s">
        <v>1878</v>
      </c>
      <c r="I279" s="670" t="s">
        <v>1107</v>
      </c>
      <c r="J279" s="1049" t="s">
        <v>413</v>
      </c>
      <c r="K279" s="358" t="s">
        <v>2612</v>
      </c>
      <c r="L279" s="670" t="str">
        <f t="shared" si="23"/>
        <v>MNS.ZDV_007_36_1.CDC007_36_1</v>
      </c>
      <c r="M279" s="668" t="str">
        <f t="shared" si="24"/>
        <v>0</v>
      </c>
      <c r="N279" s="668" t="str">
        <f t="shared" si="25"/>
        <v>1</v>
      </c>
      <c r="O279" s="672" t="s">
        <v>605</v>
      </c>
      <c r="P279" s="725" t="s">
        <v>606</v>
      </c>
      <c r="Q279" s="668"/>
      <c r="R279" s="670"/>
      <c r="S279" s="293"/>
      <c r="T279" s="412"/>
    </row>
    <row r="280" spans="1:20" x14ac:dyDescent="0.25">
      <c r="A280" s="305">
        <v>279</v>
      </c>
      <c r="B280" s="955" t="s">
        <v>2369</v>
      </c>
      <c r="C280" s="608" t="s">
        <v>2190</v>
      </c>
      <c r="D280" s="1017">
        <v>10</v>
      </c>
      <c r="E280" s="1017">
        <v>27</v>
      </c>
      <c r="F280" s="1051" t="s">
        <v>64</v>
      </c>
      <c r="G280" s="670"/>
      <c r="H280" s="670" t="s">
        <v>1878</v>
      </c>
      <c r="I280" s="670" t="s">
        <v>1107</v>
      </c>
      <c r="J280" s="1049" t="s">
        <v>413</v>
      </c>
      <c r="K280" s="358" t="s">
        <v>2612</v>
      </c>
      <c r="L280" s="670" t="str">
        <f t="shared" si="23"/>
        <v>MNS.ZDV_007_36_1.MC007_36_1</v>
      </c>
      <c r="M280" s="668" t="str">
        <f t="shared" si="24"/>
        <v>0</v>
      </c>
      <c r="N280" s="668" t="str">
        <f t="shared" si="25"/>
        <v>1</v>
      </c>
      <c r="O280" s="672" t="s">
        <v>605</v>
      </c>
      <c r="P280" s="725" t="s">
        <v>606</v>
      </c>
      <c r="Q280" s="668"/>
      <c r="R280" s="670"/>
      <c r="S280" s="293"/>
      <c r="T280" s="412"/>
    </row>
    <row r="281" spans="1:20" x14ac:dyDescent="0.25">
      <c r="A281" s="305">
        <v>280</v>
      </c>
      <c r="B281" s="955" t="s">
        <v>2370</v>
      </c>
      <c r="C281" s="608" t="s">
        <v>2371</v>
      </c>
      <c r="D281" s="1017">
        <v>10</v>
      </c>
      <c r="E281" s="1017">
        <v>28</v>
      </c>
      <c r="F281" s="1051" t="s">
        <v>64</v>
      </c>
      <c r="G281" s="670"/>
      <c r="H281" s="670" t="s">
        <v>1878</v>
      </c>
      <c r="I281" s="670" t="s">
        <v>1107</v>
      </c>
      <c r="J281" s="1049" t="s">
        <v>413</v>
      </c>
      <c r="K281" s="358" t="s">
        <v>2612</v>
      </c>
      <c r="L281" s="670" t="str">
        <f t="shared" si="23"/>
        <v>MNS.ZDV_007_36_1.OPC007_36_1</v>
      </c>
      <c r="M281" s="668" t="str">
        <f t="shared" si="24"/>
        <v>0</v>
      </c>
      <c r="N281" s="668" t="str">
        <f t="shared" si="25"/>
        <v>1</v>
      </c>
      <c r="O281" s="672" t="s">
        <v>605</v>
      </c>
      <c r="P281" s="725" t="s">
        <v>606</v>
      </c>
      <c r="Q281" s="668"/>
      <c r="R281" s="670"/>
      <c r="S281" s="293"/>
      <c r="T281" s="412"/>
    </row>
    <row r="282" spans="1:20" x14ac:dyDescent="0.25">
      <c r="A282" s="305">
        <v>281</v>
      </c>
      <c r="B282" s="955" t="s">
        <v>1924</v>
      </c>
      <c r="C282" s="305" t="s">
        <v>2191</v>
      </c>
      <c r="D282" s="668">
        <v>7</v>
      </c>
      <c r="E282" s="668">
        <v>27</v>
      </c>
      <c r="F282" s="668" t="s">
        <v>65</v>
      </c>
      <c r="G282" s="670"/>
      <c r="H282" s="670" t="s">
        <v>1878</v>
      </c>
      <c r="I282" s="670" t="s">
        <v>1107</v>
      </c>
      <c r="J282" s="305" t="s">
        <v>409</v>
      </c>
      <c r="K282" s="358" t="s">
        <v>2091</v>
      </c>
      <c r="L282" s="670" t="str">
        <f t="shared" si="23"/>
        <v>MNS.MNA_N6.ECB101</v>
      </c>
      <c r="M282" s="668" t="str">
        <f t="shared" si="24"/>
        <v>3</v>
      </c>
      <c r="N282" s="668" t="str">
        <f t="shared" si="25"/>
        <v>1</v>
      </c>
      <c r="O282" s="954" t="s">
        <v>608</v>
      </c>
      <c r="P282" s="725" t="s">
        <v>606</v>
      </c>
      <c r="Q282" s="668"/>
      <c r="R282" s="670"/>
      <c r="S282" s="293"/>
      <c r="T282" s="412"/>
    </row>
    <row r="283" spans="1:20" x14ac:dyDescent="0.25">
      <c r="A283" s="305">
        <v>282</v>
      </c>
      <c r="B283" s="955" t="s">
        <v>1925</v>
      </c>
      <c r="C283" s="305" t="s">
        <v>2192</v>
      </c>
      <c r="D283" s="668">
        <v>7</v>
      </c>
      <c r="E283" s="668">
        <v>28</v>
      </c>
      <c r="F283" s="668"/>
      <c r="G283" s="670"/>
      <c r="H283" s="670" t="s">
        <v>1878</v>
      </c>
      <c r="I283" s="670" t="s">
        <v>1107</v>
      </c>
      <c r="J283" s="305" t="s">
        <v>409</v>
      </c>
      <c r="K283" s="358" t="s">
        <v>2091</v>
      </c>
      <c r="L283" s="670" t="str">
        <f t="shared" si="23"/>
        <v>MNS.MNA_N6.ECO101_2</v>
      </c>
      <c r="M283" s="668" t="str">
        <f t="shared" si="24"/>
        <v>3</v>
      </c>
      <c r="N283" s="668" t="str">
        <f t="shared" si="25"/>
        <v>1</v>
      </c>
      <c r="O283" s="954" t="s">
        <v>608</v>
      </c>
      <c r="P283" s="725" t="s">
        <v>606</v>
      </c>
      <c r="Q283" s="668"/>
      <c r="R283" s="670"/>
      <c r="S283" s="293"/>
      <c r="T283" s="412"/>
    </row>
    <row r="284" spans="1:20" x14ac:dyDescent="0.25">
      <c r="A284" s="305">
        <v>283</v>
      </c>
      <c r="B284" s="957" t="s">
        <v>1930</v>
      </c>
      <c r="C284" s="305" t="s">
        <v>1658</v>
      </c>
      <c r="D284" s="668">
        <v>8</v>
      </c>
      <c r="E284" s="668">
        <v>5</v>
      </c>
      <c r="F284" s="668" t="s">
        <v>64</v>
      </c>
      <c r="G284" s="670"/>
      <c r="H284" s="338" t="s">
        <v>1878</v>
      </c>
      <c r="I284" s="338" t="s">
        <v>1107</v>
      </c>
      <c r="J284" s="1048" t="s">
        <v>410</v>
      </c>
      <c r="K284" s="413" t="s">
        <v>2090</v>
      </c>
      <c r="L284" s="670" t="str">
        <f t="shared" si="23"/>
        <v>DG.USO_2_2.OK902_03</v>
      </c>
      <c r="M284" s="668" t="str">
        <f t="shared" si="24"/>
        <v>1</v>
      </c>
      <c r="N284" s="668" t="str">
        <f t="shared" si="25"/>
        <v>2</v>
      </c>
      <c r="O284" s="725" t="s">
        <v>606</v>
      </c>
      <c r="P284" s="961" t="s">
        <v>607</v>
      </c>
      <c r="Q284" s="338"/>
      <c r="R284" s="263"/>
    </row>
    <row r="285" spans="1:20" x14ac:dyDescent="0.25">
      <c r="A285" s="305">
        <v>284</v>
      </c>
      <c r="B285" s="957" t="s">
        <v>2372</v>
      </c>
      <c r="C285" s="305" t="s">
        <v>1935</v>
      </c>
      <c r="D285" s="668">
        <v>8</v>
      </c>
      <c r="E285" s="668">
        <v>16</v>
      </c>
      <c r="F285" s="1051" t="s">
        <v>64</v>
      </c>
      <c r="G285" s="670"/>
      <c r="H285" s="338" t="s">
        <v>1878</v>
      </c>
      <c r="I285" s="338" t="s">
        <v>1107</v>
      </c>
      <c r="J285" s="1048" t="s">
        <v>410</v>
      </c>
      <c r="K285" s="413" t="s">
        <v>2610</v>
      </c>
      <c r="L285" s="670" t="str">
        <f t="shared" si="23"/>
        <v>Rez.ZDV_Rez1.OKCrez2</v>
      </c>
      <c r="M285" s="668" t="str">
        <f t="shared" si="24"/>
        <v>0</v>
      </c>
      <c r="N285" s="668" t="str">
        <f t="shared" si="25"/>
        <v>1</v>
      </c>
      <c r="O285" s="672" t="s">
        <v>605</v>
      </c>
      <c r="P285" s="725" t="s">
        <v>606</v>
      </c>
      <c r="Q285" s="338"/>
      <c r="R285" s="263"/>
    </row>
    <row r="286" spans="1:20" x14ac:dyDescent="0.25">
      <c r="A286" s="305">
        <v>285</v>
      </c>
      <c r="B286" s="955" t="s">
        <v>2373</v>
      </c>
      <c r="C286" s="305" t="s">
        <v>1936</v>
      </c>
      <c r="D286" s="668">
        <v>8</v>
      </c>
      <c r="E286" s="668">
        <v>17</v>
      </c>
      <c r="F286" s="1051" t="s">
        <v>64</v>
      </c>
      <c r="G286" s="670"/>
      <c r="H286" s="670" t="s">
        <v>1878</v>
      </c>
      <c r="I286" s="670" t="s">
        <v>1107</v>
      </c>
      <c r="J286" s="305" t="s">
        <v>410</v>
      </c>
      <c r="K286" s="413" t="s">
        <v>2610</v>
      </c>
      <c r="L286" s="670" t="str">
        <f t="shared" si="23"/>
        <v>Rez.ZDV_Rez1.CKCrez2</v>
      </c>
      <c r="M286" s="668" t="str">
        <f t="shared" si="24"/>
        <v>0</v>
      </c>
      <c r="N286" s="668" t="str">
        <f t="shared" si="25"/>
        <v>1</v>
      </c>
      <c r="O286" s="672" t="s">
        <v>605</v>
      </c>
      <c r="P286" s="725" t="s">
        <v>606</v>
      </c>
      <c r="Q286" s="668"/>
      <c r="R286" s="670"/>
      <c r="S286" s="293"/>
      <c r="T286" s="412"/>
    </row>
    <row r="287" spans="1:20" x14ac:dyDescent="0.25">
      <c r="A287" s="305">
        <v>286</v>
      </c>
      <c r="B287" s="955" t="s">
        <v>2374</v>
      </c>
      <c r="C287" s="305" t="s">
        <v>1937</v>
      </c>
      <c r="D287" s="668">
        <v>8</v>
      </c>
      <c r="E287" s="668">
        <v>18</v>
      </c>
      <c r="F287" s="1051" t="s">
        <v>64</v>
      </c>
      <c r="G287" s="670"/>
      <c r="H287" s="670" t="s">
        <v>1878</v>
      </c>
      <c r="I287" s="670" t="s">
        <v>1107</v>
      </c>
      <c r="J287" s="305" t="s">
        <v>410</v>
      </c>
      <c r="K287" s="413" t="s">
        <v>2610</v>
      </c>
      <c r="L287" s="670" t="str">
        <f t="shared" si="23"/>
        <v>Rez.ZDV_Rez1.ODCrez2</v>
      </c>
      <c r="M287" s="668" t="str">
        <f t="shared" si="24"/>
        <v>0</v>
      </c>
      <c r="N287" s="668" t="str">
        <f t="shared" si="25"/>
        <v>1</v>
      </c>
      <c r="O287" s="672" t="s">
        <v>605</v>
      </c>
      <c r="P287" s="725" t="s">
        <v>606</v>
      </c>
      <c r="Q287" s="668"/>
      <c r="R287" s="670"/>
      <c r="S287" s="293"/>
      <c r="T287" s="412"/>
    </row>
    <row r="288" spans="1:20" x14ac:dyDescent="0.25">
      <c r="A288" s="305">
        <v>287</v>
      </c>
      <c r="B288" s="957" t="s">
        <v>2375</v>
      </c>
      <c r="C288" s="305" t="s">
        <v>1938</v>
      </c>
      <c r="D288" s="668">
        <v>8</v>
      </c>
      <c r="E288" s="668">
        <v>19</v>
      </c>
      <c r="F288" s="1051" t="s">
        <v>64</v>
      </c>
      <c r="G288" s="670"/>
      <c r="H288" s="338" t="s">
        <v>1878</v>
      </c>
      <c r="I288" s="338" t="s">
        <v>1107</v>
      </c>
      <c r="J288" s="1048" t="s">
        <v>410</v>
      </c>
      <c r="K288" s="413" t="s">
        <v>2610</v>
      </c>
      <c r="L288" s="670" t="str">
        <f t="shared" si="23"/>
        <v>Rez.ZDV_Rez1.CDCrez2</v>
      </c>
      <c r="M288" s="668" t="str">
        <f t="shared" si="24"/>
        <v>0</v>
      </c>
      <c r="N288" s="668" t="str">
        <f t="shared" si="25"/>
        <v>1</v>
      </c>
      <c r="O288" s="672" t="s">
        <v>605</v>
      </c>
      <c r="P288" s="725" t="s">
        <v>606</v>
      </c>
      <c r="Q288" s="263"/>
      <c r="R288" s="263"/>
      <c r="T288" s="339"/>
    </row>
    <row r="289" spans="1:20" x14ac:dyDescent="0.25">
      <c r="A289" s="305">
        <v>288</v>
      </c>
      <c r="B289" s="957" t="s">
        <v>2376</v>
      </c>
      <c r="C289" s="305" t="s">
        <v>2197</v>
      </c>
      <c r="D289" s="668">
        <v>8</v>
      </c>
      <c r="E289" s="668">
        <v>20</v>
      </c>
      <c r="F289" s="1051" t="s">
        <v>64</v>
      </c>
      <c r="G289" s="670"/>
      <c r="H289" s="338" t="s">
        <v>1878</v>
      </c>
      <c r="I289" s="338" t="s">
        <v>1107</v>
      </c>
      <c r="J289" s="1048" t="s">
        <v>410</v>
      </c>
      <c r="K289" s="413" t="s">
        <v>2610</v>
      </c>
      <c r="L289" s="670" t="str">
        <f t="shared" si="23"/>
        <v>Rez.ZDV_Rez1.MCrez2</v>
      </c>
      <c r="M289" s="668" t="str">
        <f t="shared" si="24"/>
        <v>0</v>
      </c>
      <c r="N289" s="668" t="str">
        <f t="shared" si="25"/>
        <v>1</v>
      </c>
      <c r="O289" s="672" t="s">
        <v>605</v>
      </c>
      <c r="P289" s="725" t="s">
        <v>606</v>
      </c>
      <c r="Q289" s="263"/>
      <c r="R289" s="263"/>
      <c r="T289" s="339"/>
    </row>
    <row r="290" spans="1:20" x14ac:dyDescent="0.25">
      <c r="A290" s="305">
        <v>289</v>
      </c>
      <c r="B290" s="957" t="s">
        <v>2377</v>
      </c>
      <c r="C290" s="305" t="s">
        <v>1939</v>
      </c>
      <c r="D290" s="668">
        <v>8</v>
      </c>
      <c r="E290" s="668">
        <v>21</v>
      </c>
      <c r="F290" s="1051" t="s">
        <v>64</v>
      </c>
      <c r="G290" s="670"/>
      <c r="H290" s="338" t="s">
        <v>1878</v>
      </c>
      <c r="I290" s="338" t="s">
        <v>1107</v>
      </c>
      <c r="J290" s="1048" t="s">
        <v>410</v>
      </c>
      <c r="K290" s="413" t="s">
        <v>2610</v>
      </c>
      <c r="L290" s="670" t="str">
        <f t="shared" si="23"/>
        <v>Rez.ZDV_Rez1.OPCrez2</v>
      </c>
      <c r="M290" s="668" t="str">
        <f t="shared" si="24"/>
        <v>0</v>
      </c>
      <c r="N290" s="668" t="str">
        <f t="shared" si="25"/>
        <v>1</v>
      </c>
      <c r="O290" s="672" t="s">
        <v>605</v>
      </c>
      <c r="P290" s="725" t="s">
        <v>606</v>
      </c>
      <c r="Q290" s="263"/>
      <c r="R290" s="263"/>
    </row>
    <row r="291" spans="1:20" x14ac:dyDescent="0.25">
      <c r="A291" s="305">
        <v>290</v>
      </c>
      <c r="B291" s="955" t="s">
        <v>1981</v>
      </c>
      <c r="C291" s="305" t="s">
        <v>2408</v>
      </c>
      <c r="D291" s="668">
        <v>10</v>
      </c>
      <c r="E291" s="668">
        <v>8</v>
      </c>
      <c r="F291" s="668"/>
      <c r="G291" s="670"/>
      <c r="H291" s="670" t="s">
        <v>1878</v>
      </c>
      <c r="I291" s="670" t="s">
        <v>1107</v>
      </c>
      <c r="J291" s="305" t="s">
        <v>413</v>
      </c>
      <c r="K291" s="358" t="s">
        <v>2092</v>
      </c>
      <c r="L291" s="670" t="str">
        <f t="shared" si="23"/>
        <v>MNS.MNA_N7.MPC201_2</v>
      </c>
      <c r="M291" s="668" t="str">
        <f t="shared" si="24"/>
        <v>0</v>
      </c>
      <c r="N291" s="668" t="str">
        <f t="shared" si="25"/>
        <v>1</v>
      </c>
      <c r="O291" s="672" t="s">
        <v>605</v>
      </c>
      <c r="P291" s="725" t="s">
        <v>606</v>
      </c>
      <c r="Q291" s="668"/>
      <c r="R291" s="670"/>
      <c r="S291" s="293"/>
      <c r="T291" s="412"/>
    </row>
    <row r="292" spans="1:20" x14ac:dyDescent="0.25">
      <c r="A292" s="305">
        <v>291</v>
      </c>
      <c r="B292" s="955" t="s">
        <v>2409</v>
      </c>
      <c r="C292" s="305" t="s">
        <v>2410</v>
      </c>
      <c r="D292" s="1017">
        <v>7</v>
      </c>
      <c r="E292" s="1017">
        <v>15</v>
      </c>
      <c r="F292" s="1051" t="s">
        <v>64</v>
      </c>
      <c r="G292" s="670"/>
      <c r="H292" s="670" t="s">
        <v>1878</v>
      </c>
      <c r="I292" s="670" t="s">
        <v>1107</v>
      </c>
      <c r="J292" s="1018" t="s">
        <v>409</v>
      </c>
      <c r="K292" s="413" t="s">
        <v>2607</v>
      </c>
      <c r="L292" s="670" t="str">
        <f t="shared" si="23"/>
        <v>MNS.MNA_N6.ZDV_OUT.OKC003_2</v>
      </c>
      <c r="M292" s="668" t="str">
        <f t="shared" si="24"/>
        <v>0</v>
      </c>
      <c r="N292" s="668" t="str">
        <f t="shared" si="25"/>
        <v>1</v>
      </c>
      <c r="O292" s="672" t="s">
        <v>605</v>
      </c>
      <c r="P292" s="725" t="s">
        <v>606</v>
      </c>
      <c r="Q292" s="668"/>
      <c r="R292" s="670"/>
      <c r="S292" s="293"/>
      <c r="T292" s="412"/>
    </row>
    <row r="293" spans="1:20" x14ac:dyDescent="0.25">
      <c r="A293" s="305">
        <v>292</v>
      </c>
      <c r="B293" s="955" t="s">
        <v>2411</v>
      </c>
      <c r="C293" s="305" t="s">
        <v>2412</v>
      </c>
      <c r="D293" s="1017">
        <v>7</v>
      </c>
      <c r="E293" s="1017">
        <v>16</v>
      </c>
      <c r="F293" s="1051" t="s">
        <v>64</v>
      </c>
      <c r="G293" s="670"/>
      <c r="H293" s="670" t="s">
        <v>1878</v>
      </c>
      <c r="I293" s="670" t="s">
        <v>1107</v>
      </c>
      <c r="J293" s="1018" t="s">
        <v>409</v>
      </c>
      <c r="K293" s="413" t="s">
        <v>2607</v>
      </c>
      <c r="L293" s="670" t="str">
        <f t="shared" si="23"/>
        <v>MNS.MNA_N6.ZDV_OUT.CKC003_2</v>
      </c>
      <c r="M293" s="668" t="str">
        <f t="shared" si="24"/>
        <v>0</v>
      </c>
      <c r="N293" s="668" t="str">
        <f t="shared" si="25"/>
        <v>1</v>
      </c>
      <c r="O293" s="672" t="s">
        <v>605</v>
      </c>
      <c r="P293" s="725" t="s">
        <v>606</v>
      </c>
      <c r="Q293" s="668"/>
      <c r="R293" s="670"/>
      <c r="S293" s="293"/>
      <c r="T293" s="412"/>
    </row>
    <row r="294" spans="1:20" x14ac:dyDescent="0.25">
      <c r="A294" s="305">
        <v>293</v>
      </c>
      <c r="B294" s="955" t="s">
        <v>2413</v>
      </c>
      <c r="C294" s="305" t="s">
        <v>2414</v>
      </c>
      <c r="D294" s="1017">
        <v>7</v>
      </c>
      <c r="E294" s="1017">
        <v>17</v>
      </c>
      <c r="F294" s="1051" t="s">
        <v>64</v>
      </c>
      <c r="G294" s="670"/>
      <c r="H294" s="670" t="s">
        <v>1878</v>
      </c>
      <c r="I294" s="670" t="s">
        <v>1107</v>
      </c>
      <c r="J294" s="1018" t="s">
        <v>409</v>
      </c>
      <c r="K294" s="413" t="s">
        <v>2607</v>
      </c>
      <c r="L294" s="670" t="str">
        <f t="shared" si="23"/>
        <v>MNS.MNA_N6.ZDV_OUT.ODC003_2</v>
      </c>
      <c r="M294" s="668" t="str">
        <f t="shared" si="24"/>
        <v>0</v>
      </c>
      <c r="N294" s="668" t="str">
        <f t="shared" si="25"/>
        <v>1</v>
      </c>
      <c r="O294" s="672" t="s">
        <v>605</v>
      </c>
      <c r="P294" s="725" t="s">
        <v>606</v>
      </c>
      <c r="Q294" s="668"/>
      <c r="R294" s="670"/>
      <c r="S294" s="293"/>
      <c r="T294" s="412"/>
    </row>
    <row r="295" spans="1:20" x14ac:dyDescent="0.25">
      <c r="A295" s="305">
        <v>294</v>
      </c>
      <c r="B295" s="955" t="s">
        <v>2415</v>
      </c>
      <c r="C295" s="305" t="s">
        <v>2416</v>
      </c>
      <c r="D295" s="1017">
        <v>7</v>
      </c>
      <c r="E295" s="1017">
        <v>18</v>
      </c>
      <c r="F295" s="1051" t="s">
        <v>64</v>
      </c>
      <c r="G295" s="670"/>
      <c r="H295" s="670" t="s">
        <v>1878</v>
      </c>
      <c r="I295" s="670" t="s">
        <v>1107</v>
      </c>
      <c r="J295" s="1018" t="s">
        <v>409</v>
      </c>
      <c r="K295" s="413" t="s">
        <v>2607</v>
      </c>
      <c r="L295" s="670" t="str">
        <f t="shared" si="23"/>
        <v>MNS.MNA_N6.ZDV_OUT.CDC003_2</v>
      </c>
      <c r="M295" s="668" t="str">
        <f t="shared" si="24"/>
        <v>0</v>
      </c>
      <c r="N295" s="668" t="str">
        <f t="shared" si="25"/>
        <v>1</v>
      </c>
      <c r="O295" s="672" t="s">
        <v>605</v>
      </c>
      <c r="P295" s="725" t="s">
        <v>606</v>
      </c>
      <c r="Q295" s="668"/>
      <c r="R295" s="670"/>
      <c r="S295" s="293"/>
      <c r="T295" s="412"/>
    </row>
    <row r="296" spans="1:20" x14ac:dyDescent="0.25">
      <c r="A296" s="305">
        <v>295</v>
      </c>
      <c r="B296" s="955" t="s">
        <v>2417</v>
      </c>
      <c r="C296" s="305" t="s">
        <v>2218</v>
      </c>
      <c r="D296" s="1017">
        <v>7</v>
      </c>
      <c r="E296" s="1017">
        <v>19</v>
      </c>
      <c r="F296" s="1051" t="s">
        <v>64</v>
      </c>
      <c r="G296" s="670"/>
      <c r="H296" s="670" t="s">
        <v>1878</v>
      </c>
      <c r="I296" s="670" t="s">
        <v>1107</v>
      </c>
      <c r="J296" s="1018" t="s">
        <v>409</v>
      </c>
      <c r="K296" s="413" t="s">
        <v>2607</v>
      </c>
      <c r="L296" s="670" t="str">
        <f t="shared" si="23"/>
        <v>MNS.MNA_N6.ZDV_OUT.MC003_2</v>
      </c>
      <c r="M296" s="668" t="str">
        <f t="shared" si="24"/>
        <v>0</v>
      </c>
      <c r="N296" s="668" t="str">
        <f t="shared" si="25"/>
        <v>1</v>
      </c>
      <c r="O296" s="672" t="s">
        <v>605</v>
      </c>
      <c r="P296" s="725" t="s">
        <v>606</v>
      </c>
      <c r="Q296" s="668"/>
      <c r="R296" s="670"/>
      <c r="S296" s="293"/>
      <c r="T296" s="414" t="s">
        <v>55</v>
      </c>
    </row>
    <row r="297" spans="1:20" x14ac:dyDescent="0.25">
      <c r="A297" s="305">
        <v>296</v>
      </c>
      <c r="B297" s="955" t="s">
        <v>2418</v>
      </c>
      <c r="C297" s="305" t="s">
        <v>2419</v>
      </c>
      <c r="D297" s="1017">
        <v>7</v>
      </c>
      <c r="E297" s="1017">
        <v>20</v>
      </c>
      <c r="F297" s="1051" t="s">
        <v>64</v>
      </c>
      <c r="G297" s="670"/>
      <c r="H297" s="670" t="s">
        <v>1878</v>
      </c>
      <c r="I297" s="670" t="s">
        <v>1107</v>
      </c>
      <c r="J297" s="1018" t="s">
        <v>409</v>
      </c>
      <c r="K297" s="338" t="s">
        <v>2607</v>
      </c>
      <c r="L297" s="670" t="str">
        <f t="shared" si="23"/>
        <v>MNS.MNA_N6.ZDV_OUT.OPC003_2</v>
      </c>
      <c r="M297" s="668" t="str">
        <f t="shared" si="24"/>
        <v>0</v>
      </c>
      <c r="N297" s="668" t="str">
        <f t="shared" si="25"/>
        <v>1</v>
      </c>
      <c r="O297" s="672" t="s">
        <v>605</v>
      </c>
      <c r="P297" s="725" t="s">
        <v>606</v>
      </c>
      <c r="Q297" s="668"/>
      <c r="R297" s="670"/>
      <c r="S297" s="293"/>
      <c r="T297" s="412"/>
    </row>
    <row r="298" spans="1:20" x14ac:dyDescent="0.25">
      <c r="A298" s="305">
        <v>297</v>
      </c>
      <c r="B298" s="956" t="s">
        <v>2420</v>
      </c>
      <c r="C298" s="210" t="s">
        <v>2421</v>
      </c>
      <c r="D298" s="1017">
        <v>7</v>
      </c>
      <c r="E298" s="1017">
        <v>9</v>
      </c>
      <c r="F298" s="1051" t="s">
        <v>64</v>
      </c>
      <c r="G298" s="670"/>
      <c r="H298" s="670" t="s">
        <v>1878</v>
      </c>
      <c r="I298" s="670" t="s">
        <v>1107</v>
      </c>
      <c r="J298" s="1018" t="s">
        <v>409</v>
      </c>
      <c r="K298" s="338" t="s">
        <v>2606</v>
      </c>
      <c r="L298" s="670" t="str">
        <f t="shared" si="23"/>
        <v>MNS.MNA_N6.ZDV_IN.OKC003_1</v>
      </c>
      <c r="M298" s="668" t="str">
        <f t="shared" si="24"/>
        <v>0</v>
      </c>
      <c r="N298" s="668" t="str">
        <f t="shared" si="25"/>
        <v>1</v>
      </c>
      <c r="O298" s="672" t="s">
        <v>605</v>
      </c>
      <c r="P298" s="725" t="s">
        <v>606</v>
      </c>
      <c r="Q298" s="668"/>
      <c r="R298" s="670"/>
      <c r="S298" s="293"/>
      <c r="T298" s="412"/>
    </row>
    <row r="299" spans="1:20" x14ac:dyDescent="0.25">
      <c r="A299" s="305">
        <v>298</v>
      </c>
      <c r="B299" s="956" t="s">
        <v>2422</v>
      </c>
      <c r="C299" s="210" t="s">
        <v>2423</v>
      </c>
      <c r="D299" s="1017">
        <v>7</v>
      </c>
      <c r="E299" s="1017">
        <v>10</v>
      </c>
      <c r="F299" s="1051" t="s">
        <v>64</v>
      </c>
      <c r="G299" s="670"/>
      <c r="H299" s="670" t="s">
        <v>1878</v>
      </c>
      <c r="I299" s="670" t="s">
        <v>1107</v>
      </c>
      <c r="J299" s="1018" t="s">
        <v>409</v>
      </c>
      <c r="K299" s="338" t="s">
        <v>2606</v>
      </c>
      <c r="L299" s="670" t="str">
        <f t="shared" si="23"/>
        <v>MNS.MNA_N6.ZDV_IN.CKC003_1</v>
      </c>
      <c r="M299" s="668" t="str">
        <f t="shared" si="24"/>
        <v>0</v>
      </c>
      <c r="N299" s="668" t="str">
        <f t="shared" si="25"/>
        <v>1</v>
      </c>
      <c r="O299" s="672" t="s">
        <v>605</v>
      </c>
      <c r="P299" s="725" t="s">
        <v>606</v>
      </c>
      <c r="Q299" s="668"/>
      <c r="R299" s="670"/>
      <c r="S299" s="293"/>
      <c r="T299" s="412"/>
    </row>
    <row r="300" spans="1:20" x14ac:dyDescent="0.25">
      <c r="A300" s="305">
        <v>299</v>
      </c>
      <c r="B300" s="956" t="s">
        <v>2424</v>
      </c>
      <c r="C300" s="210" t="s">
        <v>2425</v>
      </c>
      <c r="D300" s="1017">
        <v>7</v>
      </c>
      <c r="E300" s="1017">
        <v>11</v>
      </c>
      <c r="F300" s="1051" t="s">
        <v>64</v>
      </c>
      <c r="G300" s="670"/>
      <c r="H300" s="670" t="s">
        <v>1878</v>
      </c>
      <c r="I300" s="670" t="s">
        <v>1107</v>
      </c>
      <c r="J300" s="1018" t="s">
        <v>409</v>
      </c>
      <c r="K300" s="338" t="s">
        <v>2606</v>
      </c>
      <c r="L300" s="670" t="str">
        <f t="shared" si="23"/>
        <v>MNS.MNA_N6.ZDV_IN.ODC003_1</v>
      </c>
      <c r="M300" s="668" t="str">
        <f t="shared" si="24"/>
        <v>0</v>
      </c>
      <c r="N300" s="668" t="str">
        <f t="shared" si="25"/>
        <v>1</v>
      </c>
      <c r="O300" s="672" t="s">
        <v>605</v>
      </c>
      <c r="P300" s="725" t="s">
        <v>606</v>
      </c>
      <c r="Q300" s="668"/>
      <c r="R300" s="670"/>
      <c r="S300" s="293"/>
      <c r="T300" s="412"/>
    </row>
    <row r="301" spans="1:20" x14ac:dyDescent="0.25">
      <c r="A301" s="305">
        <v>300</v>
      </c>
      <c r="B301" s="956" t="s">
        <v>2426</v>
      </c>
      <c r="C301" s="210" t="s">
        <v>2427</v>
      </c>
      <c r="D301" s="1017">
        <v>7</v>
      </c>
      <c r="E301" s="1017">
        <v>12</v>
      </c>
      <c r="F301" s="1051" t="s">
        <v>64</v>
      </c>
      <c r="G301" s="670"/>
      <c r="H301" s="670" t="s">
        <v>1878</v>
      </c>
      <c r="I301" s="670" t="s">
        <v>1107</v>
      </c>
      <c r="J301" s="1018" t="s">
        <v>409</v>
      </c>
      <c r="K301" s="338" t="s">
        <v>2606</v>
      </c>
      <c r="L301" s="670" t="str">
        <f t="shared" si="23"/>
        <v>MNS.MNA_N6.ZDV_IN.CDC003_1</v>
      </c>
      <c r="M301" s="668" t="str">
        <f t="shared" si="24"/>
        <v>0</v>
      </c>
      <c r="N301" s="668" t="str">
        <f t="shared" si="25"/>
        <v>1</v>
      </c>
      <c r="O301" s="672" t="s">
        <v>605</v>
      </c>
      <c r="P301" s="725" t="s">
        <v>606</v>
      </c>
      <c r="Q301" s="668"/>
      <c r="R301" s="670"/>
      <c r="S301" s="293"/>
      <c r="T301" s="412"/>
    </row>
    <row r="302" spans="1:20" x14ac:dyDescent="0.25">
      <c r="A302" s="305">
        <v>301</v>
      </c>
      <c r="B302" s="955" t="s">
        <v>2428</v>
      </c>
      <c r="C302" s="305" t="s">
        <v>2219</v>
      </c>
      <c r="D302" s="1017">
        <v>7</v>
      </c>
      <c r="E302" s="1017">
        <v>13</v>
      </c>
      <c r="F302" s="1051" t="s">
        <v>64</v>
      </c>
      <c r="G302" s="670"/>
      <c r="H302" s="670" t="s">
        <v>1878</v>
      </c>
      <c r="I302" s="670" t="s">
        <v>1107</v>
      </c>
      <c r="J302" s="1018" t="s">
        <v>409</v>
      </c>
      <c r="K302" s="338" t="s">
        <v>2606</v>
      </c>
      <c r="L302" s="670" t="str">
        <f t="shared" si="23"/>
        <v>MNS.MNA_N6.ZDV_IN.MC003_1</v>
      </c>
      <c r="M302" s="668" t="str">
        <f t="shared" si="24"/>
        <v>0</v>
      </c>
      <c r="N302" s="668" t="str">
        <f t="shared" si="25"/>
        <v>1</v>
      </c>
      <c r="O302" s="672" t="s">
        <v>605</v>
      </c>
      <c r="P302" s="725" t="s">
        <v>606</v>
      </c>
      <c r="Q302" s="668"/>
      <c r="R302" s="670"/>
      <c r="S302" s="293"/>
      <c r="T302" s="413"/>
    </row>
    <row r="303" spans="1:20" x14ac:dyDescent="0.25">
      <c r="A303" s="305">
        <v>302</v>
      </c>
      <c r="B303" s="955" t="s">
        <v>2429</v>
      </c>
      <c r="C303" s="305" t="s">
        <v>2430</v>
      </c>
      <c r="D303" s="1017">
        <v>7</v>
      </c>
      <c r="E303" s="1017">
        <v>14</v>
      </c>
      <c r="F303" s="1051" t="s">
        <v>64</v>
      </c>
      <c r="G303" s="670"/>
      <c r="H303" s="670" t="s">
        <v>1878</v>
      </c>
      <c r="I303" s="670" t="s">
        <v>1107</v>
      </c>
      <c r="J303" s="1018" t="s">
        <v>409</v>
      </c>
      <c r="K303" s="338" t="s">
        <v>2606</v>
      </c>
      <c r="L303" s="670" t="str">
        <f t="shared" si="23"/>
        <v>MNS.MNA_N6.ZDV_IN.OPC003_1</v>
      </c>
      <c r="M303" s="668" t="str">
        <f t="shared" si="24"/>
        <v>0</v>
      </c>
      <c r="N303" s="668" t="str">
        <f t="shared" si="25"/>
        <v>1</v>
      </c>
      <c r="O303" s="672" t="s">
        <v>605</v>
      </c>
      <c r="P303" s="725" t="s">
        <v>606</v>
      </c>
      <c r="Q303" s="668"/>
      <c r="R303" s="670"/>
      <c r="S303" s="293"/>
      <c r="T303" s="413"/>
    </row>
    <row r="304" spans="1:20" x14ac:dyDescent="0.25">
      <c r="A304" s="305">
        <v>303</v>
      </c>
      <c r="B304" s="955" t="s">
        <v>2431</v>
      </c>
      <c r="C304" s="305" t="s">
        <v>1988</v>
      </c>
      <c r="D304" s="1017">
        <v>7</v>
      </c>
      <c r="E304" s="1017">
        <v>21</v>
      </c>
      <c r="F304" s="668" t="s">
        <v>64</v>
      </c>
      <c r="G304" s="670"/>
      <c r="H304" s="670" t="s">
        <v>1878</v>
      </c>
      <c r="I304" s="670" t="s">
        <v>1107</v>
      </c>
      <c r="J304" s="1018" t="s">
        <v>409</v>
      </c>
      <c r="K304" s="338" t="s">
        <v>2618</v>
      </c>
      <c r="L304" s="670" t="str">
        <f t="shared" si="23"/>
        <v>Rez.ZDV_Rez2.OKCrez1</v>
      </c>
      <c r="M304" s="668" t="str">
        <f t="shared" si="24"/>
        <v>0</v>
      </c>
      <c r="N304" s="668" t="str">
        <f t="shared" si="25"/>
        <v>1</v>
      </c>
      <c r="O304" s="672" t="s">
        <v>605</v>
      </c>
      <c r="P304" s="725" t="s">
        <v>606</v>
      </c>
      <c r="Q304" s="668"/>
      <c r="R304" s="670"/>
      <c r="S304" s="293"/>
      <c r="T304" s="413"/>
    </row>
    <row r="305" spans="1:20" x14ac:dyDescent="0.25">
      <c r="A305" s="305">
        <v>304</v>
      </c>
      <c r="B305" s="955" t="s">
        <v>2432</v>
      </c>
      <c r="C305" s="305" t="s">
        <v>2220</v>
      </c>
      <c r="D305" s="1017">
        <v>7</v>
      </c>
      <c r="E305" s="1017">
        <v>22</v>
      </c>
      <c r="F305" s="668" t="s">
        <v>64</v>
      </c>
      <c r="G305" s="670"/>
      <c r="H305" s="670" t="s">
        <v>1878</v>
      </c>
      <c r="I305" s="670" t="s">
        <v>1107</v>
      </c>
      <c r="J305" s="1018" t="s">
        <v>409</v>
      </c>
      <c r="K305" s="338" t="s">
        <v>2618</v>
      </c>
      <c r="L305" s="670" t="str">
        <f t="shared" si="23"/>
        <v>Rez.ZDV_Rez2.CKCrez1</v>
      </c>
      <c r="M305" s="668" t="str">
        <f t="shared" si="24"/>
        <v>0</v>
      </c>
      <c r="N305" s="668" t="str">
        <f t="shared" si="25"/>
        <v>1</v>
      </c>
      <c r="O305" s="672" t="s">
        <v>605</v>
      </c>
      <c r="P305" s="725" t="s">
        <v>606</v>
      </c>
      <c r="Q305" s="668"/>
      <c r="R305" s="670"/>
      <c r="S305" s="293"/>
      <c r="T305" s="413"/>
    </row>
    <row r="306" spans="1:20" x14ac:dyDescent="0.25">
      <c r="A306" s="305">
        <v>305</v>
      </c>
      <c r="B306" s="955" t="s">
        <v>2431</v>
      </c>
      <c r="C306" s="305" t="s">
        <v>2303</v>
      </c>
      <c r="D306" s="1017">
        <v>7</v>
      </c>
      <c r="E306" s="1017">
        <v>23</v>
      </c>
      <c r="F306" s="668" t="s">
        <v>64</v>
      </c>
      <c r="G306" s="670"/>
      <c r="H306" s="670" t="s">
        <v>1878</v>
      </c>
      <c r="I306" s="670" t="s">
        <v>1107</v>
      </c>
      <c r="J306" s="1018" t="s">
        <v>409</v>
      </c>
      <c r="K306" s="413" t="s">
        <v>2618</v>
      </c>
      <c r="L306" s="670" t="str">
        <f t="shared" si="23"/>
        <v>Rez.ZDV_Rez2.OKCrez1_1</v>
      </c>
      <c r="M306" s="668" t="str">
        <f t="shared" si="24"/>
        <v>0</v>
      </c>
      <c r="N306" s="668" t="str">
        <f t="shared" si="25"/>
        <v>1</v>
      </c>
      <c r="O306" s="672" t="s">
        <v>605</v>
      </c>
      <c r="P306" s="725" t="s">
        <v>606</v>
      </c>
      <c r="Q306" s="668"/>
      <c r="R306" s="670"/>
      <c r="S306" s="293"/>
      <c r="T306" s="413"/>
    </row>
    <row r="307" spans="1:20" x14ac:dyDescent="0.25">
      <c r="A307" s="305">
        <v>306</v>
      </c>
      <c r="B307" s="955" t="s">
        <v>2432</v>
      </c>
      <c r="C307" s="305" t="s">
        <v>2305</v>
      </c>
      <c r="D307" s="1017">
        <v>7</v>
      </c>
      <c r="E307" s="1017">
        <v>24</v>
      </c>
      <c r="F307" s="668" t="s">
        <v>64</v>
      </c>
      <c r="G307" s="670"/>
      <c r="H307" s="670" t="s">
        <v>1878</v>
      </c>
      <c r="I307" s="670" t="s">
        <v>1107</v>
      </c>
      <c r="J307" s="1018" t="s">
        <v>409</v>
      </c>
      <c r="K307" s="338" t="s">
        <v>2618</v>
      </c>
      <c r="L307" s="670" t="str">
        <f t="shared" si="23"/>
        <v>Rez.ZDV_Rez2.CKCrez1_1</v>
      </c>
      <c r="M307" s="668" t="str">
        <f t="shared" si="24"/>
        <v>0</v>
      </c>
      <c r="N307" s="668" t="str">
        <f t="shared" si="25"/>
        <v>1</v>
      </c>
      <c r="O307" s="672" t="s">
        <v>605</v>
      </c>
      <c r="P307" s="725" t="s">
        <v>606</v>
      </c>
      <c r="Q307" s="668"/>
      <c r="R307" s="670"/>
      <c r="S307" s="293"/>
      <c r="T307" s="413"/>
    </row>
    <row r="308" spans="1:20" x14ac:dyDescent="0.25">
      <c r="A308" s="305">
        <v>307</v>
      </c>
      <c r="B308" s="955" t="s">
        <v>2431</v>
      </c>
      <c r="C308" s="305" t="s">
        <v>2304</v>
      </c>
      <c r="D308" s="1017">
        <v>7</v>
      </c>
      <c r="E308" s="1017">
        <v>25</v>
      </c>
      <c r="F308" s="668" t="s">
        <v>64</v>
      </c>
      <c r="G308" s="670"/>
      <c r="H308" s="670" t="s">
        <v>1878</v>
      </c>
      <c r="I308" s="670" t="s">
        <v>1107</v>
      </c>
      <c r="J308" s="1018" t="s">
        <v>409</v>
      </c>
      <c r="K308" s="338" t="s">
        <v>2618</v>
      </c>
      <c r="L308" s="670" t="str">
        <f t="shared" si="23"/>
        <v>Rez.ZDV_Rez2.OKCrez1_2</v>
      </c>
      <c r="M308" s="668" t="str">
        <f t="shared" si="24"/>
        <v>0</v>
      </c>
      <c r="N308" s="668" t="str">
        <f t="shared" si="25"/>
        <v>1</v>
      </c>
      <c r="O308" s="672" t="s">
        <v>605</v>
      </c>
      <c r="P308" s="725" t="s">
        <v>606</v>
      </c>
      <c r="Q308" s="338"/>
      <c r="R308" s="263"/>
    </row>
    <row r="309" spans="1:20" x14ac:dyDescent="0.25">
      <c r="A309" s="305">
        <v>308</v>
      </c>
      <c r="B309" s="957" t="s">
        <v>2432</v>
      </c>
      <c r="C309" s="305" t="s">
        <v>2306</v>
      </c>
      <c r="D309" s="1017">
        <v>7</v>
      </c>
      <c r="E309" s="1017">
        <v>26</v>
      </c>
      <c r="F309" s="668" t="s">
        <v>64</v>
      </c>
      <c r="G309" s="670"/>
      <c r="H309" s="338" t="s">
        <v>1878</v>
      </c>
      <c r="I309" s="338" t="s">
        <v>1107</v>
      </c>
      <c r="J309" s="1018" t="s">
        <v>409</v>
      </c>
      <c r="K309" s="338" t="s">
        <v>2618</v>
      </c>
      <c r="L309" s="670" t="str">
        <f t="shared" si="23"/>
        <v>Rez.ZDV_Rez2.CKCrez1_2</v>
      </c>
      <c r="M309" s="668" t="str">
        <f t="shared" si="24"/>
        <v>0</v>
      </c>
      <c r="N309" s="668" t="str">
        <f t="shared" si="25"/>
        <v>1</v>
      </c>
      <c r="O309" s="672" t="s">
        <v>605</v>
      </c>
      <c r="P309" s="725" t="s">
        <v>606</v>
      </c>
      <c r="Q309" s="338"/>
      <c r="R309" s="263"/>
    </row>
    <row r="310" spans="1:20" x14ac:dyDescent="0.25">
      <c r="A310" s="305">
        <v>309</v>
      </c>
      <c r="B310" s="957" t="s">
        <v>1989</v>
      </c>
      <c r="C310" s="305" t="s">
        <v>2221</v>
      </c>
      <c r="D310" s="668">
        <v>10</v>
      </c>
      <c r="E310" s="668">
        <v>29</v>
      </c>
      <c r="F310" s="668"/>
      <c r="G310" s="670"/>
      <c r="H310" s="338" t="s">
        <v>1878</v>
      </c>
      <c r="I310" s="338" t="s">
        <v>1107</v>
      </c>
      <c r="J310" s="1048" t="s">
        <v>413</v>
      </c>
      <c r="K310" s="670" t="s">
        <v>2092</v>
      </c>
      <c r="L310" s="670" t="str">
        <f t="shared" si="23"/>
        <v>MNS.MNA_N7.ECO201_2</v>
      </c>
      <c r="M310" s="668" t="str">
        <f t="shared" si="24"/>
        <v>3</v>
      </c>
      <c r="N310" s="668" t="str">
        <f t="shared" si="25"/>
        <v>1</v>
      </c>
      <c r="O310" s="954" t="s">
        <v>608</v>
      </c>
      <c r="P310" s="725" t="s">
        <v>606</v>
      </c>
      <c r="Q310" s="338"/>
      <c r="R310" s="263"/>
    </row>
    <row r="311" spans="1:20" x14ac:dyDescent="0.25">
      <c r="A311" s="305">
        <v>310</v>
      </c>
      <c r="B311" s="957" t="s">
        <v>1990</v>
      </c>
      <c r="C311" s="305" t="s">
        <v>422</v>
      </c>
      <c r="D311" s="668">
        <v>10</v>
      </c>
      <c r="E311" s="668">
        <v>30</v>
      </c>
      <c r="F311" s="668" t="s">
        <v>65</v>
      </c>
      <c r="G311" s="670"/>
      <c r="H311" s="338" t="s">
        <v>1878</v>
      </c>
      <c r="I311" s="338" t="s">
        <v>1107</v>
      </c>
      <c r="J311" s="1048" t="s">
        <v>413</v>
      </c>
      <c r="K311" s="670" t="s">
        <v>2092</v>
      </c>
      <c r="L311" s="670" t="str">
        <f t="shared" si="23"/>
        <v>MNS.MNA_N7.ECB201</v>
      </c>
      <c r="M311" s="668" t="str">
        <f t="shared" si="24"/>
        <v>3</v>
      </c>
      <c r="N311" s="668" t="str">
        <f t="shared" si="25"/>
        <v>1</v>
      </c>
      <c r="O311" s="954" t="s">
        <v>608</v>
      </c>
      <c r="P311" s="725" t="s">
        <v>606</v>
      </c>
      <c r="Q311" s="338"/>
      <c r="R311" s="263"/>
    </row>
    <row r="312" spans="1:20" x14ac:dyDescent="0.25">
      <c r="A312" s="305">
        <v>311</v>
      </c>
      <c r="B312" s="957" t="s">
        <v>2451</v>
      </c>
      <c r="C312" s="305" t="s">
        <v>2452</v>
      </c>
      <c r="D312" s="668">
        <v>12</v>
      </c>
      <c r="E312" s="668">
        <v>0</v>
      </c>
      <c r="F312" s="1051" t="s">
        <v>64</v>
      </c>
      <c r="G312" s="670"/>
      <c r="H312" s="338" t="s">
        <v>2004</v>
      </c>
      <c r="I312" s="338" t="s">
        <v>1107</v>
      </c>
      <c r="J312" s="1048" t="s">
        <v>575</v>
      </c>
      <c r="K312" s="670" t="s">
        <v>2614</v>
      </c>
      <c r="L312" s="670" t="str">
        <f t="shared" si="23"/>
        <v>UPPSOD.ZDV_1_2.OKC1_2</v>
      </c>
      <c r="M312" s="668" t="str">
        <f t="shared" si="24"/>
        <v>0</v>
      </c>
      <c r="N312" s="668" t="str">
        <f t="shared" si="25"/>
        <v>1</v>
      </c>
      <c r="O312" s="672" t="s">
        <v>605</v>
      </c>
      <c r="P312" s="725" t="s">
        <v>606</v>
      </c>
      <c r="Q312" s="338"/>
      <c r="R312" s="263"/>
    </row>
    <row r="313" spans="1:20" x14ac:dyDescent="0.25">
      <c r="A313" s="305">
        <v>312</v>
      </c>
      <c r="B313" s="955" t="s">
        <v>2453</v>
      </c>
      <c r="C313" s="305" t="s">
        <v>2231</v>
      </c>
      <c r="D313" s="668">
        <v>12</v>
      </c>
      <c r="E313" s="668">
        <v>1</v>
      </c>
      <c r="F313" s="1051" t="s">
        <v>64</v>
      </c>
      <c r="G313" s="670"/>
      <c r="H313" s="670" t="s">
        <v>2004</v>
      </c>
      <c r="I313" s="670" t="s">
        <v>1107</v>
      </c>
      <c r="J313" s="305" t="s">
        <v>575</v>
      </c>
      <c r="K313" s="670" t="s">
        <v>2614</v>
      </c>
      <c r="L313" s="670" t="str">
        <f t="shared" si="23"/>
        <v>UPPSOD.ZDV_1_2.CKC1_2</v>
      </c>
      <c r="M313" s="668" t="str">
        <f t="shared" si="24"/>
        <v>0</v>
      </c>
      <c r="N313" s="668" t="str">
        <f t="shared" si="25"/>
        <v>1</v>
      </c>
      <c r="O313" s="672" t="s">
        <v>605</v>
      </c>
      <c r="P313" s="725" t="s">
        <v>606</v>
      </c>
      <c r="Q313" s="668"/>
      <c r="R313" s="670"/>
      <c r="S313" s="293"/>
      <c r="T313" s="412"/>
    </row>
    <row r="314" spans="1:20" x14ac:dyDescent="0.25">
      <c r="A314" s="305">
        <v>313</v>
      </c>
      <c r="B314" s="955" t="s">
        <v>2454</v>
      </c>
      <c r="C314" s="305" t="s">
        <v>2455</v>
      </c>
      <c r="D314" s="668">
        <v>12</v>
      </c>
      <c r="E314" s="668">
        <v>2</v>
      </c>
      <c r="F314" s="1051" t="s">
        <v>64</v>
      </c>
      <c r="G314" s="670"/>
      <c r="H314" s="670" t="s">
        <v>2004</v>
      </c>
      <c r="I314" s="670" t="s">
        <v>1107</v>
      </c>
      <c r="J314" s="305" t="s">
        <v>575</v>
      </c>
      <c r="K314" s="670" t="s">
        <v>2614</v>
      </c>
      <c r="L314" s="670" t="str">
        <f t="shared" si="23"/>
        <v>UPPSOD.ZDV_1_2.ODC1_2</v>
      </c>
      <c r="M314" s="668" t="str">
        <f t="shared" si="24"/>
        <v>0</v>
      </c>
      <c r="N314" s="668" t="str">
        <f t="shared" si="25"/>
        <v>1</v>
      </c>
      <c r="O314" s="672" t="s">
        <v>605</v>
      </c>
      <c r="P314" s="725" t="s">
        <v>606</v>
      </c>
      <c r="Q314" s="668"/>
      <c r="R314" s="670"/>
      <c r="S314" s="293"/>
      <c r="T314" s="412"/>
    </row>
    <row r="315" spans="1:20" x14ac:dyDescent="0.25">
      <c r="A315" s="305">
        <v>314</v>
      </c>
      <c r="B315" s="955" t="s">
        <v>2456</v>
      </c>
      <c r="C315" s="305" t="s">
        <v>2457</v>
      </c>
      <c r="D315" s="668">
        <v>12</v>
      </c>
      <c r="E315" s="668">
        <v>3</v>
      </c>
      <c r="F315" s="1051" t="s">
        <v>64</v>
      </c>
      <c r="G315" s="670"/>
      <c r="H315" s="670" t="s">
        <v>2004</v>
      </c>
      <c r="I315" s="670" t="s">
        <v>1107</v>
      </c>
      <c r="J315" s="305" t="s">
        <v>575</v>
      </c>
      <c r="K315" s="670" t="s">
        <v>2614</v>
      </c>
      <c r="L315" s="670" t="str">
        <f t="shared" si="23"/>
        <v>UPPSOD.ZDV_1_2.CDC1_2</v>
      </c>
      <c r="M315" s="668" t="str">
        <f t="shared" si="24"/>
        <v>0</v>
      </c>
      <c r="N315" s="668" t="str">
        <f t="shared" si="25"/>
        <v>1</v>
      </c>
      <c r="O315" s="672" t="s">
        <v>605</v>
      </c>
      <c r="P315" s="725" t="s">
        <v>606</v>
      </c>
      <c r="Q315" s="668"/>
      <c r="R315" s="670"/>
      <c r="S315" s="293"/>
      <c r="T315" s="412"/>
    </row>
    <row r="316" spans="1:20" x14ac:dyDescent="0.25">
      <c r="A316" s="305">
        <v>315</v>
      </c>
      <c r="B316" s="955" t="s">
        <v>2458</v>
      </c>
      <c r="C316" s="305" t="s">
        <v>2234</v>
      </c>
      <c r="D316" s="668">
        <v>12</v>
      </c>
      <c r="E316" s="668">
        <v>4</v>
      </c>
      <c r="F316" s="1051" t="s">
        <v>64</v>
      </c>
      <c r="G316" s="670"/>
      <c r="H316" s="670" t="s">
        <v>2004</v>
      </c>
      <c r="I316" s="670" t="s">
        <v>1107</v>
      </c>
      <c r="J316" s="305" t="s">
        <v>575</v>
      </c>
      <c r="K316" s="670" t="s">
        <v>2614</v>
      </c>
      <c r="L316" s="670" t="str">
        <f t="shared" si="23"/>
        <v>UPPSOD.ZDV_1_2.MC1_2</v>
      </c>
      <c r="M316" s="668" t="str">
        <f t="shared" si="24"/>
        <v>0</v>
      </c>
      <c r="N316" s="668" t="str">
        <f t="shared" si="25"/>
        <v>1</v>
      </c>
      <c r="O316" s="672" t="s">
        <v>605</v>
      </c>
      <c r="P316" s="725" t="s">
        <v>606</v>
      </c>
      <c r="Q316" s="668"/>
      <c r="R316" s="670"/>
      <c r="S316" s="293"/>
      <c r="T316" s="412"/>
    </row>
    <row r="317" spans="1:20" x14ac:dyDescent="0.25">
      <c r="A317" s="305">
        <v>316</v>
      </c>
      <c r="B317" s="960" t="s">
        <v>2459</v>
      </c>
      <c r="C317" s="305" t="s">
        <v>2460</v>
      </c>
      <c r="D317" s="668">
        <v>12</v>
      </c>
      <c r="E317" s="668">
        <v>5</v>
      </c>
      <c r="F317" s="1051" t="s">
        <v>64</v>
      </c>
      <c r="G317" s="670"/>
      <c r="H317" s="670" t="s">
        <v>2004</v>
      </c>
      <c r="I317" s="670" t="s">
        <v>1107</v>
      </c>
      <c r="J317" s="305" t="s">
        <v>575</v>
      </c>
      <c r="K317" s="670" t="s">
        <v>2614</v>
      </c>
      <c r="L317" s="670" t="str">
        <f t="shared" si="23"/>
        <v>UPPSOD.ZDV_1_2.OPC1_2</v>
      </c>
      <c r="M317" s="668" t="str">
        <f t="shared" si="24"/>
        <v>0</v>
      </c>
      <c r="N317" s="668" t="str">
        <f t="shared" si="25"/>
        <v>1</v>
      </c>
      <c r="O317" s="672" t="s">
        <v>605</v>
      </c>
      <c r="P317" s="725" t="s">
        <v>606</v>
      </c>
      <c r="Q317" s="668"/>
      <c r="R317" s="670"/>
      <c r="S317" s="293"/>
      <c r="T317" s="412"/>
    </row>
    <row r="318" spans="1:20" x14ac:dyDescent="0.25">
      <c r="A318" s="305">
        <v>317</v>
      </c>
      <c r="B318" s="960" t="s">
        <v>2461</v>
      </c>
      <c r="C318" s="305" t="s">
        <v>2462</v>
      </c>
      <c r="D318" s="668">
        <v>12</v>
      </c>
      <c r="E318" s="668">
        <v>6</v>
      </c>
      <c r="F318" s="1051" t="s">
        <v>64</v>
      </c>
      <c r="G318" s="670"/>
      <c r="H318" s="670" t="s">
        <v>2004</v>
      </c>
      <c r="I318" s="670" t="s">
        <v>1107</v>
      </c>
      <c r="J318" s="305" t="s">
        <v>575</v>
      </c>
      <c r="K318" s="670" t="s">
        <v>2614</v>
      </c>
      <c r="L318" s="670" t="str">
        <f t="shared" si="23"/>
        <v>UPPSOD.ZDV_1_2.DCK1_2</v>
      </c>
      <c r="M318" s="668" t="str">
        <f t="shared" si="24"/>
        <v>0</v>
      </c>
      <c r="N318" s="668" t="str">
        <f t="shared" si="25"/>
        <v>1</v>
      </c>
      <c r="O318" s="672" t="s">
        <v>605</v>
      </c>
      <c r="P318" s="725" t="s">
        <v>606</v>
      </c>
      <c r="Q318" s="668"/>
      <c r="R318" s="670"/>
      <c r="S318" s="293"/>
      <c r="T318" s="412"/>
    </row>
    <row r="319" spans="1:20" x14ac:dyDescent="0.25">
      <c r="A319" s="305">
        <v>318</v>
      </c>
      <c r="B319" s="955" t="s">
        <v>2463</v>
      </c>
      <c r="C319" s="305" t="s">
        <v>2464</v>
      </c>
      <c r="D319" s="668">
        <v>12</v>
      </c>
      <c r="E319" s="668">
        <v>7</v>
      </c>
      <c r="F319" s="1051" t="s">
        <v>64</v>
      </c>
      <c r="G319" s="670"/>
      <c r="H319" s="670" t="s">
        <v>2004</v>
      </c>
      <c r="I319" s="670" t="s">
        <v>1107</v>
      </c>
      <c r="J319" s="305" t="s">
        <v>575</v>
      </c>
      <c r="K319" s="670" t="s">
        <v>2615</v>
      </c>
      <c r="L319" s="670" t="str">
        <f t="shared" si="23"/>
        <v>UPPSOD.ZDV_3_2.OKC3_2</v>
      </c>
      <c r="M319" s="668" t="str">
        <f t="shared" si="24"/>
        <v>0</v>
      </c>
      <c r="N319" s="668" t="str">
        <f t="shared" si="25"/>
        <v>1</v>
      </c>
      <c r="O319" s="672" t="s">
        <v>605</v>
      </c>
      <c r="P319" s="725" t="s">
        <v>606</v>
      </c>
      <c r="Q319" s="668"/>
      <c r="R319" s="670"/>
      <c r="S319" s="293"/>
      <c r="T319" s="413"/>
    </row>
    <row r="320" spans="1:20" x14ac:dyDescent="0.25">
      <c r="A320" s="305">
        <v>319</v>
      </c>
      <c r="B320" s="955" t="s">
        <v>2465</v>
      </c>
      <c r="C320" s="305" t="s">
        <v>2238</v>
      </c>
      <c r="D320" s="668">
        <v>12</v>
      </c>
      <c r="E320" s="668">
        <v>8</v>
      </c>
      <c r="F320" s="1051" t="s">
        <v>64</v>
      </c>
      <c r="G320" s="670"/>
      <c r="H320" s="670" t="s">
        <v>2004</v>
      </c>
      <c r="I320" s="670" t="s">
        <v>1107</v>
      </c>
      <c r="J320" s="305" t="s">
        <v>575</v>
      </c>
      <c r="K320" s="670" t="s">
        <v>2615</v>
      </c>
      <c r="L320" s="670" t="str">
        <f t="shared" si="23"/>
        <v>UPPSOD.ZDV_3_2.CKC3_2</v>
      </c>
      <c r="M320" s="668" t="str">
        <f t="shared" si="24"/>
        <v>0</v>
      </c>
      <c r="N320" s="668" t="str">
        <f t="shared" si="25"/>
        <v>1</v>
      </c>
      <c r="O320" s="672" t="s">
        <v>605</v>
      </c>
      <c r="P320" s="725" t="s">
        <v>606</v>
      </c>
      <c r="Q320" s="338"/>
      <c r="R320" s="263"/>
    </row>
    <row r="321" spans="1:20" x14ac:dyDescent="0.25">
      <c r="A321" s="305">
        <v>320</v>
      </c>
      <c r="B321" s="955" t="s">
        <v>2466</v>
      </c>
      <c r="C321" s="305" t="s">
        <v>2467</v>
      </c>
      <c r="D321" s="668">
        <v>12</v>
      </c>
      <c r="E321" s="668">
        <v>9</v>
      </c>
      <c r="F321" s="1051" t="s">
        <v>64</v>
      </c>
      <c r="G321" s="670"/>
      <c r="H321" s="670" t="s">
        <v>2004</v>
      </c>
      <c r="I321" s="670" t="s">
        <v>1107</v>
      </c>
      <c r="J321" s="305" t="s">
        <v>575</v>
      </c>
      <c r="K321" s="670" t="s">
        <v>2615</v>
      </c>
      <c r="L321" s="670" t="str">
        <f t="shared" si="23"/>
        <v>UPPSOD.ZDV_3_2.ODC3_2</v>
      </c>
      <c r="M321" s="668" t="str">
        <f t="shared" si="24"/>
        <v>0</v>
      </c>
      <c r="N321" s="668" t="str">
        <f t="shared" si="25"/>
        <v>1</v>
      </c>
      <c r="O321" s="672" t="s">
        <v>605</v>
      </c>
      <c r="P321" s="725" t="s">
        <v>606</v>
      </c>
      <c r="Q321" s="668"/>
      <c r="R321" s="670"/>
      <c r="S321" s="293"/>
      <c r="T321" s="413"/>
    </row>
    <row r="322" spans="1:20" x14ac:dyDescent="0.25">
      <c r="A322" s="305">
        <v>321</v>
      </c>
      <c r="B322" s="955" t="s">
        <v>2468</v>
      </c>
      <c r="C322" s="305" t="s">
        <v>2469</v>
      </c>
      <c r="D322" s="668">
        <v>12</v>
      </c>
      <c r="E322" s="668">
        <v>10</v>
      </c>
      <c r="F322" s="1051" t="s">
        <v>64</v>
      </c>
      <c r="G322" s="670"/>
      <c r="H322" s="670" t="s">
        <v>2004</v>
      </c>
      <c r="I322" s="670" t="s">
        <v>1107</v>
      </c>
      <c r="J322" s="305" t="s">
        <v>575</v>
      </c>
      <c r="K322" s="670" t="s">
        <v>2615</v>
      </c>
      <c r="L322" s="670" t="str">
        <f t="shared" ref="L322:L368" si="26">IF(K322="",C322,CONCATENATE(K322,".",C322))</f>
        <v>UPPSOD.ZDV_3_2.CDC3_2</v>
      </c>
      <c r="M322" s="668" t="str">
        <f t="shared" ref="M322:M368" si="27">IF(O322="",0,LEFT(O322,1))</f>
        <v>0</v>
      </c>
      <c r="N322" s="668" t="str">
        <f t="shared" ref="N322:N368" si="28">IF(P322="",0,LEFT(P322,1))</f>
        <v>1</v>
      </c>
      <c r="O322" s="672" t="s">
        <v>605</v>
      </c>
      <c r="P322" s="725" t="s">
        <v>606</v>
      </c>
      <c r="Q322" s="668"/>
      <c r="R322" s="670"/>
      <c r="S322" s="293"/>
      <c r="T322" s="412"/>
    </row>
    <row r="323" spans="1:20" x14ac:dyDescent="0.25">
      <c r="A323" s="305">
        <v>322</v>
      </c>
      <c r="B323" s="957" t="s">
        <v>2470</v>
      </c>
      <c r="C323" s="305" t="s">
        <v>2241</v>
      </c>
      <c r="D323" s="668">
        <v>12</v>
      </c>
      <c r="E323" s="668">
        <v>11</v>
      </c>
      <c r="F323" s="1051" t="s">
        <v>64</v>
      </c>
      <c r="G323" s="670"/>
      <c r="H323" s="338" t="s">
        <v>2004</v>
      </c>
      <c r="I323" s="338" t="s">
        <v>1107</v>
      </c>
      <c r="J323" s="1048" t="s">
        <v>575</v>
      </c>
      <c r="K323" s="670" t="s">
        <v>2615</v>
      </c>
      <c r="L323" s="670" t="str">
        <f t="shared" si="26"/>
        <v>UPPSOD.ZDV_3_2.MC3_2</v>
      </c>
      <c r="M323" s="668" t="str">
        <f t="shared" si="27"/>
        <v>0</v>
      </c>
      <c r="N323" s="668" t="str">
        <f t="shared" si="28"/>
        <v>1</v>
      </c>
      <c r="O323" s="672" t="s">
        <v>605</v>
      </c>
      <c r="P323" s="725" t="s">
        <v>606</v>
      </c>
      <c r="Q323" s="338"/>
      <c r="R323" s="263"/>
    </row>
    <row r="324" spans="1:20" x14ac:dyDescent="0.25">
      <c r="A324" s="305">
        <v>323</v>
      </c>
      <c r="B324" s="955" t="s">
        <v>2471</v>
      </c>
      <c r="C324" s="305" t="s">
        <v>2472</v>
      </c>
      <c r="D324" s="668">
        <v>12</v>
      </c>
      <c r="E324" s="668">
        <v>12</v>
      </c>
      <c r="F324" s="1051" t="s">
        <v>64</v>
      </c>
      <c r="G324" s="670"/>
      <c r="H324" s="670" t="s">
        <v>2004</v>
      </c>
      <c r="I324" s="670" t="s">
        <v>1107</v>
      </c>
      <c r="J324" s="305" t="s">
        <v>575</v>
      </c>
      <c r="K324" s="670" t="s">
        <v>2615</v>
      </c>
      <c r="L324" s="670" t="str">
        <f t="shared" si="26"/>
        <v>UPPSOD.ZDV_3_2.OPC3_2</v>
      </c>
      <c r="M324" s="668" t="str">
        <f t="shared" si="27"/>
        <v>0</v>
      </c>
      <c r="N324" s="668" t="str">
        <f t="shared" si="28"/>
        <v>1</v>
      </c>
      <c r="O324" s="672" t="s">
        <v>605</v>
      </c>
      <c r="P324" s="725" t="s">
        <v>606</v>
      </c>
      <c r="Q324" s="668"/>
      <c r="R324" s="670"/>
      <c r="S324" s="293"/>
      <c r="T324" s="412"/>
    </row>
    <row r="325" spans="1:20" x14ac:dyDescent="0.25">
      <c r="A325" s="305">
        <v>324</v>
      </c>
      <c r="B325" s="955" t="s">
        <v>2473</v>
      </c>
      <c r="C325" s="305" t="s">
        <v>2474</v>
      </c>
      <c r="D325" s="668">
        <v>12</v>
      </c>
      <c r="E325" s="668">
        <v>13</v>
      </c>
      <c r="F325" s="1051" t="s">
        <v>64</v>
      </c>
      <c r="G325" s="670"/>
      <c r="H325" s="670" t="s">
        <v>2004</v>
      </c>
      <c r="I325" s="670" t="s">
        <v>1107</v>
      </c>
      <c r="J325" s="305" t="s">
        <v>575</v>
      </c>
      <c r="K325" s="670" t="s">
        <v>2615</v>
      </c>
      <c r="L325" s="670" t="str">
        <f t="shared" si="26"/>
        <v>UPPSOD.ZDV_3_2.DCK3_2</v>
      </c>
      <c r="M325" s="668" t="str">
        <f t="shared" si="27"/>
        <v>0</v>
      </c>
      <c r="N325" s="668" t="str">
        <f t="shared" si="28"/>
        <v>1</v>
      </c>
      <c r="O325" s="672" t="s">
        <v>605</v>
      </c>
      <c r="P325" s="725" t="s">
        <v>606</v>
      </c>
      <c r="Q325" s="668"/>
      <c r="R325" s="670"/>
      <c r="S325" s="293"/>
      <c r="T325" s="412"/>
    </row>
    <row r="326" spans="1:20" x14ac:dyDescent="0.25">
      <c r="A326" s="305">
        <v>325</v>
      </c>
      <c r="B326" s="955" t="s">
        <v>2475</v>
      </c>
      <c r="C326" s="305" t="s">
        <v>2476</v>
      </c>
      <c r="D326" s="668">
        <v>12</v>
      </c>
      <c r="E326" s="668">
        <v>14</v>
      </c>
      <c r="F326" s="1051" t="s">
        <v>64</v>
      </c>
      <c r="G326" s="670"/>
      <c r="H326" s="670" t="s">
        <v>2004</v>
      </c>
      <c r="I326" s="670" t="s">
        <v>1107</v>
      </c>
      <c r="J326" s="305" t="s">
        <v>575</v>
      </c>
      <c r="K326" s="670" t="s">
        <v>2613</v>
      </c>
      <c r="L326" s="670" t="str">
        <f t="shared" si="26"/>
        <v>MNS.ZDV_007_20_1.OKC007_20_1</v>
      </c>
      <c r="M326" s="668" t="str">
        <f t="shared" si="27"/>
        <v>0</v>
      </c>
      <c r="N326" s="668" t="str">
        <f t="shared" si="28"/>
        <v>1</v>
      </c>
      <c r="O326" s="672" t="s">
        <v>605</v>
      </c>
      <c r="P326" s="725" t="s">
        <v>606</v>
      </c>
      <c r="Q326" s="668"/>
      <c r="R326" s="670"/>
      <c r="S326" s="293"/>
      <c r="T326" s="412"/>
    </row>
    <row r="327" spans="1:20" x14ac:dyDescent="0.25">
      <c r="A327" s="305">
        <v>326</v>
      </c>
      <c r="B327" s="955" t="s">
        <v>2477</v>
      </c>
      <c r="C327" s="305" t="s">
        <v>2478</v>
      </c>
      <c r="D327" s="668">
        <v>12</v>
      </c>
      <c r="E327" s="668">
        <v>15</v>
      </c>
      <c r="F327" s="1051" t="s">
        <v>64</v>
      </c>
      <c r="G327" s="670"/>
      <c r="H327" s="670" t="s">
        <v>2004</v>
      </c>
      <c r="I327" s="670" t="s">
        <v>1107</v>
      </c>
      <c r="J327" s="305" t="s">
        <v>575</v>
      </c>
      <c r="K327" s="670" t="s">
        <v>2613</v>
      </c>
      <c r="L327" s="670" t="str">
        <f t="shared" si="26"/>
        <v>MNS.ZDV_007_20_1.CKC007_20_1</v>
      </c>
      <c r="M327" s="668" t="str">
        <f t="shared" si="27"/>
        <v>0</v>
      </c>
      <c r="N327" s="668" t="str">
        <f t="shared" si="28"/>
        <v>1</v>
      </c>
      <c r="O327" s="672" t="s">
        <v>605</v>
      </c>
      <c r="P327" s="725" t="s">
        <v>606</v>
      </c>
      <c r="Q327" s="668"/>
      <c r="R327" s="670"/>
      <c r="S327" s="293"/>
      <c r="T327" s="412"/>
    </row>
    <row r="328" spans="1:20" x14ac:dyDescent="0.25">
      <c r="A328" s="305">
        <v>327</v>
      </c>
      <c r="B328" s="955" t="s">
        <v>2479</v>
      </c>
      <c r="C328" s="305" t="s">
        <v>2480</v>
      </c>
      <c r="D328" s="668">
        <v>12</v>
      </c>
      <c r="E328" s="668">
        <v>16</v>
      </c>
      <c r="F328" s="1051" t="s">
        <v>64</v>
      </c>
      <c r="G328" s="670"/>
      <c r="H328" s="670" t="s">
        <v>2004</v>
      </c>
      <c r="I328" s="670" t="s">
        <v>1107</v>
      </c>
      <c r="J328" s="305" t="s">
        <v>575</v>
      </c>
      <c r="K328" s="670" t="s">
        <v>2613</v>
      </c>
      <c r="L328" s="670" t="str">
        <f t="shared" si="26"/>
        <v>MNS.ZDV_007_20_1.ODC007_20_1</v>
      </c>
      <c r="M328" s="668" t="str">
        <f t="shared" si="27"/>
        <v>0</v>
      </c>
      <c r="N328" s="668" t="str">
        <f t="shared" si="28"/>
        <v>1</v>
      </c>
      <c r="O328" s="672" t="s">
        <v>605</v>
      </c>
      <c r="P328" s="725" t="s">
        <v>606</v>
      </c>
      <c r="Q328" s="668"/>
      <c r="R328" s="670"/>
      <c r="S328" s="293"/>
      <c r="T328" s="412"/>
    </row>
    <row r="329" spans="1:20" x14ac:dyDescent="0.25">
      <c r="A329" s="305">
        <v>328</v>
      </c>
      <c r="B329" s="955" t="s">
        <v>2481</v>
      </c>
      <c r="C329" s="305" t="s">
        <v>2482</v>
      </c>
      <c r="D329" s="668">
        <v>12</v>
      </c>
      <c r="E329" s="668">
        <v>17</v>
      </c>
      <c r="F329" s="1051" t="s">
        <v>64</v>
      </c>
      <c r="G329" s="670"/>
      <c r="H329" s="670" t="s">
        <v>2004</v>
      </c>
      <c r="I329" s="670" t="s">
        <v>1107</v>
      </c>
      <c r="J329" s="305" t="s">
        <v>575</v>
      </c>
      <c r="K329" s="670" t="s">
        <v>2613</v>
      </c>
      <c r="L329" s="670" t="str">
        <f t="shared" si="26"/>
        <v>MNS.ZDV_007_20_1.CDC007_20_1</v>
      </c>
      <c r="M329" s="668" t="str">
        <f t="shared" si="27"/>
        <v>0</v>
      </c>
      <c r="N329" s="668" t="str">
        <f t="shared" si="28"/>
        <v>1</v>
      </c>
      <c r="O329" s="672" t="s">
        <v>605</v>
      </c>
      <c r="P329" s="725" t="s">
        <v>606</v>
      </c>
      <c r="Q329" s="247"/>
      <c r="R329" s="291"/>
      <c r="S329" s="293"/>
      <c r="T329" s="412"/>
    </row>
    <row r="330" spans="1:20" x14ac:dyDescent="0.25">
      <c r="A330" s="305">
        <v>329</v>
      </c>
      <c r="B330" s="955" t="s">
        <v>2483</v>
      </c>
      <c r="C330" s="305" t="s">
        <v>2248</v>
      </c>
      <c r="D330" s="668">
        <v>12</v>
      </c>
      <c r="E330" s="668">
        <v>18</v>
      </c>
      <c r="F330" s="1051" t="s">
        <v>64</v>
      </c>
      <c r="G330" s="670"/>
      <c r="H330" s="670" t="s">
        <v>2004</v>
      </c>
      <c r="I330" s="670" t="s">
        <v>1107</v>
      </c>
      <c r="J330" s="305" t="s">
        <v>575</v>
      </c>
      <c r="K330" s="670" t="s">
        <v>2613</v>
      </c>
      <c r="L330" s="670" t="str">
        <f t="shared" si="26"/>
        <v>MNS.ZDV_007_20_1.MC007_20_1</v>
      </c>
      <c r="M330" s="668" t="str">
        <f t="shared" si="27"/>
        <v>0</v>
      </c>
      <c r="N330" s="668" t="str">
        <f t="shared" si="28"/>
        <v>1</v>
      </c>
      <c r="O330" s="672" t="s">
        <v>605</v>
      </c>
      <c r="P330" s="725" t="s">
        <v>606</v>
      </c>
      <c r="Q330" s="247"/>
      <c r="R330" s="291"/>
      <c r="S330" s="293"/>
      <c r="T330" s="412"/>
    </row>
    <row r="331" spans="1:20" x14ac:dyDescent="0.25">
      <c r="A331" s="305">
        <v>330</v>
      </c>
      <c r="B331" s="955" t="s">
        <v>2484</v>
      </c>
      <c r="C331" s="305" t="s">
        <v>2485</v>
      </c>
      <c r="D331" s="668">
        <v>12</v>
      </c>
      <c r="E331" s="668">
        <v>19</v>
      </c>
      <c r="F331" s="1051" t="s">
        <v>64</v>
      </c>
      <c r="G331" s="670"/>
      <c r="H331" s="670" t="s">
        <v>2004</v>
      </c>
      <c r="I331" s="670" t="s">
        <v>1107</v>
      </c>
      <c r="J331" s="305" t="s">
        <v>575</v>
      </c>
      <c r="K331" s="670" t="s">
        <v>2613</v>
      </c>
      <c r="L331" s="670" t="str">
        <f t="shared" si="26"/>
        <v>MNS.ZDV_007_20_1.OPC007_20_1</v>
      </c>
      <c r="M331" s="668" t="str">
        <f t="shared" si="27"/>
        <v>0</v>
      </c>
      <c r="N331" s="668" t="str">
        <f t="shared" si="28"/>
        <v>1</v>
      </c>
      <c r="O331" s="672" t="s">
        <v>605</v>
      </c>
      <c r="P331" s="725" t="s">
        <v>606</v>
      </c>
      <c r="Q331" s="247"/>
      <c r="R331" s="291"/>
      <c r="S331" s="293"/>
      <c r="T331" s="412"/>
    </row>
    <row r="332" spans="1:20" x14ac:dyDescent="0.25">
      <c r="A332" s="305">
        <v>331</v>
      </c>
      <c r="B332" s="955" t="s">
        <v>2486</v>
      </c>
      <c r="C332" s="305" t="s">
        <v>809</v>
      </c>
      <c r="D332" s="668">
        <v>12</v>
      </c>
      <c r="E332" s="668">
        <v>20</v>
      </c>
      <c r="F332" s="1051" t="s">
        <v>64</v>
      </c>
      <c r="G332" s="670"/>
      <c r="H332" s="670" t="s">
        <v>2004</v>
      </c>
      <c r="I332" s="670" t="s">
        <v>1107</v>
      </c>
      <c r="J332" s="305" t="s">
        <v>575</v>
      </c>
      <c r="K332" s="670" t="s">
        <v>2618</v>
      </c>
      <c r="L332" s="670" t="str">
        <f t="shared" si="26"/>
        <v>Rez.ZDV_Rez2.OKC</v>
      </c>
      <c r="M332" s="668" t="str">
        <f t="shared" si="27"/>
        <v>0</v>
      </c>
      <c r="N332" s="668" t="str">
        <f t="shared" si="28"/>
        <v>1</v>
      </c>
      <c r="O332" s="672" t="s">
        <v>605</v>
      </c>
      <c r="P332" s="725" t="s">
        <v>606</v>
      </c>
      <c r="Q332" s="247"/>
      <c r="R332" s="291"/>
      <c r="S332" s="293"/>
      <c r="T332" s="412"/>
    </row>
    <row r="333" spans="1:20" x14ac:dyDescent="0.25">
      <c r="A333" s="305">
        <v>332</v>
      </c>
      <c r="B333" s="955" t="s">
        <v>2487</v>
      </c>
      <c r="C333" s="305" t="s">
        <v>810</v>
      </c>
      <c r="D333" s="668">
        <v>12</v>
      </c>
      <c r="E333" s="668">
        <v>21</v>
      </c>
      <c r="F333" s="1051" t="s">
        <v>64</v>
      </c>
      <c r="G333" s="670"/>
      <c r="H333" s="670" t="s">
        <v>2004</v>
      </c>
      <c r="I333" s="670" t="s">
        <v>1107</v>
      </c>
      <c r="J333" s="305" t="s">
        <v>575</v>
      </c>
      <c r="K333" s="670" t="s">
        <v>2618</v>
      </c>
      <c r="L333" s="670" t="str">
        <f t="shared" si="26"/>
        <v>Rez.ZDV_Rez2.CKC</v>
      </c>
      <c r="M333" s="668" t="str">
        <f t="shared" si="27"/>
        <v>0</v>
      </c>
      <c r="N333" s="668" t="str">
        <f t="shared" si="28"/>
        <v>1</v>
      </c>
      <c r="O333" s="672" t="s">
        <v>605</v>
      </c>
      <c r="P333" s="725" t="s">
        <v>606</v>
      </c>
      <c r="Q333" s="247"/>
      <c r="R333" s="291"/>
      <c r="S333" s="293"/>
      <c r="T333" s="412"/>
    </row>
    <row r="334" spans="1:20" x14ac:dyDescent="0.25">
      <c r="A334" s="305">
        <v>333</v>
      </c>
      <c r="B334" s="955" t="s">
        <v>2488</v>
      </c>
      <c r="C334" s="305" t="s">
        <v>807</v>
      </c>
      <c r="D334" s="668">
        <v>12</v>
      </c>
      <c r="E334" s="668">
        <v>22</v>
      </c>
      <c r="F334" s="1051" t="s">
        <v>64</v>
      </c>
      <c r="G334" s="670"/>
      <c r="H334" s="670" t="s">
        <v>2004</v>
      </c>
      <c r="I334" s="670" t="s">
        <v>1107</v>
      </c>
      <c r="J334" s="305" t="s">
        <v>575</v>
      </c>
      <c r="K334" s="670" t="s">
        <v>2618</v>
      </c>
      <c r="L334" s="670" t="str">
        <f t="shared" si="26"/>
        <v>Rez.ZDV_Rez2.ODC</v>
      </c>
      <c r="M334" s="668" t="str">
        <f t="shared" si="27"/>
        <v>0</v>
      </c>
      <c r="N334" s="668" t="str">
        <f t="shared" si="28"/>
        <v>1</v>
      </c>
      <c r="O334" s="672" t="s">
        <v>605</v>
      </c>
      <c r="P334" s="725" t="s">
        <v>606</v>
      </c>
      <c r="Q334" s="247"/>
      <c r="R334" s="291"/>
      <c r="S334" s="293"/>
      <c r="T334" s="412"/>
    </row>
    <row r="335" spans="1:20" x14ac:dyDescent="0.25">
      <c r="A335" s="305">
        <v>334</v>
      </c>
      <c r="B335" s="955" t="s">
        <v>2489</v>
      </c>
      <c r="C335" s="305" t="s">
        <v>808</v>
      </c>
      <c r="D335" s="668">
        <v>12</v>
      </c>
      <c r="E335" s="668">
        <v>23</v>
      </c>
      <c r="F335" s="1051" t="s">
        <v>64</v>
      </c>
      <c r="G335" s="670"/>
      <c r="H335" s="670" t="s">
        <v>2004</v>
      </c>
      <c r="I335" s="670" t="s">
        <v>1107</v>
      </c>
      <c r="J335" s="305" t="s">
        <v>575</v>
      </c>
      <c r="K335" s="670" t="s">
        <v>2618</v>
      </c>
      <c r="L335" s="670" t="str">
        <f t="shared" si="26"/>
        <v>Rez.ZDV_Rez2.CDC</v>
      </c>
      <c r="M335" s="668" t="str">
        <f t="shared" si="27"/>
        <v>0</v>
      </c>
      <c r="N335" s="668" t="str">
        <f t="shared" si="28"/>
        <v>1</v>
      </c>
      <c r="O335" s="672" t="s">
        <v>605</v>
      </c>
      <c r="P335" s="725" t="s">
        <v>606</v>
      </c>
      <c r="Q335" s="247"/>
      <c r="R335" s="291"/>
      <c r="S335" s="293"/>
      <c r="T335" s="412"/>
    </row>
    <row r="336" spans="1:20" x14ac:dyDescent="0.25">
      <c r="A336" s="305">
        <v>335</v>
      </c>
      <c r="B336" s="955" t="s">
        <v>2490</v>
      </c>
      <c r="C336" s="305" t="s">
        <v>812</v>
      </c>
      <c r="D336" s="668">
        <v>12</v>
      </c>
      <c r="E336" s="668">
        <v>24</v>
      </c>
      <c r="F336" s="1051" t="s">
        <v>64</v>
      </c>
      <c r="G336" s="670"/>
      <c r="H336" s="670" t="s">
        <v>2004</v>
      </c>
      <c r="I336" s="670" t="s">
        <v>1107</v>
      </c>
      <c r="J336" s="305" t="s">
        <v>575</v>
      </c>
      <c r="K336" s="670" t="s">
        <v>2618</v>
      </c>
      <c r="L336" s="670" t="str">
        <f t="shared" si="26"/>
        <v>Rez.ZDV_Rez2.MC</v>
      </c>
      <c r="M336" s="668" t="str">
        <f t="shared" si="27"/>
        <v>0</v>
      </c>
      <c r="N336" s="668" t="str">
        <f t="shared" si="28"/>
        <v>1</v>
      </c>
      <c r="O336" s="672" t="s">
        <v>605</v>
      </c>
      <c r="P336" s="725" t="s">
        <v>606</v>
      </c>
      <c r="Q336" s="247"/>
      <c r="R336" s="291"/>
      <c r="S336" s="293"/>
      <c r="T336" s="412"/>
    </row>
    <row r="337" spans="1:20" x14ac:dyDescent="0.25">
      <c r="A337" s="305">
        <v>336</v>
      </c>
      <c r="B337" s="955" t="s">
        <v>2491</v>
      </c>
      <c r="C337" s="305" t="s">
        <v>815</v>
      </c>
      <c r="D337" s="668">
        <v>12</v>
      </c>
      <c r="E337" s="668">
        <v>25</v>
      </c>
      <c r="F337" s="1051" t="s">
        <v>64</v>
      </c>
      <c r="G337" s="670"/>
      <c r="H337" s="670" t="s">
        <v>2004</v>
      </c>
      <c r="I337" s="670" t="s">
        <v>1107</v>
      </c>
      <c r="J337" s="305" t="s">
        <v>575</v>
      </c>
      <c r="K337" s="670" t="s">
        <v>2618</v>
      </c>
      <c r="L337" s="670" t="str">
        <f t="shared" si="26"/>
        <v>Rez.ZDV_Rez2.OPC</v>
      </c>
      <c r="M337" s="668" t="str">
        <f t="shared" si="27"/>
        <v>0</v>
      </c>
      <c r="N337" s="668" t="str">
        <f t="shared" si="28"/>
        <v>1</v>
      </c>
      <c r="O337" s="672" t="s">
        <v>605</v>
      </c>
      <c r="P337" s="725" t="s">
        <v>606</v>
      </c>
      <c r="Q337" s="247"/>
      <c r="R337" s="291"/>
      <c r="S337" s="293"/>
      <c r="T337" s="412"/>
    </row>
    <row r="338" spans="1:20" x14ac:dyDescent="0.25">
      <c r="A338" s="305">
        <v>337</v>
      </c>
      <c r="B338" s="955" t="s">
        <v>2492</v>
      </c>
      <c r="C338" s="305" t="s">
        <v>811</v>
      </c>
      <c r="D338" s="668">
        <v>12</v>
      </c>
      <c r="E338" s="668">
        <v>26</v>
      </c>
      <c r="F338" s="1051" t="s">
        <v>64</v>
      </c>
      <c r="G338" s="670"/>
      <c r="H338" s="670" t="s">
        <v>2004</v>
      </c>
      <c r="I338" s="670" t="s">
        <v>1107</v>
      </c>
      <c r="J338" s="305" t="s">
        <v>575</v>
      </c>
      <c r="K338" s="670" t="s">
        <v>2618</v>
      </c>
      <c r="L338" s="670" t="str">
        <f t="shared" si="26"/>
        <v>Rez.ZDV_Rez2.DCK</v>
      </c>
      <c r="M338" s="668" t="str">
        <f t="shared" si="27"/>
        <v>0</v>
      </c>
      <c r="N338" s="668" t="str">
        <f t="shared" si="28"/>
        <v>1</v>
      </c>
      <c r="O338" s="672" t="s">
        <v>605</v>
      </c>
      <c r="P338" s="725" t="s">
        <v>606</v>
      </c>
      <c r="Q338" s="247"/>
      <c r="R338" s="291"/>
      <c r="S338" s="293"/>
      <c r="T338" s="412"/>
    </row>
    <row r="339" spans="1:20" x14ac:dyDescent="0.25">
      <c r="A339" s="305">
        <v>338</v>
      </c>
      <c r="B339" s="955" t="s">
        <v>2493</v>
      </c>
      <c r="C339" s="305" t="s">
        <v>2494</v>
      </c>
      <c r="D339" s="668">
        <v>13</v>
      </c>
      <c r="E339" s="668">
        <v>0</v>
      </c>
      <c r="F339" s="1051" t="s">
        <v>64</v>
      </c>
      <c r="G339" s="670"/>
      <c r="H339" s="670" t="s">
        <v>2004</v>
      </c>
      <c r="I339" s="670" t="s">
        <v>1107</v>
      </c>
      <c r="J339" s="305" t="s">
        <v>1141</v>
      </c>
      <c r="K339" s="670" t="s">
        <v>2616</v>
      </c>
      <c r="L339" s="670" t="str">
        <f t="shared" si="26"/>
        <v>UPPSOD.ZDV_2_2.OKC2_2</v>
      </c>
      <c r="M339" s="668" t="str">
        <f t="shared" si="27"/>
        <v>0</v>
      </c>
      <c r="N339" s="668" t="str">
        <f t="shared" si="28"/>
        <v>1</v>
      </c>
      <c r="O339" s="672" t="s">
        <v>605</v>
      </c>
      <c r="P339" s="725" t="s">
        <v>606</v>
      </c>
      <c r="Q339" s="668"/>
      <c r="R339" s="670"/>
      <c r="S339" s="293"/>
      <c r="T339" s="412"/>
    </row>
    <row r="340" spans="1:20" x14ac:dyDescent="0.25">
      <c r="A340" s="305">
        <v>339</v>
      </c>
      <c r="B340" s="955" t="s">
        <v>2495</v>
      </c>
      <c r="C340" s="305" t="s">
        <v>2254</v>
      </c>
      <c r="D340" s="668">
        <v>13</v>
      </c>
      <c r="E340" s="668">
        <v>1</v>
      </c>
      <c r="F340" s="1051" t="s">
        <v>64</v>
      </c>
      <c r="G340" s="670"/>
      <c r="H340" s="670" t="s">
        <v>2004</v>
      </c>
      <c r="I340" s="670" t="s">
        <v>1107</v>
      </c>
      <c r="J340" s="305" t="s">
        <v>1141</v>
      </c>
      <c r="K340" s="670" t="s">
        <v>2616</v>
      </c>
      <c r="L340" s="670" t="str">
        <f t="shared" si="26"/>
        <v>UPPSOD.ZDV_2_2.CKC2_2</v>
      </c>
      <c r="M340" s="668" t="str">
        <f t="shared" si="27"/>
        <v>0</v>
      </c>
      <c r="N340" s="668" t="str">
        <f t="shared" si="28"/>
        <v>1</v>
      </c>
      <c r="O340" s="672" t="s">
        <v>605</v>
      </c>
      <c r="P340" s="725" t="s">
        <v>606</v>
      </c>
      <c r="Q340" s="668"/>
      <c r="R340" s="670"/>
      <c r="S340" s="293"/>
      <c r="T340" s="412"/>
    </row>
    <row r="341" spans="1:20" x14ac:dyDescent="0.25">
      <c r="A341" s="305">
        <v>340</v>
      </c>
      <c r="B341" s="955" t="s">
        <v>2496</v>
      </c>
      <c r="C341" s="305" t="s">
        <v>2497</v>
      </c>
      <c r="D341" s="668">
        <v>13</v>
      </c>
      <c r="E341" s="668">
        <v>2</v>
      </c>
      <c r="F341" s="1051" t="s">
        <v>64</v>
      </c>
      <c r="G341" s="670"/>
      <c r="H341" s="670" t="s">
        <v>2004</v>
      </c>
      <c r="I341" s="670" t="s">
        <v>1107</v>
      </c>
      <c r="J341" s="305" t="s">
        <v>1141</v>
      </c>
      <c r="K341" s="358" t="s">
        <v>2616</v>
      </c>
      <c r="L341" s="670" t="str">
        <f t="shared" si="26"/>
        <v>UPPSOD.ZDV_2_2.ODC2_2</v>
      </c>
      <c r="M341" s="668" t="str">
        <f t="shared" si="27"/>
        <v>0</v>
      </c>
      <c r="N341" s="668" t="str">
        <f t="shared" si="28"/>
        <v>1</v>
      </c>
      <c r="O341" s="672" t="s">
        <v>605</v>
      </c>
      <c r="P341" s="725" t="s">
        <v>606</v>
      </c>
      <c r="Q341" s="668"/>
      <c r="R341" s="670"/>
      <c r="S341" s="293"/>
      <c r="T341" s="412"/>
    </row>
    <row r="342" spans="1:20" x14ac:dyDescent="0.25">
      <c r="A342" s="305">
        <v>341</v>
      </c>
      <c r="B342" s="955" t="s">
        <v>2498</v>
      </c>
      <c r="C342" s="305" t="s">
        <v>2499</v>
      </c>
      <c r="D342" s="668">
        <v>13</v>
      </c>
      <c r="E342" s="668">
        <v>3</v>
      </c>
      <c r="F342" s="1051" t="s">
        <v>64</v>
      </c>
      <c r="G342" s="670"/>
      <c r="H342" s="670" t="s">
        <v>2004</v>
      </c>
      <c r="I342" s="670" t="s">
        <v>1107</v>
      </c>
      <c r="J342" s="305" t="s">
        <v>1141</v>
      </c>
      <c r="K342" s="358" t="s">
        <v>2616</v>
      </c>
      <c r="L342" s="670" t="str">
        <f t="shared" si="26"/>
        <v>UPPSOD.ZDV_2_2.CDC2_2</v>
      </c>
      <c r="M342" s="668" t="str">
        <f t="shared" si="27"/>
        <v>0</v>
      </c>
      <c r="N342" s="668" t="str">
        <f t="shared" si="28"/>
        <v>1</v>
      </c>
      <c r="O342" s="672" t="s">
        <v>605</v>
      </c>
      <c r="P342" s="725" t="s">
        <v>606</v>
      </c>
      <c r="Q342" s="668"/>
      <c r="R342" s="670"/>
      <c r="S342" s="293"/>
      <c r="T342" s="412"/>
    </row>
    <row r="343" spans="1:20" x14ac:dyDescent="0.25">
      <c r="A343" s="305">
        <v>342</v>
      </c>
      <c r="B343" s="955" t="s">
        <v>2500</v>
      </c>
      <c r="C343" s="305" t="s">
        <v>2257</v>
      </c>
      <c r="D343" s="668">
        <v>13</v>
      </c>
      <c r="E343" s="668">
        <v>4</v>
      </c>
      <c r="F343" s="1051" t="s">
        <v>64</v>
      </c>
      <c r="G343" s="670"/>
      <c r="H343" s="670" t="s">
        <v>2004</v>
      </c>
      <c r="I343" s="670" t="s">
        <v>1107</v>
      </c>
      <c r="J343" s="305" t="s">
        <v>1141</v>
      </c>
      <c r="K343" s="358" t="s">
        <v>2616</v>
      </c>
      <c r="L343" s="670" t="str">
        <f t="shared" si="26"/>
        <v>UPPSOD.ZDV_2_2.MC2_2</v>
      </c>
      <c r="M343" s="668" t="str">
        <f t="shared" si="27"/>
        <v>0</v>
      </c>
      <c r="N343" s="668" t="str">
        <f t="shared" si="28"/>
        <v>1</v>
      </c>
      <c r="O343" s="672" t="s">
        <v>605</v>
      </c>
      <c r="P343" s="725" t="s">
        <v>606</v>
      </c>
      <c r="Q343" s="668"/>
      <c r="R343" s="670"/>
      <c r="S343" s="293"/>
      <c r="T343" s="412"/>
    </row>
    <row r="344" spans="1:20" x14ac:dyDescent="0.25">
      <c r="A344" s="305">
        <v>343</v>
      </c>
      <c r="B344" s="955" t="s">
        <v>2501</v>
      </c>
      <c r="C344" s="305" t="s">
        <v>2502</v>
      </c>
      <c r="D344" s="668">
        <v>13</v>
      </c>
      <c r="E344" s="668">
        <v>5</v>
      </c>
      <c r="F344" s="1051" t="s">
        <v>64</v>
      </c>
      <c r="G344" s="670"/>
      <c r="H344" s="670" t="s">
        <v>2004</v>
      </c>
      <c r="I344" s="670" t="s">
        <v>1107</v>
      </c>
      <c r="J344" s="305" t="s">
        <v>1141</v>
      </c>
      <c r="K344" s="358" t="s">
        <v>2616</v>
      </c>
      <c r="L344" s="670" t="str">
        <f t="shared" si="26"/>
        <v>UPPSOD.ZDV_2_2.OPC2_2</v>
      </c>
      <c r="M344" s="668" t="str">
        <f t="shared" si="27"/>
        <v>0</v>
      </c>
      <c r="N344" s="668" t="str">
        <f t="shared" si="28"/>
        <v>1</v>
      </c>
      <c r="O344" s="672" t="s">
        <v>605</v>
      </c>
      <c r="P344" s="725" t="s">
        <v>606</v>
      </c>
      <c r="Q344" s="668"/>
      <c r="R344" s="670"/>
      <c r="S344" s="293"/>
      <c r="T344" s="412"/>
    </row>
    <row r="345" spans="1:20" x14ac:dyDescent="0.25">
      <c r="A345" s="305">
        <v>344</v>
      </c>
      <c r="B345" s="955" t="s">
        <v>2503</v>
      </c>
      <c r="C345" s="305" t="s">
        <v>2504</v>
      </c>
      <c r="D345" s="668">
        <v>13</v>
      </c>
      <c r="E345" s="668">
        <v>6</v>
      </c>
      <c r="F345" s="1051" t="s">
        <v>64</v>
      </c>
      <c r="G345" s="670"/>
      <c r="H345" s="670" t="s">
        <v>2004</v>
      </c>
      <c r="I345" s="670" t="s">
        <v>1107</v>
      </c>
      <c r="J345" s="305" t="s">
        <v>1141</v>
      </c>
      <c r="K345" s="358" t="s">
        <v>2616</v>
      </c>
      <c r="L345" s="670" t="str">
        <f t="shared" si="26"/>
        <v>UPPSOD.ZDV_2_2.DCK2_2</v>
      </c>
      <c r="M345" s="668" t="str">
        <f t="shared" si="27"/>
        <v>0</v>
      </c>
      <c r="N345" s="668" t="str">
        <f t="shared" si="28"/>
        <v>1</v>
      </c>
      <c r="O345" s="672" t="s">
        <v>605</v>
      </c>
      <c r="P345" s="725" t="s">
        <v>606</v>
      </c>
      <c r="Q345" s="668"/>
      <c r="R345" s="670"/>
      <c r="S345" s="293"/>
      <c r="T345" s="412"/>
    </row>
    <row r="346" spans="1:20" x14ac:dyDescent="0.25">
      <c r="A346" s="305">
        <v>345</v>
      </c>
      <c r="B346" s="955" t="s">
        <v>2505</v>
      </c>
      <c r="C346" s="305" t="s">
        <v>2506</v>
      </c>
      <c r="D346" s="668">
        <v>13</v>
      </c>
      <c r="E346" s="668">
        <v>7</v>
      </c>
      <c r="F346" s="1051" t="s">
        <v>64</v>
      </c>
      <c r="G346" s="670"/>
      <c r="H346" s="670" t="s">
        <v>2004</v>
      </c>
      <c r="I346" s="670" t="s">
        <v>1107</v>
      </c>
      <c r="J346" s="305" t="s">
        <v>1141</v>
      </c>
      <c r="K346" s="358" t="s">
        <v>2617</v>
      </c>
      <c r="L346" s="670" t="str">
        <f t="shared" si="26"/>
        <v>UPPSOD.ZDV_15_2.OKC15_2</v>
      </c>
      <c r="M346" s="668" t="str">
        <f t="shared" si="27"/>
        <v>0</v>
      </c>
      <c r="N346" s="668" t="str">
        <f t="shared" si="28"/>
        <v>1</v>
      </c>
      <c r="O346" s="672" t="s">
        <v>605</v>
      </c>
      <c r="P346" s="725" t="s">
        <v>606</v>
      </c>
      <c r="Q346" s="668"/>
      <c r="R346" s="670"/>
      <c r="S346" s="293"/>
      <c r="T346" s="412"/>
    </row>
    <row r="347" spans="1:20" x14ac:dyDescent="0.25">
      <c r="A347" s="305">
        <v>346</v>
      </c>
      <c r="B347" s="955" t="s">
        <v>2507</v>
      </c>
      <c r="C347" s="305" t="s">
        <v>2261</v>
      </c>
      <c r="D347" s="668">
        <v>13</v>
      </c>
      <c r="E347" s="668">
        <v>8</v>
      </c>
      <c r="F347" s="1051" t="s">
        <v>64</v>
      </c>
      <c r="G347" s="670"/>
      <c r="H347" s="670" t="s">
        <v>2004</v>
      </c>
      <c r="I347" s="670" t="s">
        <v>1107</v>
      </c>
      <c r="J347" s="305" t="s">
        <v>1141</v>
      </c>
      <c r="K347" s="358" t="s">
        <v>2617</v>
      </c>
      <c r="L347" s="670" t="str">
        <f t="shared" si="26"/>
        <v>UPPSOD.ZDV_15_2.CKC15_2</v>
      </c>
      <c r="M347" s="668" t="str">
        <f t="shared" si="27"/>
        <v>0</v>
      </c>
      <c r="N347" s="668" t="str">
        <f t="shared" si="28"/>
        <v>1</v>
      </c>
      <c r="O347" s="672" t="s">
        <v>605</v>
      </c>
      <c r="P347" s="725" t="s">
        <v>606</v>
      </c>
      <c r="Q347" s="668"/>
      <c r="R347" s="670"/>
      <c r="S347" s="293"/>
      <c r="T347" s="412"/>
    </row>
    <row r="348" spans="1:20" x14ac:dyDescent="0.25">
      <c r="A348" s="305">
        <v>347</v>
      </c>
      <c r="B348" s="955" t="s">
        <v>2508</v>
      </c>
      <c r="C348" s="305" t="s">
        <v>2509</v>
      </c>
      <c r="D348" s="668">
        <v>13</v>
      </c>
      <c r="E348" s="668">
        <v>9</v>
      </c>
      <c r="F348" s="1051" t="s">
        <v>64</v>
      </c>
      <c r="G348" s="670"/>
      <c r="H348" s="670" t="s">
        <v>2004</v>
      </c>
      <c r="I348" s="670" t="s">
        <v>1107</v>
      </c>
      <c r="J348" s="305" t="s">
        <v>1141</v>
      </c>
      <c r="K348" s="358" t="s">
        <v>2617</v>
      </c>
      <c r="L348" s="670" t="str">
        <f t="shared" si="26"/>
        <v>UPPSOD.ZDV_15_2.ODC15_2</v>
      </c>
      <c r="M348" s="668" t="str">
        <f t="shared" si="27"/>
        <v>0</v>
      </c>
      <c r="N348" s="668" t="str">
        <f t="shared" si="28"/>
        <v>1</v>
      </c>
      <c r="O348" s="672" t="s">
        <v>605</v>
      </c>
      <c r="P348" s="725" t="s">
        <v>606</v>
      </c>
      <c r="Q348" s="668"/>
      <c r="R348" s="670"/>
      <c r="S348" s="293"/>
      <c r="T348" s="412"/>
    </row>
    <row r="349" spans="1:20" x14ac:dyDescent="0.25">
      <c r="A349" s="305">
        <v>348</v>
      </c>
      <c r="B349" s="955" t="s">
        <v>2510</v>
      </c>
      <c r="C349" s="305" t="s">
        <v>2511</v>
      </c>
      <c r="D349" s="668">
        <v>13</v>
      </c>
      <c r="E349" s="668">
        <v>10</v>
      </c>
      <c r="F349" s="1051" t="s">
        <v>64</v>
      </c>
      <c r="G349" s="670"/>
      <c r="H349" s="670" t="s">
        <v>2004</v>
      </c>
      <c r="I349" s="670" t="s">
        <v>1107</v>
      </c>
      <c r="J349" s="305" t="s">
        <v>1141</v>
      </c>
      <c r="K349" s="358" t="s">
        <v>2617</v>
      </c>
      <c r="L349" s="670" t="str">
        <f t="shared" si="26"/>
        <v>UPPSOD.ZDV_15_2.CDC15_2</v>
      </c>
      <c r="M349" s="668" t="str">
        <f t="shared" si="27"/>
        <v>0</v>
      </c>
      <c r="N349" s="668" t="str">
        <f t="shared" si="28"/>
        <v>1</v>
      </c>
      <c r="O349" s="672" t="s">
        <v>605</v>
      </c>
      <c r="P349" s="725" t="s">
        <v>606</v>
      </c>
      <c r="Q349" s="668"/>
      <c r="R349" s="670"/>
      <c r="S349" s="293"/>
      <c r="T349" s="412"/>
    </row>
    <row r="350" spans="1:20" x14ac:dyDescent="0.25">
      <c r="A350" s="305">
        <v>349</v>
      </c>
      <c r="B350" s="955" t="s">
        <v>2512</v>
      </c>
      <c r="C350" s="305" t="s">
        <v>2264</v>
      </c>
      <c r="D350" s="668">
        <v>13</v>
      </c>
      <c r="E350" s="668">
        <v>11</v>
      </c>
      <c r="F350" s="1051" t="s">
        <v>64</v>
      </c>
      <c r="G350" s="670"/>
      <c r="H350" s="670" t="s">
        <v>2004</v>
      </c>
      <c r="I350" s="670" t="s">
        <v>1107</v>
      </c>
      <c r="J350" s="305" t="s">
        <v>1141</v>
      </c>
      <c r="K350" s="358" t="s">
        <v>2617</v>
      </c>
      <c r="L350" s="670" t="str">
        <f t="shared" si="26"/>
        <v>UPPSOD.ZDV_15_2.MC15_2</v>
      </c>
      <c r="M350" s="668" t="str">
        <f t="shared" si="27"/>
        <v>0</v>
      </c>
      <c r="N350" s="668" t="str">
        <f t="shared" si="28"/>
        <v>1</v>
      </c>
      <c r="O350" s="672" t="s">
        <v>605</v>
      </c>
      <c r="P350" s="725" t="s">
        <v>606</v>
      </c>
      <c r="Q350" s="668"/>
      <c r="R350" s="670"/>
      <c r="S350" s="293"/>
      <c r="T350" s="412"/>
    </row>
    <row r="351" spans="1:20" x14ac:dyDescent="0.25">
      <c r="A351" s="305">
        <v>350</v>
      </c>
      <c r="B351" s="955" t="s">
        <v>2513</v>
      </c>
      <c r="C351" s="305" t="s">
        <v>2514</v>
      </c>
      <c r="D351" s="668">
        <v>13</v>
      </c>
      <c r="E351" s="668">
        <v>12</v>
      </c>
      <c r="F351" s="1051" t="s">
        <v>64</v>
      </c>
      <c r="G351" s="670"/>
      <c r="H351" s="670" t="s">
        <v>2004</v>
      </c>
      <c r="I351" s="670" t="s">
        <v>1107</v>
      </c>
      <c r="J351" s="305" t="s">
        <v>1141</v>
      </c>
      <c r="K351" s="358" t="s">
        <v>2617</v>
      </c>
      <c r="L351" s="670" t="str">
        <f t="shared" si="26"/>
        <v>UPPSOD.ZDV_15_2.OPC15_2</v>
      </c>
      <c r="M351" s="668" t="str">
        <f t="shared" si="27"/>
        <v>0</v>
      </c>
      <c r="N351" s="668" t="str">
        <f t="shared" si="28"/>
        <v>1</v>
      </c>
      <c r="O351" s="672" t="s">
        <v>605</v>
      </c>
      <c r="P351" s="725" t="s">
        <v>606</v>
      </c>
      <c r="Q351" s="668"/>
      <c r="R351" s="670"/>
      <c r="S351" s="293"/>
      <c r="T351" s="412"/>
    </row>
    <row r="352" spans="1:20" x14ac:dyDescent="0.25">
      <c r="A352" s="305">
        <v>351</v>
      </c>
      <c r="B352" s="955" t="s">
        <v>2515</v>
      </c>
      <c r="C352" s="305" t="s">
        <v>2516</v>
      </c>
      <c r="D352" s="668">
        <v>13</v>
      </c>
      <c r="E352" s="668">
        <v>13</v>
      </c>
      <c r="F352" s="1051" t="s">
        <v>64</v>
      </c>
      <c r="G352" s="670"/>
      <c r="H352" s="670" t="s">
        <v>2004</v>
      </c>
      <c r="I352" s="670" t="s">
        <v>1107</v>
      </c>
      <c r="J352" s="305" t="s">
        <v>1141</v>
      </c>
      <c r="K352" s="358" t="s">
        <v>2617</v>
      </c>
      <c r="L352" s="670" t="str">
        <f t="shared" si="26"/>
        <v>UPPSOD.ZDV_15_2.DCK15_2</v>
      </c>
      <c r="M352" s="668" t="str">
        <f t="shared" si="27"/>
        <v>0</v>
      </c>
      <c r="N352" s="668" t="str">
        <f t="shared" si="28"/>
        <v>1</v>
      </c>
      <c r="O352" s="672" t="s">
        <v>605</v>
      </c>
      <c r="P352" s="725" t="s">
        <v>606</v>
      </c>
      <c r="Q352" s="668"/>
      <c r="R352" s="670"/>
      <c r="S352" s="293"/>
      <c r="T352" s="412"/>
    </row>
    <row r="353" spans="1:20" x14ac:dyDescent="0.25">
      <c r="A353" s="305">
        <v>352</v>
      </c>
      <c r="B353" s="955" t="s">
        <v>2486</v>
      </c>
      <c r="C353" s="305" t="s">
        <v>2309</v>
      </c>
      <c r="D353" s="668">
        <v>13</v>
      </c>
      <c r="E353" s="668">
        <v>14</v>
      </c>
      <c r="F353" s="1051" t="s">
        <v>64</v>
      </c>
      <c r="G353" s="670"/>
      <c r="H353" s="670" t="s">
        <v>2004</v>
      </c>
      <c r="I353" s="670" t="s">
        <v>1107</v>
      </c>
      <c r="J353" s="305" t="s">
        <v>1141</v>
      </c>
      <c r="K353" s="358" t="s">
        <v>2619</v>
      </c>
      <c r="L353" s="670" t="str">
        <f t="shared" si="26"/>
        <v>Rez.ZDV_Rez3.OKC_1</v>
      </c>
      <c r="M353" s="668" t="str">
        <f t="shared" si="27"/>
        <v>0</v>
      </c>
      <c r="N353" s="668" t="str">
        <f t="shared" si="28"/>
        <v>1</v>
      </c>
      <c r="O353" s="672" t="s">
        <v>605</v>
      </c>
      <c r="P353" s="725" t="s">
        <v>606</v>
      </c>
      <c r="Q353" s="668"/>
      <c r="R353" s="670"/>
      <c r="S353" s="293"/>
      <c r="T353" s="412"/>
    </row>
    <row r="354" spans="1:20" x14ac:dyDescent="0.25">
      <c r="A354" s="305">
        <v>353</v>
      </c>
      <c r="B354" s="955" t="s">
        <v>2487</v>
      </c>
      <c r="C354" s="305" t="s">
        <v>2311</v>
      </c>
      <c r="D354" s="668">
        <v>13</v>
      </c>
      <c r="E354" s="668">
        <v>15</v>
      </c>
      <c r="F354" s="1051" t="s">
        <v>64</v>
      </c>
      <c r="G354" s="670"/>
      <c r="H354" s="670" t="s">
        <v>2004</v>
      </c>
      <c r="I354" s="670" t="s">
        <v>1107</v>
      </c>
      <c r="J354" s="305" t="s">
        <v>1141</v>
      </c>
      <c r="K354" s="358" t="s">
        <v>2619</v>
      </c>
      <c r="L354" s="670" t="str">
        <f t="shared" si="26"/>
        <v>Rez.ZDV_Rez3.CKC_1</v>
      </c>
      <c r="M354" s="668" t="str">
        <f t="shared" si="27"/>
        <v>0</v>
      </c>
      <c r="N354" s="668" t="str">
        <f t="shared" si="28"/>
        <v>1</v>
      </c>
      <c r="O354" s="672" t="s">
        <v>605</v>
      </c>
      <c r="P354" s="725" t="s">
        <v>606</v>
      </c>
      <c r="Q354" s="668"/>
      <c r="R354" s="670"/>
      <c r="S354" s="293"/>
      <c r="T354" s="412"/>
    </row>
    <row r="355" spans="1:20" x14ac:dyDescent="0.25">
      <c r="A355" s="305">
        <v>354</v>
      </c>
      <c r="B355" s="955" t="s">
        <v>2488</v>
      </c>
      <c r="C355" s="305" t="s">
        <v>2313</v>
      </c>
      <c r="D355" s="668">
        <v>13</v>
      </c>
      <c r="E355" s="668">
        <v>16</v>
      </c>
      <c r="F355" s="1051" t="s">
        <v>64</v>
      </c>
      <c r="G355" s="670"/>
      <c r="H355" s="670" t="s">
        <v>2004</v>
      </c>
      <c r="I355" s="670" t="s">
        <v>1107</v>
      </c>
      <c r="J355" s="305" t="s">
        <v>1141</v>
      </c>
      <c r="K355" s="358" t="s">
        <v>2619</v>
      </c>
      <c r="L355" s="670" t="str">
        <f t="shared" si="26"/>
        <v>Rez.ZDV_Rez3.ODC_1</v>
      </c>
      <c r="M355" s="668" t="str">
        <f t="shared" si="27"/>
        <v>0</v>
      </c>
      <c r="N355" s="668" t="str">
        <f t="shared" si="28"/>
        <v>1</v>
      </c>
      <c r="O355" s="672" t="s">
        <v>605</v>
      </c>
      <c r="P355" s="725" t="s">
        <v>606</v>
      </c>
      <c r="Q355" s="668"/>
      <c r="R355" s="670"/>
      <c r="S355" s="293"/>
      <c r="T355" s="412"/>
    </row>
    <row r="356" spans="1:20" x14ac:dyDescent="0.25">
      <c r="A356" s="305">
        <v>355</v>
      </c>
      <c r="B356" s="955" t="s">
        <v>2489</v>
      </c>
      <c r="C356" s="305" t="s">
        <v>2315</v>
      </c>
      <c r="D356" s="668">
        <v>13</v>
      </c>
      <c r="E356" s="668">
        <v>17</v>
      </c>
      <c r="F356" s="1051" t="s">
        <v>64</v>
      </c>
      <c r="G356" s="670"/>
      <c r="H356" s="670" t="s">
        <v>2004</v>
      </c>
      <c r="I356" s="670" t="s">
        <v>1107</v>
      </c>
      <c r="J356" s="305" t="s">
        <v>1141</v>
      </c>
      <c r="K356" s="358" t="s">
        <v>2619</v>
      </c>
      <c r="L356" s="670" t="str">
        <f t="shared" si="26"/>
        <v>Rez.ZDV_Rez3.CDC_1</v>
      </c>
      <c r="M356" s="668" t="str">
        <f t="shared" si="27"/>
        <v>0</v>
      </c>
      <c r="N356" s="668" t="str">
        <f t="shared" si="28"/>
        <v>1</v>
      </c>
      <c r="O356" s="672" t="s">
        <v>605</v>
      </c>
      <c r="P356" s="725" t="s">
        <v>606</v>
      </c>
      <c r="Q356" s="668"/>
      <c r="R356" s="670"/>
      <c r="S356" s="293"/>
      <c r="T356" s="412"/>
    </row>
    <row r="357" spans="1:20" x14ac:dyDescent="0.25">
      <c r="A357" s="305">
        <v>356</v>
      </c>
      <c r="B357" s="955" t="s">
        <v>2490</v>
      </c>
      <c r="C357" s="305" t="s">
        <v>2317</v>
      </c>
      <c r="D357" s="668">
        <v>13</v>
      </c>
      <c r="E357" s="668">
        <v>18</v>
      </c>
      <c r="F357" s="1051" t="s">
        <v>64</v>
      </c>
      <c r="G357" s="670"/>
      <c r="H357" s="670" t="s">
        <v>2004</v>
      </c>
      <c r="I357" s="670" t="s">
        <v>1107</v>
      </c>
      <c r="J357" s="305" t="s">
        <v>1141</v>
      </c>
      <c r="K357" s="358" t="s">
        <v>2619</v>
      </c>
      <c r="L357" s="670" t="str">
        <f t="shared" si="26"/>
        <v>Rez.ZDV_Rez3.MC_1</v>
      </c>
      <c r="M357" s="668" t="str">
        <f t="shared" si="27"/>
        <v>0</v>
      </c>
      <c r="N357" s="668" t="str">
        <f t="shared" si="28"/>
        <v>1</v>
      </c>
      <c r="O357" s="672" t="s">
        <v>605</v>
      </c>
      <c r="P357" s="725" t="s">
        <v>606</v>
      </c>
      <c r="Q357" s="668"/>
      <c r="R357" s="670"/>
      <c r="S357" s="293"/>
      <c r="T357" s="412"/>
    </row>
    <row r="358" spans="1:20" x14ac:dyDescent="0.25">
      <c r="A358" s="305">
        <v>357</v>
      </c>
      <c r="B358" s="955" t="s">
        <v>2491</v>
      </c>
      <c r="C358" s="305" t="s">
        <v>2319</v>
      </c>
      <c r="D358" s="668">
        <v>13</v>
      </c>
      <c r="E358" s="668">
        <v>19</v>
      </c>
      <c r="F358" s="1051" t="s">
        <v>64</v>
      </c>
      <c r="G358" s="670"/>
      <c r="H358" s="670" t="s">
        <v>2004</v>
      </c>
      <c r="I358" s="670" t="s">
        <v>1107</v>
      </c>
      <c r="J358" s="305" t="s">
        <v>1141</v>
      </c>
      <c r="K358" s="358" t="s">
        <v>2619</v>
      </c>
      <c r="L358" s="670" t="str">
        <f t="shared" si="26"/>
        <v>Rez.ZDV_Rez3.OPC_1</v>
      </c>
      <c r="M358" s="668" t="str">
        <f t="shared" si="27"/>
        <v>0</v>
      </c>
      <c r="N358" s="668" t="str">
        <f t="shared" si="28"/>
        <v>1</v>
      </c>
      <c r="O358" s="672" t="s">
        <v>605</v>
      </c>
      <c r="P358" s="725" t="s">
        <v>606</v>
      </c>
      <c r="Q358" s="668"/>
      <c r="R358" s="670"/>
      <c r="S358" s="293"/>
      <c r="T358" s="412"/>
    </row>
    <row r="359" spans="1:20" x14ac:dyDescent="0.25">
      <c r="A359" s="305">
        <v>358</v>
      </c>
      <c r="B359" s="955" t="s">
        <v>2492</v>
      </c>
      <c r="C359" s="305" t="s">
        <v>2321</v>
      </c>
      <c r="D359" s="668">
        <v>13</v>
      </c>
      <c r="E359" s="668">
        <v>20</v>
      </c>
      <c r="F359" s="1051" t="s">
        <v>64</v>
      </c>
      <c r="G359" s="670"/>
      <c r="H359" s="670" t="s">
        <v>2004</v>
      </c>
      <c r="I359" s="670" t="s">
        <v>1107</v>
      </c>
      <c r="J359" s="305" t="s">
        <v>1141</v>
      </c>
      <c r="K359" s="358" t="s">
        <v>2619</v>
      </c>
      <c r="L359" s="670" t="str">
        <f t="shared" si="26"/>
        <v>Rez.ZDV_Rez3.DCK_1</v>
      </c>
      <c r="M359" s="668" t="str">
        <f t="shared" si="27"/>
        <v>0</v>
      </c>
      <c r="N359" s="668" t="str">
        <f t="shared" si="28"/>
        <v>1</v>
      </c>
      <c r="O359" s="672" t="s">
        <v>605</v>
      </c>
      <c r="P359" s="725" t="s">
        <v>606</v>
      </c>
      <c r="Q359" s="668"/>
      <c r="R359" s="670"/>
      <c r="S359" s="293"/>
      <c r="T359" s="412"/>
    </row>
    <row r="360" spans="1:20" x14ac:dyDescent="0.25">
      <c r="A360" s="305">
        <v>359</v>
      </c>
      <c r="B360" s="955" t="s">
        <v>2486</v>
      </c>
      <c r="C360" s="305" t="s">
        <v>2310</v>
      </c>
      <c r="D360" s="668">
        <v>13</v>
      </c>
      <c r="E360" s="668">
        <v>21</v>
      </c>
      <c r="F360" s="1051" t="s">
        <v>64</v>
      </c>
      <c r="G360" s="670"/>
      <c r="H360" s="670" t="s">
        <v>2004</v>
      </c>
      <c r="I360" s="670" t="s">
        <v>1107</v>
      </c>
      <c r="J360" s="305" t="s">
        <v>1141</v>
      </c>
      <c r="K360" s="358" t="s">
        <v>2620</v>
      </c>
      <c r="L360" s="670" t="str">
        <f t="shared" si="26"/>
        <v>Rez.ZDV_Rez4.OKC_2</v>
      </c>
      <c r="M360" s="668" t="str">
        <f t="shared" si="27"/>
        <v>0</v>
      </c>
      <c r="N360" s="668" t="str">
        <f t="shared" si="28"/>
        <v>1</v>
      </c>
      <c r="O360" s="672" t="s">
        <v>605</v>
      </c>
      <c r="P360" s="725" t="s">
        <v>606</v>
      </c>
      <c r="Q360" s="668"/>
      <c r="R360" s="670"/>
      <c r="S360" s="293"/>
      <c r="T360" s="412"/>
    </row>
    <row r="361" spans="1:20" x14ac:dyDescent="0.25">
      <c r="A361" s="305">
        <v>360</v>
      </c>
      <c r="B361" s="955" t="s">
        <v>2487</v>
      </c>
      <c r="C361" s="305" t="s">
        <v>2312</v>
      </c>
      <c r="D361" s="668">
        <v>13</v>
      </c>
      <c r="E361" s="668">
        <v>22</v>
      </c>
      <c r="F361" s="1051" t="s">
        <v>64</v>
      </c>
      <c r="G361" s="670"/>
      <c r="H361" s="670" t="s">
        <v>2004</v>
      </c>
      <c r="I361" s="670" t="s">
        <v>1107</v>
      </c>
      <c r="J361" s="305" t="s">
        <v>1141</v>
      </c>
      <c r="K361" s="358" t="s">
        <v>2620</v>
      </c>
      <c r="L361" s="670" t="str">
        <f t="shared" si="26"/>
        <v>Rez.ZDV_Rez4.CKC_2</v>
      </c>
      <c r="M361" s="668" t="str">
        <f t="shared" si="27"/>
        <v>0</v>
      </c>
      <c r="N361" s="668" t="str">
        <f t="shared" si="28"/>
        <v>1</v>
      </c>
      <c r="O361" s="672" t="s">
        <v>605</v>
      </c>
      <c r="P361" s="725" t="s">
        <v>606</v>
      </c>
      <c r="Q361" s="668"/>
      <c r="R361" s="670"/>
      <c r="S361" s="293"/>
      <c r="T361" s="412"/>
    </row>
    <row r="362" spans="1:20" x14ac:dyDescent="0.25">
      <c r="A362" s="305">
        <v>361</v>
      </c>
      <c r="B362" s="955" t="s">
        <v>2488</v>
      </c>
      <c r="C362" s="305" t="s">
        <v>2314</v>
      </c>
      <c r="D362" s="668">
        <v>13</v>
      </c>
      <c r="E362" s="668">
        <v>23</v>
      </c>
      <c r="F362" s="1051" t="s">
        <v>64</v>
      </c>
      <c r="G362" s="670"/>
      <c r="H362" s="670" t="s">
        <v>2004</v>
      </c>
      <c r="I362" s="670" t="s">
        <v>1107</v>
      </c>
      <c r="J362" s="305" t="s">
        <v>1141</v>
      </c>
      <c r="K362" s="358" t="s">
        <v>2620</v>
      </c>
      <c r="L362" s="670" t="str">
        <f t="shared" si="26"/>
        <v>Rez.ZDV_Rez4.ODC_2</v>
      </c>
      <c r="M362" s="668" t="str">
        <f t="shared" si="27"/>
        <v>0</v>
      </c>
      <c r="N362" s="668" t="str">
        <f t="shared" si="28"/>
        <v>1</v>
      </c>
      <c r="O362" s="672" t="s">
        <v>605</v>
      </c>
      <c r="P362" s="725" t="s">
        <v>606</v>
      </c>
      <c r="Q362" s="668"/>
      <c r="R362" s="670"/>
      <c r="S362" s="293"/>
      <c r="T362" s="412"/>
    </row>
    <row r="363" spans="1:20" x14ac:dyDescent="0.25">
      <c r="A363" s="305">
        <v>362</v>
      </c>
      <c r="B363" s="955" t="s">
        <v>2489</v>
      </c>
      <c r="C363" s="305" t="s">
        <v>2316</v>
      </c>
      <c r="D363" s="668">
        <v>13</v>
      </c>
      <c r="E363" s="668">
        <v>24</v>
      </c>
      <c r="F363" s="1051" t="s">
        <v>64</v>
      </c>
      <c r="G363" s="670"/>
      <c r="H363" s="670" t="s">
        <v>2004</v>
      </c>
      <c r="I363" s="670" t="s">
        <v>1107</v>
      </c>
      <c r="J363" s="305" t="s">
        <v>1141</v>
      </c>
      <c r="K363" s="358" t="s">
        <v>2620</v>
      </c>
      <c r="L363" s="670" t="str">
        <f t="shared" si="26"/>
        <v>Rez.ZDV_Rez4.CDC_2</v>
      </c>
      <c r="M363" s="668" t="str">
        <f t="shared" si="27"/>
        <v>0</v>
      </c>
      <c r="N363" s="668" t="str">
        <f t="shared" si="28"/>
        <v>1</v>
      </c>
      <c r="O363" s="672" t="s">
        <v>605</v>
      </c>
      <c r="P363" s="725" t="s">
        <v>606</v>
      </c>
      <c r="Q363" s="668"/>
      <c r="R363" s="670"/>
      <c r="S363" s="293"/>
      <c r="T363" s="412"/>
    </row>
    <row r="364" spans="1:20" x14ac:dyDescent="0.25">
      <c r="A364" s="305">
        <v>363</v>
      </c>
      <c r="B364" s="955" t="s">
        <v>2490</v>
      </c>
      <c r="C364" s="305" t="s">
        <v>2318</v>
      </c>
      <c r="D364" s="668">
        <v>13</v>
      </c>
      <c r="E364" s="668">
        <v>25</v>
      </c>
      <c r="F364" s="1051" t="s">
        <v>64</v>
      </c>
      <c r="G364" s="670"/>
      <c r="H364" s="670" t="s">
        <v>2004</v>
      </c>
      <c r="I364" s="670" t="s">
        <v>1107</v>
      </c>
      <c r="J364" s="305" t="s">
        <v>1141</v>
      </c>
      <c r="K364" s="358" t="s">
        <v>2620</v>
      </c>
      <c r="L364" s="670" t="str">
        <f t="shared" si="26"/>
        <v>Rez.ZDV_Rez4.MC_2</v>
      </c>
      <c r="M364" s="668" t="str">
        <f t="shared" si="27"/>
        <v>0</v>
      </c>
      <c r="N364" s="668" t="str">
        <f t="shared" si="28"/>
        <v>1</v>
      </c>
      <c r="O364" s="672" t="s">
        <v>605</v>
      </c>
      <c r="P364" s="725" t="s">
        <v>606</v>
      </c>
      <c r="Q364" s="668"/>
      <c r="R364" s="670"/>
      <c r="S364" s="293"/>
      <c r="T364" s="412"/>
    </row>
    <row r="365" spans="1:20" x14ac:dyDescent="0.25">
      <c r="A365" s="305">
        <v>364</v>
      </c>
      <c r="B365" s="955" t="s">
        <v>2491</v>
      </c>
      <c r="C365" s="305" t="s">
        <v>2320</v>
      </c>
      <c r="D365" s="668">
        <v>13</v>
      </c>
      <c r="E365" s="668">
        <v>26</v>
      </c>
      <c r="F365" s="1051" t="s">
        <v>64</v>
      </c>
      <c r="G365" s="670"/>
      <c r="H365" s="670" t="s">
        <v>2004</v>
      </c>
      <c r="I365" s="670" t="s">
        <v>1107</v>
      </c>
      <c r="J365" s="305" t="s">
        <v>1141</v>
      </c>
      <c r="K365" s="358" t="s">
        <v>2620</v>
      </c>
      <c r="L365" s="670" t="str">
        <f t="shared" si="26"/>
        <v>Rez.ZDV_Rez4.OPC_2</v>
      </c>
      <c r="M365" s="668" t="str">
        <f t="shared" si="27"/>
        <v>0</v>
      </c>
      <c r="N365" s="668" t="str">
        <f t="shared" si="28"/>
        <v>1</v>
      </c>
      <c r="O365" s="672" t="s">
        <v>605</v>
      </c>
      <c r="P365" s="725" t="s">
        <v>606</v>
      </c>
      <c r="Q365" s="247"/>
      <c r="R365" s="291"/>
      <c r="S365" s="293"/>
      <c r="T365" s="412"/>
    </row>
    <row r="366" spans="1:20" x14ac:dyDescent="0.25">
      <c r="A366" s="305">
        <v>365</v>
      </c>
      <c r="B366" s="955" t="s">
        <v>2023</v>
      </c>
      <c r="C366" s="305" t="s">
        <v>1725</v>
      </c>
      <c r="D366" s="668">
        <v>14</v>
      </c>
      <c r="E366" s="668">
        <v>21</v>
      </c>
      <c r="F366" s="668" t="s">
        <v>64</v>
      </c>
      <c r="G366" s="670"/>
      <c r="H366" s="670" t="s">
        <v>2004</v>
      </c>
      <c r="I366" s="670" t="s">
        <v>1107</v>
      </c>
      <c r="J366" s="305" t="s">
        <v>407</v>
      </c>
      <c r="K366" s="413" t="s">
        <v>1315</v>
      </c>
      <c r="L366" s="670" t="str">
        <f t="shared" si="26"/>
        <v>DG.USO_4.OK902_04</v>
      </c>
      <c r="M366" s="668" t="str">
        <f t="shared" si="27"/>
        <v>1</v>
      </c>
      <c r="N366" s="668" t="str">
        <f t="shared" si="28"/>
        <v>2</v>
      </c>
      <c r="O366" s="725" t="s">
        <v>606</v>
      </c>
      <c r="P366" s="961" t="s">
        <v>607</v>
      </c>
      <c r="Q366" s="668"/>
      <c r="R366" s="670"/>
      <c r="S366" s="293"/>
      <c r="T366" s="412"/>
    </row>
    <row r="367" spans="1:20" x14ac:dyDescent="0.25">
      <c r="A367" s="305">
        <v>366</v>
      </c>
      <c r="B367" s="958" t="s">
        <v>1690</v>
      </c>
      <c r="C367" s="305" t="s">
        <v>2100</v>
      </c>
      <c r="D367" s="668">
        <v>17</v>
      </c>
      <c r="E367" s="668">
        <v>3</v>
      </c>
      <c r="F367" s="668" t="s">
        <v>65</v>
      </c>
      <c r="G367" s="670"/>
      <c r="H367" s="670" t="s">
        <v>2046</v>
      </c>
      <c r="I367" s="670" t="s">
        <v>1107</v>
      </c>
      <c r="J367" s="305" t="s">
        <v>1298</v>
      </c>
      <c r="K367" s="358" t="s">
        <v>2093</v>
      </c>
      <c r="L367" s="670" t="str">
        <f t="shared" si="26"/>
        <v>SAR.ACK671s</v>
      </c>
      <c r="M367" s="668" t="str">
        <f t="shared" si="27"/>
        <v>0</v>
      </c>
      <c r="N367" s="668" t="str">
        <f t="shared" si="28"/>
        <v>1</v>
      </c>
      <c r="O367" s="672" t="s">
        <v>605</v>
      </c>
      <c r="P367" s="725" t="s">
        <v>606</v>
      </c>
      <c r="Q367" s="247"/>
      <c r="R367" s="291"/>
      <c r="S367" s="293"/>
      <c r="T367" s="412"/>
    </row>
    <row r="368" spans="1:20" x14ac:dyDescent="0.25">
      <c r="A368" s="305">
        <v>367</v>
      </c>
      <c r="B368" s="958" t="s">
        <v>2077</v>
      </c>
      <c r="C368" s="305" t="s">
        <v>2121</v>
      </c>
      <c r="D368" s="668">
        <v>17</v>
      </c>
      <c r="E368" s="668">
        <v>21</v>
      </c>
      <c r="F368" s="668" t="s">
        <v>64</v>
      </c>
      <c r="G368" s="670"/>
      <c r="H368" s="670" t="s">
        <v>2046</v>
      </c>
      <c r="I368" s="670" t="s">
        <v>1107</v>
      </c>
      <c r="J368" s="305" t="s">
        <v>1306</v>
      </c>
      <c r="K368" s="413" t="s">
        <v>1316</v>
      </c>
      <c r="L368" s="670" t="str">
        <f t="shared" si="26"/>
        <v>DG.SAR.OK9172s</v>
      </c>
      <c r="M368" s="668" t="str">
        <f t="shared" si="27"/>
        <v>1</v>
      </c>
      <c r="N368" s="668" t="str">
        <f t="shared" si="28"/>
        <v>2</v>
      </c>
      <c r="O368" s="725" t="s">
        <v>606</v>
      </c>
      <c r="P368" s="961" t="s">
        <v>607</v>
      </c>
      <c r="Q368" s="247"/>
      <c r="R368" s="291"/>
      <c r="S368" s="293"/>
      <c r="T368" s="414"/>
    </row>
    <row r="369" spans="1:20" x14ac:dyDescent="0.25">
      <c r="A369" s="305">
        <v>368</v>
      </c>
      <c r="B369" s="958" t="s">
        <v>1691</v>
      </c>
      <c r="C369" s="305" t="s">
        <v>3507</v>
      </c>
      <c r="D369" s="668">
        <v>16</v>
      </c>
      <c r="E369" s="668">
        <v>3</v>
      </c>
      <c r="F369" s="668" t="s">
        <v>65</v>
      </c>
      <c r="G369" s="670"/>
      <c r="H369" s="670" t="s">
        <v>2046</v>
      </c>
      <c r="I369" s="670" t="s">
        <v>1107</v>
      </c>
      <c r="J369" s="305" t="s">
        <v>1306</v>
      </c>
      <c r="K369" s="358" t="s">
        <v>2093</v>
      </c>
      <c r="L369" s="670" t="str">
        <f t="shared" ref="L369" si="29">IF(K369="",C369,CONCATENATE(K369,".",C369))</f>
        <v>SAR.ACK671s_1</v>
      </c>
      <c r="M369" s="668" t="str">
        <f t="shared" ref="M369" si="30">IF(O369="",0,LEFT(O369,1))</f>
        <v>0</v>
      </c>
      <c r="N369" s="668" t="str">
        <f t="shared" ref="N369" si="31">IF(P369="",0,LEFT(P369,1))</f>
        <v>1</v>
      </c>
      <c r="O369" s="672" t="s">
        <v>605</v>
      </c>
      <c r="P369" s="725" t="s">
        <v>606</v>
      </c>
      <c r="Q369" s="668"/>
      <c r="R369" s="670"/>
      <c r="S369" s="293"/>
      <c r="T369" s="412"/>
    </row>
    <row r="370" spans="1:20" x14ac:dyDescent="0.25">
      <c r="A370" s="305">
        <v>369</v>
      </c>
      <c r="B370" s="1061" t="s">
        <v>4168</v>
      </c>
      <c r="C370" s="1017" t="s">
        <v>3559</v>
      </c>
      <c r="D370" s="1017">
        <v>23</v>
      </c>
      <c r="E370" s="1017">
        <v>0</v>
      </c>
      <c r="F370" s="1019"/>
      <c r="G370" s="1019"/>
      <c r="H370" s="1019"/>
      <c r="I370" s="1019"/>
      <c r="J370" s="1019"/>
      <c r="K370" s="1019" t="s">
        <v>3594</v>
      </c>
      <c r="L370" s="1019" t="str">
        <f>CONCATENATE(K370,".ZDi1")</f>
        <v>MNS.MNA_N6.ZDV_OUT.ZDV.Interface.ZDi1</v>
      </c>
      <c r="M370" s="668" t="str">
        <f t="shared" ref="M370:M432" si="32">IF(O370="",0,LEFT(O370,1))</f>
        <v>0</v>
      </c>
      <c r="N370" s="668" t="str">
        <f t="shared" ref="N370:N432" si="33">IF(P370="",0,LEFT(P370,1))</f>
        <v>1</v>
      </c>
      <c r="O370" s="672" t="s">
        <v>605</v>
      </c>
      <c r="P370" s="725" t="s">
        <v>606</v>
      </c>
      <c r="Q370" s="668"/>
      <c r="R370" s="670"/>
      <c r="S370" s="293"/>
      <c r="T370" s="412"/>
    </row>
    <row r="371" spans="1:20" x14ac:dyDescent="0.25">
      <c r="A371" s="305">
        <v>370</v>
      </c>
      <c r="B371" s="923" t="s">
        <v>3889</v>
      </c>
      <c r="C371" s="668" t="s">
        <v>3560</v>
      </c>
      <c r="D371" s="668">
        <v>23</v>
      </c>
      <c r="E371" s="668">
        <v>1</v>
      </c>
      <c r="F371" s="338"/>
      <c r="G371" s="338"/>
      <c r="H371" s="338"/>
      <c r="I371" s="338"/>
      <c r="J371" s="338"/>
      <c r="K371" s="338" t="s">
        <v>3594</v>
      </c>
      <c r="L371" s="338" t="str">
        <f>CONCATENATE(K371,".ZDi2")</f>
        <v>MNS.MNA_N6.ZDV_OUT.ZDV.Interface.ZDi2</v>
      </c>
      <c r="M371" s="668" t="str">
        <f t="shared" si="32"/>
        <v>0</v>
      </c>
      <c r="N371" s="668" t="str">
        <f t="shared" si="33"/>
        <v>1</v>
      </c>
      <c r="O371" s="672" t="s">
        <v>605</v>
      </c>
      <c r="P371" s="725" t="s">
        <v>606</v>
      </c>
      <c r="Q371" s="668"/>
      <c r="R371" s="670"/>
      <c r="S371" s="293"/>
      <c r="T371" s="412"/>
    </row>
    <row r="372" spans="1:20" x14ac:dyDescent="0.25">
      <c r="A372" s="305">
        <v>371</v>
      </c>
      <c r="B372" s="923" t="s">
        <v>3890</v>
      </c>
      <c r="C372" s="668" t="s">
        <v>3561</v>
      </c>
      <c r="D372" s="668">
        <v>23</v>
      </c>
      <c r="E372" s="668">
        <v>2</v>
      </c>
      <c r="F372" s="668" t="s">
        <v>65</v>
      </c>
      <c r="G372" s="338"/>
      <c r="H372" s="338"/>
      <c r="I372" s="338"/>
      <c r="J372" s="338"/>
      <c r="K372" s="338" t="s">
        <v>3594</v>
      </c>
      <c r="L372" s="338" t="str">
        <f>CONCATENATE(K372,".ZDi3")</f>
        <v>MNS.MNA_N6.ZDV_OUT.ZDV.Interface.ZDi3</v>
      </c>
      <c r="M372" s="668" t="str">
        <f t="shared" si="32"/>
        <v>0</v>
      </c>
      <c r="N372" s="668" t="str">
        <f t="shared" si="33"/>
        <v>2</v>
      </c>
      <c r="O372" s="672" t="s">
        <v>605</v>
      </c>
      <c r="P372" s="961" t="s">
        <v>607</v>
      </c>
      <c r="Q372" s="668"/>
      <c r="R372" s="670"/>
      <c r="S372" s="293"/>
      <c r="T372" s="412"/>
    </row>
    <row r="373" spans="1:20" x14ac:dyDescent="0.25">
      <c r="A373" s="305">
        <v>372</v>
      </c>
      <c r="B373" s="923" t="s">
        <v>3891</v>
      </c>
      <c r="C373" s="668" t="s">
        <v>3564</v>
      </c>
      <c r="D373" s="668">
        <v>23</v>
      </c>
      <c r="E373" s="668">
        <v>3</v>
      </c>
      <c r="F373" s="668" t="s">
        <v>65</v>
      </c>
      <c r="G373" s="338"/>
      <c r="H373" s="338"/>
      <c r="I373" s="338"/>
      <c r="J373" s="338"/>
      <c r="K373" s="338" t="s">
        <v>3594</v>
      </c>
      <c r="L373" s="338" t="str">
        <f>CONCATENATE(K373,".ZDi4")</f>
        <v>MNS.MNA_N6.ZDV_OUT.ZDV.Interface.ZDi4</v>
      </c>
      <c r="M373" s="668" t="str">
        <f t="shared" si="32"/>
        <v>0</v>
      </c>
      <c r="N373" s="668" t="str">
        <f t="shared" si="33"/>
        <v>2</v>
      </c>
      <c r="O373" s="672" t="s">
        <v>605</v>
      </c>
      <c r="P373" s="961" t="s">
        <v>607</v>
      </c>
      <c r="Q373" s="668"/>
      <c r="R373" s="670"/>
      <c r="S373" s="293"/>
      <c r="T373" s="412"/>
    </row>
    <row r="374" spans="1:20" x14ac:dyDescent="0.25">
      <c r="A374" s="305">
        <v>373</v>
      </c>
      <c r="B374" s="923" t="s">
        <v>3892</v>
      </c>
      <c r="C374" s="668" t="s">
        <v>3565</v>
      </c>
      <c r="D374" s="668">
        <v>23</v>
      </c>
      <c r="E374" s="668">
        <v>4</v>
      </c>
      <c r="F374" s="668" t="s">
        <v>65</v>
      </c>
      <c r="G374" s="338"/>
      <c r="H374" s="338"/>
      <c r="I374" s="338"/>
      <c r="J374" s="338"/>
      <c r="K374" s="338" t="s">
        <v>3594</v>
      </c>
      <c r="L374" s="338" t="str">
        <f>CONCATENATE(K374,".ZDi5")</f>
        <v>MNS.MNA_N6.ZDV_OUT.ZDV.Interface.ZDi5</v>
      </c>
      <c r="M374" s="668" t="str">
        <f t="shared" si="32"/>
        <v>0</v>
      </c>
      <c r="N374" s="668" t="str">
        <f t="shared" si="33"/>
        <v>2</v>
      </c>
      <c r="O374" s="672" t="s">
        <v>605</v>
      </c>
      <c r="P374" s="961" t="s">
        <v>607</v>
      </c>
      <c r="Q374" s="668"/>
      <c r="R374" s="670"/>
      <c r="S374" s="293"/>
      <c r="T374" s="412"/>
    </row>
    <row r="375" spans="1:20" x14ac:dyDescent="0.25">
      <c r="A375" s="305">
        <v>374</v>
      </c>
      <c r="B375" s="923" t="s">
        <v>3893</v>
      </c>
      <c r="C375" s="668" t="s">
        <v>3566</v>
      </c>
      <c r="D375" s="668">
        <v>23</v>
      </c>
      <c r="E375" s="668">
        <v>5</v>
      </c>
      <c r="F375" s="668" t="s">
        <v>65</v>
      </c>
      <c r="G375" s="338"/>
      <c r="H375" s="338"/>
      <c r="I375" s="338"/>
      <c r="J375" s="338"/>
      <c r="K375" s="338" t="s">
        <v>3594</v>
      </c>
      <c r="L375" s="338" t="str">
        <f>CONCATENATE(K375,".ZDi6")</f>
        <v>MNS.MNA_N6.ZDV_OUT.ZDV.Interface.ZDi6</v>
      </c>
      <c r="M375" s="668" t="str">
        <f t="shared" si="32"/>
        <v>0</v>
      </c>
      <c r="N375" s="668" t="str">
        <f t="shared" si="33"/>
        <v>2</v>
      </c>
      <c r="O375" s="672" t="s">
        <v>605</v>
      </c>
      <c r="P375" s="961" t="s">
        <v>607</v>
      </c>
      <c r="Q375" s="338"/>
      <c r="R375" s="263"/>
    </row>
    <row r="376" spans="1:20" x14ac:dyDescent="0.25">
      <c r="A376" s="305">
        <v>375</v>
      </c>
      <c r="B376" s="923" t="s">
        <v>3894</v>
      </c>
      <c r="C376" s="668" t="s">
        <v>3567</v>
      </c>
      <c r="D376" s="668">
        <v>23</v>
      </c>
      <c r="E376" s="668">
        <v>6</v>
      </c>
      <c r="F376" s="338"/>
      <c r="G376" s="338"/>
      <c r="H376" s="338"/>
      <c r="I376" s="338"/>
      <c r="J376" s="338"/>
      <c r="K376" s="338" t="s">
        <v>3594</v>
      </c>
      <c r="L376" s="338" t="str">
        <f>CONCATENATE(K376,".ZDi7")</f>
        <v>MNS.MNA_N6.ZDV_OUT.ZDV.Interface.ZDi7</v>
      </c>
      <c r="M376" s="668" t="str">
        <f t="shared" si="32"/>
        <v>0</v>
      </c>
      <c r="N376" s="668" t="str">
        <f t="shared" si="33"/>
        <v>1</v>
      </c>
      <c r="O376" s="672" t="s">
        <v>605</v>
      </c>
      <c r="P376" s="725" t="s">
        <v>606</v>
      </c>
      <c r="Q376" s="263"/>
      <c r="R376" s="263"/>
    </row>
    <row r="377" spans="1:20" x14ac:dyDescent="0.25">
      <c r="A377" s="305">
        <v>376</v>
      </c>
      <c r="B377" s="923" t="s">
        <v>3895</v>
      </c>
      <c r="C377" s="668" t="s">
        <v>3568</v>
      </c>
      <c r="D377" s="668">
        <v>23</v>
      </c>
      <c r="E377" s="668">
        <v>7</v>
      </c>
      <c r="F377" s="338"/>
      <c r="G377" s="338"/>
      <c r="H377" s="338"/>
      <c r="I377" s="338"/>
      <c r="J377" s="338"/>
      <c r="K377" s="338" t="s">
        <v>3594</v>
      </c>
      <c r="L377" s="338" t="str">
        <f>CONCATENATE(K377,".ZDi8")</f>
        <v>MNS.MNA_N6.ZDV_OUT.ZDV.Interface.ZDi8</v>
      </c>
      <c r="M377" s="668" t="str">
        <f t="shared" si="32"/>
        <v>0</v>
      </c>
      <c r="N377" s="668" t="str">
        <f t="shared" si="33"/>
        <v>1</v>
      </c>
      <c r="O377" s="672" t="s">
        <v>605</v>
      </c>
      <c r="P377" s="725" t="s">
        <v>606</v>
      </c>
      <c r="Q377" s="263"/>
      <c r="R377" s="263"/>
    </row>
    <row r="378" spans="1:20" x14ac:dyDescent="0.25">
      <c r="A378" s="305">
        <v>377</v>
      </c>
      <c r="B378" s="923" t="s">
        <v>3896</v>
      </c>
      <c r="C378" s="668" t="s">
        <v>3569</v>
      </c>
      <c r="D378" s="668">
        <v>23</v>
      </c>
      <c r="E378" s="668">
        <v>8</v>
      </c>
      <c r="F378" s="338"/>
      <c r="G378" s="338"/>
      <c r="H378" s="338"/>
      <c r="I378" s="338"/>
      <c r="J378" s="338"/>
      <c r="K378" s="338" t="s">
        <v>3594</v>
      </c>
      <c r="L378" s="338" t="str">
        <f>CONCATENATE(K378,".ZDi9")</f>
        <v>MNS.MNA_N6.ZDV_OUT.ZDV.Interface.ZDi9</v>
      </c>
      <c r="M378" s="668" t="str">
        <f t="shared" si="32"/>
        <v>0</v>
      </c>
      <c r="N378" s="668" t="str">
        <f t="shared" si="33"/>
        <v>1</v>
      </c>
      <c r="O378" s="672" t="s">
        <v>605</v>
      </c>
      <c r="P378" s="725" t="s">
        <v>606</v>
      </c>
      <c r="Q378" s="263"/>
      <c r="R378" s="263"/>
      <c r="T378" s="339"/>
    </row>
    <row r="379" spans="1:20" x14ac:dyDescent="0.25">
      <c r="A379" s="305">
        <v>378</v>
      </c>
      <c r="B379" s="923" t="s">
        <v>3897</v>
      </c>
      <c r="C379" s="668" t="s">
        <v>3570</v>
      </c>
      <c r="D379" s="668">
        <v>23</v>
      </c>
      <c r="E379" s="668">
        <v>9</v>
      </c>
      <c r="F379" s="338"/>
      <c r="G379" s="338"/>
      <c r="H379" s="338"/>
      <c r="I379" s="338"/>
      <c r="J379" s="338"/>
      <c r="K379" s="338" t="s">
        <v>3594</v>
      </c>
      <c r="L379" s="338" t="str">
        <f>CONCATENATE(K379,".ZDi10")</f>
        <v>MNS.MNA_N6.ZDV_OUT.ZDV.Interface.ZDi10</v>
      </c>
      <c r="M379" s="668" t="str">
        <f t="shared" si="32"/>
        <v>0</v>
      </c>
      <c r="N379" s="668" t="str">
        <f t="shared" si="33"/>
        <v>1</v>
      </c>
      <c r="O379" s="672" t="s">
        <v>605</v>
      </c>
      <c r="P379" s="725" t="s">
        <v>606</v>
      </c>
      <c r="Q379" s="263"/>
      <c r="R379" s="263"/>
      <c r="T379" s="339"/>
    </row>
    <row r="380" spans="1:20" x14ac:dyDescent="0.25">
      <c r="A380" s="305">
        <v>379</v>
      </c>
      <c r="B380" s="923" t="s">
        <v>3898</v>
      </c>
      <c r="C380" s="668" t="s">
        <v>3571</v>
      </c>
      <c r="D380" s="668">
        <v>23</v>
      </c>
      <c r="E380" s="668">
        <v>10</v>
      </c>
      <c r="F380" s="338"/>
      <c r="G380" s="338"/>
      <c r="H380" s="338"/>
      <c r="I380" s="338"/>
      <c r="J380" s="338"/>
      <c r="K380" s="338" t="s">
        <v>3594</v>
      </c>
      <c r="L380" s="338" t="str">
        <f>CONCATENATE(K380,".ZDi11")</f>
        <v>MNS.MNA_N6.ZDV_OUT.ZDV.Interface.ZDi11</v>
      </c>
      <c r="M380" s="668" t="str">
        <f t="shared" si="32"/>
        <v>0</v>
      </c>
      <c r="N380" s="668" t="str">
        <f t="shared" si="33"/>
        <v>1</v>
      </c>
      <c r="O380" s="672" t="s">
        <v>605</v>
      </c>
      <c r="P380" s="725" t="s">
        <v>606</v>
      </c>
      <c r="Q380" s="263"/>
      <c r="R380" s="263"/>
      <c r="T380" s="339"/>
    </row>
    <row r="381" spans="1:20" x14ac:dyDescent="0.25">
      <c r="A381" s="305">
        <v>380</v>
      </c>
      <c r="B381" s="923" t="s">
        <v>3899</v>
      </c>
      <c r="C381" s="668" t="s">
        <v>3572</v>
      </c>
      <c r="D381" s="668">
        <v>23</v>
      </c>
      <c r="E381" s="668">
        <v>11</v>
      </c>
      <c r="F381" s="668" t="s">
        <v>65</v>
      </c>
      <c r="G381" s="338"/>
      <c r="H381" s="338"/>
      <c r="I381" s="338"/>
      <c r="J381" s="338"/>
      <c r="K381" s="338" t="s">
        <v>3594</v>
      </c>
      <c r="L381" s="338" t="str">
        <f>CONCATENATE(K381,".ZDi12")</f>
        <v>MNS.MNA_N6.ZDV_OUT.ZDV.Interface.ZDi12</v>
      </c>
      <c r="M381" s="668" t="str">
        <f t="shared" si="32"/>
        <v>0</v>
      </c>
      <c r="N381" s="668" t="str">
        <f t="shared" si="33"/>
        <v>2</v>
      </c>
      <c r="O381" s="672" t="s">
        <v>605</v>
      </c>
      <c r="P381" s="961" t="s">
        <v>607</v>
      </c>
      <c r="Q381" s="263"/>
      <c r="R381" s="263"/>
      <c r="T381" s="339"/>
    </row>
    <row r="382" spans="1:20" x14ac:dyDescent="0.25">
      <c r="A382" s="305">
        <v>381</v>
      </c>
      <c r="B382" s="923" t="s">
        <v>3900</v>
      </c>
      <c r="C382" s="668" t="s">
        <v>3573</v>
      </c>
      <c r="D382" s="668">
        <v>23</v>
      </c>
      <c r="E382" s="668">
        <v>12</v>
      </c>
      <c r="F382" s="338"/>
      <c r="G382" s="338"/>
      <c r="H382" s="338"/>
      <c r="I382" s="338"/>
      <c r="J382" s="338"/>
      <c r="K382" s="338" t="s">
        <v>3594</v>
      </c>
      <c r="L382" s="338" t="str">
        <f>CONCATENATE(K382,".ZDi13")</f>
        <v>MNS.MNA_N6.ZDV_OUT.ZDV.Interface.ZDi13</v>
      </c>
      <c r="M382" s="668" t="str">
        <f t="shared" si="32"/>
        <v>0</v>
      </c>
      <c r="N382" s="668" t="str">
        <f t="shared" si="33"/>
        <v>1</v>
      </c>
      <c r="O382" s="672" t="s">
        <v>605</v>
      </c>
      <c r="P382" s="725" t="s">
        <v>606</v>
      </c>
      <c r="Q382" s="263"/>
      <c r="R382" s="263"/>
      <c r="T382" s="339"/>
    </row>
    <row r="383" spans="1:20" x14ac:dyDescent="0.25">
      <c r="A383" s="305">
        <v>382</v>
      </c>
      <c r="B383" s="671" t="s">
        <v>3205</v>
      </c>
      <c r="C383" s="668" t="s">
        <v>3574</v>
      </c>
      <c r="D383" s="668">
        <v>23</v>
      </c>
      <c r="E383" s="668">
        <v>13</v>
      </c>
      <c r="F383" s="338"/>
      <c r="G383" s="338"/>
      <c r="H383" s="338"/>
      <c r="I383" s="338"/>
      <c r="J383" s="338"/>
      <c r="K383" s="338" t="s">
        <v>3594</v>
      </c>
      <c r="L383" s="338" t="str">
        <f>CONCATENATE(K383,".ZDi14")</f>
        <v>MNS.MNA_N6.ZDV_OUT.ZDV.Interface.ZDi14</v>
      </c>
      <c r="M383" s="668" t="str">
        <f t="shared" si="32"/>
        <v>0</v>
      </c>
      <c r="N383" s="668" t="str">
        <f t="shared" si="33"/>
        <v>0</v>
      </c>
      <c r="O383" s="672" t="s">
        <v>605</v>
      </c>
      <c r="P383" s="672" t="s">
        <v>605</v>
      </c>
      <c r="Q383" s="263"/>
      <c r="R383" s="263"/>
      <c r="T383" s="339"/>
    </row>
    <row r="384" spans="1:20" x14ac:dyDescent="0.25">
      <c r="A384" s="305">
        <v>383</v>
      </c>
      <c r="B384" s="671" t="s">
        <v>3205</v>
      </c>
      <c r="C384" s="668" t="s">
        <v>3575</v>
      </c>
      <c r="D384" s="668">
        <v>23</v>
      </c>
      <c r="E384" s="668">
        <v>14</v>
      </c>
      <c r="F384" s="338"/>
      <c r="G384" s="338"/>
      <c r="H384" s="338"/>
      <c r="I384" s="338"/>
      <c r="J384" s="338"/>
      <c r="K384" s="338" t="s">
        <v>3594</v>
      </c>
      <c r="L384" s="338" t="str">
        <f>CONCATENATE(K384,".ZDi15")</f>
        <v>MNS.MNA_N6.ZDV_OUT.ZDV.Interface.ZDi15</v>
      </c>
      <c r="M384" s="668" t="str">
        <f t="shared" si="32"/>
        <v>0</v>
      </c>
      <c r="N384" s="668" t="str">
        <f t="shared" si="33"/>
        <v>0</v>
      </c>
      <c r="O384" s="672" t="s">
        <v>605</v>
      </c>
      <c r="P384" s="672" t="s">
        <v>605</v>
      </c>
      <c r="Q384" s="263"/>
      <c r="R384" s="263"/>
      <c r="T384" s="339"/>
    </row>
    <row r="385" spans="1:20" x14ac:dyDescent="0.25">
      <c r="A385" s="305">
        <v>384</v>
      </c>
      <c r="B385" s="671" t="s">
        <v>3901</v>
      </c>
      <c r="C385" s="668" t="s">
        <v>3576</v>
      </c>
      <c r="D385" s="668">
        <v>23</v>
      </c>
      <c r="E385" s="668">
        <v>15</v>
      </c>
      <c r="F385" s="668" t="s">
        <v>65</v>
      </c>
      <c r="G385" s="338"/>
      <c r="H385" s="338"/>
      <c r="I385" s="338"/>
      <c r="J385" s="338"/>
      <c r="K385" s="338" t="s">
        <v>3594</v>
      </c>
      <c r="L385" s="338" t="str">
        <f>CONCATENATE(K385,".ZDi16")</f>
        <v>MNS.MNA_N6.ZDV_OUT.ZDV.Interface.ZDi16</v>
      </c>
      <c r="M385" s="668" t="str">
        <f t="shared" si="32"/>
        <v>0</v>
      </c>
      <c r="N385" s="668" t="str">
        <f t="shared" si="33"/>
        <v>1</v>
      </c>
      <c r="O385" s="672" t="s">
        <v>605</v>
      </c>
      <c r="P385" s="725" t="s">
        <v>606</v>
      </c>
      <c r="Q385" s="263"/>
      <c r="R385" s="263"/>
      <c r="T385" s="339"/>
    </row>
    <row r="386" spans="1:20" x14ac:dyDescent="0.25">
      <c r="A386" s="305">
        <v>385</v>
      </c>
      <c r="B386" s="923" t="s">
        <v>3902</v>
      </c>
      <c r="C386" s="668" t="s">
        <v>3577</v>
      </c>
      <c r="D386" s="668">
        <v>23</v>
      </c>
      <c r="E386" s="668">
        <v>16</v>
      </c>
      <c r="F386" s="668" t="s">
        <v>65</v>
      </c>
      <c r="G386" s="338"/>
      <c r="H386" s="338"/>
      <c r="I386" s="338"/>
      <c r="J386" s="338"/>
      <c r="K386" s="338" t="s">
        <v>3594</v>
      </c>
      <c r="L386" s="338" t="str">
        <f>CONCATENATE(K386,".ZDi17")</f>
        <v>MNS.MNA_N6.ZDV_OUT.ZDV.Interface.ZDi17</v>
      </c>
      <c r="M386" s="668" t="str">
        <f t="shared" si="32"/>
        <v>0</v>
      </c>
      <c r="N386" s="668" t="str">
        <f t="shared" si="33"/>
        <v>2</v>
      </c>
      <c r="O386" s="672" t="s">
        <v>605</v>
      </c>
      <c r="P386" s="961" t="s">
        <v>607</v>
      </c>
      <c r="Q386" s="668"/>
      <c r="R386" s="670"/>
      <c r="S386" s="293"/>
      <c r="T386" s="412"/>
    </row>
    <row r="387" spans="1:20" x14ac:dyDescent="0.25">
      <c r="A387" s="305">
        <v>386</v>
      </c>
      <c r="B387" s="923" t="s">
        <v>3903</v>
      </c>
      <c r="C387" s="668" t="s">
        <v>3578</v>
      </c>
      <c r="D387" s="668">
        <v>23</v>
      </c>
      <c r="E387" s="668">
        <v>17</v>
      </c>
      <c r="F387" s="668" t="s">
        <v>65</v>
      </c>
      <c r="G387" s="338"/>
      <c r="H387" s="338"/>
      <c r="I387" s="338"/>
      <c r="J387" s="338"/>
      <c r="K387" s="338" t="s">
        <v>3594</v>
      </c>
      <c r="L387" s="338" t="str">
        <f>CONCATENATE(K387,".ZDi18")</f>
        <v>MNS.MNA_N6.ZDV_OUT.ZDV.Interface.ZDi18</v>
      </c>
      <c r="M387" s="668" t="str">
        <f t="shared" si="32"/>
        <v>0</v>
      </c>
      <c r="N387" s="668" t="str">
        <f t="shared" si="33"/>
        <v>2</v>
      </c>
      <c r="O387" s="672" t="s">
        <v>605</v>
      </c>
      <c r="P387" s="961" t="s">
        <v>607</v>
      </c>
      <c r="Q387" s="668"/>
      <c r="R387" s="670"/>
      <c r="S387" s="293"/>
      <c r="T387" s="412"/>
    </row>
    <row r="388" spans="1:20" x14ac:dyDescent="0.25">
      <c r="A388" s="305">
        <v>387</v>
      </c>
      <c r="B388" s="923" t="s">
        <v>3904</v>
      </c>
      <c r="C388" s="668" t="s">
        <v>3579</v>
      </c>
      <c r="D388" s="668">
        <v>23</v>
      </c>
      <c r="E388" s="668">
        <v>18</v>
      </c>
      <c r="F388" s="668" t="s">
        <v>65</v>
      </c>
      <c r="G388" s="338"/>
      <c r="H388" s="338"/>
      <c r="I388" s="338"/>
      <c r="J388" s="338"/>
      <c r="K388" s="338" t="s">
        <v>3594</v>
      </c>
      <c r="L388" s="338" t="str">
        <f>CONCATENATE(K388,".ZDi19")</f>
        <v>MNS.MNA_N6.ZDV_OUT.ZDV.Interface.ZDi19</v>
      </c>
      <c r="M388" s="668" t="str">
        <f t="shared" si="32"/>
        <v>0</v>
      </c>
      <c r="N388" s="668" t="str">
        <f t="shared" si="33"/>
        <v>2</v>
      </c>
      <c r="O388" s="672" t="s">
        <v>605</v>
      </c>
      <c r="P388" s="961" t="s">
        <v>607</v>
      </c>
      <c r="Q388" s="668"/>
      <c r="R388" s="670"/>
      <c r="S388" s="293"/>
      <c r="T388" s="412"/>
    </row>
    <row r="389" spans="1:20" x14ac:dyDescent="0.25">
      <c r="A389" s="305">
        <v>388</v>
      </c>
      <c r="B389" s="923" t="s">
        <v>3905</v>
      </c>
      <c r="C389" s="668" t="s">
        <v>3580</v>
      </c>
      <c r="D389" s="668">
        <v>23</v>
      </c>
      <c r="E389" s="668">
        <v>19</v>
      </c>
      <c r="F389" s="668" t="s">
        <v>65</v>
      </c>
      <c r="G389" s="338"/>
      <c r="H389" s="338"/>
      <c r="I389" s="338"/>
      <c r="J389" s="338"/>
      <c r="K389" s="338" t="s">
        <v>3594</v>
      </c>
      <c r="L389" s="338" t="str">
        <f>CONCATENATE(K389,".ZDi20")</f>
        <v>MNS.MNA_N6.ZDV_OUT.ZDV.Interface.ZDi20</v>
      </c>
      <c r="M389" s="668" t="str">
        <f t="shared" si="32"/>
        <v>0</v>
      </c>
      <c r="N389" s="668" t="str">
        <f t="shared" si="33"/>
        <v>2</v>
      </c>
      <c r="O389" s="672" t="s">
        <v>605</v>
      </c>
      <c r="P389" s="961" t="s">
        <v>607</v>
      </c>
      <c r="Q389" s="668"/>
      <c r="R389" s="670"/>
      <c r="S389" s="293"/>
      <c r="T389" s="412"/>
    </row>
    <row r="390" spans="1:20" x14ac:dyDescent="0.25">
      <c r="A390" s="305">
        <v>389</v>
      </c>
      <c r="B390" s="923" t="s">
        <v>3906</v>
      </c>
      <c r="C390" s="668" t="s">
        <v>3581</v>
      </c>
      <c r="D390" s="668">
        <v>23</v>
      </c>
      <c r="E390" s="668">
        <v>20</v>
      </c>
      <c r="F390" s="668" t="s">
        <v>65</v>
      </c>
      <c r="G390" s="338"/>
      <c r="H390" s="338"/>
      <c r="I390" s="338"/>
      <c r="J390" s="338"/>
      <c r="K390" s="338" t="s">
        <v>3594</v>
      </c>
      <c r="L390" s="338" t="str">
        <f>CONCATENATE(K390,".ZDi21")</f>
        <v>MNS.MNA_N6.ZDV_OUT.ZDV.Interface.ZDi21</v>
      </c>
      <c r="M390" s="668" t="str">
        <f t="shared" si="32"/>
        <v>0</v>
      </c>
      <c r="N390" s="668" t="str">
        <f t="shared" si="33"/>
        <v>2</v>
      </c>
      <c r="O390" s="672" t="s">
        <v>605</v>
      </c>
      <c r="P390" s="961" t="s">
        <v>607</v>
      </c>
      <c r="Q390" s="247"/>
      <c r="R390" s="291"/>
      <c r="S390" s="293"/>
      <c r="T390" s="412"/>
    </row>
    <row r="391" spans="1:20" x14ac:dyDescent="0.25">
      <c r="A391" s="305">
        <v>390</v>
      </c>
      <c r="B391" s="923" t="s">
        <v>3907</v>
      </c>
      <c r="C391" s="668" t="s">
        <v>3582</v>
      </c>
      <c r="D391" s="668">
        <v>23</v>
      </c>
      <c r="E391" s="668">
        <v>21</v>
      </c>
      <c r="F391" s="668" t="s">
        <v>65</v>
      </c>
      <c r="G391" s="338"/>
      <c r="H391" s="338"/>
      <c r="I391" s="338"/>
      <c r="J391" s="338"/>
      <c r="K391" s="338" t="s">
        <v>3594</v>
      </c>
      <c r="L391" s="338" t="str">
        <f>CONCATENATE(K391,".ZDi22")</f>
        <v>MNS.MNA_N6.ZDV_OUT.ZDV.Interface.ZDi22</v>
      </c>
      <c r="M391" s="668" t="str">
        <f t="shared" si="32"/>
        <v>0</v>
      </c>
      <c r="N391" s="668" t="str">
        <f t="shared" si="33"/>
        <v>2</v>
      </c>
      <c r="O391" s="672" t="s">
        <v>605</v>
      </c>
      <c r="P391" s="961" t="s">
        <v>607</v>
      </c>
      <c r="Q391" s="247"/>
      <c r="R391" s="291"/>
      <c r="S391" s="293"/>
      <c r="T391" s="412"/>
    </row>
    <row r="392" spans="1:20" x14ac:dyDescent="0.25">
      <c r="A392" s="305">
        <v>391</v>
      </c>
      <c r="B392" s="923" t="s">
        <v>3908</v>
      </c>
      <c r="C392" s="668" t="s">
        <v>3583</v>
      </c>
      <c r="D392" s="668">
        <v>23</v>
      </c>
      <c r="E392" s="668">
        <v>22</v>
      </c>
      <c r="F392" s="668" t="s">
        <v>65</v>
      </c>
      <c r="G392" s="338"/>
      <c r="H392" s="338"/>
      <c r="I392" s="338"/>
      <c r="J392" s="338"/>
      <c r="K392" s="338" t="s">
        <v>3594</v>
      </c>
      <c r="L392" s="338" t="str">
        <f>CONCATENATE(K392,".ZDi23")</f>
        <v>MNS.MNA_N6.ZDV_OUT.ZDV.Interface.ZDi23</v>
      </c>
      <c r="M392" s="668" t="str">
        <f t="shared" si="32"/>
        <v>0</v>
      </c>
      <c r="N392" s="668" t="str">
        <f t="shared" si="33"/>
        <v>2</v>
      </c>
      <c r="O392" s="672" t="s">
        <v>605</v>
      </c>
      <c r="P392" s="961" t="s">
        <v>607</v>
      </c>
      <c r="Q392" s="247"/>
      <c r="R392" s="291"/>
      <c r="S392" s="293"/>
      <c r="T392" s="412"/>
    </row>
    <row r="393" spans="1:20" x14ac:dyDescent="0.25">
      <c r="A393" s="305">
        <v>392</v>
      </c>
      <c r="B393" s="923" t="s">
        <v>3909</v>
      </c>
      <c r="C393" s="668" t="s">
        <v>3584</v>
      </c>
      <c r="D393" s="668">
        <v>23</v>
      </c>
      <c r="E393" s="668">
        <v>23</v>
      </c>
      <c r="F393" s="668" t="s">
        <v>65</v>
      </c>
      <c r="G393" s="338"/>
      <c r="H393" s="338"/>
      <c r="I393" s="338"/>
      <c r="J393" s="338"/>
      <c r="K393" s="338" t="s">
        <v>3594</v>
      </c>
      <c r="L393" s="338" t="str">
        <f>CONCATENATE(K393,".ZDi24")</f>
        <v>MNS.MNA_N6.ZDV_OUT.ZDV.Interface.ZDi24</v>
      </c>
      <c r="M393" s="668" t="str">
        <f t="shared" si="32"/>
        <v>0</v>
      </c>
      <c r="N393" s="668" t="str">
        <f t="shared" si="33"/>
        <v>2</v>
      </c>
      <c r="O393" s="672" t="s">
        <v>605</v>
      </c>
      <c r="P393" s="961" t="s">
        <v>607</v>
      </c>
      <c r="Q393" s="247"/>
      <c r="R393" s="291"/>
      <c r="S393" s="293"/>
      <c r="T393" s="412"/>
    </row>
    <row r="394" spans="1:20" x14ac:dyDescent="0.25">
      <c r="A394" s="305">
        <v>393</v>
      </c>
      <c r="B394" s="923" t="s">
        <v>3910</v>
      </c>
      <c r="C394" s="668" t="s">
        <v>3585</v>
      </c>
      <c r="D394" s="668">
        <v>23</v>
      </c>
      <c r="E394" s="668">
        <v>24</v>
      </c>
      <c r="F394" s="668" t="s">
        <v>65</v>
      </c>
      <c r="G394" s="338"/>
      <c r="H394" s="338"/>
      <c r="I394" s="338"/>
      <c r="J394" s="338"/>
      <c r="K394" s="338" t="s">
        <v>3594</v>
      </c>
      <c r="L394" s="338" t="str">
        <f>CONCATENATE(K394,".ZDi25")</f>
        <v>MNS.MNA_N6.ZDV_OUT.ZDV.Interface.ZDi25</v>
      </c>
      <c r="M394" s="668" t="str">
        <f t="shared" si="32"/>
        <v>0</v>
      </c>
      <c r="N394" s="668" t="str">
        <f t="shared" si="33"/>
        <v>2</v>
      </c>
      <c r="O394" s="672" t="s">
        <v>605</v>
      </c>
      <c r="P394" s="961" t="s">
        <v>607</v>
      </c>
      <c r="Q394" s="247"/>
      <c r="R394" s="291"/>
      <c r="S394" s="293"/>
      <c r="T394" s="412"/>
    </row>
    <row r="395" spans="1:20" x14ac:dyDescent="0.25">
      <c r="A395" s="305">
        <v>394</v>
      </c>
      <c r="B395" s="923" t="s">
        <v>3911</v>
      </c>
      <c r="C395" s="668" t="s">
        <v>3586</v>
      </c>
      <c r="D395" s="668">
        <v>23</v>
      </c>
      <c r="E395" s="668">
        <v>25</v>
      </c>
      <c r="F395" s="668" t="s">
        <v>65</v>
      </c>
      <c r="G395" s="338"/>
      <c r="H395" s="338"/>
      <c r="I395" s="338"/>
      <c r="J395" s="338"/>
      <c r="K395" s="338" t="s">
        <v>3594</v>
      </c>
      <c r="L395" s="338" t="str">
        <f>CONCATENATE(K395,".ZDi26")</f>
        <v>MNS.MNA_N6.ZDV_OUT.ZDV.Interface.ZDi26</v>
      </c>
      <c r="M395" s="668" t="str">
        <f t="shared" si="32"/>
        <v>0</v>
      </c>
      <c r="N395" s="668" t="str">
        <f t="shared" si="33"/>
        <v>2</v>
      </c>
      <c r="O395" s="672" t="s">
        <v>605</v>
      </c>
      <c r="P395" s="961" t="s">
        <v>607</v>
      </c>
      <c r="Q395" s="247"/>
      <c r="R395" s="291"/>
      <c r="S395" s="293"/>
      <c r="T395" s="412"/>
    </row>
    <row r="396" spans="1:20" x14ac:dyDescent="0.25">
      <c r="A396" s="305">
        <v>395</v>
      </c>
      <c r="B396" s="923" t="s">
        <v>3912</v>
      </c>
      <c r="C396" s="668" t="s">
        <v>3587</v>
      </c>
      <c r="D396" s="668">
        <v>23</v>
      </c>
      <c r="E396" s="668">
        <v>26</v>
      </c>
      <c r="F396" s="668" t="s">
        <v>65</v>
      </c>
      <c r="G396" s="338"/>
      <c r="H396" s="338"/>
      <c r="I396" s="338"/>
      <c r="J396" s="338"/>
      <c r="K396" s="338" t="s">
        <v>3594</v>
      </c>
      <c r="L396" s="338" t="str">
        <f>CONCATENATE(K396,".ZDi27")</f>
        <v>MNS.MNA_N6.ZDV_OUT.ZDV.Interface.ZDi27</v>
      </c>
      <c r="M396" s="668" t="str">
        <f t="shared" si="32"/>
        <v>0</v>
      </c>
      <c r="N396" s="668" t="str">
        <f t="shared" si="33"/>
        <v>2</v>
      </c>
      <c r="O396" s="672" t="s">
        <v>605</v>
      </c>
      <c r="P396" s="961" t="s">
        <v>607</v>
      </c>
      <c r="Q396" s="247"/>
      <c r="R396" s="291"/>
      <c r="S396" s="293"/>
      <c r="T396" s="412"/>
    </row>
    <row r="397" spans="1:20" x14ac:dyDescent="0.25">
      <c r="A397" s="305">
        <v>396</v>
      </c>
      <c r="B397" s="923" t="s">
        <v>3913</v>
      </c>
      <c r="C397" s="668" t="s">
        <v>3588</v>
      </c>
      <c r="D397" s="668">
        <v>23</v>
      </c>
      <c r="E397" s="668">
        <v>27</v>
      </c>
      <c r="F397" s="668" t="s">
        <v>65</v>
      </c>
      <c r="G397" s="338"/>
      <c r="H397" s="338"/>
      <c r="I397" s="338"/>
      <c r="J397" s="338"/>
      <c r="K397" s="338" t="s">
        <v>3594</v>
      </c>
      <c r="L397" s="338" t="str">
        <f>CONCATENATE(K397,".ZDi28")</f>
        <v>MNS.MNA_N6.ZDV_OUT.ZDV.Interface.ZDi28</v>
      </c>
      <c r="M397" s="668" t="str">
        <f t="shared" si="32"/>
        <v>0</v>
      </c>
      <c r="N397" s="668" t="str">
        <f t="shared" si="33"/>
        <v>2</v>
      </c>
      <c r="O397" s="672" t="s">
        <v>605</v>
      </c>
      <c r="P397" s="961" t="s">
        <v>607</v>
      </c>
      <c r="Q397" s="338"/>
      <c r="R397" s="263"/>
    </row>
    <row r="398" spans="1:20" x14ac:dyDescent="0.25">
      <c r="A398" s="305">
        <v>397</v>
      </c>
      <c r="B398" s="923" t="s">
        <v>3914</v>
      </c>
      <c r="C398" s="668" t="s">
        <v>3589</v>
      </c>
      <c r="D398" s="668">
        <v>23</v>
      </c>
      <c r="E398" s="668">
        <v>28</v>
      </c>
      <c r="F398" s="668" t="s">
        <v>65</v>
      </c>
      <c r="G398" s="338"/>
      <c r="H398" s="338"/>
      <c r="I398" s="338"/>
      <c r="J398" s="338"/>
      <c r="K398" s="338" t="s">
        <v>3594</v>
      </c>
      <c r="L398" s="338" t="str">
        <f>CONCATENATE(K398,".ZDi29")</f>
        <v>MNS.MNA_N6.ZDV_OUT.ZDV.Interface.ZDi29</v>
      </c>
      <c r="M398" s="668" t="str">
        <f t="shared" si="32"/>
        <v>0</v>
      </c>
      <c r="N398" s="668" t="str">
        <f t="shared" si="33"/>
        <v>2</v>
      </c>
      <c r="O398" s="672" t="s">
        <v>605</v>
      </c>
      <c r="P398" s="961" t="s">
        <v>607</v>
      </c>
      <c r="Q398" s="338"/>
      <c r="R398" s="263"/>
    </row>
    <row r="399" spans="1:20" x14ac:dyDescent="0.25">
      <c r="A399" s="305">
        <v>398</v>
      </c>
      <c r="B399" s="923" t="s">
        <v>3915</v>
      </c>
      <c r="C399" s="668" t="s">
        <v>3590</v>
      </c>
      <c r="D399" s="668">
        <v>23</v>
      </c>
      <c r="E399" s="668">
        <v>29</v>
      </c>
      <c r="F399" s="668" t="s">
        <v>65</v>
      </c>
      <c r="G399" s="338"/>
      <c r="H399" s="338"/>
      <c r="I399" s="338"/>
      <c r="J399" s="338"/>
      <c r="K399" s="338" t="s">
        <v>3594</v>
      </c>
      <c r="L399" s="338" t="str">
        <f>CONCATENATE(K399,".ZDi30")</f>
        <v>MNS.MNA_N6.ZDV_OUT.ZDV.Interface.ZDi30</v>
      </c>
      <c r="M399" s="668" t="str">
        <f t="shared" si="32"/>
        <v>0</v>
      </c>
      <c r="N399" s="668" t="str">
        <f t="shared" si="33"/>
        <v>2</v>
      </c>
      <c r="O399" s="672" t="s">
        <v>605</v>
      </c>
      <c r="P399" s="961" t="s">
        <v>607</v>
      </c>
      <c r="Q399" s="338"/>
      <c r="R399" s="263"/>
    </row>
    <row r="400" spans="1:20" x14ac:dyDescent="0.25">
      <c r="A400" s="305">
        <v>399</v>
      </c>
      <c r="B400" s="671" t="s">
        <v>3205</v>
      </c>
      <c r="C400" s="668" t="s">
        <v>3591</v>
      </c>
      <c r="D400" s="668">
        <v>23</v>
      </c>
      <c r="E400" s="668">
        <v>30</v>
      </c>
      <c r="F400" s="338"/>
      <c r="G400" s="338"/>
      <c r="H400" s="338"/>
      <c r="I400" s="338"/>
      <c r="J400" s="338"/>
      <c r="K400" s="338" t="s">
        <v>3594</v>
      </c>
      <c r="L400" s="338" t="str">
        <f>CONCATENATE(K400,".ZDi31")</f>
        <v>MNS.MNA_N6.ZDV_OUT.ZDV.Interface.ZDi31</v>
      </c>
      <c r="M400" s="668" t="str">
        <f t="shared" si="32"/>
        <v>0</v>
      </c>
      <c r="N400" s="668" t="str">
        <f t="shared" si="33"/>
        <v>0</v>
      </c>
      <c r="O400" s="672" t="s">
        <v>605</v>
      </c>
      <c r="P400" s="672" t="s">
        <v>605</v>
      </c>
      <c r="Q400" s="668"/>
      <c r="R400" s="670"/>
      <c r="S400" s="293"/>
      <c r="T400" s="413"/>
    </row>
    <row r="401" spans="1:20" x14ac:dyDescent="0.25">
      <c r="A401" s="305">
        <v>400</v>
      </c>
      <c r="B401" s="671" t="s">
        <v>3205</v>
      </c>
      <c r="C401" s="668" t="s">
        <v>3592</v>
      </c>
      <c r="D401" s="668">
        <v>23</v>
      </c>
      <c r="E401" s="668">
        <v>31</v>
      </c>
      <c r="F401" s="668"/>
      <c r="G401" s="670"/>
      <c r="H401" s="670"/>
      <c r="I401" s="670"/>
      <c r="J401" s="305"/>
      <c r="K401" s="338" t="s">
        <v>3594</v>
      </c>
      <c r="L401" s="338" t="str">
        <f>CONCATENATE(K401,".ZDi32")</f>
        <v>MNS.MNA_N6.ZDV_OUT.ZDV.Interface.ZDi32</v>
      </c>
      <c r="M401" s="668" t="str">
        <f t="shared" si="32"/>
        <v>0</v>
      </c>
      <c r="N401" s="668" t="str">
        <f t="shared" si="33"/>
        <v>0</v>
      </c>
      <c r="O401" s="672" t="s">
        <v>605</v>
      </c>
      <c r="P401" s="672" t="s">
        <v>605</v>
      </c>
      <c r="Q401" s="668"/>
      <c r="R401" s="670"/>
      <c r="S401" s="293"/>
      <c r="T401" s="413"/>
    </row>
    <row r="402" spans="1:20" x14ac:dyDescent="0.25">
      <c r="A402" s="305">
        <v>401</v>
      </c>
      <c r="B402" s="1061" t="s">
        <v>3916</v>
      </c>
      <c r="C402" s="1017" t="s">
        <v>3595</v>
      </c>
      <c r="D402" s="1017">
        <v>24</v>
      </c>
      <c r="E402" s="1017">
        <v>0</v>
      </c>
      <c r="F402" s="1019"/>
      <c r="G402" s="1019"/>
      <c r="H402" s="1019"/>
      <c r="I402" s="1019"/>
      <c r="J402" s="1019"/>
      <c r="K402" s="1019" t="s">
        <v>3593</v>
      </c>
      <c r="L402" s="1019" t="str">
        <f>CONCATENATE(K402,".ZDi1")</f>
        <v>MNS.MNA_N6.ZDV_IN.ZDV.Interface.ZDi1</v>
      </c>
      <c r="M402" s="668" t="str">
        <f t="shared" si="32"/>
        <v>0</v>
      </c>
      <c r="N402" s="668" t="str">
        <f t="shared" si="33"/>
        <v>1</v>
      </c>
      <c r="O402" s="672" t="s">
        <v>605</v>
      </c>
      <c r="P402" s="725" t="s">
        <v>606</v>
      </c>
      <c r="Q402" s="668"/>
      <c r="R402" s="670"/>
      <c r="S402" s="293"/>
      <c r="T402" s="413"/>
    </row>
    <row r="403" spans="1:20" x14ac:dyDescent="0.25">
      <c r="A403" s="305">
        <v>402</v>
      </c>
      <c r="B403" s="923" t="s">
        <v>3917</v>
      </c>
      <c r="C403" s="668" t="s">
        <v>3596</v>
      </c>
      <c r="D403" s="668">
        <v>24</v>
      </c>
      <c r="E403" s="668">
        <v>1</v>
      </c>
      <c r="F403" s="338"/>
      <c r="G403" s="338"/>
      <c r="H403" s="338"/>
      <c r="I403" s="338"/>
      <c r="J403" s="338"/>
      <c r="K403" s="338" t="s">
        <v>3593</v>
      </c>
      <c r="L403" s="338" t="str">
        <f>CONCATENATE(K403,".ZDi2")</f>
        <v>MNS.MNA_N6.ZDV_IN.ZDV.Interface.ZDi2</v>
      </c>
      <c r="M403" s="668" t="str">
        <f t="shared" si="32"/>
        <v>0</v>
      </c>
      <c r="N403" s="668" t="str">
        <f t="shared" si="33"/>
        <v>1</v>
      </c>
      <c r="O403" s="672" t="s">
        <v>605</v>
      </c>
      <c r="P403" s="725" t="s">
        <v>606</v>
      </c>
      <c r="Q403" s="668"/>
      <c r="R403" s="670"/>
      <c r="S403" s="293"/>
      <c r="T403" s="413"/>
    </row>
    <row r="404" spans="1:20" x14ac:dyDescent="0.25">
      <c r="A404" s="305">
        <v>403</v>
      </c>
      <c r="B404" s="923" t="s">
        <v>3918</v>
      </c>
      <c r="C404" s="668" t="s">
        <v>3597</v>
      </c>
      <c r="D404" s="668">
        <v>24</v>
      </c>
      <c r="E404" s="668">
        <v>2</v>
      </c>
      <c r="F404" s="668" t="s">
        <v>65</v>
      </c>
      <c r="G404" s="338"/>
      <c r="H404" s="338"/>
      <c r="I404" s="338"/>
      <c r="J404" s="338"/>
      <c r="K404" s="338" t="s">
        <v>3593</v>
      </c>
      <c r="L404" s="338" t="str">
        <f>CONCATENATE(K404,".ZDi3")</f>
        <v>MNS.MNA_N6.ZDV_IN.ZDV.Interface.ZDi3</v>
      </c>
      <c r="M404" s="668" t="str">
        <f t="shared" si="32"/>
        <v>0</v>
      </c>
      <c r="N404" s="668" t="str">
        <f t="shared" si="33"/>
        <v>2</v>
      </c>
      <c r="O404" s="672" t="s">
        <v>605</v>
      </c>
      <c r="P404" s="961" t="s">
        <v>607</v>
      </c>
      <c r="Q404" s="668"/>
      <c r="R404" s="670"/>
      <c r="S404" s="293"/>
      <c r="T404" s="412"/>
    </row>
    <row r="405" spans="1:20" x14ac:dyDescent="0.25">
      <c r="A405" s="305">
        <v>404</v>
      </c>
      <c r="B405" s="923" t="s">
        <v>3919</v>
      </c>
      <c r="C405" s="668" t="s">
        <v>3598</v>
      </c>
      <c r="D405" s="668">
        <v>24</v>
      </c>
      <c r="E405" s="668">
        <v>3</v>
      </c>
      <c r="F405" s="668" t="s">
        <v>65</v>
      </c>
      <c r="G405" s="338"/>
      <c r="H405" s="338"/>
      <c r="I405" s="338"/>
      <c r="J405" s="338"/>
      <c r="K405" s="338" t="s">
        <v>3593</v>
      </c>
      <c r="L405" s="338" t="str">
        <f>CONCATENATE(K405,".ZDi4")</f>
        <v>MNS.MNA_N6.ZDV_IN.ZDV.Interface.ZDi4</v>
      </c>
      <c r="M405" s="668" t="str">
        <f t="shared" si="32"/>
        <v>0</v>
      </c>
      <c r="N405" s="668" t="str">
        <f t="shared" si="33"/>
        <v>2</v>
      </c>
      <c r="O405" s="672" t="s">
        <v>605</v>
      </c>
      <c r="P405" s="961" t="s">
        <v>607</v>
      </c>
      <c r="Q405" s="668"/>
      <c r="R405" s="670"/>
      <c r="S405" s="293"/>
      <c r="T405" s="412"/>
    </row>
    <row r="406" spans="1:20" x14ac:dyDescent="0.25">
      <c r="A406" s="305">
        <v>405</v>
      </c>
      <c r="B406" s="923" t="s">
        <v>3920</v>
      </c>
      <c r="C406" s="668" t="s">
        <v>3599</v>
      </c>
      <c r="D406" s="668">
        <v>24</v>
      </c>
      <c r="E406" s="668">
        <v>4</v>
      </c>
      <c r="F406" s="668" t="s">
        <v>65</v>
      </c>
      <c r="G406" s="338"/>
      <c r="H406" s="338"/>
      <c r="I406" s="338"/>
      <c r="J406" s="338"/>
      <c r="K406" s="338" t="s">
        <v>3593</v>
      </c>
      <c r="L406" s="338" t="str">
        <f>CONCATENATE(K406,".ZDi5")</f>
        <v>MNS.MNA_N6.ZDV_IN.ZDV.Interface.ZDi5</v>
      </c>
      <c r="M406" s="668" t="str">
        <f t="shared" si="32"/>
        <v>0</v>
      </c>
      <c r="N406" s="668" t="str">
        <f t="shared" si="33"/>
        <v>2</v>
      </c>
      <c r="O406" s="672" t="s">
        <v>605</v>
      </c>
      <c r="P406" s="961" t="s">
        <v>607</v>
      </c>
      <c r="Q406" s="668"/>
      <c r="R406" s="670"/>
      <c r="S406" s="293"/>
      <c r="T406" s="412"/>
    </row>
    <row r="407" spans="1:20" x14ac:dyDescent="0.25">
      <c r="A407" s="305">
        <v>406</v>
      </c>
      <c r="B407" s="923" t="s">
        <v>3921</v>
      </c>
      <c r="C407" s="668" t="s">
        <v>3600</v>
      </c>
      <c r="D407" s="668">
        <v>24</v>
      </c>
      <c r="E407" s="668">
        <v>5</v>
      </c>
      <c r="F407" s="668" t="s">
        <v>65</v>
      </c>
      <c r="G407" s="338"/>
      <c r="H407" s="338"/>
      <c r="I407" s="338"/>
      <c r="J407" s="338"/>
      <c r="K407" s="338" t="s">
        <v>3593</v>
      </c>
      <c r="L407" s="338" t="str">
        <f>CONCATENATE(K407,".ZDi6")</f>
        <v>MNS.MNA_N6.ZDV_IN.ZDV.Interface.ZDi6</v>
      </c>
      <c r="M407" s="668" t="str">
        <f t="shared" si="32"/>
        <v>0</v>
      </c>
      <c r="N407" s="668" t="str">
        <f t="shared" si="33"/>
        <v>2</v>
      </c>
      <c r="O407" s="672" t="s">
        <v>605</v>
      </c>
      <c r="P407" s="961" t="s">
        <v>607</v>
      </c>
      <c r="Q407" s="668"/>
      <c r="R407" s="670"/>
      <c r="S407" s="293"/>
      <c r="T407" s="412"/>
    </row>
    <row r="408" spans="1:20" x14ac:dyDescent="0.25">
      <c r="A408" s="305">
        <v>407</v>
      </c>
      <c r="B408" s="923" t="s">
        <v>3922</v>
      </c>
      <c r="C408" s="668" t="s">
        <v>3601</v>
      </c>
      <c r="D408" s="668">
        <v>24</v>
      </c>
      <c r="E408" s="668">
        <v>6</v>
      </c>
      <c r="F408" s="338"/>
      <c r="G408" s="338"/>
      <c r="H408" s="338"/>
      <c r="I408" s="338"/>
      <c r="J408" s="338"/>
      <c r="K408" s="338" t="s">
        <v>3593</v>
      </c>
      <c r="L408" s="338" t="str">
        <f>CONCATENATE(K408,".ZDi7")</f>
        <v>MNS.MNA_N6.ZDV_IN.ZDV.Interface.ZDi7</v>
      </c>
      <c r="M408" s="668" t="str">
        <f t="shared" si="32"/>
        <v>0</v>
      </c>
      <c r="N408" s="668" t="str">
        <f t="shared" si="33"/>
        <v>1</v>
      </c>
      <c r="O408" s="672" t="s">
        <v>605</v>
      </c>
      <c r="P408" s="725" t="s">
        <v>606</v>
      </c>
      <c r="Q408" s="668"/>
      <c r="R408" s="670"/>
      <c r="S408" s="293"/>
      <c r="T408" s="412"/>
    </row>
    <row r="409" spans="1:20" x14ac:dyDescent="0.25">
      <c r="A409" s="305">
        <v>408</v>
      </c>
      <c r="B409" s="923" t="s">
        <v>3923</v>
      </c>
      <c r="C409" s="668" t="s">
        <v>3602</v>
      </c>
      <c r="D409" s="668">
        <v>24</v>
      </c>
      <c r="E409" s="668">
        <v>7</v>
      </c>
      <c r="F409" s="338"/>
      <c r="G409" s="338"/>
      <c r="H409" s="338"/>
      <c r="I409" s="338"/>
      <c r="J409" s="338"/>
      <c r="K409" s="338" t="s">
        <v>3593</v>
      </c>
      <c r="L409" s="338" t="str">
        <f>CONCATENATE(K409,".ZDi8")</f>
        <v>MNS.MNA_N6.ZDV_IN.ZDV.Interface.ZDi8</v>
      </c>
      <c r="M409" s="668" t="str">
        <f t="shared" si="32"/>
        <v>0</v>
      </c>
      <c r="N409" s="668" t="str">
        <f t="shared" si="33"/>
        <v>1</v>
      </c>
      <c r="O409" s="672" t="s">
        <v>605</v>
      </c>
      <c r="P409" s="725" t="s">
        <v>606</v>
      </c>
      <c r="Q409" s="668"/>
      <c r="R409" s="670"/>
      <c r="S409" s="293"/>
      <c r="T409" s="412"/>
    </row>
    <row r="410" spans="1:20" x14ac:dyDescent="0.25">
      <c r="A410" s="305">
        <v>409</v>
      </c>
      <c r="B410" s="923" t="s">
        <v>3924</v>
      </c>
      <c r="C410" s="668" t="s">
        <v>3603</v>
      </c>
      <c r="D410" s="668">
        <v>24</v>
      </c>
      <c r="E410" s="668">
        <v>8</v>
      </c>
      <c r="F410" s="338"/>
      <c r="G410" s="338"/>
      <c r="H410" s="338"/>
      <c r="I410" s="338"/>
      <c r="J410" s="338"/>
      <c r="K410" s="338" t="s">
        <v>3593</v>
      </c>
      <c r="L410" s="338" t="str">
        <f>CONCATENATE(K410,".ZDi9")</f>
        <v>MNS.MNA_N6.ZDV_IN.ZDV.Interface.ZDi9</v>
      </c>
      <c r="M410" s="668" t="str">
        <f t="shared" si="32"/>
        <v>0</v>
      </c>
      <c r="N410" s="668" t="str">
        <f t="shared" si="33"/>
        <v>1</v>
      </c>
      <c r="O410" s="672" t="s">
        <v>605</v>
      </c>
      <c r="P410" s="725" t="s">
        <v>606</v>
      </c>
      <c r="Q410" s="668"/>
      <c r="R410" s="670"/>
      <c r="S410" s="293"/>
      <c r="T410" s="412"/>
    </row>
    <row r="411" spans="1:20" x14ac:dyDescent="0.25">
      <c r="A411" s="305">
        <v>410</v>
      </c>
      <c r="B411" s="923" t="s">
        <v>3925</v>
      </c>
      <c r="C411" s="668" t="s">
        <v>3604</v>
      </c>
      <c r="D411" s="668">
        <v>24</v>
      </c>
      <c r="E411" s="668">
        <v>9</v>
      </c>
      <c r="F411" s="338"/>
      <c r="G411" s="338"/>
      <c r="H411" s="338"/>
      <c r="I411" s="338"/>
      <c r="J411" s="338"/>
      <c r="K411" s="338" t="s">
        <v>3593</v>
      </c>
      <c r="L411" s="338" t="str">
        <f>CONCATENATE(K411,".ZDi10")</f>
        <v>MNS.MNA_N6.ZDV_IN.ZDV.Interface.ZDi10</v>
      </c>
      <c r="M411" s="668" t="str">
        <f t="shared" si="32"/>
        <v>0</v>
      </c>
      <c r="N411" s="668" t="str">
        <f t="shared" si="33"/>
        <v>1</v>
      </c>
      <c r="O411" s="672" t="s">
        <v>605</v>
      </c>
      <c r="P411" s="725" t="s">
        <v>606</v>
      </c>
      <c r="Q411" s="668"/>
      <c r="R411" s="670"/>
      <c r="S411" s="293"/>
      <c r="T411" s="412"/>
    </row>
    <row r="412" spans="1:20" x14ac:dyDescent="0.25">
      <c r="A412" s="305">
        <v>411</v>
      </c>
      <c r="B412" s="923" t="s">
        <v>3926</v>
      </c>
      <c r="C412" s="668" t="s">
        <v>3605</v>
      </c>
      <c r="D412" s="668">
        <v>24</v>
      </c>
      <c r="E412" s="668">
        <v>10</v>
      </c>
      <c r="F412" s="338"/>
      <c r="G412" s="338"/>
      <c r="H412" s="338"/>
      <c r="I412" s="338"/>
      <c r="J412" s="338"/>
      <c r="K412" s="338" t="s">
        <v>3593</v>
      </c>
      <c r="L412" s="338" t="str">
        <f>CONCATENATE(K412,".ZDi11")</f>
        <v>MNS.MNA_N6.ZDV_IN.ZDV.Interface.ZDi11</v>
      </c>
      <c r="M412" s="668" t="str">
        <f t="shared" si="32"/>
        <v>0</v>
      </c>
      <c r="N412" s="668" t="str">
        <f t="shared" si="33"/>
        <v>1</v>
      </c>
      <c r="O412" s="672" t="s">
        <v>605</v>
      </c>
      <c r="P412" s="725" t="s">
        <v>606</v>
      </c>
      <c r="Q412" s="668"/>
      <c r="R412" s="670"/>
      <c r="S412" s="293"/>
      <c r="T412" s="414"/>
    </row>
    <row r="413" spans="1:20" x14ac:dyDescent="0.25">
      <c r="A413" s="305">
        <v>412</v>
      </c>
      <c r="B413" s="923" t="s">
        <v>3927</v>
      </c>
      <c r="C413" s="668" t="s">
        <v>3606</v>
      </c>
      <c r="D413" s="668">
        <v>24</v>
      </c>
      <c r="E413" s="668">
        <v>11</v>
      </c>
      <c r="F413" s="668" t="s">
        <v>65</v>
      </c>
      <c r="G413" s="338"/>
      <c r="H413" s="338"/>
      <c r="I413" s="338"/>
      <c r="J413" s="338"/>
      <c r="K413" s="338" t="s">
        <v>3593</v>
      </c>
      <c r="L413" s="338" t="str">
        <f>CONCATENATE(K413,".ZDi12")</f>
        <v>MNS.MNA_N6.ZDV_IN.ZDV.Interface.ZDi12</v>
      </c>
      <c r="M413" s="668" t="str">
        <f t="shared" si="32"/>
        <v>0</v>
      </c>
      <c r="N413" s="668" t="str">
        <f t="shared" si="33"/>
        <v>2</v>
      </c>
      <c r="O413" s="672" t="s">
        <v>605</v>
      </c>
      <c r="P413" s="961" t="s">
        <v>607</v>
      </c>
      <c r="Q413" s="668"/>
      <c r="R413" s="670"/>
      <c r="S413" s="293"/>
      <c r="T413" s="412"/>
    </row>
    <row r="414" spans="1:20" x14ac:dyDescent="0.25">
      <c r="A414" s="305">
        <v>413</v>
      </c>
      <c r="B414" s="923" t="s">
        <v>3928</v>
      </c>
      <c r="C414" s="668" t="s">
        <v>3607</v>
      </c>
      <c r="D414" s="668">
        <v>24</v>
      </c>
      <c r="E414" s="668">
        <v>12</v>
      </c>
      <c r="F414" s="338"/>
      <c r="G414" s="338"/>
      <c r="H414" s="338"/>
      <c r="I414" s="338"/>
      <c r="J414" s="338"/>
      <c r="K414" s="338" t="s">
        <v>3593</v>
      </c>
      <c r="L414" s="338" t="str">
        <f>CONCATENATE(K414,".ZDi13")</f>
        <v>MNS.MNA_N6.ZDV_IN.ZDV.Interface.ZDi13</v>
      </c>
      <c r="M414" s="668" t="str">
        <f t="shared" si="32"/>
        <v>0</v>
      </c>
      <c r="N414" s="668" t="str">
        <f t="shared" si="33"/>
        <v>1</v>
      </c>
      <c r="O414" s="672" t="s">
        <v>605</v>
      </c>
      <c r="P414" s="725" t="s">
        <v>606</v>
      </c>
      <c r="Q414" s="668"/>
      <c r="R414" s="670"/>
      <c r="S414" s="293"/>
      <c r="T414" s="412"/>
    </row>
    <row r="415" spans="1:20" x14ac:dyDescent="0.25">
      <c r="A415" s="305">
        <v>414</v>
      </c>
      <c r="B415" s="671" t="s">
        <v>3219</v>
      </c>
      <c r="C415" s="668" t="s">
        <v>3608</v>
      </c>
      <c r="D415" s="668">
        <v>24</v>
      </c>
      <c r="E415" s="668">
        <v>13</v>
      </c>
      <c r="F415" s="338"/>
      <c r="G415" s="338"/>
      <c r="H415" s="338"/>
      <c r="I415" s="338"/>
      <c r="J415" s="338"/>
      <c r="K415" s="338" t="s">
        <v>3593</v>
      </c>
      <c r="L415" s="338" t="str">
        <f>CONCATENATE(K415,".ZDi14")</f>
        <v>MNS.MNA_N6.ZDV_IN.ZDV.Interface.ZDi14</v>
      </c>
      <c r="M415" s="668" t="str">
        <f t="shared" si="32"/>
        <v>0</v>
      </c>
      <c r="N415" s="668" t="str">
        <f t="shared" si="33"/>
        <v>0</v>
      </c>
      <c r="O415" s="672" t="s">
        <v>605</v>
      </c>
      <c r="P415" s="672" t="s">
        <v>605</v>
      </c>
      <c r="Q415" s="668"/>
      <c r="R415" s="670"/>
      <c r="S415" s="293"/>
      <c r="T415" s="412"/>
    </row>
    <row r="416" spans="1:20" x14ac:dyDescent="0.25">
      <c r="A416" s="305">
        <v>415</v>
      </c>
      <c r="B416" s="671" t="s">
        <v>3219</v>
      </c>
      <c r="C416" s="668" t="s">
        <v>3609</v>
      </c>
      <c r="D416" s="668">
        <v>24</v>
      </c>
      <c r="E416" s="668">
        <v>14</v>
      </c>
      <c r="F416" s="338"/>
      <c r="G416" s="338"/>
      <c r="H416" s="338"/>
      <c r="I416" s="338"/>
      <c r="J416" s="338"/>
      <c r="K416" s="338" t="s">
        <v>3593</v>
      </c>
      <c r="L416" s="338" t="str">
        <f>CONCATENATE(K416,".ZDi15")</f>
        <v>MNS.MNA_N6.ZDV_IN.ZDV.Interface.ZDi15</v>
      </c>
      <c r="M416" s="668" t="str">
        <f t="shared" si="32"/>
        <v>0</v>
      </c>
      <c r="N416" s="668" t="str">
        <f t="shared" si="33"/>
        <v>0</v>
      </c>
      <c r="O416" s="672" t="s">
        <v>605</v>
      </c>
      <c r="P416" s="672" t="s">
        <v>605</v>
      </c>
      <c r="Q416" s="668"/>
      <c r="R416" s="670"/>
      <c r="S416" s="293"/>
      <c r="T416" s="412"/>
    </row>
    <row r="417" spans="1:20" x14ac:dyDescent="0.25">
      <c r="A417" s="305">
        <v>416</v>
      </c>
      <c r="B417" s="671" t="s">
        <v>3929</v>
      </c>
      <c r="C417" s="668" t="s">
        <v>3610</v>
      </c>
      <c r="D417" s="668">
        <v>24</v>
      </c>
      <c r="E417" s="668">
        <v>15</v>
      </c>
      <c r="F417" s="668" t="s">
        <v>65</v>
      </c>
      <c r="G417" s="338"/>
      <c r="H417" s="338"/>
      <c r="I417" s="338"/>
      <c r="J417" s="338"/>
      <c r="K417" s="338" t="s">
        <v>3593</v>
      </c>
      <c r="L417" s="338" t="str">
        <f>CONCATENATE(K417,".ZDi16")</f>
        <v>MNS.MNA_N6.ZDV_IN.ZDV.Interface.ZDi16</v>
      </c>
      <c r="M417" s="668" t="str">
        <f t="shared" si="32"/>
        <v>0</v>
      </c>
      <c r="N417" s="668" t="str">
        <f t="shared" si="33"/>
        <v>1</v>
      </c>
      <c r="O417" s="672" t="s">
        <v>605</v>
      </c>
      <c r="P417" s="725" t="s">
        <v>606</v>
      </c>
      <c r="Q417" s="668"/>
      <c r="R417" s="670"/>
      <c r="S417" s="293"/>
      <c r="T417" s="412"/>
    </row>
    <row r="418" spans="1:20" x14ac:dyDescent="0.25">
      <c r="A418" s="305">
        <v>417</v>
      </c>
      <c r="B418" s="923" t="s">
        <v>3930</v>
      </c>
      <c r="C418" s="668" t="s">
        <v>3611</v>
      </c>
      <c r="D418" s="668">
        <v>24</v>
      </c>
      <c r="E418" s="668">
        <v>16</v>
      </c>
      <c r="F418" s="668" t="s">
        <v>65</v>
      </c>
      <c r="G418" s="338"/>
      <c r="H418" s="338"/>
      <c r="I418" s="338"/>
      <c r="J418" s="338"/>
      <c r="K418" s="338" t="s">
        <v>3593</v>
      </c>
      <c r="L418" s="338" t="str">
        <f>CONCATENATE(K418,".ZDi17")</f>
        <v>MNS.MNA_N6.ZDV_IN.ZDV.Interface.ZDi17</v>
      </c>
      <c r="M418" s="668" t="str">
        <f t="shared" si="32"/>
        <v>0</v>
      </c>
      <c r="N418" s="668" t="str">
        <f t="shared" si="33"/>
        <v>2</v>
      </c>
      <c r="O418" s="672" t="s">
        <v>605</v>
      </c>
      <c r="P418" s="961" t="s">
        <v>607</v>
      </c>
      <c r="Q418" s="668"/>
      <c r="R418" s="670"/>
      <c r="S418" s="293"/>
      <c r="T418" s="412"/>
    </row>
    <row r="419" spans="1:20" x14ac:dyDescent="0.25">
      <c r="A419" s="305">
        <v>418</v>
      </c>
      <c r="B419" s="923" t="s">
        <v>3931</v>
      </c>
      <c r="C419" s="668" t="s">
        <v>3612</v>
      </c>
      <c r="D419" s="668">
        <v>24</v>
      </c>
      <c r="E419" s="668">
        <v>17</v>
      </c>
      <c r="F419" s="668" t="s">
        <v>65</v>
      </c>
      <c r="G419" s="338"/>
      <c r="H419" s="338"/>
      <c r="I419" s="338"/>
      <c r="J419" s="338"/>
      <c r="K419" s="338" t="s">
        <v>3593</v>
      </c>
      <c r="L419" s="338" t="str">
        <f>CONCATENATE(K419,".ZDi18")</f>
        <v>MNS.MNA_N6.ZDV_IN.ZDV.Interface.ZDi18</v>
      </c>
      <c r="M419" s="668" t="str">
        <f t="shared" si="32"/>
        <v>0</v>
      </c>
      <c r="N419" s="668" t="str">
        <f t="shared" si="33"/>
        <v>2</v>
      </c>
      <c r="O419" s="672" t="s">
        <v>605</v>
      </c>
      <c r="P419" s="961" t="s">
        <v>607</v>
      </c>
      <c r="Q419" s="668"/>
      <c r="R419" s="670"/>
      <c r="S419" s="293"/>
      <c r="T419" s="412"/>
    </row>
    <row r="420" spans="1:20" x14ac:dyDescent="0.25">
      <c r="A420" s="305">
        <v>419</v>
      </c>
      <c r="B420" s="923" t="s">
        <v>3932</v>
      </c>
      <c r="C420" s="668" t="s">
        <v>3613</v>
      </c>
      <c r="D420" s="668">
        <v>24</v>
      </c>
      <c r="E420" s="668">
        <v>18</v>
      </c>
      <c r="F420" s="668" t="s">
        <v>65</v>
      </c>
      <c r="G420" s="338"/>
      <c r="H420" s="338"/>
      <c r="I420" s="338"/>
      <c r="J420" s="338"/>
      <c r="K420" s="338" t="s">
        <v>3593</v>
      </c>
      <c r="L420" s="338" t="str">
        <f>CONCATENATE(K420,".ZDi19")</f>
        <v>MNS.MNA_N6.ZDV_IN.ZDV.Interface.ZDi19</v>
      </c>
      <c r="M420" s="668" t="str">
        <f t="shared" si="32"/>
        <v>0</v>
      </c>
      <c r="N420" s="668" t="str">
        <f t="shared" si="33"/>
        <v>2</v>
      </c>
      <c r="O420" s="672" t="s">
        <v>605</v>
      </c>
      <c r="P420" s="961" t="s">
        <v>607</v>
      </c>
      <c r="Q420" s="668"/>
      <c r="R420" s="670"/>
      <c r="S420" s="293"/>
      <c r="T420" s="412"/>
    </row>
    <row r="421" spans="1:20" x14ac:dyDescent="0.25">
      <c r="A421" s="305">
        <v>420</v>
      </c>
      <c r="B421" s="923" t="s">
        <v>3933</v>
      </c>
      <c r="C421" s="668" t="s">
        <v>3614</v>
      </c>
      <c r="D421" s="668">
        <v>24</v>
      </c>
      <c r="E421" s="668">
        <v>19</v>
      </c>
      <c r="F421" s="668" t="s">
        <v>65</v>
      </c>
      <c r="G421" s="338"/>
      <c r="H421" s="338"/>
      <c r="I421" s="338"/>
      <c r="J421" s="338"/>
      <c r="K421" s="338" t="s">
        <v>3593</v>
      </c>
      <c r="L421" s="338" t="str">
        <f>CONCATENATE(K421,".ZDi20")</f>
        <v>MNS.MNA_N6.ZDV_IN.ZDV.Interface.ZDi20</v>
      </c>
      <c r="M421" s="668" t="str">
        <f t="shared" si="32"/>
        <v>0</v>
      </c>
      <c r="N421" s="668" t="str">
        <f t="shared" si="33"/>
        <v>2</v>
      </c>
      <c r="O421" s="672" t="s">
        <v>605</v>
      </c>
      <c r="P421" s="961" t="s">
        <v>607</v>
      </c>
      <c r="Q421" s="668"/>
      <c r="R421" s="670"/>
      <c r="S421" s="293"/>
      <c r="T421" s="412"/>
    </row>
    <row r="422" spans="1:20" x14ac:dyDescent="0.25">
      <c r="A422" s="305">
        <v>421</v>
      </c>
      <c r="B422" s="923" t="s">
        <v>3934</v>
      </c>
      <c r="C422" s="668" t="s">
        <v>3615</v>
      </c>
      <c r="D422" s="668">
        <v>24</v>
      </c>
      <c r="E422" s="668">
        <v>20</v>
      </c>
      <c r="F422" s="668" t="s">
        <v>65</v>
      </c>
      <c r="G422" s="338"/>
      <c r="H422" s="338"/>
      <c r="I422" s="338"/>
      <c r="J422" s="338"/>
      <c r="K422" s="338" t="s">
        <v>3593</v>
      </c>
      <c r="L422" s="338" t="str">
        <f>CONCATENATE(K422,".ZDi21")</f>
        <v>MNS.MNA_N6.ZDV_IN.ZDV.Interface.ZDi21</v>
      </c>
      <c r="M422" s="668" t="str">
        <f t="shared" si="32"/>
        <v>0</v>
      </c>
      <c r="N422" s="668" t="str">
        <f t="shared" si="33"/>
        <v>2</v>
      </c>
      <c r="O422" s="672" t="s">
        <v>605</v>
      </c>
      <c r="P422" s="961" t="s">
        <v>607</v>
      </c>
      <c r="Q422" s="668"/>
      <c r="R422" s="670"/>
      <c r="S422" s="293"/>
      <c r="T422" s="412"/>
    </row>
    <row r="423" spans="1:20" x14ac:dyDescent="0.25">
      <c r="A423" s="305">
        <v>422</v>
      </c>
      <c r="B423" s="923" t="s">
        <v>3935</v>
      </c>
      <c r="C423" s="668" t="s">
        <v>3616</v>
      </c>
      <c r="D423" s="668">
        <v>24</v>
      </c>
      <c r="E423" s="668">
        <v>21</v>
      </c>
      <c r="F423" s="668" t="s">
        <v>65</v>
      </c>
      <c r="G423" s="338"/>
      <c r="H423" s="338"/>
      <c r="I423" s="338"/>
      <c r="J423" s="338"/>
      <c r="K423" s="338" t="s">
        <v>3593</v>
      </c>
      <c r="L423" s="338" t="str">
        <f>CONCATENATE(K423,".ZDi22")</f>
        <v>MNS.MNA_N6.ZDV_IN.ZDV.Interface.ZDi22</v>
      </c>
      <c r="M423" s="668" t="str">
        <f t="shared" si="32"/>
        <v>0</v>
      </c>
      <c r="N423" s="668" t="str">
        <f t="shared" si="33"/>
        <v>2</v>
      </c>
      <c r="O423" s="672" t="s">
        <v>605</v>
      </c>
      <c r="P423" s="961" t="s">
        <v>607</v>
      </c>
      <c r="Q423" s="668"/>
      <c r="R423" s="670"/>
      <c r="S423" s="293"/>
      <c r="T423" s="412"/>
    </row>
    <row r="424" spans="1:20" x14ac:dyDescent="0.25">
      <c r="A424" s="305">
        <v>423</v>
      </c>
      <c r="B424" s="923" t="s">
        <v>3936</v>
      </c>
      <c r="C424" s="668" t="s">
        <v>3617</v>
      </c>
      <c r="D424" s="668">
        <v>24</v>
      </c>
      <c r="E424" s="668">
        <v>22</v>
      </c>
      <c r="F424" s="668" t="s">
        <v>65</v>
      </c>
      <c r="G424" s="338"/>
      <c r="H424" s="338"/>
      <c r="I424" s="338"/>
      <c r="J424" s="338"/>
      <c r="K424" s="338" t="s">
        <v>3593</v>
      </c>
      <c r="L424" s="338" t="str">
        <f>CONCATENATE(K424,".ZDi23")</f>
        <v>MNS.MNA_N6.ZDV_IN.ZDV.Interface.ZDi23</v>
      </c>
      <c r="M424" s="668" t="str">
        <f t="shared" si="32"/>
        <v>0</v>
      </c>
      <c r="N424" s="668" t="str">
        <f t="shared" si="33"/>
        <v>2</v>
      </c>
      <c r="O424" s="672" t="s">
        <v>605</v>
      </c>
      <c r="P424" s="961" t="s">
        <v>607</v>
      </c>
      <c r="Q424" s="668"/>
      <c r="R424" s="670"/>
      <c r="S424" s="293"/>
      <c r="T424" s="412"/>
    </row>
    <row r="425" spans="1:20" x14ac:dyDescent="0.25">
      <c r="A425" s="305">
        <v>424</v>
      </c>
      <c r="B425" s="923" t="s">
        <v>3937</v>
      </c>
      <c r="C425" s="668" t="s">
        <v>3618</v>
      </c>
      <c r="D425" s="668">
        <v>24</v>
      </c>
      <c r="E425" s="668">
        <v>23</v>
      </c>
      <c r="F425" s="668" t="s">
        <v>65</v>
      </c>
      <c r="G425" s="338"/>
      <c r="H425" s="338"/>
      <c r="I425" s="338"/>
      <c r="J425" s="338"/>
      <c r="K425" s="338" t="s">
        <v>3593</v>
      </c>
      <c r="L425" s="338" t="str">
        <f>CONCATENATE(K425,".ZDi24")</f>
        <v>MNS.MNA_N6.ZDV_IN.ZDV.Interface.ZDi24</v>
      </c>
      <c r="M425" s="668" t="str">
        <f t="shared" si="32"/>
        <v>0</v>
      </c>
      <c r="N425" s="668" t="str">
        <f t="shared" si="33"/>
        <v>2</v>
      </c>
      <c r="O425" s="672" t="s">
        <v>605</v>
      </c>
      <c r="P425" s="961" t="s">
        <v>607</v>
      </c>
      <c r="Q425" s="668"/>
      <c r="R425" s="670"/>
      <c r="S425" s="293"/>
      <c r="T425" s="412"/>
    </row>
    <row r="426" spans="1:20" x14ac:dyDescent="0.25">
      <c r="A426" s="305">
        <v>425</v>
      </c>
      <c r="B426" s="923" t="s">
        <v>3938</v>
      </c>
      <c r="C426" s="668" t="s">
        <v>3619</v>
      </c>
      <c r="D426" s="668">
        <v>24</v>
      </c>
      <c r="E426" s="668">
        <v>24</v>
      </c>
      <c r="F426" s="668" t="s">
        <v>65</v>
      </c>
      <c r="G426" s="338"/>
      <c r="H426" s="338"/>
      <c r="I426" s="338"/>
      <c r="J426" s="338"/>
      <c r="K426" s="338" t="s">
        <v>3593</v>
      </c>
      <c r="L426" s="338" t="str">
        <f>CONCATENATE(K426,".ZDi25")</f>
        <v>MNS.MNA_N6.ZDV_IN.ZDV.Interface.ZDi25</v>
      </c>
      <c r="M426" s="668" t="str">
        <f t="shared" si="32"/>
        <v>0</v>
      </c>
      <c r="N426" s="668" t="str">
        <f t="shared" si="33"/>
        <v>2</v>
      </c>
      <c r="O426" s="672" t="s">
        <v>605</v>
      </c>
      <c r="P426" s="961" t="s">
        <v>607</v>
      </c>
      <c r="Q426" s="668"/>
      <c r="R426" s="670"/>
      <c r="S426" s="293"/>
      <c r="T426" s="412"/>
    </row>
    <row r="427" spans="1:20" x14ac:dyDescent="0.25">
      <c r="A427" s="305">
        <v>426</v>
      </c>
      <c r="B427" s="923" t="s">
        <v>3939</v>
      </c>
      <c r="C427" s="668" t="s">
        <v>3620</v>
      </c>
      <c r="D427" s="668">
        <v>24</v>
      </c>
      <c r="E427" s="668">
        <v>25</v>
      </c>
      <c r="F427" s="668" t="s">
        <v>65</v>
      </c>
      <c r="G427" s="338"/>
      <c r="H427" s="338"/>
      <c r="I427" s="338"/>
      <c r="J427" s="338"/>
      <c r="K427" s="338" t="s">
        <v>3593</v>
      </c>
      <c r="L427" s="338" t="str">
        <f>CONCATENATE(K427,".ZDi26")</f>
        <v>MNS.MNA_N6.ZDV_IN.ZDV.Interface.ZDi26</v>
      </c>
      <c r="M427" s="668" t="str">
        <f t="shared" si="32"/>
        <v>0</v>
      </c>
      <c r="N427" s="668" t="str">
        <f t="shared" si="33"/>
        <v>2</v>
      </c>
      <c r="O427" s="672" t="s">
        <v>605</v>
      </c>
      <c r="P427" s="961" t="s">
        <v>607</v>
      </c>
      <c r="Q427" s="668"/>
      <c r="R427" s="670"/>
      <c r="S427" s="293"/>
      <c r="T427" s="412"/>
    </row>
    <row r="428" spans="1:20" x14ac:dyDescent="0.25">
      <c r="A428" s="305">
        <v>427</v>
      </c>
      <c r="B428" s="923" t="s">
        <v>3940</v>
      </c>
      <c r="C428" s="668" t="s">
        <v>3621</v>
      </c>
      <c r="D428" s="668">
        <v>24</v>
      </c>
      <c r="E428" s="668">
        <v>26</v>
      </c>
      <c r="F428" s="668" t="s">
        <v>65</v>
      </c>
      <c r="G428" s="338"/>
      <c r="H428" s="338"/>
      <c r="I428" s="338"/>
      <c r="J428" s="338"/>
      <c r="K428" s="338" t="s">
        <v>3593</v>
      </c>
      <c r="L428" s="338" t="str">
        <f>CONCATENATE(K428,".ZDi27")</f>
        <v>MNS.MNA_N6.ZDV_IN.ZDV.Interface.ZDi27</v>
      </c>
      <c r="M428" s="668" t="str">
        <f t="shared" si="32"/>
        <v>0</v>
      </c>
      <c r="N428" s="668" t="str">
        <f t="shared" si="33"/>
        <v>2</v>
      </c>
      <c r="O428" s="672" t="s">
        <v>605</v>
      </c>
      <c r="P428" s="961" t="s">
        <v>607</v>
      </c>
      <c r="Q428" s="668"/>
      <c r="R428" s="670"/>
      <c r="S428" s="293"/>
      <c r="T428" s="412"/>
    </row>
    <row r="429" spans="1:20" x14ac:dyDescent="0.25">
      <c r="A429" s="305">
        <v>428</v>
      </c>
      <c r="B429" s="923" t="s">
        <v>3941</v>
      </c>
      <c r="C429" s="668" t="s">
        <v>3622</v>
      </c>
      <c r="D429" s="668">
        <v>24</v>
      </c>
      <c r="E429" s="668">
        <v>27</v>
      </c>
      <c r="F429" s="668" t="s">
        <v>65</v>
      </c>
      <c r="G429" s="338"/>
      <c r="H429" s="338"/>
      <c r="I429" s="338"/>
      <c r="J429" s="338"/>
      <c r="K429" s="338" t="s">
        <v>3593</v>
      </c>
      <c r="L429" s="338" t="str">
        <f>CONCATENATE(K429,".ZDi28")</f>
        <v>MNS.MNA_N6.ZDV_IN.ZDV.Interface.ZDi28</v>
      </c>
      <c r="M429" s="668" t="str">
        <f t="shared" si="32"/>
        <v>0</v>
      </c>
      <c r="N429" s="668" t="str">
        <f t="shared" si="33"/>
        <v>2</v>
      </c>
      <c r="O429" s="672" t="s">
        <v>605</v>
      </c>
      <c r="P429" s="961" t="s">
        <v>607</v>
      </c>
      <c r="Q429" s="668"/>
      <c r="R429" s="670"/>
      <c r="S429" s="293"/>
      <c r="T429" s="414" t="s">
        <v>46</v>
      </c>
    </row>
    <row r="430" spans="1:20" x14ac:dyDescent="0.25">
      <c r="A430" s="305">
        <v>429</v>
      </c>
      <c r="B430" s="923" t="s">
        <v>3942</v>
      </c>
      <c r="C430" s="668" t="s">
        <v>3623</v>
      </c>
      <c r="D430" s="668">
        <v>24</v>
      </c>
      <c r="E430" s="668">
        <v>28</v>
      </c>
      <c r="F430" s="668" t="s">
        <v>65</v>
      </c>
      <c r="G430" s="338"/>
      <c r="H430" s="338"/>
      <c r="I430" s="338"/>
      <c r="J430" s="338"/>
      <c r="K430" s="338" t="s">
        <v>3593</v>
      </c>
      <c r="L430" s="338" t="str">
        <f>CONCATENATE(K430,".ZDi29")</f>
        <v>MNS.MNA_N6.ZDV_IN.ZDV.Interface.ZDi29</v>
      </c>
      <c r="M430" s="668" t="str">
        <f t="shared" si="32"/>
        <v>0</v>
      </c>
      <c r="N430" s="668" t="str">
        <f t="shared" si="33"/>
        <v>2</v>
      </c>
      <c r="O430" s="672" t="s">
        <v>605</v>
      </c>
      <c r="P430" s="961" t="s">
        <v>607</v>
      </c>
      <c r="Q430" s="668"/>
      <c r="R430" s="670"/>
      <c r="S430" s="293"/>
      <c r="T430" s="414" t="s">
        <v>64</v>
      </c>
    </row>
    <row r="431" spans="1:20" x14ac:dyDescent="0.25">
      <c r="A431" s="305">
        <v>430</v>
      </c>
      <c r="B431" s="923" t="s">
        <v>3943</v>
      </c>
      <c r="C431" s="668" t="s">
        <v>3624</v>
      </c>
      <c r="D431" s="668">
        <v>24</v>
      </c>
      <c r="E431" s="668">
        <v>29</v>
      </c>
      <c r="F431" s="668" t="s">
        <v>65</v>
      </c>
      <c r="G431" s="338"/>
      <c r="H431" s="338"/>
      <c r="I431" s="338"/>
      <c r="J431" s="338"/>
      <c r="K431" s="338" t="s">
        <v>3593</v>
      </c>
      <c r="L431" s="338" t="str">
        <f>CONCATENATE(K431,".ZDi30")</f>
        <v>MNS.MNA_N6.ZDV_IN.ZDV.Interface.ZDi30</v>
      </c>
      <c r="M431" s="668" t="str">
        <f t="shared" si="32"/>
        <v>0</v>
      </c>
      <c r="N431" s="668" t="str">
        <f t="shared" si="33"/>
        <v>2</v>
      </c>
      <c r="O431" s="672" t="s">
        <v>605</v>
      </c>
      <c r="P431" s="961" t="s">
        <v>607</v>
      </c>
      <c r="Q431" s="668"/>
      <c r="R431" s="670"/>
      <c r="S431" s="293"/>
      <c r="T431" s="414" t="s">
        <v>65</v>
      </c>
    </row>
    <row r="432" spans="1:20" x14ac:dyDescent="0.25">
      <c r="A432" s="305">
        <v>431</v>
      </c>
      <c r="B432" s="671" t="s">
        <v>3219</v>
      </c>
      <c r="C432" s="668" t="s">
        <v>3625</v>
      </c>
      <c r="D432" s="668">
        <v>24</v>
      </c>
      <c r="E432" s="668">
        <v>30</v>
      </c>
      <c r="F432" s="338"/>
      <c r="G432" s="338"/>
      <c r="H432" s="338"/>
      <c r="I432" s="338"/>
      <c r="J432" s="338"/>
      <c r="K432" s="338" t="s">
        <v>3593</v>
      </c>
      <c r="L432" s="338" t="str">
        <f>CONCATENATE(K432,".ZDi31")</f>
        <v>MNS.MNA_N6.ZDV_IN.ZDV.Interface.ZDi31</v>
      </c>
      <c r="M432" s="668" t="str">
        <f t="shared" si="32"/>
        <v>0</v>
      </c>
      <c r="N432" s="668" t="str">
        <f t="shared" si="33"/>
        <v>0</v>
      </c>
      <c r="O432" s="672" t="s">
        <v>605</v>
      </c>
      <c r="P432" s="672" t="s">
        <v>605</v>
      </c>
      <c r="Q432" s="668"/>
      <c r="R432" s="670"/>
      <c r="S432" s="293"/>
      <c r="T432" s="414" t="s">
        <v>48</v>
      </c>
    </row>
    <row r="433" spans="1:20" x14ac:dyDescent="0.25">
      <c r="A433" s="305">
        <v>432</v>
      </c>
      <c r="B433" s="671" t="s">
        <v>3219</v>
      </c>
      <c r="C433" s="668" t="s">
        <v>3626</v>
      </c>
      <c r="D433" s="668">
        <v>24</v>
      </c>
      <c r="E433" s="668">
        <v>31</v>
      </c>
      <c r="F433" s="668"/>
      <c r="G433" s="670"/>
      <c r="H433" s="670"/>
      <c r="I433" s="670"/>
      <c r="J433" s="305"/>
      <c r="K433" s="338" t="s">
        <v>3593</v>
      </c>
      <c r="L433" s="338" t="str">
        <f>CONCATENATE(K433,".ZDi32")</f>
        <v>MNS.MNA_N6.ZDV_IN.ZDV.Interface.ZDi32</v>
      </c>
      <c r="M433" s="668" t="str">
        <f t="shared" ref="M433:M465" si="34">IF(O433="",0,LEFT(O433,1))</f>
        <v>0</v>
      </c>
      <c r="N433" s="668" t="str">
        <f t="shared" ref="N433:N465" si="35">IF(P433="",0,LEFT(P433,1))</f>
        <v>0</v>
      </c>
      <c r="O433" s="672" t="s">
        <v>605</v>
      </c>
      <c r="P433" s="672" t="s">
        <v>605</v>
      </c>
      <c r="Q433" s="668"/>
      <c r="R433" s="670"/>
      <c r="S433" s="293"/>
      <c r="T433" s="414" t="s">
        <v>50</v>
      </c>
    </row>
    <row r="434" spans="1:20" x14ac:dyDescent="0.25">
      <c r="A434" s="305">
        <v>433</v>
      </c>
      <c r="B434" s="1061" t="s">
        <v>3944</v>
      </c>
      <c r="C434" s="1017" t="s">
        <v>3629</v>
      </c>
      <c r="D434" s="1017">
        <v>25</v>
      </c>
      <c r="E434" s="1017">
        <v>0</v>
      </c>
      <c r="F434" s="1019"/>
      <c r="G434" s="1019"/>
      <c r="H434" s="1019"/>
      <c r="I434" s="1019"/>
      <c r="J434" s="1019"/>
      <c r="K434" s="1019" t="s">
        <v>3628</v>
      </c>
      <c r="L434" s="1019" t="str">
        <f>CONCATENATE(K434,".ZDi1")</f>
        <v>MNS.MNA_N7.ZDV_OUT.ZDV.Interface.ZDi1</v>
      </c>
      <c r="M434" s="668" t="str">
        <f t="shared" si="34"/>
        <v>0</v>
      </c>
      <c r="N434" s="668" t="str">
        <f t="shared" si="35"/>
        <v>1</v>
      </c>
      <c r="O434" s="672" t="s">
        <v>605</v>
      </c>
      <c r="P434" s="725" t="s">
        <v>606</v>
      </c>
      <c r="Q434" s="668"/>
      <c r="R434" s="670"/>
      <c r="S434" s="293"/>
      <c r="T434" s="413"/>
    </row>
    <row r="435" spans="1:20" x14ac:dyDescent="0.25">
      <c r="A435" s="305">
        <v>434</v>
      </c>
      <c r="B435" s="923" t="s">
        <v>3945</v>
      </c>
      <c r="C435" s="668" t="s">
        <v>3630</v>
      </c>
      <c r="D435" s="668">
        <v>25</v>
      </c>
      <c r="E435" s="668">
        <v>1</v>
      </c>
      <c r="F435" s="338"/>
      <c r="G435" s="338"/>
      <c r="H435" s="338"/>
      <c r="I435" s="338"/>
      <c r="J435" s="338"/>
      <c r="K435" s="338" t="s">
        <v>3628</v>
      </c>
      <c r="L435" s="338" t="str">
        <f>CONCATENATE(K435,".ZDi2")</f>
        <v>MNS.MNA_N7.ZDV_OUT.ZDV.Interface.ZDi2</v>
      </c>
      <c r="M435" s="668" t="str">
        <f t="shared" si="34"/>
        <v>0</v>
      </c>
      <c r="N435" s="668" t="str">
        <f t="shared" si="35"/>
        <v>1</v>
      </c>
      <c r="O435" s="672" t="s">
        <v>605</v>
      </c>
      <c r="P435" s="725" t="s">
        <v>606</v>
      </c>
      <c r="Q435" s="338"/>
      <c r="R435" s="263"/>
    </row>
    <row r="436" spans="1:20" x14ac:dyDescent="0.25">
      <c r="A436" s="305">
        <v>435</v>
      </c>
      <c r="B436" s="923" t="s">
        <v>3946</v>
      </c>
      <c r="C436" s="668" t="s">
        <v>3563</v>
      </c>
      <c r="D436" s="668">
        <v>25</v>
      </c>
      <c r="E436" s="668">
        <v>2</v>
      </c>
      <c r="F436" s="668" t="s">
        <v>65</v>
      </c>
      <c r="G436" s="338"/>
      <c r="H436" s="338"/>
      <c r="I436" s="338"/>
      <c r="J436" s="338"/>
      <c r="K436" s="338" t="s">
        <v>3628</v>
      </c>
      <c r="L436" s="338" t="str">
        <f>CONCATENATE(K436,".ZDi3")</f>
        <v>MNS.MNA_N7.ZDV_OUT.ZDV.Interface.ZDi3</v>
      </c>
      <c r="M436" s="668" t="str">
        <f t="shared" si="34"/>
        <v>0</v>
      </c>
      <c r="N436" s="668" t="str">
        <f t="shared" si="35"/>
        <v>2</v>
      </c>
      <c r="O436" s="672" t="s">
        <v>605</v>
      </c>
      <c r="P436" s="961" t="s">
        <v>607</v>
      </c>
      <c r="Q436" s="338"/>
      <c r="R436" s="263"/>
    </row>
    <row r="437" spans="1:20" x14ac:dyDescent="0.25">
      <c r="A437" s="305">
        <v>436</v>
      </c>
      <c r="B437" s="923" t="s">
        <v>3947</v>
      </c>
      <c r="C437" s="668" t="s">
        <v>3631</v>
      </c>
      <c r="D437" s="668">
        <v>25</v>
      </c>
      <c r="E437" s="668">
        <v>3</v>
      </c>
      <c r="F437" s="668" t="s">
        <v>65</v>
      </c>
      <c r="G437" s="338"/>
      <c r="H437" s="338"/>
      <c r="I437" s="338"/>
      <c r="J437" s="338"/>
      <c r="K437" s="338" t="s">
        <v>3628</v>
      </c>
      <c r="L437" s="338" t="str">
        <f>CONCATENATE(K437,".ZDi4")</f>
        <v>MNS.MNA_N7.ZDV_OUT.ZDV.Interface.ZDi4</v>
      </c>
      <c r="M437" s="668" t="str">
        <f t="shared" si="34"/>
        <v>0</v>
      </c>
      <c r="N437" s="668" t="str">
        <f t="shared" si="35"/>
        <v>2</v>
      </c>
      <c r="O437" s="672" t="s">
        <v>605</v>
      </c>
      <c r="P437" s="961" t="s">
        <v>607</v>
      </c>
      <c r="Q437" s="338"/>
      <c r="R437" s="263"/>
    </row>
    <row r="438" spans="1:20" x14ac:dyDescent="0.25">
      <c r="A438" s="305">
        <v>437</v>
      </c>
      <c r="B438" s="923" t="s">
        <v>3948</v>
      </c>
      <c r="C438" s="668" t="s">
        <v>3632</v>
      </c>
      <c r="D438" s="668">
        <v>25</v>
      </c>
      <c r="E438" s="668">
        <v>4</v>
      </c>
      <c r="F438" s="668" t="s">
        <v>65</v>
      </c>
      <c r="G438" s="338"/>
      <c r="H438" s="338"/>
      <c r="I438" s="338"/>
      <c r="J438" s="338"/>
      <c r="K438" s="338" t="s">
        <v>3628</v>
      </c>
      <c r="L438" s="338" t="str">
        <f>CONCATENATE(K438,".ZDi5")</f>
        <v>MNS.MNA_N7.ZDV_OUT.ZDV.Interface.ZDi5</v>
      </c>
      <c r="M438" s="668" t="str">
        <f t="shared" si="34"/>
        <v>0</v>
      </c>
      <c r="N438" s="668" t="str">
        <f t="shared" si="35"/>
        <v>2</v>
      </c>
      <c r="O438" s="672" t="s">
        <v>605</v>
      </c>
      <c r="P438" s="961" t="s">
        <v>607</v>
      </c>
      <c r="Q438" s="338"/>
      <c r="R438" s="263"/>
    </row>
    <row r="439" spans="1:20" x14ac:dyDescent="0.25">
      <c r="A439" s="305">
        <v>438</v>
      </c>
      <c r="B439" s="923" t="s">
        <v>3949</v>
      </c>
      <c r="C439" s="668" t="s">
        <v>3633</v>
      </c>
      <c r="D439" s="668">
        <v>25</v>
      </c>
      <c r="E439" s="668">
        <v>5</v>
      </c>
      <c r="F439" s="668" t="s">
        <v>65</v>
      </c>
      <c r="G439" s="338"/>
      <c r="H439" s="338"/>
      <c r="I439" s="338"/>
      <c r="J439" s="338"/>
      <c r="K439" s="338" t="s">
        <v>3628</v>
      </c>
      <c r="L439" s="338" t="str">
        <f>CONCATENATE(K439,".ZDi6")</f>
        <v>MNS.MNA_N7.ZDV_OUT.ZDV.Interface.ZDi6</v>
      </c>
      <c r="M439" s="668" t="str">
        <f t="shared" si="34"/>
        <v>0</v>
      </c>
      <c r="N439" s="668" t="str">
        <f t="shared" si="35"/>
        <v>2</v>
      </c>
      <c r="O439" s="672" t="s">
        <v>605</v>
      </c>
      <c r="P439" s="961" t="s">
        <v>607</v>
      </c>
      <c r="Q439" s="338"/>
      <c r="R439" s="263"/>
    </row>
    <row r="440" spans="1:20" x14ac:dyDescent="0.25">
      <c r="A440" s="305">
        <v>439</v>
      </c>
      <c r="B440" s="923" t="s">
        <v>3950</v>
      </c>
      <c r="C440" s="668" t="s">
        <v>3634</v>
      </c>
      <c r="D440" s="668">
        <v>25</v>
      </c>
      <c r="E440" s="668">
        <v>6</v>
      </c>
      <c r="F440" s="338"/>
      <c r="G440" s="338"/>
      <c r="H440" s="338"/>
      <c r="I440" s="338"/>
      <c r="J440" s="338"/>
      <c r="K440" s="338" t="s">
        <v>3628</v>
      </c>
      <c r="L440" s="338" t="str">
        <f>CONCATENATE(K440,".ZDi7")</f>
        <v>MNS.MNA_N7.ZDV_OUT.ZDV.Interface.ZDi7</v>
      </c>
      <c r="M440" s="668" t="str">
        <f t="shared" si="34"/>
        <v>0</v>
      </c>
      <c r="N440" s="668" t="str">
        <f t="shared" si="35"/>
        <v>1</v>
      </c>
      <c r="O440" s="672" t="s">
        <v>605</v>
      </c>
      <c r="P440" s="725" t="s">
        <v>606</v>
      </c>
      <c r="Q440" s="338"/>
      <c r="R440" s="263"/>
    </row>
    <row r="441" spans="1:20" x14ac:dyDescent="0.25">
      <c r="A441" s="305">
        <v>440</v>
      </c>
      <c r="B441" s="923" t="s">
        <v>3951</v>
      </c>
      <c r="C441" s="668" t="s">
        <v>3635</v>
      </c>
      <c r="D441" s="668">
        <v>25</v>
      </c>
      <c r="E441" s="668">
        <v>7</v>
      </c>
      <c r="F441" s="338"/>
      <c r="G441" s="338"/>
      <c r="H441" s="338"/>
      <c r="I441" s="338"/>
      <c r="J441" s="338"/>
      <c r="K441" s="338" t="s">
        <v>3628</v>
      </c>
      <c r="L441" s="338" t="str">
        <f>CONCATENATE(K441,".ZDi8")</f>
        <v>MNS.MNA_N7.ZDV_OUT.ZDV.Interface.ZDi8</v>
      </c>
      <c r="M441" s="668" t="str">
        <f t="shared" si="34"/>
        <v>0</v>
      </c>
      <c r="N441" s="668" t="str">
        <f t="shared" si="35"/>
        <v>1</v>
      </c>
      <c r="O441" s="672" t="s">
        <v>605</v>
      </c>
      <c r="P441" s="725" t="s">
        <v>606</v>
      </c>
      <c r="Q441" s="338"/>
      <c r="R441" s="263"/>
    </row>
    <row r="442" spans="1:20" x14ac:dyDescent="0.25">
      <c r="A442" s="305">
        <v>441</v>
      </c>
      <c r="B442" s="923" t="s">
        <v>3952</v>
      </c>
      <c r="C442" s="668" t="s">
        <v>3636</v>
      </c>
      <c r="D442" s="668">
        <v>25</v>
      </c>
      <c r="E442" s="668">
        <v>8</v>
      </c>
      <c r="F442" s="338"/>
      <c r="G442" s="338"/>
      <c r="H442" s="338"/>
      <c r="I442" s="338"/>
      <c r="J442" s="338"/>
      <c r="K442" s="338" t="s">
        <v>3628</v>
      </c>
      <c r="L442" s="338" t="str">
        <f>CONCATENATE(K442,".ZDi9")</f>
        <v>MNS.MNA_N7.ZDV_OUT.ZDV.Interface.ZDi9</v>
      </c>
      <c r="M442" s="668" t="str">
        <f t="shared" si="34"/>
        <v>0</v>
      </c>
      <c r="N442" s="668" t="str">
        <f t="shared" si="35"/>
        <v>1</v>
      </c>
      <c r="O442" s="672" t="s">
        <v>605</v>
      </c>
      <c r="P442" s="725" t="s">
        <v>606</v>
      </c>
      <c r="Q442" s="338"/>
      <c r="R442" s="263"/>
    </row>
    <row r="443" spans="1:20" x14ac:dyDescent="0.25">
      <c r="A443" s="305">
        <v>442</v>
      </c>
      <c r="B443" s="923" t="s">
        <v>3953</v>
      </c>
      <c r="C443" s="668" t="s">
        <v>3637</v>
      </c>
      <c r="D443" s="668">
        <v>25</v>
      </c>
      <c r="E443" s="668">
        <v>9</v>
      </c>
      <c r="F443" s="338"/>
      <c r="G443" s="338"/>
      <c r="H443" s="338"/>
      <c r="I443" s="338"/>
      <c r="J443" s="338"/>
      <c r="K443" s="338" t="s">
        <v>3628</v>
      </c>
      <c r="L443" s="338" t="str">
        <f>CONCATENATE(K443,".ZDi10")</f>
        <v>MNS.MNA_N7.ZDV_OUT.ZDV.Interface.ZDi10</v>
      </c>
      <c r="M443" s="668" t="str">
        <f t="shared" si="34"/>
        <v>0</v>
      </c>
      <c r="N443" s="668" t="str">
        <f t="shared" si="35"/>
        <v>1</v>
      </c>
      <c r="O443" s="672" t="s">
        <v>605</v>
      </c>
      <c r="P443" s="725" t="s">
        <v>606</v>
      </c>
      <c r="Q443" s="338"/>
      <c r="R443" s="263"/>
    </row>
    <row r="444" spans="1:20" x14ac:dyDescent="0.25">
      <c r="A444" s="305">
        <v>443</v>
      </c>
      <c r="B444" s="923" t="s">
        <v>3954</v>
      </c>
      <c r="C444" s="668" t="s">
        <v>3638</v>
      </c>
      <c r="D444" s="668">
        <v>25</v>
      </c>
      <c r="E444" s="668">
        <v>10</v>
      </c>
      <c r="F444" s="338"/>
      <c r="G444" s="338"/>
      <c r="H444" s="338"/>
      <c r="I444" s="338"/>
      <c r="J444" s="338"/>
      <c r="K444" s="338" t="s">
        <v>3628</v>
      </c>
      <c r="L444" s="338" t="str">
        <f>CONCATENATE(K444,".ZDi11")</f>
        <v>MNS.MNA_N7.ZDV_OUT.ZDV.Interface.ZDi11</v>
      </c>
      <c r="M444" s="668" t="str">
        <f t="shared" si="34"/>
        <v>0</v>
      </c>
      <c r="N444" s="668" t="str">
        <f t="shared" si="35"/>
        <v>1</v>
      </c>
      <c r="O444" s="672" t="s">
        <v>605</v>
      </c>
      <c r="P444" s="725" t="s">
        <v>606</v>
      </c>
      <c r="Q444" s="338"/>
      <c r="R444" s="263"/>
    </row>
    <row r="445" spans="1:20" x14ac:dyDescent="0.25">
      <c r="A445" s="305">
        <v>444</v>
      </c>
      <c r="B445" s="923" t="s">
        <v>3955</v>
      </c>
      <c r="C445" s="668" t="s">
        <v>3639</v>
      </c>
      <c r="D445" s="668">
        <v>25</v>
      </c>
      <c r="E445" s="668">
        <v>11</v>
      </c>
      <c r="F445" s="668" t="s">
        <v>65</v>
      </c>
      <c r="G445" s="338"/>
      <c r="H445" s="338"/>
      <c r="I445" s="338"/>
      <c r="J445" s="338"/>
      <c r="K445" s="338" t="s">
        <v>3628</v>
      </c>
      <c r="L445" s="338" t="str">
        <f>CONCATENATE(K445,".ZDi12")</f>
        <v>MNS.MNA_N7.ZDV_OUT.ZDV.Interface.ZDi12</v>
      </c>
      <c r="M445" s="668" t="str">
        <f t="shared" si="34"/>
        <v>0</v>
      </c>
      <c r="N445" s="668" t="str">
        <f t="shared" si="35"/>
        <v>2</v>
      </c>
      <c r="O445" s="672" t="s">
        <v>605</v>
      </c>
      <c r="P445" s="961" t="s">
        <v>607</v>
      </c>
      <c r="Q445" s="338"/>
      <c r="R445" s="263"/>
    </row>
    <row r="446" spans="1:20" x14ac:dyDescent="0.25">
      <c r="A446" s="305">
        <v>445</v>
      </c>
      <c r="B446" s="923" t="s">
        <v>3956</v>
      </c>
      <c r="C446" s="668" t="s">
        <v>3640</v>
      </c>
      <c r="D446" s="668">
        <v>25</v>
      </c>
      <c r="E446" s="668">
        <v>12</v>
      </c>
      <c r="F446" s="338"/>
      <c r="G446" s="338"/>
      <c r="H446" s="338"/>
      <c r="I446" s="338"/>
      <c r="J446" s="338"/>
      <c r="K446" s="338" t="s">
        <v>3628</v>
      </c>
      <c r="L446" s="338" t="str">
        <f>CONCATENATE(K446,".ZDi13")</f>
        <v>MNS.MNA_N7.ZDV_OUT.ZDV.Interface.ZDi13</v>
      </c>
      <c r="M446" s="668" t="str">
        <f t="shared" si="34"/>
        <v>0</v>
      </c>
      <c r="N446" s="668" t="str">
        <f t="shared" si="35"/>
        <v>1</v>
      </c>
      <c r="O446" s="672" t="s">
        <v>605</v>
      </c>
      <c r="P446" s="725" t="s">
        <v>606</v>
      </c>
      <c r="Q446" s="338"/>
      <c r="R446" s="263"/>
    </row>
    <row r="447" spans="1:20" x14ac:dyDescent="0.25">
      <c r="A447" s="305">
        <v>446</v>
      </c>
      <c r="B447" s="671" t="s">
        <v>3163</v>
      </c>
      <c r="C447" s="668" t="s">
        <v>3641</v>
      </c>
      <c r="D447" s="668">
        <v>25</v>
      </c>
      <c r="E447" s="668">
        <v>13</v>
      </c>
      <c r="F447" s="338"/>
      <c r="G447" s="338"/>
      <c r="H447" s="338"/>
      <c r="I447" s="338"/>
      <c r="J447" s="338"/>
      <c r="K447" s="338" t="s">
        <v>3628</v>
      </c>
      <c r="L447" s="338" t="str">
        <f>CONCATENATE(K447,".ZDi14")</f>
        <v>MNS.MNA_N7.ZDV_OUT.ZDV.Interface.ZDi14</v>
      </c>
      <c r="M447" s="668" t="str">
        <f t="shared" si="34"/>
        <v>0</v>
      </c>
      <c r="N447" s="668" t="str">
        <f t="shared" si="35"/>
        <v>0</v>
      </c>
      <c r="O447" s="672" t="s">
        <v>605</v>
      </c>
      <c r="P447" s="672" t="s">
        <v>605</v>
      </c>
      <c r="Q447" s="338"/>
      <c r="R447" s="263"/>
    </row>
    <row r="448" spans="1:20" x14ac:dyDescent="0.25">
      <c r="A448" s="305">
        <v>447</v>
      </c>
      <c r="B448" s="671" t="s">
        <v>3163</v>
      </c>
      <c r="C448" s="668" t="s">
        <v>3642</v>
      </c>
      <c r="D448" s="668">
        <v>25</v>
      </c>
      <c r="E448" s="668">
        <v>14</v>
      </c>
      <c r="F448" s="338"/>
      <c r="G448" s="338"/>
      <c r="H448" s="338"/>
      <c r="I448" s="338"/>
      <c r="J448" s="338"/>
      <c r="K448" s="338" t="s">
        <v>3628</v>
      </c>
      <c r="L448" s="338" t="str">
        <f>CONCATENATE(K448,".ZDi15")</f>
        <v>MNS.MNA_N7.ZDV_OUT.ZDV.Interface.ZDi15</v>
      </c>
      <c r="M448" s="668" t="str">
        <f t="shared" si="34"/>
        <v>0</v>
      </c>
      <c r="N448" s="668" t="str">
        <f t="shared" si="35"/>
        <v>0</v>
      </c>
      <c r="O448" s="672" t="s">
        <v>605</v>
      </c>
      <c r="P448" s="672" t="s">
        <v>605</v>
      </c>
      <c r="Q448" s="338"/>
      <c r="R448" s="263"/>
    </row>
    <row r="449" spans="1:20" x14ac:dyDescent="0.25">
      <c r="A449" s="305">
        <v>448</v>
      </c>
      <c r="B449" s="671" t="s">
        <v>3957</v>
      </c>
      <c r="C449" s="668" t="s">
        <v>3643</v>
      </c>
      <c r="D449" s="668">
        <v>25</v>
      </c>
      <c r="E449" s="668">
        <v>15</v>
      </c>
      <c r="F449" s="668" t="s">
        <v>65</v>
      </c>
      <c r="G449" s="338"/>
      <c r="H449" s="338"/>
      <c r="I449" s="338"/>
      <c r="J449" s="338"/>
      <c r="K449" s="338" t="s">
        <v>3628</v>
      </c>
      <c r="L449" s="338" t="str">
        <f>CONCATENATE(K449,".ZDi16")</f>
        <v>MNS.MNA_N7.ZDV_OUT.ZDV.Interface.ZDi16</v>
      </c>
      <c r="M449" s="668" t="str">
        <f t="shared" si="34"/>
        <v>0</v>
      </c>
      <c r="N449" s="668" t="str">
        <f t="shared" si="35"/>
        <v>1</v>
      </c>
      <c r="O449" s="672" t="s">
        <v>605</v>
      </c>
      <c r="P449" s="725" t="s">
        <v>606</v>
      </c>
      <c r="Q449" s="668"/>
      <c r="R449" s="670"/>
      <c r="S449" s="293"/>
      <c r="T449" s="413"/>
    </row>
    <row r="450" spans="1:20" x14ac:dyDescent="0.25">
      <c r="A450" s="305">
        <v>449</v>
      </c>
      <c r="B450" s="923" t="s">
        <v>3958</v>
      </c>
      <c r="C450" s="668" t="s">
        <v>3644</v>
      </c>
      <c r="D450" s="668">
        <v>25</v>
      </c>
      <c r="E450" s="668">
        <v>16</v>
      </c>
      <c r="F450" s="668" t="s">
        <v>65</v>
      </c>
      <c r="G450" s="338"/>
      <c r="H450" s="338"/>
      <c r="I450" s="338"/>
      <c r="J450" s="338"/>
      <c r="K450" s="338" t="s">
        <v>3628</v>
      </c>
      <c r="L450" s="338" t="str">
        <f>CONCATENATE(K450,".ZDi17")</f>
        <v>MNS.MNA_N7.ZDV_OUT.ZDV.Interface.ZDi17</v>
      </c>
      <c r="M450" s="668" t="str">
        <f t="shared" si="34"/>
        <v>0</v>
      </c>
      <c r="N450" s="668" t="str">
        <f t="shared" si="35"/>
        <v>2</v>
      </c>
      <c r="O450" s="672" t="s">
        <v>605</v>
      </c>
      <c r="P450" s="961" t="s">
        <v>607</v>
      </c>
      <c r="Q450" s="668"/>
      <c r="R450" s="670"/>
      <c r="S450" s="293"/>
      <c r="T450" s="413"/>
    </row>
    <row r="451" spans="1:20" x14ac:dyDescent="0.25">
      <c r="A451" s="305">
        <v>450</v>
      </c>
      <c r="B451" s="923" t="s">
        <v>3959</v>
      </c>
      <c r="C451" s="668" t="s">
        <v>3645</v>
      </c>
      <c r="D451" s="668">
        <v>25</v>
      </c>
      <c r="E451" s="668">
        <v>17</v>
      </c>
      <c r="F451" s="668" t="s">
        <v>65</v>
      </c>
      <c r="G451" s="338"/>
      <c r="H451" s="338"/>
      <c r="I451" s="338"/>
      <c r="J451" s="338"/>
      <c r="K451" s="338" t="s">
        <v>3628</v>
      </c>
      <c r="L451" s="338" t="str">
        <f>CONCATENATE(K451,".ZDi18")</f>
        <v>MNS.MNA_N7.ZDV_OUT.ZDV.Interface.ZDi18</v>
      </c>
      <c r="M451" s="668" t="str">
        <f t="shared" si="34"/>
        <v>0</v>
      </c>
      <c r="N451" s="668" t="str">
        <f t="shared" si="35"/>
        <v>2</v>
      </c>
      <c r="O451" s="672" t="s">
        <v>605</v>
      </c>
      <c r="P451" s="961" t="s">
        <v>607</v>
      </c>
      <c r="Q451" s="668"/>
      <c r="R451" s="670"/>
      <c r="S451" s="293"/>
      <c r="T451" s="412"/>
    </row>
    <row r="452" spans="1:20" x14ac:dyDescent="0.25">
      <c r="A452" s="305">
        <v>451</v>
      </c>
      <c r="B452" s="923" t="s">
        <v>3960</v>
      </c>
      <c r="C452" s="668" t="s">
        <v>3646</v>
      </c>
      <c r="D452" s="668">
        <v>25</v>
      </c>
      <c r="E452" s="668">
        <v>18</v>
      </c>
      <c r="F452" s="668" t="s">
        <v>65</v>
      </c>
      <c r="G452" s="338"/>
      <c r="H452" s="338"/>
      <c r="I452" s="338"/>
      <c r="J452" s="338"/>
      <c r="K452" s="338" t="s">
        <v>3628</v>
      </c>
      <c r="L452" s="338" t="str">
        <f>CONCATENATE(K452,".ZDi19")</f>
        <v>MNS.MNA_N7.ZDV_OUT.ZDV.Interface.ZDi19</v>
      </c>
      <c r="M452" s="668" t="str">
        <f t="shared" si="34"/>
        <v>0</v>
      </c>
      <c r="N452" s="668" t="str">
        <f t="shared" si="35"/>
        <v>2</v>
      </c>
      <c r="O452" s="672" t="s">
        <v>605</v>
      </c>
      <c r="P452" s="961" t="s">
        <v>607</v>
      </c>
      <c r="Q452" s="668"/>
      <c r="R452" s="670"/>
      <c r="S452" s="293"/>
      <c r="T452" s="412"/>
    </row>
    <row r="453" spans="1:20" x14ac:dyDescent="0.25">
      <c r="A453" s="305">
        <v>452</v>
      </c>
      <c r="B453" s="923" t="s">
        <v>3961</v>
      </c>
      <c r="C453" s="668" t="s">
        <v>3647</v>
      </c>
      <c r="D453" s="668">
        <v>25</v>
      </c>
      <c r="E453" s="668">
        <v>19</v>
      </c>
      <c r="F453" s="668" t="s">
        <v>65</v>
      </c>
      <c r="G453" s="338"/>
      <c r="H453" s="338"/>
      <c r="I453" s="338"/>
      <c r="J453" s="338"/>
      <c r="K453" s="338" t="s">
        <v>3628</v>
      </c>
      <c r="L453" s="338" t="str">
        <f>CONCATENATE(K453,".ZDi20")</f>
        <v>MNS.MNA_N7.ZDV_OUT.ZDV.Interface.ZDi20</v>
      </c>
      <c r="M453" s="668" t="str">
        <f t="shared" si="34"/>
        <v>0</v>
      </c>
      <c r="N453" s="668" t="str">
        <f t="shared" si="35"/>
        <v>2</v>
      </c>
      <c r="O453" s="672" t="s">
        <v>605</v>
      </c>
      <c r="P453" s="961" t="s">
        <v>607</v>
      </c>
      <c r="Q453" s="668"/>
      <c r="R453" s="670"/>
      <c r="S453" s="293"/>
      <c r="T453" s="412"/>
    </row>
    <row r="454" spans="1:20" x14ac:dyDescent="0.25">
      <c r="A454" s="305">
        <v>453</v>
      </c>
      <c r="B454" s="923" t="s">
        <v>3962</v>
      </c>
      <c r="C454" s="668" t="s">
        <v>3648</v>
      </c>
      <c r="D454" s="668">
        <v>25</v>
      </c>
      <c r="E454" s="668">
        <v>20</v>
      </c>
      <c r="F454" s="668" t="s">
        <v>65</v>
      </c>
      <c r="G454" s="338"/>
      <c r="H454" s="338"/>
      <c r="I454" s="338"/>
      <c r="J454" s="338"/>
      <c r="K454" s="338" t="s">
        <v>3628</v>
      </c>
      <c r="L454" s="338" t="str">
        <f>CONCATENATE(K454,".ZDi21")</f>
        <v>MNS.MNA_N7.ZDV_OUT.ZDV.Interface.ZDi21</v>
      </c>
      <c r="M454" s="668" t="str">
        <f t="shared" si="34"/>
        <v>0</v>
      </c>
      <c r="N454" s="668" t="str">
        <f t="shared" si="35"/>
        <v>2</v>
      </c>
      <c r="O454" s="672" t="s">
        <v>605</v>
      </c>
      <c r="P454" s="961" t="s">
        <v>607</v>
      </c>
      <c r="Q454" s="668"/>
      <c r="R454" s="670"/>
      <c r="S454" s="293"/>
      <c r="T454" s="412"/>
    </row>
    <row r="455" spans="1:20" x14ac:dyDescent="0.25">
      <c r="A455" s="305">
        <v>454</v>
      </c>
      <c r="B455" s="923" t="s">
        <v>3963</v>
      </c>
      <c r="C455" s="668" t="s">
        <v>3649</v>
      </c>
      <c r="D455" s="668">
        <v>25</v>
      </c>
      <c r="E455" s="668">
        <v>21</v>
      </c>
      <c r="F455" s="668" t="s">
        <v>65</v>
      </c>
      <c r="G455" s="338"/>
      <c r="H455" s="338"/>
      <c r="I455" s="338"/>
      <c r="J455" s="338"/>
      <c r="K455" s="338" t="s">
        <v>3628</v>
      </c>
      <c r="L455" s="338" t="str">
        <f>CONCATENATE(K455,".ZDi22")</f>
        <v>MNS.MNA_N7.ZDV_OUT.ZDV.Interface.ZDi22</v>
      </c>
      <c r="M455" s="668" t="str">
        <f t="shared" si="34"/>
        <v>0</v>
      </c>
      <c r="N455" s="668" t="str">
        <f t="shared" si="35"/>
        <v>2</v>
      </c>
      <c r="O455" s="672" t="s">
        <v>605</v>
      </c>
      <c r="P455" s="961" t="s">
        <v>607</v>
      </c>
      <c r="Q455" s="668"/>
      <c r="R455" s="670"/>
      <c r="S455" s="293"/>
      <c r="T455" s="412"/>
    </row>
    <row r="456" spans="1:20" x14ac:dyDescent="0.25">
      <c r="A456" s="305">
        <v>455</v>
      </c>
      <c r="B456" s="923" t="s">
        <v>3964</v>
      </c>
      <c r="C456" s="668" t="s">
        <v>3650</v>
      </c>
      <c r="D456" s="668">
        <v>25</v>
      </c>
      <c r="E456" s="668">
        <v>22</v>
      </c>
      <c r="F456" s="668" t="s">
        <v>65</v>
      </c>
      <c r="G456" s="338"/>
      <c r="H456" s="338"/>
      <c r="I456" s="338"/>
      <c r="J456" s="338"/>
      <c r="K456" s="338" t="s">
        <v>3628</v>
      </c>
      <c r="L456" s="338" t="str">
        <f>CONCATENATE(K456,".ZDi23")</f>
        <v>MNS.MNA_N7.ZDV_OUT.ZDV.Interface.ZDi23</v>
      </c>
      <c r="M456" s="668" t="str">
        <f t="shared" si="34"/>
        <v>0</v>
      </c>
      <c r="N456" s="668" t="str">
        <f t="shared" si="35"/>
        <v>2</v>
      </c>
      <c r="O456" s="672" t="s">
        <v>605</v>
      </c>
      <c r="P456" s="961" t="s">
        <v>607</v>
      </c>
      <c r="Q456" s="668"/>
      <c r="R456" s="670"/>
      <c r="S456" s="293"/>
      <c r="T456" s="412"/>
    </row>
    <row r="457" spans="1:20" x14ac:dyDescent="0.25">
      <c r="A457" s="305">
        <v>456</v>
      </c>
      <c r="B457" s="923" t="s">
        <v>3965</v>
      </c>
      <c r="C457" s="668" t="s">
        <v>3651</v>
      </c>
      <c r="D457" s="668">
        <v>25</v>
      </c>
      <c r="E457" s="668">
        <v>23</v>
      </c>
      <c r="F457" s="668" t="s">
        <v>65</v>
      </c>
      <c r="G457" s="338"/>
      <c r="H457" s="338"/>
      <c r="I457" s="338"/>
      <c r="J457" s="338"/>
      <c r="K457" s="338" t="s">
        <v>3628</v>
      </c>
      <c r="L457" s="338" t="str">
        <f>CONCATENATE(K457,".ZDi24")</f>
        <v>MNS.MNA_N7.ZDV_OUT.ZDV.Interface.ZDi24</v>
      </c>
      <c r="M457" s="668" t="str">
        <f t="shared" si="34"/>
        <v>0</v>
      </c>
      <c r="N457" s="668" t="str">
        <f t="shared" si="35"/>
        <v>2</v>
      </c>
      <c r="O457" s="672" t="s">
        <v>605</v>
      </c>
      <c r="P457" s="961" t="s">
        <v>607</v>
      </c>
      <c r="Q457" s="668"/>
      <c r="R457" s="670"/>
      <c r="S457" s="293"/>
      <c r="T457" s="412"/>
    </row>
    <row r="458" spans="1:20" x14ac:dyDescent="0.25">
      <c r="A458" s="305">
        <v>457</v>
      </c>
      <c r="B458" s="923" t="s">
        <v>3966</v>
      </c>
      <c r="C458" s="668" t="s">
        <v>3652</v>
      </c>
      <c r="D458" s="668">
        <v>25</v>
      </c>
      <c r="E458" s="668">
        <v>24</v>
      </c>
      <c r="F458" s="668" t="s">
        <v>65</v>
      </c>
      <c r="G458" s="338"/>
      <c r="H458" s="338"/>
      <c r="I458" s="338"/>
      <c r="J458" s="338"/>
      <c r="K458" s="338" t="s">
        <v>3628</v>
      </c>
      <c r="L458" s="338" t="str">
        <f>CONCATENATE(K458,".ZDi25")</f>
        <v>MNS.MNA_N7.ZDV_OUT.ZDV.Interface.ZDi25</v>
      </c>
      <c r="M458" s="668" t="str">
        <f t="shared" si="34"/>
        <v>0</v>
      </c>
      <c r="N458" s="668" t="str">
        <f t="shared" si="35"/>
        <v>2</v>
      </c>
      <c r="O458" s="672" t="s">
        <v>605</v>
      </c>
      <c r="P458" s="961" t="s">
        <v>607</v>
      </c>
      <c r="Q458" s="668"/>
      <c r="R458" s="670"/>
      <c r="S458" s="293"/>
      <c r="T458" s="412"/>
    </row>
    <row r="459" spans="1:20" x14ac:dyDescent="0.25">
      <c r="A459" s="305">
        <v>458</v>
      </c>
      <c r="B459" s="923" t="s">
        <v>3967</v>
      </c>
      <c r="C459" s="668" t="s">
        <v>3653</v>
      </c>
      <c r="D459" s="668">
        <v>25</v>
      </c>
      <c r="E459" s="668">
        <v>25</v>
      </c>
      <c r="F459" s="668" t="s">
        <v>65</v>
      </c>
      <c r="G459" s="338"/>
      <c r="H459" s="338"/>
      <c r="I459" s="338"/>
      <c r="J459" s="338"/>
      <c r="K459" s="338" t="s">
        <v>3628</v>
      </c>
      <c r="L459" s="338" t="str">
        <f>CONCATENATE(K459,".ZDi26")</f>
        <v>MNS.MNA_N7.ZDV_OUT.ZDV.Interface.ZDi26</v>
      </c>
      <c r="M459" s="668" t="str">
        <f t="shared" si="34"/>
        <v>0</v>
      </c>
      <c r="N459" s="668" t="str">
        <f t="shared" si="35"/>
        <v>2</v>
      </c>
      <c r="O459" s="672" t="s">
        <v>605</v>
      </c>
      <c r="P459" s="961" t="s">
        <v>607</v>
      </c>
      <c r="Q459" s="668"/>
      <c r="R459" s="670"/>
      <c r="S459" s="293"/>
      <c r="T459" s="412"/>
    </row>
    <row r="460" spans="1:20" x14ac:dyDescent="0.25">
      <c r="A460" s="305">
        <v>459</v>
      </c>
      <c r="B460" s="923" t="s">
        <v>3968</v>
      </c>
      <c r="C460" s="668" t="s">
        <v>3654</v>
      </c>
      <c r="D460" s="668">
        <v>25</v>
      </c>
      <c r="E460" s="668">
        <v>26</v>
      </c>
      <c r="F460" s="668" t="s">
        <v>65</v>
      </c>
      <c r="G460" s="338"/>
      <c r="H460" s="338"/>
      <c r="I460" s="338"/>
      <c r="J460" s="338"/>
      <c r="K460" s="338" t="s">
        <v>3628</v>
      </c>
      <c r="L460" s="338" t="str">
        <f>CONCATENATE(K460,".ZDi27")</f>
        <v>MNS.MNA_N7.ZDV_OUT.ZDV.Interface.ZDi27</v>
      </c>
      <c r="M460" s="668" t="str">
        <f t="shared" si="34"/>
        <v>0</v>
      </c>
      <c r="N460" s="668" t="str">
        <f t="shared" si="35"/>
        <v>2</v>
      </c>
      <c r="O460" s="672" t="s">
        <v>605</v>
      </c>
      <c r="P460" s="961" t="s">
        <v>607</v>
      </c>
      <c r="Q460" s="668"/>
      <c r="R460" s="670"/>
      <c r="S460" s="293"/>
      <c r="T460" s="412"/>
    </row>
    <row r="461" spans="1:20" x14ac:dyDescent="0.25">
      <c r="A461" s="305">
        <v>460</v>
      </c>
      <c r="B461" s="923" t="s">
        <v>3969</v>
      </c>
      <c r="C461" s="668" t="s">
        <v>3655</v>
      </c>
      <c r="D461" s="668">
        <v>25</v>
      </c>
      <c r="E461" s="668">
        <v>27</v>
      </c>
      <c r="F461" s="668" t="s">
        <v>65</v>
      </c>
      <c r="G461" s="338"/>
      <c r="H461" s="338"/>
      <c r="I461" s="338"/>
      <c r="J461" s="338"/>
      <c r="K461" s="338" t="s">
        <v>3628</v>
      </c>
      <c r="L461" s="338" t="str">
        <f>CONCATENATE(K461,".ZDi28")</f>
        <v>MNS.MNA_N7.ZDV_OUT.ZDV.Interface.ZDi28</v>
      </c>
      <c r="M461" s="668" t="str">
        <f t="shared" si="34"/>
        <v>0</v>
      </c>
      <c r="N461" s="668" t="str">
        <f t="shared" si="35"/>
        <v>2</v>
      </c>
      <c r="O461" s="672" t="s">
        <v>605</v>
      </c>
      <c r="P461" s="961" t="s">
        <v>607</v>
      </c>
      <c r="Q461" s="668"/>
      <c r="R461" s="670"/>
      <c r="S461" s="293"/>
      <c r="T461" s="412"/>
    </row>
    <row r="462" spans="1:20" x14ac:dyDescent="0.25">
      <c r="A462" s="305">
        <v>461</v>
      </c>
      <c r="B462" s="923" t="s">
        <v>3970</v>
      </c>
      <c r="C462" s="668" t="s">
        <v>3656</v>
      </c>
      <c r="D462" s="668">
        <v>25</v>
      </c>
      <c r="E462" s="668">
        <v>28</v>
      </c>
      <c r="F462" s="668" t="s">
        <v>65</v>
      </c>
      <c r="G462" s="338"/>
      <c r="H462" s="338"/>
      <c r="I462" s="338"/>
      <c r="J462" s="338"/>
      <c r="K462" s="338" t="s">
        <v>3628</v>
      </c>
      <c r="L462" s="338" t="str">
        <f>CONCATENATE(K462,".ZDi29")</f>
        <v>MNS.MNA_N7.ZDV_OUT.ZDV.Interface.ZDi29</v>
      </c>
      <c r="M462" s="668" t="str">
        <f t="shared" si="34"/>
        <v>0</v>
      </c>
      <c r="N462" s="668" t="str">
        <f t="shared" si="35"/>
        <v>2</v>
      </c>
      <c r="O462" s="672" t="s">
        <v>605</v>
      </c>
      <c r="P462" s="961" t="s">
        <v>607</v>
      </c>
      <c r="Q462" s="668"/>
      <c r="R462" s="670"/>
      <c r="S462" s="293"/>
      <c r="T462" s="412"/>
    </row>
    <row r="463" spans="1:20" x14ac:dyDescent="0.25">
      <c r="A463" s="305">
        <v>462</v>
      </c>
      <c r="B463" s="923" t="s">
        <v>3971</v>
      </c>
      <c r="C463" s="668" t="s">
        <v>3657</v>
      </c>
      <c r="D463" s="668">
        <v>25</v>
      </c>
      <c r="E463" s="668">
        <v>29</v>
      </c>
      <c r="F463" s="668" t="s">
        <v>65</v>
      </c>
      <c r="G463" s="338"/>
      <c r="H463" s="338"/>
      <c r="I463" s="338"/>
      <c r="J463" s="338"/>
      <c r="K463" s="338" t="s">
        <v>3628</v>
      </c>
      <c r="L463" s="338" t="str">
        <f>CONCATENATE(K463,".ZDi30")</f>
        <v>MNS.MNA_N7.ZDV_OUT.ZDV.Interface.ZDi30</v>
      </c>
      <c r="M463" s="668" t="str">
        <f t="shared" si="34"/>
        <v>0</v>
      </c>
      <c r="N463" s="668" t="str">
        <f t="shared" si="35"/>
        <v>2</v>
      </c>
      <c r="O463" s="672" t="s">
        <v>605</v>
      </c>
      <c r="P463" s="961" t="s">
        <v>607</v>
      </c>
      <c r="Q463" s="668"/>
      <c r="R463" s="670"/>
      <c r="S463" s="293"/>
      <c r="T463" s="412"/>
    </row>
    <row r="464" spans="1:20" x14ac:dyDescent="0.25">
      <c r="A464" s="305">
        <v>463</v>
      </c>
      <c r="B464" s="671" t="s">
        <v>3163</v>
      </c>
      <c r="C464" s="668" t="s">
        <v>3658</v>
      </c>
      <c r="D464" s="668">
        <v>25</v>
      </c>
      <c r="E464" s="668">
        <v>30</v>
      </c>
      <c r="F464" s="338"/>
      <c r="G464" s="338"/>
      <c r="H464" s="338"/>
      <c r="I464" s="338"/>
      <c r="J464" s="338"/>
      <c r="K464" s="338" t="s">
        <v>3628</v>
      </c>
      <c r="L464" s="338" t="str">
        <f>CONCATENATE(K464,".ZDi31")</f>
        <v>MNS.MNA_N7.ZDV_OUT.ZDV.Interface.ZDi31</v>
      </c>
      <c r="M464" s="668" t="str">
        <f t="shared" si="34"/>
        <v>0</v>
      </c>
      <c r="N464" s="668" t="str">
        <f t="shared" si="35"/>
        <v>0</v>
      </c>
      <c r="O464" s="672" t="s">
        <v>605</v>
      </c>
      <c r="P464" s="672" t="s">
        <v>605</v>
      </c>
      <c r="Q464" s="668"/>
      <c r="R464" s="670"/>
      <c r="S464" s="293"/>
      <c r="T464" s="412"/>
    </row>
    <row r="465" spans="1:20" x14ac:dyDescent="0.25">
      <c r="A465" s="305">
        <v>464</v>
      </c>
      <c r="B465" s="671" t="s">
        <v>3163</v>
      </c>
      <c r="C465" s="668" t="s">
        <v>3659</v>
      </c>
      <c r="D465" s="668">
        <v>25</v>
      </c>
      <c r="E465" s="668">
        <v>31</v>
      </c>
      <c r="F465" s="668"/>
      <c r="G465" s="670"/>
      <c r="H465" s="670"/>
      <c r="I465" s="670"/>
      <c r="J465" s="305"/>
      <c r="K465" s="338" t="s">
        <v>3628</v>
      </c>
      <c r="L465" s="338" t="str">
        <f>CONCATENATE(K465,".ZDi32")</f>
        <v>MNS.MNA_N7.ZDV_OUT.ZDV.Interface.ZDi32</v>
      </c>
      <c r="M465" s="668" t="str">
        <f t="shared" si="34"/>
        <v>0</v>
      </c>
      <c r="N465" s="668" t="str">
        <f t="shared" si="35"/>
        <v>0</v>
      </c>
      <c r="O465" s="672" t="s">
        <v>605</v>
      </c>
      <c r="P465" s="672" t="s">
        <v>605</v>
      </c>
      <c r="Q465" s="668"/>
      <c r="R465" s="670"/>
      <c r="S465" s="293"/>
      <c r="T465" s="412"/>
    </row>
    <row r="466" spans="1:20" x14ac:dyDescent="0.25">
      <c r="A466" s="305">
        <v>465</v>
      </c>
      <c r="B466" s="1061" t="s">
        <v>3972</v>
      </c>
      <c r="C466" s="1017" t="s">
        <v>3660</v>
      </c>
      <c r="D466" s="1017">
        <v>26</v>
      </c>
      <c r="E466" s="1017">
        <v>0</v>
      </c>
      <c r="F466" s="1019"/>
      <c r="G466" s="1019"/>
      <c r="H466" s="1019"/>
      <c r="I466" s="1019"/>
      <c r="J466" s="1019"/>
      <c r="K466" s="1019" t="s">
        <v>3627</v>
      </c>
      <c r="L466" s="1019" t="str">
        <f>CONCATENATE(K466,".ZDi1")</f>
        <v>MNS.MNA_N7.ZDV_IN.ZDV.Interface.ZDi1</v>
      </c>
      <c r="M466" s="668" t="str">
        <f t="shared" ref="M466:M497" si="36">IF(O466="",0,LEFT(O466,1))</f>
        <v>0</v>
      </c>
      <c r="N466" s="668" t="str">
        <f t="shared" ref="N466:N497" si="37">IF(P466="",0,LEFT(P466,1))</f>
        <v>1</v>
      </c>
      <c r="O466" s="672" t="s">
        <v>605</v>
      </c>
      <c r="P466" s="725" t="s">
        <v>606</v>
      </c>
      <c r="Q466" s="668"/>
      <c r="R466" s="670"/>
      <c r="S466" s="293"/>
      <c r="T466" s="412"/>
    </row>
    <row r="467" spans="1:20" x14ac:dyDescent="0.25">
      <c r="A467" s="305">
        <v>466</v>
      </c>
      <c r="B467" s="923" t="s">
        <v>3973</v>
      </c>
      <c r="C467" s="668" t="s">
        <v>3661</v>
      </c>
      <c r="D467" s="668">
        <v>26</v>
      </c>
      <c r="E467" s="668">
        <v>1</v>
      </c>
      <c r="F467" s="338"/>
      <c r="G467" s="338"/>
      <c r="H467" s="338"/>
      <c r="I467" s="338"/>
      <c r="J467" s="338"/>
      <c r="K467" s="338" t="s">
        <v>3627</v>
      </c>
      <c r="L467" s="338" t="str">
        <f>CONCATENATE(K467,".ZDi2")</f>
        <v>MNS.MNA_N7.ZDV_IN.ZDV.Interface.ZDi2</v>
      </c>
      <c r="M467" s="668" t="str">
        <f t="shared" si="36"/>
        <v>0</v>
      </c>
      <c r="N467" s="668" t="str">
        <f t="shared" si="37"/>
        <v>1</v>
      </c>
      <c r="O467" s="672" t="s">
        <v>605</v>
      </c>
      <c r="P467" s="725" t="s">
        <v>606</v>
      </c>
      <c r="Q467" s="668"/>
      <c r="R467" s="670"/>
      <c r="S467" s="293"/>
      <c r="T467" s="412"/>
    </row>
    <row r="468" spans="1:20" x14ac:dyDescent="0.25">
      <c r="A468" s="305">
        <v>467</v>
      </c>
      <c r="B468" s="923" t="s">
        <v>3974</v>
      </c>
      <c r="C468" s="668" t="s">
        <v>3562</v>
      </c>
      <c r="D468" s="668">
        <v>26</v>
      </c>
      <c r="E468" s="668">
        <v>2</v>
      </c>
      <c r="F468" s="668" t="s">
        <v>65</v>
      </c>
      <c r="G468" s="338"/>
      <c r="H468" s="338"/>
      <c r="I468" s="338"/>
      <c r="J468" s="338"/>
      <c r="K468" s="338" t="s">
        <v>3627</v>
      </c>
      <c r="L468" s="338" t="str">
        <f>CONCATENATE(K468,".ZDi3")</f>
        <v>MNS.MNA_N7.ZDV_IN.ZDV.Interface.ZDi3</v>
      </c>
      <c r="M468" s="668" t="str">
        <f t="shared" si="36"/>
        <v>0</v>
      </c>
      <c r="N468" s="668" t="str">
        <f t="shared" si="37"/>
        <v>2</v>
      </c>
      <c r="O468" s="672" t="s">
        <v>605</v>
      </c>
      <c r="P468" s="961" t="s">
        <v>607</v>
      </c>
      <c r="Q468" s="668"/>
      <c r="R468" s="670"/>
      <c r="S468" s="293"/>
      <c r="T468" s="412"/>
    </row>
    <row r="469" spans="1:20" x14ac:dyDescent="0.25">
      <c r="A469" s="305">
        <v>468</v>
      </c>
      <c r="B469" s="923" t="s">
        <v>3975</v>
      </c>
      <c r="C469" s="668" t="s">
        <v>3662</v>
      </c>
      <c r="D469" s="668">
        <v>26</v>
      </c>
      <c r="E469" s="668">
        <v>3</v>
      </c>
      <c r="F469" s="668" t="s">
        <v>65</v>
      </c>
      <c r="G469" s="338"/>
      <c r="H469" s="338"/>
      <c r="I469" s="338"/>
      <c r="J469" s="338"/>
      <c r="K469" s="338" t="s">
        <v>3627</v>
      </c>
      <c r="L469" s="338" t="str">
        <f>CONCATENATE(K469,".ZDi4")</f>
        <v>MNS.MNA_N7.ZDV_IN.ZDV.Interface.ZDi4</v>
      </c>
      <c r="M469" s="668" t="str">
        <f t="shared" si="36"/>
        <v>0</v>
      </c>
      <c r="N469" s="668" t="str">
        <f t="shared" si="37"/>
        <v>2</v>
      </c>
      <c r="O469" s="672" t="s">
        <v>605</v>
      </c>
      <c r="P469" s="961" t="s">
        <v>607</v>
      </c>
      <c r="Q469" s="668"/>
      <c r="R469" s="670"/>
      <c r="S469" s="293"/>
      <c r="T469" s="412"/>
    </row>
    <row r="470" spans="1:20" x14ac:dyDescent="0.25">
      <c r="A470" s="305">
        <v>469</v>
      </c>
      <c r="B470" s="923" t="s">
        <v>3976</v>
      </c>
      <c r="C470" s="668" t="s">
        <v>3663</v>
      </c>
      <c r="D470" s="668">
        <v>26</v>
      </c>
      <c r="E470" s="668">
        <v>4</v>
      </c>
      <c r="F470" s="668" t="s">
        <v>65</v>
      </c>
      <c r="G470" s="338"/>
      <c r="H470" s="338"/>
      <c r="I470" s="338"/>
      <c r="J470" s="338"/>
      <c r="K470" s="338" t="s">
        <v>3627</v>
      </c>
      <c r="L470" s="338" t="str">
        <f>CONCATENATE(K470,".ZDi5")</f>
        <v>MNS.MNA_N7.ZDV_IN.ZDV.Interface.ZDi5</v>
      </c>
      <c r="M470" s="668" t="str">
        <f t="shared" si="36"/>
        <v>0</v>
      </c>
      <c r="N470" s="668" t="str">
        <f t="shared" si="37"/>
        <v>2</v>
      </c>
      <c r="O470" s="672" t="s">
        <v>605</v>
      </c>
      <c r="P470" s="961" t="s">
        <v>607</v>
      </c>
      <c r="Q470" s="668"/>
      <c r="R470" s="670"/>
      <c r="S470" s="293"/>
      <c r="T470" s="412"/>
    </row>
    <row r="471" spans="1:20" x14ac:dyDescent="0.25">
      <c r="A471" s="305">
        <v>470</v>
      </c>
      <c r="B471" s="923" t="s">
        <v>3977</v>
      </c>
      <c r="C471" s="668" t="s">
        <v>3664</v>
      </c>
      <c r="D471" s="668">
        <v>26</v>
      </c>
      <c r="E471" s="668">
        <v>5</v>
      </c>
      <c r="F471" s="668" t="s">
        <v>65</v>
      </c>
      <c r="G471" s="338"/>
      <c r="H471" s="338"/>
      <c r="I471" s="338"/>
      <c r="J471" s="338"/>
      <c r="K471" s="338" t="s">
        <v>3627</v>
      </c>
      <c r="L471" s="338" t="str">
        <f>CONCATENATE(K471,".ZDi6")</f>
        <v>MNS.MNA_N7.ZDV_IN.ZDV.Interface.ZDi6</v>
      </c>
      <c r="M471" s="668" t="str">
        <f t="shared" si="36"/>
        <v>0</v>
      </c>
      <c r="N471" s="668" t="str">
        <f t="shared" si="37"/>
        <v>2</v>
      </c>
      <c r="O471" s="672" t="s">
        <v>605</v>
      </c>
      <c r="P471" s="961" t="s">
        <v>607</v>
      </c>
      <c r="Q471" s="668"/>
      <c r="R471" s="670"/>
      <c r="S471" s="293"/>
      <c r="T471" s="412"/>
    </row>
    <row r="472" spans="1:20" x14ac:dyDescent="0.25">
      <c r="A472" s="305">
        <v>471</v>
      </c>
      <c r="B472" s="923" t="s">
        <v>3978</v>
      </c>
      <c r="C472" s="668" t="s">
        <v>3665</v>
      </c>
      <c r="D472" s="668">
        <v>26</v>
      </c>
      <c r="E472" s="668">
        <v>6</v>
      </c>
      <c r="F472" s="338"/>
      <c r="G472" s="338"/>
      <c r="H472" s="338"/>
      <c r="I472" s="338"/>
      <c r="J472" s="338"/>
      <c r="K472" s="338" t="s">
        <v>3627</v>
      </c>
      <c r="L472" s="338" t="str">
        <f>CONCATENATE(K472,".ZDi7")</f>
        <v>MNS.MNA_N7.ZDV_IN.ZDV.Interface.ZDi7</v>
      </c>
      <c r="M472" s="668" t="str">
        <f t="shared" si="36"/>
        <v>0</v>
      </c>
      <c r="N472" s="668" t="str">
        <f t="shared" si="37"/>
        <v>1</v>
      </c>
      <c r="O472" s="672" t="s">
        <v>605</v>
      </c>
      <c r="P472" s="725" t="s">
        <v>606</v>
      </c>
      <c r="Q472" s="668"/>
      <c r="R472" s="670"/>
      <c r="S472" s="293"/>
      <c r="T472" s="412"/>
    </row>
    <row r="473" spans="1:20" x14ac:dyDescent="0.25">
      <c r="A473" s="305">
        <v>472</v>
      </c>
      <c r="B473" s="923" t="s">
        <v>3979</v>
      </c>
      <c r="C473" s="668" t="s">
        <v>3666</v>
      </c>
      <c r="D473" s="668">
        <v>26</v>
      </c>
      <c r="E473" s="668">
        <v>7</v>
      </c>
      <c r="F473" s="338"/>
      <c r="G473" s="338"/>
      <c r="H473" s="338"/>
      <c r="I473" s="338"/>
      <c r="J473" s="338"/>
      <c r="K473" s="338" t="s">
        <v>3627</v>
      </c>
      <c r="L473" s="338" t="str">
        <f>CONCATENATE(K473,".ZDi8")</f>
        <v>MNS.MNA_N7.ZDV_IN.ZDV.Interface.ZDi8</v>
      </c>
      <c r="M473" s="668" t="str">
        <f t="shared" si="36"/>
        <v>0</v>
      </c>
      <c r="N473" s="668" t="str">
        <f t="shared" si="37"/>
        <v>1</v>
      </c>
      <c r="O473" s="672" t="s">
        <v>605</v>
      </c>
      <c r="P473" s="725" t="s">
        <v>606</v>
      </c>
      <c r="Q473" s="668"/>
      <c r="R473" s="670"/>
      <c r="S473" s="293"/>
      <c r="T473" s="412"/>
    </row>
    <row r="474" spans="1:20" x14ac:dyDescent="0.25">
      <c r="A474" s="305">
        <v>473</v>
      </c>
      <c r="B474" s="923" t="s">
        <v>3980</v>
      </c>
      <c r="C474" s="668" t="s">
        <v>3667</v>
      </c>
      <c r="D474" s="668">
        <v>26</v>
      </c>
      <c r="E474" s="668">
        <v>8</v>
      </c>
      <c r="F474" s="338"/>
      <c r="G474" s="338"/>
      <c r="H474" s="338"/>
      <c r="I474" s="338"/>
      <c r="J474" s="338"/>
      <c r="K474" s="338" t="s">
        <v>3627</v>
      </c>
      <c r="L474" s="338" t="str">
        <f>CONCATENATE(K474,".ZDi9")</f>
        <v>MNS.MNA_N7.ZDV_IN.ZDV.Interface.ZDi9</v>
      </c>
      <c r="M474" s="668" t="str">
        <f t="shared" si="36"/>
        <v>0</v>
      </c>
      <c r="N474" s="668" t="str">
        <f t="shared" si="37"/>
        <v>1</v>
      </c>
      <c r="O474" s="672" t="s">
        <v>605</v>
      </c>
      <c r="P474" s="725" t="s">
        <v>606</v>
      </c>
      <c r="Q474" s="668"/>
      <c r="R474" s="670"/>
      <c r="S474" s="293"/>
      <c r="T474" s="412"/>
    </row>
    <row r="475" spans="1:20" x14ac:dyDescent="0.25">
      <c r="A475" s="305">
        <v>474</v>
      </c>
      <c r="B475" s="923" t="s">
        <v>3981</v>
      </c>
      <c r="C475" s="668" t="s">
        <v>3668</v>
      </c>
      <c r="D475" s="668">
        <v>26</v>
      </c>
      <c r="E475" s="668">
        <v>9</v>
      </c>
      <c r="F475" s="338"/>
      <c r="G475" s="338"/>
      <c r="H475" s="338"/>
      <c r="I475" s="338"/>
      <c r="J475" s="338"/>
      <c r="K475" s="338" t="s">
        <v>3627</v>
      </c>
      <c r="L475" s="338" t="str">
        <f>CONCATENATE(K475,".ZDi10")</f>
        <v>MNS.MNA_N7.ZDV_IN.ZDV.Interface.ZDi10</v>
      </c>
      <c r="M475" s="668" t="str">
        <f t="shared" si="36"/>
        <v>0</v>
      </c>
      <c r="N475" s="668" t="str">
        <f t="shared" si="37"/>
        <v>1</v>
      </c>
      <c r="O475" s="672" t="s">
        <v>605</v>
      </c>
      <c r="P475" s="725" t="s">
        <v>606</v>
      </c>
      <c r="Q475" s="668"/>
      <c r="R475" s="670"/>
      <c r="S475" s="293"/>
      <c r="T475" s="412"/>
    </row>
    <row r="476" spans="1:20" x14ac:dyDescent="0.25">
      <c r="A476" s="305">
        <v>475</v>
      </c>
      <c r="B476" s="923" t="s">
        <v>3982</v>
      </c>
      <c r="C476" s="668" t="s">
        <v>3669</v>
      </c>
      <c r="D476" s="668">
        <v>26</v>
      </c>
      <c r="E476" s="668">
        <v>10</v>
      </c>
      <c r="F476" s="338"/>
      <c r="G476" s="338"/>
      <c r="H476" s="338"/>
      <c r="I476" s="338"/>
      <c r="J476" s="338"/>
      <c r="K476" s="338" t="s">
        <v>3627</v>
      </c>
      <c r="L476" s="338" t="str">
        <f>CONCATENATE(K476,".ZDi11")</f>
        <v>MNS.MNA_N7.ZDV_IN.ZDV.Interface.ZDi11</v>
      </c>
      <c r="M476" s="668" t="str">
        <f t="shared" si="36"/>
        <v>0</v>
      </c>
      <c r="N476" s="668" t="str">
        <f t="shared" si="37"/>
        <v>1</v>
      </c>
      <c r="O476" s="672" t="s">
        <v>605</v>
      </c>
      <c r="P476" s="725" t="s">
        <v>606</v>
      </c>
      <c r="Q476" s="668"/>
      <c r="R476" s="670"/>
      <c r="S476" s="293"/>
      <c r="T476" s="412"/>
    </row>
    <row r="477" spans="1:20" x14ac:dyDescent="0.25">
      <c r="A477" s="305">
        <v>476</v>
      </c>
      <c r="B477" s="923" t="s">
        <v>3983</v>
      </c>
      <c r="C477" s="668" t="s">
        <v>3670</v>
      </c>
      <c r="D477" s="668">
        <v>26</v>
      </c>
      <c r="E477" s="668">
        <v>11</v>
      </c>
      <c r="F477" s="668" t="s">
        <v>65</v>
      </c>
      <c r="G477" s="338"/>
      <c r="H477" s="338"/>
      <c r="I477" s="338"/>
      <c r="J477" s="338"/>
      <c r="K477" s="338" t="s">
        <v>3627</v>
      </c>
      <c r="L477" s="338" t="str">
        <f>CONCATENATE(K477,".ZDi12")</f>
        <v>MNS.MNA_N7.ZDV_IN.ZDV.Interface.ZDi12</v>
      </c>
      <c r="M477" s="668" t="str">
        <f t="shared" si="36"/>
        <v>0</v>
      </c>
      <c r="N477" s="668" t="str">
        <f t="shared" si="37"/>
        <v>2</v>
      </c>
      <c r="O477" s="672" t="s">
        <v>605</v>
      </c>
      <c r="P477" s="961" t="s">
        <v>607</v>
      </c>
      <c r="Q477" s="668"/>
      <c r="R477" s="670"/>
      <c r="S477" s="293"/>
      <c r="T477" s="412"/>
    </row>
    <row r="478" spans="1:20" x14ac:dyDescent="0.25">
      <c r="A478" s="305">
        <v>477</v>
      </c>
      <c r="B478" s="923" t="s">
        <v>3984</v>
      </c>
      <c r="C478" s="668" t="s">
        <v>3671</v>
      </c>
      <c r="D478" s="668">
        <v>26</v>
      </c>
      <c r="E478" s="668">
        <v>12</v>
      </c>
      <c r="F478" s="338"/>
      <c r="G478" s="338"/>
      <c r="H478" s="338"/>
      <c r="I478" s="338"/>
      <c r="J478" s="338"/>
      <c r="K478" s="338" t="s">
        <v>3627</v>
      </c>
      <c r="L478" s="338" t="str">
        <f>CONCATENATE(K478,".ZDi13")</f>
        <v>MNS.MNA_N7.ZDV_IN.ZDV.Interface.ZDi13</v>
      </c>
      <c r="M478" s="668" t="str">
        <f t="shared" si="36"/>
        <v>0</v>
      </c>
      <c r="N478" s="668" t="str">
        <f t="shared" si="37"/>
        <v>1</v>
      </c>
      <c r="O478" s="672" t="s">
        <v>605</v>
      </c>
      <c r="P478" s="725" t="s">
        <v>606</v>
      </c>
      <c r="Q478" s="668"/>
      <c r="R478" s="670"/>
      <c r="S478" s="293"/>
      <c r="T478" s="412"/>
    </row>
    <row r="479" spans="1:20" x14ac:dyDescent="0.25">
      <c r="A479" s="305">
        <v>478</v>
      </c>
      <c r="B479" s="671" t="s">
        <v>3177</v>
      </c>
      <c r="C479" s="668" t="s">
        <v>3672</v>
      </c>
      <c r="D479" s="668">
        <v>26</v>
      </c>
      <c r="E479" s="668">
        <v>13</v>
      </c>
      <c r="F479" s="338"/>
      <c r="G479" s="338"/>
      <c r="H479" s="338"/>
      <c r="I479" s="338"/>
      <c r="J479" s="338"/>
      <c r="K479" s="338" t="s">
        <v>3627</v>
      </c>
      <c r="L479" s="338" t="str">
        <f>CONCATENATE(K479,".ZDi14")</f>
        <v>MNS.MNA_N7.ZDV_IN.ZDV.Interface.ZDi14</v>
      </c>
      <c r="M479" s="668" t="str">
        <f t="shared" si="36"/>
        <v>0</v>
      </c>
      <c r="N479" s="668" t="str">
        <f t="shared" si="37"/>
        <v>0</v>
      </c>
      <c r="O479" s="672" t="s">
        <v>605</v>
      </c>
      <c r="P479" s="672" t="s">
        <v>605</v>
      </c>
      <c r="Q479" s="668"/>
      <c r="R479" s="670"/>
      <c r="S479" s="293"/>
      <c r="T479" s="412"/>
    </row>
    <row r="480" spans="1:20" x14ac:dyDescent="0.25">
      <c r="A480" s="305">
        <v>479</v>
      </c>
      <c r="B480" s="671" t="s">
        <v>3177</v>
      </c>
      <c r="C480" s="668" t="s">
        <v>3673</v>
      </c>
      <c r="D480" s="668">
        <v>26</v>
      </c>
      <c r="E480" s="668">
        <v>14</v>
      </c>
      <c r="F480" s="338"/>
      <c r="G480" s="338"/>
      <c r="H480" s="338"/>
      <c r="I480" s="338"/>
      <c r="J480" s="338"/>
      <c r="K480" s="338" t="s">
        <v>3627</v>
      </c>
      <c r="L480" s="338" t="str">
        <f>CONCATENATE(K480,".ZDi15")</f>
        <v>MNS.MNA_N7.ZDV_IN.ZDV.Interface.ZDi15</v>
      </c>
      <c r="M480" s="668" t="str">
        <f t="shared" si="36"/>
        <v>0</v>
      </c>
      <c r="N480" s="668" t="str">
        <f t="shared" si="37"/>
        <v>0</v>
      </c>
      <c r="O480" s="672" t="s">
        <v>605</v>
      </c>
      <c r="P480" s="672" t="s">
        <v>605</v>
      </c>
      <c r="Q480" s="668"/>
      <c r="R480" s="670"/>
      <c r="S480" s="293"/>
      <c r="T480" s="412"/>
    </row>
    <row r="481" spans="1:20" x14ac:dyDescent="0.25">
      <c r="A481" s="305">
        <v>480</v>
      </c>
      <c r="B481" s="671" t="s">
        <v>3985</v>
      </c>
      <c r="C481" s="668" t="s">
        <v>3674</v>
      </c>
      <c r="D481" s="668">
        <v>26</v>
      </c>
      <c r="E481" s="668">
        <v>15</v>
      </c>
      <c r="F481" s="668" t="s">
        <v>65</v>
      </c>
      <c r="G481" s="338"/>
      <c r="H481" s="338"/>
      <c r="I481" s="338"/>
      <c r="J481" s="338"/>
      <c r="K481" s="338" t="s">
        <v>3627</v>
      </c>
      <c r="L481" s="338" t="str">
        <f>CONCATENATE(K481,".ZDi16")</f>
        <v>MNS.MNA_N7.ZDV_IN.ZDV.Interface.ZDi16</v>
      </c>
      <c r="M481" s="668" t="str">
        <f t="shared" si="36"/>
        <v>0</v>
      </c>
      <c r="N481" s="668" t="str">
        <f t="shared" si="37"/>
        <v>1</v>
      </c>
      <c r="O481" s="672" t="s">
        <v>605</v>
      </c>
      <c r="P481" s="725" t="s">
        <v>606</v>
      </c>
      <c r="Q481" s="668"/>
      <c r="R481" s="670"/>
      <c r="S481" s="293"/>
      <c r="T481" s="412"/>
    </row>
    <row r="482" spans="1:20" x14ac:dyDescent="0.25">
      <c r="A482" s="305">
        <v>481</v>
      </c>
      <c r="B482" s="923" t="s">
        <v>3986</v>
      </c>
      <c r="C482" s="668" t="s">
        <v>3675</v>
      </c>
      <c r="D482" s="668">
        <v>26</v>
      </c>
      <c r="E482" s="668">
        <v>16</v>
      </c>
      <c r="F482" s="668" t="s">
        <v>65</v>
      </c>
      <c r="G482" s="338"/>
      <c r="H482" s="338"/>
      <c r="I482" s="338"/>
      <c r="J482" s="338"/>
      <c r="K482" s="338" t="s">
        <v>3627</v>
      </c>
      <c r="L482" s="338" t="str">
        <f>CONCATENATE(K482,".ZDi17")</f>
        <v>MNS.MNA_N7.ZDV_IN.ZDV.Interface.ZDi17</v>
      </c>
      <c r="M482" s="668" t="str">
        <f t="shared" si="36"/>
        <v>0</v>
      </c>
      <c r="N482" s="668" t="str">
        <f t="shared" si="37"/>
        <v>2</v>
      </c>
      <c r="O482" s="672" t="s">
        <v>605</v>
      </c>
      <c r="P482" s="961" t="s">
        <v>607</v>
      </c>
      <c r="Q482" s="668"/>
      <c r="R482" s="670"/>
      <c r="S482" s="293"/>
      <c r="T482" s="412"/>
    </row>
    <row r="483" spans="1:20" x14ac:dyDescent="0.25">
      <c r="A483" s="305">
        <v>482</v>
      </c>
      <c r="B483" s="923" t="s">
        <v>3987</v>
      </c>
      <c r="C483" s="668" t="s">
        <v>3676</v>
      </c>
      <c r="D483" s="668">
        <v>26</v>
      </c>
      <c r="E483" s="668">
        <v>17</v>
      </c>
      <c r="F483" s="668" t="s">
        <v>65</v>
      </c>
      <c r="G483" s="338"/>
      <c r="H483" s="338"/>
      <c r="I483" s="338"/>
      <c r="J483" s="338"/>
      <c r="K483" s="338" t="s">
        <v>3627</v>
      </c>
      <c r="L483" s="338" t="str">
        <f>CONCATENATE(K483,".ZDi18")</f>
        <v>MNS.MNA_N7.ZDV_IN.ZDV.Interface.ZDi18</v>
      </c>
      <c r="M483" s="668" t="str">
        <f t="shared" si="36"/>
        <v>0</v>
      </c>
      <c r="N483" s="668" t="str">
        <f t="shared" si="37"/>
        <v>2</v>
      </c>
      <c r="O483" s="672" t="s">
        <v>605</v>
      </c>
      <c r="P483" s="961" t="s">
        <v>607</v>
      </c>
      <c r="Q483" s="668"/>
      <c r="R483" s="670"/>
      <c r="S483" s="293"/>
      <c r="T483" s="412"/>
    </row>
    <row r="484" spans="1:20" x14ac:dyDescent="0.25">
      <c r="A484" s="305">
        <v>483</v>
      </c>
      <c r="B484" s="923" t="s">
        <v>3988</v>
      </c>
      <c r="C484" s="668" t="s">
        <v>3677</v>
      </c>
      <c r="D484" s="668">
        <v>26</v>
      </c>
      <c r="E484" s="668">
        <v>18</v>
      </c>
      <c r="F484" s="668" t="s">
        <v>65</v>
      </c>
      <c r="G484" s="338"/>
      <c r="H484" s="338"/>
      <c r="I484" s="338"/>
      <c r="J484" s="338"/>
      <c r="K484" s="338" t="s">
        <v>3627</v>
      </c>
      <c r="L484" s="338" t="str">
        <f>CONCATENATE(K484,".ZDi19")</f>
        <v>MNS.MNA_N7.ZDV_IN.ZDV.Interface.ZDi19</v>
      </c>
      <c r="M484" s="668" t="str">
        <f t="shared" si="36"/>
        <v>0</v>
      </c>
      <c r="N484" s="668" t="str">
        <f t="shared" si="37"/>
        <v>2</v>
      </c>
      <c r="O484" s="672" t="s">
        <v>605</v>
      </c>
      <c r="P484" s="961" t="s">
        <v>607</v>
      </c>
      <c r="Q484" s="668"/>
      <c r="R484" s="670"/>
      <c r="S484" s="293"/>
      <c r="T484" s="412"/>
    </row>
    <row r="485" spans="1:20" x14ac:dyDescent="0.25">
      <c r="A485" s="305">
        <v>484</v>
      </c>
      <c r="B485" s="923" t="s">
        <v>3989</v>
      </c>
      <c r="C485" s="668" t="s">
        <v>3678</v>
      </c>
      <c r="D485" s="668">
        <v>26</v>
      </c>
      <c r="E485" s="668">
        <v>19</v>
      </c>
      <c r="F485" s="668" t="s">
        <v>65</v>
      </c>
      <c r="G485" s="338"/>
      <c r="H485" s="338"/>
      <c r="I485" s="338"/>
      <c r="J485" s="338"/>
      <c r="K485" s="338" t="s">
        <v>3627</v>
      </c>
      <c r="L485" s="338" t="str">
        <f>CONCATENATE(K485,".ZDi20")</f>
        <v>MNS.MNA_N7.ZDV_IN.ZDV.Interface.ZDi20</v>
      </c>
      <c r="M485" s="668" t="str">
        <f t="shared" si="36"/>
        <v>0</v>
      </c>
      <c r="N485" s="668" t="str">
        <f t="shared" si="37"/>
        <v>2</v>
      </c>
      <c r="O485" s="672" t="s">
        <v>605</v>
      </c>
      <c r="P485" s="961" t="s">
        <v>607</v>
      </c>
      <c r="Q485" s="668"/>
      <c r="R485" s="670"/>
      <c r="S485" s="293"/>
      <c r="T485" s="412"/>
    </row>
    <row r="486" spans="1:20" x14ac:dyDescent="0.25">
      <c r="A486" s="305">
        <v>485</v>
      </c>
      <c r="B486" s="923" t="s">
        <v>3990</v>
      </c>
      <c r="C486" s="668" t="s">
        <v>3679</v>
      </c>
      <c r="D486" s="668">
        <v>26</v>
      </c>
      <c r="E486" s="668">
        <v>20</v>
      </c>
      <c r="F486" s="668" t="s">
        <v>65</v>
      </c>
      <c r="G486" s="338"/>
      <c r="H486" s="338"/>
      <c r="I486" s="338"/>
      <c r="J486" s="338"/>
      <c r="K486" s="338" t="s">
        <v>3627</v>
      </c>
      <c r="L486" s="338" t="str">
        <f>CONCATENATE(K486,".ZDi21")</f>
        <v>MNS.MNA_N7.ZDV_IN.ZDV.Interface.ZDi21</v>
      </c>
      <c r="M486" s="668" t="str">
        <f t="shared" si="36"/>
        <v>0</v>
      </c>
      <c r="N486" s="668" t="str">
        <f t="shared" si="37"/>
        <v>2</v>
      </c>
      <c r="O486" s="672" t="s">
        <v>605</v>
      </c>
      <c r="P486" s="961" t="s">
        <v>607</v>
      </c>
      <c r="Q486" s="668"/>
      <c r="R486" s="670"/>
      <c r="S486" s="293"/>
      <c r="T486" s="412"/>
    </row>
    <row r="487" spans="1:20" x14ac:dyDescent="0.25">
      <c r="A487" s="305">
        <v>486</v>
      </c>
      <c r="B487" s="923" t="s">
        <v>3991</v>
      </c>
      <c r="C487" s="668" t="s">
        <v>3680</v>
      </c>
      <c r="D487" s="668">
        <v>26</v>
      </c>
      <c r="E487" s="668">
        <v>21</v>
      </c>
      <c r="F487" s="668" t="s">
        <v>65</v>
      </c>
      <c r="G487" s="338"/>
      <c r="H487" s="338"/>
      <c r="I487" s="338"/>
      <c r="J487" s="338"/>
      <c r="K487" s="338" t="s">
        <v>3627</v>
      </c>
      <c r="L487" s="338" t="str">
        <f>CONCATENATE(K487,".ZDi22")</f>
        <v>MNS.MNA_N7.ZDV_IN.ZDV.Interface.ZDi22</v>
      </c>
      <c r="M487" s="668" t="str">
        <f t="shared" si="36"/>
        <v>0</v>
      </c>
      <c r="N487" s="668" t="str">
        <f t="shared" si="37"/>
        <v>2</v>
      </c>
      <c r="O487" s="672" t="s">
        <v>605</v>
      </c>
      <c r="P487" s="961" t="s">
        <v>607</v>
      </c>
      <c r="Q487" s="668"/>
      <c r="R487" s="670"/>
      <c r="S487" s="293"/>
      <c r="T487" s="412"/>
    </row>
    <row r="488" spans="1:20" x14ac:dyDescent="0.25">
      <c r="A488" s="305">
        <v>487</v>
      </c>
      <c r="B488" s="923" t="s">
        <v>3992</v>
      </c>
      <c r="C488" s="668" t="s">
        <v>3681</v>
      </c>
      <c r="D488" s="668">
        <v>26</v>
      </c>
      <c r="E488" s="668">
        <v>22</v>
      </c>
      <c r="F488" s="668" t="s">
        <v>65</v>
      </c>
      <c r="G488" s="338"/>
      <c r="H488" s="338"/>
      <c r="I488" s="338"/>
      <c r="J488" s="338"/>
      <c r="K488" s="338" t="s">
        <v>3627</v>
      </c>
      <c r="L488" s="338" t="str">
        <f>CONCATENATE(K488,".ZDi23")</f>
        <v>MNS.MNA_N7.ZDV_IN.ZDV.Interface.ZDi23</v>
      </c>
      <c r="M488" s="668" t="str">
        <f t="shared" si="36"/>
        <v>0</v>
      </c>
      <c r="N488" s="668" t="str">
        <f t="shared" si="37"/>
        <v>2</v>
      </c>
      <c r="O488" s="672" t="s">
        <v>605</v>
      </c>
      <c r="P488" s="961" t="s">
        <v>607</v>
      </c>
      <c r="Q488" s="668"/>
      <c r="R488" s="670"/>
      <c r="S488" s="293"/>
      <c r="T488" s="412"/>
    </row>
    <row r="489" spans="1:20" x14ac:dyDescent="0.25">
      <c r="A489" s="305">
        <v>488</v>
      </c>
      <c r="B489" s="923" t="s">
        <v>3993</v>
      </c>
      <c r="C489" s="668" t="s">
        <v>3682</v>
      </c>
      <c r="D489" s="668">
        <v>26</v>
      </c>
      <c r="E489" s="668">
        <v>23</v>
      </c>
      <c r="F489" s="668" t="s">
        <v>65</v>
      </c>
      <c r="G489" s="338"/>
      <c r="H489" s="338"/>
      <c r="I489" s="338"/>
      <c r="J489" s="338"/>
      <c r="K489" s="338" t="s">
        <v>3627</v>
      </c>
      <c r="L489" s="338" t="str">
        <f>CONCATENATE(K489,".ZDi24")</f>
        <v>MNS.MNA_N7.ZDV_IN.ZDV.Interface.ZDi24</v>
      </c>
      <c r="M489" s="668" t="str">
        <f t="shared" si="36"/>
        <v>0</v>
      </c>
      <c r="N489" s="668" t="str">
        <f t="shared" si="37"/>
        <v>2</v>
      </c>
      <c r="O489" s="672" t="s">
        <v>605</v>
      </c>
      <c r="P489" s="961" t="s">
        <v>607</v>
      </c>
      <c r="Q489" s="668"/>
      <c r="R489" s="670"/>
      <c r="S489" s="293"/>
      <c r="T489" s="412"/>
    </row>
    <row r="490" spans="1:20" x14ac:dyDescent="0.25">
      <c r="A490" s="305">
        <v>489</v>
      </c>
      <c r="B490" s="923" t="s">
        <v>3994</v>
      </c>
      <c r="C490" s="668" t="s">
        <v>3683</v>
      </c>
      <c r="D490" s="668">
        <v>26</v>
      </c>
      <c r="E490" s="668">
        <v>24</v>
      </c>
      <c r="F490" s="668" t="s">
        <v>65</v>
      </c>
      <c r="G490" s="338"/>
      <c r="H490" s="338"/>
      <c r="I490" s="338"/>
      <c r="J490" s="338"/>
      <c r="K490" s="338" t="s">
        <v>3627</v>
      </c>
      <c r="L490" s="338" t="str">
        <f>CONCATENATE(K490,".ZDi25")</f>
        <v>MNS.MNA_N7.ZDV_IN.ZDV.Interface.ZDi25</v>
      </c>
      <c r="M490" s="668" t="str">
        <f t="shared" si="36"/>
        <v>0</v>
      </c>
      <c r="N490" s="668" t="str">
        <f t="shared" si="37"/>
        <v>2</v>
      </c>
      <c r="O490" s="672" t="s">
        <v>605</v>
      </c>
      <c r="P490" s="961" t="s">
        <v>607</v>
      </c>
      <c r="Q490" s="668"/>
      <c r="R490" s="670"/>
      <c r="S490" s="293"/>
      <c r="T490" s="412"/>
    </row>
    <row r="491" spans="1:20" x14ac:dyDescent="0.25">
      <c r="A491" s="305">
        <v>490</v>
      </c>
      <c r="B491" s="923" t="s">
        <v>3995</v>
      </c>
      <c r="C491" s="668" t="s">
        <v>3684</v>
      </c>
      <c r="D491" s="668">
        <v>26</v>
      </c>
      <c r="E491" s="668">
        <v>25</v>
      </c>
      <c r="F491" s="668" t="s">
        <v>65</v>
      </c>
      <c r="G491" s="338"/>
      <c r="H491" s="338"/>
      <c r="I491" s="338"/>
      <c r="J491" s="338"/>
      <c r="K491" s="338" t="s">
        <v>3627</v>
      </c>
      <c r="L491" s="338" t="str">
        <f>CONCATENATE(K491,".ZDi26")</f>
        <v>MNS.MNA_N7.ZDV_IN.ZDV.Interface.ZDi26</v>
      </c>
      <c r="M491" s="668" t="str">
        <f t="shared" si="36"/>
        <v>0</v>
      </c>
      <c r="N491" s="668" t="str">
        <f t="shared" si="37"/>
        <v>2</v>
      </c>
      <c r="O491" s="672" t="s">
        <v>605</v>
      </c>
      <c r="P491" s="961" t="s">
        <v>607</v>
      </c>
      <c r="Q491" s="668"/>
      <c r="R491" s="670"/>
      <c r="S491" s="293"/>
      <c r="T491" s="412"/>
    </row>
    <row r="492" spans="1:20" x14ac:dyDescent="0.25">
      <c r="A492" s="305">
        <v>491</v>
      </c>
      <c r="B492" s="923" t="s">
        <v>3996</v>
      </c>
      <c r="C492" s="668" t="s">
        <v>3685</v>
      </c>
      <c r="D492" s="668">
        <v>26</v>
      </c>
      <c r="E492" s="668">
        <v>26</v>
      </c>
      <c r="F492" s="668" t="s">
        <v>65</v>
      </c>
      <c r="G492" s="338"/>
      <c r="H492" s="338"/>
      <c r="I492" s="338"/>
      <c r="J492" s="338"/>
      <c r="K492" s="338" t="s">
        <v>3627</v>
      </c>
      <c r="L492" s="338" t="str">
        <f>CONCATENATE(K492,".ZDi27")</f>
        <v>MNS.MNA_N7.ZDV_IN.ZDV.Interface.ZDi27</v>
      </c>
      <c r="M492" s="668" t="str">
        <f t="shared" si="36"/>
        <v>0</v>
      </c>
      <c r="N492" s="668" t="str">
        <f t="shared" si="37"/>
        <v>2</v>
      </c>
      <c r="O492" s="672" t="s">
        <v>605</v>
      </c>
      <c r="P492" s="961" t="s">
        <v>607</v>
      </c>
      <c r="Q492" s="668"/>
      <c r="R492" s="670"/>
      <c r="S492" s="293"/>
      <c r="T492" s="412"/>
    </row>
    <row r="493" spans="1:20" x14ac:dyDescent="0.25">
      <c r="A493" s="305">
        <v>492</v>
      </c>
      <c r="B493" s="923" t="s">
        <v>3997</v>
      </c>
      <c r="C493" s="668" t="s">
        <v>3686</v>
      </c>
      <c r="D493" s="668">
        <v>26</v>
      </c>
      <c r="E493" s="668">
        <v>27</v>
      </c>
      <c r="F493" s="668" t="s">
        <v>65</v>
      </c>
      <c r="G493" s="338"/>
      <c r="H493" s="338"/>
      <c r="I493" s="338"/>
      <c r="J493" s="338"/>
      <c r="K493" s="338" t="s">
        <v>3627</v>
      </c>
      <c r="L493" s="338" t="str">
        <f>CONCATENATE(K493,".ZDi28")</f>
        <v>MNS.MNA_N7.ZDV_IN.ZDV.Interface.ZDi28</v>
      </c>
      <c r="M493" s="668" t="str">
        <f t="shared" si="36"/>
        <v>0</v>
      </c>
      <c r="N493" s="668" t="str">
        <f t="shared" si="37"/>
        <v>2</v>
      </c>
      <c r="O493" s="672" t="s">
        <v>605</v>
      </c>
      <c r="P493" s="961" t="s">
        <v>607</v>
      </c>
      <c r="Q493" s="668"/>
      <c r="R493" s="670"/>
      <c r="S493" s="293"/>
      <c r="T493" s="412"/>
    </row>
    <row r="494" spans="1:20" x14ac:dyDescent="0.25">
      <c r="A494" s="305">
        <v>493</v>
      </c>
      <c r="B494" s="923" t="s">
        <v>3998</v>
      </c>
      <c r="C494" s="668" t="s">
        <v>3687</v>
      </c>
      <c r="D494" s="668">
        <v>26</v>
      </c>
      <c r="E494" s="668">
        <v>28</v>
      </c>
      <c r="F494" s="668" t="s">
        <v>65</v>
      </c>
      <c r="G494" s="338"/>
      <c r="H494" s="338"/>
      <c r="I494" s="338"/>
      <c r="J494" s="338"/>
      <c r="K494" s="338" t="s">
        <v>3627</v>
      </c>
      <c r="L494" s="338" t="str">
        <f>CONCATENATE(K494,".ZDi29")</f>
        <v>MNS.MNA_N7.ZDV_IN.ZDV.Interface.ZDi29</v>
      </c>
      <c r="M494" s="668" t="str">
        <f t="shared" si="36"/>
        <v>0</v>
      </c>
      <c r="N494" s="668" t="str">
        <f t="shared" si="37"/>
        <v>2</v>
      </c>
      <c r="O494" s="672" t="s">
        <v>605</v>
      </c>
      <c r="P494" s="961" t="s">
        <v>607</v>
      </c>
      <c r="Q494" s="668"/>
      <c r="R494" s="670"/>
      <c r="S494" s="293"/>
      <c r="T494" s="412"/>
    </row>
    <row r="495" spans="1:20" x14ac:dyDescent="0.25">
      <c r="A495" s="305">
        <v>494</v>
      </c>
      <c r="B495" s="923" t="s">
        <v>3999</v>
      </c>
      <c r="C495" s="668" t="s">
        <v>3688</v>
      </c>
      <c r="D495" s="668">
        <v>26</v>
      </c>
      <c r="E495" s="668">
        <v>29</v>
      </c>
      <c r="F495" s="668" t="s">
        <v>65</v>
      </c>
      <c r="G495" s="338"/>
      <c r="H495" s="338"/>
      <c r="I495" s="338"/>
      <c r="J495" s="338"/>
      <c r="K495" s="338" t="s">
        <v>3627</v>
      </c>
      <c r="L495" s="338" t="str">
        <f>CONCATENATE(K495,".ZDi30")</f>
        <v>MNS.MNA_N7.ZDV_IN.ZDV.Interface.ZDi30</v>
      </c>
      <c r="M495" s="668" t="str">
        <f t="shared" si="36"/>
        <v>0</v>
      </c>
      <c r="N495" s="668" t="str">
        <f t="shared" si="37"/>
        <v>2</v>
      </c>
      <c r="O495" s="672" t="s">
        <v>605</v>
      </c>
      <c r="P495" s="961" t="s">
        <v>607</v>
      </c>
      <c r="Q495" s="668"/>
      <c r="R495" s="670"/>
      <c r="S495" s="293"/>
      <c r="T495" s="412"/>
    </row>
    <row r="496" spans="1:20" x14ac:dyDescent="0.25">
      <c r="A496" s="305">
        <v>495</v>
      </c>
      <c r="B496" s="671" t="s">
        <v>3177</v>
      </c>
      <c r="C496" s="668" t="s">
        <v>3689</v>
      </c>
      <c r="D496" s="668">
        <v>26</v>
      </c>
      <c r="E496" s="668">
        <v>30</v>
      </c>
      <c r="F496" s="338"/>
      <c r="G496" s="338"/>
      <c r="H496" s="338"/>
      <c r="I496" s="338"/>
      <c r="J496" s="338"/>
      <c r="K496" s="338" t="s">
        <v>3627</v>
      </c>
      <c r="L496" s="338" t="str">
        <f>CONCATENATE(K496,".ZDi31")</f>
        <v>MNS.MNA_N7.ZDV_IN.ZDV.Interface.ZDi31</v>
      </c>
      <c r="M496" s="668" t="str">
        <f t="shared" si="36"/>
        <v>0</v>
      </c>
      <c r="N496" s="668" t="str">
        <f t="shared" si="37"/>
        <v>0</v>
      </c>
      <c r="O496" s="672" t="s">
        <v>605</v>
      </c>
      <c r="P496" s="672" t="s">
        <v>605</v>
      </c>
      <c r="Q496" s="668"/>
      <c r="R496" s="670"/>
      <c r="S496" s="293"/>
      <c r="T496" s="412"/>
    </row>
    <row r="497" spans="1:20" x14ac:dyDescent="0.25">
      <c r="A497" s="305">
        <v>496</v>
      </c>
      <c r="B497" s="671" t="s">
        <v>3177</v>
      </c>
      <c r="C497" s="668" t="s">
        <v>3690</v>
      </c>
      <c r="D497" s="668">
        <v>26</v>
      </c>
      <c r="E497" s="668">
        <v>31</v>
      </c>
      <c r="F497" s="668"/>
      <c r="G497" s="670"/>
      <c r="H497" s="670"/>
      <c r="I497" s="670"/>
      <c r="J497" s="305"/>
      <c r="K497" s="338" t="s">
        <v>3627</v>
      </c>
      <c r="L497" s="338" t="str">
        <f>CONCATENATE(K497,".ZDi32")</f>
        <v>MNS.MNA_N7.ZDV_IN.ZDV.Interface.ZDi32</v>
      </c>
      <c r="M497" s="668" t="str">
        <f t="shared" si="36"/>
        <v>0</v>
      </c>
      <c r="N497" s="668" t="str">
        <f t="shared" si="37"/>
        <v>0</v>
      </c>
      <c r="O497" s="672" t="s">
        <v>605</v>
      </c>
      <c r="P497" s="672" t="s">
        <v>605</v>
      </c>
      <c r="Q497" s="668"/>
      <c r="R497" s="670"/>
      <c r="S497" s="293"/>
      <c r="T497" s="412"/>
    </row>
    <row r="498" spans="1:20" x14ac:dyDescent="0.25">
      <c r="A498" s="305">
        <v>497</v>
      </c>
      <c r="B498" s="1061" t="s">
        <v>4000</v>
      </c>
      <c r="C498" s="1017" t="s">
        <v>3692</v>
      </c>
      <c r="D498" s="1017">
        <v>27</v>
      </c>
      <c r="E498" s="1017">
        <v>0</v>
      </c>
      <c r="F498" s="1019"/>
      <c r="G498" s="1019"/>
      <c r="H498" s="1019"/>
      <c r="I498" s="1019"/>
      <c r="J498" s="1019"/>
      <c r="K498" s="1019" t="s">
        <v>3691</v>
      </c>
      <c r="L498" s="1019" t="str">
        <f>CONCATENATE(K498,".ZDi1")</f>
        <v>MNS.ZDV_007_36_1.ZDV.Interface.ZDi1</v>
      </c>
      <c r="M498" s="668" t="str">
        <f t="shared" ref="M498:M529" si="38">IF(O498="",0,LEFT(O498,1))</f>
        <v>0</v>
      </c>
      <c r="N498" s="668" t="str">
        <f t="shared" ref="N498:N529" si="39">IF(P498="",0,LEFT(P498,1))</f>
        <v>1</v>
      </c>
      <c r="O498" s="672" t="s">
        <v>605</v>
      </c>
      <c r="P498" s="725" t="s">
        <v>606</v>
      </c>
      <c r="Q498" s="668"/>
      <c r="R498" s="670"/>
      <c r="S498" s="293"/>
      <c r="T498" s="412"/>
    </row>
    <row r="499" spans="1:20" x14ac:dyDescent="0.25">
      <c r="A499" s="305">
        <v>498</v>
      </c>
      <c r="B499" s="923" t="s">
        <v>4001</v>
      </c>
      <c r="C499" s="668" t="s">
        <v>3693</v>
      </c>
      <c r="D499" s="668">
        <v>27</v>
      </c>
      <c r="E499" s="668">
        <v>1</v>
      </c>
      <c r="F499" s="338"/>
      <c r="G499" s="338"/>
      <c r="H499" s="338"/>
      <c r="I499" s="338"/>
      <c r="J499" s="338"/>
      <c r="K499" s="338" t="s">
        <v>3691</v>
      </c>
      <c r="L499" s="338" t="str">
        <f>CONCATENATE(K499,".ZDi2")</f>
        <v>MNS.ZDV_007_36_1.ZDV.Interface.ZDi2</v>
      </c>
      <c r="M499" s="668" t="str">
        <f t="shared" si="38"/>
        <v>0</v>
      </c>
      <c r="N499" s="668" t="str">
        <f t="shared" si="39"/>
        <v>1</v>
      </c>
      <c r="O499" s="672" t="s">
        <v>605</v>
      </c>
      <c r="P499" s="725" t="s">
        <v>606</v>
      </c>
      <c r="Q499" s="668"/>
      <c r="R499" s="670"/>
      <c r="S499" s="293"/>
      <c r="T499" s="412"/>
    </row>
    <row r="500" spans="1:20" x14ac:dyDescent="0.25">
      <c r="A500" s="305">
        <v>499</v>
      </c>
      <c r="B500" s="923" t="s">
        <v>4002</v>
      </c>
      <c r="C500" s="668" t="s">
        <v>3694</v>
      </c>
      <c r="D500" s="668">
        <v>27</v>
      </c>
      <c r="E500" s="668">
        <v>2</v>
      </c>
      <c r="F500" s="668" t="s">
        <v>65</v>
      </c>
      <c r="G500" s="338"/>
      <c r="H500" s="338"/>
      <c r="I500" s="338"/>
      <c r="J500" s="338"/>
      <c r="K500" s="338" t="s">
        <v>3691</v>
      </c>
      <c r="L500" s="338" t="str">
        <f>CONCATENATE(K500,".ZDi3")</f>
        <v>MNS.ZDV_007_36_1.ZDV.Interface.ZDi3</v>
      </c>
      <c r="M500" s="668" t="str">
        <f t="shared" si="38"/>
        <v>0</v>
      </c>
      <c r="N500" s="668" t="str">
        <f t="shared" si="39"/>
        <v>2</v>
      </c>
      <c r="O500" s="672" t="s">
        <v>605</v>
      </c>
      <c r="P500" s="961" t="s">
        <v>607</v>
      </c>
      <c r="Q500" s="668"/>
      <c r="R500" s="670"/>
      <c r="S500" s="293"/>
      <c r="T500" s="412"/>
    </row>
    <row r="501" spans="1:20" x14ac:dyDescent="0.25">
      <c r="A501" s="305">
        <v>500</v>
      </c>
      <c r="B501" s="923" t="s">
        <v>4003</v>
      </c>
      <c r="C501" s="668" t="s">
        <v>3695</v>
      </c>
      <c r="D501" s="668">
        <v>27</v>
      </c>
      <c r="E501" s="668">
        <v>3</v>
      </c>
      <c r="F501" s="668" t="s">
        <v>65</v>
      </c>
      <c r="G501" s="338"/>
      <c r="H501" s="338"/>
      <c r="I501" s="338"/>
      <c r="J501" s="338"/>
      <c r="K501" s="338" t="s">
        <v>3691</v>
      </c>
      <c r="L501" s="338" t="str">
        <f>CONCATENATE(K501,".ZDi4")</f>
        <v>MNS.ZDV_007_36_1.ZDV.Interface.ZDi4</v>
      </c>
      <c r="M501" s="668" t="str">
        <f t="shared" si="38"/>
        <v>0</v>
      </c>
      <c r="N501" s="668" t="str">
        <f t="shared" si="39"/>
        <v>2</v>
      </c>
      <c r="O501" s="672" t="s">
        <v>605</v>
      </c>
      <c r="P501" s="961" t="s">
        <v>607</v>
      </c>
      <c r="Q501" s="668"/>
      <c r="R501" s="670"/>
      <c r="S501" s="293"/>
      <c r="T501" s="412"/>
    </row>
    <row r="502" spans="1:20" x14ac:dyDescent="0.25">
      <c r="A502" s="305">
        <v>501</v>
      </c>
      <c r="B502" s="923" t="s">
        <v>4004</v>
      </c>
      <c r="C502" s="668" t="s">
        <v>3696</v>
      </c>
      <c r="D502" s="668">
        <v>27</v>
      </c>
      <c r="E502" s="668">
        <v>4</v>
      </c>
      <c r="F502" s="668" t="s">
        <v>65</v>
      </c>
      <c r="G502" s="338"/>
      <c r="H502" s="338"/>
      <c r="I502" s="338"/>
      <c r="J502" s="338"/>
      <c r="K502" s="338" t="s">
        <v>3691</v>
      </c>
      <c r="L502" s="338" t="str">
        <f>CONCATENATE(K502,".ZDi5")</f>
        <v>MNS.ZDV_007_36_1.ZDV.Interface.ZDi5</v>
      </c>
      <c r="M502" s="668" t="str">
        <f t="shared" si="38"/>
        <v>0</v>
      </c>
      <c r="N502" s="668" t="str">
        <f t="shared" si="39"/>
        <v>2</v>
      </c>
      <c r="O502" s="672" t="s">
        <v>605</v>
      </c>
      <c r="P502" s="961" t="s">
        <v>607</v>
      </c>
      <c r="Q502" s="668"/>
      <c r="R502" s="670"/>
      <c r="S502" s="293"/>
      <c r="T502" s="412"/>
    </row>
    <row r="503" spans="1:20" x14ac:dyDescent="0.25">
      <c r="A503" s="305">
        <v>502</v>
      </c>
      <c r="B503" s="923" t="s">
        <v>4005</v>
      </c>
      <c r="C503" s="668" t="s">
        <v>3697</v>
      </c>
      <c r="D503" s="668">
        <v>27</v>
      </c>
      <c r="E503" s="668">
        <v>5</v>
      </c>
      <c r="F503" s="668" t="s">
        <v>65</v>
      </c>
      <c r="G503" s="338"/>
      <c r="H503" s="338"/>
      <c r="I503" s="338"/>
      <c r="J503" s="338"/>
      <c r="K503" s="338" t="s">
        <v>3691</v>
      </c>
      <c r="L503" s="338" t="str">
        <f>CONCATENATE(K503,".ZDi6")</f>
        <v>MNS.ZDV_007_36_1.ZDV.Interface.ZDi6</v>
      </c>
      <c r="M503" s="668" t="str">
        <f t="shared" si="38"/>
        <v>0</v>
      </c>
      <c r="N503" s="668" t="str">
        <f t="shared" si="39"/>
        <v>2</v>
      </c>
      <c r="O503" s="672" t="s">
        <v>605</v>
      </c>
      <c r="P503" s="961" t="s">
        <v>607</v>
      </c>
      <c r="Q503" s="668"/>
      <c r="R503" s="670"/>
      <c r="S503" s="293"/>
      <c r="T503" s="412"/>
    </row>
    <row r="504" spans="1:20" x14ac:dyDescent="0.25">
      <c r="A504" s="305">
        <v>503</v>
      </c>
      <c r="B504" s="923" t="s">
        <v>4006</v>
      </c>
      <c r="C504" s="668" t="s">
        <v>3698</v>
      </c>
      <c r="D504" s="668">
        <v>27</v>
      </c>
      <c r="E504" s="668">
        <v>6</v>
      </c>
      <c r="F504" s="338"/>
      <c r="G504" s="338"/>
      <c r="H504" s="338"/>
      <c r="I504" s="338"/>
      <c r="J504" s="338"/>
      <c r="K504" s="338" t="s">
        <v>3691</v>
      </c>
      <c r="L504" s="338" t="str">
        <f>CONCATENATE(K504,".ZDi7")</f>
        <v>MNS.ZDV_007_36_1.ZDV.Interface.ZDi7</v>
      </c>
      <c r="M504" s="668" t="str">
        <f t="shared" si="38"/>
        <v>0</v>
      </c>
      <c r="N504" s="668" t="str">
        <f t="shared" si="39"/>
        <v>1</v>
      </c>
      <c r="O504" s="672" t="s">
        <v>605</v>
      </c>
      <c r="P504" s="725" t="s">
        <v>606</v>
      </c>
      <c r="Q504" s="668"/>
      <c r="R504" s="670"/>
      <c r="S504" s="293"/>
      <c r="T504" s="412"/>
    </row>
    <row r="505" spans="1:20" x14ac:dyDescent="0.25">
      <c r="A505" s="305">
        <v>504</v>
      </c>
      <c r="B505" s="923" t="s">
        <v>4007</v>
      </c>
      <c r="C505" s="668" t="s">
        <v>3699</v>
      </c>
      <c r="D505" s="668">
        <v>27</v>
      </c>
      <c r="E505" s="668">
        <v>7</v>
      </c>
      <c r="F505" s="338"/>
      <c r="G505" s="338"/>
      <c r="H505" s="338"/>
      <c r="I505" s="338"/>
      <c r="J505" s="338"/>
      <c r="K505" s="338" t="s">
        <v>3691</v>
      </c>
      <c r="L505" s="338" t="str">
        <f>CONCATENATE(K505,".ZDi8")</f>
        <v>MNS.ZDV_007_36_1.ZDV.Interface.ZDi8</v>
      </c>
      <c r="M505" s="668" t="str">
        <f t="shared" si="38"/>
        <v>0</v>
      </c>
      <c r="N505" s="668" t="str">
        <f t="shared" si="39"/>
        <v>1</v>
      </c>
      <c r="O505" s="672" t="s">
        <v>605</v>
      </c>
      <c r="P505" s="725" t="s">
        <v>606</v>
      </c>
      <c r="Q505" s="668"/>
      <c r="R505" s="670"/>
      <c r="S505" s="293"/>
      <c r="T505" s="412"/>
    </row>
    <row r="506" spans="1:20" x14ac:dyDescent="0.25">
      <c r="A506" s="305">
        <v>505</v>
      </c>
      <c r="B506" s="923" t="s">
        <v>4008</v>
      </c>
      <c r="C506" s="668" t="s">
        <v>3700</v>
      </c>
      <c r="D506" s="668">
        <v>27</v>
      </c>
      <c r="E506" s="668">
        <v>8</v>
      </c>
      <c r="F506" s="338"/>
      <c r="G506" s="338"/>
      <c r="H506" s="338"/>
      <c r="I506" s="338"/>
      <c r="J506" s="338"/>
      <c r="K506" s="338" t="s">
        <v>3691</v>
      </c>
      <c r="L506" s="338" t="str">
        <f>CONCATENATE(K506,".ZDi9")</f>
        <v>MNS.ZDV_007_36_1.ZDV.Interface.ZDi9</v>
      </c>
      <c r="M506" s="668" t="str">
        <f t="shared" si="38"/>
        <v>0</v>
      </c>
      <c r="N506" s="668" t="str">
        <f t="shared" si="39"/>
        <v>1</v>
      </c>
      <c r="O506" s="672" t="s">
        <v>605</v>
      </c>
      <c r="P506" s="725" t="s">
        <v>606</v>
      </c>
      <c r="Q506" s="668"/>
      <c r="R506" s="670"/>
      <c r="S506" s="293"/>
      <c r="T506" s="412"/>
    </row>
    <row r="507" spans="1:20" x14ac:dyDescent="0.25">
      <c r="A507" s="305">
        <v>506</v>
      </c>
      <c r="B507" s="923" t="s">
        <v>4009</v>
      </c>
      <c r="C507" s="668" t="s">
        <v>3701</v>
      </c>
      <c r="D507" s="668">
        <v>27</v>
      </c>
      <c r="E507" s="668">
        <v>9</v>
      </c>
      <c r="F507" s="338"/>
      <c r="G507" s="338"/>
      <c r="H507" s="338"/>
      <c r="I507" s="338"/>
      <c r="J507" s="338"/>
      <c r="K507" s="338" t="s">
        <v>3691</v>
      </c>
      <c r="L507" s="338" t="str">
        <f>CONCATENATE(K507,".ZDi10")</f>
        <v>MNS.ZDV_007_36_1.ZDV.Interface.ZDi10</v>
      </c>
      <c r="M507" s="668" t="str">
        <f t="shared" si="38"/>
        <v>0</v>
      </c>
      <c r="N507" s="668" t="str">
        <f t="shared" si="39"/>
        <v>1</v>
      </c>
      <c r="O507" s="672" t="s">
        <v>605</v>
      </c>
      <c r="P507" s="725" t="s">
        <v>606</v>
      </c>
      <c r="Q507" s="668"/>
      <c r="R507" s="670"/>
      <c r="S507" s="293"/>
      <c r="T507" s="412"/>
    </row>
    <row r="508" spans="1:20" x14ac:dyDescent="0.25">
      <c r="A508" s="305">
        <v>507</v>
      </c>
      <c r="B508" s="923" t="s">
        <v>4010</v>
      </c>
      <c r="C508" s="668" t="s">
        <v>3702</v>
      </c>
      <c r="D508" s="668">
        <v>27</v>
      </c>
      <c r="E508" s="668">
        <v>10</v>
      </c>
      <c r="F508" s="338"/>
      <c r="G508" s="338"/>
      <c r="H508" s="338"/>
      <c r="I508" s="338"/>
      <c r="J508" s="338"/>
      <c r="K508" s="338" t="s">
        <v>3691</v>
      </c>
      <c r="L508" s="338" t="str">
        <f>CONCATENATE(K508,".ZDi11")</f>
        <v>MNS.ZDV_007_36_1.ZDV.Interface.ZDi11</v>
      </c>
      <c r="M508" s="668" t="str">
        <f t="shared" si="38"/>
        <v>0</v>
      </c>
      <c r="N508" s="668" t="str">
        <f t="shared" si="39"/>
        <v>1</v>
      </c>
      <c r="O508" s="672" t="s">
        <v>605</v>
      </c>
      <c r="P508" s="725" t="s">
        <v>606</v>
      </c>
      <c r="Q508" s="668"/>
      <c r="R508" s="670"/>
      <c r="S508" s="293"/>
      <c r="T508" s="412"/>
    </row>
    <row r="509" spans="1:20" x14ac:dyDescent="0.25">
      <c r="A509" s="305">
        <v>508</v>
      </c>
      <c r="B509" s="923" t="s">
        <v>4011</v>
      </c>
      <c r="C509" s="668" t="s">
        <v>3703</v>
      </c>
      <c r="D509" s="668">
        <v>27</v>
      </c>
      <c r="E509" s="668">
        <v>11</v>
      </c>
      <c r="F509" s="668" t="s">
        <v>65</v>
      </c>
      <c r="G509" s="338"/>
      <c r="H509" s="338"/>
      <c r="I509" s="338"/>
      <c r="J509" s="338"/>
      <c r="K509" s="338" t="s">
        <v>3691</v>
      </c>
      <c r="L509" s="338" t="str">
        <f>CONCATENATE(K509,".ZDi12")</f>
        <v>MNS.ZDV_007_36_1.ZDV.Interface.ZDi12</v>
      </c>
      <c r="M509" s="668" t="str">
        <f t="shared" si="38"/>
        <v>0</v>
      </c>
      <c r="N509" s="668" t="str">
        <f t="shared" si="39"/>
        <v>2</v>
      </c>
      <c r="O509" s="672" t="s">
        <v>605</v>
      </c>
      <c r="P509" s="961" t="s">
        <v>607</v>
      </c>
      <c r="Q509" s="668"/>
      <c r="R509" s="670"/>
      <c r="S509" s="293"/>
      <c r="T509" s="412"/>
    </row>
    <row r="510" spans="1:20" x14ac:dyDescent="0.25">
      <c r="A510" s="305">
        <v>509</v>
      </c>
      <c r="B510" s="923" t="s">
        <v>4012</v>
      </c>
      <c r="C510" s="668" t="s">
        <v>3704</v>
      </c>
      <c r="D510" s="668">
        <v>27</v>
      </c>
      <c r="E510" s="668">
        <v>12</v>
      </c>
      <c r="F510" s="338"/>
      <c r="G510" s="338"/>
      <c r="H510" s="338"/>
      <c r="I510" s="338"/>
      <c r="J510" s="338"/>
      <c r="K510" s="338" t="s">
        <v>3691</v>
      </c>
      <c r="L510" s="338" t="str">
        <f>CONCATENATE(K510,".ZDi13")</f>
        <v>MNS.ZDV_007_36_1.ZDV.Interface.ZDi13</v>
      </c>
      <c r="M510" s="668" t="str">
        <f t="shared" si="38"/>
        <v>0</v>
      </c>
      <c r="N510" s="668" t="str">
        <f t="shared" si="39"/>
        <v>1</v>
      </c>
      <c r="O510" s="672" t="s">
        <v>605</v>
      </c>
      <c r="P510" s="725" t="s">
        <v>606</v>
      </c>
      <c r="Q510" s="668"/>
      <c r="R510" s="670"/>
      <c r="S510" s="293"/>
      <c r="T510" s="412"/>
    </row>
    <row r="511" spans="1:20" x14ac:dyDescent="0.25">
      <c r="A511" s="305">
        <v>510</v>
      </c>
      <c r="B511" s="671" t="s">
        <v>3191</v>
      </c>
      <c r="C511" s="668" t="s">
        <v>3705</v>
      </c>
      <c r="D511" s="668">
        <v>27</v>
      </c>
      <c r="E511" s="668">
        <v>13</v>
      </c>
      <c r="F511" s="338"/>
      <c r="G511" s="338"/>
      <c r="H511" s="338"/>
      <c r="I511" s="338"/>
      <c r="J511" s="338"/>
      <c r="K511" s="338" t="s">
        <v>3691</v>
      </c>
      <c r="L511" s="338" t="str">
        <f>CONCATENATE(K511,".ZDi14")</f>
        <v>MNS.ZDV_007_36_1.ZDV.Interface.ZDi14</v>
      </c>
      <c r="M511" s="668" t="str">
        <f t="shared" si="38"/>
        <v>0</v>
      </c>
      <c r="N511" s="668" t="str">
        <f t="shared" si="39"/>
        <v>0</v>
      </c>
      <c r="O511" s="672" t="s">
        <v>605</v>
      </c>
      <c r="P511" s="672" t="s">
        <v>605</v>
      </c>
      <c r="Q511" s="668"/>
      <c r="R511" s="670"/>
      <c r="S511" s="293"/>
      <c r="T511" s="412"/>
    </row>
    <row r="512" spans="1:20" x14ac:dyDescent="0.25">
      <c r="A512" s="305">
        <v>511</v>
      </c>
      <c r="B512" s="671" t="s">
        <v>3191</v>
      </c>
      <c r="C512" s="668" t="s">
        <v>3706</v>
      </c>
      <c r="D512" s="668">
        <v>27</v>
      </c>
      <c r="E512" s="668">
        <v>14</v>
      </c>
      <c r="F512" s="338"/>
      <c r="G512" s="338"/>
      <c r="H512" s="338"/>
      <c r="I512" s="338"/>
      <c r="J512" s="338"/>
      <c r="K512" s="338" t="s">
        <v>3691</v>
      </c>
      <c r="L512" s="338" t="str">
        <f>CONCATENATE(K512,".ZDi15")</f>
        <v>MNS.ZDV_007_36_1.ZDV.Interface.ZDi15</v>
      </c>
      <c r="M512" s="668" t="str">
        <f t="shared" si="38"/>
        <v>0</v>
      </c>
      <c r="N512" s="668" t="str">
        <f t="shared" si="39"/>
        <v>0</v>
      </c>
      <c r="O512" s="672" t="s">
        <v>605</v>
      </c>
      <c r="P512" s="672" t="s">
        <v>605</v>
      </c>
      <c r="Q512" s="668"/>
      <c r="R512" s="670"/>
      <c r="S512" s="293"/>
      <c r="T512" s="412"/>
    </row>
    <row r="513" spans="1:20" x14ac:dyDescent="0.25">
      <c r="A513" s="305">
        <v>512</v>
      </c>
      <c r="B513" s="671" t="s">
        <v>4013</v>
      </c>
      <c r="C513" s="668" t="s">
        <v>3707</v>
      </c>
      <c r="D513" s="668">
        <v>27</v>
      </c>
      <c r="E513" s="668">
        <v>15</v>
      </c>
      <c r="F513" s="668" t="s">
        <v>65</v>
      </c>
      <c r="G513" s="338"/>
      <c r="H513" s="338"/>
      <c r="I513" s="338"/>
      <c r="J513" s="338"/>
      <c r="K513" s="338" t="s">
        <v>3691</v>
      </c>
      <c r="L513" s="338" t="str">
        <f>CONCATENATE(K513,".ZDi16")</f>
        <v>MNS.ZDV_007_36_1.ZDV.Interface.ZDi16</v>
      </c>
      <c r="M513" s="668" t="str">
        <f t="shared" si="38"/>
        <v>0</v>
      </c>
      <c r="N513" s="668" t="str">
        <f t="shared" si="39"/>
        <v>1</v>
      </c>
      <c r="O513" s="672" t="s">
        <v>605</v>
      </c>
      <c r="P513" s="725" t="s">
        <v>606</v>
      </c>
      <c r="Q513" s="668"/>
      <c r="R513" s="670"/>
      <c r="S513" s="293"/>
      <c r="T513" s="412"/>
    </row>
    <row r="514" spans="1:20" x14ac:dyDescent="0.25">
      <c r="A514" s="305">
        <v>513</v>
      </c>
      <c r="B514" s="923" t="s">
        <v>4014</v>
      </c>
      <c r="C514" s="668" t="s">
        <v>3708</v>
      </c>
      <c r="D514" s="668">
        <v>27</v>
      </c>
      <c r="E514" s="668">
        <v>16</v>
      </c>
      <c r="F514" s="668" t="s">
        <v>65</v>
      </c>
      <c r="G514" s="338"/>
      <c r="H514" s="338"/>
      <c r="I514" s="338"/>
      <c r="J514" s="338"/>
      <c r="K514" s="338" t="s">
        <v>3691</v>
      </c>
      <c r="L514" s="338" t="str">
        <f>CONCATENATE(K514,".ZDi17")</f>
        <v>MNS.ZDV_007_36_1.ZDV.Interface.ZDi17</v>
      </c>
      <c r="M514" s="668" t="str">
        <f t="shared" si="38"/>
        <v>0</v>
      </c>
      <c r="N514" s="668" t="str">
        <f t="shared" si="39"/>
        <v>2</v>
      </c>
      <c r="O514" s="672" t="s">
        <v>605</v>
      </c>
      <c r="P514" s="961" t="s">
        <v>607</v>
      </c>
      <c r="Q514" s="668"/>
      <c r="R514" s="670"/>
      <c r="S514" s="293"/>
      <c r="T514" s="412"/>
    </row>
    <row r="515" spans="1:20" x14ac:dyDescent="0.25">
      <c r="A515" s="305">
        <v>514</v>
      </c>
      <c r="B515" s="923" t="s">
        <v>4015</v>
      </c>
      <c r="C515" s="668" t="s">
        <v>3709</v>
      </c>
      <c r="D515" s="668">
        <v>27</v>
      </c>
      <c r="E515" s="668">
        <v>17</v>
      </c>
      <c r="F515" s="668" t="s">
        <v>65</v>
      </c>
      <c r="G515" s="338"/>
      <c r="H515" s="338"/>
      <c r="I515" s="338"/>
      <c r="J515" s="338"/>
      <c r="K515" s="338" t="s">
        <v>3691</v>
      </c>
      <c r="L515" s="338" t="str">
        <f>CONCATENATE(K515,".ZDi18")</f>
        <v>MNS.ZDV_007_36_1.ZDV.Interface.ZDi18</v>
      </c>
      <c r="M515" s="668" t="str">
        <f t="shared" si="38"/>
        <v>0</v>
      </c>
      <c r="N515" s="668" t="str">
        <f t="shared" si="39"/>
        <v>2</v>
      </c>
      <c r="O515" s="672" t="s">
        <v>605</v>
      </c>
      <c r="P515" s="961" t="s">
        <v>607</v>
      </c>
      <c r="Q515" s="668"/>
      <c r="R515" s="670"/>
      <c r="S515" s="293"/>
      <c r="T515" s="412"/>
    </row>
    <row r="516" spans="1:20" x14ac:dyDescent="0.25">
      <c r="A516" s="305">
        <v>515</v>
      </c>
      <c r="B516" s="923" t="s">
        <v>4016</v>
      </c>
      <c r="C516" s="668" t="s">
        <v>3710</v>
      </c>
      <c r="D516" s="668">
        <v>27</v>
      </c>
      <c r="E516" s="668">
        <v>18</v>
      </c>
      <c r="F516" s="668" t="s">
        <v>65</v>
      </c>
      <c r="G516" s="338"/>
      <c r="H516" s="338"/>
      <c r="I516" s="338"/>
      <c r="J516" s="338"/>
      <c r="K516" s="338" t="s">
        <v>3691</v>
      </c>
      <c r="L516" s="338" t="str">
        <f>CONCATENATE(K516,".ZDi19")</f>
        <v>MNS.ZDV_007_36_1.ZDV.Interface.ZDi19</v>
      </c>
      <c r="M516" s="668" t="str">
        <f t="shared" si="38"/>
        <v>0</v>
      </c>
      <c r="N516" s="668" t="str">
        <f t="shared" si="39"/>
        <v>2</v>
      </c>
      <c r="O516" s="672" t="s">
        <v>605</v>
      </c>
      <c r="P516" s="961" t="s">
        <v>607</v>
      </c>
      <c r="Q516" s="668"/>
      <c r="R516" s="670"/>
      <c r="S516" s="293"/>
      <c r="T516" s="412"/>
    </row>
    <row r="517" spans="1:20" x14ac:dyDescent="0.25">
      <c r="A517" s="305">
        <v>516</v>
      </c>
      <c r="B517" s="923" t="s">
        <v>4017</v>
      </c>
      <c r="C517" s="668" t="s">
        <v>3711</v>
      </c>
      <c r="D517" s="668">
        <v>27</v>
      </c>
      <c r="E517" s="668">
        <v>19</v>
      </c>
      <c r="F517" s="668" t="s">
        <v>65</v>
      </c>
      <c r="G517" s="338"/>
      <c r="H517" s="338"/>
      <c r="I517" s="338"/>
      <c r="J517" s="338"/>
      <c r="K517" s="338" t="s">
        <v>3691</v>
      </c>
      <c r="L517" s="338" t="str">
        <f>CONCATENATE(K517,".ZDi20")</f>
        <v>MNS.ZDV_007_36_1.ZDV.Interface.ZDi20</v>
      </c>
      <c r="M517" s="668" t="str">
        <f t="shared" si="38"/>
        <v>0</v>
      </c>
      <c r="N517" s="668" t="str">
        <f t="shared" si="39"/>
        <v>2</v>
      </c>
      <c r="O517" s="672" t="s">
        <v>605</v>
      </c>
      <c r="P517" s="961" t="s">
        <v>607</v>
      </c>
      <c r="Q517" s="668"/>
      <c r="R517" s="670"/>
      <c r="S517" s="293"/>
      <c r="T517" s="412"/>
    </row>
    <row r="518" spans="1:20" x14ac:dyDescent="0.25">
      <c r="A518" s="305">
        <v>517</v>
      </c>
      <c r="B518" s="923" t="s">
        <v>4018</v>
      </c>
      <c r="C518" s="668" t="s">
        <v>3712</v>
      </c>
      <c r="D518" s="668">
        <v>27</v>
      </c>
      <c r="E518" s="668">
        <v>20</v>
      </c>
      <c r="F518" s="668" t="s">
        <v>65</v>
      </c>
      <c r="G518" s="338"/>
      <c r="H518" s="338"/>
      <c r="I518" s="338"/>
      <c r="J518" s="338"/>
      <c r="K518" s="338" t="s">
        <v>3691</v>
      </c>
      <c r="L518" s="338" t="str">
        <f>CONCATENATE(K518,".ZDi21")</f>
        <v>MNS.ZDV_007_36_1.ZDV.Interface.ZDi21</v>
      </c>
      <c r="M518" s="668" t="str">
        <f t="shared" si="38"/>
        <v>0</v>
      </c>
      <c r="N518" s="668" t="str">
        <f t="shared" si="39"/>
        <v>2</v>
      </c>
      <c r="O518" s="672" t="s">
        <v>605</v>
      </c>
      <c r="P518" s="961" t="s">
        <v>607</v>
      </c>
      <c r="Q518" s="668"/>
      <c r="R518" s="670"/>
      <c r="S518" s="293"/>
      <c r="T518" s="412"/>
    </row>
    <row r="519" spans="1:20" x14ac:dyDescent="0.25">
      <c r="A519" s="305">
        <v>518</v>
      </c>
      <c r="B519" s="923" t="s">
        <v>4019</v>
      </c>
      <c r="C519" s="668" t="s">
        <v>3713</v>
      </c>
      <c r="D519" s="668">
        <v>27</v>
      </c>
      <c r="E519" s="668">
        <v>21</v>
      </c>
      <c r="F519" s="668" t="s">
        <v>65</v>
      </c>
      <c r="G519" s="338"/>
      <c r="H519" s="338"/>
      <c r="I519" s="338"/>
      <c r="J519" s="338"/>
      <c r="K519" s="338" t="s">
        <v>3691</v>
      </c>
      <c r="L519" s="338" t="str">
        <f>CONCATENATE(K519,".ZDi22")</f>
        <v>MNS.ZDV_007_36_1.ZDV.Interface.ZDi22</v>
      </c>
      <c r="M519" s="668" t="str">
        <f t="shared" si="38"/>
        <v>0</v>
      </c>
      <c r="N519" s="668" t="str">
        <f t="shared" si="39"/>
        <v>2</v>
      </c>
      <c r="O519" s="672" t="s">
        <v>605</v>
      </c>
      <c r="P519" s="961" t="s">
        <v>607</v>
      </c>
      <c r="Q519" s="668"/>
      <c r="R519" s="670"/>
      <c r="S519" s="293"/>
      <c r="T519" s="412"/>
    </row>
    <row r="520" spans="1:20" x14ac:dyDescent="0.25">
      <c r="A520" s="305">
        <v>519</v>
      </c>
      <c r="B520" s="923" t="s">
        <v>4020</v>
      </c>
      <c r="C520" s="668" t="s">
        <v>3714</v>
      </c>
      <c r="D520" s="668">
        <v>27</v>
      </c>
      <c r="E520" s="668">
        <v>22</v>
      </c>
      <c r="F520" s="668" t="s">
        <v>65</v>
      </c>
      <c r="G520" s="338"/>
      <c r="H520" s="338"/>
      <c r="I520" s="338"/>
      <c r="J520" s="338"/>
      <c r="K520" s="338" t="s">
        <v>3691</v>
      </c>
      <c r="L520" s="338" t="str">
        <f>CONCATENATE(K520,".ZDi23")</f>
        <v>MNS.ZDV_007_36_1.ZDV.Interface.ZDi23</v>
      </c>
      <c r="M520" s="668" t="str">
        <f t="shared" si="38"/>
        <v>0</v>
      </c>
      <c r="N520" s="668" t="str">
        <f t="shared" si="39"/>
        <v>2</v>
      </c>
      <c r="O520" s="672" t="s">
        <v>605</v>
      </c>
      <c r="P520" s="961" t="s">
        <v>607</v>
      </c>
      <c r="Q520" s="668"/>
      <c r="R520" s="670"/>
      <c r="S520" s="293"/>
      <c r="T520" s="412"/>
    </row>
    <row r="521" spans="1:20" x14ac:dyDescent="0.25">
      <c r="A521" s="305">
        <v>520</v>
      </c>
      <c r="B521" s="923" t="s">
        <v>4021</v>
      </c>
      <c r="C521" s="668" t="s">
        <v>3715</v>
      </c>
      <c r="D521" s="668">
        <v>27</v>
      </c>
      <c r="E521" s="668">
        <v>23</v>
      </c>
      <c r="F521" s="668" t="s">
        <v>65</v>
      </c>
      <c r="G521" s="338"/>
      <c r="H521" s="338"/>
      <c r="I521" s="338"/>
      <c r="J521" s="338"/>
      <c r="K521" s="338" t="s">
        <v>3691</v>
      </c>
      <c r="L521" s="338" t="str">
        <f>CONCATENATE(K521,".ZDi24")</f>
        <v>MNS.ZDV_007_36_1.ZDV.Interface.ZDi24</v>
      </c>
      <c r="M521" s="668" t="str">
        <f t="shared" si="38"/>
        <v>0</v>
      </c>
      <c r="N521" s="668" t="str">
        <f t="shared" si="39"/>
        <v>2</v>
      </c>
      <c r="O521" s="672" t="s">
        <v>605</v>
      </c>
      <c r="P521" s="961" t="s">
        <v>607</v>
      </c>
      <c r="Q521" s="668"/>
      <c r="R521" s="670"/>
      <c r="S521" s="293"/>
      <c r="T521" s="412"/>
    </row>
    <row r="522" spans="1:20" x14ac:dyDescent="0.25">
      <c r="A522" s="305">
        <v>521</v>
      </c>
      <c r="B522" s="923" t="s">
        <v>4022</v>
      </c>
      <c r="C522" s="668" t="s">
        <v>3716</v>
      </c>
      <c r="D522" s="668">
        <v>27</v>
      </c>
      <c r="E522" s="668">
        <v>24</v>
      </c>
      <c r="F522" s="668" t="s">
        <v>65</v>
      </c>
      <c r="G522" s="338"/>
      <c r="H522" s="338"/>
      <c r="I522" s="338"/>
      <c r="J522" s="338"/>
      <c r="K522" s="338" t="s">
        <v>3691</v>
      </c>
      <c r="L522" s="338" t="str">
        <f>CONCATENATE(K522,".ZDi25")</f>
        <v>MNS.ZDV_007_36_1.ZDV.Interface.ZDi25</v>
      </c>
      <c r="M522" s="668" t="str">
        <f t="shared" si="38"/>
        <v>0</v>
      </c>
      <c r="N522" s="668" t="str">
        <f t="shared" si="39"/>
        <v>2</v>
      </c>
      <c r="O522" s="672" t="s">
        <v>605</v>
      </c>
      <c r="P522" s="961" t="s">
        <v>607</v>
      </c>
      <c r="Q522" s="668"/>
      <c r="R522" s="670"/>
      <c r="S522" s="293"/>
      <c r="T522" s="412"/>
    </row>
    <row r="523" spans="1:20" x14ac:dyDescent="0.25">
      <c r="A523" s="305">
        <v>522</v>
      </c>
      <c r="B523" s="923" t="s">
        <v>4023</v>
      </c>
      <c r="C523" s="668" t="s">
        <v>3717</v>
      </c>
      <c r="D523" s="668">
        <v>27</v>
      </c>
      <c r="E523" s="668">
        <v>25</v>
      </c>
      <c r="F523" s="668" t="s">
        <v>65</v>
      </c>
      <c r="G523" s="338"/>
      <c r="H523" s="338"/>
      <c r="I523" s="338"/>
      <c r="J523" s="338"/>
      <c r="K523" s="338" t="s">
        <v>3691</v>
      </c>
      <c r="L523" s="338" t="str">
        <f>CONCATENATE(K523,".ZDi26")</f>
        <v>MNS.ZDV_007_36_1.ZDV.Interface.ZDi26</v>
      </c>
      <c r="M523" s="668" t="str">
        <f t="shared" si="38"/>
        <v>0</v>
      </c>
      <c r="N523" s="668" t="str">
        <f t="shared" si="39"/>
        <v>2</v>
      </c>
      <c r="O523" s="672" t="s">
        <v>605</v>
      </c>
      <c r="P523" s="961" t="s">
        <v>607</v>
      </c>
      <c r="Q523" s="668"/>
      <c r="R523" s="670"/>
      <c r="S523" s="293"/>
      <c r="T523" s="412"/>
    </row>
    <row r="524" spans="1:20" x14ac:dyDescent="0.25">
      <c r="A524" s="305">
        <v>523</v>
      </c>
      <c r="B524" s="923" t="s">
        <v>4024</v>
      </c>
      <c r="C524" s="668" t="s">
        <v>3718</v>
      </c>
      <c r="D524" s="668">
        <v>27</v>
      </c>
      <c r="E524" s="668">
        <v>26</v>
      </c>
      <c r="F524" s="668" t="s">
        <v>65</v>
      </c>
      <c r="G524" s="338"/>
      <c r="H524" s="338"/>
      <c r="I524" s="338"/>
      <c r="J524" s="338"/>
      <c r="K524" s="338" t="s">
        <v>3691</v>
      </c>
      <c r="L524" s="338" t="str">
        <f>CONCATENATE(K524,".ZDi27")</f>
        <v>MNS.ZDV_007_36_1.ZDV.Interface.ZDi27</v>
      </c>
      <c r="M524" s="668" t="str">
        <f t="shared" si="38"/>
        <v>0</v>
      </c>
      <c r="N524" s="668" t="str">
        <f t="shared" si="39"/>
        <v>2</v>
      </c>
      <c r="O524" s="672" t="s">
        <v>605</v>
      </c>
      <c r="P524" s="961" t="s">
        <v>607</v>
      </c>
      <c r="Q524" s="668"/>
      <c r="R524" s="670"/>
      <c r="S524" s="293"/>
      <c r="T524" s="412"/>
    </row>
    <row r="525" spans="1:20" ht="30" x14ac:dyDescent="0.25">
      <c r="A525" s="305">
        <v>524</v>
      </c>
      <c r="B525" s="923" t="s">
        <v>4025</v>
      </c>
      <c r="C525" s="668" t="s">
        <v>3719</v>
      </c>
      <c r="D525" s="668">
        <v>27</v>
      </c>
      <c r="E525" s="668">
        <v>27</v>
      </c>
      <c r="F525" s="668" t="s">
        <v>65</v>
      </c>
      <c r="G525" s="338"/>
      <c r="H525" s="338"/>
      <c r="I525" s="338"/>
      <c r="J525" s="338"/>
      <c r="K525" s="338" t="s">
        <v>3691</v>
      </c>
      <c r="L525" s="338" t="str">
        <f>CONCATENATE(K525,".ZDi28")</f>
        <v>MNS.ZDV_007_36_1.ZDV.Interface.ZDi28</v>
      </c>
      <c r="M525" s="668" t="str">
        <f t="shared" si="38"/>
        <v>0</v>
      </c>
      <c r="N525" s="668" t="str">
        <f t="shared" si="39"/>
        <v>2</v>
      </c>
      <c r="O525" s="672" t="s">
        <v>605</v>
      </c>
      <c r="P525" s="961" t="s">
        <v>607</v>
      </c>
      <c r="Q525" s="668"/>
      <c r="R525" s="670"/>
      <c r="S525" s="293"/>
      <c r="T525" s="414" t="s">
        <v>50</v>
      </c>
    </row>
    <row r="526" spans="1:20" x14ac:dyDescent="0.25">
      <c r="A526" s="305">
        <v>525</v>
      </c>
      <c r="B526" s="923" t="s">
        <v>4026</v>
      </c>
      <c r="C526" s="668" t="s">
        <v>3720</v>
      </c>
      <c r="D526" s="668">
        <v>27</v>
      </c>
      <c r="E526" s="668">
        <v>28</v>
      </c>
      <c r="F526" s="668" t="s">
        <v>65</v>
      </c>
      <c r="G526" s="338"/>
      <c r="H526" s="338"/>
      <c r="I526" s="338"/>
      <c r="J526" s="338"/>
      <c r="K526" s="338" t="s">
        <v>3691</v>
      </c>
      <c r="L526" s="338" t="str">
        <f>CONCATENATE(K526,".ZDi29")</f>
        <v>MNS.ZDV_007_36_1.ZDV.Interface.ZDi29</v>
      </c>
      <c r="M526" s="668" t="str">
        <f t="shared" si="38"/>
        <v>0</v>
      </c>
      <c r="N526" s="668" t="str">
        <f t="shared" si="39"/>
        <v>2</v>
      </c>
      <c r="O526" s="672" t="s">
        <v>605</v>
      </c>
      <c r="P526" s="961" t="s">
        <v>607</v>
      </c>
      <c r="Q526" s="268"/>
      <c r="R526" s="263"/>
    </row>
    <row r="527" spans="1:20" x14ac:dyDescent="0.25">
      <c r="A527" s="305">
        <v>526</v>
      </c>
      <c r="B527" s="923" t="s">
        <v>4027</v>
      </c>
      <c r="C527" s="668" t="s">
        <v>3721</v>
      </c>
      <c r="D527" s="668">
        <v>27</v>
      </c>
      <c r="E527" s="668">
        <v>29</v>
      </c>
      <c r="F527" s="668" t="s">
        <v>65</v>
      </c>
      <c r="G527" s="338"/>
      <c r="H527" s="338"/>
      <c r="I527" s="338"/>
      <c r="J527" s="338"/>
      <c r="K527" s="338" t="s">
        <v>3691</v>
      </c>
      <c r="L527" s="338" t="str">
        <f>CONCATENATE(K527,".ZDi30")</f>
        <v>MNS.ZDV_007_36_1.ZDV.Interface.ZDi30</v>
      </c>
      <c r="M527" s="668" t="str">
        <f t="shared" si="38"/>
        <v>0</v>
      </c>
      <c r="N527" s="668" t="str">
        <f t="shared" si="39"/>
        <v>2</v>
      </c>
      <c r="O527" s="672" t="s">
        <v>605</v>
      </c>
      <c r="P527" s="961" t="s">
        <v>607</v>
      </c>
      <c r="Q527" s="268"/>
      <c r="R527" s="263"/>
    </row>
    <row r="528" spans="1:20" x14ac:dyDescent="0.25">
      <c r="A528" s="305">
        <v>527</v>
      </c>
      <c r="B528" s="671" t="s">
        <v>3191</v>
      </c>
      <c r="C528" s="668" t="s">
        <v>3722</v>
      </c>
      <c r="D528" s="668">
        <v>27</v>
      </c>
      <c r="E528" s="668">
        <v>30</v>
      </c>
      <c r="F528" s="338"/>
      <c r="G528" s="338"/>
      <c r="H528" s="338"/>
      <c r="I528" s="338"/>
      <c r="J528" s="338"/>
      <c r="K528" s="338" t="s">
        <v>3691</v>
      </c>
      <c r="L528" s="338" t="str">
        <f>CONCATENATE(K528,".ZDi31")</f>
        <v>MNS.ZDV_007_36_1.ZDV.Interface.ZDi31</v>
      </c>
      <c r="M528" s="668" t="str">
        <f t="shared" si="38"/>
        <v>0</v>
      </c>
      <c r="N528" s="668" t="str">
        <f t="shared" si="39"/>
        <v>0</v>
      </c>
      <c r="O528" s="672" t="s">
        <v>605</v>
      </c>
      <c r="P528" s="672" t="s">
        <v>605</v>
      </c>
      <c r="Q528" s="268"/>
      <c r="R528" s="263"/>
    </row>
    <row r="529" spans="1:20" x14ac:dyDescent="0.25">
      <c r="A529" s="305">
        <v>528</v>
      </c>
      <c r="B529" s="671" t="s">
        <v>3191</v>
      </c>
      <c r="C529" s="668" t="s">
        <v>3723</v>
      </c>
      <c r="D529" s="668">
        <v>27</v>
      </c>
      <c r="E529" s="668">
        <v>31</v>
      </c>
      <c r="F529" s="668"/>
      <c r="G529" s="670"/>
      <c r="H529" s="670"/>
      <c r="I529" s="670"/>
      <c r="J529" s="305"/>
      <c r="K529" s="338" t="s">
        <v>3691</v>
      </c>
      <c r="L529" s="338" t="str">
        <f>CONCATENATE(K529,".ZDi32")</f>
        <v>MNS.ZDV_007_36_1.ZDV.Interface.ZDi32</v>
      </c>
      <c r="M529" s="668" t="str">
        <f t="shared" si="38"/>
        <v>0</v>
      </c>
      <c r="N529" s="668" t="str">
        <f t="shared" si="39"/>
        <v>0</v>
      </c>
      <c r="O529" s="672" t="s">
        <v>605</v>
      </c>
      <c r="P529" s="672" t="s">
        <v>605</v>
      </c>
      <c r="Q529" s="268"/>
      <c r="R529" s="263"/>
    </row>
    <row r="530" spans="1:20" x14ac:dyDescent="0.25">
      <c r="A530" s="305">
        <v>529</v>
      </c>
      <c r="B530" s="1061" t="s">
        <v>4028</v>
      </c>
      <c r="C530" s="1017" t="s">
        <v>3761</v>
      </c>
      <c r="D530" s="1017">
        <v>28</v>
      </c>
      <c r="E530" s="1017">
        <v>0</v>
      </c>
      <c r="F530" s="1019"/>
      <c r="G530" s="1019"/>
      <c r="H530" s="1019"/>
      <c r="I530" s="1019"/>
      <c r="J530" s="1019"/>
      <c r="K530" s="1019" t="s">
        <v>3724</v>
      </c>
      <c r="L530" s="1019" t="str">
        <f>CONCATENATE(K530,".ZDi1")</f>
        <v>UPPSOD.ZDV_1_2.ZDV.Interface.ZDi1</v>
      </c>
      <c r="M530" s="668" t="str">
        <f t="shared" ref="M530:M561" si="40">IF(O530="",0,LEFT(O530,1))</f>
        <v>0</v>
      </c>
      <c r="N530" s="668" t="str">
        <f t="shared" ref="N530:N561" si="41">IF(P530="",0,LEFT(P530,1))</f>
        <v>1</v>
      </c>
      <c r="O530" s="672" t="s">
        <v>605</v>
      </c>
      <c r="P530" s="725" t="s">
        <v>606</v>
      </c>
      <c r="Q530" s="268"/>
      <c r="R530" s="263"/>
    </row>
    <row r="531" spans="1:20" x14ac:dyDescent="0.25">
      <c r="A531" s="305">
        <v>530</v>
      </c>
      <c r="B531" s="923" t="s">
        <v>4029</v>
      </c>
      <c r="C531" s="668" t="s">
        <v>3762</v>
      </c>
      <c r="D531" s="668">
        <v>28</v>
      </c>
      <c r="E531" s="668">
        <v>1</v>
      </c>
      <c r="F531" s="338"/>
      <c r="G531" s="338"/>
      <c r="H531" s="338"/>
      <c r="I531" s="338"/>
      <c r="J531" s="338"/>
      <c r="K531" s="338" t="s">
        <v>3724</v>
      </c>
      <c r="L531" s="338" t="str">
        <f>CONCATENATE(K531,".ZDi2")</f>
        <v>UPPSOD.ZDV_1_2.ZDV.Interface.ZDi2</v>
      </c>
      <c r="M531" s="668" t="str">
        <f t="shared" si="40"/>
        <v>0</v>
      </c>
      <c r="N531" s="668" t="str">
        <f t="shared" si="41"/>
        <v>1</v>
      </c>
      <c r="O531" s="672" t="s">
        <v>605</v>
      </c>
      <c r="P531" s="725" t="s">
        <v>606</v>
      </c>
      <c r="Q531" s="668"/>
      <c r="R531" s="670"/>
      <c r="S531" s="293"/>
      <c r="T531" s="412"/>
    </row>
    <row r="532" spans="1:20" x14ac:dyDescent="0.25">
      <c r="A532" s="305">
        <v>531</v>
      </c>
      <c r="B532" s="923" t="s">
        <v>4030</v>
      </c>
      <c r="C532" s="668" t="s">
        <v>3763</v>
      </c>
      <c r="D532" s="668">
        <v>28</v>
      </c>
      <c r="E532" s="668">
        <v>2</v>
      </c>
      <c r="F532" s="668" t="s">
        <v>65</v>
      </c>
      <c r="G532" s="338"/>
      <c r="H532" s="338"/>
      <c r="I532" s="338"/>
      <c r="J532" s="338"/>
      <c r="K532" s="338" t="s">
        <v>3724</v>
      </c>
      <c r="L532" s="338" t="str">
        <f>CONCATENATE(K532,".ZDi3")</f>
        <v>UPPSOD.ZDV_1_2.ZDV.Interface.ZDi3</v>
      </c>
      <c r="M532" s="668" t="str">
        <f t="shared" si="40"/>
        <v>0</v>
      </c>
      <c r="N532" s="668" t="str">
        <f t="shared" si="41"/>
        <v>2</v>
      </c>
      <c r="O532" s="672" t="s">
        <v>605</v>
      </c>
      <c r="P532" s="961" t="s">
        <v>607</v>
      </c>
      <c r="Q532" s="263"/>
      <c r="R532" s="263"/>
      <c r="T532" s="339"/>
    </row>
    <row r="533" spans="1:20" x14ac:dyDescent="0.25">
      <c r="A533" s="305">
        <v>532</v>
      </c>
      <c r="B533" s="923" t="s">
        <v>4031</v>
      </c>
      <c r="C533" s="668" t="s">
        <v>3764</v>
      </c>
      <c r="D533" s="668">
        <v>28</v>
      </c>
      <c r="E533" s="668">
        <v>3</v>
      </c>
      <c r="F533" s="668" t="s">
        <v>65</v>
      </c>
      <c r="G533" s="338"/>
      <c r="H533" s="338"/>
      <c r="I533" s="338"/>
      <c r="J533" s="338"/>
      <c r="K533" s="338" t="s">
        <v>3724</v>
      </c>
      <c r="L533" s="338" t="str">
        <f>CONCATENATE(K533,".ZDi4")</f>
        <v>UPPSOD.ZDV_1_2.ZDV.Interface.ZDi4</v>
      </c>
      <c r="M533" s="668" t="str">
        <f t="shared" si="40"/>
        <v>0</v>
      </c>
      <c r="N533" s="668" t="str">
        <f t="shared" si="41"/>
        <v>2</v>
      </c>
      <c r="O533" s="672" t="s">
        <v>605</v>
      </c>
      <c r="P533" s="961" t="s">
        <v>607</v>
      </c>
      <c r="Q533" s="263"/>
      <c r="R533" s="263"/>
      <c r="T533" s="339"/>
    </row>
    <row r="534" spans="1:20" x14ac:dyDescent="0.25">
      <c r="A534" s="305">
        <v>533</v>
      </c>
      <c r="B534" s="923" t="s">
        <v>4032</v>
      </c>
      <c r="C534" s="668" t="s">
        <v>3765</v>
      </c>
      <c r="D534" s="668">
        <v>28</v>
      </c>
      <c r="E534" s="668">
        <v>4</v>
      </c>
      <c r="F534" s="668" t="s">
        <v>65</v>
      </c>
      <c r="G534" s="338"/>
      <c r="H534" s="338"/>
      <c r="I534" s="338"/>
      <c r="J534" s="338"/>
      <c r="K534" s="338" t="s">
        <v>3724</v>
      </c>
      <c r="L534" s="338" t="str">
        <f>CONCATENATE(K534,".ZDi5")</f>
        <v>UPPSOD.ZDV_1_2.ZDV.Interface.ZDi5</v>
      </c>
      <c r="M534" s="668" t="str">
        <f t="shared" si="40"/>
        <v>0</v>
      </c>
      <c r="N534" s="668" t="str">
        <f t="shared" si="41"/>
        <v>2</v>
      </c>
      <c r="O534" s="672" t="s">
        <v>605</v>
      </c>
      <c r="P534" s="961" t="s">
        <v>607</v>
      </c>
      <c r="Q534" s="263"/>
      <c r="R534" s="263"/>
      <c r="T534" s="339"/>
    </row>
    <row r="535" spans="1:20" x14ac:dyDescent="0.25">
      <c r="A535" s="305">
        <v>534</v>
      </c>
      <c r="B535" s="923" t="s">
        <v>4033</v>
      </c>
      <c r="C535" s="668" t="s">
        <v>3766</v>
      </c>
      <c r="D535" s="668">
        <v>28</v>
      </c>
      <c r="E535" s="668">
        <v>5</v>
      </c>
      <c r="F535" s="668" t="s">
        <v>65</v>
      </c>
      <c r="G535" s="338"/>
      <c r="H535" s="338"/>
      <c r="I535" s="338"/>
      <c r="J535" s="338"/>
      <c r="K535" s="338" t="s">
        <v>3724</v>
      </c>
      <c r="L535" s="338" t="str">
        <f>CONCATENATE(K535,".ZDi6")</f>
        <v>UPPSOD.ZDV_1_2.ZDV.Interface.ZDi6</v>
      </c>
      <c r="M535" s="668" t="str">
        <f t="shared" si="40"/>
        <v>0</v>
      </c>
      <c r="N535" s="668" t="str">
        <f t="shared" si="41"/>
        <v>2</v>
      </c>
      <c r="O535" s="672" t="s">
        <v>605</v>
      </c>
      <c r="P535" s="961" t="s">
        <v>607</v>
      </c>
      <c r="Q535" s="263"/>
      <c r="R535" s="263"/>
      <c r="T535" s="339"/>
    </row>
    <row r="536" spans="1:20" x14ac:dyDescent="0.25">
      <c r="A536" s="305">
        <v>535</v>
      </c>
      <c r="B536" s="923" t="s">
        <v>4034</v>
      </c>
      <c r="C536" s="668" t="s">
        <v>3767</v>
      </c>
      <c r="D536" s="668">
        <v>28</v>
      </c>
      <c r="E536" s="668">
        <v>6</v>
      </c>
      <c r="F536" s="338"/>
      <c r="G536" s="338"/>
      <c r="H536" s="338"/>
      <c r="I536" s="338"/>
      <c r="J536" s="338"/>
      <c r="K536" s="338" t="s">
        <v>3724</v>
      </c>
      <c r="L536" s="338" t="str">
        <f>CONCATENATE(K536,".ZDi7")</f>
        <v>UPPSOD.ZDV_1_2.ZDV.Interface.ZDi7</v>
      </c>
      <c r="M536" s="668" t="str">
        <f t="shared" si="40"/>
        <v>0</v>
      </c>
      <c r="N536" s="668" t="str">
        <f t="shared" si="41"/>
        <v>1</v>
      </c>
      <c r="O536" s="672" t="s">
        <v>605</v>
      </c>
      <c r="P536" s="725" t="s">
        <v>606</v>
      </c>
      <c r="Q536" s="263"/>
      <c r="R536" s="263"/>
      <c r="T536" s="339"/>
    </row>
    <row r="537" spans="1:20" x14ac:dyDescent="0.25">
      <c r="A537" s="305">
        <v>536</v>
      </c>
      <c r="B537" s="923" t="s">
        <v>4035</v>
      </c>
      <c r="C537" s="668" t="s">
        <v>3768</v>
      </c>
      <c r="D537" s="668">
        <v>28</v>
      </c>
      <c r="E537" s="668">
        <v>7</v>
      </c>
      <c r="F537" s="338"/>
      <c r="G537" s="338"/>
      <c r="H537" s="338"/>
      <c r="I537" s="338"/>
      <c r="J537" s="338"/>
      <c r="K537" s="338" t="s">
        <v>3724</v>
      </c>
      <c r="L537" s="338" t="str">
        <f>CONCATENATE(K537,".ZDi8")</f>
        <v>UPPSOD.ZDV_1_2.ZDV.Interface.ZDi8</v>
      </c>
      <c r="M537" s="668" t="str">
        <f t="shared" si="40"/>
        <v>0</v>
      </c>
      <c r="N537" s="668" t="str">
        <f t="shared" si="41"/>
        <v>1</v>
      </c>
      <c r="O537" s="672" t="s">
        <v>605</v>
      </c>
      <c r="P537" s="725" t="s">
        <v>606</v>
      </c>
      <c r="Q537" s="263"/>
      <c r="R537" s="263"/>
      <c r="T537" s="339"/>
    </row>
    <row r="538" spans="1:20" x14ac:dyDescent="0.25">
      <c r="A538" s="305">
        <v>537</v>
      </c>
      <c r="B538" s="923" t="s">
        <v>4036</v>
      </c>
      <c r="C538" s="668" t="s">
        <v>3769</v>
      </c>
      <c r="D538" s="668">
        <v>28</v>
      </c>
      <c r="E538" s="668">
        <v>8</v>
      </c>
      <c r="F538" s="338"/>
      <c r="G538" s="338"/>
      <c r="H538" s="338"/>
      <c r="I538" s="338"/>
      <c r="J538" s="338"/>
      <c r="K538" s="338" t="s">
        <v>3724</v>
      </c>
      <c r="L538" s="338" t="str">
        <f>CONCATENATE(K538,".ZDi9")</f>
        <v>UPPSOD.ZDV_1_2.ZDV.Interface.ZDi9</v>
      </c>
      <c r="M538" s="668" t="str">
        <f t="shared" si="40"/>
        <v>0</v>
      </c>
      <c r="N538" s="668" t="str">
        <f t="shared" si="41"/>
        <v>1</v>
      </c>
      <c r="O538" s="672" t="s">
        <v>605</v>
      </c>
      <c r="P538" s="725" t="s">
        <v>606</v>
      </c>
      <c r="Q538" s="263"/>
      <c r="R538" s="263"/>
    </row>
    <row r="539" spans="1:20" x14ac:dyDescent="0.25">
      <c r="A539" s="305">
        <v>538</v>
      </c>
      <c r="B539" s="923" t="s">
        <v>4037</v>
      </c>
      <c r="C539" s="668" t="s">
        <v>3770</v>
      </c>
      <c r="D539" s="668">
        <v>28</v>
      </c>
      <c r="E539" s="668">
        <v>9</v>
      </c>
      <c r="F539" s="338"/>
      <c r="G539" s="338"/>
      <c r="H539" s="338"/>
      <c r="I539" s="338"/>
      <c r="J539" s="338"/>
      <c r="K539" s="338" t="s">
        <v>3724</v>
      </c>
      <c r="L539" s="338" t="str">
        <f>CONCATENATE(K539,".ZDi10")</f>
        <v>UPPSOD.ZDV_1_2.ZDV.Interface.ZDi10</v>
      </c>
      <c r="M539" s="668" t="str">
        <f t="shared" si="40"/>
        <v>0</v>
      </c>
      <c r="N539" s="668" t="str">
        <f t="shared" si="41"/>
        <v>1</v>
      </c>
      <c r="O539" s="672" t="s">
        <v>605</v>
      </c>
      <c r="P539" s="725" t="s">
        <v>606</v>
      </c>
      <c r="Q539" s="668"/>
      <c r="R539" s="670"/>
      <c r="S539" s="293"/>
      <c r="T539" s="413"/>
    </row>
    <row r="540" spans="1:20" x14ac:dyDescent="0.25">
      <c r="A540" s="305">
        <v>539</v>
      </c>
      <c r="B540" s="923" t="s">
        <v>4038</v>
      </c>
      <c r="C540" s="668" t="s">
        <v>3771</v>
      </c>
      <c r="D540" s="668">
        <v>28</v>
      </c>
      <c r="E540" s="668">
        <v>10</v>
      </c>
      <c r="F540" s="338"/>
      <c r="G540" s="338"/>
      <c r="H540" s="338"/>
      <c r="I540" s="338"/>
      <c r="J540" s="338"/>
      <c r="K540" s="338" t="s">
        <v>3724</v>
      </c>
      <c r="L540" s="338" t="str">
        <f>CONCATENATE(K540,".ZDi11")</f>
        <v>UPPSOD.ZDV_1_2.ZDV.Interface.ZDi11</v>
      </c>
      <c r="M540" s="668" t="str">
        <f t="shared" si="40"/>
        <v>0</v>
      </c>
      <c r="N540" s="668" t="str">
        <f t="shared" si="41"/>
        <v>1</v>
      </c>
      <c r="O540" s="672" t="s">
        <v>605</v>
      </c>
      <c r="P540" s="725" t="s">
        <v>606</v>
      </c>
      <c r="Q540" s="668"/>
      <c r="R540" s="670"/>
      <c r="S540" s="293"/>
      <c r="T540" s="413"/>
    </row>
    <row r="541" spans="1:20" x14ac:dyDescent="0.25">
      <c r="A541" s="305">
        <v>540</v>
      </c>
      <c r="B541" s="923" t="s">
        <v>4039</v>
      </c>
      <c r="C541" s="668" t="s">
        <v>3772</v>
      </c>
      <c r="D541" s="668">
        <v>28</v>
      </c>
      <c r="E541" s="668">
        <v>11</v>
      </c>
      <c r="F541" s="668" t="s">
        <v>65</v>
      </c>
      <c r="G541" s="338"/>
      <c r="H541" s="338"/>
      <c r="I541" s="338"/>
      <c r="J541" s="338"/>
      <c r="K541" s="338" t="s">
        <v>3724</v>
      </c>
      <c r="L541" s="338" t="str">
        <f>CONCATENATE(K541,".ZDi12")</f>
        <v>UPPSOD.ZDV_1_2.ZDV.Interface.ZDi12</v>
      </c>
      <c r="M541" s="668" t="str">
        <f t="shared" si="40"/>
        <v>0</v>
      </c>
      <c r="N541" s="668" t="str">
        <f t="shared" si="41"/>
        <v>2</v>
      </c>
      <c r="O541" s="672" t="s">
        <v>605</v>
      </c>
      <c r="P541" s="961" t="s">
        <v>607</v>
      </c>
      <c r="Q541" s="263"/>
      <c r="R541" s="263"/>
    </row>
    <row r="542" spans="1:20" x14ac:dyDescent="0.25">
      <c r="A542" s="305">
        <v>541</v>
      </c>
      <c r="B542" s="923" t="s">
        <v>4040</v>
      </c>
      <c r="C542" s="668" t="s">
        <v>3773</v>
      </c>
      <c r="D542" s="668">
        <v>28</v>
      </c>
      <c r="E542" s="668">
        <v>12</v>
      </c>
      <c r="F542" s="338"/>
      <c r="G542" s="338"/>
      <c r="H542" s="338"/>
      <c r="I542" s="338"/>
      <c r="J542" s="338"/>
      <c r="K542" s="338" t="s">
        <v>3724</v>
      </c>
      <c r="L542" s="338" t="str">
        <f>CONCATENATE(K542,".ZDi13")</f>
        <v>UPPSOD.ZDV_1_2.ZDV.Interface.ZDi13</v>
      </c>
      <c r="M542" s="668" t="str">
        <f t="shared" si="40"/>
        <v>0</v>
      </c>
      <c r="N542" s="668" t="str">
        <f t="shared" si="41"/>
        <v>1</v>
      </c>
      <c r="O542" s="672" t="s">
        <v>605</v>
      </c>
      <c r="P542" s="725" t="s">
        <v>606</v>
      </c>
      <c r="Q542" s="263"/>
      <c r="R542" s="263"/>
    </row>
    <row r="543" spans="1:20" x14ac:dyDescent="0.25">
      <c r="A543" s="305">
        <v>542</v>
      </c>
      <c r="B543" s="671" t="s">
        <v>3233</v>
      </c>
      <c r="C543" s="668" t="s">
        <v>3774</v>
      </c>
      <c r="D543" s="668">
        <v>28</v>
      </c>
      <c r="E543" s="668">
        <v>13</v>
      </c>
      <c r="F543" s="338"/>
      <c r="G543" s="338"/>
      <c r="H543" s="338"/>
      <c r="I543" s="338"/>
      <c r="J543" s="338"/>
      <c r="K543" s="338" t="s">
        <v>3724</v>
      </c>
      <c r="L543" s="338" t="str">
        <f>CONCATENATE(K543,".ZDi14")</f>
        <v>UPPSOD.ZDV_1_2.ZDV.Interface.ZDi14</v>
      </c>
      <c r="M543" s="668" t="str">
        <f t="shared" si="40"/>
        <v>0</v>
      </c>
      <c r="N543" s="668" t="str">
        <f t="shared" si="41"/>
        <v>0</v>
      </c>
      <c r="O543" s="672" t="s">
        <v>605</v>
      </c>
      <c r="P543" s="672" t="s">
        <v>605</v>
      </c>
      <c r="Q543" s="263"/>
      <c r="R543" s="263"/>
    </row>
    <row r="544" spans="1:20" x14ac:dyDescent="0.25">
      <c r="A544" s="305">
        <v>543</v>
      </c>
      <c r="B544" s="671" t="s">
        <v>3233</v>
      </c>
      <c r="C544" s="668" t="s">
        <v>3775</v>
      </c>
      <c r="D544" s="668">
        <v>28</v>
      </c>
      <c r="E544" s="668">
        <v>14</v>
      </c>
      <c r="F544" s="338"/>
      <c r="G544" s="338"/>
      <c r="H544" s="338"/>
      <c r="I544" s="338"/>
      <c r="J544" s="338"/>
      <c r="K544" s="338" t="s">
        <v>3724</v>
      </c>
      <c r="L544" s="338" t="str">
        <f>CONCATENATE(K544,".ZDi15")</f>
        <v>UPPSOD.ZDV_1_2.ZDV.Interface.ZDi15</v>
      </c>
      <c r="M544" s="668" t="str">
        <f t="shared" si="40"/>
        <v>0</v>
      </c>
      <c r="N544" s="668" t="str">
        <f t="shared" si="41"/>
        <v>0</v>
      </c>
      <c r="O544" s="672" t="s">
        <v>605</v>
      </c>
      <c r="P544" s="672" t="s">
        <v>605</v>
      </c>
      <c r="Q544" s="263"/>
      <c r="R544" s="263"/>
    </row>
    <row r="545" spans="1:20" x14ac:dyDescent="0.25">
      <c r="A545" s="305">
        <v>544</v>
      </c>
      <c r="B545" s="671" t="s">
        <v>4041</v>
      </c>
      <c r="C545" s="668" t="s">
        <v>3776</v>
      </c>
      <c r="D545" s="668">
        <v>28</v>
      </c>
      <c r="E545" s="668">
        <v>15</v>
      </c>
      <c r="F545" s="668" t="s">
        <v>65</v>
      </c>
      <c r="G545" s="338"/>
      <c r="H545" s="338"/>
      <c r="I545" s="338"/>
      <c r="J545" s="338"/>
      <c r="K545" s="338" t="s">
        <v>3724</v>
      </c>
      <c r="L545" s="338" t="str">
        <f>CONCATENATE(K545,".ZDi16")</f>
        <v>UPPSOD.ZDV_1_2.ZDV.Interface.ZDi16</v>
      </c>
      <c r="M545" s="668" t="str">
        <f t="shared" si="40"/>
        <v>0</v>
      </c>
      <c r="N545" s="668" t="str">
        <f t="shared" si="41"/>
        <v>1</v>
      </c>
      <c r="O545" s="672" t="s">
        <v>605</v>
      </c>
      <c r="P545" s="725" t="s">
        <v>606</v>
      </c>
      <c r="Q545" s="338"/>
      <c r="R545" s="263"/>
    </row>
    <row r="546" spans="1:20" x14ac:dyDescent="0.25">
      <c r="A546" s="305">
        <v>545</v>
      </c>
      <c r="B546" s="923" t="s">
        <v>4042</v>
      </c>
      <c r="C546" s="668" t="s">
        <v>3777</v>
      </c>
      <c r="D546" s="668">
        <v>28</v>
      </c>
      <c r="E546" s="668">
        <v>16</v>
      </c>
      <c r="F546" s="668" t="s">
        <v>65</v>
      </c>
      <c r="G546" s="338"/>
      <c r="H546" s="338"/>
      <c r="I546" s="338"/>
      <c r="J546" s="338"/>
      <c r="K546" s="338" t="s">
        <v>3724</v>
      </c>
      <c r="L546" s="338" t="str">
        <f>CONCATENATE(K546,".ZDi17")</f>
        <v>UPPSOD.ZDV_1_2.ZDV.Interface.ZDi17</v>
      </c>
      <c r="M546" s="668" t="str">
        <f t="shared" si="40"/>
        <v>0</v>
      </c>
      <c r="N546" s="668" t="str">
        <f t="shared" si="41"/>
        <v>2</v>
      </c>
      <c r="O546" s="672" t="s">
        <v>605</v>
      </c>
      <c r="P546" s="961" t="s">
        <v>607</v>
      </c>
      <c r="Q546" s="338"/>
      <c r="R546" s="263"/>
    </row>
    <row r="547" spans="1:20" x14ac:dyDescent="0.25">
      <c r="A547" s="305">
        <v>546</v>
      </c>
      <c r="B547" s="923" t="s">
        <v>4043</v>
      </c>
      <c r="C547" s="668" t="s">
        <v>3778</v>
      </c>
      <c r="D547" s="668">
        <v>28</v>
      </c>
      <c r="E547" s="668">
        <v>17</v>
      </c>
      <c r="F547" s="668" t="s">
        <v>65</v>
      </c>
      <c r="G547" s="338"/>
      <c r="H547" s="338"/>
      <c r="I547" s="338"/>
      <c r="J547" s="338"/>
      <c r="K547" s="338" t="s">
        <v>3724</v>
      </c>
      <c r="L547" s="338" t="str">
        <f>CONCATENATE(K547,".ZDi18")</f>
        <v>UPPSOD.ZDV_1_2.ZDV.Interface.ZDi18</v>
      </c>
      <c r="M547" s="668" t="str">
        <f t="shared" si="40"/>
        <v>0</v>
      </c>
      <c r="N547" s="668" t="str">
        <f t="shared" si="41"/>
        <v>2</v>
      </c>
      <c r="O547" s="672" t="s">
        <v>605</v>
      </c>
      <c r="P547" s="961" t="s">
        <v>607</v>
      </c>
      <c r="Q547" s="338"/>
      <c r="R547" s="263"/>
    </row>
    <row r="548" spans="1:20" x14ac:dyDescent="0.25">
      <c r="A548" s="305">
        <v>547</v>
      </c>
      <c r="B548" s="923" t="s">
        <v>4044</v>
      </c>
      <c r="C548" s="668" t="s">
        <v>3779</v>
      </c>
      <c r="D548" s="668">
        <v>28</v>
      </c>
      <c r="E548" s="668">
        <v>18</v>
      </c>
      <c r="F548" s="668" t="s">
        <v>65</v>
      </c>
      <c r="G548" s="338"/>
      <c r="H548" s="338"/>
      <c r="I548" s="338"/>
      <c r="J548" s="338"/>
      <c r="K548" s="338" t="s">
        <v>3724</v>
      </c>
      <c r="L548" s="338" t="str">
        <f>CONCATENATE(K548,".ZDi19")</f>
        <v>UPPSOD.ZDV_1_2.ZDV.Interface.ZDi19</v>
      </c>
      <c r="M548" s="668" t="str">
        <f t="shared" si="40"/>
        <v>0</v>
      </c>
      <c r="N548" s="668" t="str">
        <f t="shared" si="41"/>
        <v>2</v>
      </c>
      <c r="O548" s="672" t="s">
        <v>605</v>
      </c>
      <c r="P548" s="961" t="s">
        <v>607</v>
      </c>
      <c r="Q548" s="338"/>
      <c r="R548" s="263"/>
    </row>
    <row r="549" spans="1:20" x14ac:dyDescent="0.25">
      <c r="A549" s="305">
        <v>548</v>
      </c>
      <c r="B549" s="923" t="s">
        <v>4045</v>
      </c>
      <c r="C549" s="668" t="s">
        <v>3780</v>
      </c>
      <c r="D549" s="668">
        <v>28</v>
      </c>
      <c r="E549" s="668">
        <v>19</v>
      </c>
      <c r="F549" s="668" t="s">
        <v>65</v>
      </c>
      <c r="G549" s="338"/>
      <c r="H549" s="338"/>
      <c r="I549" s="338"/>
      <c r="J549" s="338"/>
      <c r="K549" s="338" t="s">
        <v>3724</v>
      </c>
      <c r="L549" s="338" t="str">
        <f>CONCATENATE(K549,".ZDi20")</f>
        <v>UPPSOD.ZDV_1_2.ZDV.Interface.ZDi20</v>
      </c>
      <c r="M549" s="668" t="str">
        <f t="shared" si="40"/>
        <v>0</v>
      </c>
      <c r="N549" s="668" t="str">
        <f t="shared" si="41"/>
        <v>2</v>
      </c>
      <c r="O549" s="672" t="s">
        <v>605</v>
      </c>
      <c r="P549" s="961" t="s">
        <v>607</v>
      </c>
      <c r="Q549" s="338"/>
      <c r="R549" s="263"/>
    </row>
    <row r="550" spans="1:20" x14ac:dyDescent="0.25">
      <c r="A550" s="305">
        <v>549</v>
      </c>
      <c r="B550" s="923" t="s">
        <v>4046</v>
      </c>
      <c r="C550" s="668" t="s">
        <v>3781</v>
      </c>
      <c r="D550" s="668">
        <v>28</v>
      </c>
      <c r="E550" s="668">
        <v>20</v>
      </c>
      <c r="F550" s="668" t="s">
        <v>65</v>
      </c>
      <c r="G550" s="338"/>
      <c r="H550" s="338"/>
      <c r="I550" s="338"/>
      <c r="J550" s="338"/>
      <c r="K550" s="338" t="s">
        <v>3724</v>
      </c>
      <c r="L550" s="338" t="str">
        <f>CONCATENATE(K550,".ZDi21")</f>
        <v>UPPSOD.ZDV_1_2.ZDV.Interface.ZDi21</v>
      </c>
      <c r="M550" s="668" t="str">
        <f t="shared" si="40"/>
        <v>0</v>
      </c>
      <c r="N550" s="668" t="str">
        <f t="shared" si="41"/>
        <v>2</v>
      </c>
      <c r="O550" s="672" t="s">
        <v>605</v>
      </c>
      <c r="P550" s="961" t="s">
        <v>607</v>
      </c>
      <c r="Q550" s="668"/>
      <c r="R550" s="670"/>
      <c r="S550" s="293"/>
      <c r="T550" s="412"/>
    </row>
    <row r="551" spans="1:20" x14ac:dyDescent="0.25">
      <c r="A551" s="305">
        <v>550</v>
      </c>
      <c r="B551" s="923" t="s">
        <v>4047</v>
      </c>
      <c r="C551" s="668" t="s">
        <v>3782</v>
      </c>
      <c r="D551" s="668">
        <v>28</v>
      </c>
      <c r="E551" s="668">
        <v>21</v>
      </c>
      <c r="F551" s="668" t="s">
        <v>65</v>
      </c>
      <c r="G551" s="338"/>
      <c r="H551" s="338"/>
      <c r="I551" s="338"/>
      <c r="J551" s="338"/>
      <c r="K551" s="338" t="s">
        <v>3724</v>
      </c>
      <c r="L551" s="338" t="str">
        <f>CONCATENATE(K551,".ZDi22")</f>
        <v>UPPSOD.ZDV_1_2.ZDV.Interface.ZDi22</v>
      </c>
      <c r="M551" s="668" t="str">
        <f t="shared" si="40"/>
        <v>0</v>
      </c>
      <c r="N551" s="668" t="str">
        <f t="shared" si="41"/>
        <v>2</v>
      </c>
      <c r="O551" s="672" t="s">
        <v>605</v>
      </c>
      <c r="P551" s="961" t="s">
        <v>607</v>
      </c>
      <c r="Q551" s="668"/>
      <c r="R551" s="670"/>
      <c r="S551" s="293"/>
      <c r="T551" s="413"/>
    </row>
    <row r="552" spans="1:20" x14ac:dyDescent="0.25">
      <c r="A552" s="305">
        <v>551</v>
      </c>
      <c r="B552" s="923" t="s">
        <v>4048</v>
      </c>
      <c r="C552" s="668" t="s">
        <v>3783</v>
      </c>
      <c r="D552" s="668">
        <v>28</v>
      </c>
      <c r="E552" s="668">
        <v>22</v>
      </c>
      <c r="F552" s="668" t="s">
        <v>65</v>
      </c>
      <c r="G552" s="338"/>
      <c r="H552" s="338"/>
      <c r="I552" s="338"/>
      <c r="J552" s="338"/>
      <c r="K552" s="338" t="s">
        <v>3724</v>
      </c>
      <c r="L552" s="338" t="str">
        <f>CONCATENATE(K552,".ZDi23")</f>
        <v>UPPSOD.ZDV_1_2.ZDV.Interface.ZDi23</v>
      </c>
      <c r="M552" s="668" t="str">
        <f t="shared" si="40"/>
        <v>0</v>
      </c>
      <c r="N552" s="668" t="str">
        <f t="shared" si="41"/>
        <v>2</v>
      </c>
      <c r="O552" s="672" t="s">
        <v>605</v>
      </c>
      <c r="P552" s="961" t="s">
        <v>607</v>
      </c>
      <c r="Q552" s="668"/>
      <c r="R552" s="670"/>
      <c r="S552" s="293"/>
      <c r="T552" s="412"/>
    </row>
    <row r="553" spans="1:20" x14ac:dyDescent="0.25">
      <c r="A553" s="305">
        <v>552</v>
      </c>
      <c r="B553" s="923" t="s">
        <v>4049</v>
      </c>
      <c r="C553" s="668" t="s">
        <v>3784</v>
      </c>
      <c r="D553" s="668">
        <v>28</v>
      </c>
      <c r="E553" s="668">
        <v>23</v>
      </c>
      <c r="F553" s="668" t="s">
        <v>65</v>
      </c>
      <c r="G553" s="338"/>
      <c r="H553" s="338"/>
      <c r="I553" s="338"/>
      <c r="J553" s="338"/>
      <c r="K553" s="338" t="s">
        <v>3724</v>
      </c>
      <c r="L553" s="338" t="str">
        <f>CONCATENATE(K553,".ZDi24")</f>
        <v>UPPSOD.ZDV_1_2.ZDV.Interface.ZDi24</v>
      </c>
      <c r="M553" s="668" t="str">
        <f t="shared" si="40"/>
        <v>0</v>
      </c>
      <c r="N553" s="668" t="str">
        <f t="shared" si="41"/>
        <v>2</v>
      </c>
      <c r="O553" s="672" t="s">
        <v>605</v>
      </c>
      <c r="P553" s="961" t="s">
        <v>607</v>
      </c>
      <c r="Q553" s="338"/>
      <c r="R553" s="263"/>
    </row>
    <row r="554" spans="1:20" x14ac:dyDescent="0.25">
      <c r="A554" s="305">
        <v>553</v>
      </c>
      <c r="B554" s="923" t="s">
        <v>4050</v>
      </c>
      <c r="C554" s="668" t="s">
        <v>3785</v>
      </c>
      <c r="D554" s="668">
        <v>28</v>
      </c>
      <c r="E554" s="668">
        <v>24</v>
      </c>
      <c r="F554" s="668" t="s">
        <v>65</v>
      </c>
      <c r="G554" s="338"/>
      <c r="H554" s="338"/>
      <c r="I554" s="338"/>
      <c r="J554" s="338"/>
      <c r="K554" s="338" t="s">
        <v>3724</v>
      </c>
      <c r="L554" s="338" t="str">
        <f>CONCATENATE(K554,".ZDi25")</f>
        <v>UPPSOD.ZDV_1_2.ZDV.Interface.ZDi25</v>
      </c>
      <c r="M554" s="668" t="str">
        <f t="shared" si="40"/>
        <v>0</v>
      </c>
      <c r="N554" s="668" t="str">
        <f t="shared" si="41"/>
        <v>2</v>
      </c>
      <c r="O554" s="672" t="s">
        <v>605</v>
      </c>
      <c r="P554" s="961" t="s">
        <v>607</v>
      </c>
      <c r="Q554" s="338"/>
      <c r="R554" s="263"/>
    </row>
    <row r="555" spans="1:20" x14ac:dyDescent="0.25">
      <c r="A555" s="305">
        <v>554</v>
      </c>
      <c r="B555" s="923" t="s">
        <v>4051</v>
      </c>
      <c r="C555" s="668" t="s">
        <v>3786</v>
      </c>
      <c r="D555" s="668">
        <v>28</v>
      </c>
      <c r="E555" s="668">
        <v>25</v>
      </c>
      <c r="F555" s="668" t="s">
        <v>65</v>
      </c>
      <c r="G555" s="338"/>
      <c r="H555" s="338"/>
      <c r="I555" s="338"/>
      <c r="J555" s="338"/>
      <c r="K555" s="338" t="s">
        <v>3724</v>
      </c>
      <c r="L555" s="338" t="str">
        <f>CONCATENATE(K555,".ZDi26")</f>
        <v>UPPSOD.ZDV_1_2.ZDV.Interface.ZDi26</v>
      </c>
      <c r="M555" s="668" t="str">
        <f t="shared" si="40"/>
        <v>0</v>
      </c>
      <c r="N555" s="668" t="str">
        <f t="shared" si="41"/>
        <v>2</v>
      </c>
      <c r="O555" s="672" t="s">
        <v>605</v>
      </c>
      <c r="P555" s="961" t="s">
        <v>607</v>
      </c>
      <c r="Q555" s="338"/>
      <c r="R555" s="263"/>
    </row>
    <row r="556" spans="1:20" x14ac:dyDescent="0.25">
      <c r="A556" s="305">
        <v>555</v>
      </c>
      <c r="B556" s="923" t="s">
        <v>4052</v>
      </c>
      <c r="C556" s="668" t="s">
        <v>3787</v>
      </c>
      <c r="D556" s="668">
        <v>28</v>
      </c>
      <c r="E556" s="668">
        <v>26</v>
      </c>
      <c r="F556" s="668" t="s">
        <v>65</v>
      </c>
      <c r="G556" s="338"/>
      <c r="H556" s="338"/>
      <c r="I556" s="338"/>
      <c r="J556" s="338"/>
      <c r="K556" s="338" t="s">
        <v>3724</v>
      </c>
      <c r="L556" s="338" t="str">
        <f>CONCATENATE(K556,".ZDi27")</f>
        <v>UPPSOD.ZDV_1_2.ZDV.Interface.ZDi27</v>
      </c>
      <c r="M556" s="668" t="str">
        <f t="shared" si="40"/>
        <v>0</v>
      </c>
      <c r="N556" s="668" t="str">
        <f t="shared" si="41"/>
        <v>2</v>
      </c>
      <c r="O556" s="672" t="s">
        <v>605</v>
      </c>
      <c r="P556" s="961" t="s">
        <v>607</v>
      </c>
      <c r="Q556" s="338"/>
      <c r="R556" s="263"/>
    </row>
    <row r="557" spans="1:20" x14ac:dyDescent="0.25">
      <c r="A557" s="305">
        <v>556</v>
      </c>
      <c r="B557" s="923" t="s">
        <v>4053</v>
      </c>
      <c r="C557" s="668" t="s">
        <v>3788</v>
      </c>
      <c r="D557" s="668">
        <v>28</v>
      </c>
      <c r="E557" s="668">
        <v>27</v>
      </c>
      <c r="F557" s="668" t="s">
        <v>65</v>
      </c>
      <c r="G557" s="338"/>
      <c r="H557" s="338"/>
      <c r="I557" s="338"/>
      <c r="J557" s="338"/>
      <c r="K557" s="338" t="s">
        <v>3724</v>
      </c>
      <c r="L557" s="338" t="str">
        <f>CONCATENATE(K557,".ZDi28")</f>
        <v>UPPSOD.ZDV_1_2.ZDV.Interface.ZDi28</v>
      </c>
      <c r="M557" s="668" t="str">
        <f t="shared" si="40"/>
        <v>0</v>
      </c>
      <c r="N557" s="668" t="str">
        <f t="shared" si="41"/>
        <v>2</v>
      </c>
      <c r="O557" s="672" t="s">
        <v>605</v>
      </c>
      <c r="P557" s="961" t="s">
        <v>607</v>
      </c>
      <c r="Q557" s="338"/>
      <c r="R557" s="263"/>
    </row>
    <row r="558" spans="1:20" x14ac:dyDescent="0.25">
      <c r="A558" s="305">
        <v>557</v>
      </c>
      <c r="B558" s="923" t="s">
        <v>4054</v>
      </c>
      <c r="C558" s="668" t="s">
        <v>3789</v>
      </c>
      <c r="D558" s="668">
        <v>28</v>
      </c>
      <c r="E558" s="668">
        <v>28</v>
      </c>
      <c r="F558" s="668" t="s">
        <v>65</v>
      </c>
      <c r="G558" s="338"/>
      <c r="H558" s="338"/>
      <c r="I558" s="338"/>
      <c r="J558" s="338"/>
      <c r="K558" s="338" t="s">
        <v>3724</v>
      </c>
      <c r="L558" s="338" t="str">
        <f>CONCATENATE(K558,".ZDi29")</f>
        <v>UPPSOD.ZDV_1_2.ZDV.Interface.ZDi29</v>
      </c>
      <c r="M558" s="668" t="str">
        <f t="shared" si="40"/>
        <v>0</v>
      </c>
      <c r="N558" s="668" t="str">
        <f t="shared" si="41"/>
        <v>2</v>
      </c>
      <c r="O558" s="672" t="s">
        <v>605</v>
      </c>
      <c r="P558" s="961" t="s">
        <v>607</v>
      </c>
      <c r="Q558" s="338"/>
      <c r="R558" s="263"/>
    </row>
    <row r="559" spans="1:20" x14ac:dyDescent="0.25">
      <c r="A559" s="305">
        <v>558</v>
      </c>
      <c r="B559" s="923" t="s">
        <v>4055</v>
      </c>
      <c r="C559" s="668" t="s">
        <v>3790</v>
      </c>
      <c r="D559" s="668">
        <v>28</v>
      </c>
      <c r="E559" s="668">
        <v>29</v>
      </c>
      <c r="F559" s="668" t="s">
        <v>65</v>
      </c>
      <c r="G559" s="338"/>
      <c r="H559" s="338"/>
      <c r="I559" s="338"/>
      <c r="J559" s="338"/>
      <c r="K559" s="338" t="s">
        <v>3724</v>
      </c>
      <c r="L559" s="338" t="str">
        <f>CONCATENATE(K559,".ZDi30")</f>
        <v>UPPSOD.ZDV_1_2.ZDV.Interface.ZDi30</v>
      </c>
      <c r="M559" s="668" t="str">
        <f t="shared" si="40"/>
        <v>0</v>
      </c>
      <c r="N559" s="668" t="str">
        <f t="shared" si="41"/>
        <v>2</v>
      </c>
      <c r="O559" s="672" t="s">
        <v>605</v>
      </c>
      <c r="P559" s="961" t="s">
        <v>607</v>
      </c>
      <c r="Q559" s="668"/>
      <c r="R559" s="670"/>
      <c r="S559" s="293"/>
    </row>
    <row r="560" spans="1:20" x14ac:dyDescent="0.25">
      <c r="A560" s="305">
        <v>559</v>
      </c>
      <c r="B560" s="671" t="s">
        <v>3233</v>
      </c>
      <c r="C560" s="668" t="s">
        <v>3791</v>
      </c>
      <c r="D560" s="668">
        <v>28</v>
      </c>
      <c r="E560" s="668">
        <v>30</v>
      </c>
      <c r="F560" s="338"/>
      <c r="G560" s="338"/>
      <c r="H560" s="338"/>
      <c r="I560" s="338"/>
      <c r="J560" s="338"/>
      <c r="K560" s="338" t="s">
        <v>3724</v>
      </c>
      <c r="L560" s="338" t="str">
        <f>CONCATENATE(K560,".ZDi31")</f>
        <v>UPPSOD.ZDV_1_2.ZDV.Interface.ZDi31</v>
      </c>
      <c r="M560" s="668" t="str">
        <f t="shared" si="40"/>
        <v>0</v>
      </c>
      <c r="N560" s="668" t="str">
        <f t="shared" si="41"/>
        <v>0</v>
      </c>
      <c r="O560" s="672" t="s">
        <v>605</v>
      </c>
      <c r="P560" s="672" t="s">
        <v>605</v>
      </c>
      <c r="Q560" s="668"/>
      <c r="R560" s="670"/>
      <c r="S560" s="293"/>
      <c r="T560" s="412"/>
    </row>
    <row r="561" spans="1:20" x14ac:dyDescent="0.25">
      <c r="A561" s="305">
        <v>560</v>
      </c>
      <c r="B561" s="671" t="s">
        <v>3233</v>
      </c>
      <c r="C561" s="668" t="s">
        <v>3792</v>
      </c>
      <c r="D561" s="668">
        <v>28</v>
      </c>
      <c r="E561" s="668">
        <v>31</v>
      </c>
      <c r="F561" s="668"/>
      <c r="G561" s="670"/>
      <c r="H561" s="670"/>
      <c r="I561" s="670"/>
      <c r="J561" s="305"/>
      <c r="K561" s="338" t="s">
        <v>3724</v>
      </c>
      <c r="L561" s="338" t="str">
        <f>CONCATENATE(K561,".ZDi32")</f>
        <v>UPPSOD.ZDV_1_2.ZDV.Interface.ZDi32</v>
      </c>
      <c r="M561" s="668" t="str">
        <f t="shared" si="40"/>
        <v>0</v>
      </c>
      <c r="N561" s="668" t="str">
        <f t="shared" si="41"/>
        <v>0</v>
      </c>
      <c r="O561" s="672" t="s">
        <v>605</v>
      </c>
      <c r="P561" s="672" t="s">
        <v>605</v>
      </c>
      <c r="Q561" s="247"/>
      <c r="R561" s="291"/>
      <c r="S561" s="293"/>
      <c r="T561" s="412"/>
    </row>
    <row r="562" spans="1:20" x14ac:dyDescent="0.25">
      <c r="A562" s="305">
        <v>561</v>
      </c>
      <c r="B562" s="1061" t="s">
        <v>4056</v>
      </c>
      <c r="C562" s="1017" t="s">
        <v>3793</v>
      </c>
      <c r="D562" s="1017">
        <v>29</v>
      </c>
      <c r="E562" s="1017">
        <v>0</v>
      </c>
      <c r="F562" s="1019"/>
      <c r="G562" s="1019"/>
      <c r="H562" s="1019"/>
      <c r="I562" s="1019"/>
      <c r="J562" s="1019"/>
      <c r="K562" s="1019" t="s">
        <v>3725</v>
      </c>
      <c r="L562" s="1019" t="str">
        <f>CONCATENATE(K562,".ZDi1")</f>
        <v>UPPSOD.ZDV_2_2.ZDV.Interface.ZDi1</v>
      </c>
      <c r="M562" s="668" t="str">
        <f t="shared" ref="M562:M593" si="42">IF(O562="",0,LEFT(O562,1))</f>
        <v>0</v>
      </c>
      <c r="N562" s="668" t="str">
        <f t="shared" ref="N562:N593" si="43">IF(P562="",0,LEFT(P562,1))</f>
        <v>1</v>
      </c>
      <c r="O562" s="672" t="s">
        <v>605</v>
      </c>
      <c r="P562" s="725" t="s">
        <v>606</v>
      </c>
      <c r="Q562" s="338"/>
      <c r="R562" s="263"/>
    </row>
    <row r="563" spans="1:20" x14ac:dyDescent="0.25">
      <c r="A563" s="305">
        <v>562</v>
      </c>
      <c r="B563" s="923" t="s">
        <v>4057</v>
      </c>
      <c r="C563" s="668" t="s">
        <v>3794</v>
      </c>
      <c r="D563" s="668">
        <v>29</v>
      </c>
      <c r="E563" s="668">
        <v>1</v>
      </c>
      <c r="F563" s="338"/>
      <c r="G563" s="338"/>
      <c r="H563" s="338"/>
      <c r="I563" s="338"/>
      <c r="J563" s="338"/>
      <c r="K563" s="338" t="s">
        <v>3725</v>
      </c>
      <c r="L563" s="338" t="str">
        <f>CONCATENATE(K563,".ZDi2")</f>
        <v>UPPSOD.ZDV_2_2.ZDV.Interface.ZDi2</v>
      </c>
      <c r="M563" s="668" t="str">
        <f t="shared" si="42"/>
        <v>0</v>
      </c>
      <c r="N563" s="668" t="str">
        <f t="shared" si="43"/>
        <v>1</v>
      </c>
      <c r="O563" s="672" t="s">
        <v>605</v>
      </c>
      <c r="P563" s="725" t="s">
        <v>606</v>
      </c>
      <c r="Q563" s="247"/>
      <c r="R563" s="291"/>
      <c r="S563" s="293"/>
      <c r="T563" s="412"/>
    </row>
    <row r="564" spans="1:20" x14ac:dyDescent="0.25">
      <c r="A564" s="305">
        <v>563</v>
      </c>
      <c r="B564" s="923" t="s">
        <v>4058</v>
      </c>
      <c r="C564" s="668" t="s">
        <v>3795</v>
      </c>
      <c r="D564" s="668">
        <v>29</v>
      </c>
      <c r="E564" s="668">
        <v>2</v>
      </c>
      <c r="F564" s="668" t="s">
        <v>65</v>
      </c>
      <c r="G564" s="338"/>
      <c r="H564" s="338"/>
      <c r="I564" s="338"/>
      <c r="J564" s="338"/>
      <c r="K564" s="338" t="s">
        <v>3725</v>
      </c>
      <c r="L564" s="338" t="str">
        <f>CONCATENATE(K564,".ZDi3")</f>
        <v>UPPSOD.ZDV_2_2.ZDV.Interface.ZDi3</v>
      </c>
      <c r="M564" s="668" t="str">
        <f t="shared" si="42"/>
        <v>0</v>
      </c>
      <c r="N564" s="668" t="str">
        <f t="shared" si="43"/>
        <v>2</v>
      </c>
      <c r="O564" s="672" t="s">
        <v>605</v>
      </c>
      <c r="P564" s="961" t="s">
        <v>607</v>
      </c>
      <c r="Q564" s="247"/>
      <c r="R564" s="291"/>
      <c r="S564" s="293"/>
      <c r="T564" s="412"/>
    </row>
    <row r="565" spans="1:20" x14ac:dyDescent="0.25">
      <c r="A565" s="305">
        <v>564</v>
      </c>
      <c r="B565" s="923" t="s">
        <v>4059</v>
      </c>
      <c r="C565" s="668" t="s">
        <v>3796</v>
      </c>
      <c r="D565" s="668">
        <v>29</v>
      </c>
      <c r="E565" s="668">
        <v>3</v>
      </c>
      <c r="F565" s="668" t="s">
        <v>65</v>
      </c>
      <c r="G565" s="338"/>
      <c r="H565" s="338"/>
      <c r="I565" s="338"/>
      <c r="J565" s="338"/>
      <c r="K565" s="338" t="s">
        <v>3725</v>
      </c>
      <c r="L565" s="338" t="str">
        <f>CONCATENATE(K565,".ZDi4")</f>
        <v>UPPSOD.ZDV_2_2.ZDV.Interface.ZDi4</v>
      </c>
      <c r="M565" s="668" t="str">
        <f t="shared" si="42"/>
        <v>0</v>
      </c>
      <c r="N565" s="668" t="str">
        <f t="shared" si="43"/>
        <v>2</v>
      </c>
      <c r="O565" s="672" t="s">
        <v>605</v>
      </c>
      <c r="P565" s="961" t="s">
        <v>607</v>
      </c>
      <c r="Q565" s="247"/>
      <c r="R565" s="291"/>
      <c r="S565" s="293"/>
      <c r="T565" s="412"/>
    </row>
    <row r="566" spans="1:20" x14ac:dyDescent="0.25">
      <c r="A566" s="305">
        <v>565</v>
      </c>
      <c r="B566" s="923" t="s">
        <v>4060</v>
      </c>
      <c r="C566" s="668" t="s">
        <v>3797</v>
      </c>
      <c r="D566" s="668">
        <v>29</v>
      </c>
      <c r="E566" s="668">
        <v>4</v>
      </c>
      <c r="F566" s="668" t="s">
        <v>65</v>
      </c>
      <c r="G566" s="338"/>
      <c r="H566" s="338"/>
      <c r="I566" s="338"/>
      <c r="J566" s="338"/>
      <c r="K566" s="338" t="s">
        <v>3725</v>
      </c>
      <c r="L566" s="338" t="str">
        <f>CONCATENATE(K566,".ZDi5")</f>
        <v>UPPSOD.ZDV_2_2.ZDV.Interface.ZDi5</v>
      </c>
      <c r="M566" s="668" t="str">
        <f t="shared" si="42"/>
        <v>0</v>
      </c>
      <c r="N566" s="668" t="str">
        <f t="shared" si="43"/>
        <v>2</v>
      </c>
      <c r="O566" s="672" t="s">
        <v>605</v>
      </c>
      <c r="P566" s="961" t="s">
        <v>607</v>
      </c>
      <c r="Q566" s="247"/>
      <c r="R566" s="291"/>
      <c r="S566" s="293"/>
      <c r="T566" s="412"/>
    </row>
    <row r="567" spans="1:20" x14ac:dyDescent="0.25">
      <c r="A567" s="305">
        <v>566</v>
      </c>
      <c r="B567" s="923" t="s">
        <v>4061</v>
      </c>
      <c r="C567" s="668" t="s">
        <v>3798</v>
      </c>
      <c r="D567" s="668">
        <v>29</v>
      </c>
      <c r="E567" s="668">
        <v>5</v>
      </c>
      <c r="F567" s="668" t="s">
        <v>65</v>
      </c>
      <c r="G567" s="338"/>
      <c r="H567" s="338"/>
      <c r="I567" s="338"/>
      <c r="J567" s="338"/>
      <c r="K567" s="338" t="s">
        <v>3725</v>
      </c>
      <c r="L567" s="338" t="str">
        <f>CONCATENATE(K567,".ZDi6")</f>
        <v>UPPSOD.ZDV_2_2.ZDV.Interface.ZDi6</v>
      </c>
      <c r="M567" s="668" t="str">
        <f t="shared" si="42"/>
        <v>0</v>
      </c>
      <c r="N567" s="668" t="str">
        <f t="shared" si="43"/>
        <v>2</v>
      </c>
      <c r="O567" s="672" t="s">
        <v>605</v>
      </c>
      <c r="P567" s="961" t="s">
        <v>607</v>
      </c>
      <c r="Q567" s="247"/>
      <c r="R567" s="291"/>
      <c r="S567" s="293"/>
      <c r="T567" s="412"/>
    </row>
    <row r="568" spans="1:20" x14ac:dyDescent="0.25">
      <c r="A568" s="305">
        <v>567</v>
      </c>
      <c r="B568" s="923" t="s">
        <v>4062</v>
      </c>
      <c r="C568" s="668" t="s">
        <v>3799</v>
      </c>
      <c r="D568" s="668">
        <v>29</v>
      </c>
      <c r="E568" s="668">
        <v>6</v>
      </c>
      <c r="F568" s="338"/>
      <c r="G568" s="338"/>
      <c r="H568" s="338"/>
      <c r="I568" s="338"/>
      <c r="J568" s="338"/>
      <c r="K568" s="338" t="s">
        <v>3725</v>
      </c>
      <c r="L568" s="338" t="str">
        <f>CONCATENATE(K568,".ZDi7")</f>
        <v>UPPSOD.ZDV_2_2.ZDV.Interface.ZDi7</v>
      </c>
      <c r="M568" s="668" t="str">
        <f t="shared" si="42"/>
        <v>0</v>
      </c>
      <c r="N568" s="668" t="str">
        <f t="shared" si="43"/>
        <v>1</v>
      </c>
      <c r="O568" s="672" t="s">
        <v>605</v>
      </c>
      <c r="P568" s="725" t="s">
        <v>606</v>
      </c>
      <c r="Q568" s="247"/>
      <c r="R568" s="291"/>
      <c r="S568" s="293"/>
      <c r="T568" s="412"/>
    </row>
    <row r="569" spans="1:20" x14ac:dyDescent="0.25">
      <c r="A569" s="305">
        <v>568</v>
      </c>
      <c r="B569" s="923" t="s">
        <v>4063</v>
      </c>
      <c r="C569" s="668" t="s">
        <v>3800</v>
      </c>
      <c r="D569" s="668">
        <v>29</v>
      </c>
      <c r="E569" s="668">
        <v>7</v>
      </c>
      <c r="F569" s="338"/>
      <c r="G569" s="338"/>
      <c r="H569" s="338"/>
      <c r="I569" s="338"/>
      <c r="J569" s="338"/>
      <c r="K569" s="338" t="s">
        <v>3725</v>
      </c>
      <c r="L569" s="338" t="str">
        <f>CONCATENATE(K569,".ZDi8")</f>
        <v>UPPSOD.ZDV_2_2.ZDV.Interface.ZDi8</v>
      </c>
      <c r="M569" s="668" t="str">
        <f t="shared" si="42"/>
        <v>0</v>
      </c>
      <c r="N569" s="668" t="str">
        <f t="shared" si="43"/>
        <v>1</v>
      </c>
      <c r="O569" s="672" t="s">
        <v>605</v>
      </c>
      <c r="P569" s="725" t="s">
        <v>606</v>
      </c>
      <c r="Q569" s="247"/>
      <c r="R569" s="291"/>
      <c r="S569" s="293"/>
      <c r="T569" s="412"/>
    </row>
    <row r="570" spans="1:20" x14ac:dyDescent="0.25">
      <c r="A570" s="305">
        <v>569</v>
      </c>
      <c r="B570" s="923" t="s">
        <v>4064</v>
      </c>
      <c r="C570" s="668" t="s">
        <v>3801</v>
      </c>
      <c r="D570" s="668">
        <v>29</v>
      </c>
      <c r="E570" s="668">
        <v>8</v>
      </c>
      <c r="F570" s="338"/>
      <c r="G570" s="338"/>
      <c r="H570" s="338"/>
      <c r="I570" s="338"/>
      <c r="J570" s="338"/>
      <c r="K570" s="338" t="s">
        <v>3725</v>
      </c>
      <c r="L570" s="338" t="str">
        <f>CONCATENATE(K570,".ZDi9")</f>
        <v>UPPSOD.ZDV_2_2.ZDV.Interface.ZDi9</v>
      </c>
      <c r="M570" s="668" t="str">
        <f t="shared" si="42"/>
        <v>0</v>
      </c>
      <c r="N570" s="668" t="str">
        <f t="shared" si="43"/>
        <v>1</v>
      </c>
      <c r="O570" s="672" t="s">
        <v>605</v>
      </c>
      <c r="P570" s="725" t="s">
        <v>606</v>
      </c>
      <c r="Q570" s="247"/>
      <c r="R570" s="291"/>
      <c r="S570" s="293"/>
      <c r="T570" s="412"/>
    </row>
    <row r="571" spans="1:20" x14ac:dyDescent="0.25">
      <c r="A571" s="305">
        <v>570</v>
      </c>
      <c r="B571" s="923" t="s">
        <v>4065</v>
      </c>
      <c r="C571" s="668" t="s">
        <v>3802</v>
      </c>
      <c r="D571" s="668">
        <v>29</v>
      </c>
      <c r="E571" s="668">
        <v>9</v>
      </c>
      <c r="F571" s="338"/>
      <c r="G571" s="338"/>
      <c r="H571" s="338"/>
      <c r="I571" s="338"/>
      <c r="J571" s="338"/>
      <c r="K571" s="338" t="s">
        <v>3725</v>
      </c>
      <c r="L571" s="338" t="str">
        <f>CONCATENATE(K571,".ZDi10")</f>
        <v>UPPSOD.ZDV_2_2.ZDV.Interface.ZDi10</v>
      </c>
      <c r="M571" s="668" t="str">
        <f t="shared" si="42"/>
        <v>0</v>
      </c>
      <c r="N571" s="668" t="str">
        <f t="shared" si="43"/>
        <v>1</v>
      </c>
      <c r="O571" s="672" t="s">
        <v>605</v>
      </c>
      <c r="P571" s="725" t="s">
        <v>606</v>
      </c>
      <c r="Q571" s="247"/>
      <c r="R571" s="291"/>
      <c r="S571" s="293"/>
      <c r="T571" s="412"/>
    </row>
    <row r="572" spans="1:20" x14ac:dyDescent="0.25">
      <c r="A572" s="305">
        <v>571</v>
      </c>
      <c r="B572" s="923" t="s">
        <v>4066</v>
      </c>
      <c r="C572" s="668" t="s">
        <v>3803</v>
      </c>
      <c r="D572" s="668">
        <v>29</v>
      </c>
      <c r="E572" s="668">
        <v>10</v>
      </c>
      <c r="F572" s="338"/>
      <c r="G572" s="338"/>
      <c r="H572" s="338"/>
      <c r="I572" s="338"/>
      <c r="J572" s="338"/>
      <c r="K572" s="338" t="s">
        <v>3725</v>
      </c>
      <c r="L572" s="338" t="str">
        <f>CONCATENATE(K572,".ZDi11")</f>
        <v>UPPSOD.ZDV_2_2.ZDV.Interface.ZDi11</v>
      </c>
      <c r="M572" s="668" t="str">
        <f t="shared" si="42"/>
        <v>0</v>
      </c>
      <c r="N572" s="668" t="str">
        <f t="shared" si="43"/>
        <v>1</v>
      </c>
      <c r="O572" s="672" t="s">
        <v>605</v>
      </c>
      <c r="P572" s="725" t="s">
        <v>606</v>
      </c>
      <c r="Q572" s="247"/>
      <c r="R572" s="291"/>
      <c r="S572" s="293"/>
      <c r="T572" s="412"/>
    </row>
    <row r="573" spans="1:20" x14ac:dyDescent="0.25">
      <c r="A573" s="305">
        <v>572</v>
      </c>
      <c r="B573" s="923" t="s">
        <v>4067</v>
      </c>
      <c r="C573" s="668" t="s">
        <v>3804</v>
      </c>
      <c r="D573" s="668">
        <v>29</v>
      </c>
      <c r="E573" s="668">
        <v>11</v>
      </c>
      <c r="F573" s="668" t="s">
        <v>65</v>
      </c>
      <c r="G573" s="338"/>
      <c r="H573" s="338"/>
      <c r="I573" s="338"/>
      <c r="J573" s="338"/>
      <c r="K573" s="338" t="s">
        <v>3725</v>
      </c>
      <c r="L573" s="338" t="str">
        <f>CONCATENATE(K573,".ZDi12")</f>
        <v>UPPSOD.ZDV_2_2.ZDV.Interface.ZDi12</v>
      </c>
      <c r="M573" s="668" t="str">
        <f t="shared" si="42"/>
        <v>0</v>
      </c>
      <c r="N573" s="668" t="str">
        <f t="shared" si="43"/>
        <v>2</v>
      </c>
      <c r="O573" s="672" t="s">
        <v>605</v>
      </c>
      <c r="P573" s="961" t="s">
        <v>607</v>
      </c>
      <c r="Q573" s="247"/>
      <c r="R573" s="291"/>
      <c r="S573" s="293"/>
      <c r="T573" s="412"/>
    </row>
    <row r="574" spans="1:20" x14ac:dyDescent="0.25">
      <c r="A574" s="305">
        <v>573</v>
      </c>
      <c r="B574" s="923" t="s">
        <v>4068</v>
      </c>
      <c r="C574" s="668" t="s">
        <v>3805</v>
      </c>
      <c r="D574" s="668">
        <v>29</v>
      </c>
      <c r="E574" s="668">
        <v>12</v>
      </c>
      <c r="F574" s="338"/>
      <c r="G574" s="338"/>
      <c r="H574" s="338"/>
      <c r="I574" s="338"/>
      <c r="J574" s="338"/>
      <c r="K574" s="338" t="s">
        <v>3725</v>
      </c>
      <c r="L574" s="338" t="str">
        <f>CONCATENATE(K574,".ZDi13")</f>
        <v>UPPSOD.ZDV_2_2.ZDV.Interface.ZDi13</v>
      </c>
      <c r="M574" s="668" t="str">
        <f t="shared" si="42"/>
        <v>0</v>
      </c>
      <c r="N574" s="668" t="str">
        <f t="shared" si="43"/>
        <v>1</v>
      </c>
      <c r="O574" s="672" t="s">
        <v>605</v>
      </c>
      <c r="P574" s="725" t="s">
        <v>606</v>
      </c>
      <c r="Q574" s="247"/>
      <c r="R574" s="291"/>
      <c r="S574" s="293"/>
      <c r="T574" s="412"/>
    </row>
    <row r="575" spans="1:20" x14ac:dyDescent="0.25">
      <c r="A575" s="305">
        <v>574</v>
      </c>
      <c r="B575" s="671" t="s">
        <v>3275</v>
      </c>
      <c r="C575" s="668" t="s">
        <v>3806</v>
      </c>
      <c r="D575" s="668">
        <v>29</v>
      </c>
      <c r="E575" s="668">
        <v>13</v>
      </c>
      <c r="F575" s="338"/>
      <c r="G575" s="338"/>
      <c r="H575" s="338"/>
      <c r="I575" s="338"/>
      <c r="J575" s="338"/>
      <c r="K575" s="338" t="s">
        <v>3725</v>
      </c>
      <c r="L575" s="338" t="str">
        <f>CONCATENATE(K575,".ZDi14")</f>
        <v>UPPSOD.ZDV_2_2.ZDV.Interface.ZDi14</v>
      </c>
      <c r="M575" s="668" t="str">
        <f t="shared" si="42"/>
        <v>0</v>
      </c>
      <c r="N575" s="668" t="str">
        <f t="shared" si="43"/>
        <v>0</v>
      </c>
      <c r="O575" s="672" t="s">
        <v>605</v>
      </c>
      <c r="P575" s="672" t="s">
        <v>605</v>
      </c>
      <c r="Q575" s="338"/>
      <c r="R575" s="263"/>
    </row>
    <row r="576" spans="1:20" x14ac:dyDescent="0.25">
      <c r="A576" s="305">
        <v>575</v>
      </c>
      <c r="B576" s="671" t="s">
        <v>3275</v>
      </c>
      <c r="C576" s="668" t="s">
        <v>3807</v>
      </c>
      <c r="D576" s="668">
        <v>29</v>
      </c>
      <c r="E576" s="668">
        <v>14</v>
      </c>
      <c r="F576" s="338"/>
      <c r="G576" s="338"/>
      <c r="H576" s="338"/>
      <c r="I576" s="338"/>
      <c r="J576" s="338"/>
      <c r="K576" s="338" t="s">
        <v>3725</v>
      </c>
      <c r="L576" s="338" t="str">
        <f>CONCATENATE(K576,".ZDi15")</f>
        <v>UPPSOD.ZDV_2_2.ZDV.Interface.ZDi15</v>
      </c>
      <c r="M576" s="668" t="str">
        <f t="shared" si="42"/>
        <v>0</v>
      </c>
      <c r="N576" s="668" t="str">
        <f t="shared" si="43"/>
        <v>0</v>
      </c>
      <c r="O576" s="672" t="s">
        <v>605</v>
      </c>
      <c r="P576" s="672" t="s">
        <v>605</v>
      </c>
      <c r="Q576" s="338"/>
      <c r="R576" s="263"/>
    </row>
    <row r="577" spans="1:20" x14ac:dyDescent="0.25">
      <c r="A577" s="305">
        <v>576</v>
      </c>
      <c r="B577" s="671" t="s">
        <v>4069</v>
      </c>
      <c r="C577" s="668" t="s">
        <v>3808</v>
      </c>
      <c r="D577" s="668">
        <v>29</v>
      </c>
      <c r="E577" s="668">
        <v>15</v>
      </c>
      <c r="F577" s="668" t="s">
        <v>65</v>
      </c>
      <c r="G577" s="338"/>
      <c r="H577" s="338"/>
      <c r="I577" s="338"/>
      <c r="J577" s="338"/>
      <c r="K577" s="338" t="s">
        <v>3725</v>
      </c>
      <c r="L577" s="338" t="str">
        <f>CONCATENATE(K577,".ZDi16")</f>
        <v>UPPSOD.ZDV_2_2.ZDV.Interface.ZDi16</v>
      </c>
      <c r="M577" s="668" t="str">
        <f t="shared" si="42"/>
        <v>0</v>
      </c>
      <c r="N577" s="668" t="str">
        <f t="shared" si="43"/>
        <v>1</v>
      </c>
      <c r="O577" s="672" t="s">
        <v>605</v>
      </c>
      <c r="P577" s="725" t="s">
        <v>606</v>
      </c>
      <c r="Q577" s="338"/>
      <c r="R577" s="263"/>
    </row>
    <row r="578" spans="1:20" x14ac:dyDescent="0.25">
      <c r="A578" s="305">
        <v>577</v>
      </c>
      <c r="B578" s="923" t="s">
        <v>4070</v>
      </c>
      <c r="C578" s="668" t="s">
        <v>3809</v>
      </c>
      <c r="D578" s="668">
        <v>29</v>
      </c>
      <c r="E578" s="668">
        <v>16</v>
      </c>
      <c r="F578" s="668" t="s">
        <v>65</v>
      </c>
      <c r="G578" s="338"/>
      <c r="H578" s="338"/>
      <c r="I578" s="338"/>
      <c r="J578" s="338"/>
      <c r="K578" s="338" t="s">
        <v>3725</v>
      </c>
      <c r="L578" s="338" t="str">
        <f>CONCATENATE(K578,".ZDi17")</f>
        <v>UPPSOD.ZDV_2_2.ZDV.Interface.ZDi17</v>
      </c>
      <c r="M578" s="668" t="str">
        <f t="shared" si="42"/>
        <v>0</v>
      </c>
      <c r="N578" s="668" t="str">
        <f t="shared" si="43"/>
        <v>2</v>
      </c>
      <c r="O578" s="672" t="s">
        <v>605</v>
      </c>
      <c r="P578" s="961" t="s">
        <v>607</v>
      </c>
      <c r="Q578" s="338"/>
      <c r="R578" s="263"/>
    </row>
    <row r="579" spans="1:20" x14ac:dyDescent="0.25">
      <c r="A579" s="305">
        <v>578</v>
      </c>
      <c r="B579" s="923" t="s">
        <v>4071</v>
      </c>
      <c r="C579" s="668" t="s">
        <v>3810</v>
      </c>
      <c r="D579" s="668">
        <v>29</v>
      </c>
      <c r="E579" s="668">
        <v>17</v>
      </c>
      <c r="F579" s="668" t="s">
        <v>65</v>
      </c>
      <c r="G579" s="338"/>
      <c r="H579" s="338"/>
      <c r="I579" s="338"/>
      <c r="J579" s="338"/>
      <c r="K579" s="338" t="s">
        <v>3725</v>
      </c>
      <c r="L579" s="338" t="str">
        <f>CONCATENATE(K579,".ZDi18")</f>
        <v>UPPSOD.ZDV_2_2.ZDV.Interface.ZDi18</v>
      </c>
      <c r="M579" s="668" t="str">
        <f t="shared" si="42"/>
        <v>0</v>
      </c>
      <c r="N579" s="668" t="str">
        <f t="shared" si="43"/>
        <v>2</v>
      </c>
      <c r="O579" s="672" t="s">
        <v>605</v>
      </c>
      <c r="P579" s="961" t="s">
        <v>607</v>
      </c>
      <c r="Q579" s="338"/>
      <c r="R579" s="263"/>
    </row>
    <row r="580" spans="1:20" x14ac:dyDescent="0.25">
      <c r="A580" s="305">
        <v>579</v>
      </c>
      <c r="B580" s="923" t="s">
        <v>4072</v>
      </c>
      <c r="C580" s="668" t="s">
        <v>3811</v>
      </c>
      <c r="D580" s="668">
        <v>29</v>
      </c>
      <c r="E580" s="668">
        <v>18</v>
      </c>
      <c r="F580" s="668" t="s">
        <v>65</v>
      </c>
      <c r="G580" s="338"/>
      <c r="H580" s="338"/>
      <c r="I580" s="338"/>
      <c r="J580" s="338"/>
      <c r="K580" s="338" t="s">
        <v>3725</v>
      </c>
      <c r="L580" s="338" t="str">
        <f>CONCATENATE(K580,".ZDi19")</f>
        <v>UPPSOD.ZDV_2_2.ZDV.Interface.ZDi19</v>
      </c>
      <c r="M580" s="668" t="str">
        <f t="shared" si="42"/>
        <v>0</v>
      </c>
      <c r="N580" s="668" t="str">
        <f t="shared" si="43"/>
        <v>2</v>
      </c>
      <c r="O580" s="672" t="s">
        <v>605</v>
      </c>
      <c r="P580" s="961" t="s">
        <v>607</v>
      </c>
      <c r="Q580" s="668"/>
      <c r="R580" s="670"/>
      <c r="S580" s="293"/>
      <c r="T580" s="412"/>
    </row>
    <row r="581" spans="1:20" x14ac:dyDescent="0.25">
      <c r="A581" s="305">
        <v>580</v>
      </c>
      <c r="B581" s="923" t="s">
        <v>4073</v>
      </c>
      <c r="C581" s="668" t="s">
        <v>3812</v>
      </c>
      <c r="D581" s="668">
        <v>29</v>
      </c>
      <c r="E581" s="668">
        <v>19</v>
      </c>
      <c r="F581" s="668" t="s">
        <v>65</v>
      </c>
      <c r="G581" s="338"/>
      <c r="H581" s="338"/>
      <c r="I581" s="338"/>
      <c r="J581" s="338"/>
      <c r="K581" s="338" t="s">
        <v>3725</v>
      </c>
      <c r="L581" s="338" t="str">
        <f>CONCATENATE(K581,".ZDi20")</f>
        <v>UPPSOD.ZDV_2_2.ZDV.Interface.ZDi20</v>
      </c>
      <c r="M581" s="668" t="str">
        <f t="shared" si="42"/>
        <v>0</v>
      </c>
      <c r="N581" s="668" t="str">
        <f t="shared" si="43"/>
        <v>2</v>
      </c>
      <c r="O581" s="672" t="s">
        <v>605</v>
      </c>
      <c r="P581" s="961" t="s">
        <v>607</v>
      </c>
      <c r="Q581" s="668"/>
      <c r="R581" s="670"/>
      <c r="S581" s="293"/>
      <c r="T581" s="412"/>
    </row>
    <row r="582" spans="1:20" x14ac:dyDescent="0.25">
      <c r="A582" s="305">
        <v>581</v>
      </c>
      <c r="B582" s="923" t="s">
        <v>4074</v>
      </c>
      <c r="C582" s="668" t="s">
        <v>3813</v>
      </c>
      <c r="D582" s="668">
        <v>29</v>
      </c>
      <c r="E582" s="668">
        <v>20</v>
      </c>
      <c r="F582" s="668" t="s">
        <v>65</v>
      </c>
      <c r="G582" s="338"/>
      <c r="H582" s="338"/>
      <c r="I582" s="338"/>
      <c r="J582" s="338"/>
      <c r="K582" s="338" t="s">
        <v>3725</v>
      </c>
      <c r="L582" s="338" t="str">
        <f>CONCATENATE(K582,".ZDi21")</f>
        <v>UPPSOD.ZDV_2_2.ZDV.Interface.ZDi21</v>
      </c>
      <c r="M582" s="668" t="str">
        <f t="shared" si="42"/>
        <v>0</v>
      </c>
      <c r="N582" s="668" t="str">
        <f t="shared" si="43"/>
        <v>2</v>
      </c>
      <c r="O582" s="672" t="s">
        <v>605</v>
      </c>
      <c r="P582" s="961" t="s">
        <v>607</v>
      </c>
      <c r="Q582" s="263"/>
      <c r="R582" s="263"/>
    </row>
    <row r="583" spans="1:20" x14ac:dyDescent="0.25">
      <c r="A583" s="305">
        <v>582</v>
      </c>
      <c r="B583" s="923" t="s">
        <v>4075</v>
      </c>
      <c r="C583" s="668" t="s">
        <v>3814</v>
      </c>
      <c r="D583" s="668">
        <v>29</v>
      </c>
      <c r="E583" s="668">
        <v>21</v>
      </c>
      <c r="F583" s="668" t="s">
        <v>65</v>
      </c>
      <c r="G583" s="338"/>
      <c r="H583" s="338"/>
      <c r="I583" s="338"/>
      <c r="J583" s="338"/>
      <c r="K583" s="338" t="s">
        <v>3725</v>
      </c>
      <c r="L583" s="338" t="str">
        <f>CONCATENATE(K583,".ZDi22")</f>
        <v>UPPSOD.ZDV_2_2.ZDV.Interface.ZDi22</v>
      </c>
      <c r="M583" s="668" t="str">
        <f t="shared" si="42"/>
        <v>0</v>
      </c>
      <c r="N583" s="668" t="str">
        <f t="shared" si="43"/>
        <v>2</v>
      </c>
      <c r="O583" s="672" t="s">
        <v>605</v>
      </c>
      <c r="P583" s="961" t="s">
        <v>607</v>
      </c>
      <c r="Q583" s="263"/>
      <c r="R583" s="263"/>
    </row>
    <row r="584" spans="1:20" x14ac:dyDescent="0.25">
      <c r="A584" s="305">
        <v>583</v>
      </c>
      <c r="B584" s="923" t="s">
        <v>4076</v>
      </c>
      <c r="C584" s="668" t="s">
        <v>3815</v>
      </c>
      <c r="D584" s="668">
        <v>29</v>
      </c>
      <c r="E584" s="668">
        <v>22</v>
      </c>
      <c r="F584" s="668" t="s">
        <v>65</v>
      </c>
      <c r="G584" s="338"/>
      <c r="H584" s="338"/>
      <c r="I584" s="338"/>
      <c r="J584" s="338"/>
      <c r="K584" s="338" t="s">
        <v>3725</v>
      </c>
      <c r="L584" s="338" t="str">
        <f>CONCATENATE(K584,".ZDi23")</f>
        <v>UPPSOD.ZDV_2_2.ZDV.Interface.ZDi23</v>
      </c>
      <c r="M584" s="668" t="str">
        <f t="shared" si="42"/>
        <v>0</v>
      </c>
      <c r="N584" s="668" t="str">
        <f t="shared" si="43"/>
        <v>2</v>
      </c>
      <c r="O584" s="672" t="s">
        <v>605</v>
      </c>
      <c r="P584" s="961" t="s">
        <v>607</v>
      </c>
      <c r="Q584" s="263"/>
      <c r="R584" s="263"/>
    </row>
    <row r="585" spans="1:20" x14ac:dyDescent="0.25">
      <c r="A585" s="305">
        <v>584</v>
      </c>
      <c r="B585" s="923" t="s">
        <v>4077</v>
      </c>
      <c r="C585" s="668" t="s">
        <v>3816</v>
      </c>
      <c r="D585" s="668">
        <v>29</v>
      </c>
      <c r="E585" s="668">
        <v>23</v>
      </c>
      <c r="F585" s="668" t="s">
        <v>65</v>
      </c>
      <c r="G585" s="338"/>
      <c r="H585" s="338"/>
      <c r="I585" s="338"/>
      <c r="J585" s="338"/>
      <c r="K585" s="338" t="s">
        <v>3725</v>
      </c>
      <c r="L585" s="338" t="str">
        <f>CONCATENATE(K585,".ZDi24")</f>
        <v>UPPSOD.ZDV_2_2.ZDV.Interface.ZDi24</v>
      </c>
      <c r="M585" s="668" t="str">
        <f t="shared" si="42"/>
        <v>0</v>
      </c>
      <c r="N585" s="668" t="str">
        <f t="shared" si="43"/>
        <v>2</v>
      </c>
      <c r="O585" s="672" t="s">
        <v>605</v>
      </c>
      <c r="P585" s="961" t="s">
        <v>607</v>
      </c>
      <c r="Q585" s="263"/>
      <c r="R585" s="263"/>
    </row>
    <row r="586" spans="1:20" x14ac:dyDescent="0.25">
      <c r="A586" s="305">
        <v>585</v>
      </c>
      <c r="B586" s="923" t="s">
        <v>4078</v>
      </c>
      <c r="C586" s="668" t="s">
        <v>3817</v>
      </c>
      <c r="D586" s="668">
        <v>29</v>
      </c>
      <c r="E586" s="668">
        <v>24</v>
      </c>
      <c r="F586" s="668" t="s">
        <v>65</v>
      </c>
      <c r="G586" s="338"/>
      <c r="H586" s="338"/>
      <c r="I586" s="338"/>
      <c r="J586" s="338"/>
      <c r="K586" s="338" t="s">
        <v>3725</v>
      </c>
      <c r="L586" s="338" t="str">
        <f>CONCATENATE(K586,".ZDi25")</f>
        <v>UPPSOD.ZDV_2_2.ZDV.Interface.ZDi25</v>
      </c>
      <c r="M586" s="668" t="str">
        <f t="shared" si="42"/>
        <v>0</v>
      </c>
      <c r="N586" s="668" t="str">
        <f t="shared" si="43"/>
        <v>2</v>
      </c>
      <c r="O586" s="672" t="s">
        <v>605</v>
      </c>
      <c r="P586" s="961" t="s">
        <v>607</v>
      </c>
      <c r="Q586" s="263"/>
      <c r="R586" s="263"/>
    </row>
    <row r="587" spans="1:20" x14ac:dyDescent="0.25">
      <c r="A587" s="305">
        <v>586</v>
      </c>
      <c r="B587" s="923" t="s">
        <v>4079</v>
      </c>
      <c r="C587" s="668" t="s">
        <v>3818</v>
      </c>
      <c r="D587" s="668">
        <v>29</v>
      </c>
      <c r="E587" s="668">
        <v>25</v>
      </c>
      <c r="F587" s="668" t="s">
        <v>65</v>
      </c>
      <c r="G587" s="338"/>
      <c r="H587" s="338"/>
      <c r="I587" s="338"/>
      <c r="J587" s="338"/>
      <c r="K587" s="338" t="s">
        <v>3725</v>
      </c>
      <c r="L587" s="338" t="str">
        <f>CONCATENATE(K587,".ZDi26")</f>
        <v>UPPSOD.ZDV_2_2.ZDV.Interface.ZDi26</v>
      </c>
      <c r="M587" s="668" t="str">
        <f t="shared" si="42"/>
        <v>0</v>
      </c>
      <c r="N587" s="668" t="str">
        <f t="shared" si="43"/>
        <v>2</v>
      </c>
      <c r="O587" s="672" t="s">
        <v>605</v>
      </c>
      <c r="P587" s="961" t="s">
        <v>607</v>
      </c>
      <c r="Q587" s="263"/>
      <c r="R587" s="263"/>
    </row>
    <row r="588" spans="1:20" x14ac:dyDescent="0.25">
      <c r="A588" s="305">
        <v>587</v>
      </c>
      <c r="B588" s="923" t="s">
        <v>4080</v>
      </c>
      <c r="C588" s="668" t="s">
        <v>3819</v>
      </c>
      <c r="D588" s="668">
        <v>29</v>
      </c>
      <c r="E588" s="668">
        <v>26</v>
      </c>
      <c r="F588" s="668" t="s">
        <v>65</v>
      </c>
      <c r="G588" s="338"/>
      <c r="H588" s="338"/>
      <c r="I588" s="338"/>
      <c r="J588" s="338"/>
      <c r="K588" s="338" t="s">
        <v>3725</v>
      </c>
      <c r="L588" s="338" t="str">
        <f>CONCATENATE(K588,".ZDi27")</f>
        <v>UPPSOD.ZDV_2_2.ZDV.Interface.ZDi27</v>
      </c>
      <c r="M588" s="668" t="str">
        <f t="shared" si="42"/>
        <v>0</v>
      </c>
      <c r="N588" s="668" t="str">
        <f t="shared" si="43"/>
        <v>2</v>
      </c>
      <c r="O588" s="672" t="s">
        <v>605</v>
      </c>
      <c r="P588" s="961" t="s">
        <v>607</v>
      </c>
      <c r="Q588" s="668"/>
      <c r="R588" s="670"/>
      <c r="S588" s="293"/>
      <c r="T588" s="412"/>
    </row>
    <row r="589" spans="1:20" x14ac:dyDescent="0.25">
      <c r="A589" s="305">
        <v>588</v>
      </c>
      <c r="B589" s="923" t="s">
        <v>4081</v>
      </c>
      <c r="C589" s="668" t="s">
        <v>3820</v>
      </c>
      <c r="D589" s="668">
        <v>29</v>
      </c>
      <c r="E589" s="668">
        <v>27</v>
      </c>
      <c r="F589" s="668" t="s">
        <v>65</v>
      </c>
      <c r="G589" s="338"/>
      <c r="H589" s="338"/>
      <c r="I589" s="338"/>
      <c r="J589" s="338"/>
      <c r="K589" s="338" t="s">
        <v>3725</v>
      </c>
      <c r="L589" s="338" t="str">
        <f>CONCATENATE(K589,".ZDi28")</f>
        <v>UPPSOD.ZDV_2_2.ZDV.Interface.ZDi28</v>
      </c>
      <c r="M589" s="668" t="str">
        <f t="shared" si="42"/>
        <v>0</v>
      </c>
      <c r="N589" s="668" t="str">
        <f t="shared" si="43"/>
        <v>2</v>
      </c>
      <c r="O589" s="672" t="s">
        <v>605</v>
      </c>
      <c r="P589" s="961" t="s">
        <v>607</v>
      </c>
      <c r="Q589" s="668"/>
      <c r="R589" s="670"/>
      <c r="S589" s="293"/>
      <c r="T589" s="412"/>
    </row>
    <row r="590" spans="1:20" x14ac:dyDescent="0.25">
      <c r="A590" s="305">
        <v>589</v>
      </c>
      <c r="B590" s="923" t="s">
        <v>4082</v>
      </c>
      <c r="C590" s="668" t="s">
        <v>3821</v>
      </c>
      <c r="D590" s="668">
        <v>29</v>
      </c>
      <c r="E590" s="668">
        <v>28</v>
      </c>
      <c r="F590" s="668" t="s">
        <v>65</v>
      </c>
      <c r="G590" s="338"/>
      <c r="H590" s="338"/>
      <c r="I590" s="338"/>
      <c r="J590" s="338"/>
      <c r="K590" s="338" t="s">
        <v>3725</v>
      </c>
      <c r="L590" s="338" t="str">
        <f>CONCATENATE(K590,".ZDi29")</f>
        <v>UPPSOD.ZDV_2_2.ZDV.Interface.ZDi29</v>
      </c>
      <c r="M590" s="668" t="str">
        <f t="shared" si="42"/>
        <v>0</v>
      </c>
      <c r="N590" s="668" t="str">
        <f t="shared" si="43"/>
        <v>2</v>
      </c>
      <c r="O590" s="672" t="s">
        <v>605</v>
      </c>
      <c r="P590" s="961" t="s">
        <v>607</v>
      </c>
      <c r="Q590" s="668"/>
      <c r="R590" s="670"/>
      <c r="S590" s="293"/>
      <c r="T590" s="412"/>
    </row>
    <row r="591" spans="1:20" x14ac:dyDescent="0.25">
      <c r="A591" s="305">
        <v>590</v>
      </c>
      <c r="B591" s="923" t="s">
        <v>4083</v>
      </c>
      <c r="C591" s="668" t="s">
        <v>3822</v>
      </c>
      <c r="D591" s="668">
        <v>29</v>
      </c>
      <c r="E591" s="668">
        <v>29</v>
      </c>
      <c r="F591" s="668" t="s">
        <v>65</v>
      </c>
      <c r="G591" s="338"/>
      <c r="H591" s="338"/>
      <c r="I591" s="338"/>
      <c r="J591" s="338"/>
      <c r="K591" s="338" t="s">
        <v>3725</v>
      </c>
      <c r="L591" s="338" t="str">
        <f>CONCATENATE(K591,".ZDi30")</f>
        <v>UPPSOD.ZDV_2_2.ZDV.Interface.ZDi30</v>
      </c>
      <c r="M591" s="668" t="str">
        <f t="shared" si="42"/>
        <v>0</v>
      </c>
      <c r="N591" s="668" t="str">
        <f t="shared" si="43"/>
        <v>2</v>
      </c>
      <c r="O591" s="672" t="s">
        <v>605</v>
      </c>
      <c r="P591" s="961" t="s">
        <v>607</v>
      </c>
      <c r="Q591" s="668"/>
      <c r="R591" s="670"/>
      <c r="S591" s="293"/>
      <c r="T591" s="412"/>
    </row>
    <row r="592" spans="1:20" x14ac:dyDescent="0.25">
      <c r="A592" s="305">
        <v>591</v>
      </c>
      <c r="B592" s="671" t="s">
        <v>3275</v>
      </c>
      <c r="C592" s="668" t="s">
        <v>3823</v>
      </c>
      <c r="D592" s="668">
        <v>29</v>
      </c>
      <c r="E592" s="668">
        <v>30</v>
      </c>
      <c r="F592" s="338"/>
      <c r="G592" s="338"/>
      <c r="H592" s="338"/>
      <c r="I592" s="338"/>
      <c r="J592" s="338"/>
      <c r="K592" s="338" t="s">
        <v>3725</v>
      </c>
      <c r="L592" s="338" t="str">
        <f>CONCATENATE(K592,".ZDi31")</f>
        <v>UPPSOD.ZDV_2_2.ZDV.Interface.ZDi31</v>
      </c>
      <c r="M592" s="668" t="str">
        <f t="shared" si="42"/>
        <v>0</v>
      </c>
      <c r="N592" s="668" t="str">
        <f t="shared" si="43"/>
        <v>0</v>
      </c>
      <c r="O592" s="672" t="s">
        <v>605</v>
      </c>
      <c r="P592" s="672" t="s">
        <v>605</v>
      </c>
      <c r="Q592" s="668"/>
      <c r="R592" s="670"/>
      <c r="S592" s="293"/>
      <c r="T592" s="412"/>
    </row>
    <row r="593" spans="1:20" x14ac:dyDescent="0.25">
      <c r="A593" s="305">
        <v>592</v>
      </c>
      <c r="B593" s="671" t="s">
        <v>3275</v>
      </c>
      <c r="C593" s="668" t="s">
        <v>3824</v>
      </c>
      <c r="D593" s="668">
        <v>29</v>
      </c>
      <c r="E593" s="668">
        <v>31</v>
      </c>
      <c r="F593" s="668"/>
      <c r="G593" s="670"/>
      <c r="H593" s="670"/>
      <c r="I593" s="670"/>
      <c r="J593" s="305"/>
      <c r="K593" s="338" t="s">
        <v>3725</v>
      </c>
      <c r="L593" s="338" t="str">
        <f>CONCATENATE(K593,".ZDi32")</f>
        <v>UPPSOD.ZDV_2_2.ZDV.Interface.ZDi32</v>
      </c>
      <c r="M593" s="668" t="str">
        <f t="shared" si="42"/>
        <v>0</v>
      </c>
      <c r="N593" s="668" t="str">
        <f t="shared" si="43"/>
        <v>0</v>
      </c>
      <c r="O593" s="672" t="s">
        <v>605</v>
      </c>
      <c r="P593" s="672" t="s">
        <v>605</v>
      </c>
      <c r="Q593" s="668"/>
      <c r="R593" s="670"/>
      <c r="S593" s="293"/>
      <c r="T593" s="412"/>
    </row>
    <row r="594" spans="1:20" x14ac:dyDescent="0.25">
      <c r="A594" s="305">
        <v>593</v>
      </c>
      <c r="B594" s="1061" t="s">
        <v>4084</v>
      </c>
      <c r="C594" s="1017" t="s">
        <v>3825</v>
      </c>
      <c r="D594" s="1017">
        <v>30</v>
      </c>
      <c r="E594" s="1017">
        <v>0</v>
      </c>
      <c r="F594" s="1019"/>
      <c r="G594" s="1019"/>
      <c r="H594" s="1019"/>
      <c r="I594" s="1019"/>
      <c r="J594" s="1019"/>
      <c r="K594" s="1019" t="s">
        <v>3726</v>
      </c>
      <c r="L594" s="1019" t="str">
        <f>CONCATENATE(K594,".ZDi1")</f>
        <v>UPPSOD.ZDV_3_2.ZDV.Interface.ZDi1</v>
      </c>
      <c r="M594" s="668" t="str">
        <f t="shared" ref="M594:M625" si="44">IF(O594="",0,LEFT(O594,1))</f>
        <v>0</v>
      </c>
      <c r="N594" s="668" t="str">
        <f t="shared" ref="N594:N625" si="45">IF(P594="",0,LEFT(P594,1))</f>
        <v>1</v>
      </c>
      <c r="O594" s="672" t="s">
        <v>605</v>
      </c>
      <c r="P594" s="725" t="s">
        <v>606</v>
      </c>
      <c r="Q594" s="668"/>
      <c r="R594" s="670"/>
      <c r="S594" s="293"/>
      <c r="T594" s="412"/>
    </row>
    <row r="595" spans="1:20" x14ac:dyDescent="0.25">
      <c r="A595" s="305">
        <v>594</v>
      </c>
      <c r="B595" s="923" t="s">
        <v>4085</v>
      </c>
      <c r="C595" s="668" t="s">
        <v>3826</v>
      </c>
      <c r="D595" s="668">
        <v>30</v>
      </c>
      <c r="E595" s="668">
        <v>1</v>
      </c>
      <c r="F595" s="338"/>
      <c r="G595" s="338"/>
      <c r="H595" s="338"/>
      <c r="I595" s="338"/>
      <c r="J595" s="338"/>
      <c r="K595" s="338" t="s">
        <v>3726</v>
      </c>
      <c r="L595" s="338" t="str">
        <f>CONCATENATE(K595,".ZDi2")</f>
        <v>UPPSOD.ZDV_3_2.ZDV.Interface.ZDi2</v>
      </c>
      <c r="M595" s="668" t="str">
        <f t="shared" si="44"/>
        <v>0</v>
      </c>
      <c r="N595" s="668" t="str">
        <f t="shared" si="45"/>
        <v>1</v>
      </c>
      <c r="O595" s="672" t="s">
        <v>605</v>
      </c>
      <c r="P595" s="725" t="s">
        <v>606</v>
      </c>
      <c r="Q595" s="668"/>
      <c r="R595" s="670"/>
      <c r="S595" s="293"/>
      <c r="T595" s="412"/>
    </row>
    <row r="596" spans="1:20" x14ac:dyDescent="0.25">
      <c r="A596" s="305">
        <v>595</v>
      </c>
      <c r="B596" s="923" t="s">
        <v>4086</v>
      </c>
      <c r="C596" s="668" t="s">
        <v>3827</v>
      </c>
      <c r="D596" s="668">
        <v>30</v>
      </c>
      <c r="E596" s="668">
        <v>2</v>
      </c>
      <c r="F596" s="668" t="s">
        <v>65</v>
      </c>
      <c r="G596" s="338"/>
      <c r="H596" s="338"/>
      <c r="I596" s="338"/>
      <c r="J596" s="338"/>
      <c r="K596" s="338" t="s">
        <v>3726</v>
      </c>
      <c r="L596" s="338" t="str">
        <f>CONCATENATE(K596,".ZDi3")</f>
        <v>UPPSOD.ZDV_3_2.ZDV.Interface.ZDi3</v>
      </c>
      <c r="M596" s="668" t="str">
        <f t="shared" si="44"/>
        <v>0</v>
      </c>
      <c r="N596" s="668" t="str">
        <f t="shared" si="45"/>
        <v>2</v>
      </c>
      <c r="O596" s="672" t="s">
        <v>605</v>
      </c>
      <c r="P596" s="961" t="s">
        <v>607</v>
      </c>
      <c r="Q596" s="668"/>
      <c r="R596" s="670"/>
      <c r="S596" s="293"/>
      <c r="T596" s="412"/>
    </row>
    <row r="597" spans="1:20" x14ac:dyDescent="0.25">
      <c r="A597" s="305">
        <v>596</v>
      </c>
      <c r="B597" s="923" t="s">
        <v>4087</v>
      </c>
      <c r="C597" s="668" t="s">
        <v>3828</v>
      </c>
      <c r="D597" s="668">
        <v>30</v>
      </c>
      <c r="E597" s="668">
        <v>3</v>
      </c>
      <c r="F597" s="668" t="s">
        <v>65</v>
      </c>
      <c r="G597" s="338"/>
      <c r="H597" s="338"/>
      <c r="I597" s="338"/>
      <c r="J597" s="338"/>
      <c r="K597" s="338" t="s">
        <v>3726</v>
      </c>
      <c r="L597" s="338" t="str">
        <f>CONCATENATE(K597,".ZDi4")</f>
        <v>UPPSOD.ZDV_3_2.ZDV.Interface.ZDi4</v>
      </c>
      <c r="M597" s="668" t="str">
        <f t="shared" si="44"/>
        <v>0</v>
      </c>
      <c r="N597" s="668" t="str">
        <f t="shared" si="45"/>
        <v>2</v>
      </c>
      <c r="O597" s="672" t="s">
        <v>605</v>
      </c>
      <c r="P597" s="961" t="s">
        <v>607</v>
      </c>
      <c r="Q597" s="668"/>
      <c r="R597" s="670"/>
      <c r="S597" s="293"/>
      <c r="T597" s="412"/>
    </row>
    <row r="598" spans="1:20" x14ac:dyDescent="0.25">
      <c r="A598" s="305">
        <v>597</v>
      </c>
      <c r="B598" s="923" t="s">
        <v>4088</v>
      </c>
      <c r="C598" s="668" t="s">
        <v>3829</v>
      </c>
      <c r="D598" s="668">
        <v>30</v>
      </c>
      <c r="E598" s="668">
        <v>4</v>
      </c>
      <c r="F598" s="668" t="s">
        <v>65</v>
      </c>
      <c r="G598" s="338"/>
      <c r="H598" s="338"/>
      <c r="I598" s="338"/>
      <c r="J598" s="338"/>
      <c r="K598" s="338" t="s">
        <v>3726</v>
      </c>
      <c r="L598" s="338" t="str">
        <f>CONCATENATE(K598,".ZDi5")</f>
        <v>UPPSOD.ZDV_3_2.ZDV.Interface.ZDi5</v>
      </c>
      <c r="M598" s="668" t="str">
        <f t="shared" si="44"/>
        <v>0</v>
      </c>
      <c r="N598" s="668" t="str">
        <f t="shared" si="45"/>
        <v>2</v>
      </c>
      <c r="O598" s="672" t="s">
        <v>605</v>
      </c>
      <c r="P598" s="961" t="s">
        <v>607</v>
      </c>
      <c r="Q598" s="338"/>
      <c r="R598" s="263"/>
    </row>
    <row r="599" spans="1:20" x14ac:dyDescent="0.25">
      <c r="A599" s="305">
        <v>598</v>
      </c>
      <c r="B599" s="923" t="s">
        <v>4089</v>
      </c>
      <c r="C599" s="668" t="s">
        <v>3830</v>
      </c>
      <c r="D599" s="668">
        <v>30</v>
      </c>
      <c r="E599" s="668">
        <v>5</v>
      </c>
      <c r="F599" s="668" t="s">
        <v>65</v>
      </c>
      <c r="G599" s="338"/>
      <c r="H599" s="338"/>
      <c r="I599" s="338"/>
      <c r="J599" s="338"/>
      <c r="K599" s="338" t="s">
        <v>3726</v>
      </c>
      <c r="L599" s="338" t="str">
        <f>CONCATENATE(K599,".ZDi6")</f>
        <v>UPPSOD.ZDV_3_2.ZDV.Interface.ZDi6</v>
      </c>
      <c r="M599" s="668" t="str">
        <f t="shared" si="44"/>
        <v>0</v>
      </c>
      <c r="N599" s="668" t="str">
        <f t="shared" si="45"/>
        <v>2</v>
      </c>
      <c r="O599" s="672" t="s">
        <v>605</v>
      </c>
      <c r="P599" s="961" t="s">
        <v>607</v>
      </c>
      <c r="Q599" s="263"/>
      <c r="R599" s="263"/>
    </row>
    <row r="600" spans="1:20" x14ac:dyDescent="0.25">
      <c r="A600" s="305">
        <v>599</v>
      </c>
      <c r="B600" s="923" t="s">
        <v>4090</v>
      </c>
      <c r="C600" s="668" t="s">
        <v>3831</v>
      </c>
      <c r="D600" s="668">
        <v>30</v>
      </c>
      <c r="E600" s="668">
        <v>6</v>
      </c>
      <c r="F600" s="338"/>
      <c r="G600" s="338"/>
      <c r="H600" s="338"/>
      <c r="I600" s="338"/>
      <c r="J600" s="338"/>
      <c r="K600" s="338" t="s">
        <v>3726</v>
      </c>
      <c r="L600" s="338" t="str">
        <f>CONCATENATE(K600,".ZDi7")</f>
        <v>UPPSOD.ZDV_3_2.ZDV.Interface.ZDi7</v>
      </c>
      <c r="M600" s="668" t="str">
        <f t="shared" si="44"/>
        <v>0</v>
      </c>
      <c r="N600" s="668" t="str">
        <f t="shared" si="45"/>
        <v>1</v>
      </c>
      <c r="O600" s="672" t="s">
        <v>605</v>
      </c>
      <c r="P600" s="725" t="s">
        <v>606</v>
      </c>
      <c r="Q600" s="263"/>
      <c r="R600" s="263"/>
    </row>
    <row r="601" spans="1:20" x14ac:dyDescent="0.25">
      <c r="A601" s="305">
        <v>600</v>
      </c>
      <c r="B601" s="923" t="s">
        <v>4091</v>
      </c>
      <c r="C601" s="668" t="s">
        <v>3832</v>
      </c>
      <c r="D601" s="668">
        <v>30</v>
      </c>
      <c r="E601" s="668">
        <v>7</v>
      </c>
      <c r="F601" s="338"/>
      <c r="G601" s="338"/>
      <c r="H601" s="338"/>
      <c r="I601" s="338"/>
      <c r="J601" s="338"/>
      <c r="K601" s="338" t="s">
        <v>3726</v>
      </c>
      <c r="L601" s="338" t="str">
        <f>CONCATENATE(K601,".ZDi8")</f>
        <v>UPPSOD.ZDV_3_2.ZDV.Interface.ZDi8</v>
      </c>
      <c r="M601" s="668" t="str">
        <f t="shared" si="44"/>
        <v>0</v>
      </c>
      <c r="N601" s="668" t="str">
        <f t="shared" si="45"/>
        <v>1</v>
      </c>
      <c r="O601" s="672" t="s">
        <v>605</v>
      </c>
      <c r="P601" s="725" t="s">
        <v>606</v>
      </c>
      <c r="Q601" s="263"/>
      <c r="R601" s="263"/>
    </row>
    <row r="602" spans="1:20" x14ac:dyDescent="0.25">
      <c r="A602" s="305">
        <v>601</v>
      </c>
      <c r="B602" s="923" t="s">
        <v>4092</v>
      </c>
      <c r="C602" s="668" t="s">
        <v>3833</v>
      </c>
      <c r="D602" s="668">
        <v>30</v>
      </c>
      <c r="E602" s="668">
        <v>8</v>
      </c>
      <c r="F602" s="338"/>
      <c r="G602" s="338"/>
      <c r="H602" s="338"/>
      <c r="I602" s="338"/>
      <c r="J602" s="338"/>
      <c r="K602" s="338" t="s">
        <v>3726</v>
      </c>
      <c r="L602" s="338" t="str">
        <f>CONCATENATE(K602,".ZDi9")</f>
        <v>UPPSOD.ZDV_3_2.ZDV.Interface.ZDi9</v>
      </c>
      <c r="M602" s="668" t="str">
        <f t="shared" si="44"/>
        <v>0</v>
      </c>
      <c r="N602" s="668" t="str">
        <f t="shared" si="45"/>
        <v>1</v>
      </c>
      <c r="O602" s="672" t="s">
        <v>605</v>
      </c>
      <c r="P602" s="725" t="s">
        <v>606</v>
      </c>
      <c r="Q602" s="263"/>
      <c r="R602" s="263"/>
    </row>
    <row r="603" spans="1:20" x14ac:dyDescent="0.25">
      <c r="A603" s="305">
        <v>602</v>
      </c>
      <c r="B603" s="923" t="s">
        <v>4093</v>
      </c>
      <c r="C603" s="668" t="s">
        <v>3834</v>
      </c>
      <c r="D603" s="668">
        <v>30</v>
      </c>
      <c r="E603" s="668">
        <v>9</v>
      </c>
      <c r="F603" s="338"/>
      <c r="G603" s="338"/>
      <c r="H603" s="338"/>
      <c r="I603" s="338"/>
      <c r="J603" s="338"/>
      <c r="K603" s="338" t="s">
        <v>3726</v>
      </c>
      <c r="L603" s="338" t="str">
        <f>CONCATENATE(K603,".ZDi10")</f>
        <v>UPPSOD.ZDV_3_2.ZDV.Interface.ZDi10</v>
      </c>
      <c r="M603" s="668" t="str">
        <f t="shared" si="44"/>
        <v>0</v>
      </c>
      <c r="N603" s="668" t="str">
        <f t="shared" si="45"/>
        <v>1</v>
      </c>
      <c r="O603" s="672" t="s">
        <v>605</v>
      </c>
      <c r="P603" s="725" t="s">
        <v>606</v>
      </c>
      <c r="Q603" s="263"/>
      <c r="R603" s="263"/>
    </row>
    <row r="604" spans="1:20" x14ac:dyDescent="0.25">
      <c r="A604" s="305">
        <v>603</v>
      </c>
      <c r="B604" s="923" t="s">
        <v>4094</v>
      </c>
      <c r="C604" s="668" t="s">
        <v>3835</v>
      </c>
      <c r="D604" s="668">
        <v>30</v>
      </c>
      <c r="E604" s="668">
        <v>10</v>
      </c>
      <c r="F604" s="338"/>
      <c r="G604" s="338"/>
      <c r="H604" s="338"/>
      <c r="I604" s="338"/>
      <c r="J604" s="338"/>
      <c r="K604" s="338" t="s">
        <v>3726</v>
      </c>
      <c r="L604" s="338" t="str">
        <f>CONCATENATE(K604,".ZDi11")</f>
        <v>UPPSOD.ZDV_3_2.ZDV.Interface.ZDi11</v>
      </c>
      <c r="M604" s="668" t="str">
        <f t="shared" si="44"/>
        <v>0</v>
      </c>
      <c r="N604" s="668" t="str">
        <f t="shared" si="45"/>
        <v>1</v>
      </c>
      <c r="O604" s="672" t="s">
        <v>605</v>
      </c>
      <c r="P604" s="725" t="s">
        <v>606</v>
      </c>
      <c r="Q604" s="263"/>
      <c r="R604" s="263"/>
    </row>
    <row r="605" spans="1:20" x14ac:dyDescent="0.25">
      <c r="A605" s="305">
        <v>604</v>
      </c>
      <c r="B605" s="923" t="s">
        <v>4095</v>
      </c>
      <c r="C605" s="668" t="s">
        <v>3836</v>
      </c>
      <c r="D605" s="668">
        <v>30</v>
      </c>
      <c r="E605" s="668">
        <v>11</v>
      </c>
      <c r="F605" s="668" t="s">
        <v>65</v>
      </c>
      <c r="G605" s="338"/>
      <c r="H605" s="338"/>
      <c r="I605" s="338"/>
      <c r="J605" s="338"/>
      <c r="K605" s="338" t="s">
        <v>3726</v>
      </c>
      <c r="L605" s="338" t="str">
        <f>CONCATENATE(K605,".ZDi12")</f>
        <v>UPPSOD.ZDV_3_2.ZDV.Interface.ZDi12</v>
      </c>
      <c r="M605" s="668" t="str">
        <f t="shared" si="44"/>
        <v>0</v>
      </c>
      <c r="N605" s="668" t="str">
        <f t="shared" si="45"/>
        <v>2</v>
      </c>
      <c r="O605" s="672" t="s">
        <v>605</v>
      </c>
      <c r="P605" s="961" t="s">
        <v>607</v>
      </c>
      <c r="Q605" s="247"/>
      <c r="R605" s="291"/>
      <c r="S605" s="293"/>
      <c r="T605" s="412"/>
    </row>
    <row r="606" spans="1:20" x14ac:dyDescent="0.25">
      <c r="A606" s="305">
        <v>605</v>
      </c>
      <c r="B606" s="923" t="s">
        <v>4096</v>
      </c>
      <c r="C606" s="668" t="s">
        <v>3837</v>
      </c>
      <c r="D606" s="668">
        <v>30</v>
      </c>
      <c r="E606" s="668">
        <v>12</v>
      </c>
      <c r="F606" s="338"/>
      <c r="G606" s="338"/>
      <c r="H606" s="338"/>
      <c r="I606" s="338"/>
      <c r="J606" s="338"/>
      <c r="K606" s="338" t="s">
        <v>3726</v>
      </c>
      <c r="L606" s="338" t="str">
        <f>CONCATENATE(K606,".ZDi13")</f>
        <v>UPPSOD.ZDV_3_2.ZDV.Interface.ZDi13</v>
      </c>
      <c r="M606" s="668" t="str">
        <f t="shared" si="44"/>
        <v>0</v>
      </c>
      <c r="N606" s="668" t="str">
        <f t="shared" si="45"/>
        <v>1</v>
      </c>
      <c r="O606" s="672" t="s">
        <v>605</v>
      </c>
      <c r="P606" s="725" t="s">
        <v>606</v>
      </c>
      <c r="Q606" s="247"/>
      <c r="R606" s="291"/>
      <c r="S606" s="293"/>
      <c r="T606" s="412"/>
    </row>
    <row r="607" spans="1:20" x14ac:dyDescent="0.25">
      <c r="A607" s="305">
        <v>606</v>
      </c>
      <c r="B607" s="671" t="s">
        <v>3247</v>
      </c>
      <c r="C607" s="668" t="s">
        <v>3838</v>
      </c>
      <c r="D607" s="668">
        <v>30</v>
      </c>
      <c r="E607" s="668">
        <v>13</v>
      </c>
      <c r="F607" s="338"/>
      <c r="G607" s="338"/>
      <c r="H607" s="338"/>
      <c r="I607" s="338"/>
      <c r="J607" s="338"/>
      <c r="K607" s="338" t="s">
        <v>3726</v>
      </c>
      <c r="L607" s="338" t="str">
        <f>CONCATENATE(K607,".ZDi14")</f>
        <v>UPPSOD.ZDV_3_2.ZDV.Interface.ZDi14</v>
      </c>
      <c r="M607" s="668" t="str">
        <f t="shared" si="44"/>
        <v>0</v>
      </c>
      <c r="N607" s="668" t="str">
        <f t="shared" si="45"/>
        <v>0</v>
      </c>
      <c r="O607" s="672" t="s">
        <v>605</v>
      </c>
      <c r="P607" s="672" t="s">
        <v>605</v>
      </c>
      <c r="Q607" s="247"/>
      <c r="R607" s="291"/>
      <c r="S607" s="293"/>
      <c r="T607" s="413"/>
    </row>
    <row r="608" spans="1:20" x14ac:dyDescent="0.25">
      <c r="A608" s="305">
        <v>607</v>
      </c>
      <c r="B608" s="671" t="s">
        <v>3247</v>
      </c>
      <c r="C608" s="668" t="s">
        <v>3839</v>
      </c>
      <c r="D608" s="668">
        <v>30</v>
      </c>
      <c r="E608" s="668">
        <v>14</v>
      </c>
      <c r="F608" s="338"/>
      <c r="G608" s="338"/>
      <c r="H608" s="338"/>
      <c r="I608" s="338"/>
      <c r="J608" s="338"/>
      <c r="K608" s="338" t="s">
        <v>3726</v>
      </c>
      <c r="L608" s="338" t="str">
        <f>CONCATENATE(K608,".ZDi15")</f>
        <v>UPPSOD.ZDV_3_2.ZDV.Interface.ZDi15</v>
      </c>
      <c r="M608" s="668" t="str">
        <f t="shared" si="44"/>
        <v>0</v>
      </c>
      <c r="N608" s="668" t="str">
        <f t="shared" si="45"/>
        <v>0</v>
      </c>
      <c r="O608" s="672" t="s">
        <v>605</v>
      </c>
      <c r="P608" s="672" t="s">
        <v>605</v>
      </c>
      <c r="Q608" s="247"/>
      <c r="R608" s="291"/>
      <c r="S608" s="293"/>
      <c r="T608" s="412"/>
    </row>
    <row r="609" spans="1:20" x14ac:dyDescent="0.25">
      <c r="A609" s="305">
        <v>608</v>
      </c>
      <c r="B609" s="671" t="s">
        <v>4097</v>
      </c>
      <c r="C609" s="668" t="s">
        <v>3840</v>
      </c>
      <c r="D609" s="668">
        <v>30</v>
      </c>
      <c r="E609" s="668">
        <v>15</v>
      </c>
      <c r="F609" s="668" t="s">
        <v>65</v>
      </c>
      <c r="G609" s="338"/>
      <c r="H609" s="338"/>
      <c r="I609" s="338"/>
      <c r="J609" s="338"/>
      <c r="K609" s="338" t="s">
        <v>3726</v>
      </c>
      <c r="L609" s="338" t="str">
        <f>CONCATENATE(K609,".ZDi16")</f>
        <v>UPPSOD.ZDV_3_2.ZDV.Interface.ZDi16</v>
      </c>
      <c r="M609" s="668" t="str">
        <f t="shared" si="44"/>
        <v>0</v>
      </c>
      <c r="N609" s="668" t="str">
        <f t="shared" si="45"/>
        <v>1</v>
      </c>
      <c r="O609" s="672" t="s">
        <v>605</v>
      </c>
      <c r="P609" s="725" t="s">
        <v>606</v>
      </c>
      <c r="Q609" s="247"/>
      <c r="R609" s="291"/>
      <c r="S609" s="293"/>
      <c r="T609" s="412"/>
    </row>
    <row r="610" spans="1:20" x14ac:dyDescent="0.25">
      <c r="A610" s="305">
        <v>609</v>
      </c>
      <c r="B610" s="923" t="s">
        <v>4098</v>
      </c>
      <c r="C610" s="668" t="s">
        <v>3841</v>
      </c>
      <c r="D610" s="668">
        <v>30</v>
      </c>
      <c r="E610" s="668">
        <v>16</v>
      </c>
      <c r="F610" s="668" t="s">
        <v>65</v>
      </c>
      <c r="G610" s="338"/>
      <c r="H610" s="338"/>
      <c r="I610" s="338"/>
      <c r="J610" s="338"/>
      <c r="K610" s="338" t="s">
        <v>3726</v>
      </c>
      <c r="L610" s="338" t="str">
        <f>CONCATENATE(K610,".ZDi17")</f>
        <v>UPPSOD.ZDV_3_2.ZDV.Interface.ZDi17</v>
      </c>
      <c r="M610" s="668" t="str">
        <f t="shared" si="44"/>
        <v>0</v>
      </c>
      <c r="N610" s="668" t="str">
        <f t="shared" si="45"/>
        <v>2</v>
      </c>
      <c r="O610" s="672" t="s">
        <v>605</v>
      </c>
      <c r="P610" s="961" t="s">
        <v>607</v>
      </c>
      <c r="Q610" s="247"/>
      <c r="R610" s="291"/>
      <c r="S610" s="293"/>
      <c r="T610" s="412"/>
    </row>
    <row r="611" spans="1:20" x14ac:dyDescent="0.25">
      <c r="A611" s="305">
        <v>610</v>
      </c>
      <c r="B611" s="923" t="s">
        <v>4099</v>
      </c>
      <c r="C611" s="668" t="s">
        <v>3842</v>
      </c>
      <c r="D611" s="668">
        <v>30</v>
      </c>
      <c r="E611" s="668">
        <v>17</v>
      </c>
      <c r="F611" s="668" t="s">
        <v>65</v>
      </c>
      <c r="G611" s="338"/>
      <c r="H611" s="338"/>
      <c r="I611" s="338"/>
      <c r="J611" s="338"/>
      <c r="K611" s="338" t="s">
        <v>3726</v>
      </c>
      <c r="L611" s="338" t="str">
        <f>CONCATENATE(K611,".ZDi18")</f>
        <v>UPPSOD.ZDV_3_2.ZDV.Interface.ZDi18</v>
      </c>
      <c r="M611" s="668" t="str">
        <f t="shared" si="44"/>
        <v>0</v>
      </c>
      <c r="N611" s="668" t="str">
        <f t="shared" si="45"/>
        <v>2</v>
      </c>
      <c r="O611" s="672" t="s">
        <v>605</v>
      </c>
      <c r="P611" s="961" t="s">
        <v>607</v>
      </c>
      <c r="Q611" s="668"/>
      <c r="R611" s="670"/>
      <c r="S611" s="293"/>
      <c r="T611" s="413"/>
    </row>
    <row r="612" spans="1:20" x14ac:dyDescent="0.25">
      <c r="A612" s="305">
        <v>611</v>
      </c>
      <c r="B612" s="923" t="s">
        <v>4100</v>
      </c>
      <c r="C612" s="668" t="s">
        <v>3843</v>
      </c>
      <c r="D612" s="668">
        <v>30</v>
      </c>
      <c r="E612" s="668">
        <v>18</v>
      </c>
      <c r="F612" s="668" t="s">
        <v>65</v>
      </c>
      <c r="G612" s="338"/>
      <c r="H612" s="338"/>
      <c r="I612" s="338"/>
      <c r="J612" s="338"/>
      <c r="K612" s="338" t="s">
        <v>3726</v>
      </c>
      <c r="L612" s="338" t="str">
        <f>CONCATENATE(K612,".ZDi19")</f>
        <v>UPPSOD.ZDV_3_2.ZDV.Interface.ZDi19</v>
      </c>
      <c r="M612" s="668" t="str">
        <f t="shared" si="44"/>
        <v>0</v>
      </c>
      <c r="N612" s="668" t="str">
        <f t="shared" si="45"/>
        <v>2</v>
      </c>
      <c r="O612" s="672" t="s">
        <v>605</v>
      </c>
      <c r="P612" s="961" t="s">
        <v>607</v>
      </c>
      <c r="Q612" s="668"/>
      <c r="R612" s="670"/>
      <c r="S612" s="293"/>
      <c r="T612" s="412"/>
    </row>
    <row r="613" spans="1:20" x14ac:dyDescent="0.25">
      <c r="A613" s="305">
        <v>612</v>
      </c>
      <c r="B613" s="923" t="s">
        <v>4101</v>
      </c>
      <c r="C613" s="668" t="s">
        <v>3844</v>
      </c>
      <c r="D613" s="668">
        <v>30</v>
      </c>
      <c r="E613" s="668">
        <v>19</v>
      </c>
      <c r="F613" s="668" t="s">
        <v>65</v>
      </c>
      <c r="G613" s="338"/>
      <c r="H613" s="338"/>
      <c r="I613" s="338"/>
      <c r="J613" s="338"/>
      <c r="K613" s="338" t="s">
        <v>3726</v>
      </c>
      <c r="L613" s="338" t="str">
        <f>CONCATENATE(K613,".ZDi20")</f>
        <v>UPPSOD.ZDV_3_2.ZDV.Interface.ZDi20</v>
      </c>
      <c r="M613" s="668" t="str">
        <f t="shared" si="44"/>
        <v>0</v>
      </c>
      <c r="N613" s="668" t="str">
        <f t="shared" si="45"/>
        <v>2</v>
      </c>
      <c r="O613" s="672" t="s">
        <v>605</v>
      </c>
      <c r="P613" s="961" t="s">
        <v>607</v>
      </c>
      <c r="Q613" s="668"/>
      <c r="R613" s="670"/>
      <c r="S613" s="293"/>
      <c r="T613" s="412"/>
    </row>
    <row r="614" spans="1:20" x14ac:dyDescent="0.25">
      <c r="A614" s="305">
        <v>613</v>
      </c>
      <c r="B614" s="923" t="s">
        <v>4102</v>
      </c>
      <c r="C614" s="668" t="s">
        <v>3845</v>
      </c>
      <c r="D614" s="668">
        <v>30</v>
      </c>
      <c r="E614" s="668">
        <v>20</v>
      </c>
      <c r="F614" s="668" t="s">
        <v>65</v>
      </c>
      <c r="G614" s="338"/>
      <c r="H614" s="338"/>
      <c r="I614" s="338"/>
      <c r="J614" s="338"/>
      <c r="K614" s="338" t="s">
        <v>3726</v>
      </c>
      <c r="L614" s="338" t="str">
        <f>CONCATENATE(K614,".ZDi21")</f>
        <v>UPPSOD.ZDV_3_2.ZDV.Interface.ZDi21</v>
      </c>
      <c r="M614" s="668" t="str">
        <f t="shared" si="44"/>
        <v>0</v>
      </c>
      <c r="N614" s="668" t="str">
        <f t="shared" si="45"/>
        <v>2</v>
      </c>
      <c r="O614" s="672" t="s">
        <v>605</v>
      </c>
      <c r="P614" s="961" t="s">
        <v>607</v>
      </c>
      <c r="Q614" s="668"/>
      <c r="R614" s="670"/>
      <c r="S614" s="293"/>
      <c r="T614" s="412"/>
    </row>
    <row r="615" spans="1:20" x14ac:dyDescent="0.25">
      <c r="A615" s="305">
        <v>614</v>
      </c>
      <c r="B615" s="923" t="s">
        <v>4103</v>
      </c>
      <c r="C615" s="668" t="s">
        <v>3846</v>
      </c>
      <c r="D615" s="668">
        <v>30</v>
      </c>
      <c r="E615" s="668">
        <v>21</v>
      </c>
      <c r="F615" s="668" t="s">
        <v>65</v>
      </c>
      <c r="G615" s="338"/>
      <c r="H615" s="338"/>
      <c r="I615" s="338"/>
      <c r="J615" s="338"/>
      <c r="K615" s="338" t="s">
        <v>3726</v>
      </c>
      <c r="L615" s="338" t="str">
        <f>CONCATENATE(K615,".ZDi22")</f>
        <v>UPPSOD.ZDV_3_2.ZDV.Interface.ZDi22</v>
      </c>
      <c r="M615" s="668" t="str">
        <f t="shared" si="44"/>
        <v>0</v>
      </c>
      <c r="N615" s="668" t="str">
        <f t="shared" si="45"/>
        <v>2</v>
      </c>
      <c r="O615" s="672" t="s">
        <v>605</v>
      </c>
      <c r="P615" s="961" t="s">
        <v>607</v>
      </c>
      <c r="Q615" s="668"/>
      <c r="R615" s="670"/>
      <c r="S615" s="293"/>
      <c r="T615" s="412"/>
    </row>
    <row r="616" spans="1:20" x14ac:dyDescent="0.25">
      <c r="A616" s="305">
        <v>615</v>
      </c>
      <c r="B616" s="923" t="s">
        <v>4104</v>
      </c>
      <c r="C616" s="668" t="s">
        <v>3847</v>
      </c>
      <c r="D616" s="668">
        <v>30</v>
      </c>
      <c r="E616" s="668">
        <v>22</v>
      </c>
      <c r="F616" s="668" t="s">
        <v>65</v>
      </c>
      <c r="G616" s="338"/>
      <c r="H616" s="338"/>
      <c r="I616" s="338"/>
      <c r="J616" s="338"/>
      <c r="K616" s="338" t="s">
        <v>3726</v>
      </c>
      <c r="L616" s="338" t="str">
        <f>CONCATENATE(K616,".ZDi23")</f>
        <v>UPPSOD.ZDV_3_2.ZDV.Interface.ZDi23</v>
      </c>
      <c r="M616" s="668" t="str">
        <f t="shared" si="44"/>
        <v>0</v>
      </c>
      <c r="N616" s="668" t="str">
        <f t="shared" si="45"/>
        <v>2</v>
      </c>
      <c r="O616" s="672" t="s">
        <v>605</v>
      </c>
      <c r="P616" s="961" t="s">
        <v>607</v>
      </c>
      <c r="Q616" s="668"/>
      <c r="R616" s="670"/>
      <c r="S616" s="293"/>
      <c r="T616" s="412"/>
    </row>
    <row r="617" spans="1:20" x14ac:dyDescent="0.25">
      <c r="A617" s="305">
        <v>616</v>
      </c>
      <c r="B617" s="923" t="s">
        <v>4105</v>
      </c>
      <c r="C617" s="668" t="s">
        <v>3848</v>
      </c>
      <c r="D617" s="668">
        <v>30</v>
      </c>
      <c r="E617" s="668">
        <v>23</v>
      </c>
      <c r="F617" s="668" t="s">
        <v>65</v>
      </c>
      <c r="G617" s="338"/>
      <c r="H617" s="338"/>
      <c r="I617" s="338"/>
      <c r="J617" s="338"/>
      <c r="K617" s="338" t="s">
        <v>3726</v>
      </c>
      <c r="L617" s="338" t="str">
        <f>CONCATENATE(K617,".ZDi24")</f>
        <v>UPPSOD.ZDV_3_2.ZDV.Interface.ZDi24</v>
      </c>
      <c r="M617" s="668" t="str">
        <f t="shared" si="44"/>
        <v>0</v>
      </c>
      <c r="N617" s="668" t="str">
        <f t="shared" si="45"/>
        <v>2</v>
      </c>
      <c r="O617" s="672" t="s">
        <v>605</v>
      </c>
      <c r="P617" s="961" t="s">
        <v>607</v>
      </c>
      <c r="Q617" s="668"/>
      <c r="R617" s="670"/>
      <c r="S617" s="293"/>
      <c r="T617" s="412"/>
    </row>
    <row r="618" spans="1:20" x14ac:dyDescent="0.25">
      <c r="A618" s="305">
        <v>617</v>
      </c>
      <c r="B618" s="923" t="s">
        <v>4106</v>
      </c>
      <c r="C618" s="668" t="s">
        <v>3849</v>
      </c>
      <c r="D618" s="668">
        <v>30</v>
      </c>
      <c r="E618" s="668">
        <v>24</v>
      </c>
      <c r="F618" s="668" t="s">
        <v>65</v>
      </c>
      <c r="G618" s="338"/>
      <c r="H618" s="338"/>
      <c r="I618" s="338"/>
      <c r="J618" s="338"/>
      <c r="K618" s="338" t="s">
        <v>3726</v>
      </c>
      <c r="L618" s="338" t="str">
        <f>CONCATENATE(K618,".ZDi25")</f>
        <v>UPPSOD.ZDV_3_2.ZDV.Interface.ZDi25</v>
      </c>
      <c r="M618" s="668" t="str">
        <f t="shared" si="44"/>
        <v>0</v>
      </c>
      <c r="N618" s="668" t="str">
        <f t="shared" si="45"/>
        <v>2</v>
      </c>
      <c r="O618" s="672" t="s">
        <v>605</v>
      </c>
      <c r="P618" s="961" t="s">
        <v>607</v>
      </c>
      <c r="Q618" s="668"/>
      <c r="R618" s="670"/>
      <c r="S618" s="293"/>
      <c r="T618" s="412"/>
    </row>
    <row r="619" spans="1:20" x14ac:dyDescent="0.25">
      <c r="A619" s="305">
        <v>618</v>
      </c>
      <c r="B619" s="923" t="s">
        <v>4107</v>
      </c>
      <c r="C619" s="668" t="s">
        <v>3850</v>
      </c>
      <c r="D619" s="668">
        <v>30</v>
      </c>
      <c r="E619" s="668">
        <v>25</v>
      </c>
      <c r="F619" s="668" t="s">
        <v>65</v>
      </c>
      <c r="G619" s="338"/>
      <c r="H619" s="338"/>
      <c r="I619" s="338"/>
      <c r="J619" s="338"/>
      <c r="K619" s="338" t="s">
        <v>3726</v>
      </c>
      <c r="L619" s="338" t="str">
        <f>CONCATENATE(K619,".ZDi26")</f>
        <v>UPPSOD.ZDV_3_2.ZDV.Interface.ZDi26</v>
      </c>
      <c r="M619" s="668" t="str">
        <f t="shared" si="44"/>
        <v>0</v>
      </c>
      <c r="N619" s="668" t="str">
        <f t="shared" si="45"/>
        <v>2</v>
      </c>
      <c r="O619" s="672" t="s">
        <v>605</v>
      </c>
      <c r="P619" s="961" t="s">
        <v>607</v>
      </c>
      <c r="Q619" s="668"/>
      <c r="R619" s="670"/>
      <c r="S619" s="293"/>
      <c r="T619" s="412"/>
    </row>
    <row r="620" spans="1:20" x14ac:dyDescent="0.25">
      <c r="A620" s="305">
        <v>619</v>
      </c>
      <c r="B620" s="923" t="s">
        <v>4108</v>
      </c>
      <c r="C620" s="668" t="s">
        <v>3851</v>
      </c>
      <c r="D620" s="668">
        <v>30</v>
      </c>
      <c r="E620" s="668">
        <v>26</v>
      </c>
      <c r="F620" s="668" t="s">
        <v>65</v>
      </c>
      <c r="G620" s="338"/>
      <c r="H620" s="338"/>
      <c r="I620" s="338"/>
      <c r="J620" s="338"/>
      <c r="K620" s="338" t="s">
        <v>3726</v>
      </c>
      <c r="L620" s="338" t="str">
        <f>CONCATENATE(K620,".ZDi27")</f>
        <v>UPPSOD.ZDV_3_2.ZDV.Interface.ZDi27</v>
      </c>
      <c r="M620" s="668" t="str">
        <f t="shared" si="44"/>
        <v>0</v>
      </c>
      <c r="N620" s="668" t="str">
        <f t="shared" si="45"/>
        <v>2</v>
      </c>
      <c r="O620" s="672" t="s">
        <v>605</v>
      </c>
      <c r="P620" s="961" t="s">
        <v>607</v>
      </c>
      <c r="Q620" s="668"/>
      <c r="R620" s="670"/>
      <c r="S620" s="293"/>
      <c r="T620" s="412"/>
    </row>
    <row r="621" spans="1:20" x14ac:dyDescent="0.25">
      <c r="A621" s="305">
        <v>620</v>
      </c>
      <c r="B621" s="923" t="s">
        <v>4109</v>
      </c>
      <c r="C621" s="668" t="s">
        <v>3852</v>
      </c>
      <c r="D621" s="668">
        <v>30</v>
      </c>
      <c r="E621" s="668">
        <v>27</v>
      </c>
      <c r="F621" s="668" t="s">
        <v>65</v>
      </c>
      <c r="G621" s="338"/>
      <c r="H621" s="338"/>
      <c r="I621" s="338"/>
      <c r="J621" s="338"/>
      <c r="K621" s="338" t="s">
        <v>3726</v>
      </c>
      <c r="L621" s="338" t="str">
        <f>CONCATENATE(K621,".ZDi28")</f>
        <v>UPPSOD.ZDV_3_2.ZDV.Interface.ZDi28</v>
      </c>
      <c r="M621" s="668" t="str">
        <f t="shared" si="44"/>
        <v>0</v>
      </c>
      <c r="N621" s="668" t="str">
        <f t="shared" si="45"/>
        <v>2</v>
      </c>
      <c r="O621" s="672" t="s">
        <v>605</v>
      </c>
      <c r="P621" s="961" t="s">
        <v>607</v>
      </c>
      <c r="Q621" s="668"/>
      <c r="R621" s="670"/>
      <c r="S621" s="293"/>
      <c r="T621" s="412"/>
    </row>
    <row r="622" spans="1:20" x14ac:dyDescent="0.25">
      <c r="A622" s="305">
        <v>621</v>
      </c>
      <c r="B622" s="923" t="s">
        <v>4110</v>
      </c>
      <c r="C622" s="668" t="s">
        <v>3853</v>
      </c>
      <c r="D622" s="668">
        <v>30</v>
      </c>
      <c r="E622" s="668">
        <v>28</v>
      </c>
      <c r="F622" s="668" t="s">
        <v>65</v>
      </c>
      <c r="G622" s="338"/>
      <c r="H622" s="338"/>
      <c r="I622" s="338"/>
      <c r="J622" s="338"/>
      <c r="K622" s="338" t="s">
        <v>3726</v>
      </c>
      <c r="L622" s="338" t="str">
        <f>CONCATENATE(K622,".ZDi29")</f>
        <v>UPPSOD.ZDV_3_2.ZDV.Interface.ZDi29</v>
      </c>
      <c r="M622" s="668" t="str">
        <f t="shared" si="44"/>
        <v>0</v>
      </c>
      <c r="N622" s="668" t="str">
        <f t="shared" si="45"/>
        <v>2</v>
      </c>
      <c r="O622" s="672" t="s">
        <v>605</v>
      </c>
      <c r="P622" s="961" t="s">
        <v>607</v>
      </c>
      <c r="Q622" s="668"/>
      <c r="R622" s="670"/>
      <c r="S622" s="293"/>
      <c r="T622" s="412"/>
    </row>
    <row r="623" spans="1:20" x14ac:dyDescent="0.25">
      <c r="A623" s="305">
        <v>622</v>
      </c>
      <c r="B623" s="923" t="s">
        <v>4111</v>
      </c>
      <c r="C623" s="668" t="s">
        <v>3854</v>
      </c>
      <c r="D623" s="668">
        <v>30</v>
      </c>
      <c r="E623" s="668">
        <v>29</v>
      </c>
      <c r="F623" s="668" t="s">
        <v>65</v>
      </c>
      <c r="G623" s="338"/>
      <c r="H623" s="338"/>
      <c r="I623" s="338"/>
      <c r="J623" s="338"/>
      <c r="K623" s="338" t="s">
        <v>3726</v>
      </c>
      <c r="L623" s="338" t="str">
        <f>CONCATENATE(K623,".ZDi30")</f>
        <v>UPPSOD.ZDV_3_2.ZDV.Interface.ZDi30</v>
      </c>
      <c r="M623" s="668" t="str">
        <f t="shared" si="44"/>
        <v>0</v>
      </c>
      <c r="N623" s="668" t="str">
        <f t="shared" si="45"/>
        <v>2</v>
      </c>
      <c r="O623" s="672" t="s">
        <v>605</v>
      </c>
      <c r="P623" s="961" t="s">
        <v>607</v>
      </c>
      <c r="Q623" s="668"/>
      <c r="R623" s="670"/>
      <c r="S623" s="293"/>
      <c r="T623" s="412"/>
    </row>
    <row r="624" spans="1:20" x14ac:dyDescent="0.25">
      <c r="A624" s="305">
        <v>623</v>
      </c>
      <c r="B624" s="671" t="s">
        <v>3247</v>
      </c>
      <c r="C624" s="668" t="s">
        <v>3855</v>
      </c>
      <c r="D624" s="668">
        <v>30</v>
      </c>
      <c r="E624" s="668">
        <v>30</v>
      </c>
      <c r="F624" s="338"/>
      <c r="G624" s="338"/>
      <c r="H624" s="338"/>
      <c r="I624" s="338"/>
      <c r="J624" s="338"/>
      <c r="K624" s="338" t="s">
        <v>3726</v>
      </c>
      <c r="L624" s="338" t="str">
        <f>CONCATENATE(K624,".ZDi31")</f>
        <v>UPPSOD.ZDV_3_2.ZDV.Interface.ZDi31</v>
      </c>
      <c r="M624" s="668" t="str">
        <f t="shared" si="44"/>
        <v>0</v>
      </c>
      <c r="N624" s="668" t="str">
        <f t="shared" si="45"/>
        <v>0</v>
      </c>
      <c r="O624" s="672" t="s">
        <v>605</v>
      </c>
      <c r="P624" s="672" t="s">
        <v>605</v>
      </c>
      <c r="Q624" s="668"/>
      <c r="R624" s="670"/>
      <c r="S624" s="293"/>
      <c r="T624" s="412"/>
    </row>
    <row r="625" spans="1:20" x14ac:dyDescent="0.25">
      <c r="A625" s="305">
        <v>624</v>
      </c>
      <c r="B625" s="671" t="s">
        <v>3247</v>
      </c>
      <c r="C625" s="668" t="s">
        <v>3856</v>
      </c>
      <c r="D625" s="668">
        <v>30</v>
      </c>
      <c r="E625" s="668">
        <v>31</v>
      </c>
      <c r="F625" s="668"/>
      <c r="G625" s="670"/>
      <c r="H625" s="670"/>
      <c r="I625" s="670"/>
      <c r="J625" s="305"/>
      <c r="K625" s="338" t="s">
        <v>3726</v>
      </c>
      <c r="L625" s="338" t="str">
        <f>CONCATENATE(K625,".ZDi32")</f>
        <v>UPPSOD.ZDV_3_2.ZDV.Interface.ZDi32</v>
      </c>
      <c r="M625" s="668" t="str">
        <f t="shared" si="44"/>
        <v>0</v>
      </c>
      <c r="N625" s="668" t="str">
        <f t="shared" si="45"/>
        <v>0</v>
      </c>
      <c r="O625" s="672" t="s">
        <v>605</v>
      </c>
      <c r="P625" s="672" t="s">
        <v>605</v>
      </c>
      <c r="Q625" s="668"/>
      <c r="R625" s="670"/>
      <c r="S625" s="293"/>
      <c r="T625" s="412"/>
    </row>
    <row r="626" spans="1:20" x14ac:dyDescent="0.25">
      <c r="A626" s="305">
        <v>625</v>
      </c>
      <c r="B626" s="1061" t="s">
        <v>4112</v>
      </c>
      <c r="C626" s="1017" t="s">
        <v>3857</v>
      </c>
      <c r="D626" s="1017">
        <v>31</v>
      </c>
      <c r="E626" s="1017">
        <v>0</v>
      </c>
      <c r="F626" s="1019"/>
      <c r="G626" s="1019"/>
      <c r="H626" s="1019"/>
      <c r="I626" s="1019"/>
      <c r="J626" s="1019"/>
      <c r="K626" s="1019" t="s">
        <v>3727</v>
      </c>
      <c r="L626" s="1019" t="str">
        <f>CONCATENATE(K626,".ZDi1")</f>
        <v>UPPSOD.ZDV_15_2.ZDV.Interface.ZDi1</v>
      </c>
      <c r="M626" s="668" t="str">
        <f t="shared" ref="M626:M657" si="46">IF(O626="",0,LEFT(O626,1))</f>
        <v>0</v>
      </c>
      <c r="N626" s="668" t="str">
        <f t="shared" ref="N626:N657" si="47">IF(P626="",0,LEFT(P626,1))</f>
        <v>1</v>
      </c>
      <c r="O626" s="672" t="s">
        <v>605</v>
      </c>
      <c r="P626" s="725" t="s">
        <v>606</v>
      </c>
      <c r="Q626" s="668"/>
      <c r="R626" s="670"/>
      <c r="S626" s="293"/>
      <c r="T626" s="412"/>
    </row>
    <row r="627" spans="1:20" x14ac:dyDescent="0.25">
      <c r="A627" s="305">
        <v>626</v>
      </c>
      <c r="B627" s="923" t="s">
        <v>4113</v>
      </c>
      <c r="C627" s="668" t="s">
        <v>3858</v>
      </c>
      <c r="D627" s="668">
        <v>31</v>
      </c>
      <c r="E627" s="668">
        <v>1</v>
      </c>
      <c r="F627" s="338"/>
      <c r="G627" s="338"/>
      <c r="H627" s="338"/>
      <c r="I627" s="338"/>
      <c r="J627" s="338"/>
      <c r="K627" s="338" t="s">
        <v>3727</v>
      </c>
      <c r="L627" s="338" t="str">
        <f>CONCATENATE(K627,".ZDi2")</f>
        <v>UPPSOD.ZDV_15_2.ZDV.Interface.ZDi2</v>
      </c>
      <c r="M627" s="668" t="str">
        <f t="shared" si="46"/>
        <v>0</v>
      </c>
      <c r="N627" s="668" t="str">
        <f t="shared" si="47"/>
        <v>1</v>
      </c>
      <c r="O627" s="672" t="s">
        <v>605</v>
      </c>
      <c r="P627" s="725" t="s">
        <v>606</v>
      </c>
      <c r="Q627" s="668"/>
      <c r="R627" s="670"/>
      <c r="S627" s="293"/>
      <c r="T627" s="412"/>
    </row>
    <row r="628" spans="1:20" x14ac:dyDescent="0.25">
      <c r="A628" s="305">
        <v>627</v>
      </c>
      <c r="B628" s="923" t="s">
        <v>4114</v>
      </c>
      <c r="C628" s="668" t="s">
        <v>3859</v>
      </c>
      <c r="D628" s="668">
        <v>31</v>
      </c>
      <c r="E628" s="668">
        <v>2</v>
      </c>
      <c r="F628" s="668" t="s">
        <v>65</v>
      </c>
      <c r="G628" s="338"/>
      <c r="H628" s="338"/>
      <c r="I628" s="338"/>
      <c r="J628" s="338"/>
      <c r="K628" s="338" t="s">
        <v>3727</v>
      </c>
      <c r="L628" s="338" t="str">
        <f>CONCATENATE(K628,".ZDi3")</f>
        <v>UPPSOD.ZDV_15_2.ZDV.Interface.ZDi3</v>
      </c>
      <c r="M628" s="668" t="str">
        <f t="shared" si="46"/>
        <v>0</v>
      </c>
      <c r="N628" s="668" t="str">
        <f t="shared" si="47"/>
        <v>2</v>
      </c>
      <c r="O628" s="672" t="s">
        <v>605</v>
      </c>
      <c r="P628" s="961" t="s">
        <v>607</v>
      </c>
      <c r="Q628" s="668"/>
      <c r="R628" s="670"/>
      <c r="S628" s="293"/>
      <c r="T628" s="412"/>
    </row>
    <row r="629" spans="1:20" x14ac:dyDescent="0.25">
      <c r="A629" s="305">
        <v>628</v>
      </c>
      <c r="B629" s="923" t="s">
        <v>4115</v>
      </c>
      <c r="C629" s="668" t="s">
        <v>3860</v>
      </c>
      <c r="D629" s="668">
        <v>31</v>
      </c>
      <c r="E629" s="668">
        <v>3</v>
      </c>
      <c r="F629" s="668" t="s">
        <v>65</v>
      </c>
      <c r="G629" s="338"/>
      <c r="H629" s="338"/>
      <c r="I629" s="338"/>
      <c r="J629" s="338"/>
      <c r="K629" s="338" t="s">
        <v>3727</v>
      </c>
      <c r="L629" s="338" t="str">
        <f>CONCATENATE(K629,".ZDi4")</f>
        <v>UPPSOD.ZDV_15_2.ZDV.Interface.ZDi4</v>
      </c>
      <c r="M629" s="668" t="str">
        <f t="shared" si="46"/>
        <v>0</v>
      </c>
      <c r="N629" s="668" t="str">
        <f t="shared" si="47"/>
        <v>2</v>
      </c>
      <c r="O629" s="672" t="s">
        <v>605</v>
      </c>
      <c r="P629" s="961" t="s">
        <v>607</v>
      </c>
      <c r="Q629" s="668"/>
      <c r="R629" s="670"/>
      <c r="S629" s="293"/>
      <c r="T629" s="412"/>
    </row>
    <row r="630" spans="1:20" x14ac:dyDescent="0.25">
      <c r="A630" s="305">
        <v>629</v>
      </c>
      <c r="B630" s="923" t="s">
        <v>4116</v>
      </c>
      <c r="C630" s="668" t="s">
        <v>3861</v>
      </c>
      <c r="D630" s="668">
        <v>31</v>
      </c>
      <c r="E630" s="668">
        <v>4</v>
      </c>
      <c r="F630" s="668" t="s">
        <v>65</v>
      </c>
      <c r="G630" s="338"/>
      <c r="H630" s="338"/>
      <c r="I630" s="338"/>
      <c r="J630" s="338"/>
      <c r="K630" s="338" t="s">
        <v>3727</v>
      </c>
      <c r="L630" s="338" t="str">
        <f>CONCATENATE(K630,".ZDi5")</f>
        <v>UPPSOD.ZDV_15_2.ZDV.Interface.ZDi5</v>
      </c>
      <c r="M630" s="668" t="str">
        <f t="shared" si="46"/>
        <v>0</v>
      </c>
      <c r="N630" s="668" t="str">
        <f t="shared" si="47"/>
        <v>2</v>
      </c>
      <c r="O630" s="672" t="s">
        <v>605</v>
      </c>
      <c r="P630" s="961" t="s">
        <v>607</v>
      </c>
      <c r="Q630" s="668"/>
      <c r="R630" s="670"/>
      <c r="S630" s="293"/>
      <c r="T630" s="412"/>
    </row>
    <row r="631" spans="1:20" x14ac:dyDescent="0.25">
      <c r="A631" s="305">
        <v>630</v>
      </c>
      <c r="B631" s="923" t="s">
        <v>4117</v>
      </c>
      <c r="C631" s="668" t="s">
        <v>3862</v>
      </c>
      <c r="D631" s="668">
        <v>31</v>
      </c>
      <c r="E631" s="668">
        <v>5</v>
      </c>
      <c r="F631" s="668" t="s">
        <v>65</v>
      </c>
      <c r="G631" s="338"/>
      <c r="H631" s="338"/>
      <c r="I631" s="338"/>
      <c r="J631" s="338"/>
      <c r="K631" s="338" t="s">
        <v>3727</v>
      </c>
      <c r="L631" s="338" t="str">
        <f>CONCATENATE(K631,".ZDi6")</f>
        <v>UPPSOD.ZDV_15_2.ZDV.Interface.ZDi6</v>
      </c>
      <c r="M631" s="668" t="str">
        <f t="shared" si="46"/>
        <v>0</v>
      </c>
      <c r="N631" s="668" t="str">
        <f t="shared" si="47"/>
        <v>2</v>
      </c>
      <c r="O631" s="672" t="s">
        <v>605</v>
      </c>
      <c r="P631" s="961" t="s">
        <v>607</v>
      </c>
      <c r="Q631" s="668"/>
      <c r="R631" s="670"/>
      <c r="S631" s="293"/>
      <c r="T631" s="412"/>
    </row>
    <row r="632" spans="1:20" x14ac:dyDescent="0.25">
      <c r="A632" s="305">
        <v>631</v>
      </c>
      <c r="B632" s="923" t="s">
        <v>4118</v>
      </c>
      <c r="C632" s="668" t="s">
        <v>3863</v>
      </c>
      <c r="D632" s="668">
        <v>31</v>
      </c>
      <c r="E632" s="668">
        <v>6</v>
      </c>
      <c r="F632" s="338"/>
      <c r="G632" s="338"/>
      <c r="H632" s="338"/>
      <c r="I632" s="338"/>
      <c r="J632" s="338"/>
      <c r="K632" s="338" t="s">
        <v>3727</v>
      </c>
      <c r="L632" s="338" t="str">
        <f>CONCATENATE(K632,".ZDi7")</f>
        <v>UPPSOD.ZDV_15_2.ZDV.Interface.ZDi7</v>
      </c>
      <c r="M632" s="668" t="str">
        <f t="shared" si="46"/>
        <v>0</v>
      </c>
      <c r="N632" s="668" t="str">
        <f t="shared" si="47"/>
        <v>1</v>
      </c>
      <c r="O632" s="672" t="s">
        <v>605</v>
      </c>
      <c r="P632" s="725" t="s">
        <v>606</v>
      </c>
      <c r="Q632" s="668"/>
      <c r="R632" s="670"/>
      <c r="S632" s="293"/>
      <c r="T632" s="412"/>
    </row>
    <row r="633" spans="1:20" x14ac:dyDescent="0.25">
      <c r="A633" s="305">
        <v>632</v>
      </c>
      <c r="B633" s="923" t="s">
        <v>4119</v>
      </c>
      <c r="C633" s="668" t="s">
        <v>3864</v>
      </c>
      <c r="D633" s="668">
        <v>31</v>
      </c>
      <c r="E633" s="668">
        <v>7</v>
      </c>
      <c r="F633" s="338"/>
      <c r="G633" s="338"/>
      <c r="H633" s="338"/>
      <c r="I633" s="338"/>
      <c r="J633" s="338"/>
      <c r="K633" s="338" t="s">
        <v>3727</v>
      </c>
      <c r="L633" s="338" t="str">
        <f>CONCATENATE(K633,".ZDi8")</f>
        <v>UPPSOD.ZDV_15_2.ZDV.Interface.ZDi8</v>
      </c>
      <c r="M633" s="668" t="str">
        <f t="shared" si="46"/>
        <v>0</v>
      </c>
      <c r="N633" s="668" t="str">
        <f t="shared" si="47"/>
        <v>1</v>
      </c>
      <c r="O633" s="672" t="s">
        <v>605</v>
      </c>
      <c r="P633" s="725" t="s">
        <v>606</v>
      </c>
      <c r="Q633" s="668"/>
      <c r="R633" s="670"/>
      <c r="S633" s="293"/>
      <c r="T633" s="412"/>
    </row>
    <row r="634" spans="1:20" x14ac:dyDescent="0.25">
      <c r="A634" s="305">
        <v>633</v>
      </c>
      <c r="B634" s="923" t="s">
        <v>4120</v>
      </c>
      <c r="C634" s="668" t="s">
        <v>3865</v>
      </c>
      <c r="D634" s="668">
        <v>31</v>
      </c>
      <c r="E634" s="668">
        <v>8</v>
      </c>
      <c r="F634" s="338"/>
      <c r="G634" s="338"/>
      <c r="H634" s="338"/>
      <c r="I634" s="338"/>
      <c r="J634" s="338"/>
      <c r="K634" s="338" t="s">
        <v>3727</v>
      </c>
      <c r="L634" s="338" t="str">
        <f>CONCATENATE(K634,".ZDi9")</f>
        <v>UPPSOD.ZDV_15_2.ZDV.Interface.ZDi9</v>
      </c>
      <c r="M634" s="668" t="str">
        <f t="shared" si="46"/>
        <v>0</v>
      </c>
      <c r="N634" s="668" t="str">
        <f t="shared" si="47"/>
        <v>1</v>
      </c>
      <c r="O634" s="672" t="s">
        <v>605</v>
      </c>
      <c r="P634" s="725" t="s">
        <v>606</v>
      </c>
      <c r="Q634" s="668"/>
      <c r="R634" s="670"/>
      <c r="S634" s="293"/>
      <c r="T634" s="412"/>
    </row>
    <row r="635" spans="1:20" x14ac:dyDescent="0.25">
      <c r="A635" s="305">
        <v>634</v>
      </c>
      <c r="B635" s="923" t="s">
        <v>4121</v>
      </c>
      <c r="C635" s="668" t="s">
        <v>3866</v>
      </c>
      <c r="D635" s="668">
        <v>31</v>
      </c>
      <c r="E635" s="668">
        <v>9</v>
      </c>
      <c r="F635" s="338"/>
      <c r="G635" s="338"/>
      <c r="H635" s="338"/>
      <c r="I635" s="338"/>
      <c r="J635" s="338"/>
      <c r="K635" s="338" t="s">
        <v>3727</v>
      </c>
      <c r="L635" s="338" t="str">
        <f>CONCATENATE(K635,".ZDi10")</f>
        <v>UPPSOD.ZDV_15_2.ZDV.Interface.ZDi10</v>
      </c>
      <c r="M635" s="668" t="str">
        <f t="shared" si="46"/>
        <v>0</v>
      </c>
      <c r="N635" s="668" t="str">
        <f t="shared" si="47"/>
        <v>1</v>
      </c>
      <c r="O635" s="672" t="s">
        <v>605</v>
      </c>
      <c r="P635" s="725" t="s">
        <v>606</v>
      </c>
      <c r="Q635" s="668"/>
      <c r="R635" s="670"/>
      <c r="S635" s="293"/>
      <c r="T635" s="412"/>
    </row>
    <row r="636" spans="1:20" x14ac:dyDescent="0.25">
      <c r="A636" s="305">
        <v>635</v>
      </c>
      <c r="B636" s="923" t="s">
        <v>4122</v>
      </c>
      <c r="C636" s="668" t="s">
        <v>3867</v>
      </c>
      <c r="D636" s="668">
        <v>31</v>
      </c>
      <c r="E636" s="668">
        <v>10</v>
      </c>
      <c r="F636" s="338"/>
      <c r="G636" s="338"/>
      <c r="H636" s="338"/>
      <c r="I636" s="338"/>
      <c r="J636" s="338"/>
      <c r="K636" s="338" t="s">
        <v>3727</v>
      </c>
      <c r="L636" s="338" t="str">
        <f>CONCATENATE(K636,".ZDi11")</f>
        <v>UPPSOD.ZDV_15_2.ZDV.Interface.ZDi11</v>
      </c>
      <c r="M636" s="668" t="str">
        <f t="shared" si="46"/>
        <v>0</v>
      </c>
      <c r="N636" s="668" t="str">
        <f t="shared" si="47"/>
        <v>1</v>
      </c>
      <c r="O636" s="672" t="s">
        <v>605</v>
      </c>
      <c r="P636" s="725" t="s">
        <v>606</v>
      </c>
      <c r="Q636" s="668"/>
      <c r="R636" s="670"/>
      <c r="S636" s="293"/>
      <c r="T636" s="412"/>
    </row>
    <row r="637" spans="1:20" x14ac:dyDescent="0.25">
      <c r="A637" s="305">
        <v>636</v>
      </c>
      <c r="B637" s="923" t="s">
        <v>4123</v>
      </c>
      <c r="C637" s="668" t="s">
        <v>3868</v>
      </c>
      <c r="D637" s="668">
        <v>31</v>
      </c>
      <c r="E637" s="668">
        <v>11</v>
      </c>
      <c r="F637" s="668" t="s">
        <v>65</v>
      </c>
      <c r="G637" s="338"/>
      <c r="H637" s="338"/>
      <c r="I637" s="338"/>
      <c r="J637" s="338"/>
      <c r="K637" s="338" t="s">
        <v>3727</v>
      </c>
      <c r="L637" s="338" t="str">
        <f>CONCATENATE(K637,".ZDi12")</f>
        <v>UPPSOD.ZDV_15_2.ZDV.Interface.ZDi12</v>
      </c>
      <c r="M637" s="668" t="str">
        <f t="shared" si="46"/>
        <v>0</v>
      </c>
      <c r="N637" s="668" t="str">
        <f t="shared" si="47"/>
        <v>2</v>
      </c>
      <c r="O637" s="672" t="s">
        <v>605</v>
      </c>
      <c r="P637" s="961" t="s">
        <v>607</v>
      </c>
      <c r="Q637" s="668"/>
      <c r="R637" s="670"/>
      <c r="S637" s="293"/>
      <c r="T637" s="412"/>
    </row>
    <row r="638" spans="1:20" x14ac:dyDescent="0.25">
      <c r="A638" s="305">
        <v>637</v>
      </c>
      <c r="B638" s="923" t="s">
        <v>4124</v>
      </c>
      <c r="C638" s="668" t="s">
        <v>3869</v>
      </c>
      <c r="D638" s="668">
        <v>31</v>
      </c>
      <c r="E638" s="668">
        <v>12</v>
      </c>
      <c r="F638" s="338"/>
      <c r="G638" s="338"/>
      <c r="H638" s="338"/>
      <c r="I638" s="338"/>
      <c r="J638" s="338"/>
      <c r="K638" s="338" t="s">
        <v>3727</v>
      </c>
      <c r="L638" s="338" t="str">
        <f>CONCATENATE(K638,".ZDi13")</f>
        <v>UPPSOD.ZDV_15_2.ZDV.Interface.ZDi13</v>
      </c>
      <c r="M638" s="668" t="str">
        <f t="shared" si="46"/>
        <v>0</v>
      </c>
      <c r="N638" s="668" t="str">
        <f t="shared" si="47"/>
        <v>1</v>
      </c>
      <c r="O638" s="672" t="s">
        <v>605</v>
      </c>
      <c r="P638" s="725" t="s">
        <v>606</v>
      </c>
      <c r="Q638" s="668"/>
      <c r="R638" s="670"/>
      <c r="S638" s="293"/>
      <c r="T638" s="412"/>
    </row>
    <row r="639" spans="1:20" x14ac:dyDescent="0.25">
      <c r="A639" s="305">
        <v>638</v>
      </c>
      <c r="B639" s="671" t="s">
        <v>3289</v>
      </c>
      <c r="C639" s="668" t="s">
        <v>3870</v>
      </c>
      <c r="D639" s="668">
        <v>31</v>
      </c>
      <c r="E639" s="668">
        <v>13</v>
      </c>
      <c r="F639" s="338"/>
      <c r="G639" s="338"/>
      <c r="H639" s="338"/>
      <c r="I639" s="338"/>
      <c r="J639" s="338"/>
      <c r="K639" s="338" t="s">
        <v>3727</v>
      </c>
      <c r="L639" s="338" t="str">
        <f>CONCATENATE(K639,".ZDi14")</f>
        <v>UPPSOD.ZDV_15_2.ZDV.Interface.ZDi14</v>
      </c>
      <c r="M639" s="668" t="str">
        <f t="shared" si="46"/>
        <v>0</v>
      </c>
      <c r="N639" s="668" t="str">
        <f t="shared" si="47"/>
        <v>0</v>
      </c>
      <c r="O639" s="672" t="s">
        <v>605</v>
      </c>
      <c r="P639" s="672" t="s">
        <v>605</v>
      </c>
      <c r="Q639" s="668"/>
      <c r="R639" s="670"/>
      <c r="S639" s="293"/>
      <c r="T639" s="412"/>
    </row>
    <row r="640" spans="1:20" x14ac:dyDescent="0.25">
      <c r="A640" s="305">
        <v>639</v>
      </c>
      <c r="B640" s="671" t="s">
        <v>3289</v>
      </c>
      <c r="C640" s="668" t="s">
        <v>3871</v>
      </c>
      <c r="D640" s="668">
        <v>31</v>
      </c>
      <c r="E640" s="668">
        <v>14</v>
      </c>
      <c r="F640" s="338"/>
      <c r="G640" s="338"/>
      <c r="H640" s="338"/>
      <c r="I640" s="338"/>
      <c r="J640" s="338"/>
      <c r="K640" s="338" t="s">
        <v>3727</v>
      </c>
      <c r="L640" s="338" t="str">
        <f>CONCATENATE(K640,".ZDi15")</f>
        <v>UPPSOD.ZDV_15_2.ZDV.Interface.ZDi15</v>
      </c>
      <c r="M640" s="668" t="str">
        <f t="shared" si="46"/>
        <v>0</v>
      </c>
      <c r="N640" s="668" t="str">
        <f t="shared" si="47"/>
        <v>0</v>
      </c>
      <c r="O640" s="672" t="s">
        <v>605</v>
      </c>
      <c r="P640" s="672" t="s">
        <v>605</v>
      </c>
      <c r="Q640" s="668"/>
      <c r="R640" s="670"/>
      <c r="S640" s="293"/>
      <c r="T640" s="412"/>
    </row>
    <row r="641" spans="1:20" x14ac:dyDescent="0.25">
      <c r="A641" s="305">
        <v>640</v>
      </c>
      <c r="B641" s="671" t="s">
        <v>4125</v>
      </c>
      <c r="C641" s="668" t="s">
        <v>3872</v>
      </c>
      <c r="D641" s="668">
        <v>31</v>
      </c>
      <c r="E641" s="668">
        <v>15</v>
      </c>
      <c r="F641" s="668" t="s">
        <v>65</v>
      </c>
      <c r="G641" s="338"/>
      <c r="H641" s="338"/>
      <c r="I641" s="338"/>
      <c r="J641" s="338"/>
      <c r="K641" s="338" t="s">
        <v>3727</v>
      </c>
      <c r="L641" s="338" t="str">
        <f>CONCATENATE(K641,".ZDi16")</f>
        <v>UPPSOD.ZDV_15_2.ZDV.Interface.ZDi16</v>
      </c>
      <c r="M641" s="668" t="str">
        <f t="shared" si="46"/>
        <v>0</v>
      </c>
      <c r="N641" s="668" t="str">
        <f t="shared" si="47"/>
        <v>1</v>
      </c>
      <c r="O641" s="672" t="s">
        <v>605</v>
      </c>
      <c r="P641" s="725" t="s">
        <v>606</v>
      </c>
      <c r="Q641" s="668"/>
      <c r="R641" s="670"/>
      <c r="S641" s="293"/>
      <c r="T641" s="412"/>
    </row>
    <row r="642" spans="1:20" x14ac:dyDescent="0.25">
      <c r="A642" s="305">
        <v>641</v>
      </c>
      <c r="B642" s="923" t="s">
        <v>4126</v>
      </c>
      <c r="C642" s="668" t="s">
        <v>3873</v>
      </c>
      <c r="D642" s="668">
        <v>31</v>
      </c>
      <c r="E642" s="668">
        <v>16</v>
      </c>
      <c r="F642" s="668" t="s">
        <v>65</v>
      </c>
      <c r="G642" s="338"/>
      <c r="H642" s="338"/>
      <c r="I642" s="338"/>
      <c r="J642" s="338"/>
      <c r="K642" s="338" t="s">
        <v>3727</v>
      </c>
      <c r="L642" s="338" t="str">
        <f>CONCATENATE(K642,".ZDi17")</f>
        <v>UPPSOD.ZDV_15_2.ZDV.Interface.ZDi17</v>
      </c>
      <c r="M642" s="668" t="str">
        <f t="shared" si="46"/>
        <v>0</v>
      </c>
      <c r="N642" s="668" t="str">
        <f t="shared" si="47"/>
        <v>2</v>
      </c>
      <c r="O642" s="672" t="s">
        <v>605</v>
      </c>
      <c r="P642" s="961" t="s">
        <v>607</v>
      </c>
      <c r="Q642" s="668"/>
      <c r="R642" s="670"/>
      <c r="S642" s="293"/>
      <c r="T642" s="412"/>
    </row>
    <row r="643" spans="1:20" x14ac:dyDescent="0.25">
      <c r="A643" s="305">
        <v>642</v>
      </c>
      <c r="B643" s="923" t="s">
        <v>4127</v>
      </c>
      <c r="C643" s="668" t="s">
        <v>3874</v>
      </c>
      <c r="D643" s="668">
        <v>31</v>
      </c>
      <c r="E643" s="668">
        <v>17</v>
      </c>
      <c r="F643" s="668" t="s">
        <v>65</v>
      </c>
      <c r="G643" s="338"/>
      <c r="H643" s="338"/>
      <c r="I643" s="338"/>
      <c r="J643" s="338"/>
      <c r="K643" s="338" t="s">
        <v>3727</v>
      </c>
      <c r="L643" s="338" t="str">
        <f>CONCATENATE(K643,".ZDi18")</f>
        <v>UPPSOD.ZDV_15_2.ZDV.Interface.ZDi18</v>
      </c>
      <c r="M643" s="668" t="str">
        <f t="shared" si="46"/>
        <v>0</v>
      </c>
      <c r="N643" s="668" t="str">
        <f t="shared" si="47"/>
        <v>2</v>
      </c>
      <c r="O643" s="672" t="s">
        <v>605</v>
      </c>
      <c r="P643" s="961" t="s">
        <v>607</v>
      </c>
      <c r="Q643" s="668"/>
      <c r="R643" s="670"/>
      <c r="S643" s="293"/>
      <c r="T643" s="412"/>
    </row>
    <row r="644" spans="1:20" x14ac:dyDescent="0.25">
      <c r="A644" s="305">
        <v>643</v>
      </c>
      <c r="B644" s="923" t="s">
        <v>4128</v>
      </c>
      <c r="C644" s="668" t="s">
        <v>3875</v>
      </c>
      <c r="D644" s="668">
        <v>31</v>
      </c>
      <c r="E644" s="668">
        <v>18</v>
      </c>
      <c r="F644" s="668" t="s">
        <v>65</v>
      </c>
      <c r="G644" s="338"/>
      <c r="H644" s="338"/>
      <c r="I644" s="338"/>
      <c r="J644" s="338"/>
      <c r="K644" s="338" t="s">
        <v>3727</v>
      </c>
      <c r="L644" s="338" t="str">
        <f>CONCATENATE(K644,".ZDi19")</f>
        <v>UPPSOD.ZDV_15_2.ZDV.Interface.ZDi19</v>
      </c>
      <c r="M644" s="668" t="str">
        <f t="shared" si="46"/>
        <v>0</v>
      </c>
      <c r="N644" s="668" t="str">
        <f t="shared" si="47"/>
        <v>2</v>
      </c>
      <c r="O644" s="672" t="s">
        <v>605</v>
      </c>
      <c r="P644" s="961" t="s">
        <v>607</v>
      </c>
      <c r="Q644" s="668"/>
      <c r="R644" s="670"/>
      <c r="S644" s="293"/>
      <c r="T644" s="412"/>
    </row>
    <row r="645" spans="1:20" x14ac:dyDescent="0.25">
      <c r="A645" s="305">
        <v>644</v>
      </c>
      <c r="B645" s="923" t="s">
        <v>4129</v>
      </c>
      <c r="C645" s="668" t="s">
        <v>3876</v>
      </c>
      <c r="D645" s="668">
        <v>31</v>
      </c>
      <c r="E645" s="668">
        <v>19</v>
      </c>
      <c r="F645" s="668" t="s">
        <v>65</v>
      </c>
      <c r="G645" s="338"/>
      <c r="H645" s="338"/>
      <c r="I645" s="338"/>
      <c r="J645" s="338"/>
      <c r="K645" s="338" t="s">
        <v>3727</v>
      </c>
      <c r="L645" s="338" t="str">
        <f>CONCATENATE(K645,".ZDi20")</f>
        <v>UPPSOD.ZDV_15_2.ZDV.Interface.ZDi20</v>
      </c>
      <c r="M645" s="668" t="str">
        <f t="shared" si="46"/>
        <v>0</v>
      </c>
      <c r="N645" s="668" t="str">
        <f t="shared" si="47"/>
        <v>2</v>
      </c>
      <c r="O645" s="672" t="s">
        <v>605</v>
      </c>
      <c r="P645" s="961" t="s">
        <v>607</v>
      </c>
      <c r="Q645" s="668"/>
      <c r="R645" s="670"/>
      <c r="S645" s="293"/>
      <c r="T645" s="412"/>
    </row>
    <row r="646" spans="1:20" x14ac:dyDescent="0.25">
      <c r="A646" s="305">
        <v>645</v>
      </c>
      <c r="B646" s="923" t="s">
        <v>4130</v>
      </c>
      <c r="C646" s="668" t="s">
        <v>3877</v>
      </c>
      <c r="D646" s="668">
        <v>31</v>
      </c>
      <c r="E646" s="668">
        <v>20</v>
      </c>
      <c r="F646" s="668" t="s">
        <v>65</v>
      </c>
      <c r="G646" s="338"/>
      <c r="H646" s="338"/>
      <c r="I646" s="338"/>
      <c r="J646" s="338"/>
      <c r="K646" s="338" t="s">
        <v>3727</v>
      </c>
      <c r="L646" s="338" t="str">
        <f>CONCATENATE(K646,".ZDi21")</f>
        <v>UPPSOD.ZDV_15_2.ZDV.Interface.ZDi21</v>
      </c>
      <c r="M646" s="668" t="str">
        <f t="shared" si="46"/>
        <v>0</v>
      </c>
      <c r="N646" s="668" t="str">
        <f t="shared" si="47"/>
        <v>2</v>
      </c>
      <c r="O646" s="672" t="s">
        <v>605</v>
      </c>
      <c r="P646" s="961" t="s">
        <v>607</v>
      </c>
      <c r="Q646" s="668"/>
      <c r="R646" s="670"/>
      <c r="S646" s="293"/>
      <c r="T646" s="412"/>
    </row>
    <row r="647" spans="1:20" x14ac:dyDescent="0.25">
      <c r="A647" s="305">
        <v>646</v>
      </c>
      <c r="B647" s="923" t="s">
        <v>4131</v>
      </c>
      <c r="C647" s="668" t="s">
        <v>3878</v>
      </c>
      <c r="D647" s="668">
        <v>31</v>
      </c>
      <c r="E647" s="668">
        <v>21</v>
      </c>
      <c r="F647" s="668" t="s">
        <v>65</v>
      </c>
      <c r="G647" s="338"/>
      <c r="H647" s="338"/>
      <c r="I647" s="338"/>
      <c r="J647" s="338"/>
      <c r="K647" s="338" t="s">
        <v>3727</v>
      </c>
      <c r="L647" s="338" t="str">
        <f>CONCATENATE(K647,".ZDi22")</f>
        <v>UPPSOD.ZDV_15_2.ZDV.Interface.ZDi22</v>
      </c>
      <c r="M647" s="668" t="str">
        <f t="shared" si="46"/>
        <v>0</v>
      </c>
      <c r="N647" s="668" t="str">
        <f t="shared" si="47"/>
        <v>2</v>
      </c>
      <c r="O647" s="672" t="s">
        <v>605</v>
      </c>
      <c r="P647" s="961" t="s">
        <v>607</v>
      </c>
      <c r="Q647" s="668"/>
      <c r="R647" s="670"/>
      <c r="S647" s="293"/>
      <c r="T647" s="412"/>
    </row>
    <row r="648" spans="1:20" x14ac:dyDescent="0.25">
      <c r="A648" s="305">
        <v>647</v>
      </c>
      <c r="B648" s="923" t="s">
        <v>4132</v>
      </c>
      <c r="C648" s="668" t="s">
        <v>3879</v>
      </c>
      <c r="D648" s="668">
        <v>31</v>
      </c>
      <c r="E648" s="668">
        <v>22</v>
      </c>
      <c r="F648" s="668" t="s">
        <v>65</v>
      </c>
      <c r="G648" s="338"/>
      <c r="H648" s="338"/>
      <c r="I648" s="338"/>
      <c r="J648" s="338"/>
      <c r="K648" s="338" t="s">
        <v>3727</v>
      </c>
      <c r="L648" s="338" t="str">
        <f>CONCATENATE(K648,".ZDi23")</f>
        <v>UPPSOD.ZDV_15_2.ZDV.Interface.ZDi23</v>
      </c>
      <c r="M648" s="668" t="str">
        <f t="shared" si="46"/>
        <v>0</v>
      </c>
      <c r="N648" s="668" t="str">
        <f t="shared" si="47"/>
        <v>2</v>
      </c>
      <c r="O648" s="672" t="s">
        <v>605</v>
      </c>
      <c r="P648" s="961" t="s">
        <v>607</v>
      </c>
      <c r="Q648" s="668"/>
      <c r="R648" s="670"/>
      <c r="S648" s="293"/>
      <c r="T648" s="412"/>
    </row>
    <row r="649" spans="1:20" x14ac:dyDescent="0.25">
      <c r="A649" s="305">
        <v>648</v>
      </c>
      <c r="B649" s="923" t="s">
        <v>4133</v>
      </c>
      <c r="C649" s="668" t="s">
        <v>3880</v>
      </c>
      <c r="D649" s="668">
        <v>31</v>
      </c>
      <c r="E649" s="668">
        <v>23</v>
      </c>
      <c r="F649" s="668" t="s">
        <v>65</v>
      </c>
      <c r="G649" s="338"/>
      <c r="H649" s="338"/>
      <c r="I649" s="338"/>
      <c r="J649" s="338"/>
      <c r="K649" s="338" t="s">
        <v>3727</v>
      </c>
      <c r="L649" s="338" t="str">
        <f>CONCATENATE(K649,".ZDi24")</f>
        <v>UPPSOD.ZDV_15_2.ZDV.Interface.ZDi24</v>
      </c>
      <c r="M649" s="668" t="str">
        <f t="shared" si="46"/>
        <v>0</v>
      </c>
      <c r="N649" s="668" t="str">
        <f t="shared" si="47"/>
        <v>2</v>
      </c>
      <c r="O649" s="672" t="s">
        <v>605</v>
      </c>
      <c r="P649" s="961" t="s">
        <v>607</v>
      </c>
      <c r="Q649" s="668"/>
      <c r="R649" s="670"/>
      <c r="S649" s="293"/>
      <c r="T649" s="412"/>
    </row>
    <row r="650" spans="1:20" x14ac:dyDescent="0.25">
      <c r="A650" s="305">
        <v>649</v>
      </c>
      <c r="B650" s="923" t="s">
        <v>4134</v>
      </c>
      <c r="C650" s="668" t="s">
        <v>3881</v>
      </c>
      <c r="D650" s="668">
        <v>31</v>
      </c>
      <c r="E650" s="668">
        <v>24</v>
      </c>
      <c r="F650" s="668" t="s">
        <v>65</v>
      </c>
      <c r="G650" s="338"/>
      <c r="H650" s="338"/>
      <c r="I650" s="338"/>
      <c r="J650" s="338"/>
      <c r="K650" s="338" t="s">
        <v>3727</v>
      </c>
      <c r="L650" s="338" t="str">
        <f>CONCATENATE(K650,".ZDi25")</f>
        <v>UPPSOD.ZDV_15_2.ZDV.Interface.ZDi25</v>
      </c>
      <c r="M650" s="668" t="str">
        <f t="shared" si="46"/>
        <v>0</v>
      </c>
      <c r="N650" s="668" t="str">
        <f t="shared" si="47"/>
        <v>2</v>
      </c>
      <c r="O650" s="672" t="s">
        <v>605</v>
      </c>
      <c r="P650" s="961" t="s">
        <v>607</v>
      </c>
      <c r="Q650" s="668"/>
      <c r="R650" s="670"/>
      <c r="S650" s="293"/>
      <c r="T650" s="412"/>
    </row>
    <row r="651" spans="1:20" x14ac:dyDescent="0.25">
      <c r="A651" s="305">
        <v>650</v>
      </c>
      <c r="B651" s="923" t="s">
        <v>4135</v>
      </c>
      <c r="C651" s="668" t="s">
        <v>3882</v>
      </c>
      <c r="D651" s="668">
        <v>31</v>
      </c>
      <c r="E651" s="668">
        <v>25</v>
      </c>
      <c r="F651" s="668" t="s">
        <v>65</v>
      </c>
      <c r="G651" s="338"/>
      <c r="H651" s="338"/>
      <c r="I651" s="338"/>
      <c r="J651" s="338"/>
      <c r="K651" s="338" t="s">
        <v>3727</v>
      </c>
      <c r="L651" s="338" t="str">
        <f>CONCATENATE(K651,".ZDi26")</f>
        <v>UPPSOD.ZDV_15_2.ZDV.Interface.ZDi26</v>
      </c>
      <c r="M651" s="668" t="str">
        <f t="shared" si="46"/>
        <v>0</v>
      </c>
      <c r="N651" s="668" t="str">
        <f t="shared" si="47"/>
        <v>2</v>
      </c>
      <c r="O651" s="672" t="s">
        <v>605</v>
      </c>
      <c r="P651" s="961" t="s">
        <v>607</v>
      </c>
      <c r="Q651" s="668"/>
      <c r="R651" s="670"/>
      <c r="S651" s="293"/>
      <c r="T651" s="412"/>
    </row>
    <row r="652" spans="1:20" x14ac:dyDescent="0.25">
      <c r="A652" s="305">
        <v>651</v>
      </c>
      <c r="B652" s="923" t="s">
        <v>4136</v>
      </c>
      <c r="C652" s="668" t="s">
        <v>3883</v>
      </c>
      <c r="D652" s="668">
        <v>31</v>
      </c>
      <c r="E652" s="668">
        <v>26</v>
      </c>
      <c r="F652" s="668" t="s">
        <v>65</v>
      </c>
      <c r="G652" s="338"/>
      <c r="H652" s="338"/>
      <c r="I652" s="338"/>
      <c r="J652" s="338"/>
      <c r="K652" s="338" t="s">
        <v>3727</v>
      </c>
      <c r="L652" s="338" t="str">
        <f>CONCATENATE(K652,".ZDi27")</f>
        <v>UPPSOD.ZDV_15_2.ZDV.Interface.ZDi27</v>
      </c>
      <c r="M652" s="668" t="str">
        <f t="shared" si="46"/>
        <v>0</v>
      </c>
      <c r="N652" s="668" t="str">
        <f t="shared" si="47"/>
        <v>2</v>
      </c>
      <c r="O652" s="672" t="s">
        <v>605</v>
      </c>
      <c r="P652" s="961" t="s">
        <v>607</v>
      </c>
      <c r="Q652" s="668"/>
      <c r="R652" s="670"/>
      <c r="S652" s="293"/>
      <c r="T652" s="412"/>
    </row>
    <row r="653" spans="1:20" x14ac:dyDescent="0.25">
      <c r="A653" s="305">
        <v>652</v>
      </c>
      <c r="B653" s="923" t="s">
        <v>4137</v>
      </c>
      <c r="C653" s="668" t="s">
        <v>3884</v>
      </c>
      <c r="D653" s="668">
        <v>31</v>
      </c>
      <c r="E653" s="668">
        <v>27</v>
      </c>
      <c r="F653" s="668" t="s">
        <v>65</v>
      </c>
      <c r="G653" s="338"/>
      <c r="H653" s="338"/>
      <c r="I653" s="338"/>
      <c r="J653" s="338"/>
      <c r="K653" s="338" t="s">
        <v>3727</v>
      </c>
      <c r="L653" s="338" t="str">
        <f>CONCATENATE(K653,".ZDi28")</f>
        <v>UPPSOD.ZDV_15_2.ZDV.Interface.ZDi28</v>
      </c>
      <c r="M653" s="668" t="str">
        <f t="shared" si="46"/>
        <v>0</v>
      </c>
      <c r="N653" s="668" t="str">
        <f t="shared" si="47"/>
        <v>2</v>
      </c>
      <c r="O653" s="672" t="s">
        <v>605</v>
      </c>
      <c r="P653" s="961" t="s">
        <v>607</v>
      </c>
      <c r="Q653" s="668"/>
      <c r="R653" s="670"/>
      <c r="S653" s="293"/>
      <c r="T653" s="412"/>
    </row>
    <row r="654" spans="1:20" x14ac:dyDescent="0.25">
      <c r="A654" s="305">
        <v>653</v>
      </c>
      <c r="B654" s="923" t="s">
        <v>4138</v>
      </c>
      <c r="C654" s="668" t="s">
        <v>3885</v>
      </c>
      <c r="D654" s="668">
        <v>31</v>
      </c>
      <c r="E654" s="668">
        <v>28</v>
      </c>
      <c r="F654" s="668" t="s">
        <v>65</v>
      </c>
      <c r="G654" s="338"/>
      <c r="H654" s="338"/>
      <c r="I654" s="338"/>
      <c r="J654" s="338"/>
      <c r="K654" s="338" t="s">
        <v>3727</v>
      </c>
      <c r="L654" s="338" t="str">
        <f>CONCATENATE(K654,".ZDi29")</f>
        <v>UPPSOD.ZDV_15_2.ZDV.Interface.ZDi29</v>
      </c>
      <c r="M654" s="668" t="str">
        <f t="shared" si="46"/>
        <v>0</v>
      </c>
      <c r="N654" s="668" t="str">
        <f t="shared" si="47"/>
        <v>2</v>
      </c>
      <c r="O654" s="672" t="s">
        <v>605</v>
      </c>
      <c r="P654" s="961" t="s">
        <v>607</v>
      </c>
      <c r="Q654" s="668"/>
      <c r="R654" s="670"/>
      <c r="S654" s="293"/>
      <c r="T654" s="412"/>
    </row>
    <row r="655" spans="1:20" x14ac:dyDescent="0.25">
      <c r="A655" s="305">
        <v>654</v>
      </c>
      <c r="B655" s="923" t="s">
        <v>4139</v>
      </c>
      <c r="C655" s="668" t="s">
        <v>3886</v>
      </c>
      <c r="D655" s="668">
        <v>31</v>
      </c>
      <c r="E655" s="668">
        <v>29</v>
      </c>
      <c r="F655" s="668" t="s">
        <v>65</v>
      </c>
      <c r="G655" s="338"/>
      <c r="H655" s="338"/>
      <c r="I655" s="338"/>
      <c r="J655" s="338"/>
      <c r="K655" s="338" t="s">
        <v>3727</v>
      </c>
      <c r="L655" s="338" t="str">
        <f>CONCATENATE(K655,".ZDi30")</f>
        <v>UPPSOD.ZDV_15_2.ZDV.Interface.ZDi30</v>
      </c>
      <c r="M655" s="668" t="str">
        <f t="shared" si="46"/>
        <v>0</v>
      </c>
      <c r="N655" s="668" t="str">
        <f t="shared" si="47"/>
        <v>2</v>
      </c>
      <c r="O655" s="672" t="s">
        <v>605</v>
      </c>
      <c r="P655" s="961" t="s">
        <v>607</v>
      </c>
      <c r="Q655" s="668"/>
      <c r="R655" s="670"/>
      <c r="S655" s="293"/>
      <c r="T655" s="412"/>
    </row>
    <row r="656" spans="1:20" x14ac:dyDescent="0.25">
      <c r="A656" s="305">
        <v>655</v>
      </c>
      <c r="B656" s="671" t="s">
        <v>3289</v>
      </c>
      <c r="C656" s="668" t="s">
        <v>3887</v>
      </c>
      <c r="D656" s="668">
        <v>31</v>
      </c>
      <c r="E656" s="668">
        <v>30</v>
      </c>
      <c r="F656" s="338"/>
      <c r="G656" s="338"/>
      <c r="H656" s="338"/>
      <c r="I656" s="338"/>
      <c r="J656" s="338"/>
      <c r="K656" s="338" t="s">
        <v>3727</v>
      </c>
      <c r="L656" s="338" t="str">
        <f>CONCATENATE(K656,".ZDi31")</f>
        <v>UPPSOD.ZDV_15_2.ZDV.Interface.ZDi31</v>
      </c>
      <c r="M656" s="668" t="str">
        <f t="shared" si="46"/>
        <v>0</v>
      </c>
      <c r="N656" s="668" t="str">
        <f t="shared" si="47"/>
        <v>0</v>
      </c>
      <c r="O656" s="672" t="s">
        <v>605</v>
      </c>
      <c r="P656" s="672" t="s">
        <v>605</v>
      </c>
      <c r="Q656" s="668"/>
      <c r="R656" s="670"/>
      <c r="S656" s="293"/>
      <c r="T656" s="412"/>
    </row>
    <row r="657" spans="1:20" x14ac:dyDescent="0.25">
      <c r="A657" s="305">
        <v>656</v>
      </c>
      <c r="B657" s="671" t="s">
        <v>3289</v>
      </c>
      <c r="C657" s="668" t="s">
        <v>3888</v>
      </c>
      <c r="D657" s="668">
        <v>31</v>
      </c>
      <c r="E657" s="668">
        <v>31</v>
      </c>
      <c r="F657" s="668"/>
      <c r="G657" s="670"/>
      <c r="H657" s="670"/>
      <c r="I657" s="670"/>
      <c r="J657" s="305"/>
      <c r="K657" s="338" t="s">
        <v>3727</v>
      </c>
      <c r="L657" s="338" t="str">
        <f>CONCATENATE(K657,".ZDi32")</f>
        <v>UPPSOD.ZDV_15_2.ZDV.Interface.ZDi32</v>
      </c>
      <c r="M657" s="668" t="str">
        <f t="shared" si="46"/>
        <v>0</v>
      </c>
      <c r="N657" s="668" t="str">
        <f t="shared" si="47"/>
        <v>0</v>
      </c>
      <c r="O657" s="672" t="s">
        <v>605</v>
      </c>
      <c r="P657" s="672" t="s">
        <v>605</v>
      </c>
      <c r="Q657" s="668"/>
      <c r="R657" s="670"/>
      <c r="S657" s="293"/>
      <c r="T657" s="412"/>
    </row>
    <row r="658" spans="1:20" x14ac:dyDescent="0.25">
      <c r="A658" s="305">
        <v>657</v>
      </c>
      <c r="B658" s="1061" t="s">
        <v>4140</v>
      </c>
      <c r="C658" s="1017" t="s">
        <v>3729</v>
      </c>
      <c r="D658" s="1017">
        <v>32</v>
      </c>
      <c r="E658" s="1017">
        <v>0</v>
      </c>
      <c r="F658" s="1019"/>
      <c r="G658" s="1019"/>
      <c r="H658" s="1019"/>
      <c r="I658" s="1019"/>
      <c r="J658" s="1019"/>
      <c r="K658" s="1019" t="s">
        <v>3728</v>
      </c>
      <c r="L658" s="1019" t="str">
        <f>CONCATENATE(K658,".ZDi1")</f>
        <v>MNS.ZDV_007_20_1.ZDV.Interface.ZDi1</v>
      </c>
      <c r="M658" s="668" t="str">
        <f t="shared" ref="M658:M689" si="48">IF(O658="",0,LEFT(O658,1))</f>
        <v>0</v>
      </c>
      <c r="N658" s="668" t="str">
        <f t="shared" ref="N658:N689" si="49">IF(P658="",0,LEFT(P658,1))</f>
        <v>1</v>
      </c>
      <c r="O658" s="672" t="s">
        <v>605</v>
      </c>
      <c r="P658" s="725" t="s">
        <v>606</v>
      </c>
      <c r="Q658" s="668"/>
      <c r="R658" s="670"/>
      <c r="S658" s="293"/>
      <c r="T658" s="412"/>
    </row>
    <row r="659" spans="1:20" x14ac:dyDescent="0.25">
      <c r="A659" s="305">
        <v>658</v>
      </c>
      <c r="B659" s="923" t="s">
        <v>4141</v>
      </c>
      <c r="C659" s="668" t="s">
        <v>3730</v>
      </c>
      <c r="D659" s="668">
        <v>32</v>
      </c>
      <c r="E659" s="668">
        <v>1</v>
      </c>
      <c r="F659" s="338"/>
      <c r="G659" s="338"/>
      <c r="H659" s="338"/>
      <c r="I659" s="338"/>
      <c r="J659" s="338"/>
      <c r="K659" s="338" t="s">
        <v>3728</v>
      </c>
      <c r="L659" s="338" t="str">
        <f>CONCATENATE(K659,".ZDi2")</f>
        <v>MNS.ZDV_007_20_1.ZDV.Interface.ZDi2</v>
      </c>
      <c r="M659" s="668" t="str">
        <f t="shared" si="48"/>
        <v>0</v>
      </c>
      <c r="N659" s="668" t="str">
        <f t="shared" si="49"/>
        <v>1</v>
      </c>
      <c r="O659" s="672" t="s">
        <v>605</v>
      </c>
      <c r="P659" s="725" t="s">
        <v>606</v>
      </c>
      <c r="Q659" s="668"/>
      <c r="R659" s="670"/>
      <c r="S659" s="293"/>
      <c r="T659" s="412"/>
    </row>
    <row r="660" spans="1:20" x14ac:dyDescent="0.25">
      <c r="A660" s="305">
        <v>659</v>
      </c>
      <c r="B660" s="923" t="s">
        <v>4142</v>
      </c>
      <c r="C660" s="668" t="s">
        <v>3731</v>
      </c>
      <c r="D660" s="668">
        <v>32</v>
      </c>
      <c r="E660" s="668">
        <v>2</v>
      </c>
      <c r="F660" s="668" t="s">
        <v>65</v>
      </c>
      <c r="G660" s="338"/>
      <c r="H660" s="338"/>
      <c r="I660" s="338"/>
      <c r="J660" s="338"/>
      <c r="K660" s="338" t="s">
        <v>3728</v>
      </c>
      <c r="L660" s="338" t="str">
        <f>CONCATENATE(K660,".ZDi3")</f>
        <v>MNS.ZDV_007_20_1.ZDV.Interface.ZDi3</v>
      </c>
      <c r="M660" s="668" t="str">
        <f t="shared" si="48"/>
        <v>0</v>
      </c>
      <c r="N660" s="668" t="str">
        <f t="shared" si="49"/>
        <v>2</v>
      </c>
      <c r="O660" s="672" t="s">
        <v>605</v>
      </c>
      <c r="P660" s="961" t="s">
        <v>607</v>
      </c>
      <c r="Q660" s="668"/>
      <c r="R660" s="670"/>
      <c r="S660" s="293"/>
      <c r="T660" s="412"/>
    </row>
    <row r="661" spans="1:20" x14ac:dyDescent="0.25">
      <c r="A661" s="305">
        <v>660</v>
      </c>
      <c r="B661" s="923" t="s">
        <v>4143</v>
      </c>
      <c r="C661" s="668" t="s">
        <v>3732</v>
      </c>
      <c r="D661" s="668">
        <v>32</v>
      </c>
      <c r="E661" s="668">
        <v>3</v>
      </c>
      <c r="F661" s="668" t="s">
        <v>65</v>
      </c>
      <c r="G661" s="338"/>
      <c r="H661" s="338"/>
      <c r="I661" s="338"/>
      <c r="J661" s="338"/>
      <c r="K661" s="338" t="s">
        <v>3728</v>
      </c>
      <c r="L661" s="338" t="str">
        <f>CONCATENATE(K661,".ZDi4")</f>
        <v>MNS.ZDV_007_20_1.ZDV.Interface.ZDi4</v>
      </c>
      <c r="M661" s="668" t="str">
        <f t="shared" si="48"/>
        <v>0</v>
      </c>
      <c r="N661" s="668" t="str">
        <f t="shared" si="49"/>
        <v>2</v>
      </c>
      <c r="O661" s="672" t="s">
        <v>605</v>
      </c>
      <c r="P661" s="961" t="s">
        <v>607</v>
      </c>
      <c r="Q661" s="668"/>
      <c r="R661" s="670"/>
      <c r="S661" s="293"/>
      <c r="T661" s="412"/>
    </row>
    <row r="662" spans="1:20" x14ac:dyDescent="0.25">
      <c r="A662" s="305">
        <v>661</v>
      </c>
      <c r="B662" s="923" t="s">
        <v>4144</v>
      </c>
      <c r="C662" s="668" t="s">
        <v>3733</v>
      </c>
      <c r="D662" s="668">
        <v>32</v>
      </c>
      <c r="E662" s="668">
        <v>4</v>
      </c>
      <c r="F662" s="668" t="s">
        <v>65</v>
      </c>
      <c r="G662" s="338"/>
      <c r="H662" s="338"/>
      <c r="I662" s="338"/>
      <c r="J662" s="338"/>
      <c r="K662" s="338" t="s">
        <v>3728</v>
      </c>
      <c r="L662" s="338" t="str">
        <f>CONCATENATE(K662,".ZDi5")</f>
        <v>MNS.ZDV_007_20_1.ZDV.Interface.ZDi5</v>
      </c>
      <c r="M662" s="668" t="str">
        <f t="shared" si="48"/>
        <v>0</v>
      </c>
      <c r="N662" s="668" t="str">
        <f t="shared" si="49"/>
        <v>2</v>
      </c>
      <c r="O662" s="672" t="s">
        <v>605</v>
      </c>
      <c r="P662" s="961" t="s">
        <v>607</v>
      </c>
      <c r="Q662" s="668"/>
      <c r="R662" s="670"/>
      <c r="S662" s="293"/>
      <c r="T662" s="412"/>
    </row>
    <row r="663" spans="1:20" x14ac:dyDescent="0.25">
      <c r="A663" s="305">
        <v>662</v>
      </c>
      <c r="B663" s="923" t="s">
        <v>4145</v>
      </c>
      <c r="C663" s="668" t="s">
        <v>3734</v>
      </c>
      <c r="D663" s="668">
        <v>32</v>
      </c>
      <c r="E663" s="668">
        <v>5</v>
      </c>
      <c r="F663" s="668" t="s">
        <v>65</v>
      </c>
      <c r="G663" s="338"/>
      <c r="H663" s="338"/>
      <c r="I663" s="338"/>
      <c r="J663" s="338"/>
      <c r="K663" s="338" t="s">
        <v>3728</v>
      </c>
      <c r="L663" s="338" t="str">
        <f>CONCATENATE(K663,".ZDi6")</f>
        <v>MNS.ZDV_007_20_1.ZDV.Interface.ZDi6</v>
      </c>
      <c r="M663" s="668" t="str">
        <f t="shared" si="48"/>
        <v>0</v>
      </c>
      <c r="N663" s="668" t="str">
        <f t="shared" si="49"/>
        <v>2</v>
      </c>
      <c r="O663" s="672" t="s">
        <v>605</v>
      </c>
      <c r="P663" s="961" t="s">
        <v>607</v>
      </c>
      <c r="Q663" s="668"/>
      <c r="R663" s="670"/>
      <c r="S663" s="293"/>
      <c r="T663" s="412"/>
    </row>
    <row r="664" spans="1:20" x14ac:dyDescent="0.25">
      <c r="A664" s="305">
        <v>663</v>
      </c>
      <c r="B664" s="923" t="s">
        <v>4146</v>
      </c>
      <c r="C664" s="668" t="s">
        <v>3735</v>
      </c>
      <c r="D664" s="668">
        <v>32</v>
      </c>
      <c r="E664" s="668">
        <v>6</v>
      </c>
      <c r="F664" s="338"/>
      <c r="G664" s="338"/>
      <c r="H664" s="338"/>
      <c r="I664" s="338"/>
      <c r="J664" s="338"/>
      <c r="K664" s="338" t="s">
        <v>3728</v>
      </c>
      <c r="L664" s="338" t="str">
        <f>CONCATENATE(K664,".ZDi7")</f>
        <v>MNS.ZDV_007_20_1.ZDV.Interface.ZDi7</v>
      </c>
      <c r="M664" s="668" t="str">
        <f t="shared" si="48"/>
        <v>0</v>
      </c>
      <c r="N664" s="668" t="str">
        <f t="shared" si="49"/>
        <v>1</v>
      </c>
      <c r="O664" s="672" t="s">
        <v>605</v>
      </c>
      <c r="P664" s="725" t="s">
        <v>606</v>
      </c>
      <c r="Q664" s="668"/>
      <c r="R664" s="670"/>
      <c r="S664" s="293"/>
      <c r="T664" s="412"/>
    </row>
    <row r="665" spans="1:20" x14ac:dyDescent="0.25">
      <c r="A665" s="305">
        <v>664</v>
      </c>
      <c r="B665" s="923" t="s">
        <v>4147</v>
      </c>
      <c r="C665" s="668" t="s">
        <v>3736</v>
      </c>
      <c r="D665" s="668">
        <v>32</v>
      </c>
      <c r="E665" s="668">
        <v>7</v>
      </c>
      <c r="F665" s="338"/>
      <c r="G665" s="338"/>
      <c r="H665" s="338"/>
      <c r="I665" s="338"/>
      <c r="J665" s="338"/>
      <c r="K665" s="338" t="s">
        <v>3728</v>
      </c>
      <c r="L665" s="338" t="str">
        <f>CONCATENATE(K665,".ZDi8")</f>
        <v>MNS.ZDV_007_20_1.ZDV.Interface.ZDi8</v>
      </c>
      <c r="M665" s="668" t="str">
        <f t="shared" si="48"/>
        <v>0</v>
      </c>
      <c r="N665" s="668" t="str">
        <f t="shared" si="49"/>
        <v>1</v>
      </c>
      <c r="O665" s="672" t="s">
        <v>605</v>
      </c>
      <c r="P665" s="725" t="s">
        <v>606</v>
      </c>
      <c r="Q665" s="668"/>
      <c r="R665" s="670"/>
      <c r="S665" s="293"/>
      <c r="T665" s="412"/>
    </row>
    <row r="666" spans="1:20" x14ac:dyDescent="0.25">
      <c r="A666" s="305">
        <v>665</v>
      </c>
      <c r="B666" s="923" t="s">
        <v>4148</v>
      </c>
      <c r="C666" s="668" t="s">
        <v>3737</v>
      </c>
      <c r="D666" s="668">
        <v>32</v>
      </c>
      <c r="E666" s="668">
        <v>8</v>
      </c>
      <c r="F666" s="338"/>
      <c r="G666" s="338"/>
      <c r="H666" s="338"/>
      <c r="I666" s="338"/>
      <c r="J666" s="338"/>
      <c r="K666" s="338" t="s">
        <v>3728</v>
      </c>
      <c r="L666" s="338" t="str">
        <f>CONCATENATE(K666,".ZDi9")</f>
        <v>MNS.ZDV_007_20_1.ZDV.Interface.ZDi9</v>
      </c>
      <c r="M666" s="668" t="str">
        <f t="shared" si="48"/>
        <v>0</v>
      </c>
      <c r="N666" s="668" t="str">
        <f t="shared" si="49"/>
        <v>1</v>
      </c>
      <c r="O666" s="672" t="s">
        <v>605</v>
      </c>
      <c r="P666" s="725" t="s">
        <v>606</v>
      </c>
      <c r="Q666" s="668"/>
      <c r="R666" s="670"/>
      <c r="S666" s="293"/>
      <c r="T666" s="412"/>
    </row>
    <row r="667" spans="1:20" x14ac:dyDescent="0.25">
      <c r="A667" s="305">
        <v>666</v>
      </c>
      <c r="B667" s="923" t="s">
        <v>4149</v>
      </c>
      <c r="C667" s="668" t="s">
        <v>3738</v>
      </c>
      <c r="D667" s="668">
        <v>32</v>
      </c>
      <c r="E667" s="668">
        <v>9</v>
      </c>
      <c r="F667" s="338"/>
      <c r="G667" s="338"/>
      <c r="H667" s="338"/>
      <c r="I667" s="338"/>
      <c r="J667" s="338"/>
      <c r="K667" s="338" t="s">
        <v>3728</v>
      </c>
      <c r="L667" s="338" t="str">
        <f>CONCATENATE(K667,".ZDi10")</f>
        <v>MNS.ZDV_007_20_1.ZDV.Interface.ZDi10</v>
      </c>
      <c r="M667" s="668" t="str">
        <f t="shared" si="48"/>
        <v>0</v>
      </c>
      <c r="N667" s="668" t="str">
        <f t="shared" si="49"/>
        <v>1</v>
      </c>
      <c r="O667" s="672" t="s">
        <v>605</v>
      </c>
      <c r="P667" s="725" t="s">
        <v>606</v>
      </c>
      <c r="Q667" s="668"/>
      <c r="R667" s="670"/>
      <c r="S667" s="293"/>
      <c r="T667" s="412"/>
    </row>
    <row r="668" spans="1:20" x14ac:dyDescent="0.25">
      <c r="A668" s="305">
        <v>667</v>
      </c>
      <c r="B668" s="923" t="s">
        <v>4150</v>
      </c>
      <c r="C668" s="668" t="s">
        <v>3739</v>
      </c>
      <c r="D668" s="668">
        <v>32</v>
      </c>
      <c r="E668" s="668">
        <v>10</v>
      </c>
      <c r="F668" s="338"/>
      <c r="G668" s="338"/>
      <c r="H668" s="338"/>
      <c r="I668" s="338"/>
      <c r="J668" s="338"/>
      <c r="K668" s="338" t="s">
        <v>3728</v>
      </c>
      <c r="L668" s="338" t="str">
        <f>CONCATENATE(K668,".ZDi11")</f>
        <v>MNS.ZDV_007_20_1.ZDV.Interface.ZDi11</v>
      </c>
      <c r="M668" s="668" t="str">
        <f t="shared" si="48"/>
        <v>0</v>
      </c>
      <c r="N668" s="668" t="str">
        <f t="shared" si="49"/>
        <v>1</v>
      </c>
      <c r="O668" s="672" t="s">
        <v>605</v>
      </c>
      <c r="P668" s="725" t="s">
        <v>606</v>
      </c>
      <c r="Q668" s="668"/>
      <c r="R668" s="670"/>
      <c r="S668" s="293"/>
      <c r="T668" s="414" t="s">
        <v>56</v>
      </c>
    </row>
    <row r="669" spans="1:20" x14ac:dyDescent="0.25">
      <c r="A669" s="305">
        <v>668</v>
      </c>
      <c r="B669" s="923" t="s">
        <v>4151</v>
      </c>
      <c r="C669" s="668" t="s">
        <v>3740</v>
      </c>
      <c r="D669" s="668">
        <v>32</v>
      </c>
      <c r="E669" s="668">
        <v>11</v>
      </c>
      <c r="F669" s="668" t="s">
        <v>65</v>
      </c>
      <c r="G669" s="338"/>
      <c r="H669" s="338"/>
      <c r="I669" s="338"/>
      <c r="J669" s="338"/>
      <c r="K669" s="338" t="s">
        <v>3728</v>
      </c>
      <c r="L669" s="338" t="str">
        <f>CONCATENATE(K669,".ZDi12")</f>
        <v>MNS.ZDV_007_20_1.ZDV.Interface.ZDi12</v>
      </c>
      <c r="M669" s="668" t="str">
        <f t="shared" si="48"/>
        <v>0</v>
      </c>
      <c r="N669" s="668" t="str">
        <f t="shared" si="49"/>
        <v>2</v>
      </c>
      <c r="O669" s="672" t="s">
        <v>605</v>
      </c>
      <c r="P669" s="961" t="s">
        <v>607</v>
      </c>
      <c r="Q669" s="668"/>
      <c r="R669" s="670"/>
      <c r="S669" s="293"/>
      <c r="T669" s="414" t="s">
        <v>57</v>
      </c>
    </row>
    <row r="670" spans="1:20" x14ac:dyDescent="0.25">
      <c r="A670" s="305">
        <v>669</v>
      </c>
      <c r="B670" s="923" t="s">
        <v>4152</v>
      </c>
      <c r="C670" s="668" t="s">
        <v>3741</v>
      </c>
      <c r="D670" s="668">
        <v>32</v>
      </c>
      <c r="E670" s="668">
        <v>12</v>
      </c>
      <c r="F670" s="338"/>
      <c r="G670" s="338"/>
      <c r="H670" s="338"/>
      <c r="I670" s="338"/>
      <c r="J670" s="338"/>
      <c r="K670" s="338" t="s">
        <v>3728</v>
      </c>
      <c r="L670" s="338" t="str">
        <f>CONCATENATE(K670,".ZDi13")</f>
        <v>MNS.ZDV_007_20_1.ZDV.Interface.ZDi13</v>
      </c>
      <c r="M670" s="668" t="str">
        <f t="shared" si="48"/>
        <v>0</v>
      </c>
      <c r="N670" s="668" t="str">
        <f t="shared" si="49"/>
        <v>1</v>
      </c>
      <c r="O670" s="672" t="s">
        <v>605</v>
      </c>
      <c r="P670" s="725" t="s">
        <v>606</v>
      </c>
      <c r="Q670" s="668"/>
      <c r="R670" s="670"/>
      <c r="S670" s="293"/>
      <c r="T670" s="414" t="s">
        <v>58</v>
      </c>
    </row>
    <row r="671" spans="1:20" x14ac:dyDescent="0.25">
      <c r="A671" s="305">
        <v>670</v>
      </c>
      <c r="B671" s="671" t="s">
        <v>3261</v>
      </c>
      <c r="C671" s="668" t="s">
        <v>3742</v>
      </c>
      <c r="D671" s="668">
        <v>32</v>
      </c>
      <c r="E671" s="668">
        <v>13</v>
      </c>
      <c r="F671" s="338"/>
      <c r="G671" s="338"/>
      <c r="H671" s="338"/>
      <c r="I671" s="338"/>
      <c r="J671" s="338"/>
      <c r="K671" s="338" t="s">
        <v>3728</v>
      </c>
      <c r="L671" s="338" t="str">
        <f>CONCATENATE(K671,".ZDi14")</f>
        <v>MNS.ZDV_007_20_1.ZDV.Interface.ZDi14</v>
      </c>
      <c r="M671" s="668" t="str">
        <f t="shared" si="48"/>
        <v>0</v>
      </c>
      <c r="N671" s="668" t="str">
        <f t="shared" si="49"/>
        <v>0</v>
      </c>
      <c r="O671" s="672" t="s">
        <v>605</v>
      </c>
      <c r="P671" s="672" t="s">
        <v>605</v>
      </c>
      <c r="Q671" s="668"/>
      <c r="R671" s="670"/>
      <c r="S671" s="293"/>
      <c r="T671" s="414" t="s">
        <v>59</v>
      </c>
    </row>
    <row r="672" spans="1:20" x14ac:dyDescent="0.25">
      <c r="A672" s="305">
        <v>671</v>
      </c>
      <c r="B672" s="671" t="s">
        <v>3261</v>
      </c>
      <c r="C672" s="668" t="s">
        <v>3743</v>
      </c>
      <c r="D672" s="668">
        <v>32</v>
      </c>
      <c r="E672" s="668">
        <v>14</v>
      </c>
      <c r="F672" s="338"/>
      <c r="G672" s="338"/>
      <c r="H672" s="338"/>
      <c r="I672" s="338"/>
      <c r="J672" s="338"/>
      <c r="K672" s="338" t="s">
        <v>3728</v>
      </c>
      <c r="L672" s="338" t="str">
        <f>CONCATENATE(K672,".ZDi15")</f>
        <v>MNS.ZDV_007_20_1.ZDV.Interface.ZDi15</v>
      </c>
      <c r="M672" s="668" t="str">
        <f t="shared" si="48"/>
        <v>0</v>
      </c>
      <c r="N672" s="668" t="str">
        <f t="shared" si="49"/>
        <v>0</v>
      </c>
      <c r="O672" s="672" t="s">
        <v>605</v>
      </c>
      <c r="P672" s="672" t="s">
        <v>605</v>
      </c>
      <c r="Q672" s="668"/>
      <c r="R672" s="670"/>
      <c r="S672" s="293"/>
      <c r="T672" s="414" t="s">
        <v>60</v>
      </c>
    </row>
    <row r="673" spans="1:20" x14ac:dyDescent="0.25">
      <c r="A673" s="305">
        <v>672</v>
      </c>
      <c r="B673" s="671" t="s">
        <v>4153</v>
      </c>
      <c r="C673" s="668" t="s">
        <v>3744</v>
      </c>
      <c r="D673" s="668">
        <v>32</v>
      </c>
      <c r="E673" s="668">
        <v>15</v>
      </c>
      <c r="F673" s="668" t="s">
        <v>65</v>
      </c>
      <c r="G673" s="338"/>
      <c r="H673" s="338"/>
      <c r="I673" s="338"/>
      <c r="J673" s="338"/>
      <c r="K673" s="338" t="s">
        <v>3728</v>
      </c>
      <c r="L673" s="338" t="str">
        <f>CONCATENATE(K673,".ZDi16")</f>
        <v>MNS.ZDV_007_20_1.ZDV.Interface.ZDi16</v>
      </c>
      <c r="M673" s="668" t="str">
        <f t="shared" si="48"/>
        <v>0</v>
      </c>
      <c r="N673" s="668" t="str">
        <f t="shared" si="49"/>
        <v>1</v>
      </c>
      <c r="O673" s="672" t="s">
        <v>605</v>
      </c>
      <c r="P673" s="725" t="s">
        <v>606</v>
      </c>
      <c r="Q673" s="668"/>
      <c r="R673" s="670"/>
      <c r="S673" s="293"/>
      <c r="T673" s="414" t="s">
        <v>61</v>
      </c>
    </row>
    <row r="674" spans="1:20" x14ac:dyDescent="0.25">
      <c r="A674" s="305">
        <v>673</v>
      </c>
      <c r="B674" s="923" t="s">
        <v>4154</v>
      </c>
      <c r="C674" s="668" t="s">
        <v>3745</v>
      </c>
      <c r="D674" s="668">
        <v>32</v>
      </c>
      <c r="E674" s="668">
        <v>16</v>
      </c>
      <c r="F674" s="668" t="s">
        <v>65</v>
      </c>
      <c r="G674" s="338"/>
      <c r="H674" s="338"/>
      <c r="I674" s="338"/>
      <c r="J674" s="338"/>
      <c r="K674" s="338" t="s">
        <v>3728</v>
      </c>
      <c r="L674" s="338" t="str">
        <f>CONCATENATE(K674,".ZDi17")</f>
        <v>MNS.ZDV_007_20_1.ZDV.Interface.ZDi17</v>
      </c>
      <c r="M674" s="668" t="str">
        <f t="shared" si="48"/>
        <v>0</v>
      </c>
      <c r="N674" s="668" t="str">
        <f t="shared" si="49"/>
        <v>2</v>
      </c>
      <c r="O674" s="672" t="s">
        <v>605</v>
      </c>
      <c r="P674" s="961" t="s">
        <v>607</v>
      </c>
      <c r="Q674" s="668"/>
      <c r="R674" s="670"/>
      <c r="S674" s="293"/>
      <c r="T674" s="414" t="s">
        <v>62</v>
      </c>
    </row>
    <row r="675" spans="1:20" x14ac:dyDescent="0.25">
      <c r="A675" s="305">
        <v>674</v>
      </c>
      <c r="B675" s="923" t="s">
        <v>4155</v>
      </c>
      <c r="C675" s="668" t="s">
        <v>3746</v>
      </c>
      <c r="D675" s="668">
        <v>32</v>
      </c>
      <c r="E675" s="668">
        <v>17</v>
      </c>
      <c r="F675" s="668" t="s">
        <v>65</v>
      </c>
      <c r="G675" s="338"/>
      <c r="H675" s="338"/>
      <c r="I675" s="338"/>
      <c r="J675" s="338"/>
      <c r="K675" s="338" t="s">
        <v>3728</v>
      </c>
      <c r="L675" s="338" t="str">
        <f>CONCATENATE(K675,".ZDi18")</f>
        <v>MNS.ZDV_007_20_1.ZDV.Interface.ZDi18</v>
      </c>
      <c r="M675" s="668" t="str">
        <f t="shared" si="48"/>
        <v>0</v>
      </c>
      <c r="N675" s="668" t="str">
        <f t="shared" si="49"/>
        <v>2</v>
      </c>
      <c r="O675" s="672" t="s">
        <v>605</v>
      </c>
      <c r="P675" s="961" t="s">
        <v>607</v>
      </c>
      <c r="Q675" s="668"/>
      <c r="R675" s="670"/>
      <c r="S675" s="293"/>
      <c r="T675" s="414" t="s">
        <v>63</v>
      </c>
    </row>
    <row r="676" spans="1:20" x14ac:dyDescent="0.25">
      <c r="A676" s="305">
        <v>675</v>
      </c>
      <c r="B676" s="923" t="s">
        <v>4156</v>
      </c>
      <c r="C676" s="668" t="s">
        <v>3747</v>
      </c>
      <c r="D676" s="668">
        <v>32</v>
      </c>
      <c r="E676" s="668">
        <v>18</v>
      </c>
      <c r="F676" s="668" t="s">
        <v>65</v>
      </c>
      <c r="G676" s="338"/>
      <c r="H676" s="338"/>
      <c r="I676" s="338"/>
      <c r="J676" s="338"/>
      <c r="K676" s="338" t="s">
        <v>3728</v>
      </c>
      <c r="L676" s="338" t="str">
        <f>CONCATENATE(K676,".ZDi19")</f>
        <v>MNS.ZDV_007_20_1.ZDV.Interface.ZDi19</v>
      </c>
      <c r="M676" s="668" t="str">
        <f t="shared" si="48"/>
        <v>0</v>
      </c>
      <c r="N676" s="668" t="str">
        <f t="shared" si="49"/>
        <v>2</v>
      </c>
      <c r="O676" s="672" t="s">
        <v>605</v>
      </c>
      <c r="P676" s="961" t="s">
        <v>607</v>
      </c>
      <c r="Q676" s="668"/>
      <c r="R676" s="670"/>
      <c r="S676" s="293"/>
    </row>
    <row r="677" spans="1:20" x14ac:dyDescent="0.25">
      <c r="A677" s="305">
        <v>676</v>
      </c>
      <c r="B677" s="923" t="s">
        <v>4157</v>
      </c>
      <c r="C677" s="668" t="s">
        <v>3748</v>
      </c>
      <c r="D677" s="668">
        <v>32</v>
      </c>
      <c r="E677" s="668">
        <v>19</v>
      </c>
      <c r="F677" s="668" t="s">
        <v>65</v>
      </c>
      <c r="G677" s="338"/>
      <c r="H677" s="338"/>
      <c r="I677" s="338"/>
      <c r="J677" s="338"/>
      <c r="K677" s="338" t="s">
        <v>3728</v>
      </c>
      <c r="L677" s="338" t="str">
        <f>CONCATENATE(K677,".ZDi20")</f>
        <v>MNS.ZDV_007_20_1.ZDV.Interface.ZDi20</v>
      </c>
      <c r="M677" s="668" t="str">
        <f t="shared" si="48"/>
        <v>0</v>
      </c>
      <c r="N677" s="668" t="str">
        <f t="shared" si="49"/>
        <v>2</v>
      </c>
      <c r="O677" s="672" t="s">
        <v>605</v>
      </c>
      <c r="P677" s="961" t="s">
        <v>607</v>
      </c>
      <c r="Q677" s="668"/>
      <c r="R677" s="670"/>
      <c r="S677" s="293"/>
      <c r="T677" s="412"/>
    </row>
    <row r="678" spans="1:20" x14ac:dyDescent="0.25">
      <c r="A678" s="305">
        <v>677</v>
      </c>
      <c r="B678" s="923" t="s">
        <v>4158</v>
      </c>
      <c r="C678" s="668" t="s">
        <v>3749</v>
      </c>
      <c r="D678" s="668">
        <v>32</v>
      </c>
      <c r="E678" s="668">
        <v>20</v>
      </c>
      <c r="F678" s="668" t="s">
        <v>65</v>
      </c>
      <c r="G678" s="338"/>
      <c r="H678" s="338"/>
      <c r="I678" s="338"/>
      <c r="J678" s="338"/>
      <c r="K678" s="338" t="s">
        <v>3728</v>
      </c>
      <c r="L678" s="338" t="str">
        <f>CONCATENATE(K678,".ZDi21")</f>
        <v>MNS.ZDV_007_20_1.ZDV.Interface.ZDi21</v>
      </c>
      <c r="M678" s="668" t="str">
        <f t="shared" si="48"/>
        <v>0</v>
      </c>
      <c r="N678" s="668" t="str">
        <f t="shared" si="49"/>
        <v>2</v>
      </c>
      <c r="O678" s="672" t="s">
        <v>605</v>
      </c>
      <c r="P678" s="961" t="s">
        <v>607</v>
      </c>
      <c r="Q678" s="668"/>
      <c r="R678" s="670"/>
      <c r="S678" s="293"/>
      <c r="T678" s="413"/>
    </row>
    <row r="679" spans="1:20" x14ac:dyDescent="0.25">
      <c r="A679" s="305">
        <v>678</v>
      </c>
      <c r="B679" s="923" t="s">
        <v>4159</v>
      </c>
      <c r="C679" s="668" t="s">
        <v>3750</v>
      </c>
      <c r="D679" s="668">
        <v>32</v>
      </c>
      <c r="E679" s="668">
        <v>21</v>
      </c>
      <c r="F679" s="668" t="s">
        <v>65</v>
      </c>
      <c r="G679" s="338"/>
      <c r="H679" s="338"/>
      <c r="I679" s="338"/>
      <c r="J679" s="338"/>
      <c r="K679" s="338" t="s">
        <v>3728</v>
      </c>
      <c r="L679" s="338" t="str">
        <f>CONCATENATE(K679,".ZDi22")</f>
        <v>MNS.ZDV_007_20_1.ZDV.Interface.ZDi22</v>
      </c>
      <c r="M679" s="668" t="str">
        <f t="shared" si="48"/>
        <v>0</v>
      </c>
      <c r="N679" s="668" t="str">
        <f t="shared" si="49"/>
        <v>2</v>
      </c>
      <c r="O679" s="672" t="s">
        <v>605</v>
      </c>
      <c r="P679" s="961" t="s">
        <v>607</v>
      </c>
      <c r="Q679" s="247"/>
      <c r="R679" s="291"/>
      <c r="S679" s="293"/>
    </row>
    <row r="680" spans="1:20" x14ac:dyDescent="0.25">
      <c r="A680" s="305">
        <v>679</v>
      </c>
      <c r="B680" s="923" t="s">
        <v>4160</v>
      </c>
      <c r="C680" s="668" t="s">
        <v>3751</v>
      </c>
      <c r="D680" s="668">
        <v>32</v>
      </c>
      <c r="E680" s="668">
        <v>22</v>
      </c>
      <c r="F680" s="668" t="s">
        <v>65</v>
      </c>
      <c r="G680" s="338"/>
      <c r="H680" s="338"/>
      <c r="I680" s="338"/>
      <c r="J680" s="338"/>
      <c r="K680" s="338" t="s">
        <v>3728</v>
      </c>
      <c r="L680" s="338" t="str">
        <f>CONCATENATE(K680,".ZDi23")</f>
        <v>MNS.ZDV_007_20_1.ZDV.Interface.ZDi23</v>
      </c>
      <c r="M680" s="668" t="str">
        <f t="shared" si="48"/>
        <v>0</v>
      </c>
      <c r="N680" s="668" t="str">
        <f t="shared" si="49"/>
        <v>2</v>
      </c>
      <c r="O680" s="672" t="s">
        <v>605</v>
      </c>
      <c r="P680" s="961" t="s">
        <v>607</v>
      </c>
      <c r="Q680" s="247"/>
      <c r="R680" s="291"/>
      <c r="S680" s="293"/>
    </row>
    <row r="681" spans="1:20" x14ac:dyDescent="0.25">
      <c r="A681" s="305">
        <v>680</v>
      </c>
      <c r="B681" s="923" t="s">
        <v>4161</v>
      </c>
      <c r="C681" s="668" t="s">
        <v>3752</v>
      </c>
      <c r="D681" s="668">
        <v>32</v>
      </c>
      <c r="E681" s="668">
        <v>23</v>
      </c>
      <c r="F681" s="668" t="s">
        <v>65</v>
      </c>
      <c r="G681" s="338"/>
      <c r="H681" s="338"/>
      <c r="I681" s="338"/>
      <c r="J681" s="338"/>
      <c r="K681" s="338" t="s">
        <v>3728</v>
      </c>
      <c r="L681" s="338" t="str">
        <f>CONCATENATE(K681,".ZDi24")</f>
        <v>MNS.ZDV_007_20_1.ZDV.Interface.ZDi24</v>
      </c>
      <c r="M681" s="668" t="str">
        <f t="shared" si="48"/>
        <v>0</v>
      </c>
      <c r="N681" s="668" t="str">
        <f t="shared" si="49"/>
        <v>2</v>
      </c>
      <c r="O681" s="672" t="s">
        <v>605</v>
      </c>
      <c r="P681" s="961" t="s">
        <v>607</v>
      </c>
      <c r="Q681" s="247"/>
      <c r="R681" s="291"/>
      <c r="S681" s="293"/>
    </row>
    <row r="682" spans="1:20" x14ac:dyDescent="0.25">
      <c r="A682" s="305">
        <v>681</v>
      </c>
      <c r="B682" s="923" t="s">
        <v>4162</v>
      </c>
      <c r="C682" s="668" t="s">
        <v>3753</v>
      </c>
      <c r="D682" s="668">
        <v>32</v>
      </c>
      <c r="E682" s="668">
        <v>24</v>
      </c>
      <c r="F682" s="668" t="s">
        <v>65</v>
      </c>
      <c r="G682" s="338"/>
      <c r="H682" s="338"/>
      <c r="I682" s="338"/>
      <c r="J682" s="338"/>
      <c r="K682" s="338" t="s">
        <v>3728</v>
      </c>
      <c r="L682" s="338" t="str">
        <f>CONCATENATE(K682,".ZDi25")</f>
        <v>MNS.ZDV_007_20_1.ZDV.Interface.ZDi25</v>
      </c>
      <c r="M682" s="668" t="str">
        <f t="shared" si="48"/>
        <v>0</v>
      </c>
      <c r="N682" s="668" t="str">
        <f t="shared" si="49"/>
        <v>2</v>
      </c>
      <c r="O682" s="672" t="s">
        <v>605</v>
      </c>
      <c r="P682" s="961" t="s">
        <v>607</v>
      </c>
      <c r="Q682" s="247"/>
      <c r="R682" s="291"/>
      <c r="S682" s="293"/>
    </row>
    <row r="683" spans="1:20" x14ac:dyDescent="0.25">
      <c r="A683" s="305">
        <v>682</v>
      </c>
      <c r="B683" s="923" t="s">
        <v>4163</v>
      </c>
      <c r="C683" s="668" t="s">
        <v>3754</v>
      </c>
      <c r="D683" s="668">
        <v>32</v>
      </c>
      <c r="E683" s="668">
        <v>25</v>
      </c>
      <c r="F683" s="668" t="s">
        <v>65</v>
      </c>
      <c r="G683" s="338"/>
      <c r="H683" s="338"/>
      <c r="I683" s="338"/>
      <c r="J683" s="338"/>
      <c r="K683" s="338" t="s">
        <v>3728</v>
      </c>
      <c r="L683" s="338" t="str">
        <f>CONCATENATE(K683,".ZDi26")</f>
        <v>MNS.ZDV_007_20_1.ZDV.Interface.ZDi26</v>
      </c>
      <c r="M683" s="668" t="str">
        <f t="shared" si="48"/>
        <v>0</v>
      </c>
      <c r="N683" s="668" t="str">
        <f t="shared" si="49"/>
        <v>2</v>
      </c>
      <c r="O683" s="672" t="s">
        <v>605</v>
      </c>
      <c r="P683" s="961" t="s">
        <v>607</v>
      </c>
      <c r="Q683" s="247"/>
      <c r="R683" s="291"/>
      <c r="S683" s="293"/>
    </row>
    <row r="684" spans="1:20" x14ac:dyDescent="0.25">
      <c r="A684" s="305">
        <v>683</v>
      </c>
      <c r="B684" s="923" t="s">
        <v>4164</v>
      </c>
      <c r="C684" s="668" t="s">
        <v>3755</v>
      </c>
      <c r="D684" s="668">
        <v>32</v>
      </c>
      <c r="E684" s="668">
        <v>26</v>
      </c>
      <c r="F684" s="668" t="s">
        <v>65</v>
      </c>
      <c r="G684" s="338"/>
      <c r="H684" s="338"/>
      <c r="I684" s="338"/>
      <c r="J684" s="338"/>
      <c r="K684" s="338" t="s">
        <v>3728</v>
      </c>
      <c r="L684" s="338" t="str">
        <f>CONCATENATE(K684,".ZDi27")</f>
        <v>MNS.ZDV_007_20_1.ZDV.Interface.ZDi27</v>
      </c>
      <c r="M684" s="668" t="str">
        <f t="shared" si="48"/>
        <v>0</v>
      </c>
      <c r="N684" s="668" t="str">
        <f t="shared" si="49"/>
        <v>2</v>
      </c>
      <c r="O684" s="672" t="s">
        <v>605</v>
      </c>
      <c r="P684" s="961" t="s">
        <v>607</v>
      </c>
      <c r="Q684" s="247"/>
      <c r="R684" s="291"/>
      <c r="S684" s="293"/>
    </row>
    <row r="685" spans="1:20" ht="30" x14ac:dyDescent="0.25">
      <c r="A685" s="305">
        <v>684</v>
      </c>
      <c r="B685" s="923" t="s">
        <v>4165</v>
      </c>
      <c r="C685" s="668" t="s">
        <v>3756</v>
      </c>
      <c r="D685" s="668">
        <v>32</v>
      </c>
      <c r="E685" s="668">
        <v>27</v>
      </c>
      <c r="F685" s="668" t="s">
        <v>65</v>
      </c>
      <c r="G685" s="338"/>
      <c r="H685" s="338"/>
      <c r="I685" s="338"/>
      <c r="J685" s="338"/>
      <c r="K685" s="338" t="s">
        <v>3728</v>
      </c>
      <c r="L685" s="338" t="str">
        <f>CONCATENATE(K685,".ZDi28")</f>
        <v>MNS.ZDV_007_20_1.ZDV.Interface.ZDi28</v>
      </c>
      <c r="M685" s="668" t="str">
        <f t="shared" si="48"/>
        <v>0</v>
      </c>
      <c r="N685" s="668" t="str">
        <f t="shared" si="49"/>
        <v>2</v>
      </c>
      <c r="O685" s="672" t="s">
        <v>605</v>
      </c>
      <c r="P685" s="961" t="s">
        <v>607</v>
      </c>
      <c r="Q685" s="247"/>
      <c r="R685" s="291"/>
      <c r="S685" s="293"/>
    </row>
    <row r="686" spans="1:20" x14ac:dyDescent="0.25">
      <c r="A686" s="305">
        <v>685</v>
      </c>
      <c r="B686" s="923" t="s">
        <v>4166</v>
      </c>
      <c r="C686" s="668" t="s">
        <v>3757</v>
      </c>
      <c r="D686" s="668">
        <v>32</v>
      </c>
      <c r="E686" s="668">
        <v>28</v>
      </c>
      <c r="F686" s="668" t="s">
        <v>65</v>
      </c>
      <c r="G686" s="338"/>
      <c r="H686" s="338"/>
      <c r="I686" s="338"/>
      <c r="J686" s="338"/>
      <c r="K686" s="338" t="s">
        <v>3728</v>
      </c>
      <c r="L686" s="338" t="str">
        <f>CONCATENATE(K686,".ZDi29")</f>
        <v>MNS.ZDV_007_20_1.ZDV.Interface.ZDi29</v>
      </c>
      <c r="M686" s="668" t="str">
        <f t="shared" si="48"/>
        <v>0</v>
      </c>
      <c r="N686" s="668" t="str">
        <f t="shared" si="49"/>
        <v>2</v>
      </c>
      <c r="O686" s="672" t="s">
        <v>605</v>
      </c>
      <c r="P686" s="961" t="s">
        <v>607</v>
      </c>
      <c r="Q686" s="247"/>
      <c r="R686" s="291"/>
      <c r="S686" s="293"/>
    </row>
    <row r="687" spans="1:20" x14ac:dyDescent="0.25">
      <c r="A687" s="305">
        <v>686</v>
      </c>
      <c r="B687" s="923" t="s">
        <v>4167</v>
      </c>
      <c r="C687" s="668" t="s">
        <v>3758</v>
      </c>
      <c r="D687" s="668">
        <v>32</v>
      </c>
      <c r="E687" s="668">
        <v>29</v>
      </c>
      <c r="F687" s="668" t="s">
        <v>65</v>
      </c>
      <c r="G687" s="338"/>
      <c r="H687" s="338"/>
      <c r="I687" s="338"/>
      <c r="J687" s="338"/>
      <c r="K687" s="338" t="s">
        <v>3728</v>
      </c>
      <c r="L687" s="338" t="str">
        <f>CONCATENATE(K687,".ZDi30")</f>
        <v>MNS.ZDV_007_20_1.ZDV.Interface.ZDi30</v>
      </c>
      <c r="M687" s="668" t="str">
        <f t="shared" si="48"/>
        <v>0</v>
      </c>
      <c r="N687" s="668" t="str">
        <f t="shared" si="49"/>
        <v>2</v>
      </c>
      <c r="O687" s="672" t="s">
        <v>605</v>
      </c>
      <c r="P687" s="961" t="s">
        <v>607</v>
      </c>
      <c r="Q687" s="247"/>
      <c r="R687" s="291"/>
      <c r="S687" s="293"/>
    </row>
    <row r="688" spans="1:20" x14ac:dyDescent="0.25">
      <c r="A688" s="305">
        <v>687</v>
      </c>
      <c r="B688" s="671" t="s">
        <v>3261</v>
      </c>
      <c r="C688" s="668" t="s">
        <v>3759</v>
      </c>
      <c r="D688" s="668">
        <v>32</v>
      </c>
      <c r="E688" s="668">
        <v>30</v>
      </c>
      <c r="F688" s="338"/>
      <c r="G688" s="338"/>
      <c r="H688" s="338"/>
      <c r="I688" s="338"/>
      <c r="J688" s="338"/>
      <c r="K688" s="338" t="s">
        <v>3728</v>
      </c>
      <c r="L688" s="338" t="str">
        <f>CONCATENATE(K688,".ZDi31")</f>
        <v>MNS.ZDV_007_20_1.ZDV.Interface.ZDi31</v>
      </c>
      <c r="M688" s="668" t="str">
        <f t="shared" si="48"/>
        <v>0</v>
      </c>
      <c r="N688" s="668" t="str">
        <f t="shared" si="49"/>
        <v>0</v>
      </c>
      <c r="O688" s="672" t="s">
        <v>605</v>
      </c>
      <c r="P688" s="672" t="s">
        <v>605</v>
      </c>
      <c r="Q688" s="247"/>
      <c r="R688" s="291"/>
      <c r="S688" s="293"/>
    </row>
    <row r="689" spans="1:20" x14ac:dyDescent="0.25">
      <c r="A689" s="305">
        <v>688</v>
      </c>
      <c r="B689" s="671" t="s">
        <v>3261</v>
      </c>
      <c r="C689" s="668" t="s">
        <v>3760</v>
      </c>
      <c r="D689" s="668">
        <v>32</v>
      </c>
      <c r="E689" s="668">
        <v>31</v>
      </c>
      <c r="F689" s="668"/>
      <c r="G689" s="670"/>
      <c r="H689" s="670"/>
      <c r="I689" s="670"/>
      <c r="J689" s="305"/>
      <c r="K689" s="338" t="s">
        <v>3728</v>
      </c>
      <c r="L689" s="338" t="str">
        <f>CONCATENATE(K689,".ZDi32")</f>
        <v>MNS.ZDV_007_20_1.ZDV.Interface.ZDi32</v>
      </c>
      <c r="M689" s="668" t="str">
        <f t="shared" si="48"/>
        <v>0</v>
      </c>
      <c r="N689" s="668" t="str">
        <f t="shared" si="49"/>
        <v>0</v>
      </c>
      <c r="O689" s="672" t="s">
        <v>605</v>
      </c>
      <c r="P689" s="672" t="s">
        <v>605</v>
      </c>
      <c r="Q689" s="247"/>
      <c r="R689" s="291"/>
      <c r="S689" s="293"/>
    </row>
    <row r="690" spans="1:20" x14ac:dyDescent="0.25">
      <c r="A690" s="305"/>
      <c r="B690" s="346"/>
      <c r="C690" s="305"/>
      <c r="D690" s="668"/>
      <c r="E690" s="668"/>
      <c r="F690" s="668"/>
      <c r="G690" s="670"/>
      <c r="H690" s="338"/>
      <c r="I690" s="338"/>
      <c r="J690" s="1048"/>
      <c r="K690" s="670"/>
      <c r="L690" s="670"/>
      <c r="M690" s="668" t="str">
        <f t="shared" ref="M690:M702" si="50">IF(O690="",0,LEFT(O690,1))</f>
        <v>0</v>
      </c>
      <c r="N690" s="668" t="str">
        <f t="shared" ref="N690:N701" si="51">IF(P690="",0,LEFT(P690,1))</f>
        <v>1</v>
      </c>
      <c r="O690" s="672" t="s">
        <v>605</v>
      </c>
      <c r="P690" s="725" t="s">
        <v>606</v>
      </c>
      <c r="Q690" s="247"/>
      <c r="R690" s="291"/>
      <c r="S690" s="293"/>
    </row>
    <row r="691" spans="1:20" x14ac:dyDescent="0.25">
      <c r="A691" s="305"/>
      <c r="B691" s="671"/>
      <c r="C691" s="305"/>
      <c r="D691" s="668"/>
      <c r="E691" s="668"/>
      <c r="F691" s="668"/>
      <c r="G691" s="670"/>
      <c r="H691" s="670"/>
      <c r="I691" s="670"/>
      <c r="J691" s="305"/>
      <c r="K691" s="670"/>
      <c r="L691" s="670"/>
      <c r="M691" s="668" t="str">
        <f t="shared" si="50"/>
        <v>0</v>
      </c>
      <c r="N691" s="668" t="str">
        <f t="shared" si="51"/>
        <v>1</v>
      </c>
      <c r="O691" s="672" t="s">
        <v>605</v>
      </c>
      <c r="P691" s="725" t="s">
        <v>606</v>
      </c>
      <c r="Q691" s="247"/>
      <c r="R691" s="291"/>
      <c r="S691" s="293"/>
    </row>
    <row r="692" spans="1:20" x14ac:dyDescent="0.25">
      <c r="A692" s="305"/>
      <c r="B692" s="671"/>
      <c r="C692" s="305"/>
      <c r="D692" s="668"/>
      <c r="E692" s="668"/>
      <c r="F692" s="668"/>
      <c r="G692" s="670"/>
      <c r="H692" s="670"/>
      <c r="I692" s="670"/>
      <c r="J692" s="305"/>
      <c r="K692" s="670"/>
      <c r="L692" s="670"/>
      <c r="M692" s="668" t="str">
        <f t="shared" si="50"/>
        <v>0</v>
      </c>
      <c r="N692" s="668" t="str">
        <f t="shared" si="51"/>
        <v>1</v>
      </c>
      <c r="O692" s="672" t="s">
        <v>605</v>
      </c>
      <c r="P692" s="725" t="s">
        <v>606</v>
      </c>
      <c r="Q692" s="247"/>
      <c r="R692" s="291"/>
      <c r="S692" s="293"/>
    </row>
    <row r="693" spans="1:20" x14ac:dyDescent="0.25">
      <c r="A693" s="305"/>
      <c r="B693" s="671"/>
      <c r="C693" s="305"/>
      <c r="D693" s="668"/>
      <c r="E693" s="668"/>
      <c r="F693" s="668"/>
      <c r="G693" s="670"/>
      <c r="H693" s="670"/>
      <c r="I693" s="670"/>
      <c r="J693" s="305"/>
      <c r="K693" s="670"/>
      <c r="L693" s="670"/>
      <c r="M693" s="668" t="str">
        <f t="shared" si="50"/>
        <v>0</v>
      </c>
      <c r="N693" s="668" t="str">
        <f t="shared" si="51"/>
        <v>1</v>
      </c>
      <c r="O693" s="672" t="s">
        <v>605</v>
      </c>
      <c r="P693" s="725" t="s">
        <v>606</v>
      </c>
      <c r="Q693" s="247"/>
      <c r="R693" s="291"/>
      <c r="S693" s="293"/>
    </row>
    <row r="694" spans="1:20" x14ac:dyDescent="0.25">
      <c r="A694" s="305"/>
      <c r="B694" s="671"/>
      <c r="C694" s="305"/>
      <c r="D694" s="668"/>
      <c r="E694" s="668"/>
      <c r="F694" s="668"/>
      <c r="G694" s="670"/>
      <c r="H694" s="670"/>
      <c r="I694" s="670"/>
      <c r="J694" s="305"/>
      <c r="K694" s="670"/>
      <c r="L694" s="670"/>
      <c r="M694" s="668" t="str">
        <f t="shared" si="50"/>
        <v>0</v>
      </c>
      <c r="N694" s="668" t="str">
        <f t="shared" si="51"/>
        <v>1</v>
      </c>
      <c r="O694" s="672" t="s">
        <v>605</v>
      </c>
      <c r="P694" s="725" t="s">
        <v>606</v>
      </c>
      <c r="Q694" s="247"/>
      <c r="R694" s="291"/>
      <c r="S694" s="293"/>
      <c r="T694" s="412"/>
    </row>
    <row r="695" spans="1:20" x14ac:dyDescent="0.25">
      <c r="A695" s="305"/>
      <c r="B695" s="671"/>
      <c r="C695" s="305"/>
      <c r="D695" s="668"/>
      <c r="E695" s="668"/>
      <c r="F695" s="668"/>
      <c r="G695" s="670"/>
      <c r="H695" s="670"/>
      <c r="I695" s="670"/>
      <c r="J695" s="305"/>
      <c r="K695" s="670"/>
      <c r="L695" s="670"/>
      <c r="M695" s="668" t="str">
        <f t="shared" si="50"/>
        <v>0</v>
      </c>
      <c r="N695" s="668" t="str">
        <f t="shared" si="51"/>
        <v>1</v>
      </c>
      <c r="O695" s="672" t="s">
        <v>605</v>
      </c>
      <c r="P695" s="725" t="s">
        <v>606</v>
      </c>
      <c r="Q695" s="247"/>
      <c r="R695" s="291"/>
      <c r="S695" s="293"/>
      <c r="T695" s="412"/>
    </row>
    <row r="696" spans="1:20" x14ac:dyDescent="0.25">
      <c r="A696" s="305"/>
      <c r="B696" s="671"/>
      <c r="C696" s="305"/>
      <c r="D696" s="668"/>
      <c r="E696" s="668"/>
      <c r="F696" s="668"/>
      <c r="G696" s="670"/>
      <c r="H696" s="670"/>
      <c r="I696" s="670"/>
      <c r="J696" s="305"/>
      <c r="K696" s="670"/>
      <c r="L696" s="670"/>
      <c r="M696" s="668" t="str">
        <f t="shared" si="50"/>
        <v>0</v>
      </c>
      <c r="N696" s="668" t="str">
        <f t="shared" si="51"/>
        <v>1</v>
      </c>
      <c r="O696" s="672" t="s">
        <v>605</v>
      </c>
      <c r="P696" s="725" t="s">
        <v>606</v>
      </c>
      <c r="Q696" s="247"/>
      <c r="R696" s="291"/>
      <c r="S696" s="293"/>
      <c r="T696" s="412"/>
    </row>
    <row r="697" spans="1:20" x14ac:dyDescent="0.25">
      <c r="A697" s="305"/>
      <c r="B697" s="671"/>
      <c r="C697" s="305"/>
      <c r="D697" s="668"/>
      <c r="E697" s="668"/>
      <c r="F697" s="668"/>
      <c r="G697" s="670"/>
      <c r="H697" s="670"/>
      <c r="I697" s="670"/>
      <c r="J697" s="305"/>
      <c r="K697" s="670"/>
      <c r="L697" s="670"/>
      <c r="M697" s="668" t="str">
        <f t="shared" si="50"/>
        <v>0</v>
      </c>
      <c r="N697" s="668" t="str">
        <f t="shared" si="51"/>
        <v>1</v>
      </c>
      <c r="O697" s="672" t="s">
        <v>605</v>
      </c>
      <c r="P697" s="725" t="s">
        <v>606</v>
      </c>
      <c r="Q697" s="247"/>
      <c r="R697" s="291"/>
      <c r="S697" s="293"/>
      <c r="T697" s="412"/>
    </row>
    <row r="698" spans="1:20" x14ac:dyDescent="0.25">
      <c r="A698" s="305"/>
      <c r="B698" s="671"/>
      <c r="C698" s="305"/>
      <c r="D698" s="668"/>
      <c r="E698" s="668"/>
      <c r="F698" s="668"/>
      <c r="G698" s="670"/>
      <c r="H698" s="670"/>
      <c r="I698" s="670"/>
      <c r="J698" s="305"/>
      <c r="K698" s="670"/>
      <c r="L698" s="670"/>
      <c r="M698" s="668" t="str">
        <f t="shared" si="50"/>
        <v>0</v>
      </c>
      <c r="N698" s="668" t="str">
        <f t="shared" si="51"/>
        <v>1</v>
      </c>
      <c r="O698" s="672" t="s">
        <v>605</v>
      </c>
      <c r="P698" s="725" t="s">
        <v>606</v>
      </c>
      <c r="Q698" s="247"/>
      <c r="R698" s="291"/>
      <c r="S698" s="293"/>
      <c r="T698" s="412"/>
    </row>
    <row r="699" spans="1:20" x14ac:dyDescent="0.25">
      <c r="A699" s="305"/>
      <c r="B699" s="671"/>
      <c r="C699" s="305"/>
      <c r="D699" s="668"/>
      <c r="E699" s="668"/>
      <c r="F699" s="668"/>
      <c r="G699" s="670"/>
      <c r="H699" s="670"/>
      <c r="I699" s="670"/>
      <c r="J699" s="305"/>
      <c r="K699" s="670"/>
      <c r="L699" s="670"/>
      <c r="M699" s="668" t="str">
        <f t="shared" si="50"/>
        <v>0</v>
      </c>
      <c r="N699" s="668" t="str">
        <f t="shared" si="51"/>
        <v>1</v>
      </c>
      <c r="O699" s="672" t="s">
        <v>605</v>
      </c>
      <c r="P699" s="725" t="s">
        <v>606</v>
      </c>
      <c r="Q699" s="247"/>
      <c r="R699" s="291"/>
      <c r="S699" s="293"/>
      <c r="T699" s="412"/>
    </row>
    <row r="700" spans="1:20" x14ac:dyDescent="0.25">
      <c r="A700" s="305"/>
      <c r="B700" s="671"/>
      <c r="C700" s="305"/>
      <c r="D700" s="668"/>
      <c r="E700" s="668"/>
      <c r="F700" s="668"/>
      <c r="G700" s="670"/>
      <c r="H700" s="670"/>
      <c r="I700" s="670"/>
      <c r="J700" s="305"/>
      <c r="K700" s="670"/>
      <c r="L700" s="670"/>
      <c r="M700" s="668" t="str">
        <f t="shared" si="50"/>
        <v>0</v>
      </c>
      <c r="N700" s="668" t="str">
        <f t="shared" si="51"/>
        <v>1</v>
      </c>
      <c r="O700" s="672" t="s">
        <v>605</v>
      </c>
      <c r="P700" s="725" t="s">
        <v>606</v>
      </c>
      <c r="Q700" s="247"/>
      <c r="R700" s="291"/>
      <c r="S700" s="293"/>
      <c r="T700" s="412"/>
    </row>
    <row r="701" spans="1:20" x14ac:dyDescent="0.25">
      <c r="A701" s="305"/>
      <c r="B701" s="671"/>
      <c r="C701" s="305"/>
      <c r="D701" s="668"/>
      <c r="E701" s="668"/>
      <c r="F701" s="668"/>
      <c r="G701" s="670"/>
      <c r="H701" s="670"/>
      <c r="I701" s="670"/>
      <c r="J701" s="305"/>
      <c r="K701" s="670"/>
      <c r="L701" s="670"/>
      <c r="M701" s="668" t="str">
        <f t="shared" si="50"/>
        <v>0</v>
      </c>
      <c r="N701" s="668" t="str">
        <f t="shared" si="51"/>
        <v>1</v>
      </c>
      <c r="O701" s="672" t="s">
        <v>605</v>
      </c>
      <c r="P701" s="725" t="s">
        <v>606</v>
      </c>
      <c r="Q701" s="247"/>
      <c r="R701" s="291"/>
      <c r="S701" s="293"/>
      <c r="T701" s="412"/>
    </row>
    <row r="702" spans="1:20" x14ac:dyDescent="0.25">
      <c r="A702" s="305"/>
      <c r="B702" s="671"/>
      <c r="C702" s="305"/>
      <c r="D702" s="668"/>
      <c r="E702" s="668"/>
      <c r="F702" s="668"/>
      <c r="G702" s="670"/>
      <c r="H702" s="670"/>
      <c r="I702" s="670"/>
      <c r="J702" s="305"/>
      <c r="K702" s="670"/>
      <c r="L702" s="670"/>
      <c r="M702" s="668" t="str">
        <f t="shared" si="50"/>
        <v>0</v>
      </c>
      <c r="N702" s="668" t="str">
        <f t="shared" ref="N702:N765" si="52">IF(P702="",0,LEFT(P702,1))</f>
        <v>1</v>
      </c>
      <c r="O702" s="672" t="s">
        <v>605</v>
      </c>
      <c r="P702" s="725" t="s">
        <v>606</v>
      </c>
      <c r="Q702" s="247"/>
      <c r="R702" s="291"/>
      <c r="S702" s="293"/>
      <c r="T702" s="412"/>
    </row>
    <row r="703" spans="1:20" x14ac:dyDescent="0.25">
      <c r="A703" s="305"/>
      <c r="B703" s="671"/>
      <c r="C703" s="305"/>
      <c r="D703" s="668"/>
      <c r="E703" s="668"/>
      <c r="F703" s="668"/>
      <c r="G703" s="670"/>
      <c r="H703" s="670"/>
      <c r="I703" s="670"/>
      <c r="J703" s="305"/>
      <c r="K703" s="670"/>
      <c r="L703" s="670"/>
      <c r="M703" s="668" t="str">
        <f t="shared" ref="M703:M766" si="53">IF(O703="",0,LEFT(O703,1))</f>
        <v>0</v>
      </c>
      <c r="N703" s="668" t="str">
        <f t="shared" si="52"/>
        <v>1</v>
      </c>
      <c r="O703" s="672" t="s">
        <v>605</v>
      </c>
      <c r="P703" s="725" t="s">
        <v>606</v>
      </c>
      <c r="Q703" s="247"/>
      <c r="R703" s="291"/>
      <c r="S703" s="293"/>
      <c r="T703" s="412"/>
    </row>
    <row r="704" spans="1:20" x14ac:dyDescent="0.25">
      <c r="A704" s="305"/>
      <c r="B704" s="671"/>
      <c r="C704" s="305"/>
      <c r="D704" s="668"/>
      <c r="E704" s="668"/>
      <c r="F704" s="668"/>
      <c r="G704" s="670"/>
      <c r="H704" s="670"/>
      <c r="I704" s="670"/>
      <c r="J704" s="305"/>
      <c r="K704" s="670"/>
      <c r="L704" s="670"/>
      <c r="M704" s="668" t="str">
        <f t="shared" si="53"/>
        <v>0</v>
      </c>
      <c r="N704" s="668" t="str">
        <f t="shared" si="52"/>
        <v>1</v>
      </c>
      <c r="O704" s="672" t="s">
        <v>605</v>
      </c>
      <c r="P704" s="725" t="s">
        <v>606</v>
      </c>
      <c r="Q704" s="247"/>
      <c r="R704" s="291"/>
      <c r="S704" s="293"/>
      <c r="T704" s="412"/>
    </row>
    <row r="705" spans="1:20" x14ac:dyDescent="0.25">
      <c r="A705" s="305"/>
      <c r="B705" s="671"/>
      <c r="C705" s="305"/>
      <c r="D705" s="668"/>
      <c r="E705" s="668"/>
      <c r="F705" s="668"/>
      <c r="G705" s="670"/>
      <c r="H705" s="670"/>
      <c r="I705" s="670"/>
      <c r="J705" s="305"/>
      <c r="K705" s="670"/>
      <c r="L705" s="670"/>
      <c r="M705" s="668" t="str">
        <f t="shared" si="53"/>
        <v>0</v>
      </c>
      <c r="N705" s="668" t="str">
        <f t="shared" si="52"/>
        <v>1</v>
      </c>
      <c r="O705" s="672" t="s">
        <v>605</v>
      </c>
      <c r="P705" s="725" t="s">
        <v>606</v>
      </c>
      <c r="Q705" s="247"/>
      <c r="R705" s="291"/>
      <c r="S705" s="293"/>
      <c r="T705" s="412"/>
    </row>
    <row r="706" spans="1:20" x14ac:dyDescent="0.25">
      <c r="A706" s="305"/>
      <c r="B706" s="671"/>
      <c r="C706" s="305"/>
      <c r="D706" s="668"/>
      <c r="E706" s="668"/>
      <c r="F706" s="668"/>
      <c r="G706" s="670"/>
      <c r="H706" s="670"/>
      <c r="I706" s="670"/>
      <c r="J706" s="305"/>
      <c r="K706" s="670"/>
      <c r="L706" s="670"/>
      <c r="M706" s="668" t="str">
        <f t="shared" si="53"/>
        <v>0</v>
      </c>
      <c r="N706" s="668" t="str">
        <f t="shared" si="52"/>
        <v>1</v>
      </c>
      <c r="O706" s="672" t="s">
        <v>605</v>
      </c>
      <c r="P706" s="725" t="s">
        <v>606</v>
      </c>
      <c r="Q706" s="247"/>
      <c r="R706" s="291"/>
      <c r="S706" s="293"/>
      <c r="T706" s="412"/>
    </row>
    <row r="707" spans="1:20" x14ac:dyDescent="0.25">
      <c r="A707" s="305"/>
      <c r="B707" s="671"/>
      <c r="C707" s="305"/>
      <c r="D707" s="668"/>
      <c r="E707" s="668"/>
      <c r="F707" s="668"/>
      <c r="G707" s="670"/>
      <c r="H707" s="670"/>
      <c r="I707" s="670"/>
      <c r="J707" s="305"/>
      <c r="K707" s="670"/>
      <c r="L707" s="670"/>
      <c r="M707" s="668" t="str">
        <f t="shared" si="53"/>
        <v>0</v>
      </c>
      <c r="N707" s="668" t="str">
        <f t="shared" si="52"/>
        <v>1</v>
      </c>
      <c r="O707" s="672" t="s">
        <v>605</v>
      </c>
      <c r="P707" s="725" t="s">
        <v>606</v>
      </c>
      <c r="Q707" s="247"/>
      <c r="R707" s="291"/>
      <c r="S707" s="293"/>
      <c r="T707" s="412"/>
    </row>
    <row r="708" spans="1:20" x14ac:dyDescent="0.25">
      <c r="A708" s="305"/>
      <c r="B708" s="671"/>
      <c r="C708" s="305"/>
      <c r="D708" s="668"/>
      <c r="E708" s="668"/>
      <c r="F708" s="668"/>
      <c r="G708" s="670"/>
      <c r="H708" s="670"/>
      <c r="I708" s="670"/>
      <c r="J708" s="305"/>
      <c r="K708" s="670"/>
      <c r="L708" s="670"/>
      <c r="M708" s="668" t="str">
        <f t="shared" si="53"/>
        <v>0</v>
      </c>
      <c r="N708" s="668" t="str">
        <f t="shared" si="52"/>
        <v>1</v>
      </c>
      <c r="O708" s="672" t="s">
        <v>605</v>
      </c>
      <c r="P708" s="725" t="s">
        <v>606</v>
      </c>
      <c r="Q708" s="247"/>
      <c r="R708" s="291"/>
      <c r="S708" s="293"/>
      <c r="T708" s="412"/>
    </row>
    <row r="709" spans="1:20" x14ac:dyDescent="0.25">
      <c r="A709" s="305"/>
      <c r="B709" s="671"/>
      <c r="C709" s="305"/>
      <c r="D709" s="668"/>
      <c r="E709" s="668"/>
      <c r="F709" s="668"/>
      <c r="G709" s="670"/>
      <c r="H709" s="670"/>
      <c r="I709" s="670"/>
      <c r="J709" s="305"/>
      <c r="K709" s="670"/>
      <c r="L709" s="670"/>
      <c r="M709" s="668" t="str">
        <f t="shared" si="53"/>
        <v>0</v>
      </c>
      <c r="N709" s="668" t="str">
        <f t="shared" si="52"/>
        <v>1</v>
      </c>
      <c r="O709" s="672" t="s">
        <v>605</v>
      </c>
      <c r="P709" s="725" t="s">
        <v>606</v>
      </c>
      <c r="Q709" s="247"/>
      <c r="R709" s="291"/>
      <c r="S709" s="293"/>
      <c r="T709" s="412"/>
    </row>
    <row r="710" spans="1:20" x14ac:dyDescent="0.25">
      <c r="A710" s="305"/>
      <c r="B710" s="671"/>
      <c r="C710" s="305"/>
      <c r="D710" s="668"/>
      <c r="E710" s="668"/>
      <c r="F710" s="668"/>
      <c r="G710" s="670"/>
      <c r="H710" s="670"/>
      <c r="I710" s="670"/>
      <c r="J710" s="305"/>
      <c r="K710" s="670"/>
      <c r="L710" s="670"/>
      <c r="M710" s="668" t="str">
        <f t="shared" si="53"/>
        <v>0</v>
      </c>
      <c r="N710" s="668" t="str">
        <f t="shared" si="52"/>
        <v>1</v>
      </c>
      <c r="O710" s="672" t="s">
        <v>605</v>
      </c>
      <c r="P710" s="725" t="s">
        <v>606</v>
      </c>
      <c r="Q710" s="247"/>
      <c r="R710" s="291"/>
      <c r="S710" s="293"/>
      <c r="T710" s="412"/>
    </row>
    <row r="711" spans="1:20" x14ac:dyDescent="0.25">
      <c r="A711" s="305"/>
      <c r="B711" s="671"/>
      <c r="C711" s="305"/>
      <c r="D711" s="668"/>
      <c r="E711" s="668"/>
      <c r="F711" s="668"/>
      <c r="G711" s="670"/>
      <c r="H711" s="670"/>
      <c r="I711" s="670"/>
      <c r="J711" s="305"/>
      <c r="K711" s="670"/>
      <c r="L711" s="670"/>
      <c r="M711" s="668" t="str">
        <f t="shared" si="53"/>
        <v>0</v>
      </c>
      <c r="N711" s="668" t="str">
        <f t="shared" si="52"/>
        <v>1</v>
      </c>
      <c r="O711" s="672" t="s">
        <v>605</v>
      </c>
      <c r="P711" s="725" t="s">
        <v>606</v>
      </c>
      <c r="Q711" s="247"/>
      <c r="R711" s="291"/>
      <c r="S711" s="293"/>
      <c r="T711" s="412"/>
    </row>
    <row r="712" spans="1:20" x14ac:dyDescent="0.25">
      <c r="A712" s="305"/>
      <c r="B712" s="671"/>
      <c r="C712" s="305"/>
      <c r="D712" s="668"/>
      <c r="E712" s="668"/>
      <c r="F712" s="668"/>
      <c r="G712" s="670"/>
      <c r="H712" s="670"/>
      <c r="I712" s="670"/>
      <c r="J712" s="305"/>
      <c r="K712" s="670"/>
      <c r="L712" s="670"/>
      <c r="M712" s="668" t="str">
        <f t="shared" si="53"/>
        <v>0</v>
      </c>
      <c r="N712" s="668" t="str">
        <f t="shared" si="52"/>
        <v>1</v>
      </c>
      <c r="O712" s="672" t="s">
        <v>605</v>
      </c>
      <c r="P712" s="725" t="s">
        <v>606</v>
      </c>
      <c r="Q712" s="247"/>
      <c r="R712" s="291"/>
      <c r="S712" s="293"/>
      <c r="T712" s="412"/>
    </row>
    <row r="713" spans="1:20" x14ac:dyDescent="0.25">
      <c r="A713" s="305"/>
      <c r="B713" s="671"/>
      <c r="C713" s="305"/>
      <c r="D713" s="668"/>
      <c r="E713" s="668"/>
      <c r="F713" s="668"/>
      <c r="G713" s="670"/>
      <c r="H713" s="670"/>
      <c r="I713" s="670"/>
      <c r="J713" s="305"/>
      <c r="K713" s="670"/>
      <c r="L713" s="670"/>
      <c r="M713" s="668" t="str">
        <f t="shared" si="53"/>
        <v>0</v>
      </c>
      <c r="N713" s="668" t="str">
        <f t="shared" si="52"/>
        <v>1</v>
      </c>
      <c r="O713" s="672" t="s">
        <v>605</v>
      </c>
      <c r="P713" s="725" t="s">
        <v>606</v>
      </c>
      <c r="Q713" s="247"/>
      <c r="R713" s="291"/>
      <c r="S713" s="293"/>
      <c r="T713" s="412"/>
    </row>
    <row r="714" spans="1:20" x14ac:dyDescent="0.25">
      <c r="A714" s="305"/>
      <c r="B714" s="671"/>
      <c r="C714" s="305"/>
      <c r="D714" s="668"/>
      <c r="E714" s="668"/>
      <c r="F714" s="668"/>
      <c r="G714" s="670"/>
      <c r="H714" s="670"/>
      <c r="I714" s="670"/>
      <c r="J714" s="305"/>
      <c r="K714" s="670"/>
      <c r="L714" s="670"/>
      <c r="M714" s="668" t="str">
        <f t="shared" si="53"/>
        <v>0</v>
      </c>
      <c r="N714" s="668" t="str">
        <f t="shared" si="52"/>
        <v>1</v>
      </c>
      <c r="O714" s="672" t="s">
        <v>605</v>
      </c>
      <c r="P714" s="725" t="s">
        <v>606</v>
      </c>
      <c r="Q714" s="247"/>
      <c r="R714" s="291"/>
      <c r="S714" s="293"/>
      <c r="T714" s="412"/>
    </row>
    <row r="715" spans="1:20" x14ac:dyDescent="0.25">
      <c r="A715" s="305"/>
      <c r="B715" s="671"/>
      <c r="C715" s="305"/>
      <c r="D715" s="668"/>
      <c r="E715" s="668"/>
      <c r="F715" s="668"/>
      <c r="G715" s="670"/>
      <c r="H715" s="670"/>
      <c r="I715" s="670"/>
      <c r="J715" s="305"/>
      <c r="K715" s="670"/>
      <c r="L715" s="670"/>
      <c r="M715" s="668" t="str">
        <f t="shared" si="53"/>
        <v>0</v>
      </c>
      <c r="N715" s="668" t="str">
        <f t="shared" si="52"/>
        <v>1</v>
      </c>
      <c r="O715" s="672" t="s">
        <v>605</v>
      </c>
      <c r="P715" s="725" t="s">
        <v>606</v>
      </c>
      <c r="Q715" s="247"/>
      <c r="R715" s="291"/>
      <c r="S715" s="293"/>
      <c r="T715" s="412"/>
    </row>
    <row r="716" spans="1:20" x14ac:dyDescent="0.25">
      <c r="A716" s="305"/>
      <c r="B716" s="284"/>
      <c r="C716" s="210"/>
      <c r="D716" s="668"/>
      <c r="E716" s="669"/>
      <c r="F716" s="668"/>
      <c r="G716" s="670"/>
      <c r="H716" s="338"/>
      <c r="I716" s="338"/>
      <c r="J716" s="1048"/>
      <c r="K716" s="670"/>
      <c r="L716" s="670"/>
      <c r="M716" s="668" t="str">
        <f t="shared" si="53"/>
        <v>0</v>
      </c>
      <c r="N716" s="668" t="str">
        <f t="shared" si="52"/>
        <v>1</v>
      </c>
      <c r="O716" s="672" t="s">
        <v>605</v>
      </c>
      <c r="P716" s="725" t="s">
        <v>606</v>
      </c>
      <c r="Q716" s="247"/>
      <c r="R716" s="291"/>
      <c r="S716" s="293"/>
      <c r="T716" s="413"/>
    </row>
    <row r="717" spans="1:20" x14ac:dyDescent="0.25">
      <c r="A717" s="305"/>
      <c r="B717" s="284"/>
      <c r="C717" s="210"/>
      <c r="D717" s="668"/>
      <c r="E717" s="669"/>
      <c r="F717" s="668"/>
      <c r="G717" s="670"/>
      <c r="H717" s="338"/>
      <c r="I717" s="338"/>
      <c r="J717" s="1048"/>
      <c r="K717" s="670"/>
      <c r="L717" s="670"/>
      <c r="M717" s="668" t="str">
        <f t="shared" si="53"/>
        <v>0</v>
      </c>
      <c r="N717" s="668" t="str">
        <f t="shared" si="52"/>
        <v>1</v>
      </c>
      <c r="O717" s="672" t="s">
        <v>605</v>
      </c>
      <c r="P717" s="725" t="s">
        <v>606</v>
      </c>
      <c r="Q717" s="247"/>
      <c r="R717" s="291"/>
      <c r="S717" s="293"/>
      <c r="T717" s="413"/>
    </row>
    <row r="718" spans="1:20" x14ac:dyDescent="0.25">
      <c r="A718" s="305"/>
      <c r="B718" s="284"/>
      <c r="C718" s="210"/>
      <c r="D718" s="668"/>
      <c r="E718" s="669"/>
      <c r="F718" s="668"/>
      <c r="G718" s="670"/>
      <c r="H718" s="338"/>
      <c r="I718" s="338"/>
      <c r="J718" s="1048"/>
      <c r="K718" s="670"/>
      <c r="L718" s="670"/>
      <c r="M718" s="668" t="str">
        <f t="shared" si="53"/>
        <v>0</v>
      </c>
      <c r="N718" s="668" t="str">
        <f t="shared" si="52"/>
        <v>1</v>
      </c>
      <c r="O718" s="672" t="s">
        <v>605</v>
      </c>
      <c r="P718" s="725" t="s">
        <v>606</v>
      </c>
      <c r="Q718" s="247"/>
      <c r="R718" s="291"/>
      <c r="S718" s="293"/>
      <c r="T718" s="413"/>
    </row>
    <row r="719" spans="1:20" x14ac:dyDescent="0.25">
      <c r="A719" s="305"/>
      <c r="B719" s="284"/>
      <c r="C719" s="210"/>
      <c r="D719" s="668"/>
      <c r="E719" s="669"/>
      <c r="F719" s="668"/>
      <c r="G719" s="670"/>
      <c r="H719" s="338"/>
      <c r="I719" s="338"/>
      <c r="J719" s="1048"/>
      <c r="K719" s="670"/>
      <c r="L719" s="670"/>
      <c r="M719" s="668" t="str">
        <f t="shared" si="53"/>
        <v>0</v>
      </c>
      <c r="N719" s="668" t="str">
        <f t="shared" si="52"/>
        <v>1</v>
      </c>
      <c r="O719" s="672" t="s">
        <v>605</v>
      </c>
      <c r="P719" s="725" t="s">
        <v>606</v>
      </c>
      <c r="Q719" s="247"/>
      <c r="R719" s="291"/>
      <c r="S719" s="293"/>
      <c r="T719" s="413"/>
    </row>
    <row r="720" spans="1:20" x14ac:dyDescent="0.25">
      <c r="A720" s="305"/>
      <c r="B720" s="671"/>
      <c r="C720" s="305"/>
      <c r="D720" s="668"/>
      <c r="E720" s="668"/>
      <c r="F720" s="668"/>
      <c r="G720" s="670"/>
      <c r="H720" s="670"/>
      <c r="I720" s="670"/>
      <c r="J720" s="305"/>
      <c r="K720" s="670"/>
      <c r="L720" s="670"/>
      <c r="M720" s="668" t="str">
        <f t="shared" si="53"/>
        <v>0</v>
      </c>
      <c r="N720" s="668" t="str">
        <f t="shared" si="52"/>
        <v>1</v>
      </c>
      <c r="O720" s="672" t="s">
        <v>605</v>
      </c>
      <c r="P720" s="725" t="s">
        <v>606</v>
      </c>
      <c r="Q720" s="247"/>
      <c r="R720" s="291"/>
      <c r="S720" s="293"/>
      <c r="T720" s="413"/>
    </row>
    <row r="721" spans="1:20" x14ac:dyDescent="0.25">
      <c r="A721" s="305"/>
      <c r="B721" s="671"/>
      <c r="C721" s="305"/>
      <c r="D721" s="668"/>
      <c r="E721" s="668"/>
      <c r="F721" s="668"/>
      <c r="G721" s="670"/>
      <c r="H721" s="670"/>
      <c r="I721" s="670"/>
      <c r="J721" s="305"/>
      <c r="K721" s="670"/>
      <c r="L721" s="670"/>
      <c r="M721" s="668" t="str">
        <f t="shared" si="53"/>
        <v>0</v>
      </c>
      <c r="N721" s="668" t="str">
        <f t="shared" si="52"/>
        <v>1</v>
      </c>
      <c r="O721" s="672" t="s">
        <v>605</v>
      </c>
      <c r="P721" s="725" t="s">
        <v>606</v>
      </c>
      <c r="Q721" s="247"/>
      <c r="R721" s="291"/>
      <c r="S721" s="293"/>
      <c r="T721" s="413"/>
    </row>
    <row r="722" spans="1:20" x14ac:dyDescent="0.25">
      <c r="A722" s="305"/>
      <c r="B722" s="671"/>
      <c r="C722" s="305"/>
      <c r="D722" s="668"/>
      <c r="E722" s="668"/>
      <c r="F722" s="668"/>
      <c r="G722" s="670"/>
      <c r="H722" s="670"/>
      <c r="I722" s="670"/>
      <c r="J722" s="305"/>
      <c r="K722" s="670"/>
      <c r="L722" s="670"/>
      <c r="M722" s="668" t="str">
        <f t="shared" si="53"/>
        <v>0</v>
      </c>
      <c r="N722" s="668" t="str">
        <f t="shared" si="52"/>
        <v>1</v>
      </c>
      <c r="O722" s="672" t="s">
        <v>605</v>
      </c>
      <c r="P722" s="725" t="s">
        <v>606</v>
      </c>
      <c r="Q722" s="338"/>
      <c r="R722" s="263"/>
    </row>
    <row r="723" spans="1:20" x14ac:dyDescent="0.25">
      <c r="A723" s="305"/>
      <c r="B723" s="346"/>
      <c r="C723" s="305"/>
      <c r="D723" s="668"/>
      <c r="E723" s="668"/>
      <c r="F723" s="668"/>
      <c r="G723" s="670"/>
      <c r="H723" s="670"/>
      <c r="I723" s="670"/>
      <c r="J723" s="305"/>
      <c r="K723" s="670"/>
      <c r="L723" s="670"/>
      <c r="M723" s="668" t="str">
        <f t="shared" si="53"/>
        <v>0</v>
      </c>
      <c r="N723" s="668" t="str">
        <f t="shared" si="52"/>
        <v>1</v>
      </c>
      <c r="O723" s="672" t="s">
        <v>605</v>
      </c>
      <c r="P723" s="725" t="s">
        <v>606</v>
      </c>
      <c r="Q723" s="338"/>
      <c r="R723" s="263"/>
    </row>
    <row r="724" spans="1:20" x14ac:dyDescent="0.25">
      <c r="A724" s="305"/>
      <c r="B724" s="346"/>
      <c r="C724" s="305"/>
      <c r="D724" s="668"/>
      <c r="E724" s="668"/>
      <c r="F724" s="668"/>
      <c r="G724" s="670"/>
      <c r="H724" s="670"/>
      <c r="I724" s="670"/>
      <c r="J724" s="305"/>
      <c r="K724" s="670"/>
      <c r="L724" s="670"/>
      <c r="M724" s="668" t="str">
        <f t="shared" si="53"/>
        <v>0</v>
      </c>
      <c r="N724" s="668" t="str">
        <f t="shared" si="52"/>
        <v>1</v>
      </c>
      <c r="O724" s="672" t="s">
        <v>605</v>
      </c>
      <c r="P724" s="725" t="s">
        <v>606</v>
      </c>
      <c r="Q724" s="338"/>
      <c r="R724" s="263"/>
    </row>
    <row r="725" spans="1:20" x14ac:dyDescent="0.25">
      <c r="A725" s="305"/>
      <c r="B725" s="671"/>
      <c r="C725" s="305"/>
      <c r="D725" s="668"/>
      <c r="E725" s="668"/>
      <c r="F725" s="668"/>
      <c r="G725" s="670"/>
      <c r="H725" s="670"/>
      <c r="I725" s="670"/>
      <c r="J725" s="305"/>
      <c r="K725" s="670"/>
      <c r="L725" s="670"/>
      <c r="M725" s="668" t="str">
        <f t="shared" si="53"/>
        <v>0</v>
      </c>
      <c r="N725" s="668" t="str">
        <f t="shared" si="52"/>
        <v>1</v>
      </c>
      <c r="O725" s="672" t="s">
        <v>605</v>
      </c>
      <c r="P725" s="725" t="s">
        <v>606</v>
      </c>
      <c r="Q725" s="338"/>
      <c r="R725" s="263"/>
    </row>
    <row r="726" spans="1:20" x14ac:dyDescent="0.25">
      <c r="A726" s="305"/>
      <c r="B726" s="346"/>
      <c r="C726" s="305"/>
      <c r="D726" s="668"/>
      <c r="E726" s="668"/>
      <c r="F726" s="668"/>
      <c r="G726" s="670"/>
      <c r="H726" s="338"/>
      <c r="I726" s="338"/>
      <c r="J726" s="1048"/>
      <c r="K726" s="670"/>
      <c r="L726" s="670"/>
      <c r="M726" s="668" t="str">
        <f t="shared" si="53"/>
        <v>0</v>
      </c>
      <c r="N726" s="668" t="str">
        <f t="shared" si="52"/>
        <v>1</v>
      </c>
      <c r="O726" s="672" t="s">
        <v>605</v>
      </c>
      <c r="P726" s="725" t="s">
        <v>606</v>
      </c>
      <c r="Q726" s="338"/>
      <c r="R726" s="263"/>
    </row>
    <row r="727" spans="1:20" x14ac:dyDescent="0.25">
      <c r="A727" s="305"/>
      <c r="B727" s="346"/>
      <c r="C727" s="305"/>
      <c r="D727" s="668"/>
      <c r="E727" s="668"/>
      <c r="F727" s="668"/>
      <c r="G727" s="670"/>
      <c r="H727" s="338"/>
      <c r="I727" s="338"/>
      <c r="J727" s="1048"/>
      <c r="K727" s="670"/>
      <c r="L727" s="670"/>
      <c r="M727" s="668" t="str">
        <f t="shared" si="53"/>
        <v>0</v>
      </c>
      <c r="N727" s="668" t="str">
        <f t="shared" si="52"/>
        <v>1</v>
      </c>
      <c r="O727" s="672" t="s">
        <v>605</v>
      </c>
      <c r="P727" s="725" t="s">
        <v>606</v>
      </c>
      <c r="Q727" s="338"/>
      <c r="R727" s="263"/>
    </row>
    <row r="728" spans="1:20" x14ac:dyDescent="0.25">
      <c r="A728" s="305"/>
      <c r="B728" s="346"/>
      <c r="C728" s="305"/>
      <c r="D728" s="668"/>
      <c r="E728" s="668"/>
      <c r="F728" s="668"/>
      <c r="G728" s="670"/>
      <c r="H728" s="338"/>
      <c r="I728" s="338"/>
      <c r="J728" s="1048"/>
      <c r="K728" s="670"/>
      <c r="L728" s="670"/>
      <c r="M728" s="668" t="str">
        <f t="shared" si="53"/>
        <v>0</v>
      </c>
      <c r="N728" s="668" t="str">
        <f t="shared" si="52"/>
        <v>1</v>
      </c>
      <c r="O728" s="672" t="s">
        <v>605</v>
      </c>
      <c r="P728" s="725" t="s">
        <v>606</v>
      </c>
      <c r="Q728" s="338"/>
      <c r="R728" s="263"/>
    </row>
    <row r="729" spans="1:20" x14ac:dyDescent="0.25">
      <c r="A729" s="305"/>
      <c r="B729" s="346"/>
      <c r="C729" s="305"/>
      <c r="D729" s="668"/>
      <c r="E729" s="668"/>
      <c r="F729" s="668"/>
      <c r="G729" s="670"/>
      <c r="H729" s="338"/>
      <c r="I729" s="338"/>
      <c r="J729" s="1048"/>
      <c r="K729" s="670"/>
      <c r="L729" s="670"/>
      <c r="M729" s="668" t="str">
        <f t="shared" si="53"/>
        <v>0</v>
      </c>
      <c r="N729" s="668" t="str">
        <f t="shared" si="52"/>
        <v>1</v>
      </c>
      <c r="O729" s="672" t="s">
        <v>605</v>
      </c>
      <c r="P729" s="725" t="s">
        <v>606</v>
      </c>
      <c r="Q729" s="338"/>
      <c r="R729" s="263"/>
    </row>
    <row r="730" spans="1:20" x14ac:dyDescent="0.25">
      <c r="A730" s="305"/>
      <c r="B730" s="346"/>
      <c r="C730" s="305"/>
      <c r="D730" s="668"/>
      <c r="E730" s="668"/>
      <c r="F730" s="668"/>
      <c r="G730" s="670"/>
      <c r="H730" s="338"/>
      <c r="I730" s="338"/>
      <c r="J730" s="1048"/>
      <c r="K730" s="338"/>
      <c r="L730" s="670"/>
      <c r="M730" s="668" t="str">
        <f t="shared" si="53"/>
        <v>0</v>
      </c>
      <c r="N730" s="668" t="str">
        <f t="shared" si="52"/>
        <v>1</v>
      </c>
      <c r="O730" s="672" t="s">
        <v>605</v>
      </c>
      <c r="P730" s="725" t="s">
        <v>606</v>
      </c>
      <c r="Q730" s="338"/>
      <c r="R730" s="263"/>
    </row>
    <row r="731" spans="1:20" x14ac:dyDescent="0.25">
      <c r="A731" s="305"/>
      <c r="B731" s="346"/>
      <c r="C731" s="305"/>
      <c r="D731" s="668"/>
      <c r="E731" s="668"/>
      <c r="F731" s="668"/>
      <c r="G731" s="670"/>
      <c r="H731" s="338"/>
      <c r="I731" s="338"/>
      <c r="J731" s="1048"/>
      <c r="K731" s="338"/>
      <c r="L731" s="670"/>
      <c r="M731" s="668" t="str">
        <f t="shared" si="53"/>
        <v>0</v>
      </c>
      <c r="N731" s="668" t="str">
        <f t="shared" si="52"/>
        <v>1</v>
      </c>
      <c r="O731" s="672" t="s">
        <v>605</v>
      </c>
      <c r="P731" s="725" t="s">
        <v>606</v>
      </c>
      <c r="Q731" s="338"/>
      <c r="R731" s="263"/>
    </row>
    <row r="732" spans="1:20" x14ac:dyDescent="0.25">
      <c r="A732" s="305"/>
      <c r="B732" s="346"/>
      <c r="C732" s="305"/>
      <c r="D732" s="668"/>
      <c r="E732" s="668"/>
      <c r="F732" s="668"/>
      <c r="G732" s="670"/>
      <c r="H732" s="338"/>
      <c r="I732" s="338"/>
      <c r="J732" s="1048"/>
      <c r="K732" s="338"/>
      <c r="L732" s="670"/>
      <c r="M732" s="668" t="str">
        <f t="shared" si="53"/>
        <v>0</v>
      </c>
      <c r="N732" s="668" t="str">
        <f t="shared" si="52"/>
        <v>1</v>
      </c>
      <c r="O732" s="672" t="s">
        <v>605</v>
      </c>
      <c r="P732" s="725" t="s">
        <v>606</v>
      </c>
      <c r="Q732" s="338"/>
      <c r="R732" s="263"/>
    </row>
    <row r="733" spans="1:20" x14ac:dyDescent="0.25">
      <c r="A733" s="305"/>
      <c r="B733" s="346"/>
      <c r="C733" s="305"/>
      <c r="D733" s="668"/>
      <c r="E733" s="668"/>
      <c r="F733" s="668"/>
      <c r="G733" s="670"/>
      <c r="H733" s="338"/>
      <c r="I733" s="338"/>
      <c r="J733" s="1048"/>
      <c r="K733" s="338"/>
      <c r="L733" s="670"/>
      <c r="M733" s="668" t="str">
        <f t="shared" si="53"/>
        <v>0</v>
      </c>
      <c r="N733" s="668" t="str">
        <f t="shared" si="52"/>
        <v>1</v>
      </c>
      <c r="O733" s="672" t="s">
        <v>605</v>
      </c>
      <c r="P733" s="725" t="s">
        <v>606</v>
      </c>
      <c r="Q733" s="338"/>
      <c r="R733" s="263"/>
    </row>
    <row r="734" spans="1:20" x14ac:dyDescent="0.25">
      <c r="A734" s="305"/>
      <c r="B734" s="346"/>
      <c r="C734" s="305"/>
      <c r="D734" s="668"/>
      <c r="E734" s="668"/>
      <c r="F734" s="668"/>
      <c r="G734" s="670"/>
      <c r="H734" s="338"/>
      <c r="I734" s="338"/>
      <c r="J734" s="1048"/>
      <c r="K734" s="338"/>
      <c r="L734" s="670"/>
      <c r="M734" s="668" t="str">
        <f t="shared" si="53"/>
        <v>0</v>
      </c>
      <c r="N734" s="668" t="str">
        <f t="shared" si="52"/>
        <v>1</v>
      </c>
      <c r="O734" s="672" t="s">
        <v>605</v>
      </c>
      <c r="P734" s="725" t="s">
        <v>606</v>
      </c>
      <c r="Q734" s="338"/>
      <c r="R734" s="263"/>
    </row>
    <row r="735" spans="1:20" x14ac:dyDescent="0.25">
      <c r="A735" s="305"/>
      <c r="B735" s="924"/>
      <c r="C735" s="823"/>
      <c r="D735" s="726"/>
      <c r="E735" s="668"/>
      <c r="F735" s="668"/>
      <c r="G735" s="670"/>
      <c r="H735" s="670"/>
      <c r="I735" s="670"/>
      <c r="J735" s="305"/>
      <c r="K735" s="338"/>
      <c r="L735" s="670"/>
      <c r="M735" s="668" t="str">
        <f t="shared" si="53"/>
        <v>0</v>
      </c>
      <c r="N735" s="668" t="str">
        <f t="shared" si="52"/>
        <v>1</v>
      </c>
      <c r="O735" s="672" t="s">
        <v>605</v>
      </c>
      <c r="P735" s="725" t="s">
        <v>606</v>
      </c>
      <c r="Q735" s="338"/>
      <c r="R735" s="263"/>
    </row>
    <row r="736" spans="1:20" x14ac:dyDescent="0.25">
      <c r="A736" s="305"/>
      <c r="B736" s="925"/>
      <c r="C736" s="823"/>
      <c r="D736" s="726"/>
      <c r="E736" s="668"/>
      <c r="F736" s="668"/>
      <c r="G736" s="670"/>
      <c r="H736" s="670"/>
      <c r="I736" s="670"/>
      <c r="J736" s="305"/>
      <c r="K736" s="338"/>
      <c r="L736" s="670"/>
      <c r="M736" s="668" t="str">
        <f t="shared" si="53"/>
        <v>0</v>
      </c>
      <c r="N736" s="668" t="str">
        <f t="shared" si="52"/>
        <v>1</v>
      </c>
      <c r="O736" s="672" t="s">
        <v>605</v>
      </c>
      <c r="P736" s="725" t="s">
        <v>606</v>
      </c>
      <c r="Q736" s="338"/>
      <c r="R736" s="263"/>
    </row>
    <row r="737" spans="1:18" x14ac:dyDescent="0.25">
      <c r="A737" s="305"/>
      <c r="B737" s="843"/>
      <c r="C737" s="880"/>
      <c r="D737" s="726"/>
      <c r="E737" s="668"/>
      <c r="F737" s="668"/>
      <c r="G737" s="670"/>
      <c r="H737" s="670"/>
      <c r="I737" s="670"/>
      <c r="J737" s="305"/>
      <c r="K737" s="670"/>
      <c r="L737" s="670"/>
      <c r="M737" s="668" t="str">
        <f t="shared" si="53"/>
        <v>0</v>
      </c>
      <c r="N737" s="668" t="str">
        <f t="shared" si="52"/>
        <v>1</v>
      </c>
      <c r="O737" s="672" t="s">
        <v>605</v>
      </c>
      <c r="P737" s="725" t="s">
        <v>606</v>
      </c>
      <c r="Q737" s="338"/>
      <c r="R737" s="263"/>
    </row>
    <row r="738" spans="1:18" x14ac:dyDescent="0.25">
      <c r="A738" s="305"/>
      <c r="B738" s="843"/>
      <c r="C738" s="880"/>
      <c r="D738" s="726"/>
      <c r="E738" s="668"/>
      <c r="F738" s="668"/>
      <c r="G738" s="670"/>
      <c r="H738" s="670"/>
      <c r="I738" s="670"/>
      <c r="J738" s="305"/>
      <c r="K738" s="670"/>
      <c r="L738" s="670"/>
      <c r="M738" s="668" t="str">
        <f t="shared" si="53"/>
        <v>0</v>
      </c>
      <c r="N738" s="668" t="str">
        <f t="shared" si="52"/>
        <v>1</v>
      </c>
      <c r="O738" s="672" t="s">
        <v>605</v>
      </c>
      <c r="P738" s="725" t="s">
        <v>606</v>
      </c>
      <c r="Q738" s="338"/>
      <c r="R738" s="263"/>
    </row>
    <row r="739" spans="1:18" x14ac:dyDescent="0.25">
      <c r="A739" s="305"/>
      <c r="B739" s="843"/>
      <c r="C739" s="880"/>
      <c r="D739" s="726"/>
      <c r="E739" s="668"/>
      <c r="F739" s="668"/>
      <c r="G739" s="670"/>
      <c r="H739" s="670"/>
      <c r="I739" s="670"/>
      <c r="J739" s="305"/>
      <c r="K739" s="670"/>
      <c r="L739" s="670"/>
      <c r="M739" s="668" t="str">
        <f t="shared" si="53"/>
        <v>0</v>
      </c>
      <c r="N739" s="668" t="str">
        <f t="shared" si="52"/>
        <v>1</v>
      </c>
      <c r="O739" s="672" t="s">
        <v>605</v>
      </c>
      <c r="P739" s="725" t="s">
        <v>606</v>
      </c>
      <c r="Q739" s="338"/>
      <c r="R739" s="263"/>
    </row>
    <row r="740" spans="1:18" x14ac:dyDescent="0.25">
      <c r="A740" s="305"/>
      <c r="B740" s="843"/>
      <c r="C740" s="880"/>
      <c r="D740" s="726"/>
      <c r="E740" s="668"/>
      <c r="F740" s="668"/>
      <c r="G740" s="670"/>
      <c r="H740" s="670"/>
      <c r="I740" s="670"/>
      <c r="J740" s="305"/>
      <c r="K740" s="670"/>
      <c r="L740" s="670"/>
      <c r="M740" s="668" t="str">
        <f t="shared" si="53"/>
        <v>0</v>
      </c>
      <c r="N740" s="668" t="str">
        <f t="shared" si="52"/>
        <v>1</v>
      </c>
      <c r="O740" s="672" t="s">
        <v>605</v>
      </c>
      <c r="P740" s="725" t="s">
        <v>606</v>
      </c>
      <c r="Q740" s="338"/>
      <c r="R740" s="263"/>
    </row>
    <row r="741" spans="1:18" x14ac:dyDescent="0.25">
      <c r="A741" s="305"/>
      <c r="B741" s="843"/>
      <c r="C741" s="880"/>
      <c r="D741" s="726"/>
      <c r="E741" s="668"/>
      <c r="F741" s="668"/>
      <c r="G741" s="670"/>
      <c r="H741" s="670"/>
      <c r="I741" s="670"/>
      <c r="J741" s="305"/>
      <c r="K741" s="670"/>
      <c r="L741" s="670"/>
      <c r="M741" s="668" t="str">
        <f t="shared" si="53"/>
        <v>0</v>
      </c>
      <c r="N741" s="668" t="str">
        <f t="shared" si="52"/>
        <v>1</v>
      </c>
      <c r="O741" s="672" t="s">
        <v>605</v>
      </c>
      <c r="P741" s="725" t="s">
        <v>606</v>
      </c>
      <c r="Q741" s="338"/>
      <c r="R741" s="263"/>
    </row>
    <row r="742" spans="1:18" x14ac:dyDescent="0.25">
      <c r="A742" s="305"/>
      <c r="B742" s="843"/>
      <c r="C742" s="880"/>
      <c r="D742" s="726"/>
      <c r="E742" s="668"/>
      <c r="F742" s="668"/>
      <c r="G742" s="670"/>
      <c r="H742" s="670"/>
      <c r="I742" s="670"/>
      <c r="J742" s="305"/>
      <c r="K742" s="670"/>
      <c r="L742" s="670"/>
      <c r="M742" s="668" t="str">
        <f t="shared" si="53"/>
        <v>0</v>
      </c>
      <c r="N742" s="668" t="str">
        <f t="shared" si="52"/>
        <v>1</v>
      </c>
      <c r="O742" s="672" t="s">
        <v>605</v>
      </c>
      <c r="P742" s="725" t="s">
        <v>606</v>
      </c>
      <c r="Q742" s="338"/>
      <c r="R742" s="263"/>
    </row>
    <row r="743" spans="1:18" x14ac:dyDescent="0.25">
      <c r="A743" s="305"/>
      <c r="B743" s="843"/>
      <c r="C743" s="880"/>
      <c r="D743" s="726"/>
      <c r="E743" s="668"/>
      <c r="F743" s="668"/>
      <c r="G743" s="670"/>
      <c r="H743" s="670"/>
      <c r="I743" s="670"/>
      <c r="J743" s="305"/>
      <c r="K743" s="670"/>
      <c r="L743" s="670"/>
      <c r="M743" s="668" t="str">
        <f t="shared" si="53"/>
        <v>0</v>
      </c>
      <c r="N743" s="668" t="str">
        <f t="shared" si="52"/>
        <v>1</v>
      </c>
      <c r="O743" s="672" t="s">
        <v>605</v>
      </c>
      <c r="P743" s="725" t="s">
        <v>606</v>
      </c>
      <c r="Q743" s="338"/>
      <c r="R743" s="263"/>
    </row>
    <row r="744" spans="1:18" x14ac:dyDescent="0.25">
      <c r="A744" s="305"/>
      <c r="B744" s="843"/>
      <c r="C744" s="880"/>
      <c r="D744" s="726"/>
      <c r="E744" s="668"/>
      <c r="F744" s="668"/>
      <c r="G744" s="670"/>
      <c r="H744" s="670"/>
      <c r="I744" s="670"/>
      <c r="J744" s="305"/>
      <c r="K744" s="670"/>
      <c r="L744" s="670"/>
      <c r="M744" s="668" t="str">
        <f t="shared" si="53"/>
        <v>0</v>
      </c>
      <c r="N744" s="668" t="str">
        <f t="shared" si="52"/>
        <v>1</v>
      </c>
      <c r="O744" s="672" t="s">
        <v>605</v>
      </c>
      <c r="P744" s="725" t="s">
        <v>606</v>
      </c>
      <c r="Q744" s="338"/>
      <c r="R744" s="263"/>
    </row>
    <row r="745" spans="1:18" x14ac:dyDescent="0.25">
      <c r="A745" s="305"/>
      <c r="B745" s="843"/>
      <c r="C745" s="880"/>
      <c r="D745" s="726"/>
      <c r="E745" s="668"/>
      <c r="F745" s="668"/>
      <c r="G745" s="670"/>
      <c r="H745" s="670"/>
      <c r="I745" s="670"/>
      <c r="J745" s="305"/>
      <c r="K745" s="670"/>
      <c r="L745" s="670"/>
      <c r="M745" s="668" t="str">
        <f t="shared" si="53"/>
        <v>0</v>
      </c>
      <c r="N745" s="668" t="str">
        <f t="shared" si="52"/>
        <v>1</v>
      </c>
      <c r="O745" s="672" t="s">
        <v>605</v>
      </c>
      <c r="P745" s="725" t="s">
        <v>606</v>
      </c>
      <c r="Q745" s="338"/>
      <c r="R745" s="263"/>
    </row>
    <row r="746" spans="1:18" x14ac:dyDescent="0.25">
      <c r="A746" s="305"/>
      <c r="B746" s="843"/>
      <c r="C746" s="880"/>
      <c r="D746" s="726"/>
      <c r="E746" s="668"/>
      <c r="F746" s="668"/>
      <c r="G746" s="670"/>
      <c r="H746" s="670"/>
      <c r="I746" s="670"/>
      <c r="J746" s="305"/>
      <c r="K746" s="670"/>
      <c r="L746" s="670"/>
      <c r="M746" s="668" t="str">
        <f t="shared" si="53"/>
        <v>0</v>
      </c>
      <c r="N746" s="668" t="str">
        <f t="shared" si="52"/>
        <v>1</v>
      </c>
      <c r="O746" s="672" t="s">
        <v>605</v>
      </c>
      <c r="P746" s="725" t="s">
        <v>606</v>
      </c>
      <c r="Q746" s="338"/>
      <c r="R746" s="263"/>
    </row>
    <row r="747" spans="1:18" x14ac:dyDescent="0.25">
      <c r="A747" s="305"/>
      <c r="B747" s="843"/>
      <c r="C747" s="880"/>
      <c r="D747" s="726"/>
      <c r="E747" s="668"/>
      <c r="F747" s="668"/>
      <c r="G747" s="670"/>
      <c r="H747" s="670"/>
      <c r="I747" s="670"/>
      <c r="J747" s="305"/>
      <c r="K747" s="670"/>
      <c r="L747" s="670"/>
      <c r="M747" s="668" t="str">
        <f t="shared" si="53"/>
        <v>0</v>
      </c>
      <c r="N747" s="668" t="str">
        <f t="shared" si="52"/>
        <v>1</v>
      </c>
      <c r="O747" s="672" t="s">
        <v>605</v>
      </c>
      <c r="P747" s="725" t="s">
        <v>606</v>
      </c>
      <c r="Q747" s="338"/>
      <c r="R747" s="263"/>
    </row>
    <row r="748" spans="1:18" x14ac:dyDescent="0.25">
      <c r="A748" s="305"/>
      <c r="B748" s="843"/>
      <c r="C748" s="880"/>
      <c r="D748" s="726"/>
      <c r="E748" s="668"/>
      <c r="F748" s="668"/>
      <c r="G748" s="670"/>
      <c r="H748" s="670"/>
      <c r="I748" s="670"/>
      <c r="J748" s="305"/>
      <c r="K748" s="670"/>
      <c r="L748" s="670"/>
      <c r="M748" s="668" t="str">
        <f t="shared" si="53"/>
        <v>0</v>
      </c>
      <c r="N748" s="668" t="str">
        <f t="shared" si="52"/>
        <v>1</v>
      </c>
      <c r="O748" s="672" t="s">
        <v>605</v>
      </c>
      <c r="P748" s="725" t="s">
        <v>606</v>
      </c>
      <c r="Q748" s="338"/>
      <c r="R748" s="263"/>
    </row>
    <row r="749" spans="1:18" x14ac:dyDescent="0.25">
      <c r="A749" s="305"/>
      <c r="B749" s="843"/>
      <c r="C749" s="880"/>
      <c r="D749" s="726"/>
      <c r="E749" s="669"/>
      <c r="F749" s="668"/>
      <c r="G749" s="670"/>
      <c r="H749" s="670"/>
      <c r="I749" s="670"/>
      <c r="J749" s="305"/>
      <c r="K749" s="670"/>
      <c r="L749" s="670"/>
      <c r="M749" s="668" t="str">
        <f t="shared" si="53"/>
        <v>0</v>
      </c>
      <c r="N749" s="668" t="str">
        <f t="shared" si="52"/>
        <v>1</v>
      </c>
      <c r="O749" s="672" t="s">
        <v>605</v>
      </c>
      <c r="P749" s="725" t="s">
        <v>606</v>
      </c>
      <c r="Q749" s="338"/>
      <c r="R749" s="263"/>
    </row>
    <row r="750" spans="1:18" x14ac:dyDescent="0.25">
      <c r="A750" s="305"/>
      <c r="B750" s="843"/>
      <c r="C750" s="880"/>
      <c r="D750" s="726"/>
      <c r="E750" s="669"/>
      <c r="F750" s="668"/>
      <c r="G750" s="670"/>
      <c r="H750" s="670"/>
      <c r="I750" s="670"/>
      <c r="J750" s="305"/>
      <c r="K750" s="670"/>
      <c r="L750" s="670"/>
      <c r="M750" s="668" t="str">
        <f t="shared" si="53"/>
        <v>0</v>
      </c>
      <c r="N750" s="668" t="str">
        <f t="shared" si="52"/>
        <v>1</v>
      </c>
      <c r="O750" s="672" t="s">
        <v>605</v>
      </c>
      <c r="P750" s="725" t="s">
        <v>606</v>
      </c>
      <c r="Q750" s="338"/>
      <c r="R750" s="263"/>
    </row>
    <row r="751" spans="1:18" x14ac:dyDescent="0.25">
      <c r="A751" s="305"/>
      <c r="B751" s="843"/>
      <c r="C751" s="880"/>
      <c r="D751" s="726"/>
      <c r="E751" s="668"/>
      <c r="F751" s="668"/>
      <c r="G751" s="670"/>
      <c r="H751" s="670"/>
      <c r="I751" s="670"/>
      <c r="J751" s="305"/>
      <c r="K751" s="670"/>
      <c r="L751" s="670"/>
      <c r="M751" s="668" t="str">
        <f t="shared" si="53"/>
        <v>0</v>
      </c>
      <c r="N751" s="668" t="str">
        <f t="shared" si="52"/>
        <v>1</v>
      </c>
      <c r="O751" s="672" t="s">
        <v>605</v>
      </c>
      <c r="P751" s="725" t="s">
        <v>606</v>
      </c>
      <c r="Q751" s="338"/>
      <c r="R751" s="263"/>
    </row>
    <row r="752" spans="1:18" x14ac:dyDescent="0.25">
      <c r="A752" s="305"/>
      <c r="B752" s="843"/>
      <c r="C752" s="880"/>
      <c r="D752" s="726"/>
      <c r="E752" s="668"/>
      <c r="F752" s="668"/>
      <c r="G752" s="670"/>
      <c r="H752" s="670"/>
      <c r="I752" s="670"/>
      <c r="J752" s="305"/>
      <c r="K752" s="670"/>
      <c r="L752" s="670"/>
      <c r="M752" s="668" t="str">
        <f t="shared" si="53"/>
        <v>0</v>
      </c>
      <c r="N752" s="668" t="str">
        <f t="shared" si="52"/>
        <v>1</v>
      </c>
      <c r="O752" s="672" t="s">
        <v>605</v>
      </c>
      <c r="P752" s="725" t="s">
        <v>606</v>
      </c>
      <c r="Q752" s="338"/>
      <c r="R752" s="263"/>
    </row>
    <row r="753" spans="1:20" x14ac:dyDescent="0.25">
      <c r="A753" s="305"/>
      <c r="B753" s="843"/>
      <c r="C753" s="880"/>
      <c r="D753" s="726"/>
      <c r="E753" s="668"/>
      <c r="F753" s="668"/>
      <c r="G753" s="670"/>
      <c r="H753" s="670"/>
      <c r="I753" s="670"/>
      <c r="J753" s="305"/>
      <c r="K753" s="670"/>
      <c r="L753" s="670"/>
      <c r="M753" s="668" t="str">
        <f t="shared" si="53"/>
        <v>0</v>
      </c>
      <c r="N753" s="668" t="str">
        <f t="shared" si="52"/>
        <v>1</v>
      </c>
      <c r="O753" s="672" t="s">
        <v>605</v>
      </c>
      <c r="P753" s="725" t="s">
        <v>606</v>
      </c>
      <c r="Q753" s="338"/>
      <c r="R753" s="263"/>
    </row>
    <row r="754" spans="1:20" x14ac:dyDescent="0.25">
      <c r="A754" s="305"/>
      <c r="B754" s="843"/>
      <c r="C754" s="880"/>
      <c r="D754" s="726"/>
      <c r="E754" s="668"/>
      <c r="F754" s="668"/>
      <c r="G754" s="670"/>
      <c r="H754" s="670"/>
      <c r="I754" s="670"/>
      <c r="J754" s="305"/>
      <c r="K754" s="670"/>
      <c r="L754" s="670"/>
      <c r="M754" s="668" t="str">
        <f t="shared" si="53"/>
        <v>0</v>
      </c>
      <c r="N754" s="668" t="str">
        <f t="shared" si="52"/>
        <v>1</v>
      </c>
      <c r="O754" s="672" t="s">
        <v>605</v>
      </c>
      <c r="P754" s="725" t="s">
        <v>606</v>
      </c>
      <c r="Q754" s="338"/>
      <c r="R754" s="263"/>
    </row>
    <row r="755" spans="1:20" x14ac:dyDescent="0.25">
      <c r="A755" s="305"/>
      <c r="B755" s="843"/>
      <c r="C755" s="880"/>
      <c r="D755" s="726"/>
      <c r="E755" s="668"/>
      <c r="F755" s="668"/>
      <c r="G755" s="670"/>
      <c r="H755" s="670"/>
      <c r="I755" s="670"/>
      <c r="J755" s="305"/>
      <c r="K755" s="670"/>
      <c r="L755" s="670"/>
      <c r="M755" s="668" t="str">
        <f t="shared" si="53"/>
        <v>0</v>
      </c>
      <c r="N755" s="668" t="str">
        <f t="shared" si="52"/>
        <v>1</v>
      </c>
      <c r="O755" s="672" t="s">
        <v>605</v>
      </c>
      <c r="P755" s="725" t="s">
        <v>606</v>
      </c>
      <c r="Q755" s="338"/>
      <c r="R755" s="263"/>
    </row>
    <row r="756" spans="1:20" x14ac:dyDescent="0.25">
      <c r="A756" s="305"/>
      <c r="B756" s="843"/>
      <c r="C756" s="880"/>
      <c r="D756" s="726"/>
      <c r="E756" s="668"/>
      <c r="F756" s="668"/>
      <c r="G756" s="670"/>
      <c r="H756" s="670"/>
      <c r="I756" s="670"/>
      <c r="J756" s="305"/>
      <c r="K756" s="670"/>
      <c r="L756" s="670"/>
      <c r="M756" s="668" t="str">
        <f t="shared" si="53"/>
        <v>0</v>
      </c>
      <c r="N756" s="668" t="str">
        <f t="shared" si="52"/>
        <v>1</v>
      </c>
      <c r="O756" s="672" t="s">
        <v>605</v>
      </c>
      <c r="P756" s="725" t="s">
        <v>606</v>
      </c>
      <c r="Q756" s="338"/>
      <c r="R756" s="263"/>
    </row>
    <row r="757" spans="1:20" x14ac:dyDescent="0.25">
      <c r="A757" s="305"/>
      <c r="B757" s="843"/>
      <c r="C757" s="880"/>
      <c r="D757" s="726"/>
      <c r="E757" s="668"/>
      <c r="F757" s="668"/>
      <c r="G757" s="670"/>
      <c r="H757" s="670"/>
      <c r="I757" s="670"/>
      <c r="J757" s="305"/>
      <c r="K757" s="670"/>
      <c r="L757" s="670"/>
      <c r="M757" s="668" t="str">
        <f t="shared" si="53"/>
        <v>0</v>
      </c>
      <c r="N757" s="668" t="str">
        <f t="shared" si="52"/>
        <v>1</v>
      </c>
      <c r="O757" s="672" t="s">
        <v>605</v>
      </c>
      <c r="P757" s="725" t="s">
        <v>606</v>
      </c>
      <c r="Q757" s="338"/>
      <c r="R757" s="263"/>
    </row>
    <row r="758" spans="1:20" x14ac:dyDescent="0.25">
      <c r="A758" s="305"/>
      <c r="B758" s="843"/>
      <c r="C758" s="880"/>
      <c r="D758" s="726"/>
      <c r="E758" s="668"/>
      <c r="F758" s="668"/>
      <c r="G758" s="670"/>
      <c r="H758" s="670"/>
      <c r="I758" s="670"/>
      <c r="J758" s="305"/>
      <c r="K758" s="670"/>
      <c r="L758" s="670"/>
      <c r="M758" s="668" t="str">
        <f t="shared" si="53"/>
        <v>0</v>
      </c>
      <c r="N758" s="668" t="str">
        <f t="shared" si="52"/>
        <v>1</v>
      </c>
      <c r="O758" s="672" t="s">
        <v>605</v>
      </c>
      <c r="P758" s="725" t="s">
        <v>606</v>
      </c>
      <c r="Q758" s="338"/>
      <c r="R758" s="263"/>
    </row>
    <row r="759" spans="1:20" x14ac:dyDescent="0.25">
      <c r="A759" s="305"/>
      <c r="B759" s="843"/>
      <c r="C759" s="880"/>
      <c r="D759" s="726"/>
      <c r="E759" s="668"/>
      <c r="F759" s="668"/>
      <c r="G759" s="670"/>
      <c r="H759" s="670"/>
      <c r="I759" s="670"/>
      <c r="J759" s="305"/>
      <c r="K759" s="670"/>
      <c r="L759" s="670"/>
      <c r="M759" s="668" t="str">
        <f t="shared" si="53"/>
        <v>0</v>
      </c>
      <c r="N759" s="668" t="str">
        <f t="shared" si="52"/>
        <v>1</v>
      </c>
      <c r="O759" s="672" t="s">
        <v>605</v>
      </c>
      <c r="P759" s="725" t="s">
        <v>606</v>
      </c>
      <c r="Q759" s="338"/>
      <c r="R759" s="263"/>
    </row>
    <row r="760" spans="1:20" x14ac:dyDescent="0.25">
      <c r="A760" s="305"/>
      <c r="B760" s="712"/>
      <c r="C760" s="880"/>
      <c r="D760" s="726"/>
      <c r="E760" s="668"/>
      <c r="F760" s="668"/>
      <c r="G760" s="670"/>
      <c r="H760" s="338"/>
      <c r="I760" s="338"/>
      <c r="J760" s="1048"/>
      <c r="K760" s="670"/>
      <c r="L760" s="670"/>
      <c r="M760" s="668" t="str">
        <f t="shared" si="53"/>
        <v>0</v>
      </c>
      <c r="N760" s="668" t="str">
        <f t="shared" si="52"/>
        <v>1</v>
      </c>
      <c r="O760" s="672" t="s">
        <v>605</v>
      </c>
      <c r="P760" s="725" t="s">
        <v>606</v>
      </c>
      <c r="Q760" s="338"/>
      <c r="R760" s="263"/>
    </row>
    <row r="761" spans="1:20" x14ac:dyDescent="0.25">
      <c r="A761" s="305"/>
      <c r="B761" s="712"/>
      <c r="C761" s="880"/>
      <c r="D761" s="726"/>
      <c r="E761" s="668"/>
      <c r="F761" s="668"/>
      <c r="G761" s="670"/>
      <c r="H761" s="338"/>
      <c r="I761" s="338"/>
      <c r="J761" s="1048"/>
      <c r="K761" s="670"/>
      <c r="L761" s="670"/>
      <c r="M761" s="668" t="str">
        <f t="shared" si="53"/>
        <v>0</v>
      </c>
      <c r="N761" s="668" t="str">
        <f t="shared" si="52"/>
        <v>1</v>
      </c>
      <c r="O761" s="672" t="s">
        <v>605</v>
      </c>
      <c r="P761" s="725" t="s">
        <v>606</v>
      </c>
      <c r="Q761" s="338"/>
      <c r="R761" s="263"/>
    </row>
    <row r="762" spans="1:20" x14ac:dyDescent="0.25">
      <c r="A762" s="305"/>
      <c r="B762" s="712"/>
      <c r="C762" s="880"/>
      <c r="D762" s="668"/>
      <c r="E762" s="668"/>
      <c r="F762" s="668"/>
      <c r="G762" s="670"/>
      <c r="H762" s="338"/>
      <c r="I762" s="338"/>
      <c r="J762" s="1048"/>
      <c r="K762" s="670"/>
      <c r="L762" s="670"/>
      <c r="M762" s="668" t="str">
        <f t="shared" si="53"/>
        <v>0</v>
      </c>
      <c r="N762" s="668" t="str">
        <f t="shared" si="52"/>
        <v>1</v>
      </c>
      <c r="O762" s="672" t="s">
        <v>605</v>
      </c>
      <c r="P762" s="725" t="s">
        <v>606</v>
      </c>
      <c r="Q762" s="338"/>
      <c r="R762" s="263"/>
    </row>
    <row r="763" spans="1:20" x14ac:dyDescent="0.25">
      <c r="A763" s="305"/>
      <c r="B763" s="712"/>
      <c r="C763" s="880"/>
      <c r="D763" s="668"/>
      <c r="E763" s="668"/>
      <c r="F763" s="668"/>
      <c r="G763" s="670"/>
      <c r="H763" s="338"/>
      <c r="I763" s="338"/>
      <c r="J763" s="1048"/>
      <c r="K763" s="670"/>
      <c r="L763" s="670"/>
      <c r="M763" s="668" t="str">
        <f t="shared" si="53"/>
        <v>0</v>
      </c>
      <c r="N763" s="668" t="str">
        <f t="shared" si="52"/>
        <v>1</v>
      </c>
      <c r="O763" s="672" t="s">
        <v>605</v>
      </c>
      <c r="P763" s="725" t="s">
        <v>606</v>
      </c>
      <c r="Q763" s="338"/>
      <c r="R763" s="263"/>
    </row>
    <row r="764" spans="1:20" x14ac:dyDescent="0.25">
      <c r="A764" s="305"/>
      <c r="B764" s="712"/>
      <c r="C764" s="880"/>
      <c r="D764" s="668"/>
      <c r="E764" s="668"/>
      <c r="F764" s="668"/>
      <c r="G764" s="670"/>
      <c r="H764" s="338"/>
      <c r="I764" s="338"/>
      <c r="J764" s="1048"/>
      <c r="K764" s="670"/>
      <c r="L764" s="670"/>
      <c r="M764" s="668" t="str">
        <f t="shared" si="53"/>
        <v>0</v>
      </c>
      <c r="N764" s="668" t="str">
        <f t="shared" si="52"/>
        <v>1</v>
      </c>
      <c r="O764" s="672" t="s">
        <v>605</v>
      </c>
      <c r="P764" s="725" t="s">
        <v>606</v>
      </c>
      <c r="Q764" s="338"/>
      <c r="R764" s="263"/>
    </row>
    <row r="765" spans="1:20" x14ac:dyDescent="0.25">
      <c r="A765" s="305"/>
      <c r="B765" s="843"/>
      <c r="C765" s="880"/>
      <c r="D765" s="668"/>
      <c r="E765" s="668"/>
      <c r="F765" s="668"/>
      <c r="G765" s="670"/>
      <c r="H765" s="670"/>
      <c r="I765" s="670"/>
      <c r="J765" s="305"/>
      <c r="K765" s="670"/>
      <c r="L765" s="670"/>
      <c r="M765" s="668" t="str">
        <f t="shared" si="53"/>
        <v>0</v>
      </c>
      <c r="N765" s="668" t="str">
        <f t="shared" si="52"/>
        <v>1</v>
      </c>
      <c r="O765" s="672" t="s">
        <v>605</v>
      </c>
      <c r="P765" s="725" t="s">
        <v>606</v>
      </c>
      <c r="Q765" s="247"/>
      <c r="R765" s="291"/>
      <c r="S765" s="293"/>
      <c r="T765" s="413"/>
    </row>
    <row r="766" spans="1:20" x14ac:dyDescent="0.25">
      <c r="A766" s="305"/>
      <c r="B766" s="843"/>
      <c r="C766" s="880"/>
      <c r="D766" s="668"/>
      <c r="E766" s="668"/>
      <c r="F766" s="668"/>
      <c r="G766" s="670"/>
      <c r="H766" s="670"/>
      <c r="I766" s="670"/>
      <c r="J766" s="305"/>
      <c r="K766" s="670"/>
      <c r="L766" s="670"/>
      <c r="M766" s="668" t="str">
        <f t="shared" si="53"/>
        <v>0</v>
      </c>
      <c r="N766" s="668" t="str">
        <f t="shared" ref="N766:N829" si="54">IF(P766="",0,LEFT(P766,1))</f>
        <v>1</v>
      </c>
      <c r="O766" s="672" t="s">
        <v>605</v>
      </c>
      <c r="P766" s="725" t="s">
        <v>606</v>
      </c>
      <c r="Q766" s="247"/>
      <c r="R766" s="291"/>
      <c r="S766" s="293"/>
      <c r="T766" s="413"/>
    </row>
    <row r="767" spans="1:20" x14ac:dyDescent="0.25">
      <c r="A767" s="305"/>
      <c r="B767" s="843"/>
      <c r="C767" s="880"/>
      <c r="D767" s="668"/>
      <c r="E767" s="668"/>
      <c r="F767" s="668"/>
      <c r="G767" s="670"/>
      <c r="H767" s="670"/>
      <c r="I767" s="670"/>
      <c r="J767" s="305"/>
      <c r="K767" s="670"/>
      <c r="L767" s="670"/>
      <c r="M767" s="668" t="str">
        <f t="shared" ref="M767:M830" si="55">IF(O767="",0,LEFT(O767,1))</f>
        <v>0</v>
      </c>
      <c r="N767" s="668" t="str">
        <f t="shared" si="54"/>
        <v>1</v>
      </c>
      <c r="O767" s="672" t="s">
        <v>605</v>
      </c>
      <c r="P767" s="725" t="s">
        <v>606</v>
      </c>
      <c r="Q767" s="247"/>
      <c r="R767" s="291"/>
      <c r="S767" s="293"/>
      <c r="T767" s="413"/>
    </row>
    <row r="768" spans="1:20" x14ac:dyDescent="0.25">
      <c r="A768" s="305"/>
      <c r="B768" s="843"/>
      <c r="C768" s="880"/>
      <c r="D768" s="668"/>
      <c r="E768" s="668"/>
      <c r="F768" s="668"/>
      <c r="G768" s="670"/>
      <c r="H768" s="670"/>
      <c r="I768" s="670"/>
      <c r="J768" s="305"/>
      <c r="K768" s="670"/>
      <c r="L768" s="670"/>
      <c r="M768" s="668" t="str">
        <f t="shared" si="55"/>
        <v>0</v>
      </c>
      <c r="N768" s="668" t="str">
        <f t="shared" si="54"/>
        <v>1</v>
      </c>
      <c r="O768" s="672" t="s">
        <v>605</v>
      </c>
      <c r="P768" s="725" t="s">
        <v>606</v>
      </c>
      <c r="Q768" s="247"/>
      <c r="R768" s="291"/>
      <c r="S768" s="293"/>
      <c r="T768" s="413"/>
    </row>
    <row r="769" spans="1:20" x14ac:dyDescent="0.25">
      <c r="A769" s="305"/>
      <c r="B769" s="843"/>
      <c r="C769" s="880"/>
      <c r="D769" s="668"/>
      <c r="E769" s="668"/>
      <c r="F769" s="668"/>
      <c r="G769" s="670"/>
      <c r="H769" s="670"/>
      <c r="I769" s="670"/>
      <c r="J769" s="305"/>
      <c r="K769" s="670"/>
      <c r="L769" s="670"/>
      <c r="M769" s="668" t="str">
        <f t="shared" si="55"/>
        <v>0</v>
      </c>
      <c r="N769" s="668" t="str">
        <f t="shared" si="54"/>
        <v>1</v>
      </c>
      <c r="O769" s="672" t="s">
        <v>605</v>
      </c>
      <c r="P769" s="725" t="s">
        <v>606</v>
      </c>
      <c r="Q769" s="247"/>
      <c r="R769" s="291"/>
      <c r="S769" s="293"/>
      <c r="T769" s="413"/>
    </row>
    <row r="770" spans="1:20" x14ac:dyDescent="0.25">
      <c r="A770" s="305"/>
      <c r="B770" s="843"/>
      <c r="C770" s="880"/>
      <c r="D770" s="668"/>
      <c r="E770" s="668"/>
      <c r="F770" s="668"/>
      <c r="G770" s="670"/>
      <c r="H770" s="670"/>
      <c r="I770" s="670"/>
      <c r="J770" s="305"/>
      <c r="K770" s="670"/>
      <c r="L770" s="670"/>
      <c r="M770" s="668" t="str">
        <f t="shared" si="55"/>
        <v>0</v>
      </c>
      <c r="N770" s="668" t="str">
        <f t="shared" si="54"/>
        <v>1</v>
      </c>
      <c r="O770" s="672" t="s">
        <v>605</v>
      </c>
      <c r="P770" s="725" t="s">
        <v>606</v>
      </c>
      <c r="Q770" s="247"/>
      <c r="R770" s="291"/>
      <c r="S770" s="293"/>
      <c r="T770" s="413"/>
    </row>
    <row r="771" spans="1:20" x14ac:dyDescent="0.25">
      <c r="A771" s="305"/>
      <c r="B771" s="843"/>
      <c r="C771" s="880"/>
      <c r="D771" s="668"/>
      <c r="E771" s="668"/>
      <c r="F771" s="668"/>
      <c r="G771" s="670"/>
      <c r="H771" s="670"/>
      <c r="I771" s="670"/>
      <c r="J771" s="305"/>
      <c r="K771" s="670"/>
      <c r="L771" s="670"/>
      <c r="M771" s="668" t="str">
        <f t="shared" si="55"/>
        <v>0</v>
      </c>
      <c r="N771" s="668" t="str">
        <f t="shared" si="54"/>
        <v>1</v>
      </c>
      <c r="O771" s="672" t="s">
        <v>605</v>
      </c>
      <c r="P771" s="725" t="s">
        <v>606</v>
      </c>
      <c r="Q771" s="247"/>
      <c r="R771" s="291"/>
      <c r="S771" s="293"/>
      <c r="T771" s="413"/>
    </row>
    <row r="772" spans="1:20" x14ac:dyDescent="0.25">
      <c r="A772" s="305"/>
      <c r="B772" s="843"/>
      <c r="C772" s="880"/>
      <c r="D772" s="668"/>
      <c r="E772" s="668"/>
      <c r="F772" s="668"/>
      <c r="G772" s="670"/>
      <c r="H772" s="670"/>
      <c r="I772" s="670"/>
      <c r="J772" s="305"/>
      <c r="K772" s="670"/>
      <c r="L772" s="670"/>
      <c r="M772" s="668" t="str">
        <f t="shared" si="55"/>
        <v>0</v>
      </c>
      <c r="N772" s="668" t="str">
        <f t="shared" si="54"/>
        <v>1</v>
      </c>
      <c r="O772" s="672" t="s">
        <v>605</v>
      </c>
      <c r="P772" s="725" t="s">
        <v>606</v>
      </c>
      <c r="Q772" s="247"/>
      <c r="R772" s="291"/>
      <c r="S772" s="293"/>
      <c r="T772" s="413"/>
    </row>
    <row r="773" spans="1:20" x14ac:dyDescent="0.25">
      <c r="A773" s="305"/>
      <c r="B773" s="843"/>
      <c r="C773" s="880"/>
      <c r="D773" s="668"/>
      <c r="E773" s="668"/>
      <c r="F773" s="668"/>
      <c r="G773" s="670"/>
      <c r="H773" s="670"/>
      <c r="I773" s="670"/>
      <c r="J773" s="305"/>
      <c r="K773" s="670"/>
      <c r="L773" s="670"/>
      <c r="M773" s="668" t="str">
        <f t="shared" si="55"/>
        <v>0</v>
      </c>
      <c r="N773" s="668" t="str">
        <f t="shared" si="54"/>
        <v>1</v>
      </c>
      <c r="O773" s="672" t="s">
        <v>605</v>
      </c>
      <c r="P773" s="725" t="s">
        <v>606</v>
      </c>
      <c r="Q773" s="247"/>
      <c r="R773" s="291"/>
      <c r="S773" s="293"/>
      <c r="T773" s="413"/>
    </row>
    <row r="774" spans="1:20" x14ac:dyDescent="0.25">
      <c r="A774" s="305"/>
      <c r="B774" s="843"/>
      <c r="C774" s="880"/>
      <c r="D774" s="668"/>
      <c r="E774" s="668"/>
      <c r="F774" s="668"/>
      <c r="G774" s="670"/>
      <c r="H774" s="670"/>
      <c r="I774" s="670"/>
      <c r="J774" s="305"/>
      <c r="K774" s="670"/>
      <c r="L774" s="670"/>
      <c r="M774" s="668" t="str">
        <f t="shared" si="55"/>
        <v>0</v>
      </c>
      <c r="N774" s="668" t="str">
        <f t="shared" si="54"/>
        <v>1</v>
      </c>
      <c r="O774" s="672" t="s">
        <v>605</v>
      </c>
      <c r="P774" s="725" t="s">
        <v>606</v>
      </c>
      <c r="Q774" s="247"/>
      <c r="R774" s="291"/>
      <c r="S774" s="293"/>
      <c r="T774" s="412"/>
    </row>
    <row r="775" spans="1:20" x14ac:dyDescent="0.25">
      <c r="A775" s="305"/>
      <c r="B775" s="843"/>
      <c r="C775" s="880"/>
      <c r="D775" s="668"/>
      <c r="E775" s="668"/>
      <c r="F775" s="668"/>
      <c r="G775" s="670"/>
      <c r="H775" s="670"/>
      <c r="I775" s="670"/>
      <c r="J775" s="305"/>
      <c r="K775" s="670"/>
      <c r="L775" s="670"/>
      <c r="M775" s="668" t="str">
        <f t="shared" si="55"/>
        <v>0</v>
      </c>
      <c r="N775" s="668" t="str">
        <f t="shared" si="54"/>
        <v>1</v>
      </c>
      <c r="O775" s="672" t="s">
        <v>605</v>
      </c>
      <c r="P775" s="725" t="s">
        <v>606</v>
      </c>
      <c r="Q775" s="247"/>
      <c r="R775" s="291"/>
      <c r="S775" s="293"/>
      <c r="T775" s="412"/>
    </row>
    <row r="776" spans="1:20" x14ac:dyDescent="0.25">
      <c r="A776" s="305"/>
      <c r="B776" s="843"/>
      <c r="C776" s="880"/>
      <c r="D776" s="668"/>
      <c r="E776" s="668"/>
      <c r="F776" s="668"/>
      <c r="G776" s="670"/>
      <c r="H776" s="670"/>
      <c r="I776" s="670"/>
      <c r="J776" s="305"/>
      <c r="K776" s="670"/>
      <c r="L776" s="670"/>
      <c r="M776" s="668" t="str">
        <f t="shared" si="55"/>
        <v>0</v>
      </c>
      <c r="N776" s="668" t="str">
        <f t="shared" si="54"/>
        <v>1</v>
      </c>
      <c r="O776" s="672" t="s">
        <v>605</v>
      </c>
      <c r="P776" s="725" t="s">
        <v>606</v>
      </c>
      <c r="Q776" s="247"/>
      <c r="R776" s="291"/>
      <c r="S776" s="293"/>
      <c r="T776" s="412"/>
    </row>
    <row r="777" spans="1:20" x14ac:dyDescent="0.25">
      <c r="A777" s="305"/>
      <c r="B777" s="843"/>
      <c r="C777" s="880"/>
      <c r="D777" s="668"/>
      <c r="E777" s="668"/>
      <c r="F777" s="668"/>
      <c r="G777" s="670"/>
      <c r="H777" s="670"/>
      <c r="I777" s="670"/>
      <c r="J777" s="305"/>
      <c r="K777" s="670"/>
      <c r="L777" s="670"/>
      <c r="M777" s="668" t="str">
        <f t="shared" si="55"/>
        <v>0</v>
      </c>
      <c r="N777" s="668" t="str">
        <f t="shared" si="54"/>
        <v>1</v>
      </c>
      <c r="O777" s="672" t="s">
        <v>605</v>
      </c>
      <c r="P777" s="725" t="s">
        <v>606</v>
      </c>
      <c r="Q777" s="247"/>
      <c r="R777" s="291"/>
      <c r="S777" s="293"/>
      <c r="T777" s="413"/>
    </row>
    <row r="778" spans="1:20" x14ac:dyDescent="0.25">
      <c r="A778" s="305"/>
      <c r="B778" s="843"/>
      <c r="C778" s="880"/>
      <c r="D778" s="668"/>
      <c r="E778" s="668"/>
      <c r="F778" s="668"/>
      <c r="G778" s="670"/>
      <c r="H778" s="670"/>
      <c r="I778" s="670"/>
      <c r="J778" s="305"/>
      <c r="K778" s="670"/>
      <c r="L778" s="670"/>
      <c r="M778" s="668" t="str">
        <f t="shared" si="55"/>
        <v>0</v>
      </c>
      <c r="N778" s="668" t="str">
        <f t="shared" si="54"/>
        <v>1</v>
      </c>
      <c r="O778" s="672" t="s">
        <v>605</v>
      </c>
      <c r="P778" s="725" t="s">
        <v>606</v>
      </c>
      <c r="Q778" s="247"/>
      <c r="R778" s="291"/>
      <c r="S778" s="293"/>
      <c r="T778" s="413"/>
    </row>
    <row r="779" spans="1:20" x14ac:dyDescent="0.25">
      <c r="A779" s="305"/>
      <c r="B779" s="843"/>
      <c r="C779" s="880"/>
      <c r="D779" s="668"/>
      <c r="E779" s="668"/>
      <c r="F779" s="668"/>
      <c r="G779" s="670"/>
      <c r="H779" s="670"/>
      <c r="I779" s="670"/>
      <c r="J779" s="305"/>
      <c r="K779" s="670"/>
      <c r="L779" s="670"/>
      <c r="M779" s="668" t="str">
        <f t="shared" si="55"/>
        <v>0</v>
      </c>
      <c r="N779" s="668" t="str">
        <f t="shared" si="54"/>
        <v>1</v>
      </c>
      <c r="O779" s="672" t="s">
        <v>605</v>
      </c>
      <c r="P779" s="725" t="s">
        <v>606</v>
      </c>
      <c r="Q779" s="247"/>
      <c r="R779" s="291"/>
      <c r="S779" s="293"/>
      <c r="T779" s="413"/>
    </row>
    <row r="780" spans="1:20" x14ac:dyDescent="0.25">
      <c r="A780" s="305"/>
      <c r="B780" s="843"/>
      <c r="C780" s="880"/>
      <c r="D780" s="668"/>
      <c r="E780" s="668"/>
      <c r="F780" s="668"/>
      <c r="G780" s="670"/>
      <c r="H780" s="670"/>
      <c r="I780" s="670"/>
      <c r="J780" s="305"/>
      <c r="K780" s="670"/>
      <c r="L780" s="670"/>
      <c r="M780" s="668" t="str">
        <f t="shared" si="55"/>
        <v>0</v>
      </c>
      <c r="N780" s="668" t="str">
        <f t="shared" si="54"/>
        <v>1</v>
      </c>
      <c r="O780" s="672" t="s">
        <v>605</v>
      </c>
      <c r="P780" s="725" t="s">
        <v>606</v>
      </c>
      <c r="Q780" s="247"/>
      <c r="R780" s="291"/>
      <c r="S780" s="293"/>
      <c r="T780" s="412"/>
    </row>
    <row r="781" spans="1:20" x14ac:dyDescent="0.25">
      <c r="A781" s="305"/>
      <c r="B781" s="843"/>
      <c r="C781" s="880"/>
      <c r="D781" s="668"/>
      <c r="E781" s="668"/>
      <c r="F781" s="668"/>
      <c r="G781" s="670"/>
      <c r="H781" s="670"/>
      <c r="I781" s="670"/>
      <c r="J781" s="305"/>
      <c r="K781" s="670"/>
      <c r="L781" s="670"/>
      <c r="M781" s="668" t="str">
        <f t="shared" si="55"/>
        <v>0</v>
      </c>
      <c r="N781" s="668" t="str">
        <f t="shared" si="54"/>
        <v>1</v>
      </c>
      <c r="O781" s="672" t="s">
        <v>605</v>
      </c>
      <c r="P781" s="725" t="s">
        <v>606</v>
      </c>
      <c r="Q781" s="247"/>
      <c r="R781" s="291"/>
      <c r="S781" s="293"/>
      <c r="T781" s="412"/>
    </row>
    <row r="782" spans="1:20" x14ac:dyDescent="0.25">
      <c r="A782" s="305"/>
      <c r="B782" s="843"/>
      <c r="C782" s="880"/>
      <c r="D782" s="668"/>
      <c r="E782" s="668"/>
      <c r="F782" s="668"/>
      <c r="G782" s="670"/>
      <c r="H782" s="670"/>
      <c r="I782" s="670"/>
      <c r="J782" s="305"/>
      <c r="K782" s="670"/>
      <c r="L782" s="670"/>
      <c r="M782" s="668" t="str">
        <f t="shared" si="55"/>
        <v>0</v>
      </c>
      <c r="N782" s="668" t="str">
        <f t="shared" si="54"/>
        <v>1</v>
      </c>
      <c r="O782" s="672" t="s">
        <v>605</v>
      </c>
      <c r="P782" s="725" t="s">
        <v>606</v>
      </c>
      <c r="Q782" s="247"/>
      <c r="R782" s="291"/>
      <c r="S782" s="293"/>
      <c r="T782" s="412"/>
    </row>
    <row r="783" spans="1:20" x14ac:dyDescent="0.25">
      <c r="A783" s="305"/>
      <c r="B783" s="712"/>
      <c r="C783" s="880"/>
      <c r="D783" s="668"/>
      <c r="E783" s="668"/>
      <c r="F783" s="668"/>
      <c r="G783" s="670"/>
      <c r="H783" s="670"/>
      <c r="I783" s="670"/>
      <c r="J783" s="305"/>
      <c r="K783" s="670"/>
      <c r="L783" s="670"/>
      <c r="M783" s="668" t="str">
        <f t="shared" si="55"/>
        <v>0</v>
      </c>
      <c r="N783" s="668" t="str">
        <f t="shared" si="54"/>
        <v>1</v>
      </c>
      <c r="O783" s="672" t="s">
        <v>605</v>
      </c>
      <c r="P783" s="725" t="s">
        <v>606</v>
      </c>
      <c r="Q783" s="247"/>
      <c r="R783" s="291"/>
      <c r="S783" s="293"/>
      <c r="T783" s="412"/>
    </row>
    <row r="784" spans="1:20" x14ac:dyDescent="0.25">
      <c r="A784" s="305"/>
      <c r="B784" s="671"/>
      <c r="C784" s="305"/>
      <c r="D784" s="668"/>
      <c r="E784" s="668"/>
      <c r="F784" s="668"/>
      <c r="G784" s="670"/>
      <c r="H784" s="670"/>
      <c r="I784" s="670"/>
      <c r="J784" s="305"/>
      <c r="K784" s="670"/>
      <c r="L784" s="670"/>
      <c r="M784" s="668" t="str">
        <f t="shared" si="55"/>
        <v>0</v>
      </c>
      <c r="N784" s="668" t="str">
        <f t="shared" si="54"/>
        <v>1</v>
      </c>
      <c r="O784" s="672" t="s">
        <v>605</v>
      </c>
      <c r="P784" s="725" t="s">
        <v>606</v>
      </c>
      <c r="Q784" s="247"/>
      <c r="R784" s="291"/>
      <c r="S784" s="293"/>
      <c r="T784" s="412"/>
    </row>
    <row r="785" spans="1:20" x14ac:dyDescent="0.25">
      <c r="A785" s="305"/>
      <c r="B785" s="671"/>
      <c r="C785" s="305"/>
      <c r="D785" s="668"/>
      <c r="E785" s="669"/>
      <c r="F785" s="668"/>
      <c r="G785" s="670"/>
      <c r="H785" s="670"/>
      <c r="I785" s="670"/>
      <c r="J785" s="305"/>
      <c r="K785" s="670"/>
      <c r="L785" s="670"/>
      <c r="M785" s="668" t="str">
        <f t="shared" si="55"/>
        <v>0</v>
      </c>
      <c r="N785" s="668" t="str">
        <f t="shared" si="54"/>
        <v>1</v>
      </c>
      <c r="O785" s="672" t="s">
        <v>605</v>
      </c>
      <c r="P785" s="725" t="s">
        <v>606</v>
      </c>
      <c r="Q785" s="247"/>
      <c r="R785" s="291"/>
      <c r="S785" s="293"/>
      <c r="T785" s="412"/>
    </row>
    <row r="786" spans="1:20" x14ac:dyDescent="0.25">
      <c r="A786" s="305"/>
      <c r="B786" s="671"/>
      <c r="C786" s="305"/>
      <c r="D786" s="668"/>
      <c r="E786" s="669"/>
      <c r="F786" s="668"/>
      <c r="G786" s="670"/>
      <c r="H786" s="670"/>
      <c r="I786" s="670"/>
      <c r="J786" s="305"/>
      <c r="K786" s="670"/>
      <c r="L786" s="670"/>
      <c r="M786" s="668" t="str">
        <f t="shared" si="55"/>
        <v>0</v>
      </c>
      <c r="N786" s="668" t="str">
        <f t="shared" si="54"/>
        <v>1</v>
      </c>
      <c r="O786" s="672" t="s">
        <v>605</v>
      </c>
      <c r="P786" s="725" t="s">
        <v>606</v>
      </c>
      <c r="Q786" s="247"/>
      <c r="R786" s="291"/>
      <c r="S786" s="293"/>
      <c r="T786" s="412"/>
    </row>
    <row r="787" spans="1:20" x14ac:dyDescent="0.25">
      <c r="A787" s="305"/>
      <c r="B787" s="671"/>
      <c r="C787" s="305"/>
      <c r="D787" s="668"/>
      <c r="E787" s="669"/>
      <c r="F787" s="668"/>
      <c r="G787" s="670"/>
      <c r="H787" s="670"/>
      <c r="I787" s="670"/>
      <c r="J787" s="305"/>
      <c r="K787" s="670"/>
      <c r="L787" s="670"/>
      <c r="M787" s="668" t="str">
        <f t="shared" si="55"/>
        <v>0</v>
      </c>
      <c r="N787" s="668" t="str">
        <f t="shared" si="54"/>
        <v>1</v>
      </c>
      <c r="O787" s="672" t="s">
        <v>605</v>
      </c>
      <c r="P787" s="725" t="s">
        <v>606</v>
      </c>
      <c r="Q787" s="247"/>
      <c r="R787" s="291"/>
      <c r="S787" s="293"/>
      <c r="T787" s="412"/>
    </row>
    <row r="788" spans="1:20" x14ac:dyDescent="0.25">
      <c r="A788" s="305"/>
      <c r="B788" s="671"/>
      <c r="C788" s="305"/>
      <c r="D788" s="668"/>
      <c r="E788" s="668"/>
      <c r="F788" s="668"/>
      <c r="G788" s="670"/>
      <c r="H788" s="670"/>
      <c r="I788" s="670"/>
      <c r="J788" s="305"/>
      <c r="K788" s="670"/>
      <c r="L788" s="670"/>
      <c r="M788" s="668" t="str">
        <f t="shared" si="55"/>
        <v>0</v>
      </c>
      <c r="N788" s="668" t="str">
        <f t="shared" si="54"/>
        <v>1</v>
      </c>
      <c r="O788" s="672" t="s">
        <v>605</v>
      </c>
      <c r="P788" s="725" t="s">
        <v>606</v>
      </c>
      <c r="Q788" s="247"/>
      <c r="R788" s="291"/>
      <c r="S788" s="293"/>
      <c r="T788" s="412"/>
    </row>
    <row r="789" spans="1:20" x14ac:dyDescent="0.25">
      <c r="A789" s="305"/>
      <c r="B789" s="671"/>
      <c r="C789" s="305"/>
      <c r="D789" s="668"/>
      <c r="E789" s="668"/>
      <c r="F789" s="668"/>
      <c r="G789" s="670"/>
      <c r="H789" s="670"/>
      <c r="I789" s="670"/>
      <c r="J789" s="305"/>
      <c r="K789" s="670"/>
      <c r="L789" s="670"/>
      <c r="M789" s="668" t="str">
        <f t="shared" si="55"/>
        <v>0</v>
      </c>
      <c r="N789" s="668" t="str">
        <f t="shared" si="54"/>
        <v>1</v>
      </c>
      <c r="O789" s="672" t="s">
        <v>605</v>
      </c>
      <c r="P789" s="725" t="s">
        <v>606</v>
      </c>
      <c r="Q789" s="247"/>
      <c r="R789" s="291"/>
      <c r="S789" s="293"/>
      <c r="T789" s="412"/>
    </row>
    <row r="790" spans="1:20" x14ac:dyDescent="0.25">
      <c r="A790" s="305"/>
      <c r="B790" s="671"/>
      <c r="C790" s="305"/>
      <c r="D790" s="668"/>
      <c r="E790" s="668"/>
      <c r="F790" s="668"/>
      <c r="G790" s="670"/>
      <c r="H790" s="670"/>
      <c r="I790" s="670"/>
      <c r="J790" s="305"/>
      <c r="K790" s="670"/>
      <c r="L790" s="670"/>
      <c r="M790" s="668" t="str">
        <f t="shared" si="55"/>
        <v>0</v>
      </c>
      <c r="N790" s="668" t="str">
        <f t="shared" si="54"/>
        <v>1</v>
      </c>
      <c r="O790" s="672" t="s">
        <v>605</v>
      </c>
      <c r="P790" s="725" t="s">
        <v>606</v>
      </c>
      <c r="Q790" s="247"/>
      <c r="R790" s="291"/>
      <c r="S790" s="293"/>
      <c r="T790" s="412"/>
    </row>
    <row r="791" spans="1:20" x14ac:dyDescent="0.25">
      <c r="A791" s="305"/>
      <c r="B791" s="671"/>
      <c r="C791" s="305"/>
      <c r="D791" s="668"/>
      <c r="E791" s="668"/>
      <c r="F791" s="668"/>
      <c r="G791" s="670"/>
      <c r="H791" s="670"/>
      <c r="I791" s="670"/>
      <c r="J791" s="305"/>
      <c r="K791" s="670"/>
      <c r="L791" s="670"/>
      <c r="M791" s="668" t="str">
        <f t="shared" si="55"/>
        <v>0</v>
      </c>
      <c r="N791" s="668" t="str">
        <f t="shared" si="54"/>
        <v>1</v>
      </c>
      <c r="O791" s="672" t="s">
        <v>605</v>
      </c>
      <c r="P791" s="725" t="s">
        <v>606</v>
      </c>
      <c r="Q791" s="247"/>
      <c r="R791" s="291"/>
      <c r="S791" s="293"/>
      <c r="T791" s="412"/>
    </row>
    <row r="792" spans="1:20" x14ac:dyDescent="0.25">
      <c r="A792" s="305"/>
      <c r="B792" s="671"/>
      <c r="C792" s="305"/>
      <c r="D792" s="668"/>
      <c r="E792" s="668"/>
      <c r="F792" s="668"/>
      <c r="G792" s="670"/>
      <c r="H792" s="670"/>
      <c r="I792" s="670"/>
      <c r="J792" s="305"/>
      <c r="K792" s="670"/>
      <c r="L792" s="670"/>
      <c r="M792" s="668" t="str">
        <f t="shared" si="55"/>
        <v>0</v>
      </c>
      <c r="N792" s="668" t="str">
        <f t="shared" si="54"/>
        <v>1</v>
      </c>
      <c r="O792" s="672" t="s">
        <v>605</v>
      </c>
      <c r="P792" s="725" t="s">
        <v>606</v>
      </c>
      <c r="Q792" s="247"/>
      <c r="R792" s="291"/>
      <c r="S792" s="293"/>
      <c r="T792" s="412"/>
    </row>
    <row r="793" spans="1:20" x14ac:dyDescent="0.25">
      <c r="A793" s="305"/>
      <c r="B793" s="671"/>
      <c r="C793" s="305"/>
      <c r="D793" s="668"/>
      <c r="E793" s="668"/>
      <c r="F793" s="668"/>
      <c r="G793" s="670"/>
      <c r="H793" s="670"/>
      <c r="I793" s="670"/>
      <c r="J793" s="305"/>
      <c r="K793" s="670"/>
      <c r="L793" s="670"/>
      <c r="M793" s="668" t="str">
        <f t="shared" si="55"/>
        <v>0</v>
      </c>
      <c r="N793" s="668" t="str">
        <f t="shared" si="54"/>
        <v>1</v>
      </c>
      <c r="O793" s="672" t="s">
        <v>605</v>
      </c>
      <c r="P793" s="725" t="s">
        <v>606</v>
      </c>
      <c r="Q793" s="247"/>
      <c r="R793" s="291"/>
      <c r="S793" s="293"/>
      <c r="T793" s="412"/>
    </row>
    <row r="794" spans="1:20" x14ac:dyDescent="0.25">
      <c r="A794" s="305"/>
      <c r="B794" s="671"/>
      <c r="C794" s="305"/>
      <c r="D794" s="668"/>
      <c r="E794" s="668"/>
      <c r="F794" s="668"/>
      <c r="G794" s="670"/>
      <c r="H794" s="670"/>
      <c r="I794" s="670"/>
      <c r="J794" s="305"/>
      <c r="K794" s="670"/>
      <c r="L794" s="670"/>
      <c r="M794" s="668" t="str">
        <f t="shared" si="55"/>
        <v>0</v>
      </c>
      <c r="N794" s="668" t="str">
        <f t="shared" si="54"/>
        <v>1</v>
      </c>
      <c r="O794" s="672" t="s">
        <v>605</v>
      </c>
      <c r="P794" s="725" t="s">
        <v>606</v>
      </c>
      <c r="Q794" s="247"/>
      <c r="R794" s="291"/>
      <c r="S794" s="293"/>
      <c r="T794" s="412"/>
    </row>
    <row r="795" spans="1:20" x14ac:dyDescent="0.25">
      <c r="A795" s="305"/>
      <c r="B795" s="671"/>
      <c r="C795" s="305"/>
      <c r="D795" s="668"/>
      <c r="E795" s="668"/>
      <c r="F795" s="668"/>
      <c r="G795" s="670"/>
      <c r="H795" s="670"/>
      <c r="I795" s="670"/>
      <c r="J795" s="305"/>
      <c r="K795" s="670"/>
      <c r="L795" s="670"/>
      <c r="M795" s="668" t="str">
        <f t="shared" si="55"/>
        <v>0</v>
      </c>
      <c r="N795" s="668" t="str">
        <f t="shared" si="54"/>
        <v>1</v>
      </c>
      <c r="O795" s="672" t="s">
        <v>605</v>
      </c>
      <c r="P795" s="725" t="s">
        <v>606</v>
      </c>
      <c r="Q795" s="247"/>
      <c r="R795" s="291"/>
      <c r="S795" s="293"/>
      <c r="T795" s="412"/>
    </row>
    <row r="796" spans="1:20" x14ac:dyDescent="0.25">
      <c r="A796" s="305"/>
      <c r="B796" s="671"/>
      <c r="C796" s="305"/>
      <c r="D796" s="668"/>
      <c r="E796" s="668"/>
      <c r="F796" s="668"/>
      <c r="G796" s="670"/>
      <c r="H796" s="670"/>
      <c r="I796" s="670"/>
      <c r="J796" s="305"/>
      <c r="K796" s="670"/>
      <c r="L796" s="670"/>
      <c r="M796" s="668" t="str">
        <f t="shared" si="55"/>
        <v>0</v>
      </c>
      <c r="N796" s="668" t="str">
        <f t="shared" si="54"/>
        <v>1</v>
      </c>
      <c r="O796" s="672" t="s">
        <v>605</v>
      </c>
      <c r="P796" s="725" t="s">
        <v>606</v>
      </c>
      <c r="Q796" s="247"/>
      <c r="R796" s="291"/>
      <c r="S796" s="293"/>
      <c r="T796" s="412"/>
    </row>
    <row r="797" spans="1:20" x14ac:dyDescent="0.25">
      <c r="A797" s="305"/>
      <c r="B797" s="671"/>
      <c r="C797" s="305"/>
      <c r="D797" s="668"/>
      <c r="E797" s="668"/>
      <c r="F797" s="668"/>
      <c r="G797" s="670"/>
      <c r="H797" s="670"/>
      <c r="I797" s="670"/>
      <c r="J797" s="305"/>
      <c r="K797" s="670"/>
      <c r="L797" s="670"/>
      <c r="M797" s="668" t="str">
        <f t="shared" si="55"/>
        <v>0</v>
      </c>
      <c r="N797" s="668" t="str">
        <f t="shared" si="54"/>
        <v>1</v>
      </c>
      <c r="O797" s="672" t="s">
        <v>605</v>
      </c>
      <c r="P797" s="725" t="s">
        <v>606</v>
      </c>
      <c r="Q797" s="247"/>
      <c r="R797" s="291"/>
      <c r="S797" s="293"/>
      <c r="T797" s="412"/>
    </row>
    <row r="798" spans="1:20" x14ac:dyDescent="0.25">
      <c r="A798" s="305"/>
      <c r="B798" s="671"/>
      <c r="C798" s="305"/>
      <c r="D798" s="668"/>
      <c r="E798" s="668"/>
      <c r="F798" s="668"/>
      <c r="G798" s="670"/>
      <c r="H798" s="670"/>
      <c r="I798" s="670"/>
      <c r="J798" s="305"/>
      <c r="K798" s="338"/>
      <c r="L798" s="670"/>
      <c r="M798" s="668" t="str">
        <f t="shared" si="55"/>
        <v>0</v>
      </c>
      <c r="N798" s="668" t="str">
        <f t="shared" si="54"/>
        <v>1</v>
      </c>
      <c r="O798" s="672" t="s">
        <v>605</v>
      </c>
      <c r="P798" s="725" t="s">
        <v>606</v>
      </c>
      <c r="Q798" s="247"/>
      <c r="R798" s="291"/>
      <c r="S798" s="293"/>
      <c r="T798" s="412"/>
    </row>
    <row r="799" spans="1:20" x14ac:dyDescent="0.25">
      <c r="A799" s="305"/>
      <c r="B799" s="671"/>
      <c r="C799" s="305"/>
      <c r="D799" s="668"/>
      <c r="E799" s="668"/>
      <c r="F799" s="668"/>
      <c r="G799" s="670"/>
      <c r="H799" s="670"/>
      <c r="I799" s="670"/>
      <c r="J799" s="305"/>
      <c r="K799" s="670"/>
      <c r="L799" s="670"/>
      <c r="M799" s="668" t="str">
        <f t="shared" si="55"/>
        <v>0</v>
      </c>
      <c r="N799" s="668" t="str">
        <f t="shared" si="54"/>
        <v>1</v>
      </c>
      <c r="O799" s="672" t="s">
        <v>605</v>
      </c>
      <c r="P799" s="725" t="s">
        <v>606</v>
      </c>
      <c r="Q799" s="247"/>
      <c r="R799" s="291"/>
      <c r="S799" s="293"/>
    </row>
    <row r="800" spans="1:20" x14ac:dyDescent="0.25">
      <c r="A800" s="305"/>
      <c r="B800" s="671"/>
      <c r="C800" s="305"/>
      <c r="D800" s="668"/>
      <c r="E800" s="668"/>
      <c r="F800" s="668"/>
      <c r="G800" s="670"/>
      <c r="H800" s="670"/>
      <c r="I800" s="670"/>
      <c r="J800" s="305"/>
      <c r="K800" s="670"/>
      <c r="L800" s="670"/>
      <c r="M800" s="668" t="str">
        <f t="shared" si="55"/>
        <v>0</v>
      </c>
      <c r="N800" s="668" t="str">
        <f t="shared" si="54"/>
        <v>1</v>
      </c>
      <c r="O800" s="672" t="s">
        <v>605</v>
      </c>
      <c r="P800" s="725" t="s">
        <v>606</v>
      </c>
      <c r="Q800" s="247"/>
      <c r="R800" s="291"/>
      <c r="S800" s="293"/>
    </row>
    <row r="801" spans="1:20" x14ac:dyDescent="0.25">
      <c r="A801" s="305"/>
      <c r="B801" s="671"/>
      <c r="C801" s="305"/>
      <c r="D801" s="668"/>
      <c r="E801" s="668"/>
      <c r="F801" s="668"/>
      <c r="G801" s="670"/>
      <c r="H801" s="670"/>
      <c r="I801" s="670"/>
      <c r="J801" s="305"/>
      <c r="K801" s="670"/>
      <c r="L801" s="670"/>
      <c r="M801" s="668" t="str">
        <f t="shared" si="55"/>
        <v>0</v>
      </c>
      <c r="N801" s="668" t="str">
        <f t="shared" si="54"/>
        <v>1</v>
      </c>
      <c r="O801" s="672" t="s">
        <v>605</v>
      </c>
      <c r="P801" s="725" t="s">
        <v>606</v>
      </c>
      <c r="Q801" s="247"/>
      <c r="R801" s="291"/>
      <c r="S801" s="293"/>
    </row>
    <row r="802" spans="1:20" x14ac:dyDescent="0.25">
      <c r="A802" s="305"/>
      <c r="B802" s="671"/>
      <c r="C802" s="305"/>
      <c r="D802" s="668"/>
      <c r="E802" s="668"/>
      <c r="F802" s="668"/>
      <c r="G802" s="670"/>
      <c r="H802" s="670"/>
      <c r="I802" s="670"/>
      <c r="J802" s="305"/>
      <c r="K802" s="670"/>
      <c r="L802" s="670"/>
      <c r="M802" s="668" t="str">
        <f t="shared" si="55"/>
        <v>0</v>
      </c>
      <c r="N802" s="668" t="str">
        <f t="shared" si="54"/>
        <v>1</v>
      </c>
      <c r="O802" s="672" t="s">
        <v>605</v>
      </c>
      <c r="P802" s="725" t="s">
        <v>606</v>
      </c>
      <c r="Q802" s="247"/>
      <c r="R802" s="291"/>
      <c r="S802" s="293"/>
    </row>
    <row r="803" spans="1:20" x14ac:dyDescent="0.25">
      <c r="A803" s="305"/>
      <c r="B803" s="671"/>
      <c r="C803" s="305"/>
      <c r="D803" s="668"/>
      <c r="E803" s="668"/>
      <c r="F803" s="668"/>
      <c r="G803" s="670"/>
      <c r="H803" s="670"/>
      <c r="I803" s="670"/>
      <c r="J803" s="305"/>
      <c r="K803" s="670"/>
      <c r="L803" s="670"/>
      <c r="M803" s="668" t="str">
        <f t="shared" si="55"/>
        <v>0</v>
      </c>
      <c r="N803" s="668" t="str">
        <f t="shared" si="54"/>
        <v>1</v>
      </c>
      <c r="O803" s="672" t="s">
        <v>605</v>
      </c>
      <c r="P803" s="725" t="s">
        <v>606</v>
      </c>
      <c r="Q803" s="247"/>
      <c r="R803" s="291"/>
      <c r="S803" s="293"/>
    </row>
    <row r="804" spans="1:20" x14ac:dyDescent="0.25">
      <c r="A804" s="305"/>
      <c r="B804" s="671"/>
      <c r="C804" s="305"/>
      <c r="D804" s="668"/>
      <c r="E804" s="668"/>
      <c r="F804" s="668"/>
      <c r="G804" s="670"/>
      <c r="H804" s="670"/>
      <c r="I804" s="670"/>
      <c r="J804" s="305"/>
      <c r="K804" s="670"/>
      <c r="L804" s="670"/>
      <c r="M804" s="668" t="str">
        <f t="shared" si="55"/>
        <v>0</v>
      </c>
      <c r="N804" s="668" t="str">
        <f t="shared" si="54"/>
        <v>1</v>
      </c>
      <c r="O804" s="672" t="s">
        <v>605</v>
      </c>
      <c r="P804" s="725" t="s">
        <v>606</v>
      </c>
      <c r="Q804" s="247"/>
      <c r="R804" s="291"/>
      <c r="S804" s="293"/>
    </row>
    <row r="805" spans="1:20" x14ac:dyDescent="0.25">
      <c r="A805" s="305"/>
      <c r="B805" s="671"/>
      <c r="C805" s="305"/>
      <c r="D805" s="668"/>
      <c r="E805" s="668"/>
      <c r="F805" s="668"/>
      <c r="G805" s="670"/>
      <c r="H805" s="670"/>
      <c r="I805" s="670"/>
      <c r="J805" s="305"/>
      <c r="K805" s="670"/>
      <c r="L805" s="670"/>
      <c r="M805" s="668" t="str">
        <f t="shared" si="55"/>
        <v>0</v>
      </c>
      <c r="N805" s="668" t="str">
        <f t="shared" si="54"/>
        <v>1</v>
      </c>
      <c r="O805" s="672" t="s">
        <v>605</v>
      </c>
      <c r="P805" s="725" t="s">
        <v>606</v>
      </c>
      <c r="Q805" s="247"/>
      <c r="R805" s="291"/>
      <c r="S805" s="293"/>
    </row>
    <row r="806" spans="1:20" x14ac:dyDescent="0.25">
      <c r="A806" s="305"/>
      <c r="B806" s="671"/>
      <c r="C806" s="305"/>
      <c r="D806" s="668"/>
      <c r="E806" s="668"/>
      <c r="F806" s="668"/>
      <c r="G806" s="670"/>
      <c r="H806" s="670"/>
      <c r="I806" s="670"/>
      <c r="J806" s="305"/>
      <c r="K806" s="670"/>
      <c r="L806" s="670"/>
      <c r="M806" s="668" t="str">
        <f t="shared" si="55"/>
        <v>0</v>
      </c>
      <c r="N806" s="668" t="str">
        <f t="shared" si="54"/>
        <v>1</v>
      </c>
      <c r="O806" s="672" t="s">
        <v>605</v>
      </c>
      <c r="P806" s="725" t="s">
        <v>606</v>
      </c>
      <c r="Q806" s="247"/>
      <c r="R806" s="291"/>
      <c r="S806" s="293"/>
    </row>
    <row r="807" spans="1:20" x14ac:dyDescent="0.25">
      <c r="A807" s="305"/>
      <c r="B807" s="671"/>
      <c r="C807" s="305"/>
      <c r="D807" s="668"/>
      <c r="E807" s="668"/>
      <c r="F807" s="668"/>
      <c r="G807" s="670"/>
      <c r="H807" s="670"/>
      <c r="I807" s="670"/>
      <c r="J807" s="305"/>
      <c r="K807" s="670"/>
      <c r="L807" s="670"/>
      <c r="M807" s="668" t="str">
        <f t="shared" si="55"/>
        <v>0</v>
      </c>
      <c r="N807" s="668" t="str">
        <f t="shared" si="54"/>
        <v>1</v>
      </c>
      <c r="O807" s="672" t="s">
        <v>605</v>
      </c>
      <c r="P807" s="725" t="s">
        <v>606</v>
      </c>
      <c r="Q807" s="247"/>
      <c r="R807" s="291"/>
      <c r="S807" s="293"/>
    </row>
    <row r="808" spans="1:20" x14ac:dyDescent="0.25">
      <c r="A808" s="305"/>
      <c r="B808" s="671"/>
      <c r="C808" s="305"/>
      <c r="D808" s="668"/>
      <c r="E808" s="668"/>
      <c r="F808" s="668"/>
      <c r="G808" s="670"/>
      <c r="H808" s="670"/>
      <c r="I808" s="670"/>
      <c r="J808" s="305"/>
      <c r="K808" s="670"/>
      <c r="L808" s="670"/>
      <c r="M808" s="668" t="str">
        <f t="shared" si="55"/>
        <v>0</v>
      </c>
      <c r="N808" s="668" t="str">
        <f t="shared" si="54"/>
        <v>1</v>
      </c>
      <c r="O808" s="672" t="s">
        <v>605</v>
      </c>
      <c r="P808" s="725" t="s">
        <v>606</v>
      </c>
      <c r="Q808" s="247"/>
      <c r="R808" s="291"/>
      <c r="S808" s="293"/>
    </row>
    <row r="809" spans="1:20" x14ac:dyDescent="0.25">
      <c r="A809" s="305"/>
      <c r="B809" s="671"/>
      <c r="C809" s="305"/>
      <c r="D809" s="668"/>
      <c r="E809" s="668"/>
      <c r="F809" s="668"/>
      <c r="G809" s="670"/>
      <c r="H809" s="670"/>
      <c r="I809" s="670"/>
      <c r="J809" s="305"/>
      <c r="K809" s="670"/>
      <c r="L809" s="670"/>
      <c r="M809" s="668" t="str">
        <f t="shared" si="55"/>
        <v>0</v>
      </c>
      <c r="N809" s="668" t="str">
        <f t="shared" si="54"/>
        <v>1</v>
      </c>
      <c r="O809" s="672" t="s">
        <v>605</v>
      </c>
      <c r="P809" s="725" t="s">
        <v>606</v>
      </c>
      <c r="Q809" s="247"/>
      <c r="R809" s="291"/>
      <c r="S809" s="293"/>
    </row>
    <row r="810" spans="1:20" x14ac:dyDescent="0.25">
      <c r="A810" s="305"/>
      <c r="B810" s="671"/>
      <c r="C810" s="305"/>
      <c r="D810" s="668"/>
      <c r="E810" s="668"/>
      <c r="F810" s="668"/>
      <c r="G810" s="670"/>
      <c r="H810" s="670"/>
      <c r="I810" s="670"/>
      <c r="J810" s="305"/>
      <c r="K810" s="670"/>
      <c r="L810" s="670"/>
      <c r="M810" s="668" t="str">
        <f t="shared" si="55"/>
        <v>0</v>
      </c>
      <c r="N810" s="668" t="str">
        <f t="shared" si="54"/>
        <v>1</v>
      </c>
      <c r="O810" s="672" t="s">
        <v>605</v>
      </c>
      <c r="P810" s="725" t="s">
        <v>606</v>
      </c>
      <c r="Q810" s="247"/>
      <c r="R810" s="291"/>
      <c r="S810" s="293"/>
    </row>
    <row r="811" spans="1:20" x14ac:dyDescent="0.25">
      <c r="A811" s="305"/>
      <c r="B811" s="671"/>
      <c r="C811" s="305"/>
      <c r="D811" s="668"/>
      <c r="E811" s="668"/>
      <c r="F811" s="668"/>
      <c r="G811" s="670"/>
      <c r="H811" s="670"/>
      <c r="I811" s="670"/>
      <c r="J811" s="305"/>
      <c r="K811" s="670"/>
      <c r="L811" s="670"/>
      <c r="M811" s="668" t="str">
        <f t="shared" si="55"/>
        <v>0</v>
      </c>
      <c r="N811" s="668" t="str">
        <f t="shared" si="54"/>
        <v>1</v>
      </c>
      <c r="O811" s="672" t="s">
        <v>605</v>
      </c>
      <c r="P811" s="725" t="s">
        <v>606</v>
      </c>
      <c r="Q811" s="247"/>
      <c r="R811" s="291"/>
      <c r="S811" s="293"/>
    </row>
    <row r="812" spans="1:20" x14ac:dyDescent="0.25">
      <c r="A812" s="305"/>
      <c r="B812" s="671"/>
      <c r="C812" s="305"/>
      <c r="D812" s="668"/>
      <c r="E812" s="668"/>
      <c r="F812" s="668"/>
      <c r="G812" s="670"/>
      <c r="H812" s="670"/>
      <c r="I812" s="670"/>
      <c r="J812" s="305"/>
      <c r="K812" s="670"/>
      <c r="L812" s="670"/>
      <c r="M812" s="668" t="str">
        <f t="shared" si="55"/>
        <v>0</v>
      </c>
      <c r="N812" s="668" t="str">
        <f t="shared" si="54"/>
        <v>1</v>
      </c>
      <c r="O812" s="672" t="s">
        <v>605</v>
      </c>
      <c r="P812" s="725" t="s">
        <v>606</v>
      </c>
      <c r="Q812" s="247"/>
      <c r="R812" s="291"/>
      <c r="S812" s="293"/>
    </row>
    <row r="813" spans="1:20" x14ac:dyDescent="0.25">
      <c r="A813" s="305"/>
      <c r="B813" s="671"/>
      <c r="C813" s="305"/>
      <c r="D813" s="668"/>
      <c r="E813" s="668"/>
      <c r="F813" s="668"/>
      <c r="G813" s="670"/>
      <c r="H813" s="670"/>
      <c r="I813" s="670"/>
      <c r="J813" s="305"/>
      <c r="K813" s="670"/>
      <c r="L813" s="670"/>
      <c r="M813" s="668" t="str">
        <f t="shared" si="55"/>
        <v>0</v>
      </c>
      <c r="N813" s="668" t="str">
        <f t="shared" si="54"/>
        <v>1</v>
      </c>
      <c r="O813" s="672" t="s">
        <v>605</v>
      </c>
      <c r="P813" s="725" t="s">
        <v>606</v>
      </c>
      <c r="Q813" s="247"/>
      <c r="R813" s="291"/>
      <c r="S813" s="293"/>
    </row>
    <row r="814" spans="1:20" x14ac:dyDescent="0.25">
      <c r="A814" s="305"/>
      <c r="B814" s="671"/>
      <c r="C814" s="305"/>
      <c r="D814" s="668"/>
      <c r="E814" s="668"/>
      <c r="F814" s="668"/>
      <c r="G814" s="670"/>
      <c r="H814" s="670"/>
      <c r="I814" s="670"/>
      <c r="J814" s="305"/>
      <c r="K814" s="670"/>
      <c r="L814" s="670"/>
      <c r="M814" s="668" t="str">
        <f t="shared" si="55"/>
        <v>0</v>
      </c>
      <c r="N814" s="668" t="str">
        <f t="shared" si="54"/>
        <v>1</v>
      </c>
      <c r="O814" s="672" t="s">
        <v>605</v>
      </c>
      <c r="P814" s="725" t="s">
        <v>606</v>
      </c>
      <c r="Q814" s="247"/>
      <c r="R814" s="291"/>
      <c r="S814" s="293"/>
      <c r="T814" s="412"/>
    </row>
    <row r="815" spans="1:20" x14ac:dyDescent="0.25">
      <c r="A815" s="305"/>
      <c r="B815" s="671"/>
      <c r="C815" s="305"/>
      <c r="D815" s="668"/>
      <c r="E815" s="668"/>
      <c r="F815" s="668"/>
      <c r="G815" s="670"/>
      <c r="H815" s="670"/>
      <c r="I815" s="670"/>
      <c r="J815" s="305"/>
      <c r="K815" s="670"/>
      <c r="L815" s="670"/>
      <c r="M815" s="668" t="str">
        <f t="shared" si="55"/>
        <v>0</v>
      </c>
      <c r="N815" s="668" t="str">
        <f t="shared" si="54"/>
        <v>1</v>
      </c>
      <c r="O815" s="672" t="s">
        <v>605</v>
      </c>
      <c r="P815" s="725" t="s">
        <v>606</v>
      </c>
      <c r="Q815" s="247"/>
      <c r="R815" s="291"/>
      <c r="S815" s="293"/>
    </row>
    <row r="816" spans="1:20" x14ac:dyDescent="0.25">
      <c r="A816" s="305"/>
      <c r="B816" s="671"/>
      <c r="C816" s="305"/>
      <c r="D816" s="668"/>
      <c r="E816" s="668"/>
      <c r="F816" s="668"/>
      <c r="G816" s="670"/>
      <c r="H816" s="670"/>
      <c r="I816" s="670"/>
      <c r="J816" s="305"/>
      <c r="K816" s="670"/>
      <c r="L816" s="670"/>
      <c r="M816" s="668" t="str">
        <f t="shared" si="55"/>
        <v>0</v>
      </c>
      <c r="N816" s="668" t="str">
        <f t="shared" si="54"/>
        <v>1</v>
      </c>
      <c r="O816" s="672" t="s">
        <v>605</v>
      </c>
      <c r="P816" s="725" t="s">
        <v>606</v>
      </c>
      <c r="Q816" s="247"/>
      <c r="R816" s="291"/>
      <c r="S816" s="293"/>
    </row>
    <row r="817" spans="1:22" x14ac:dyDescent="0.25">
      <c r="A817" s="305"/>
      <c r="B817" s="671"/>
      <c r="C817" s="305"/>
      <c r="D817" s="668"/>
      <c r="E817" s="668"/>
      <c r="F817" s="668"/>
      <c r="G817" s="670"/>
      <c r="H817" s="670"/>
      <c r="I817" s="670"/>
      <c r="J817" s="305"/>
      <c r="K817" s="670"/>
      <c r="L817" s="670"/>
      <c r="M817" s="668" t="str">
        <f t="shared" si="55"/>
        <v>0</v>
      </c>
      <c r="N817" s="668" t="str">
        <f t="shared" si="54"/>
        <v>1</v>
      </c>
      <c r="O817" s="672" t="s">
        <v>605</v>
      </c>
      <c r="P817" s="725" t="s">
        <v>606</v>
      </c>
      <c r="Q817" s="247"/>
      <c r="R817" s="291"/>
      <c r="S817" s="293"/>
    </row>
    <row r="818" spans="1:22" x14ac:dyDescent="0.25">
      <c r="A818" s="305"/>
      <c r="B818" s="671"/>
      <c r="C818" s="305"/>
      <c r="D818" s="668"/>
      <c r="E818" s="668"/>
      <c r="F818" s="668"/>
      <c r="G818" s="670"/>
      <c r="H818" s="670"/>
      <c r="I818" s="670"/>
      <c r="J818" s="305"/>
      <c r="K818" s="670"/>
      <c r="L818" s="670"/>
      <c r="M818" s="668" t="str">
        <f t="shared" si="55"/>
        <v>0</v>
      </c>
      <c r="N818" s="668" t="str">
        <f t="shared" si="54"/>
        <v>1</v>
      </c>
      <c r="O818" s="672" t="s">
        <v>605</v>
      </c>
      <c r="P818" s="725" t="s">
        <v>606</v>
      </c>
      <c r="Q818" s="247"/>
      <c r="R818" s="291"/>
      <c r="S818" s="293"/>
      <c r="T818" s="412"/>
      <c r="V818" s="412"/>
    </row>
    <row r="819" spans="1:22" x14ac:dyDescent="0.25">
      <c r="A819" s="305"/>
      <c r="B819" s="671"/>
      <c r="C819" s="305"/>
      <c r="D819" s="668"/>
      <c r="E819" s="668"/>
      <c r="F819" s="668"/>
      <c r="G819" s="670"/>
      <c r="H819" s="670"/>
      <c r="I819" s="670"/>
      <c r="J819" s="305"/>
      <c r="K819" s="670"/>
      <c r="L819" s="670"/>
      <c r="M819" s="668" t="str">
        <f t="shared" si="55"/>
        <v>0</v>
      </c>
      <c r="N819" s="668" t="str">
        <f t="shared" si="54"/>
        <v>1</v>
      </c>
      <c r="O819" s="672" t="s">
        <v>605</v>
      </c>
      <c r="P819" s="725" t="s">
        <v>606</v>
      </c>
      <c r="Q819" s="247"/>
      <c r="R819" s="291"/>
      <c r="S819" s="293"/>
      <c r="T819" s="412"/>
      <c r="V819" s="412"/>
    </row>
    <row r="820" spans="1:22" x14ac:dyDescent="0.25">
      <c r="A820" s="305"/>
      <c r="B820" s="671"/>
      <c r="C820" s="305"/>
      <c r="D820" s="668"/>
      <c r="E820" s="668"/>
      <c r="F820" s="668"/>
      <c r="G820" s="670"/>
      <c r="H820" s="670"/>
      <c r="I820" s="670"/>
      <c r="J820" s="305"/>
      <c r="K820" s="670"/>
      <c r="L820" s="670"/>
      <c r="M820" s="668" t="str">
        <f t="shared" si="55"/>
        <v>0</v>
      </c>
      <c r="N820" s="668" t="str">
        <f t="shared" si="54"/>
        <v>1</v>
      </c>
      <c r="O820" s="672" t="s">
        <v>605</v>
      </c>
      <c r="P820" s="725" t="s">
        <v>606</v>
      </c>
      <c r="Q820" s="247"/>
      <c r="R820" s="291"/>
      <c r="S820" s="293"/>
      <c r="T820" s="412"/>
      <c r="V820" s="412"/>
    </row>
    <row r="821" spans="1:22" x14ac:dyDescent="0.25">
      <c r="A821" s="305"/>
      <c r="B821" s="671"/>
      <c r="C821" s="305"/>
      <c r="D821" s="668"/>
      <c r="E821" s="668"/>
      <c r="F821" s="668"/>
      <c r="G821" s="670"/>
      <c r="H821" s="670"/>
      <c r="I821" s="670"/>
      <c r="J821" s="305"/>
      <c r="K821" s="670"/>
      <c r="L821" s="670"/>
      <c r="M821" s="668" t="str">
        <f t="shared" si="55"/>
        <v>0</v>
      </c>
      <c r="N821" s="668" t="str">
        <f t="shared" si="54"/>
        <v>1</v>
      </c>
      <c r="O821" s="672" t="s">
        <v>605</v>
      </c>
      <c r="P821" s="725" t="s">
        <v>606</v>
      </c>
      <c r="Q821" s="247"/>
      <c r="R821" s="291"/>
      <c r="S821" s="293"/>
      <c r="T821" s="412"/>
      <c r="V821" s="412"/>
    </row>
    <row r="822" spans="1:22" x14ac:dyDescent="0.25">
      <c r="A822" s="305"/>
      <c r="B822" s="671"/>
      <c r="C822" s="305"/>
      <c r="D822" s="668"/>
      <c r="E822" s="668"/>
      <c r="F822" s="668"/>
      <c r="G822" s="670"/>
      <c r="H822" s="670"/>
      <c r="I822" s="670"/>
      <c r="J822" s="305"/>
      <c r="K822" s="670"/>
      <c r="L822" s="670"/>
      <c r="M822" s="668" t="str">
        <f t="shared" si="55"/>
        <v>0</v>
      </c>
      <c r="N822" s="668" t="str">
        <f t="shared" si="54"/>
        <v>1</v>
      </c>
      <c r="O822" s="672" t="s">
        <v>605</v>
      </c>
      <c r="P822" s="725" t="s">
        <v>606</v>
      </c>
      <c r="Q822" s="247"/>
      <c r="R822" s="291"/>
      <c r="S822" s="293"/>
      <c r="T822" s="412"/>
      <c r="V822" s="412"/>
    </row>
    <row r="823" spans="1:22" x14ac:dyDescent="0.25">
      <c r="A823" s="305"/>
      <c r="B823" s="671"/>
      <c r="C823" s="305"/>
      <c r="D823" s="668"/>
      <c r="E823" s="668"/>
      <c r="F823" s="668"/>
      <c r="G823" s="670"/>
      <c r="H823" s="670"/>
      <c r="I823" s="670"/>
      <c r="J823" s="305"/>
      <c r="K823" s="670"/>
      <c r="L823" s="670"/>
      <c r="M823" s="668" t="str">
        <f t="shared" si="55"/>
        <v>0</v>
      </c>
      <c r="N823" s="668" t="str">
        <f t="shared" si="54"/>
        <v>1</v>
      </c>
      <c r="O823" s="672" t="s">
        <v>605</v>
      </c>
      <c r="P823" s="725" t="s">
        <v>606</v>
      </c>
      <c r="Q823" s="247"/>
      <c r="R823" s="291"/>
      <c r="S823" s="293"/>
      <c r="T823" s="412"/>
      <c r="V823" s="412"/>
    </row>
    <row r="824" spans="1:22" x14ac:dyDescent="0.25">
      <c r="A824" s="305"/>
      <c r="B824" s="671"/>
      <c r="C824" s="305"/>
      <c r="D824" s="668"/>
      <c r="E824" s="668"/>
      <c r="F824" s="668"/>
      <c r="G824" s="670"/>
      <c r="H824" s="670"/>
      <c r="I824" s="670"/>
      <c r="J824" s="305"/>
      <c r="K824" s="670"/>
      <c r="L824" s="670"/>
      <c r="M824" s="668" t="str">
        <f t="shared" si="55"/>
        <v>0</v>
      </c>
      <c r="N824" s="668" t="str">
        <f t="shared" si="54"/>
        <v>1</v>
      </c>
      <c r="O824" s="672" t="s">
        <v>605</v>
      </c>
      <c r="P824" s="725" t="s">
        <v>606</v>
      </c>
      <c r="Q824" s="247"/>
      <c r="R824" s="291"/>
      <c r="S824" s="293"/>
      <c r="T824" s="412"/>
      <c r="V824" s="412"/>
    </row>
    <row r="825" spans="1:22" x14ac:dyDescent="0.25">
      <c r="A825" s="305"/>
      <c r="B825" s="671"/>
      <c r="C825" s="305"/>
      <c r="D825" s="668"/>
      <c r="E825" s="668"/>
      <c r="F825" s="668"/>
      <c r="G825" s="670"/>
      <c r="H825" s="670"/>
      <c r="I825" s="670"/>
      <c r="J825" s="305"/>
      <c r="K825" s="670"/>
      <c r="L825" s="670"/>
      <c r="M825" s="668" t="str">
        <f t="shared" si="55"/>
        <v>0</v>
      </c>
      <c r="N825" s="668" t="str">
        <f t="shared" si="54"/>
        <v>1</v>
      </c>
      <c r="O825" s="672" t="s">
        <v>605</v>
      </c>
      <c r="P825" s="725" t="s">
        <v>606</v>
      </c>
      <c r="Q825" s="247"/>
      <c r="R825" s="291"/>
      <c r="S825" s="293"/>
      <c r="T825" s="412"/>
      <c r="V825" s="412"/>
    </row>
    <row r="826" spans="1:22" x14ac:dyDescent="0.25">
      <c r="A826" s="305"/>
      <c r="B826" s="671"/>
      <c r="C826" s="305"/>
      <c r="D826" s="668"/>
      <c r="E826" s="668"/>
      <c r="F826" s="668"/>
      <c r="G826" s="670"/>
      <c r="H826" s="670"/>
      <c r="I826" s="670"/>
      <c r="J826" s="305"/>
      <c r="K826" s="670"/>
      <c r="L826" s="670"/>
      <c r="M826" s="668" t="str">
        <f t="shared" si="55"/>
        <v>0</v>
      </c>
      <c r="N826" s="668" t="str">
        <f t="shared" si="54"/>
        <v>1</v>
      </c>
      <c r="O826" s="672" t="s">
        <v>605</v>
      </c>
      <c r="P826" s="725" t="s">
        <v>606</v>
      </c>
      <c r="Q826" s="247"/>
      <c r="R826" s="291"/>
      <c r="S826" s="293"/>
      <c r="T826" s="412"/>
      <c r="V826" s="412"/>
    </row>
    <row r="827" spans="1:22" x14ac:dyDescent="0.25">
      <c r="A827" s="305"/>
      <c r="B827" s="671"/>
      <c r="C827" s="305"/>
      <c r="D827" s="668"/>
      <c r="E827" s="668"/>
      <c r="F827" s="668"/>
      <c r="G827" s="670"/>
      <c r="H827" s="670"/>
      <c r="I827" s="670"/>
      <c r="J827" s="305"/>
      <c r="K827" s="670"/>
      <c r="L827" s="670"/>
      <c r="M827" s="668" t="str">
        <f t="shared" si="55"/>
        <v>0</v>
      </c>
      <c r="N827" s="668" t="str">
        <f t="shared" si="54"/>
        <v>1</v>
      </c>
      <c r="O827" s="672" t="s">
        <v>605</v>
      </c>
      <c r="P827" s="725" t="s">
        <v>606</v>
      </c>
      <c r="Q827" s="247"/>
      <c r="R827" s="291"/>
      <c r="S827" s="293"/>
      <c r="T827" s="412"/>
      <c r="V827" s="412"/>
    </row>
    <row r="828" spans="1:22" x14ac:dyDescent="0.25">
      <c r="A828" s="305"/>
      <c r="B828" s="671"/>
      <c r="C828" s="877"/>
      <c r="D828" s="668"/>
      <c r="E828" s="726"/>
      <c r="F828" s="668"/>
      <c r="G828" s="670"/>
      <c r="H828" s="670"/>
      <c r="I828" s="670"/>
      <c r="J828" s="305"/>
      <c r="K828" s="670"/>
      <c r="L828" s="670"/>
      <c r="M828" s="668" t="str">
        <f t="shared" si="55"/>
        <v>0</v>
      </c>
      <c r="N828" s="668" t="str">
        <f t="shared" si="54"/>
        <v>1</v>
      </c>
      <c r="O828" s="672" t="s">
        <v>605</v>
      </c>
      <c r="P828" s="725" t="s">
        <v>606</v>
      </c>
      <c r="Q828" s="247"/>
      <c r="R828" s="291"/>
      <c r="S828" s="293"/>
      <c r="T828" s="412"/>
      <c r="V828" s="412"/>
    </row>
    <row r="829" spans="1:22" x14ac:dyDescent="0.25">
      <c r="A829" s="305"/>
      <c r="B829" s="671"/>
      <c r="C829" s="877"/>
      <c r="D829" s="668"/>
      <c r="E829" s="726"/>
      <c r="F829" s="668"/>
      <c r="G829" s="670"/>
      <c r="H829" s="670"/>
      <c r="I829" s="670"/>
      <c r="J829" s="305"/>
      <c r="K829" s="670"/>
      <c r="L829" s="670"/>
      <c r="M829" s="668" t="str">
        <f t="shared" si="55"/>
        <v>0</v>
      </c>
      <c r="N829" s="668" t="str">
        <f t="shared" si="54"/>
        <v>1</v>
      </c>
      <c r="O829" s="672" t="s">
        <v>605</v>
      </c>
      <c r="P829" s="725" t="s">
        <v>606</v>
      </c>
      <c r="Q829" s="247"/>
      <c r="R829" s="291"/>
      <c r="S829" s="293"/>
      <c r="T829" s="412"/>
      <c r="V829" s="412"/>
    </row>
    <row r="830" spans="1:22" x14ac:dyDescent="0.25">
      <c r="A830" s="305"/>
      <c r="B830" s="671"/>
      <c r="C830" s="305"/>
      <c r="D830" s="668"/>
      <c r="E830" s="668"/>
      <c r="F830" s="668"/>
      <c r="G830" s="670"/>
      <c r="H830" s="670"/>
      <c r="I830" s="670"/>
      <c r="J830" s="305"/>
      <c r="K830" s="670"/>
      <c r="L830" s="670"/>
      <c r="M830" s="668" t="str">
        <f t="shared" si="55"/>
        <v>0</v>
      </c>
      <c r="N830" s="668" t="str">
        <f t="shared" ref="N830:N893" si="56">IF(P830="",0,LEFT(P830,1))</f>
        <v>1</v>
      </c>
      <c r="O830" s="672" t="s">
        <v>605</v>
      </c>
      <c r="P830" s="725" t="s">
        <v>606</v>
      </c>
      <c r="Q830" s="247"/>
      <c r="R830" s="291"/>
      <c r="S830" s="293"/>
      <c r="T830" s="412"/>
      <c r="V830" s="412"/>
    </row>
    <row r="831" spans="1:22" x14ac:dyDescent="0.25">
      <c r="A831" s="305"/>
      <c r="B831" s="671"/>
      <c r="C831" s="210"/>
      <c r="D831" s="668"/>
      <c r="E831" s="668"/>
      <c r="F831" s="668"/>
      <c r="G831" s="670"/>
      <c r="H831" s="670"/>
      <c r="I831" s="670"/>
      <c r="J831" s="305"/>
      <c r="K831" s="670"/>
      <c r="L831" s="670"/>
      <c r="M831" s="668" t="str">
        <f t="shared" ref="M831:M894" si="57">IF(O831="",0,LEFT(O831,1))</f>
        <v>0</v>
      </c>
      <c r="N831" s="668" t="str">
        <f t="shared" si="56"/>
        <v>1</v>
      </c>
      <c r="O831" s="672" t="s">
        <v>605</v>
      </c>
      <c r="P831" s="725" t="s">
        <v>606</v>
      </c>
      <c r="Q831" s="247"/>
      <c r="R831" s="291"/>
      <c r="S831" s="293"/>
      <c r="T831" s="412"/>
      <c r="V831" s="412"/>
    </row>
    <row r="832" spans="1:22" x14ac:dyDescent="0.25">
      <c r="A832" s="305"/>
      <c r="B832" s="671"/>
      <c r="C832" s="210"/>
      <c r="D832" s="668"/>
      <c r="E832" s="668"/>
      <c r="F832" s="668"/>
      <c r="G832" s="670"/>
      <c r="H832" s="670"/>
      <c r="I832" s="670"/>
      <c r="J832" s="305"/>
      <c r="K832" s="670"/>
      <c r="L832" s="670"/>
      <c r="M832" s="668" t="str">
        <f t="shared" si="57"/>
        <v>0</v>
      </c>
      <c r="N832" s="668" t="str">
        <f t="shared" si="56"/>
        <v>1</v>
      </c>
      <c r="O832" s="672" t="s">
        <v>605</v>
      </c>
      <c r="P832" s="725" t="s">
        <v>606</v>
      </c>
      <c r="Q832" s="247"/>
      <c r="R832" s="291"/>
      <c r="S832" s="293"/>
      <c r="T832" s="412"/>
      <c r="V832" s="293"/>
    </row>
    <row r="833" spans="1:22" x14ac:dyDescent="0.25">
      <c r="A833" s="305"/>
      <c r="B833" s="671"/>
      <c r="C833" s="210"/>
      <c r="D833" s="668"/>
      <c r="E833" s="668"/>
      <c r="F833" s="668"/>
      <c r="G833" s="670"/>
      <c r="H833" s="670"/>
      <c r="I833" s="670"/>
      <c r="J833" s="305"/>
      <c r="K833" s="670"/>
      <c r="L833" s="670"/>
      <c r="M833" s="668" t="str">
        <f t="shared" si="57"/>
        <v>0</v>
      </c>
      <c r="N833" s="668" t="str">
        <f t="shared" si="56"/>
        <v>1</v>
      </c>
      <c r="O833" s="672" t="s">
        <v>605</v>
      </c>
      <c r="P833" s="725" t="s">
        <v>606</v>
      </c>
      <c r="Q833" s="247"/>
      <c r="R833" s="291"/>
      <c r="S833" s="293"/>
      <c r="T833" s="412"/>
      <c r="V833" s="412"/>
    </row>
    <row r="834" spans="1:22" x14ac:dyDescent="0.25">
      <c r="A834" s="305"/>
      <c r="B834" s="671"/>
      <c r="C834" s="210"/>
      <c r="D834" s="668"/>
      <c r="E834" s="668"/>
      <c r="F834" s="668"/>
      <c r="G834" s="670"/>
      <c r="H834" s="670"/>
      <c r="I834" s="670"/>
      <c r="J834" s="305"/>
      <c r="K834" s="670"/>
      <c r="L834" s="670"/>
      <c r="M834" s="668" t="str">
        <f t="shared" si="57"/>
        <v>0</v>
      </c>
      <c r="N834" s="668" t="str">
        <f t="shared" si="56"/>
        <v>1</v>
      </c>
      <c r="O834" s="672" t="s">
        <v>605</v>
      </c>
      <c r="P834" s="725" t="s">
        <v>606</v>
      </c>
      <c r="Q834" s="247"/>
      <c r="R834" s="291"/>
      <c r="S834" s="293"/>
      <c r="T834" s="412"/>
      <c r="V834" s="293"/>
    </row>
    <row r="835" spans="1:22" x14ac:dyDescent="0.25">
      <c r="A835" s="305"/>
      <c r="B835" s="671"/>
      <c r="C835" s="305"/>
      <c r="D835" s="668"/>
      <c r="E835" s="668"/>
      <c r="F835" s="668"/>
      <c r="G835" s="670"/>
      <c r="H835" s="670"/>
      <c r="I835" s="670"/>
      <c r="J835" s="305"/>
      <c r="K835" s="670"/>
      <c r="L835" s="670"/>
      <c r="M835" s="668" t="str">
        <f t="shared" si="57"/>
        <v>0</v>
      </c>
      <c r="N835" s="668" t="str">
        <f t="shared" si="56"/>
        <v>1</v>
      </c>
      <c r="O835" s="672" t="s">
        <v>605</v>
      </c>
      <c r="P835" s="725" t="s">
        <v>606</v>
      </c>
      <c r="Q835" s="247"/>
      <c r="R835" s="291"/>
      <c r="S835" s="293"/>
      <c r="T835" s="412"/>
      <c r="V835" s="293"/>
    </row>
    <row r="836" spans="1:22" x14ac:dyDescent="0.25">
      <c r="A836" s="305"/>
      <c r="B836" s="671"/>
      <c r="C836" s="305"/>
      <c r="D836" s="668"/>
      <c r="E836" s="668"/>
      <c r="F836" s="668"/>
      <c r="G836" s="670"/>
      <c r="H836" s="670"/>
      <c r="I836" s="670"/>
      <c r="J836" s="305"/>
      <c r="K836" s="670"/>
      <c r="L836" s="670"/>
      <c r="M836" s="668" t="str">
        <f t="shared" si="57"/>
        <v>0</v>
      </c>
      <c r="N836" s="668" t="str">
        <f t="shared" si="56"/>
        <v>1</v>
      </c>
      <c r="O836" s="672" t="s">
        <v>605</v>
      </c>
      <c r="P836" s="725" t="s">
        <v>606</v>
      </c>
      <c r="Q836" s="247"/>
      <c r="R836" s="291"/>
      <c r="S836" s="293"/>
      <c r="T836" s="412"/>
      <c r="V836" s="293"/>
    </row>
    <row r="837" spans="1:22" x14ac:dyDescent="0.25">
      <c r="A837" s="305"/>
      <c r="B837" s="671"/>
      <c r="C837" s="305"/>
      <c r="D837" s="668"/>
      <c r="E837" s="668"/>
      <c r="F837" s="668"/>
      <c r="G837" s="670"/>
      <c r="H837" s="670"/>
      <c r="I837" s="670"/>
      <c r="J837" s="305"/>
      <c r="K837" s="670"/>
      <c r="L837" s="670"/>
      <c r="M837" s="668" t="str">
        <f t="shared" si="57"/>
        <v>0</v>
      </c>
      <c r="N837" s="668" t="str">
        <f t="shared" si="56"/>
        <v>1</v>
      </c>
      <c r="O837" s="672" t="s">
        <v>605</v>
      </c>
      <c r="P837" s="725" t="s">
        <v>606</v>
      </c>
      <c r="Q837" s="247"/>
      <c r="R837" s="291"/>
      <c r="S837" s="293"/>
      <c r="T837" s="412"/>
      <c r="V837" s="293"/>
    </row>
    <row r="838" spans="1:22" x14ac:dyDescent="0.25">
      <c r="A838" s="305"/>
      <c r="B838" s="671"/>
      <c r="C838" s="305"/>
      <c r="D838" s="668"/>
      <c r="E838" s="668"/>
      <c r="F838" s="668"/>
      <c r="G838" s="670"/>
      <c r="H838" s="670"/>
      <c r="I838" s="670"/>
      <c r="J838" s="305"/>
      <c r="K838" s="670"/>
      <c r="L838" s="670"/>
      <c r="M838" s="668" t="str">
        <f t="shared" si="57"/>
        <v>0</v>
      </c>
      <c r="N838" s="668" t="str">
        <f t="shared" si="56"/>
        <v>1</v>
      </c>
      <c r="O838" s="672" t="s">
        <v>605</v>
      </c>
      <c r="P838" s="725" t="s">
        <v>606</v>
      </c>
      <c r="Q838" s="247"/>
      <c r="R838" s="291"/>
      <c r="S838" s="293"/>
      <c r="T838" s="412"/>
      <c r="V838" s="293"/>
    </row>
    <row r="839" spans="1:22" x14ac:dyDescent="0.25">
      <c r="A839" s="305"/>
      <c r="B839" s="671"/>
      <c r="C839" s="305"/>
      <c r="D839" s="668"/>
      <c r="E839" s="668"/>
      <c r="F839" s="668"/>
      <c r="G839" s="670"/>
      <c r="H839" s="670"/>
      <c r="I839" s="670"/>
      <c r="J839" s="305"/>
      <c r="K839" s="670"/>
      <c r="L839" s="670"/>
      <c r="M839" s="668" t="str">
        <f t="shared" si="57"/>
        <v>0</v>
      </c>
      <c r="N839" s="668" t="str">
        <f t="shared" si="56"/>
        <v>1</v>
      </c>
      <c r="O839" s="672" t="s">
        <v>605</v>
      </c>
      <c r="P839" s="725" t="s">
        <v>606</v>
      </c>
      <c r="Q839" s="247"/>
      <c r="R839" s="291"/>
      <c r="S839" s="293"/>
      <c r="T839" s="412"/>
      <c r="V839" s="293"/>
    </row>
    <row r="840" spans="1:22" x14ac:dyDescent="0.25">
      <c r="A840" s="305"/>
      <c r="B840" s="671"/>
      <c r="C840" s="305"/>
      <c r="D840" s="668"/>
      <c r="E840" s="668"/>
      <c r="F840" s="668"/>
      <c r="G840" s="670"/>
      <c r="H840" s="670"/>
      <c r="I840" s="670"/>
      <c r="J840" s="305"/>
      <c r="K840" s="670"/>
      <c r="L840" s="670"/>
      <c r="M840" s="668" t="str">
        <f t="shared" si="57"/>
        <v>0</v>
      </c>
      <c r="N840" s="668" t="str">
        <f t="shared" si="56"/>
        <v>1</v>
      </c>
      <c r="O840" s="672" t="s">
        <v>605</v>
      </c>
      <c r="P840" s="725" t="s">
        <v>606</v>
      </c>
      <c r="Q840" s="247"/>
      <c r="R840" s="291"/>
      <c r="S840" s="293"/>
      <c r="T840" s="412"/>
      <c r="V840" s="293"/>
    </row>
    <row r="841" spans="1:22" x14ac:dyDescent="0.25">
      <c r="A841" s="305"/>
      <c r="B841" s="671"/>
      <c r="C841" s="305"/>
      <c r="D841" s="668"/>
      <c r="E841" s="668"/>
      <c r="F841" s="668"/>
      <c r="G841" s="670"/>
      <c r="H841" s="670"/>
      <c r="I841" s="670"/>
      <c r="J841" s="305"/>
      <c r="K841" s="670"/>
      <c r="L841" s="670"/>
      <c r="M841" s="668" t="str">
        <f t="shared" si="57"/>
        <v>0</v>
      </c>
      <c r="N841" s="668" t="str">
        <f t="shared" si="56"/>
        <v>1</v>
      </c>
      <c r="O841" s="672" t="s">
        <v>605</v>
      </c>
      <c r="P841" s="725" t="s">
        <v>606</v>
      </c>
      <c r="Q841" s="247"/>
      <c r="R841" s="291"/>
      <c r="S841" s="293"/>
      <c r="T841" s="412"/>
      <c r="V841" s="293"/>
    </row>
    <row r="842" spans="1:22" x14ac:dyDescent="0.25">
      <c r="A842" s="305"/>
      <c r="B842" s="671"/>
      <c r="C842" s="305"/>
      <c r="D842" s="668"/>
      <c r="E842" s="668"/>
      <c r="F842" s="668"/>
      <c r="G842" s="670"/>
      <c r="H842" s="670"/>
      <c r="I842" s="670"/>
      <c r="J842" s="305"/>
      <c r="K842" s="670"/>
      <c r="L842" s="670"/>
      <c r="M842" s="668" t="str">
        <f t="shared" si="57"/>
        <v>0</v>
      </c>
      <c r="N842" s="668" t="str">
        <f t="shared" si="56"/>
        <v>1</v>
      </c>
      <c r="O842" s="672" t="s">
        <v>605</v>
      </c>
      <c r="P842" s="725" t="s">
        <v>606</v>
      </c>
      <c r="Q842" s="247"/>
      <c r="R842" s="291"/>
      <c r="S842" s="293"/>
      <c r="T842" s="412"/>
      <c r="V842" s="293"/>
    </row>
    <row r="843" spans="1:22" x14ac:dyDescent="0.25">
      <c r="A843" s="305"/>
      <c r="B843" s="671"/>
      <c r="C843" s="305"/>
      <c r="D843" s="668"/>
      <c r="E843" s="668"/>
      <c r="F843" s="668"/>
      <c r="G843" s="670"/>
      <c r="H843" s="670"/>
      <c r="I843" s="670"/>
      <c r="J843" s="305"/>
      <c r="K843" s="670"/>
      <c r="L843" s="670"/>
      <c r="M843" s="668" t="str">
        <f t="shared" si="57"/>
        <v>0</v>
      </c>
      <c r="N843" s="668" t="str">
        <f t="shared" si="56"/>
        <v>1</v>
      </c>
      <c r="O843" s="672" t="s">
        <v>605</v>
      </c>
      <c r="P843" s="725" t="s">
        <v>606</v>
      </c>
      <c r="Q843" s="247"/>
      <c r="R843" s="291"/>
      <c r="S843" s="293"/>
      <c r="T843" s="412"/>
      <c r="V843" s="293"/>
    </row>
    <row r="844" spans="1:22" x14ac:dyDescent="0.25">
      <c r="A844" s="305"/>
      <c r="B844" s="671"/>
      <c r="C844" s="305"/>
      <c r="D844" s="668"/>
      <c r="E844" s="668"/>
      <c r="F844" s="668"/>
      <c r="G844" s="670"/>
      <c r="H844" s="670"/>
      <c r="I844" s="670"/>
      <c r="J844" s="305"/>
      <c r="K844" s="670"/>
      <c r="L844" s="670"/>
      <c r="M844" s="668" t="str">
        <f t="shared" si="57"/>
        <v>0</v>
      </c>
      <c r="N844" s="668" t="str">
        <f t="shared" si="56"/>
        <v>1</v>
      </c>
      <c r="O844" s="672" t="s">
        <v>605</v>
      </c>
      <c r="P844" s="725" t="s">
        <v>606</v>
      </c>
      <c r="Q844" s="247"/>
      <c r="R844" s="291"/>
      <c r="S844" s="293"/>
      <c r="T844" s="412"/>
      <c r="V844" s="293"/>
    </row>
    <row r="845" spans="1:22" x14ac:dyDescent="0.25">
      <c r="A845" s="305"/>
      <c r="B845" s="671"/>
      <c r="C845" s="305"/>
      <c r="D845" s="668"/>
      <c r="E845" s="668"/>
      <c r="F845" s="668"/>
      <c r="G845" s="670"/>
      <c r="H845" s="670"/>
      <c r="I845" s="670"/>
      <c r="J845" s="305"/>
      <c r="K845" s="670"/>
      <c r="L845" s="670"/>
      <c r="M845" s="668" t="str">
        <f t="shared" si="57"/>
        <v>0</v>
      </c>
      <c r="N845" s="668" t="str">
        <f t="shared" si="56"/>
        <v>1</v>
      </c>
      <c r="O845" s="672" t="s">
        <v>605</v>
      </c>
      <c r="P845" s="725" t="s">
        <v>606</v>
      </c>
      <c r="Q845" s="247"/>
      <c r="R845" s="291"/>
      <c r="S845" s="293"/>
      <c r="T845" s="412"/>
      <c r="V845" s="293"/>
    </row>
    <row r="846" spans="1:22" x14ac:dyDescent="0.25">
      <c r="A846" s="305"/>
      <c r="B846" s="671"/>
      <c r="C846" s="305"/>
      <c r="D846" s="668"/>
      <c r="E846" s="668"/>
      <c r="F846" s="668"/>
      <c r="G846" s="670"/>
      <c r="H846" s="670"/>
      <c r="I846" s="670"/>
      <c r="J846" s="305"/>
      <c r="K846" s="670"/>
      <c r="L846" s="670"/>
      <c r="M846" s="668" t="str">
        <f t="shared" si="57"/>
        <v>0</v>
      </c>
      <c r="N846" s="668" t="str">
        <f t="shared" si="56"/>
        <v>1</v>
      </c>
      <c r="O846" s="672" t="s">
        <v>605</v>
      </c>
      <c r="P846" s="725" t="s">
        <v>606</v>
      </c>
      <c r="Q846" s="247"/>
      <c r="R846" s="291"/>
      <c r="S846" s="293"/>
      <c r="T846" s="412"/>
      <c r="V846" s="412"/>
    </row>
    <row r="847" spans="1:22" x14ac:dyDescent="0.25">
      <c r="A847" s="305"/>
      <c r="B847" s="671"/>
      <c r="C847" s="305"/>
      <c r="D847" s="668"/>
      <c r="E847" s="668"/>
      <c r="F847" s="668"/>
      <c r="G847" s="670"/>
      <c r="H847" s="670"/>
      <c r="I847" s="670"/>
      <c r="J847" s="305"/>
      <c r="K847" s="670"/>
      <c r="L847" s="670"/>
      <c r="M847" s="668" t="str">
        <f t="shared" si="57"/>
        <v>0</v>
      </c>
      <c r="N847" s="668" t="str">
        <f t="shared" si="56"/>
        <v>1</v>
      </c>
      <c r="O847" s="672" t="s">
        <v>605</v>
      </c>
      <c r="P847" s="725" t="s">
        <v>606</v>
      </c>
      <c r="Q847" s="247"/>
      <c r="R847" s="291"/>
      <c r="S847" s="293"/>
      <c r="T847" s="413"/>
      <c r="V847" s="293"/>
    </row>
    <row r="848" spans="1:22" x14ac:dyDescent="0.25">
      <c r="A848" s="305"/>
      <c r="B848" s="671"/>
      <c r="C848" s="305"/>
      <c r="D848" s="668"/>
      <c r="E848" s="668"/>
      <c r="F848" s="668"/>
      <c r="G848" s="670"/>
      <c r="H848" s="670"/>
      <c r="I848" s="670"/>
      <c r="J848" s="305"/>
      <c r="K848" s="670"/>
      <c r="L848" s="670"/>
      <c r="M848" s="668" t="str">
        <f t="shared" si="57"/>
        <v>0</v>
      </c>
      <c r="N848" s="668" t="str">
        <f t="shared" si="56"/>
        <v>1</v>
      </c>
      <c r="O848" s="672" t="s">
        <v>605</v>
      </c>
      <c r="P848" s="725" t="s">
        <v>606</v>
      </c>
      <c r="Q848" s="247"/>
      <c r="R848" s="291"/>
      <c r="S848" s="293"/>
      <c r="T848" s="413"/>
      <c r="V848" s="293"/>
    </row>
    <row r="849" spans="1:22" x14ac:dyDescent="0.25">
      <c r="A849" s="305"/>
      <c r="B849" s="671"/>
      <c r="C849" s="305"/>
      <c r="D849" s="668"/>
      <c r="E849" s="668"/>
      <c r="F849" s="668"/>
      <c r="G849" s="670"/>
      <c r="H849" s="670"/>
      <c r="I849" s="670"/>
      <c r="J849" s="305"/>
      <c r="K849" s="670"/>
      <c r="L849" s="670"/>
      <c r="M849" s="668" t="str">
        <f t="shared" si="57"/>
        <v>0</v>
      </c>
      <c r="N849" s="668" t="str">
        <f t="shared" si="56"/>
        <v>1</v>
      </c>
      <c r="O849" s="672" t="s">
        <v>605</v>
      </c>
      <c r="P849" s="725" t="s">
        <v>606</v>
      </c>
      <c r="Q849" s="247"/>
      <c r="R849" s="291"/>
      <c r="S849" s="293"/>
      <c r="T849" s="412"/>
      <c r="V849" s="293"/>
    </row>
    <row r="850" spans="1:22" x14ac:dyDescent="0.25">
      <c r="A850" s="305"/>
      <c r="B850" s="671"/>
      <c r="C850" s="305"/>
      <c r="D850" s="668"/>
      <c r="E850" s="668"/>
      <c r="F850" s="668"/>
      <c r="G850" s="670"/>
      <c r="H850" s="670"/>
      <c r="I850" s="670"/>
      <c r="J850" s="305"/>
      <c r="K850" s="670"/>
      <c r="L850" s="670"/>
      <c r="M850" s="668" t="str">
        <f t="shared" si="57"/>
        <v>0</v>
      </c>
      <c r="N850" s="668" t="str">
        <f t="shared" si="56"/>
        <v>1</v>
      </c>
      <c r="O850" s="672" t="s">
        <v>605</v>
      </c>
      <c r="P850" s="725" t="s">
        <v>606</v>
      </c>
      <c r="Q850" s="247"/>
      <c r="R850" s="291"/>
      <c r="S850" s="293"/>
      <c r="T850" s="412"/>
      <c r="V850" s="293"/>
    </row>
    <row r="851" spans="1:22" x14ac:dyDescent="0.25">
      <c r="A851" s="305"/>
      <c r="B851" s="671"/>
      <c r="C851" s="305"/>
      <c r="D851" s="668"/>
      <c r="E851" s="668"/>
      <c r="F851" s="668"/>
      <c r="G851" s="670"/>
      <c r="H851" s="670"/>
      <c r="I851" s="670"/>
      <c r="J851" s="305"/>
      <c r="K851" s="670"/>
      <c r="L851" s="670"/>
      <c r="M851" s="668" t="str">
        <f t="shared" si="57"/>
        <v>0</v>
      </c>
      <c r="N851" s="668" t="str">
        <f t="shared" si="56"/>
        <v>1</v>
      </c>
      <c r="O851" s="672" t="s">
        <v>605</v>
      </c>
      <c r="P851" s="725" t="s">
        <v>606</v>
      </c>
      <c r="Q851" s="247"/>
      <c r="R851" s="291"/>
      <c r="S851" s="293"/>
      <c r="T851" s="412"/>
      <c r="V851" s="412"/>
    </row>
    <row r="852" spans="1:22" x14ac:dyDescent="0.25">
      <c r="A852" s="305"/>
      <c r="B852" s="671"/>
      <c r="C852" s="305"/>
      <c r="D852" s="668"/>
      <c r="E852" s="668"/>
      <c r="F852" s="668"/>
      <c r="G852" s="670"/>
      <c r="H852" s="670"/>
      <c r="I852" s="670"/>
      <c r="J852" s="305"/>
      <c r="K852" s="670"/>
      <c r="L852" s="670"/>
      <c r="M852" s="668" t="str">
        <f t="shared" si="57"/>
        <v>0</v>
      </c>
      <c r="N852" s="668" t="str">
        <f t="shared" si="56"/>
        <v>1</v>
      </c>
      <c r="O852" s="672" t="s">
        <v>605</v>
      </c>
      <c r="P852" s="725" t="s">
        <v>606</v>
      </c>
      <c r="Q852" s="247"/>
      <c r="R852" s="291"/>
      <c r="S852" s="293"/>
      <c r="T852" s="412"/>
      <c r="V852" s="412"/>
    </row>
    <row r="853" spans="1:22" x14ac:dyDescent="0.25">
      <c r="A853" s="305"/>
      <c r="B853" s="671"/>
      <c r="C853" s="305"/>
      <c r="D853" s="668"/>
      <c r="E853" s="668"/>
      <c r="F853" s="668"/>
      <c r="G853" s="670"/>
      <c r="H853" s="670"/>
      <c r="I853" s="670"/>
      <c r="J853" s="305"/>
      <c r="K853" s="338"/>
      <c r="L853" s="670"/>
      <c r="M853" s="668" t="str">
        <f t="shared" si="57"/>
        <v>0</v>
      </c>
      <c r="N853" s="668" t="str">
        <f t="shared" si="56"/>
        <v>1</v>
      </c>
      <c r="O853" s="672" t="s">
        <v>605</v>
      </c>
      <c r="P853" s="725" t="s">
        <v>606</v>
      </c>
      <c r="Q853" s="247"/>
      <c r="R853" s="291"/>
      <c r="S853" s="293"/>
      <c r="T853" s="412"/>
      <c r="V853" s="412"/>
    </row>
    <row r="854" spans="1:22" x14ac:dyDescent="0.25">
      <c r="A854" s="305"/>
      <c r="B854" s="671"/>
      <c r="C854" s="305"/>
      <c r="D854" s="668"/>
      <c r="E854" s="668"/>
      <c r="F854" s="668"/>
      <c r="G854" s="670"/>
      <c r="H854" s="670"/>
      <c r="I854" s="670"/>
      <c r="J854" s="305"/>
      <c r="K854" s="670"/>
      <c r="L854" s="670"/>
      <c r="M854" s="668" t="str">
        <f t="shared" si="57"/>
        <v>0</v>
      </c>
      <c r="N854" s="668" t="str">
        <f t="shared" si="56"/>
        <v>1</v>
      </c>
      <c r="O854" s="672" t="s">
        <v>605</v>
      </c>
      <c r="P854" s="725" t="s">
        <v>606</v>
      </c>
      <c r="Q854" s="247"/>
      <c r="R854" s="291"/>
      <c r="S854" s="293"/>
      <c r="T854" s="412"/>
      <c r="V854" s="412"/>
    </row>
    <row r="855" spans="1:22" x14ac:dyDescent="0.25">
      <c r="A855" s="305"/>
      <c r="B855" s="671"/>
      <c r="C855" s="305"/>
      <c r="D855" s="668"/>
      <c r="E855" s="668"/>
      <c r="F855" s="668"/>
      <c r="G855" s="670"/>
      <c r="H855" s="670"/>
      <c r="I855" s="670"/>
      <c r="J855" s="305"/>
      <c r="K855" s="670"/>
      <c r="L855" s="670"/>
      <c r="M855" s="668" t="str">
        <f t="shared" si="57"/>
        <v>0</v>
      </c>
      <c r="N855" s="668" t="str">
        <f t="shared" si="56"/>
        <v>1</v>
      </c>
      <c r="O855" s="672" t="s">
        <v>605</v>
      </c>
      <c r="P855" s="725" t="s">
        <v>606</v>
      </c>
      <c r="Q855" s="247"/>
      <c r="R855" s="291"/>
      <c r="S855" s="293"/>
      <c r="T855" s="412"/>
    </row>
    <row r="856" spans="1:22" x14ac:dyDescent="0.25">
      <c r="A856" s="305"/>
      <c r="B856" s="671"/>
      <c r="C856" s="305"/>
      <c r="D856" s="668"/>
      <c r="E856" s="668"/>
      <c r="F856" s="668"/>
      <c r="G856" s="670"/>
      <c r="H856" s="670"/>
      <c r="I856" s="670"/>
      <c r="J856" s="305"/>
      <c r="K856" s="670"/>
      <c r="L856" s="670"/>
      <c r="M856" s="668" t="str">
        <f t="shared" si="57"/>
        <v>0</v>
      </c>
      <c r="N856" s="668" t="str">
        <f t="shared" si="56"/>
        <v>1</v>
      </c>
      <c r="O856" s="672" t="s">
        <v>605</v>
      </c>
      <c r="P856" s="725" t="s">
        <v>606</v>
      </c>
      <c r="Q856" s="247"/>
      <c r="R856" s="291"/>
      <c r="S856" s="293"/>
      <c r="T856" s="412"/>
    </row>
    <row r="857" spans="1:22" x14ac:dyDescent="0.25">
      <c r="A857" s="305"/>
      <c r="B857" s="671"/>
      <c r="C857" s="305"/>
      <c r="D857" s="668"/>
      <c r="E857" s="668"/>
      <c r="F857" s="668"/>
      <c r="G857" s="670"/>
      <c r="H857" s="670"/>
      <c r="I857" s="670"/>
      <c r="J857" s="305"/>
      <c r="K857" s="670"/>
      <c r="L857" s="670"/>
      <c r="M857" s="668" t="str">
        <f t="shared" si="57"/>
        <v>0</v>
      </c>
      <c r="N857" s="668" t="str">
        <f t="shared" si="56"/>
        <v>1</v>
      </c>
      <c r="O857" s="672" t="s">
        <v>605</v>
      </c>
      <c r="P857" s="725" t="s">
        <v>606</v>
      </c>
      <c r="Q857" s="247"/>
      <c r="R857" s="291"/>
      <c r="S857" s="293"/>
      <c r="T857" s="412"/>
    </row>
    <row r="858" spans="1:22" x14ac:dyDescent="0.25">
      <c r="A858" s="305"/>
      <c r="B858" s="671"/>
      <c r="C858" s="305"/>
      <c r="D858" s="668"/>
      <c r="E858" s="668"/>
      <c r="F858" s="668"/>
      <c r="G858" s="670"/>
      <c r="H858" s="670"/>
      <c r="I858" s="670"/>
      <c r="J858" s="305"/>
      <c r="K858" s="670"/>
      <c r="L858" s="670"/>
      <c r="M858" s="668" t="str">
        <f t="shared" si="57"/>
        <v>0</v>
      </c>
      <c r="N858" s="668" t="str">
        <f t="shared" si="56"/>
        <v>1</v>
      </c>
      <c r="O858" s="672" t="s">
        <v>605</v>
      </c>
      <c r="P858" s="725" t="s">
        <v>606</v>
      </c>
      <c r="Q858" s="247"/>
      <c r="R858" s="291"/>
      <c r="S858" s="293"/>
      <c r="T858" s="412"/>
    </row>
    <row r="859" spans="1:22" x14ac:dyDescent="0.25">
      <c r="A859" s="305"/>
      <c r="B859" s="671"/>
      <c r="C859" s="305"/>
      <c r="D859" s="668"/>
      <c r="E859" s="668"/>
      <c r="F859" s="668"/>
      <c r="G859" s="670"/>
      <c r="H859" s="670"/>
      <c r="I859" s="670"/>
      <c r="J859" s="305"/>
      <c r="K859" s="670"/>
      <c r="L859" s="670"/>
      <c r="M859" s="668" t="str">
        <f t="shared" si="57"/>
        <v>0</v>
      </c>
      <c r="N859" s="668" t="str">
        <f t="shared" si="56"/>
        <v>1</v>
      </c>
      <c r="O859" s="672" t="s">
        <v>605</v>
      </c>
      <c r="P859" s="725" t="s">
        <v>606</v>
      </c>
      <c r="Q859" s="247"/>
      <c r="R859" s="291"/>
      <c r="S859" s="293"/>
      <c r="T859" s="412"/>
    </row>
    <row r="860" spans="1:22" x14ac:dyDescent="0.25">
      <c r="A860" s="305"/>
      <c r="B860" s="671"/>
      <c r="C860" s="881"/>
      <c r="D860" s="684"/>
      <c r="E860" s="684"/>
      <c r="F860" s="668"/>
      <c r="G860" s="670"/>
      <c r="H860" s="670"/>
      <c r="I860" s="670"/>
      <c r="J860" s="305"/>
      <c r="K860" s="670"/>
      <c r="L860" s="670"/>
      <c r="M860" s="668" t="str">
        <f t="shared" si="57"/>
        <v>0</v>
      </c>
      <c r="N860" s="668" t="str">
        <f t="shared" si="56"/>
        <v>1</v>
      </c>
      <c r="O860" s="672" t="s">
        <v>605</v>
      </c>
      <c r="P860" s="725" t="s">
        <v>606</v>
      </c>
      <c r="Q860" s="247"/>
      <c r="R860" s="291"/>
      <c r="S860" s="293"/>
      <c r="T860" s="412"/>
    </row>
    <row r="861" spans="1:22" x14ac:dyDescent="0.25">
      <c r="A861" s="305"/>
      <c r="B861" s="671"/>
      <c r="C861" s="305"/>
      <c r="D861" s="668"/>
      <c r="E861" s="668"/>
      <c r="F861" s="668"/>
      <c r="G861" s="670"/>
      <c r="H861" s="670"/>
      <c r="I861" s="670"/>
      <c r="J861" s="305"/>
      <c r="K861" s="670"/>
      <c r="L861" s="670"/>
      <c r="M861" s="668" t="str">
        <f t="shared" si="57"/>
        <v>0</v>
      </c>
      <c r="N861" s="668" t="str">
        <f t="shared" si="56"/>
        <v>1</v>
      </c>
      <c r="O861" s="672" t="s">
        <v>605</v>
      </c>
      <c r="P861" s="725" t="s">
        <v>606</v>
      </c>
      <c r="Q861" s="247"/>
      <c r="R861" s="291"/>
      <c r="S861" s="293"/>
      <c r="T861" s="412"/>
    </row>
    <row r="862" spans="1:22" x14ac:dyDescent="0.25">
      <c r="A862" s="305"/>
      <c r="B862" s="671"/>
      <c r="C862" s="305"/>
      <c r="D862" s="668"/>
      <c r="E862" s="668"/>
      <c r="F862" s="668"/>
      <c r="G862" s="670"/>
      <c r="H862" s="670"/>
      <c r="I862" s="670"/>
      <c r="J862" s="305"/>
      <c r="K862" s="670"/>
      <c r="L862" s="670"/>
      <c r="M862" s="668" t="str">
        <f t="shared" si="57"/>
        <v>0</v>
      </c>
      <c r="N862" s="668" t="str">
        <f t="shared" si="56"/>
        <v>1</v>
      </c>
      <c r="O862" s="672" t="s">
        <v>605</v>
      </c>
      <c r="P862" s="725" t="s">
        <v>606</v>
      </c>
      <c r="Q862" s="247"/>
      <c r="R862" s="291"/>
      <c r="S862" s="293"/>
      <c r="T862" s="412"/>
    </row>
    <row r="863" spans="1:22" x14ac:dyDescent="0.25">
      <c r="A863" s="305"/>
      <c r="B863" s="671"/>
      <c r="C863" s="305"/>
      <c r="D863" s="668"/>
      <c r="E863" s="668"/>
      <c r="F863" s="668"/>
      <c r="G863" s="670"/>
      <c r="H863" s="670"/>
      <c r="I863" s="670"/>
      <c r="J863" s="305"/>
      <c r="K863" s="670"/>
      <c r="L863" s="670"/>
      <c r="M863" s="668" t="str">
        <f t="shared" si="57"/>
        <v>0</v>
      </c>
      <c r="N863" s="668" t="str">
        <f t="shared" si="56"/>
        <v>1</v>
      </c>
      <c r="O863" s="672" t="s">
        <v>605</v>
      </c>
      <c r="P863" s="725" t="s">
        <v>606</v>
      </c>
      <c r="Q863" s="247"/>
      <c r="R863" s="291"/>
      <c r="S863" s="293"/>
      <c r="T863" s="412"/>
    </row>
    <row r="864" spans="1:22" x14ac:dyDescent="0.25">
      <c r="A864" s="305"/>
      <c r="B864" s="671"/>
      <c r="C864" s="305"/>
      <c r="D864" s="668"/>
      <c r="E864" s="668"/>
      <c r="F864" s="668"/>
      <c r="G864" s="670"/>
      <c r="H864" s="670"/>
      <c r="I864" s="670"/>
      <c r="J864" s="305"/>
      <c r="K864" s="670"/>
      <c r="L864" s="670"/>
      <c r="M864" s="668" t="str">
        <f t="shared" si="57"/>
        <v>0</v>
      </c>
      <c r="N864" s="668" t="str">
        <f t="shared" si="56"/>
        <v>1</v>
      </c>
      <c r="O864" s="672" t="s">
        <v>605</v>
      </c>
      <c r="P864" s="725" t="s">
        <v>606</v>
      </c>
      <c r="Q864" s="247"/>
      <c r="R864" s="291"/>
      <c r="S864" s="293"/>
      <c r="T864" s="412"/>
    </row>
    <row r="865" spans="1:20" x14ac:dyDescent="0.25">
      <c r="A865" s="305"/>
      <c r="B865" s="671"/>
      <c r="C865" s="210"/>
      <c r="D865" s="669"/>
      <c r="E865" s="669"/>
      <c r="F865" s="668"/>
      <c r="G865" s="670"/>
      <c r="H865" s="670"/>
      <c r="I865" s="670"/>
      <c r="J865" s="305"/>
      <c r="K865" s="670"/>
      <c r="L865" s="670"/>
      <c r="M865" s="668" t="str">
        <f t="shared" si="57"/>
        <v>0</v>
      </c>
      <c r="N865" s="668" t="str">
        <f t="shared" si="56"/>
        <v>1</v>
      </c>
      <c r="O865" s="672" t="s">
        <v>605</v>
      </c>
      <c r="P865" s="725" t="s">
        <v>606</v>
      </c>
      <c r="Q865" s="247"/>
      <c r="R865" s="291"/>
      <c r="S865" s="293"/>
      <c r="T865" s="412"/>
    </row>
    <row r="866" spans="1:20" x14ac:dyDescent="0.25">
      <c r="A866" s="305"/>
      <c r="B866" s="671"/>
      <c r="C866" s="210"/>
      <c r="D866" s="669"/>
      <c r="E866" s="669"/>
      <c r="F866" s="668"/>
      <c r="G866" s="670"/>
      <c r="H866" s="670"/>
      <c r="I866" s="670"/>
      <c r="J866" s="305"/>
      <c r="K866" s="670"/>
      <c r="L866" s="670"/>
      <c r="M866" s="668" t="str">
        <f t="shared" si="57"/>
        <v>0</v>
      </c>
      <c r="N866" s="668" t="str">
        <f t="shared" si="56"/>
        <v>1</v>
      </c>
      <c r="O866" s="672" t="s">
        <v>605</v>
      </c>
      <c r="P866" s="725" t="s">
        <v>606</v>
      </c>
      <c r="Q866" s="247"/>
      <c r="R866" s="291"/>
      <c r="S866" s="293"/>
      <c r="T866" s="412"/>
    </row>
    <row r="867" spans="1:20" x14ac:dyDescent="0.25">
      <c r="A867" s="305"/>
      <c r="B867" s="671"/>
      <c r="C867" s="305"/>
      <c r="D867" s="668"/>
      <c r="E867" s="668"/>
      <c r="F867" s="668"/>
      <c r="G867" s="670"/>
      <c r="H867" s="670"/>
      <c r="I867" s="670"/>
      <c r="J867" s="305"/>
      <c r="K867" s="670"/>
      <c r="L867" s="670"/>
      <c r="M867" s="668" t="str">
        <f t="shared" si="57"/>
        <v>0</v>
      </c>
      <c r="N867" s="668" t="str">
        <f t="shared" si="56"/>
        <v>1</v>
      </c>
      <c r="O867" s="672" t="s">
        <v>605</v>
      </c>
      <c r="P867" s="725" t="s">
        <v>606</v>
      </c>
      <c r="Q867" s="247"/>
      <c r="R867" s="291"/>
      <c r="S867" s="293"/>
      <c r="T867" s="412"/>
    </row>
    <row r="868" spans="1:20" x14ac:dyDescent="0.25">
      <c r="A868" s="305"/>
      <c r="B868" s="671"/>
      <c r="C868" s="305"/>
      <c r="D868" s="668"/>
      <c r="E868" s="668"/>
      <c r="F868" s="668"/>
      <c r="G868" s="670"/>
      <c r="H868" s="670"/>
      <c r="I868" s="670"/>
      <c r="J868" s="305"/>
      <c r="K868" s="670"/>
      <c r="L868" s="670"/>
      <c r="M868" s="668" t="str">
        <f t="shared" si="57"/>
        <v>0</v>
      </c>
      <c r="N868" s="668" t="str">
        <f t="shared" si="56"/>
        <v>1</v>
      </c>
      <c r="O868" s="672" t="s">
        <v>605</v>
      </c>
      <c r="P868" s="725" t="s">
        <v>606</v>
      </c>
      <c r="Q868" s="247"/>
      <c r="R868" s="291"/>
      <c r="S868" s="293"/>
      <c r="T868" s="412"/>
    </row>
    <row r="869" spans="1:20" x14ac:dyDescent="0.25">
      <c r="A869" s="305"/>
      <c r="B869" s="671"/>
      <c r="C869" s="305"/>
      <c r="D869" s="668"/>
      <c r="E869" s="668"/>
      <c r="F869" s="668"/>
      <c r="G869" s="670"/>
      <c r="H869" s="670"/>
      <c r="I869" s="670"/>
      <c r="J869" s="305"/>
      <c r="K869" s="670"/>
      <c r="L869" s="670"/>
      <c r="M869" s="668" t="str">
        <f t="shared" si="57"/>
        <v>0</v>
      </c>
      <c r="N869" s="668" t="str">
        <f t="shared" si="56"/>
        <v>1</v>
      </c>
      <c r="O869" s="672" t="s">
        <v>605</v>
      </c>
      <c r="P869" s="725" t="s">
        <v>606</v>
      </c>
      <c r="Q869" s="247"/>
      <c r="R869" s="291"/>
      <c r="S869" s="293"/>
      <c r="T869" s="412"/>
    </row>
    <row r="870" spans="1:20" x14ac:dyDescent="0.25">
      <c r="A870" s="305"/>
      <c r="B870" s="671"/>
      <c r="C870" s="305"/>
      <c r="D870" s="668"/>
      <c r="E870" s="668"/>
      <c r="F870" s="668"/>
      <c r="G870" s="670"/>
      <c r="H870" s="670"/>
      <c r="I870" s="670"/>
      <c r="J870" s="305"/>
      <c r="K870" s="670"/>
      <c r="L870" s="670"/>
      <c r="M870" s="668" t="str">
        <f t="shared" si="57"/>
        <v>0</v>
      </c>
      <c r="N870" s="668" t="str">
        <f t="shared" si="56"/>
        <v>1</v>
      </c>
      <c r="O870" s="672" t="s">
        <v>605</v>
      </c>
      <c r="P870" s="725" t="s">
        <v>606</v>
      </c>
      <c r="Q870" s="247"/>
      <c r="R870" s="291"/>
      <c r="S870" s="293"/>
      <c r="T870" s="412"/>
    </row>
    <row r="871" spans="1:20" x14ac:dyDescent="0.25">
      <c r="A871" s="305"/>
      <c r="B871" s="671"/>
      <c r="C871" s="305"/>
      <c r="D871" s="668"/>
      <c r="E871" s="668"/>
      <c r="F871" s="668"/>
      <c r="G871" s="670"/>
      <c r="H871" s="670"/>
      <c r="I871" s="670"/>
      <c r="J871" s="305"/>
      <c r="K871" s="670"/>
      <c r="L871" s="670"/>
      <c r="M871" s="668" t="str">
        <f t="shared" si="57"/>
        <v>0</v>
      </c>
      <c r="N871" s="668" t="str">
        <f t="shared" si="56"/>
        <v>1</v>
      </c>
      <c r="O871" s="672" t="s">
        <v>605</v>
      </c>
      <c r="P871" s="725" t="s">
        <v>606</v>
      </c>
      <c r="Q871" s="247"/>
      <c r="R871" s="291"/>
      <c r="S871" s="293"/>
      <c r="T871" s="412"/>
    </row>
    <row r="872" spans="1:20" x14ac:dyDescent="0.25">
      <c r="A872" s="305"/>
      <c r="B872" s="671"/>
      <c r="C872" s="305"/>
      <c r="D872" s="668"/>
      <c r="E872" s="668"/>
      <c r="F872" s="668"/>
      <c r="G872" s="670"/>
      <c r="H872" s="670"/>
      <c r="I872" s="670"/>
      <c r="J872" s="305"/>
      <c r="K872" s="670"/>
      <c r="L872" s="670"/>
      <c r="M872" s="668" t="str">
        <f t="shared" si="57"/>
        <v>0</v>
      </c>
      <c r="N872" s="668" t="str">
        <f t="shared" si="56"/>
        <v>1</v>
      </c>
      <c r="O872" s="672" t="s">
        <v>605</v>
      </c>
      <c r="P872" s="725" t="s">
        <v>606</v>
      </c>
      <c r="Q872" s="247"/>
      <c r="R872" s="291"/>
      <c r="S872" s="293"/>
      <c r="T872" s="412"/>
    </row>
    <row r="873" spans="1:20" x14ac:dyDescent="0.25">
      <c r="A873" s="305"/>
      <c r="B873" s="671"/>
      <c r="C873" s="305"/>
      <c r="D873" s="668"/>
      <c r="E873" s="668"/>
      <c r="F873" s="668"/>
      <c r="G873" s="670"/>
      <c r="H873" s="670"/>
      <c r="I873" s="670"/>
      <c r="J873" s="305"/>
      <c r="K873" s="338"/>
      <c r="L873" s="670"/>
      <c r="M873" s="668" t="str">
        <f t="shared" si="57"/>
        <v>0</v>
      </c>
      <c r="N873" s="668" t="str">
        <f t="shared" si="56"/>
        <v>1</v>
      </c>
      <c r="O873" s="672" t="s">
        <v>605</v>
      </c>
      <c r="P873" s="725" t="s">
        <v>606</v>
      </c>
      <c r="Q873" s="247"/>
      <c r="R873" s="291"/>
      <c r="S873" s="293"/>
      <c r="T873" s="412"/>
    </row>
    <row r="874" spans="1:20" x14ac:dyDescent="0.25">
      <c r="A874" s="305"/>
      <c r="B874" s="671"/>
      <c r="C874" s="305"/>
      <c r="D874" s="668"/>
      <c r="E874" s="668"/>
      <c r="F874" s="668"/>
      <c r="G874" s="670"/>
      <c r="H874" s="670"/>
      <c r="I874" s="670"/>
      <c r="J874" s="305"/>
      <c r="K874" s="670"/>
      <c r="L874" s="670"/>
      <c r="M874" s="668" t="str">
        <f t="shared" si="57"/>
        <v>0</v>
      </c>
      <c r="N874" s="668" t="str">
        <f t="shared" si="56"/>
        <v>1</v>
      </c>
      <c r="O874" s="672" t="s">
        <v>605</v>
      </c>
      <c r="P874" s="725" t="s">
        <v>606</v>
      </c>
      <c r="Q874" s="247"/>
      <c r="R874" s="291"/>
      <c r="S874" s="293"/>
      <c r="T874" s="412"/>
    </row>
    <row r="875" spans="1:20" x14ac:dyDescent="0.25">
      <c r="A875" s="305"/>
      <c r="B875" s="671"/>
      <c r="C875" s="305"/>
      <c r="D875" s="668"/>
      <c r="E875" s="668"/>
      <c r="F875" s="668"/>
      <c r="G875" s="670"/>
      <c r="H875" s="670"/>
      <c r="I875" s="670"/>
      <c r="J875" s="305"/>
      <c r="K875" s="670"/>
      <c r="L875" s="670"/>
      <c r="M875" s="668" t="str">
        <f t="shared" si="57"/>
        <v>0</v>
      </c>
      <c r="N875" s="668" t="str">
        <f t="shared" si="56"/>
        <v>1</v>
      </c>
      <c r="O875" s="672" t="s">
        <v>605</v>
      </c>
      <c r="P875" s="725" t="s">
        <v>606</v>
      </c>
      <c r="Q875" s="247"/>
      <c r="R875" s="291"/>
      <c r="S875" s="293"/>
      <c r="T875" s="412"/>
    </row>
    <row r="876" spans="1:20" x14ac:dyDescent="0.25">
      <c r="A876" s="305"/>
      <c r="B876" s="671"/>
      <c r="C876" s="881"/>
      <c r="D876" s="684"/>
      <c r="E876" s="684"/>
      <c r="F876" s="668"/>
      <c r="G876" s="670"/>
      <c r="H876" s="670"/>
      <c r="I876" s="670"/>
      <c r="J876" s="305"/>
      <c r="K876" s="670"/>
      <c r="L876" s="670"/>
      <c r="M876" s="668" t="str">
        <f t="shared" si="57"/>
        <v>0</v>
      </c>
      <c r="N876" s="668" t="str">
        <f t="shared" si="56"/>
        <v>1</v>
      </c>
      <c r="O876" s="672" t="s">
        <v>605</v>
      </c>
      <c r="P876" s="725" t="s">
        <v>606</v>
      </c>
      <c r="Q876" s="247"/>
      <c r="R876" s="291"/>
      <c r="S876" s="293"/>
      <c r="T876" s="412"/>
    </row>
    <row r="877" spans="1:20" x14ac:dyDescent="0.25">
      <c r="A877" s="305"/>
      <c r="B877" s="671"/>
      <c r="C877" s="305"/>
      <c r="D877" s="668"/>
      <c r="E877" s="668"/>
      <c r="F877" s="668"/>
      <c r="G877" s="670"/>
      <c r="H877" s="670"/>
      <c r="I877" s="670"/>
      <c r="J877" s="305"/>
      <c r="K877" s="670"/>
      <c r="L877" s="670"/>
      <c r="M877" s="668" t="str">
        <f t="shared" si="57"/>
        <v>0</v>
      </c>
      <c r="N877" s="668" t="str">
        <f t="shared" si="56"/>
        <v>1</v>
      </c>
      <c r="O877" s="672" t="s">
        <v>605</v>
      </c>
      <c r="P877" s="725" t="s">
        <v>606</v>
      </c>
      <c r="Q877" s="247"/>
      <c r="R877" s="291"/>
      <c r="S877" s="293"/>
      <c r="T877" s="412"/>
    </row>
    <row r="878" spans="1:20" x14ac:dyDescent="0.25">
      <c r="A878" s="305"/>
      <c r="B878" s="671"/>
      <c r="C878" s="305"/>
      <c r="D878" s="668"/>
      <c r="E878" s="668"/>
      <c r="F878" s="668"/>
      <c r="G878" s="670"/>
      <c r="H878" s="670"/>
      <c r="I878" s="670"/>
      <c r="J878" s="305"/>
      <c r="K878" s="670"/>
      <c r="L878" s="670"/>
      <c r="M878" s="668" t="str">
        <f t="shared" si="57"/>
        <v>0</v>
      </c>
      <c r="N878" s="668" t="str">
        <f t="shared" si="56"/>
        <v>1</v>
      </c>
      <c r="O878" s="672" t="s">
        <v>605</v>
      </c>
      <c r="P878" s="725" t="s">
        <v>606</v>
      </c>
      <c r="Q878" s="247"/>
      <c r="R878" s="291"/>
      <c r="S878" s="293"/>
      <c r="T878" s="412"/>
    </row>
    <row r="879" spans="1:20" x14ac:dyDescent="0.25">
      <c r="A879" s="305"/>
      <c r="B879" s="671"/>
      <c r="C879" s="881"/>
      <c r="D879" s="684"/>
      <c r="E879" s="684"/>
      <c r="F879" s="668"/>
      <c r="G879" s="670"/>
      <c r="H879" s="670"/>
      <c r="I879" s="670"/>
      <c r="J879" s="305"/>
      <c r="K879" s="670"/>
      <c r="L879" s="670"/>
      <c r="M879" s="668" t="str">
        <f t="shared" si="57"/>
        <v>0</v>
      </c>
      <c r="N879" s="668" t="str">
        <f t="shared" si="56"/>
        <v>1</v>
      </c>
      <c r="O879" s="672" t="s">
        <v>605</v>
      </c>
      <c r="P879" s="725" t="s">
        <v>606</v>
      </c>
      <c r="Q879" s="247"/>
      <c r="R879" s="291"/>
      <c r="S879" s="293"/>
      <c r="T879" s="412"/>
    </row>
    <row r="880" spans="1:20" x14ac:dyDescent="0.25">
      <c r="A880" s="305"/>
      <c r="B880" s="671"/>
      <c r="C880" s="305"/>
      <c r="D880" s="668"/>
      <c r="E880" s="668"/>
      <c r="F880" s="668"/>
      <c r="G880" s="670"/>
      <c r="H880" s="670"/>
      <c r="I880" s="670"/>
      <c r="J880" s="305"/>
      <c r="K880" s="670"/>
      <c r="L880" s="670"/>
      <c r="M880" s="668" t="str">
        <f t="shared" si="57"/>
        <v>0</v>
      </c>
      <c r="N880" s="668" t="str">
        <f t="shared" si="56"/>
        <v>1</v>
      </c>
      <c r="O880" s="672" t="s">
        <v>605</v>
      </c>
      <c r="P880" s="725" t="s">
        <v>606</v>
      </c>
      <c r="Q880" s="247"/>
      <c r="R880" s="291"/>
      <c r="S880" s="293"/>
      <c r="T880" s="412"/>
    </row>
    <row r="881" spans="1:20" x14ac:dyDescent="0.25">
      <c r="A881" s="305"/>
      <c r="B881" s="671"/>
      <c r="C881" s="305"/>
      <c r="D881" s="668"/>
      <c r="E881" s="668"/>
      <c r="F881" s="668"/>
      <c r="G881" s="670"/>
      <c r="H881" s="670"/>
      <c r="I881" s="670"/>
      <c r="J881" s="305"/>
      <c r="K881" s="670"/>
      <c r="L881" s="670"/>
      <c r="M881" s="668" t="str">
        <f t="shared" si="57"/>
        <v>0</v>
      </c>
      <c r="N881" s="668" t="str">
        <f t="shared" si="56"/>
        <v>1</v>
      </c>
      <c r="O881" s="672" t="s">
        <v>605</v>
      </c>
      <c r="P881" s="725" t="s">
        <v>606</v>
      </c>
      <c r="Q881" s="247"/>
      <c r="R881" s="291"/>
      <c r="S881" s="293"/>
      <c r="T881" s="412"/>
    </row>
    <row r="882" spans="1:20" x14ac:dyDescent="0.25">
      <c r="A882" s="305"/>
      <c r="B882" s="671"/>
      <c r="C882" s="305"/>
      <c r="D882" s="668"/>
      <c r="E882" s="668"/>
      <c r="F882" s="668"/>
      <c r="G882" s="670"/>
      <c r="H882" s="670"/>
      <c r="I882" s="670"/>
      <c r="J882" s="305"/>
      <c r="K882" s="670"/>
      <c r="L882" s="670"/>
      <c r="M882" s="668" t="str">
        <f t="shared" si="57"/>
        <v>0</v>
      </c>
      <c r="N882" s="668" t="str">
        <f t="shared" si="56"/>
        <v>1</v>
      </c>
      <c r="O882" s="672" t="s">
        <v>605</v>
      </c>
      <c r="P882" s="725" t="s">
        <v>606</v>
      </c>
      <c r="Q882" s="247"/>
      <c r="R882" s="291"/>
      <c r="S882" s="293"/>
      <c r="T882" s="412"/>
    </row>
    <row r="883" spans="1:20" x14ac:dyDescent="0.25">
      <c r="A883" s="305"/>
      <c r="B883" s="671"/>
      <c r="C883" s="305"/>
      <c r="D883" s="668"/>
      <c r="E883" s="668"/>
      <c r="F883" s="668"/>
      <c r="G883" s="670"/>
      <c r="H883" s="670"/>
      <c r="I883" s="670"/>
      <c r="J883" s="305"/>
      <c r="K883" s="670"/>
      <c r="L883" s="670"/>
      <c r="M883" s="668" t="str">
        <f t="shared" si="57"/>
        <v>0</v>
      </c>
      <c r="N883" s="668" t="str">
        <f t="shared" si="56"/>
        <v>1</v>
      </c>
      <c r="O883" s="672" t="s">
        <v>605</v>
      </c>
      <c r="P883" s="725" t="s">
        <v>606</v>
      </c>
      <c r="Q883" s="247"/>
      <c r="R883" s="291"/>
      <c r="S883" s="293"/>
      <c r="T883" s="412"/>
    </row>
    <row r="884" spans="1:20" x14ac:dyDescent="0.25">
      <c r="A884" s="305"/>
      <c r="B884" s="671"/>
      <c r="C884" s="305"/>
      <c r="D884" s="668"/>
      <c r="E884" s="668"/>
      <c r="F884" s="668"/>
      <c r="G884" s="670"/>
      <c r="H884" s="670"/>
      <c r="I884" s="670"/>
      <c r="J884" s="305"/>
      <c r="K884" s="670"/>
      <c r="L884" s="670"/>
      <c r="M884" s="668" t="str">
        <f t="shared" si="57"/>
        <v>0</v>
      </c>
      <c r="N884" s="668" t="str">
        <f t="shared" si="56"/>
        <v>1</v>
      </c>
      <c r="O884" s="672" t="s">
        <v>605</v>
      </c>
      <c r="P884" s="725" t="s">
        <v>606</v>
      </c>
      <c r="Q884" s="247"/>
      <c r="R884" s="291"/>
      <c r="S884" s="293"/>
      <c r="T884" s="412"/>
    </row>
    <row r="885" spans="1:20" x14ac:dyDescent="0.25">
      <c r="A885" s="305"/>
      <c r="B885" s="671"/>
      <c r="C885" s="305"/>
      <c r="D885" s="668"/>
      <c r="E885" s="668"/>
      <c r="F885" s="668"/>
      <c r="G885" s="670"/>
      <c r="H885" s="670"/>
      <c r="I885" s="670"/>
      <c r="J885" s="305"/>
      <c r="K885" s="670"/>
      <c r="L885" s="670"/>
      <c r="M885" s="668" t="str">
        <f t="shared" si="57"/>
        <v>0</v>
      </c>
      <c r="N885" s="668" t="str">
        <f t="shared" si="56"/>
        <v>1</v>
      </c>
      <c r="O885" s="672" t="s">
        <v>605</v>
      </c>
      <c r="P885" s="725" t="s">
        <v>606</v>
      </c>
      <c r="Q885" s="247"/>
      <c r="R885" s="291"/>
      <c r="S885" s="293"/>
      <c r="T885" s="412"/>
    </row>
    <row r="886" spans="1:20" x14ac:dyDescent="0.25">
      <c r="A886" s="305"/>
      <c r="B886" s="671"/>
      <c r="C886" s="305"/>
      <c r="D886" s="668"/>
      <c r="E886" s="668"/>
      <c r="F886" s="668"/>
      <c r="G886" s="670"/>
      <c r="H886" s="670"/>
      <c r="I886" s="670"/>
      <c r="J886" s="305"/>
      <c r="K886" s="670"/>
      <c r="L886" s="670"/>
      <c r="M886" s="668" t="str">
        <f t="shared" si="57"/>
        <v>0</v>
      </c>
      <c r="N886" s="668" t="str">
        <f t="shared" si="56"/>
        <v>1</v>
      </c>
      <c r="O886" s="672" t="s">
        <v>605</v>
      </c>
      <c r="P886" s="725" t="s">
        <v>606</v>
      </c>
      <c r="Q886" s="247"/>
      <c r="R886" s="291"/>
      <c r="S886" s="293"/>
      <c r="T886" s="412"/>
    </row>
    <row r="887" spans="1:20" x14ac:dyDescent="0.25">
      <c r="A887" s="305"/>
      <c r="B887" s="671"/>
      <c r="C887" s="881"/>
      <c r="D887" s="684"/>
      <c r="E887" s="684"/>
      <c r="F887" s="668"/>
      <c r="G887" s="670"/>
      <c r="H887" s="670"/>
      <c r="I887" s="670"/>
      <c r="J887" s="305"/>
      <c r="K887" s="670"/>
      <c r="L887" s="670"/>
      <c r="M887" s="668" t="str">
        <f t="shared" si="57"/>
        <v>0</v>
      </c>
      <c r="N887" s="668" t="str">
        <f t="shared" si="56"/>
        <v>1</v>
      </c>
      <c r="O887" s="672" t="s">
        <v>605</v>
      </c>
      <c r="P887" s="725" t="s">
        <v>606</v>
      </c>
      <c r="Q887" s="668"/>
      <c r="R887" s="670"/>
      <c r="S887" s="293"/>
      <c r="T887" s="412"/>
    </row>
    <row r="888" spans="1:20" x14ac:dyDescent="0.25">
      <c r="A888" s="305"/>
      <c r="B888" s="671"/>
      <c r="C888" s="305"/>
      <c r="D888" s="668"/>
      <c r="E888" s="668"/>
      <c r="F888" s="668"/>
      <c r="G888" s="670"/>
      <c r="H888" s="670"/>
      <c r="I888" s="670"/>
      <c r="J888" s="305"/>
      <c r="K888" s="670"/>
      <c r="L888" s="670"/>
      <c r="M888" s="668" t="str">
        <f t="shared" si="57"/>
        <v>0</v>
      </c>
      <c r="N888" s="668" t="str">
        <f t="shared" si="56"/>
        <v>1</v>
      </c>
      <c r="O888" s="672" t="s">
        <v>605</v>
      </c>
      <c r="P888" s="725" t="s">
        <v>606</v>
      </c>
      <c r="Q888" s="668"/>
      <c r="R888" s="670"/>
      <c r="S888" s="293"/>
      <c r="T888" s="412"/>
    </row>
    <row r="889" spans="1:20" x14ac:dyDescent="0.25">
      <c r="A889" s="305"/>
      <c r="B889" s="671"/>
      <c r="C889" s="305"/>
      <c r="D889" s="668"/>
      <c r="E889" s="668"/>
      <c r="F889" s="668"/>
      <c r="G889" s="670"/>
      <c r="H889" s="670"/>
      <c r="I889" s="670"/>
      <c r="J889" s="305"/>
      <c r="K889" s="670"/>
      <c r="L889" s="670"/>
      <c r="M889" s="668" t="str">
        <f t="shared" si="57"/>
        <v>0</v>
      </c>
      <c r="N889" s="668" t="str">
        <f t="shared" si="56"/>
        <v>1</v>
      </c>
      <c r="O889" s="672" t="s">
        <v>605</v>
      </c>
      <c r="P889" s="725" t="s">
        <v>606</v>
      </c>
      <c r="Q889" s="668"/>
      <c r="R889" s="670"/>
      <c r="S889" s="293"/>
      <c r="T889" s="412"/>
    </row>
    <row r="890" spans="1:20" x14ac:dyDescent="0.25">
      <c r="A890" s="305"/>
      <c r="B890" s="671"/>
      <c r="C890" s="305"/>
      <c r="D890" s="668"/>
      <c r="E890" s="668"/>
      <c r="F890" s="668"/>
      <c r="G890" s="670"/>
      <c r="H890" s="670"/>
      <c r="I890" s="670"/>
      <c r="J890" s="305"/>
      <c r="K890" s="670"/>
      <c r="L890" s="670"/>
      <c r="M890" s="668" t="str">
        <f t="shared" si="57"/>
        <v>0</v>
      </c>
      <c r="N890" s="668" t="str">
        <f t="shared" si="56"/>
        <v>1</v>
      </c>
      <c r="O890" s="672" t="s">
        <v>605</v>
      </c>
      <c r="P890" s="725" t="s">
        <v>606</v>
      </c>
      <c r="Q890" s="668"/>
      <c r="R890" s="670"/>
      <c r="S890" s="293"/>
      <c r="T890" s="412"/>
    </row>
    <row r="891" spans="1:20" x14ac:dyDescent="0.25">
      <c r="A891" s="305"/>
      <c r="B891" s="671"/>
      <c r="C891" s="305"/>
      <c r="D891" s="668"/>
      <c r="E891" s="668"/>
      <c r="F891" s="668"/>
      <c r="G891" s="670"/>
      <c r="H891" s="670"/>
      <c r="I891" s="670"/>
      <c r="J891" s="305"/>
      <c r="K891" s="670"/>
      <c r="L891" s="670"/>
      <c r="M891" s="668" t="str">
        <f t="shared" si="57"/>
        <v>0</v>
      </c>
      <c r="N891" s="668" t="str">
        <f t="shared" si="56"/>
        <v>1</v>
      </c>
      <c r="O891" s="672" t="s">
        <v>605</v>
      </c>
      <c r="P891" s="725" t="s">
        <v>606</v>
      </c>
      <c r="Q891" s="668"/>
      <c r="R891" s="670"/>
      <c r="S891" s="293"/>
      <c r="T891" s="412"/>
    </row>
    <row r="892" spans="1:20" x14ac:dyDescent="0.25">
      <c r="A892" s="305"/>
      <c r="B892" s="671"/>
      <c r="C892" s="305"/>
      <c r="D892" s="668"/>
      <c r="E892" s="668"/>
      <c r="F892" s="668"/>
      <c r="G892" s="670"/>
      <c r="H892" s="670"/>
      <c r="I892" s="670"/>
      <c r="J892" s="305"/>
      <c r="K892" s="670"/>
      <c r="L892" s="670"/>
      <c r="M892" s="668" t="str">
        <f t="shared" si="57"/>
        <v>0</v>
      </c>
      <c r="N892" s="668" t="str">
        <f t="shared" si="56"/>
        <v>1</v>
      </c>
      <c r="O892" s="672" t="s">
        <v>605</v>
      </c>
      <c r="P892" s="725" t="s">
        <v>606</v>
      </c>
      <c r="Q892" s="668"/>
      <c r="R892" s="670"/>
      <c r="S892" s="293"/>
      <c r="T892" s="412"/>
    </row>
    <row r="893" spans="1:20" x14ac:dyDescent="0.25">
      <c r="A893" s="305"/>
      <c r="B893" s="671"/>
      <c r="C893" s="305"/>
      <c r="D893" s="668"/>
      <c r="E893" s="668"/>
      <c r="F893" s="668"/>
      <c r="G893" s="670"/>
      <c r="H893" s="670"/>
      <c r="I893" s="670"/>
      <c r="J893" s="305"/>
      <c r="K893" s="670"/>
      <c r="L893" s="670"/>
      <c r="M893" s="668" t="str">
        <f t="shared" si="57"/>
        <v>0</v>
      </c>
      <c r="N893" s="668" t="str">
        <f t="shared" si="56"/>
        <v>1</v>
      </c>
      <c r="O893" s="672" t="s">
        <v>605</v>
      </c>
      <c r="P893" s="725" t="s">
        <v>606</v>
      </c>
      <c r="Q893" s="668"/>
      <c r="R893" s="670"/>
      <c r="S893" s="293"/>
      <c r="T893" s="412"/>
    </row>
    <row r="894" spans="1:20" x14ac:dyDescent="0.25">
      <c r="A894" s="305"/>
      <c r="B894" s="671"/>
      <c r="C894" s="305"/>
      <c r="D894" s="668"/>
      <c r="E894" s="668"/>
      <c r="F894" s="668"/>
      <c r="G894" s="670"/>
      <c r="H894" s="670"/>
      <c r="I894" s="670"/>
      <c r="J894" s="305"/>
      <c r="K894" s="670"/>
      <c r="L894" s="670"/>
      <c r="M894" s="668" t="str">
        <f t="shared" si="57"/>
        <v>0</v>
      </c>
      <c r="N894" s="668" t="str">
        <f t="shared" ref="N894:N957" si="58">IF(P894="",0,LEFT(P894,1))</f>
        <v>1</v>
      </c>
      <c r="O894" s="672" t="s">
        <v>605</v>
      </c>
      <c r="P894" s="725" t="s">
        <v>606</v>
      </c>
      <c r="Q894" s="668"/>
      <c r="R894" s="670"/>
      <c r="S894" s="293"/>
      <c r="T894" s="412"/>
    </row>
    <row r="895" spans="1:20" x14ac:dyDescent="0.25">
      <c r="A895" s="305"/>
      <c r="B895" s="671"/>
      <c r="C895" s="881"/>
      <c r="D895" s="684"/>
      <c r="E895" s="684"/>
      <c r="F895" s="668"/>
      <c r="G895" s="670"/>
      <c r="H895" s="670"/>
      <c r="I895" s="670"/>
      <c r="J895" s="305"/>
      <c r="K895" s="670"/>
      <c r="L895" s="670"/>
      <c r="M895" s="668" t="str">
        <f t="shared" ref="M895:M958" si="59">IF(O895="",0,LEFT(O895,1))</f>
        <v>0</v>
      </c>
      <c r="N895" s="668" t="str">
        <f t="shared" si="58"/>
        <v>1</v>
      </c>
      <c r="O895" s="672" t="s">
        <v>605</v>
      </c>
      <c r="P895" s="725" t="s">
        <v>606</v>
      </c>
      <c r="Q895" s="668"/>
      <c r="R895" s="670"/>
      <c r="S895" s="293"/>
      <c r="T895" s="412"/>
    </row>
    <row r="896" spans="1:20" x14ac:dyDescent="0.25">
      <c r="A896" s="305"/>
      <c r="B896" s="671"/>
      <c r="C896" s="305"/>
      <c r="D896" s="668"/>
      <c r="E896" s="668"/>
      <c r="F896" s="668"/>
      <c r="G896" s="670"/>
      <c r="H896" s="670"/>
      <c r="I896" s="670"/>
      <c r="J896" s="305"/>
      <c r="K896" s="670"/>
      <c r="L896" s="670"/>
      <c r="M896" s="668" t="str">
        <f t="shared" si="59"/>
        <v>0</v>
      </c>
      <c r="N896" s="668" t="str">
        <f t="shared" si="58"/>
        <v>1</v>
      </c>
      <c r="O896" s="672" t="s">
        <v>605</v>
      </c>
      <c r="P896" s="725" t="s">
        <v>606</v>
      </c>
      <c r="Q896" s="668"/>
      <c r="R896" s="670"/>
      <c r="S896" s="293"/>
      <c r="T896" s="413"/>
    </row>
    <row r="897" spans="1:20" x14ac:dyDescent="0.25">
      <c r="A897" s="305"/>
      <c r="B897" s="671"/>
      <c r="C897" s="305"/>
      <c r="D897" s="668"/>
      <c r="E897" s="668"/>
      <c r="F897" s="668"/>
      <c r="G897" s="670"/>
      <c r="H897" s="670"/>
      <c r="I897" s="670"/>
      <c r="J897" s="305"/>
      <c r="K897" s="670"/>
      <c r="L897" s="670"/>
      <c r="M897" s="668" t="str">
        <f t="shared" si="59"/>
        <v>0</v>
      </c>
      <c r="N897" s="668" t="str">
        <f t="shared" si="58"/>
        <v>1</v>
      </c>
      <c r="O897" s="672" t="s">
        <v>605</v>
      </c>
      <c r="P897" s="725" t="s">
        <v>606</v>
      </c>
      <c r="Q897" s="668"/>
      <c r="R897" s="670"/>
      <c r="S897" s="293"/>
      <c r="T897" s="412"/>
    </row>
    <row r="898" spans="1:20" x14ac:dyDescent="0.25">
      <c r="A898" s="305"/>
      <c r="B898" s="671"/>
      <c r="C898" s="305"/>
      <c r="D898" s="668"/>
      <c r="E898" s="668"/>
      <c r="F898" s="668"/>
      <c r="G898" s="670"/>
      <c r="H898" s="670"/>
      <c r="I898" s="670"/>
      <c r="J898" s="305"/>
      <c r="K898" s="670"/>
      <c r="L898" s="670"/>
      <c r="M898" s="668" t="str">
        <f t="shared" si="59"/>
        <v>0</v>
      </c>
      <c r="N898" s="668" t="str">
        <f t="shared" si="58"/>
        <v>1</v>
      </c>
      <c r="O898" s="672" t="s">
        <v>605</v>
      </c>
      <c r="P898" s="725" t="s">
        <v>606</v>
      </c>
      <c r="Q898" s="668"/>
      <c r="R898" s="670"/>
      <c r="S898" s="293"/>
      <c r="T898" s="412"/>
    </row>
    <row r="899" spans="1:20" x14ac:dyDescent="0.25">
      <c r="A899" s="305"/>
      <c r="B899" s="671"/>
      <c r="C899" s="305"/>
      <c r="D899" s="668"/>
      <c r="E899" s="668"/>
      <c r="F899" s="668"/>
      <c r="G899" s="670"/>
      <c r="H899" s="670"/>
      <c r="I899" s="670"/>
      <c r="J899" s="305"/>
      <c r="K899" s="338"/>
      <c r="L899" s="670"/>
      <c r="M899" s="668" t="str">
        <f t="shared" si="59"/>
        <v>0</v>
      </c>
      <c r="N899" s="668" t="str">
        <f t="shared" si="58"/>
        <v>1</v>
      </c>
      <c r="O899" s="672" t="s">
        <v>605</v>
      </c>
      <c r="P899" s="725" t="s">
        <v>606</v>
      </c>
      <c r="Q899" s="668"/>
      <c r="R899" s="670"/>
      <c r="S899" s="293"/>
      <c r="T899" s="412"/>
    </row>
    <row r="900" spans="1:20" x14ac:dyDescent="0.25">
      <c r="A900" s="305"/>
      <c r="B900" s="671"/>
      <c r="C900" s="305"/>
      <c r="D900" s="668"/>
      <c r="E900" s="668"/>
      <c r="F900" s="668"/>
      <c r="G900" s="670"/>
      <c r="H900" s="670"/>
      <c r="I900" s="670"/>
      <c r="J900" s="305"/>
      <c r="K900" s="670"/>
      <c r="L900" s="670"/>
      <c r="M900" s="668" t="str">
        <f t="shared" si="59"/>
        <v>0</v>
      </c>
      <c r="N900" s="668" t="str">
        <f t="shared" si="58"/>
        <v>1</v>
      </c>
      <c r="O900" s="672" t="s">
        <v>605</v>
      </c>
      <c r="P900" s="725" t="s">
        <v>606</v>
      </c>
      <c r="Q900" s="668"/>
      <c r="R900" s="670"/>
      <c r="S900" s="293"/>
      <c r="T900" s="412"/>
    </row>
    <row r="901" spans="1:20" x14ac:dyDescent="0.25">
      <c r="A901" s="305"/>
      <c r="B901" s="671"/>
      <c r="C901" s="305"/>
      <c r="D901" s="668"/>
      <c r="E901" s="668"/>
      <c r="F901" s="668"/>
      <c r="G901" s="670"/>
      <c r="H901" s="670"/>
      <c r="I901" s="670"/>
      <c r="J901" s="305"/>
      <c r="K901" s="670"/>
      <c r="L901" s="670"/>
      <c r="M901" s="668" t="str">
        <f t="shared" si="59"/>
        <v>0</v>
      </c>
      <c r="N901" s="668" t="str">
        <f t="shared" si="58"/>
        <v>1</v>
      </c>
      <c r="O901" s="672" t="s">
        <v>605</v>
      </c>
      <c r="P901" s="725" t="s">
        <v>606</v>
      </c>
      <c r="Q901" s="668"/>
      <c r="R901" s="670"/>
      <c r="S901" s="293"/>
      <c r="T901" s="412"/>
    </row>
    <row r="902" spans="1:20" x14ac:dyDescent="0.25">
      <c r="A902" s="305"/>
      <c r="B902" s="671"/>
      <c r="C902" s="305"/>
      <c r="D902" s="668"/>
      <c r="E902" s="668"/>
      <c r="F902" s="668"/>
      <c r="G902" s="670"/>
      <c r="H902" s="670"/>
      <c r="I902" s="670"/>
      <c r="J902" s="305"/>
      <c r="K902" s="670"/>
      <c r="L902" s="670"/>
      <c r="M902" s="668" t="str">
        <f t="shared" si="59"/>
        <v>0</v>
      </c>
      <c r="N902" s="668" t="str">
        <f t="shared" si="58"/>
        <v>1</v>
      </c>
      <c r="O902" s="672" t="s">
        <v>605</v>
      </c>
      <c r="P902" s="725" t="s">
        <v>606</v>
      </c>
      <c r="Q902" s="668"/>
      <c r="R902" s="670"/>
      <c r="S902" s="293"/>
      <c r="T902" s="412"/>
    </row>
    <row r="903" spans="1:20" x14ac:dyDescent="0.25">
      <c r="A903" s="305"/>
      <c r="B903" s="671"/>
      <c r="C903" s="881"/>
      <c r="D903" s="684"/>
      <c r="E903" s="684"/>
      <c r="F903" s="668"/>
      <c r="G903" s="670"/>
      <c r="H903" s="670"/>
      <c r="I903" s="670"/>
      <c r="J903" s="305"/>
      <c r="K903" s="670"/>
      <c r="L903" s="670"/>
      <c r="M903" s="668" t="str">
        <f t="shared" si="59"/>
        <v>0</v>
      </c>
      <c r="N903" s="668" t="str">
        <f t="shared" si="58"/>
        <v>1</v>
      </c>
      <c r="O903" s="672" t="s">
        <v>605</v>
      </c>
      <c r="P903" s="725" t="s">
        <v>606</v>
      </c>
      <c r="Q903" s="668"/>
      <c r="R903" s="670"/>
      <c r="S903" s="293"/>
      <c r="T903" s="412"/>
    </row>
    <row r="904" spans="1:20" x14ac:dyDescent="0.25">
      <c r="A904" s="305"/>
      <c r="B904" s="671"/>
      <c r="C904" s="305"/>
      <c r="D904" s="668"/>
      <c r="E904" s="668"/>
      <c r="F904" s="668"/>
      <c r="G904" s="670"/>
      <c r="H904" s="670"/>
      <c r="I904" s="670"/>
      <c r="J904" s="305"/>
      <c r="K904" s="670"/>
      <c r="L904" s="670"/>
      <c r="M904" s="668" t="str">
        <f t="shared" si="59"/>
        <v>0</v>
      </c>
      <c r="N904" s="668" t="str">
        <f t="shared" si="58"/>
        <v>1</v>
      </c>
      <c r="O904" s="672" t="s">
        <v>605</v>
      </c>
      <c r="P904" s="725" t="s">
        <v>606</v>
      </c>
      <c r="Q904" s="668"/>
      <c r="R904" s="670"/>
      <c r="S904" s="293"/>
      <c r="T904" s="413"/>
    </row>
    <row r="905" spans="1:20" x14ac:dyDescent="0.25">
      <c r="A905" s="305"/>
      <c r="B905" s="671"/>
      <c r="C905" s="305"/>
      <c r="D905" s="668"/>
      <c r="E905" s="668"/>
      <c r="F905" s="668"/>
      <c r="G905" s="670"/>
      <c r="H905" s="670"/>
      <c r="I905" s="670"/>
      <c r="J905" s="305"/>
      <c r="K905" s="670"/>
      <c r="L905" s="670"/>
      <c r="M905" s="668" t="str">
        <f t="shared" si="59"/>
        <v>0</v>
      </c>
      <c r="N905" s="668" t="str">
        <f t="shared" si="58"/>
        <v>1</v>
      </c>
      <c r="O905" s="672" t="s">
        <v>605</v>
      </c>
      <c r="P905" s="725" t="s">
        <v>606</v>
      </c>
      <c r="Q905" s="668"/>
      <c r="R905" s="670"/>
      <c r="S905" s="293"/>
      <c r="T905" s="412"/>
    </row>
    <row r="906" spans="1:20" x14ac:dyDescent="0.25">
      <c r="A906" s="305"/>
      <c r="B906" s="671"/>
      <c r="C906" s="305"/>
      <c r="D906" s="668"/>
      <c r="E906" s="668"/>
      <c r="F906" s="668"/>
      <c r="G906" s="670"/>
      <c r="H906" s="670"/>
      <c r="I906" s="670"/>
      <c r="J906" s="305"/>
      <c r="K906" s="670"/>
      <c r="L906" s="670"/>
      <c r="M906" s="668" t="str">
        <f t="shared" si="59"/>
        <v>0</v>
      </c>
      <c r="N906" s="668" t="str">
        <f t="shared" si="58"/>
        <v>1</v>
      </c>
      <c r="O906" s="672" t="s">
        <v>605</v>
      </c>
      <c r="P906" s="725" t="s">
        <v>606</v>
      </c>
      <c r="Q906" s="668"/>
      <c r="R906" s="670"/>
      <c r="S906" s="293"/>
      <c r="T906" s="412"/>
    </row>
    <row r="907" spans="1:20" x14ac:dyDescent="0.25">
      <c r="A907" s="305"/>
      <c r="B907" s="671"/>
      <c r="C907" s="305"/>
      <c r="D907" s="668"/>
      <c r="E907" s="668"/>
      <c r="F907" s="668"/>
      <c r="G907" s="670"/>
      <c r="H907" s="670"/>
      <c r="I907" s="670"/>
      <c r="J907" s="305"/>
      <c r="K907" s="670"/>
      <c r="L907" s="670"/>
      <c r="M907" s="668" t="str">
        <f t="shared" si="59"/>
        <v>0</v>
      </c>
      <c r="N907" s="668" t="str">
        <f t="shared" si="58"/>
        <v>1</v>
      </c>
      <c r="O907" s="672" t="s">
        <v>605</v>
      </c>
      <c r="P907" s="725" t="s">
        <v>606</v>
      </c>
      <c r="Q907" s="668"/>
      <c r="R907" s="670"/>
      <c r="S907" s="293"/>
      <c r="T907" s="412"/>
    </row>
    <row r="908" spans="1:20" x14ac:dyDescent="0.25">
      <c r="A908" s="305"/>
      <c r="B908" s="671"/>
      <c r="C908" s="305"/>
      <c r="D908" s="668"/>
      <c r="E908" s="668"/>
      <c r="F908" s="668"/>
      <c r="G908" s="670"/>
      <c r="H908" s="670"/>
      <c r="I908" s="670"/>
      <c r="J908" s="305"/>
      <c r="K908" s="670"/>
      <c r="L908" s="670"/>
      <c r="M908" s="668" t="str">
        <f t="shared" si="59"/>
        <v>0</v>
      </c>
      <c r="N908" s="668" t="str">
        <f t="shared" si="58"/>
        <v>1</v>
      </c>
      <c r="O908" s="672" t="s">
        <v>605</v>
      </c>
      <c r="P908" s="725" t="s">
        <v>606</v>
      </c>
      <c r="Q908" s="668"/>
      <c r="R908" s="670"/>
      <c r="S908" s="293"/>
      <c r="T908" s="412"/>
    </row>
    <row r="909" spans="1:20" x14ac:dyDescent="0.25">
      <c r="A909" s="305"/>
      <c r="B909" s="671"/>
      <c r="C909" s="305"/>
      <c r="D909" s="668"/>
      <c r="E909" s="668"/>
      <c r="F909" s="668"/>
      <c r="G909" s="670"/>
      <c r="H909" s="670"/>
      <c r="I909" s="670"/>
      <c r="J909" s="305"/>
      <c r="K909" s="670"/>
      <c r="L909" s="670"/>
      <c r="M909" s="668" t="str">
        <f t="shared" si="59"/>
        <v>0</v>
      </c>
      <c r="N909" s="668" t="str">
        <f t="shared" si="58"/>
        <v>1</v>
      </c>
      <c r="O909" s="672" t="s">
        <v>605</v>
      </c>
      <c r="P909" s="725" t="s">
        <v>606</v>
      </c>
      <c r="Q909" s="668"/>
      <c r="R909" s="670"/>
      <c r="S909" s="293"/>
      <c r="T909" s="412"/>
    </row>
    <row r="910" spans="1:20" x14ac:dyDescent="0.25">
      <c r="A910" s="305"/>
      <c r="B910" s="671"/>
      <c r="C910" s="305"/>
      <c r="D910" s="668"/>
      <c r="E910" s="668"/>
      <c r="F910" s="668"/>
      <c r="G910" s="670"/>
      <c r="H910" s="670"/>
      <c r="I910" s="670"/>
      <c r="J910" s="305"/>
      <c r="K910" s="670"/>
      <c r="L910" s="670"/>
      <c r="M910" s="668" t="str">
        <f t="shared" si="59"/>
        <v>0</v>
      </c>
      <c r="N910" s="668" t="str">
        <f t="shared" si="58"/>
        <v>1</v>
      </c>
      <c r="O910" s="672" t="s">
        <v>605</v>
      </c>
      <c r="P910" s="725" t="s">
        <v>606</v>
      </c>
      <c r="Q910" s="668"/>
      <c r="R910" s="670"/>
      <c r="S910" s="293"/>
      <c r="T910" s="412"/>
    </row>
    <row r="911" spans="1:20" x14ac:dyDescent="0.25">
      <c r="A911" s="305"/>
      <c r="B911" s="671"/>
      <c r="C911" s="881"/>
      <c r="D911" s="684"/>
      <c r="E911" s="684"/>
      <c r="F911" s="668"/>
      <c r="G911" s="670"/>
      <c r="H911" s="670"/>
      <c r="I911" s="670"/>
      <c r="J911" s="305"/>
      <c r="K911" s="670"/>
      <c r="L911" s="670"/>
      <c r="M911" s="668" t="str">
        <f t="shared" si="59"/>
        <v>0</v>
      </c>
      <c r="N911" s="668" t="str">
        <f t="shared" si="58"/>
        <v>1</v>
      </c>
      <c r="O911" s="672" t="s">
        <v>605</v>
      </c>
      <c r="P911" s="725" t="s">
        <v>606</v>
      </c>
      <c r="Q911" s="668"/>
      <c r="R911" s="670"/>
      <c r="S911" s="293"/>
      <c r="T911" s="412"/>
    </row>
    <row r="912" spans="1:20" x14ac:dyDescent="0.25">
      <c r="A912" s="305"/>
      <c r="B912" s="671"/>
      <c r="C912" s="305"/>
      <c r="D912" s="668"/>
      <c r="E912" s="668"/>
      <c r="F912" s="668"/>
      <c r="G912" s="670"/>
      <c r="H912" s="670"/>
      <c r="I912" s="670"/>
      <c r="J912" s="305"/>
      <c r="K912" s="670"/>
      <c r="L912" s="670"/>
      <c r="M912" s="668" t="str">
        <f t="shared" si="59"/>
        <v>0</v>
      </c>
      <c r="N912" s="668" t="str">
        <f t="shared" si="58"/>
        <v>1</v>
      </c>
      <c r="O912" s="672" t="s">
        <v>605</v>
      </c>
      <c r="P912" s="725" t="s">
        <v>606</v>
      </c>
      <c r="Q912" s="668"/>
      <c r="R912" s="670"/>
      <c r="S912" s="293"/>
      <c r="T912" s="413"/>
    </row>
    <row r="913" spans="1:20" x14ac:dyDescent="0.25">
      <c r="A913" s="305"/>
      <c r="B913" s="671"/>
      <c r="C913" s="305"/>
      <c r="D913" s="668"/>
      <c r="E913" s="668"/>
      <c r="F913" s="668"/>
      <c r="G913" s="670"/>
      <c r="H913" s="670"/>
      <c r="I913" s="670"/>
      <c r="J913" s="305"/>
      <c r="K913" s="670"/>
      <c r="L913" s="670"/>
      <c r="M913" s="668" t="str">
        <f t="shared" si="59"/>
        <v>0</v>
      </c>
      <c r="N913" s="668" t="str">
        <f t="shared" si="58"/>
        <v>1</v>
      </c>
      <c r="O913" s="672" t="s">
        <v>605</v>
      </c>
      <c r="P913" s="725" t="s">
        <v>606</v>
      </c>
      <c r="Q913" s="668"/>
      <c r="R913" s="670"/>
      <c r="S913" s="293"/>
      <c r="T913" s="412"/>
    </row>
    <row r="914" spans="1:20" x14ac:dyDescent="0.25">
      <c r="A914" s="305"/>
      <c r="B914" s="671"/>
      <c r="C914" s="305"/>
      <c r="D914" s="668"/>
      <c r="E914" s="668"/>
      <c r="F914" s="668"/>
      <c r="G914" s="670"/>
      <c r="H914" s="670"/>
      <c r="I914" s="670"/>
      <c r="J914" s="305"/>
      <c r="K914" s="670"/>
      <c r="L914" s="670"/>
      <c r="M914" s="668" t="str">
        <f t="shared" si="59"/>
        <v>0</v>
      </c>
      <c r="N914" s="668" t="str">
        <f t="shared" si="58"/>
        <v>1</v>
      </c>
      <c r="O914" s="672" t="s">
        <v>605</v>
      </c>
      <c r="P914" s="725" t="s">
        <v>606</v>
      </c>
      <c r="Q914" s="668"/>
      <c r="R914" s="670"/>
      <c r="S914" s="293"/>
      <c r="T914" s="412"/>
    </row>
    <row r="915" spans="1:20" x14ac:dyDescent="0.25">
      <c r="A915" s="305"/>
      <c r="B915" s="671"/>
      <c r="C915" s="305"/>
      <c r="D915" s="668"/>
      <c r="E915" s="668"/>
      <c r="F915" s="668"/>
      <c r="G915" s="670"/>
      <c r="H915" s="670"/>
      <c r="I915" s="670"/>
      <c r="J915" s="305"/>
      <c r="K915" s="670"/>
      <c r="L915" s="670"/>
      <c r="M915" s="668" t="str">
        <f t="shared" si="59"/>
        <v>0</v>
      </c>
      <c r="N915" s="668" t="str">
        <f t="shared" si="58"/>
        <v>1</v>
      </c>
      <c r="O915" s="672" t="s">
        <v>605</v>
      </c>
      <c r="P915" s="725" t="s">
        <v>606</v>
      </c>
      <c r="Q915" s="668"/>
      <c r="R915" s="670"/>
      <c r="S915" s="293"/>
      <c r="T915" s="412"/>
    </row>
    <row r="916" spans="1:20" x14ac:dyDescent="0.25">
      <c r="A916" s="305"/>
      <c r="B916" s="671"/>
      <c r="C916" s="608"/>
      <c r="D916" s="668"/>
      <c r="E916" s="668"/>
      <c r="F916" s="668"/>
      <c r="G916" s="670"/>
      <c r="H916" s="670"/>
      <c r="I916" s="670"/>
      <c r="J916" s="305"/>
      <c r="K916" s="670"/>
      <c r="L916" s="670"/>
      <c r="M916" s="668" t="str">
        <f t="shared" si="59"/>
        <v>0</v>
      </c>
      <c r="N916" s="668" t="str">
        <f t="shared" si="58"/>
        <v>1</v>
      </c>
      <c r="O916" s="672" t="s">
        <v>605</v>
      </c>
      <c r="P916" s="725" t="s">
        <v>606</v>
      </c>
      <c r="Q916" s="668"/>
      <c r="R916" s="670"/>
      <c r="S916" s="293"/>
      <c r="T916" s="412"/>
    </row>
    <row r="917" spans="1:20" x14ac:dyDescent="0.25">
      <c r="A917" s="305"/>
      <c r="B917" s="671"/>
      <c r="C917" s="305"/>
      <c r="D917" s="668"/>
      <c r="E917" s="668"/>
      <c r="F917" s="668"/>
      <c r="G917" s="670"/>
      <c r="H917" s="670"/>
      <c r="I917" s="670"/>
      <c r="J917" s="305"/>
      <c r="K917" s="670"/>
      <c r="L917" s="670"/>
      <c r="M917" s="668" t="str">
        <f t="shared" si="59"/>
        <v>0</v>
      </c>
      <c r="N917" s="668" t="str">
        <f t="shared" si="58"/>
        <v>1</v>
      </c>
      <c r="O917" s="672" t="s">
        <v>605</v>
      </c>
      <c r="P917" s="725" t="s">
        <v>606</v>
      </c>
      <c r="Q917" s="668"/>
      <c r="R917" s="670"/>
      <c r="S917" s="293"/>
      <c r="T917" s="412"/>
    </row>
    <row r="918" spans="1:20" x14ac:dyDescent="0.25">
      <c r="A918" s="305"/>
      <c r="B918" s="671"/>
      <c r="C918" s="305"/>
      <c r="D918" s="668"/>
      <c r="E918" s="668"/>
      <c r="F918" s="668"/>
      <c r="G918" s="670"/>
      <c r="H918" s="670"/>
      <c r="I918" s="670"/>
      <c r="J918" s="305"/>
      <c r="K918" s="670"/>
      <c r="L918" s="670"/>
      <c r="M918" s="668" t="str">
        <f t="shared" si="59"/>
        <v>0</v>
      </c>
      <c r="N918" s="668" t="str">
        <f t="shared" si="58"/>
        <v>1</v>
      </c>
      <c r="O918" s="672" t="s">
        <v>605</v>
      </c>
      <c r="P918" s="725" t="s">
        <v>606</v>
      </c>
      <c r="Q918" s="668"/>
      <c r="R918" s="670"/>
      <c r="S918" s="293"/>
      <c r="T918" s="412"/>
    </row>
    <row r="919" spans="1:20" x14ac:dyDescent="0.25">
      <c r="A919" s="305"/>
      <c r="B919" s="671"/>
      <c r="C919" s="881"/>
      <c r="D919" s="684"/>
      <c r="E919" s="684"/>
      <c r="F919" s="668"/>
      <c r="G919" s="670"/>
      <c r="H919" s="670"/>
      <c r="I919" s="670"/>
      <c r="J919" s="305"/>
      <c r="K919" s="670"/>
      <c r="L919" s="670"/>
      <c r="M919" s="668" t="str">
        <f t="shared" si="59"/>
        <v>0</v>
      </c>
      <c r="N919" s="668" t="str">
        <f t="shared" si="58"/>
        <v>1</v>
      </c>
      <c r="O919" s="672" t="s">
        <v>605</v>
      </c>
      <c r="P919" s="725" t="s">
        <v>606</v>
      </c>
      <c r="Q919" s="668"/>
      <c r="R919" s="670"/>
      <c r="S919" s="293"/>
      <c r="T919" s="412"/>
    </row>
    <row r="920" spans="1:20" x14ac:dyDescent="0.25">
      <c r="A920" s="305"/>
      <c r="B920" s="671"/>
      <c r="C920" s="305"/>
      <c r="D920" s="668"/>
      <c r="E920" s="668"/>
      <c r="F920" s="668"/>
      <c r="G920" s="670"/>
      <c r="H920" s="670"/>
      <c r="I920" s="670"/>
      <c r="J920" s="305"/>
      <c r="K920" s="670"/>
      <c r="L920" s="670"/>
      <c r="M920" s="668" t="str">
        <f t="shared" si="59"/>
        <v>0</v>
      </c>
      <c r="N920" s="668" t="str">
        <f t="shared" si="58"/>
        <v>1</v>
      </c>
      <c r="O920" s="672" t="s">
        <v>605</v>
      </c>
      <c r="P920" s="725" t="s">
        <v>606</v>
      </c>
      <c r="Q920" s="668"/>
      <c r="R920" s="670"/>
      <c r="S920" s="293"/>
      <c r="T920" s="412"/>
    </row>
    <row r="921" spans="1:20" x14ac:dyDescent="0.25">
      <c r="A921" s="305"/>
      <c r="B921" s="671"/>
      <c r="C921" s="305"/>
      <c r="D921" s="668"/>
      <c r="E921" s="668"/>
      <c r="F921" s="668"/>
      <c r="G921" s="670"/>
      <c r="H921" s="670"/>
      <c r="I921" s="670"/>
      <c r="J921" s="305"/>
      <c r="K921" s="670"/>
      <c r="L921" s="670"/>
      <c r="M921" s="668" t="str">
        <f t="shared" si="59"/>
        <v>0</v>
      </c>
      <c r="N921" s="668" t="str">
        <f t="shared" si="58"/>
        <v>1</v>
      </c>
      <c r="O921" s="672" t="s">
        <v>605</v>
      </c>
      <c r="P921" s="725" t="s">
        <v>606</v>
      </c>
      <c r="Q921" s="668"/>
      <c r="R921" s="670"/>
      <c r="S921" s="293"/>
      <c r="T921" s="412"/>
    </row>
    <row r="922" spans="1:20" x14ac:dyDescent="0.25">
      <c r="A922" s="305"/>
      <c r="B922" s="671"/>
      <c r="C922" s="305"/>
      <c r="D922" s="668"/>
      <c r="E922" s="668"/>
      <c r="F922" s="668"/>
      <c r="G922" s="670"/>
      <c r="H922" s="670"/>
      <c r="I922" s="670"/>
      <c r="J922" s="305"/>
      <c r="K922" s="670"/>
      <c r="L922" s="670"/>
      <c r="M922" s="668" t="str">
        <f t="shared" si="59"/>
        <v>0</v>
      </c>
      <c r="N922" s="668" t="str">
        <f t="shared" si="58"/>
        <v>1</v>
      </c>
      <c r="O922" s="672" t="s">
        <v>605</v>
      </c>
      <c r="P922" s="725" t="s">
        <v>606</v>
      </c>
      <c r="Q922" s="668"/>
      <c r="R922" s="670"/>
      <c r="S922" s="293"/>
      <c r="T922" s="412"/>
    </row>
    <row r="923" spans="1:20" x14ac:dyDescent="0.25">
      <c r="A923" s="305"/>
      <c r="B923" s="671"/>
      <c r="C923" s="305"/>
      <c r="D923" s="668"/>
      <c r="E923" s="668"/>
      <c r="F923" s="668"/>
      <c r="G923" s="670"/>
      <c r="H923" s="670"/>
      <c r="I923" s="670"/>
      <c r="J923" s="305"/>
      <c r="K923" s="670"/>
      <c r="L923" s="670"/>
      <c r="M923" s="668" t="str">
        <f t="shared" si="59"/>
        <v>0</v>
      </c>
      <c r="N923" s="668" t="str">
        <f t="shared" si="58"/>
        <v>1</v>
      </c>
      <c r="O923" s="672" t="s">
        <v>605</v>
      </c>
      <c r="P923" s="725" t="s">
        <v>606</v>
      </c>
      <c r="Q923" s="668"/>
      <c r="R923" s="670"/>
      <c r="S923" s="293"/>
      <c r="T923" s="412"/>
    </row>
    <row r="924" spans="1:20" x14ac:dyDescent="0.25">
      <c r="A924" s="305"/>
      <c r="B924" s="671"/>
      <c r="C924" s="305"/>
      <c r="D924" s="668"/>
      <c r="E924" s="668"/>
      <c r="F924" s="668"/>
      <c r="G924" s="670"/>
      <c r="H924" s="670"/>
      <c r="I924" s="670"/>
      <c r="J924" s="305"/>
      <c r="K924" s="670"/>
      <c r="L924" s="670"/>
      <c r="M924" s="668" t="str">
        <f t="shared" si="59"/>
        <v>0</v>
      </c>
      <c r="N924" s="668" t="str">
        <f t="shared" si="58"/>
        <v>1</v>
      </c>
      <c r="O924" s="672" t="s">
        <v>605</v>
      </c>
      <c r="P924" s="725" t="s">
        <v>606</v>
      </c>
      <c r="Q924" s="668"/>
      <c r="R924" s="670"/>
      <c r="S924" s="293"/>
      <c r="T924" s="412"/>
    </row>
    <row r="925" spans="1:20" x14ac:dyDescent="0.25">
      <c r="A925" s="305"/>
      <c r="B925" s="671"/>
      <c r="C925" s="305"/>
      <c r="D925" s="668"/>
      <c r="E925" s="668"/>
      <c r="F925" s="668"/>
      <c r="G925" s="670"/>
      <c r="H925" s="670"/>
      <c r="I925" s="670"/>
      <c r="J925" s="305"/>
      <c r="K925" s="338"/>
      <c r="L925" s="670"/>
      <c r="M925" s="668" t="str">
        <f t="shared" si="59"/>
        <v>0</v>
      </c>
      <c r="N925" s="668" t="str">
        <f t="shared" si="58"/>
        <v>1</v>
      </c>
      <c r="O925" s="672" t="s">
        <v>605</v>
      </c>
      <c r="P925" s="725" t="s">
        <v>606</v>
      </c>
      <c r="Q925" s="668"/>
      <c r="R925" s="670"/>
      <c r="S925" s="293"/>
      <c r="T925" s="412"/>
    </row>
    <row r="926" spans="1:20" x14ac:dyDescent="0.25">
      <c r="A926" s="305"/>
      <c r="B926" s="671"/>
      <c r="C926" s="305"/>
      <c r="D926" s="668"/>
      <c r="E926" s="668"/>
      <c r="F926" s="668"/>
      <c r="G926" s="670"/>
      <c r="H926" s="670"/>
      <c r="I926" s="670"/>
      <c r="J926" s="305"/>
      <c r="K926" s="670"/>
      <c r="L926" s="670"/>
      <c r="M926" s="668" t="str">
        <f t="shared" si="59"/>
        <v>0</v>
      </c>
      <c r="N926" s="668" t="str">
        <f t="shared" si="58"/>
        <v>1</v>
      </c>
      <c r="O926" s="672" t="s">
        <v>605</v>
      </c>
      <c r="P926" s="725" t="s">
        <v>606</v>
      </c>
      <c r="Q926" s="668"/>
      <c r="R926" s="670"/>
      <c r="S926" s="293"/>
      <c r="T926" s="412"/>
    </row>
    <row r="927" spans="1:20" x14ac:dyDescent="0.25">
      <c r="A927" s="305"/>
      <c r="B927" s="671"/>
      <c r="C927" s="881"/>
      <c r="D927" s="684"/>
      <c r="E927" s="684"/>
      <c r="F927" s="668"/>
      <c r="G927" s="670"/>
      <c r="H927" s="670"/>
      <c r="I927" s="670"/>
      <c r="J927" s="305"/>
      <c r="K927" s="670"/>
      <c r="L927" s="670"/>
      <c r="M927" s="668" t="str">
        <f t="shared" si="59"/>
        <v>0</v>
      </c>
      <c r="N927" s="668" t="str">
        <f t="shared" si="58"/>
        <v>1</v>
      </c>
      <c r="O927" s="672" t="s">
        <v>605</v>
      </c>
      <c r="P927" s="725" t="s">
        <v>606</v>
      </c>
      <c r="Q927" s="668"/>
      <c r="R927" s="670"/>
      <c r="S927" s="293"/>
      <c r="T927" s="412"/>
    </row>
    <row r="928" spans="1:20" x14ac:dyDescent="0.25">
      <c r="A928" s="305"/>
      <c r="B928" s="671"/>
      <c r="C928" s="305"/>
      <c r="D928" s="668"/>
      <c r="E928" s="668"/>
      <c r="F928" s="668"/>
      <c r="G928" s="670"/>
      <c r="H928" s="670"/>
      <c r="I928" s="670"/>
      <c r="J928" s="305"/>
      <c r="K928" s="670"/>
      <c r="L928" s="670"/>
      <c r="M928" s="668" t="str">
        <f t="shared" si="59"/>
        <v>0</v>
      </c>
      <c r="N928" s="668" t="str">
        <f t="shared" si="58"/>
        <v>1</v>
      </c>
      <c r="O928" s="672" t="s">
        <v>605</v>
      </c>
      <c r="P928" s="725" t="s">
        <v>606</v>
      </c>
      <c r="Q928" s="668"/>
      <c r="R928" s="670"/>
      <c r="S928" s="293"/>
      <c r="T928" s="413"/>
    </row>
    <row r="929" spans="1:20" x14ac:dyDescent="0.25">
      <c r="A929" s="305"/>
      <c r="B929" s="671"/>
      <c r="C929" s="305"/>
      <c r="D929" s="668"/>
      <c r="E929" s="668"/>
      <c r="F929" s="668"/>
      <c r="G929" s="670"/>
      <c r="H929" s="670"/>
      <c r="I929" s="670"/>
      <c r="J929" s="305"/>
      <c r="K929" s="670"/>
      <c r="L929" s="670"/>
      <c r="M929" s="668" t="str">
        <f t="shared" si="59"/>
        <v>0</v>
      </c>
      <c r="N929" s="668" t="str">
        <f t="shared" si="58"/>
        <v>1</v>
      </c>
      <c r="O929" s="672" t="s">
        <v>605</v>
      </c>
      <c r="P929" s="725" t="s">
        <v>606</v>
      </c>
      <c r="Q929" s="668"/>
      <c r="R929" s="670"/>
      <c r="S929" s="293"/>
      <c r="T929" s="412"/>
    </row>
    <row r="930" spans="1:20" x14ac:dyDescent="0.25">
      <c r="A930" s="305"/>
      <c r="B930" s="671"/>
      <c r="C930" s="305"/>
      <c r="D930" s="668"/>
      <c r="E930" s="668"/>
      <c r="F930" s="668"/>
      <c r="G930" s="670"/>
      <c r="H930" s="670"/>
      <c r="I930" s="670"/>
      <c r="J930" s="305"/>
      <c r="K930" s="670"/>
      <c r="L930" s="670"/>
      <c r="M930" s="668" t="str">
        <f t="shared" si="59"/>
        <v>0</v>
      </c>
      <c r="N930" s="668" t="str">
        <f t="shared" si="58"/>
        <v>1</v>
      </c>
      <c r="O930" s="672" t="s">
        <v>605</v>
      </c>
      <c r="P930" s="725" t="s">
        <v>606</v>
      </c>
      <c r="Q930" s="668"/>
      <c r="R930" s="670"/>
      <c r="S930" s="293"/>
      <c r="T930" s="412"/>
    </row>
    <row r="931" spans="1:20" x14ac:dyDescent="0.25">
      <c r="A931" s="305"/>
      <c r="B931" s="671"/>
      <c r="C931" s="305"/>
      <c r="D931" s="668"/>
      <c r="E931" s="668"/>
      <c r="F931" s="668"/>
      <c r="G931" s="670"/>
      <c r="H931" s="670"/>
      <c r="I931" s="670"/>
      <c r="J931" s="305"/>
      <c r="K931" s="670"/>
      <c r="L931" s="670"/>
      <c r="M931" s="668" t="str">
        <f t="shared" si="59"/>
        <v>0</v>
      </c>
      <c r="N931" s="668" t="str">
        <f t="shared" si="58"/>
        <v>1</v>
      </c>
      <c r="O931" s="672" t="s">
        <v>605</v>
      </c>
      <c r="P931" s="725" t="s">
        <v>606</v>
      </c>
      <c r="Q931" s="668"/>
      <c r="R931" s="670"/>
      <c r="S931" s="293"/>
      <c r="T931" s="412"/>
    </row>
    <row r="932" spans="1:20" x14ac:dyDescent="0.25">
      <c r="A932" s="305"/>
      <c r="B932" s="671"/>
      <c r="C932" s="305"/>
      <c r="D932" s="668"/>
      <c r="E932" s="668"/>
      <c r="F932" s="668"/>
      <c r="G932" s="670"/>
      <c r="H932" s="670"/>
      <c r="I932" s="670"/>
      <c r="J932" s="305"/>
      <c r="K932" s="670"/>
      <c r="L932" s="670"/>
      <c r="M932" s="668" t="str">
        <f t="shared" si="59"/>
        <v>0</v>
      </c>
      <c r="N932" s="668" t="str">
        <f t="shared" si="58"/>
        <v>1</v>
      </c>
      <c r="O932" s="672" t="s">
        <v>605</v>
      </c>
      <c r="P932" s="725" t="s">
        <v>606</v>
      </c>
      <c r="Q932" s="668"/>
      <c r="R932" s="670"/>
      <c r="S932" s="293"/>
      <c r="T932" s="412"/>
    </row>
    <row r="933" spans="1:20" x14ac:dyDescent="0.25">
      <c r="A933" s="305"/>
      <c r="B933" s="671"/>
      <c r="C933" s="305"/>
      <c r="D933" s="668"/>
      <c r="E933" s="668"/>
      <c r="F933" s="668"/>
      <c r="G933" s="670"/>
      <c r="H933" s="670"/>
      <c r="I933" s="670"/>
      <c r="J933" s="305"/>
      <c r="K933" s="670"/>
      <c r="L933" s="670"/>
      <c r="M933" s="668" t="str">
        <f t="shared" si="59"/>
        <v>0</v>
      </c>
      <c r="N933" s="668" t="str">
        <f t="shared" si="58"/>
        <v>1</v>
      </c>
      <c r="O933" s="672" t="s">
        <v>605</v>
      </c>
      <c r="P933" s="725" t="s">
        <v>606</v>
      </c>
      <c r="Q933" s="668"/>
      <c r="R933" s="670"/>
      <c r="S933" s="293"/>
      <c r="T933" s="412"/>
    </row>
    <row r="934" spans="1:20" x14ac:dyDescent="0.25">
      <c r="A934" s="305"/>
      <c r="B934" s="671"/>
      <c r="C934" s="305"/>
      <c r="D934" s="668"/>
      <c r="E934" s="668"/>
      <c r="F934" s="668"/>
      <c r="G934" s="670"/>
      <c r="H934" s="670"/>
      <c r="I934" s="670"/>
      <c r="J934" s="305"/>
      <c r="K934" s="670"/>
      <c r="L934" s="670"/>
      <c r="M934" s="668" t="str">
        <f t="shared" si="59"/>
        <v>0</v>
      </c>
      <c r="N934" s="668" t="str">
        <f t="shared" si="58"/>
        <v>1</v>
      </c>
      <c r="O934" s="672" t="s">
        <v>605</v>
      </c>
      <c r="P934" s="725" t="s">
        <v>606</v>
      </c>
      <c r="Q934" s="668"/>
      <c r="R934" s="670"/>
      <c r="S934" s="293"/>
      <c r="T934" s="412"/>
    </row>
    <row r="935" spans="1:20" x14ac:dyDescent="0.25">
      <c r="A935" s="305"/>
      <c r="B935" s="671"/>
      <c r="C935" s="881"/>
      <c r="D935" s="684"/>
      <c r="E935" s="684"/>
      <c r="F935" s="668"/>
      <c r="G935" s="670"/>
      <c r="H935" s="670"/>
      <c r="I935" s="670"/>
      <c r="J935" s="305"/>
      <c r="K935" s="670"/>
      <c r="L935" s="670"/>
      <c r="M935" s="668" t="str">
        <f t="shared" si="59"/>
        <v>0</v>
      </c>
      <c r="N935" s="668" t="str">
        <f t="shared" si="58"/>
        <v>1</v>
      </c>
      <c r="O935" s="672" t="s">
        <v>605</v>
      </c>
      <c r="P935" s="725" t="s">
        <v>606</v>
      </c>
      <c r="Q935" s="668"/>
      <c r="R935" s="670"/>
      <c r="S935" s="293"/>
      <c r="T935" s="412"/>
    </row>
    <row r="936" spans="1:20" x14ac:dyDescent="0.25">
      <c r="A936" s="305"/>
      <c r="B936" s="671"/>
      <c r="C936" s="305"/>
      <c r="D936" s="668"/>
      <c r="E936" s="668"/>
      <c r="F936" s="668"/>
      <c r="G936" s="670"/>
      <c r="H936" s="670"/>
      <c r="I936" s="670"/>
      <c r="J936" s="305"/>
      <c r="K936" s="670"/>
      <c r="L936" s="670"/>
      <c r="M936" s="668" t="str">
        <f t="shared" si="59"/>
        <v>0</v>
      </c>
      <c r="N936" s="668" t="str">
        <f t="shared" si="58"/>
        <v>1</v>
      </c>
      <c r="O936" s="672" t="s">
        <v>605</v>
      </c>
      <c r="P936" s="725" t="s">
        <v>606</v>
      </c>
      <c r="Q936" s="668"/>
      <c r="R936" s="670"/>
      <c r="S936" s="293"/>
      <c r="T936" s="412"/>
    </row>
    <row r="937" spans="1:20" x14ac:dyDescent="0.25">
      <c r="A937" s="305"/>
      <c r="B937" s="671"/>
      <c r="C937" s="305"/>
      <c r="D937" s="668"/>
      <c r="E937" s="668"/>
      <c r="F937" s="668"/>
      <c r="G937" s="670"/>
      <c r="H937" s="670"/>
      <c r="I937" s="670"/>
      <c r="J937" s="305"/>
      <c r="K937" s="670"/>
      <c r="L937" s="670"/>
      <c r="M937" s="668" t="str">
        <f t="shared" si="59"/>
        <v>0</v>
      </c>
      <c r="N937" s="668" t="str">
        <f t="shared" si="58"/>
        <v>1</v>
      </c>
      <c r="O937" s="672" t="s">
        <v>605</v>
      </c>
      <c r="P937" s="725" t="s">
        <v>606</v>
      </c>
      <c r="Q937" s="668"/>
      <c r="R937" s="670"/>
      <c r="S937" s="293"/>
      <c r="T937" s="412"/>
    </row>
    <row r="938" spans="1:20" x14ac:dyDescent="0.25">
      <c r="A938" s="305"/>
      <c r="B938" s="671"/>
      <c r="C938" s="305"/>
      <c r="D938" s="668"/>
      <c r="E938" s="668"/>
      <c r="F938" s="668"/>
      <c r="G938" s="670"/>
      <c r="H938" s="670"/>
      <c r="I938" s="670"/>
      <c r="J938" s="305"/>
      <c r="K938" s="670"/>
      <c r="L938" s="670"/>
      <c r="M938" s="668" t="str">
        <f t="shared" si="59"/>
        <v>0</v>
      </c>
      <c r="N938" s="668" t="str">
        <f t="shared" si="58"/>
        <v>1</v>
      </c>
      <c r="O938" s="672" t="s">
        <v>605</v>
      </c>
      <c r="P938" s="725" t="s">
        <v>606</v>
      </c>
      <c r="Q938" s="668"/>
      <c r="R938" s="670"/>
      <c r="S938" s="293"/>
      <c r="T938" s="412"/>
    </row>
    <row r="939" spans="1:20" x14ac:dyDescent="0.25">
      <c r="A939" s="305"/>
      <c r="B939" s="671"/>
      <c r="C939" s="305"/>
      <c r="D939" s="668"/>
      <c r="E939" s="668"/>
      <c r="F939" s="668"/>
      <c r="G939" s="670"/>
      <c r="H939" s="670"/>
      <c r="I939" s="670"/>
      <c r="J939" s="305"/>
      <c r="K939" s="670"/>
      <c r="L939" s="670"/>
      <c r="M939" s="668" t="str">
        <f t="shared" si="59"/>
        <v>0</v>
      </c>
      <c r="N939" s="668" t="str">
        <f t="shared" si="58"/>
        <v>1</v>
      </c>
      <c r="O939" s="672" t="s">
        <v>605</v>
      </c>
      <c r="P939" s="725" t="s">
        <v>606</v>
      </c>
      <c r="Q939" s="668"/>
      <c r="R939" s="670"/>
      <c r="S939" s="293"/>
      <c r="T939" s="412"/>
    </row>
    <row r="940" spans="1:20" x14ac:dyDescent="0.25">
      <c r="A940" s="305"/>
      <c r="B940" s="671"/>
      <c r="C940" s="210"/>
      <c r="D940" s="668"/>
      <c r="E940" s="668"/>
      <c r="F940" s="668"/>
      <c r="G940" s="670"/>
      <c r="H940" s="670"/>
      <c r="I940" s="670"/>
      <c r="J940" s="305"/>
      <c r="K940" s="670"/>
      <c r="L940" s="670"/>
      <c r="M940" s="668" t="str">
        <f t="shared" si="59"/>
        <v>0</v>
      </c>
      <c r="N940" s="668" t="str">
        <f t="shared" si="58"/>
        <v>1</v>
      </c>
      <c r="O940" s="672" t="s">
        <v>605</v>
      </c>
      <c r="P940" s="725" t="s">
        <v>606</v>
      </c>
      <c r="Q940" s="668"/>
      <c r="R940" s="670"/>
      <c r="S940" s="293"/>
      <c r="T940" s="412"/>
    </row>
    <row r="941" spans="1:20" x14ac:dyDescent="0.25">
      <c r="A941" s="305"/>
      <c r="B941" s="671"/>
      <c r="C941" s="305"/>
      <c r="D941" s="668"/>
      <c r="E941" s="668"/>
      <c r="F941" s="668"/>
      <c r="G941" s="670"/>
      <c r="H941" s="670"/>
      <c r="I941" s="670"/>
      <c r="J941" s="305"/>
      <c r="K941" s="670"/>
      <c r="L941" s="670"/>
      <c r="M941" s="668" t="str">
        <f t="shared" si="59"/>
        <v>0</v>
      </c>
      <c r="N941" s="668" t="str">
        <f t="shared" si="58"/>
        <v>1</v>
      </c>
      <c r="O941" s="672" t="s">
        <v>605</v>
      </c>
      <c r="P941" s="725" t="s">
        <v>606</v>
      </c>
      <c r="Q941" s="668"/>
      <c r="R941" s="670"/>
      <c r="S941" s="293"/>
      <c r="T941" s="412"/>
    </row>
    <row r="942" spans="1:20" x14ac:dyDescent="0.25">
      <c r="A942" s="305"/>
      <c r="B942" s="671"/>
      <c r="C942" s="305"/>
      <c r="D942" s="668"/>
      <c r="E942" s="668"/>
      <c r="F942" s="668"/>
      <c r="G942" s="670"/>
      <c r="H942" s="670"/>
      <c r="I942" s="670"/>
      <c r="J942" s="305"/>
      <c r="K942" s="670"/>
      <c r="L942" s="670"/>
      <c r="M942" s="668" t="str">
        <f t="shared" si="59"/>
        <v>0</v>
      </c>
      <c r="N942" s="668" t="str">
        <f t="shared" si="58"/>
        <v>1</v>
      </c>
      <c r="O942" s="672" t="s">
        <v>605</v>
      </c>
      <c r="P942" s="725" t="s">
        <v>606</v>
      </c>
      <c r="Q942" s="668"/>
      <c r="R942" s="670"/>
      <c r="S942" s="293"/>
      <c r="T942" s="412"/>
    </row>
    <row r="943" spans="1:20" x14ac:dyDescent="0.25">
      <c r="A943" s="305"/>
      <c r="B943" s="671"/>
      <c r="C943" s="881"/>
      <c r="D943" s="684"/>
      <c r="E943" s="684"/>
      <c r="F943" s="668"/>
      <c r="G943" s="670"/>
      <c r="H943" s="670"/>
      <c r="I943" s="670"/>
      <c r="J943" s="305"/>
      <c r="K943" s="670"/>
      <c r="L943" s="670"/>
      <c r="M943" s="668" t="str">
        <f t="shared" si="59"/>
        <v>0</v>
      </c>
      <c r="N943" s="668" t="str">
        <f t="shared" si="58"/>
        <v>1</v>
      </c>
      <c r="O943" s="672" t="s">
        <v>605</v>
      </c>
      <c r="P943" s="725" t="s">
        <v>606</v>
      </c>
      <c r="Q943" s="668"/>
      <c r="R943" s="670"/>
      <c r="S943" s="293"/>
      <c r="T943" s="412"/>
    </row>
    <row r="944" spans="1:20" x14ac:dyDescent="0.25">
      <c r="A944" s="305"/>
      <c r="B944" s="671"/>
      <c r="C944" s="305"/>
      <c r="D944" s="668"/>
      <c r="E944" s="668"/>
      <c r="F944" s="668"/>
      <c r="G944" s="670"/>
      <c r="H944" s="670"/>
      <c r="I944" s="670"/>
      <c r="J944" s="305"/>
      <c r="K944" s="670"/>
      <c r="L944" s="670"/>
      <c r="M944" s="668" t="str">
        <f t="shared" si="59"/>
        <v>0</v>
      </c>
      <c r="N944" s="668" t="str">
        <f t="shared" si="58"/>
        <v>1</v>
      </c>
      <c r="O944" s="672" t="s">
        <v>605</v>
      </c>
      <c r="P944" s="725" t="s">
        <v>606</v>
      </c>
      <c r="Q944" s="668"/>
      <c r="R944" s="670"/>
      <c r="S944" s="293"/>
      <c r="T944" s="412"/>
    </row>
    <row r="945" spans="1:20" x14ac:dyDescent="0.25">
      <c r="A945" s="305"/>
      <c r="B945" s="671"/>
      <c r="C945" s="305"/>
      <c r="D945" s="668"/>
      <c r="E945" s="668"/>
      <c r="F945" s="668"/>
      <c r="G945" s="670"/>
      <c r="H945" s="670"/>
      <c r="I945" s="670"/>
      <c r="J945" s="305"/>
      <c r="K945" s="670"/>
      <c r="L945" s="670"/>
      <c r="M945" s="668" t="str">
        <f t="shared" si="59"/>
        <v>0</v>
      </c>
      <c r="N945" s="668" t="str">
        <f t="shared" si="58"/>
        <v>1</v>
      </c>
      <c r="O945" s="672" t="s">
        <v>605</v>
      </c>
      <c r="P945" s="725" t="s">
        <v>606</v>
      </c>
      <c r="Q945" s="668"/>
      <c r="R945" s="670"/>
      <c r="S945" s="293"/>
      <c r="T945" s="412"/>
    </row>
    <row r="946" spans="1:20" x14ac:dyDescent="0.25">
      <c r="A946" s="305"/>
      <c r="B946" s="671"/>
      <c r="C946" s="305"/>
      <c r="D946" s="668"/>
      <c r="E946" s="668"/>
      <c r="F946" s="668"/>
      <c r="G946" s="670"/>
      <c r="H946" s="670"/>
      <c r="I946" s="670"/>
      <c r="J946" s="305"/>
      <c r="K946" s="670"/>
      <c r="L946" s="670"/>
      <c r="M946" s="668" t="str">
        <f t="shared" si="59"/>
        <v>0</v>
      </c>
      <c r="N946" s="668" t="str">
        <f t="shared" si="58"/>
        <v>1</v>
      </c>
      <c r="O946" s="672" t="s">
        <v>605</v>
      </c>
      <c r="P946" s="725" t="s">
        <v>606</v>
      </c>
      <c r="Q946" s="668"/>
      <c r="R946" s="670"/>
      <c r="S946" s="293"/>
      <c r="T946" s="412"/>
    </row>
    <row r="947" spans="1:20" x14ac:dyDescent="0.25">
      <c r="A947" s="305"/>
      <c r="B947" s="671"/>
      <c r="C947" s="305"/>
      <c r="D947" s="668"/>
      <c r="E947" s="668"/>
      <c r="F947" s="668"/>
      <c r="G947" s="670"/>
      <c r="H947" s="670"/>
      <c r="I947" s="670"/>
      <c r="J947" s="305"/>
      <c r="K947" s="338"/>
      <c r="L947" s="670"/>
      <c r="M947" s="668" t="str">
        <f t="shared" si="59"/>
        <v>0</v>
      </c>
      <c r="N947" s="668" t="str">
        <f t="shared" si="58"/>
        <v>1</v>
      </c>
      <c r="O947" s="672" t="s">
        <v>605</v>
      </c>
      <c r="P947" s="725" t="s">
        <v>606</v>
      </c>
      <c r="Q947" s="668"/>
      <c r="R947" s="670"/>
      <c r="S947" s="293"/>
      <c r="T947" s="412"/>
    </row>
    <row r="948" spans="1:20" x14ac:dyDescent="0.25">
      <c r="A948" s="305"/>
      <c r="B948" s="671"/>
      <c r="C948" s="305"/>
      <c r="D948" s="668"/>
      <c r="E948" s="668"/>
      <c r="F948" s="668"/>
      <c r="G948" s="670"/>
      <c r="H948" s="670"/>
      <c r="I948" s="670"/>
      <c r="J948" s="305"/>
      <c r="K948" s="670"/>
      <c r="L948" s="670"/>
      <c r="M948" s="668" t="str">
        <f t="shared" si="59"/>
        <v>0</v>
      </c>
      <c r="N948" s="668" t="str">
        <f t="shared" si="58"/>
        <v>1</v>
      </c>
      <c r="O948" s="672" t="s">
        <v>605</v>
      </c>
      <c r="P948" s="725" t="s">
        <v>606</v>
      </c>
      <c r="Q948" s="668"/>
      <c r="R948" s="670"/>
      <c r="S948" s="293"/>
      <c r="T948" s="412"/>
    </row>
    <row r="949" spans="1:20" x14ac:dyDescent="0.25">
      <c r="A949" s="305"/>
      <c r="B949" s="671"/>
      <c r="C949" s="305"/>
      <c r="D949" s="668"/>
      <c r="E949" s="668"/>
      <c r="F949" s="668"/>
      <c r="G949" s="670"/>
      <c r="H949" s="670"/>
      <c r="I949" s="670"/>
      <c r="J949" s="305"/>
      <c r="K949" s="670"/>
      <c r="L949" s="670"/>
      <c r="M949" s="668" t="str">
        <f t="shared" si="59"/>
        <v>0</v>
      </c>
      <c r="N949" s="668" t="str">
        <f t="shared" si="58"/>
        <v>1</v>
      </c>
      <c r="O949" s="672" t="s">
        <v>605</v>
      </c>
      <c r="P949" s="725" t="s">
        <v>606</v>
      </c>
      <c r="Q949" s="668"/>
      <c r="R949" s="670"/>
      <c r="S949" s="293"/>
      <c r="T949" s="412"/>
    </row>
    <row r="950" spans="1:20" x14ac:dyDescent="0.25">
      <c r="A950" s="305"/>
      <c r="B950" s="671"/>
      <c r="C950" s="305"/>
      <c r="D950" s="668"/>
      <c r="E950" s="668"/>
      <c r="F950" s="668"/>
      <c r="G950" s="670"/>
      <c r="H950" s="670"/>
      <c r="I950" s="670"/>
      <c r="J950" s="305"/>
      <c r="K950" s="670"/>
      <c r="L950" s="670"/>
      <c r="M950" s="668" t="str">
        <f t="shared" si="59"/>
        <v>0</v>
      </c>
      <c r="N950" s="668" t="str">
        <f t="shared" si="58"/>
        <v>1</v>
      </c>
      <c r="O950" s="672" t="s">
        <v>605</v>
      </c>
      <c r="P950" s="725" t="s">
        <v>606</v>
      </c>
      <c r="Q950" s="668"/>
      <c r="R950" s="670"/>
      <c r="S950" s="293"/>
      <c r="T950" s="412"/>
    </row>
    <row r="951" spans="1:20" x14ac:dyDescent="0.25">
      <c r="A951" s="305"/>
      <c r="B951" s="671"/>
      <c r="C951" s="881"/>
      <c r="D951" s="684"/>
      <c r="E951" s="684"/>
      <c r="F951" s="668"/>
      <c r="G951" s="670"/>
      <c r="H951" s="670"/>
      <c r="I951" s="670"/>
      <c r="J951" s="305"/>
      <c r="K951" s="670"/>
      <c r="L951" s="670"/>
      <c r="M951" s="668" t="str">
        <f t="shared" si="59"/>
        <v>0</v>
      </c>
      <c r="N951" s="668" t="str">
        <f t="shared" si="58"/>
        <v>1</v>
      </c>
      <c r="O951" s="672" t="s">
        <v>605</v>
      </c>
      <c r="P951" s="725" t="s">
        <v>606</v>
      </c>
      <c r="Q951" s="247"/>
      <c r="R951" s="291"/>
      <c r="S951" s="293"/>
      <c r="T951" s="412"/>
    </row>
    <row r="952" spans="1:20" x14ac:dyDescent="0.25">
      <c r="A952" s="305"/>
      <c r="B952" s="671"/>
      <c r="C952" s="305"/>
      <c r="D952" s="668"/>
      <c r="E952" s="668"/>
      <c r="F952" s="668"/>
      <c r="G952" s="670"/>
      <c r="H952" s="670"/>
      <c r="I952" s="670"/>
      <c r="J952" s="305"/>
      <c r="K952" s="670"/>
      <c r="L952" s="670"/>
      <c r="M952" s="668" t="str">
        <f t="shared" si="59"/>
        <v>0</v>
      </c>
      <c r="N952" s="668" t="str">
        <f t="shared" si="58"/>
        <v>1</v>
      </c>
      <c r="O952" s="672" t="s">
        <v>605</v>
      </c>
      <c r="P952" s="725" t="s">
        <v>606</v>
      </c>
      <c r="Q952" s="247"/>
      <c r="R952" s="291"/>
      <c r="S952" s="293"/>
      <c r="T952" s="412"/>
    </row>
    <row r="953" spans="1:20" x14ac:dyDescent="0.25">
      <c r="A953" s="305"/>
      <c r="B953" s="671"/>
      <c r="C953" s="305"/>
      <c r="D953" s="668"/>
      <c r="E953" s="668"/>
      <c r="F953" s="668"/>
      <c r="G953" s="670"/>
      <c r="H953" s="670"/>
      <c r="I953" s="670"/>
      <c r="J953" s="305"/>
      <c r="K953" s="670"/>
      <c r="L953" s="670"/>
      <c r="M953" s="668" t="str">
        <f t="shared" si="59"/>
        <v>0</v>
      </c>
      <c r="N953" s="668" t="str">
        <f t="shared" si="58"/>
        <v>1</v>
      </c>
      <c r="O953" s="672" t="s">
        <v>605</v>
      </c>
      <c r="P953" s="725" t="s">
        <v>606</v>
      </c>
      <c r="Q953" s="247"/>
      <c r="R953" s="291"/>
      <c r="S953" s="293"/>
      <c r="T953" s="412"/>
    </row>
    <row r="954" spans="1:20" x14ac:dyDescent="0.25">
      <c r="A954" s="305"/>
      <c r="B954" s="671"/>
      <c r="C954" s="881"/>
      <c r="D954" s="684"/>
      <c r="E954" s="684"/>
      <c r="F954" s="668"/>
      <c r="G954" s="670"/>
      <c r="H954" s="670"/>
      <c r="I954" s="670"/>
      <c r="J954" s="305"/>
      <c r="K954" s="670"/>
      <c r="L954" s="670"/>
      <c r="M954" s="668" t="str">
        <f t="shared" si="59"/>
        <v>0</v>
      </c>
      <c r="N954" s="668" t="str">
        <f t="shared" si="58"/>
        <v>1</v>
      </c>
      <c r="O954" s="672" t="s">
        <v>605</v>
      </c>
      <c r="P954" s="725" t="s">
        <v>606</v>
      </c>
      <c r="Q954" s="247"/>
      <c r="R954" s="291"/>
      <c r="S954" s="293"/>
      <c r="T954" s="412"/>
    </row>
    <row r="955" spans="1:20" x14ac:dyDescent="0.25">
      <c r="A955" s="305"/>
      <c r="B955" s="671"/>
      <c r="C955" s="305"/>
      <c r="D955" s="668"/>
      <c r="E955" s="668"/>
      <c r="F955" s="668"/>
      <c r="G955" s="670"/>
      <c r="H955" s="670"/>
      <c r="I955" s="670"/>
      <c r="J955" s="305"/>
      <c r="K955" s="670"/>
      <c r="L955" s="670"/>
      <c r="M955" s="668" t="str">
        <f t="shared" si="59"/>
        <v>0</v>
      </c>
      <c r="N955" s="668" t="str">
        <f t="shared" si="58"/>
        <v>1</v>
      </c>
      <c r="O955" s="672" t="s">
        <v>605</v>
      </c>
      <c r="P955" s="725" t="s">
        <v>606</v>
      </c>
      <c r="Q955" s="247"/>
      <c r="R955" s="291"/>
      <c r="S955" s="293"/>
      <c r="T955" s="412"/>
    </row>
    <row r="956" spans="1:20" x14ac:dyDescent="0.25">
      <c r="A956" s="305"/>
      <c r="B956" s="671"/>
      <c r="C956" s="305"/>
      <c r="D956" s="668"/>
      <c r="E956" s="668"/>
      <c r="F956" s="668"/>
      <c r="G956" s="670"/>
      <c r="H956" s="670"/>
      <c r="I956" s="670"/>
      <c r="J956" s="305"/>
      <c r="K956" s="670"/>
      <c r="L956" s="670"/>
      <c r="M956" s="668" t="str">
        <f t="shared" si="59"/>
        <v>0</v>
      </c>
      <c r="N956" s="668" t="str">
        <f t="shared" si="58"/>
        <v>1</v>
      </c>
      <c r="O956" s="672" t="s">
        <v>605</v>
      </c>
      <c r="P956" s="725" t="s">
        <v>606</v>
      </c>
      <c r="Q956" s="247"/>
      <c r="R956" s="291"/>
      <c r="S956" s="293"/>
      <c r="T956" s="412"/>
    </row>
    <row r="957" spans="1:20" x14ac:dyDescent="0.25">
      <c r="A957" s="305"/>
      <c r="B957" s="671"/>
      <c r="C957" s="881"/>
      <c r="D957" s="684"/>
      <c r="E957" s="684"/>
      <c r="F957" s="668"/>
      <c r="G957" s="670"/>
      <c r="H957" s="670"/>
      <c r="I957" s="670"/>
      <c r="J957" s="305"/>
      <c r="K957" s="670"/>
      <c r="L957" s="670"/>
      <c r="M957" s="668" t="str">
        <f t="shared" si="59"/>
        <v>0</v>
      </c>
      <c r="N957" s="668" t="str">
        <f t="shared" si="58"/>
        <v>1</v>
      </c>
      <c r="O957" s="672" t="s">
        <v>605</v>
      </c>
      <c r="P957" s="725" t="s">
        <v>606</v>
      </c>
      <c r="Q957" s="247"/>
      <c r="R957" s="291"/>
      <c r="S957" s="293"/>
      <c r="T957" s="412"/>
    </row>
    <row r="958" spans="1:20" x14ac:dyDescent="0.25">
      <c r="A958" s="305"/>
      <c r="B958" s="671"/>
      <c r="C958" s="305"/>
      <c r="D958" s="668"/>
      <c r="E958" s="668"/>
      <c r="F958" s="668"/>
      <c r="G958" s="670"/>
      <c r="H958" s="670"/>
      <c r="I958" s="670"/>
      <c r="J958" s="305"/>
      <c r="K958" s="670"/>
      <c r="L958" s="670"/>
      <c r="M958" s="668" t="str">
        <f t="shared" si="59"/>
        <v>0</v>
      </c>
      <c r="N958" s="668" t="str">
        <f t="shared" ref="N958:N1021" si="60">IF(P958="",0,LEFT(P958,1))</f>
        <v>1</v>
      </c>
      <c r="O958" s="672" t="s">
        <v>605</v>
      </c>
      <c r="P958" s="725" t="s">
        <v>606</v>
      </c>
      <c r="Q958" s="247"/>
      <c r="R958" s="291"/>
      <c r="S958" s="293"/>
      <c r="T958" s="412"/>
    </row>
    <row r="959" spans="1:20" x14ac:dyDescent="0.25">
      <c r="A959" s="305"/>
      <c r="B959" s="671"/>
      <c r="C959" s="305"/>
      <c r="D959" s="668"/>
      <c r="E959" s="668"/>
      <c r="F959" s="668"/>
      <c r="G959" s="670"/>
      <c r="H959" s="670"/>
      <c r="I959" s="670"/>
      <c r="J959" s="305"/>
      <c r="K959" s="670"/>
      <c r="L959" s="670"/>
      <c r="M959" s="668" t="str">
        <f t="shared" ref="M959:M1022" si="61">IF(O959="",0,LEFT(O959,1))</f>
        <v>0</v>
      </c>
      <c r="N959" s="668" t="str">
        <f t="shared" si="60"/>
        <v>1</v>
      </c>
      <c r="O959" s="672" t="s">
        <v>605</v>
      </c>
      <c r="P959" s="725" t="s">
        <v>606</v>
      </c>
      <c r="Q959" s="247"/>
      <c r="R959" s="291"/>
      <c r="S959" s="293"/>
      <c r="T959" s="412"/>
    </row>
    <row r="960" spans="1:20" x14ac:dyDescent="0.25">
      <c r="A960" s="305"/>
      <c r="B960" s="671"/>
      <c r="C960" s="305"/>
      <c r="D960" s="668"/>
      <c r="E960" s="668"/>
      <c r="F960" s="668"/>
      <c r="G960" s="670"/>
      <c r="H960" s="670"/>
      <c r="I960" s="670"/>
      <c r="J960" s="305"/>
      <c r="K960" s="670"/>
      <c r="L960" s="670"/>
      <c r="M960" s="668" t="str">
        <f t="shared" si="61"/>
        <v>0</v>
      </c>
      <c r="N960" s="668" t="str">
        <f t="shared" si="60"/>
        <v>1</v>
      </c>
      <c r="O960" s="672" t="s">
        <v>605</v>
      </c>
      <c r="P960" s="725" t="s">
        <v>606</v>
      </c>
      <c r="Q960" s="247"/>
      <c r="R960" s="291"/>
      <c r="S960" s="293"/>
      <c r="T960" s="412"/>
    </row>
    <row r="961" spans="1:20" x14ac:dyDescent="0.25">
      <c r="A961" s="305"/>
      <c r="B961" s="671"/>
      <c r="C961" s="305"/>
      <c r="D961" s="668"/>
      <c r="E961" s="668"/>
      <c r="F961" s="668"/>
      <c r="G961" s="670"/>
      <c r="H961" s="670"/>
      <c r="I961" s="670"/>
      <c r="J961" s="305"/>
      <c r="K961" s="670"/>
      <c r="L961" s="670"/>
      <c r="M961" s="668" t="str">
        <f t="shared" si="61"/>
        <v>0</v>
      </c>
      <c r="N961" s="668" t="str">
        <f t="shared" si="60"/>
        <v>1</v>
      </c>
      <c r="O961" s="672" t="s">
        <v>605</v>
      </c>
      <c r="P961" s="725" t="s">
        <v>606</v>
      </c>
      <c r="Q961" s="247"/>
      <c r="R961" s="291"/>
      <c r="S961" s="293"/>
      <c r="T961" s="412"/>
    </row>
    <row r="962" spans="1:20" x14ac:dyDescent="0.25">
      <c r="A962" s="305"/>
      <c r="B962" s="671"/>
      <c r="C962" s="305"/>
      <c r="D962" s="668"/>
      <c r="E962" s="668"/>
      <c r="F962" s="668"/>
      <c r="G962" s="670"/>
      <c r="H962" s="670"/>
      <c r="I962" s="670"/>
      <c r="J962" s="305"/>
      <c r="K962" s="670"/>
      <c r="L962" s="670"/>
      <c r="M962" s="668" t="str">
        <f t="shared" si="61"/>
        <v>0</v>
      </c>
      <c r="N962" s="668" t="str">
        <f t="shared" si="60"/>
        <v>1</v>
      </c>
      <c r="O962" s="672" t="s">
        <v>605</v>
      </c>
      <c r="P962" s="725" t="s">
        <v>606</v>
      </c>
      <c r="Q962" s="247"/>
      <c r="R962" s="291"/>
      <c r="S962" s="293"/>
      <c r="T962" s="412"/>
    </row>
    <row r="963" spans="1:20" x14ac:dyDescent="0.25">
      <c r="A963" s="305"/>
      <c r="B963" s="671"/>
      <c r="C963" s="881"/>
      <c r="D963" s="684"/>
      <c r="E963" s="684"/>
      <c r="F963" s="668"/>
      <c r="G963" s="670"/>
      <c r="H963" s="670"/>
      <c r="I963" s="670"/>
      <c r="J963" s="305"/>
      <c r="K963" s="670"/>
      <c r="L963" s="670"/>
      <c r="M963" s="668" t="str">
        <f t="shared" si="61"/>
        <v>0</v>
      </c>
      <c r="N963" s="668" t="str">
        <f t="shared" si="60"/>
        <v>1</v>
      </c>
      <c r="O963" s="672" t="s">
        <v>605</v>
      </c>
      <c r="P963" s="725" t="s">
        <v>606</v>
      </c>
      <c r="Q963" s="247"/>
      <c r="R963" s="291"/>
      <c r="S963" s="293"/>
      <c r="T963" s="412"/>
    </row>
    <row r="964" spans="1:20" x14ac:dyDescent="0.25">
      <c r="A964" s="305"/>
      <c r="B964" s="671"/>
      <c r="C964" s="305"/>
      <c r="D964" s="668"/>
      <c r="E964" s="668"/>
      <c r="F964" s="668"/>
      <c r="G964" s="670"/>
      <c r="H964" s="670"/>
      <c r="I964" s="670"/>
      <c r="J964" s="305"/>
      <c r="K964" s="670"/>
      <c r="L964" s="670"/>
      <c r="M964" s="668" t="str">
        <f t="shared" si="61"/>
        <v>0</v>
      </c>
      <c r="N964" s="668" t="str">
        <f t="shared" si="60"/>
        <v>1</v>
      </c>
      <c r="O964" s="672" t="s">
        <v>605</v>
      </c>
      <c r="P964" s="725" t="s">
        <v>606</v>
      </c>
      <c r="Q964" s="247"/>
      <c r="R964" s="291"/>
      <c r="S964" s="293"/>
      <c r="T964" s="412"/>
    </row>
    <row r="965" spans="1:20" x14ac:dyDescent="0.25">
      <c r="A965" s="305"/>
      <c r="B965" s="671"/>
      <c r="C965" s="305"/>
      <c r="D965" s="668"/>
      <c r="E965" s="668"/>
      <c r="F965" s="668"/>
      <c r="G965" s="670"/>
      <c r="H965" s="670"/>
      <c r="I965" s="670"/>
      <c r="J965" s="305"/>
      <c r="K965" s="670"/>
      <c r="L965" s="670"/>
      <c r="M965" s="668" t="str">
        <f t="shared" si="61"/>
        <v>0</v>
      </c>
      <c r="N965" s="668" t="str">
        <f t="shared" si="60"/>
        <v>1</v>
      </c>
      <c r="O965" s="672" t="s">
        <v>605</v>
      </c>
      <c r="P965" s="725" t="s">
        <v>606</v>
      </c>
      <c r="Q965" s="247"/>
      <c r="R965" s="291"/>
      <c r="S965" s="293"/>
      <c r="T965" s="412"/>
    </row>
    <row r="966" spans="1:20" x14ac:dyDescent="0.25">
      <c r="A966" s="305"/>
      <c r="B966" s="671"/>
      <c r="C966" s="305"/>
      <c r="D966" s="668"/>
      <c r="E966" s="668"/>
      <c r="F966" s="668"/>
      <c r="G966" s="670"/>
      <c r="H966" s="670"/>
      <c r="I966" s="670"/>
      <c r="J966" s="305"/>
      <c r="K966" s="670"/>
      <c r="L966" s="670"/>
      <c r="M966" s="668" t="str">
        <f t="shared" si="61"/>
        <v>0</v>
      </c>
      <c r="N966" s="668" t="str">
        <f t="shared" si="60"/>
        <v>1</v>
      </c>
      <c r="O966" s="672" t="s">
        <v>605</v>
      </c>
      <c r="P966" s="725" t="s">
        <v>606</v>
      </c>
      <c r="Q966" s="247"/>
      <c r="R966" s="291"/>
      <c r="S966" s="293"/>
      <c r="T966" s="412"/>
    </row>
    <row r="967" spans="1:20" x14ac:dyDescent="0.25">
      <c r="A967" s="305"/>
      <c r="B967" s="671"/>
      <c r="C967" s="305"/>
      <c r="D967" s="668"/>
      <c r="E967" s="668"/>
      <c r="F967" s="668"/>
      <c r="G967" s="670"/>
      <c r="H967" s="670"/>
      <c r="I967" s="670"/>
      <c r="J967" s="305"/>
      <c r="K967" s="338"/>
      <c r="L967" s="670"/>
      <c r="M967" s="668" t="str">
        <f t="shared" si="61"/>
        <v>0</v>
      </c>
      <c r="N967" s="668" t="str">
        <f t="shared" si="60"/>
        <v>1</v>
      </c>
      <c r="O967" s="672" t="s">
        <v>605</v>
      </c>
      <c r="P967" s="725" t="s">
        <v>606</v>
      </c>
      <c r="Q967" s="247"/>
      <c r="R967" s="291"/>
      <c r="S967" s="293"/>
      <c r="T967" s="412"/>
    </row>
    <row r="968" spans="1:20" x14ac:dyDescent="0.25">
      <c r="A968" s="305"/>
      <c r="B968" s="671"/>
      <c r="C968" s="305"/>
      <c r="D968" s="668"/>
      <c r="E968" s="668"/>
      <c r="F968" s="668"/>
      <c r="G968" s="670"/>
      <c r="H968" s="670"/>
      <c r="I968" s="670"/>
      <c r="J968" s="305"/>
      <c r="K968" s="670"/>
      <c r="L968" s="670"/>
      <c r="M968" s="668" t="str">
        <f t="shared" si="61"/>
        <v>0</v>
      </c>
      <c r="N968" s="668" t="str">
        <f t="shared" si="60"/>
        <v>1</v>
      </c>
      <c r="O968" s="672" t="s">
        <v>605</v>
      </c>
      <c r="P968" s="725" t="s">
        <v>606</v>
      </c>
      <c r="Q968" s="247"/>
      <c r="R968" s="291"/>
      <c r="S968" s="293"/>
      <c r="T968" s="412"/>
    </row>
    <row r="969" spans="1:20" x14ac:dyDescent="0.25">
      <c r="A969" s="305"/>
      <c r="B969" s="671"/>
      <c r="C969" s="305"/>
      <c r="D969" s="668"/>
      <c r="E969" s="668"/>
      <c r="F969" s="668"/>
      <c r="G969" s="670"/>
      <c r="H969" s="670"/>
      <c r="I969" s="670"/>
      <c r="J969" s="305"/>
      <c r="K969" s="670"/>
      <c r="L969" s="670"/>
      <c r="M969" s="668" t="str">
        <f t="shared" si="61"/>
        <v>0</v>
      </c>
      <c r="N969" s="668" t="str">
        <f t="shared" si="60"/>
        <v>1</v>
      </c>
      <c r="O969" s="672" t="s">
        <v>605</v>
      </c>
      <c r="P969" s="725" t="s">
        <v>606</v>
      </c>
      <c r="Q969" s="247"/>
      <c r="R969" s="291"/>
      <c r="S969" s="293"/>
      <c r="T969" s="412"/>
    </row>
    <row r="970" spans="1:20" x14ac:dyDescent="0.25">
      <c r="A970" s="305"/>
      <c r="B970" s="671"/>
      <c r="C970" s="305"/>
      <c r="D970" s="668"/>
      <c r="E970" s="668"/>
      <c r="F970" s="668"/>
      <c r="G970" s="670"/>
      <c r="H970" s="670"/>
      <c r="I970" s="670"/>
      <c r="J970" s="305"/>
      <c r="K970" s="670"/>
      <c r="L970" s="670"/>
      <c r="M970" s="668" t="str">
        <f t="shared" si="61"/>
        <v>0</v>
      </c>
      <c r="N970" s="668" t="str">
        <f t="shared" si="60"/>
        <v>1</v>
      </c>
      <c r="O970" s="672" t="s">
        <v>605</v>
      </c>
      <c r="P970" s="725" t="s">
        <v>606</v>
      </c>
      <c r="Q970" s="247"/>
      <c r="R970" s="291"/>
      <c r="S970" s="293"/>
      <c r="T970" s="412"/>
    </row>
    <row r="971" spans="1:20" x14ac:dyDescent="0.25">
      <c r="A971" s="305"/>
      <c r="B971" s="671"/>
      <c r="C971" s="305"/>
      <c r="D971" s="668"/>
      <c r="E971" s="668"/>
      <c r="F971" s="668"/>
      <c r="G971" s="670"/>
      <c r="H971" s="670"/>
      <c r="I971" s="670"/>
      <c r="J971" s="305"/>
      <c r="K971" s="670"/>
      <c r="L971" s="670"/>
      <c r="M971" s="668" t="str">
        <f t="shared" si="61"/>
        <v>0</v>
      </c>
      <c r="N971" s="668" t="str">
        <f t="shared" si="60"/>
        <v>1</v>
      </c>
      <c r="O971" s="672" t="s">
        <v>605</v>
      </c>
      <c r="P971" s="725" t="s">
        <v>606</v>
      </c>
      <c r="Q971" s="247"/>
      <c r="R971" s="291"/>
      <c r="S971" s="293"/>
      <c r="T971" s="412"/>
    </row>
    <row r="972" spans="1:20" x14ac:dyDescent="0.25">
      <c r="A972" s="305"/>
      <c r="B972" s="671"/>
      <c r="C972" s="305"/>
      <c r="D972" s="668"/>
      <c r="E972" s="668"/>
      <c r="F972" s="668"/>
      <c r="G972" s="670"/>
      <c r="H972" s="670"/>
      <c r="I972" s="670"/>
      <c r="J972" s="305"/>
      <c r="K972" s="670"/>
      <c r="L972" s="670"/>
      <c r="M972" s="668" t="str">
        <f t="shared" si="61"/>
        <v>0</v>
      </c>
      <c r="N972" s="668" t="str">
        <f t="shared" si="60"/>
        <v>1</v>
      </c>
      <c r="O972" s="672" t="s">
        <v>605</v>
      </c>
      <c r="P972" s="725" t="s">
        <v>606</v>
      </c>
      <c r="Q972" s="247"/>
      <c r="R972" s="291"/>
      <c r="S972" s="293"/>
      <c r="T972" s="412"/>
    </row>
    <row r="973" spans="1:20" x14ac:dyDescent="0.25">
      <c r="A973" s="305"/>
      <c r="B973" s="671"/>
      <c r="C973" s="305"/>
      <c r="D973" s="668"/>
      <c r="E973" s="668"/>
      <c r="F973" s="668"/>
      <c r="G973" s="670"/>
      <c r="H973" s="670"/>
      <c r="I973" s="670"/>
      <c r="J973" s="305"/>
      <c r="K973" s="670"/>
      <c r="L973" s="670"/>
      <c r="M973" s="668" t="str">
        <f t="shared" si="61"/>
        <v>0</v>
      </c>
      <c r="N973" s="668" t="str">
        <f t="shared" si="60"/>
        <v>1</v>
      </c>
      <c r="O973" s="672" t="s">
        <v>605</v>
      </c>
      <c r="P973" s="725" t="s">
        <v>606</v>
      </c>
      <c r="Q973" s="247"/>
      <c r="R973" s="291"/>
      <c r="S973" s="293"/>
      <c r="T973" s="412"/>
    </row>
    <row r="974" spans="1:20" x14ac:dyDescent="0.25">
      <c r="A974" s="305"/>
      <c r="B974" s="671"/>
      <c r="C974" s="305"/>
      <c r="D974" s="668"/>
      <c r="E974" s="668"/>
      <c r="F974" s="668"/>
      <c r="G974" s="670"/>
      <c r="H974" s="670"/>
      <c r="I974" s="670"/>
      <c r="J974" s="305"/>
      <c r="K974" s="670"/>
      <c r="L974" s="670"/>
      <c r="M974" s="668" t="str">
        <f t="shared" si="61"/>
        <v>0</v>
      </c>
      <c r="N974" s="668" t="str">
        <f t="shared" si="60"/>
        <v>1</v>
      </c>
      <c r="O974" s="672" t="s">
        <v>605</v>
      </c>
      <c r="P974" s="725" t="s">
        <v>606</v>
      </c>
      <c r="Q974" s="247"/>
      <c r="R974" s="291"/>
      <c r="S974" s="293"/>
      <c r="T974" s="412"/>
    </row>
    <row r="975" spans="1:20" x14ac:dyDescent="0.25">
      <c r="A975" s="305"/>
      <c r="B975" s="671"/>
      <c r="C975" s="305"/>
      <c r="D975" s="668"/>
      <c r="E975" s="668"/>
      <c r="F975" s="668"/>
      <c r="G975" s="670"/>
      <c r="H975" s="670"/>
      <c r="I975" s="670"/>
      <c r="J975" s="305"/>
      <c r="K975" s="670"/>
      <c r="L975" s="670"/>
      <c r="M975" s="668" t="str">
        <f t="shared" si="61"/>
        <v>0</v>
      </c>
      <c r="N975" s="668" t="str">
        <f t="shared" si="60"/>
        <v>1</v>
      </c>
      <c r="O975" s="672" t="s">
        <v>605</v>
      </c>
      <c r="P975" s="725" t="s">
        <v>606</v>
      </c>
      <c r="Q975" s="247"/>
      <c r="R975" s="291"/>
      <c r="S975" s="293"/>
      <c r="T975" s="412"/>
    </row>
    <row r="976" spans="1:20" x14ac:dyDescent="0.25">
      <c r="A976" s="305"/>
      <c r="B976" s="671"/>
      <c r="C976" s="305"/>
      <c r="D976" s="668"/>
      <c r="E976" s="668"/>
      <c r="F976" s="668"/>
      <c r="G976" s="670"/>
      <c r="H976" s="670"/>
      <c r="I976" s="670"/>
      <c r="J976" s="305"/>
      <c r="K976" s="670"/>
      <c r="L976" s="670"/>
      <c r="M976" s="668" t="str">
        <f t="shared" si="61"/>
        <v>0</v>
      </c>
      <c r="N976" s="668" t="str">
        <f t="shared" si="60"/>
        <v>1</v>
      </c>
      <c r="O976" s="672" t="s">
        <v>605</v>
      </c>
      <c r="P976" s="725" t="s">
        <v>606</v>
      </c>
      <c r="Q976" s="247"/>
      <c r="R976" s="291"/>
      <c r="S976" s="293"/>
      <c r="T976" s="412"/>
    </row>
    <row r="977" spans="1:20" x14ac:dyDescent="0.25">
      <c r="A977" s="305"/>
      <c r="B977" s="671"/>
      <c r="C977" s="881"/>
      <c r="D977" s="684"/>
      <c r="E977" s="684"/>
      <c r="F977" s="668"/>
      <c r="G977" s="670"/>
      <c r="H977" s="670"/>
      <c r="I977" s="670"/>
      <c r="J977" s="305"/>
      <c r="K977" s="670"/>
      <c r="L977" s="670"/>
      <c r="M977" s="668" t="str">
        <f t="shared" si="61"/>
        <v>0</v>
      </c>
      <c r="N977" s="668" t="str">
        <f t="shared" si="60"/>
        <v>1</v>
      </c>
      <c r="O977" s="672" t="s">
        <v>605</v>
      </c>
      <c r="P977" s="725" t="s">
        <v>606</v>
      </c>
      <c r="Q977" s="247"/>
      <c r="R977" s="291"/>
      <c r="S977" s="293"/>
      <c r="T977" s="412"/>
    </row>
    <row r="978" spans="1:20" x14ac:dyDescent="0.25">
      <c r="A978" s="305"/>
      <c r="B978" s="671"/>
      <c r="C978" s="305"/>
      <c r="D978" s="668"/>
      <c r="E978" s="668"/>
      <c r="F978" s="668"/>
      <c r="G978" s="670"/>
      <c r="H978" s="670"/>
      <c r="I978" s="670"/>
      <c r="J978" s="305"/>
      <c r="K978" s="670"/>
      <c r="L978" s="670"/>
      <c r="M978" s="668" t="str">
        <f t="shared" si="61"/>
        <v>0</v>
      </c>
      <c r="N978" s="668" t="str">
        <f t="shared" si="60"/>
        <v>1</v>
      </c>
      <c r="O978" s="672" t="s">
        <v>605</v>
      </c>
      <c r="P978" s="725" t="s">
        <v>606</v>
      </c>
      <c r="Q978" s="247"/>
      <c r="R978" s="291"/>
      <c r="S978" s="293"/>
      <c r="T978" s="412"/>
    </row>
    <row r="979" spans="1:20" x14ac:dyDescent="0.25">
      <c r="A979" s="305"/>
      <c r="B979" s="671"/>
      <c r="C979" s="305"/>
      <c r="D979" s="668"/>
      <c r="E979" s="668"/>
      <c r="F979" s="668"/>
      <c r="G979" s="670"/>
      <c r="H979" s="670"/>
      <c r="I979" s="670"/>
      <c r="J979" s="305"/>
      <c r="K979" s="670"/>
      <c r="L979" s="670"/>
      <c r="M979" s="668" t="str">
        <f t="shared" si="61"/>
        <v>0</v>
      </c>
      <c r="N979" s="668" t="str">
        <f t="shared" si="60"/>
        <v>1</v>
      </c>
      <c r="O979" s="672" t="s">
        <v>605</v>
      </c>
      <c r="P979" s="725" t="s">
        <v>606</v>
      </c>
      <c r="Q979" s="247"/>
      <c r="R979" s="291"/>
      <c r="S979" s="293"/>
      <c r="T979" s="412"/>
    </row>
    <row r="980" spans="1:20" x14ac:dyDescent="0.25">
      <c r="A980" s="305"/>
      <c r="B980" s="671"/>
      <c r="C980" s="305"/>
      <c r="D980" s="668"/>
      <c r="E980" s="668"/>
      <c r="F980" s="668"/>
      <c r="G980" s="670"/>
      <c r="H980" s="670"/>
      <c r="I980" s="670"/>
      <c r="J980" s="305"/>
      <c r="K980" s="670"/>
      <c r="L980" s="670"/>
      <c r="M980" s="668" t="str">
        <f t="shared" si="61"/>
        <v>0</v>
      </c>
      <c r="N980" s="668" t="str">
        <f t="shared" si="60"/>
        <v>1</v>
      </c>
      <c r="O980" s="672" t="s">
        <v>605</v>
      </c>
      <c r="P980" s="725" t="s">
        <v>606</v>
      </c>
      <c r="Q980" s="247"/>
      <c r="R980" s="291"/>
      <c r="S980" s="293"/>
    </row>
    <row r="981" spans="1:20" x14ac:dyDescent="0.25">
      <c r="A981" s="305"/>
      <c r="B981" s="671"/>
      <c r="C981" s="305"/>
      <c r="D981" s="668"/>
      <c r="E981" s="668"/>
      <c r="F981" s="668"/>
      <c r="G981" s="670"/>
      <c r="H981" s="670"/>
      <c r="I981" s="670"/>
      <c r="J981" s="305"/>
      <c r="K981" s="670"/>
      <c r="L981" s="670"/>
      <c r="M981" s="668" t="str">
        <f t="shared" si="61"/>
        <v>0</v>
      </c>
      <c r="N981" s="668" t="str">
        <f t="shared" si="60"/>
        <v>1</v>
      </c>
      <c r="O981" s="672" t="s">
        <v>605</v>
      </c>
      <c r="P981" s="725" t="s">
        <v>606</v>
      </c>
      <c r="Q981" s="247"/>
      <c r="R981" s="291"/>
      <c r="S981" s="293"/>
      <c r="T981" s="413"/>
    </row>
    <row r="982" spans="1:20" x14ac:dyDescent="0.25">
      <c r="A982" s="305"/>
      <c r="B982" s="671"/>
      <c r="C982" s="305"/>
      <c r="D982" s="668"/>
      <c r="E982" s="668"/>
      <c r="F982" s="668"/>
      <c r="G982" s="670"/>
      <c r="H982" s="670"/>
      <c r="I982" s="670"/>
      <c r="J982" s="305"/>
      <c r="K982" s="670"/>
      <c r="L982" s="670"/>
      <c r="M982" s="668" t="str">
        <f t="shared" si="61"/>
        <v>0</v>
      </c>
      <c r="N982" s="668" t="str">
        <f t="shared" si="60"/>
        <v>1</v>
      </c>
      <c r="O982" s="672" t="s">
        <v>605</v>
      </c>
      <c r="P982" s="725" t="s">
        <v>606</v>
      </c>
      <c r="Q982" s="247"/>
      <c r="R982" s="291"/>
      <c r="S982" s="293"/>
      <c r="T982" s="413"/>
    </row>
    <row r="983" spans="1:20" x14ac:dyDescent="0.25">
      <c r="A983" s="305"/>
      <c r="B983" s="671"/>
      <c r="C983" s="305"/>
      <c r="D983" s="668"/>
      <c r="E983" s="668"/>
      <c r="F983" s="668"/>
      <c r="G983" s="670"/>
      <c r="H983" s="670"/>
      <c r="I983" s="670"/>
      <c r="J983" s="305"/>
      <c r="K983" s="670"/>
      <c r="L983" s="670"/>
      <c r="M983" s="668" t="str">
        <f t="shared" si="61"/>
        <v>0</v>
      </c>
      <c r="N983" s="668" t="str">
        <f t="shared" si="60"/>
        <v>1</v>
      </c>
      <c r="O983" s="672" t="s">
        <v>605</v>
      </c>
      <c r="P983" s="725" t="s">
        <v>606</v>
      </c>
      <c r="Q983" s="247"/>
      <c r="R983" s="291"/>
      <c r="S983" s="293"/>
      <c r="T983" s="413"/>
    </row>
    <row r="984" spans="1:20" x14ac:dyDescent="0.25">
      <c r="A984" s="305"/>
      <c r="B984" s="671"/>
      <c r="C984" s="882"/>
      <c r="D984" s="668"/>
      <c r="E984" s="668"/>
      <c r="F984" s="668"/>
      <c r="G984" s="670"/>
      <c r="H984" s="670"/>
      <c r="I984" s="670"/>
      <c r="J984" s="305"/>
      <c r="K984" s="670"/>
      <c r="L984" s="670"/>
      <c r="M984" s="668" t="str">
        <f t="shared" si="61"/>
        <v>0</v>
      </c>
      <c r="N984" s="668" t="str">
        <f t="shared" si="60"/>
        <v>1</v>
      </c>
      <c r="O984" s="672" t="s">
        <v>605</v>
      </c>
      <c r="P984" s="725" t="s">
        <v>606</v>
      </c>
      <c r="Q984" s="247"/>
      <c r="R984" s="291"/>
      <c r="S984" s="293"/>
      <c r="T984" s="413"/>
    </row>
    <row r="985" spans="1:20" x14ac:dyDescent="0.25">
      <c r="A985" s="305"/>
      <c r="B985" s="671"/>
      <c r="C985" s="882"/>
      <c r="D985" s="668"/>
      <c r="E985" s="668"/>
      <c r="F985" s="668"/>
      <c r="G985" s="670"/>
      <c r="H985" s="670"/>
      <c r="I985" s="670"/>
      <c r="J985" s="305"/>
      <c r="K985" s="670"/>
      <c r="L985" s="670"/>
      <c r="M985" s="668" t="str">
        <f t="shared" si="61"/>
        <v>0</v>
      </c>
      <c r="N985" s="668" t="str">
        <f t="shared" si="60"/>
        <v>1</v>
      </c>
      <c r="O985" s="672" t="s">
        <v>605</v>
      </c>
      <c r="P985" s="725" t="s">
        <v>606</v>
      </c>
      <c r="Q985" s="247"/>
      <c r="R985" s="291"/>
      <c r="S985" s="293"/>
      <c r="T985" s="413"/>
    </row>
    <row r="986" spans="1:20" x14ac:dyDescent="0.25">
      <c r="A986" s="305"/>
      <c r="B986" s="671"/>
      <c r="C986" s="305"/>
      <c r="D986" s="668"/>
      <c r="E986" s="668"/>
      <c r="F986" s="668"/>
      <c r="G986" s="670"/>
      <c r="H986" s="670"/>
      <c r="I986" s="670"/>
      <c r="J986" s="305"/>
      <c r="K986" s="670"/>
      <c r="L986" s="670"/>
      <c r="M986" s="668" t="str">
        <f t="shared" si="61"/>
        <v>0</v>
      </c>
      <c r="N986" s="668" t="str">
        <f t="shared" si="60"/>
        <v>1</v>
      </c>
      <c r="O986" s="672" t="s">
        <v>605</v>
      </c>
      <c r="P986" s="725" t="s">
        <v>606</v>
      </c>
      <c r="Q986" s="247"/>
      <c r="R986" s="291"/>
      <c r="S986" s="293"/>
      <c r="T986" s="412"/>
    </row>
    <row r="987" spans="1:20" x14ac:dyDescent="0.25">
      <c r="A987" s="305"/>
      <c r="B987" s="671"/>
      <c r="C987" s="305"/>
      <c r="D987" s="668"/>
      <c r="E987" s="668"/>
      <c r="F987" s="668"/>
      <c r="G987" s="670"/>
      <c r="H987" s="670"/>
      <c r="I987" s="670"/>
      <c r="J987" s="305"/>
      <c r="K987" s="670"/>
      <c r="L987" s="670"/>
      <c r="M987" s="668" t="str">
        <f t="shared" si="61"/>
        <v>0</v>
      </c>
      <c r="N987" s="668" t="str">
        <f t="shared" si="60"/>
        <v>1</v>
      </c>
      <c r="O987" s="672" t="s">
        <v>605</v>
      </c>
      <c r="P987" s="725" t="s">
        <v>606</v>
      </c>
      <c r="Q987" s="247"/>
      <c r="R987" s="291"/>
      <c r="S987" s="293"/>
      <c r="T987" s="412"/>
    </row>
    <row r="988" spans="1:20" x14ac:dyDescent="0.25">
      <c r="A988" s="305"/>
      <c r="B988" s="671"/>
      <c r="C988" s="305"/>
      <c r="D988" s="668"/>
      <c r="E988" s="668"/>
      <c r="F988" s="668"/>
      <c r="G988" s="670"/>
      <c r="H988" s="670"/>
      <c r="I988" s="670"/>
      <c r="J988" s="305"/>
      <c r="K988" s="670"/>
      <c r="L988" s="670"/>
      <c r="M988" s="668" t="str">
        <f t="shared" si="61"/>
        <v>0</v>
      </c>
      <c r="N988" s="668" t="str">
        <f t="shared" si="60"/>
        <v>1</v>
      </c>
      <c r="O988" s="672" t="s">
        <v>605</v>
      </c>
      <c r="P988" s="725" t="s">
        <v>606</v>
      </c>
      <c r="Q988" s="247"/>
      <c r="R988" s="291"/>
      <c r="S988" s="293"/>
      <c r="T988" s="412"/>
    </row>
    <row r="989" spans="1:20" x14ac:dyDescent="0.25">
      <c r="A989" s="305"/>
      <c r="B989" s="671"/>
      <c r="C989" s="305"/>
      <c r="D989" s="668"/>
      <c r="E989" s="668"/>
      <c r="F989" s="668"/>
      <c r="G989" s="670"/>
      <c r="H989" s="670"/>
      <c r="I989" s="670"/>
      <c r="J989" s="305"/>
      <c r="K989" s="670"/>
      <c r="L989" s="670"/>
      <c r="M989" s="668" t="str">
        <f t="shared" si="61"/>
        <v>0</v>
      </c>
      <c r="N989" s="668" t="str">
        <f t="shared" si="60"/>
        <v>1</v>
      </c>
      <c r="O989" s="672" t="s">
        <v>605</v>
      </c>
      <c r="P989" s="725" t="s">
        <v>606</v>
      </c>
      <c r="Q989" s="247"/>
      <c r="R989" s="291"/>
      <c r="S989" s="293"/>
      <c r="T989" s="412"/>
    </row>
    <row r="990" spans="1:20" x14ac:dyDescent="0.25">
      <c r="A990" s="305"/>
      <c r="B990" s="671"/>
      <c r="C990" s="305"/>
      <c r="D990" s="668"/>
      <c r="E990" s="668"/>
      <c r="F990" s="668"/>
      <c r="G990" s="670"/>
      <c r="H990" s="670"/>
      <c r="I990" s="670"/>
      <c r="J990" s="305"/>
      <c r="K990" s="670"/>
      <c r="L990" s="670"/>
      <c r="M990" s="668" t="str">
        <f t="shared" si="61"/>
        <v>0</v>
      </c>
      <c r="N990" s="668" t="str">
        <f t="shared" si="60"/>
        <v>1</v>
      </c>
      <c r="O990" s="672" t="s">
        <v>605</v>
      </c>
      <c r="P990" s="725" t="s">
        <v>606</v>
      </c>
      <c r="Q990" s="247"/>
      <c r="R990" s="291"/>
      <c r="S990" s="293"/>
      <c r="T990" s="412"/>
    </row>
    <row r="991" spans="1:20" x14ac:dyDescent="0.25">
      <c r="A991" s="305"/>
      <c r="B991" s="671"/>
      <c r="C991" s="305"/>
      <c r="D991" s="668"/>
      <c r="E991" s="668"/>
      <c r="F991" s="668"/>
      <c r="G991" s="670"/>
      <c r="H991" s="670"/>
      <c r="I991" s="670"/>
      <c r="J991" s="305"/>
      <c r="K991" s="670"/>
      <c r="L991" s="670"/>
      <c r="M991" s="668" t="str">
        <f t="shared" si="61"/>
        <v>0</v>
      </c>
      <c r="N991" s="668" t="str">
        <f t="shared" si="60"/>
        <v>1</v>
      </c>
      <c r="O991" s="672" t="s">
        <v>605</v>
      </c>
      <c r="P991" s="725" t="s">
        <v>606</v>
      </c>
      <c r="Q991" s="247"/>
      <c r="R991" s="291"/>
      <c r="S991" s="293"/>
      <c r="T991" s="412"/>
    </row>
    <row r="992" spans="1:20" x14ac:dyDescent="0.25">
      <c r="A992" s="305"/>
      <c r="B992" s="671"/>
      <c r="C992" s="305"/>
      <c r="D992" s="668"/>
      <c r="E992" s="668"/>
      <c r="F992" s="668"/>
      <c r="G992" s="670"/>
      <c r="H992" s="670"/>
      <c r="I992" s="670"/>
      <c r="J992" s="305"/>
      <c r="K992" s="670"/>
      <c r="L992" s="670"/>
      <c r="M992" s="668" t="str">
        <f t="shared" si="61"/>
        <v>0</v>
      </c>
      <c r="N992" s="668" t="str">
        <f t="shared" si="60"/>
        <v>1</v>
      </c>
      <c r="O992" s="672" t="s">
        <v>605</v>
      </c>
      <c r="P992" s="725" t="s">
        <v>606</v>
      </c>
      <c r="Q992" s="247"/>
      <c r="R992" s="291"/>
      <c r="S992" s="293"/>
      <c r="T992" s="412"/>
    </row>
    <row r="993" spans="1:20" x14ac:dyDescent="0.25">
      <c r="A993" s="305"/>
      <c r="B993" s="671"/>
      <c r="C993" s="305"/>
      <c r="D993" s="668"/>
      <c r="E993" s="668"/>
      <c r="F993" s="668"/>
      <c r="G993" s="670"/>
      <c r="H993" s="670"/>
      <c r="I993" s="670"/>
      <c r="J993" s="305"/>
      <c r="K993" s="670"/>
      <c r="L993" s="670"/>
      <c r="M993" s="668" t="str">
        <f t="shared" si="61"/>
        <v>0</v>
      </c>
      <c r="N993" s="668" t="str">
        <f t="shared" si="60"/>
        <v>1</v>
      </c>
      <c r="O993" s="672" t="s">
        <v>605</v>
      </c>
      <c r="P993" s="725" t="s">
        <v>606</v>
      </c>
      <c r="Q993" s="247"/>
      <c r="R993" s="291"/>
      <c r="S993" s="293"/>
      <c r="T993" s="412"/>
    </row>
    <row r="994" spans="1:20" x14ac:dyDescent="0.25">
      <c r="A994" s="305"/>
      <c r="B994" s="671"/>
      <c r="C994" s="305"/>
      <c r="D994" s="668"/>
      <c r="E994" s="668"/>
      <c r="F994" s="668"/>
      <c r="G994" s="670"/>
      <c r="H994" s="670"/>
      <c r="I994" s="670"/>
      <c r="J994" s="305"/>
      <c r="K994" s="670"/>
      <c r="L994" s="670"/>
      <c r="M994" s="668" t="str">
        <f t="shared" si="61"/>
        <v>0</v>
      </c>
      <c r="N994" s="668" t="str">
        <f t="shared" si="60"/>
        <v>1</v>
      </c>
      <c r="O994" s="672" t="s">
        <v>605</v>
      </c>
      <c r="P994" s="725" t="s">
        <v>606</v>
      </c>
      <c r="Q994" s="247"/>
      <c r="R994" s="291"/>
      <c r="S994" s="293"/>
      <c r="T994" s="412"/>
    </row>
    <row r="995" spans="1:20" x14ac:dyDescent="0.25">
      <c r="A995" s="305"/>
      <c r="B995" s="671"/>
      <c r="C995" s="305"/>
      <c r="D995" s="668"/>
      <c r="E995" s="668"/>
      <c r="F995" s="668"/>
      <c r="G995" s="670"/>
      <c r="H995" s="670"/>
      <c r="I995" s="670"/>
      <c r="J995" s="305"/>
      <c r="K995" s="670"/>
      <c r="L995" s="670"/>
      <c r="M995" s="668" t="str">
        <f t="shared" si="61"/>
        <v>0</v>
      </c>
      <c r="N995" s="668" t="str">
        <f t="shared" si="60"/>
        <v>1</v>
      </c>
      <c r="O995" s="672" t="s">
        <v>605</v>
      </c>
      <c r="P995" s="725" t="s">
        <v>606</v>
      </c>
      <c r="Q995" s="247"/>
      <c r="R995" s="291"/>
      <c r="S995" s="293"/>
      <c r="T995" s="412"/>
    </row>
    <row r="996" spans="1:20" x14ac:dyDescent="0.25">
      <c r="A996" s="305"/>
      <c r="B996" s="671"/>
      <c r="C996" s="305"/>
      <c r="D996" s="668"/>
      <c r="E996" s="668"/>
      <c r="F996" s="668"/>
      <c r="G996" s="670"/>
      <c r="H996" s="670"/>
      <c r="I996" s="670"/>
      <c r="J996" s="305"/>
      <c r="K996" s="338"/>
      <c r="L996" s="670"/>
      <c r="M996" s="668" t="str">
        <f t="shared" si="61"/>
        <v>0</v>
      </c>
      <c r="N996" s="668" t="str">
        <f t="shared" si="60"/>
        <v>1</v>
      </c>
      <c r="O996" s="672" t="s">
        <v>605</v>
      </c>
      <c r="P996" s="725" t="s">
        <v>606</v>
      </c>
      <c r="Q996" s="668"/>
      <c r="R996" s="670"/>
      <c r="S996" s="293"/>
      <c r="T996" s="412"/>
    </row>
    <row r="997" spans="1:20" x14ac:dyDescent="0.25">
      <c r="A997" s="305"/>
      <c r="B997" s="671"/>
      <c r="C997" s="305"/>
      <c r="D997" s="668"/>
      <c r="E997" s="668"/>
      <c r="F997" s="668"/>
      <c r="G997" s="670"/>
      <c r="H997" s="670"/>
      <c r="I997" s="670"/>
      <c r="J997" s="305"/>
      <c r="K997" s="670"/>
      <c r="L997" s="670"/>
      <c r="M997" s="668" t="str">
        <f t="shared" si="61"/>
        <v>0</v>
      </c>
      <c r="N997" s="668" t="str">
        <f t="shared" si="60"/>
        <v>1</v>
      </c>
      <c r="O997" s="672" t="s">
        <v>605</v>
      </c>
      <c r="P997" s="725" t="s">
        <v>606</v>
      </c>
      <c r="Q997" s="668"/>
      <c r="R997" s="670"/>
      <c r="S997" s="293"/>
      <c r="T997" s="412"/>
    </row>
    <row r="998" spans="1:20" x14ac:dyDescent="0.25">
      <c r="A998" s="305"/>
      <c r="B998" s="671"/>
      <c r="C998" s="305"/>
      <c r="D998" s="668"/>
      <c r="E998" s="668"/>
      <c r="F998" s="668"/>
      <c r="G998" s="670"/>
      <c r="H998" s="670"/>
      <c r="I998" s="670"/>
      <c r="J998" s="305"/>
      <c r="K998" s="670"/>
      <c r="L998" s="670"/>
      <c r="M998" s="668" t="str">
        <f t="shared" si="61"/>
        <v>0</v>
      </c>
      <c r="N998" s="668" t="str">
        <f t="shared" si="60"/>
        <v>1</v>
      </c>
      <c r="O998" s="672" t="s">
        <v>605</v>
      </c>
      <c r="P998" s="725" t="s">
        <v>606</v>
      </c>
      <c r="Q998" s="668"/>
      <c r="R998" s="670"/>
      <c r="S998" s="293"/>
      <c r="T998" s="412"/>
    </row>
    <row r="999" spans="1:20" x14ac:dyDescent="0.25">
      <c r="A999" s="305"/>
      <c r="B999" s="671"/>
      <c r="C999" s="305"/>
      <c r="D999" s="668"/>
      <c r="E999" s="668"/>
      <c r="F999" s="668"/>
      <c r="G999" s="670"/>
      <c r="H999" s="670"/>
      <c r="I999" s="670"/>
      <c r="J999" s="305"/>
      <c r="K999" s="670"/>
      <c r="L999" s="670"/>
      <c r="M999" s="668" t="str">
        <f t="shared" si="61"/>
        <v>0</v>
      </c>
      <c r="N999" s="668" t="str">
        <f t="shared" si="60"/>
        <v>1</v>
      </c>
      <c r="O999" s="672" t="s">
        <v>605</v>
      </c>
      <c r="P999" s="725" t="s">
        <v>606</v>
      </c>
      <c r="Q999" s="668"/>
      <c r="R999" s="670"/>
      <c r="S999" s="293"/>
      <c r="T999" s="412"/>
    </row>
    <row r="1000" spans="1:20" x14ac:dyDescent="0.25">
      <c r="A1000" s="305"/>
      <c r="B1000" s="671"/>
      <c r="C1000" s="305"/>
      <c r="D1000" s="668"/>
      <c r="E1000" s="668"/>
      <c r="F1000" s="668"/>
      <c r="G1000" s="670"/>
      <c r="H1000" s="670"/>
      <c r="I1000" s="670"/>
      <c r="J1000" s="305"/>
      <c r="K1000" s="670"/>
      <c r="L1000" s="670"/>
      <c r="M1000" s="668" t="str">
        <f t="shared" si="61"/>
        <v>0</v>
      </c>
      <c r="N1000" s="668" t="str">
        <f t="shared" si="60"/>
        <v>1</v>
      </c>
      <c r="O1000" s="672" t="s">
        <v>605</v>
      </c>
      <c r="P1000" s="725" t="s">
        <v>606</v>
      </c>
      <c r="Q1000" s="668"/>
      <c r="R1000" s="670"/>
      <c r="S1000" s="293"/>
      <c r="T1000" s="412"/>
    </row>
    <row r="1001" spans="1:20" x14ac:dyDescent="0.25">
      <c r="A1001" s="305"/>
      <c r="B1001" s="671"/>
      <c r="C1001" s="305"/>
      <c r="D1001" s="668"/>
      <c r="E1001" s="668"/>
      <c r="F1001" s="668"/>
      <c r="G1001" s="670"/>
      <c r="H1001" s="670"/>
      <c r="I1001" s="670"/>
      <c r="J1001" s="305"/>
      <c r="K1001" s="670"/>
      <c r="L1001" s="670"/>
      <c r="M1001" s="668" t="str">
        <f t="shared" si="61"/>
        <v>0</v>
      </c>
      <c r="N1001" s="668" t="str">
        <f t="shared" si="60"/>
        <v>1</v>
      </c>
      <c r="O1001" s="672" t="s">
        <v>605</v>
      </c>
      <c r="P1001" s="725" t="s">
        <v>606</v>
      </c>
      <c r="Q1001" s="668"/>
      <c r="R1001" s="670"/>
      <c r="S1001" s="293"/>
      <c r="T1001" s="412"/>
    </row>
    <row r="1002" spans="1:20" x14ac:dyDescent="0.25">
      <c r="A1002" s="305"/>
      <c r="B1002" s="671"/>
      <c r="C1002" s="305"/>
      <c r="D1002" s="668"/>
      <c r="E1002" s="668"/>
      <c r="F1002" s="668"/>
      <c r="G1002" s="670"/>
      <c r="H1002" s="670"/>
      <c r="I1002" s="670"/>
      <c r="J1002" s="305"/>
      <c r="K1002" s="670"/>
      <c r="L1002" s="670"/>
      <c r="M1002" s="668" t="str">
        <f t="shared" si="61"/>
        <v>0</v>
      </c>
      <c r="N1002" s="668" t="str">
        <f t="shared" si="60"/>
        <v>1</v>
      </c>
      <c r="O1002" s="672" t="s">
        <v>605</v>
      </c>
      <c r="P1002" s="725" t="s">
        <v>606</v>
      </c>
      <c r="Q1002" s="668"/>
      <c r="R1002" s="670"/>
      <c r="S1002" s="293"/>
      <c r="T1002" s="412"/>
    </row>
    <row r="1003" spans="1:20" x14ac:dyDescent="0.25">
      <c r="A1003" s="305"/>
      <c r="B1003" s="671"/>
      <c r="C1003" s="305"/>
      <c r="D1003" s="668"/>
      <c r="E1003" s="668"/>
      <c r="F1003" s="668"/>
      <c r="G1003" s="670"/>
      <c r="H1003" s="670"/>
      <c r="I1003" s="670"/>
      <c r="J1003" s="305"/>
      <c r="K1003" s="670"/>
      <c r="L1003" s="670"/>
      <c r="M1003" s="668" t="str">
        <f t="shared" si="61"/>
        <v>0</v>
      </c>
      <c r="N1003" s="668" t="str">
        <f t="shared" si="60"/>
        <v>1</v>
      </c>
      <c r="O1003" s="672" t="s">
        <v>605</v>
      </c>
      <c r="P1003" s="725" t="s">
        <v>606</v>
      </c>
      <c r="Q1003" s="668"/>
      <c r="R1003" s="670"/>
      <c r="S1003" s="293"/>
      <c r="T1003" s="412"/>
    </row>
    <row r="1004" spans="1:20" x14ac:dyDescent="0.25">
      <c r="A1004" s="305"/>
      <c r="B1004" s="671"/>
      <c r="C1004" s="305"/>
      <c r="D1004" s="668"/>
      <c r="E1004" s="668"/>
      <c r="F1004" s="668"/>
      <c r="G1004" s="670"/>
      <c r="H1004" s="670"/>
      <c r="I1004" s="670"/>
      <c r="J1004" s="305"/>
      <c r="K1004" s="670"/>
      <c r="L1004" s="670"/>
      <c r="M1004" s="668" t="str">
        <f t="shared" si="61"/>
        <v>0</v>
      </c>
      <c r="N1004" s="668" t="str">
        <f t="shared" si="60"/>
        <v>1</v>
      </c>
      <c r="O1004" s="672" t="s">
        <v>605</v>
      </c>
      <c r="P1004" s="725" t="s">
        <v>606</v>
      </c>
      <c r="Q1004" s="668"/>
      <c r="R1004" s="670"/>
      <c r="S1004" s="293"/>
      <c r="T1004" s="412"/>
    </row>
    <row r="1005" spans="1:20" x14ac:dyDescent="0.25">
      <c r="A1005" s="305"/>
      <c r="B1005" s="671"/>
      <c r="C1005" s="305"/>
      <c r="D1005" s="668"/>
      <c r="E1005" s="668"/>
      <c r="F1005" s="668"/>
      <c r="G1005" s="670"/>
      <c r="H1005" s="670"/>
      <c r="I1005" s="670"/>
      <c r="J1005" s="305"/>
      <c r="K1005" s="670"/>
      <c r="L1005" s="670"/>
      <c r="M1005" s="668" t="str">
        <f t="shared" si="61"/>
        <v>0</v>
      </c>
      <c r="N1005" s="668" t="str">
        <f t="shared" si="60"/>
        <v>1</v>
      </c>
      <c r="O1005" s="672" t="s">
        <v>605</v>
      </c>
      <c r="P1005" s="725" t="s">
        <v>606</v>
      </c>
      <c r="Q1005" s="668"/>
      <c r="R1005" s="670"/>
      <c r="S1005" s="293"/>
      <c r="T1005" s="412"/>
    </row>
    <row r="1006" spans="1:20" x14ac:dyDescent="0.25">
      <c r="A1006" s="305"/>
      <c r="B1006" s="671"/>
      <c r="C1006" s="305"/>
      <c r="D1006" s="668"/>
      <c r="E1006" s="668"/>
      <c r="F1006" s="668"/>
      <c r="G1006" s="670"/>
      <c r="H1006" s="670"/>
      <c r="I1006" s="670"/>
      <c r="J1006" s="305"/>
      <c r="K1006" s="670"/>
      <c r="L1006" s="670"/>
      <c r="M1006" s="668" t="str">
        <f t="shared" si="61"/>
        <v>0</v>
      </c>
      <c r="N1006" s="668" t="str">
        <f t="shared" si="60"/>
        <v>1</v>
      </c>
      <c r="O1006" s="672" t="s">
        <v>605</v>
      </c>
      <c r="P1006" s="725" t="s">
        <v>606</v>
      </c>
      <c r="Q1006" s="668"/>
      <c r="R1006" s="670"/>
      <c r="S1006" s="293"/>
      <c r="T1006" s="412"/>
    </row>
    <row r="1007" spans="1:20" x14ac:dyDescent="0.25">
      <c r="A1007" s="305"/>
      <c r="B1007" s="671"/>
      <c r="C1007" s="305"/>
      <c r="D1007" s="668"/>
      <c r="E1007" s="668"/>
      <c r="F1007" s="668"/>
      <c r="G1007" s="670"/>
      <c r="H1007" s="670"/>
      <c r="I1007" s="670"/>
      <c r="J1007" s="305"/>
      <c r="K1007" s="670"/>
      <c r="L1007" s="670"/>
      <c r="M1007" s="668" t="str">
        <f t="shared" si="61"/>
        <v>0</v>
      </c>
      <c r="N1007" s="668" t="str">
        <f t="shared" si="60"/>
        <v>1</v>
      </c>
      <c r="O1007" s="672" t="s">
        <v>605</v>
      </c>
      <c r="P1007" s="725" t="s">
        <v>606</v>
      </c>
      <c r="Q1007" s="668"/>
      <c r="R1007" s="670"/>
      <c r="S1007" s="293"/>
      <c r="T1007" s="412"/>
    </row>
    <row r="1008" spans="1:20" x14ac:dyDescent="0.25">
      <c r="A1008" s="305"/>
      <c r="B1008" s="671"/>
      <c r="C1008" s="305"/>
      <c r="D1008" s="668"/>
      <c r="E1008" s="668"/>
      <c r="F1008" s="668"/>
      <c r="G1008" s="670"/>
      <c r="H1008" s="670"/>
      <c r="I1008" s="670"/>
      <c r="J1008" s="305"/>
      <c r="K1008" s="670"/>
      <c r="L1008" s="670"/>
      <c r="M1008" s="668" t="str">
        <f t="shared" si="61"/>
        <v>0</v>
      </c>
      <c r="N1008" s="668" t="str">
        <f t="shared" si="60"/>
        <v>1</v>
      </c>
      <c r="O1008" s="672" t="s">
        <v>605</v>
      </c>
      <c r="P1008" s="725" t="s">
        <v>606</v>
      </c>
      <c r="Q1008" s="668"/>
      <c r="R1008" s="670"/>
      <c r="S1008" s="293"/>
      <c r="T1008" s="413"/>
    </row>
    <row r="1009" spans="1:20" x14ac:dyDescent="0.25">
      <c r="A1009" s="305"/>
      <c r="B1009" s="671"/>
      <c r="C1009" s="305"/>
      <c r="D1009" s="668"/>
      <c r="E1009" s="668"/>
      <c r="F1009" s="668"/>
      <c r="G1009" s="670"/>
      <c r="H1009" s="670"/>
      <c r="I1009" s="670"/>
      <c r="J1009" s="305"/>
      <c r="K1009" s="670"/>
      <c r="L1009" s="670"/>
      <c r="M1009" s="668" t="str">
        <f t="shared" si="61"/>
        <v>0</v>
      </c>
      <c r="N1009" s="668" t="str">
        <f t="shared" si="60"/>
        <v>1</v>
      </c>
      <c r="O1009" s="672" t="s">
        <v>605</v>
      </c>
      <c r="P1009" s="725" t="s">
        <v>606</v>
      </c>
      <c r="Q1009" s="668"/>
      <c r="R1009" s="670"/>
      <c r="S1009" s="293"/>
      <c r="T1009" s="413"/>
    </row>
    <row r="1010" spans="1:20" x14ac:dyDescent="0.25">
      <c r="A1010" s="305"/>
      <c r="B1010" s="671"/>
      <c r="C1010" s="305"/>
      <c r="D1010" s="668"/>
      <c r="E1010" s="668"/>
      <c r="F1010" s="668"/>
      <c r="G1010" s="670"/>
      <c r="H1010" s="670"/>
      <c r="I1010" s="670"/>
      <c r="J1010" s="305"/>
      <c r="K1010" s="670"/>
      <c r="L1010" s="670"/>
      <c r="M1010" s="668" t="str">
        <f t="shared" si="61"/>
        <v>0</v>
      </c>
      <c r="N1010" s="668" t="str">
        <f t="shared" si="60"/>
        <v>1</v>
      </c>
      <c r="O1010" s="672" t="s">
        <v>605</v>
      </c>
      <c r="P1010" s="725" t="s">
        <v>606</v>
      </c>
      <c r="Q1010" s="668"/>
      <c r="R1010" s="670"/>
      <c r="S1010" s="293"/>
      <c r="T1010" s="412"/>
    </row>
    <row r="1011" spans="1:20" x14ac:dyDescent="0.25">
      <c r="A1011" s="305"/>
      <c r="B1011" s="671"/>
      <c r="C1011" s="305"/>
      <c r="D1011" s="668"/>
      <c r="E1011" s="668"/>
      <c r="F1011" s="668"/>
      <c r="G1011" s="670"/>
      <c r="H1011" s="670"/>
      <c r="I1011" s="670"/>
      <c r="J1011" s="305"/>
      <c r="K1011" s="670"/>
      <c r="L1011" s="670"/>
      <c r="M1011" s="668" t="str">
        <f t="shared" si="61"/>
        <v>0</v>
      </c>
      <c r="N1011" s="668" t="str">
        <f t="shared" si="60"/>
        <v>1</v>
      </c>
      <c r="O1011" s="672" t="s">
        <v>605</v>
      </c>
      <c r="P1011" s="725" t="s">
        <v>606</v>
      </c>
      <c r="Q1011" s="668"/>
      <c r="R1011" s="670"/>
      <c r="S1011" s="293"/>
      <c r="T1011" s="412"/>
    </row>
    <row r="1012" spans="1:20" x14ac:dyDescent="0.25">
      <c r="A1012" s="305"/>
      <c r="B1012" s="671"/>
      <c r="C1012" s="305"/>
      <c r="D1012" s="668"/>
      <c r="E1012" s="668"/>
      <c r="F1012" s="668"/>
      <c r="G1012" s="670"/>
      <c r="H1012" s="670"/>
      <c r="I1012" s="670"/>
      <c r="J1012" s="305"/>
      <c r="K1012" s="670"/>
      <c r="L1012" s="670"/>
      <c r="M1012" s="668" t="str">
        <f t="shared" si="61"/>
        <v>0</v>
      </c>
      <c r="N1012" s="668" t="str">
        <f t="shared" si="60"/>
        <v>1</v>
      </c>
      <c r="O1012" s="672" t="s">
        <v>605</v>
      </c>
      <c r="P1012" s="725" t="s">
        <v>606</v>
      </c>
      <c r="Q1012" s="668"/>
      <c r="R1012" s="670"/>
      <c r="S1012" s="293"/>
      <c r="T1012" s="412"/>
    </row>
    <row r="1013" spans="1:20" x14ac:dyDescent="0.25">
      <c r="A1013" s="305"/>
      <c r="B1013" s="671"/>
      <c r="C1013" s="305"/>
      <c r="D1013" s="668"/>
      <c r="E1013" s="668"/>
      <c r="F1013" s="668"/>
      <c r="G1013" s="670"/>
      <c r="H1013" s="670"/>
      <c r="I1013" s="670"/>
      <c r="J1013" s="305"/>
      <c r="K1013" s="670"/>
      <c r="L1013" s="670"/>
      <c r="M1013" s="668" t="str">
        <f t="shared" si="61"/>
        <v>0</v>
      </c>
      <c r="N1013" s="668" t="str">
        <f t="shared" si="60"/>
        <v>1</v>
      </c>
      <c r="O1013" s="672" t="s">
        <v>605</v>
      </c>
      <c r="P1013" s="725" t="s">
        <v>606</v>
      </c>
      <c r="Q1013" s="668"/>
      <c r="R1013" s="670"/>
      <c r="S1013" s="293"/>
      <c r="T1013" s="412"/>
    </row>
    <row r="1014" spans="1:20" x14ac:dyDescent="0.25">
      <c r="A1014" s="305"/>
      <c r="B1014" s="671"/>
      <c r="C1014" s="305"/>
      <c r="D1014" s="668"/>
      <c r="E1014" s="668"/>
      <c r="F1014" s="668"/>
      <c r="G1014" s="670"/>
      <c r="H1014" s="670"/>
      <c r="I1014" s="670"/>
      <c r="J1014" s="305"/>
      <c r="K1014" s="670"/>
      <c r="L1014" s="670"/>
      <c r="M1014" s="668" t="str">
        <f t="shared" si="61"/>
        <v>0</v>
      </c>
      <c r="N1014" s="668" t="str">
        <f t="shared" si="60"/>
        <v>1</v>
      </c>
      <c r="O1014" s="672" t="s">
        <v>605</v>
      </c>
      <c r="P1014" s="725" t="s">
        <v>606</v>
      </c>
      <c r="Q1014" s="668"/>
      <c r="R1014" s="670"/>
      <c r="S1014" s="293"/>
      <c r="T1014" s="412"/>
    </row>
    <row r="1015" spans="1:20" x14ac:dyDescent="0.25">
      <c r="A1015" s="305"/>
      <c r="B1015" s="671"/>
      <c r="C1015" s="305"/>
      <c r="D1015" s="668"/>
      <c r="E1015" s="668"/>
      <c r="F1015" s="668"/>
      <c r="G1015" s="670"/>
      <c r="H1015" s="670"/>
      <c r="I1015" s="670"/>
      <c r="J1015" s="305"/>
      <c r="K1015" s="670"/>
      <c r="L1015" s="670"/>
      <c r="M1015" s="668" t="str">
        <f t="shared" si="61"/>
        <v>0</v>
      </c>
      <c r="N1015" s="668" t="str">
        <f t="shared" si="60"/>
        <v>1</v>
      </c>
      <c r="O1015" s="672" t="s">
        <v>605</v>
      </c>
      <c r="P1015" s="725" t="s">
        <v>606</v>
      </c>
      <c r="Q1015" s="668"/>
      <c r="R1015" s="670"/>
      <c r="S1015" s="293"/>
      <c r="T1015" s="412"/>
    </row>
    <row r="1016" spans="1:20" x14ac:dyDescent="0.25">
      <c r="A1016" s="305"/>
      <c r="B1016" s="671"/>
      <c r="C1016" s="305"/>
      <c r="D1016" s="668"/>
      <c r="E1016" s="668"/>
      <c r="F1016" s="668"/>
      <c r="G1016" s="670"/>
      <c r="H1016" s="338"/>
      <c r="I1016" s="338"/>
      <c r="J1016" s="1048"/>
      <c r="K1016" s="670"/>
      <c r="L1016" s="670"/>
      <c r="M1016" s="668" t="str">
        <f t="shared" si="61"/>
        <v>0</v>
      </c>
      <c r="N1016" s="668" t="str">
        <f t="shared" si="60"/>
        <v>1</v>
      </c>
      <c r="O1016" s="672" t="s">
        <v>605</v>
      </c>
      <c r="P1016" s="725" t="s">
        <v>606</v>
      </c>
      <c r="Q1016" s="338"/>
      <c r="R1016" s="263"/>
    </row>
    <row r="1017" spans="1:20" x14ac:dyDescent="0.25">
      <c r="A1017" s="305"/>
      <c r="B1017" s="671"/>
      <c r="C1017" s="305"/>
      <c r="D1017" s="668"/>
      <c r="E1017" s="668"/>
      <c r="F1017" s="668"/>
      <c r="G1017" s="670"/>
      <c r="H1017" s="338"/>
      <c r="I1017" s="338"/>
      <c r="J1017" s="1048"/>
      <c r="K1017" s="670"/>
      <c r="L1017" s="670"/>
      <c r="M1017" s="668" t="str">
        <f t="shared" si="61"/>
        <v>0</v>
      </c>
      <c r="N1017" s="668" t="str">
        <f t="shared" si="60"/>
        <v>1</v>
      </c>
      <c r="O1017" s="672" t="s">
        <v>605</v>
      </c>
      <c r="P1017" s="725" t="s">
        <v>606</v>
      </c>
      <c r="Q1017" s="338"/>
      <c r="R1017" s="263"/>
    </row>
    <row r="1018" spans="1:20" x14ac:dyDescent="0.25">
      <c r="A1018" s="305"/>
      <c r="B1018" s="671"/>
      <c r="C1018" s="305"/>
      <c r="D1018" s="668"/>
      <c r="E1018" s="668"/>
      <c r="F1018" s="668"/>
      <c r="G1018" s="670"/>
      <c r="H1018" s="338"/>
      <c r="I1018" s="338"/>
      <c r="J1018" s="1048"/>
      <c r="K1018" s="670"/>
      <c r="L1018" s="670"/>
      <c r="M1018" s="668" t="str">
        <f t="shared" si="61"/>
        <v>0</v>
      </c>
      <c r="N1018" s="668" t="str">
        <f t="shared" si="60"/>
        <v>1</v>
      </c>
      <c r="O1018" s="672" t="s">
        <v>605</v>
      </c>
      <c r="P1018" s="725" t="s">
        <v>606</v>
      </c>
      <c r="Q1018" s="338"/>
      <c r="R1018" s="263"/>
    </row>
    <row r="1019" spans="1:20" x14ac:dyDescent="0.25">
      <c r="A1019" s="305"/>
      <c r="B1019" s="671"/>
      <c r="C1019" s="305"/>
      <c r="D1019" s="668"/>
      <c r="E1019" s="668"/>
      <c r="F1019" s="668"/>
      <c r="G1019" s="670"/>
      <c r="H1019" s="338"/>
      <c r="I1019" s="338"/>
      <c r="J1019" s="1048"/>
      <c r="K1019" s="670"/>
      <c r="L1019" s="670"/>
      <c r="M1019" s="668" t="str">
        <f t="shared" si="61"/>
        <v>0</v>
      </c>
      <c r="N1019" s="668" t="str">
        <f t="shared" si="60"/>
        <v>1</v>
      </c>
      <c r="O1019" s="672" t="s">
        <v>605</v>
      </c>
      <c r="P1019" s="725" t="s">
        <v>606</v>
      </c>
      <c r="Q1019" s="338"/>
      <c r="R1019" s="263"/>
    </row>
    <row r="1020" spans="1:20" x14ac:dyDescent="0.25">
      <c r="A1020" s="305"/>
      <c r="B1020" s="671"/>
      <c r="C1020" s="305"/>
      <c r="D1020" s="668"/>
      <c r="E1020" s="668"/>
      <c r="F1020" s="668"/>
      <c r="G1020" s="670"/>
      <c r="H1020" s="338"/>
      <c r="I1020" s="338"/>
      <c r="J1020" s="1048"/>
      <c r="K1020" s="670"/>
      <c r="L1020" s="670"/>
      <c r="M1020" s="668" t="str">
        <f t="shared" si="61"/>
        <v>0</v>
      </c>
      <c r="N1020" s="668" t="str">
        <f t="shared" si="60"/>
        <v>1</v>
      </c>
      <c r="O1020" s="672" t="s">
        <v>605</v>
      </c>
      <c r="P1020" s="725" t="s">
        <v>606</v>
      </c>
      <c r="Q1020" s="338"/>
      <c r="R1020" s="263"/>
    </row>
    <row r="1021" spans="1:20" x14ac:dyDescent="0.25">
      <c r="A1021" s="305"/>
      <c r="B1021" s="671"/>
      <c r="C1021" s="305"/>
      <c r="D1021" s="668"/>
      <c r="E1021" s="668"/>
      <c r="F1021" s="668"/>
      <c r="G1021" s="670"/>
      <c r="H1021" s="338"/>
      <c r="I1021" s="338"/>
      <c r="J1021" s="1048"/>
      <c r="K1021" s="670"/>
      <c r="L1021" s="670"/>
      <c r="M1021" s="668" t="str">
        <f t="shared" si="61"/>
        <v>0</v>
      </c>
      <c r="N1021" s="668" t="str">
        <f t="shared" si="60"/>
        <v>1</v>
      </c>
      <c r="O1021" s="672" t="s">
        <v>605</v>
      </c>
      <c r="P1021" s="725" t="s">
        <v>606</v>
      </c>
      <c r="Q1021" s="338"/>
      <c r="R1021" s="263"/>
    </row>
    <row r="1022" spans="1:20" x14ac:dyDescent="0.25">
      <c r="A1022" s="305"/>
      <c r="B1022" s="671"/>
      <c r="C1022" s="305"/>
      <c r="D1022" s="668"/>
      <c r="E1022" s="668"/>
      <c r="F1022" s="668"/>
      <c r="G1022" s="670"/>
      <c r="H1022" s="338"/>
      <c r="I1022" s="338"/>
      <c r="J1022" s="1048"/>
      <c r="K1022" s="670"/>
      <c r="L1022" s="670"/>
      <c r="M1022" s="668" t="str">
        <f t="shared" si="61"/>
        <v>0</v>
      </c>
      <c r="N1022" s="668" t="str">
        <f t="shared" ref="N1022:N1085" si="62">IF(P1022="",0,LEFT(P1022,1))</f>
        <v>1</v>
      </c>
      <c r="O1022" s="672" t="s">
        <v>605</v>
      </c>
      <c r="P1022" s="725" t="s">
        <v>606</v>
      </c>
      <c r="Q1022" s="338"/>
      <c r="R1022" s="263"/>
    </row>
    <row r="1023" spans="1:20" x14ac:dyDescent="0.25">
      <c r="A1023" s="305"/>
      <c r="B1023" s="671"/>
      <c r="C1023" s="305"/>
      <c r="D1023" s="668"/>
      <c r="E1023" s="668"/>
      <c r="F1023" s="668"/>
      <c r="G1023" s="670"/>
      <c r="H1023" s="338"/>
      <c r="I1023" s="338"/>
      <c r="J1023" s="1048"/>
      <c r="K1023" s="670"/>
      <c r="L1023" s="670"/>
      <c r="M1023" s="668" t="str">
        <f t="shared" ref="M1023:M1086" si="63">IF(O1023="",0,LEFT(O1023,1))</f>
        <v>0</v>
      </c>
      <c r="N1023" s="668" t="str">
        <f t="shared" si="62"/>
        <v>1</v>
      </c>
      <c r="O1023" s="672" t="s">
        <v>605</v>
      </c>
      <c r="P1023" s="725" t="s">
        <v>606</v>
      </c>
      <c r="Q1023" s="338"/>
      <c r="R1023" s="263"/>
    </row>
    <row r="1024" spans="1:20" x14ac:dyDescent="0.25">
      <c r="A1024" s="305"/>
      <c r="B1024" s="671"/>
      <c r="C1024" s="305"/>
      <c r="D1024" s="668"/>
      <c r="E1024" s="668"/>
      <c r="F1024" s="668"/>
      <c r="G1024" s="670"/>
      <c r="H1024" s="338"/>
      <c r="I1024" s="338"/>
      <c r="J1024" s="1048"/>
      <c r="K1024" s="670"/>
      <c r="L1024" s="670"/>
      <c r="M1024" s="668" t="str">
        <f t="shared" si="63"/>
        <v>0</v>
      </c>
      <c r="N1024" s="668" t="str">
        <f t="shared" si="62"/>
        <v>1</v>
      </c>
      <c r="O1024" s="672" t="s">
        <v>605</v>
      </c>
      <c r="P1024" s="725" t="s">
        <v>606</v>
      </c>
      <c r="Q1024" s="338"/>
      <c r="R1024" s="263"/>
    </row>
    <row r="1025" spans="1:18" x14ac:dyDescent="0.25">
      <c r="A1025" s="305"/>
      <c r="B1025" s="671"/>
      <c r="C1025" s="305"/>
      <c r="D1025" s="668"/>
      <c r="E1025" s="668"/>
      <c r="F1025" s="668"/>
      <c r="G1025" s="670"/>
      <c r="H1025" s="338"/>
      <c r="I1025" s="338"/>
      <c r="J1025" s="1048"/>
      <c r="K1025" s="670"/>
      <c r="L1025" s="670"/>
      <c r="M1025" s="668" t="str">
        <f t="shared" si="63"/>
        <v>0</v>
      </c>
      <c r="N1025" s="668" t="str">
        <f t="shared" si="62"/>
        <v>1</v>
      </c>
      <c r="O1025" s="672" t="s">
        <v>605</v>
      </c>
      <c r="P1025" s="725" t="s">
        <v>606</v>
      </c>
      <c r="Q1025" s="338"/>
      <c r="R1025" s="263"/>
    </row>
    <row r="1026" spans="1:18" x14ac:dyDescent="0.25">
      <c r="A1026" s="305"/>
      <c r="B1026" s="671"/>
      <c r="C1026" s="305"/>
      <c r="D1026" s="668"/>
      <c r="E1026" s="668"/>
      <c r="F1026" s="668"/>
      <c r="G1026" s="670"/>
      <c r="H1026" s="338"/>
      <c r="I1026" s="338"/>
      <c r="J1026" s="1048"/>
      <c r="K1026" s="670"/>
      <c r="L1026" s="670"/>
      <c r="M1026" s="668" t="str">
        <f t="shared" si="63"/>
        <v>0</v>
      </c>
      <c r="N1026" s="668" t="str">
        <f t="shared" si="62"/>
        <v>1</v>
      </c>
      <c r="O1026" s="672" t="s">
        <v>605</v>
      </c>
      <c r="P1026" s="725" t="s">
        <v>606</v>
      </c>
      <c r="Q1026" s="338"/>
      <c r="R1026" s="263"/>
    </row>
    <row r="1027" spans="1:18" x14ac:dyDescent="0.25">
      <c r="A1027" s="305"/>
      <c r="B1027" s="671"/>
      <c r="C1027" s="305"/>
      <c r="D1027" s="668"/>
      <c r="E1027" s="668"/>
      <c r="F1027" s="668"/>
      <c r="G1027" s="670"/>
      <c r="H1027" s="338"/>
      <c r="I1027" s="338"/>
      <c r="J1027" s="1048"/>
      <c r="K1027" s="670"/>
      <c r="L1027" s="670"/>
      <c r="M1027" s="668" t="str">
        <f t="shared" si="63"/>
        <v>0</v>
      </c>
      <c r="N1027" s="668" t="str">
        <f t="shared" si="62"/>
        <v>1</v>
      </c>
      <c r="O1027" s="672" t="s">
        <v>605</v>
      </c>
      <c r="P1027" s="725" t="s">
        <v>606</v>
      </c>
      <c r="Q1027" s="338"/>
      <c r="R1027" s="263"/>
    </row>
    <row r="1028" spans="1:18" x14ac:dyDescent="0.25">
      <c r="A1028" s="305"/>
      <c r="B1028" s="671"/>
      <c r="C1028" s="305"/>
      <c r="D1028" s="668"/>
      <c r="E1028" s="668"/>
      <c r="F1028" s="668"/>
      <c r="G1028" s="670"/>
      <c r="H1028" s="338"/>
      <c r="I1028" s="338"/>
      <c r="J1028" s="1048"/>
      <c r="K1028" s="670"/>
      <c r="L1028" s="670"/>
      <c r="M1028" s="668" t="str">
        <f t="shared" si="63"/>
        <v>0</v>
      </c>
      <c r="N1028" s="668" t="str">
        <f t="shared" si="62"/>
        <v>1</v>
      </c>
      <c r="O1028" s="672" t="s">
        <v>605</v>
      </c>
      <c r="P1028" s="725" t="s">
        <v>606</v>
      </c>
      <c r="Q1028" s="338"/>
      <c r="R1028" s="263"/>
    </row>
    <row r="1029" spans="1:18" x14ac:dyDescent="0.25">
      <c r="A1029" s="305"/>
      <c r="B1029" s="671"/>
      <c r="C1029" s="305"/>
      <c r="D1029" s="668"/>
      <c r="E1029" s="668"/>
      <c r="F1029" s="668"/>
      <c r="G1029" s="670"/>
      <c r="H1029" s="338"/>
      <c r="I1029" s="338"/>
      <c r="J1029" s="1048"/>
      <c r="K1029" s="670"/>
      <c r="L1029" s="670"/>
      <c r="M1029" s="668" t="str">
        <f t="shared" si="63"/>
        <v>0</v>
      </c>
      <c r="N1029" s="668" t="str">
        <f t="shared" si="62"/>
        <v>1</v>
      </c>
      <c r="O1029" s="672" t="s">
        <v>605</v>
      </c>
      <c r="P1029" s="725" t="s">
        <v>606</v>
      </c>
      <c r="Q1029" s="338"/>
      <c r="R1029" s="263"/>
    </row>
    <row r="1030" spans="1:18" x14ac:dyDescent="0.25">
      <c r="A1030" s="305"/>
      <c r="B1030" s="671"/>
      <c r="C1030" s="305"/>
      <c r="D1030" s="668"/>
      <c r="E1030" s="668"/>
      <c r="F1030" s="668"/>
      <c r="G1030" s="670"/>
      <c r="H1030" s="338"/>
      <c r="I1030" s="338"/>
      <c r="J1030" s="1048"/>
      <c r="K1030" s="670"/>
      <c r="L1030" s="670"/>
      <c r="M1030" s="668" t="str">
        <f t="shared" si="63"/>
        <v>0</v>
      </c>
      <c r="N1030" s="668" t="str">
        <f t="shared" si="62"/>
        <v>1</v>
      </c>
      <c r="O1030" s="672" t="s">
        <v>605</v>
      </c>
      <c r="P1030" s="725" t="s">
        <v>606</v>
      </c>
      <c r="Q1030" s="338"/>
      <c r="R1030" s="263"/>
    </row>
    <row r="1031" spans="1:18" x14ac:dyDescent="0.25">
      <c r="A1031" s="305"/>
      <c r="B1031" s="671"/>
      <c r="C1031" s="305"/>
      <c r="D1031" s="668"/>
      <c r="E1031" s="668"/>
      <c r="F1031" s="668"/>
      <c r="G1031" s="670"/>
      <c r="H1031" s="338"/>
      <c r="I1031" s="338"/>
      <c r="J1031" s="1048"/>
      <c r="K1031" s="670"/>
      <c r="L1031" s="670"/>
      <c r="M1031" s="668" t="str">
        <f t="shared" si="63"/>
        <v>0</v>
      </c>
      <c r="N1031" s="668" t="str">
        <f t="shared" si="62"/>
        <v>1</v>
      </c>
      <c r="O1031" s="672" t="s">
        <v>605</v>
      </c>
      <c r="P1031" s="725" t="s">
        <v>606</v>
      </c>
      <c r="Q1031" s="338"/>
      <c r="R1031" s="263"/>
    </row>
    <row r="1032" spans="1:18" x14ac:dyDescent="0.25">
      <c r="A1032" s="305"/>
      <c r="B1032" s="671"/>
      <c r="C1032" s="305"/>
      <c r="D1032" s="668"/>
      <c r="E1032" s="668"/>
      <c r="F1032" s="668"/>
      <c r="G1032" s="670"/>
      <c r="H1032" s="338"/>
      <c r="I1032" s="338"/>
      <c r="J1032" s="1048"/>
      <c r="K1032" s="670"/>
      <c r="L1032" s="670"/>
      <c r="M1032" s="668" t="str">
        <f t="shared" si="63"/>
        <v>0</v>
      </c>
      <c r="N1032" s="668" t="str">
        <f t="shared" si="62"/>
        <v>1</v>
      </c>
      <c r="O1032" s="672" t="s">
        <v>605</v>
      </c>
      <c r="P1032" s="725" t="s">
        <v>606</v>
      </c>
      <c r="Q1032" s="338"/>
      <c r="R1032" s="263"/>
    </row>
    <row r="1033" spans="1:18" x14ac:dyDescent="0.25">
      <c r="A1033" s="305"/>
      <c r="B1033" s="671"/>
      <c r="C1033" s="305"/>
      <c r="D1033" s="668"/>
      <c r="E1033" s="668"/>
      <c r="F1033" s="668"/>
      <c r="G1033" s="670"/>
      <c r="H1033" s="338"/>
      <c r="I1033" s="338"/>
      <c r="J1033" s="1048"/>
      <c r="K1033" s="670"/>
      <c r="L1033" s="670"/>
      <c r="M1033" s="668" t="str">
        <f t="shared" si="63"/>
        <v>0</v>
      </c>
      <c r="N1033" s="668" t="str">
        <f t="shared" si="62"/>
        <v>1</v>
      </c>
      <c r="O1033" s="672" t="s">
        <v>605</v>
      </c>
      <c r="P1033" s="725" t="s">
        <v>606</v>
      </c>
      <c r="Q1033" s="338"/>
      <c r="R1033" s="263"/>
    </row>
    <row r="1034" spans="1:18" x14ac:dyDescent="0.25">
      <c r="A1034" s="305"/>
      <c r="B1034" s="671"/>
      <c r="C1034" s="305"/>
      <c r="D1034" s="668"/>
      <c r="E1034" s="668"/>
      <c r="F1034" s="668"/>
      <c r="G1034" s="670"/>
      <c r="H1034" s="338"/>
      <c r="I1034" s="338"/>
      <c r="J1034" s="1048"/>
      <c r="K1034" s="670"/>
      <c r="L1034" s="670"/>
      <c r="M1034" s="668" t="str">
        <f t="shared" si="63"/>
        <v>0</v>
      </c>
      <c r="N1034" s="668" t="str">
        <f t="shared" si="62"/>
        <v>1</v>
      </c>
      <c r="O1034" s="672" t="s">
        <v>605</v>
      </c>
      <c r="P1034" s="725" t="s">
        <v>606</v>
      </c>
      <c r="Q1034" s="338"/>
      <c r="R1034" s="263"/>
    </row>
    <row r="1035" spans="1:18" x14ac:dyDescent="0.25">
      <c r="A1035" s="305"/>
      <c r="B1035" s="671"/>
      <c r="C1035" s="305"/>
      <c r="D1035" s="668"/>
      <c r="E1035" s="668"/>
      <c r="F1035" s="668"/>
      <c r="G1035" s="670"/>
      <c r="H1035" s="338"/>
      <c r="I1035" s="338"/>
      <c r="J1035" s="1048"/>
      <c r="K1035" s="670"/>
      <c r="L1035" s="670"/>
      <c r="M1035" s="668" t="str">
        <f t="shared" si="63"/>
        <v>0</v>
      </c>
      <c r="N1035" s="668" t="str">
        <f t="shared" si="62"/>
        <v>1</v>
      </c>
      <c r="O1035" s="672" t="s">
        <v>605</v>
      </c>
      <c r="P1035" s="725" t="s">
        <v>606</v>
      </c>
      <c r="Q1035" s="338"/>
      <c r="R1035" s="263"/>
    </row>
    <row r="1036" spans="1:18" x14ac:dyDescent="0.25">
      <c r="A1036" s="305"/>
      <c r="B1036" s="671"/>
      <c r="C1036" s="305"/>
      <c r="D1036" s="668"/>
      <c r="E1036" s="668"/>
      <c r="F1036" s="668"/>
      <c r="G1036" s="670"/>
      <c r="H1036" s="338"/>
      <c r="I1036" s="338"/>
      <c r="J1036" s="1048"/>
      <c r="K1036" s="670"/>
      <c r="L1036" s="670"/>
      <c r="M1036" s="668" t="str">
        <f t="shared" si="63"/>
        <v>0</v>
      </c>
      <c r="N1036" s="668" t="str">
        <f t="shared" si="62"/>
        <v>1</v>
      </c>
      <c r="O1036" s="672" t="s">
        <v>605</v>
      </c>
      <c r="P1036" s="725" t="s">
        <v>606</v>
      </c>
      <c r="Q1036" s="338"/>
      <c r="R1036" s="263"/>
    </row>
    <row r="1037" spans="1:18" x14ac:dyDescent="0.25">
      <c r="A1037" s="305"/>
      <c r="B1037" s="671"/>
      <c r="C1037" s="305"/>
      <c r="D1037" s="668"/>
      <c r="E1037" s="668"/>
      <c r="F1037" s="668"/>
      <c r="G1037" s="670"/>
      <c r="H1037" s="338"/>
      <c r="I1037" s="338"/>
      <c r="J1037" s="1048"/>
      <c r="K1037" s="670"/>
      <c r="L1037" s="670"/>
      <c r="M1037" s="668" t="str">
        <f t="shared" si="63"/>
        <v>0</v>
      </c>
      <c r="N1037" s="668" t="str">
        <f t="shared" si="62"/>
        <v>1</v>
      </c>
      <c r="O1037" s="672" t="s">
        <v>605</v>
      </c>
      <c r="P1037" s="725" t="s">
        <v>606</v>
      </c>
      <c r="Q1037" s="338"/>
      <c r="R1037" s="263"/>
    </row>
    <row r="1038" spans="1:18" x14ac:dyDescent="0.25">
      <c r="A1038" s="305"/>
      <c r="B1038" s="671"/>
      <c r="C1038" s="305"/>
      <c r="D1038" s="668"/>
      <c r="E1038" s="668"/>
      <c r="F1038" s="668"/>
      <c r="G1038" s="670"/>
      <c r="H1038" s="338"/>
      <c r="I1038" s="338"/>
      <c r="J1038" s="1048"/>
      <c r="K1038" s="670"/>
      <c r="L1038" s="670"/>
      <c r="M1038" s="668" t="str">
        <f t="shared" si="63"/>
        <v>0</v>
      </c>
      <c r="N1038" s="668" t="str">
        <f t="shared" si="62"/>
        <v>1</v>
      </c>
      <c r="O1038" s="672" t="s">
        <v>605</v>
      </c>
      <c r="P1038" s="725" t="s">
        <v>606</v>
      </c>
      <c r="Q1038" s="338"/>
      <c r="R1038" s="263"/>
    </row>
    <row r="1039" spans="1:18" x14ac:dyDescent="0.25">
      <c r="A1039" s="305"/>
      <c r="B1039" s="671"/>
      <c r="C1039" s="305"/>
      <c r="D1039" s="668"/>
      <c r="E1039" s="668"/>
      <c r="F1039" s="668"/>
      <c r="G1039" s="670"/>
      <c r="H1039" s="338"/>
      <c r="I1039" s="338"/>
      <c r="J1039" s="1048"/>
      <c r="K1039" s="670"/>
      <c r="L1039" s="670"/>
      <c r="M1039" s="668" t="str">
        <f t="shared" si="63"/>
        <v>0</v>
      </c>
      <c r="N1039" s="668" t="str">
        <f t="shared" si="62"/>
        <v>1</v>
      </c>
      <c r="O1039" s="672" t="s">
        <v>605</v>
      </c>
      <c r="P1039" s="725" t="s">
        <v>606</v>
      </c>
      <c r="Q1039" s="338"/>
      <c r="R1039" s="263"/>
    </row>
    <row r="1040" spans="1:18" x14ac:dyDescent="0.25">
      <c r="A1040" s="305"/>
      <c r="B1040" s="671"/>
      <c r="C1040" s="305"/>
      <c r="D1040" s="668"/>
      <c r="E1040" s="668"/>
      <c r="F1040" s="668"/>
      <c r="G1040" s="670"/>
      <c r="H1040" s="338"/>
      <c r="I1040" s="338"/>
      <c r="J1040" s="1048"/>
      <c r="K1040" s="670"/>
      <c r="L1040" s="670"/>
      <c r="M1040" s="668" t="str">
        <f t="shared" si="63"/>
        <v>0</v>
      </c>
      <c r="N1040" s="668" t="str">
        <f t="shared" si="62"/>
        <v>1</v>
      </c>
      <c r="O1040" s="672" t="s">
        <v>605</v>
      </c>
      <c r="P1040" s="725" t="s">
        <v>606</v>
      </c>
      <c r="Q1040" s="338"/>
      <c r="R1040" s="263"/>
    </row>
    <row r="1041" spans="1:18" x14ac:dyDescent="0.25">
      <c r="A1041" s="305"/>
      <c r="B1041" s="671"/>
      <c r="C1041" s="305"/>
      <c r="D1041" s="668"/>
      <c r="E1041" s="668"/>
      <c r="F1041" s="668"/>
      <c r="G1041" s="670"/>
      <c r="H1041" s="338"/>
      <c r="I1041" s="338"/>
      <c r="J1041" s="1048"/>
      <c r="K1041" s="670"/>
      <c r="L1041" s="670"/>
      <c r="M1041" s="668" t="str">
        <f t="shared" si="63"/>
        <v>0</v>
      </c>
      <c r="N1041" s="668" t="str">
        <f t="shared" si="62"/>
        <v>1</v>
      </c>
      <c r="O1041" s="672" t="s">
        <v>605</v>
      </c>
      <c r="P1041" s="725" t="s">
        <v>606</v>
      </c>
      <c r="Q1041" s="338"/>
      <c r="R1041" s="263"/>
    </row>
    <row r="1042" spans="1:18" x14ac:dyDescent="0.25">
      <c r="A1042" s="305"/>
      <c r="B1042" s="671"/>
      <c r="C1042" s="305"/>
      <c r="D1042" s="668"/>
      <c r="E1042" s="668"/>
      <c r="F1042" s="668"/>
      <c r="G1042" s="670"/>
      <c r="H1042" s="338"/>
      <c r="I1042" s="338"/>
      <c r="J1042" s="1048"/>
      <c r="K1042" s="338"/>
      <c r="L1042" s="670"/>
      <c r="M1042" s="668" t="str">
        <f t="shared" si="63"/>
        <v>0</v>
      </c>
      <c r="N1042" s="668" t="str">
        <f t="shared" si="62"/>
        <v>1</v>
      </c>
      <c r="O1042" s="672" t="s">
        <v>605</v>
      </c>
      <c r="P1042" s="725" t="s">
        <v>606</v>
      </c>
      <c r="Q1042" s="338"/>
      <c r="R1042" s="263"/>
    </row>
    <row r="1043" spans="1:18" x14ac:dyDescent="0.25">
      <c r="A1043" s="305"/>
      <c r="B1043" s="671"/>
      <c r="C1043" s="305"/>
      <c r="D1043" s="668"/>
      <c r="E1043" s="668"/>
      <c r="F1043" s="668"/>
      <c r="G1043" s="670"/>
      <c r="H1043" s="338"/>
      <c r="I1043" s="338"/>
      <c r="J1043" s="1048"/>
      <c r="K1043" s="670"/>
      <c r="L1043" s="670"/>
      <c r="M1043" s="668" t="str">
        <f t="shared" si="63"/>
        <v>0</v>
      </c>
      <c r="N1043" s="668" t="str">
        <f t="shared" si="62"/>
        <v>1</v>
      </c>
      <c r="O1043" s="672" t="s">
        <v>605</v>
      </c>
      <c r="P1043" s="725" t="s">
        <v>606</v>
      </c>
      <c r="Q1043" s="338"/>
      <c r="R1043" s="263"/>
    </row>
    <row r="1044" spans="1:18" x14ac:dyDescent="0.25">
      <c r="A1044" s="305"/>
      <c r="B1044" s="671"/>
      <c r="C1044" s="305"/>
      <c r="D1044" s="668"/>
      <c r="E1044" s="668"/>
      <c r="F1044" s="668"/>
      <c r="G1044" s="670"/>
      <c r="H1044" s="338"/>
      <c r="I1044" s="338"/>
      <c r="J1044" s="1048"/>
      <c r="K1044" s="670"/>
      <c r="L1044" s="670"/>
      <c r="M1044" s="668" t="str">
        <f t="shared" si="63"/>
        <v>0</v>
      </c>
      <c r="N1044" s="668" t="str">
        <f t="shared" si="62"/>
        <v>1</v>
      </c>
      <c r="O1044" s="672" t="s">
        <v>605</v>
      </c>
      <c r="P1044" s="725" t="s">
        <v>606</v>
      </c>
      <c r="Q1044" s="338"/>
      <c r="R1044" s="263"/>
    </row>
    <row r="1045" spans="1:18" x14ac:dyDescent="0.25">
      <c r="A1045" s="305"/>
      <c r="B1045" s="671"/>
      <c r="C1045" s="305"/>
      <c r="D1045" s="668"/>
      <c r="E1045" s="668"/>
      <c r="F1045" s="668"/>
      <c r="G1045" s="670"/>
      <c r="H1045" s="338"/>
      <c r="I1045" s="338"/>
      <c r="J1045" s="1048"/>
      <c r="K1045" s="670"/>
      <c r="L1045" s="670"/>
      <c r="M1045" s="668" t="str">
        <f t="shared" si="63"/>
        <v>0</v>
      </c>
      <c r="N1045" s="668" t="str">
        <f t="shared" si="62"/>
        <v>1</v>
      </c>
      <c r="O1045" s="672" t="s">
        <v>605</v>
      </c>
      <c r="P1045" s="725" t="s">
        <v>606</v>
      </c>
      <c r="Q1045" s="338"/>
      <c r="R1045" s="263"/>
    </row>
    <row r="1046" spans="1:18" x14ac:dyDescent="0.25">
      <c r="A1046" s="305"/>
      <c r="B1046" s="671"/>
      <c r="C1046" s="305"/>
      <c r="D1046" s="668"/>
      <c r="E1046" s="668"/>
      <c r="F1046" s="668"/>
      <c r="G1046" s="670"/>
      <c r="H1046" s="338"/>
      <c r="I1046" s="338"/>
      <c r="J1046" s="1048"/>
      <c r="K1046" s="670"/>
      <c r="L1046" s="670"/>
      <c r="M1046" s="668" t="str">
        <f t="shared" si="63"/>
        <v>0</v>
      </c>
      <c r="N1046" s="668" t="str">
        <f t="shared" si="62"/>
        <v>1</v>
      </c>
      <c r="O1046" s="672" t="s">
        <v>605</v>
      </c>
      <c r="P1046" s="725" t="s">
        <v>606</v>
      </c>
      <c r="Q1046" s="338"/>
      <c r="R1046" s="263"/>
    </row>
    <row r="1047" spans="1:18" x14ac:dyDescent="0.25">
      <c r="A1047" s="305"/>
      <c r="B1047" s="671"/>
      <c r="C1047" s="305"/>
      <c r="D1047" s="668"/>
      <c r="E1047" s="668"/>
      <c r="F1047" s="668"/>
      <c r="G1047" s="670"/>
      <c r="H1047" s="338"/>
      <c r="I1047" s="338"/>
      <c r="J1047" s="1048"/>
      <c r="K1047" s="670"/>
      <c r="L1047" s="670"/>
      <c r="M1047" s="668" t="str">
        <f t="shared" si="63"/>
        <v>0</v>
      </c>
      <c r="N1047" s="668" t="str">
        <f t="shared" si="62"/>
        <v>1</v>
      </c>
      <c r="O1047" s="672" t="s">
        <v>605</v>
      </c>
      <c r="P1047" s="725" t="s">
        <v>606</v>
      </c>
      <c r="Q1047" s="338"/>
      <c r="R1047" s="263"/>
    </row>
    <row r="1048" spans="1:18" x14ac:dyDescent="0.25">
      <c r="A1048" s="305"/>
      <c r="B1048" s="671"/>
      <c r="C1048" s="305"/>
      <c r="D1048" s="668"/>
      <c r="E1048" s="668"/>
      <c r="F1048" s="668"/>
      <c r="G1048" s="670"/>
      <c r="H1048" s="338"/>
      <c r="I1048" s="338"/>
      <c r="J1048" s="1048"/>
      <c r="K1048" s="670"/>
      <c r="L1048" s="670"/>
      <c r="M1048" s="668" t="str">
        <f t="shared" si="63"/>
        <v>0</v>
      </c>
      <c r="N1048" s="668" t="str">
        <f t="shared" si="62"/>
        <v>1</v>
      </c>
      <c r="O1048" s="672" t="s">
        <v>605</v>
      </c>
      <c r="P1048" s="725" t="s">
        <v>606</v>
      </c>
      <c r="Q1048" s="338"/>
      <c r="R1048" s="263"/>
    </row>
    <row r="1049" spans="1:18" x14ac:dyDescent="0.25">
      <c r="A1049" s="305"/>
      <c r="B1049" s="671"/>
      <c r="C1049" s="305"/>
      <c r="D1049" s="668"/>
      <c r="E1049" s="668"/>
      <c r="F1049" s="668"/>
      <c r="G1049" s="670"/>
      <c r="H1049" s="338"/>
      <c r="I1049" s="338"/>
      <c r="J1049" s="1048"/>
      <c r="K1049" s="670"/>
      <c r="L1049" s="670"/>
      <c r="M1049" s="668" t="str">
        <f t="shared" si="63"/>
        <v>0</v>
      </c>
      <c r="N1049" s="668" t="str">
        <f t="shared" si="62"/>
        <v>1</v>
      </c>
      <c r="O1049" s="672" t="s">
        <v>605</v>
      </c>
      <c r="P1049" s="725" t="s">
        <v>606</v>
      </c>
      <c r="Q1049" s="338"/>
      <c r="R1049" s="263"/>
    </row>
    <row r="1050" spans="1:18" x14ac:dyDescent="0.25">
      <c r="A1050" s="305"/>
      <c r="B1050" s="671"/>
      <c r="C1050" s="305"/>
      <c r="D1050" s="668"/>
      <c r="E1050" s="668"/>
      <c r="F1050" s="668"/>
      <c r="G1050" s="670"/>
      <c r="H1050" s="338"/>
      <c r="I1050" s="338"/>
      <c r="J1050" s="1048"/>
      <c r="K1050" s="670"/>
      <c r="L1050" s="670"/>
      <c r="M1050" s="668" t="str">
        <f t="shared" si="63"/>
        <v>0</v>
      </c>
      <c r="N1050" s="668" t="str">
        <f t="shared" si="62"/>
        <v>1</v>
      </c>
      <c r="O1050" s="672" t="s">
        <v>605</v>
      </c>
      <c r="P1050" s="725" t="s">
        <v>606</v>
      </c>
      <c r="Q1050" s="338"/>
      <c r="R1050" s="263"/>
    </row>
    <row r="1051" spans="1:18" x14ac:dyDescent="0.25">
      <c r="A1051" s="305"/>
      <c r="B1051" s="671"/>
      <c r="C1051" s="305"/>
      <c r="D1051" s="668"/>
      <c r="E1051" s="668"/>
      <c r="F1051" s="668"/>
      <c r="G1051" s="670"/>
      <c r="H1051" s="338"/>
      <c r="I1051" s="338"/>
      <c r="J1051" s="1048"/>
      <c r="K1051" s="670"/>
      <c r="L1051" s="670"/>
      <c r="M1051" s="668" t="str">
        <f t="shared" si="63"/>
        <v>0</v>
      </c>
      <c r="N1051" s="668" t="str">
        <f t="shared" si="62"/>
        <v>1</v>
      </c>
      <c r="O1051" s="672" t="s">
        <v>605</v>
      </c>
      <c r="P1051" s="725" t="s">
        <v>606</v>
      </c>
      <c r="Q1051" s="338"/>
      <c r="R1051" s="263"/>
    </row>
    <row r="1052" spans="1:18" x14ac:dyDescent="0.25">
      <c r="A1052" s="305"/>
      <c r="B1052" s="671"/>
      <c r="C1052" s="305"/>
      <c r="D1052" s="668"/>
      <c r="E1052" s="668"/>
      <c r="F1052" s="668"/>
      <c r="G1052" s="670"/>
      <c r="H1052" s="338"/>
      <c r="I1052" s="338"/>
      <c r="J1052" s="1048"/>
      <c r="K1052" s="670"/>
      <c r="L1052" s="670"/>
      <c r="M1052" s="668" t="str">
        <f t="shared" si="63"/>
        <v>0</v>
      </c>
      <c r="N1052" s="668" t="str">
        <f t="shared" si="62"/>
        <v>1</v>
      </c>
      <c r="O1052" s="672" t="s">
        <v>605</v>
      </c>
      <c r="P1052" s="725" t="s">
        <v>606</v>
      </c>
      <c r="Q1052" s="338"/>
      <c r="R1052" s="263"/>
    </row>
    <row r="1053" spans="1:18" x14ac:dyDescent="0.25">
      <c r="A1053" s="305"/>
      <c r="B1053" s="671"/>
      <c r="C1053" s="305"/>
      <c r="D1053" s="668"/>
      <c r="E1053" s="668"/>
      <c r="F1053" s="668"/>
      <c r="G1053" s="670"/>
      <c r="H1053" s="338"/>
      <c r="I1053" s="338"/>
      <c r="J1053" s="1048"/>
      <c r="K1053" s="670"/>
      <c r="L1053" s="670"/>
      <c r="M1053" s="668" t="str">
        <f t="shared" si="63"/>
        <v>0</v>
      </c>
      <c r="N1053" s="668" t="str">
        <f t="shared" si="62"/>
        <v>1</v>
      </c>
      <c r="O1053" s="672" t="s">
        <v>605</v>
      </c>
      <c r="P1053" s="725" t="s">
        <v>606</v>
      </c>
      <c r="Q1053" s="338"/>
      <c r="R1053" s="263"/>
    </row>
    <row r="1054" spans="1:18" x14ac:dyDescent="0.25">
      <c r="A1054" s="305"/>
      <c r="B1054" s="671"/>
      <c r="C1054" s="305"/>
      <c r="D1054" s="668"/>
      <c r="E1054" s="668"/>
      <c r="F1054" s="668"/>
      <c r="G1054" s="670"/>
      <c r="H1054" s="338"/>
      <c r="I1054" s="338"/>
      <c r="J1054" s="1048"/>
      <c r="K1054" s="670"/>
      <c r="L1054" s="670"/>
      <c r="M1054" s="668" t="str">
        <f t="shared" si="63"/>
        <v>0</v>
      </c>
      <c r="N1054" s="668" t="str">
        <f t="shared" si="62"/>
        <v>1</v>
      </c>
      <c r="O1054" s="672" t="s">
        <v>605</v>
      </c>
      <c r="P1054" s="725" t="s">
        <v>606</v>
      </c>
      <c r="Q1054" s="338"/>
      <c r="R1054" s="263"/>
    </row>
    <row r="1055" spans="1:18" x14ac:dyDescent="0.25">
      <c r="A1055" s="305"/>
      <c r="B1055" s="671"/>
      <c r="C1055" s="305"/>
      <c r="D1055" s="668"/>
      <c r="E1055" s="668"/>
      <c r="F1055" s="668"/>
      <c r="G1055" s="670"/>
      <c r="H1055" s="338"/>
      <c r="I1055" s="338"/>
      <c r="J1055" s="1048"/>
      <c r="K1055" s="670"/>
      <c r="L1055" s="670"/>
      <c r="M1055" s="668" t="str">
        <f t="shared" si="63"/>
        <v>0</v>
      </c>
      <c r="N1055" s="668" t="str">
        <f t="shared" si="62"/>
        <v>1</v>
      </c>
      <c r="O1055" s="672" t="s">
        <v>605</v>
      </c>
      <c r="P1055" s="725" t="s">
        <v>606</v>
      </c>
      <c r="Q1055" s="338"/>
      <c r="R1055" s="263"/>
    </row>
    <row r="1056" spans="1:18" x14ac:dyDescent="0.25">
      <c r="A1056" s="305"/>
      <c r="B1056" s="671"/>
      <c r="C1056" s="305"/>
      <c r="D1056" s="668"/>
      <c r="E1056" s="668"/>
      <c r="F1056" s="668"/>
      <c r="G1056" s="670"/>
      <c r="H1056" s="338"/>
      <c r="I1056" s="338"/>
      <c r="J1056" s="1048"/>
      <c r="K1056" s="670"/>
      <c r="L1056" s="670"/>
      <c r="M1056" s="668" t="str">
        <f t="shared" si="63"/>
        <v>0</v>
      </c>
      <c r="N1056" s="668" t="str">
        <f t="shared" si="62"/>
        <v>1</v>
      </c>
      <c r="O1056" s="672" t="s">
        <v>605</v>
      </c>
      <c r="P1056" s="725" t="s">
        <v>606</v>
      </c>
      <c r="Q1056" s="338"/>
      <c r="R1056" s="263"/>
    </row>
    <row r="1057" spans="1:18" x14ac:dyDescent="0.25">
      <c r="A1057" s="305"/>
      <c r="B1057" s="671"/>
      <c r="C1057" s="305"/>
      <c r="D1057" s="668"/>
      <c r="E1057" s="668"/>
      <c r="F1057" s="668"/>
      <c r="G1057" s="670"/>
      <c r="H1057" s="338"/>
      <c r="I1057" s="338"/>
      <c r="J1057" s="1048"/>
      <c r="K1057" s="670"/>
      <c r="L1057" s="670"/>
      <c r="M1057" s="668" t="str">
        <f t="shared" si="63"/>
        <v>0</v>
      </c>
      <c r="N1057" s="668" t="str">
        <f t="shared" si="62"/>
        <v>1</v>
      </c>
      <c r="O1057" s="672" t="s">
        <v>605</v>
      </c>
      <c r="P1057" s="725" t="s">
        <v>606</v>
      </c>
      <c r="Q1057" s="338"/>
      <c r="R1057" s="263"/>
    </row>
    <row r="1058" spans="1:18" x14ac:dyDescent="0.25">
      <c r="A1058" s="305"/>
      <c r="B1058" s="671"/>
      <c r="C1058" s="305"/>
      <c r="D1058" s="668"/>
      <c r="E1058" s="668"/>
      <c r="F1058" s="668"/>
      <c r="G1058" s="670"/>
      <c r="H1058" s="338"/>
      <c r="I1058" s="338"/>
      <c r="J1058" s="1048"/>
      <c r="K1058" s="670"/>
      <c r="L1058" s="670"/>
      <c r="M1058" s="668" t="str">
        <f t="shared" si="63"/>
        <v>0</v>
      </c>
      <c r="N1058" s="668" t="str">
        <f t="shared" si="62"/>
        <v>1</v>
      </c>
      <c r="O1058" s="672" t="s">
        <v>605</v>
      </c>
      <c r="P1058" s="725" t="s">
        <v>606</v>
      </c>
      <c r="Q1058" s="338"/>
      <c r="R1058" s="263"/>
    </row>
    <row r="1059" spans="1:18" x14ac:dyDescent="0.25">
      <c r="A1059" s="305"/>
      <c r="B1059" s="671"/>
      <c r="C1059" s="305"/>
      <c r="D1059" s="668"/>
      <c r="E1059" s="668"/>
      <c r="F1059" s="668"/>
      <c r="G1059" s="670"/>
      <c r="H1059" s="338"/>
      <c r="I1059" s="338"/>
      <c r="J1059" s="1048"/>
      <c r="K1059" s="670"/>
      <c r="L1059" s="670"/>
      <c r="M1059" s="668" t="str">
        <f t="shared" si="63"/>
        <v>0</v>
      </c>
      <c r="N1059" s="668" t="str">
        <f t="shared" si="62"/>
        <v>1</v>
      </c>
      <c r="O1059" s="672" t="s">
        <v>605</v>
      </c>
      <c r="P1059" s="725" t="s">
        <v>606</v>
      </c>
      <c r="Q1059" s="338"/>
      <c r="R1059" s="263"/>
    </row>
    <row r="1060" spans="1:18" x14ac:dyDescent="0.25">
      <c r="A1060" s="305"/>
      <c r="B1060" s="671"/>
      <c r="C1060" s="305"/>
      <c r="D1060" s="668"/>
      <c r="E1060" s="668"/>
      <c r="F1060" s="668"/>
      <c r="G1060" s="670"/>
      <c r="H1060" s="338"/>
      <c r="I1060" s="338"/>
      <c r="J1060" s="1048"/>
      <c r="K1060" s="338"/>
      <c r="L1060" s="670"/>
      <c r="M1060" s="668" t="str">
        <f t="shared" si="63"/>
        <v>0</v>
      </c>
      <c r="N1060" s="668" t="str">
        <f t="shared" si="62"/>
        <v>1</v>
      </c>
      <c r="O1060" s="672" t="s">
        <v>605</v>
      </c>
      <c r="P1060" s="725" t="s">
        <v>606</v>
      </c>
      <c r="Q1060" s="338"/>
      <c r="R1060" s="263"/>
    </row>
    <row r="1061" spans="1:18" x14ac:dyDescent="0.25">
      <c r="A1061" s="305"/>
      <c r="B1061" s="671"/>
      <c r="C1061" s="305"/>
      <c r="D1061" s="668"/>
      <c r="E1061" s="668"/>
      <c r="F1061" s="668"/>
      <c r="G1061" s="670"/>
      <c r="H1061" s="338"/>
      <c r="I1061" s="338"/>
      <c r="J1061" s="1048"/>
      <c r="K1061" s="670"/>
      <c r="L1061" s="670"/>
      <c r="M1061" s="668" t="str">
        <f t="shared" si="63"/>
        <v>0</v>
      </c>
      <c r="N1061" s="668" t="str">
        <f t="shared" si="62"/>
        <v>1</v>
      </c>
      <c r="O1061" s="672" t="s">
        <v>605</v>
      </c>
      <c r="P1061" s="725" t="s">
        <v>606</v>
      </c>
      <c r="Q1061" s="338"/>
      <c r="R1061" s="263"/>
    </row>
    <row r="1062" spans="1:18" x14ac:dyDescent="0.25">
      <c r="A1062" s="305"/>
      <c r="B1062" s="671"/>
      <c r="C1062" s="305"/>
      <c r="D1062" s="668"/>
      <c r="E1062" s="668"/>
      <c r="F1062" s="668"/>
      <c r="G1062" s="670"/>
      <c r="H1062" s="338"/>
      <c r="I1062" s="338"/>
      <c r="J1062" s="1048"/>
      <c r="K1062" s="670"/>
      <c r="L1062" s="670"/>
      <c r="M1062" s="668" t="str">
        <f t="shared" si="63"/>
        <v>0</v>
      </c>
      <c r="N1062" s="668" t="str">
        <f t="shared" si="62"/>
        <v>1</v>
      </c>
      <c r="O1062" s="672" t="s">
        <v>605</v>
      </c>
      <c r="P1062" s="725" t="s">
        <v>606</v>
      </c>
      <c r="Q1062" s="338"/>
      <c r="R1062" s="263"/>
    </row>
    <row r="1063" spans="1:18" x14ac:dyDescent="0.25">
      <c r="A1063" s="305"/>
      <c r="B1063" s="671"/>
      <c r="C1063" s="305"/>
      <c r="D1063" s="668"/>
      <c r="E1063" s="668"/>
      <c r="F1063" s="668"/>
      <c r="G1063" s="670"/>
      <c r="H1063" s="338"/>
      <c r="I1063" s="338"/>
      <c r="J1063" s="1048"/>
      <c r="K1063" s="670"/>
      <c r="L1063" s="670"/>
      <c r="M1063" s="668" t="str">
        <f t="shared" si="63"/>
        <v>0</v>
      </c>
      <c r="N1063" s="668" t="str">
        <f t="shared" si="62"/>
        <v>1</v>
      </c>
      <c r="O1063" s="672" t="s">
        <v>605</v>
      </c>
      <c r="P1063" s="725" t="s">
        <v>606</v>
      </c>
      <c r="Q1063" s="338"/>
      <c r="R1063" s="263"/>
    </row>
    <row r="1064" spans="1:18" x14ac:dyDescent="0.25">
      <c r="A1064" s="305"/>
      <c r="B1064" s="671"/>
      <c r="C1064" s="305"/>
      <c r="D1064" s="668"/>
      <c r="E1064" s="668"/>
      <c r="F1064" s="668"/>
      <c r="G1064" s="670"/>
      <c r="H1064" s="338"/>
      <c r="I1064" s="338"/>
      <c r="J1064" s="1048"/>
      <c r="K1064" s="670"/>
      <c r="L1064" s="670"/>
      <c r="M1064" s="668" t="str">
        <f t="shared" si="63"/>
        <v>0</v>
      </c>
      <c r="N1064" s="668" t="str">
        <f t="shared" si="62"/>
        <v>1</v>
      </c>
      <c r="O1064" s="672" t="s">
        <v>605</v>
      </c>
      <c r="P1064" s="725" t="s">
        <v>606</v>
      </c>
      <c r="Q1064" s="338"/>
      <c r="R1064" s="263"/>
    </row>
    <row r="1065" spans="1:18" x14ac:dyDescent="0.25">
      <c r="A1065" s="305"/>
      <c r="B1065" s="671"/>
      <c r="C1065" s="305"/>
      <c r="D1065" s="668"/>
      <c r="E1065" s="668"/>
      <c r="F1065" s="668"/>
      <c r="G1065" s="670"/>
      <c r="H1065" s="338"/>
      <c r="I1065" s="338"/>
      <c r="J1065" s="1048"/>
      <c r="K1065" s="670"/>
      <c r="L1065" s="670"/>
      <c r="M1065" s="668" t="str">
        <f t="shared" si="63"/>
        <v>0</v>
      </c>
      <c r="N1065" s="668" t="str">
        <f t="shared" si="62"/>
        <v>1</v>
      </c>
      <c r="O1065" s="672" t="s">
        <v>605</v>
      </c>
      <c r="P1065" s="725" t="s">
        <v>606</v>
      </c>
      <c r="Q1065" s="338"/>
      <c r="R1065" s="263"/>
    </row>
    <row r="1066" spans="1:18" x14ac:dyDescent="0.25">
      <c r="A1066" s="305"/>
      <c r="B1066" s="671"/>
      <c r="C1066" s="305"/>
      <c r="D1066" s="668"/>
      <c r="E1066" s="668"/>
      <c r="F1066" s="668"/>
      <c r="G1066" s="670"/>
      <c r="H1066" s="338"/>
      <c r="I1066" s="338"/>
      <c r="J1066" s="1048"/>
      <c r="K1066" s="670"/>
      <c r="L1066" s="670"/>
      <c r="M1066" s="668" t="str">
        <f t="shared" si="63"/>
        <v>0</v>
      </c>
      <c r="N1066" s="668" t="str">
        <f t="shared" si="62"/>
        <v>1</v>
      </c>
      <c r="O1066" s="672" t="s">
        <v>605</v>
      </c>
      <c r="P1066" s="725" t="s">
        <v>606</v>
      </c>
      <c r="Q1066" s="338"/>
      <c r="R1066" s="263"/>
    </row>
    <row r="1067" spans="1:18" x14ac:dyDescent="0.25">
      <c r="A1067" s="305"/>
      <c r="B1067" s="671"/>
      <c r="C1067" s="879"/>
      <c r="D1067" s="668"/>
      <c r="E1067" s="668"/>
      <c r="F1067" s="668"/>
      <c r="G1067" s="670"/>
      <c r="H1067" s="338"/>
      <c r="I1067" s="338"/>
      <c r="J1067" s="1048"/>
      <c r="K1067" s="670"/>
      <c r="L1067" s="670"/>
      <c r="M1067" s="668" t="str">
        <f t="shared" si="63"/>
        <v>0</v>
      </c>
      <c r="N1067" s="668" t="str">
        <f t="shared" si="62"/>
        <v>1</v>
      </c>
      <c r="O1067" s="672" t="s">
        <v>605</v>
      </c>
      <c r="P1067" s="725" t="s">
        <v>606</v>
      </c>
      <c r="Q1067" s="338"/>
      <c r="R1067" s="263"/>
    </row>
    <row r="1068" spans="1:18" x14ac:dyDescent="0.25">
      <c r="A1068" s="305"/>
      <c r="B1068" s="671"/>
      <c r="C1068" s="305"/>
      <c r="D1068" s="668"/>
      <c r="E1068" s="668"/>
      <c r="F1068" s="668"/>
      <c r="G1068" s="670"/>
      <c r="H1068" s="338"/>
      <c r="I1068" s="338"/>
      <c r="J1068" s="1048"/>
      <c r="K1068" s="670"/>
      <c r="L1068" s="670"/>
      <c r="M1068" s="668" t="str">
        <f t="shared" si="63"/>
        <v>0</v>
      </c>
      <c r="N1068" s="668" t="str">
        <f t="shared" si="62"/>
        <v>1</v>
      </c>
      <c r="O1068" s="672" t="s">
        <v>605</v>
      </c>
      <c r="P1068" s="725" t="s">
        <v>606</v>
      </c>
      <c r="Q1068" s="338"/>
      <c r="R1068" s="263"/>
    </row>
    <row r="1069" spans="1:18" x14ac:dyDescent="0.25">
      <c r="A1069" s="305"/>
      <c r="B1069" s="671"/>
      <c r="C1069" s="305"/>
      <c r="D1069" s="668"/>
      <c r="E1069" s="668"/>
      <c r="F1069" s="668"/>
      <c r="G1069" s="670"/>
      <c r="H1069" s="338"/>
      <c r="I1069" s="338"/>
      <c r="J1069" s="1048"/>
      <c r="K1069" s="670"/>
      <c r="L1069" s="670"/>
      <c r="M1069" s="668" t="str">
        <f t="shared" si="63"/>
        <v>0</v>
      </c>
      <c r="N1069" s="668" t="str">
        <f t="shared" si="62"/>
        <v>1</v>
      </c>
      <c r="O1069" s="672" t="s">
        <v>605</v>
      </c>
      <c r="P1069" s="725" t="s">
        <v>606</v>
      </c>
      <c r="Q1069" s="338"/>
      <c r="R1069" s="263"/>
    </row>
    <row r="1070" spans="1:18" x14ac:dyDescent="0.25">
      <c r="A1070" s="305"/>
      <c r="B1070" s="671"/>
      <c r="C1070" s="305"/>
      <c r="D1070" s="668"/>
      <c r="E1070" s="668"/>
      <c r="F1070" s="668"/>
      <c r="G1070" s="670"/>
      <c r="H1070" s="338"/>
      <c r="I1070" s="338"/>
      <c r="J1070" s="1048"/>
      <c r="K1070" s="670"/>
      <c r="L1070" s="670"/>
      <c r="M1070" s="668" t="str">
        <f t="shared" si="63"/>
        <v>0</v>
      </c>
      <c r="N1070" s="668" t="str">
        <f t="shared" si="62"/>
        <v>1</v>
      </c>
      <c r="O1070" s="672" t="s">
        <v>605</v>
      </c>
      <c r="P1070" s="725" t="s">
        <v>606</v>
      </c>
      <c r="Q1070" s="338"/>
      <c r="R1070" s="263"/>
    </row>
    <row r="1071" spans="1:18" x14ac:dyDescent="0.25">
      <c r="A1071" s="305"/>
      <c r="B1071" s="671"/>
      <c r="C1071" s="305"/>
      <c r="D1071" s="668"/>
      <c r="E1071" s="668"/>
      <c r="F1071" s="668"/>
      <c r="G1071" s="670"/>
      <c r="H1071" s="338"/>
      <c r="I1071" s="338"/>
      <c r="J1071" s="1048"/>
      <c r="K1071" s="670"/>
      <c r="L1071" s="670"/>
      <c r="M1071" s="668" t="str">
        <f t="shared" si="63"/>
        <v>0</v>
      </c>
      <c r="N1071" s="668" t="str">
        <f t="shared" si="62"/>
        <v>1</v>
      </c>
      <c r="O1071" s="672" t="s">
        <v>605</v>
      </c>
      <c r="P1071" s="725" t="s">
        <v>606</v>
      </c>
      <c r="Q1071" s="338"/>
      <c r="R1071" s="263"/>
    </row>
    <row r="1072" spans="1:18" x14ac:dyDescent="0.25">
      <c r="A1072" s="305"/>
      <c r="B1072" s="671"/>
      <c r="C1072" s="305"/>
      <c r="D1072" s="668"/>
      <c r="E1072" s="668"/>
      <c r="F1072" s="668"/>
      <c r="G1072" s="670"/>
      <c r="H1072" s="338"/>
      <c r="I1072" s="338"/>
      <c r="J1072" s="1048"/>
      <c r="K1072" s="670"/>
      <c r="L1072" s="670"/>
      <c r="M1072" s="668" t="str">
        <f t="shared" si="63"/>
        <v>0</v>
      </c>
      <c r="N1072" s="668" t="str">
        <f t="shared" si="62"/>
        <v>1</v>
      </c>
      <c r="O1072" s="672" t="s">
        <v>605</v>
      </c>
      <c r="P1072" s="725" t="s">
        <v>606</v>
      </c>
      <c r="Q1072" s="338"/>
      <c r="R1072" s="263"/>
    </row>
    <row r="1073" spans="1:20" x14ac:dyDescent="0.25">
      <c r="A1073" s="305"/>
      <c r="B1073" s="671"/>
      <c r="C1073" s="305"/>
      <c r="D1073" s="668"/>
      <c r="E1073" s="668"/>
      <c r="F1073" s="668"/>
      <c r="G1073" s="670"/>
      <c r="H1073" s="338"/>
      <c r="I1073" s="338"/>
      <c r="J1073" s="1048"/>
      <c r="K1073" s="670"/>
      <c r="L1073" s="670"/>
      <c r="M1073" s="668" t="str">
        <f t="shared" si="63"/>
        <v>0</v>
      </c>
      <c r="N1073" s="668" t="str">
        <f t="shared" si="62"/>
        <v>1</v>
      </c>
      <c r="O1073" s="672" t="s">
        <v>605</v>
      </c>
      <c r="P1073" s="725" t="s">
        <v>606</v>
      </c>
      <c r="Q1073" s="338"/>
      <c r="R1073" s="263"/>
    </row>
    <row r="1074" spans="1:20" x14ac:dyDescent="0.25">
      <c r="A1074" s="305"/>
      <c r="B1074" s="671"/>
      <c r="C1074" s="305"/>
      <c r="D1074" s="668"/>
      <c r="E1074" s="668"/>
      <c r="F1074" s="668"/>
      <c r="G1074" s="670"/>
      <c r="H1074" s="338"/>
      <c r="I1074" s="338"/>
      <c r="J1074" s="1048"/>
      <c r="K1074" s="670"/>
      <c r="L1074" s="670"/>
      <c r="M1074" s="668" t="str">
        <f t="shared" si="63"/>
        <v>0</v>
      </c>
      <c r="N1074" s="668" t="str">
        <f t="shared" si="62"/>
        <v>1</v>
      </c>
      <c r="O1074" s="672" t="s">
        <v>605</v>
      </c>
      <c r="P1074" s="725" t="s">
        <v>606</v>
      </c>
      <c r="Q1074" s="338"/>
      <c r="R1074" s="263"/>
    </row>
    <row r="1075" spans="1:20" x14ac:dyDescent="0.25">
      <c r="A1075" s="305"/>
      <c r="B1075" s="671"/>
      <c r="C1075" s="305"/>
      <c r="D1075" s="668"/>
      <c r="E1075" s="668"/>
      <c r="F1075" s="668"/>
      <c r="G1075" s="670"/>
      <c r="H1075" s="338"/>
      <c r="I1075" s="338"/>
      <c r="J1075" s="1048"/>
      <c r="K1075" s="670"/>
      <c r="L1075" s="670"/>
      <c r="M1075" s="668" t="str">
        <f t="shared" si="63"/>
        <v>0</v>
      </c>
      <c r="N1075" s="668" t="str">
        <f t="shared" si="62"/>
        <v>1</v>
      </c>
      <c r="O1075" s="672" t="s">
        <v>605</v>
      </c>
      <c r="P1075" s="725" t="s">
        <v>606</v>
      </c>
      <c r="Q1075" s="338"/>
      <c r="R1075" s="263"/>
    </row>
    <row r="1076" spans="1:20" x14ac:dyDescent="0.25">
      <c r="A1076" s="305"/>
      <c r="B1076" s="671"/>
      <c r="C1076" s="305"/>
      <c r="D1076" s="668"/>
      <c r="E1076" s="668"/>
      <c r="F1076" s="668"/>
      <c r="G1076" s="670"/>
      <c r="H1076" s="338"/>
      <c r="I1076" s="338"/>
      <c r="J1076" s="1048"/>
      <c r="K1076" s="670"/>
      <c r="L1076" s="670"/>
      <c r="M1076" s="668" t="str">
        <f t="shared" si="63"/>
        <v>0</v>
      </c>
      <c r="N1076" s="668" t="str">
        <f t="shared" si="62"/>
        <v>1</v>
      </c>
      <c r="O1076" s="672" t="s">
        <v>605</v>
      </c>
      <c r="P1076" s="725" t="s">
        <v>606</v>
      </c>
      <c r="Q1076" s="338"/>
      <c r="R1076" s="263"/>
    </row>
    <row r="1077" spans="1:20" x14ac:dyDescent="0.25">
      <c r="A1077" s="305"/>
      <c r="B1077" s="671"/>
      <c r="C1077" s="305"/>
      <c r="D1077" s="668"/>
      <c r="E1077" s="668"/>
      <c r="F1077" s="668"/>
      <c r="G1077" s="670"/>
      <c r="H1077" s="338"/>
      <c r="I1077" s="338"/>
      <c r="J1077" s="1048"/>
      <c r="K1077" s="338"/>
      <c r="L1077" s="670"/>
      <c r="M1077" s="668" t="str">
        <f t="shared" si="63"/>
        <v>0</v>
      </c>
      <c r="N1077" s="668" t="str">
        <f t="shared" si="62"/>
        <v>1</v>
      </c>
      <c r="O1077" s="672" t="s">
        <v>605</v>
      </c>
      <c r="P1077" s="725" t="s">
        <v>606</v>
      </c>
      <c r="Q1077" s="338"/>
      <c r="R1077" s="263"/>
    </row>
    <row r="1078" spans="1:20" x14ac:dyDescent="0.25">
      <c r="A1078" s="305"/>
      <c r="B1078" s="671"/>
      <c r="C1078" s="305"/>
      <c r="D1078" s="668"/>
      <c r="E1078" s="668"/>
      <c r="F1078" s="668"/>
      <c r="G1078" s="670"/>
      <c r="H1078" s="338"/>
      <c r="I1078" s="338"/>
      <c r="J1078" s="1048"/>
      <c r="K1078" s="670"/>
      <c r="L1078" s="670"/>
      <c r="M1078" s="668" t="str">
        <f t="shared" si="63"/>
        <v>0</v>
      </c>
      <c r="N1078" s="668" t="str">
        <f t="shared" si="62"/>
        <v>1</v>
      </c>
      <c r="O1078" s="672" t="s">
        <v>605</v>
      </c>
      <c r="P1078" s="725" t="s">
        <v>606</v>
      </c>
      <c r="Q1078" s="338"/>
      <c r="R1078" s="263"/>
    </row>
    <row r="1079" spans="1:20" x14ac:dyDescent="0.25">
      <c r="A1079" s="305"/>
      <c r="B1079" s="671"/>
      <c r="C1079" s="305"/>
      <c r="D1079" s="668"/>
      <c r="E1079" s="668"/>
      <c r="F1079" s="668"/>
      <c r="G1079" s="670"/>
      <c r="H1079" s="338"/>
      <c r="I1079" s="338"/>
      <c r="J1079" s="1048"/>
      <c r="K1079" s="670"/>
      <c r="L1079" s="670"/>
      <c r="M1079" s="668" t="str">
        <f t="shared" si="63"/>
        <v>0</v>
      </c>
      <c r="N1079" s="668" t="str">
        <f t="shared" si="62"/>
        <v>1</v>
      </c>
      <c r="O1079" s="672" t="s">
        <v>605</v>
      </c>
      <c r="P1079" s="725" t="s">
        <v>606</v>
      </c>
      <c r="Q1079" s="338"/>
      <c r="R1079" s="263"/>
    </row>
    <row r="1080" spans="1:20" x14ac:dyDescent="0.25">
      <c r="A1080" s="305"/>
      <c r="B1080" s="671"/>
      <c r="C1080" s="305"/>
      <c r="D1080" s="668"/>
      <c r="E1080" s="668"/>
      <c r="F1080" s="668"/>
      <c r="G1080" s="670"/>
      <c r="H1080" s="338"/>
      <c r="I1080" s="338"/>
      <c r="J1080" s="1048"/>
      <c r="K1080" s="670"/>
      <c r="L1080" s="670"/>
      <c r="M1080" s="668" t="str">
        <f t="shared" si="63"/>
        <v>0</v>
      </c>
      <c r="N1080" s="668" t="str">
        <f t="shared" si="62"/>
        <v>1</v>
      </c>
      <c r="O1080" s="672" t="s">
        <v>605</v>
      </c>
      <c r="P1080" s="725" t="s">
        <v>606</v>
      </c>
      <c r="Q1080" s="338"/>
      <c r="R1080" s="263"/>
    </row>
    <row r="1081" spans="1:20" x14ac:dyDescent="0.25">
      <c r="A1081" s="305"/>
      <c r="B1081" s="671"/>
      <c r="C1081" s="305"/>
      <c r="D1081" s="668"/>
      <c r="E1081" s="668"/>
      <c r="F1081" s="668"/>
      <c r="G1081" s="670"/>
      <c r="H1081" s="338"/>
      <c r="I1081" s="338"/>
      <c r="J1081" s="1048"/>
      <c r="K1081" s="670"/>
      <c r="L1081" s="670"/>
      <c r="M1081" s="668" t="str">
        <f t="shared" si="63"/>
        <v>0</v>
      </c>
      <c r="N1081" s="668" t="str">
        <f t="shared" si="62"/>
        <v>1</v>
      </c>
      <c r="O1081" s="672" t="s">
        <v>605</v>
      </c>
      <c r="P1081" s="725" t="s">
        <v>606</v>
      </c>
      <c r="Q1081" s="338"/>
      <c r="R1081" s="263"/>
    </row>
    <row r="1082" spans="1:20" x14ac:dyDescent="0.25">
      <c r="A1082" s="305"/>
      <c r="B1082" s="671"/>
      <c r="C1082" s="305"/>
      <c r="D1082" s="668"/>
      <c r="E1082" s="668"/>
      <c r="F1082" s="668"/>
      <c r="G1082" s="670"/>
      <c r="H1082" s="338"/>
      <c r="I1082" s="338"/>
      <c r="J1082" s="1048"/>
      <c r="K1082" s="670"/>
      <c r="L1082" s="670"/>
      <c r="M1082" s="668" t="str">
        <f t="shared" si="63"/>
        <v>0</v>
      </c>
      <c r="N1082" s="668" t="str">
        <f t="shared" si="62"/>
        <v>1</v>
      </c>
      <c r="O1082" s="672" t="s">
        <v>605</v>
      </c>
      <c r="P1082" s="725" t="s">
        <v>606</v>
      </c>
      <c r="Q1082" s="338"/>
      <c r="R1082" s="263"/>
    </row>
    <row r="1083" spans="1:20" x14ac:dyDescent="0.25">
      <c r="A1083" s="305"/>
      <c r="B1083" s="671"/>
      <c r="C1083" s="305"/>
      <c r="D1083" s="668"/>
      <c r="E1083" s="668"/>
      <c r="F1083" s="668"/>
      <c r="G1083" s="670"/>
      <c r="H1083" s="338"/>
      <c r="I1083" s="338"/>
      <c r="J1083" s="1048"/>
      <c r="K1083" s="670"/>
      <c r="L1083" s="670"/>
      <c r="M1083" s="668" t="str">
        <f t="shared" si="63"/>
        <v>0</v>
      </c>
      <c r="N1083" s="668" t="str">
        <f t="shared" si="62"/>
        <v>1</v>
      </c>
      <c r="O1083" s="672" t="s">
        <v>605</v>
      </c>
      <c r="P1083" s="725" t="s">
        <v>606</v>
      </c>
      <c r="Q1083" s="338"/>
      <c r="R1083" s="263"/>
    </row>
    <row r="1084" spans="1:20" x14ac:dyDescent="0.25">
      <c r="A1084" s="305"/>
      <c r="B1084" s="671"/>
      <c r="C1084" s="305"/>
      <c r="D1084" s="668"/>
      <c r="E1084" s="668"/>
      <c r="F1084" s="668"/>
      <c r="G1084" s="670"/>
      <c r="H1084" s="338"/>
      <c r="I1084" s="338"/>
      <c r="J1084" s="1048"/>
      <c r="K1084" s="670"/>
      <c r="L1084" s="670"/>
      <c r="M1084" s="668" t="str">
        <f t="shared" si="63"/>
        <v>0</v>
      </c>
      <c r="N1084" s="668" t="str">
        <f t="shared" si="62"/>
        <v>1</v>
      </c>
      <c r="O1084" s="672" t="s">
        <v>605</v>
      </c>
      <c r="P1084" s="725" t="s">
        <v>606</v>
      </c>
      <c r="Q1084" s="338"/>
      <c r="R1084" s="263"/>
    </row>
    <row r="1085" spans="1:20" x14ac:dyDescent="0.25">
      <c r="A1085" s="305"/>
      <c r="B1085" s="671"/>
      <c r="C1085" s="305"/>
      <c r="D1085" s="668"/>
      <c r="E1085" s="668"/>
      <c r="F1085" s="668"/>
      <c r="G1085" s="670"/>
      <c r="H1085" s="338"/>
      <c r="I1085" s="338"/>
      <c r="J1085" s="1048"/>
      <c r="K1085" s="670"/>
      <c r="L1085" s="670"/>
      <c r="M1085" s="668" t="str">
        <f t="shared" si="63"/>
        <v>0</v>
      </c>
      <c r="N1085" s="668" t="str">
        <f t="shared" si="62"/>
        <v>1</v>
      </c>
      <c r="O1085" s="672" t="s">
        <v>605</v>
      </c>
      <c r="P1085" s="725" t="s">
        <v>606</v>
      </c>
      <c r="Q1085" s="338"/>
      <c r="R1085" s="263"/>
    </row>
    <row r="1086" spans="1:20" x14ac:dyDescent="0.25">
      <c r="A1086" s="305"/>
      <c r="B1086" s="671"/>
      <c r="C1086" s="305"/>
      <c r="D1086" s="668"/>
      <c r="E1086" s="668"/>
      <c r="F1086" s="668"/>
      <c r="G1086" s="670"/>
      <c r="H1086" s="338"/>
      <c r="I1086" s="338"/>
      <c r="J1086" s="1048"/>
      <c r="K1086" s="670"/>
      <c r="L1086" s="670"/>
      <c r="M1086" s="668" t="str">
        <f t="shared" si="63"/>
        <v>0</v>
      </c>
      <c r="N1086" s="668" t="str">
        <f t="shared" ref="N1086:N1149" si="64">IF(P1086="",0,LEFT(P1086,1))</f>
        <v>1</v>
      </c>
      <c r="O1086" s="672" t="s">
        <v>605</v>
      </c>
      <c r="P1086" s="725" t="s">
        <v>606</v>
      </c>
      <c r="Q1086" s="338"/>
      <c r="R1086" s="263"/>
    </row>
    <row r="1087" spans="1:20" x14ac:dyDescent="0.25">
      <c r="A1087" s="305"/>
      <c r="B1087" s="671"/>
      <c r="C1087" s="305"/>
      <c r="D1087" s="668"/>
      <c r="E1087" s="668"/>
      <c r="F1087" s="668"/>
      <c r="G1087" s="670"/>
      <c r="H1087" s="670"/>
      <c r="I1087" s="670"/>
      <c r="J1087" s="305"/>
      <c r="K1087" s="670"/>
      <c r="L1087" s="670"/>
      <c r="M1087" s="668" t="str">
        <f t="shared" ref="M1087:M1150" si="65">IF(O1087="",0,LEFT(O1087,1))</f>
        <v>0</v>
      </c>
      <c r="N1087" s="668" t="str">
        <f t="shared" si="64"/>
        <v>1</v>
      </c>
      <c r="O1087" s="672" t="s">
        <v>605</v>
      </c>
      <c r="P1087" s="725" t="s">
        <v>606</v>
      </c>
      <c r="Q1087" s="247"/>
      <c r="R1087" s="291"/>
      <c r="S1087" s="293"/>
      <c r="T1087" s="413"/>
    </row>
    <row r="1088" spans="1:20" x14ac:dyDescent="0.25">
      <c r="A1088" s="305"/>
      <c r="B1088" s="671"/>
      <c r="C1088" s="305"/>
      <c r="D1088" s="668"/>
      <c r="E1088" s="668"/>
      <c r="F1088" s="668"/>
      <c r="G1088" s="670"/>
      <c r="H1088" s="670"/>
      <c r="I1088" s="670"/>
      <c r="J1088" s="305"/>
      <c r="K1088" s="670"/>
      <c r="L1088" s="670"/>
      <c r="M1088" s="668" t="str">
        <f t="shared" si="65"/>
        <v>0</v>
      </c>
      <c r="N1088" s="668" t="str">
        <f t="shared" si="64"/>
        <v>1</v>
      </c>
      <c r="O1088" s="672" t="s">
        <v>605</v>
      </c>
      <c r="P1088" s="725" t="s">
        <v>606</v>
      </c>
      <c r="Q1088" s="247"/>
      <c r="R1088" s="291"/>
      <c r="S1088" s="293"/>
      <c r="T1088" s="412"/>
    </row>
    <row r="1089" spans="1:20" x14ac:dyDescent="0.25">
      <c r="A1089" s="305"/>
      <c r="B1089" s="671"/>
      <c r="C1089" s="305"/>
      <c r="D1089" s="668"/>
      <c r="E1089" s="668"/>
      <c r="F1089" s="668"/>
      <c r="G1089" s="670"/>
      <c r="H1089" s="670"/>
      <c r="I1089" s="670"/>
      <c r="J1089" s="305"/>
      <c r="K1089" s="670"/>
      <c r="L1089" s="670"/>
      <c r="M1089" s="668" t="str">
        <f t="shared" si="65"/>
        <v>0</v>
      </c>
      <c r="N1089" s="668" t="str">
        <f t="shared" si="64"/>
        <v>1</v>
      </c>
      <c r="O1089" s="672" t="s">
        <v>605</v>
      </c>
      <c r="P1089" s="725" t="s">
        <v>606</v>
      </c>
      <c r="Q1089" s="247"/>
      <c r="R1089" s="291"/>
      <c r="S1089" s="293"/>
      <c r="T1089" s="412"/>
    </row>
    <row r="1090" spans="1:20" x14ac:dyDescent="0.25">
      <c r="A1090" s="305"/>
      <c r="B1090" s="671"/>
      <c r="C1090" s="305"/>
      <c r="D1090" s="668"/>
      <c r="E1090" s="668"/>
      <c r="F1090" s="668"/>
      <c r="G1090" s="670"/>
      <c r="H1090" s="670"/>
      <c r="I1090" s="670"/>
      <c r="J1090" s="305"/>
      <c r="K1090" s="670"/>
      <c r="L1090" s="670"/>
      <c r="M1090" s="668" t="str">
        <f t="shared" si="65"/>
        <v>0</v>
      </c>
      <c r="N1090" s="668" t="str">
        <f t="shared" si="64"/>
        <v>1</v>
      </c>
      <c r="O1090" s="672" t="s">
        <v>605</v>
      </c>
      <c r="P1090" s="725" t="s">
        <v>606</v>
      </c>
      <c r="Q1090" s="247"/>
      <c r="R1090" s="291"/>
      <c r="S1090" s="293"/>
      <c r="T1090" s="412"/>
    </row>
    <row r="1091" spans="1:20" x14ac:dyDescent="0.25">
      <c r="A1091" s="305"/>
      <c r="B1091" s="671"/>
      <c r="C1091" s="305"/>
      <c r="D1091" s="668"/>
      <c r="E1091" s="668"/>
      <c r="F1091" s="668"/>
      <c r="G1091" s="670"/>
      <c r="H1091" s="670"/>
      <c r="I1091" s="670"/>
      <c r="J1091" s="305"/>
      <c r="K1091" s="670"/>
      <c r="L1091" s="670"/>
      <c r="M1091" s="668" t="str">
        <f t="shared" si="65"/>
        <v>0</v>
      </c>
      <c r="N1091" s="668" t="str">
        <f t="shared" si="64"/>
        <v>1</v>
      </c>
      <c r="O1091" s="672" t="s">
        <v>605</v>
      </c>
      <c r="P1091" s="725" t="s">
        <v>606</v>
      </c>
      <c r="Q1091" s="247"/>
      <c r="R1091" s="291"/>
      <c r="S1091" s="293"/>
      <c r="T1091" s="412"/>
    </row>
    <row r="1092" spans="1:20" x14ac:dyDescent="0.25">
      <c r="A1092" s="305"/>
      <c r="B1092" s="671"/>
      <c r="C1092" s="305"/>
      <c r="D1092" s="668"/>
      <c r="E1092" s="668"/>
      <c r="F1092" s="668"/>
      <c r="G1092" s="670"/>
      <c r="H1092" s="670"/>
      <c r="I1092" s="670"/>
      <c r="J1092" s="305"/>
      <c r="K1092" s="670"/>
      <c r="L1092" s="670"/>
      <c r="M1092" s="668" t="str">
        <f t="shared" si="65"/>
        <v>0</v>
      </c>
      <c r="N1092" s="668" t="str">
        <f t="shared" si="64"/>
        <v>1</v>
      </c>
      <c r="O1092" s="672" t="s">
        <v>605</v>
      </c>
      <c r="P1092" s="725" t="s">
        <v>606</v>
      </c>
      <c r="Q1092" s="247"/>
      <c r="R1092" s="291"/>
      <c r="S1092" s="293"/>
      <c r="T1092" s="412"/>
    </row>
    <row r="1093" spans="1:20" x14ac:dyDescent="0.25">
      <c r="A1093" s="305"/>
      <c r="B1093" s="671"/>
      <c r="C1093" s="305"/>
      <c r="D1093" s="668"/>
      <c r="E1093" s="668"/>
      <c r="F1093" s="668"/>
      <c r="G1093" s="670"/>
      <c r="H1093" s="670"/>
      <c r="I1093" s="670"/>
      <c r="J1093" s="305"/>
      <c r="K1093" s="670"/>
      <c r="L1093" s="670"/>
      <c r="M1093" s="668" t="str">
        <f t="shared" si="65"/>
        <v>0</v>
      </c>
      <c r="N1093" s="668" t="str">
        <f t="shared" si="64"/>
        <v>1</v>
      </c>
      <c r="O1093" s="672" t="s">
        <v>605</v>
      </c>
      <c r="P1093" s="725" t="s">
        <v>606</v>
      </c>
      <c r="Q1093" s="247"/>
      <c r="R1093" s="291"/>
      <c r="S1093" s="293"/>
      <c r="T1093" s="412"/>
    </row>
    <row r="1094" spans="1:20" x14ac:dyDescent="0.25">
      <c r="A1094" s="305"/>
      <c r="B1094" s="671"/>
      <c r="C1094" s="305"/>
      <c r="D1094" s="668"/>
      <c r="E1094" s="668"/>
      <c r="F1094" s="668"/>
      <c r="G1094" s="670"/>
      <c r="H1094" s="670"/>
      <c r="I1094" s="670"/>
      <c r="J1094" s="305"/>
      <c r="K1094" s="670"/>
      <c r="L1094" s="670"/>
      <c r="M1094" s="668" t="str">
        <f t="shared" si="65"/>
        <v>0</v>
      </c>
      <c r="N1094" s="668" t="str">
        <f t="shared" si="64"/>
        <v>1</v>
      </c>
      <c r="O1094" s="672" t="s">
        <v>605</v>
      </c>
      <c r="P1094" s="725" t="s">
        <v>606</v>
      </c>
      <c r="Q1094" s="247"/>
      <c r="R1094" s="291"/>
      <c r="S1094" s="293"/>
      <c r="T1094" s="412"/>
    </row>
    <row r="1095" spans="1:20" x14ac:dyDescent="0.25">
      <c r="A1095" s="305"/>
      <c r="B1095" s="671"/>
      <c r="C1095" s="305"/>
      <c r="D1095" s="668"/>
      <c r="E1095" s="668"/>
      <c r="F1095" s="668"/>
      <c r="G1095" s="670"/>
      <c r="H1095" s="670"/>
      <c r="I1095" s="670"/>
      <c r="J1095" s="305"/>
      <c r="K1095" s="670"/>
      <c r="L1095" s="670"/>
      <c r="M1095" s="668" t="str">
        <f t="shared" si="65"/>
        <v>0</v>
      </c>
      <c r="N1095" s="668" t="str">
        <f t="shared" si="64"/>
        <v>1</v>
      </c>
      <c r="O1095" s="672" t="s">
        <v>605</v>
      </c>
      <c r="P1095" s="725" t="s">
        <v>606</v>
      </c>
      <c r="Q1095" s="247"/>
      <c r="R1095" s="291"/>
      <c r="S1095" s="293"/>
      <c r="T1095" s="412"/>
    </row>
    <row r="1096" spans="1:20" x14ac:dyDescent="0.25">
      <c r="A1096" s="305"/>
      <c r="B1096" s="671"/>
      <c r="C1096" s="305"/>
      <c r="D1096" s="668"/>
      <c r="E1096" s="668"/>
      <c r="F1096" s="668"/>
      <c r="G1096" s="670"/>
      <c r="H1096" s="670"/>
      <c r="I1096" s="670"/>
      <c r="J1096" s="305"/>
      <c r="K1096" s="338"/>
      <c r="L1096" s="670"/>
      <c r="M1096" s="668" t="str">
        <f t="shared" si="65"/>
        <v>0</v>
      </c>
      <c r="N1096" s="668" t="str">
        <f t="shared" si="64"/>
        <v>1</v>
      </c>
      <c r="O1096" s="672" t="s">
        <v>605</v>
      </c>
      <c r="P1096" s="725" t="s">
        <v>606</v>
      </c>
      <c r="Q1096" s="247"/>
      <c r="R1096" s="291"/>
      <c r="S1096" s="293"/>
      <c r="T1096" s="412"/>
    </row>
    <row r="1097" spans="1:20" x14ac:dyDescent="0.25">
      <c r="A1097" s="305"/>
      <c r="B1097" s="671"/>
      <c r="C1097" s="305"/>
      <c r="D1097" s="668"/>
      <c r="E1097" s="668"/>
      <c r="F1097" s="668"/>
      <c r="G1097" s="670"/>
      <c r="H1097" s="670"/>
      <c r="I1097" s="670"/>
      <c r="J1097" s="305"/>
      <c r="K1097" s="670"/>
      <c r="L1097" s="670"/>
      <c r="M1097" s="668" t="str">
        <f t="shared" si="65"/>
        <v>0</v>
      </c>
      <c r="N1097" s="668" t="str">
        <f t="shared" si="64"/>
        <v>1</v>
      </c>
      <c r="O1097" s="672" t="s">
        <v>605</v>
      </c>
      <c r="P1097" s="725" t="s">
        <v>606</v>
      </c>
      <c r="Q1097" s="247"/>
      <c r="R1097" s="291"/>
      <c r="S1097" s="293"/>
      <c r="T1097" s="412"/>
    </row>
    <row r="1098" spans="1:20" x14ac:dyDescent="0.25">
      <c r="A1098" s="305"/>
      <c r="B1098" s="671"/>
      <c r="C1098" s="305"/>
      <c r="D1098" s="668"/>
      <c r="E1098" s="668"/>
      <c r="F1098" s="668"/>
      <c r="G1098" s="670"/>
      <c r="H1098" s="670"/>
      <c r="I1098" s="670"/>
      <c r="J1098" s="305"/>
      <c r="K1098" s="670"/>
      <c r="L1098" s="670"/>
      <c r="M1098" s="668" t="str">
        <f t="shared" si="65"/>
        <v>0</v>
      </c>
      <c r="N1098" s="668" t="str">
        <f t="shared" si="64"/>
        <v>1</v>
      </c>
      <c r="O1098" s="672" t="s">
        <v>605</v>
      </c>
      <c r="P1098" s="725" t="s">
        <v>606</v>
      </c>
      <c r="Q1098" s="247"/>
      <c r="R1098" s="291"/>
      <c r="S1098" s="293"/>
      <c r="T1098" s="412"/>
    </row>
    <row r="1099" spans="1:20" x14ac:dyDescent="0.25">
      <c r="A1099" s="305"/>
      <c r="B1099" s="671"/>
      <c r="C1099" s="305"/>
      <c r="D1099" s="668"/>
      <c r="E1099" s="668"/>
      <c r="F1099" s="668"/>
      <c r="G1099" s="670"/>
      <c r="H1099" s="670"/>
      <c r="I1099" s="670"/>
      <c r="J1099" s="305"/>
      <c r="K1099" s="670"/>
      <c r="L1099" s="670"/>
      <c r="M1099" s="668" t="str">
        <f t="shared" si="65"/>
        <v>0</v>
      </c>
      <c r="N1099" s="668" t="str">
        <f t="shared" si="64"/>
        <v>1</v>
      </c>
      <c r="O1099" s="672" t="s">
        <v>605</v>
      </c>
      <c r="P1099" s="725" t="s">
        <v>606</v>
      </c>
      <c r="Q1099" s="247"/>
      <c r="R1099" s="291"/>
      <c r="S1099" s="293"/>
      <c r="T1099" s="412"/>
    </row>
    <row r="1100" spans="1:20" x14ac:dyDescent="0.25">
      <c r="A1100" s="305"/>
      <c r="B1100" s="671"/>
      <c r="C1100" s="305"/>
      <c r="D1100" s="668"/>
      <c r="E1100" s="668"/>
      <c r="F1100" s="668"/>
      <c r="G1100" s="670"/>
      <c r="H1100" s="670"/>
      <c r="I1100" s="670"/>
      <c r="J1100" s="305"/>
      <c r="K1100" s="670"/>
      <c r="L1100" s="670"/>
      <c r="M1100" s="668" t="str">
        <f t="shared" si="65"/>
        <v>0</v>
      </c>
      <c r="N1100" s="668" t="str">
        <f t="shared" si="64"/>
        <v>1</v>
      </c>
      <c r="O1100" s="672" t="s">
        <v>605</v>
      </c>
      <c r="P1100" s="725" t="s">
        <v>606</v>
      </c>
      <c r="Q1100" s="247"/>
      <c r="R1100" s="291"/>
      <c r="S1100" s="293"/>
      <c r="T1100" s="412"/>
    </row>
    <row r="1101" spans="1:20" x14ac:dyDescent="0.25">
      <c r="A1101" s="305"/>
      <c r="B1101" s="671"/>
      <c r="C1101" s="305"/>
      <c r="D1101" s="668"/>
      <c r="E1101" s="668"/>
      <c r="F1101" s="668"/>
      <c r="G1101" s="670"/>
      <c r="H1101" s="670"/>
      <c r="I1101" s="670"/>
      <c r="J1101" s="305"/>
      <c r="K1101" s="670"/>
      <c r="L1101" s="670"/>
      <c r="M1101" s="668" t="str">
        <f t="shared" si="65"/>
        <v>0</v>
      </c>
      <c r="N1101" s="668" t="str">
        <f t="shared" si="64"/>
        <v>1</v>
      </c>
      <c r="O1101" s="672" t="s">
        <v>605</v>
      </c>
      <c r="P1101" s="725" t="s">
        <v>606</v>
      </c>
      <c r="Q1101" s="247"/>
      <c r="R1101" s="291"/>
      <c r="S1101" s="293"/>
      <c r="T1101" s="412"/>
    </row>
    <row r="1102" spans="1:20" x14ac:dyDescent="0.25">
      <c r="A1102" s="305"/>
      <c r="B1102" s="671"/>
      <c r="C1102" s="305"/>
      <c r="D1102" s="668"/>
      <c r="E1102" s="668"/>
      <c r="F1102" s="668"/>
      <c r="G1102" s="670"/>
      <c r="H1102" s="670"/>
      <c r="I1102" s="670"/>
      <c r="J1102" s="305"/>
      <c r="K1102" s="670"/>
      <c r="L1102" s="670"/>
      <c r="M1102" s="668" t="str">
        <f t="shared" si="65"/>
        <v>0</v>
      </c>
      <c r="N1102" s="668" t="str">
        <f t="shared" si="64"/>
        <v>1</v>
      </c>
      <c r="O1102" s="672" t="s">
        <v>605</v>
      </c>
      <c r="P1102" s="725" t="s">
        <v>606</v>
      </c>
      <c r="Q1102" s="247"/>
      <c r="R1102" s="291"/>
      <c r="S1102" s="293"/>
      <c r="T1102" s="412"/>
    </row>
    <row r="1103" spans="1:20" x14ac:dyDescent="0.25">
      <c r="A1103" s="305"/>
      <c r="B1103" s="671"/>
      <c r="C1103" s="305"/>
      <c r="D1103" s="668"/>
      <c r="E1103" s="668"/>
      <c r="F1103" s="668"/>
      <c r="G1103" s="670"/>
      <c r="H1103" s="670"/>
      <c r="I1103" s="670"/>
      <c r="J1103" s="305"/>
      <c r="K1103" s="670"/>
      <c r="L1103" s="670"/>
      <c r="M1103" s="668" t="str">
        <f t="shared" si="65"/>
        <v>0</v>
      </c>
      <c r="N1103" s="668" t="str">
        <f t="shared" si="64"/>
        <v>1</v>
      </c>
      <c r="O1103" s="672" t="s">
        <v>605</v>
      </c>
      <c r="P1103" s="725" t="s">
        <v>606</v>
      </c>
      <c r="Q1103" s="247"/>
      <c r="R1103" s="291"/>
      <c r="S1103" s="293"/>
      <c r="T1103" s="412"/>
    </row>
    <row r="1104" spans="1:20" x14ac:dyDescent="0.25">
      <c r="A1104" s="305"/>
      <c r="B1104" s="671"/>
      <c r="C1104" s="305"/>
      <c r="D1104" s="668"/>
      <c r="E1104" s="668"/>
      <c r="F1104" s="668"/>
      <c r="G1104" s="670"/>
      <c r="H1104" s="670"/>
      <c r="I1104" s="670"/>
      <c r="J1104" s="305"/>
      <c r="K1104" s="670"/>
      <c r="L1104" s="670"/>
      <c r="M1104" s="668" t="str">
        <f t="shared" si="65"/>
        <v>0</v>
      </c>
      <c r="N1104" s="668" t="str">
        <f t="shared" si="64"/>
        <v>1</v>
      </c>
      <c r="O1104" s="672" t="s">
        <v>605</v>
      </c>
      <c r="P1104" s="725" t="s">
        <v>606</v>
      </c>
      <c r="Q1104" s="247"/>
      <c r="R1104" s="291"/>
      <c r="S1104" s="293"/>
      <c r="T1104" s="412"/>
    </row>
    <row r="1105" spans="1:20" x14ac:dyDescent="0.25">
      <c r="A1105" s="305"/>
      <c r="B1105" s="671"/>
      <c r="C1105" s="305"/>
      <c r="D1105" s="668"/>
      <c r="E1105" s="668"/>
      <c r="F1105" s="668"/>
      <c r="G1105" s="670"/>
      <c r="H1105" s="670"/>
      <c r="I1105" s="670"/>
      <c r="J1105" s="305"/>
      <c r="K1105" s="670"/>
      <c r="L1105" s="670"/>
      <c r="M1105" s="668" t="str">
        <f t="shared" si="65"/>
        <v>0</v>
      </c>
      <c r="N1105" s="668" t="str">
        <f t="shared" si="64"/>
        <v>1</v>
      </c>
      <c r="O1105" s="672" t="s">
        <v>605</v>
      </c>
      <c r="P1105" s="725" t="s">
        <v>606</v>
      </c>
      <c r="Q1105" s="247"/>
      <c r="R1105" s="291"/>
      <c r="S1105" s="293"/>
      <c r="T1105" s="412"/>
    </row>
    <row r="1106" spans="1:20" x14ac:dyDescent="0.25">
      <c r="A1106" s="305"/>
      <c r="B1106" s="671"/>
      <c r="C1106" s="305"/>
      <c r="D1106" s="668"/>
      <c r="E1106" s="668"/>
      <c r="F1106" s="668"/>
      <c r="G1106" s="670"/>
      <c r="H1106" s="670"/>
      <c r="I1106" s="670"/>
      <c r="J1106" s="305"/>
      <c r="K1106" s="670"/>
      <c r="L1106" s="670"/>
      <c r="M1106" s="668" t="str">
        <f t="shared" si="65"/>
        <v>0</v>
      </c>
      <c r="N1106" s="668" t="str">
        <f t="shared" si="64"/>
        <v>1</v>
      </c>
      <c r="O1106" s="672" t="s">
        <v>605</v>
      </c>
      <c r="P1106" s="725" t="s">
        <v>606</v>
      </c>
      <c r="Q1106" s="247"/>
      <c r="R1106" s="291"/>
      <c r="S1106" s="293"/>
      <c r="T1106" s="412"/>
    </row>
    <row r="1107" spans="1:20" x14ac:dyDescent="0.25">
      <c r="A1107" s="305"/>
      <c r="B1107" s="671"/>
      <c r="C1107" s="305"/>
      <c r="D1107" s="668"/>
      <c r="E1107" s="668"/>
      <c r="F1107" s="668"/>
      <c r="G1107" s="670"/>
      <c r="H1107" s="670"/>
      <c r="I1107" s="670"/>
      <c r="J1107" s="305"/>
      <c r="K1107" s="670"/>
      <c r="L1107" s="670"/>
      <c r="M1107" s="668" t="str">
        <f t="shared" si="65"/>
        <v>0</v>
      </c>
      <c r="N1107" s="668" t="str">
        <f t="shared" si="64"/>
        <v>1</v>
      </c>
      <c r="O1107" s="672" t="s">
        <v>605</v>
      </c>
      <c r="P1107" s="725" t="s">
        <v>606</v>
      </c>
      <c r="Q1107" s="247"/>
      <c r="R1107" s="291"/>
      <c r="S1107" s="293"/>
      <c r="T1107" s="412"/>
    </row>
    <row r="1108" spans="1:20" x14ac:dyDescent="0.25">
      <c r="A1108" s="305"/>
      <c r="B1108" s="671"/>
      <c r="C1108" s="305"/>
      <c r="D1108" s="668"/>
      <c r="E1108" s="668"/>
      <c r="F1108" s="668"/>
      <c r="G1108" s="670"/>
      <c r="H1108" s="670"/>
      <c r="I1108" s="670"/>
      <c r="J1108" s="305"/>
      <c r="K1108" s="670"/>
      <c r="L1108" s="670"/>
      <c r="M1108" s="668" t="str">
        <f t="shared" si="65"/>
        <v>0</v>
      </c>
      <c r="N1108" s="668" t="str">
        <f t="shared" si="64"/>
        <v>1</v>
      </c>
      <c r="O1108" s="672" t="s">
        <v>605</v>
      </c>
      <c r="P1108" s="725" t="s">
        <v>606</v>
      </c>
      <c r="Q1108" s="247"/>
      <c r="R1108" s="291"/>
      <c r="S1108" s="293"/>
      <c r="T1108" s="412"/>
    </row>
    <row r="1109" spans="1:20" x14ac:dyDescent="0.25">
      <c r="A1109" s="305"/>
      <c r="B1109" s="671"/>
      <c r="C1109" s="305"/>
      <c r="D1109" s="668"/>
      <c r="E1109" s="668"/>
      <c r="F1109" s="668"/>
      <c r="G1109" s="670"/>
      <c r="H1109" s="670"/>
      <c r="I1109" s="670"/>
      <c r="J1109" s="305"/>
      <c r="K1109" s="670"/>
      <c r="L1109" s="670"/>
      <c r="M1109" s="668" t="str">
        <f t="shared" si="65"/>
        <v>0</v>
      </c>
      <c r="N1109" s="668" t="str">
        <f t="shared" si="64"/>
        <v>1</v>
      </c>
      <c r="O1109" s="672" t="s">
        <v>605</v>
      </c>
      <c r="P1109" s="725" t="s">
        <v>606</v>
      </c>
      <c r="Q1109" s="247"/>
      <c r="R1109" s="291"/>
      <c r="S1109" s="293"/>
      <c r="T1109" s="412"/>
    </row>
    <row r="1110" spans="1:20" x14ac:dyDescent="0.25">
      <c r="A1110" s="305"/>
      <c r="B1110" s="671"/>
      <c r="C1110" s="305"/>
      <c r="D1110" s="668"/>
      <c r="E1110" s="668"/>
      <c r="F1110" s="668"/>
      <c r="G1110" s="670"/>
      <c r="H1110" s="670"/>
      <c r="I1110" s="670"/>
      <c r="J1110" s="305"/>
      <c r="K1110" s="670"/>
      <c r="L1110" s="670"/>
      <c r="M1110" s="668" t="str">
        <f t="shared" si="65"/>
        <v>0</v>
      </c>
      <c r="N1110" s="668" t="str">
        <f t="shared" si="64"/>
        <v>1</v>
      </c>
      <c r="O1110" s="672" t="s">
        <v>605</v>
      </c>
      <c r="P1110" s="725" t="s">
        <v>606</v>
      </c>
      <c r="Q1110" s="247"/>
      <c r="R1110" s="291"/>
      <c r="S1110" s="293"/>
      <c r="T1110" s="412"/>
    </row>
    <row r="1111" spans="1:20" x14ac:dyDescent="0.25">
      <c r="A1111" s="305"/>
      <c r="B1111" s="671"/>
      <c r="C1111" s="305"/>
      <c r="D1111" s="668"/>
      <c r="E1111" s="668"/>
      <c r="F1111" s="668"/>
      <c r="G1111" s="670"/>
      <c r="H1111" s="670"/>
      <c r="I1111" s="670"/>
      <c r="J1111" s="305"/>
      <c r="K1111" s="670"/>
      <c r="L1111" s="670"/>
      <c r="M1111" s="668" t="str">
        <f t="shared" si="65"/>
        <v>0</v>
      </c>
      <c r="N1111" s="668" t="str">
        <f t="shared" si="64"/>
        <v>1</v>
      </c>
      <c r="O1111" s="672" t="s">
        <v>605</v>
      </c>
      <c r="P1111" s="725" t="s">
        <v>606</v>
      </c>
      <c r="Q1111" s="247"/>
      <c r="R1111" s="291"/>
      <c r="S1111" s="293"/>
      <c r="T1111" s="412"/>
    </row>
    <row r="1112" spans="1:20" x14ac:dyDescent="0.25">
      <c r="A1112" s="305"/>
      <c r="B1112" s="671"/>
      <c r="C1112" s="305"/>
      <c r="D1112" s="668"/>
      <c r="E1112" s="668"/>
      <c r="F1112" s="668"/>
      <c r="G1112" s="670"/>
      <c r="H1112" s="670"/>
      <c r="I1112" s="670"/>
      <c r="J1112" s="305"/>
      <c r="K1112" s="670"/>
      <c r="L1112" s="670"/>
      <c r="M1112" s="668" t="str">
        <f t="shared" si="65"/>
        <v>0</v>
      </c>
      <c r="N1112" s="668" t="str">
        <f t="shared" si="64"/>
        <v>1</v>
      </c>
      <c r="O1112" s="672" t="s">
        <v>605</v>
      </c>
      <c r="P1112" s="725" t="s">
        <v>606</v>
      </c>
      <c r="Q1112" s="247"/>
      <c r="R1112" s="291"/>
      <c r="S1112" s="293"/>
      <c r="T1112" s="412"/>
    </row>
    <row r="1113" spans="1:20" x14ac:dyDescent="0.25">
      <c r="A1113" s="305"/>
      <c r="B1113" s="671"/>
      <c r="C1113" s="305"/>
      <c r="D1113" s="668"/>
      <c r="E1113" s="668"/>
      <c r="F1113" s="668"/>
      <c r="G1113" s="670"/>
      <c r="H1113" s="670"/>
      <c r="I1113" s="670"/>
      <c r="J1113" s="305"/>
      <c r="K1113" s="670"/>
      <c r="L1113" s="670"/>
      <c r="M1113" s="668" t="str">
        <f t="shared" si="65"/>
        <v>0</v>
      </c>
      <c r="N1113" s="668" t="str">
        <f t="shared" si="64"/>
        <v>1</v>
      </c>
      <c r="O1113" s="672" t="s">
        <v>605</v>
      </c>
      <c r="P1113" s="725" t="s">
        <v>606</v>
      </c>
      <c r="Q1113" s="247"/>
      <c r="R1113" s="291"/>
      <c r="S1113" s="293"/>
      <c r="T1113" s="412"/>
    </row>
    <row r="1114" spans="1:20" x14ac:dyDescent="0.25">
      <c r="A1114" s="305"/>
      <c r="B1114" s="671"/>
      <c r="C1114" s="305"/>
      <c r="D1114" s="668"/>
      <c r="E1114" s="668"/>
      <c r="F1114" s="668"/>
      <c r="G1114" s="670"/>
      <c r="H1114" s="670"/>
      <c r="I1114" s="670"/>
      <c r="J1114" s="305"/>
      <c r="K1114" s="670"/>
      <c r="L1114" s="670"/>
      <c r="M1114" s="668" t="str">
        <f t="shared" si="65"/>
        <v>0</v>
      </c>
      <c r="N1114" s="668" t="str">
        <f t="shared" si="64"/>
        <v>1</v>
      </c>
      <c r="O1114" s="672" t="s">
        <v>605</v>
      </c>
      <c r="P1114" s="725" t="s">
        <v>606</v>
      </c>
      <c r="Q1114" s="247"/>
      <c r="R1114" s="291"/>
      <c r="S1114" s="293"/>
      <c r="T1114" s="412"/>
    </row>
    <row r="1115" spans="1:20" x14ac:dyDescent="0.25">
      <c r="A1115" s="305"/>
      <c r="B1115" s="671"/>
      <c r="C1115" s="305"/>
      <c r="D1115" s="668"/>
      <c r="E1115" s="668"/>
      <c r="F1115" s="668"/>
      <c r="G1115" s="670"/>
      <c r="H1115" s="670"/>
      <c r="I1115" s="670"/>
      <c r="J1115" s="305"/>
      <c r="K1115" s="670"/>
      <c r="L1115" s="670"/>
      <c r="M1115" s="668" t="str">
        <f t="shared" si="65"/>
        <v>0</v>
      </c>
      <c r="N1115" s="668" t="str">
        <f t="shared" si="64"/>
        <v>1</v>
      </c>
      <c r="O1115" s="672" t="s">
        <v>605</v>
      </c>
      <c r="P1115" s="725" t="s">
        <v>606</v>
      </c>
      <c r="Q1115" s="247"/>
      <c r="R1115" s="291"/>
      <c r="S1115" s="293"/>
      <c r="T1115" s="412"/>
    </row>
    <row r="1116" spans="1:20" x14ac:dyDescent="0.25">
      <c r="A1116" s="305"/>
      <c r="B1116" s="671"/>
      <c r="C1116" s="305"/>
      <c r="D1116" s="668"/>
      <c r="E1116" s="668"/>
      <c r="F1116" s="668"/>
      <c r="G1116" s="670"/>
      <c r="H1116" s="670"/>
      <c r="I1116" s="670"/>
      <c r="J1116" s="305"/>
      <c r="K1116" s="670"/>
      <c r="L1116" s="670"/>
      <c r="M1116" s="668" t="str">
        <f t="shared" si="65"/>
        <v>0</v>
      </c>
      <c r="N1116" s="668" t="str">
        <f t="shared" si="64"/>
        <v>1</v>
      </c>
      <c r="O1116" s="672" t="s">
        <v>605</v>
      </c>
      <c r="P1116" s="725" t="s">
        <v>606</v>
      </c>
      <c r="Q1116" s="247"/>
      <c r="R1116" s="291"/>
      <c r="S1116" s="293"/>
      <c r="T1116" s="412"/>
    </row>
    <row r="1117" spans="1:20" x14ac:dyDescent="0.25">
      <c r="A1117" s="305"/>
      <c r="B1117" s="671"/>
      <c r="C1117" s="305"/>
      <c r="D1117" s="668"/>
      <c r="E1117" s="668"/>
      <c r="F1117" s="668"/>
      <c r="G1117" s="670"/>
      <c r="H1117" s="670"/>
      <c r="I1117" s="670"/>
      <c r="J1117" s="305"/>
      <c r="K1117" s="670"/>
      <c r="L1117" s="670"/>
      <c r="M1117" s="668" t="str">
        <f t="shared" si="65"/>
        <v>0</v>
      </c>
      <c r="N1117" s="668" t="str">
        <f t="shared" si="64"/>
        <v>1</v>
      </c>
      <c r="O1117" s="672" t="s">
        <v>605</v>
      </c>
      <c r="P1117" s="725" t="s">
        <v>606</v>
      </c>
      <c r="Q1117" s="247"/>
      <c r="R1117" s="291"/>
      <c r="S1117" s="293"/>
      <c r="T1117" s="412"/>
    </row>
    <row r="1118" spans="1:20" x14ac:dyDescent="0.25">
      <c r="A1118" s="305"/>
      <c r="B1118" s="671"/>
      <c r="C1118" s="305"/>
      <c r="D1118" s="668"/>
      <c r="E1118" s="668"/>
      <c r="F1118" s="668"/>
      <c r="G1118" s="670"/>
      <c r="H1118" s="670"/>
      <c r="I1118" s="670"/>
      <c r="J1118" s="305"/>
      <c r="K1118" s="670"/>
      <c r="L1118" s="670"/>
      <c r="M1118" s="668" t="str">
        <f t="shared" si="65"/>
        <v>0</v>
      </c>
      <c r="N1118" s="668" t="str">
        <f t="shared" si="64"/>
        <v>1</v>
      </c>
      <c r="O1118" s="672" t="s">
        <v>605</v>
      </c>
      <c r="P1118" s="725" t="s">
        <v>606</v>
      </c>
      <c r="Q1118" s="247"/>
      <c r="R1118" s="291"/>
      <c r="S1118" s="293"/>
      <c r="T1118" s="412"/>
    </row>
    <row r="1119" spans="1:20" x14ac:dyDescent="0.25">
      <c r="A1119" s="305"/>
      <c r="B1119" s="671"/>
      <c r="C1119" s="305"/>
      <c r="D1119" s="668"/>
      <c r="E1119" s="668"/>
      <c r="F1119" s="668"/>
      <c r="G1119" s="670"/>
      <c r="H1119" s="670"/>
      <c r="I1119" s="670"/>
      <c r="J1119" s="305"/>
      <c r="K1119" s="670"/>
      <c r="L1119" s="670"/>
      <c r="M1119" s="668" t="str">
        <f t="shared" si="65"/>
        <v>0</v>
      </c>
      <c r="N1119" s="668" t="str">
        <f t="shared" si="64"/>
        <v>1</v>
      </c>
      <c r="O1119" s="672" t="s">
        <v>605</v>
      </c>
      <c r="P1119" s="725" t="s">
        <v>606</v>
      </c>
      <c r="Q1119" s="247"/>
      <c r="R1119" s="291"/>
      <c r="S1119" s="293"/>
      <c r="T1119" s="412"/>
    </row>
    <row r="1120" spans="1:20" x14ac:dyDescent="0.25">
      <c r="A1120" s="305"/>
      <c r="B1120" s="671"/>
      <c r="C1120" s="305"/>
      <c r="D1120" s="668"/>
      <c r="E1120" s="668"/>
      <c r="F1120" s="668"/>
      <c r="G1120" s="670"/>
      <c r="H1120" s="670"/>
      <c r="I1120" s="670"/>
      <c r="J1120" s="305"/>
      <c r="K1120" s="670"/>
      <c r="L1120" s="670"/>
      <c r="M1120" s="668" t="str">
        <f t="shared" si="65"/>
        <v>0</v>
      </c>
      <c r="N1120" s="668" t="str">
        <f t="shared" si="64"/>
        <v>1</v>
      </c>
      <c r="O1120" s="672" t="s">
        <v>605</v>
      </c>
      <c r="P1120" s="725" t="s">
        <v>606</v>
      </c>
      <c r="Q1120" s="247"/>
      <c r="R1120" s="291"/>
      <c r="S1120" s="293"/>
      <c r="T1120" s="412"/>
    </row>
    <row r="1121" spans="1:20" x14ac:dyDescent="0.25">
      <c r="A1121" s="305"/>
      <c r="B1121" s="671"/>
      <c r="C1121" s="305"/>
      <c r="D1121" s="668"/>
      <c r="E1121" s="668"/>
      <c r="F1121" s="668"/>
      <c r="G1121" s="670"/>
      <c r="H1121" s="670"/>
      <c r="I1121" s="670"/>
      <c r="J1121" s="305"/>
      <c r="K1121" s="670"/>
      <c r="L1121" s="670"/>
      <c r="M1121" s="668" t="str">
        <f t="shared" si="65"/>
        <v>0</v>
      </c>
      <c r="N1121" s="668" t="str">
        <f t="shared" si="64"/>
        <v>1</v>
      </c>
      <c r="O1121" s="672" t="s">
        <v>605</v>
      </c>
      <c r="P1121" s="725" t="s">
        <v>606</v>
      </c>
      <c r="Q1121" s="247"/>
      <c r="R1121" s="291"/>
      <c r="S1121" s="293"/>
      <c r="T1121" s="412"/>
    </row>
    <row r="1122" spans="1:20" x14ac:dyDescent="0.25">
      <c r="A1122" s="305"/>
      <c r="B1122" s="671"/>
      <c r="C1122" s="305"/>
      <c r="D1122" s="668"/>
      <c r="E1122" s="668"/>
      <c r="F1122" s="668"/>
      <c r="G1122" s="670"/>
      <c r="H1122" s="670"/>
      <c r="I1122" s="670"/>
      <c r="J1122" s="305"/>
      <c r="K1122" s="670"/>
      <c r="L1122" s="670"/>
      <c r="M1122" s="668" t="str">
        <f t="shared" si="65"/>
        <v>0</v>
      </c>
      <c r="N1122" s="668" t="str">
        <f t="shared" si="64"/>
        <v>1</v>
      </c>
      <c r="O1122" s="672" t="s">
        <v>605</v>
      </c>
      <c r="P1122" s="725" t="s">
        <v>606</v>
      </c>
      <c r="Q1122" s="247"/>
      <c r="R1122" s="291"/>
      <c r="S1122" s="293"/>
      <c r="T1122" s="412"/>
    </row>
    <row r="1123" spans="1:20" x14ac:dyDescent="0.25">
      <c r="A1123" s="305"/>
      <c r="B1123" s="671"/>
      <c r="C1123" s="305"/>
      <c r="D1123" s="668"/>
      <c r="E1123" s="668"/>
      <c r="F1123" s="668"/>
      <c r="G1123" s="670"/>
      <c r="H1123" s="670"/>
      <c r="I1123" s="670"/>
      <c r="J1123" s="305"/>
      <c r="K1123" s="670"/>
      <c r="L1123" s="670"/>
      <c r="M1123" s="668" t="str">
        <f t="shared" si="65"/>
        <v>0</v>
      </c>
      <c r="N1123" s="668" t="str">
        <f t="shared" si="64"/>
        <v>1</v>
      </c>
      <c r="O1123" s="672" t="s">
        <v>605</v>
      </c>
      <c r="P1123" s="725" t="s">
        <v>606</v>
      </c>
      <c r="Q1123" s="247"/>
      <c r="R1123" s="291"/>
      <c r="S1123" s="293"/>
      <c r="T1123" s="412"/>
    </row>
    <row r="1124" spans="1:20" x14ac:dyDescent="0.25">
      <c r="A1124" s="305"/>
      <c r="B1124" s="671"/>
      <c r="C1124" s="305"/>
      <c r="D1124" s="668"/>
      <c r="E1124" s="668"/>
      <c r="F1124" s="668"/>
      <c r="G1124" s="670"/>
      <c r="H1124" s="670"/>
      <c r="I1124" s="670"/>
      <c r="J1124" s="305"/>
      <c r="K1124" s="670"/>
      <c r="L1124" s="670"/>
      <c r="M1124" s="668" t="str">
        <f t="shared" si="65"/>
        <v>0</v>
      </c>
      <c r="N1124" s="668" t="str">
        <f t="shared" si="64"/>
        <v>1</v>
      </c>
      <c r="O1124" s="672" t="s">
        <v>605</v>
      </c>
      <c r="P1124" s="725" t="s">
        <v>606</v>
      </c>
      <c r="Q1124" s="247"/>
      <c r="R1124" s="291"/>
      <c r="S1124" s="293"/>
      <c r="T1124" s="412"/>
    </row>
    <row r="1125" spans="1:20" x14ac:dyDescent="0.25">
      <c r="A1125" s="305"/>
      <c r="B1125" s="671"/>
      <c r="C1125" s="305"/>
      <c r="D1125" s="668"/>
      <c r="E1125" s="668"/>
      <c r="F1125" s="668"/>
      <c r="G1125" s="670"/>
      <c r="H1125" s="670"/>
      <c r="I1125" s="670"/>
      <c r="J1125" s="305"/>
      <c r="K1125" s="338"/>
      <c r="L1125" s="670"/>
      <c r="M1125" s="668" t="str">
        <f t="shared" si="65"/>
        <v>0</v>
      </c>
      <c r="N1125" s="668" t="str">
        <f t="shared" si="64"/>
        <v>1</v>
      </c>
      <c r="O1125" s="672" t="s">
        <v>605</v>
      </c>
      <c r="P1125" s="725" t="s">
        <v>606</v>
      </c>
      <c r="Q1125" s="247"/>
      <c r="R1125" s="291"/>
      <c r="S1125" s="293"/>
      <c r="T1125" s="412"/>
    </row>
    <row r="1126" spans="1:20" x14ac:dyDescent="0.25">
      <c r="A1126" s="305"/>
      <c r="B1126" s="671"/>
      <c r="C1126" s="305"/>
      <c r="D1126" s="668"/>
      <c r="E1126" s="668"/>
      <c r="F1126" s="668"/>
      <c r="G1126" s="670"/>
      <c r="H1126" s="670"/>
      <c r="I1126" s="670"/>
      <c r="J1126" s="305"/>
      <c r="K1126" s="670"/>
      <c r="L1126" s="670"/>
      <c r="M1126" s="668" t="str">
        <f t="shared" si="65"/>
        <v>0</v>
      </c>
      <c r="N1126" s="668" t="str">
        <f t="shared" si="64"/>
        <v>1</v>
      </c>
      <c r="O1126" s="672" t="s">
        <v>605</v>
      </c>
      <c r="P1126" s="725" t="s">
        <v>606</v>
      </c>
      <c r="Q1126" s="247"/>
      <c r="R1126" s="291"/>
      <c r="S1126" s="293"/>
      <c r="T1126" s="412"/>
    </row>
    <row r="1127" spans="1:20" x14ac:dyDescent="0.25">
      <c r="A1127" s="305"/>
      <c r="B1127" s="671"/>
      <c r="C1127" s="305"/>
      <c r="D1127" s="668"/>
      <c r="E1127" s="668"/>
      <c r="F1127" s="668"/>
      <c r="G1127" s="670"/>
      <c r="H1127" s="670"/>
      <c r="I1127" s="670"/>
      <c r="J1127" s="305"/>
      <c r="K1127" s="670"/>
      <c r="L1127" s="670"/>
      <c r="M1127" s="668" t="str">
        <f t="shared" si="65"/>
        <v>0</v>
      </c>
      <c r="N1127" s="668" t="str">
        <f t="shared" si="64"/>
        <v>1</v>
      </c>
      <c r="O1127" s="672" t="s">
        <v>605</v>
      </c>
      <c r="P1127" s="725" t="s">
        <v>606</v>
      </c>
      <c r="Q1127" s="247"/>
      <c r="R1127" s="291"/>
      <c r="S1127" s="293"/>
      <c r="T1127" s="412"/>
    </row>
    <row r="1128" spans="1:20" x14ac:dyDescent="0.25">
      <c r="A1128" s="305"/>
      <c r="B1128" s="671"/>
      <c r="C1128" s="305"/>
      <c r="D1128" s="668"/>
      <c r="E1128" s="668"/>
      <c r="F1128" s="668"/>
      <c r="G1128" s="670"/>
      <c r="H1128" s="670"/>
      <c r="I1128" s="670"/>
      <c r="J1128" s="305"/>
      <c r="K1128" s="670"/>
      <c r="L1128" s="670"/>
      <c r="M1128" s="668" t="str">
        <f t="shared" si="65"/>
        <v>0</v>
      </c>
      <c r="N1128" s="668" t="str">
        <f t="shared" si="64"/>
        <v>1</v>
      </c>
      <c r="O1128" s="672" t="s">
        <v>605</v>
      </c>
      <c r="P1128" s="725" t="s">
        <v>606</v>
      </c>
      <c r="Q1128" s="247"/>
      <c r="R1128" s="291"/>
      <c r="S1128" s="293"/>
      <c r="T1128" s="412"/>
    </row>
    <row r="1129" spans="1:20" x14ac:dyDescent="0.25">
      <c r="A1129" s="305"/>
      <c r="B1129" s="671"/>
      <c r="C1129" s="305"/>
      <c r="D1129" s="668"/>
      <c r="E1129" s="668"/>
      <c r="F1129" s="668"/>
      <c r="G1129" s="670"/>
      <c r="H1129" s="670"/>
      <c r="I1129" s="670"/>
      <c r="J1129" s="305"/>
      <c r="K1129" s="670"/>
      <c r="L1129" s="670"/>
      <c r="M1129" s="668" t="str">
        <f t="shared" si="65"/>
        <v>0</v>
      </c>
      <c r="N1129" s="668" t="str">
        <f t="shared" si="64"/>
        <v>1</v>
      </c>
      <c r="O1129" s="672" t="s">
        <v>605</v>
      </c>
      <c r="P1129" s="725" t="s">
        <v>606</v>
      </c>
      <c r="Q1129" s="247"/>
      <c r="R1129" s="291"/>
      <c r="S1129" s="293"/>
      <c r="T1129" s="412"/>
    </row>
    <row r="1130" spans="1:20" x14ac:dyDescent="0.25">
      <c r="A1130" s="305"/>
      <c r="B1130" s="671"/>
      <c r="C1130" s="305"/>
      <c r="D1130" s="668"/>
      <c r="E1130" s="668"/>
      <c r="F1130" s="668"/>
      <c r="G1130" s="670"/>
      <c r="H1130" s="670"/>
      <c r="I1130" s="670"/>
      <c r="J1130" s="305"/>
      <c r="K1130" s="670"/>
      <c r="L1130" s="670"/>
      <c r="M1130" s="668" t="str">
        <f t="shared" si="65"/>
        <v>0</v>
      </c>
      <c r="N1130" s="668" t="str">
        <f t="shared" si="64"/>
        <v>1</v>
      </c>
      <c r="O1130" s="672" t="s">
        <v>605</v>
      </c>
      <c r="P1130" s="725" t="s">
        <v>606</v>
      </c>
      <c r="Q1130" s="247"/>
      <c r="R1130" s="291"/>
      <c r="S1130" s="293"/>
      <c r="T1130" s="412"/>
    </row>
    <row r="1131" spans="1:20" x14ac:dyDescent="0.25">
      <c r="A1131" s="305"/>
      <c r="B1131" s="671"/>
      <c r="C1131" s="305"/>
      <c r="D1131" s="668"/>
      <c r="E1131" s="668"/>
      <c r="F1131" s="668"/>
      <c r="G1131" s="670"/>
      <c r="H1131" s="670"/>
      <c r="I1131" s="670"/>
      <c r="J1131" s="305"/>
      <c r="K1131" s="670"/>
      <c r="L1131" s="670"/>
      <c r="M1131" s="668" t="str">
        <f t="shared" si="65"/>
        <v>0</v>
      </c>
      <c r="N1131" s="668" t="str">
        <f t="shared" si="64"/>
        <v>1</v>
      </c>
      <c r="O1131" s="672" t="s">
        <v>605</v>
      </c>
      <c r="P1131" s="725" t="s">
        <v>606</v>
      </c>
      <c r="Q1131" s="247"/>
      <c r="R1131" s="291"/>
      <c r="S1131" s="293"/>
      <c r="T1131" s="412"/>
    </row>
    <row r="1132" spans="1:20" x14ac:dyDescent="0.25">
      <c r="A1132" s="305"/>
      <c r="B1132" s="671"/>
      <c r="C1132" s="305"/>
      <c r="D1132" s="668"/>
      <c r="E1132" s="668"/>
      <c r="F1132" s="668"/>
      <c r="G1132" s="670"/>
      <c r="H1132" s="670"/>
      <c r="I1132" s="670"/>
      <c r="J1132" s="305"/>
      <c r="K1132" s="670"/>
      <c r="L1132" s="670"/>
      <c r="M1132" s="668" t="str">
        <f t="shared" si="65"/>
        <v>0</v>
      </c>
      <c r="N1132" s="668" t="str">
        <f t="shared" si="64"/>
        <v>1</v>
      </c>
      <c r="O1132" s="672" t="s">
        <v>605</v>
      </c>
      <c r="P1132" s="725" t="s">
        <v>606</v>
      </c>
      <c r="Q1132" s="247"/>
      <c r="R1132" s="291"/>
      <c r="S1132" s="293"/>
      <c r="T1132" s="412"/>
    </row>
    <row r="1133" spans="1:20" x14ac:dyDescent="0.25">
      <c r="A1133" s="305"/>
      <c r="B1133" s="671"/>
      <c r="C1133" s="305"/>
      <c r="D1133" s="668"/>
      <c r="E1133" s="668"/>
      <c r="F1133" s="668"/>
      <c r="G1133" s="670"/>
      <c r="H1133" s="670"/>
      <c r="I1133" s="670"/>
      <c r="J1133" s="305"/>
      <c r="K1133" s="670"/>
      <c r="L1133" s="670"/>
      <c r="M1133" s="668" t="str">
        <f t="shared" si="65"/>
        <v>0</v>
      </c>
      <c r="N1133" s="668" t="str">
        <f t="shared" si="64"/>
        <v>1</v>
      </c>
      <c r="O1133" s="672" t="s">
        <v>605</v>
      </c>
      <c r="P1133" s="725" t="s">
        <v>606</v>
      </c>
      <c r="Q1133" s="247"/>
      <c r="R1133" s="291"/>
      <c r="S1133" s="293"/>
      <c r="T1133" s="413"/>
    </row>
    <row r="1134" spans="1:20" x14ac:dyDescent="0.25">
      <c r="A1134" s="305"/>
      <c r="B1134" s="671"/>
      <c r="C1134" s="305"/>
      <c r="D1134" s="668"/>
      <c r="E1134" s="668"/>
      <c r="F1134" s="668"/>
      <c r="G1134" s="670"/>
      <c r="H1134" s="670"/>
      <c r="I1134" s="670"/>
      <c r="J1134" s="305"/>
      <c r="K1134" s="670"/>
      <c r="L1134" s="670"/>
      <c r="M1134" s="668" t="str">
        <f t="shared" si="65"/>
        <v>0</v>
      </c>
      <c r="N1134" s="668" t="str">
        <f t="shared" si="64"/>
        <v>1</v>
      </c>
      <c r="O1134" s="672" t="s">
        <v>605</v>
      </c>
      <c r="P1134" s="725" t="s">
        <v>606</v>
      </c>
      <c r="Q1134" s="247"/>
      <c r="R1134" s="291"/>
      <c r="S1134" s="293"/>
      <c r="T1134" s="412"/>
    </row>
    <row r="1135" spans="1:20" x14ac:dyDescent="0.25">
      <c r="A1135" s="305"/>
      <c r="B1135" s="671"/>
      <c r="C1135" s="305"/>
      <c r="D1135" s="668"/>
      <c r="E1135" s="668"/>
      <c r="F1135" s="668"/>
      <c r="G1135" s="670"/>
      <c r="H1135" s="670"/>
      <c r="I1135" s="670"/>
      <c r="J1135" s="305"/>
      <c r="K1135" s="670"/>
      <c r="L1135" s="670"/>
      <c r="M1135" s="668" t="str">
        <f t="shared" si="65"/>
        <v>0</v>
      </c>
      <c r="N1135" s="668" t="str">
        <f t="shared" si="64"/>
        <v>1</v>
      </c>
      <c r="O1135" s="672" t="s">
        <v>605</v>
      </c>
      <c r="P1135" s="725" t="s">
        <v>606</v>
      </c>
      <c r="Q1135" s="247"/>
      <c r="R1135" s="291"/>
      <c r="S1135" s="293"/>
      <c r="T1135" s="412"/>
    </row>
    <row r="1136" spans="1:20" x14ac:dyDescent="0.25">
      <c r="A1136" s="305"/>
      <c r="B1136" s="671"/>
      <c r="C1136" s="305"/>
      <c r="D1136" s="668"/>
      <c r="E1136" s="668"/>
      <c r="F1136" s="668"/>
      <c r="G1136" s="670"/>
      <c r="H1136" s="670"/>
      <c r="I1136" s="670"/>
      <c r="J1136" s="305"/>
      <c r="K1136" s="670"/>
      <c r="L1136" s="670"/>
      <c r="M1136" s="668" t="str">
        <f t="shared" si="65"/>
        <v>0</v>
      </c>
      <c r="N1136" s="668" t="str">
        <f t="shared" si="64"/>
        <v>1</v>
      </c>
      <c r="O1136" s="672" t="s">
        <v>605</v>
      </c>
      <c r="P1136" s="725" t="s">
        <v>606</v>
      </c>
      <c r="Q1136" s="247"/>
      <c r="R1136" s="291"/>
      <c r="S1136" s="293"/>
      <c r="T1136" s="412"/>
    </row>
    <row r="1137" spans="1:20" x14ac:dyDescent="0.25">
      <c r="A1137" s="305"/>
      <c r="B1137" s="671"/>
      <c r="C1137" s="305"/>
      <c r="D1137" s="668"/>
      <c r="E1137" s="668"/>
      <c r="F1137" s="668"/>
      <c r="G1137" s="670"/>
      <c r="H1137" s="670"/>
      <c r="I1137" s="670"/>
      <c r="J1137" s="305"/>
      <c r="K1137" s="670"/>
      <c r="L1137" s="670"/>
      <c r="M1137" s="668" t="str">
        <f t="shared" si="65"/>
        <v>0</v>
      </c>
      <c r="N1137" s="668" t="str">
        <f t="shared" si="64"/>
        <v>1</v>
      </c>
      <c r="O1137" s="672" t="s">
        <v>605</v>
      </c>
      <c r="P1137" s="725" t="s">
        <v>606</v>
      </c>
      <c r="Q1137" s="247"/>
      <c r="R1137" s="291"/>
      <c r="S1137" s="293"/>
      <c r="T1137" s="412"/>
    </row>
    <row r="1138" spans="1:20" x14ac:dyDescent="0.25">
      <c r="A1138" s="305"/>
      <c r="B1138" s="671"/>
      <c r="C1138" s="305"/>
      <c r="D1138" s="668"/>
      <c r="E1138" s="668"/>
      <c r="F1138" s="668"/>
      <c r="G1138" s="670"/>
      <c r="H1138" s="670"/>
      <c r="I1138" s="670"/>
      <c r="J1138" s="305"/>
      <c r="K1138" s="670"/>
      <c r="L1138" s="670"/>
      <c r="M1138" s="668" t="str">
        <f t="shared" si="65"/>
        <v>0</v>
      </c>
      <c r="N1138" s="668" t="str">
        <f t="shared" si="64"/>
        <v>1</v>
      </c>
      <c r="O1138" s="672" t="s">
        <v>605</v>
      </c>
      <c r="P1138" s="725" t="s">
        <v>606</v>
      </c>
      <c r="Q1138" s="247"/>
      <c r="R1138" s="291"/>
      <c r="S1138" s="293"/>
      <c r="T1138" s="412"/>
    </row>
    <row r="1139" spans="1:20" x14ac:dyDescent="0.25">
      <c r="A1139" s="305"/>
      <c r="B1139" s="671"/>
      <c r="C1139" s="305"/>
      <c r="D1139" s="668"/>
      <c r="E1139" s="668"/>
      <c r="F1139" s="668"/>
      <c r="G1139" s="670"/>
      <c r="H1139" s="670"/>
      <c r="I1139" s="670"/>
      <c r="J1139" s="305"/>
      <c r="K1139" s="670"/>
      <c r="L1139" s="670"/>
      <c r="M1139" s="668" t="str">
        <f t="shared" si="65"/>
        <v>0</v>
      </c>
      <c r="N1139" s="668" t="str">
        <f t="shared" si="64"/>
        <v>1</v>
      </c>
      <c r="O1139" s="672" t="s">
        <v>605</v>
      </c>
      <c r="P1139" s="725" t="s">
        <v>606</v>
      </c>
      <c r="Q1139" s="247"/>
      <c r="R1139" s="291"/>
      <c r="S1139" s="293"/>
      <c r="T1139" s="412"/>
    </row>
    <row r="1140" spans="1:20" x14ac:dyDescent="0.25">
      <c r="A1140" s="305"/>
      <c r="B1140" s="671"/>
      <c r="C1140" s="305"/>
      <c r="D1140" s="668"/>
      <c r="E1140" s="668"/>
      <c r="F1140" s="668"/>
      <c r="G1140" s="670"/>
      <c r="H1140" s="670"/>
      <c r="I1140" s="670"/>
      <c r="J1140" s="305"/>
      <c r="K1140" s="670"/>
      <c r="L1140" s="670"/>
      <c r="M1140" s="668" t="str">
        <f t="shared" si="65"/>
        <v>0</v>
      </c>
      <c r="N1140" s="668" t="str">
        <f t="shared" si="64"/>
        <v>1</v>
      </c>
      <c r="O1140" s="672" t="s">
        <v>605</v>
      </c>
      <c r="P1140" s="725" t="s">
        <v>606</v>
      </c>
      <c r="Q1140" s="247"/>
      <c r="R1140" s="291"/>
      <c r="S1140" s="293"/>
      <c r="T1140" s="412"/>
    </row>
    <row r="1141" spans="1:20" x14ac:dyDescent="0.25">
      <c r="A1141" s="305"/>
      <c r="B1141" s="671"/>
      <c r="C1141" s="305"/>
      <c r="D1141" s="668"/>
      <c r="E1141" s="668"/>
      <c r="F1141" s="668"/>
      <c r="G1141" s="670"/>
      <c r="H1141" s="670"/>
      <c r="I1141" s="670"/>
      <c r="J1141" s="305"/>
      <c r="K1141" s="670"/>
      <c r="L1141" s="670"/>
      <c r="M1141" s="668" t="str">
        <f t="shared" si="65"/>
        <v>0</v>
      </c>
      <c r="N1141" s="668" t="str">
        <f t="shared" si="64"/>
        <v>1</v>
      </c>
      <c r="O1141" s="672" t="s">
        <v>605</v>
      </c>
      <c r="P1141" s="725" t="s">
        <v>606</v>
      </c>
      <c r="Q1141" s="247"/>
      <c r="R1141" s="291"/>
      <c r="S1141" s="293"/>
      <c r="T1141" s="412"/>
    </row>
    <row r="1142" spans="1:20" x14ac:dyDescent="0.25">
      <c r="A1142" s="305"/>
      <c r="B1142" s="671"/>
      <c r="C1142" s="305"/>
      <c r="D1142" s="668"/>
      <c r="E1142" s="668"/>
      <c r="F1142" s="668"/>
      <c r="G1142" s="670"/>
      <c r="H1142" s="670"/>
      <c r="I1142" s="670"/>
      <c r="J1142" s="305"/>
      <c r="K1142" s="670"/>
      <c r="L1142" s="670"/>
      <c r="M1142" s="668" t="str">
        <f t="shared" si="65"/>
        <v>0</v>
      </c>
      <c r="N1142" s="668" t="str">
        <f t="shared" si="64"/>
        <v>1</v>
      </c>
      <c r="O1142" s="672" t="s">
        <v>605</v>
      </c>
      <c r="P1142" s="725" t="s">
        <v>606</v>
      </c>
      <c r="Q1142" s="247"/>
      <c r="R1142" s="291"/>
      <c r="S1142" s="293"/>
      <c r="T1142" s="412"/>
    </row>
    <row r="1143" spans="1:20" x14ac:dyDescent="0.25">
      <c r="A1143" s="305"/>
      <c r="B1143" s="671"/>
      <c r="C1143" s="305"/>
      <c r="D1143" s="668"/>
      <c r="E1143" s="668"/>
      <c r="F1143" s="668"/>
      <c r="G1143" s="670"/>
      <c r="H1143" s="670"/>
      <c r="I1143" s="670"/>
      <c r="J1143" s="305"/>
      <c r="K1143" s="670"/>
      <c r="L1143" s="670"/>
      <c r="M1143" s="668" t="str">
        <f t="shared" si="65"/>
        <v>0</v>
      </c>
      <c r="N1143" s="668" t="str">
        <f t="shared" si="64"/>
        <v>1</v>
      </c>
      <c r="O1143" s="672" t="s">
        <v>605</v>
      </c>
      <c r="P1143" s="725" t="s">
        <v>606</v>
      </c>
      <c r="Q1143" s="247"/>
      <c r="R1143" s="291"/>
      <c r="S1143" s="293"/>
      <c r="T1143" s="412"/>
    </row>
    <row r="1144" spans="1:20" x14ac:dyDescent="0.25">
      <c r="A1144" s="305"/>
      <c r="B1144" s="671"/>
      <c r="C1144" s="305"/>
      <c r="D1144" s="668"/>
      <c r="E1144" s="668"/>
      <c r="F1144" s="668"/>
      <c r="G1144" s="670"/>
      <c r="H1144" s="670"/>
      <c r="I1144" s="670"/>
      <c r="J1144" s="305"/>
      <c r="K1144" s="670"/>
      <c r="L1144" s="670"/>
      <c r="M1144" s="668" t="str">
        <f t="shared" si="65"/>
        <v>0</v>
      </c>
      <c r="N1144" s="668" t="str">
        <f t="shared" si="64"/>
        <v>1</v>
      </c>
      <c r="O1144" s="672" t="s">
        <v>605</v>
      </c>
      <c r="P1144" s="725" t="s">
        <v>606</v>
      </c>
      <c r="Q1144" s="247"/>
      <c r="R1144" s="291"/>
      <c r="S1144" s="293"/>
      <c r="T1144" s="412"/>
    </row>
    <row r="1145" spans="1:20" x14ac:dyDescent="0.25">
      <c r="A1145" s="305"/>
      <c r="B1145" s="671"/>
      <c r="C1145" s="305"/>
      <c r="D1145" s="668"/>
      <c r="E1145" s="668"/>
      <c r="F1145" s="668"/>
      <c r="G1145" s="670"/>
      <c r="H1145" s="670"/>
      <c r="I1145" s="670"/>
      <c r="J1145" s="305"/>
      <c r="K1145" s="670"/>
      <c r="L1145" s="670"/>
      <c r="M1145" s="668" t="str">
        <f t="shared" si="65"/>
        <v>0</v>
      </c>
      <c r="N1145" s="668" t="str">
        <f t="shared" si="64"/>
        <v>1</v>
      </c>
      <c r="O1145" s="672" t="s">
        <v>605</v>
      </c>
      <c r="P1145" s="725" t="s">
        <v>606</v>
      </c>
      <c r="Q1145" s="668"/>
      <c r="R1145" s="670"/>
      <c r="S1145" s="293"/>
      <c r="T1145" s="412"/>
    </row>
    <row r="1146" spans="1:20" x14ac:dyDescent="0.25">
      <c r="A1146" s="305"/>
      <c r="B1146" s="671"/>
      <c r="C1146" s="305"/>
      <c r="D1146" s="668"/>
      <c r="E1146" s="668"/>
      <c r="F1146" s="668"/>
      <c r="G1146" s="670"/>
      <c r="H1146" s="670"/>
      <c r="I1146" s="670"/>
      <c r="J1146" s="305"/>
      <c r="K1146" s="670"/>
      <c r="L1146" s="670"/>
      <c r="M1146" s="668" t="str">
        <f t="shared" si="65"/>
        <v>0</v>
      </c>
      <c r="N1146" s="668" t="str">
        <f t="shared" si="64"/>
        <v>1</v>
      </c>
      <c r="O1146" s="672" t="s">
        <v>605</v>
      </c>
      <c r="P1146" s="725" t="s">
        <v>606</v>
      </c>
      <c r="Q1146" s="668"/>
      <c r="R1146" s="670"/>
      <c r="S1146" s="293"/>
      <c r="T1146" s="412"/>
    </row>
    <row r="1147" spans="1:20" x14ac:dyDescent="0.25">
      <c r="A1147" s="305"/>
      <c r="B1147" s="671"/>
      <c r="C1147" s="305"/>
      <c r="D1147" s="668"/>
      <c r="E1147" s="668"/>
      <c r="F1147" s="668"/>
      <c r="G1147" s="670"/>
      <c r="H1147" s="670"/>
      <c r="I1147" s="670"/>
      <c r="J1147" s="305"/>
      <c r="K1147" s="670"/>
      <c r="L1147" s="670"/>
      <c r="M1147" s="668" t="str">
        <f t="shared" si="65"/>
        <v>0</v>
      </c>
      <c r="N1147" s="668" t="str">
        <f t="shared" si="64"/>
        <v>1</v>
      </c>
      <c r="O1147" s="672" t="s">
        <v>605</v>
      </c>
      <c r="P1147" s="725" t="s">
        <v>606</v>
      </c>
      <c r="Q1147" s="668"/>
      <c r="R1147" s="670"/>
      <c r="S1147" s="293"/>
      <c r="T1147" s="412"/>
    </row>
    <row r="1148" spans="1:20" x14ac:dyDescent="0.25">
      <c r="A1148" s="305"/>
      <c r="B1148" s="671"/>
      <c r="C1148" s="305"/>
      <c r="D1148" s="668"/>
      <c r="E1148" s="668"/>
      <c r="F1148" s="668"/>
      <c r="G1148" s="670"/>
      <c r="H1148" s="670"/>
      <c r="I1148" s="670"/>
      <c r="J1148" s="305"/>
      <c r="K1148" s="670"/>
      <c r="L1148" s="670"/>
      <c r="M1148" s="668" t="str">
        <f t="shared" si="65"/>
        <v>0</v>
      </c>
      <c r="N1148" s="668" t="str">
        <f t="shared" si="64"/>
        <v>1</v>
      </c>
      <c r="O1148" s="672" t="s">
        <v>605</v>
      </c>
      <c r="P1148" s="725" t="s">
        <v>606</v>
      </c>
      <c r="Q1148" s="668"/>
      <c r="R1148" s="670"/>
      <c r="S1148" s="293"/>
      <c r="T1148" s="412"/>
    </row>
    <row r="1149" spans="1:20" x14ac:dyDescent="0.25">
      <c r="A1149" s="305"/>
      <c r="B1149" s="671"/>
      <c r="C1149" s="305"/>
      <c r="D1149" s="668"/>
      <c r="E1149" s="668"/>
      <c r="F1149" s="668"/>
      <c r="G1149" s="670"/>
      <c r="H1149" s="670"/>
      <c r="I1149" s="670"/>
      <c r="J1149" s="305"/>
      <c r="K1149" s="670"/>
      <c r="L1149" s="670"/>
      <c r="M1149" s="668" t="str">
        <f t="shared" si="65"/>
        <v>0</v>
      </c>
      <c r="N1149" s="668" t="str">
        <f t="shared" si="64"/>
        <v>1</v>
      </c>
      <c r="O1149" s="672" t="s">
        <v>605</v>
      </c>
      <c r="P1149" s="725" t="s">
        <v>606</v>
      </c>
      <c r="Q1149" s="668"/>
      <c r="R1149" s="670"/>
      <c r="S1149" s="293"/>
      <c r="T1149" s="412"/>
    </row>
    <row r="1150" spans="1:20" x14ac:dyDescent="0.25">
      <c r="A1150" s="305"/>
      <c r="B1150" s="671"/>
      <c r="C1150" s="305"/>
      <c r="D1150" s="668"/>
      <c r="E1150" s="668"/>
      <c r="F1150" s="668"/>
      <c r="G1150" s="670"/>
      <c r="H1150" s="670"/>
      <c r="I1150" s="670"/>
      <c r="J1150" s="305"/>
      <c r="K1150" s="670"/>
      <c r="L1150" s="670"/>
      <c r="M1150" s="668" t="str">
        <f t="shared" si="65"/>
        <v>0</v>
      </c>
      <c r="N1150" s="668" t="str">
        <f t="shared" ref="N1150:N1213" si="66">IF(P1150="",0,LEFT(P1150,1))</f>
        <v>1</v>
      </c>
      <c r="O1150" s="672" t="s">
        <v>605</v>
      </c>
      <c r="P1150" s="725" t="s">
        <v>606</v>
      </c>
      <c r="Q1150" s="668"/>
      <c r="R1150" s="670"/>
      <c r="S1150" s="293"/>
      <c r="T1150" s="412"/>
    </row>
    <row r="1151" spans="1:20" x14ac:dyDescent="0.25">
      <c r="A1151" s="305"/>
      <c r="B1151" s="671"/>
      <c r="C1151" s="305"/>
      <c r="D1151" s="668"/>
      <c r="E1151" s="668"/>
      <c r="F1151" s="668"/>
      <c r="G1151" s="670"/>
      <c r="H1151" s="670"/>
      <c r="I1151" s="670"/>
      <c r="J1151" s="305"/>
      <c r="K1151" s="670"/>
      <c r="L1151" s="670"/>
      <c r="M1151" s="668" t="str">
        <f t="shared" ref="M1151:M1214" si="67">IF(O1151="",0,LEFT(O1151,1))</f>
        <v>0</v>
      </c>
      <c r="N1151" s="668" t="str">
        <f t="shared" si="66"/>
        <v>1</v>
      </c>
      <c r="O1151" s="672" t="s">
        <v>605</v>
      </c>
      <c r="P1151" s="725" t="s">
        <v>606</v>
      </c>
      <c r="Q1151" s="668"/>
      <c r="R1151" s="670"/>
      <c r="S1151" s="293"/>
      <c r="T1151" s="412"/>
    </row>
    <row r="1152" spans="1:20" x14ac:dyDescent="0.25">
      <c r="A1152" s="305"/>
      <c r="B1152" s="671"/>
      <c r="C1152" s="305"/>
      <c r="D1152" s="668"/>
      <c r="E1152" s="668"/>
      <c r="F1152" s="668"/>
      <c r="G1152" s="670"/>
      <c r="H1152" s="670"/>
      <c r="I1152" s="670"/>
      <c r="J1152" s="305"/>
      <c r="K1152" s="670"/>
      <c r="L1152" s="670"/>
      <c r="M1152" s="668" t="str">
        <f t="shared" si="67"/>
        <v>0</v>
      </c>
      <c r="N1152" s="668" t="str">
        <f t="shared" si="66"/>
        <v>1</v>
      </c>
      <c r="O1152" s="672" t="s">
        <v>605</v>
      </c>
      <c r="P1152" s="725" t="s">
        <v>606</v>
      </c>
      <c r="Q1152" s="668"/>
      <c r="R1152" s="670"/>
      <c r="S1152" s="293"/>
      <c r="T1152" s="412"/>
    </row>
    <row r="1153" spans="1:20" x14ac:dyDescent="0.25">
      <c r="A1153" s="305"/>
      <c r="B1153" s="671"/>
      <c r="C1153" s="305"/>
      <c r="D1153" s="668"/>
      <c r="E1153" s="668"/>
      <c r="F1153" s="668"/>
      <c r="G1153" s="670"/>
      <c r="H1153" s="670"/>
      <c r="I1153" s="670"/>
      <c r="J1153" s="305"/>
      <c r="K1153" s="670"/>
      <c r="L1153" s="670"/>
      <c r="M1153" s="668" t="str">
        <f t="shared" si="67"/>
        <v>0</v>
      </c>
      <c r="N1153" s="668" t="str">
        <f t="shared" si="66"/>
        <v>1</v>
      </c>
      <c r="O1153" s="672" t="s">
        <v>605</v>
      </c>
      <c r="P1153" s="725" t="s">
        <v>606</v>
      </c>
      <c r="Q1153" s="668"/>
      <c r="R1153" s="670"/>
      <c r="S1153" s="293"/>
      <c r="T1153" s="412"/>
    </row>
    <row r="1154" spans="1:20" x14ac:dyDescent="0.25">
      <c r="A1154" s="305"/>
      <c r="B1154" s="671"/>
      <c r="C1154" s="305"/>
      <c r="D1154" s="668"/>
      <c r="E1154" s="668"/>
      <c r="F1154" s="668"/>
      <c r="G1154" s="670"/>
      <c r="H1154" s="670"/>
      <c r="I1154" s="670"/>
      <c r="J1154" s="305"/>
      <c r="K1154" s="670"/>
      <c r="L1154" s="670"/>
      <c r="M1154" s="668" t="str">
        <f t="shared" si="67"/>
        <v>0</v>
      </c>
      <c r="N1154" s="668" t="str">
        <f t="shared" si="66"/>
        <v>1</v>
      </c>
      <c r="O1154" s="672" t="s">
        <v>605</v>
      </c>
      <c r="P1154" s="725" t="s">
        <v>606</v>
      </c>
      <c r="Q1154" s="668"/>
      <c r="R1154" s="670"/>
      <c r="S1154" s="293"/>
      <c r="T1154" s="412"/>
    </row>
    <row r="1155" spans="1:20" x14ac:dyDescent="0.25">
      <c r="A1155" s="305"/>
      <c r="B1155" s="671"/>
      <c r="C1155" s="305"/>
      <c r="D1155" s="668"/>
      <c r="E1155" s="668"/>
      <c r="F1155" s="668"/>
      <c r="G1155" s="670"/>
      <c r="H1155" s="670"/>
      <c r="I1155" s="670"/>
      <c r="J1155" s="305"/>
      <c r="K1155" s="670"/>
      <c r="L1155" s="670"/>
      <c r="M1155" s="668" t="str">
        <f t="shared" si="67"/>
        <v>0</v>
      </c>
      <c r="N1155" s="668" t="str">
        <f t="shared" si="66"/>
        <v>1</v>
      </c>
      <c r="O1155" s="672" t="s">
        <v>605</v>
      </c>
      <c r="P1155" s="725" t="s">
        <v>606</v>
      </c>
      <c r="Q1155" s="668"/>
      <c r="R1155" s="670"/>
      <c r="S1155" s="293"/>
      <c r="T1155" s="412"/>
    </row>
    <row r="1156" spans="1:20" x14ac:dyDescent="0.25">
      <c r="A1156" s="305"/>
      <c r="B1156" s="671"/>
      <c r="C1156" s="305"/>
      <c r="D1156" s="668"/>
      <c r="E1156" s="668"/>
      <c r="F1156" s="668"/>
      <c r="G1156" s="670"/>
      <c r="H1156" s="670"/>
      <c r="I1156" s="670"/>
      <c r="J1156" s="305"/>
      <c r="K1156" s="670"/>
      <c r="L1156" s="670"/>
      <c r="M1156" s="668" t="str">
        <f t="shared" si="67"/>
        <v>0</v>
      </c>
      <c r="N1156" s="668" t="str">
        <f t="shared" si="66"/>
        <v>1</v>
      </c>
      <c r="O1156" s="672" t="s">
        <v>605</v>
      </c>
      <c r="P1156" s="725" t="s">
        <v>606</v>
      </c>
      <c r="Q1156" s="668"/>
      <c r="R1156" s="670"/>
      <c r="S1156" s="293"/>
      <c r="T1156" s="412"/>
    </row>
    <row r="1157" spans="1:20" x14ac:dyDescent="0.25">
      <c r="A1157" s="305"/>
      <c r="B1157" s="671"/>
      <c r="C1157" s="305"/>
      <c r="D1157" s="668"/>
      <c r="E1157" s="668"/>
      <c r="F1157" s="668"/>
      <c r="G1157" s="670"/>
      <c r="H1157" s="670"/>
      <c r="I1157" s="670"/>
      <c r="J1157" s="305"/>
      <c r="K1157" s="670"/>
      <c r="L1157" s="670"/>
      <c r="M1157" s="668" t="str">
        <f t="shared" si="67"/>
        <v>0</v>
      </c>
      <c r="N1157" s="668" t="str">
        <f t="shared" si="66"/>
        <v>1</v>
      </c>
      <c r="O1157" s="672" t="s">
        <v>605</v>
      </c>
      <c r="P1157" s="725" t="s">
        <v>606</v>
      </c>
      <c r="Q1157" s="668"/>
      <c r="R1157" s="670"/>
      <c r="S1157" s="293"/>
      <c r="T1157" s="412"/>
    </row>
    <row r="1158" spans="1:20" x14ac:dyDescent="0.25">
      <c r="A1158" s="305"/>
      <c r="B1158" s="671"/>
      <c r="C1158" s="305"/>
      <c r="D1158" s="668"/>
      <c r="E1158" s="668"/>
      <c r="F1158" s="668"/>
      <c r="G1158" s="670"/>
      <c r="H1158" s="670"/>
      <c r="I1158" s="670"/>
      <c r="J1158" s="305"/>
      <c r="K1158" s="670"/>
      <c r="L1158" s="670"/>
      <c r="M1158" s="668" t="str">
        <f t="shared" si="67"/>
        <v>0</v>
      </c>
      <c r="N1158" s="668" t="str">
        <f t="shared" si="66"/>
        <v>1</v>
      </c>
      <c r="O1158" s="672" t="s">
        <v>605</v>
      </c>
      <c r="P1158" s="725" t="s">
        <v>606</v>
      </c>
      <c r="Q1158" s="668"/>
      <c r="R1158" s="670"/>
      <c r="S1158" s="293"/>
      <c r="T1158" s="412"/>
    </row>
    <row r="1159" spans="1:20" x14ac:dyDescent="0.25">
      <c r="A1159" s="305"/>
      <c r="B1159" s="671"/>
      <c r="C1159" s="305"/>
      <c r="D1159" s="668"/>
      <c r="E1159" s="668"/>
      <c r="F1159" s="668"/>
      <c r="G1159" s="670"/>
      <c r="H1159" s="670"/>
      <c r="I1159" s="670"/>
      <c r="J1159" s="305"/>
      <c r="K1159" s="670"/>
      <c r="L1159" s="670"/>
      <c r="M1159" s="668" t="str">
        <f t="shared" si="67"/>
        <v>0</v>
      </c>
      <c r="N1159" s="668" t="str">
        <f t="shared" si="66"/>
        <v>1</v>
      </c>
      <c r="O1159" s="672" t="s">
        <v>605</v>
      </c>
      <c r="P1159" s="725" t="s">
        <v>606</v>
      </c>
      <c r="Q1159" s="668"/>
      <c r="R1159" s="670"/>
      <c r="S1159" s="293"/>
      <c r="T1159" s="412"/>
    </row>
    <row r="1160" spans="1:20" x14ac:dyDescent="0.25">
      <c r="A1160" s="305"/>
      <c r="B1160" s="671"/>
      <c r="C1160" s="305"/>
      <c r="D1160" s="668"/>
      <c r="E1160" s="668"/>
      <c r="F1160" s="668"/>
      <c r="G1160" s="670"/>
      <c r="H1160" s="670"/>
      <c r="I1160" s="670"/>
      <c r="J1160" s="305"/>
      <c r="K1160" s="670"/>
      <c r="L1160" s="670"/>
      <c r="M1160" s="668" t="str">
        <f t="shared" si="67"/>
        <v>0</v>
      </c>
      <c r="N1160" s="668" t="str">
        <f t="shared" si="66"/>
        <v>1</v>
      </c>
      <c r="O1160" s="672" t="s">
        <v>605</v>
      </c>
      <c r="P1160" s="725" t="s">
        <v>606</v>
      </c>
      <c r="Q1160" s="668"/>
      <c r="R1160" s="670"/>
      <c r="S1160" s="293"/>
      <c r="T1160" s="412"/>
    </row>
    <row r="1161" spans="1:20" x14ac:dyDescent="0.25">
      <c r="A1161" s="305"/>
      <c r="B1161" s="671"/>
      <c r="C1161" s="305"/>
      <c r="D1161" s="668"/>
      <c r="E1161" s="668"/>
      <c r="F1161" s="668"/>
      <c r="G1161" s="670"/>
      <c r="H1161" s="670"/>
      <c r="I1161" s="670"/>
      <c r="J1161" s="305"/>
      <c r="K1161" s="670"/>
      <c r="L1161" s="670"/>
      <c r="M1161" s="668" t="str">
        <f t="shared" si="67"/>
        <v>0</v>
      </c>
      <c r="N1161" s="668" t="str">
        <f t="shared" si="66"/>
        <v>1</v>
      </c>
      <c r="O1161" s="672" t="s">
        <v>605</v>
      </c>
      <c r="P1161" s="725" t="s">
        <v>606</v>
      </c>
      <c r="Q1161" s="668"/>
      <c r="R1161" s="670"/>
      <c r="S1161" s="293"/>
      <c r="T1161" s="412"/>
    </row>
    <row r="1162" spans="1:20" x14ac:dyDescent="0.25">
      <c r="A1162" s="305"/>
      <c r="B1162" s="671"/>
      <c r="C1162" s="305"/>
      <c r="D1162" s="668"/>
      <c r="E1162" s="668"/>
      <c r="F1162" s="668"/>
      <c r="G1162" s="670"/>
      <c r="H1162" s="670"/>
      <c r="I1162" s="670"/>
      <c r="J1162" s="305"/>
      <c r="K1162" s="670"/>
      <c r="L1162" s="670"/>
      <c r="M1162" s="668" t="str">
        <f t="shared" si="67"/>
        <v>0</v>
      </c>
      <c r="N1162" s="668" t="str">
        <f t="shared" si="66"/>
        <v>1</v>
      </c>
      <c r="O1162" s="672" t="s">
        <v>605</v>
      </c>
      <c r="P1162" s="725" t="s">
        <v>606</v>
      </c>
      <c r="Q1162" s="668"/>
      <c r="R1162" s="670"/>
      <c r="S1162" s="293"/>
      <c r="T1162" s="412"/>
    </row>
    <row r="1163" spans="1:20" x14ac:dyDescent="0.25">
      <c r="A1163" s="305"/>
      <c r="B1163" s="671"/>
      <c r="C1163" s="305"/>
      <c r="D1163" s="668"/>
      <c r="E1163" s="668"/>
      <c r="F1163" s="668"/>
      <c r="G1163" s="670"/>
      <c r="H1163" s="670"/>
      <c r="I1163" s="670"/>
      <c r="J1163" s="305"/>
      <c r="K1163" s="670"/>
      <c r="L1163" s="670"/>
      <c r="M1163" s="668" t="str">
        <f t="shared" si="67"/>
        <v>0</v>
      </c>
      <c r="N1163" s="668" t="str">
        <f t="shared" si="66"/>
        <v>1</v>
      </c>
      <c r="O1163" s="672" t="s">
        <v>605</v>
      </c>
      <c r="P1163" s="725" t="s">
        <v>606</v>
      </c>
      <c r="Q1163" s="668"/>
      <c r="R1163" s="670"/>
      <c r="S1163" s="293"/>
      <c r="T1163" s="412"/>
    </row>
    <row r="1164" spans="1:20" x14ac:dyDescent="0.25">
      <c r="A1164" s="305"/>
      <c r="B1164" s="671"/>
      <c r="C1164" s="305"/>
      <c r="D1164" s="668"/>
      <c r="E1164" s="668"/>
      <c r="F1164" s="668"/>
      <c r="G1164" s="670"/>
      <c r="H1164" s="670"/>
      <c r="I1164" s="670"/>
      <c r="J1164" s="305"/>
      <c r="K1164" s="670"/>
      <c r="L1164" s="670"/>
      <c r="M1164" s="668" t="str">
        <f t="shared" si="67"/>
        <v>0</v>
      </c>
      <c r="N1164" s="668" t="str">
        <f t="shared" si="66"/>
        <v>1</v>
      </c>
      <c r="O1164" s="672" t="s">
        <v>605</v>
      </c>
      <c r="P1164" s="725" t="s">
        <v>606</v>
      </c>
      <c r="Q1164" s="668"/>
      <c r="R1164" s="670"/>
      <c r="S1164" s="293"/>
      <c r="T1164" s="412"/>
    </row>
    <row r="1165" spans="1:20" x14ac:dyDescent="0.25">
      <c r="A1165" s="305"/>
      <c r="B1165" s="671"/>
      <c r="C1165" s="305"/>
      <c r="D1165" s="668"/>
      <c r="E1165" s="668"/>
      <c r="F1165" s="668"/>
      <c r="G1165" s="670"/>
      <c r="H1165" s="670"/>
      <c r="I1165" s="670"/>
      <c r="J1165" s="305"/>
      <c r="K1165" s="670"/>
      <c r="L1165" s="670"/>
      <c r="M1165" s="668" t="str">
        <f t="shared" si="67"/>
        <v>0</v>
      </c>
      <c r="N1165" s="668" t="str">
        <f t="shared" si="66"/>
        <v>1</v>
      </c>
      <c r="O1165" s="672" t="s">
        <v>605</v>
      </c>
      <c r="P1165" s="725" t="s">
        <v>606</v>
      </c>
      <c r="Q1165" s="668"/>
      <c r="R1165" s="670"/>
      <c r="S1165" s="293"/>
      <c r="T1165" s="412"/>
    </row>
    <row r="1166" spans="1:20" x14ac:dyDescent="0.25">
      <c r="A1166" s="305"/>
      <c r="B1166" s="671"/>
      <c r="C1166" s="305"/>
      <c r="D1166" s="668"/>
      <c r="E1166" s="668"/>
      <c r="F1166" s="668"/>
      <c r="G1166" s="670"/>
      <c r="H1166" s="670"/>
      <c r="I1166" s="670"/>
      <c r="J1166" s="305"/>
      <c r="K1166" s="670"/>
      <c r="L1166" s="670"/>
      <c r="M1166" s="668" t="str">
        <f t="shared" si="67"/>
        <v>0</v>
      </c>
      <c r="N1166" s="668" t="str">
        <f t="shared" si="66"/>
        <v>1</v>
      </c>
      <c r="O1166" s="672" t="s">
        <v>605</v>
      </c>
      <c r="P1166" s="725" t="s">
        <v>606</v>
      </c>
      <c r="Q1166" s="668"/>
      <c r="R1166" s="670"/>
      <c r="S1166" s="293"/>
      <c r="T1166" s="412"/>
    </row>
    <row r="1167" spans="1:20" x14ac:dyDescent="0.25">
      <c r="A1167" s="305"/>
      <c r="B1167" s="671"/>
      <c r="C1167" s="305"/>
      <c r="D1167" s="668"/>
      <c r="E1167" s="668"/>
      <c r="F1167" s="668"/>
      <c r="G1167" s="670"/>
      <c r="H1167" s="670"/>
      <c r="I1167" s="670"/>
      <c r="J1167" s="305"/>
      <c r="K1167" s="670"/>
      <c r="L1167" s="670"/>
      <c r="M1167" s="668" t="str">
        <f t="shared" si="67"/>
        <v>0</v>
      </c>
      <c r="N1167" s="668" t="str">
        <f t="shared" si="66"/>
        <v>1</v>
      </c>
      <c r="O1167" s="672" t="s">
        <v>605</v>
      </c>
      <c r="P1167" s="725" t="s">
        <v>606</v>
      </c>
      <c r="Q1167" s="668"/>
      <c r="R1167" s="670"/>
      <c r="S1167" s="293"/>
      <c r="T1167" s="412"/>
    </row>
    <row r="1168" spans="1:20" x14ac:dyDescent="0.25">
      <c r="A1168" s="305"/>
      <c r="B1168" s="671"/>
      <c r="C1168" s="305"/>
      <c r="D1168" s="668"/>
      <c r="E1168" s="668"/>
      <c r="F1168" s="668"/>
      <c r="G1168" s="670"/>
      <c r="H1168" s="670"/>
      <c r="I1168" s="670"/>
      <c r="J1168" s="305"/>
      <c r="K1168" s="670"/>
      <c r="L1168" s="670"/>
      <c r="M1168" s="668" t="str">
        <f t="shared" si="67"/>
        <v>0</v>
      </c>
      <c r="N1168" s="668" t="str">
        <f t="shared" si="66"/>
        <v>1</v>
      </c>
      <c r="O1168" s="672" t="s">
        <v>605</v>
      </c>
      <c r="P1168" s="725" t="s">
        <v>606</v>
      </c>
      <c r="Q1168" s="668"/>
      <c r="R1168" s="670"/>
      <c r="S1168" s="293"/>
      <c r="T1168" s="412"/>
    </row>
    <row r="1169" spans="1:20" x14ac:dyDescent="0.25">
      <c r="A1169" s="305"/>
      <c r="B1169" s="671"/>
      <c r="C1169" s="305"/>
      <c r="D1169" s="668"/>
      <c r="E1169" s="668"/>
      <c r="F1169" s="668"/>
      <c r="G1169" s="670"/>
      <c r="H1169" s="670"/>
      <c r="I1169" s="670"/>
      <c r="J1169" s="305"/>
      <c r="K1169" s="670"/>
      <c r="L1169" s="670"/>
      <c r="M1169" s="668" t="str">
        <f t="shared" si="67"/>
        <v>0</v>
      </c>
      <c r="N1169" s="668" t="str">
        <f t="shared" si="66"/>
        <v>1</v>
      </c>
      <c r="O1169" s="672" t="s">
        <v>605</v>
      </c>
      <c r="P1169" s="725" t="s">
        <v>606</v>
      </c>
      <c r="Q1169" s="668"/>
      <c r="R1169" s="670"/>
      <c r="S1169" s="293"/>
      <c r="T1169" s="412"/>
    </row>
    <row r="1170" spans="1:20" x14ac:dyDescent="0.25">
      <c r="A1170" s="305"/>
      <c r="B1170" s="671"/>
      <c r="C1170" s="305"/>
      <c r="D1170" s="668"/>
      <c r="E1170" s="668"/>
      <c r="F1170" s="668"/>
      <c r="G1170" s="670"/>
      <c r="H1170" s="670"/>
      <c r="I1170" s="670"/>
      <c r="J1170" s="305"/>
      <c r="K1170" s="670"/>
      <c r="L1170" s="670"/>
      <c r="M1170" s="668" t="str">
        <f t="shared" si="67"/>
        <v>0</v>
      </c>
      <c r="N1170" s="668" t="str">
        <f t="shared" si="66"/>
        <v>1</v>
      </c>
      <c r="O1170" s="672" t="s">
        <v>605</v>
      </c>
      <c r="P1170" s="725" t="s">
        <v>606</v>
      </c>
      <c r="Q1170" s="668"/>
      <c r="R1170" s="670"/>
      <c r="S1170" s="293"/>
      <c r="T1170" s="412"/>
    </row>
    <row r="1171" spans="1:20" x14ac:dyDescent="0.25">
      <c r="A1171" s="305"/>
      <c r="B1171" s="671"/>
      <c r="C1171" s="305"/>
      <c r="D1171" s="668"/>
      <c r="E1171" s="668"/>
      <c r="F1171" s="668"/>
      <c r="G1171" s="670"/>
      <c r="H1171" s="670"/>
      <c r="I1171" s="670"/>
      <c r="J1171" s="305"/>
      <c r="K1171" s="670"/>
      <c r="L1171" s="670"/>
      <c r="M1171" s="668" t="str">
        <f t="shared" si="67"/>
        <v>0</v>
      </c>
      <c r="N1171" s="668" t="str">
        <f t="shared" si="66"/>
        <v>1</v>
      </c>
      <c r="O1171" s="672" t="s">
        <v>605</v>
      </c>
      <c r="P1171" s="725" t="s">
        <v>606</v>
      </c>
      <c r="Q1171" s="668"/>
      <c r="R1171" s="670"/>
      <c r="S1171" s="293"/>
      <c r="T1171" s="412"/>
    </row>
    <row r="1172" spans="1:20" x14ac:dyDescent="0.25">
      <c r="A1172" s="305"/>
      <c r="B1172" s="671"/>
      <c r="C1172" s="305"/>
      <c r="D1172" s="668"/>
      <c r="E1172" s="668"/>
      <c r="F1172" s="668"/>
      <c r="G1172" s="670"/>
      <c r="H1172" s="670"/>
      <c r="I1172" s="670"/>
      <c r="J1172" s="305"/>
      <c r="K1172" s="670"/>
      <c r="L1172" s="670"/>
      <c r="M1172" s="668" t="str">
        <f t="shared" si="67"/>
        <v>0</v>
      </c>
      <c r="N1172" s="668" t="str">
        <f t="shared" si="66"/>
        <v>1</v>
      </c>
      <c r="O1172" s="672" t="s">
        <v>605</v>
      </c>
      <c r="P1172" s="725" t="s">
        <v>606</v>
      </c>
      <c r="Q1172" s="668"/>
      <c r="R1172" s="670"/>
      <c r="S1172" s="293"/>
      <c r="T1172" s="412"/>
    </row>
    <row r="1173" spans="1:20" x14ac:dyDescent="0.25">
      <c r="A1173" s="305"/>
      <c r="B1173" s="671"/>
      <c r="C1173" s="305"/>
      <c r="D1173" s="668"/>
      <c r="E1173" s="668"/>
      <c r="F1173" s="668"/>
      <c r="G1173" s="670"/>
      <c r="H1173" s="670"/>
      <c r="I1173" s="670"/>
      <c r="J1173" s="305"/>
      <c r="K1173" s="670"/>
      <c r="L1173" s="670"/>
      <c r="M1173" s="668" t="str">
        <f t="shared" si="67"/>
        <v>0</v>
      </c>
      <c r="N1173" s="668" t="str">
        <f t="shared" si="66"/>
        <v>1</v>
      </c>
      <c r="O1173" s="672" t="s">
        <v>605</v>
      </c>
      <c r="P1173" s="725" t="s">
        <v>606</v>
      </c>
      <c r="Q1173" s="668"/>
      <c r="R1173" s="670"/>
      <c r="S1173" s="293"/>
      <c r="T1173" s="412"/>
    </row>
    <row r="1174" spans="1:20" x14ac:dyDescent="0.25">
      <c r="A1174" s="305"/>
      <c r="B1174" s="671"/>
      <c r="C1174" s="305"/>
      <c r="D1174" s="668"/>
      <c r="E1174" s="668"/>
      <c r="F1174" s="668"/>
      <c r="G1174" s="670"/>
      <c r="H1174" s="670"/>
      <c r="I1174" s="670"/>
      <c r="J1174" s="305"/>
      <c r="K1174" s="670"/>
      <c r="L1174" s="670"/>
      <c r="M1174" s="668" t="str">
        <f t="shared" si="67"/>
        <v>0</v>
      </c>
      <c r="N1174" s="668" t="str">
        <f t="shared" si="66"/>
        <v>1</v>
      </c>
      <c r="O1174" s="672" t="s">
        <v>605</v>
      </c>
      <c r="P1174" s="725" t="s">
        <v>606</v>
      </c>
      <c r="Q1174" s="668"/>
      <c r="R1174" s="670"/>
      <c r="S1174" s="293"/>
      <c r="T1174" s="412"/>
    </row>
    <row r="1175" spans="1:20" x14ac:dyDescent="0.25">
      <c r="A1175" s="305"/>
      <c r="B1175" s="671"/>
      <c r="C1175" s="305"/>
      <c r="D1175" s="668"/>
      <c r="E1175" s="668"/>
      <c r="F1175" s="668"/>
      <c r="G1175" s="670"/>
      <c r="H1175" s="670"/>
      <c r="I1175" s="670"/>
      <c r="J1175" s="305"/>
      <c r="K1175" s="670"/>
      <c r="L1175" s="670"/>
      <c r="M1175" s="668" t="str">
        <f t="shared" si="67"/>
        <v>0</v>
      </c>
      <c r="N1175" s="668" t="str">
        <f t="shared" si="66"/>
        <v>1</v>
      </c>
      <c r="O1175" s="672" t="s">
        <v>605</v>
      </c>
      <c r="P1175" s="725" t="s">
        <v>606</v>
      </c>
      <c r="Q1175" s="668"/>
      <c r="R1175" s="670"/>
      <c r="S1175" s="293"/>
      <c r="T1175" s="412"/>
    </row>
    <row r="1176" spans="1:20" x14ac:dyDescent="0.25">
      <c r="A1176" s="305"/>
      <c r="B1176" s="671"/>
      <c r="C1176" s="305"/>
      <c r="D1176" s="668"/>
      <c r="E1176" s="668"/>
      <c r="F1176" s="668"/>
      <c r="G1176" s="670"/>
      <c r="H1176" s="670"/>
      <c r="I1176" s="670"/>
      <c r="J1176" s="305"/>
      <c r="K1176" s="670"/>
      <c r="L1176" s="670"/>
      <c r="M1176" s="668" t="str">
        <f t="shared" si="67"/>
        <v>0</v>
      </c>
      <c r="N1176" s="668" t="str">
        <f t="shared" si="66"/>
        <v>1</v>
      </c>
      <c r="O1176" s="672" t="s">
        <v>605</v>
      </c>
      <c r="P1176" s="725" t="s">
        <v>606</v>
      </c>
      <c r="Q1176" s="668"/>
      <c r="R1176" s="670"/>
      <c r="S1176" s="293"/>
      <c r="T1176" s="412"/>
    </row>
    <row r="1177" spans="1:20" x14ac:dyDescent="0.25">
      <c r="A1177" s="305"/>
      <c r="B1177" s="671"/>
      <c r="C1177" s="305"/>
      <c r="D1177" s="668"/>
      <c r="E1177" s="668"/>
      <c r="F1177" s="668"/>
      <c r="G1177" s="670"/>
      <c r="H1177" s="670"/>
      <c r="I1177" s="670"/>
      <c r="J1177" s="305"/>
      <c r="K1177" s="670"/>
      <c r="L1177" s="670"/>
      <c r="M1177" s="668" t="str">
        <f t="shared" si="67"/>
        <v>0</v>
      </c>
      <c r="N1177" s="668" t="str">
        <f t="shared" si="66"/>
        <v>1</v>
      </c>
      <c r="O1177" s="672" t="s">
        <v>605</v>
      </c>
      <c r="P1177" s="725" t="s">
        <v>606</v>
      </c>
      <c r="Q1177" s="668"/>
      <c r="R1177" s="670"/>
      <c r="S1177" s="293"/>
      <c r="T1177" s="412"/>
    </row>
    <row r="1178" spans="1:20" x14ac:dyDescent="0.25">
      <c r="A1178" s="305"/>
      <c r="B1178" s="671"/>
      <c r="C1178" s="305"/>
      <c r="D1178" s="668"/>
      <c r="E1178" s="668"/>
      <c r="F1178" s="668"/>
      <c r="G1178" s="670"/>
      <c r="H1178" s="670"/>
      <c r="I1178" s="670"/>
      <c r="J1178" s="305"/>
      <c r="K1178" s="670"/>
      <c r="L1178" s="670"/>
      <c r="M1178" s="668" t="str">
        <f t="shared" si="67"/>
        <v>0</v>
      </c>
      <c r="N1178" s="668" t="str">
        <f t="shared" si="66"/>
        <v>1</v>
      </c>
      <c r="O1178" s="672" t="s">
        <v>605</v>
      </c>
      <c r="P1178" s="725" t="s">
        <v>606</v>
      </c>
      <c r="Q1178" s="668"/>
      <c r="R1178" s="670"/>
      <c r="S1178" s="293"/>
      <c r="T1178" s="412"/>
    </row>
    <row r="1179" spans="1:20" x14ac:dyDescent="0.25">
      <c r="A1179" s="305"/>
      <c r="B1179" s="671"/>
      <c r="C1179" s="305"/>
      <c r="D1179" s="668"/>
      <c r="E1179" s="668"/>
      <c r="F1179" s="668"/>
      <c r="G1179" s="670"/>
      <c r="H1179" s="670"/>
      <c r="I1179" s="670"/>
      <c r="J1179" s="305"/>
      <c r="K1179" s="670"/>
      <c r="L1179" s="670"/>
      <c r="M1179" s="668" t="str">
        <f t="shared" si="67"/>
        <v>0</v>
      </c>
      <c r="N1179" s="668" t="str">
        <f t="shared" si="66"/>
        <v>1</v>
      </c>
      <c r="O1179" s="672" t="s">
        <v>605</v>
      </c>
      <c r="P1179" s="725" t="s">
        <v>606</v>
      </c>
      <c r="Q1179" s="668"/>
      <c r="R1179" s="670"/>
      <c r="S1179" s="293"/>
      <c r="T1179" s="412"/>
    </row>
    <row r="1180" spans="1:20" x14ac:dyDescent="0.25">
      <c r="A1180" s="305"/>
      <c r="B1180" s="671"/>
      <c r="C1180" s="305"/>
      <c r="D1180" s="668"/>
      <c r="E1180" s="668"/>
      <c r="F1180" s="668"/>
      <c r="G1180" s="670"/>
      <c r="H1180" s="670"/>
      <c r="I1180" s="670"/>
      <c r="J1180" s="305"/>
      <c r="K1180" s="670"/>
      <c r="L1180" s="670"/>
      <c r="M1180" s="668" t="str">
        <f t="shared" si="67"/>
        <v>0</v>
      </c>
      <c r="N1180" s="668" t="str">
        <f t="shared" si="66"/>
        <v>1</v>
      </c>
      <c r="O1180" s="672" t="s">
        <v>605</v>
      </c>
      <c r="P1180" s="725" t="s">
        <v>606</v>
      </c>
      <c r="Q1180" s="668"/>
      <c r="R1180" s="670"/>
      <c r="S1180" s="293"/>
      <c r="T1180" s="412"/>
    </row>
    <row r="1181" spans="1:20" x14ac:dyDescent="0.25">
      <c r="A1181" s="305"/>
      <c r="B1181" s="671"/>
      <c r="C1181" s="305"/>
      <c r="D1181" s="668"/>
      <c r="E1181" s="668"/>
      <c r="F1181" s="668"/>
      <c r="G1181" s="670"/>
      <c r="H1181" s="670"/>
      <c r="I1181" s="670"/>
      <c r="J1181" s="305"/>
      <c r="K1181" s="670"/>
      <c r="L1181" s="670"/>
      <c r="M1181" s="668" t="str">
        <f t="shared" si="67"/>
        <v>0</v>
      </c>
      <c r="N1181" s="668" t="str">
        <f t="shared" si="66"/>
        <v>1</v>
      </c>
      <c r="O1181" s="672" t="s">
        <v>605</v>
      </c>
      <c r="P1181" s="725" t="s">
        <v>606</v>
      </c>
      <c r="Q1181" s="668"/>
      <c r="R1181" s="670"/>
      <c r="S1181" s="293"/>
      <c r="T1181" s="412"/>
    </row>
    <row r="1182" spans="1:20" x14ac:dyDescent="0.25">
      <c r="A1182" s="305"/>
      <c r="B1182" s="671"/>
      <c r="C1182" s="305"/>
      <c r="D1182" s="668"/>
      <c r="E1182" s="668"/>
      <c r="F1182" s="668"/>
      <c r="G1182" s="670"/>
      <c r="H1182" s="670"/>
      <c r="I1182" s="670"/>
      <c r="J1182" s="305"/>
      <c r="K1182" s="670"/>
      <c r="L1182" s="670"/>
      <c r="M1182" s="668" t="str">
        <f t="shared" si="67"/>
        <v>0</v>
      </c>
      <c r="N1182" s="668" t="str">
        <f t="shared" si="66"/>
        <v>1</v>
      </c>
      <c r="O1182" s="672" t="s">
        <v>605</v>
      </c>
      <c r="P1182" s="725" t="s">
        <v>606</v>
      </c>
      <c r="Q1182" s="668"/>
      <c r="R1182" s="670"/>
      <c r="S1182" s="293"/>
      <c r="T1182" s="412"/>
    </row>
    <row r="1183" spans="1:20" x14ac:dyDescent="0.25">
      <c r="A1183" s="305"/>
      <c r="B1183" s="671"/>
      <c r="C1183" s="305"/>
      <c r="D1183" s="668"/>
      <c r="E1183" s="668"/>
      <c r="F1183" s="668"/>
      <c r="G1183" s="670"/>
      <c r="H1183" s="670"/>
      <c r="I1183" s="670"/>
      <c r="J1183" s="305"/>
      <c r="K1183" s="670"/>
      <c r="L1183" s="670"/>
      <c r="M1183" s="668" t="str">
        <f t="shared" si="67"/>
        <v>0</v>
      </c>
      <c r="N1183" s="668" t="str">
        <f t="shared" si="66"/>
        <v>1</v>
      </c>
      <c r="O1183" s="672" t="s">
        <v>605</v>
      </c>
      <c r="P1183" s="725" t="s">
        <v>606</v>
      </c>
      <c r="Q1183" s="668"/>
      <c r="R1183" s="670"/>
      <c r="S1183" s="293"/>
      <c r="T1183" s="412"/>
    </row>
    <row r="1184" spans="1:20" x14ac:dyDescent="0.25">
      <c r="A1184" s="305"/>
      <c r="B1184" s="671"/>
      <c r="C1184" s="305"/>
      <c r="D1184" s="668"/>
      <c r="E1184" s="668"/>
      <c r="F1184" s="668"/>
      <c r="G1184" s="670"/>
      <c r="H1184" s="670"/>
      <c r="I1184" s="670"/>
      <c r="J1184" s="305"/>
      <c r="K1184" s="670"/>
      <c r="L1184" s="670"/>
      <c r="M1184" s="668" t="str">
        <f t="shared" si="67"/>
        <v>0</v>
      </c>
      <c r="N1184" s="668" t="str">
        <f t="shared" si="66"/>
        <v>1</v>
      </c>
      <c r="O1184" s="672" t="s">
        <v>605</v>
      </c>
      <c r="P1184" s="725" t="s">
        <v>606</v>
      </c>
      <c r="Q1184" s="668"/>
      <c r="R1184" s="670"/>
      <c r="S1184" s="293"/>
      <c r="T1184" s="412"/>
    </row>
    <row r="1185" spans="1:20" x14ac:dyDescent="0.25">
      <c r="A1185" s="305"/>
      <c r="B1185" s="671"/>
      <c r="C1185" s="305"/>
      <c r="D1185" s="668"/>
      <c r="E1185" s="668"/>
      <c r="F1185" s="668"/>
      <c r="G1185" s="670"/>
      <c r="H1185" s="670"/>
      <c r="I1185" s="670"/>
      <c r="J1185" s="305"/>
      <c r="K1185" s="670"/>
      <c r="L1185" s="670"/>
      <c r="M1185" s="668" t="str">
        <f t="shared" si="67"/>
        <v>0</v>
      </c>
      <c r="N1185" s="668" t="str">
        <f t="shared" si="66"/>
        <v>1</v>
      </c>
      <c r="O1185" s="672" t="s">
        <v>605</v>
      </c>
      <c r="P1185" s="725" t="s">
        <v>606</v>
      </c>
      <c r="Q1185" s="668"/>
      <c r="R1185" s="670"/>
      <c r="S1185" s="293"/>
      <c r="T1185" s="412"/>
    </row>
    <row r="1186" spans="1:20" x14ac:dyDescent="0.25">
      <c r="A1186" s="305"/>
      <c r="B1186" s="671"/>
      <c r="C1186" s="305"/>
      <c r="D1186" s="668"/>
      <c r="E1186" s="668"/>
      <c r="F1186" s="668"/>
      <c r="G1186" s="670"/>
      <c r="H1186" s="670"/>
      <c r="I1186" s="670"/>
      <c r="J1186" s="305"/>
      <c r="K1186" s="670"/>
      <c r="L1186" s="670"/>
      <c r="M1186" s="668" t="str">
        <f t="shared" si="67"/>
        <v>0</v>
      </c>
      <c r="N1186" s="668" t="str">
        <f t="shared" si="66"/>
        <v>1</v>
      </c>
      <c r="O1186" s="672" t="s">
        <v>605</v>
      </c>
      <c r="P1186" s="725" t="s">
        <v>606</v>
      </c>
      <c r="Q1186" s="668"/>
      <c r="R1186" s="670"/>
      <c r="S1186" s="293"/>
      <c r="T1186" s="412"/>
    </row>
    <row r="1187" spans="1:20" x14ac:dyDescent="0.25">
      <c r="A1187" s="305"/>
      <c r="B1187" s="671"/>
      <c r="C1187" s="305"/>
      <c r="D1187" s="668"/>
      <c r="E1187" s="668"/>
      <c r="F1187" s="668"/>
      <c r="G1187" s="670"/>
      <c r="H1187" s="670"/>
      <c r="I1187" s="670"/>
      <c r="J1187" s="305"/>
      <c r="K1187" s="670"/>
      <c r="L1187" s="670"/>
      <c r="M1187" s="668" t="str">
        <f t="shared" si="67"/>
        <v>0</v>
      </c>
      <c r="N1187" s="668" t="str">
        <f t="shared" si="66"/>
        <v>1</v>
      </c>
      <c r="O1187" s="672" t="s">
        <v>605</v>
      </c>
      <c r="P1187" s="725" t="s">
        <v>606</v>
      </c>
      <c r="Q1187" s="668"/>
      <c r="R1187" s="670"/>
      <c r="S1187" s="293"/>
      <c r="T1187" s="412"/>
    </row>
    <row r="1188" spans="1:20" x14ac:dyDescent="0.25">
      <c r="A1188" s="305"/>
      <c r="B1188" s="671"/>
      <c r="C1188" s="305"/>
      <c r="D1188" s="668"/>
      <c r="E1188" s="668"/>
      <c r="F1188" s="668"/>
      <c r="G1188" s="670"/>
      <c r="H1188" s="670"/>
      <c r="I1188" s="670"/>
      <c r="J1188" s="305"/>
      <c r="K1188" s="670"/>
      <c r="L1188" s="670"/>
      <c r="M1188" s="668" t="str">
        <f t="shared" si="67"/>
        <v>0</v>
      </c>
      <c r="N1188" s="668" t="str">
        <f t="shared" si="66"/>
        <v>1</v>
      </c>
      <c r="O1188" s="672" t="s">
        <v>605</v>
      </c>
      <c r="P1188" s="725" t="s">
        <v>606</v>
      </c>
      <c r="Q1188" s="668"/>
      <c r="R1188" s="670"/>
      <c r="S1188" s="293"/>
      <c r="T1188" s="412"/>
    </row>
    <row r="1189" spans="1:20" x14ac:dyDescent="0.25">
      <c r="A1189" s="305"/>
      <c r="B1189" s="671"/>
      <c r="C1189" s="305"/>
      <c r="D1189" s="668"/>
      <c r="E1189" s="668"/>
      <c r="F1189" s="668"/>
      <c r="G1189" s="670"/>
      <c r="H1189" s="670"/>
      <c r="I1189" s="670"/>
      <c r="J1189" s="305"/>
      <c r="K1189" s="670"/>
      <c r="L1189" s="670"/>
      <c r="M1189" s="668" t="str">
        <f t="shared" si="67"/>
        <v>0</v>
      </c>
      <c r="N1189" s="668" t="str">
        <f t="shared" si="66"/>
        <v>1</v>
      </c>
      <c r="O1189" s="672" t="s">
        <v>605</v>
      </c>
      <c r="P1189" s="725" t="s">
        <v>606</v>
      </c>
      <c r="Q1189" s="668"/>
      <c r="R1189" s="670"/>
      <c r="S1189" s="293"/>
      <c r="T1189" s="412"/>
    </row>
    <row r="1190" spans="1:20" x14ac:dyDescent="0.25">
      <c r="A1190" s="305"/>
      <c r="B1190" s="671"/>
      <c r="C1190" s="305"/>
      <c r="D1190" s="668"/>
      <c r="E1190" s="668"/>
      <c r="F1190" s="668"/>
      <c r="G1190" s="670"/>
      <c r="H1190" s="670"/>
      <c r="I1190" s="670"/>
      <c r="J1190" s="305"/>
      <c r="K1190" s="670"/>
      <c r="L1190" s="670"/>
      <c r="M1190" s="668" t="str">
        <f t="shared" si="67"/>
        <v>0</v>
      </c>
      <c r="N1190" s="668" t="str">
        <f t="shared" si="66"/>
        <v>1</v>
      </c>
      <c r="O1190" s="672" t="s">
        <v>605</v>
      </c>
      <c r="P1190" s="725" t="s">
        <v>606</v>
      </c>
      <c r="Q1190" s="668"/>
      <c r="R1190" s="670"/>
      <c r="S1190" s="293"/>
      <c r="T1190" s="412"/>
    </row>
    <row r="1191" spans="1:20" x14ac:dyDescent="0.25">
      <c r="A1191" s="305"/>
      <c r="B1191" s="671"/>
      <c r="C1191" s="305"/>
      <c r="D1191" s="668"/>
      <c r="E1191" s="668"/>
      <c r="F1191" s="668"/>
      <c r="G1191" s="670"/>
      <c r="H1191" s="670"/>
      <c r="I1191" s="670"/>
      <c r="J1191" s="305"/>
      <c r="K1191" s="670"/>
      <c r="L1191" s="670"/>
      <c r="M1191" s="668" t="str">
        <f t="shared" si="67"/>
        <v>0</v>
      </c>
      <c r="N1191" s="668" t="str">
        <f t="shared" si="66"/>
        <v>1</v>
      </c>
      <c r="O1191" s="672" t="s">
        <v>605</v>
      </c>
      <c r="P1191" s="725" t="s">
        <v>606</v>
      </c>
      <c r="Q1191" s="668"/>
      <c r="R1191" s="670"/>
      <c r="S1191" s="293"/>
      <c r="T1191" s="412"/>
    </row>
    <row r="1192" spans="1:20" x14ac:dyDescent="0.25">
      <c r="A1192" s="305"/>
      <c r="B1192" s="671"/>
      <c r="C1192" s="305"/>
      <c r="D1192" s="668"/>
      <c r="E1192" s="668"/>
      <c r="F1192" s="668"/>
      <c r="G1192" s="670"/>
      <c r="H1192" s="670"/>
      <c r="I1192" s="670"/>
      <c r="J1192" s="305"/>
      <c r="K1192" s="670"/>
      <c r="L1192" s="670"/>
      <c r="M1192" s="668" t="str">
        <f t="shared" si="67"/>
        <v>0</v>
      </c>
      <c r="N1192" s="668" t="str">
        <f t="shared" si="66"/>
        <v>1</v>
      </c>
      <c r="O1192" s="672" t="s">
        <v>605</v>
      </c>
      <c r="P1192" s="725" t="s">
        <v>606</v>
      </c>
      <c r="Q1192" s="668"/>
      <c r="R1192" s="670"/>
      <c r="S1192" s="293"/>
      <c r="T1192" s="412"/>
    </row>
    <row r="1193" spans="1:20" x14ac:dyDescent="0.25">
      <c r="A1193" s="305"/>
      <c r="B1193" s="671"/>
      <c r="C1193" s="305"/>
      <c r="D1193" s="668"/>
      <c r="E1193" s="668"/>
      <c r="F1193" s="668"/>
      <c r="G1193" s="670"/>
      <c r="H1193" s="670"/>
      <c r="I1193" s="670"/>
      <c r="J1193" s="305"/>
      <c r="K1193" s="670"/>
      <c r="L1193" s="670"/>
      <c r="M1193" s="668" t="str">
        <f t="shared" si="67"/>
        <v>0</v>
      </c>
      <c r="N1193" s="668" t="str">
        <f t="shared" si="66"/>
        <v>1</v>
      </c>
      <c r="O1193" s="672" t="s">
        <v>605</v>
      </c>
      <c r="P1193" s="725" t="s">
        <v>606</v>
      </c>
      <c r="Q1193" s="668"/>
      <c r="R1193" s="670"/>
      <c r="S1193" s="293"/>
      <c r="T1193" s="412"/>
    </row>
    <row r="1194" spans="1:20" x14ac:dyDescent="0.25">
      <c r="A1194" s="305"/>
      <c r="B1194" s="671"/>
      <c r="C1194" s="305"/>
      <c r="D1194" s="668"/>
      <c r="E1194" s="668"/>
      <c r="F1194" s="668"/>
      <c r="G1194" s="670"/>
      <c r="H1194" s="670"/>
      <c r="I1194" s="670"/>
      <c r="J1194" s="305"/>
      <c r="K1194" s="670"/>
      <c r="L1194" s="670"/>
      <c r="M1194" s="668" t="str">
        <f t="shared" si="67"/>
        <v>0</v>
      </c>
      <c r="N1194" s="668" t="str">
        <f t="shared" si="66"/>
        <v>1</v>
      </c>
      <c r="O1194" s="672" t="s">
        <v>605</v>
      </c>
      <c r="P1194" s="725" t="s">
        <v>606</v>
      </c>
      <c r="Q1194" s="668"/>
      <c r="R1194" s="670"/>
      <c r="S1194" s="293"/>
      <c r="T1194" s="412"/>
    </row>
    <row r="1195" spans="1:20" x14ac:dyDescent="0.25">
      <c r="A1195" s="305"/>
      <c r="B1195" s="671"/>
      <c r="C1195" s="305"/>
      <c r="D1195" s="668"/>
      <c r="E1195" s="668"/>
      <c r="F1195" s="668"/>
      <c r="G1195" s="670"/>
      <c r="H1195" s="670"/>
      <c r="I1195" s="670"/>
      <c r="J1195" s="305"/>
      <c r="K1195" s="670"/>
      <c r="L1195" s="670"/>
      <c r="M1195" s="668" t="str">
        <f t="shared" si="67"/>
        <v>0</v>
      </c>
      <c r="N1195" s="668" t="str">
        <f t="shared" si="66"/>
        <v>1</v>
      </c>
      <c r="O1195" s="672" t="s">
        <v>605</v>
      </c>
      <c r="P1195" s="725" t="s">
        <v>606</v>
      </c>
      <c r="Q1195" s="668"/>
      <c r="R1195" s="670"/>
      <c r="S1195" s="293"/>
      <c r="T1195" s="412"/>
    </row>
    <row r="1196" spans="1:20" x14ac:dyDescent="0.25">
      <c r="A1196" s="305"/>
      <c r="B1196" s="671"/>
      <c r="C1196" s="305"/>
      <c r="D1196" s="668"/>
      <c r="E1196" s="668"/>
      <c r="F1196" s="668"/>
      <c r="G1196" s="670"/>
      <c r="H1196" s="670"/>
      <c r="I1196" s="670"/>
      <c r="J1196" s="305"/>
      <c r="K1196" s="670"/>
      <c r="L1196" s="670"/>
      <c r="M1196" s="668" t="str">
        <f t="shared" si="67"/>
        <v>0</v>
      </c>
      <c r="N1196" s="668" t="str">
        <f t="shared" si="66"/>
        <v>1</v>
      </c>
      <c r="O1196" s="672" t="s">
        <v>605</v>
      </c>
      <c r="P1196" s="725" t="s">
        <v>606</v>
      </c>
      <c r="Q1196" s="668"/>
      <c r="R1196" s="670"/>
      <c r="S1196" s="293"/>
      <c r="T1196" s="412"/>
    </row>
    <row r="1197" spans="1:20" x14ac:dyDescent="0.25">
      <c r="A1197" s="305"/>
      <c r="B1197" s="671"/>
      <c r="C1197" s="305"/>
      <c r="D1197" s="668"/>
      <c r="E1197" s="668"/>
      <c r="F1197" s="668"/>
      <c r="G1197" s="670"/>
      <c r="H1197" s="670"/>
      <c r="I1197" s="670"/>
      <c r="J1197" s="305"/>
      <c r="K1197" s="670"/>
      <c r="L1197" s="670"/>
      <c r="M1197" s="668" t="str">
        <f t="shared" si="67"/>
        <v>0</v>
      </c>
      <c r="N1197" s="668" t="str">
        <f t="shared" si="66"/>
        <v>1</v>
      </c>
      <c r="O1197" s="672" t="s">
        <v>605</v>
      </c>
      <c r="P1197" s="725" t="s">
        <v>606</v>
      </c>
      <c r="Q1197" s="668"/>
      <c r="R1197" s="670"/>
      <c r="S1197" s="293"/>
      <c r="T1197" s="412"/>
    </row>
    <row r="1198" spans="1:20" x14ac:dyDescent="0.25">
      <c r="A1198" s="305"/>
      <c r="B1198" s="671"/>
      <c r="C1198" s="305"/>
      <c r="D1198" s="668"/>
      <c r="E1198" s="668"/>
      <c r="F1198" s="668"/>
      <c r="G1198" s="670"/>
      <c r="H1198" s="670"/>
      <c r="I1198" s="670"/>
      <c r="J1198" s="305"/>
      <c r="K1198" s="670"/>
      <c r="L1198" s="670"/>
      <c r="M1198" s="668" t="str">
        <f t="shared" si="67"/>
        <v>0</v>
      </c>
      <c r="N1198" s="668" t="str">
        <f t="shared" si="66"/>
        <v>1</v>
      </c>
      <c r="O1198" s="672" t="s">
        <v>605</v>
      </c>
      <c r="P1198" s="725" t="s">
        <v>606</v>
      </c>
      <c r="Q1198" s="668"/>
      <c r="R1198" s="670"/>
      <c r="S1198" s="293"/>
      <c r="T1198" s="412"/>
    </row>
    <row r="1199" spans="1:20" x14ac:dyDescent="0.25">
      <c r="A1199" s="305"/>
      <c r="B1199" s="671"/>
      <c r="C1199" s="305"/>
      <c r="D1199" s="668"/>
      <c r="E1199" s="668"/>
      <c r="F1199" s="668"/>
      <c r="G1199" s="670"/>
      <c r="H1199" s="670"/>
      <c r="I1199" s="670"/>
      <c r="J1199" s="305"/>
      <c r="K1199" s="670"/>
      <c r="L1199" s="670"/>
      <c r="M1199" s="668" t="str">
        <f t="shared" si="67"/>
        <v>0</v>
      </c>
      <c r="N1199" s="668" t="str">
        <f t="shared" si="66"/>
        <v>1</v>
      </c>
      <c r="O1199" s="672" t="s">
        <v>605</v>
      </c>
      <c r="P1199" s="725" t="s">
        <v>606</v>
      </c>
      <c r="Q1199" s="668"/>
      <c r="R1199" s="670"/>
      <c r="S1199" s="293"/>
      <c r="T1199" s="412"/>
    </row>
    <row r="1200" spans="1:20" x14ac:dyDescent="0.25">
      <c r="A1200" s="305"/>
      <c r="B1200" s="671"/>
      <c r="C1200" s="305"/>
      <c r="D1200" s="668"/>
      <c r="E1200" s="668"/>
      <c r="F1200" s="668"/>
      <c r="G1200" s="670"/>
      <c r="H1200" s="670"/>
      <c r="I1200" s="670"/>
      <c r="J1200" s="305"/>
      <c r="K1200" s="670"/>
      <c r="L1200" s="670"/>
      <c r="M1200" s="668" t="str">
        <f t="shared" si="67"/>
        <v>0</v>
      </c>
      <c r="N1200" s="668" t="str">
        <f t="shared" si="66"/>
        <v>1</v>
      </c>
      <c r="O1200" s="672" t="s">
        <v>605</v>
      </c>
      <c r="P1200" s="725" t="s">
        <v>606</v>
      </c>
      <c r="Q1200" s="668"/>
      <c r="R1200" s="670"/>
      <c r="S1200" s="293"/>
      <c r="T1200" s="412"/>
    </row>
    <row r="1201" spans="1:20" x14ac:dyDescent="0.25">
      <c r="A1201" s="305"/>
      <c r="B1201" s="671"/>
      <c r="C1201" s="305"/>
      <c r="D1201" s="668"/>
      <c r="E1201" s="668"/>
      <c r="F1201" s="668"/>
      <c r="G1201" s="670"/>
      <c r="H1201" s="670"/>
      <c r="I1201" s="670"/>
      <c r="J1201" s="305"/>
      <c r="K1201" s="670"/>
      <c r="L1201" s="670"/>
      <c r="M1201" s="668" t="str">
        <f t="shared" si="67"/>
        <v>0</v>
      </c>
      <c r="N1201" s="668" t="str">
        <f t="shared" si="66"/>
        <v>1</v>
      </c>
      <c r="O1201" s="672" t="s">
        <v>605</v>
      </c>
      <c r="P1201" s="725" t="s">
        <v>606</v>
      </c>
      <c r="Q1201" s="668"/>
      <c r="R1201" s="670"/>
      <c r="S1201" s="293"/>
      <c r="T1201" s="412"/>
    </row>
    <row r="1202" spans="1:20" x14ac:dyDescent="0.25">
      <c r="A1202" s="305"/>
      <c r="B1202" s="671"/>
      <c r="C1202" s="305"/>
      <c r="D1202" s="668"/>
      <c r="E1202" s="668"/>
      <c r="F1202" s="668"/>
      <c r="G1202" s="670"/>
      <c r="H1202" s="670"/>
      <c r="I1202" s="670"/>
      <c r="J1202" s="305"/>
      <c r="K1202" s="670"/>
      <c r="L1202" s="670"/>
      <c r="M1202" s="668" t="str">
        <f t="shared" si="67"/>
        <v>0</v>
      </c>
      <c r="N1202" s="668" t="str">
        <f t="shared" si="66"/>
        <v>1</v>
      </c>
      <c r="O1202" s="672" t="s">
        <v>605</v>
      </c>
      <c r="P1202" s="725" t="s">
        <v>606</v>
      </c>
      <c r="Q1202" s="668"/>
      <c r="R1202" s="670"/>
      <c r="S1202" s="293"/>
      <c r="T1202" s="412"/>
    </row>
    <row r="1203" spans="1:20" x14ac:dyDescent="0.25">
      <c r="A1203" s="305"/>
      <c r="B1203" s="671"/>
      <c r="C1203" s="305"/>
      <c r="D1203" s="668"/>
      <c r="E1203" s="668"/>
      <c r="F1203" s="668"/>
      <c r="G1203" s="670"/>
      <c r="H1203" s="670"/>
      <c r="I1203" s="670"/>
      <c r="J1203" s="305"/>
      <c r="K1203" s="670"/>
      <c r="L1203" s="670"/>
      <c r="M1203" s="668" t="str">
        <f t="shared" si="67"/>
        <v>0</v>
      </c>
      <c r="N1203" s="668" t="str">
        <f t="shared" si="66"/>
        <v>1</v>
      </c>
      <c r="O1203" s="672" t="s">
        <v>605</v>
      </c>
      <c r="P1203" s="725" t="s">
        <v>606</v>
      </c>
      <c r="Q1203" s="668"/>
      <c r="R1203" s="670"/>
      <c r="S1203" s="293"/>
      <c r="T1203" s="412"/>
    </row>
    <row r="1204" spans="1:20" x14ac:dyDescent="0.25">
      <c r="A1204" s="305"/>
      <c r="B1204" s="671"/>
      <c r="C1204" s="305"/>
      <c r="D1204" s="668"/>
      <c r="E1204" s="668"/>
      <c r="F1204" s="668"/>
      <c r="G1204" s="670"/>
      <c r="H1204" s="670"/>
      <c r="I1204" s="670"/>
      <c r="J1204" s="305"/>
      <c r="K1204" s="670"/>
      <c r="L1204" s="670"/>
      <c r="M1204" s="668" t="str">
        <f t="shared" si="67"/>
        <v>0</v>
      </c>
      <c r="N1204" s="668" t="str">
        <f t="shared" si="66"/>
        <v>1</v>
      </c>
      <c r="O1204" s="672" t="s">
        <v>605</v>
      </c>
      <c r="P1204" s="725" t="s">
        <v>606</v>
      </c>
      <c r="Q1204" s="668"/>
      <c r="R1204" s="670"/>
      <c r="S1204" s="293"/>
      <c r="T1204" s="412"/>
    </row>
    <row r="1205" spans="1:20" x14ac:dyDescent="0.25">
      <c r="A1205" s="305"/>
      <c r="B1205" s="671"/>
      <c r="C1205" s="305"/>
      <c r="D1205" s="668"/>
      <c r="E1205" s="668"/>
      <c r="F1205" s="668"/>
      <c r="G1205" s="670"/>
      <c r="H1205" s="670"/>
      <c r="I1205" s="670"/>
      <c r="J1205" s="305"/>
      <c r="K1205" s="670"/>
      <c r="L1205" s="670"/>
      <c r="M1205" s="668" t="str">
        <f t="shared" si="67"/>
        <v>0</v>
      </c>
      <c r="N1205" s="668" t="str">
        <f t="shared" si="66"/>
        <v>1</v>
      </c>
      <c r="O1205" s="672" t="s">
        <v>605</v>
      </c>
      <c r="P1205" s="725" t="s">
        <v>606</v>
      </c>
      <c r="Q1205" s="668"/>
      <c r="R1205" s="670"/>
      <c r="S1205" s="293"/>
      <c r="T1205" s="412"/>
    </row>
    <row r="1206" spans="1:20" x14ac:dyDescent="0.25">
      <c r="A1206" s="305"/>
      <c r="B1206" s="671"/>
      <c r="C1206" s="305"/>
      <c r="D1206" s="668"/>
      <c r="E1206" s="668"/>
      <c r="F1206" s="668"/>
      <c r="G1206" s="670"/>
      <c r="H1206" s="670"/>
      <c r="I1206" s="670"/>
      <c r="J1206" s="305"/>
      <c r="K1206" s="670"/>
      <c r="L1206" s="670"/>
      <c r="M1206" s="668" t="str">
        <f t="shared" si="67"/>
        <v>0</v>
      </c>
      <c r="N1206" s="668" t="str">
        <f t="shared" si="66"/>
        <v>1</v>
      </c>
      <c r="O1206" s="672" t="s">
        <v>605</v>
      </c>
      <c r="P1206" s="725" t="s">
        <v>606</v>
      </c>
      <c r="Q1206" s="668"/>
      <c r="R1206" s="670"/>
      <c r="S1206" s="293"/>
      <c r="T1206" s="412"/>
    </row>
    <row r="1207" spans="1:20" x14ac:dyDescent="0.25">
      <c r="A1207" s="305"/>
      <c r="B1207" s="671"/>
      <c r="C1207" s="305"/>
      <c r="D1207" s="668"/>
      <c r="E1207" s="668"/>
      <c r="F1207" s="668"/>
      <c r="G1207" s="670"/>
      <c r="H1207" s="670"/>
      <c r="I1207" s="670"/>
      <c r="J1207" s="305"/>
      <c r="K1207" s="670"/>
      <c r="L1207" s="670"/>
      <c r="M1207" s="668" t="str">
        <f t="shared" si="67"/>
        <v>0</v>
      </c>
      <c r="N1207" s="668" t="str">
        <f t="shared" si="66"/>
        <v>1</v>
      </c>
      <c r="O1207" s="672" t="s">
        <v>605</v>
      </c>
      <c r="P1207" s="725" t="s">
        <v>606</v>
      </c>
      <c r="Q1207" s="668"/>
      <c r="R1207" s="670"/>
      <c r="S1207" s="293"/>
      <c r="T1207" s="412"/>
    </row>
    <row r="1208" spans="1:20" x14ac:dyDescent="0.25">
      <c r="A1208" s="305"/>
      <c r="B1208" s="671"/>
      <c r="C1208" s="305"/>
      <c r="D1208" s="668"/>
      <c r="E1208" s="668"/>
      <c r="F1208" s="668"/>
      <c r="G1208" s="670"/>
      <c r="H1208" s="670"/>
      <c r="I1208" s="670"/>
      <c r="J1208" s="305"/>
      <c r="K1208" s="670"/>
      <c r="L1208" s="670"/>
      <c r="M1208" s="668" t="str">
        <f t="shared" si="67"/>
        <v>0</v>
      </c>
      <c r="N1208" s="668" t="str">
        <f t="shared" si="66"/>
        <v>1</v>
      </c>
      <c r="O1208" s="672" t="s">
        <v>605</v>
      </c>
      <c r="P1208" s="725" t="s">
        <v>606</v>
      </c>
      <c r="Q1208" s="668"/>
      <c r="R1208" s="670"/>
      <c r="S1208" s="293"/>
      <c r="T1208" s="412"/>
    </row>
    <row r="1209" spans="1:20" x14ac:dyDescent="0.25">
      <c r="A1209" s="305"/>
      <c r="B1209" s="671"/>
      <c r="C1209" s="305"/>
      <c r="D1209" s="668"/>
      <c r="E1209" s="668"/>
      <c r="F1209" s="668"/>
      <c r="G1209" s="670"/>
      <c r="H1209" s="670"/>
      <c r="I1209" s="670"/>
      <c r="J1209" s="305"/>
      <c r="K1209" s="670"/>
      <c r="L1209" s="670"/>
      <c r="M1209" s="668" t="str">
        <f t="shared" si="67"/>
        <v>0</v>
      </c>
      <c r="N1209" s="668" t="str">
        <f t="shared" si="66"/>
        <v>1</v>
      </c>
      <c r="O1209" s="672" t="s">
        <v>605</v>
      </c>
      <c r="P1209" s="725" t="s">
        <v>606</v>
      </c>
      <c r="Q1209" s="668"/>
      <c r="R1209" s="670"/>
      <c r="S1209" s="293"/>
      <c r="T1209" s="412"/>
    </row>
    <row r="1210" spans="1:20" x14ac:dyDescent="0.25">
      <c r="A1210" s="305"/>
      <c r="B1210" s="671"/>
      <c r="C1210" s="305"/>
      <c r="D1210" s="668"/>
      <c r="E1210" s="668"/>
      <c r="F1210" s="668"/>
      <c r="G1210" s="670"/>
      <c r="H1210" s="670"/>
      <c r="I1210" s="670"/>
      <c r="J1210" s="305"/>
      <c r="K1210" s="670"/>
      <c r="L1210" s="670"/>
      <c r="M1210" s="668" t="str">
        <f t="shared" si="67"/>
        <v>0</v>
      </c>
      <c r="N1210" s="668" t="str">
        <f t="shared" si="66"/>
        <v>1</v>
      </c>
      <c r="O1210" s="672" t="s">
        <v>605</v>
      </c>
      <c r="P1210" s="725" t="s">
        <v>606</v>
      </c>
      <c r="Q1210" s="668"/>
      <c r="R1210" s="670"/>
      <c r="S1210" s="293"/>
      <c r="T1210" s="412"/>
    </row>
    <row r="1211" spans="1:20" x14ac:dyDescent="0.25">
      <c r="A1211" s="305"/>
      <c r="B1211" s="671"/>
      <c r="C1211" s="305"/>
      <c r="D1211" s="668"/>
      <c r="E1211" s="668"/>
      <c r="F1211" s="668"/>
      <c r="G1211" s="670"/>
      <c r="H1211" s="670"/>
      <c r="I1211" s="670"/>
      <c r="J1211" s="305"/>
      <c r="K1211" s="670"/>
      <c r="L1211" s="670"/>
      <c r="M1211" s="668" t="str">
        <f t="shared" si="67"/>
        <v>0</v>
      </c>
      <c r="N1211" s="668" t="str">
        <f t="shared" si="66"/>
        <v>1</v>
      </c>
      <c r="O1211" s="672" t="s">
        <v>605</v>
      </c>
      <c r="P1211" s="725" t="s">
        <v>606</v>
      </c>
      <c r="Q1211" s="668"/>
      <c r="R1211" s="670"/>
      <c r="S1211" s="293"/>
      <c r="T1211" s="412"/>
    </row>
    <row r="1212" spans="1:20" x14ac:dyDescent="0.25">
      <c r="A1212" s="305"/>
      <c r="B1212" s="671"/>
      <c r="C1212" s="305"/>
      <c r="D1212" s="668"/>
      <c r="E1212" s="668"/>
      <c r="F1212" s="668"/>
      <c r="G1212" s="670"/>
      <c r="H1212" s="670"/>
      <c r="I1212" s="670"/>
      <c r="J1212" s="305"/>
      <c r="K1212" s="670"/>
      <c r="L1212" s="670"/>
      <c r="M1212" s="668" t="str">
        <f t="shared" si="67"/>
        <v>0</v>
      </c>
      <c r="N1212" s="668" t="str">
        <f t="shared" si="66"/>
        <v>1</v>
      </c>
      <c r="O1212" s="672" t="s">
        <v>605</v>
      </c>
      <c r="P1212" s="725" t="s">
        <v>606</v>
      </c>
      <c r="Q1212" s="668"/>
      <c r="R1212" s="670"/>
      <c r="S1212" s="293"/>
      <c r="T1212" s="412"/>
    </row>
    <row r="1213" spans="1:20" x14ac:dyDescent="0.25">
      <c r="A1213" s="305"/>
      <c r="B1213" s="671"/>
      <c r="C1213" s="305"/>
      <c r="D1213" s="668"/>
      <c r="E1213" s="668"/>
      <c r="F1213" s="668"/>
      <c r="G1213" s="670"/>
      <c r="H1213" s="670"/>
      <c r="I1213" s="670"/>
      <c r="J1213" s="305"/>
      <c r="K1213" s="670"/>
      <c r="L1213" s="670"/>
      <c r="M1213" s="668" t="str">
        <f t="shared" si="67"/>
        <v>0</v>
      </c>
      <c r="N1213" s="668" t="str">
        <f t="shared" si="66"/>
        <v>1</v>
      </c>
      <c r="O1213" s="672" t="s">
        <v>605</v>
      </c>
      <c r="P1213" s="725" t="s">
        <v>606</v>
      </c>
      <c r="Q1213" s="668"/>
      <c r="R1213" s="670"/>
      <c r="S1213" s="293"/>
      <c r="T1213" s="412"/>
    </row>
    <row r="1214" spans="1:20" x14ac:dyDescent="0.25">
      <c r="A1214" s="305"/>
      <c r="B1214" s="671"/>
      <c r="C1214" s="305"/>
      <c r="D1214" s="668"/>
      <c r="E1214" s="668"/>
      <c r="F1214" s="668"/>
      <c r="G1214" s="670"/>
      <c r="H1214" s="670"/>
      <c r="I1214" s="670"/>
      <c r="J1214" s="305"/>
      <c r="K1214" s="670"/>
      <c r="L1214" s="670"/>
      <c r="M1214" s="668" t="str">
        <f t="shared" si="67"/>
        <v>0</v>
      </c>
      <c r="N1214" s="668" t="str">
        <f t="shared" ref="N1214:N1282" si="68">IF(P1214="",0,LEFT(P1214,1))</f>
        <v>1</v>
      </c>
      <c r="O1214" s="672" t="s">
        <v>605</v>
      </c>
      <c r="P1214" s="725" t="s">
        <v>606</v>
      </c>
      <c r="Q1214" s="668"/>
      <c r="R1214" s="670"/>
      <c r="S1214" s="293"/>
      <c r="T1214" s="412"/>
    </row>
    <row r="1215" spans="1:20" x14ac:dyDescent="0.25">
      <c r="A1215" s="305"/>
      <c r="B1215" s="671"/>
      <c r="C1215" s="305"/>
      <c r="D1215" s="668"/>
      <c r="E1215" s="668"/>
      <c r="F1215" s="668"/>
      <c r="G1215" s="670"/>
      <c r="H1215" s="670"/>
      <c r="I1215" s="670"/>
      <c r="J1215" s="305"/>
      <c r="K1215" s="670"/>
      <c r="L1215" s="670"/>
      <c r="M1215" s="668" t="str">
        <f t="shared" ref="M1215:M1282" si="69">IF(O1215="",0,LEFT(O1215,1))</f>
        <v>0</v>
      </c>
      <c r="N1215" s="668" t="str">
        <f t="shared" si="68"/>
        <v>1</v>
      </c>
      <c r="O1215" s="672" t="s">
        <v>605</v>
      </c>
      <c r="P1215" s="725" t="s">
        <v>606</v>
      </c>
      <c r="Q1215" s="668"/>
      <c r="R1215" s="670"/>
      <c r="S1215" s="293"/>
      <c r="T1215" s="412"/>
    </row>
    <row r="1216" spans="1:20" x14ac:dyDescent="0.25">
      <c r="A1216" s="305"/>
      <c r="B1216" s="671"/>
      <c r="C1216" s="305"/>
      <c r="D1216" s="668"/>
      <c r="E1216" s="668"/>
      <c r="F1216" s="668"/>
      <c r="G1216" s="670"/>
      <c r="H1216" s="670"/>
      <c r="I1216" s="670"/>
      <c r="J1216" s="305"/>
      <c r="K1216" s="670"/>
      <c r="L1216" s="670"/>
      <c r="M1216" s="668" t="str">
        <f t="shared" si="69"/>
        <v>0</v>
      </c>
      <c r="N1216" s="668" t="str">
        <f t="shared" si="68"/>
        <v>1</v>
      </c>
      <c r="O1216" s="672" t="s">
        <v>605</v>
      </c>
      <c r="P1216" s="725" t="s">
        <v>606</v>
      </c>
      <c r="Q1216" s="668"/>
      <c r="R1216" s="670"/>
      <c r="S1216" s="293"/>
      <c r="T1216" s="412"/>
    </row>
    <row r="1217" spans="1:20" x14ac:dyDescent="0.25">
      <c r="A1217" s="305"/>
      <c r="B1217" s="671"/>
      <c r="C1217" s="305"/>
      <c r="D1217" s="668"/>
      <c r="E1217" s="668"/>
      <c r="F1217" s="668"/>
      <c r="G1217" s="670"/>
      <c r="H1217" s="670"/>
      <c r="I1217" s="670"/>
      <c r="J1217" s="305"/>
      <c r="K1217" s="670"/>
      <c r="L1217" s="670"/>
      <c r="M1217" s="668" t="str">
        <f t="shared" si="69"/>
        <v>0</v>
      </c>
      <c r="N1217" s="668" t="str">
        <f t="shared" si="68"/>
        <v>1</v>
      </c>
      <c r="O1217" s="672" t="s">
        <v>605</v>
      </c>
      <c r="P1217" s="725" t="s">
        <v>606</v>
      </c>
      <c r="Q1217" s="668"/>
      <c r="R1217" s="670"/>
      <c r="S1217" s="293"/>
      <c r="T1217" s="412"/>
    </row>
    <row r="1218" spans="1:20" x14ac:dyDescent="0.25">
      <c r="A1218" s="305"/>
      <c r="B1218" s="671"/>
      <c r="C1218" s="305"/>
      <c r="D1218" s="668"/>
      <c r="E1218" s="668"/>
      <c r="F1218" s="668"/>
      <c r="G1218" s="670"/>
      <c r="H1218" s="670"/>
      <c r="I1218" s="670"/>
      <c r="J1218" s="305"/>
      <c r="K1218" s="670"/>
      <c r="L1218" s="670"/>
      <c r="M1218" s="668" t="str">
        <f t="shared" si="69"/>
        <v>0</v>
      </c>
      <c r="N1218" s="668" t="str">
        <f t="shared" si="68"/>
        <v>1</v>
      </c>
      <c r="O1218" s="672" t="s">
        <v>605</v>
      </c>
      <c r="P1218" s="725" t="s">
        <v>606</v>
      </c>
      <c r="Q1218" s="668"/>
      <c r="R1218" s="670"/>
      <c r="S1218" s="293"/>
      <c r="T1218" s="412"/>
    </row>
    <row r="1219" spans="1:20" x14ac:dyDescent="0.25">
      <c r="A1219" s="305"/>
      <c r="B1219" s="671"/>
      <c r="C1219" s="305"/>
      <c r="D1219" s="668"/>
      <c r="E1219" s="668"/>
      <c r="F1219" s="668"/>
      <c r="G1219" s="670"/>
      <c r="H1219" s="670"/>
      <c r="I1219" s="670"/>
      <c r="J1219" s="305"/>
      <c r="K1219" s="670"/>
      <c r="L1219" s="670"/>
      <c r="M1219" s="668" t="str">
        <f t="shared" si="69"/>
        <v>0</v>
      </c>
      <c r="N1219" s="668" t="str">
        <f t="shared" si="68"/>
        <v>1</v>
      </c>
      <c r="O1219" s="672" t="s">
        <v>605</v>
      </c>
      <c r="P1219" s="725" t="s">
        <v>606</v>
      </c>
      <c r="Q1219" s="668"/>
      <c r="R1219" s="670"/>
      <c r="S1219" s="293"/>
      <c r="T1219" s="412"/>
    </row>
    <row r="1220" spans="1:20" x14ac:dyDescent="0.25">
      <c r="A1220" s="305"/>
      <c r="B1220" s="671"/>
      <c r="C1220" s="305"/>
      <c r="D1220" s="668"/>
      <c r="E1220" s="668"/>
      <c r="F1220" s="668"/>
      <c r="G1220" s="670"/>
      <c r="H1220" s="670"/>
      <c r="I1220" s="670"/>
      <c r="J1220" s="305"/>
      <c r="K1220" s="670"/>
      <c r="L1220" s="670"/>
      <c r="M1220" s="668" t="str">
        <f t="shared" si="69"/>
        <v>0</v>
      </c>
      <c r="N1220" s="668" t="str">
        <f t="shared" si="68"/>
        <v>1</v>
      </c>
      <c r="O1220" s="672" t="s">
        <v>605</v>
      </c>
      <c r="P1220" s="725" t="s">
        <v>606</v>
      </c>
      <c r="Q1220" s="668"/>
      <c r="R1220" s="670"/>
      <c r="S1220" s="293"/>
      <c r="T1220" s="412"/>
    </row>
    <row r="1221" spans="1:20" x14ac:dyDescent="0.25">
      <c r="A1221" s="305"/>
      <c r="B1221" s="671"/>
      <c r="C1221" s="305"/>
      <c r="D1221" s="668"/>
      <c r="E1221" s="668"/>
      <c r="F1221" s="668"/>
      <c r="G1221" s="670"/>
      <c r="H1221" s="670"/>
      <c r="I1221" s="670"/>
      <c r="J1221" s="305"/>
      <c r="K1221" s="670"/>
      <c r="L1221" s="670"/>
      <c r="M1221" s="668" t="str">
        <f t="shared" si="69"/>
        <v>0</v>
      </c>
      <c r="N1221" s="668" t="str">
        <f t="shared" si="68"/>
        <v>1</v>
      </c>
      <c r="O1221" s="672" t="s">
        <v>605</v>
      </c>
      <c r="P1221" s="725" t="s">
        <v>606</v>
      </c>
      <c r="Q1221" s="668"/>
      <c r="R1221" s="670"/>
      <c r="S1221" s="293"/>
      <c r="T1221" s="412"/>
    </row>
    <row r="1222" spans="1:20" x14ac:dyDescent="0.25">
      <c r="A1222" s="305"/>
      <c r="B1222" s="671"/>
      <c r="C1222" s="305"/>
      <c r="D1222" s="668"/>
      <c r="E1222" s="668"/>
      <c r="F1222" s="668"/>
      <c r="G1222" s="670"/>
      <c r="H1222" s="670"/>
      <c r="I1222" s="670"/>
      <c r="J1222" s="305"/>
      <c r="K1222" s="670"/>
      <c r="L1222" s="670"/>
      <c r="M1222" s="668" t="str">
        <f t="shared" si="69"/>
        <v>0</v>
      </c>
      <c r="N1222" s="668" t="str">
        <f t="shared" si="68"/>
        <v>1</v>
      </c>
      <c r="O1222" s="672" t="s">
        <v>605</v>
      </c>
      <c r="P1222" s="725" t="s">
        <v>606</v>
      </c>
      <c r="Q1222" s="668"/>
      <c r="R1222" s="670"/>
      <c r="S1222" s="293"/>
      <c r="T1222" s="412"/>
    </row>
    <row r="1223" spans="1:20" x14ac:dyDescent="0.25">
      <c r="A1223" s="305"/>
      <c r="B1223" s="671"/>
      <c r="C1223" s="305"/>
      <c r="D1223" s="668"/>
      <c r="E1223" s="668"/>
      <c r="F1223" s="668"/>
      <c r="G1223" s="670"/>
      <c r="H1223" s="670"/>
      <c r="I1223" s="670"/>
      <c r="J1223" s="305"/>
      <c r="K1223" s="670"/>
      <c r="L1223" s="670"/>
      <c r="M1223" s="668" t="str">
        <f t="shared" si="69"/>
        <v>0</v>
      </c>
      <c r="N1223" s="668" t="str">
        <f t="shared" si="68"/>
        <v>1</v>
      </c>
      <c r="O1223" s="672" t="s">
        <v>605</v>
      </c>
      <c r="P1223" s="725" t="s">
        <v>606</v>
      </c>
      <c r="Q1223" s="668"/>
      <c r="R1223" s="670"/>
      <c r="S1223" s="293"/>
      <c r="T1223" s="412"/>
    </row>
    <row r="1224" spans="1:20" x14ac:dyDescent="0.25">
      <c r="A1224" s="305"/>
      <c r="B1224" s="671"/>
      <c r="C1224" s="305"/>
      <c r="D1224" s="668"/>
      <c r="E1224" s="668"/>
      <c r="F1224" s="668"/>
      <c r="G1224" s="670"/>
      <c r="H1224" s="670"/>
      <c r="I1224" s="670"/>
      <c r="J1224" s="305"/>
      <c r="K1224" s="670"/>
      <c r="L1224" s="670"/>
      <c r="M1224" s="668" t="str">
        <f t="shared" si="69"/>
        <v>0</v>
      </c>
      <c r="N1224" s="668" t="str">
        <f t="shared" si="68"/>
        <v>1</v>
      </c>
      <c r="O1224" s="672" t="s">
        <v>605</v>
      </c>
      <c r="P1224" s="725" t="s">
        <v>606</v>
      </c>
      <c r="Q1224" s="668"/>
      <c r="R1224" s="670"/>
      <c r="S1224" s="293"/>
      <c r="T1224" s="412"/>
    </row>
    <row r="1225" spans="1:20" x14ac:dyDescent="0.25">
      <c r="A1225" s="305"/>
      <c r="B1225" s="671"/>
      <c r="C1225" s="305"/>
      <c r="D1225" s="668"/>
      <c r="E1225" s="668"/>
      <c r="F1225" s="668"/>
      <c r="G1225" s="670"/>
      <c r="H1225" s="670"/>
      <c r="I1225" s="670"/>
      <c r="J1225" s="305"/>
      <c r="K1225" s="670"/>
      <c r="L1225" s="670"/>
      <c r="M1225" s="668" t="str">
        <f t="shared" si="69"/>
        <v>0</v>
      </c>
      <c r="N1225" s="668" t="str">
        <f t="shared" si="68"/>
        <v>1</v>
      </c>
      <c r="O1225" s="672" t="s">
        <v>605</v>
      </c>
      <c r="P1225" s="725" t="s">
        <v>606</v>
      </c>
      <c r="Q1225" s="668"/>
      <c r="R1225" s="670"/>
      <c r="S1225" s="293"/>
      <c r="T1225" s="412"/>
    </row>
    <row r="1226" spans="1:20" x14ac:dyDescent="0.25">
      <c r="A1226" s="305"/>
      <c r="B1226" s="671"/>
      <c r="C1226" s="305"/>
      <c r="D1226" s="668"/>
      <c r="E1226" s="668"/>
      <c r="F1226" s="668"/>
      <c r="G1226" s="670"/>
      <c r="H1226" s="670"/>
      <c r="I1226" s="670"/>
      <c r="J1226" s="305"/>
      <c r="K1226" s="670"/>
      <c r="L1226" s="670"/>
      <c r="M1226" s="668" t="str">
        <f t="shared" si="69"/>
        <v>0</v>
      </c>
      <c r="N1226" s="668" t="str">
        <f t="shared" si="68"/>
        <v>1</v>
      </c>
      <c r="O1226" s="672" t="s">
        <v>605</v>
      </c>
      <c r="P1226" s="725" t="s">
        <v>606</v>
      </c>
      <c r="Q1226" s="247"/>
      <c r="R1226" s="291"/>
      <c r="S1226" s="293"/>
      <c r="T1226" s="414" t="s">
        <v>49</v>
      </c>
    </row>
    <row r="1227" spans="1:20" x14ac:dyDescent="0.25">
      <c r="A1227" s="305"/>
      <c r="B1227" s="671"/>
      <c r="C1227" s="305"/>
      <c r="D1227" s="668"/>
      <c r="E1227" s="668"/>
      <c r="F1227" s="668"/>
      <c r="G1227" s="670"/>
      <c r="H1227" s="670"/>
      <c r="I1227" s="670"/>
      <c r="J1227" s="305"/>
      <c r="K1227" s="670"/>
      <c r="L1227" s="670"/>
      <c r="M1227" s="668" t="str">
        <f t="shared" si="69"/>
        <v>0</v>
      </c>
      <c r="N1227" s="668" t="str">
        <f t="shared" si="68"/>
        <v>1</v>
      </c>
      <c r="O1227" s="672" t="s">
        <v>605</v>
      </c>
      <c r="P1227" s="725" t="s">
        <v>606</v>
      </c>
      <c r="Q1227" s="247"/>
      <c r="R1227" s="291"/>
      <c r="S1227" s="293"/>
      <c r="T1227" s="413"/>
    </row>
    <row r="1228" spans="1:20" x14ac:dyDescent="0.25">
      <c r="A1228" s="305"/>
      <c r="B1228" s="842"/>
      <c r="C1228" s="882"/>
      <c r="D1228" s="668"/>
      <c r="E1228" s="668"/>
      <c r="F1228" s="668"/>
      <c r="G1228" s="670"/>
      <c r="H1228" s="670"/>
      <c r="I1228" s="670"/>
      <c r="J1228" s="305"/>
      <c r="K1228" s="670"/>
      <c r="L1228" s="291"/>
      <c r="M1228" s="247" t="str">
        <f t="shared" si="69"/>
        <v>0</v>
      </c>
      <c r="N1228" s="247" t="str">
        <f t="shared" si="68"/>
        <v>1</v>
      </c>
      <c r="O1228" s="672" t="s">
        <v>605</v>
      </c>
      <c r="P1228" s="725" t="s">
        <v>606</v>
      </c>
      <c r="Q1228" s="247"/>
      <c r="R1228" s="291"/>
      <c r="S1228" s="293"/>
      <c r="T1228" s="413"/>
    </row>
    <row r="1229" spans="1:20" x14ac:dyDescent="0.25">
      <c r="A1229" s="305"/>
      <c r="B1229" s="842"/>
      <c r="C1229" s="882"/>
      <c r="D1229" s="668"/>
      <c r="E1229" s="668"/>
      <c r="F1229" s="668"/>
      <c r="G1229" s="670"/>
      <c r="H1229" s="670"/>
      <c r="I1229" s="670"/>
      <c r="J1229" s="305"/>
      <c r="K1229" s="670"/>
      <c r="L1229" s="291"/>
      <c r="M1229" s="247" t="str">
        <f t="shared" si="69"/>
        <v>0</v>
      </c>
      <c r="N1229" s="247" t="str">
        <f t="shared" si="68"/>
        <v>1</v>
      </c>
      <c r="O1229" s="672" t="s">
        <v>605</v>
      </c>
      <c r="P1229" s="725" t="s">
        <v>606</v>
      </c>
      <c r="Q1229" s="247"/>
      <c r="R1229" s="291"/>
      <c r="S1229" s="293"/>
      <c r="T1229" s="413"/>
    </row>
    <row r="1230" spans="1:20" x14ac:dyDescent="0.25">
      <c r="A1230" s="305"/>
      <c r="B1230" s="671"/>
      <c r="C1230" s="305"/>
      <c r="D1230" s="668"/>
      <c r="E1230" s="668"/>
      <c r="F1230" s="668"/>
      <c r="G1230" s="670"/>
      <c r="H1230" s="670"/>
      <c r="I1230" s="670"/>
      <c r="J1230" s="305"/>
      <c r="K1230" s="670"/>
      <c r="L1230" s="291"/>
      <c r="M1230" s="247" t="str">
        <f t="shared" si="69"/>
        <v>0</v>
      </c>
      <c r="N1230" s="247" t="str">
        <f t="shared" si="68"/>
        <v>1</v>
      </c>
      <c r="O1230" s="672" t="s">
        <v>605</v>
      </c>
      <c r="P1230" s="725" t="s">
        <v>606</v>
      </c>
      <c r="Q1230" s="247"/>
      <c r="R1230" s="291"/>
      <c r="S1230" s="293"/>
      <c r="T1230" s="413"/>
    </row>
    <row r="1231" spans="1:20" x14ac:dyDescent="0.25">
      <c r="A1231" s="305"/>
      <c r="B1231" s="671"/>
      <c r="C1231" s="305"/>
      <c r="D1231" s="668"/>
      <c r="E1231" s="668"/>
      <c r="F1231" s="668"/>
      <c r="G1231" s="670"/>
      <c r="H1231" s="670"/>
      <c r="I1231" s="670"/>
      <c r="J1231" s="305"/>
      <c r="K1231" s="670"/>
      <c r="L1231" s="291"/>
      <c r="M1231" s="247" t="str">
        <f t="shared" si="69"/>
        <v>0</v>
      </c>
      <c r="N1231" s="247" t="str">
        <f t="shared" si="68"/>
        <v>1</v>
      </c>
      <c r="O1231" s="672" t="s">
        <v>605</v>
      </c>
      <c r="P1231" s="725" t="s">
        <v>606</v>
      </c>
      <c r="Q1231" s="247"/>
      <c r="R1231" s="291"/>
      <c r="S1231" s="293"/>
      <c r="T1231" s="413"/>
    </row>
    <row r="1232" spans="1:20" x14ac:dyDescent="0.25">
      <c r="A1232" s="305"/>
      <c r="B1232" s="671"/>
      <c r="C1232" s="305"/>
      <c r="D1232" s="668"/>
      <c r="E1232" s="668"/>
      <c r="F1232" s="668"/>
      <c r="G1232" s="670"/>
      <c r="H1232" s="670"/>
      <c r="I1232" s="670"/>
      <c r="J1232" s="305"/>
      <c r="K1232" s="670"/>
      <c r="L1232" s="291"/>
      <c r="M1232" s="247" t="str">
        <f t="shared" si="69"/>
        <v>0</v>
      </c>
      <c r="N1232" s="247" t="str">
        <f t="shared" si="68"/>
        <v>1</v>
      </c>
      <c r="O1232" s="672" t="s">
        <v>605</v>
      </c>
      <c r="P1232" s="725" t="s">
        <v>606</v>
      </c>
      <c r="Q1232" s="247"/>
      <c r="R1232" s="291"/>
      <c r="S1232" s="293"/>
      <c r="T1232" s="413"/>
    </row>
    <row r="1233" spans="1:20" x14ac:dyDescent="0.25">
      <c r="A1233" s="305"/>
      <c r="B1233" s="671"/>
      <c r="C1233" s="305"/>
      <c r="D1233" s="668"/>
      <c r="E1233" s="668"/>
      <c r="F1233" s="668"/>
      <c r="G1233" s="670"/>
      <c r="H1233" s="670"/>
      <c r="I1233" s="670"/>
      <c r="J1233" s="305"/>
      <c r="K1233" s="670"/>
      <c r="L1233" s="291"/>
      <c r="M1233" s="247" t="str">
        <f t="shared" si="69"/>
        <v>0</v>
      </c>
      <c r="N1233" s="247" t="str">
        <f t="shared" si="68"/>
        <v>1</v>
      </c>
      <c r="O1233" s="672" t="s">
        <v>605</v>
      </c>
      <c r="P1233" s="725" t="s">
        <v>606</v>
      </c>
      <c r="Q1233" s="247"/>
      <c r="R1233" s="291"/>
      <c r="S1233" s="293"/>
      <c r="T1233" s="413"/>
    </row>
    <row r="1234" spans="1:20" x14ac:dyDescent="0.25">
      <c r="A1234" s="305"/>
      <c r="B1234" s="671"/>
      <c r="C1234" s="305"/>
      <c r="D1234" s="668"/>
      <c r="E1234" s="668"/>
      <c r="F1234" s="668"/>
      <c r="G1234" s="670"/>
      <c r="H1234" s="670"/>
      <c r="I1234" s="670"/>
      <c r="J1234" s="305"/>
      <c r="K1234" s="670"/>
      <c r="L1234" s="291"/>
      <c r="M1234" s="247" t="str">
        <f t="shared" si="69"/>
        <v>0</v>
      </c>
      <c r="N1234" s="247" t="str">
        <f t="shared" si="68"/>
        <v>1</v>
      </c>
      <c r="O1234" s="672" t="s">
        <v>605</v>
      </c>
      <c r="P1234" s="725" t="s">
        <v>606</v>
      </c>
      <c r="Q1234" s="247"/>
      <c r="R1234" s="291"/>
      <c r="S1234" s="293"/>
      <c r="T1234" s="413"/>
    </row>
    <row r="1235" spans="1:20" x14ac:dyDescent="0.25">
      <c r="A1235" s="305"/>
      <c r="B1235" s="671"/>
      <c r="C1235" s="305"/>
      <c r="D1235" s="668"/>
      <c r="E1235" s="668"/>
      <c r="F1235" s="668"/>
      <c r="G1235" s="670"/>
      <c r="H1235" s="670"/>
      <c r="I1235" s="670"/>
      <c r="J1235" s="305"/>
      <c r="K1235" s="670"/>
      <c r="L1235" s="291"/>
      <c r="M1235" s="247" t="str">
        <f t="shared" si="69"/>
        <v>0</v>
      </c>
      <c r="N1235" s="247" t="str">
        <f t="shared" si="68"/>
        <v>1</v>
      </c>
      <c r="O1235" s="672" t="s">
        <v>605</v>
      </c>
      <c r="P1235" s="725" t="s">
        <v>606</v>
      </c>
      <c r="Q1235" s="247"/>
      <c r="R1235" s="291"/>
      <c r="S1235" s="293"/>
      <c r="T1235" s="413"/>
    </row>
    <row r="1236" spans="1:20" x14ac:dyDescent="0.25">
      <c r="A1236" s="305"/>
      <c r="B1236" s="671"/>
      <c r="C1236" s="305"/>
      <c r="D1236" s="668"/>
      <c r="E1236" s="668"/>
      <c r="F1236" s="668"/>
      <c r="G1236" s="670"/>
      <c r="H1236" s="670"/>
      <c r="I1236" s="670"/>
      <c r="J1236" s="305"/>
      <c r="K1236" s="670"/>
      <c r="L1236" s="291"/>
      <c r="M1236" s="247" t="str">
        <f t="shared" si="69"/>
        <v>0</v>
      </c>
      <c r="N1236" s="247" t="str">
        <f t="shared" si="68"/>
        <v>1</v>
      </c>
      <c r="O1236" s="672" t="s">
        <v>605</v>
      </c>
      <c r="P1236" s="725" t="s">
        <v>606</v>
      </c>
      <c r="Q1236" s="247"/>
      <c r="R1236" s="291"/>
      <c r="S1236" s="293"/>
      <c r="T1236" s="413"/>
    </row>
    <row r="1237" spans="1:20" x14ac:dyDescent="0.25">
      <c r="A1237" s="305"/>
      <c r="B1237" s="671"/>
      <c r="C1237" s="305"/>
      <c r="D1237" s="668"/>
      <c r="E1237" s="668"/>
      <c r="F1237" s="668"/>
      <c r="G1237" s="670"/>
      <c r="H1237" s="670"/>
      <c r="I1237" s="670"/>
      <c r="J1237" s="305"/>
      <c r="K1237" s="670"/>
      <c r="L1237" s="291"/>
      <c r="M1237" s="247" t="str">
        <f t="shared" si="69"/>
        <v>0</v>
      </c>
      <c r="N1237" s="247" t="str">
        <f t="shared" si="68"/>
        <v>1</v>
      </c>
      <c r="O1237" s="672" t="s">
        <v>605</v>
      </c>
      <c r="P1237" s="725" t="s">
        <v>606</v>
      </c>
      <c r="Q1237" s="247"/>
      <c r="R1237" s="291"/>
      <c r="S1237" s="293"/>
      <c r="T1237" s="413"/>
    </row>
    <row r="1238" spans="1:20" x14ac:dyDescent="0.25">
      <c r="A1238" s="305"/>
      <c r="B1238" s="671"/>
      <c r="C1238" s="305"/>
      <c r="D1238" s="668"/>
      <c r="E1238" s="668"/>
      <c r="F1238" s="668"/>
      <c r="G1238" s="670"/>
      <c r="H1238" s="670"/>
      <c r="I1238" s="670"/>
      <c r="J1238" s="305"/>
      <c r="K1238" s="670"/>
      <c r="L1238" s="291"/>
      <c r="M1238" s="247" t="str">
        <f t="shared" si="69"/>
        <v>0</v>
      </c>
      <c r="N1238" s="247" t="str">
        <f t="shared" si="68"/>
        <v>1</v>
      </c>
      <c r="O1238" s="672" t="s">
        <v>605</v>
      </c>
      <c r="P1238" s="725" t="s">
        <v>606</v>
      </c>
      <c r="Q1238" s="247"/>
      <c r="R1238" s="291"/>
      <c r="S1238" s="293"/>
      <c r="T1238" s="413"/>
    </row>
    <row r="1239" spans="1:20" x14ac:dyDescent="0.25">
      <c r="A1239" s="305"/>
      <c r="B1239" s="671"/>
      <c r="C1239" s="305"/>
      <c r="D1239" s="668"/>
      <c r="E1239" s="668"/>
      <c r="F1239" s="668"/>
      <c r="G1239" s="670"/>
      <c r="H1239" s="670"/>
      <c r="I1239" s="670"/>
      <c r="J1239" s="305"/>
      <c r="K1239" s="670"/>
      <c r="L1239" s="291"/>
      <c r="M1239" s="247" t="str">
        <f t="shared" si="69"/>
        <v>0</v>
      </c>
      <c r="N1239" s="247" t="str">
        <f t="shared" si="68"/>
        <v>1</v>
      </c>
      <c r="O1239" s="672" t="s">
        <v>605</v>
      </c>
      <c r="P1239" s="725" t="s">
        <v>606</v>
      </c>
      <c r="Q1239" s="247"/>
      <c r="R1239" s="291"/>
      <c r="S1239" s="293"/>
      <c r="T1239" s="413"/>
    </row>
    <row r="1240" spans="1:20" x14ac:dyDescent="0.25">
      <c r="A1240" s="305"/>
      <c r="B1240" s="671"/>
      <c r="C1240" s="305"/>
      <c r="D1240" s="668"/>
      <c r="E1240" s="668"/>
      <c r="F1240" s="668"/>
      <c r="G1240" s="670"/>
      <c r="H1240" s="670"/>
      <c r="I1240" s="670"/>
      <c r="J1240" s="305"/>
      <c r="K1240" s="670"/>
      <c r="L1240" s="291"/>
      <c r="M1240" s="247" t="str">
        <f t="shared" si="69"/>
        <v>0</v>
      </c>
      <c r="N1240" s="247" t="str">
        <f t="shared" si="68"/>
        <v>1</v>
      </c>
      <c r="O1240" s="672" t="s">
        <v>605</v>
      </c>
      <c r="P1240" s="725" t="s">
        <v>606</v>
      </c>
      <c r="Q1240" s="247"/>
      <c r="R1240" s="291"/>
      <c r="S1240" s="293"/>
      <c r="T1240" s="413"/>
    </row>
    <row r="1241" spans="1:20" x14ac:dyDescent="0.25">
      <c r="A1241" s="305"/>
      <c r="B1241" s="671"/>
      <c r="C1241" s="305"/>
      <c r="D1241" s="668"/>
      <c r="E1241" s="668"/>
      <c r="F1241" s="668"/>
      <c r="G1241" s="670"/>
      <c r="H1241" s="670"/>
      <c r="I1241" s="670"/>
      <c r="J1241" s="305"/>
      <c r="K1241" s="670"/>
      <c r="L1241" s="291"/>
      <c r="M1241" s="247" t="str">
        <f t="shared" si="69"/>
        <v>0</v>
      </c>
      <c r="N1241" s="247" t="str">
        <f t="shared" si="68"/>
        <v>1</v>
      </c>
      <c r="O1241" s="672" t="s">
        <v>605</v>
      </c>
      <c r="P1241" s="725" t="s">
        <v>606</v>
      </c>
      <c r="Q1241" s="247"/>
      <c r="R1241" s="291"/>
      <c r="S1241" s="293"/>
      <c r="T1241" s="413"/>
    </row>
    <row r="1242" spans="1:20" x14ac:dyDescent="0.25">
      <c r="A1242" s="305"/>
      <c r="B1242" s="671"/>
      <c r="C1242" s="305"/>
      <c r="D1242" s="668"/>
      <c r="E1242" s="668"/>
      <c r="F1242" s="668"/>
      <c r="G1242" s="670"/>
      <c r="H1242" s="670"/>
      <c r="I1242" s="670"/>
      <c r="J1242" s="305"/>
      <c r="K1242" s="670"/>
      <c r="L1242" s="291"/>
      <c r="M1242" s="247" t="str">
        <f t="shared" si="69"/>
        <v>0</v>
      </c>
      <c r="N1242" s="247" t="str">
        <f t="shared" si="68"/>
        <v>1</v>
      </c>
      <c r="O1242" s="672" t="s">
        <v>605</v>
      </c>
      <c r="P1242" s="725" t="s">
        <v>606</v>
      </c>
      <c r="Q1242" s="247"/>
      <c r="R1242" s="291"/>
      <c r="S1242" s="293"/>
      <c r="T1242" s="413"/>
    </row>
    <row r="1243" spans="1:20" x14ac:dyDescent="0.25">
      <c r="A1243" s="305"/>
      <c r="B1243" s="671"/>
      <c r="C1243" s="305"/>
      <c r="D1243" s="668"/>
      <c r="E1243" s="668"/>
      <c r="F1243" s="668"/>
      <c r="G1243" s="670"/>
      <c r="H1243" s="670"/>
      <c r="I1243" s="670"/>
      <c r="J1243" s="305"/>
      <c r="K1243" s="670"/>
      <c r="L1243" s="291"/>
      <c r="M1243" s="247" t="str">
        <f t="shared" si="69"/>
        <v>0</v>
      </c>
      <c r="N1243" s="247" t="str">
        <f t="shared" si="68"/>
        <v>1</v>
      </c>
      <c r="O1243" s="672" t="s">
        <v>605</v>
      </c>
      <c r="P1243" s="725" t="s">
        <v>606</v>
      </c>
      <c r="Q1243" s="247"/>
      <c r="R1243" s="291"/>
      <c r="S1243" s="293"/>
      <c r="T1243" s="413"/>
    </row>
    <row r="1244" spans="1:20" x14ac:dyDescent="0.25">
      <c r="A1244" s="305"/>
      <c r="B1244" s="671"/>
      <c r="C1244" s="305"/>
      <c r="D1244" s="668"/>
      <c r="E1244" s="668"/>
      <c r="F1244" s="668"/>
      <c r="G1244" s="670"/>
      <c r="H1244" s="670"/>
      <c r="I1244" s="670"/>
      <c r="J1244" s="305"/>
      <c r="K1244" s="670"/>
      <c r="L1244" s="291"/>
      <c r="M1244" s="247" t="str">
        <f t="shared" si="69"/>
        <v>0</v>
      </c>
      <c r="N1244" s="247" t="str">
        <f t="shared" si="68"/>
        <v>1</v>
      </c>
      <c r="O1244" s="672" t="s">
        <v>605</v>
      </c>
      <c r="P1244" s="725" t="s">
        <v>606</v>
      </c>
      <c r="Q1244" s="247"/>
      <c r="R1244" s="291"/>
      <c r="S1244" s="293"/>
      <c r="T1244" s="413"/>
    </row>
    <row r="1245" spans="1:20" x14ac:dyDescent="0.25">
      <c r="A1245" s="305"/>
      <c r="B1245" s="671"/>
      <c r="C1245" s="305"/>
      <c r="D1245" s="668"/>
      <c r="E1245" s="668"/>
      <c r="F1245" s="668"/>
      <c r="G1245" s="670"/>
      <c r="H1245" s="670"/>
      <c r="I1245" s="670"/>
      <c r="J1245" s="305"/>
      <c r="K1245" s="670"/>
      <c r="L1245" s="291"/>
      <c r="M1245" s="247" t="str">
        <f t="shared" si="69"/>
        <v>0</v>
      </c>
      <c r="N1245" s="247" t="str">
        <f t="shared" si="68"/>
        <v>1</v>
      </c>
      <c r="O1245" s="672" t="s">
        <v>605</v>
      </c>
      <c r="P1245" s="725" t="s">
        <v>606</v>
      </c>
      <c r="Q1245" s="247"/>
      <c r="R1245" s="291"/>
      <c r="S1245" s="293"/>
      <c r="T1245" s="413"/>
    </row>
    <row r="1246" spans="1:20" x14ac:dyDescent="0.25">
      <c r="A1246" s="305"/>
      <c r="B1246" s="671"/>
      <c r="C1246" s="305"/>
      <c r="D1246" s="668"/>
      <c r="E1246" s="668"/>
      <c r="F1246" s="668"/>
      <c r="G1246" s="670"/>
      <c r="H1246" s="670"/>
      <c r="I1246" s="670"/>
      <c r="J1246" s="305"/>
      <c r="K1246" s="670"/>
      <c r="L1246" s="291"/>
      <c r="M1246" s="247" t="str">
        <f t="shared" si="69"/>
        <v>0</v>
      </c>
      <c r="N1246" s="247" t="str">
        <f t="shared" si="68"/>
        <v>1</v>
      </c>
      <c r="O1246" s="672" t="s">
        <v>605</v>
      </c>
      <c r="P1246" s="725" t="s">
        <v>606</v>
      </c>
      <c r="Q1246" s="247"/>
      <c r="R1246" s="291"/>
      <c r="S1246" s="293"/>
      <c r="T1246" s="413"/>
    </row>
    <row r="1247" spans="1:20" x14ac:dyDescent="0.25">
      <c r="A1247" s="305"/>
      <c r="B1247" s="671"/>
      <c r="C1247" s="305"/>
      <c r="D1247" s="668"/>
      <c r="E1247" s="668"/>
      <c r="F1247" s="668"/>
      <c r="G1247" s="670"/>
      <c r="H1247" s="670"/>
      <c r="I1247" s="670"/>
      <c r="J1247" s="305"/>
      <c r="K1247" s="670"/>
      <c r="L1247" s="291"/>
      <c r="M1247" s="247" t="str">
        <f t="shared" si="69"/>
        <v>0</v>
      </c>
      <c r="N1247" s="247" t="str">
        <f t="shared" si="68"/>
        <v>1</v>
      </c>
      <c r="O1247" s="672" t="s">
        <v>605</v>
      </c>
      <c r="P1247" s="725" t="s">
        <v>606</v>
      </c>
      <c r="Q1247" s="247"/>
      <c r="R1247" s="291"/>
      <c r="S1247" s="293"/>
      <c r="T1247" s="413"/>
    </row>
    <row r="1248" spans="1:20" x14ac:dyDescent="0.25">
      <c r="A1248" s="305"/>
      <c r="B1248" s="671"/>
      <c r="C1248" s="305"/>
      <c r="D1248" s="668"/>
      <c r="E1248" s="668"/>
      <c r="F1248" s="668"/>
      <c r="G1248" s="670"/>
      <c r="H1248" s="670"/>
      <c r="I1248" s="670"/>
      <c r="J1248" s="305"/>
      <c r="K1248" s="670"/>
      <c r="L1248" s="291"/>
      <c r="M1248" s="247" t="str">
        <f t="shared" si="69"/>
        <v>0</v>
      </c>
      <c r="N1248" s="247" t="str">
        <f t="shared" si="68"/>
        <v>1</v>
      </c>
      <c r="O1248" s="672" t="s">
        <v>605</v>
      </c>
      <c r="P1248" s="725" t="s">
        <v>606</v>
      </c>
      <c r="Q1248" s="247"/>
      <c r="R1248" s="291"/>
      <c r="S1248" s="293"/>
      <c r="T1248" s="413"/>
    </row>
    <row r="1249" spans="1:20" x14ac:dyDescent="0.25">
      <c r="A1249" s="305"/>
      <c r="B1249" s="671"/>
      <c r="C1249" s="305"/>
      <c r="D1249" s="668"/>
      <c r="E1249" s="668"/>
      <c r="F1249" s="668"/>
      <c r="G1249" s="670"/>
      <c r="H1249" s="670"/>
      <c r="I1249" s="670"/>
      <c r="J1249" s="305"/>
      <c r="K1249" s="670"/>
      <c r="L1249" s="291"/>
      <c r="M1249" s="247" t="str">
        <f t="shared" si="69"/>
        <v>0</v>
      </c>
      <c r="N1249" s="247" t="str">
        <f t="shared" si="68"/>
        <v>1</v>
      </c>
      <c r="O1249" s="672" t="s">
        <v>605</v>
      </c>
      <c r="P1249" s="725" t="s">
        <v>606</v>
      </c>
      <c r="Q1249" s="247"/>
      <c r="R1249" s="291"/>
      <c r="S1249" s="293"/>
      <c r="T1249" s="413"/>
    </row>
    <row r="1250" spans="1:20" x14ac:dyDescent="0.25">
      <c r="A1250" s="305"/>
      <c r="B1250" s="671"/>
      <c r="C1250" s="305"/>
      <c r="D1250" s="668"/>
      <c r="E1250" s="668"/>
      <c r="F1250" s="668"/>
      <c r="G1250" s="670"/>
      <c r="H1250" s="670"/>
      <c r="I1250" s="670"/>
      <c r="J1250" s="305"/>
      <c r="K1250" s="670"/>
      <c r="L1250" s="291"/>
      <c r="M1250" s="247" t="str">
        <f t="shared" si="69"/>
        <v>0</v>
      </c>
      <c r="N1250" s="247" t="str">
        <f t="shared" si="68"/>
        <v>1</v>
      </c>
      <c r="O1250" s="672" t="s">
        <v>605</v>
      </c>
      <c r="P1250" s="725" t="s">
        <v>606</v>
      </c>
      <c r="Q1250" s="247"/>
      <c r="R1250" s="291"/>
      <c r="S1250" s="293"/>
      <c r="T1250" s="413"/>
    </row>
    <row r="1251" spans="1:20" x14ac:dyDescent="0.25">
      <c r="A1251" s="305"/>
      <c r="B1251" s="671"/>
      <c r="C1251" s="305"/>
      <c r="D1251" s="668"/>
      <c r="E1251" s="668"/>
      <c r="F1251" s="668"/>
      <c r="G1251" s="670"/>
      <c r="H1251" s="670"/>
      <c r="I1251" s="670"/>
      <c r="J1251" s="305"/>
      <c r="K1251" s="670"/>
      <c r="L1251" s="291"/>
      <c r="M1251" s="247" t="str">
        <f t="shared" si="69"/>
        <v>0</v>
      </c>
      <c r="N1251" s="247" t="str">
        <f t="shared" si="68"/>
        <v>1</v>
      </c>
      <c r="O1251" s="672" t="s">
        <v>605</v>
      </c>
      <c r="P1251" s="725" t="s">
        <v>606</v>
      </c>
      <c r="Q1251" s="247"/>
      <c r="R1251" s="291"/>
      <c r="S1251" s="293"/>
      <c r="T1251" s="413"/>
    </row>
    <row r="1252" spans="1:20" x14ac:dyDescent="0.25">
      <c r="A1252" s="305"/>
      <c r="B1252" s="671"/>
      <c r="C1252" s="305"/>
      <c r="D1252" s="668"/>
      <c r="E1252" s="668"/>
      <c r="F1252" s="668"/>
      <c r="G1252" s="670"/>
      <c r="H1252" s="670"/>
      <c r="I1252" s="670"/>
      <c r="J1252" s="305"/>
      <c r="K1252" s="670"/>
      <c r="L1252" s="291"/>
      <c r="M1252" s="247" t="str">
        <f t="shared" si="69"/>
        <v>0</v>
      </c>
      <c r="N1252" s="247" t="str">
        <f t="shared" si="68"/>
        <v>1</v>
      </c>
      <c r="O1252" s="672" t="s">
        <v>605</v>
      </c>
      <c r="P1252" s="725" t="s">
        <v>606</v>
      </c>
      <c r="Q1252" s="247"/>
      <c r="R1252" s="291"/>
      <c r="S1252" s="293"/>
      <c r="T1252" s="413"/>
    </row>
    <row r="1253" spans="1:20" x14ac:dyDescent="0.25">
      <c r="A1253" s="305"/>
      <c r="B1253" s="671"/>
      <c r="C1253" s="305"/>
      <c r="D1253" s="668"/>
      <c r="E1253" s="668"/>
      <c r="F1253" s="668"/>
      <c r="G1253" s="670"/>
      <c r="H1253" s="670"/>
      <c r="I1253" s="670"/>
      <c r="J1253" s="305"/>
      <c r="K1253" s="670"/>
      <c r="L1253" s="291"/>
      <c r="M1253" s="247" t="str">
        <f t="shared" si="69"/>
        <v>0</v>
      </c>
      <c r="N1253" s="247" t="str">
        <f t="shared" si="68"/>
        <v>1</v>
      </c>
      <c r="O1253" s="672" t="s">
        <v>605</v>
      </c>
      <c r="P1253" s="725" t="s">
        <v>606</v>
      </c>
      <c r="Q1253" s="247"/>
      <c r="R1253" s="291"/>
      <c r="S1253" s="293"/>
      <c r="T1253" s="413"/>
    </row>
    <row r="1254" spans="1:20" x14ac:dyDescent="0.25">
      <c r="A1254" s="305"/>
      <c r="B1254" s="671"/>
      <c r="C1254" s="305"/>
      <c r="D1254" s="668"/>
      <c r="E1254" s="668"/>
      <c r="F1254" s="668"/>
      <c r="G1254" s="670"/>
      <c r="H1254" s="670"/>
      <c r="I1254" s="670"/>
      <c r="J1254" s="305"/>
      <c r="K1254" s="670"/>
      <c r="L1254" s="291"/>
      <c r="M1254" s="247" t="str">
        <f t="shared" si="69"/>
        <v>0</v>
      </c>
      <c r="N1254" s="247" t="str">
        <f t="shared" si="68"/>
        <v>1</v>
      </c>
      <c r="O1254" s="672" t="s">
        <v>605</v>
      </c>
      <c r="P1254" s="725" t="s">
        <v>606</v>
      </c>
      <c r="Q1254" s="247"/>
      <c r="R1254" s="291"/>
      <c r="S1254" s="293"/>
      <c r="T1254" s="413"/>
    </row>
    <row r="1255" spans="1:20" x14ac:dyDescent="0.25">
      <c r="A1255" s="305"/>
      <c r="B1255" s="671"/>
      <c r="C1255" s="305"/>
      <c r="D1255" s="668"/>
      <c r="E1255" s="668"/>
      <c r="F1255" s="668"/>
      <c r="G1255" s="670"/>
      <c r="H1255" s="670"/>
      <c r="I1255" s="670"/>
      <c r="J1255" s="305"/>
      <c r="K1255" s="670"/>
      <c r="L1255" s="291"/>
      <c r="M1255" s="247" t="str">
        <f t="shared" si="69"/>
        <v>0</v>
      </c>
      <c r="N1255" s="247" t="str">
        <f t="shared" si="68"/>
        <v>1</v>
      </c>
      <c r="O1255" s="672" t="s">
        <v>605</v>
      </c>
      <c r="P1255" s="725" t="s">
        <v>606</v>
      </c>
      <c r="Q1255" s="247"/>
      <c r="R1255" s="291"/>
      <c r="S1255" s="293"/>
      <c r="T1255" s="413"/>
    </row>
    <row r="1256" spans="1:20" x14ac:dyDescent="0.25">
      <c r="A1256" s="305"/>
      <c r="B1256" s="671"/>
      <c r="C1256" s="305"/>
      <c r="D1256" s="668"/>
      <c r="E1256" s="668"/>
      <c r="F1256" s="668"/>
      <c r="G1256" s="670"/>
      <c r="H1256" s="670"/>
      <c r="I1256" s="670"/>
      <c r="J1256" s="305"/>
      <c r="K1256" s="670"/>
      <c r="L1256" s="291"/>
      <c r="M1256" s="247" t="str">
        <f t="shared" si="69"/>
        <v>0</v>
      </c>
      <c r="N1256" s="247" t="str">
        <f t="shared" si="68"/>
        <v>1</v>
      </c>
      <c r="O1256" s="672" t="s">
        <v>605</v>
      </c>
      <c r="P1256" s="725" t="s">
        <v>606</v>
      </c>
      <c r="Q1256" s="247"/>
      <c r="R1256" s="291"/>
      <c r="S1256" s="293"/>
      <c r="T1256" s="412"/>
    </row>
    <row r="1257" spans="1:20" x14ac:dyDescent="0.25">
      <c r="A1257" s="305"/>
      <c r="B1257" s="671"/>
      <c r="C1257" s="305"/>
      <c r="D1257" s="668"/>
      <c r="E1257" s="668"/>
      <c r="F1257" s="668"/>
      <c r="G1257" s="670"/>
      <c r="H1257" s="670"/>
      <c r="I1257" s="670"/>
      <c r="J1257" s="305"/>
      <c r="K1257" s="670"/>
      <c r="L1257" s="291"/>
      <c r="M1257" s="247" t="str">
        <f t="shared" si="69"/>
        <v>0</v>
      </c>
      <c r="N1257" s="247" t="str">
        <f t="shared" si="68"/>
        <v>1</v>
      </c>
      <c r="O1257" s="672" t="s">
        <v>605</v>
      </c>
      <c r="P1257" s="725" t="s">
        <v>606</v>
      </c>
      <c r="Q1257" s="247"/>
      <c r="R1257" s="291"/>
      <c r="S1257" s="293"/>
      <c r="T1257" s="412"/>
    </row>
    <row r="1258" spans="1:20" x14ac:dyDescent="0.25">
      <c r="A1258" s="305"/>
      <c r="B1258" s="842"/>
      <c r="C1258" s="882"/>
      <c r="D1258" s="668"/>
      <c r="E1258" s="668"/>
      <c r="F1258" s="668"/>
      <c r="G1258" s="670"/>
      <c r="H1258" s="670"/>
      <c r="I1258" s="670"/>
      <c r="J1258" s="305"/>
      <c r="K1258" s="670"/>
      <c r="L1258" s="291"/>
      <c r="M1258" s="247" t="str">
        <f t="shared" si="69"/>
        <v>0</v>
      </c>
      <c r="N1258" s="247" t="str">
        <f t="shared" si="68"/>
        <v>1</v>
      </c>
      <c r="O1258" s="672" t="s">
        <v>605</v>
      </c>
      <c r="P1258" s="725" t="s">
        <v>606</v>
      </c>
      <c r="Q1258" s="247"/>
      <c r="R1258" s="291"/>
      <c r="S1258" s="293"/>
      <c r="T1258" s="413"/>
    </row>
    <row r="1259" spans="1:20" x14ac:dyDescent="0.25">
      <c r="A1259" s="305"/>
      <c r="B1259" s="842"/>
      <c r="C1259" s="882"/>
      <c r="D1259" s="668"/>
      <c r="E1259" s="668"/>
      <c r="F1259" s="668"/>
      <c r="G1259" s="670"/>
      <c r="H1259" s="670"/>
      <c r="I1259" s="670"/>
      <c r="J1259" s="305"/>
      <c r="K1259" s="670"/>
      <c r="L1259" s="291"/>
      <c r="M1259" s="247" t="str">
        <f t="shared" si="69"/>
        <v>0</v>
      </c>
      <c r="N1259" s="247" t="str">
        <f t="shared" si="68"/>
        <v>1</v>
      </c>
      <c r="O1259" s="672" t="s">
        <v>605</v>
      </c>
      <c r="P1259" s="725" t="s">
        <v>606</v>
      </c>
      <c r="Q1259" s="247"/>
      <c r="R1259" s="291"/>
      <c r="S1259" s="293"/>
      <c r="T1259" s="413"/>
    </row>
    <row r="1260" spans="1:20" x14ac:dyDescent="0.25">
      <c r="A1260" s="305"/>
      <c r="B1260" s="671"/>
      <c r="C1260" s="305"/>
      <c r="D1260" s="668"/>
      <c r="E1260" s="668"/>
      <c r="F1260" s="668"/>
      <c r="G1260" s="670"/>
      <c r="H1260" s="670"/>
      <c r="I1260" s="670"/>
      <c r="J1260" s="305"/>
      <c r="K1260" s="670"/>
      <c r="L1260" s="291"/>
      <c r="M1260" s="247" t="str">
        <f t="shared" si="69"/>
        <v>0</v>
      </c>
      <c r="N1260" s="247" t="str">
        <f t="shared" si="68"/>
        <v>1</v>
      </c>
      <c r="O1260" s="672" t="s">
        <v>605</v>
      </c>
      <c r="P1260" s="725" t="s">
        <v>606</v>
      </c>
      <c r="Q1260" s="247"/>
      <c r="R1260" s="291"/>
      <c r="S1260" s="293"/>
      <c r="T1260" s="413"/>
    </row>
    <row r="1261" spans="1:20" x14ac:dyDescent="0.25">
      <c r="A1261" s="305"/>
      <c r="B1261" s="671"/>
      <c r="C1261" s="305"/>
      <c r="D1261" s="668"/>
      <c r="E1261" s="668"/>
      <c r="F1261" s="668"/>
      <c r="G1261" s="670"/>
      <c r="H1261" s="670"/>
      <c r="I1261" s="670"/>
      <c r="J1261" s="305"/>
      <c r="K1261" s="670"/>
      <c r="L1261" s="291"/>
      <c r="M1261" s="247" t="str">
        <f t="shared" si="69"/>
        <v>0</v>
      </c>
      <c r="N1261" s="247" t="str">
        <f t="shared" si="68"/>
        <v>1</v>
      </c>
      <c r="O1261" s="672" t="s">
        <v>605</v>
      </c>
      <c r="P1261" s="725" t="s">
        <v>606</v>
      </c>
      <c r="Q1261" s="247"/>
      <c r="R1261" s="291"/>
      <c r="S1261" s="293"/>
      <c r="T1261" s="413"/>
    </row>
    <row r="1262" spans="1:20" x14ac:dyDescent="0.25">
      <c r="A1262" s="305"/>
      <c r="B1262" s="671"/>
      <c r="C1262" s="305"/>
      <c r="D1262" s="668"/>
      <c r="E1262" s="668"/>
      <c r="F1262" s="668"/>
      <c r="G1262" s="670"/>
      <c r="H1262" s="670"/>
      <c r="I1262" s="670"/>
      <c r="J1262" s="305"/>
      <c r="K1262" s="670"/>
      <c r="L1262" s="291"/>
      <c r="M1262" s="247" t="str">
        <f t="shared" si="69"/>
        <v>0</v>
      </c>
      <c r="N1262" s="247" t="str">
        <f t="shared" si="68"/>
        <v>1</v>
      </c>
      <c r="O1262" s="672" t="s">
        <v>605</v>
      </c>
      <c r="P1262" s="725" t="s">
        <v>606</v>
      </c>
      <c r="Q1262" s="247"/>
      <c r="R1262" s="291"/>
      <c r="S1262" s="293"/>
      <c r="T1262" s="412"/>
    </row>
    <row r="1263" spans="1:20" x14ac:dyDescent="0.25">
      <c r="A1263" s="305"/>
      <c r="B1263" s="671"/>
      <c r="C1263" s="305"/>
      <c r="D1263" s="668"/>
      <c r="E1263" s="668"/>
      <c r="F1263" s="668"/>
      <c r="G1263" s="670"/>
      <c r="H1263" s="670"/>
      <c r="I1263" s="670"/>
      <c r="J1263" s="305"/>
      <c r="K1263" s="670"/>
      <c r="L1263" s="291"/>
      <c r="M1263" s="247" t="str">
        <f t="shared" si="69"/>
        <v>0</v>
      </c>
      <c r="N1263" s="247" t="str">
        <f t="shared" si="68"/>
        <v>1</v>
      </c>
      <c r="O1263" s="672" t="s">
        <v>605</v>
      </c>
      <c r="P1263" s="725" t="s">
        <v>606</v>
      </c>
      <c r="Q1263" s="247"/>
      <c r="R1263" s="291"/>
      <c r="S1263" s="293"/>
      <c r="T1263" s="412"/>
    </row>
    <row r="1264" spans="1:20" x14ac:dyDescent="0.25">
      <c r="A1264" s="305"/>
      <c r="B1264" s="671"/>
      <c r="C1264" s="305"/>
      <c r="D1264" s="668"/>
      <c r="E1264" s="668"/>
      <c r="F1264" s="668"/>
      <c r="G1264" s="670"/>
      <c r="H1264" s="670"/>
      <c r="I1264" s="670"/>
      <c r="J1264" s="305"/>
      <c r="K1264" s="670"/>
      <c r="L1264" s="291"/>
      <c r="M1264" s="247" t="str">
        <f t="shared" si="69"/>
        <v>0</v>
      </c>
      <c r="N1264" s="247" t="str">
        <f t="shared" si="68"/>
        <v>1</v>
      </c>
      <c r="O1264" s="672" t="s">
        <v>605</v>
      </c>
      <c r="P1264" s="725" t="s">
        <v>606</v>
      </c>
      <c r="Q1264" s="247"/>
      <c r="R1264" s="291"/>
      <c r="S1264" s="293"/>
      <c r="T1264" s="413"/>
    </row>
    <row r="1265" spans="1:20" x14ac:dyDescent="0.25">
      <c r="A1265" s="305"/>
      <c r="B1265" s="671"/>
      <c r="C1265" s="305"/>
      <c r="D1265" s="668"/>
      <c r="E1265" s="668"/>
      <c r="F1265" s="668"/>
      <c r="G1265" s="670"/>
      <c r="H1265" s="670"/>
      <c r="I1265" s="670"/>
      <c r="J1265" s="305"/>
      <c r="K1265" s="670"/>
      <c r="L1265" s="291"/>
      <c r="M1265" s="247" t="str">
        <f t="shared" si="69"/>
        <v>0</v>
      </c>
      <c r="N1265" s="247" t="str">
        <f t="shared" si="68"/>
        <v>1</v>
      </c>
      <c r="O1265" s="672" t="s">
        <v>605</v>
      </c>
      <c r="P1265" s="725" t="s">
        <v>606</v>
      </c>
      <c r="Q1265" s="247"/>
      <c r="R1265" s="291"/>
      <c r="S1265" s="293"/>
      <c r="T1265" s="412"/>
    </row>
    <row r="1266" spans="1:20" x14ac:dyDescent="0.25">
      <c r="A1266" s="305"/>
      <c r="B1266" s="671"/>
      <c r="C1266" s="305"/>
      <c r="D1266" s="668"/>
      <c r="E1266" s="668"/>
      <c r="F1266" s="668"/>
      <c r="G1266" s="670"/>
      <c r="H1266" s="670"/>
      <c r="I1266" s="670"/>
      <c r="J1266" s="305"/>
      <c r="K1266" s="670"/>
      <c r="L1266" s="291"/>
      <c r="M1266" s="247" t="str">
        <f t="shared" si="69"/>
        <v>0</v>
      </c>
      <c r="N1266" s="247" t="str">
        <f t="shared" si="68"/>
        <v>1</v>
      </c>
      <c r="O1266" s="672" t="s">
        <v>605</v>
      </c>
      <c r="P1266" s="725" t="s">
        <v>606</v>
      </c>
      <c r="Q1266" s="247"/>
      <c r="R1266" s="291"/>
      <c r="S1266" s="293"/>
      <c r="T1266" s="413"/>
    </row>
    <row r="1267" spans="1:20" x14ac:dyDescent="0.25">
      <c r="A1267" s="305"/>
      <c r="B1267" s="671"/>
      <c r="C1267" s="305"/>
      <c r="D1267" s="668"/>
      <c r="E1267" s="668"/>
      <c r="F1267" s="668"/>
      <c r="G1267" s="670"/>
      <c r="H1267" s="670"/>
      <c r="I1267" s="670"/>
      <c r="J1267" s="305"/>
      <c r="K1267" s="670"/>
      <c r="L1267" s="291"/>
      <c r="M1267" s="247" t="str">
        <f t="shared" si="69"/>
        <v>0</v>
      </c>
      <c r="N1267" s="247" t="str">
        <f t="shared" si="68"/>
        <v>1</v>
      </c>
      <c r="O1267" s="672" t="s">
        <v>605</v>
      </c>
      <c r="P1267" s="725" t="s">
        <v>606</v>
      </c>
      <c r="Q1267" s="247"/>
      <c r="R1267" s="291"/>
      <c r="S1267" s="293"/>
      <c r="T1267" s="413"/>
    </row>
    <row r="1268" spans="1:20" x14ac:dyDescent="0.25">
      <c r="A1268" s="305"/>
      <c r="B1268" s="671"/>
      <c r="C1268" s="305"/>
      <c r="D1268" s="668"/>
      <c r="E1268" s="668"/>
      <c r="F1268" s="668"/>
      <c r="G1268" s="670"/>
      <c r="H1268" s="670"/>
      <c r="I1268" s="670"/>
      <c r="J1268" s="305"/>
      <c r="K1268" s="670"/>
      <c r="L1268" s="291"/>
      <c r="M1268" s="247" t="str">
        <f t="shared" si="69"/>
        <v>0</v>
      </c>
      <c r="N1268" s="247" t="str">
        <f t="shared" si="68"/>
        <v>1</v>
      </c>
      <c r="O1268" s="672" t="s">
        <v>605</v>
      </c>
      <c r="P1268" s="725" t="s">
        <v>606</v>
      </c>
      <c r="Q1268" s="247"/>
      <c r="R1268" s="291"/>
      <c r="S1268" s="293"/>
      <c r="T1268" s="412"/>
    </row>
    <row r="1269" spans="1:20" x14ac:dyDescent="0.25">
      <c r="A1269" s="305"/>
      <c r="B1269" s="671"/>
      <c r="C1269" s="305"/>
      <c r="D1269" s="668"/>
      <c r="E1269" s="668"/>
      <c r="F1269" s="668"/>
      <c r="G1269" s="670"/>
      <c r="H1269" s="670"/>
      <c r="I1269" s="670"/>
      <c r="J1269" s="305"/>
      <c r="K1269" s="670"/>
      <c r="L1269" s="291"/>
      <c r="M1269" s="247" t="str">
        <f t="shared" si="69"/>
        <v>0</v>
      </c>
      <c r="N1269" s="247" t="str">
        <f t="shared" si="68"/>
        <v>1</v>
      </c>
      <c r="O1269" s="672" t="s">
        <v>605</v>
      </c>
      <c r="P1269" s="725" t="s">
        <v>606</v>
      </c>
      <c r="Q1269" s="247"/>
      <c r="R1269" s="291"/>
      <c r="S1269" s="293"/>
      <c r="T1269" s="412"/>
    </row>
    <row r="1270" spans="1:20" x14ac:dyDescent="0.25">
      <c r="A1270" s="305"/>
      <c r="B1270" s="671"/>
      <c r="C1270" s="305"/>
      <c r="D1270" s="668"/>
      <c r="E1270" s="668"/>
      <c r="F1270" s="668"/>
      <c r="G1270" s="670"/>
      <c r="H1270" s="670"/>
      <c r="I1270" s="670"/>
      <c r="J1270" s="305"/>
      <c r="K1270" s="670"/>
      <c r="L1270" s="291"/>
      <c r="M1270" s="247" t="str">
        <f t="shared" si="69"/>
        <v>0</v>
      </c>
      <c r="N1270" s="247" t="str">
        <f t="shared" si="68"/>
        <v>1</v>
      </c>
      <c r="O1270" s="672" t="s">
        <v>605</v>
      </c>
      <c r="P1270" s="725" t="s">
        <v>606</v>
      </c>
      <c r="Q1270" s="247"/>
      <c r="R1270" s="291"/>
      <c r="S1270" s="293"/>
      <c r="T1270" s="412"/>
    </row>
    <row r="1271" spans="1:20" x14ac:dyDescent="0.25">
      <c r="A1271" s="305"/>
      <c r="B1271" s="671"/>
      <c r="C1271" s="305"/>
      <c r="D1271" s="668"/>
      <c r="E1271" s="668"/>
      <c r="F1271" s="668"/>
      <c r="G1271" s="670"/>
      <c r="H1271" s="670"/>
      <c r="I1271" s="670"/>
      <c r="J1271" s="305"/>
      <c r="K1271" s="670"/>
      <c r="L1271" s="291"/>
      <c r="M1271" s="247" t="str">
        <f t="shared" si="69"/>
        <v>0</v>
      </c>
      <c r="N1271" s="247" t="str">
        <f t="shared" si="68"/>
        <v>1</v>
      </c>
      <c r="O1271" s="672" t="s">
        <v>605</v>
      </c>
      <c r="P1271" s="725" t="s">
        <v>606</v>
      </c>
      <c r="Q1271" s="247"/>
      <c r="R1271" s="291"/>
      <c r="S1271" s="293"/>
      <c r="T1271" s="412"/>
    </row>
    <row r="1272" spans="1:20" x14ac:dyDescent="0.25">
      <c r="A1272" s="305"/>
      <c r="B1272" s="671"/>
      <c r="C1272" s="305"/>
      <c r="D1272" s="668"/>
      <c r="E1272" s="668"/>
      <c r="F1272" s="668"/>
      <c r="G1272" s="670"/>
      <c r="H1272" s="670"/>
      <c r="I1272" s="670"/>
      <c r="J1272" s="305"/>
      <c r="K1272" s="670"/>
      <c r="L1272" s="291"/>
      <c r="M1272" s="247" t="str">
        <f t="shared" si="69"/>
        <v>0</v>
      </c>
      <c r="N1272" s="247" t="str">
        <f t="shared" si="68"/>
        <v>1</v>
      </c>
      <c r="O1272" s="672" t="s">
        <v>605</v>
      </c>
      <c r="P1272" s="725" t="s">
        <v>606</v>
      </c>
      <c r="Q1272" s="247"/>
      <c r="R1272" s="291"/>
      <c r="S1272" s="293"/>
      <c r="T1272" s="412"/>
    </row>
    <row r="1273" spans="1:20" x14ac:dyDescent="0.25">
      <c r="A1273" s="305"/>
      <c r="B1273" s="671"/>
      <c r="C1273" s="305"/>
      <c r="D1273" s="668"/>
      <c r="E1273" s="668"/>
      <c r="F1273" s="668"/>
      <c r="G1273" s="670"/>
      <c r="H1273" s="670"/>
      <c r="I1273" s="670"/>
      <c r="J1273" s="305"/>
      <c r="K1273" s="670"/>
      <c r="L1273" s="291"/>
      <c r="M1273" s="247" t="str">
        <f t="shared" si="69"/>
        <v>0</v>
      </c>
      <c r="N1273" s="247" t="str">
        <f t="shared" si="68"/>
        <v>1</v>
      </c>
      <c r="O1273" s="672" t="s">
        <v>605</v>
      </c>
      <c r="P1273" s="725" t="s">
        <v>606</v>
      </c>
      <c r="Q1273" s="247"/>
      <c r="R1273" s="291"/>
      <c r="S1273" s="293"/>
      <c r="T1273" s="412"/>
    </row>
    <row r="1274" spans="1:20" x14ac:dyDescent="0.25">
      <c r="A1274" s="305"/>
      <c r="B1274" s="671"/>
      <c r="C1274" s="882"/>
      <c r="D1274" s="668"/>
      <c r="E1274" s="668"/>
      <c r="F1274" s="668"/>
      <c r="G1274" s="670"/>
      <c r="H1274" s="670"/>
      <c r="I1274" s="670"/>
      <c r="J1274" s="305"/>
      <c r="K1274" s="670"/>
      <c r="L1274" s="291"/>
      <c r="M1274" s="247" t="str">
        <f t="shared" si="69"/>
        <v>0</v>
      </c>
      <c r="N1274" s="247" t="str">
        <f t="shared" si="68"/>
        <v>1</v>
      </c>
      <c r="O1274" s="672" t="s">
        <v>605</v>
      </c>
      <c r="P1274" s="725" t="s">
        <v>606</v>
      </c>
      <c r="Q1274" s="247"/>
      <c r="R1274" s="291"/>
      <c r="S1274" s="293"/>
      <c r="T1274" s="412"/>
    </row>
    <row r="1275" spans="1:20" x14ac:dyDescent="0.25">
      <c r="A1275" s="305"/>
      <c r="B1275" s="671"/>
      <c r="C1275" s="305"/>
      <c r="D1275" s="668"/>
      <c r="E1275" s="668"/>
      <c r="F1275" s="668"/>
      <c r="G1275" s="670"/>
      <c r="H1275" s="670"/>
      <c r="I1275" s="670"/>
      <c r="J1275" s="305"/>
      <c r="K1275" s="670"/>
      <c r="L1275" s="291"/>
      <c r="M1275" s="247" t="str">
        <f t="shared" si="69"/>
        <v>0</v>
      </c>
      <c r="N1275" s="247" t="str">
        <f t="shared" si="68"/>
        <v>1</v>
      </c>
      <c r="O1275" s="672" t="s">
        <v>605</v>
      </c>
      <c r="P1275" s="725" t="s">
        <v>606</v>
      </c>
      <c r="Q1275" s="247"/>
      <c r="R1275" s="291"/>
      <c r="S1275" s="293"/>
      <c r="T1275" s="412"/>
    </row>
    <row r="1276" spans="1:20" x14ac:dyDescent="0.25">
      <c r="A1276" s="305"/>
      <c r="B1276" s="671"/>
      <c r="C1276" s="882"/>
      <c r="D1276" s="668"/>
      <c r="E1276" s="668"/>
      <c r="F1276" s="668"/>
      <c r="G1276" s="670"/>
      <c r="H1276" s="670"/>
      <c r="I1276" s="670"/>
      <c r="J1276" s="305"/>
      <c r="K1276" s="670"/>
      <c r="L1276" s="291"/>
      <c r="M1276" s="247" t="str">
        <f t="shared" si="69"/>
        <v>0</v>
      </c>
      <c r="N1276" s="247" t="str">
        <f t="shared" si="68"/>
        <v>1</v>
      </c>
      <c r="O1276" s="672" t="s">
        <v>605</v>
      </c>
      <c r="P1276" s="725" t="s">
        <v>606</v>
      </c>
      <c r="Q1276" s="247"/>
      <c r="R1276" s="291"/>
      <c r="S1276" s="293"/>
      <c r="T1276" s="412"/>
    </row>
    <row r="1277" spans="1:20" x14ac:dyDescent="0.25">
      <c r="A1277" s="305"/>
      <c r="B1277" s="671"/>
      <c r="C1277" s="305"/>
      <c r="D1277" s="668"/>
      <c r="E1277" s="668"/>
      <c r="F1277" s="668"/>
      <c r="G1277" s="670"/>
      <c r="H1277" s="670"/>
      <c r="I1277" s="670"/>
      <c r="J1277" s="305"/>
      <c r="K1277" s="670"/>
      <c r="L1277" s="291"/>
      <c r="M1277" s="247" t="str">
        <f t="shared" si="69"/>
        <v>0</v>
      </c>
      <c r="N1277" s="247" t="str">
        <f t="shared" si="68"/>
        <v>1</v>
      </c>
      <c r="O1277" s="672" t="s">
        <v>605</v>
      </c>
      <c r="P1277" s="725" t="s">
        <v>606</v>
      </c>
      <c r="Q1277" s="247"/>
      <c r="R1277" s="291"/>
      <c r="S1277" s="293"/>
      <c r="T1277" s="412"/>
    </row>
    <row r="1278" spans="1:20" x14ac:dyDescent="0.25">
      <c r="A1278" s="305"/>
      <c r="B1278" s="671"/>
      <c r="C1278" s="305"/>
      <c r="D1278" s="668"/>
      <c r="E1278" s="668"/>
      <c r="F1278" s="668"/>
      <c r="G1278" s="670"/>
      <c r="H1278" s="670"/>
      <c r="I1278" s="670"/>
      <c r="J1278" s="305"/>
      <c r="K1278" s="670"/>
      <c r="L1278" s="291"/>
      <c r="M1278" s="247" t="str">
        <f t="shared" si="69"/>
        <v>0</v>
      </c>
      <c r="N1278" s="247" t="str">
        <f t="shared" si="68"/>
        <v>1</v>
      </c>
      <c r="O1278" s="672" t="s">
        <v>605</v>
      </c>
      <c r="P1278" s="725" t="s">
        <v>606</v>
      </c>
      <c r="Q1278" s="247"/>
      <c r="R1278" s="291"/>
      <c r="S1278" s="293"/>
      <c r="T1278" s="412"/>
    </row>
    <row r="1279" spans="1:20" x14ac:dyDescent="0.25">
      <c r="A1279" s="305"/>
      <c r="B1279" s="671"/>
      <c r="C1279" s="305"/>
      <c r="D1279" s="668"/>
      <c r="E1279" s="668"/>
      <c r="F1279" s="668"/>
      <c r="G1279" s="670"/>
      <c r="H1279" s="670"/>
      <c r="I1279" s="670"/>
      <c r="J1279" s="305"/>
      <c r="K1279" s="670"/>
      <c r="L1279" s="291"/>
      <c r="M1279" s="247" t="str">
        <f t="shared" si="69"/>
        <v>0</v>
      </c>
      <c r="N1279" s="247" t="str">
        <f t="shared" si="68"/>
        <v>1</v>
      </c>
      <c r="O1279" s="672" t="s">
        <v>605</v>
      </c>
      <c r="P1279" s="725" t="s">
        <v>606</v>
      </c>
      <c r="Q1279" s="247"/>
      <c r="R1279" s="291"/>
      <c r="S1279" s="293"/>
      <c r="T1279" s="412"/>
    </row>
    <row r="1280" spans="1:20" x14ac:dyDescent="0.25">
      <c r="A1280" s="305"/>
      <c r="B1280" s="671"/>
      <c r="C1280" s="305"/>
      <c r="D1280" s="668"/>
      <c r="E1280" s="668"/>
      <c r="F1280" s="668"/>
      <c r="G1280" s="670"/>
      <c r="H1280" s="670"/>
      <c r="I1280" s="670"/>
      <c r="J1280" s="305"/>
      <c r="K1280" s="670"/>
      <c r="L1280" s="291"/>
      <c r="M1280" s="247" t="str">
        <f t="shared" si="69"/>
        <v>0</v>
      </c>
      <c r="N1280" s="247" t="str">
        <f t="shared" si="68"/>
        <v>1</v>
      </c>
      <c r="O1280" s="672" t="s">
        <v>605</v>
      </c>
      <c r="P1280" s="725" t="s">
        <v>606</v>
      </c>
      <c r="Q1280" s="247"/>
      <c r="R1280" s="291"/>
      <c r="S1280" s="293"/>
      <c r="T1280" s="412"/>
    </row>
    <row r="1281" spans="1:20" x14ac:dyDescent="0.25">
      <c r="A1281" s="305"/>
      <c r="B1281" s="671"/>
      <c r="C1281" s="305"/>
      <c r="D1281" s="668"/>
      <c r="E1281" s="668"/>
      <c r="F1281" s="668"/>
      <c r="G1281" s="670"/>
      <c r="H1281" s="670"/>
      <c r="I1281" s="670"/>
      <c r="J1281" s="305"/>
      <c r="K1281" s="670"/>
      <c r="L1281" s="291"/>
      <c r="M1281" s="247" t="str">
        <f t="shared" si="69"/>
        <v>0</v>
      </c>
      <c r="N1281" s="247" t="str">
        <f t="shared" si="68"/>
        <v>1</v>
      </c>
      <c r="O1281" s="672" t="s">
        <v>605</v>
      </c>
      <c r="P1281" s="725" t="s">
        <v>606</v>
      </c>
      <c r="Q1281" s="247"/>
      <c r="R1281" s="291"/>
      <c r="S1281" s="293"/>
      <c r="T1281" s="412"/>
    </row>
    <row r="1282" spans="1:20" x14ac:dyDescent="0.25">
      <c r="A1282" s="305"/>
      <c r="B1282" s="671"/>
      <c r="C1282" s="305"/>
      <c r="D1282" s="668"/>
      <c r="E1282" s="668"/>
      <c r="F1282" s="668"/>
      <c r="G1282" s="670"/>
      <c r="H1282" s="670"/>
      <c r="I1282" s="670"/>
      <c r="J1282" s="305"/>
      <c r="K1282" s="670"/>
      <c r="L1282" s="291"/>
      <c r="M1282" s="247" t="str">
        <f t="shared" si="69"/>
        <v>0</v>
      </c>
      <c r="N1282" s="247" t="str">
        <f t="shared" si="68"/>
        <v>1</v>
      </c>
      <c r="O1282" s="672" t="s">
        <v>605</v>
      </c>
      <c r="P1282" s="725" t="s">
        <v>606</v>
      </c>
      <c r="Q1282" s="247"/>
      <c r="R1282" s="291"/>
      <c r="S1282" s="293"/>
      <c r="T1282" s="412"/>
    </row>
    <row r="1283" spans="1:20" x14ac:dyDescent="0.25">
      <c r="A1283" s="305"/>
      <c r="B1283" s="671"/>
      <c r="C1283" s="305"/>
      <c r="D1283" s="668"/>
      <c r="E1283" s="668"/>
      <c r="F1283" s="668"/>
      <c r="G1283" s="670"/>
      <c r="H1283" s="670"/>
      <c r="I1283" s="670"/>
      <c r="J1283" s="305"/>
      <c r="K1283" s="670"/>
      <c r="L1283" s="291"/>
      <c r="M1283" s="247" t="s">
        <v>1138</v>
      </c>
      <c r="N1283" s="247" t="s">
        <v>1138</v>
      </c>
      <c r="O1283" s="672" t="s">
        <v>605</v>
      </c>
      <c r="P1283" s="725" t="s">
        <v>606</v>
      </c>
      <c r="Q1283" s="247"/>
      <c r="R1283" s="291"/>
      <c r="S1283" s="293"/>
      <c r="T1283" s="412"/>
    </row>
    <row r="1284" spans="1:20" x14ac:dyDescent="0.25">
      <c r="A1284" s="305"/>
      <c r="B1284" s="671"/>
      <c r="C1284" s="305"/>
      <c r="D1284" s="668"/>
      <c r="E1284" s="668"/>
      <c r="F1284" s="668"/>
      <c r="G1284" s="670"/>
      <c r="H1284" s="670"/>
      <c r="I1284" s="670"/>
      <c r="J1284" s="305"/>
      <c r="K1284" s="670"/>
      <c r="L1284" s="291"/>
      <c r="M1284" s="247" t="s">
        <v>1138</v>
      </c>
      <c r="N1284" s="247" t="s">
        <v>1138</v>
      </c>
      <c r="O1284" s="672" t="s">
        <v>605</v>
      </c>
      <c r="P1284" s="725" t="s">
        <v>606</v>
      </c>
      <c r="Q1284" s="247"/>
      <c r="R1284" s="291"/>
      <c r="S1284" s="293"/>
      <c r="T1284" s="412"/>
    </row>
    <row r="1285" spans="1:20" x14ac:dyDescent="0.25">
      <c r="A1285" s="305"/>
      <c r="B1285" s="671"/>
      <c r="C1285" s="883"/>
      <c r="D1285" s="668"/>
      <c r="E1285" s="668"/>
      <c r="F1285" s="668"/>
      <c r="G1285" s="670"/>
      <c r="H1285" s="670"/>
      <c r="I1285" s="670"/>
      <c r="J1285" s="305"/>
      <c r="K1285" s="670"/>
      <c r="L1285" s="291"/>
      <c r="M1285" s="247" t="str">
        <f t="shared" ref="M1285:M1329" si="70">IF(O1285="",0,LEFT(O1285,1))</f>
        <v>0</v>
      </c>
      <c r="N1285" s="247" t="str">
        <f t="shared" ref="N1285:N1329" si="71">IF(P1285="",0,LEFT(P1285,1))</f>
        <v>1</v>
      </c>
      <c r="O1285" s="672" t="s">
        <v>605</v>
      </c>
      <c r="P1285" s="725" t="s">
        <v>606</v>
      </c>
      <c r="Q1285" s="247"/>
      <c r="R1285" s="291"/>
      <c r="S1285" s="293"/>
      <c r="T1285" s="412"/>
    </row>
    <row r="1286" spans="1:20" x14ac:dyDescent="0.25">
      <c r="A1286" s="305"/>
      <c r="B1286" s="671"/>
      <c r="C1286" s="883"/>
      <c r="D1286" s="668"/>
      <c r="E1286" s="668"/>
      <c r="F1286" s="668"/>
      <c r="G1286" s="670"/>
      <c r="H1286" s="670"/>
      <c r="I1286" s="670"/>
      <c r="J1286" s="305"/>
      <c r="K1286" s="670"/>
      <c r="L1286" s="291"/>
      <c r="M1286" s="247" t="str">
        <f t="shared" si="70"/>
        <v>0</v>
      </c>
      <c r="N1286" s="247" t="str">
        <f t="shared" si="71"/>
        <v>1</v>
      </c>
      <c r="O1286" s="672" t="s">
        <v>605</v>
      </c>
      <c r="P1286" s="725" t="s">
        <v>606</v>
      </c>
      <c r="Q1286" s="247"/>
      <c r="R1286" s="291"/>
      <c r="S1286" s="293"/>
      <c r="T1286" s="413"/>
    </row>
    <row r="1287" spans="1:20" x14ac:dyDescent="0.25">
      <c r="A1287" s="305"/>
      <c r="B1287" s="671"/>
      <c r="C1287" s="305"/>
      <c r="D1287" s="668"/>
      <c r="E1287" s="668"/>
      <c r="F1287" s="668"/>
      <c r="G1287" s="670"/>
      <c r="H1287" s="670"/>
      <c r="I1287" s="670"/>
      <c r="J1287" s="305"/>
      <c r="K1287" s="338"/>
      <c r="L1287" s="291"/>
      <c r="M1287" s="247" t="str">
        <f t="shared" si="70"/>
        <v>0</v>
      </c>
      <c r="N1287" s="247" t="str">
        <f t="shared" si="71"/>
        <v>1</v>
      </c>
      <c r="O1287" s="672" t="s">
        <v>605</v>
      </c>
      <c r="P1287" s="725" t="s">
        <v>606</v>
      </c>
      <c r="Q1287" s="247"/>
      <c r="R1287" s="291"/>
      <c r="S1287" s="293"/>
      <c r="T1287" s="412"/>
    </row>
    <row r="1288" spans="1:20" x14ac:dyDescent="0.25">
      <c r="A1288" s="305"/>
      <c r="B1288" s="671"/>
      <c r="C1288" s="305"/>
      <c r="D1288" s="668"/>
      <c r="E1288" s="669"/>
      <c r="F1288" s="668"/>
      <c r="G1288" s="670"/>
      <c r="H1288" s="670"/>
      <c r="I1288" s="670"/>
      <c r="J1288" s="305"/>
      <c r="K1288" s="670"/>
      <c r="L1288" s="291"/>
      <c r="M1288" s="247" t="str">
        <f t="shared" si="70"/>
        <v>0</v>
      </c>
      <c r="N1288" s="247" t="str">
        <f t="shared" si="71"/>
        <v>1</v>
      </c>
      <c r="O1288" s="672" t="s">
        <v>605</v>
      </c>
      <c r="P1288" s="725" t="s">
        <v>606</v>
      </c>
      <c r="Q1288" s="247"/>
      <c r="R1288" s="291"/>
      <c r="S1288" s="293"/>
      <c r="T1288" s="412"/>
    </row>
    <row r="1289" spans="1:20" x14ac:dyDescent="0.25">
      <c r="A1289" s="305"/>
      <c r="B1289" s="671"/>
      <c r="C1289" s="305"/>
      <c r="D1289" s="668"/>
      <c r="E1289" s="669"/>
      <c r="F1289" s="668"/>
      <c r="G1289" s="670"/>
      <c r="H1289" s="670"/>
      <c r="I1289" s="670"/>
      <c r="J1289" s="305"/>
      <c r="K1289" s="670"/>
      <c r="L1289" s="291"/>
      <c r="M1289" s="247" t="str">
        <f t="shared" si="70"/>
        <v>0</v>
      </c>
      <c r="N1289" s="247" t="str">
        <f t="shared" si="71"/>
        <v>1</v>
      </c>
      <c r="O1289" s="672" t="s">
        <v>605</v>
      </c>
      <c r="P1289" s="725" t="s">
        <v>606</v>
      </c>
      <c r="Q1289" s="247"/>
      <c r="R1289" s="291"/>
      <c r="S1289" s="293"/>
      <c r="T1289" s="412"/>
    </row>
    <row r="1290" spans="1:20" x14ac:dyDescent="0.25">
      <c r="A1290" s="305"/>
      <c r="B1290" s="671"/>
      <c r="C1290" s="305"/>
      <c r="D1290" s="668"/>
      <c r="E1290" s="669"/>
      <c r="F1290" s="668"/>
      <c r="G1290" s="670"/>
      <c r="H1290" s="670"/>
      <c r="I1290" s="670"/>
      <c r="J1290" s="305"/>
      <c r="K1290" s="338"/>
      <c r="L1290" s="291"/>
      <c r="M1290" s="247" t="str">
        <f t="shared" si="70"/>
        <v>0</v>
      </c>
      <c r="N1290" s="247" t="str">
        <f t="shared" si="71"/>
        <v>1</v>
      </c>
      <c r="O1290" s="672" t="s">
        <v>605</v>
      </c>
      <c r="P1290" s="725" t="s">
        <v>606</v>
      </c>
      <c r="Q1290" s="247"/>
      <c r="R1290" s="291"/>
      <c r="S1290" s="293"/>
      <c r="T1290" s="412"/>
    </row>
    <row r="1291" spans="1:20" x14ac:dyDescent="0.25">
      <c r="A1291" s="305"/>
      <c r="B1291" s="671"/>
      <c r="C1291" s="305"/>
      <c r="D1291" s="668"/>
      <c r="E1291" s="668"/>
      <c r="F1291" s="668"/>
      <c r="G1291" s="670"/>
      <c r="H1291" s="670"/>
      <c r="I1291" s="670"/>
      <c r="J1291" s="305"/>
      <c r="K1291" s="670"/>
      <c r="L1291" s="291"/>
      <c r="M1291" s="247" t="str">
        <f t="shared" si="70"/>
        <v>0</v>
      </c>
      <c r="N1291" s="247" t="str">
        <f t="shared" si="71"/>
        <v>1</v>
      </c>
      <c r="O1291" s="672" t="s">
        <v>605</v>
      </c>
      <c r="P1291" s="725" t="s">
        <v>606</v>
      </c>
      <c r="Q1291" s="247"/>
      <c r="R1291" s="291"/>
      <c r="S1291" s="293"/>
    </row>
    <row r="1292" spans="1:20" x14ac:dyDescent="0.25">
      <c r="A1292" s="305"/>
      <c r="B1292" s="671"/>
      <c r="C1292" s="305"/>
      <c r="D1292" s="668"/>
      <c r="E1292" s="668"/>
      <c r="F1292" s="668"/>
      <c r="G1292" s="670"/>
      <c r="H1292" s="670"/>
      <c r="I1292" s="670"/>
      <c r="J1292" s="305"/>
      <c r="K1292" s="670"/>
      <c r="L1292" s="291"/>
      <c r="M1292" s="247" t="str">
        <f t="shared" si="70"/>
        <v>0</v>
      </c>
      <c r="N1292" s="247" t="str">
        <f t="shared" si="71"/>
        <v>1</v>
      </c>
      <c r="O1292" s="672" t="s">
        <v>605</v>
      </c>
      <c r="P1292" s="725" t="s">
        <v>606</v>
      </c>
      <c r="Q1292" s="247"/>
      <c r="R1292" s="291"/>
      <c r="S1292" s="293"/>
    </row>
    <row r="1293" spans="1:20" x14ac:dyDescent="0.25">
      <c r="A1293" s="305"/>
      <c r="B1293" s="671"/>
      <c r="C1293" s="305"/>
      <c r="D1293" s="668"/>
      <c r="E1293" s="668"/>
      <c r="F1293" s="668"/>
      <c r="G1293" s="670"/>
      <c r="H1293" s="670"/>
      <c r="I1293" s="670"/>
      <c r="J1293" s="305"/>
      <c r="K1293" s="670"/>
      <c r="L1293" s="291"/>
      <c r="M1293" s="247" t="str">
        <f t="shared" si="70"/>
        <v>0</v>
      </c>
      <c r="N1293" s="247" t="str">
        <f t="shared" si="71"/>
        <v>1</v>
      </c>
      <c r="O1293" s="672" t="s">
        <v>605</v>
      </c>
      <c r="P1293" s="725" t="s">
        <v>606</v>
      </c>
      <c r="Q1293" s="247"/>
      <c r="R1293" s="291"/>
      <c r="S1293" s="293"/>
      <c r="T1293" s="412"/>
    </row>
    <row r="1294" spans="1:20" x14ac:dyDescent="0.25">
      <c r="A1294" s="305"/>
      <c r="B1294" s="671"/>
      <c r="C1294" s="305"/>
      <c r="D1294" s="668"/>
      <c r="E1294" s="668"/>
      <c r="F1294" s="668"/>
      <c r="G1294" s="670"/>
      <c r="H1294" s="670"/>
      <c r="I1294" s="670"/>
      <c r="J1294" s="305"/>
      <c r="K1294" s="670"/>
      <c r="L1294" s="291"/>
      <c r="M1294" s="247" t="str">
        <f t="shared" si="70"/>
        <v>0</v>
      </c>
      <c r="N1294" s="247" t="str">
        <f t="shared" si="71"/>
        <v>1</v>
      </c>
      <c r="O1294" s="672" t="s">
        <v>605</v>
      </c>
      <c r="P1294" s="725" t="s">
        <v>606</v>
      </c>
      <c r="Q1294" s="247"/>
      <c r="R1294" s="291"/>
      <c r="S1294" s="293"/>
      <c r="T1294" s="412"/>
    </row>
    <row r="1295" spans="1:20" x14ac:dyDescent="0.25">
      <c r="A1295" s="305"/>
      <c r="B1295" s="671"/>
      <c r="C1295" s="305"/>
      <c r="D1295" s="668"/>
      <c r="E1295" s="668"/>
      <c r="F1295" s="668"/>
      <c r="G1295" s="670"/>
      <c r="H1295" s="670"/>
      <c r="I1295" s="670"/>
      <c r="J1295" s="305"/>
      <c r="K1295" s="338"/>
      <c r="L1295" s="291"/>
      <c r="M1295" s="247" t="str">
        <f t="shared" si="70"/>
        <v>0</v>
      </c>
      <c r="N1295" s="247" t="str">
        <f t="shared" si="71"/>
        <v>1</v>
      </c>
      <c r="O1295" s="672" t="s">
        <v>605</v>
      </c>
      <c r="P1295" s="725" t="s">
        <v>606</v>
      </c>
      <c r="Q1295" s="247"/>
      <c r="R1295" s="291"/>
      <c r="S1295" s="293"/>
      <c r="T1295" s="412"/>
    </row>
    <row r="1296" spans="1:20" x14ac:dyDescent="0.25">
      <c r="A1296" s="305"/>
      <c r="B1296" s="671"/>
      <c r="C1296" s="305"/>
      <c r="D1296" s="668"/>
      <c r="E1296" s="668"/>
      <c r="F1296" s="668"/>
      <c r="G1296" s="670"/>
      <c r="H1296" s="670"/>
      <c r="I1296" s="670"/>
      <c r="J1296" s="305"/>
      <c r="K1296" s="670"/>
      <c r="L1296" s="291"/>
      <c r="M1296" s="247" t="str">
        <f t="shared" si="70"/>
        <v>0</v>
      </c>
      <c r="N1296" s="247" t="str">
        <f t="shared" si="71"/>
        <v>1</v>
      </c>
      <c r="O1296" s="672" t="s">
        <v>605</v>
      </c>
      <c r="P1296" s="725" t="s">
        <v>606</v>
      </c>
      <c r="Q1296" s="247"/>
      <c r="R1296" s="291"/>
      <c r="S1296" s="293"/>
      <c r="T1296" s="412"/>
    </row>
    <row r="1297" spans="1:20" x14ac:dyDescent="0.25">
      <c r="A1297" s="305"/>
      <c r="B1297" s="671"/>
      <c r="C1297" s="305"/>
      <c r="D1297" s="668"/>
      <c r="E1297" s="668"/>
      <c r="F1297" s="668"/>
      <c r="G1297" s="670"/>
      <c r="H1297" s="670"/>
      <c r="I1297" s="670"/>
      <c r="J1297" s="305"/>
      <c r="K1297" s="670"/>
      <c r="L1297" s="291"/>
      <c r="M1297" s="247" t="str">
        <f t="shared" si="70"/>
        <v>0</v>
      </c>
      <c r="N1297" s="247" t="str">
        <f t="shared" si="71"/>
        <v>1</v>
      </c>
      <c r="O1297" s="672" t="s">
        <v>605</v>
      </c>
      <c r="P1297" s="725" t="s">
        <v>606</v>
      </c>
      <c r="Q1297" s="247"/>
      <c r="R1297" s="291"/>
      <c r="S1297" s="293"/>
      <c r="T1297" s="412"/>
    </row>
    <row r="1298" spans="1:20" x14ac:dyDescent="0.25">
      <c r="A1298" s="305"/>
      <c r="B1298" s="671"/>
      <c r="C1298" s="305"/>
      <c r="D1298" s="668"/>
      <c r="E1298" s="668"/>
      <c r="F1298" s="668"/>
      <c r="G1298" s="670"/>
      <c r="H1298" s="670"/>
      <c r="I1298" s="670"/>
      <c r="J1298" s="305"/>
      <c r="K1298" s="670"/>
      <c r="L1298" s="291"/>
      <c r="M1298" s="247" t="str">
        <f t="shared" si="70"/>
        <v>0</v>
      </c>
      <c r="N1298" s="247" t="str">
        <f t="shared" si="71"/>
        <v>1</v>
      </c>
      <c r="O1298" s="672" t="s">
        <v>605</v>
      </c>
      <c r="P1298" s="725" t="s">
        <v>606</v>
      </c>
      <c r="Q1298" s="247"/>
      <c r="R1298" s="291"/>
      <c r="S1298" s="293"/>
      <c r="T1298" s="412"/>
    </row>
    <row r="1299" spans="1:20" x14ac:dyDescent="0.25">
      <c r="A1299" s="305"/>
      <c r="B1299" s="671"/>
      <c r="C1299" s="305"/>
      <c r="D1299" s="668"/>
      <c r="E1299" s="668"/>
      <c r="F1299" s="668"/>
      <c r="G1299" s="670"/>
      <c r="H1299" s="670"/>
      <c r="I1299" s="670"/>
      <c r="J1299" s="305"/>
      <c r="K1299" s="670"/>
      <c r="L1299" s="291"/>
      <c r="M1299" s="247" t="str">
        <f t="shared" si="70"/>
        <v>0</v>
      </c>
      <c r="N1299" s="247" t="str">
        <f t="shared" si="71"/>
        <v>1</v>
      </c>
      <c r="O1299" s="672" t="s">
        <v>605</v>
      </c>
      <c r="P1299" s="725" t="s">
        <v>606</v>
      </c>
      <c r="Q1299" s="247"/>
      <c r="R1299" s="291"/>
      <c r="S1299" s="293"/>
      <c r="T1299" s="412"/>
    </row>
    <row r="1300" spans="1:20" x14ac:dyDescent="0.25">
      <c r="A1300" s="305"/>
      <c r="B1300" s="671"/>
      <c r="C1300" s="305"/>
      <c r="D1300" s="668"/>
      <c r="E1300" s="668"/>
      <c r="F1300" s="668"/>
      <c r="G1300" s="670"/>
      <c r="H1300" s="670"/>
      <c r="I1300" s="670"/>
      <c r="J1300" s="305"/>
      <c r="K1300" s="670"/>
      <c r="L1300" s="291"/>
      <c r="M1300" s="247" t="str">
        <f t="shared" si="70"/>
        <v>0</v>
      </c>
      <c r="N1300" s="247" t="str">
        <f t="shared" si="71"/>
        <v>1</v>
      </c>
      <c r="O1300" s="672" t="s">
        <v>605</v>
      </c>
      <c r="P1300" s="725" t="s">
        <v>606</v>
      </c>
      <c r="Q1300" s="247"/>
      <c r="R1300" s="291"/>
      <c r="S1300" s="293"/>
      <c r="T1300" s="412"/>
    </row>
    <row r="1301" spans="1:20" x14ac:dyDescent="0.25">
      <c r="A1301" s="305"/>
      <c r="B1301" s="671"/>
      <c r="C1301" s="305"/>
      <c r="D1301" s="668"/>
      <c r="E1301" s="668"/>
      <c r="F1301" s="668"/>
      <c r="G1301" s="670"/>
      <c r="H1301" s="670"/>
      <c r="I1301" s="670"/>
      <c r="J1301" s="305"/>
      <c r="K1301" s="670"/>
      <c r="L1301" s="291"/>
      <c r="M1301" s="247" t="str">
        <f t="shared" si="70"/>
        <v>0</v>
      </c>
      <c r="N1301" s="247" t="str">
        <f t="shared" si="71"/>
        <v>1</v>
      </c>
      <c r="O1301" s="672" t="s">
        <v>605</v>
      </c>
      <c r="P1301" s="725" t="s">
        <v>606</v>
      </c>
      <c r="Q1301" s="247"/>
      <c r="R1301" s="291"/>
      <c r="S1301" s="293"/>
      <c r="T1301" s="412"/>
    </row>
    <row r="1302" spans="1:20" x14ac:dyDescent="0.25">
      <c r="A1302" s="305"/>
      <c r="B1302" s="671"/>
      <c r="C1302" s="305"/>
      <c r="D1302" s="668"/>
      <c r="E1302" s="668"/>
      <c r="F1302" s="668"/>
      <c r="G1302" s="670"/>
      <c r="H1302" s="670"/>
      <c r="I1302" s="670"/>
      <c r="J1302" s="305"/>
      <c r="K1302" s="670"/>
      <c r="L1302" s="291"/>
      <c r="M1302" s="247" t="str">
        <f t="shared" si="70"/>
        <v>0</v>
      </c>
      <c r="N1302" s="247" t="str">
        <f t="shared" si="71"/>
        <v>1</v>
      </c>
      <c r="O1302" s="672" t="s">
        <v>605</v>
      </c>
      <c r="P1302" s="725" t="s">
        <v>606</v>
      </c>
      <c r="Q1302" s="247"/>
      <c r="R1302" s="291"/>
      <c r="S1302" s="293"/>
      <c r="T1302" s="412"/>
    </row>
    <row r="1303" spans="1:20" x14ac:dyDescent="0.25">
      <c r="A1303" s="305"/>
      <c r="B1303" s="671"/>
      <c r="C1303" s="305"/>
      <c r="D1303" s="668"/>
      <c r="E1303" s="668"/>
      <c r="F1303" s="668"/>
      <c r="G1303" s="670"/>
      <c r="H1303" s="670"/>
      <c r="I1303" s="670"/>
      <c r="J1303" s="305"/>
      <c r="K1303" s="670"/>
      <c r="L1303" s="291"/>
      <c r="M1303" s="247" t="str">
        <f t="shared" si="70"/>
        <v>0</v>
      </c>
      <c r="N1303" s="247" t="str">
        <f t="shared" si="71"/>
        <v>1</v>
      </c>
      <c r="O1303" s="672" t="s">
        <v>605</v>
      </c>
      <c r="P1303" s="725" t="s">
        <v>606</v>
      </c>
      <c r="Q1303" s="247"/>
      <c r="R1303" s="291"/>
      <c r="S1303" s="293"/>
      <c r="T1303" s="412"/>
    </row>
    <row r="1304" spans="1:20" x14ac:dyDescent="0.25">
      <c r="A1304" s="305"/>
      <c r="B1304" s="671"/>
      <c r="C1304" s="305"/>
      <c r="D1304" s="668"/>
      <c r="E1304" s="668"/>
      <c r="F1304" s="668"/>
      <c r="G1304" s="670"/>
      <c r="H1304" s="670"/>
      <c r="I1304" s="670"/>
      <c r="J1304" s="305"/>
      <c r="K1304" s="670"/>
      <c r="L1304" s="291"/>
      <c r="M1304" s="247" t="str">
        <f t="shared" si="70"/>
        <v>0</v>
      </c>
      <c r="N1304" s="247" t="str">
        <f t="shared" si="71"/>
        <v>1</v>
      </c>
      <c r="O1304" s="672" t="s">
        <v>605</v>
      </c>
      <c r="P1304" s="725" t="s">
        <v>606</v>
      </c>
      <c r="Q1304" s="247"/>
      <c r="R1304" s="291"/>
      <c r="S1304" s="293"/>
      <c r="T1304" s="413"/>
    </row>
    <row r="1305" spans="1:20" x14ac:dyDescent="0.25">
      <c r="A1305" s="305"/>
      <c r="B1305" s="671"/>
      <c r="C1305" s="305"/>
      <c r="D1305" s="668"/>
      <c r="E1305" s="668"/>
      <c r="F1305" s="668"/>
      <c r="G1305" s="670"/>
      <c r="H1305" s="670"/>
      <c r="I1305" s="670"/>
      <c r="J1305" s="305"/>
      <c r="K1305" s="670"/>
      <c r="L1305" s="291"/>
      <c r="M1305" s="247" t="str">
        <f t="shared" si="70"/>
        <v>0</v>
      </c>
      <c r="N1305" s="247" t="str">
        <f t="shared" si="71"/>
        <v>1</v>
      </c>
      <c r="O1305" s="672" t="s">
        <v>605</v>
      </c>
      <c r="P1305" s="725" t="s">
        <v>606</v>
      </c>
      <c r="Q1305" s="247"/>
      <c r="R1305" s="291"/>
      <c r="S1305" s="293"/>
      <c r="T1305" s="412"/>
    </row>
    <row r="1306" spans="1:20" x14ac:dyDescent="0.25">
      <c r="A1306" s="305"/>
      <c r="B1306" s="671"/>
      <c r="C1306" s="305"/>
      <c r="D1306" s="668"/>
      <c r="E1306" s="668"/>
      <c r="F1306" s="668"/>
      <c r="G1306" s="670"/>
      <c r="H1306" s="670"/>
      <c r="I1306" s="670"/>
      <c r="J1306" s="305"/>
      <c r="K1306" s="670"/>
      <c r="L1306" s="291"/>
      <c r="M1306" s="247" t="str">
        <f t="shared" si="70"/>
        <v>0</v>
      </c>
      <c r="N1306" s="247" t="str">
        <f t="shared" si="71"/>
        <v>1</v>
      </c>
      <c r="O1306" s="672" t="s">
        <v>605</v>
      </c>
      <c r="P1306" s="725" t="s">
        <v>606</v>
      </c>
      <c r="Q1306" s="247"/>
      <c r="R1306" s="291"/>
      <c r="S1306" s="293"/>
      <c r="T1306" s="412"/>
    </row>
    <row r="1307" spans="1:20" x14ac:dyDescent="0.25">
      <c r="A1307" s="305"/>
      <c r="B1307" s="671"/>
      <c r="C1307" s="305"/>
      <c r="D1307" s="668"/>
      <c r="E1307" s="668"/>
      <c r="F1307" s="668"/>
      <c r="G1307" s="670"/>
      <c r="H1307" s="670"/>
      <c r="I1307" s="670"/>
      <c r="J1307" s="305"/>
      <c r="K1307" s="670"/>
      <c r="L1307" s="291"/>
      <c r="M1307" s="247" t="str">
        <f t="shared" si="70"/>
        <v>0</v>
      </c>
      <c r="N1307" s="247" t="str">
        <f t="shared" si="71"/>
        <v>1</v>
      </c>
      <c r="O1307" s="672" t="s">
        <v>605</v>
      </c>
      <c r="P1307" s="725" t="s">
        <v>606</v>
      </c>
      <c r="Q1307" s="670"/>
      <c r="R1307" s="291"/>
      <c r="S1307" s="293"/>
      <c r="T1307" s="414"/>
    </row>
    <row r="1308" spans="1:20" x14ac:dyDescent="0.25">
      <c r="A1308" s="305"/>
      <c r="B1308" s="671"/>
      <c r="C1308" s="305"/>
      <c r="D1308" s="668"/>
      <c r="E1308" s="668"/>
      <c r="F1308" s="668"/>
      <c r="G1308" s="670"/>
      <c r="H1308" s="670"/>
      <c r="I1308" s="670"/>
      <c r="J1308" s="305"/>
      <c r="K1308" s="670"/>
      <c r="L1308" s="291"/>
      <c r="M1308" s="247" t="str">
        <f t="shared" si="70"/>
        <v>0</v>
      </c>
      <c r="N1308" s="247" t="str">
        <f t="shared" si="71"/>
        <v>1</v>
      </c>
      <c r="O1308" s="672" t="s">
        <v>605</v>
      </c>
      <c r="P1308" s="725" t="s">
        <v>606</v>
      </c>
      <c r="Q1308" s="247"/>
      <c r="R1308" s="291"/>
      <c r="S1308" s="293"/>
      <c r="T1308" s="412"/>
    </row>
    <row r="1309" spans="1:20" x14ac:dyDescent="0.25">
      <c r="A1309" s="305"/>
      <c r="B1309" s="671"/>
      <c r="C1309" s="305"/>
      <c r="D1309" s="668"/>
      <c r="E1309" s="668"/>
      <c r="F1309" s="668"/>
      <c r="G1309" s="670"/>
      <c r="H1309" s="670"/>
      <c r="I1309" s="670"/>
      <c r="J1309" s="305"/>
      <c r="K1309" s="670"/>
      <c r="L1309" s="291"/>
      <c r="M1309" s="247" t="str">
        <f t="shared" si="70"/>
        <v>0</v>
      </c>
      <c r="N1309" s="247" t="str">
        <f t="shared" si="71"/>
        <v>1</v>
      </c>
      <c r="O1309" s="672" t="s">
        <v>605</v>
      </c>
      <c r="P1309" s="725" t="s">
        <v>606</v>
      </c>
      <c r="Q1309" s="247"/>
      <c r="R1309" s="291"/>
      <c r="S1309" s="293"/>
      <c r="T1309" s="413"/>
    </row>
    <row r="1310" spans="1:20" x14ac:dyDescent="0.25">
      <c r="A1310" s="305"/>
      <c r="B1310" s="671"/>
      <c r="C1310" s="305"/>
      <c r="D1310" s="668"/>
      <c r="E1310" s="668"/>
      <c r="F1310" s="668"/>
      <c r="G1310" s="670"/>
      <c r="H1310" s="670"/>
      <c r="I1310" s="670"/>
      <c r="J1310" s="305"/>
      <c r="K1310" s="670"/>
      <c r="L1310" s="291"/>
      <c r="M1310" s="247" t="str">
        <f t="shared" si="70"/>
        <v>0</v>
      </c>
      <c r="N1310" s="247" t="str">
        <f t="shared" si="71"/>
        <v>1</v>
      </c>
      <c r="O1310" s="672" t="s">
        <v>605</v>
      </c>
      <c r="P1310" s="725" t="s">
        <v>606</v>
      </c>
      <c r="Q1310" s="247"/>
      <c r="R1310" s="291"/>
      <c r="S1310" s="293"/>
      <c r="T1310" s="413"/>
    </row>
    <row r="1311" spans="1:20" x14ac:dyDescent="0.25">
      <c r="A1311" s="305"/>
      <c r="B1311" s="671"/>
      <c r="C1311" s="305"/>
      <c r="D1311" s="668"/>
      <c r="E1311" s="668"/>
      <c r="F1311" s="668"/>
      <c r="G1311" s="670"/>
      <c r="H1311" s="670"/>
      <c r="I1311" s="670"/>
      <c r="J1311" s="305"/>
      <c r="K1311" s="670"/>
      <c r="L1311" s="291"/>
      <c r="M1311" s="247" t="str">
        <f t="shared" si="70"/>
        <v>0</v>
      </c>
      <c r="N1311" s="247" t="str">
        <f t="shared" si="71"/>
        <v>1</v>
      </c>
      <c r="O1311" s="672" t="s">
        <v>605</v>
      </c>
      <c r="P1311" s="725" t="s">
        <v>606</v>
      </c>
      <c r="Q1311" s="247"/>
      <c r="R1311" s="291"/>
      <c r="S1311" s="293"/>
      <c r="T1311" s="413"/>
    </row>
    <row r="1312" spans="1:20" x14ac:dyDescent="0.25">
      <c r="A1312" s="305"/>
      <c r="B1312" s="671"/>
      <c r="C1312" s="305"/>
      <c r="D1312" s="668"/>
      <c r="E1312" s="668"/>
      <c r="F1312" s="668"/>
      <c r="G1312" s="670"/>
      <c r="H1312" s="670"/>
      <c r="I1312" s="670"/>
      <c r="J1312" s="305"/>
      <c r="K1312" s="670"/>
      <c r="L1312" s="291"/>
      <c r="M1312" s="247" t="str">
        <f t="shared" si="70"/>
        <v>0</v>
      </c>
      <c r="N1312" s="247" t="str">
        <f t="shared" si="71"/>
        <v>1</v>
      </c>
      <c r="O1312" s="672" t="s">
        <v>605</v>
      </c>
      <c r="P1312" s="725" t="s">
        <v>606</v>
      </c>
      <c r="Q1312" s="247"/>
      <c r="R1312" s="291"/>
      <c r="S1312" s="293"/>
      <c r="T1312" s="412"/>
    </row>
    <row r="1313" spans="1:20" x14ac:dyDescent="0.25">
      <c r="A1313" s="305"/>
      <c r="B1313" s="671"/>
      <c r="C1313" s="305"/>
      <c r="D1313" s="668"/>
      <c r="E1313" s="668"/>
      <c r="F1313" s="668"/>
      <c r="G1313" s="670"/>
      <c r="H1313" s="670"/>
      <c r="I1313" s="670"/>
      <c r="J1313" s="305"/>
      <c r="K1313" s="670"/>
      <c r="L1313" s="291"/>
      <c r="M1313" s="247" t="str">
        <f t="shared" si="70"/>
        <v>0</v>
      </c>
      <c r="N1313" s="247" t="str">
        <f t="shared" si="71"/>
        <v>1</v>
      </c>
      <c r="O1313" s="672" t="s">
        <v>605</v>
      </c>
      <c r="P1313" s="725" t="s">
        <v>606</v>
      </c>
      <c r="Q1313" s="247"/>
      <c r="R1313" s="291"/>
      <c r="S1313" s="293"/>
      <c r="T1313" s="412"/>
    </row>
    <row r="1314" spans="1:20" x14ac:dyDescent="0.25">
      <c r="A1314" s="305"/>
      <c r="B1314" s="671"/>
      <c r="C1314" s="305"/>
      <c r="D1314" s="668"/>
      <c r="E1314" s="668"/>
      <c r="F1314" s="668"/>
      <c r="G1314" s="670"/>
      <c r="H1314" s="670"/>
      <c r="I1314" s="670"/>
      <c r="J1314" s="305"/>
      <c r="K1314" s="670"/>
      <c r="L1314" s="291"/>
      <c r="M1314" s="247" t="str">
        <f t="shared" si="70"/>
        <v>0</v>
      </c>
      <c r="N1314" s="247" t="str">
        <f t="shared" si="71"/>
        <v>1</v>
      </c>
      <c r="O1314" s="672" t="s">
        <v>605</v>
      </c>
      <c r="P1314" s="725" t="s">
        <v>606</v>
      </c>
      <c r="Q1314" s="247"/>
      <c r="R1314" s="291"/>
      <c r="S1314" s="293"/>
      <c r="T1314" s="412"/>
    </row>
    <row r="1315" spans="1:20" x14ac:dyDescent="0.25">
      <c r="A1315" s="305"/>
      <c r="B1315" s="671"/>
      <c r="C1315" s="305"/>
      <c r="D1315" s="668"/>
      <c r="E1315" s="668"/>
      <c r="F1315" s="668"/>
      <c r="G1315" s="670"/>
      <c r="H1315" s="670"/>
      <c r="I1315" s="670"/>
      <c r="J1315" s="305"/>
      <c r="K1315" s="670"/>
      <c r="L1315" s="291"/>
      <c r="M1315" s="247" t="str">
        <f t="shared" si="70"/>
        <v>0</v>
      </c>
      <c r="N1315" s="247" t="str">
        <f t="shared" si="71"/>
        <v>1</v>
      </c>
      <c r="O1315" s="672" t="s">
        <v>605</v>
      </c>
      <c r="P1315" s="725" t="s">
        <v>606</v>
      </c>
      <c r="Q1315" s="247"/>
      <c r="R1315" s="291"/>
      <c r="S1315" s="293"/>
      <c r="T1315" s="412"/>
    </row>
    <row r="1316" spans="1:20" x14ac:dyDescent="0.25">
      <c r="A1316" s="305"/>
      <c r="B1316" s="671"/>
      <c r="C1316" s="305"/>
      <c r="D1316" s="668"/>
      <c r="E1316" s="668"/>
      <c r="F1316" s="668"/>
      <c r="G1316" s="670"/>
      <c r="H1316" s="670"/>
      <c r="I1316" s="670"/>
      <c r="J1316" s="305"/>
      <c r="K1316" s="670"/>
      <c r="L1316" s="291"/>
      <c r="M1316" s="247" t="str">
        <f t="shared" si="70"/>
        <v>0</v>
      </c>
      <c r="N1316" s="247" t="str">
        <f t="shared" si="71"/>
        <v>1</v>
      </c>
      <c r="O1316" s="672" t="s">
        <v>605</v>
      </c>
      <c r="P1316" s="725" t="s">
        <v>606</v>
      </c>
      <c r="Q1316" s="247"/>
      <c r="R1316" s="291"/>
      <c r="S1316" s="293"/>
      <c r="T1316" s="412"/>
    </row>
    <row r="1317" spans="1:20" x14ac:dyDescent="0.25">
      <c r="A1317" s="305"/>
      <c r="B1317" s="671"/>
      <c r="C1317" s="608"/>
      <c r="D1317" s="668"/>
      <c r="E1317" s="668"/>
      <c r="F1317" s="668"/>
      <c r="G1317" s="670"/>
      <c r="H1317" s="670"/>
      <c r="I1317" s="670"/>
      <c r="J1317" s="305"/>
      <c r="K1317" s="670"/>
      <c r="L1317" s="291"/>
      <c r="M1317" s="247" t="str">
        <f t="shared" si="70"/>
        <v>0</v>
      </c>
      <c r="N1317" s="247" t="str">
        <f t="shared" si="71"/>
        <v>1</v>
      </c>
      <c r="O1317" s="672" t="s">
        <v>605</v>
      </c>
      <c r="P1317" s="725" t="s">
        <v>606</v>
      </c>
      <c r="Q1317" s="247"/>
      <c r="R1317" s="291"/>
      <c r="S1317" s="293"/>
      <c r="T1317" s="412"/>
    </row>
    <row r="1318" spans="1:20" x14ac:dyDescent="0.25">
      <c r="A1318" s="305"/>
      <c r="B1318" s="671"/>
      <c r="C1318" s="608"/>
      <c r="D1318" s="668"/>
      <c r="E1318" s="668"/>
      <c r="F1318" s="668"/>
      <c r="G1318" s="670"/>
      <c r="H1318" s="670"/>
      <c r="I1318" s="670"/>
      <c r="J1318" s="305"/>
      <c r="K1318" s="670"/>
      <c r="L1318" s="291"/>
      <c r="M1318" s="247" t="str">
        <f t="shared" si="70"/>
        <v>0</v>
      </c>
      <c r="N1318" s="247" t="str">
        <f t="shared" si="71"/>
        <v>1</v>
      </c>
      <c r="O1318" s="672" t="s">
        <v>605</v>
      </c>
      <c r="P1318" s="725" t="s">
        <v>606</v>
      </c>
      <c r="Q1318" s="247"/>
      <c r="R1318" s="291"/>
      <c r="S1318" s="293"/>
      <c r="T1318" s="412"/>
    </row>
    <row r="1319" spans="1:20" x14ac:dyDescent="0.25">
      <c r="A1319" s="305"/>
      <c r="B1319" s="671"/>
      <c r="C1319" s="608"/>
      <c r="D1319" s="668"/>
      <c r="E1319" s="668"/>
      <c r="F1319" s="668"/>
      <c r="G1319" s="670"/>
      <c r="H1319" s="670"/>
      <c r="I1319" s="670"/>
      <c r="J1319" s="305"/>
      <c r="K1319" s="670"/>
      <c r="L1319" s="291"/>
      <c r="M1319" s="247" t="str">
        <f t="shared" si="70"/>
        <v>0</v>
      </c>
      <c r="N1319" s="247" t="str">
        <f t="shared" si="71"/>
        <v>1</v>
      </c>
      <c r="O1319" s="672" t="s">
        <v>605</v>
      </c>
      <c r="P1319" s="725" t="s">
        <v>606</v>
      </c>
      <c r="Q1319" s="247"/>
      <c r="R1319" s="291"/>
      <c r="S1319" s="293"/>
      <c r="T1319" s="412"/>
    </row>
    <row r="1320" spans="1:20" x14ac:dyDescent="0.25">
      <c r="A1320" s="305"/>
      <c r="B1320" s="671"/>
      <c r="C1320" s="608"/>
      <c r="D1320" s="668"/>
      <c r="E1320" s="668"/>
      <c r="F1320" s="668"/>
      <c r="G1320" s="670"/>
      <c r="H1320" s="670"/>
      <c r="I1320" s="670"/>
      <c r="J1320" s="305"/>
      <c r="K1320" s="670"/>
      <c r="L1320" s="291"/>
      <c r="M1320" s="247" t="str">
        <f t="shared" si="70"/>
        <v>0</v>
      </c>
      <c r="N1320" s="247" t="str">
        <f t="shared" si="71"/>
        <v>1</v>
      </c>
      <c r="O1320" s="672" t="s">
        <v>605</v>
      </c>
      <c r="P1320" s="725" t="s">
        <v>606</v>
      </c>
      <c r="Q1320" s="247"/>
      <c r="R1320" s="291"/>
      <c r="S1320" s="293"/>
      <c r="T1320" s="412"/>
    </row>
    <row r="1321" spans="1:20" x14ac:dyDescent="0.25">
      <c r="A1321" s="305"/>
      <c r="B1321" s="671"/>
      <c r="C1321" s="305"/>
      <c r="D1321" s="668"/>
      <c r="E1321" s="668"/>
      <c r="F1321" s="668"/>
      <c r="G1321" s="670"/>
      <c r="H1321" s="670"/>
      <c r="I1321" s="670"/>
      <c r="J1321" s="305"/>
      <c r="K1321" s="670"/>
      <c r="L1321" s="291"/>
      <c r="M1321" s="247" t="str">
        <f t="shared" si="70"/>
        <v>0</v>
      </c>
      <c r="N1321" s="247" t="str">
        <f t="shared" si="71"/>
        <v>1</v>
      </c>
      <c r="O1321" s="672" t="s">
        <v>605</v>
      </c>
      <c r="P1321" s="725" t="s">
        <v>606</v>
      </c>
      <c r="Q1321" s="247"/>
      <c r="R1321" s="291"/>
      <c r="S1321" s="293"/>
      <c r="T1321" s="412"/>
    </row>
    <row r="1322" spans="1:20" x14ac:dyDescent="0.25">
      <c r="A1322" s="305"/>
      <c r="B1322" s="671"/>
      <c r="C1322" s="305"/>
      <c r="D1322" s="668"/>
      <c r="E1322" s="668"/>
      <c r="F1322" s="668"/>
      <c r="G1322" s="670"/>
      <c r="H1322" s="670"/>
      <c r="I1322" s="670"/>
      <c r="J1322" s="305"/>
      <c r="K1322" s="670"/>
      <c r="L1322" s="291"/>
      <c r="M1322" s="247" t="str">
        <f t="shared" si="70"/>
        <v>0</v>
      </c>
      <c r="N1322" s="247" t="str">
        <f t="shared" si="71"/>
        <v>1</v>
      </c>
      <c r="O1322" s="672" t="s">
        <v>605</v>
      </c>
      <c r="P1322" s="725" t="s">
        <v>606</v>
      </c>
      <c r="Q1322" s="247"/>
      <c r="R1322" s="291"/>
      <c r="S1322" s="293"/>
      <c r="T1322" s="412"/>
    </row>
    <row r="1323" spans="1:20" x14ac:dyDescent="0.25">
      <c r="A1323" s="305"/>
      <c r="B1323" s="671"/>
      <c r="C1323" s="305"/>
      <c r="D1323" s="668"/>
      <c r="E1323" s="668"/>
      <c r="F1323" s="668"/>
      <c r="G1323" s="670"/>
      <c r="H1323" s="670"/>
      <c r="I1323" s="670"/>
      <c r="J1323" s="305"/>
      <c r="K1323" s="670"/>
      <c r="L1323" s="291"/>
      <c r="M1323" s="247" t="str">
        <f t="shared" si="70"/>
        <v>0</v>
      </c>
      <c r="N1323" s="247" t="str">
        <f t="shared" si="71"/>
        <v>1</v>
      </c>
      <c r="O1323" s="672" t="s">
        <v>605</v>
      </c>
      <c r="P1323" s="725" t="s">
        <v>606</v>
      </c>
      <c r="Q1323" s="247"/>
      <c r="R1323" s="291"/>
      <c r="S1323" s="293"/>
      <c r="T1323" s="412"/>
    </row>
    <row r="1324" spans="1:20" x14ac:dyDescent="0.25">
      <c r="A1324" s="305"/>
      <c r="B1324" s="671"/>
      <c r="C1324" s="305"/>
      <c r="D1324" s="668"/>
      <c r="E1324" s="668"/>
      <c r="F1324" s="668"/>
      <c r="G1324" s="670"/>
      <c r="H1324" s="670"/>
      <c r="I1324" s="670"/>
      <c r="J1324" s="305"/>
      <c r="K1324" s="670"/>
      <c r="L1324" s="291"/>
      <c r="M1324" s="247" t="str">
        <f t="shared" si="70"/>
        <v>0</v>
      </c>
      <c r="N1324" s="247" t="str">
        <f t="shared" si="71"/>
        <v>1</v>
      </c>
      <c r="O1324" s="672" t="s">
        <v>605</v>
      </c>
      <c r="P1324" s="725" t="s">
        <v>606</v>
      </c>
      <c r="Q1324" s="247"/>
      <c r="R1324" s="291"/>
      <c r="S1324" s="293"/>
      <c r="T1324" s="412"/>
    </row>
    <row r="1325" spans="1:20" x14ac:dyDescent="0.25">
      <c r="A1325" s="305"/>
      <c r="B1325" s="671"/>
      <c r="C1325" s="305"/>
      <c r="D1325" s="668"/>
      <c r="E1325" s="668"/>
      <c r="F1325" s="668"/>
      <c r="G1325" s="670"/>
      <c r="H1325" s="670"/>
      <c r="I1325" s="670"/>
      <c r="J1325" s="305"/>
      <c r="K1325" s="670"/>
      <c r="L1325" s="291"/>
      <c r="M1325" s="247" t="str">
        <f t="shared" si="70"/>
        <v>0</v>
      </c>
      <c r="N1325" s="247" t="str">
        <f t="shared" si="71"/>
        <v>1</v>
      </c>
      <c r="O1325" s="672" t="s">
        <v>605</v>
      </c>
      <c r="P1325" s="725" t="s">
        <v>606</v>
      </c>
      <c r="Q1325" s="247"/>
      <c r="R1325" s="291"/>
      <c r="S1325" s="293"/>
      <c r="T1325" s="412"/>
    </row>
    <row r="1326" spans="1:20" x14ac:dyDescent="0.25">
      <c r="A1326" s="305"/>
      <c r="B1326" s="671"/>
      <c r="C1326" s="305"/>
      <c r="D1326" s="668"/>
      <c r="E1326" s="668"/>
      <c r="F1326" s="668"/>
      <c r="G1326" s="670"/>
      <c r="H1326" s="670"/>
      <c r="I1326" s="670"/>
      <c r="J1326" s="305"/>
      <c r="K1326" s="670"/>
      <c r="L1326" s="291"/>
      <c r="M1326" s="247" t="str">
        <f t="shared" si="70"/>
        <v>0</v>
      </c>
      <c r="N1326" s="247" t="str">
        <f t="shared" si="71"/>
        <v>1</v>
      </c>
      <c r="O1326" s="672" t="s">
        <v>605</v>
      </c>
      <c r="P1326" s="725" t="s">
        <v>606</v>
      </c>
      <c r="Q1326" s="247"/>
      <c r="R1326" s="291"/>
      <c r="S1326" s="293"/>
      <c r="T1326" s="412"/>
    </row>
    <row r="1327" spans="1:20" x14ac:dyDescent="0.25">
      <c r="A1327" s="305"/>
      <c r="B1327" s="671"/>
      <c r="C1327" s="305"/>
      <c r="D1327" s="668"/>
      <c r="E1327" s="668"/>
      <c r="F1327" s="668"/>
      <c r="G1327" s="670"/>
      <c r="H1327" s="670"/>
      <c r="I1327" s="670"/>
      <c r="J1327" s="305"/>
      <c r="K1327" s="670"/>
      <c r="L1327" s="291"/>
      <c r="M1327" s="247" t="str">
        <f t="shared" si="70"/>
        <v>0</v>
      </c>
      <c r="N1327" s="247" t="str">
        <f t="shared" si="71"/>
        <v>1</v>
      </c>
      <c r="O1327" s="672" t="s">
        <v>605</v>
      </c>
      <c r="P1327" s="725" t="s">
        <v>606</v>
      </c>
      <c r="Q1327" s="247"/>
      <c r="R1327" s="291"/>
      <c r="S1327" s="293"/>
      <c r="T1327" s="412"/>
    </row>
    <row r="1328" spans="1:20" x14ac:dyDescent="0.25">
      <c r="A1328" s="305"/>
      <c r="B1328" s="671"/>
      <c r="C1328" s="305"/>
      <c r="D1328" s="668"/>
      <c r="E1328" s="668"/>
      <c r="F1328" s="668"/>
      <c r="G1328" s="670"/>
      <c r="H1328" s="670"/>
      <c r="I1328" s="670"/>
      <c r="J1328" s="305"/>
      <c r="K1328" s="670"/>
      <c r="L1328" s="291"/>
      <c r="M1328" s="247" t="str">
        <f t="shared" si="70"/>
        <v>0</v>
      </c>
      <c r="N1328" s="247" t="str">
        <f t="shared" si="71"/>
        <v>1</v>
      </c>
      <c r="O1328" s="672" t="s">
        <v>605</v>
      </c>
      <c r="P1328" s="725" t="s">
        <v>606</v>
      </c>
      <c r="Q1328" s="247"/>
      <c r="R1328" s="291"/>
      <c r="S1328" s="293"/>
      <c r="T1328" s="412"/>
    </row>
    <row r="1329" spans="1:20" x14ac:dyDescent="0.25">
      <c r="A1329" s="305"/>
      <c r="B1329" s="671"/>
      <c r="C1329" s="305"/>
      <c r="D1329" s="668"/>
      <c r="E1329" s="668"/>
      <c r="F1329" s="668"/>
      <c r="G1329" s="670"/>
      <c r="H1329" s="670"/>
      <c r="I1329" s="670"/>
      <c r="J1329" s="305"/>
      <c r="K1329" s="670"/>
      <c r="L1329" s="291"/>
      <c r="M1329" s="247" t="str">
        <f t="shared" si="70"/>
        <v>0</v>
      </c>
      <c r="N1329" s="247" t="str">
        <f t="shared" si="71"/>
        <v>1</v>
      </c>
      <c r="O1329" s="672" t="s">
        <v>605</v>
      </c>
      <c r="P1329" s="725" t="s">
        <v>606</v>
      </c>
      <c r="Q1329" s="247"/>
      <c r="R1329" s="291"/>
      <c r="S1329" s="293"/>
      <c r="T1329" s="412"/>
    </row>
    <row r="1330" spans="1:20" x14ac:dyDescent="0.25">
      <c r="A1330" s="305"/>
      <c r="B1330" s="671"/>
      <c r="C1330" s="210"/>
      <c r="D1330" s="669"/>
      <c r="E1330" s="669"/>
      <c r="F1330" s="668"/>
      <c r="G1330" s="670"/>
      <c r="H1330" s="670"/>
      <c r="I1330" s="670"/>
      <c r="J1330" s="305"/>
      <c r="K1330" s="670"/>
      <c r="L1330" s="291"/>
      <c r="M1330" s="247" t="str">
        <f t="shared" ref="M1330:M1361" si="72">IF(O1330="",0,LEFT(O1330,1))</f>
        <v>0</v>
      </c>
      <c r="N1330" s="247">
        <v>3</v>
      </c>
      <c r="O1330" s="672" t="s">
        <v>605</v>
      </c>
      <c r="P1330" s="725" t="s">
        <v>606</v>
      </c>
      <c r="Q1330" s="247"/>
      <c r="R1330" s="291"/>
      <c r="S1330" s="293"/>
      <c r="T1330" s="413"/>
    </row>
    <row r="1331" spans="1:20" x14ac:dyDescent="0.25">
      <c r="A1331" s="305"/>
      <c r="B1331" s="671"/>
      <c r="C1331" s="210"/>
      <c r="D1331" s="669"/>
      <c r="E1331" s="669"/>
      <c r="F1331" s="668"/>
      <c r="G1331" s="670"/>
      <c r="H1331" s="670"/>
      <c r="I1331" s="670"/>
      <c r="J1331" s="305"/>
      <c r="K1331" s="670"/>
      <c r="L1331" s="291"/>
      <c r="M1331" s="247" t="str">
        <f t="shared" si="72"/>
        <v>0</v>
      </c>
      <c r="N1331" s="247">
        <v>3</v>
      </c>
      <c r="O1331" s="672" t="s">
        <v>605</v>
      </c>
      <c r="P1331" s="725" t="s">
        <v>606</v>
      </c>
      <c r="Q1331" s="247"/>
      <c r="R1331" s="291"/>
      <c r="S1331" s="293"/>
      <c r="T1331" s="413"/>
    </row>
    <row r="1332" spans="1:20" x14ac:dyDescent="0.25">
      <c r="A1332" s="305"/>
      <c r="B1332" s="671"/>
      <c r="C1332" s="210"/>
      <c r="D1332" s="669"/>
      <c r="E1332" s="669"/>
      <c r="F1332" s="668"/>
      <c r="G1332" s="670"/>
      <c r="H1332" s="670"/>
      <c r="I1332" s="670"/>
      <c r="J1332" s="305"/>
      <c r="K1332" s="670"/>
      <c r="L1332" s="291"/>
      <c r="M1332" s="247" t="str">
        <f t="shared" si="72"/>
        <v>0</v>
      </c>
      <c r="N1332" s="247">
        <v>3</v>
      </c>
      <c r="O1332" s="672" t="s">
        <v>605</v>
      </c>
      <c r="P1332" s="725" t="s">
        <v>606</v>
      </c>
      <c r="Q1332" s="247"/>
      <c r="R1332" s="291"/>
      <c r="S1332" s="293"/>
      <c r="T1332" s="413"/>
    </row>
    <row r="1333" spans="1:20" x14ac:dyDescent="0.25">
      <c r="A1333" s="305"/>
      <c r="B1333" s="671"/>
      <c r="C1333" s="210"/>
      <c r="D1333" s="669"/>
      <c r="E1333" s="669"/>
      <c r="F1333" s="668"/>
      <c r="G1333" s="670"/>
      <c r="H1333" s="670"/>
      <c r="I1333" s="670"/>
      <c r="J1333" s="305"/>
      <c r="K1333" s="670"/>
      <c r="L1333" s="291"/>
      <c r="M1333" s="247" t="str">
        <f t="shared" si="72"/>
        <v>0</v>
      </c>
      <c r="N1333" s="247">
        <v>1</v>
      </c>
      <c r="O1333" s="672" t="s">
        <v>605</v>
      </c>
      <c r="P1333" s="725" t="s">
        <v>606</v>
      </c>
      <c r="Q1333" s="247"/>
      <c r="R1333" s="291"/>
      <c r="S1333" s="293"/>
      <c r="T1333" s="413"/>
    </row>
    <row r="1334" spans="1:20" x14ac:dyDescent="0.25">
      <c r="A1334" s="305"/>
      <c r="B1334" s="671"/>
      <c r="C1334" s="210"/>
      <c r="D1334" s="669"/>
      <c r="E1334" s="669"/>
      <c r="F1334" s="668"/>
      <c r="G1334" s="670"/>
      <c r="H1334" s="670"/>
      <c r="I1334" s="670"/>
      <c r="J1334" s="305"/>
      <c r="K1334" s="670"/>
      <c r="L1334" s="291"/>
      <c r="M1334" s="247" t="str">
        <f t="shared" si="72"/>
        <v>0</v>
      </c>
      <c r="N1334" s="247">
        <v>1</v>
      </c>
      <c r="O1334" s="672" t="s">
        <v>605</v>
      </c>
      <c r="P1334" s="725" t="s">
        <v>606</v>
      </c>
      <c r="Q1334" s="247"/>
      <c r="R1334" s="291"/>
      <c r="S1334" s="293"/>
      <c r="T1334" s="413"/>
    </row>
    <row r="1335" spans="1:20" x14ac:dyDescent="0.25">
      <c r="A1335" s="305"/>
      <c r="B1335" s="671"/>
      <c r="C1335" s="305"/>
      <c r="D1335" s="668"/>
      <c r="E1335" s="668"/>
      <c r="F1335" s="668"/>
      <c r="G1335" s="670"/>
      <c r="H1335" s="670"/>
      <c r="I1335" s="670"/>
      <c r="J1335" s="305"/>
      <c r="K1335" s="670"/>
      <c r="L1335" s="291"/>
      <c r="M1335" s="247" t="str">
        <f t="shared" si="72"/>
        <v>0</v>
      </c>
      <c r="N1335" s="247" t="str">
        <f t="shared" ref="N1335:N1366" si="73">IF(P1335="",0,LEFT(P1335,1))</f>
        <v>1</v>
      </c>
      <c r="O1335" s="672" t="s">
        <v>605</v>
      </c>
      <c r="P1335" s="725" t="s">
        <v>606</v>
      </c>
      <c r="Q1335" s="247"/>
      <c r="R1335" s="291"/>
      <c r="S1335" s="293"/>
      <c r="T1335" s="413"/>
    </row>
    <row r="1336" spans="1:20" x14ac:dyDescent="0.25">
      <c r="A1336" s="305"/>
      <c r="B1336" s="671"/>
      <c r="C1336" s="305"/>
      <c r="D1336" s="668"/>
      <c r="E1336" s="668"/>
      <c r="F1336" s="668"/>
      <c r="G1336" s="670"/>
      <c r="H1336" s="670"/>
      <c r="I1336" s="670"/>
      <c r="J1336" s="305"/>
      <c r="K1336" s="670"/>
      <c r="L1336" s="291"/>
      <c r="M1336" s="247" t="str">
        <f t="shared" si="72"/>
        <v>0</v>
      </c>
      <c r="N1336" s="247" t="str">
        <f t="shared" si="73"/>
        <v>1</v>
      </c>
      <c r="O1336" s="672" t="s">
        <v>605</v>
      </c>
      <c r="P1336" s="725" t="s">
        <v>606</v>
      </c>
      <c r="Q1336" s="247"/>
      <c r="R1336" s="291"/>
      <c r="S1336" s="293"/>
      <c r="T1336" s="413"/>
    </row>
    <row r="1337" spans="1:20" x14ac:dyDescent="0.25">
      <c r="A1337" s="305"/>
      <c r="B1337" s="671"/>
      <c r="C1337" s="305"/>
      <c r="D1337" s="668"/>
      <c r="E1337" s="668"/>
      <c r="F1337" s="668"/>
      <c r="G1337" s="670"/>
      <c r="H1337" s="670"/>
      <c r="I1337" s="670"/>
      <c r="J1337" s="305"/>
      <c r="K1337" s="670"/>
      <c r="L1337" s="291"/>
      <c r="M1337" s="247" t="str">
        <f t="shared" si="72"/>
        <v>0</v>
      </c>
      <c r="N1337" s="247" t="str">
        <f t="shared" si="73"/>
        <v>1</v>
      </c>
      <c r="O1337" s="672" t="s">
        <v>605</v>
      </c>
      <c r="P1337" s="725" t="s">
        <v>606</v>
      </c>
      <c r="Q1337" s="247"/>
      <c r="R1337" s="291"/>
      <c r="S1337" s="293"/>
      <c r="T1337" s="413"/>
    </row>
    <row r="1338" spans="1:20" x14ac:dyDescent="0.25">
      <c r="A1338" s="305"/>
      <c r="B1338" s="671"/>
      <c r="C1338" s="305"/>
      <c r="D1338" s="668"/>
      <c r="E1338" s="668"/>
      <c r="F1338" s="668"/>
      <c r="G1338" s="670"/>
      <c r="H1338" s="670"/>
      <c r="I1338" s="670"/>
      <c r="J1338" s="305"/>
      <c r="K1338" s="670"/>
      <c r="L1338" s="291"/>
      <c r="M1338" s="247" t="str">
        <f t="shared" si="72"/>
        <v>0</v>
      </c>
      <c r="N1338" s="247" t="str">
        <f t="shared" si="73"/>
        <v>1</v>
      </c>
      <c r="O1338" s="672" t="s">
        <v>605</v>
      </c>
      <c r="P1338" s="725" t="s">
        <v>606</v>
      </c>
      <c r="Q1338" s="247"/>
      <c r="R1338" s="291"/>
      <c r="S1338" s="293"/>
      <c r="T1338" s="413"/>
    </row>
    <row r="1339" spans="1:20" x14ac:dyDescent="0.25">
      <c r="A1339" s="305"/>
      <c r="B1339" s="671"/>
      <c r="C1339" s="305"/>
      <c r="D1339" s="668"/>
      <c r="E1339" s="668"/>
      <c r="F1339" s="668"/>
      <c r="G1339" s="670"/>
      <c r="H1339" s="670"/>
      <c r="I1339" s="670"/>
      <c r="J1339" s="305"/>
      <c r="K1339" s="670"/>
      <c r="L1339" s="291"/>
      <c r="M1339" s="247" t="str">
        <f t="shared" si="72"/>
        <v>0</v>
      </c>
      <c r="N1339" s="247" t="str">
        <f t="shared" si="73"/>
        <v>1</v>
      </c>
      <c r="O1339" s="672" t="s">
        <v>605</v>
      </c>
      <c r="P1339" s="725" t="s">
        <v>606</v>
      </c>
      <c r="Q1339" s="247"/>
      <c r="R1339" s="291"/>
      <c r="S1339" s="293"/>
      <c r="T1339" s="413"/>
    </row>
    <row r="1340" spans="1:20" x14ac:dyDescent="0.25">
      <c r="A1340" s="305"/>
      <c r="B1340" s="671"/>
      <c r="C1340" s="305"/>
      <c r="D1340" s="668"/>
      <c r="E1340" s="668"/>
      <c r="F1340" s="668"/>
      <c r="G1340" s="670"/>
      <c r="H1340" s="670"/>
      <c r="I1340" s="670"/>
      <c r="J1340" s="305"/>
      <c r="K1340" s="670"/>
      <c r="L1340" s="291"/>
      <c r="M1340" s="247" t="str">
        <f t="shared" si="72"/>
        <v>0</v>
      </c>
      <c r="N1340" s="247" t="str">
        <f t="shared" si="73"/>
        <v>1</v>
      </c>
      <c r="O1340" s="672" t="s">
        <v>605</v>
      </c>
      <c r="P1340" s="725" t="s">
        <v>606</v>
      </c>
      <c r="Q1340" s="247"/>
      <c r="R1340" s="291"/>
      <c r="S1340" s="293"/>
      <c r="T1340" s="413"/>
    </row>
    <row r="1341" spans="1:20" x14ac:dyDescent="0.25">
      <c r="A1341" s="305"/>
      <c r="B1341" s="671"/>
      <c r="C1341" s="305"/>
      <c r="D1341" s="668"/>
      <c r="E1341" s="668"/>
      <c r="F1341" s="668"/>
      <c r="G1341" s="670"/>
      <c r="H1341" s="670"/>
      <c r="I1341" s="670"/>
      <c r="J1341" s="305"/>
      <c r="K1341" s="670"/>
      <c r="L1341" s="291"/>
      <c r="M1341" s="247" t="str">
        <f t="shared" si="72"/>
        <v>0</v>
      </c>
      <c r="N1341" s="247" t="str">
        <f t="shared" si="73"/>
        <v>1</v>
      </c>
      <c r="O1341" s="672" t="s">
        <v>605</v>
      </c>
      <c r="P1341" s="725" t="s">
        <v>606</v>
      </c>
      <c r="Q1341" s="247"/>
      <c r="R1341" s="291"/>
      <c r="S1341" s="293"/>
      <c r="T1341" s="413"/>
    </row>
    <row r="1342" spans="1:20" x14ac:dyDescent="0.25">
      <c r="A1342" s="305"/>
      <c r="B1342" s="671"/>
      <c r="C1342" s="305"/>
      <c r="D1342" s="668"/>
      <c r="E1342" s="668"/>
      <c r="F1342" s="668"/>
      <c r="G1342" s="670"/>
      <c r="H1342" s="670"/>
      <c r="I1342" s="670"/>
      <c r="J1342" s="305"/>
      <c r="K1342" s="670"/>
      <c r="L1342" s="291"/>
      <c r="M1342" s="247" t="str">
        <f t="shared" si="72"/>
        <v>0</v>
      </c>
      <c r="N1342" s="247" t="str">
        <f t="shared" si="73"/>
        <v>1</v>
      </c>
      <c r="O1342" s="672" t="s">
        <v>605</v>
      </c>
      <c r="P1342" s="725" t="s">
        <v>606</v>
      </c>
      <c r="Q1342" s="247"/>
      <c r="R1342" s="291"/>
      <c r="S1342" s="293"/>
      <c r="T1342" s="413"/>
    </row>
    <row r="1343" spans="1:20" x14ac:dyDescent="0.25">
      <c r="A1343" s="305"/>
      <c r="B1343" s="671"/>
      <c r="C1343" s="305"/>
      <c r="D1343" s="668"/>
      <c r="E1343" s="668"/>
      <c r="F1343" s="668"/>
      <c r="G1343" s="670"/>
      <c r="H1343" s="670"/>
      <c r="I1343" s="670"/>
      <c r="J1343" s="305"/>
      <c r="K1343" s="670"/>
      <c r="L1343" s="291"/>
      <c r="M1343" s="247" t="str">
        <f t="shared" si="72"/>
        <v>0</v>
      </c>
      <c r="N1343" s="247" t="str">
        <f t="shared" si="73"/>
        <v>1</v>
      </c>
      <c r="O1343" s="672" t="s">
        <v>605</v>
      </c>
      <c r="P1343" s="725" t="s">
        <v>606</v>
      </c>
      <c r="Q1343" s="247"/>
      <c r="R1343" s="291"/>
      <c r="S1343" s="293"/>
      <c r="T1343" s="413"/>
    </row>
    <row r="1344" spans="1:20" x14ac:dyDescent="0.25">
      <c r="A1344" s="305"/>
      <c r="B1344" s="671"/>
      <c r="C1344" s="305"/>
      <c r="D1344" s="668"/>
      <c r="E1344" s="668"/>
      <c r="F1344" s="668"/>
      <c r="G1344" s="670"/>
      <c r="H1344" s="670"/>
      <c r="I1344" s="670"/>
      <c r="J1344" s="305"/>
      <c r="K1344" s="670"/>
      <c r="L1344" s="291"/>
      <c r="M1344" s="247" t="str">
        <f t="shared" si="72"/>
        <v>0</v>
      </c>
      <c r="N1344" s="247" t="str">
        <f t="shared" si="73"/>
        <v>1</v>
      </c>
      <c r="O1344" s="672" t="s">
        <v>605</v>
      </c>
      <c r="P1344" s="725" t="s">
        <v>606</v>
      </c>
      <c r="Q1344" s="247"/>
      <c r="R1344" s="291"/>
      <c r="S1344" s="293"/>
      <c r="T1344" s="413"/>
    </row>
    <row r="1345" spans="1:20" x14ac:dyDescent="0.25">
      <c r="A1345" s="305"/>
      <c r="B1345" s="671"/>
      <c r="C1345" s="884"/>
      <c r="D1345" s="668"/>
      <c r="E1345" s="668"/>
      <c r="F1345" s="668"/>
      <c r="G1345" s="670"/>
      <c r="H1345" s="670"/>
      <c r="I1345" s="670"/>
      <c r="J1345" s="305"/>
      <c r="K1345" s="670"/>
      <c r="L1345" s="291"/>
      <c r="M1345" s="247" t="str">
        <f t="shared" si="72"/>
        <v>0</v>
      </c>
      <c r="N1345" s="247" t="str">
        <f t="shared" si="73"/>
        <v>1</v>
      </c>
      <c r="O1345" s="672" t="s">
        <v>605</v>
      </c>
      <c r="P1345" s="725" t="s">
        <v>606</v>
      </c>
      <c r="Q1345" s="670"/>
      <c r="R1345" s="291"/>
      <c r="S1345" s="293"/>
      <c r="T1345" s="414"/>
    </row>
    <row r="1346" spans="1:20" x14ac:dyDescent="0.25">
      <c r="A1346" s="305"/>
      <c r="B1346" s="671"/>
      <c r="C1346" s="884"/>
      <c r="D1346" s="668"/>
      <c r="E1346" s="668"/>
      <c r="F1346" s="668"/>
      <c r="G1346" s="670"/>
      <c r="H1346" s="670"/>
      <c r="I1346" s="670"/>
      <c r="J1346" s="305"/>
      <c r="K1346" s="670"/>
      <c r="L1346" s="291"/>
      <c r="M1346" s="247" t="str">
        <f t="shared" si="72"/>
        <v>0</v>
      </c>
      <c r="N1346" s="247" t="str">
        <f t="shared" si="73"/>
        <v>1</v>
      </c>
      <c r="O1346" s="672" t="s">
        <v>605</v>
      </c>
      <c r="P1346" s="725" t="s">
        <v>606</v>
      </c>
      <c r="Q1346" s="670"/>
      <c r="R1346" s="291"/>
      <c r="S1346" s="293"/>
      <c r="T1346" s="414"/>
    </row>
    <row r="1347" spans="1:20" x14ac:dyDescent="0.25">
      <c r="A1347" s="305"/>
      <c r="B1347" s="671"/>
      <c r="C1347" s="884"/>
      <c r="D1347" s="668"/>
      <c r="E1347" s="668"/>
      <c r="F1347" s="668"/>
      <c r="G1347" s="670"/>
      <c r="H1347" s="670"/>
      <c r="I1347" s="670"/>
      <c r="J1347" s="305"/>
      <c r="K1347" s="670"/>
      <c r="L1347" s="291"/>
      <c r="M1347" s="247" t="str">
        <f t="shared" si="72"/>
        <v>0</v>
      </c>
      <c r="N1347" s="247" t="str">
        <f t="shared" si="73"/>
        <v>1</v>
      </c>
      <c r="O1347" s="672" t="s">
        <v>605</v>
      </c>
      <c r="P1347" s="725" t="s">
        <v>606</v>
      </c>
      <c r="Q1347" s="247"/>
      <c r="R1347" s="291"/>
      <c r="S1347" s="293"/>
      <c r="T1347" s="414"/>
    </row>
    <row r="1348" spans="1:20" x14ac:dyDescent="0.25">
      <c r="A1348" s="305"/>
      <c r="B1348" s="671"/>
      <c r="C1348" s="884"/>
      <c r="D1348" s="668"/>
      <c r="E1348" s="668"/>
      <c r="F1348" s="668"/>
      <c r="G1348" s="670"/>
      <c r="H1348" s="670"/>
      <c r="I1348" s="670"/>
      <c r="J1348" s="305"/>
      <c r="K1348" s="670"/>
      <c r="L1348" s="291"/>
      <c r="M1348" s="247" t="str">
        <f t="shared" si="72"/>
        <v>0</v>
      </c>
      <c r="N1348" s="247" t="str">
        <f t="shared" si="73"/>
        <v>1</v>
      </c>
      <c r="O1348" s="672" t="s">
        <v>605</v>
      </c>
      <c r="P1348" s="725" t="s">
        <v>606</v>
      </c>
      <c r="Q1348" s="247"/>
      <c r="R1348" s="291"/>
      <c r="S1348" s="293"/>
      <c r="T1348" s="414"/>
    </row>
    <row r="1349" spans="1:20" x14ac:dyDescent="0.25">
      <c r="A1349" s="305"/>
      <c r="B1349" s="671"/>
      <c r="C1349" s="884"/>
      <c r="D1349" s="668"/>
      <c r="E1349" s="668"/>
      <c r="F1349" s="668"/>
      <c r="G1349" s="670"/>
      <c r="H1349" s="670"/>
      <c r="I1349" s="670"/>
      <c r="J1349" s="305"/>
      <c r="K1349" s="670"/>
      <c r="L1349" s="291"/>
      <c r="M1349" s="247" t="str">
        <f t="shared" si="72"/>
        <v>0</v>
      </c>
      <c r="N1349" s="247" t="str">
        <f t="shared" si="73"/>
        <v>1</v>
      </c>
      <c r="O1349" s="672" t="s">
        <v>605</v>
      </c>
      <c r="P1349" s="725" t="s">
        <v>606</v>
      </c>
      <c r="Q1349" s="247"/>
      <c r="R1349" s="291"/>
      <c r="S1349" s="293"/>
      <c r="T1349" s="412"/>
    </row>
    <row r="1350" spans="1:20" x14ac:dyDescent="0.25">
      <c r="A1350" s="305"/>
      <c r="B1350" s="671"/>
      <c r="C1350" s="884"/>
      <c r="D1350" s="668"/>
      <c r="E1350" s="668"/>
      <c r="F1350" s="668"/>
      <c r="G1350" s="670"/>
      <c r="H1350" s="670"/>
      <c r="I1350" s="670"/>
      <c r="J1350" s="305"/>
      <c r="K1350" s="670"/>
      <c r="L1350" s="291"/>
      <c r="M1350" s="247" t="str">
        <f t="shared" si="72"/>
        <v>0</v>
      </c>
      <c r="N1350" s="247" t="str">
        <f t="shared" si="73"/>
        <v>1</v>
      </c>
      <c r="O1350" s="672" t="s">
        <v>605</v>
      </c>
      <c r="P1350" s="725" t="s">
        <v>606</v>
      </c>
      <c r="Q1350" s="247"/>
      <c r="R1350" s="291"/>
      <c r="S1350" s="293"/>
      <c r="T1350" s="412"/>
    </row>
    <row r="1351" spans="1:20" x14ac:dyDescent="0.25">
      <c r="A1351" s="305"/>
      <c r="B1351" s="671"/>
      <c r="C1351" s="305"/>
      <c r="D1351" s="668"/>
      <c r="E1351" s="668"/>
      <c r="F1351" s="668"/>
      <c r="G1351" s="670"/>
      <c r="H1351" s="670"/>
      <c r="I1351" s="670"/>
      <c r="J1351" s="305"/>
      <c r="K1351" s="670"/>
      <c r="L1351" s="291"/>
      <c r="M1351" s="247" t="str">
        <f t="shared" si="72"/>
        <v>0</v>
      </c>
      <c r="N1351" s="247" t="str">
        <f t="shared" si="73"/>
        <v>1</v>
      </c>
      <c r="O1351" s="672" t="s">
        <v>605</v>
      </c>
      <c r="P1351" s="725" t="s">
        <v>606</v>
      </c>
      <c r="Q1351" s="247"/>
      <c r="R1351" s="291"/>
      <c r="S1351" s="293"/>
      <c r="T1351" s="412"/>
    </row>
    <row r="1352" spans="1:20" x14ac:dyDescent="0.25">
      <c r="A1352" s="305"/>
      <c r="B1352" s="671"/>
      <c r="C1352" s="305"/>
      <c r="D1352" s="668"/>
      <c r="E1352" s="668"/>
      <c r="F1352" s="668"/>
      <c r="G1352" s="670"/>
      <c r="H1352" s="670"/>
      <c r="I1352" s="670"/>
      <c r="J1352" s="305"/>
      <c r="K1352" s="670"/>
      <c r="L1352" s="291"/>
      <c r="M1352" s="247" t="str">
        <f t="shared" si="72"/>
        <v>0</v>
      </c>
      <c r="N1352" s="247" t="str">
        <f t="shared" si="73"/>
        <v>1</v>
      </c>
      <c r="O1352" s="672" t="s">
        <v>605</v>
      </c>
      <c r="P1352" s="725" t="s">
        <v>606</v>
      </c>
      <c r="Q1352" s="247"/>
      <c r="R1352" s="291"/>
      <c r="S1352" s="293"/>
      <c r="T1352" s="412"/>
    </row>
    <row r="1353" spans="1:20" x14ac:dyDescent="0.25">
      <c r="A1353" s="305"/>
      <c r="B1353" s="671"/>
      <c r="C1353" s="305"/>
      <c r="D1353" s="668"/>
      <c r="E1353" s="668"/>
      <c r="F1353" s="668"/>
      <c r="G1353" s="670"/>
      <c r="H1353" s="670"/>
      <c r="I1353" s="670"/>
      <c r="J1353" s="305"/>
      <c r="K1353" s="670"/>
      <c r="L1353" s="291"/>
      <c r="M1353" s="247" t="str">
        <f t="shared" si="72"/>
        <v>0</v>
      </c>
      <c r="N1353" s="247" t="str">
        <f t="shared" si="73"/>
        <v>1</v>
      </c>
      <c r="O1353" s="672" t="s">
        <v>605</v>
      </c>
      <c r="P1353" s="725" t="s">
        <v>606</v>
      </c>
      <c r="Q1353" s="247"/>
      <c r="R1353" s="291"/>
      <c r="S1353" s="293"/>
      <c r="T1353" s="412"/>
    </row>
    <row r="1354" spans="1:20" x14ac:dyDescent="0.25">
      <c r="A1354" s="305"/>
      <c r="B1354" s="671"/>
      <c r="C1354" s="305"/>
      <c r="D1354" s="668"/>
      <c r="E1354" s="668"/>
      <c r="F1354" s="668"/>
      <c r="G1354" s="670"/>
      <c r="H1354" s="670"/>
      <c r="I1354" s="670"/>
      <c r="J1354" s="305"/>
      <c r="K1354" s="670"/>
      <c r="L1354" s="291"/>
      <c r="M1354" s="247" t="str">
        <f t="shared" si="72"/>
        <v>0</v>
      </c>
      <c r="N1354" s="247" t="str">
        <f t="shared" si="73"/>
        <v>1</v>
      </c>
      <c r="O1354" s="672" t="s">
        <v>605</v>
      </c>
      <c r="P1354" s="725" t="s">
        <v>606</v>
      </c>
      <c r="Q1354" s="247"/>
      <c r="R1354" s="291"/>
      <c r="S1354" s="293"/>
      <c r="T1354" s="412"/>
    </row>
    <row r="1355" spans="1:20" x14ac:dyDescent="0.25">
      <c r="A1355" s="305"/>
      <c r="B1355" s="671"/>
      <c r="C1355" s="305"/>
      <c r="D1355" s="668"/>
      <c r="E1355" s="668"/>
      <c r="F1355" s="668"/>
      <c r="G1355" s="670"/>
      <c r="H1355" s="670"/>
      <c r="I1355" s="670"/>
      <c r="J1355" s="305"/>
      <c r="K1355" s="670"/>
      <c r="L1355" s="291"/>
      <c r="M1355" s="247" t="str">
        <f t="shared" si="72"/>
        <v>0</v>
      </c>
      <c r="N1355" s="247" t="str">
        <f t="shared" si="73"/>
        <v>1</v>
      </c>
      <c r="O1355" s="672" t="s">
        <v>605</v>
      </c>
      <c r="P1355" s="725" t="s">
        <v>606</v>
      </c>
      <c r="Q1355" s="247"/>
      <c r="R1355" s="291"/>
      <c r="S1355" s="293"/>
      <c r="T1355" s="413"/>
    </row>
    <row r="1356" spans="1:20" x14ac:dyDescent="0.25">
      <c r="A1356" s="305"/>
      <c r="B1356" s="671"/>
      <c r="C1356" s="305"/>
      <c r="D1356" s="668"/>
      <c r="E1356" s="668"/>
      <c r="F1356" s="668"/>
      <c r="G1356" s="670"/>
      <c r="H1356" s="670"/>
      <c r="I1356" s="670"/>
      <c r="J1356" s="305"/>
      <c r="K1356" s="670"/>
      <c r="L1356" s="291"/>
      <c r="M1356" s="247" t="str">
        <f t="shared" si="72"/>
        <v>0</v>
      </c>
      <c r="N1356" s="247" t="str">
        <f t="shared" si="73"/>
        <v>1</v>
      </c>
      <c r="O1356" s="672" t="s">
        <v>605</v>
      </c>
      <c r="P1356" s="725" t="s">
        <v>606</v>
      </c>
      <c r="Q1356" s="247"/>
      <c r="R1356" s="291"/>
      <c r="S1356" s="293"/>
      <c r="T1356" s="412"/>
    </row>
    <row r="1357" spans="1:20" x14ac:dyDescent="0.25">
      <c r="A1357" s="305"/>
      <c r="B1357" s="671"/>
      <c r="C1357" s="305"/>
      <c r="D1357" s="668"/>
      <c r="E1357" s="668"/>
      <c r="F1357" s="668"/>
      <c r="G1357" s="670"/>
      <c r="H1357" s="670"/>
      <c r="I1357" s="670"/>
      <c r="J1357" s="305"/>
      <c r="K1357" s="670"/>
      <c r="L1357" s="291"/>
      <c r="M1357" s="247" t="str">
        <f t="shared" si="72"/>
        <v>0</v>
      </c>
      <c r="N1357" s="247" t="str">
        <f t="shared" si="73"/>
        <v>1</v>
      </c>
      <c r="O1357" s="672" t="s">
        <v>605</v>
      </c>
      <c r="P1357" s="725" t="s">
        <v>606</v>
      </c>
      <c r="Q1357" s="247"/>
      <c r="R1357" s="291"/>
      <c r="S1357" s="293"/>
      <c r="T1357" s="412"/>
    </row>
    <row r="1358" spans="1:20" x14ac:dyDescent="0.25">
      <c r="A1358" s="305"/>
      <c r="B1358" s="671"/>
      <c r="C1358" s="305"/>
      <c r="D1358" s="668"/>
      <c r="E1358" s="668"/>
      <c r="F1358" s="668"/>
      <c r="G1358" s="670"/>
      <c r="H1358" s="670"/>
      <c r="I1358" s="670"/>
      <c r="J1358" s="305"/>
      <c r="K1358" s="670"/>
      <c r="L1358" s="291"/>
      <c r="M1358" s="247" t="str">
        <f t="shared" si="72"/>
        <v>0</v>
      </c>
      <c r="N1358" s="247" t="str">
        <f t="shared" si="73"/>
        <v>1</v>
      </c>
      <c r="O1358" s="672" t="s">
        <v>605</v>
      </c>
      <c r="P1358" s="725" t="s">
        <v>606</v>
      </c>
      <c r="Q1358" s="247"/>
      <c r="R1358" s="291"/>
      <c r="S1358" s="293"/>
      <c r="T1358" s="412"/>
    </row>
    <row r="1359" spans="1:20" x14ac:dyDescent="0.25">
      <c r="A1359" s="305"/>
      <c r="B1359" s="671"/>
      <c r="C1359" s="305"/>
      <c r="D1359" s="668"/>
      <c r="E1359" s="668"/>
      <c r="F1359" s="668"/>
      <c r="G1359" s="670"/>
      <c r="H1359" s="670"/>
      <c r="I1359" s="670"/>
      <c r="J1359" s="305"/>
      <c r="K1359" s="670"/>
      <c r="L1359" s="291"/>
      <c r="M1359" s="247" t="str">
        <f t="shared" si="72"/>
        <v>0</v>
      </c>
      <c r="N1359" s="247" t="str">
        <f t="shared" si="73"/>
        <v>1</v>
      </c>
      <c r="O1359" s="672" t="s">
        <v>605</v>
      </c>
      <c r="P1359" s="725" t="s">
        <v>606</v>
      </c>
      <c r="Q1359" s="247"/>
      <c r="R1359" s="291"/>
      <c r="S1359" s="293"/>
      <c r="T1359" s="412"/>
    </row>
    <row r="1360" spans="1:20" x14ac:dyDescent="0.25">
      <c r="A1360" s="305"/>
      <c r="B1360" s="671"/>
      <c r="C1360" s="305"/>
      <c r="D1360" s="668"/>
      <c r="E1360" s="668"/>
      <c r="F1360" s="668"/>
      <c r="G1360" s="670"/>
      <c r="H1360" s="670"/>
      <c r="I1360" s="670"/>
      <c r="J1360" s="305"/>
      <c r="K1360" s="670"/>
      <c r="L1360" s="291"/>
      <c r="M1360" s="247" t="str">
        <f t="shared" si="72"/>
        <v>0</v>
      </c>
      <c r="N1360" s="247" t="str">
        <f t="shared" si="73"/>
        <v>1</v>
      </c>
      <c r="O1360" s="672" t="s">
        <v>605</v>
      </c>
      <c r="P1360" s="725" t="s">
        <v>606</v>
      </c>
      <c r="Q1360" s="247"/>
      <c r="R1360" s="291"/>
      <c r="S1360" s="293"/>
      <c r="T1360" s="412"/>
    </row>
    <row r="1361" spans="1:20" x14ac:dyDescent="0.25">
      <c r="A1361" s="305"/>
      <c r="B1361" s="671"/>
      <c r="C1361" s="305"/>
      <c r="D1361" s="668"/>
      <c r="E1361" s="668"/>
      <c r="F1361" s="668"/>
      <c r="G1361" s="670"/>
      <c r="H1361" s="670"/>
      <c r="I1361" s="670"/>
      <c r="J1361" s="305"/>
      <c r="K1361" s="670"/>
      <c r="L1361" s="291"/>
      <c r="M1361" s="247" t="str">
        <f t="shared" si="72"/>
        <v>0</v>
      </c>
      <c r="N1361" s="247" t="str">
        <f t="shared" si="73"/>
        <v>1</v>
      </c>
      <c r="O1361" s="672" t="s">
        <v>605</v>
      </c>
      <c r="P1361" s="725" t="s">
        <v>606</v>
      </c>
      <c r="Q1361" s="247"/>
      <c r="R1361" s="291"/>
      <c r="S1361" s="293"/>
      <c r="T1361" s="412"/>
    </row>
    <row r="1362" spans="1:20" x14ac:dyDescent="0.25">
      <c r="A1362" s="305"/>
      <c r="B1362" s="671"/>
      <c r="C1362" s="305"/>
      <c r="D1362" s="668"/>
      <c r="E1362" s="668"/>
      <c r="F1362" s="668"/>
      <c r="G1362" s="670"/>
      <c r="H1362" s="670"/>
      <c r="I1362" s="670"/>
      <c r="J1362" s="305"/>
      <c r="K1362" s="670"/>
      <c r="L1362" s="291"/>
      <c r="M1362" s="247" t="str">
        <f t="shared" ref="M1362:M1393" si="74">IF(O1362="",0,LEFT(O1362,1))</f>
        <v>0</v>
      </c>
      <c r="N1362" s="247" t="str">
        <f t="shared" si="73"/>
        <v>1</v>
      </c>
      <c r="O1362" s="672" t="s">
        <v>605</v>
      </c>
      <c r="P1362" s="725" t="s">
        <v>606</v>
      </c>
      <c r="Q1362" s="247"/>
      <c r="R1362" s="291"/>
      <c r="S1362" s="293"/>
      <c r="T1362" s="412"/>
    </row>
    <row r="1363" spans="1:20" x14ac:dyDescent="0.25">
      <c r="A1363" s="305"/>
      <c r="B1363" s="671"/>
      <c r="C1363" s="305"/>
      <c r="D1363" s="668"/>
      <c r="E1363" s="668"/>
      <c r="F1363" s="668"/>
      <c r="G1363" s="670"/>
      <c r="H1363" s="670"/>
      <c r="I1363" s="670"/>
      <c r="J1363" s="305"/>
      <c r="K1363" s="670"/>
      <c r="L1363" s="291"/>
      <c r="M1363" s="247" t="str">
        <f t="shared" si="74"/>
        <v>0</v>
      </c>
      <c r="N1363" s="247" t="str">
        <f t="shared" si="73"/>
        <v>1</v>
      </c>
      <c r="O1363" s="672" t="s">
        <v>605</v>
      </c>
      <c r="P1363" s="725" t="s">
        <v>606</v>
      </c>
      <c r="Q1363" s="247"/>
      <c r="R1363" s="291"/>
      <c r="S1363" s="293"/>
      <c r="T1363" s="412"/>
    </row>
    <row r="1364" spans="1:20" x14ac:dyDescent="0.25">
      <c r="A1364" s="305"/>
      <c r="B1364" s="671"/>
      <c r="C1364" s="305"/>
      <c r="D1364" s="668"/>
      <c r="E1364" s="668"/>
      <c r="F1364" s="668"/>
      <c r="G1364" s="670"/>
      <c r="H1364" s="670"/>
      <c r="I1364" s="670"/>
      <c r="J1364" s="305"/>
      <c r="K1364" s="670"/>
      <c r="L1364" s="291"/>
      <c r="M1364" s="247" t="str">
        <f t="shared" si="74"/>
        <v>0</v>
      </c>
      <c r="N1364" s="247" t="str">
        <f t="shared" si="73"/>
        <v>1</v>
      </c>
      <c r="O1364" s="672" t="s">
        <v>605</v>
      </c>
      <c r="P1364" s="725" t="s">
        <v>606</v>
      </c>
      <c r="Q1364" s="247"/>
      <c r="R1364" s="291"/>
      <c r="S1364" s="293"/>
      <c r="T1364" s="412"/>
    </row>
    <row r="1365" spans="1:20" x14ac:dyDescent="0.25">
      <c r="A1365" s="305"/>
      <c r="B1365" s="671"/>
      <c r="C1365" s="305"/>
      <c r="D1365" s="668"/>
      <c r="E1365" s="668"/>
      <c r="F1365" s="668"/>
      <c r="G1365" s="670"/>
      <c r="H1365" s="670"/>
      <c r="I1365" s="670"/>
      <c r="J1365" s="305"/>
      <c r="K1365" s="670"/>
      <c r="L1365" s="291"/>
      <c r="M1365" s="247" t="str">
        <f t="shared" si="74"/>
        <v>0</v>
      </c>
      <c r="N1365" s="247" t="str">
        <f t="shared" si="73"/>
        <v>1</v>
      </c>
      <c r="O1365" s="672" t="s">
        <v>605</v>
      </c>
      <c r="P1365" s="725" t="s">
        <v>606</v>
      </c>
      <c r="Q1365" s="247"/>
      <c r="R1365" s="291"/>
      <c r="S1365" s="293"/>
      <c r="T1365" s="412"/>
    </row>
    <row r="1366" spans="1:20" x14ac:dyDescent="0.25">
      <c r="A1366" s="305"/>
      <c r="B1366" s="671"/>
      <c r="C1366" s="305"/>
      <c r="D1366" s="668"/>
      <c r="E1366" s="668"/>
      <c r="F1366" s="668"/>
      <c r="G1366" s="670"/>
      <c r="H1366" s="670"/>
      <c r="I1366" s="670"/>
      <c r="J1366" s="305"/>
      <c r="K1366" s="670"/>
      <c r="L1366" s="291"/>
      <c r="M1366" s="247" t="str">
        <f t="shared" si="74"/>
        <v>0</v>
      </c>
      <c r="N1366" s="247" t="str">
        <f t="shared" si="73"/>
        <v>1</v>
      </c>
      <c r="O1366" s="672" t="s">
        <v>605</v>
      </c>
      <c r="P1366" s="725" t="s">
        <v>606</v>
      </c>
      <c r="Q1366" s="247"/>
      <c r="R1366" s="291"/>
      <c r="S1366" s="293"/>
      <c r="T1366" s="412"/>
    </row>
    <row r="1367" spans="1:20" x14ac:dyDescent="0.25">
      <c r="A1367" s="305"/>
      <c r="B1367" s="671"/>
      <c r="C1367" s="305"/>
      <c r="D1367" s="668"/>
      <c r="E1367" s="668"/>
      <c r="F1367" s="668"/>
      <c r="G1367" s="670"/>
      <c r="H1367" s="670"/>
      <c r="I1367" s="670"/>
      <c r="J1367" s="305"/>
      <c r="K1367" s="670"/>
      <c r="L1367" s="291"/>
      <c r="M1367" s="247" t="str">
        <f t="shared" si="74"/>
        <v>0</v>
      </c>
      <c r="N1367" s="247" t="str">
        <f t="shared" ref="N1367:N1398" si="75">IF(P1367="",0,LEFT(P1367,1))</f>
        <v>1</v>
      </c>
      <c r="O1367" s="672" t="s">
        <v>605</v>
      </c>
      <c r="P1367" s="725" t="s">
        <v>606</v>
      </c>
      <c r="Q1367" s="247"/>
      <c r="R1367" s="291"/>
      <c r="S1367" s="293"/>
      <c r="T1367" s="412"/>
    </row>
    <row r="1368" spans="1:20" x14ac:dyDescent="0.25">
      <c r="A1368" s="305"/>
      <c r="B1368" s="671"/>
      <c r="C1368" s="305"/>
      <c r="D1368" s="668"/>
      <c r="E1368" s="668"/>
      <c r="F1368" s="668"/>
      <c r="G1368" s="670"/>
      <c r="H1368" s="670"/>
      <c r="I1368" s="670"/>
      <c r="J1368" s="305"/>
      <c r="K1368" s="670"/>
      <c r="L1368" s="291"/>
      <c r="M1368" s="247" t="str">
        <f t="shared" si="74"/>
        <v>0</v>
      </c>
      <c r="N1368" s="247" t="str">
        <f t="shared" si="75"/>
        <v>1</v>
      </c>
      <c r="O1368" s="672" t="s">
        <v>605</v>
      </c>
      <c r="P1368" s="725" t="s">
        <v>606</v>
      </c>
      <c r="Q1368" s="247"/>
      <c r="R1368" s="291"/>
      <c r="S1368" s="293"/>
      <c r="T1368" s="412"/>
    </row>
    <row r="1369" spans="1:20" x14ac:dyDescent="0.25">
      <c r="A1369" s="305"/>
      <c r="B1369" s="671"/>
      <c r="C1369" s="305"/>
      <c r="D1369" s="668"/>
      <c r="E1369" s="668"/>
      <c r="F1369" s="668"/>
      <c r="G1369" s="670"/>
      <c r="H1369" s="670"/>
      <c r="I1369" s="670"/>
      <c r="J1369" s="305"/>
      <c r="K1369" s="670"/>
      <c r="L1369" s="291"/>
      <c r="M1369" s="247" t="str">
        <f t="shared" si="74"/>
        <v>0</v>
      </c>
      <c r="N1369" s="247" t="str">
        <f t="shared" si="75"/>
        <v>1</v>
      </c>
      <c r="O1369" s="672" t="s">
        <v>605</v>
      </c>
      <c r="P1369" s="725" t="s">
        <v>606</v>
      </c>
      <c r="Q1369" s="247"/>
      <c r="R1369" s="291"/>
      <c r="S1369" s="293"/>
      <c r="T1369" s="412"/>
    </row>
    <row r="1370" spans="1:20" x14ac:dyDescent="0.25">
      <c r="A1370" s="305"/>
      <c r="B1370" s="671"/>
      <c r="C1370" s="305"/>
      <c r="D1370" s="668"/>
      <c r="E1370" s="668"/>
      <c r="F1370" s="668"/>
      <c r="G1370" s="670"/>
      <c r="H1370" s="670"/>
      <c r="I1370" s="670"/>
      <c r="J1370" s="305"/>
      <c r="K1370" s="670"/>
      <c r="L1370" s="291"/>
      <c r="M1370" s="247" t="str">
        <f t="shared" si="74"/>
        <v>0</v>
      </c>
      <c r="N1370" s="247" t="str">
        <f t="shared" si="75"/>
        <v>1</v>
      </c>
      <c r="O1370" s="672" t="s">
        <v>605</v>
      </c>
      <c r="P1370" s="725" t="s">
        <v>606</v>
      </c>
      <c r="Q1370" s="247"/>
      <c r="R1370" s="291"/>
      <c r="S1370" s="293"/>
      <c r="T1370" s="412"/>
    </row>
    <row r="1371" spans="1:20" x14ac:dyDescent="0.25">
      <c r="A1371" s="305"/>
      <c r="B1371" s="671"/>
      <c r="C1371" s="608"/>
      <c r="D1371" s="668"/>
      <c r="E1371" s="668"/>
      <c r="F1371" s="668"/>
      <c r="G1371" s="670"/>
      <c r="H1371" s="670"/>
      <c r="I1371" s="670"/>
      <c r="J1371" s="305"/>
      <c r="K1371" s="670"/>
      <c r="L1371" s="291"/>
      <c r="M1371" s="247" t="str">
        <f t="shared" si="74"/>
        <v>0</v>
      </c>
      <c r="N1371" s="247" t="str">
        <f t="shared" si="75"/>
        <v>1</v>
      </c>
      <c r="O1371" s="672" t="s">
        <v>605</v>
      </c>
      <c r="P1371" s="725" t="s">
        <v>606</v>
      </c>
      <c r="Q1371" s="247"/>
      <c r="R1371" s="291"/>
      <c r="S1371" s="293"/>
      <c r="T1371" s="412"/>
    </row>
    <row r="1372" spans="1:20" x14ac:dyDescent="0.25">
      <c r="A1372" s="305"/>
      <c r="B1372" s="671"/>
      <c r="C1372" s="608"/>
      <c r="D1372" s="668"/>
      <c r="E1372" s="668"/>
      <c r="F1372" s="668"/>
      <c r="G1372" s="670"/>
      <c r="H1372" s="670"/>
      <c r="I1372" s="670"/>
      <c r="J1372" s="305"/>
      <c r="K1372" s="670"/>
      <c r="L1372" s="291"/>
      <c r="M1372" s="247" t="str">
        <f t="shared" si="74"/>
        <v>0</v>
      </c>
      <c r="N1372" s="247" t="str">
        <f t="shared" si="75"/>
        <v>1</v>
      </c>
      <c r="O1372" s="672" t="s">
        <v>605</v>
      </c>
      <c r="P1372" s="725" t="s">
        <v>606</v>
      </c>
      <c r="Q1372" s="247"/>
      <c r="R1372" s="291"/>
      <c r="S1372" s="293"/>
      <c r="T1372" s="412"/>
    </row>
    <row r="1373" spans="1:20" x14ac:dyDescent="0.25">
      <c r="A1373" s="305"/>
      <c r="B1373" s="671"/>
      <c r="C1373" s="608"/>
      <c r="D1373" s="668"/>
      <c r="E1373" s="668"/>
      <c r="F1373" s="668"/>
      <c r="G1373" s="670"/>
      <c r="H1373" s="670"/>
      <c r="I1373" s="670"/>
      <c r="J1373" s="305"/>
      <c r="K1373" s="670"/>
      <c r="L1373" s="291"/>
      <c r="M1373" s="247" t="str">
        <f t="shared" si="74"/>
        <v>0</v>
      </c>
      <c r="N1373" s="247" t="str">
        <f t="shared" si="75"/>
        <v>1</v>
      </c>
      <c r="O1373" s="672" t="s">
        <v>605</v>
      </c>
      <c r="P1373" s="725" t="s">
        <v>606</v>
      </c>
      <c r="Q1373" s="247"/>
      <c r="R1373" s="291"/>
      <c r="S1373" s="293"/>
      <c r="T1373" s="412"/>
    </row>
    <row r="1374" spans="1:20" x14ac:dyDescent="0.25">
      <c r="A1374" s="305"/>
      <c r="B1374" s="671"/>
      <c r="C1374" s="305"/>
      <c r="D1374" s="668"/>
      <c r="E1374" s="668"/>
      <c r="F1374" s="668"/>
      <c r="G1374" s="670"/>
      <c r="H1374" s="670"/>
      <c r="I1374" s="670"/>
      <c r="J1374" s="305"/>
      <c r="K1374" s="670"/>
      <c r="L1374" s="291"/>
      <c r="M1374" s="247" t="str">
        <f t="shared" si="74"/>
        <v>0</v>
      </c>
      <c r="N1374" s="247" t="str">
        <f t="shared" si="75"/>
        <v>1</v>
      </c>
      <c r="O1374" s="672" t="s">
        <v>605</v>
      </c>
      <c r="P1374" s="725" t="s">
        <v>606</v>
      </c>
      <c r="Q1374" s="247"/>
      <c r="R1374" s="291"/>
      <c r="S1374" s="293"/>
      <c r="T1374" s="412"/>
    </row>
    <row r="1375" spans="1:20" x14ac:dyDescent="0.25">
      <c r="A1375" s="305"/>
      <c r="B1375" s="671"/>
      <c r="C1375" s="305"/>
      <c r="D1375" s="668"/>
      <c r="E1375" s="668"/>
      <c r="F1375" s="668"/>
      <c r="G1375" s="670"/>
      <c r="H1375" s="670"/>
      <c r="I1375" s="670"/>
      <c r="J1375" s="305"/>
      <c r="K1375" s="670"/>
      <c r="L1375" s="291"/>
      <c r="M1375" s="247" t="str">
        <f t="shared" si="74"/>
        <v>0</v>
      </c>
      <c r="N1375" s="247" t="str">
        <f t="shared" si="75"/>
        <v>1</v>
      </c>
      <c r="O1375" s="672" t="s">
        <v>605</v>
      </c>
      <c r="P1375" s="725" t="s">
        <v>606</v>
      </c>
      <c r="Q1375" s="247"/>
      <c r="R1375" s="291"/>
      <c r="S1375" s="293"/>
      <c r="T1375" s="412"/>
    </row>
    <row r="1376" spans="1:20" x14ac:dyDescent="0.25">
      <c r="A1376" s="305"/>
      <c r="B1376" s="671"/>
      <c r="C1376" s="305"/>
      <c r="D1376" s="668"/>
      <c r="E1376" s="668"/>
      <c r="F1376" s="668"/>
      <c r="G1376" s="670"/>
      <c r="H1376" s="670"/>
      <c r="I1376" s="670"/>
      <c r="J1376" s="305"/>
      <c r="K1376" s="670"/>
      <c r="L1376" s="291"/>
      <c r="M1376" s="247" t="str">
        <f t="shared" si="74"/>
        <v>0</v>
      </c>
      <c r="N1376" s="247" t="str">
        <f t="shared" si="75"/>
        <v>1</v>
      </c>
      <c r="O1376" s="672" t="s">
        <v>605</v>
      </c>
      <c r="P1376" s="725" t="s">
        <v>606</v>
      </c>
      <c r="Q1376" s="247"/>
      <c r="R1376" s="291"/>
      <c r="S1376" s="293"/>
      <c r="T1376" s="413"/>
    </row>
    <row r="1377" spans="1:22" x14ac:dyDescent="0.25">
      <c r="A1377" s="305"/>
      <c r="B1377" s="671"/>
      <c r="C1377" s="305"/>
      <c r="D1377" s="668"/>
      <c r="E1377" s="668"/>
      <c r="F1377" s="668"/>
      <c r="G1377" s="670"/>
      <c r="H1377" s="670"/>
      <c r="I1377" s="670"/>
      <c r="J1377" s="305"/>
      <c r="K1377" s="670"/>
      <c r="L1377" s="291"/>
      <c r="M1377" s="247" t="str">
        <f t="shared" si="74"/>
        <v>0</v>
      </c>
      <c r="N1377" s="247" t="str">
        <f t="shared" si="75"/>
        <v>1</v>
      </c>
      <c r="O1377" s="672" t="s">
        <v>605</v>
      </c>
      <c r="P1377" s="725" t="s">
        <v>606</v>
      </c>
      <c r="Q1377" s="247"/>
      <c r="R1377" s="291"/>
      <c r="S1377" s="293"/>
      <c r="T1377" s="412"/>
      <c r="V1377" s="412"/>
    </row>
    <row r="1378" spans="1:22" x14ac:dyDescent="0.25">
      <c r="A1378" s="305"/>
      <c r="B1378" s="671"/>
      <c r="C1378" s="305"/>
      <c r="D1378" s="668"/>
      <c r="E1378" s="668"/>
      <c r="F1378" s="668"/>
      <c r="G1378" s="670"/>
      <c r="H1378" s="670"/>
      <c r="I1378" s="670"/>
      <c r="J1378" s="305"/>
      <c r="K1378" s="670"/>
      <c r="L1378" s="291"/>
      <c r="M1378" s="247" t="str">
        <f t="shared" si="74"/>
        <v>0</v>
      </c>
      <c r="N1378" s="247" t="str">
        <f t="shared" si="75"/>
        <v>1</v>
      </c>
      <c r="O1378" s="672" t="s">
        <v>605</v>
      </c>
      <c r="P1378" s="725" t="s">
        <v>606</v>
      </c>
      <c r="Q1378" s="247"/>
      <c r="R1378" s="291"/>
      <c r="S1378" s="293"/>
      <c r="T1378" s="412"/>
      <c r="V1378" s="412"/>
    </row>
    <row r="1379" spans="1:22" x14ac:dyDescent="0.25">
      <c r="A1379" s="305"/>
      <c r="B1379" s="671"/>
      <c r="C1379" s="305"/>
      <c r="D1379" s="668"/>
      <c r="E1379" s="668"/>
      <c r="F1379" s="668"/>
      <c r="G1379" s="670"/>
      <c r="H1379" s="670"/>
      <c r="I1379" s="670"/>
      <c r="J1379" s="305"/>
      <c r="K1379" s="670"/>
      <c r="L1379" s="291"/>
      <c r="M1379" s="247" t="str">
        <f t="shared" si="74"/>
        <v>0</v>
      </c>
      <c r="N1379" s="247" t="str">
        <f t="shared" si="75"/>
        <v>1</v>
      </c>
      <c r="O1379" s="672" t="s">
        <v>605</v>
      </c>
      <c r="P1379" s="725" t="s">
        <v>606</v>
      </c>
      <c r="Q1379" s="247"/>
      <c r="R1379" s="291"/>
      <c r="S1379" s="293"/>
      <c r="T1379" s="412"/>
      <c r="V1379" s="293"/>
    </row>
    <row r="1380" spans="1:22" x14ac:dyDescent="0.25">
      <c r="A1380" s="305"/>
      <c r="B1380" s="671"/>
      <c r="C1380" s="305"/>
      <c r="D1380" s="668"/>
      <c r="E1380" s="668"/>
      <c r="F1380" s="668"/>
      <c r="G1380" s="670"/>
      <c r="H1380" s="670"/>
      <c r="I1380" s="670"/>
      <c r="J1380" s="305"/>
      <c r="K1380" s="670"/>
      <c r="L1380" s="291"/>
      <c r="M1380" s="247" t="str">
        <f t="shared" si="74"/>
        <v>0</v>
      </c>
      <c r="N1380" s="247" t="str">
        <f t="shared" si="75"/>
        <v>1</v>
      </c>
      <c r="O1380" s="672" t="s">
        <v>605</v>
      </c>
      <c r="P1380" s="725" t="s">
        <v>606</v>
      </c>
      <c r="Q1380" s="247"/>
      <c r="R1380" s="291"/>
      <c r="S1380" s="293"/>
      <c r="T1380" s="412"/>
      <c r="V1380" s="293"/>
    </row>
    <row r="1381" spans="1:22" x14ac:dyDescent="0.25">
      <c r="A1381" s="305"/>
      <c r="B1381" s="671"/>
      <c r="C1381" s="305"/>
      <c r="D1381" s="668"/>
      <c r="E1381" s="668"/>
      <c r="F1381" s="668"/>
      <c r="G1381" s="670"/>
      <c r="H1381" s="670"/>
      <c r="I1381" s="670"/>
      <c r="J1381" s="305"/>
      <c r="K1381" s="670"/>
      <c r="L1381" s="291"/>
      <c r="M1381" s="247" t="str">
        <f t="shared" si="74"/>
        <v>0</v>
      </c>
      <c r="N1381" s="247" t="str">
        <f t="shared" si="75"/>
        <v>1</v>
      </c>
      <c r="O1381" s="672" t="s">
        <v>605</v>
      </c>
      <c r="P1381" s="725" t="s">
        <v>606</v>
      </c>
      <c r="Q1381" s="247"/>
      <c r="R1381" s="291"/>
      <c r="S1381" s="293"/>
      <c r="T1381" s="412"/>
      <c r="V1381" s="293"/>
    </row>
    <row r="1382" spans="1:22" x14ac:dyDescent="0.25">
      <c r="A1382" s="305"/>
      <c r="B1382" s="671"/>
      <c r="C1382" s="305"/>
      <c r="D1382" s="668"/>
      <c r="E1382" s="668"/>
      <c r="F1382" s="668"/>
      <c r="G1382" s="670"/>
      <c r="H1382" s="670"/>
      <c r="I1382" s="670"/>
      <c r="J1382" s="305"/>
      <c r="K1382" s="670"/>
      <c r="L1382" s="291"/>
      <c r="M1382" s="247" t="str">
        <f t="shared" si="74"/>
        <v>0</v>
      </c>
      <c r="N1382" s="247" t="str">
        <f t="shared" si="75"/>
        <v>1</v>
      </c>
      <c r="O1382" s="672" t="s">
        <v>605</v>
      </c>
      <c r="P1382" s="725" t="s">
        <v>606</v>
      </c>
      <c r="Q1382" s="247"/>
      <c r="R1382" s="291"/>
      <c r="S1382" s="293"/>
      <c r="T1382" s="412"/>
      <c r="V1382" s="293"/>
    </row>
    <row r="1383" spans="1:22" x14ac:dyDescent="0.25">
      <c r="A1383" s="305"/>
      <c r="B1383" s="671"/>
      <c r="C1383" s="305"/>
      <c r="D1383" s="668"/>
      <c r="E1383" s="668"/>
      <c r="F1383" s="668"/>
      <c r="G1383" s="670"/>
      <c r="H1383" s="670"/>
      <c r="I1383" s="670"/>
      <c r="J1383" s="305"/>
      <c r="K1383" s="670"/>
      <c r="L1383" s="291"/>
      <c r="M1383" s="247" t="str">
        <f t="shared" si="74"/>
        <v>0</v>
      </c>
      <c r="N1383" s="247" t="str">
        <f t="shared" si="75"/>
        <v>1</v>
      </c>
      <c r="O1383" s="672" t="s">
        <v>605</v>
      </c>
      <c r="P1383" s="725" t="s">
        <v>606</v>
      </c>
      <c r="Q1383" s="247"/>
      <c r="R1383" s="291"/>
      <c r="S1383" s="293"/>
      <c r="T1383" s="412"/>
      <c r="V1383" s="293"/>
    </row>
    <row r="1384" spans="1:22" x14ac:dyDescent="0.25">
      <c r="A1384" s="305"/>
      <c r="B1384" s="671"/>
      <c r="C1384" s="305"/>
      <c r="D1384" s="668"/>
      <c r="E1384" s="668"/>
      <c r="F1384" s="668"/>
      <c r="G1384" s="670"/>
      <c r="H1384" s="670"/>
      <c r="I1384" s="670"/>
      <c r="J1384" s="305"/>
      <c r="K1384" s="670"/>
      <c r="L1384" s="291"/>
      <c r="M1384" s="247" t="str">
        <f t="shared" si="74"/>
        <v>0</v>
      </c>
      <c r="N1384" s="247" t="str">
        <f t="shared" si="75"/>
        <v>1</v>
      </c>
      <c r="O1384" s="672" t="s">
        <v>605</v>
      </c>
      <c r="P1384" s="725" t="s">
        <v>606</v>
      </c>
      <c r="Q1384" s="247"/>
      <c r="R1384" s="291"/>
      <c r="S1384" s="293"/>
      <c r="T1384" s="412"/>
      <c r="V1384" s="293"/>
    </row>
    <row r="1385" spans="1:22" x14ac:dyDescent="0.25">
      <c r="A1385" s="305"/>
      <c r="B1385" s="671"/>
      <c r="C1385" s="305"/>
      <c r="D1385" s="668"/>
      <c r="E1385" s="668"/>
      <c r="F1385" s="668"/>
      <c r="G1385" s="670"/>
      <c r="H1385" s="670"/>
      <c r="I1385" s="670"/>
      <c r="J1385" s="305"/>
      <c r="K1385" s="670"/>
      <c r="L1385" s="291"/>
      <c r="M1385" s="247" t="str">
        <f t="shared" si="74"/>
        <v>0</v>
      </c>
      <c r="N1385" s="247" t="str">
        <f t="shared" si="75"/>
        <v>1</v>
      </c>
      <c r="O1385" s="672" t="s">
        <v>605</v>
      </c>
      <c r="P1385" s="725" t="s">
        <v>606</v>
      </c>
      <c r="Q1385" s="247"/>
      <c r="R1385" s="291"/>
      <c r="S1385" s="293"/>
      <c r="T1385" s="413"/>
      <c r="V1385" s="293"/>
    </row>
    <row r="1386" spans="1:22" x14ac:dyDescent="0.25">
      <c r="A1386" s="305"/>
      <c r="B1386" s="671"/>
      <c r="C1386" s="305"/>
      <c r="D1386" s="668"/>
      <c r="E1386" s="668"/>
      <c r="F1386" s="668"/>
      <c r="G1386" s="670"/>
      <c r="H1386" s="670"/>
      <c r="I1386" s="670"/>
      <c r="J1386" s="305"/>
      <c r="K1386" s="670"/>
      <c r="L1386" s="291"/>
      <c r="M1386" s="247" t="str">
        <f t="shared" si="74"/>
        <v>0</v>
      </c>
      <c r="N1386" s="247" t="str">
        <f t="shared" si="75"/>
        <v>1</v>
      </c>
      <c r="O1386" s="672" t="s">
        <v>605</v>
      </c>
      <c r="P1386" s="725" t="s">
        <v>606</v>
      </c>
      <c r="Q1386" s="247"/>
      <c r="R1386" s="291"/>
      <c r="S1386" s="293"/>
      <c r="T1386" s="412"/>
      <c r="V1386" s="293"/>
    </row>
    <row r="1387" spans="1:22" x14ac:dyDescent="0.25">
      <c r="A1387" s="305"/>
      <c r="B1387" s="671"/>
      <c r="C1387" s="305"/>
      <c r="D1387" s="668"/>
      <c r="E1387" s="668"/>
      <c r="F1387" s="668"/>
      <c r="G1387" s="670"/>
      <c r="H1387" s="670"/>
      <c r="I1387" s="670"/>
      <c r="J1387" s="305"/>
      <c r="K1387" s="670"/>
      <c r="L1387" s="291"/>
      <c r="M1387" s="247" t="str">
        <f t="shared" si="74"/>
        <v>0</v>
      </c>
      <c r="N1387" s="247" t="str">
        <f t="shared" si="75"/>
        <v>1</v>
      </c>
      <c r="O1387" s="672" t="s">
        <v>605</v>
      </c>
      <c r="P1387" s="725" t="s">
        <v>606</v>
      </c>
      <c r="Q1387" s="247"/>
      <c r="R1387" s="291"/>
      <c r="S1387" s="293"/>
      <c r="T1387" s="412"/>
      <c r="V1387" s="293"/>
    </row>
    <row r="1388" spans="1:22" x14ac:dyDescent="0.25">
      <c r="A1388" s="305"/>
      <c r="B1388" s="671"/>
      <c r="C1388" s="305"/>
      <c r="D1388" s="668"/>
      <c r="E1388" s="668"/>
      <c r="F1388" s="668"/>
      <c r="G1388" s="670"/>
      <c r="H1388" s="670"/>
      <c r="I1388" s="670"/>
      <c r="J1388" s="305"/>
      <c r="K1388" s="670"/>
      <c r="L1388" s="291"/>
      <c r="M1388" s="247" t="str">
        <f t="shared" si="74"/>
        <v>0</v>
      </c>
      <c r="N1388" s="247" t="str">
        <f t="shared" si="75"/>
        <v>1</v>
      </c>
      <c r="O1388" s="672" t="s">
        <v>605</v>
      </c>
      <c r="P1388" s="725" t="s">
        <v>606</v>
      </c>
      <c r="Q1388" s="247"/>
      <c r="R1388" s="291"/>
      <c r="S1388" s="293"/>
      <c r="T1388" s="412"/>
      <c r="V1388" s="293"/>
    </row>
    <row r="1389" spans="1:22" x14ac:dyDescent="0.25">
      <c r="A1389" s="305"/>
      <c r="B1389" s="671"/>
      <c r="C1389" s="305"/>
      <c r="D1389" s="668"/>
      <c r="E1389" s="668"/>
      <c r="F1389" s="668"/>
      <c r="G1389" s="670"/>
      <c r="H1389" s="670"/>
      <c r="I1389" s="670"/>
      <c r="J1389" s="305"/>
      <c r="K1389" s="670"/>
      <c r="L1389" s="291"/>
      <c r="M1389" s="247" t="str">
        <f t="shared" si="74"/>
        <v>0</v>
      </c>
      <c r="N1389" s="247" t="str">
        <f t="shared" si="75"/>
        <v>1</v>
      </c>
      <c r="O1389" s="672" t="s">
        <v>605</v>
      </c>
      <c r="P1389" s="725" t="s">
        <v>606</v>
      </c>
      <c r="Q1389" s="247"/>
      <c r="R1389" s="291"/>
      <c r="S1389" s="293"/>
      <c r="T1389" s="412"/>
      <c r="V1389" s="293"/>
    </row>
    <row r="1390" spans="1:22" x14ac:dyDescent="0.25">
      <c r="A1390" s="305"/>
      <c r="B1390" s="671"/>
      <c r="C1390" s="305"/>
      <c r="D1390" s="668"/>
      <c r="E1390" s="668"/>
      <c r="F1390" s="668"/>
      <c r="G1390" s="670"/>
      <c r="H1390" s="670"/>
      <c r="I1390" s="670"/>
      <c r="J1390" s="305"/>
      <c r="K1390" s="670"/>
      <c r="L1390" s="291"/>
      <c r="M1390" s="247" t="str">
        <f t="shared" si="74"/>
        <v>0</v>
      </c>
      <c r="N1390" s="247" t="str">
        <f t="shared" si="75"/>
        <v>1</v>
      </c>
      <c r="O1390" s="672" t="s">
        <v>605</v>
      </c>
      <c r="P1390" s="725" t="s">
        <v>606</v>
      </c>
      <c r="Q1390" s="247"/>
      <c r="R1390" s="291"/>
      <c r="S1390" s="293"/>
      <c r="T1390" s="412"/>
      <c r="V1390" s="293"/>
    </row>
    <row r="1391" spans="1:22" x14ac:dyDescent="0.25">
      <c r="A1391" s="305"/>
      <c r="B1391" s="671"/>
      <c r="C1391" s="305"/>
      <c r="D1391" s="668"/>
      <c r="E1391" s="668"/>
      <c r="F1391" s="668"/>
      <c r="G1391" s="670"/>
      <c r="H1391" s="670"/>
      <c r="I1391" s="670"/>
      <c r="J1391" s="305"/>
      <c r="K1391" s="670"/>
      <c r="L1391" s="291"/>
      <c r="M1391" s="247" t="str">
        <f t="shared" si="74"/>
        <v>0</v>
      </c>
      <c r="N1391" s="247" t="str">
        <f t="shared" si="75"/>
        <v>1</v>
      </c>
      <c r="O1391" s="672" t="s">
        <v>605</v>
      </c>
      <c r="P1391" s="725" t="s">
        <v>606</v>
      </c>
      <c r="Q1391" s="247"/>
      <c r="R1391" s="291"/>
      <c r="S1391" s="293"/>
      <c r="T1391" s="413"/>
      <c r="V1391" s="293"/>
    </row>
    <row r="1392" spans="1:22" x14ac:dyDescent="0.25">
      <c r="A1392" s="305"/>
      <c r="B1392" s="671"/>
      <c r="C1392" s="884"/>
      <c r="D1392" s="668"/>
      <c r="E1392" s="668"/>
      <c r="F1392" s="668"/>
      <c r="G1392" s="670"/>
      <c r="H1392" s="670"/>
      <c r="I1392" s="670"/>
      <c r="J1392" s="305"/>
      <c r="K1392" s="670"/>
      <c r="L1392" s="291"/>
      <c r="M1392" s="247" t="str">
        <f t="shared" si="74"/>
        <v>0</v>
      </c>
      <c r="N1392" s="247" t="str">
        <f t="shared" si="75"/>
        <v>1</v>
      </c>
      <c r="O1392" s="672" t="s">
        <v>605</v>
      </c>
      <c r="P1392" s="725" t="s">
        <v>606</v>
      </c>
      <c r="Q1392" s="247"/>
      <c r="R1392" s="291"/>
      <c r="S1392" s="293"/>
      <c r="T1392" s="412"/>
      <c r="V1392" s="293"/>
    </row>
    <row r="1393" spans="1:22" x14ac:dyDescent="0.25">
      <c r="A1393" s="305"/>
      <c r="B1393" s="671"/>
      <c r="C1393" s="884"/>
      <c r="D1393" s="668"/>
      <c r="E1393" s="668"/>
      <c r="F1393" s="668"/>
      <c r="G1393" s="670"/>
      <c r="H1393" s="670"/>
      <c r="I1393" s="670"/>
      <c r="J1393" s="305"/>
      <c r="K1393" s="670"/>
      <c r="L1393" s="291"/>
      <c r="M1393" s="247" t="str">
        <f t="shared" si="74"/>
        <v>0</v>
      </c>
      <c r="N1393" s="247" t="str">
        <f t="shared" si="75"/>
        <v>1</v>
      </c>
      <c r="O1393" s="672" t="s">
        <v>605</v>
      </c>
      <c r="P1393" s="725" t="s">
        <v>606</v>
      </c>
      <c r="Q1393" s="247"/>
      <c r="R1393" s="291"/>
      <c r="S1393" s="293"/>
      <c r="T1393" s="412"/>
      <c r="V1393" s="293"/>
    </row>
    <row r="1394" spans="1:22" x14ac:dyDescent="0.25">
      <c r="A1394" s="305"/>
      <c r="B1394" s="671"/>
      <c r="C1394" s="884"/>
      <c r="D1394" s="668"/>
      <c r="E1394" s="668"/>
      <c r="F1394" s="668"/>
      <c r="G1394" s="670"/>
      <c r="H1394" s="670"/>
      <c r="I1394" s="670"/>
      <c r="J1394" s="305"/>
      <c r="K1394" s="670"/>
      <c r="L1394" s="291"/>
      <c r="M1394" s="247" t="str">
        <f t="shared" ref="M1394:M1425" si="76">IF(O1394="",0,LEFT(O1394,1))</f>
        <v>0</v>
      </c>
      <c r="N1394" s="247" t="str">
        <f t="shared" si="75"/>
        <v>1</v>
      </c>
      <c r="O1394" s="672" t="s">
        <v>605</v>
      </c>
      <c r="P1394" s="725" t="s">
        <v>606</v>
      </c>
      <c r="Q1394" s="247"/>
      <c r="R1394" s="291"/>
      <c r="S1394" s="293"/>
      <c r="T1394" s="412"/>
      <c r="V1394" s="293"/>
    </row>
    <row r="1395" spans="1:22" x14ac:dyDescent="0.25">
      <c r="A1395" s="305"/>
      <c r="B1395" s="671"/>
      <c r="C1395" s="884"/>
      <c r="D1395" s="668"/>
      <c r="E1395" s="668"/>
      <c r="F1395" s="668"/>
      <c r="G1395" s="670"/>
      <c r="H1395" s="670"/>
      <c r="I1395" s="670"/>
      <c r="J1395" s="305"/>
      <c r="K1395" s="670"/>
      <c r="L1395" s="291"/>
      <c r="M1395" s="247" t="str">
        <f t="shared" si="76"/>
        <v>0</v>
      </c>
      <c r="N1395" s="247" t="str">
        <f t="shared" si="75"/>
        <v>1</v>
      </c>
      <c r="O1395" s="672" t="s">
        <v>605</v>
      </c>
      <c r="P1395" s="725" t="s">
        <v>606</v>
      </c>
      <c r="Q1395" s="247"/>
      <c r="R1395" s="291"/>
      <c r="S1395" s="293"/>
      <c r="T1395" s="412"/>
      <c r="V1395" s="293"/>
    </row>
    <row r="1396" spans="1:22" x14ac:dyDescent="0.25">
      <c r="A1396" s="305"/>
      <c r="B1396" s="671"/>
      <c r="C1396" s="884"/>
      <c r="D1396" s="668"/>
      <c r="E1396" s="668"/>
      <c r="F1396" s="668"/>
      <c r="G1396" s="670"/>
      <c r="H1396" s="670"/>
      <c r="I1396" s="670"/>
      <c r="J1396" s="305"/>
      <c r="K1396" s="670"/>
      <c r="L1396" s="291"/>
      <c r="M1396" s="247" t="str">
        <f t="shared" si="76"/>
        <v>0</v>
      </c>
      <c r="N1396" s="247" t="str">
        <f t="shared" si="75"/>
        <v>1</v>
      </c>
      <c r="O1396" s="672" t="s">
        <v>605</v>
      </c>
      <c r="P1396" s="725" t="s">
        <v>606</v>
      </c>
      <c r="Q1396" s="247"/>
      <c r="R1396" s="291"/>
      <c r="S1396" s="293"/>
      <c r="T1396" s="412"/>
      <c r="V1396" s="293"/>
    </row>
    <row r="1397" spans="1:22" x14ac:dyDescent="0.25">
      <c r="A1397" s="305"/>
      <c r="B1397" s="671"/>
      <c r="C1397" s="884"/>
      <c r="D1397" s="668"/>
      <c r="E1397" s="668"/>
      <c r="F1397" s="668"/>
      <c r="G1397" s="670"/>
      <c r="H1397" s="670"/>
      <c r="I1397" s="670"/>
      <c r="J1397" s="305"/>
      <c r="K1397" s="670"/>
      <c r="L1397" s="291"/>
      <c r="M1397" s="247" t="str">
        <f t="shared" si="76"/>
        <v>0</v>
      </c>
      <c r="N1397" s="247" t="str">
        <f t="shared" si="75"/>
        <v>1</v>
      </c>
      <c r="O1397" s="672" t="s">
        <v>605</v>
      </c>
      <c r="P1397" s="725" t="s">
        <v>606</v>
      </c>
      <c r="Q1397" s="247"/>
      <c r="R1397" s="291"/>
      <c r="S1397" s="293"/>
      <c r="T1397" s="412"/>
      <c r="V1397" s="293"/>
    </row>
    <row r="1398" spans="1:22" x14ac:dyDescent="0.25">
      <c r="A1398" s="305"/>
      <c r="B1398" s="671"/>
      <c r="C1398" s="305"/>
      <c r="D1398" s="668"/>
      <c r="E1398" s="668"/>
      <c r="F1398" s="668"/>
      <c r="G1398" s="670"/>
      <c r="H1398" s="670"/>
      <c r="I1398" s="670"/>
      <c r="J1398" s="305"/>
      <c r="K1398" s="670"/>
      <c r="L1398" s="291"/>
      <c r="M1398" s="247" t="str">
        <f t="shared" si="76"/>
        <v>0</v>
      </c>
      <c r="N1398" s="247" t="str">
        <f t="shared" si="75"/>
        <v>1</v>
      </c>
      <c r="O1398" s="672" t="s">
        <v>605</v>
      </c>
      <c r="P1398" s="725" t="s">
        <v>606</v>
      </c>
      <c r="Q1398" s="247"/>
      <c r="R1398" s="291"/>
      <c r="S1398" s="293"/>
      <c r="T1398" s="412"/>
      <c r="V1398" s="293"/>
    </row>
    <row r="1399" spans="1:22" x14ac:dyDescent="0.25">
      <c r="A1399" s="305"/>
      <c r="B1399" s="671"/>
      <c r="C1399" s="305"/>
      <c r="D1399" s="668"/>
      <c r="E1399" s="668"/>
      <c r="F1399" s="668"/>
      <c r="G1399" s="670"/>
      <c r="H1399" s="670"/>
      <c r="I1399" s="670"/>
      <c r="J1399" s="305"/>
      <c r="K1399" s="670"/>
      <c r="L1399" s="291"/>
      <c r="M1399" s="247" t="str">
        <f t="shared" si="76"/>
        <v>0</v>
      </c>
      <c r="N1399" s="247" t="str">
        <f t="shared" ref="N1399:N1430" si="77">IF(P1399="",0,LEFT(P1399,1))</f>
        <v>1</v>
      </c>
      <c r="O1399" s="672" t="s">
        <v>605</v>
      </c>
      <c r="P1399" s="725" t="s">
        <v>606</v>
      </c>
      <c r="Q1399" s="247"/>
      <c r="R1399" s="291"/>
      <c r="S1399" s="293"/>
      <c r="T1399" s="412"/>
      <c r="V1399" s="293"/>
    </row>
    <row r="1400" spans="1:22" x14ac:dyDescent="0.25">
      <c r="A1400" s="305"/>
      <c r="B1400" s="671"/>
      <c r="C1400" s="305"/>
      <c r="D1400" s="668"/>
      <c r="E1400" s="668"/>
      <c r="F1400" s="668"/>
      <c r="G1400" s="670"/>
      <c r="H1400" s="670"/>
      <c r="I1400" s="670"/>
      <c r="J1400" s="305"/>
      <c r="K1400" s="670"/>
      <c r="L1400" s="291"/>
      <c r="M1400" s="247" t="str">
        <f t="shared" si="76"/>
        <v>0</v>
      </c>
      <c r="N1400" s="247" t="str">
        <f t="shared" si="77"/>
        <v>1</v>
      </c>
      <c r="O1400" s="672" t="s">
        <v>605</v>
      </c>
      <c r="P1400" s="725" t="s">
        <v>606</v>
      </c>
      <c r="Q1400" s="247"/>
      <c r="R1400" s="291"/>
      <c r="S1400" s="293"/>
      <c r="T1400" s="412"/>
      <c r="V1400" s="293"/>
    </row>
    <row r="1401" spans="1:22" x14ac:dyDescent="0.25">
      <c r="A1401" s="305"/>
      <c r="B1401" s="671"/>
      <c r="C1401" s="305"/>
      <c r="D1401" s="668"/>
      <c r="E1401" s="668"/>
      <c r="F1401" s="668"/>
      <c r="G1401" s="670"/>
      <c r="H1401" s="670"/>
      <c r="I1401" s="670"/>
      <c r="J1401" s="305"/>
      <c r="K1401" s="670"/>
      <c r="L1401" s="291"/>
      <c r="M1401" s="247" t="str">
        <f t="shared" si="76"/>
        <v>0</v>
      </c>
      <c r="N1401" s="247" t="str">
        <f t="shared" si="77"/>
        <v>1</v>
      </c>
      <c r="O1401" s="672" t="s">
        <v>605</v>
      </c>
      <c r="P1401" s="725" t="s">
        <v>606</v>
      </c>
      <c r="Q1401" s="247"/>
      <c r="R1401" s="291"/>
      <c r="S1401" s="293"/>
      <c r="T1401" s="412"/>
      <c r="V1401" s="293"/>
    </row>
    <row r="1402" spans="1:22" x14ac:dyDescent="0.25">
      <c r="A1402" s="305"/>
      <c r="B1402" s="671"/>
      <c r="C1402" s="305"/>
      <c r="D1402" s="668"/>
      <c r="E1402" s="668"/>
      <c r="F1402" s="668"/>
      <c r="G1402" s="670"/>
      <c r="H1402" s="670"/>
      <c r="I1402" s="670"/>
      <c r="J1402" s="305"/>
      <c r="K1402" s="670"/>
      <c r="L1402" s="291"/>
      <c r="M1402" s="247" t="str">
        <f t="shared" si="76"/>
        <v>0</v>
      </c>
      <c r="N1402" s="247" t="str">
        <f t="shared" si="77"/>
        <v>1</v>
      </c>
      <c r="O1402" s="672" t="s">
        <v>605</v>
      </c>
      <c r="P1402" s="725" t="s">
        <v>606</v>
      </c>
      <c r="Q1402" s="247"/>
      <c r="R1402" s="291"/>
      <c r="S1402" s="293"/>
      <c r="T1402" s="412"/>
      <c r="V1402" s="293"/>
    </row>
    <row r="1403" spans="1:22" x14ac:dyDescent="0.25">
      <c r="A1403" s="305"/>
      <c r="B1403" s="671"/>
      <c r="C1403" s="305"/>
      <c r="D1403" s="668"/>
      <c r="E1403" s="668"/>
      <c r="F1403" s="668"/>
      <c r="G1403" s="670"/>
      <c r="H1403" s="670"/>
      <c r="I1403" s="670"/>
      <c r="J1403" s="305"/>
      <c r="K1403" s="670"/>
      <c r="L1403" s="291"/>
      <c r="M1403" s="247" t="str">
        <f t="shared" si="76"/>
        <v>0</v>
      </c>
      <c r="N1403" s="247" t="str">
        <f t="shared" si="77"/>
        <v>1</v>
      </c>
      <c r="O1403" s="672" t="s">
        <v>605</v>
      </c>
      <c r="P1403" s="725" t="s">
        <v>606</v>
      </c>
      <c r="Q1403" s="247"/>
      <c r="R1403" s="291"/>
      <c r="S1403" s="293"/>
      <c r="T1403" s="412"/>
      <c r="V1403" s="293"/>
    </row>
    <row r="1404" spans="1:22" x14ac:dyDescent="0.25">
      <c r="A1404" s="305"/>
      <c r="B1404" s="671"/>
      <c r="C1404" s="884"/>
      <c r="D1404" s="668"/>
      <c r="E1404" s="668"/>
      <c r="F1404" s="668"/>
      <c r="G1404" s="670"/>
      <c r="H1404" s="670"/>
      <c r="I1404" s="670"/>
      <c r="J1404" s="305"/>
      <c r="K1404" s="670"/>
      <c r="L1404" s="291"/>
      <c r="M1404" s="247" t="str">
        <f t="shared" si="76"/>
        <v>0</v>
      </c>
      <c r="N1404" s="247" t="str">
        <f t="shared" si="77"/>
        <v>1</v>
      </c>
      <c r="O1404" s="672" t="s">
        <v>605</v>
      </c>
      <c r="P1404" s="725" t="s">
        <v>606</v>
      </c>
      <c r="Q1404" s="247"/>
      <c r="R1404" s="291"/>
      <c r="S1404" s="293"/>
      <c r="T1404" s="412"/>
      <c r="V1404" s="293"/>
    </row>
    <row r="1405" spans="1:22" x14ac:dyDescent="0.25">
      <c r="A1405" s="305"/>
      <c r="B1405" s="671"/>
      <c r="C1405" s="884"/>
      <c r="D1405" s="668"/>
      <c r="E1405" s="668"/>
      <c r="F1405" s="668"/>
      <c r="G1405" s="670"/>
      <c r="H1405" s="670"/>
      <c r="I1405" s="670"/>
      <c r="J1405" s="305"/>
      <c r="K1405" s="670"/>
      <c r="L1405" s="291"/>
      <c r="M1405" s="247" t="str">
        <f t="shared" si="76"/>
        <v>0</v>
      </c>
      <c r="N1405" s="247" t="str">
        <f t="shared" si="77"/>
        <v>1</v>
      </c>
      <c r="O1405" s="672" t="s">
        <v>605</v>
      </c>
      <c r="P1405" s="725" t="s">
        <v>606</v>
      </c>
      <c r="Q1405" s="247"/>
      <c r="R1405" s="291"/>
      <c r="S1405" s="293"/>
      <c r="T1405" s="412"/>
      <c r="V1405" s="293"/>
    </row>
    <row r="1406" spans="1:22" x14ac:dyDescent="0.25">
      <c r="A1406" s="305"/>
      <c r="B1406" s="671"/>
      <c r="C1406" s="884"/>
      <c r="D1406" s="668"/>
      <c r="E1406" s="668"/>
      <c r="F1406" s="668"/>
      <c r="G1406" s="670"/>
      <c r="H1406" s="670"/>
      <c r="I1406" s="670"/>
      <c r="J1406" s="305"/>
      <c r="K1406" s="670"/>
      <c r="L1406" s="291"/>
      <c r="M1406" s="247" t="str">
        <f t="shared" si="76"/>
        <v>0</v>
      </c>
      <c r="N1406" s="247" t="str">
        <f t="shared" si="77"/>
        <v>1</v>
      </c>
      <c r="O1406" s="672" t="s">
        <v>605</v>
      </c>
      <c r="P1406" s="725" t="s">
        <v>606</v>
      </c>
      <c r="Q1406" s="247"/>
      <c r="R1406" s="291"/>
      <c r="S1406" s="293"/>
      <c r="T1406" s="412"/>
      <c r="V1406" s="293"/>
    </row>
    <row r="1407" spans="1:22" x14ac:dyDescent="0.25">
      <c r="A1407" s="305"/>
      <c r="B1407" s="671"/>
      <c r="C1407" s="884"/>
      <c r="D1407" s="668"/>
      <c r="E1407" s="668"/>
      <c r="F1407" s="668"/>
      <c r="G1407" s="670"/>
      <c r="H1407" s="670"/>
      <c r="I1407" s="670"/>
      <c r="J1407" s="305"/>
      <c r="K1407" s="670"/>
      <c r="L1407" s="291"/>
      <c r="M1407" s="247" t="str">
        <f t="shared" si="76"/>
        <v>0</v>
      </c>
      <c r="N1407" s="247" t="str">
        <f t="shared" si="77"/>
        <v>1</v>
      </c>
      <c r="O1407" s="672" t="s">
        <v>605</v>
      </c>
      <c r="P1407" s="725" t="s">
        <v>606</v>
      </c>
      <c r="Q1407" s="247"/>
      <c r="R1407" s="291"/>
      <c r="S1407" s="293"/>
      <c r="T1407" s="412"/>
      <c r="V1407" s="293"/>
    </row>
    <row r="1408" spans="1:22" x14ac:dyDescent="0.25">
      <c r="A1408" s="305"/>
      <c r="B1408" s="671"/>
      <c r="C1408" s="884"/>
      <c r="D1408" s="668"/>
      <c r="E1408" s="668"/>
      <c r="F1408" s="668"/>
      <c r="G1408" s="670"/>
      <c r="H1408" s="670"/>
      <c r="I1408" s="670"/>
      <c r="J1408" s="305"/>
      <c r="K1408" s="670"/>
      <c r="L1408" s="291"/>
      <c r="M1408" s="247" t="str">
        <f t="shared" si="76"/>
        <v>0</v>
      </c>
      <c r="N1408" s="247" t="str">
        <f t="shared" si="77"/>
        <v>1</v>
      </c>
      <c r="O1408" s="672" t="s">
        <v>605</v>
      </c>
      <c r="P1408" s="725" t="s">
        <v>606</v>
      </c>
      <c r="Q1408" s="247"/>
      <c r="R1408" s="291"/>
      <c r="S1408" s="293"/>
      <c r="T1408" s="412"/>
      <c r="V1408" s="293"/>
    </row>
    <row r="1409" spans="1:22" x14ac:dyDescent="0.25">
      <c r="A1409" s="305"/>
      <c r="B1409" s="671"/>
      <c r="C1409" s="884"/>
      <c r="D1409" s="668"/>
      <c r="E1409" s="668"/>
      <c r="F1409" s="668"/>
      <c r="G1409" s="670"/>
      <c r="H1409" s="670"/>
      <c r="I1409" s="670"/>
      <c r="J1409" s="305"/>
      <c r="K1409" s="670"/>
      <c r="L1409" s="291"/>
      <c r="M1409" s="247" t="str">
        <f t="shared" si="76"/>
        <v>0</v>
      </c>
      <c r="N1409" s="247" t="str">
        <f t="shared" si="77"/>
        <v>1</v>
      </c>
      <c r="O1409" s="672" t="s">
        <v>605</v>
      </c>
      <c r="P1409" s="725" t="s">
        <v>606</v>
      </c>
      <c r="Q1409" s="247"/>
      <c r="R1409" s="291"/>
      <c r="S1409" s="293"/>
      <c r="T1409" s="412"/>
      <c r="V1409" s="293"/>
    </row>
    <row r="1410" spans="1:22" x14ac:dyDescent="0.25">
      <c r="A1410" s="305"/>
      <c r="B1410" s="671"/>
      <c r="C1410" s="305"/>
      <c r="D1410" s="668"/>
      <c r="E1410" s="668"/>
      <c r="F1410" s="668"/>
      <c r="G1410" s="670"/>
      <c r="H1410" s="670"/>
      <c r="I1410" s="670"/>
      <c r="J1410" s="305"/>
      <c r="K1410" s="670"/>
      <c r="L1410" s="291"/>
      <c r="M1410" s="247" t="str">
        <f t="shared" si="76"/>
        <v>0</v>
      </c>
      <c r="N1410" s="247" t="str">
        <f t="shared" si="77"/>
        <v>1</v>
      </c>
      <c r="O1410" s="672" t="s">
        <v>605</v>
      </c>
      <c r="P1410" s="725" t="s">
        <v>606</v>
      </c>
      <c r="Q1410" s="247"/>
      <c r="R1410" s="291"/>
      <c r="S1410" s="293"/>
      <c r="T1410" s="412"/>
      <c r="V1410" s="293"/>
    </row>
    <row r="1411" spans="1:22" x14ac:dyDescent="0.25">
      <c r="A1411" s="305"/>
      <c r="B1411" s="671"/>
      <c r="C1411" s="305"/>
      <c r="D1411" s="668"/>
      <c r="E1411" s="668"/>
      <c r="F1411" s="668"/>
      <c r="G1411" s="670"/>
      <c r="H1411" s="670"/>
      <c r="I1411" s="670"/>
      <c r="J1411" s="305"/>
      <c r="K1411" s="670"/>
      <c r="L1411" s="291"/>
      <c r="M1411" s="247" t="str">
        <f t="shared" si="76"/>
        <v>0</v>
      </c>
      <c r="N1411" s="247" t="str">
        <f t="shared" si="77"/>
        <v>1</v>
      </c>
      <c r="O1411" s="672" t="s">
        <v>605</v>
      </c>
      <c r="P1411" s="725" t="s">
        <v>606</v>
      </c>
      <c r="Q1411" s="247"/>
      <c r="R1411" s="291"/>
      <c r="S1411" s="293"/>
      <c r="T1411" s="412"/>
      <c r="V1411" s="293"/>
    </row>
    <row r="1412" spans="1:22" x14ac:dyDescent="0.25">
      <c r="A1412" s="305"/>
      <c r="B1412" s="671"/>
      <c r="C1412" s="305"/>
      <c r="D1412" s="668"/>
      <c r="E1412" s="668"/>
      <c r="F1412" s="668"/>
      <c r="G1412" s="670"/>
      <c r="H1412" s="670"/>
      <c r="I1412" s="670"/>
      <c r="J1412" s="305"/>
      <c r="K1412" s="670"/>
      <c r="L1412" s="291"/>
      <c r="M1412" s="247" t="str">
        <f t="shared" si="76"/>
        <v>0</v>
      </c>
      <c r="N1412" s="247" t="str">
        <f t="shared" si="77"/>
        <v>1</v>
      </c>
      <c r="O1412" s="672" t="s">
        <v>605</v>
      </c>
      <c r="P1412" s="725" t="s">
        <v>606</v>
      </c>
      <c r="Q1412" s="247"/>
      <c r="R1412" s="291"/>
      <c r="S1412" s="293"/>
      <c r="T1412" s="412"/>
      <c r="V1412" s="293"/>
    </row>
    <row r="1413" spans="1:22" x14ac:dyDescent="0.25">
      <c r="A1413" s="305"/>
      <c r="B1413" s="671"/>
      <c r="C1413" s="305"/>
      <c r="D1413" s="668"/>
      <c r="E1413" s="668"/>
      <c r="F1413" s="668"/>
      <c r="G1413" s="670"/>
      <c r="H1413" s="670"/>
      <c r="I1413" s="670"/>
      <c r="J1413" s="305"/>
      <c r="K1413" s="670"/>
      <c r="L1413" s="291"/>
      <c r="M1413" s="247" t="str">
        <f t="shared" si="76"/>
        <v>0</v>
      </c>
      <c r="N1413" s="247" t="str">
        <f t="shared" si="77"/>
        <v>1</v>
      </c>
      <c r="O1413" s="672" t="s">
        <v>605</v>
      </c>
      <c r="P1413" s="725" t="s">
        <v>606</v>
      </c>
      <c r="Q1413" s="247"/>
      <c r="R1413" s="291"/>
      <c r="S1413" s="293"/>
      <c r="T1413" s="412"/>
      <c r="V1413" s="293"/>
    </row>
    <row r="1414" spans="1:22" x14ac:dyDescent="0.25">
      <c r="A1414" s="305"/>
      <c r="B1414" s="671"/>
      <c r="C1414" s="305"/>
      <c r="D1414" s="668"/>
      <c r="E1414" s="668"/>
      <c r="F1414" s="668"/>
      <c r="G1414" s="670"/>
      <c r="H1414" s="670"/>
      <c r="I1414" s="670"/>
      <c r="J1414" s="305"/>
      <c r="K1414" s="670"/>
      <c r="L1414" s="291"/>
      <c r="M1414" s="247" t="str">
        <f t="shared" si="76"/>
        <v>0</v>
      </c>
      <c r="N1414" s="247" t="str">
        <f t="shared" si="77"/>
        <v>1</v>
      </c>
      <c r="O1414" s="672" t="s">
        <v>605</v>
      </c>
      <c r="P1414" s="725" t="s">
        <v>606</v>
      </c>
      <c r="Q1414" s="247"/>
      <c r="R1414" s="291"/>
      <c r="S1414" s="293"/>
      <c r="T1414" s="412"/>
      <c r="V1414" s="293"/>
    </row>
    <row r="1415" spans="1:22" x14ac:dyDescent="0.25">
      <c r="A1415" s="305"/>
      <c r="B1415" s="671"/>
      <c r="C1415" s="305"/>
      <c r="D1415" s="668"/>
      <c r="E1415" s="668"/>
      <c r="F1415" s="668"/>
      <c r="G1415" s="670"/>
      <c r="H1415" s="670"/>
      <c r="I1415" s="670"/>
      <c r="J1415" s="305"/>
      <c r="K1415" s="670"/>
      <c r="L1415" s="291"/>
      <c r="M1415" s="247" t="str">
        <f t="shared" si="76"/>
        <v>0</v>
      </c>
      <c r="N1415" s="247" t="str">
        <f t="shared" si="77"/>
        <v>1</v>
      </c>
      <c r="O1415" s="672" t="s">
        <v>605</v>
      </c>
      <c r="P1415" s="725" t="s">
        <v>606</v>
      </c>
      <c r="Q1415" s="247"/>
      <c r="R1415" s="291"/>
      <c r="S1415" s="293"/>
      <c r="T1415" s="413"/>
      <c r="V1415" s="293"/>
    </row>
    <row r="1416" spans="1:22" x14ac:dyDescent="0.25">
      <c r="A1416" s="305"/>
      <c r="B1416" s="671"/>
      <c r="C1416" s="305"/>
      <c r="D1416" s="668"/>
      <c r="E1416" s="668"/>
      <c r="F1416" s="668"/>
      <c r="G1416" s="670"/>
      <c r="H1416" s="670"/>
      <c r="I1416" s="670"/>
      <c r="J1416" s="305"/>
      <c r="K1416" s="670"/>
      <c r="L1416" s="291"/>
      <c r="M1416" s="247" t="str">
        <f t="shared" si="76"/>
        <v>0</v>
      </c>
      <c r="N1416" s="247" t="str">
        <f t="shared" si="77"/>
        <v>1</v>
      </c>
      <c r="O1416" s="672" t="s">
        <v>605</v>
      </c>
      <c r="P1416" s="725" t="s">
        <v>606</v>
      </c>
      <c r="Q1416" s="247"/>
      <c r="R1416" s="291"/>
      <c r="S1416" s="293"/>
      <c r="T1416" s="412"/>
      <c r="V1416" s="293"/>
    </row>
    <row r="1417" spans="1:22" x14ac:dyDescent="0.25">
      <c r="A1417" s="305"/>
      <c r="B1417" s="671"/>
      <c r="C1417" s="305"/>
      <c r="D1417" s="668"/>
      <c r="E1417" s="668"/>
      <c r="F1417" s="668"/>
      <c r="G1417" s="670"/>
      <c r="H1417" s="670"/>
      <c r="I1417" s="670"/>
      <c r="J1417" s="305"/>
      <c r="K1417" s="670"/>
      <c r="L1417" s="291"/>
      <c r="M1417" s="247" t="str">
        <f t="shared" si="76"/>
        <v>0</v>
      </c>
      <c r="N1417" s="247" t="str">
        <f t="shared" si="77"/>
        <v>1</v>
      </c>
      <c r="O1417" s="672" t="s">
        <v>605</v>
      </c>
      <c r="P1417" s="725" t="s">
        <v>606</v>
      </c>
      <c r="Q1417" s="247"/>
      <c r="R1417" s="291"/>
      <c r="S1417" s="293"/>
      <c r="T1417" s="412"/>
      <c r="V1417" s="293"/>
    </row>
    <row r="1418" spans="1:22" x14ac:dyDescent="0.25">
      <c r="A1418" s="305"/>
      <c r="B1418" s="671"/>
      <c r="C1418" s="305"/>
      <c r="D1418" s="668"/>
      <c r="E1418" s="668"/>
      <c r="F1418" s="668"/>
      <c r="G1418" s="670"/>
      <c r="H1418" s="670"/>
      <c r="I1418" s="670"/>
      <c r="J1418" s="305"/>
      <c r="K1418" s="670"/>
      <c r="L1418" s="291"/>
      <c r="M1418" s="247" t="str">
        <f t="shared" si="76"/>
        <v>0</v>
      </c>
      <c r="N1418" s="247" t="str">
        <f t="shared" si="77"/>
        <v>1</v>
      </c>
      <c r="O1418" s="672" t="s">
        <v>605</v>
      </c>
      <c r="P1418" s="725" t="s">
        <v>606</v>
      </c>
      <c r="Q1418" s="247"/>
      <c r="R1418" s="291"/>
      <c r="S1418" s="293"/>
      <c r="T1418" s="412"/>
      <c r="V1418" s="293"/>
    </row>
    <row r="1419" spans="1:22" x14ac:dyDescent="0.25">
      <c r="A1419" s="305"/>
      <c r="B1419" s="671"/>
      <c r="C1419" s="305"/>
      <c r="D1419" s="668"/>
      <c r="E1419" s="668"/>
      <c r="F1419" s="668"/>
      <c r="G1419" s="670"/>
      <c r="H1419" s="670"/>
      <c r="I1419" s="670"/>
      <c r="J1419" s="305"/>
      <c r="K1419" s="670"/>
      <c r="L1419" s="291"/>
      <c r="M1419" s="247" t="str">
        <f t="shared" si="76"/>
        <v>0</v>
      </c>
      <c r="N1419" s="247" t="str">
        <f t="shared" si="77"/>
        <v>1</v>
      </c>
      <c r="O1419" s="672" t="s">
        <v>605</v>
      </c>
      <c r="P1419" s="725" t="s">
        <v>606</v>
      </c>
      <c r="Q1419" s="247"/>
      <c r="R1419" s="291"/>
      <c r="S1419" s="293"/>
      <c r="T1419" s="412"/>
      <c r="V1419" s="293"/>
    </row>
    <row r="1420" spans="1:22" x14ac:dyDescent="0.25">
      <c r="A1420" s="305"/>
      <c r="B1420" s="671"/>
      <c r="C1420" s="305"/>
      <c r="D1420" s="668"/>
      <c r="E1420" s="668"/>
      <c r="F1420" s="668"/>
      <c r="G1420" s="670"/>
      <c r="H1420" s="670"/>
      <c r="I1420" s="670"/>
      <c r="J1420" s="305"/>
      <c r="K1420" s="670"/>
      <c r="L1420" s="291"/>
      <c r="M1420" s="247" t="str">
        <f t="shared" si="76"/>
        <v>0</v>
      </c>
      <c r="N1420" s="247" t="str">
        <f t="shared" si="77"/>
        <v>1</v>
      </c>
      <c r="O1420" s="672" t="s">
        <v>605</v>
      </c>
      <c r="P1420" s="725" t="s">
        <v>606</v>
      </c>
      <c r="Q1420" s="247"/>
      <c r="R1420" s="291"/>
      <c r="S1420" s="293"/>
      <c r="T1420" s="412"/>
      <c r="V1420" s="293"/>
    </row>
    <row r="1421" spans="1:22" x14ac:dyDescent="0.25">
      <c r="A1421" s="305"/>
      <c r="B1421" s="671"/>
      <c r="C1421" s="305"/>
      <c r="D1421" s="668"/>
      <c r="E1421" s="668"/>
      <c r="F1421" s="668"/>
      <c r="G1421" s="670"/>
      <c r="H1421" s="670"/>
      <c r="I1421" s="670"/>
      <c r="J1421" s="305"/>
      <c r="K1421" s="670"/>
      <c r="L1421" s="291"/>
      <c r="M1421" s="247" t="str">
        <f t="shared" si="76"/>
        <v>0</v>
      </c>
      <c r="N1421" s="247" t="str">
        <f t="shared" si="77"/>
        <v>1</v>
      </c>
      <c r="O1421" s="672" t="s">
        <v>605</v>
      </c>
      <c r="P1421" s="725" t="s">
        <v>606</v>
      </c>
      <c r="Q1421" s="247"/>
      <c r="R1421" s="291"/>
      <c r="S1421" s="293"/>
      <c r="T1421" s="412"/>
      <c r="V1421" s="293"/>
    </row>
    <row r="1422" spans="1:22" x14ac:dyDescent="0.25">
      <c r="A1422" s="305"/>
      <c r="B1422" s="654"/>
      <c r="C1422" s="883"/>
      <c r="D1422" s="668"/>
      <c r="E1422" s="668"/>
      <c r="F1422" s="668"/>
      <c r="G1422" s="670"/>
      <c r="H1422" s="670"/>
      <c r="I1422" s="670"/>
      <c r="J1422" s="305"/>
      <c r="K1422" s="670"/>
      <c r="L1422" s="291"/>
      <c r="M1422" s="247" t="str">
        <f t="shared" si="76"/>
        <v>0</v>
      </c>
      <c r="N1422" s="247" t="str">
        <f t="shared" si="77"/>
        <v>1</v>
      </c>
      <c r="O1422" s="672" t="s">
        <v>605</v>
      </c>
      <c r="P1422" s="725" t="s">
        <v>606</v>
      </c>
      <c r="Q1422" s="247"/>
      <c r="R1422" s="291"/>
      <c r="S1422" s="293"/>
      <c r="T1422" s="412"/>
      <c r="V1422" s="293"/>
    </row>
    <row r="1423" spans="1:22" x14ac:dyDescent="0.25">
      <c r="A1423" s="305"/>
      <c r="B1423" s="654"/>
      <c r="C1423" s="883"/>
      <c r="D1423" s="668"/>
      <c r="E1423" s="668"/>
      <c r="F1423" s="668"/>
      <c r="G1423" s="670"/>
      <c r="H1423" s="670"/>
      <c r="I1423" s="670"/>
      <c r="J1423" s="305"/>
      <c r="K1423" s="670"/>
      <c r="L1423" s="291"/>
      <c r="M1423" s="247" t="str">
        <f t="shared" si="76"/>
        <v>0</v>
      </c>
      <c r="N1423" s="247" t="str">
        <f t="shared" si="77"/>
        <v>1</v>
      </c>
      <c r="O1423" s="672" t="s">
        <v>605</v>
      </c>
      <c r="P1423" s="725" t="s">
        <v>606</v>
      </c>
      <c r="Q1423" s="247"/>
      <c r="R1423" s="291"/>
      <c r="S1423" s="293"/>
      <c r="T1423" s="412"/>
      <c r="V1423" s="293"/>
    </row>
    <row r="1424" spans="1:22" x14ac:dyDescent="0.25">
      <c r="A1424" s="305"/>
      <c r="B1424" s="654"/>
      <c r="C1424" s="883"/>
      <c r="D1424" s="668"/>
      <c r="E1424" s="668"/>
      <c r="F1424" s="668"/>
      <c r="G1424" s="670"/>
      <c r="H1424" s="670"/>
      <c r="I1424" s="670"/>
      <c r="J1424" s="305"/>
      <c r="K1424" s="670"/>
      <c r="L1424" s="291"/>
      <c r="M1424" s="247" t="str">
        <f t="shared" si="76"/>
        <v>0</v>
      </c>
      <c r="N1424" s="247" t="str">
        <f t="shared" si="77"/>
        <v>1</v>
      </c>
      <c r="O1424" s="672" t="s">
        <v>605</v>
      </c>
      <c r="P1424" s="725" t="s">
        <v>606</v>
      </c>
      <c r="Q1424" s="247"/>
      <c r="R1424" s="291"/>
      <c r="S1424" s="293"/>
      <c r="T1424" s="412"/>
      <c r="V1424" s="293"/>
    </row>
    <row r="1425" spans="1:22" x14ac:dyDescent="0.25">
      <c r="A1425" s="305"/>
      <c r="B1425" s="654"/>
      <c r="C1425" s="883"/>
      <c r="D1425" s="668"/>
      <c r="E1425" s="668"/>
      <c r="F1425" s="668"/>
      <c r="G1425" s="670"/>
      <c r="H1425" s="670"/>
      <c r="I1425" s="670"/>
      <c r="J1425" s="305"/>
      <c r="K1425" s="670"/>
      <c r="L1425" s="291"/>
      <c r="M1425" s="247" t="str">
        <f t="shared" si="76"/>
        <v>0</v>
      </c>
      <c r="N1425" s="247" t="str">
        <f t="shared" si="77"/>
        <v>1</v>
      </c>
      <c r="O1425" s="672" t="s">
        <v>605</v>
      </c>
      <c r="P1425" s="725" t="s">
        <v>606</v>
      </c>
      <c r="Q1425" s="247"/>
      <c r="R1425" s="291"/>
      <c r="S1425" s="293"/>
      <c r="T1425" s="412"/>
      <c r="V1425" s="293"/>
    </row>
    <row r="1426" spans="1:22" x14ac:dyDescent="0.25">
      <c r="A1426" s="305"/>
      <c r="B1426" s="654"/>
      <c r="C1426" s="883"/>
      <c r="D1426" s="668"/>
      <c r="E1426" s="668"/>
      <c r="F1426" s="668"/>
      <c r="G1426" s="670"/>
      <c r="H1426" s="670"/>
      <c r="I1426" s="670"/>
      <c r="J1426" s="305"/>
      <c r="K1426" s="670"/>
      <c r="L1426" s="291"/>
      <c r="M1426" s="247" t="str">
        <f t="shared" ref="M1426:M1449" si="78">IF(O1426="",0,LEFT(O1426,1))</f>
        <v>0</v>
      </c>
      <c r="N1426" s="247" t="str">
        <f t="shared" si="77"/>
        <v>1</v>
      </c>
      <c r="O1426" s="672" t="s">
        <v>605</v>
      </c>
      <c r="P1426" s="725" t="s">
        <v>606</v>
      </c>
      <c r="Q1426" s="247"/>
      <c r="R1426" s="291"/>
      <c r="S1426" s="293"/>
      <c r="T1426" s="412"/>
      <c r="V1426" s="293"/>
    </row>
    <row r="1427" spans="1:22" x14ac:dyDescent="0.25">
      <c r="A1427" s="305"/>
      <c r="B1427" s="654"/>
      <c r="C1427" s="883"/>
      <c r="D1427" s="668"/>
      <c r="E1427" s="668"/>
      <c r="F1427" s="668"/>
      <c r="G1427" s="670"/>
      <c r="H1427" s="670"/>
      <c r="I1427" s="670"/>
      <c r="J1427" s="305"/>
      <c r="K1427" s="670"/>
      <c r="L1427" s="291"/>
      <c r="M1427" s="247" t="str">
        <f t="shared" si="78"/>
        <v>0</v>
      </c>
      <c r="N1427" s="247" t="str">
        <f t="shared" si="77"/>
        <v>1</v>
      </c>
      <c r="O1427" s="672" t="s">
        <v>605</v>
      </c>
      <c r="P1427" s="725" t="s">
        <v>606</v>
      </c>
      <c r="Q1427" s="247"/>
      <c r="R1427" s="291"/>
      <c r="S1427" s="293"/>
      <c r="T1427" s="412"/>
      <c r="V1427" s="293"/>
    </row>
    <row r="1428" spans="1:22" x14ac:dyDescent="0.25">
      <c r="A1428" s="305"/>
      <c r="B1428" s="654"/>
      <c r="C1428" s="883"/>
      <c r="D1428" s="668"/>
      <c r="E1428" s="668"/>
      <c r="F1428" s="668"/>
      <c r="G1428" s="670"/>
      <c r="H1428" s="670"/>
      <c r="I1428" s="670"/>
      <c r="J1428" s="305"/>
      <c r="K1428" s="670"/>
      <c r="L1428" s="291"/>
      <c r="M1428" s="247" t="str">
        <f t="shared" si="78"/>
        <v>0</v>
      </c>
      <c r="N1428" s="247" t="str">
        <f t="shared" si="77"/>
        <v>1</v>
      </c>
      <c r="O1428" s="672" t="s">
        <v>605</v>
      </c>
      <c r="P1428" s="725" t="s">
        <v>606</v>
      </c>
      <c r="Q1428" s="247"/>
      <c r="R1428" s="291"/>
      <c r="S1428" s="293"/>
      <c r="T1428" s="412"/>
      <c r="V1428" s="293"/>
    </row>
    <row r="1429" spans="1:22" x14ac:dyDescent="0.25">
      <c r="A1429" s="305"/>
      <c r="B1429" s="654"/>
      <c r="C1429" s="883"/>
      <c r="D1429" s="668"/>
      <c r="E1429" s="668"/>
      <c r="F1429" s="668"/>
      <c r="G1429" s="670"/>
      <c r="H1429" s="670"/>
      <c r="I1429" s="670"/>
      <c r="J1429" s="305"/>
      <c r="K1429" s="670"/>
      <c r="L1429" s="291"/>
      <c r="M1429" s="247" t="str">
        <f t="shared" si="78"/>
        <v>0</v>
      </c>
      <c r="N1429" s="247" t="str">
        <f t="shared" si="77"/>
        <v>1</v>
      </c>
      <c r="O1429" s="672" t="s">
        <v>605</v>
      </c>
      <c r="P1429" s="725" t="s">
        <v>606</v>
      </c>
      <c r="Q1429" s="247"/>
      <c r="R1429" s="291"/>
      <c r="S1429" s="293"/>
      <c r="T1429" s="412"/>
      <c r="V1429" s="293"/>
    </row>
    <row r="1430" spans="1:22" x14ac:dyDescent="0.25">
      <c r="A1430" s="305"/>
      <c r="B1430" s="654"/>
      <c r="C1430" s="883"/>
      <c r="D1430" s="668"/>
      <c r="E1430" s="668"/>
      <c r="F1430" s="668"/>
      <c r="G1430" s="670"/>
      <c r="H1430" s="670"/>
      <c r="I1430" s="670"/>
      <c r="J1430" s="305"/>
      <c r="K1430" s="670"/>
      <c r="L1430" s="291"/>
      <c r="M1430" s="247" t="str">
        <f t="shared" si="78"/>
        <v>0</v>
      </c>
      <c r="N1430" s="247" t="str">
        <f t="shared" si="77"/>
        <v>1</v>
      </c>
      <c r="O1430" s="672" t="s">
        <v>605</v>
      </c>
      <c r="P1430" s="725" t="s">
        <v>606</v>
      </c>
      <c r="Q1430" s="247"/>
      <c r="R1430" s="291"/>
      <c r="S1430" s="293"/>
      <c r="T1430" s="412"/>
      <c r="V1430" s="412"/>
    </row>
    <row r="1431" spans="1:22" x14ac:dyDescent="0.25">
      <c r="A1431" s="305"/>
      <c r="B1431" s="654"/>
      <c r="C1431" s="883"/>
      <c r="D1431" s="668"/>
      <c r="E1431" s="668"/>
      <c r="F1431" s="668"/>
      <c r="G1431" s="670"/>
      <c r="H1431" s="670"/>
      <c r="I1431" s="670"/>
      <c r="J1431" s="305"/>
      <c r="K1431" s="670"/>
      <c r="L1431" s="291"/>
      <c r="M1431" s="247" t="str">
        <f t="shared" si="78"/>
        <v>0</v>
      </c>
      <c r="N1431" s="247" t="str">
        <f t="shared" ref="N1431:N1449" si="79">IF(P1431="",0,LEFT(P1431,1))</f>
        <v>1</v>
      </c>
      <c r="O1431" s="672" t="s">
        <v>605</v>
      </c>
      <c r="P1431" s="725" t="s">
        <v>606</v>
      </c>
      <c r="Q1431" s="247"/>
      <c r="R1431" s="291"/>
      <c r="S1431" s="293"/>
      <c r="T1431" s="412"/>
      <c r="V1431" s="293"/>
    </row>
    <row r="1432" spans="1:22" x14ac:dyDescent="0.25">
      <c r="A1432" s="305"/>
      <c r="B1432" s="654"/>
      <c r="C1432" s="883"/>
      <c r="D1432" s="668"/>
      <c r="E1432" s="668"/>
      <c r="F1432" s="668"/>
      <c r="G1432" s="670"/>
      <c r="H1432" s="670"/>
      <c r="I1432" s="670"/>
      <c r="J1432" s="305"/>
      <c r="K1432" s="670"/>
      <c r="L1432" s="291"/>
      <c r="M1432" s="247" t="str">
        <f t="shared" si="78"/>
        <v>0</v>
      </c>
      <c r="N1432" s="247" t="str">
        <f t="shared" si="79"/>
        <v>1</v>
      </c>
      <c r="O1432" s="672" t="s">
        <v>605</v>
      </c>
      <c r="P1432" s="725" t="s">
        <v>606</v>
      </c>
      <c r="Q1432" s="247"/>
      <c r="R1432" s="291"/>
      <c r="S1432" s="293"/>
      <c r="T1432" s="412"/>
      <c r="V1432" s="293"/>
    </row>
    <row r="1433" spans="1:22" x14ac:dyDescent="0.25">
      <c r="A1433" s="305"/>
      <c r="B1433" s="654"/>
      <c r="C1433" s="883"/>
      <c r="D1433" s="668"/>
      <c r="E1433" s="668"/>
      <c r="F1433" s="668"/>
      <c r="G1433" s="670"/>
      <c r="H1433" s="670"/>
      <c r="I1433" s="670"/>
      <c r="J1433" s="305"/>
      <c r="K1433" s="670"/>
      <c r="L1433" s="291"/>
      <c r="M1433" s="247" t="str">
        <f t="shared" si="78"/>
        <v>0</v>
      </c>
      <c r="N1433" s="247" t="str">
        <f t="shared" si="79"/>
        <v>1</v>
      </c>
      <c r="O1433" s="672" t="s">
        <v>605</v>
      </c>
      <c r="P1433" s="725" t="s">
        <v>606</v>
      </c>
      <c r="Q1433" s="247"/>
      <c r="R1433" s="291"/>
      <c r="S1433" s="293"/>
      <c r="T1433" s="412"/>
      <c r="V1433" s="293"/>
    </row>
    <row r="1434" spans="1:22" x14ac:dyDescent="0.25">
      <c r="A1434" s="305"/>
      <c r="B1434" s="654"/>
      <c r="C1434" s="883"/>
      <c r="D1434" s="668"/>
      <c r="E1434" s="668"/>
      <c r="F1434" s="668"/>
      <c r="G1434" s="670"/>
      <c r="H1434" s="670"/>
      <c r="I1434" s="670"/>
      <c r="J1434" s="305"/>
      <c r="K1434" s="670"/>
      <c r="L1434" s="291"/>
      <c r="M1434" s="247" t="str">
        <f t="shared" si="78"/>
        <v>0</v>
      </c>
      <c r="N1434" s="247" t="str">
        <f t="shared" si="79"/>
        <v>1</v>
      </c>
      <c r="O1434" s="672" t="s">
        <v>605</v>
      </c>
      <c r="P1434" s="725" t="s">
        <v>606</v>
      </c>
      <c r="Q1434" s="247"/>
      <c r="R1434" s="291"/>
      <c r="S1434" s="293"/>
      <c r="T1434" s="412"/>
      <c r="V1434" s="293"/>
    </row>
    <row r="1435" spans="1:22" x14ac:dyDescent="0.25">
      <c r="A1435" s="305"/>
      <c r="B1435" s="654"/>
      <c r="C1435" s="883"/>
      <c r="D1435" s="668"/>
      <c r="E1435" s="668"/>
      <c r="F1435" s="668"/>
      <c r="G1435" s="670"/>
      <c r="H1435" s="670"/>
      <c r="I1435" s="670"/>
      <c r="J1435" s="305"/>
      <c r="K1435" s="670"/>
      <c r="L1435" s="291"/>
      <c r="M1435" s="247" t="str">
        <f t="shared" si="78"/>
        <v>0</v>
      </c>
      <c r="N1435" s="247" t="str">
        <f t="shared" si="79"/>
        <v>1</v>
      </c>
      <c r="O1435" s="672" t="s">
        <v>605</v>
      </c>
      <c r="P1435" s="725" t="s">
        <v>606</v>
      </c>
      <c r="Q1435" s="247"/>
      <c r="R1435" s="291"/>
      <c r="S1435" s="293"/>
      <c r="T1435" s="412"/>
      <c r="V1435" s="293"/>
    </row>
    <row r="1436" spans="1:22" x14ac:dyDescent="0.25">
      <c r="A1436" s="305"/>
      <c r="B1436" s="654"/>
      <c r="C1436" s="883"/>
      <c r="D1436" s="668"/>
      <c r="E1436" s="668"/>
      <c r="F1436" s="668"/>
      <c r="G1436" s="670"/>
      <c r="H1436" s="670"/>
      <c r="I1436" s="670"/>
      <c r="J1436" s="305"/>
      <c r="K1436" s="670"/>
      <c r="L1436" s="291"/>
      <c r="M1436" s="247" t="str">
        <f t="shared" si="78"/>
        <v>0</v>
      </c>
      <c r="N1436" s="247" t="str">
        <f t="shared" si="79"/>
        <v>1</v>
      </c>
      <c r="O1436" s="672" t="s">
        <v>605</v>
      </c>
      <c r="P1436" s="725" t="s">
        <v>606</v>
      </c>
      <c r="Q1436" s="247"/>
      <c r="R1436" s="291"/>
      <c r="S1436" s="293"/>
      <c r="T1436" s="412"/>
      <c r="V1436" s="293"/>
    </row>
    <row r="1437" spans="1:22" x14ac:dyDescent="0.25">
      <c r="A1437" s="305"/>
      <c r="B1437" s="671"/>
      <c r="C1437" s="305"/>
      <c r="D1437" s="668"/>
      <c r="E1437" s="668"/>
      <c r="F1437" s="668"/>
      <c r="G1437" s="670"/>
      <c r="H1437" s="670"/>
      <c r="I1437" s="670"/>
      <c r="J1437" s="305"/>
      <c r="K1437" s="670"/>
      <c r="L1437" s="291"/>
      <c r="M1437" s="247" t="str">
        <f t="shared" si="78"/>
        <v>0</v>
      </c>
      <c r="N1437" s="247" t="str">
        <f t="shared" si="79"/>
        <v>1</v>
      </c>
      <c r="O1437" s="672" t="s">
        <v>605</v>
      </c>
      <c r="P1437" s="725" t="s">
        <v>606</v>
      </c>
      <c r="Q1437" s="247"/>
      <c r="R1437" s="291"/>
      <c r="S1437" s="293"/>
      <c r="T1437" s="412"/>
      <c r="V1437" s="293"/>
    </row>
    <row r="1438" spans="1:22" x14ac:dyDescent="0.25">
      <c r="A1438" s="305"/>
      <c r="B1438" s="671"/>
      <c r="C1438" s="305"/>
      <c r="D1438" s="668"/>
      <c r="E1438" s="668"/>
      <c r="F1438" s="668"/>
      <c r="G1438" s="670"/>
      <c r="H1438" s="670"/>
      <c r="I1438" s="670"/>
      <c r="J1438" s="305"/>
      <c r="K1438" s="670"/>
      <c r="L1438" s="291"/>
      <c r="M1438" s="247" t="str">
        <f t="shared" si="78"/>
        <v>0</v>
      </c>
      <c r="N1438" s="247" t="str">
        <f t="shared" si="79"/>
        <v>1</v>
      </c>
      <c r="O1438" s="672" t="s">
        <v>605</v>
      </c>
      <c r="P1438" s="725" t="s">
        <v>606</v>
      </c>
      <c r="Q1438" s="247"/>
      <c r="R1438" s="291"/>
      <c r="S1438" s="293"/>
      <c r="T1438" s="412"/>
      <c r="V1438" s="412"/>
    </row>
    <row r="1439" spans="1:22" x14ac:dyDescent="0.25">
      <c r="A1439" s="305"/>
      <c r="B1439" s="671"/>
      <c r="C1439" s="305"/>
      <c r="D1439" s="668"/>
      <c r="E1439" s="668"/>
      <c r="F1439" s="668"/>
      <c r="G1439" s="670"/>
      <c r="H1439" s="670"/>
      <c r="I1439" s="670"/>
      <c r="J1439" s="305"/>
      <c r="K1439" s="670"/>
      <c r="L1439" s="291"/>
      <c r="M1439" s="247" t="str">
        <f t="shared" si="78"/>
        <v>0</v>
      </c>
      <c r="N1439" s="247" t="str">
        <f t="shared" si="79"/>
        <v>1</v>
      </c>
      <c r="O1439" s="672" t="s">
        <v>605</v>
      </c>
      <c r="P1439" s="725" t="s">
        <v>606</v>
      </c>
      <c r="Q1439" s="247"/>
      <c r="R1439" s="291"/>
      <c r="S1439" s="293"/>
      <c r="T1439" s="412"/>
      <c r="V1439" s="293"/>
    </row>
    <row r="1440" spans="1:22" x14ac:dyDescent="0.25">
      <c r="A1440" s="305"/>
      <c r="B1440" s="671"/>
      <c r="C1440" s="305"/>
      <c r="D1440" s="668"/>
      <c r="E1440" s="668"/>
      <c r="F1440" s="668"/>
      <c r="G1440" s="670"/>
      <c r="H1440" s="670"/>
      <c r="I1440" s="670"/>
      <c r="J1440" s="305"/>
      <c r="K1440" s="670"/>
      <c r="L1440" s="291"/>
      <c r="M1440" s="247" t="str">
        <f t="shared" si="78"/>
        <v>0</v>
      </c>
      <c r="N1440" s="247" t="str">
        <f t="shared" si="79"/>
        <v>1</v>
      </c>
      <c r="O1440" s="672" t="s">
        <v>605</v>
      </c>
      <c r="P1440" s="725" t="s">
        <v>606</v>
      </c>
      <c r="Q1440" s="247"/>
      <c r="R1440" s="291"/>
      <c r="S1440" s="293"/>
      <c r="T1440" s="412"/>
      <c r="V1440" s="412"/>
    </row>
    <row r="1441" spans="1:22" x14ac:dyDescent="0.25">
      <c r="A1441" s="305"/>
      <c r="B1441" s="671"/>
      <c r="C1441" s="305"/>
      <c r="D1441" s="668"/>
      <c r="E1441" s="668"/>
      <c r="F1441" s="668"/>
      <c r="G1441" s="670"/>
      <c r="H1441" s="670"/>
      <c r="I1441" s="670"/>
      <c r="J1441" s="305"/>
      <c r="K1441" s="670"/>
      <c r="L1441" s="291"/>
      <c r="M1441" s="247" t="str">
        <f t="shared" si="78"/>
        <v>0</v>
      </c>
      <c r="N1441" s="247" t="str">
        <f t="shared" si="79"/>
        <v>1</v>
      </c>
      <c r="O1441" s="672" t="s">
        <v>605</v>
      </c>
      <c r="P1441" s="725" t="s">
        <v>606</v>
      </c>
      <c r="Q1441" s="247"/>
      <c r="R1441" s="291"/>
      <c r="S1441" s="293"/>
      <c r="T1441" s="412"/>
      <c r="V1441" s="293"/>
    </row>
    <row r="1442" spans="1:22" x14ac:dyDescent="0.25">
      <c r="A1442" s="305"/>
      <c r="B1442" s="671"/>
      <c r="C1442" s="305"/>
      <c r="D1442" s="668"/>
      <c r="E1442" s="668"/>
      <c r="F1442" s="668"/>
      <c r="G1442" s="670"/>
      <c r="H1442" s="670"/>
      <c r="I1442" s="670"/>
      <c r="J1442" s="305"/>
      <c r="K1442" s="670"/>
      <c r="L1442" s="291"/>
      <c r="M1442" s="247" t="str">
        <f t="shared" si="78"/>
        <v>0</v>
      </c>
      <c r="N1442" s="247" t="str">
        <f t="shared" si="79"/>
        <v>1</v>
      </c>
      <c r="O1442" s="672" t="s">
        <v>605</v>
      </c>
      <c r="P1442" s="725" t="s">
        <v>606</v>
      </c>
      <c r="Q1442" s="247"/>
      <c r="R1442" s="291"/>
      <c r="S1442" s="293"/>
      <c r="T1442" s="412"/>
      <c r="V1442" s="293"/>
    </row>
    <row r="1443" spans="1:22" x14ac:dyDescent="0.25">
      <c r="A1443" s="305"/>
      <c r="B1443" s="671"/>
      <c r="C1443" s="305"/>
      <c r="D1443" s="668"/>
      <c r="E1443" s="668"/>
      <c r="F1443" s="668"/>
      <c r="G1443" s="670"/>
      <c r="H1443" s="670"/>
      <c r="I1443" s="670"/>
      <c r="J1443" s="305"/>
      <c r="K1443" s="670"/>
      <c r="L1443" s="291"/>
      <c r="M1443" s="247" t="str">
        <f t="shared" si="78"/>
        <v>0</v>
      </c>
      <c r="N1443" s="247" t="str">
        <f t="shared" si="79"/>
        <v>1</v>
      </c>
      <c r="O1443" s="672" t="s">
        <v>605</v>
      </c>
      <c r="P1443" s="725" t="s">
        <v>606</v>
      </c>
      <c r="Q1443" s="247"/>
      <c r="R1443" s="291"/>
      <c r="S1443" s="293"/>
      <c r="T1443" s="412"/>
      <c r="V1443" s="293"/>
    </row>
    <row r="1444" spans="1:22" x14ac:dyDescent="0.25">
      <c r="A1444" s="305"/>
      <c r="B1444" s="671"/>
      <c r="C1444" s="305"/>
      <c r="D1444" s="668"/>
      <c r="E1444" s="668"/>
      <c r="F1444" s="668"/>
      <c r="G1444" s="670"/>
      <c r="H1444" s="670"/>
      <c r="I1444" s="670"/>
      <c r="J1444" s="305"/>
      <c r="K1444" s="670"/>
      <c r="L1444" s="291"/>
      <c r="M1444" s="247" t="str">
        <f t="shared" si="78"/>
        <v>0</v>
      </c>
      <c r="N1444" s="247" t="str">
        <f t="shared" si="79"/>
        <v>1</v>
      </c>
      <c r="O1444" s="672" t="s">
        <v>605</v>
      </c>
      <c r="P1444" s="725" t="s">
        <v>606</v>
      </c>
      <c r="Q1444" s="247"/>
      <c r="R1444" s="291"/>
      <c r="S1444" s="293"/>
      <c r="T1444" s="412"/>
      <c r="V1444" s="293"/>
    </row>
    <row r="1445" spans="1:22" x14ac:dyDescent="0.25">
      <c r="A1445" s="305"/>
      <c r="B1445" s="671"/>
      <c r="C1445" s="305"/>
      <c r="D1445" s="668"/>
      <c r="E1445" s="668"/>
      <c r="F1445" s="668"/>
      <c r="G1445" s="670"/>
      <c r="H1445" s="670"/>
      <c r="I1445" s="670"/>
      <c r="J1445" s="305"/>
      <c r="K1445" s="670"/>
      <c r="L1445" s="291"/>
      <c r="M1445" s="247" t="str">
        <f t="shared" si="78"/>
        <v>0</v>
      </c>
      <c r="N1445" s="247" t="str">
        <f t="shared" si="79"/>
        <v>1</v>
      </c>
      <c r="O1445" s="672" t="s">
        <v>605</v>
      </c>
      <c r="P1445" s="725" t="s">
        <v>606</v>
      </c>
      <c r="Q1445" s="247"/>
      <c r="R1445" s="291"/>
      <c r="S1445" s="293"/>
      <c r="T1445" s="412"/>
      <c r="V1445" s="293"/>
    </row>
    <row r="1446" spans="1:22" x14ac:dyDescent="0.25">
      <c r="A1446" s="305"/>
      <c r="B1446" s="671"/>
      <c r="C1446" s="305"/>
      <c r="D1446" s="668"/>
      <c r="E1446" s="668"/>
      <c r="F1446" s="668"/>
      <c r="G1446" s="670"/>
      <c r="H1446" s="670"/>
      <c r="I1446" s="670"/>
      <c r="J1446" s="305"/>
      <c r="K1446" s="670"/>
      <c r="L1446" s="291"/>
      <c r="M1446" s="247" t="str">
        <f t="shared" si="78"/>
        <v>0</v>
      </c>
      <c r="N1446" s="247" t="str">
        <f t="shared" si="79"/>
        <v>1</v>
      </c>
      <c r="O1446" s="672" t="s">
        <v>605</v>
      </c>
      <c r="P1446" s="725" t="s">
        <v>606</v>
      </c>
      <c r="Q1446" s="247"/>
      <c r="R1446" s="291"/>
      <c r="S1446" s="293"/>
      <c r="T1446" s="412"/>
      <c r="V1446" s="293"/>
    </row>
    <row r="1447" spans="1:22" x14ac:dyDescent="0.25">
      <c r="A1447" s="305"/>
      <c r="B1447" s="671"/>
      <c r="C1447" s="305"/>
      <c r="D1447" s="668"/>
      <c r="E1447" s="668"/>
      <c r="F1447" s="668"/>
      <c r="G1447" s="670"/>
      <c r="H1447" s="670"/>
      <c r="I1447" s="670"/>
      <c r="J1447" s="305"/>
      <c r="K1447" s="670"/>
      <c r="L1447" s="291"/>
      <c r="M1447" s="247" t="str">
        <f t="shared" si="78"/>
        <v>0</v>
      </c>
      <c r="N1447" s="247" t="str">
        <f t="shared" si="79"/>
        <v>1</v>
      </c>
      <c r="O1447" s="672" t="s">
        <v>605</v>
      </c>
      <c r="P1447" s="725" t="s">
        <v>606</v>
      </c>
      <c r="Q1447" s="247"/>
      <c r="R1447" s="291"/>
      <c r="S1447" s="293"/>
      <c r="T1447" s="412"/>
      <c r="V1447" s="293"/>
    </row>
    <row r="1448" spans="1:22" x14ac:dyDescent="0.25">
      <c r="A1448" s="305"/>
      <c r="B1448" s="671"/>
      <c r="C1448" s="305"/>
      <c r="D1448" s="668"/>
      <c r="E1448" s="668"/>
      <c r="F1448" s="668"/>
      <c r="G1448" s="670"/>
      <c r="H1448" s="670"/>
      <c r="I1448" s="670"/>
      <c r="J1448" s="305"/>
      <c r="K1448" s="670"/>
      <c r="L1448" s="291"/>
      <c r="M1448" s="247" t="str">
        <f t="shared" si="78"/>
        <v>0</v>
      </c>
      <c r="N1448" s="247" t="str">
        <f t="shared" si="79"/>
        <v>1</v>
      </c>
      <c r="O1448" s="672" t="s">
        <v>605</v>
      </c>
      <c r="P1448" s="725" t="s">
        <v>606</v>
      </c>
      <c r="Q1448" s="247"/>
      <c r="R1448" s="291"/>
      <c r="S1448" s="293"/>
      <c r="T1448" s="412"/>
      <c r="V1448" s="293"/>
    </row>
    <row r="1449" spans="1:22" x14ac:dyDescent="0.25">
      <c r="A1449" s="305"/>
      <c r="B1449" s="671"/>
      <c r="C1449" s="305"/>
      <c r="D1449" s="668"/>
      <c r="E1449" s="668"/>
      <c r="F1449" s="668"/>
      <c r="G1449" s="670"/>
      <c r="H1449" s="670"/>
      <c r="I1449" s="670"/>
      <c r="J1449" s="305"/>
      <c r="K1449" s="670"/>
      <c r="L1449" s="291"/>
      <c r="M1449" s="247" t="str">
        <f t="shared" si="78"/>
        <v>0</v>
      </c>
      <c r="N1449" s="247" t="str">
        <f t="shared" si="79"/>
        <v>1</v>
      </c>
      <c r="O1449" s="672" t="s">
        <v>605</v>
      </c>
      <c r="P1449" s="725" t="s">
        <v>606</v>
      </c>
      <c r="Q1449" s="247"/>
      <c r="R1449" s="291"/>
      <c r="S1449" s="293"/>
      <c r="T1449" s="412"/>
      <c r="V1449" s="293"/>
    </row>
    <row r="1450" spans="1:22" x14ac:dyDescent="0.25">
      <c r="A1450" s="305"/>
      <c r="B1450" s="671"/>
      <c r="C1450" s="305"/>
      <c r="D1450" s="668"/>
      <c r="E1450" s="668"/>
      <c r="F1450" s="668"/>
      <c r="G1450" s="670"/>
      <c r="H1450" s="670"/>
      <c r="I1450" s="670"/>
      <c r="J1450" s="305"/>
      <c r="K1450" s="670"/>
      <c r="L1450" s="291"/>
      <c r="M1450" s="247" t="s">
        <v>1138</v>
      </c>
      <c r="N1450" s="247" t="s">
        <v>1138</v>
      </c>
      <c r="O1450" s="672" t="s">
        <v>605</v>
      </c>
      <c r="P1450" s="725" t="s">
        <v>606</v>
      </c>
      <c r="Q1450" s="247"/>
      <c r="R1450" s="291"/>
      <c r="S1450" s="293"/>
      <c r="T1450" s="412"/>
      <c r="V1450" s="293"/>
    </row>
    <row r="1451" spans="1:22" x14ac:dyDescent="0.25">
      <c r="A1451" s="305"/>
      <c r="B1451" s="671"/>
      <c r="C1451" s="305"/>
      <c r="D1451" s="668"/>
      <c r="E1451" s="668"/>
      <c r="F1451" s="668"/>
      <c r="G1451" s="670"/>
      <c r="H1451" s="670"/>
      <c r="I1451" s="670"/>
      <c r="J1451" s="305"/>
      <c r="K1451" s="670"/>
      <c r="L1451" s="291"/>
      <c r="M1451" s="247" t="s">
        <v>1138</v>
      </c>
      <c r="N1451" s="247" t="s">
        <v>1138</v>
      </c>
      <c r="O1451" s="672" t="s">
        <v>605</v>
      </c>
      <c r="P1451" s="725" t="s">
        <v>606</v>
      </c>
      <c r="Q1451" s="247"/>
      <c r="R1451" s="291"/>
      <c r="S1451" s="293"/>
      <c r="T1451" s="412"/>
      <c r="V1451" s="293"/>
    </row>
    <row r="1452" spans="1:22" x14ac:dyDescent="0.25">
      <c r="A1452" s="305"/>
      <c r="B1452" s="671"/>
      <c r="C1452" s="305"/>
      <c r="D1452" s="668"/>
      <c r="E1452" s="668"/>
      <c r="F1452" s="668"/>
      <c r="G1452" s="670"/>
      <c r="H1452" s="670"/>
      <c r="I1452" s="670"/>
      <c r="J1452" s="305"/>
      <c r="K1452" s="670"/>
      <c r="L1452" s="291"/>
      <c r="M1452" s="247" t="str">
        <f>IF(O1452="",0,LEFT(O1452,1))</f>
        <v>0</v>
      </c>
      <c r="N1452" s="247" t="str">
        <f>IF(P1452="",0,LEFT(P1452,1))</f>
        <v>1</v>
      </c>
      <c r="O1452" s="672" t="s">
        <v>605</v>
      </c>
      <c r="P1452" s="725" t="s">
        <v>606</v>
      </c>
      <c r="Q1452" s="247"/>
      <c r="R1452" s="291"/>
      <c r="S1452" s="293"/>
      <c r="T1452" s="412"/>
    </row>
    <row r="1453" spans="1:22" x14ac:dyDescent="0.25">
      <c r="A1453" s="305"/>
      <c r="B1453" s="671"/>
      <c r="C1453" s="305"/>
      <c r="D1453" s="668"/>
      <c r="E1453" s="668"/>
      <c r="F1453" s="668"/>
      <c r="G1453" s="670"/>
      <c r="H1453" s="670"/>
      <c r="I1453" s="670"/>
      <c r="J1453" s="305"/>
      <c r="K1453" s="670"/>
      <c r="L1453" s="291"/>
      <c r="M1453" s="247" t="str">
        <f>IF(O1453="",0,LEFT(O1453,1))</f>
        <v>0</v>
      </c>
      <c r="N1453" s="247" t="str">
        <f>IF(P1453="",0,LEFT(P1453,1))</f>
        <v>1</v>
      </c>
      <c r="O1453" s="672" t="s">
        <v>605</v>
      </c>
      <c r="P1453" s="725" t="s">
        <v>606</v>
      </c>
      <c r="Q1453" s="247"/>
      <c r="R1453" s="291"/>
      <c r="S1453" s="293"/>
      <c r="T1453" s="412"/>
    </row>
    <row r="1454" spans="1:22" x14ac:dyDescent="0.25">
      <c r="A1454" s="305"/>
      <c r="B1454" s="671"/>
      <c r="C1454" s="305"/>
      <c r="D1454" s="668"/>
      <c r="E1454" s="668"/>
      <c r="F1454" s="668"/>
      <c r="G1454" s="670"/>
      <c r="H1454" s="670"/>
      <c r="I1454" s="670"/>
      <c r="J1454" s="305"/>
      <c r="K1454" s="670"/>
      <c r="L1454" s="291"/>
      <c r="M1454" s="247" t="s">
        <v>1138</v>
      </c>
      <c r="N1454" s="247" t="s">
        <v>1138</v>
      </c>
      <c r="O1454" s="672" t="s">
        <v>605</v>
      </c>
      <c r="P1454" s="725" t="s">
        <v>606</v>
      </c>
      <c r="Q1454" s="247"/>
      <c r="R1454" s="291"/>
      <c r="S1454" s="293"/>
      <c r="T1454" s="412"/>
    </row>
    <row r="1455" spans="1:22" x14ac:dyDescent="0.25">
      <c r="A1455" s="305"/>
      <c r="B1455" s="842"/>
      <c r="C1455" s="305"/>
      <c r="D1455" s="668"/>
      <c r="E1455" s="668"/>
      <c r="F1455" s="668"/>
      <c r="G1455" s="670"/>
      <c r="H1455" s="670"/>
      <c r="I1455" s="670"/>
      <c r="J1455" s="305"/>
      <c r="K1455" s="670"/>
      <c r="L1455" s="291"/>
      <c r="M1455" s="247" t="s">
        <v>1138</v>
      </c>
      <c r="N1455" s="247" t="s">
        <v>1138</v>
      </c>
      <c r="O1455" s="672" t="s">
        <v>605</v>
      </c>
      <c r="P1455" s="725" t="s">
        <v>606</v>
      </c>
      <c r="Q1455" s="247"/>
      <c r="R1455" s="291"/>
      <c r="S1455" s="293"/>
      <c r="T1455" s="412"/>
    </row>
    <row r="1456" spans="1:22" x14ac:dyDescent="0.25">
      <c r="A1456" s="305"/>
      <c r="B1456" s="842"/>
      <c r="C1456" s="305"/>
      <c r="D1456" s="668"/>
      <c r="E1456" s="668"/>
      <c r="F1456" s="668"/>
      <c r="G1456" s="670"/>
      <c r="H1456" s="670"/>
      <c r="I1456" s="670"/>
      <c r="J1456" s="305"/>
      <c r="K1456" s="670"/>
      <c r="L1456" s="291"/>
      <c r="M1456" s="247" t="s">
        <v>1138</v>
      </c>
      <c r="N1456" s="247" t="s">
        <v>1138</v>
      </c>
      <c r="O1456" s="672" t="s">
        <v>605</v>
      </c>
      <c r="P1456" s="725" t="s">
        <v>606</v>
      </c>
      <c r="Q1456" s="247"/>
      <c r="R1456" s="291"/>
      <c r="S1456" s="293"/>
      <c r="T1456" s="412"/>
    </row>
    <row r="1457" spans="1:20" x14ac:dyDescent="0.25">
      <c r="A1457" s="305"/>
      <c r="B1457" s="842"/>
      <c r="C1457" s="305"/>
      <c r="D1457" s="668"/>
      <c r="E1457" s="668"/>
      <c r="F1457" s="668"/>
      <c r="G1457" s="670"/>
      <c r="H1457" s="670"/>
      <c r="I1457" s="670"/>
      <c r="J1457" s="305"/>
      <c r="K1457" s="670"/>
      <c r="L1457" s="291"/>
      <c r="M1457" s="247" t="s">
        <v>1138</v>
      </c>
      <c r="N1457" s="247" t="s">
        <v>1138</v>
      </c>
      <c r="O1457" s="672" t="s">
        <v>605</v>
      </c>
      <c r="P1457" s="725" t="s">
        <v>606</v>
      </c>
      <c r="Q1457" s="247"/>
      <c r="R1457" s="291"/>
      <c r="S1457" s="293"/>
      <c r="T1457" s="412"/>
    </row>
    <row r="1458" spans="1:20" x14ac:dyDescent="0.25">
      <c r="A1458" s="305"/>
      <c r="B1458" s="842"/>
      <c r="C1458" s="305"/>
      <c r="D1458" s="668"/>
      <c r="E1458" s="668"/>
      <c r="F1458" s="668"/>
      <c r="G1458" s="670"/>
      <c r="H1458" s="670"/>
      <c r="I1458" s="670"/>
      <c r="J1458" s="305"/>
      <c r="K1458" s="670"/>
      <c r="L1458" s="291"/>
      <c r="M1458" s="247" t="s">
        <v>1138</v>
      </c>
      <c r="N1458" s="247" t="s">
        <v>1138</v>
      </c>
      <c r="O1458" s="672" t="s">
        <v>605</v>
      </c>
      <c r="P1458" s="725" t="s">
        <v>606</v>
      </c>
      <c r="Q1458" s="247"/>
      <c r="R1458" s="291"/>
      <c r="S1458" s="293"/>
      <c r="T1458" s="412"/>
    </row>
    <row r="1459" spans="1:20" x14ac:dyDescent="0.25">
      <c r="A1459" s="305"/>
      <c r="B1459" s="842"/>
      <c r="C1459" s="305"/>
      <c r="D1459" s="668"/>
      <c r="E1459" s="668"/>
      <c r="F1459" s="668"/>
      <c r="G1459" s="670"/>
      <c r="H1459" s="670"/>
      <c r="I1459" s="670"/>
      <c r="J1459" s="305"/>
      <c r="K1459" s="670"/>
      <c r="L1459" s="291"/>
      <c r="M1459" s="247" t="s">
        <v>1138</v>
      </c>
      <c r="N1459" s="247" t="s">
        <v>1138</v>
      </c>
      <c r="O1459" s="672" t="s">
        <v>605</v>
      </c>
      <c r="P1459" s="725" t="s">
        <v>606</v>
      </c>
      <c r="Q1459" s="247"/>
      <c r="R1459" s="291"/>
      <c r="S1459" s="293"/>
      <c r="T1459" s="412"/>
    </row>
    <row r="1460" spans="1:20" x14ac:dyDescent="0.25">
      <c r="A1460" s="305"/>
      <c r="B1460" s="842"/>
      <c r="C1460" s="305"/>
      <c r="D1460" s="668"/>
      <c r="E1460" s="668"/>
      <c r="F1460" s="668"/>
      <c r="G1460" s="670"/>
      <c r="H1460" s="670"/>
      <c r="I1460" s="670"/>
      <c r="J1460" s="305"/>
      <c r="K1460" s="670"/>
      <c r="L1460" s="291"/>
      <c r="M1460" s="247" t="s">
        <v>1138</v>
      </c>
      <c r="N1460" s="247" t="s">
        <v>1138</v>
      </c>
      <c r="O1460" s="672" t="s">
        <v>605</v>
      </c>
      <c r="P1460" s="725" t="s">
        <v>606</v>
      </c>
      <c r="Q1460" s="247"/>
      <c r="R1460" s="291"/>
      <c r="S1460" s="293"/>
      <c r="T1460" s="412"/>
    </row>
    <row r="1461" spans="1:20" x14ac:dyDescent="0.25">
      <c r="A1461" s="305"/>
      <c r="B1461" s="671"/>
      <c r="C1461" s="305"/>
      <c r="D1461" s="668"/>
      <c r="E1461" s="668"/>
      <c r="F1461" s="668"/>
      <c r="G1461" s="670"/>
      <c r="H1461" s="670"/>
      <c r="I1461" s="670"/>
      <c r="J1461" s="305"/>
      <c r="K1461" s="670"/>
      <c r="L1461" s="291"/>
      <c r="M1461" s="247" t="s">
        <v>1138</v>
      </c>
      <c r="N1461" s="247" t="s">
        <v>1138</v>
      </c>
      <c r="O1461" s="672" t="s">
        <v>605</v>
      </c>
      <c r="P1461" s="725" t="s">
        <v>606</v>
      </c>
      <c r="Q1461" s="247"/>
      <c r="R1461" s="291"/>
      <c r="S1461" s="293"/>
      <c r="T1461" s="412"/>
    </row>
    <row r="1462" spans="1:20" x14ac:dyDescent="0.25">
      <c r="A1462" s="305"/>
      <c r="B1462" s="671"/>
      <c r="C1462" s="305"/>
      <c r="D1462" s="668"/>
      <c r="E1462" s="668"/>
      <c r="F1462" s="668"/>
      <c r="G1462" s="670"/>
      <c r="H1462" s="670"/>
      <c r="I1462" s="670"/>
      <c r="J1462" s="305"/>
      <c r="K1462" s="670"/>
      <c r="L1462" s="291"/>
      <c r="M1462" s="247" t="s">
        <v>1138</v>
      </c>
      <c r="N1462" s="247" t="s">
        <v>1138</v>
      </c>
      <c r="O1462" s="672" t="s">
        <v>605</v>
      </c>
      <c r="P1462" s="725" t="s">
        <v>606</v>
      </c>
      <c r="Q1462" s="247"/>
      <c r="R1462" s="291"/>
      <c r="S1462" s="293"/>
      <c r="T1462" s="412"/>
    </row>
    <row r="1463" spans="1:20" x14ac:dyDescent="0.25">
      <c r="A1463" s="305"/>
      <c r="B1463" s="671"/>
      <c r="C1463" s="305"/>
      <c r="D1463" s="668"/>
      <c r="E1463" s="668"/>
      <c r="F1463" s="668"/>
      <c r="G1463" s="670"/>
      <c r="H1463" s="670"/>
      <c r="I1463" s="670"/>
      <c r="J1463" s="305"/>
      <c r="K1463" s="670"/>
      <c r="L1463" s="291"/>
      <c r="M1463" s="247" t="s">
        <v>1138</v>
      </c>
      <c r="N1463" s="247" t="s">
        <v>1138</v>
      </c>
      <c r="O1463" s="672" t="s">
        <v>605</v>
      </c>
      <c r="P1463" s="725" t="s">
        <v>606</v>
      </c>
      <c r="Q1463" s="247"/>
      <c r="R1463" s="291"/>
      <c r="S1463" s="293"/>
      <c r="T1463" s="412"/>
    </row>
    <row r="1464" spans="1:20" x14ac:dyDescent="0.25">
      <c r="A1464" s="305"/>
      <c r="B1464" s="671"/>
      <c r="C1464" s="305"/>
      <c r="D1464" s="668"/>
      <c r="E1464" s="668"/>
      <c r="F1464" s="668"/>
      <c r="G1464" s="670"/>
      <c r="H1464" s="670"/>
      <c r="I1464" s="670"/>
      <c r="J1464" s="305"/>
      <c r="K1464" s="670"/>
      <c r="L1464" s="291"/>
      <c r="M1464" s="247" t="s">
        <v>1138</v>
      </c>
      <c r="N1464" s="247" t="s">
        <v>1138</v>
      </c>
      <c r="O1464" s="672" t="s">
        <v>605</v>
      </c>
      <c r="P1464" s="725" t="s">
        <v>606</v>
      </c>
      <c r="Q1464" s="247"/>
      <c r="R1464" s="291"/>
      <c r="S1464" s="293"/>
      <c r="T1464" s="412"/>
    </row>
    <row r="1465" spans="1:20" x14ac:dyDescent="0.25">
      <c r="A1465" s="305"/>
      <c r="B1465" s="671"/>
      <c r="C1465" s="305"/>
      <c r="D1465" s="668"/>
      <c r="E1465" s="668"/>
      <c r="F1465" s="668"/>
      <c r="G1465" s="670"/>
      <c r="H1465" s="670"/>
      <c r="I1465" s="670"/>
      <c r="J1465" s="305"/>
      <c r="K1465" s="670"/>
      <c r="L1465" s="291"/>
      <c r="M1465" s="247" t="str">
        <f t="shared" ref="M1465:M1528" si="80">IF(O1465="",0,LEFT(O1465,1))</f>
        <v>0</v>
      </c>
      <c r="N1465" s="247" t="str">
        <f t="shared" ref="N1465:N1528" si="81">IF(P1465="",0,LEFT(P1465,1))</f>
        <v>1</v>
      </c>
      <c r="O1465" s="672" t="s">
        <v>605</v>
      </c>
      <c r="P1465" s="725" t="s">
        <v>606</v>
      </c>
      <c r="Q1465" s="247"/>
      <c r="R1465" s="291"/>
      <c r="S1465" s="293"/>
      <c r="T1465" s="412"/>
    </row>
    <row r="1466" spans="1:20" x14ac:dyDescent="0.25">
      <c r="A1466" s="305"/>
      <c r="B1466" s="671"/>
      <c r="C1466" s="305"/>
      <c r="D1466" s="668"/>
      <c r="E1466" s="668"/>
      <c r="F1466" s="668"/>
      <c r="G1466" s="670"/>
      <c r="H1466" s="670"/>
      <c r="I1466" s="670"/>
      <c r="J1466" s="305"/>
      <c r="K1466" s="670"/>
      <c r="L1466" s="291"/>
      <c r="M1466" s="247" t="str">
        <f t="shared" si="80"/>
        <v>0</v>
      </c>
      <c r="N1466" s="247" t="str">
        <f t="shared" si="81"/>
        <v>1</v>
      </c>
      <c r="O1466" s="672" t="s">
        <v>605</v>
      </c>
      <c r="P1466" s="725" t="s">
        <v>606</v>
      </c>
      <c r="Q1466" s="247"/>
      <c r="R1466" s="291"/>
      <c r="S1466" s="293"/>
      <c r="T1466" s="412"/>
    </row>
    <row r="1467" spans="1:20" x14ac:dyDescent="0.25">
      <c r="A1467" s="305"/>
      <c r="B1467" s="671"/>
      <c r="C1467" s="305"/>
      <c r="D1467" s="668"/>
      <c r="E1467" s="668"/>
      <c r="F1467" s="668"/>
      <c r="G1467" s="670"/>
      <c r="H1467" s="670"/>
      <c r="I1467" s="670"/>
      <c r="J1467" s="305"/>
      <c r="K1467" s="670"/>
      <c r="L1467" s="291"/>
      <c r="M1467" s="247" t="str">
        <f t="shared" si="80"/>
        <v>0</v>
      </c>
      <c r="N1467" s="247" t="str">
        <f t="shared" si="81"/>
        <v>1</v>
      </c>
      <c r="O1467" s="672" t="s">
        <v>605</v>
      </c>
      <c r="P1467" s="725" t="s">
        <v>606</v>
      </c>
      <c r="Q1467" s="247"/>
      <c r="R1467" s="291"/>
      <c r="S1467" s="293"/>
      <c r="T1467" s="412"/>
    </row>
    <row r="1468" spans="1:20" x14ac:dyDescent="0.25">
      <c r="A1468" s="305"/>
      <c r="B1468" s="843"/>
      <c r="C1468" s="880"/>
      <c r="D1468" s="668"/>
      <c r="E1468" s="668"/>
      <c r="F1468" s="668"/>
      <c r="G1468" s="670"/>
      <c r="H1468" s="670"/>
      <c r="I1468" s="670"/>
      <c r="J1468" s="305"/>
      <c r="K1468" s="670"/>
      <c r="L1468" s="291"/>
      <c r="M1468" s="247" t="str">
        <f t="shared" si="80"/>
        <v>0</v>
      </c>
      <c r="N1468" s="247" t="str">
        <f t="shared" si="81"/>
        <v>1</v>
      </c>
      <c r="O1468" s="672" t="s">
        <v>605</v>
      </c>
      <c r="P1468" s="725" t="s">
        <v>606</v>
      </c>
      <c r="Q1468" s="247"/>
      <c r="R1468" s="291"/>
      <c r="S1468" s="293"/>
      <c r="T1468" s="412"/>
    </row>
    <row r="1469" spans="1:20" x14ac:dyDescent="0.25">
      <c r="A1469" s="305"/>
      <c r="B1469" s="843"/>
      <c r="C1469" s="880"/>
      <c r="D1469" s="668"/>
      <c r="E1469" s="668"/>
      <c r="F1469" s="668"/>
      <c r="G1469" s="670"/>
      <c r="H1469" s="670"/>
      <c r="I1469" s="670"/>
      <c r="J1469" s="305"/>
      <c r="K1469" s="670"/>
      <c r="L1469" s="291"/>
      <c r="M1469" s="247" t="str">
        <f t="shared" si="80"/>
        <v>0</v>
      </c>
      <c r="N1469" s="247" t="str">
        <f t="shared" si="81"/>
        <v>1</v>
      </c>
      <c r="O1469" s="672" t="s">
        <v>605</v>
      </c>
      <c r="P1469" s="725" t="s">
        <v>606</v>
      </c>
      <c r="Q1469" s="247"/>
      <c r="R1469" s="291"/>
      <c r="S1469" s="293"/>
      <c r="T1469" s="412"/>
    </row>
    <row r="1470" spans="1:20" x14ac:dyDescent="0.25">
      <c r="A1470" s="305"/>
      <c r="B1470" s="843"/>
      <c r="C1470" s="880"/>
      <c r="D1470" s="668"/>
      <c r="E1470" s="668"/>
      <c r="F1470" s="668"/>
      <c r="G1470" s="670"/>
      <c r="H1470" s="670"/>
      <c r="I1470" s="670"/>
      <c r="J1470" s="305"/>
      <c r="K1470" s="670"/>
      <c r="L1470" s="291"/>
      <c r="M1470" s="247" t="str">
        <f t="shared" si="80"/>
        <v>0</v>
      </c>
      <c r="N1470" s="247" t="str">
        <f t="shared" si="81"/>
        <v>1</v>
      </c>
      <c r="O1470" s="672" t="s">
        <v>605</v>
      </c>
      <c r="P1470" s="725" t="s">
        <v>606</v>
      </c>
      <c r="Q1470" s="247"/>
      <c r="R1470" s="291"/>
      <c r="S1470" s="293"/>
      <c r="T1470" s="412"/>
    </row>
    <row r="1471" spans="1:20" x14ac:dyDescent="0.25">
      <c r="A1471" s="305"/>
      <c r="B1471" s="843"/>
      <c r="C1471" s="880"/>
      <c r="D1471" s="668"/>
      <c r="E1471" s="668"/>
      <c r="F1471" s="668"/>
      <c r="G1471" s="670"/>
      <c r="H1471" s="670"/>
      <c r="I1471" s="670"/>
      <c r="J1471" s="305"/>
      <c r="K1471" s="670"/>
      <c r="L1471" s="291"/>
      <c r="M1471" s="247" t="str">
        <f t="shared" si="80"/>
        <v>0</v>
      </c>
      <c r="N1471" s="247" t="str">
        <f t="shared" si="81"/>
        <v>1</v>
      </c>
      <c r="O1471" s="672" t="s">
        <v>605</v>
      </c>
      <c r="P1471" s="725" t="s">
        <v>606</v>
      </c>
      <c r="Q1471" s="247"/>
      <c r="R1471" s="291"/>
      <c r="S1471" s="293"/>
      <c r="T1471" s="412"/>
    </row>
    <row r="1472" spans="1:20" x14ac:dyDescent="0.25">
      <c r="A1472" s="305"/>
      <c r="B1472" s="843"/>
      <c r="C1472" s="880"/>
      <c r="D1472" s="668"/>
      <c r="E1472" s="668"/>
      <c r="F1472" s="668"/>
      <c r="G1472" s="670"/>
      <c r="H1472" s="670"/>
      <c r="I1472" s="670"/>
      <c r="J1472" s="305"/>
      <c r="K1472" s="670"/>
      <c r="L1472" s="291"/>
      <c r="M1472" s="247" t="str">
        <f t="shared" si="80"/>
        <v>0</v>
      </c>
      <c r="N1472" s="247" t="str">
        <f t="shared" si="81"/>
        <v>1</v>
      </c>
      <c r="O1472" s="672" t="s">
        <v>605</v>
      </c>
      <c r="P1472" s="725" t="s">
        <v>606</v>
      </c>
      <c r="Q1472" s="247"/>
      <c r="R1472" s="291"/>
      <c r="S1472" s="293"/>
      <c r="T1472" s="412"/>
    </row>
    <row r="1473" spans="1:20" x14ac:dyDescent="0.25">
      <c r="A1473" s="305"/>
      <c r="B1473" s="843"/>
      <c r="C1473" s="880"/>
      <c r="D1473" s="668"/>
      <c r="E1473" s="668"/>
      <c r="F1473" s="668"/>
      <c r="G1473" s="670"/>
      <c r="H1473" s="670"/>
      <c r="I1473" s="670"/>
      <c r="J1473" s="305"/>
      <c r="K1473" s="670"/>
      <c r="L1473" s="291"/>
      <c r="M1473" s="247" t="str">
        <f t="shared" si="80"/>
        <v>0</v>
      </c>
      <c r="N1473" s="247" t="str">
        <f t="shared" si="81"/>
        <v>1</v>
      </c>
      <c r="O1473" s="672" t="s">
        <v>605</v>
      </c>
      <c r="P1473" s="725" t="s">
        <v>606</v>
      </c>
      <c r="Q1473" s="247"/>
      <c r="R1473" s="291"/>
      <c r="S1473" s="293"/>
      <c r="T1473" s="412"/>
    </row>
    <row r="1474" spans="1:20" x14ac:dyDescent="0.25">
      <c r="A1474" s="305"/>
      <c r="B1474" s="843"/>
      <c r="C1474" s="880"/>
      <c r="D1474" s="668"/>
      <c r="E1474" s="668"/>
      <c r="F1474" s="668"/>
      <c r="G1474" s="670"/>
      <c r="H1474" s="670"/>
      <c r="I1474" s="670"/>
      <c r="J1474" s="305"/>
      <c r="K1474" s="670"/>
      <c r="L1474" s="291"/>
      <c r="M1474" s="247" t="str">
        <f t="shared" si="80"/>
        <v>0</v>
      </c>
      <c r="N1474" s="247" t="str">
        <f t="shared" si="81"/>
        <v>1</v>
      </c>
      <c r="O1474" s="672" t="s">
        <v>605</v>
      </c>
      <c r="P1474" s="725" t="s">
        <v>606</v>
      </c>
      <c r="Q1474" s="247"/>
      <c r="R1474" s="291"/>
      <c r="S1474" s="293"/>
      <c r="T1474" s="412"/>
    </row>
    <row r="1475" spans="1:20" x14ac:dyDescent="0.25">
      <c r="A1475" s="305"/>
      <c r="B1475" s="843"/>
      <c r="C1475" s="880"/>
      <c r="D1475" s="668"/>
      <c r="E1475" s="668"/>
      <c r="F1475" s="668"/>
      <c r="G1475" s="670"/>
      <c r="H1475" s="670"/>
      <c r="I1475" s="670"/>
      <c r="J1475" s="305"/>
      <c r="K1475" s="670"/>
      <c r="L1475" s="291"/>
      <c r="M1475" s="247" t="str">
        <f t="shared" si="80"/>
        <v>0</v>
      </c>
      <c r="N1475" s="247" t="str">
        <f t="shared" si="81"/>
        <v>1</v>
      </c>
      <c r="O1475" s="672" t="s">
        <v>605</v>
      </c>
      <c r="P1475" s="725" t="s">
        <v>606</v>
      </c>
      <c r="Q1475" s="247"/>
      <c r="R1475" s="291"/>
      <c r="S1475" s="293"/>
      <c r="T1475" s="412"/>
    </row>
    <row r="1476" spans="1:20" x14ac:dyDescent="0.25">
      <c r="A1476" s="305"/>
      <c r="B1476" s="843"/>
      <c r="C1476" s="880"/>
      <c r="D1476" s="668"/>
      <c r="E1476" s="668"/>
      <c r="F1476" s="668"/>
      <c r="G1476" s="670"/>
      <c r="H1476" s="670"/>
      <c r="I1476" s="670"/>
      <c r="J1476" s="305"/>
      <c r="K1476" s="670"/>
      <c r="L1476" s="291"/>
      <c r="M1476" s="247" t="str">
        <f t="shared" si="80"/>
        <v>0</v>
      </c>
      <c r="N1476" s="247" t="str">
        <f t="shared" si="81"/>
        <v>1</v>
      </c>
      <c r="O1476" s="672" t="s">
        <v>605</v>
      </c>
      <c r="P1476" s="725" t="s">
        <v>606</v>
      </c>
      <c r="Q1476" s="247"/>
      <c r="R1476" s="291"/>
      <c r="S1476" s="293"/>
      <c r="T1476" s="412"/>
    </row>
    <row r="1477" spans="1:20" x14ac:dyDescent="0.25">
      <c r="A1477" s="305"/>
      <c r="B1477" s="843"/>
      <c r="C1477" s="880"/>
      <c r="D1477" s="668"/>
      <c r="E1477" s="668"/>
      <c r="F1477" s="668"/>
      <c r="G1477" s="670"/>
      <c r="H1477" s="670"/>
      <c r="I1477" s="670"/>
      <c r="J1477" s="305"/>
      <c r="K1477" s="670"/>
      <c r="L1477" s="291"/>
      <c r="M1477" s="247" t="str">
        <f t="shared" si="80"/>
        <v>0</v>
      </c>
      <c r="N1477" s="247" t="str">
        <f t="shared" si="81"/>
        <v>1</v>
      </c>
      <c r="O1477" s="672" t="s">
        <v>605</v>
      </c>
      <c r="P1477" s="725" t="s">
        <v>606</v>
      </c>
      <c r="Q1477" s="247"/>
      <c r="R1477" s="291"/>
      <c r="S1477" s="293"/>
      <c r="T1477" s="412"/>
    </row>
    <row r="1478" spans="1:20" x14ac:dyDescent="0.25">
      <c r="A1478" s="305"/>
      <c r="B1478" s="843"/>
      <c r="C1478" s="880"/>
      <c r="D1478" s="668"/>
      <c r="E1478" s="668"/>
      <c r="F1478" s="668"/>
      <c r="G1478" s="670"/>
      <c r="H1478" s="670"/>
      <c r="I1478" s="670"/>
      <c r="J1478" s="305"/>
      <c r="K1478" s="670"/>
      <c r="L1478" s="291"/>
      <c r="M1478" s="247" t="str">
        <f t="shared" si="80"/>
        <v>0</v>
      </c>
      <c r="N1478" s="247" t="str">
        <f t="shared" si="81"/>
        <v>1</v>
      </c>
      <c r="O1478" s="672" t="s">
        <v>605</v>
      </c>
      <c r="P1478" s="725" t="s">
        <v>606</v>
      </c>
      <c r="Q1478" s="247"/>
      <c r="R1478" s="291"/>
      <c r="S1478" s="293"/>
      <c r="T1478" s="412"/>
    </row>
    <row r="1479" spans="1:20" x14ac:dyDescent="0.25">
      <c r="A1479" s="305"/>
      <c r="B1479" s="843"/>
      <c r="C1479" s="880"/>
      <c r="D1479" s="668"/>
      <c r="E1479" s="668"/>
      <c r="F1479" s="668"/>
      <c r="G1479" s="670"/>
      <c r="H1479" s="670"/>
      <c r="I1479" s="670"/>
      <c r="J1479" s="305"/>
      <c r="K1479" s="670"/>
      <c r="L1479" s="291"/>
      <c r="M1479" s="247" t="str">
        <f t="shared" si="80"/>
        <v>0</v>
      </c>
      <c r="N1479" s="247" t="str">
        <f t="shared" si="81"/>
        <v>1</v>
      </c>
      <c r="O1479" s="672" t="s">
        <v>605</v>
      </c>
      <c r="P1479" s="725" t="s">
        <v>606</v>
      </c>
      <c r="Q1479" s="247"/>
      <c r="R1479" s="291"/>
      <c r="S1479" s="293"/>
      <c r="T1479" s="412"/>
    </row>
    <row r="1480" spans="1:20" x14ac:dyDescent="0.25">
      <c r="A1480" s="305"/>
      <c r="B1480" s="843"/>
      <c r="C1480" s="880"/>
      <c r="D1480" s="668"/>
      <c r="E1480" s="668"/>
      <c r="F1480" s="668"/>
      <c r="G1480" s="670"/>
      <c r="H1480" s="670"/>
      <c r="I1480" s="670"/>
      <c r="J1480" s="305"/>
      <c r="K1480" s="670"/>
      <c r="L1480" s="291"/>
      <c r="M1480" s="247" t="str">
        <f t="shared" si="80"/>
        <v>0</v>
      </c>
      <c r="N1480" s="247" t="str">
        <f t="shared" si="81"/>
        <v>1</v>
      </c>
      <c r="O1480" s="672" t="s">
        <v>605</v>
      </c>
      <c r="P1480" s="725" t="s">
        <v>606</v>
      </c>
      <c r="Q1480" s="247"/>
      <c r="R1480" s="291"/>
      <c r="S1480" s="293"/>
      <c r="T1480" s="412"/>
    </row>
    <row r="1481" spans="1:20" x14ac:dyDescent="0.25">
      <c r="A1481" s="305"/>
      <c r="B1481" s="843"/>
      <c r="C1481" s="880"/>
      <c r="D1481" s="668"/>
      <c r="E1481" s="668"/>
      <c r="F1481" s="668"/>
      <c r="G1481" s="670"/>
      <c r="H1481" s="670"/>
      <c r="I1481" s="670"/>
      <c r="J1481" s="305"/>
      <c r="K1481" s="670"/>
      <c r="L1481" s="291"/>
      <c r="M1481" s="247" t="str">
        <f t="shared" si="80"/>
        <v>0</v>
      </c>
      <c r="N1481" s="247" t="str">
        <f t="shared" si="81"/>
        <v>1</v>
      </c>
      <c r="O1481" s="672" t="s">
        <v>605</v>
      </c>
      <c r="P1481" s="725" t="s">
        <v>606</v>
      </c>
      <c r="Q1481" s="247"/>
      <c r="R1481" s="291"/>
      <c r="S1481" s="293"/>
      <c r="T1481" s="412"/>
    </row>
    <row r="1482" spans="1:20" x14ac:dyDescent="0.25">
      <c r="A1482" s="305"/>
      <c r="B1482" s="842"/>
      <c r="C1482" s="305"/>
      <c r="D1482" s="668"/>
      <c r="E1482" s="668"/>
      <c r="F1482" s="668"/>
      <c r="G1482" s="670"/>
      <c r="H1482" s="670"/>
      <c r="I1482" s="670"/>
      <c r="J1482" s="305"/>
      <c r="K1482" s="670"/>
      <c r="L1482" s="291"/>
      <c r="M1482" s="247" t="str">
        <f t="shared" si="80"/>
        <v>0</v>
      </c>
      <c r="N1482" s="247" t="str">
        <f t="shared" si="81"/>
        <v>1</v>
      </c>
      <c r="O1482" s="672" t="s">
        <v>605</v>
      </c>
      <c r="P1482" s="725" t="s">
        <v>606</v>
      </c>
      <c r="Q1482" s="247"/>
      <c r="R1482" s="291"/>
      <c r="S1482" s="293"/>
      <c r="T1482" s="412"/>
    </row>
    <row r="1483" spans="1:20" x14ac:dyDescent="0.25">
      <c r="A1483" s="305"/>
      <c r="B1483" s="842"/>
      <c r="C1483" s="305"/>
      <c r="D1483" s="668"/>
      <c r="E1483" s="668"/>
      <c r="F1483" s="668"/>
      <c r="G1483" s="670"/>
      <c r="H1483" s="670"/>
      <c r="I1483" s="670"/>
      <c r="J1483" s="305"/>
      <c r="K1483" s="670"/>
      <c r="L1483" s="291"/>
      <c r="M1483" s="247" t="str">
        <f t="shared" si="80"/>
        <v>0</v>
      </c>
      <c r="N1483" s="247" t="str">
        <f t="shared" si="81"/>
        <v>1</v>
      </c>
      <c r="O1483" s="672" t="s">
        <v>605</v>
      </c>
      <c r="P1483" s="725" t="s">
        <v>606</v>
      </c>
      <c r="Q1483" s="247"/>
      <c r="R1483" s="291"/>
      <c r="S1483" s="293"/>
      <c r="T1483" s="412"/>
    </row>
    <row r="1484" spans="1:20" x14ac:dyDescent="0.25">
      <c r="A1484" s="305"/>
      <c r="B1484" s="842"/>
      <c r="C1484" s="305"/>
      <c r="D1484" s="668"/>
      <c r="E1484" s="668"/>
      <c r="F1484" s="668"/>
      <c r="G1484" s="670"/>
      <c r="H1484" s="670"/>
      <c r="I1484" s="670"/>
      <c r="J1484" s="305"/>
      <c r="K1484" s="670"/>
      <c r="L1484" s="291"/>
      <c r="M1484" s="247" t="str">
        <f t="shared" si="80"/>
        <v>0</v>
      </c>
      <c r="N1484" s="247" t="str">
        <f t="shared" si="81"/>
        <v>1</v>
      </c>
      <c r="O1484" s="672" t="s">
        <v>605</v>
      </c>
      <c r="P1484" s="725" t="s">
        <v>606</v>
      </c>
      <c r="Q1484" s="247"/>
      <c r="R1484" s="291"/>
      <c r="S1484" s="293"/>
      <c r="T1484" s="412"/>
    </row>
    <row r="1485" spans="1:20" x14ac:dyDescent="0.25">
      <c r="A1485" s="305"/>
      <c r="B1485" s="842"/>
      <c r="C1485" s="305"/>
      <c r="D1485" s="668"/>
      <c r="E1485" s="668"/>
      <c r="F1485" s="668"/>
      <c r="G1485" s="670"/>
      <c r="H1485" s="670"/>
      <c r="I1485" s="670"/>
      <c r="J1485" s="305"/>
      <c r="K1485" s="670"/>
      <c r="L1485" s="291"/>
      <c r="M1485" s="247" t="str">
        <f t="shared" si="80"/>
        <v>0</v>
      </c>
      <c r="N1485" s="247" t="str">
        <f t="shared" si="81"/>
        <v>1</v>
      </c>
      <c r="O1485" s="672" t="s">
        <v>605</v>
      </c>
      <c r="P1485" s="725" t="s">
        <v>606</v>
      </c>
      <c r="Q1485" s="247"/>
      <c r="R1485" s="291"/>
      <c r="S1485" s="293"/>
      <c r="T1485" s="412"/>
    </row>
    <row r="1486" spans="1:20" x14ac:dyDescent="0.25">
      <c r="A1486" s="305"/>
      <c r="B1486" s="842"/>
      <c r="C1486" s="305"/>
      <c r="D1486" s="668"/>
      <c r="E1486" s="668"/>
      <c r="F1486" s="668"/>
      <c r="G1486" s="670"/>
      <c r="H1486" s="670"/>
      <c r="I1486" s="670"/>
      <c r="J1486" s="305"/>
      <c r="K1486" s="670"/>
      <c r="L1486" s="291"/>
      <c r="M1486" s="247" t="str">
        <f t="shared" si="80"/>
        <v>0</v>
      </c>
      <c r="N1486" s="247" t="str">
        <f t="shared" si="81"/>
        <v>1</v>
      </c>
      <c r="O1486" s="672" t="s">
        <v>605</v>
      </c>
      <c r="P1486" s="725" t="s">
        <v>606</v>
      </c>
      <c r="Q1486" s="247"/>
      <c r="R1486" s="291"/>
      <c r="S1486" s="293"/>
      <c r="T1486" s="412"/>
    </row>
    <row r="1487" spans="1:20" x14ac:dyDescent="0.25">
      <c r="A1487" s="305"/>
      <c r="B1487" s="671"/>
      <c r="C1487" s="305"/>
      <c r="D1487" s="668"/>
      <c r="E1487" s="668"/>
      <c r="F1487" s="668"/>
      <c r="G1487" s="670"/>
      <c r="H1487" s="670"/>
      <c r="I1487" s="670"/>
      <c r="J1487" s="305"/>
      <c r="K1487" s="670"/>
      <c r="L1487" s="291"/>
      <c r="M1487" s="247" t="str">
        <f t="shared" si="80"/>
        <v>0</v>
      </c>
      <c r="N1487" s="247" t="str">
        <f t="shared" si="81"/>
        <v>1</v>
      </c>
      <c r="O1487" s="672" t="s">
        <v>605</v>
      </c>
      <c r="P1487" s="725" t="s">
        <v>606</v>
      </c>
      <c r="Q1487" s="247"/>
      <c r="R1487" s="291"/>
      <c r="S1487" s="293"/>
      <c r="T1487" s="413"/>
    </row>
    <row r="1488" spans="1:20" x14ac:dyDescent="0.25">
      <c r="A1488" s="305"/>
      <c r="B1488" s="671"/>
      <c r="C1488" s="305"/>
      <c r="D1488" s="668"/>
      <c r="E1488" s="668"/>
      <c r="F1488" s="668"/>
      <c r="G1488" s="670"/>
      <c r="H1488" s="670"/>
      <c r="I1488" s="670"/>
      <c r="J1488" s="305"/>
      <c r="K1488" s="670"/>
      <c r="L1488" s="291"/>
      <c r="M1488" s="247" t="str">
        <f t="shared" si="80"/>
        <v>0</v>
      </c>
      <c r="N1488" s="247" t="str">
        <f t="shared" si="81"/>
        <v>1</v>
      </c>
      <c r="O1488" s="672" t="s">
        <v>605</v>
      </c>
      <c r="P1488" s="725" t="s">
        <v>606</v>
      </c>
      <c r="Q1488" s="247"/>
      <c r="R1488" s="291"/>
      <c r="S1488" s="293"/>
      <c r="T1488" s="413"/>
    </row>
    <row r="1489" spans="1:20" x14ac:dyDescent="0.25">
      <c r="A1489" s="305"/>
      <c r="B1489" s="671"/>
      <c r="C1489" s="305"/>
      <c r="D1489" s="668"/>
      <c r="E1489" s="668"/>
      <c r="F1489" s="668"/>
      <c r="G1489" s="670"/>
      <c r="H1489" s="670"/>
      <c r="I1489" s="670"/>
      <c r="J1489" s="305"/>
      <c r="K1489" s="670"/>
      <c r="L1489" s="291"/>
      <c r="M1489" s="247" t="str">
        <f t="shared" si="80"/>
        <v>0</v>
      </c>
      <c r="N1489" s="247" t="str">
        <f t="shared" si="81"/>
        <v>1</v>
      </c>
      <c r="O1489" s="672" t="s">
        <v>605</v>
      </c>
      <c r="P1489" s="725" t="s">
        <v>606</v>
      </c>
      <c r="Q1489" s="247"/>
      <c r="R1489" s="291"/>
      <c r="S1489" s="293"/>
      <c r="T1489" s="413"/>
    </row>
    <row r="1490" spans="1:20" x14ac:dyDescent="0.25">
      <c r="A1490" s="305"/>
      <c r="B1490" s="671"/>
      <c r="C1490" s="305"/>
      <c r="D1490" s="668"/>
      <c r="E1490" s="668"/>
      <c r="F1490" s="668"/>
      <c r="G1490" s="670"/>
      <c r="H1490" s="670"/>
      <c r="I1490" s="670"/>
      <c r="J1490" s="305"/>
      <c r="K1490" s="670"/>
      <c r="L1490" s="291"/>
      <c r="M1490" s="247" t="str">
        <f t="shared" si="80"/>
        <v>0</v>
      </c>
      <c r="N1490" s="247" t="str">
        <f t="shared" si="81"/>
        <v>1</v>
      </c>
      <c r="O1490" s="672" t="s">
        <v>605</v>
      </c>
      <c r="P1490" s="725" t="s">
        <v>606</v>
      </c>
      <c r="Q1490" s="247"/>
      <c r="R1490" s="291"/>
      <c r="S1490" s="293"/>
      <c r="T1490" s="413"/>
    </row>
    <row r="1491" spans="1:20" x14ac:dyDescent="0.25">
      <c r="A1491" s="305"/>
      <c r="B1491" s="671"/>
      <c r="C1491" s="305"/>
      <c r="D1491" s="668"/>
      <c r="E1491" s="668"/>
      <c r="F1491" s="668"/>
      <c r="G1491" s="670"/>
      <c r="H1491" s="670"/>
      <c r="I1491" s="670"/>
      <c r="J1491" s="305"/>
      <c r="K1491" s="670"/>
      <c r="L1491" s="291"/>
      <c r="M1491" s="247" t="str">
        <f t="shared" si="80"/>
        <v>0</v>
      </c>
      <c r="N1491" s="247" t="str">
        <f t="shared" si="81"/>
        <v>1</v>
      </c>
      <c r="O1491" s="672" t="s">
        <v>605</v>
      </c>
      <c r="P1491" s="725" t="s">
        <v>606</v>
      </c>
      <c r="Q1491" s="247"/>
      <c r="R1491" s="291"/>
      <c r="S1491" s="293"/>
      <c r="T1491" s="413"/>
    </row>
    <row r="1492" spans="1:20" x14ac:dyDescent="0.25">
      <c r="A1492" s="305"/>
      <c r="B1492" s="671"/>
      <c r="C1492" s="305"/>
      <c r="D1492" s="668"/>
      <c r="E1492" s="668"/>
      <c r="F1492" s="668"/>
      <c r="G1492" s="670"/>
      <c r="H1492" s="670"/>
      <c r="I1492" s="670"/>
      <c r="J1492" s="305"/>
      <c r="K1492" s="670"/>
      <c r="L1492" s="291"/>
      <c r="M1492" s="247" t="str">
        <f t="shared" si="80"/>
        <v>0</v>
      </c>
      <c r="N1492" s="247" t="str">
        <f t="shared" si="81"/>
        <v>1</v>
      </c>
      <c r="O1492" s="672" t="s">
        <v>605</v>
      </c>
      <c r="P1492" s="725" t="s">
        <v>606</v>
      </c>
      <c r="Q1492" s="247"/>
      <c r="R1492" s="291"/>
      <c r="S1492" s="293"/>
      <c r="T1492" s="413"/>
    </row>
    <row r="1493" spans="1:20" x14ac:dyDescent="0.25">
      <c r="A1493" s="305"/>
      <c r="B1493" s="671"/>
      <c r="C1493" s="305"/>
      <c r="D1493" s="668"/>
      <c r="E1493" s="668"/>
      <c r="F1493" s="668"/>
      <c r="G1493" s="670"/>
      <c r="H1493" s="670"/>
      <c r="I1493" s="670"/>
      <c r="J1493" s="305"/>
      <c r="K1493" s="670"/>
      <c r="L1493" s="291"/>
      <c r="M1493" s="247" t="str">
        <f t="shared" si="80"/>
        <v>0</v>
      </c>
      <c r="N1493" s="247" t="str">
        <f t="shared" si="81"/>
        <v>1</v>
      </c>
      <c r="O1493" s="672" t="s">
        <v>605</v>
      </c>
      <c r="P1493" s="725" t="s">
        <v>606</v>
      </c>
      <c r="Q1493" s="247"/>
      <c r="R1493" s="291"/>
      <c r="S1493" s="293"/>
      <c r="T1493" s="413"/>
    </row>
    <row r="1494" spans="1:20" x14ac:dyDescent="0.25">
      <c r="A1494" s="305"/>
      <c r="B1494" s="843"/>
      <c r="C1494" s="880"/>
      <c r="D1494" s="668"/>
      <c r="E1494" s="514"/>
      <c r="F1494" s="668"/>
      <c r="G1494" s="670"/>
      <c r="H1494" s="670"/>
      <c r="I1494" s="670"/>
      <c r="J1494" s="305"/>
      <c r="K1494" s="670"/>
      <c r="L1494" s="291"/>
      <c r="M1494" s="247" t="str">
        <f t="shared" si="80"/>
        <v>0</v>
      </c>
      <c r="N1494" s="247" t="str">
        <f t="shared" si="81"/>
        <v>1</v>
      </c>
      <c r="O1494" s="672" t="s">
        <v>605</v>
      </c>
      <c r="P1494" s="725" t="s">
        <v>606</v>
      </c>
      <c r="Q1494" s="247"/>
      <c r="R1494" s="291"/>
      <c r="S1494" s="293"/>
      <c r="T1494" s="413"/>
    </row>
    <row r="1495" spans="1:20" x14ac:dyDescent="0.25">
      <c r="A1495" s="305"/>
      <c r="B1495" s="843"/>
      <c r="C1495" s="880"/>
      <c r="D1495" s="668"/>
      <c r="E1495" s="514"/>
      <c r="F1495" s="668"/>
      <c r="G1495" s="670"/>
      <c r="H1495" s="670"/>
      <c r="I1495" s="670"/>
      <c r="J1495" s="305"/>
      <c r="K1495" s="670"/>
      <c r="L1495" s="291"/>
      <c r="M1495" s="247" t="str">
        <f t="shared" si="80"/>
        <v>0</v>
      </c>
      <c r="N1495" s="247" t="str">
        <f t="shared" si="81"/>
        <v>1</v>
      </c>
      <c r="O1495" s="672" t="s">
        <v>605</v>
      </c>
      <c r="P1495" s="725" t="s">
        <v>606</v>
      </c>
      <c r="Q1495" s="247"/>
      <c r="R1495" s="291"/>
      <c r="S1495" s="293"/>
      <c r="T1495" s="413"/>
    </row>
    <row r="1496" spans="1:20" x14ac:dyDescent="0.25">
      <c r="A1496" s="305"/>
      <c r="B1496" s="843"/>
      <c r="C1496" s="880"/>
      <c r="D1496" s="668"/>
      <c r="E1496" s="514"/>
      <c r="F1496" s="668"/>
      <c r="G1496" s="670"/>
      <c r="H1496" s="670"/>
      <c r="I1496" s="670"/>
      <c r="J1496" s="305"/>
      <c r="K1496" s="670"/>
      <c r="L1496" s="291"/>
      <c r="M1496" s="247" t="str">
        <f t="shared" si="80"/>
        <v>0</v>
      </c>
      <c r="N1496" s="247" t="str">
        <f t="shared" si="81"/>
        <v>1</v>
      </c>
      <c r="O1496" s="672" t="s">
        <v>605</v>
      </c>
      <c r="P1496" s="725" t="s">
        <v>606</v>
      </c>
      <c r="Q1496" s="247"/>
      <c r="R1496" s="291"/>
      <c r="S1496" s="293"/>
      <c r="T1496" s="412"/>
    </row>
    <row r="1497" spans="1:20" x14ac:dyDescent="0.25">
      <c r="A1497" s="305"/>
      <c r="B1497" s="843"/>
      <c r="C1497" s="880"/>
      <c r="D1497" s="668"/>
      <c r="E1497" s="514"/>
      <c r="F1497" s="668"/>
      <c r="G1497" s="670"/>
      <c r="H1497" s="670"/>
      <c r="I1497" s="670"/>
      <c r="J1497" s="305"/>
      <c r="K1497" s="670"/>
      <c r="L1497" s="291"/>
      <c r="M1497" s="247" t="str">
        <f t="shared" si="80"/>
        <v>0</v>
      </c>
      <c r="N1497" s="247" t="str">
        <f t="shared" si="81"/>
        <v>1</v>
      </c>
      <c r="O1497" s="672" t="s">
        <v>605</v>
      </c>
      <c r="P1497" s="725" t="s">
        <v>606</v>
      </c>
      <c r="Q1497" s="247"/>
      <c r="R1497" s="291"/>
      <c r="S1497" s="293"/>
      <c r="T1497" s="412"/>
    </row>
    <row r="1498" spans="1:20" x14ac:dyDescent="0.25">
      <c r="A1498" s="305"/>
      <c r="B1498" s="843"/>
      <c r="C1498" s="880"/>
      <c r="D1498" s="668"/>
      <c r="E1498" s="514"/>
      <c r="F1498" s="668"/>
      <c r="G1498" s="670"/>
      <c r="H1498" s="670"/>
      <c r="I1498" s="670"/>
      <c r="J1498" s="305"/>
      <c r="K1498" s="670"/>
      <c r="L1498" s="291"/>
      <c r="M1498" s="247" t="str">
        <f t="shared" si="80"/>
        <v>0</v>
      </c>
      <c r="N1498" s="247" t="str">
        <f t="shared" si="81"/>
        <v>1</v>
      </c>
      <c r="O1498" s="672" t="s">
        <v>605</v>
      </c>
      <c r="P1498" s="725" t="s">
        <v>606</v>
      </c>
      <c r="Q1498" s="247"/>
      <c r="R1498" s="291"/>
      <c r="S1498" s="293"/>
      <c r="T1498" s="412"/>
    </row>
    <row r="1499" spans="1:20" x14ac:dyDescent="0.25">
      <c r="A1499" s="305"/>
      <c r="B1499" s="843"/>
      <c r="C1499" s="880"/>
      <c r="D1499" s="668"/>
      <c r="E1499" s="514"/>
      <c r="F1499" s="668"/>
      <c r="G1499" s="670"/>
      <c r="H1499" s="670"/>
      <c r="I1499" s="670"/>
      <c r="J1499" s="305"/>
      <c r="K1499" s="670"/>
      <c r="L1499" s="291"/>
      <c r="M1499" s="247" t="str">
        <f t="shared" si="80"/>
        <v>0</v>
      </c>
      <c r="N1499" s="247" t="str">
        <f t="shared" si="81"/>
        <v>1</v>
      </c>
      <c r="O1499" s="672" t="s">
        <v>605</v>
      </c>
      <c r="P1499" s="725" t="s">
        <v>606</v>
      </c>
      <c r="Q1499" s="247"/>
      <c r="R1499" s="291"/>
      <c r="S1499" s="293"/>
      <c r="T1499" s="412"/>
    </row>
    <row r="1500" spans="1:20" x14ac:dyDescent="0.25">
      <c r="A1500" s="305"/>
      <c r="B1500" s="843"/>
      <c r="C1500" s="880"/>
      <c r="D1500" s="668"/>
      <c r="E1500" s="514"/>
      <c r="F1500" s="668"/>
      <c r="G1500" s="670"/>
      <c r="H1500" s="670"/>
      <c r="I1500" s="670"/>
      <c r="J1500" s="305"/>
      <c r="K1500" s="670"/>
      <c r="L1500" s="291"/>
      <c r="M1500" s="247" t="str">
        <f t="shared" si="80"/>
        <v>0</v>
      </c>
      <c r="N1500" s="247" t="str">
        <f t="shared" si="81"/>
        <v>1</v>
      </c>
      <c r="O1500" s="672" t="s">
        <v>605</v>
      </c>
      <c r="P1500" s="725" t="s">
        <v>606</v>
      </c>
      <c r="Q1500" s="247"/>
      <c r="R1500" s="291"/>
      <c r="S1500" s="293"/>
      <c r="T1500" s="412"/>
    </row>
    <row r="1501" spans="1:20" x14ac:dyDescent="0.25">
      <c r="A1501" s="305"/>
      <c r="B1501" s="843"/>
      <c r="C1501" s="880"/>
      <c r="D1501" s="668"/>
      <c r="E1501" s="514"/>
      <c r="F1501" s="668"/>
      <c r="G1501" s="670"/>
      <c r="H1501" s="670"/>
      <c r="I1501" s="670"/>
      <c r="J1501" s="305"/>
      <c r="K1501" s="670"/>
      <c r="L1501" s="291"/>
      <c r="M1501" s="247" t="str">
        <f t="shared" si="80"/>
        <v>0</v>
      </c>
      <c r="N1501" s="247" t="str">
        <f t="shared" si="81"/>
        <v>1</v>
      </c>
      <c r="O1501" s="672" t="s">
        <v>605</v>
      </c>
      <c r="P1501" s="725" t="s">
        <v>606</v>
      </c>
      <c r="Q1501" s="247"/>
      <c r="R1501" s="291"/>
      <c r="S1501" s="293"/>
      <c r="T1501" s="412"/>
    </row>
    <row r="1502" spans="1:20" x14ac:dyDescent="0.25">
      <c r="A1502" s="305"/>
      <c r="B1502" s="843"/>
      <c r="C1502" s="880"/>
      <c r="D1502" s="668"/>
      <c r="E1502" s="514"/>
      <c r="F1502" s="668"/>
      <c r="G1502" s="670"/>
      <c r="H1502" s="670"/>
      <c r="I1502" s="670"/>
      <c r="J1502" s="305"/>
      <c r="K1502" s="670"/>
      <c r="L1502" s="291"/>
      <c r="M1502" s="247" t="str">
        <f t="shared" si="80"/>
        <v>0</v>
      </c>
      <c r="N1502" s="247" t="str">
        <f t="shared" si="81"/>
        <v>1</v>
      </c>
      <c r="O1502" s="672" t="s">
        <v>605</v>
      </c>
      <c r="P1502" s="725" t="s">
        <v>606</v>
      </c>
      <c r="Q1502" s="247"/>
      <c r="R1502" s="291"/>
      <c r="S1502" s="293"/>
      <c r="T1502" s="412"/>
    </row>
    <row r="1503" spans="1:20" x14ac:dyDescent="0.25">
      <c r="A1503" s="305"/>
      <c r="B1503" s="843"/>
      <c r="C1503" s="880"/>
      <c r="D1503" s="668"/>
      <c r="E1503" s="514"/>
      <c r="F1503" s="668"/>
      <c r="G1503" s="670"/>
      <c r="H1503" s="670"/>
      <c r="I1503" s="670"/>
      <c r="J1503" s="305"/>
      <c r="K1503" s="670"/>
      <c r="L1503" s="291"/>
      <c r="M1503" s="247" t="str">
        <f t="shared" si="80"/>
        <v>0</v>
      </c>
      <c r="N1503" s="247" t="str">
        <f t="shared" si="81"/>
        <v>1</v>
      </c>
      <c r="O1503" s="672" t="s">
        <v>605</v>
      </c>
      <c r="P1503" s="725" t="s">
        <v>606</v>
      </c>
      <c r="Q1503" s="247"/>
      <c r="R1503" s="291"/>
      <c r="S1503" s="293"/>
      <c r="T1503" s="412"/>
    </row>
    <row r="1504" spans="1:20" x14ac:dyDescent="0.25">
      <c r="A1504" s="305"/>
      <c r="B1504" s="843"/>
      <c r="C1504" s="880"/>
      <c r="D1504" s="668"/>
      <c r="E1504" s="514"/>
      <c r="F1504" s="668"/>
      <c r="G1504" s="670"/>
      <c r="H1504" s="670"/>
      <c r="I1504" s="670"/>
      <c r="J1504" s="305"/>
      <c r="K1504" s="670"/>
      <c r="L1504" s="291"/>
      <c r="M1504" s="247" t="str">
        <f t="shared" si="80"/>
        <v>0</v>
      </c>
      <c r="N1504" s="247" t="str">
        <f t="shared" si="81"/>
        <v>1</v>
      </c>
      <c r="O1504" s="672" t="s">
        <v>605</v>
      </c>
      <c r="P1504" s="725" t="s">
        <v>606</v>
      </c>
      <c r="Q1504" s="247"/>
      <c r="R1504" s="291"/>
      <c r="S1504" s="293"/>
      <c r="T1504" s="412"/>
    </row>
    <row r="1505" spans="1:20" x14ac:dyDescent="0.25">
      <c r="A1505" s="305"/>
      <c r="B1505" s="843"/>
      <c r="C1505" s="880"/>
      <c r="D1505" s="668"/>
      <c r="E1505" s="514"/>
      <c r="F1505" s="668"/>
      <c r="G1505" s="670"/>
      <c r="H1505" s="670"/>
      <c r="I1505" s="670"/>
      <c r="J1505" s="305"/>
      <c r="K1505" s="670"/>
      <c r="L1505" s="291"/>
      <c r="M1505" s="247" t="str">
        <f t="shared" si="80"/>
        <v>0</v>
      </c>
      <c r="N1505" s="247" t="str">
        <f t="shared" si="81"/>
        <v>1</v>
      </c>
      <c r="O1505" s="672" t="s">
        <v>605</v>
      </c>
      <c r="P1505" s="725" t="s">
        <v>606</v>
      </c>
      <c r="Q1505" s="247"/>
      <c r="R1505" s="291"/>
      <c r="S1505" s="293"/>
      <c r="T1505" s="412"/>
    </row>
    <row r="1506" spans="1:20" x14ac:dyDescent="0.25">
      <c r="A1506" s="305"/>
      <c r="B1506" s="843"/>
      <c r="C1506" s="880"/>
      <c r="D1506" s="668"/>
      <c r="E1506" s="514"/>
      <c r="F1506" s="668"/>
      <c r="G1506" s="670"/>
      <c r="H1506" s="670"/>
      <c r="I1506" s="670"/>
      <c r="J1506" s="305"/>
      <c r="K1506" s="670"/>
      <c r="L1506" s="291"/>
      <c r="M1506" s="247" t="str">
        <f t="shared" si="80"/>
        <v>0</v>
      </c>
      <c r="N1506" s="247" t="str">
        <f t="shared" si="81"/>
        <v>1</v>
      </c>
      <c r="O1506" s="672" t="s">
        <v>605</v>
      </c>
      <c r="P1506" s="725" t="s">
        <v>606</v>
      </c>
      <c r="Q1506" s="247"/>
      <c r="R1506" s="291"/>
      <c r="S1506" s="293"/>
      <c r="T1506" s="412"/>
    </row>
    <row r="1507" spans="1:20" x14ac:dyDescent="0.25">
      <c r="A1507" s="305"/>
      <c r="B1507" s="843"/>
      <c r="C1507" s="880"/>
      <c r="D1507" s="668"/>
      <c r="E1507" s="514"/>
      <c r="F1507" s="668"/>
      <c r="G1507" s="670"/>
      <c r="H1507" s="670"/>
      <c r="I1507" s="670"/>
      <c r="J1507" s="305"/>
      <c r="K1507" s="670"/>
      <c r="L1507" s="291"/>
      <c r="M1507" s="247" t="str">
        <f t="shared" si="80"/>
        <v>0</v>
      </c>
      <c r="N1507" s="247" t="str">
        <f t="shared" si="81"/>
        <v>1</v>
      </c>
      <c r="O1507" s="672" t="s">
        <v>605</v>
      </c>
      <c r="P1507" s="725" t="s">
        <v>606</v>
      </c>
      <c r="Q1507" s="247"/>
      <c r="R1507" s="291"/>
      <c r="S1507" s="293"/>
      <c r="T1507" s="413"/>
    </row>
    <row r="1508" spans="1:20" x14ac:dyDescent="0.25">
      <c r="A1508" s="305"/>
      <c r="B1508" s="843"/>
      <c r="C1508" s="880"/>
      <c r="D1508" s="668"/>
      <c r="E1508" s="514"/>
      <c r="F1508" s="668"/>
      <c r="G1508" s="670"/>
      <c r="H1508" s="670"/>
      <c r="I1508" s="670"/>
      <c r="J1508" s="305"/>
      <c r="K1508" s="670"/>
      <c r="L1508" s="291"/>
      <c r="M1508" s="247" t="str">
        <f t="shared" si="80"/>
        <v>0</v>
      </c>
      <c r="N1508" s="247" t="str">
        <f t="shared" si="81"/>
        <v>1</v>
      </c>
      <c r="O1508" s="672" t="s">
        <v>605</v>
      </c>
      <c r="P1508" s="725" t="s">
        <v>606</v>
      </c>
      <c r="Q1508" s="247"/>
      <c r="R1508" s="291"/>
      <c r="S1508" s="293"/>
      <c r="T1508" s="412"/>
    </row>
    <row r="1509" spans="1:20" x14ac:dyDescent="0.25">
      <c r="A1509" s="305"/>
      <c r="B1509" s="843"/>
      <c r="C1509" s="880"/>
      <c r="D1509" s="668"/>
      <c r="E1509" s="514"/>
      <c r="F1509" s="668"/>
      <c r="G1509" s="670"/>
      <c r="H1509" s="670"/>
      <c r="I1509" s="670"/>
      <c r="J1509" s="305"/>
      <c r="K1509" s="670"/>
      <c r="L1509" s="291"/>
      <c r="M1509" s="247" t="str">
        <f t="shared" si="80"/>
        <v>0</v>
      </c>
      <c r="N1509" s="247" t="str">
        <f t="shared" si="81"/>
        <v>1</v>
      </c>
      <c r="O1509" s="672" t="s">
        <v>605</v>
      </c>
      <c r="P1509" s="725" t="s">
        <v>606</v>
      </c>
      <c r="Q1509" s="247"/>
      <c r="R1509" s="291"/>
      <c r="S1509" s="293"/>
      <c r="T1509" s="412"/>
    </row>
    <row r="1510" spans="1:20" x14ac:dyDescent="0.25">
      <c r="A1510" s="305"/>
      <c r="B1510" s="842"/>
      <c r="C1510" s="883"/>
      <c r="D1510" s="668"/>
      <c r="E1510" s="668"/>
      <c r="F1510" s="668"/>
      <c r="G1510" s="670"/>
      <c r="H1510" s="670"/>
      <c r="I1510" s="670"/>
      <c r="J1510" s="305"/>
      <c r="K1510" s="670"/>
      <c r="L1510" s="291"/>
      <c r="M1510" s="247" t="str">
        <f t="shared" si="80"/>
        <v>0</v>
      </c>
      <c r="N1510" s="247" t="str">
        <f t="shared" si="81"/>
        <v>1</v>
      </c>
      <c r="O1510" s="672" t="s">
        <v>605</v>
      </c>
      <c r="P1510" s="725" t="s">
        <v>606</v>
      </c>
      <c r="Q1510" s="247"/>
      <c r="R1510" s="291"/>
      <c r="S1510" s="293"/>
      <c r="T1510" s="412"/>
    </row>
    <row r="1511" spans="1:20" x14ac:dyDescent="0.25">
      <c r="A1511" s="305"/>
      <c r="B1511" s="654"/>
      <c r="C1511" s="883"/>
      <c r="D1511" s="668"/>
      <c r="E1511" s="668"/>
      <c r="F1511" s="668"/>
      <c r="G1511" s="670"/>
      <c r="H1511" s="670"/>
      <c r="I1511" s="670"/>
      <c r="J1511" s="305"/>
      <c r="K1511" s="670"/>
      <c r="L1511" s="291"/>
      <c r="M1511" s="247" t="str">
        <f t="shared" si="80"/>
        <v>0</v>
      </c>
      <c r="N1511" s="247" t="str">
        <f t="shared" si="81"/>
        <v>1</v>
      </c>
      <c r="O1511" s="672" t="s">
        <v>605</v>
      </c>
      <c r="P1511" s="725" t="s">
        <v>606</v>
      </c>
      <c r="Q1511" s="247"/>
      <c r="R1511" s="291"/>
      <c r="S1511" s="293"/>
      <c r="T1511" s="412"/>
    </row>
    <row r="1512" spans="1:20" x14ac:dyDescent="0.25">
      <c r="A1512" s="305"/>
      <c r="B1512" s="654"/>
      <c r="C1512" s="883"/>
      <c r="D1512" s="668"/>
      <c r="E1512" s="668"/>
      <c r="F1512" s="668"/>
      <c r="G1512" s="670"/>
      <c r="H1512" s="670"/>
      <c r="I1512" s="670"/>
      <c r="J1512" s="305"/>
      <c r="K1512" s="338"/>
      <c r="L1512" s="291"/>
      <c r="M1512" s="247" t="str">
        <f t="shared" si="80"/>
        <v>0</v>
      </c>
      <c r="N1512" s="247" t="str">
        <f t="shared" si="81"/>
        <v>1</v>
      </c>
      <c r="O1512" s="672" t="s">
        <v>605</v>
      </c>
      <c r="P1512" s="725" t="s">
        <v>606</v>
      </c>
      <c r="Q1512" s="247"/>
      <c r="R1512" s="291"/>
      <c r="S1512" s="293"/>
      <c r="T1512" s="412"/>
    </row>
    <row r="1513" spans="1:20" x14ac:dyDescent="0.25">
      <c r="A1513" s="305"/>
      <c r="B1513" s="654"/>
      <c r="C1513" s="883"/>
      <c r="D1513" s="668"/>
      <c r="E1513" s="668"/>
      <c r="F1513" s="668"/>
      <c r="G1513" s="670"/>
      <c r="H1513" s="670"/>
      <c r="I1513" s="670"/>
      <c r="J1513" s="305"/>
      <c r="K1513" s="338"/>
      <c r="L1513" s="291"/>
      <c r="M1513" s="247" t="str">
        <f t="shared" si="80"/>
        <v>0</v>
      </c>
      <c r="N1513" s="247" t="str">
        <f t="shared" si="81"/>
        <v>1</v>
      </c>
      <c r="O1513" s="672" t="s">
        <v>605</v>
      </c>
      <c r="P1513" s="725" t="s">
        <v>606</v>
      </c>
      <c r="Q1513" s="247"/>
      <c r="R1513" s="291"/>
      <c r="S1513" s="293"/>
      <c r="T1513" s="412"/>
    </row>
    <row r="1514" spans="1:20" x14ac:dyDescent="0.25">
      <c r="A1514" s="305"/>
      <c r="B1514" s="654"/>
      <c r="C1514" s="883"/>
      <c r="D1514" s="668"/>
      <c r="E1514" s="668"/>
      <c r="F1514" s="668"/>
      <c r="G1514" s="670"/>
      <c r="H1514" s="670"/>
      <c r="I1514" s="670"/>
      <c r="J1514" s="305"/>
      <c r="K1514" s="670"/>
      <c r="L1514" s="291"/>
      <c r="M1514" s="247" t="str">
        <f t="shared" si="80"/>
        <v>0</v>
      </c>
      <c r="N1514" s="247" t="str">
        <f t="shared" si="81"/>
        <v>1</v>
      </c>
      <c r="O1514" s="672" t="s">
        <v>605</v>
      </c>
      <c r="P1514" s="725" t="s">
        <v>606</v>
      </c>
      <c r="Q1514" s="247"/>
      <c r="R1514" s="291"/>
      <c r="S1514" s="293"/>
      <c r="T1514" s="412"/>
    </row>
    <row r="1515" spans="1:20" x14ac:dyDescent="0.25">
      <c r="A1515" s="305"/>
      <c r="B1515" s="654"/>
      <c r="C1515" s="883"/>
      <c r="D1515" s="668"/>
      <c r="E1515" s="668"/>
      <c r="F1515" s="668"/>
      <c r="G1515" s="670"/>
      <c r="H1515" s="670"/>
      <c r="I1515" s="670"/>
      <c r="J1515" s="305"/>
      <c r="K1515" s="670"/>
      <c r="L1515" s="291"/>
      <c r="M1515" s="247" t="str">
        <f t="shared" si="80"/>
        <v>0</v>
      </c>
      <c r="N1515" s="247" t="str">
        <f t="shared" si="81"/>
        <v>1</v>
      </c>
      <c r="O1515" s="672" t="s">
        <v>605</v>
      </c>
      <c r="P1515" s="725" t="s">
        <v>606</v>
      </c>
      <c r="Q1515" s="247"/>
      <c r="R1515" s="291"/>
      <c r="S1515" s="293"/>
      <c r="T1515" s="412"/>
    </row>
    <row r="1516" spans="1:20" x14ac:dyDescent="0.25">
      <c r="A1516" s="305"/>
      <c r="B1516" s="654"/>
      <c r="C1516" s="883"/>
      <c r="D1516" s="668"/>
      <c r="E1516" s="668"/>
      <c r="F1516" s="668"/>
      <c r="G1516" s="670"/>
      <c r="H1516" s="670"/>
      <c r="I1516" s="670"/>
      <c r="J1516" s="305"/>
      <c r="K1516" s="670"/>
      <c r="L1516" s="291"/>
      <c r="M1516" s="247" t="str">
        <f t="shared" si="80"/>
        <v>0</v>
      </c>
      <c r="N1516" s="247" t="str">
        <f t="shared" si="81"/>
        <v>1</v>
      </c>
      <c r="O1516" s="672" t="s">
        <v>605</v>
      </c>
      <c r="P1516" s="725" t="s">
        <v>606</v>
      </c>
      <c r="Q1516" s="247"/>
      <c r="R1516" s="291"/>
      <c r="S1516" s="293"/>
      <c r="T1516" s="412"/>
    </row>
    <row r="1517" spans="1:20" x14ac:dyDescent="0.25">
      <c r="A1517" s="305"/>
      <c r="B1517" s="671"/>
      <c r="C1517" s="883"/>
      <c r="D1517" s="668"/>
      <c r="E1517" s="668"/>
      <c r="F1517" s="668"/>
      <c r="G1517" s="670"/>
      <c r="H1517" s="670"/>
      <c r="I1517" s="670"/>
      <c r="J1517" s="305"/>
      <c r="K1517" s="670"/>
      <c r="L1517" s="291"/>
      <c r="M1517" s="247" t="str">
        <f t="shared" si="80"/>
        <v>0</v>
      </c>
      <c r="N1517" s="247" t="str">
        <f t="shared" si="81"/>
        <v>1</v>
      </c>
      <c r="O1517" s="672" t="s">
        <v>605</v>
      </c>
      <c r="P1517" s="725" t="s">
        <v>606</v>
      </c>
      <c r="Q1517" s="247"/>
      <c r="R1517" s="291"/>
      <c r="S1517" s="293"/>
      <c r="T1517" s="412"/>
    </row>
    <row r="1518" spans="1:20" x14ac:dyDescent="0.25">
      <c r="A1518" s="305"/>
      <c r="B1518" s="671"/>
      <c r="C1518" s="883"/>
      <c r="D1518" s="668"/>
      <c r="E1518" s="668"/>
      <c r="F1518" s="668"/>
      <c r="G1518" s="670"/>
      <c r="H1518" s="670"/>
      <c r="I1518" s="670"/>
      <c r="J1518" s="305"/>
      <c r="K1518" s="338"/>
      <c r="L1518" s="291"/>
      <c r="M1518" s="247" t="str">
        <f t="shared" si="80"/>
        <v>0</v>
      </c>
      <c r="N1518" s="247" t="str">
        <f t="shared" si="81"/>
        <v>1</v>
      </c>
      <c r="O1518" s="672" t="s">
        <v>605</v>
      </c>
      <c r="P1518" s="725" t="s">
        <v>606</v>
      </c>
      <c r="Q1518" s="247"/>
      <c r="R1518" s="291"/>
      <c r="S1518" s="293"/>
      <c r="T1518" s="412"/>
    </row>
    <row r="1519" spans="1:20" x14ac:dyDescent="0.25">
      <c r="A1519" s="305"/>
      <c r="B1519" s="840"/>
      <c r="C1519" s="305"/>
      <c r="D1519" s="668"/>
      <c r="E1519" s="668"/>
      <c r="F1519" s="668"/>
      <c r="G1519" s="670"/>
      <c r="H1519" s="670"/>
      <c r="I1519" s="670"/>
      <c r="J1519" s="305"/>
      <c r="K1519" s="338"/>
      <c r="L1519" s="291"/>
      <c r="M1519" s="247" t="str">
        <f t="shared" si="80"/>
        <v>0</v>
      </c>
      <c r="N1519" s="247" t="str">
        <f t="shared" si="81"/>
        <v>1</v>
      </c>
      <c r="O1519" s="672" t="s">
        <v>605</v>
      </c>
      <c r="P1519" s="725" t="s">
        <v>606</v>
      </c>
      <c r="Q1519" s="668"/>
      <c r="R1519" s="670"/>
      <c r="S1519" s="293"/>
      <c r="T1519" s="412"/>
    </row>
    <row r="1520" spans="1:20" x14ac:dyDescent="0.25">
      <c r="A1520" s="305"/>
      <c r="B1520" s="671"/>
      <c r="C1520" s="305"/>
      <c r="D1520" s="668"/>
      <c r="E1520" s="668"/>
      <c r="F1520" s="668"/>
      <c r="G1520" s="670"/>
      <c r="H1520" s="670"/>
      <c r="I1520" s="670"/>
      <c r="J1520" s="305"/>
      <c r="K1520" s="670"/>
      <c r="L1520" s="291"/>
      <c r="M1520" s="247" t="str">
        <f t="shared" si="80"/>
        <v>0</v>
      </c>
      <c r="N1520" s="247" t="str">
        <f t="shared" si="81"/>
        <v>1</v>
      </c>
      <c r="O1520" s="672" t="s">
        <v>605</v>
      </c>
      <c r="P1520" s="725" t="s">
        <v>606</v>
      </c>
      <c r="Q1520" s="668"/>
      <c r="R1520" s="670"/>
      <c r="S1520" s="293"/>
      <c r="T1520" s="412"/>
    </row>
    <row r="1521" spans="1:20" x14ac:dyDescent="0.25">
      <c r="A1521" s="305"/>
      <c r="B1521" s="671"/>
      <c r="C1521" s="883"/>
      <c r="D1521" s="668"/>
      <c r="E1521" s="668"/>
      <c r="F1521" s="668"/>
      <c r="G1521" s="670"/>
      <c r="H1521" s="670"/>
      <c r="I1521" s="670"/>
      <c r="J1521" s="305"/>
      <c r="K1521" s="670"/>
      <c r="L1521" s="291"/>
      <c r="M1521" s="247" t="str">
        <f t="shared" si="80"/>
        <v>0</v>
      </c>
      <c r="N1521" s="247" t="str">
        <f t="shared" si="81"/>
        <v>1</v>
      </c>
      <c r="O1521" s="672" t="s">
        <v>605</v>
      </c>
      <c r="P1521" s="725" t="s">
        <v>606</v>
      </c>
      <c r="Q1521" s="247"/>
      <c r="R1521" s="291"/>
      <c r="S1521" s="293"/>
      <c r="T1521" s="412"/>
    </row>
    <row r="1522" spans="1:20" x14ac:dyDescent="0.25">
      <c r="A1522" s="305"/>
      <c r="B1522" s="671"/>
      <c r="C1522" s="885"/>
      <c r="D1522" s="668"/>
      <c r="E1522" s="668"/>
      <c r="F1522" s="668"/>
      <c r="G1522" s="670"/>
      <c r="H1522" s="670"/>
      <c r="I1522" s="670"/>
      <c r="J1522" s="305"/>
      <c r="K1522" s="670"/>
      <c r="L1522" s="291"/>
      <c r="M1522" s="247" t="str">
        <f t="shared" si="80"/>
        <v>0</v>
      </c>
      <c r="N1522" s="247" t="str">
        <f t="shared" si="81"/>
        <v>1</v>
      </c>
      <c r="O1522" s="672" t="s">
        <v>605</v>
      </c>
      <c r="P1522" s="725" t="s">
        <v>606</v>
      </c>
      <c r="Q1522" s="247"/>
      <c r="R1522" s="291"/>
      <c r="S1522" s="293"/>
      <c r="T1522" s="412"/>
    </row>
    <row r="1523" spans="1:20" x14ac:dyDescent="0.25">
      <c r="A1523" s="305"/>
      <c r="B1523" s="671"/>
      <c r="C1523" s="305"/>
      <c r="D1523" s="668"/>
      <c r="E1523" s="668"/>
      <c r="F1523" s="668"/>
      <c r="G1523" s="670"/>
      <c r="H1523" s="670"/>
      <c r="I1523" s="670"/>
      <c r="J1523" s="305"/>
      <c r="K1523" s="670"/>
      <c r="L1523" s="291"/>
      <c r="M1523" s="247" t="str">
        <f t="shared" si="80"/>
        <v>0</v>
      </c>
      <c r="N1523" s="247" t="str">
        <f t="shared" si="81"/>
        <v>1</v>
      </c>
      <c r="O1523" s="672" t="s">
        <v>605</v>
      </c>
      <c r="P1523" s="725" t="s">
        <v>606</v>
      </c>
      <c r="Q1523" s="247"/>
      <c r="R1523" s="291"/>
      <c r="S1523" s="293"/>
      <c r="T1523" s="412"/>
    </row>
    <row r="1524" spans="1:20" x14ac:dyDescent="0.25">
      <c r="A1524" s="305"/>
      <c r="B1524" s="671"/>
      <c r="C1524" s="305"/>
      <c r="D1524" s="668"/>
      <c r="E1524" s="668"/>
      <c r="F1524" s="668"/>
      <c r="G1524" s="670"/>
      <c r="H1524" s="670"/>
      <c r="I1524" s="670"/>
      <c r="J1524" s="305"/>
      <c r="K1524" s="338"/>
      <c r="L1524" s="291"/>
      <c r="M1524" s="247" t="str">
        <f t="shared" si="80"/>
        <v>0</v>
      </c>
      <c r="N1524" s="247" t="str">
        <f t="shared" si="81"/>
        <v>1</v>
      </c>
      <c r="O1524" s="672" t="s">
        <v>605</v>
      </c>
      <c r="P1524" s="725" t="s">
        <v>606</v>
      </c>
      <c r="Q1524" s="247"/>
      <c r="R1524" s="291"/>
      <c r="S1524" s="293"/>
      <c r="T1524" s="412"/>
    </row>
    <row r="1525" spans="1:20" x14ac:dyDescent="0.25">
      <c r="A1525" s="305"/>
      <c r="B1525" s="671"/>
      <c r="C1525" s="305"/>
      <c r="D1525" s="668"/>
      <c r="E1525" s="668"/>
      <c r="F1525" s="668"/>
      <c r="G1525" s="670"/>
      <c r="H1525" s="670"/>
      <c r="I1525" s="670"/>
      <c r="J1525" s="305"/>
      <c r="K1525" s="338"/>
      <c r="L1525" s="291"/>
      <c r="M1525" s="247" t="str">
        <f t="shared" si="80"/>
        <v>0</v>
      </c>
      <c r="N1525" s="247" t="str">
        <f t="shared" si="81"/>
        <v>1</v>
      </c>
      <c r="O1525" s="672" t="s">
        <v>605</v>
      </c>
      <c r="P1525" s="725" t="s">
        <v>606</v>
      </c>
      <c r="Q1525" s="247"/>
      <c r="R1525" s="291"/>
      <c r="S1525" s="293"/>
      <c r="T1525" s="412"/>
    </row>
    <row r="1526" spans="1:20" x14ac:dyDescent="0.25">
      <c r="A1526" s="305"/>
      <c r="B1526" s="671"/>
      <c r="C1526" s="305"/>
      <c r="D1526" s="668"/>
      <c r="E1526" s="668"/>
      <c r="F1526" s="668"/>
      <c r="G1526" s="670"/>
      <c r="H1526" s="670"/>
      <c r="I1526" s="670"/>
      <c r="J1526" s="305"/>
      <c r="K1526" s="670"/>
      <c r="L1526" s="291"/>
      <c r="M1526" s="247" t="str">
        <f t="shared" si="80"/>
        <v>0</v>
      </c>
      <c r="N1526" s="247" t="str">
        <f t="shared" si="81"/>
        <v>1</v>
      </c>
      <c r="O1526" s="672" t="s">
        <v>605</v>
      </c>
      <c r="P1526" s="725" t="s">
        <v>606</v>
      </c>
      <c r="Q1526" s="247"/>
      <c r="R1526" s="291"/>
      <c r="S1526" s="293"/>
      <c r="T1526" s="414"/>
    </row>
    <row r="1527" spans="1:20" x14ac:dyDescent="0.25">
      <c r="A1527" s="305"/>
      <c r="B1527" s="671"/>
      <c r="C1527" s="305"/>
      <c r="D1527" s="668"/>
      <c r="E1527" s="668"/>
      <c r="F1527" s="668"/>
      <c r="G1527" s="670"/>
      <c r="H1527" s="670"/>
      <c r="I1527" s="670"/>
      <c r="J1527" s="305"/>
      <c r="K1527" s="670"/>
      <c r="L1527" s="291"/>
      <c r="M1527" s="247" t="str">
        <f t="shared" si="80"/>
        <v>0</v>
      </c>
      <c r="N1527" s="247" t="str">
        <f t="shared" si="81"/>
        <v>1</v>
      </c>
      <c r="O1527" s="672" t="s">
        <v>605</v>
      </c>
      <c r="P1527" s="725" t="s">
        <v>606</v>
      </c>
      <c r="Q1527" s="247"/>
      <c r="R1527" s="291"/>
      <c r="S1527" s="293"/>
      <c r="T1527" s="414"/>
    </row>
    <row r="1528" spans="1:20" x14ac:dyDescent="0.25">
      <c r="A1528" s="305"/>
      <c r="B1528" s="671"/>
      <c r="C1528" s="305"/>
      <c r="D1528" s="668"/>
      <c r="E1528" s="668"/>
      <c r="F1528" s="668"/>
      <c r="G1528" s="670"/>
      <c r="H1528" s="670"/>
      <c r="I1528" s="670"/>
      <c r="J1528" s="305"/>
      <c r="K1528" s="670"/>
      <c r="L1528" s="291"/>
      <c r="M1528" s="247" t="str">
        <f t="shared" si="80"/>
        <v>0</v>
      </c>
      <c r="N1528" s="247" t="str">
        <f t="shared" si="81"/>
        <v>1</v>
      </c>
      <c r="O1528" s="672" t="s">
        <v>605</v>
      </c>
      <c r="P1528" s="725" t="s">
        <v>606</v>
      </c>
      <c r="Q1528" s="247"/>
      <c r="R1528" s="291"/>
      <c r="S1528" s="293"/>
      <c r="T1528" s="412"/>
    </row>
    <row r="1529" spans="1:20" x14ac:dyDescent="0.25">
      <c r="A1529" s="305"/>
      <c r="B1529" s="671"/>
      <c r="C1529" s="305"/>
      <c r="D1529" s="668"/>
      <c r="E1529" s="668"/>
      <c r="F1529" s="668"/>
      <c r="G1529" s="670"/>
      <c r="H1529" s="670"/>
      <c r="I1529" s="670"/>
      <c r="J1529" s="305"/>
      <c r="K1529" s="670"/>
      <c r="L1529" s="291"/>
      <c r="M1529" s="247" t="str">
        <f t="shared" ref="M1529:M1592" si="82">IF(O1529="",0,LEFT(O1529,1))</f>
        <v>0</v>
      </c>
      <c r="N1529" s="247" t="str">
        <f t="shared" ref="N1529:N1592" si="83">IF(P1529="",0,LEFT(P1529,1))</f>
        <v>1</v>
      </c>
      <c r="O1529" s="672" t="s">
        <v>605</v>
      </c>
      <c r="P1529" s="725" t="s">
        <v>606</v>
      </c>
      <c r="Q1529" s="247"/>
      <c r="R1529" s="291"/>
      <c r="S1529" s="293"/>
      <c r="T1529" s="412"/>
    </row>
    <row r="1530" spans="1:20" x14ac:dyDescent="0.25">
      <c r="A1530" s="305"/>
      <c r="B1530" s="671"/>
      <c r="C1530" s="305"/>
      <c r="D1530" s="668"/>
      <c r="E1530" s="668"/>
      <c r="F1530" s="668"/>
      <c r="G1530" s="670"/>
      <c r="H1530" s="670"/>
      <c r="I1530" s="670"/>
      <c r="J1530" s="305"/>
      <c r="K1530" s="670"/>
      <c r="L1530" s="291"/>
      <c r="M1530" s="247" t="str">
        <f t="shared" si="82"/>
        <v>0</v>
      </c>
      <c r="N1530" s="247" t="str">
        <f t="shared" si="83"/>
        <v>1</v>
      </c>
      <c r="O1530" s="672" t="s">
        <v>605</v>
      </c>
      <c r="P1530" s="725" t="s">
        <v>606</v>
      </c>
      <c r="Q1530" s="247"/>
      <c r="R1530" s="291"/>
      <c r="S1530" s="293"/>
      <c r="T1530" s="412"/>
    </row>
    <row r="1531" spans="1:20" x14ac:dyDescent="0.25">
      <c r="A1531" s="305"/>
      <c r="B1531" s="671"/>
      <c r="C1531" s="305"/>
      <c r="D1531" s="668"/>
      <c r="E1531" s="668"/>
      <c r="F1531" s="668"/>
      <c r="G1531" s="670"/>
      <c r="H1531" s="670"/>
      <c r="I1531" s="670"/>
      <c r="J1531" s="305"/>
      <c r="K1531" s="670"/>
      <c r="L1531" s="291"/>
      <c r="M1531" s="247" t="str">
        <f t="shared" si="82"/>
        <v>0</v>
      </c>
      <c r="N1531" s="247" t="str">
        <f t="shared" si="83"/>
        <v>1</v>
      </c>
      <c r="O1531" s="672" t="s">
        <v>605</v>
      </c>
      <c r="P1531" s="725" t="s">
        <v>606</v>
      </c>
      <c r="Q1531" s="247"/>
      <c r="R1531" s="291"/>
      <c r="S1531" s="293"/>
      <c r="T1531" s="412"/>
    </row>
    <row r="1532" spans="1:20" x14ac:dyDescent="0.25">
      <c r="A1532" s="305"/>
      <c r="B1532" s="671"/>
      <c r="C1532" s="305"/>
      <c r="D1532" s="668"/>
      <c r="E1532" s="668"/>
      <c r="F1532" s="668"/>
      <c r="G1532" s="670"/>
      <c r="H1532" s="670"/>
      <c r="I1532" s="670"/>
      <c r="J1532" s="305"/>
      <c r="K1532" s="670"/>
      <c r="L1532" s="291"/>
      <c r="M1532" s="247" t="str">
        <f t="shared" si="82"/>
        <v>0</v>
      </c>
      <c r="N1532" s="247" t="str">
        <f t="shared" si="83"/>
        <v>1</v>
      </c>
      <c r="O1532" s="672" t="s">
        <v>605</v>
      </c>
      <c r="P1532" s="725" t="s">
        <v>606</v>
      </c>
      <c r="Q1532" s="247"/>
      <c r="R1532" s="291"/>
      <c r="S1532" s="293"/>
      <c r="T1532" s="412"/>
    </row>
    <row r="1533" spans="1:20" x14ac:dyDescent="0.25">
      <c r="A1533" s="305"/>
      <c r="B1533" s="671"/>
      <c r="C1533" s="305"/>
      <c r="D1533" s="668"/>
      <c r="E1533" s="668"/>
      <c r="F1533" s="668"/>
      <c r="G1533" s="670"/>
      <c r="H1533" s="670"/>
      <c r="I1533" s="670"/>
      <c r="J1533" s="305"/>
      <c r="K1533" s="670"/>
      <c r="L1533" s="291"/>
      <c r="M1533" s="247" t="str">
        <f t="shared" si="82"/>
        <v>0</v>
      </c>
      <c r="N1533" s="247" t="str">
        <f t="shared" si="83"/>
        <v>1</v>
      </c>
      <c r="O1533" s="672" t="s">
        <v>605</v>
      </c>
      <c r="P1533" s="725" t="s">
        <v>606</v>
      </c>
      <c r="Q1533" s="247"/>
      <c r="R1533" s="291"/>
      <c r="S1533" s="293"/>
      <c r="T1533" s="412"/>
    </row>
    <row r="1534" spans="1:20" x14ac:dyDescent="0.25">
      <c r="A1534" s="305"/>
      <c r="B1534" s="842"/>
      <c r="C1534" s="305"/>
      <c r="D1534" s="668"/>
      <c r="E1534" s="668"/>
      <c r="F1534" s="668"/>
      <c r="G1534" s="670"/>
      <c r="H1534" s="670"/>
      <c r="I1534" s="670"/>
      <c r="J1534" s="305"/>
      <c r="K1534" s="670"/>
      <c r="L1534" s="291"/>
      <c r="M1534" s="247" t="str">
        <f t="shared" si="82"/>
        <v>0</v>
      </c>
      <c r="N1534" s="247" t="str">
        <f t="shared" si="83"/>
        <v>1</v>
      </c>
      <c r="O1534" s="672" t="s">
        <v>605</v>
      </c>
      <c r="P1534" s="725" t="s">
        <v>606</v>
      </c>
      <c r="Q1534" s="247"/>
      <c r="R1534" s="291"/>
      <c r="S1534" s="293"/>
      <c r="T1534" s="412"/>
    </row>
    <row r="1535" spans="1:20" x14ac:dyDescent="0.25">
      <c r="A1535" s="305"/>
      <c r="B1535" s="842"/>
      <c r="C1535" s="305"/>
      <c r="D1535" s="668"/>
      <c r="E1535" s="668"/>
      <c r="F1535" s="668"/>
      <c r="G1535" s="670"/>
      <c r="H1535" s="670"/>
      <c r="I1535" s="670"/>
      <c r="J1535" s="305"/>
      <c r="K1535" s="670"/>
      <c r="L1535" s="291"/>
      <c r="M1535" s="247" t="str">
        <f t="shared" si="82"/>
        <v>0</v>
      </c>
      <c r="N1535" s="247" t="str">
        <f t="shared" si="83"/>
        <v>1</v>
      </c>
      <c r="O1535" s="672" t="s">
        <v>605</v>
      </c>
      <c r="P1535" s="725" t="s">
        <v>606</v>
      </c>
      <c r="Q1535" s="668"/>
      <c r="R1535" s="670"/>
      <c r="S1535" s="293"/>
      <c r="T1535" s="412"/>
    </row>
    <row r="1536" spans="1:20" x14ac:dyDescent="0.25">
      <c r="A1536" s="305"/>
      <c r="B1536" s="842"/>
      <c r="C1536" s="305"/>
      <c r="D1536" s="668"/>
      <c r="E1536" s="668"/>
      <c r="F1536" s="668"/>
      <c r="G1536" s="670"/>
      <c r="H1536" s="670"/>
      <c r="I1536" s="670"/>
      <c r="J1536" s="305"/>
      <c r="K1536" s="670"/>
      <c r="L1536" s="291"/>
      <c r="M1536" s="247" t="str">
        <f t="shared" si="82"/>
        <v>0</v>
      </c>
      <c r="N1536" s="247" t="str">
        <f t="shared" si="83"/>
        <v>1</v>
      </c>
      <c r="O1536" s="672" t="s">
        <v>605</v>
      </c>
      <c r="P1536" s="725" t="s">
        <v>606</v>
      </c>
      <c r="Q1536" s="668"/>
      <c r="R1536" s="670"/>
      <c r="S1536" s="293"/>
      <c r="T1536" s="412"/>
    </row>
    <row r="1537" spans="1:20" x14ac:dyDescent="0.25">
      <c r="A1537" s="305"/>
      <c r="B1537" s="842"/>
      <c r="C1537" s="305"/>
      <c r="D1537" s="668"/>
      <c r="E1537" s="668"/>
      <c r="F1537" s="668"/>
      <c r="G1537" s="670"/>
      <c r="H1537" s="670"/>
      <c r="I1537" s="670"/>
      <c r="J1537" s="305"/>
      <c r="K1537" s="670"/>
      <c r="L1537" s="291"/>
      <c r="M1537" s="247" t="str">
        <f t="shared" si="82"/>
        <v>0</v>
      </c>
      <c r="N1537" s="247" t="str">
        <f t="shared" si="83"/>
        <v>1</v>
      </c>
      <c r="O1537" s="672" t="s">
        <v>605</v>
      </c>
      <c r="P1537" s="725" t="s">
        <v>606</v>
      </c>
      <c r="Q1537" s="247"/>
      <c r="R1537" s="291"/>
      <c r="S1537" s="293"/>
      <c r="T1537" s="412"/>
    </row>
    <row r="1538" spans="1:20" x14ac:dyDescent="0.25">
      <c r="A1538" s="305"/>
      <c r="B1538" s="842"/>
      <c r="C1538" s="305"/>
      <c r="D1538" s="668"/>
      <c r="E1538" s="668"/>
      <c r="F1538" s="668"/>
      <c r="G1538" s="670"/>
      <c r="H1538" s="670"/>
      <c r="I1538" s="670"/>
      <c r="J1538" s="305"/>
      <c r="K1538" s="670"/>
      <c r="L1538" s="291"/>
      <c r="M1538" s="247" t="str">
        <f t="shared" si="82"/>
        <v>0</v>
      </c>
      <c r="N1538" s="247" t="str">
        <f t="shared" si="83"/>
        <v>1</v>
      </c>
      <c r="O1538" s="672" t="s">
        <v>605</v>
      </c>
      <c r="P1538" s="725" t="s">
        <v>606</v>
      </c>
      <c r="Q1538" s="247"/>
      <c r="R1538" s="291"/>
      <c r="S1538" s="293"/>
      <c r="T1538" s="412"/>
    </row>
    <row r="1539" spans="1:20" x14ac:dyDescent="0.25">
      <c r="A1539" s="305"/>
      <c r="B1539" s="671"/>
      <c r="C1539" s="305"/>
      <c r="D1539" s="668"/>
      <c r="E1539" s="668"/>
      <c r="F1539" s="668"/>
      <c r="G1539" s="670"/>
      <c r="H1539" s="670"/>
      <c r="I1539" s="670"/>
      <c r="J1539" s="305"/>
      <c r="K1539" s="670"/>
      <c r="L1539" s="291"/>
      <c r="M1539" s="247" t="str">
        <f t="shared" si="82"/>
        <v>0</v>
      </c>
      <c r="N1539" s="247" t="str">
        <f t="shared" si="83"/>
        <v>1</v>
      </c>
      <c r="O1539" s="672" t="s">
        <v>605</v>
      </c>
      <c r="P1539" s="725" t="s">
        <v>606</v>
      </c>
      <c r="Q1539" s="247"/>
      <c r="R1539" s="291"/>
      <c r="S1539" s="293"/>
      <c r="T1539" s="412"/>
    </row>
    <row r="1540" spans="1:20" x14ac:dyDescent="0.25">
      <c r="A1540" s="305"/>
      <c r="B1540" s="671"/>
      <c r="C1540" s="305"/>
      <c r="D1540" s="668"/>
      <c r="E1540" s="668"/>
      <c r="F1540" s="668"/>
      <c r="G1540" s="670"/>
      <c r="H1540" s="670"/>
      <c r="I1540" s="670"/>
      <c r="J1540" s="305"/>
      <c r="K1540" s="670"/>
      <c r="L1540" s="291"/>
      <c r="M1540" s="247" t="str">
        <f t="shared" si="82"/>
        <v>0</v>
      </c>
      <c r="N1540" s="247" t="str">
        <f t="shared" si="83"/>
        <v>1</v>
      </c>
      <c r="O1540" s="672" t="s">
        <v>605</v>
      </c>
      <c r="P1540" s="725" t="s">
        <v>606</v>
      </c>
      <c r="Q1540" s="247"/>
      <c r="R1540" s="291"/>
      <c r="S1540" s="293"/>
      <c r="T1540" s="412"/>
    </row>
    <row r="1541" spans="1:20" x14ac:dyDescent="0.25">
      <c r="A1541" s="305"/>
      <c r="B1541" s="671"/>
      <c r="C1541" s="305"/>
      <c r="D1541" s="668"/>
      <c r="E1541" s="668"/>
      <c r="F1541" s="668"/>
      <c r="G1541" s="670"/>
      <c r="H1541" s="670"/>
      <c r="I1541" s="670"/>
      <c r="J1541" s="305"/>
      <c r="K1541" s="670"/>
      <c r="L1541" s="291"/>
      <c r="M1541" s="247" t="str">
        <f t="shared" si="82"/>
        <v>0</v>
      </c>
      <c r="N1541" s="247" t="str">
        <f t="shared" si="83"/>
        <v>1</v>
      </c>
      <c r="O1541" s="672" t="s">
        <v>605</v>
      </c>
      <c r="P1541" s="725" t="s">
        <v>606</v>
      </c>
      <c r="Q1541" s="247"/>
      <c r="R1541" s="291"/>
      <c r="S1541" s="293"/>
      <c r="T1541" s="412"/>
    </row>
    <row r="1542" spans="1:20" x14ac:dyDescent="0.25">
      <c r="A1542" s="305"/>
      <c r="B1542" s="671"/>
      <c r="C1542" s="305"/>
      <c r="D1542" s="668"/>
      <c r="E1542" s="668"/>
      <c r="F1542" s="668"/>
      <c r="G1542" s="670"/>
      <c r="H1542" s="670"/>
      <c r="I1542" s="670"/>
      <c r="J1542" s="305"/>
      <c r="K1542" s="670"/>
      <c r="L1542" s="291"/>
      <c r="M1542" s="247" t="str">
        <f t="shared" si="82"/>
        <v>0</v>
      </c>
      <c r="N1542" s="247" t="str">
        <f t="shared" si="83"/>
        <v>1</v>
      </c>
      <c r="O1542" s="672" t="s">
        <v>605</v>
      </c>
      <c r="P1542" s="725" t="s">
        <v>606</v>
      </c>
      <c r="Q1542" s="247"/>
      <c r="R1542" s="291"/>
      <c r="S1542" s="293"/>
      <c r="T1542" s="412"/>
    </row>
    <row r="1543" spans="1:20" x14ac:dyDescent="0.25">
      <c r="A1543" s="305"/>
      <c r="B1543" s="671"/>
      <c r="C1543" s="305"/>
      <c r="D1543" s="668"/>
      <c r="E1543" s="668"/>
      <c r="F1543" s="668"/>
      <c r="G1543" s="670"/>
      <c r="H1543" s="670"/>
      <c r="I1543" s="670"/>
      <c r="J1543" s="305"/>
      <c r="K1543" s="670"/>
      <c r="L1543" s="291"/>
      <c r="M1543" s="247" t="str">
        <f t="shared" si="82"/>
        <v>0</v>
      </c>
      <c r="N1543" s="247" t="str">
        <f t="shared" si="83"/>
        <v>1</v>
      </c>
      <c r="O1543" s="672" t="s">
        <v>605</v>
      </c>
      <c r="P1543" s="725" t="s">
        <v>606</v>
      </c>
      <c r="Q1543" s="247"/>
      <c r="R1543" s="291"/>
      <c r="S1543" s="293"/>
      <c r="T1543" s="412"/>
    </row>
    <row r="1544" spans="1:20" x14ac:dyDescent="0.25">
      <c r="A1544" s="305"/>
      <c r="B1544" s="671"/>
      <c r="C1544" s="305"/>
      <c r="D1544" s="668"/>
      <c r="E1544" s="668"/>
      <c r="F1544" s="668"/>
      <c r="G1544" s="670"/>
      <c r="H1544" s="670"/>
      <c r="I1544" s="670"/>
      <c r="J1544" s="305"/>
      <c r="K1544" s="670"/>
      <c r="L1544" s="291"/>
      <c r="M1544" s="247" t="str">
        <f t="shared" si="82"/>
        <v>0</v>
      </c>
      <c r="N1544" s="247" t="str">
        <f t="shared" si="83"/>
        <v>1</v>
      </c>
      <c r="O1544" s="672" t="s">
        <v>605</v>
      </c>
      <c r="P1544" s="725" t="s">
        <v>606</v>
      </c>
      <c r="Q1544" s="247"/>
      <c r="R1544" s="291"/>
      <c r="S1544" s="293"/>
      <c r="T1544" s="413"/>
    </row>
    <row r="1545" spans="1:20" x14ac:dyDescent="0.25">
      <c r="A1545" s="305"/>
      <c r="B1545" s="671"/>
      <c r="C1545" s="305"/>
      <c r="D1545" s="668"/>
      <c r="E1545" s="668"/>
      <c r="F1545" s="668"/>
      <c r="G1545" s="670"/>
      <c r="H1545" s="670"/>
      <c r="I1545" s="670"/>
      <c r="J1545" s="305"/>
      <c r="K1545" s="670"/>
      <c r="L1545" s="291"/>
      <c r="M1545" s="247" t="str">
        <f t="shared" si="82"/>
        <v>0</v>
      </c>
      <c r="N1545" s="247" t="str">
        <f t="shared" si="83"/>
        <v>1</v>
      </c>
      <c r="O1545" s="672" t="s">
        <v>605</v>
      </c>
      <c r="P1545" s="725" t="s">
        <v>606</v>
      </c>
      <c r="Q1545" s="247"/>
      <c r="R1545" s="291"/>
      <c r="S1545" s="293"/>
      <c r="T1545" s="413"/>
    </row>
    <row r="1546" spans="1:20" x14ac:dyDescent="0.25">
      <c r="A1546" s="305"/>
      <c r="B1546" s="671"/>
      <c r="C1546" s="305"/>
      <c r="D1546" s="668"/>
      <c r="E1546" s="668"/>
      <c r="F1546" s="668"/>
      <c r="G1546" s="670"/>
      <c r="H1546" s="670"/>
      <c r="I1546" s="670"/>
      <c r="J1546" s="305"/>
      <c r="K1546" s="670"/>
      <c r="L1546" s="291"/>
      <c r="M1546" s="247" t="str">
        <f t="shared" si="82"/>
        <v>0</v>
      </c>
      <c r="N1546" s="247" t="str">
        <f t="shared" si="83"/>
        <v>1</v>
      </c>
      <c r="O1546" s="672" t="s">
        <v>605</v>
      </c>
      <c r="P1546" s="725" t="s">
        <v>606</v>
      </c>
      <c r="Q1546" s="247"/>
      <c r="R1546" s="291"/>
      <c r="S1546" s="293"/>
      <c r="T1546" s="412"/>
    </row>
    <row r="1547" spans="1:20" x14ac:dyDescent="0.25">
      <c r="A1547" s="305"/>
      <c r="B1547" s="671"/>
      <c r="C1547" s="305"/>
      <c r="D1547" s="668"/>
      <c r="E1547" s="668"/>
      <c r="F1547" s="668"/>
      <c r="G1547" s="670"/>
      <c r="H1547" s="670"/>
      <c r="I1547" s="670"/>
      <c r="J1547" s="305"/>
      <c r="K1547" s="670"/>
      <c r="L1547" s="291"/>
      <c r="M1547" s="247" t="str">
        <f t="shared" si="82"/>
        <v>0</v>
      </c>
      <c r="N1547" s="247" t="str">
        <f t="shared" si="83"/>
        <v>1</v>
      </c>
      <c r="O1547" s="672" t="s">
        <v>605</v>
      </c>
      <c r="P1547" s="725" t="s">
        <v>606</v>
      </c>
      <c r="Q1547" s="247"/>
      <c r="R1547" s="291"/>
      <c r="S1547" s="293"/>
      <c r="T1547" s="412"/>
    </row>
    <row r="1548" spans="1:20" x14ac:dyDescent="0.25">
      <c r="A1548" s="305"/>
      <c r="B1548" s="671"/>
      <c r="C1548" s="305"/>
      <c r="D1548" s="668"/>
      <c r="E1548" s="668"/>
      <c r="F1548" s="668"/>
      <c r="G1548" s="670"/>
      <c r="H1548" s="670"/>
      <c r="I1548" s="670"/>
      <c r="J1548" s="305"/>
      <c r="K1548" s="670"/>
      <c r="L1548" s="291"/>
      <c r="M1548" s="247" t="str">
        <f t="shared" si="82"/>
        <v>0</v>
      </c>
      <c r="N1548" s="247" t="str">
        <f t="shared" si="83"/>
        <v>1</v>
      </c>
      <c r="O1548" s="672" t="s">
        <v>605</v>
      </c>
      <c r="P1548" s="725" t="s">
        <v>606</v>
      </c>
      <c r="Q1548" s="247"/>
      <c r="R1548" s="291"/>
      <c r="S1548" s="293"/>
      <c r="T1548" s="412"/>
    </row>
    <row r="1549" spans="1:20" x14ac:dyDescent="0.25">
      <c r="A1549" s="305"/>
      <c r="B1549" s="671"/>
      <c r="C1549" s="305"/>
      <c r="D1549" s="668"/>
      <c r="E1549" s="668"/>
      <c r="F1549" s="668"/>
      <c r="G1549" s="670"/>
      <c r="H1549" s="670"/>
      <c r="I1549" s="670"/>
      <c r="J1549" s="305"/>
      <c r="K1549" s="670"/>
      <c r="L1549" s="291"/>
      <c r="M1549" s="247" t="str">
        <f t="shared" si="82"/>
        <v>0</v>
      </c>
      <c r="N1549" s="247" t="str">
        <f t="shared" si="83"/>
        <v>1</v>
      </c>
      <c r="O1549" s="672" t="s">
        <v>605</v>
      </c>
      <c r="P1549" s="725" t="s">
        <v>606</v>
      </c>
      <c r="Q1549" s="247"/>
      <c r="R1549" s="291"/>
      <c r="S1549" s="293"/>
      <c r="T1549" s="412"/>
    </row>
    <row r="1550" spans="1:20" x14ac:dyDescent="0.25">
      <c r="A1550" s="305"/>
      <c r="B1550" s="671"/>
      <c r="C1550" s="305"/>
      <c r="D1550" s="668"/>
      <c r="E1550" s="668"/>
      <c r="F1550" s="668"/>
      <c r="G1550" s="670"/>
      <c r="H1550" s="670"/>
      <c r="I1550" s="670"/>
      <c r="J1550" s="305"/>
      <c r="K1550" s="670"/>
      <c r="L1550" s="291"/>
      <c r="M1550" s="247" t="str">
        <f t="shared" si="82"/>
        <v>0</v>
      </c>
      <c r="N1550" s="247" t="str">
        <f t="shared" si="83"/>
        <v>1</v>
      </c>
      <c r="O1550" s="672" t="s">
        <v>605</v>
      </c>
      <c r="P1550" s="725" t="s">
        <v>606</v>
      </c>
      <c r="Q1550" s="247"/>
      <c r="R1550" s="291"/>
      <c r="S1550" s="293"/>
      <c r="T1550" s="412"/>
    </row>
    <row r="1551" spans="1:20" x14ac:dyDescent="0.25">
      <c r="A1551" s="305"/>
      <c r="B1551" s="671"/>
      <c r="C1551" s="305"/>
      <c r="D1551" s="668"/>
      <c r="E1551" s="668"/>
      <c r="F1551" s="668"/>
      <c r="G1551" s="670"/>
      <c r="H1551" s="670"/>
      <c r="I1551" s="670"/>
      <c r="J1551" s="305"/>
      <c r="K1551" s="670"/>
      <c r="L1551" s="291"/>
      <c r="M1551" s="247" t="str">
        <f t="shared" si="82"/>
        <v>0</v>
      </c>
      <c r="N1551" s="247" t="str">
        <f t="shared" si="83"/>
        <v>1</v>
      </c>
      <c r="O1551" s="672" t="s">
        <v>605</v>
      </c>
      <c r="P1551" s="725" t="s">
        <v>606</v>
      </c>
      <c r="Q1551" s="247"/>
      <c r="R1551" s="291"/>
      <c r="S1551" s="293"/>
      <c r="T1551" s="412"/>
    </row>
    <row r="1552" spans="1:20" x14ac:dyDescent="0.25">
      <c r="A1552" s="305"/>
      <c r="B1552" s="671"/>
      <c r="C1552" s="305"/>
      <c r="D1552" s="668"/>
      <c r="E1552" s="668"/>
      <c r="F1552" s="668"/>
      <c r="G1552" s="670"/>
      <c r="H1552" s="670"/>
      <c r="I1552" s="670"/>
      <c r="J1552" s="305"/>
      <c r="K1552" s="670"/>
      <c r="L1552" s="291"/>
      <c r="M1552" s="247" t="str">
        <f t="shared" si="82"/>
        <v>0</v>
      </c>
      <c r="N1552" s="247" t="str">
        <f t="shared" si="83"/>
        <v>1</v>
      </c>
      <c r="O1552" s="672" t="s">
        <v>605</v>
      </c>
      <c r="P1552" s="725" t="s">
        <v>606</v>
      </c>
      <c r="Q1552" s="247"/>
      <c r="R1552" s="291"/>
      <c r="S1552" s="293"/>
      <c r="T1552" s="412"/>
    </row>
    <row r="1553" spans="1:20" x14ac:dyDescent="0.25">
      <c r="A1553" s="305"/>
      <c r="B1553" s="671"/>
      <c r="C1553" s="305"/>
      <c r="D1553" s="668"/>
      <c r="E1553" s="668"/>
      <c r="F1553" s="668"/>
      <c r="G1553" s="670"/>
      <c r="H1553" s="670"/>
      <c r="I1553" s="670"/>
      <c r="J1553" s="305"/>
      <c r="K1553" s="670"/>
      <c r="L1553" s="291"/>
      <c r="M1553" s="247" t="str">
        <f t="shared" si="82"/>
        <v>0</v>
      </c>
      <c r="N1553" s="247" t="str">
        <f t="shared" si="83"/>
        <v>1</v>
      </c>
      <c r="O1553" s="672" t="s">
        <v>605</v>
      </c>
      <c r="P1553" s="725" t="s">
        <v>606</v>
      </c>
      <c r="Q1553" s="247"/>
      <c r="R1553" s="291"/>
      <c r="S1553" s="293"/>
      <c r="T1553" s="412"/>
    </row>
    <row r="1554" spans="1:20" x14ac:dyDescent="0.25">
      <c r="A1554" s="305"/>
      <c r="B1554" s="671"/>
      <c r="C1554" s="305"/>
      <c r="D1554" s="668"/>
      <c r="E1554" s="668"/>
      <c r="F1554" s="668"/>
      <c r="G1554" s="670"/>
      <c r="H1554" s="670"/>
      <c r="I1554" s="670"/>
      <c r="J1554" s="305"/>
      <c r="K1554" s="670"/>
      <c r="L1554" s="291"/>
      <c r="M1554" s="247" t="str">
        <f t="shared" si="82"/>
        <v>0</v>
      </c>
      <c r="N1554" s="247" t="str">
        <f t="shared" si="83"/>
        <v>1</v>
      </c>
      <c r="O1554" s="672" t="s">
        <v>605</v>
      </c>
      <c r="P1554" s="725" t="s">
        <v>606</v>
      </c>
      <c r="Q1554" s="247"/>
      <c r="R1554" s="291"/>
      <c r="S1554" s="293"/>
      <c r="T1554" s="412"/>
    </row>
    <row r="1555" spans="1:20" x14ac:dyDescent="0.25">
      <c r="A1555" s="305"/>
      <c r="B1555" s="671"/>
      <c r="C1555" s="305"/>
      <c r="D1555" s="668"/>
      <c r="E1555" s="668"/>
      <c r="F1555" s="668"/>
      <c r="G1555" s="670"/>
      <c r="H1555" s="670"/>
      <c r="I1555" s="670"/>
      <c r="J1555" s="305"/>
      <c r="K1555" s="670"/>
      <c r="L1555" s="291"/>
      <c r="M1555" s="247" t="str">
        <f t="shared" si="82"/>
        <v>0</v>
      </c>
      <c r="N1555" s="247" t="str">
        <f t="shared" si="83"/>
        <v>1</v>
      </c>
      <c r="O1555" s="672" t="s">
        <v>605</v>
      </c>
      <c r="P1555" s="725" t="s">
        <v>606</v>
      </c>
      <c r="Q1555" s="247"/>
      <c r="R1555" s="291"/>
      <c r="S1555" s="293"/>
      <c r="T1555" s="412"/>
    </row>
    <row r="1556" spans="1:20" x14ac:dyDescent="0.25">
      <c r="A1556" s="305"/>
      <c r="B1556" s="671"/>
      <c r="C1556" s="305"/>
      <c r="D1556" s="668"/>
      <c r="E1556" s="668"/>
      <c r="F1556" s="668"/>
      <c r="G1556" s="670"/>
      <c r="H1556" s="670"/>
      <c r="I1556" s="670"/>
      <c r="J1556" s="305"/>
      <c r="K1556" s="670"/>
      <c r="L1556" s="291"/>
      <c r="M1556" s="247" t="str">
        <f t="shared" si="82"/>
        <v>0</v>
      </c>
      <c r="N1556" s="247" t="str">
        <f t="shared" si="83"/>
        <v>1</v>
      </c>
      <c r="O1556" s="672" t="s">
        <v>605</v>
      </c>
      <c r="P1556" s="725" t="s">
        <v>606</v>
      </c>
      <c r="Q1556" s="247"/>
      <c r="R1556" s="291"/>
      <c r="S1556" s="293"/>
      <c r="T1556" s="412"/>
    </row>
    <row r="1557" spans="1:20" x14ac:dyDescent="0.25">
      <c r="A1557" s="305"/>
      <c r="B1557" s="671"/>
      <c r="C1557" s="305"/>
      <c r="D1557" s="668"/>
      <c r="E1557" s="668"/>
      <c r="F1557" s="668"/>
      <c r="G1557" s="670"/>
      <c r="H1557" s="670"/>
      <c r="I1557" s="670"/>
      <c r="J1557" s="305"/>
      <c r="K1557" s="670"/>
      <c r="L1557" s="291"/>
      <c r="M1557" s="247" t="str">
        <f t="shared" si="82"/>
        <v>0</v>
      </c>
      <c r="N1557" s="247" t="str">
        <f t="shared" si="83"/>
        <v>1</v>
      </c>
      <c r="O1557" s="672" t="s">
        <v>605</v>
      </c>
      <c r="P1557" s="725" t="s">
        <v>606</v>
      </c>
      <c r="Q1557" s="247"/>
      <c r="R1557" s="291"/>
      <c r="S1557" s="293"/>
      <c r="T1557" s="412"/>
    </row>
    <row r="1558" spans="1:20" x14ac:dyDescent="0.25">
      <c r="A1558" s="305"/>
      <c r="B1558" s="671"/>
      <c r="C1558" s="305"/>
      <c r="D1558" s="668"/>
      <c r="E1558" s="668"/>
      <c r="F1558" s="668"/>
      <c r="G1558" s="670"/>
      <c r="H1558" s="670"/>
      <c r="I1558" s="670"/>
      <c r="J1558" s="305"/>
      <c r="K1558" s="670"/>
      <c r="L1558" s="291"/>
      <c r="M1558" s="247" t="str">
        <f t="shared" si="82"/>
        <v>0</v>
      </c>
      <c r="N1558" s="247" t="str">
        <f t="shared" si="83"/>
        <v>1</v>
      </c>
      <c r="O1558" s="672" t="s">
        <v>605</v>
      </c>
      <c r="P1558" s="725" t="s">
        <v>606</v>
      </c>
      <c r="Q1558" s="247"/>
      <c r="R1558" s="291"/>
      <c r="S1558" s="293"/>
      <c r="T1558" s="412"/>
    </row>
    <row r="1559" spans="1:20" x14ac:dyDescent="0.25">
      <c r="A1559" s="305"/>
      <c r="B1559" s="671"/>
      <c r="C1559" s="305"/>
      <c r="D1559" s="668"/>
      <c r="E1559" s="668"/>
      <c r="F1559" s="668"/>
      <c r="G1559" s="670"/>
      <c r="H1559" s="670"/>
      <c r="I1559" s="670"/>
      <c r="J1559" s="305"/>
      <c r="K1559" s="670"/>
      <c r="L1559" s="291"/>
      <c r="M1559" s="247" t="str">
        <f t="shared" si="82"/>
        <v>0</v>
      </c>
      <c r="N1559" s="247" t="str">
        <f t="shared" si="83"/>
        <v>1</v>
      </c>
      <c r="O1559" s="672" t="s">
        <v>605</v>
      </c>
      <c r="P1559" s="725" t="s">
        <v>606</v>
      </c>
      <c r="Q1559" s="247"/>
      <c r="R1559" s="291"/>
      <c r="S1559" s="293"/>
      <c r="T1559" s="412"/>
    </row>
    <row r="1560" spans="1:20" x14ac:dyDescent="0.25">
      <c r="A1560" s="305"/>
      <c r="B1560" s="671"/>
      <c r="C1560" s="305"/>
      <c r="D1560" s="668"/>
      <c r="E1560" s="668"/>
      <c r="F1560" s="668"/>
      <c r="G1560" s="670"/>
      <c r="H1560" s="670"/>
      <c r="I1560" s="670"/>
      <c r="J1560" s="305"/>
      <c r="K1560" s="670"/>
      <c r="L1560" s="291"/>
      <c r="M1560" s="247" t="str">
        <f t="shared" si="82"/>
        <v>0</v>
      </c>
      <c r="N1560" s="247" t="str">
        <f t="shared" si="83"/>
        <v>1</v>
      </c>
      <c r="O1560" s="672" t="s">
        <v>605</v>
      </c>
      <c r="P1560" s="725" t="s">
        <v>606</v>
      </c>
      <c r="Q1560" s="247"/>
      <c r="R1560" s="291"/>
      <c r="S1560" s="293"/>
      <c r="T1560" s="412"/>
    </row>
    <row r="1561" spans="1:20" x14ac:dyDescent="0.25">
      <c r="A1561" s="305"/>
      <c r="B1561" s="671"/>
      <c r="C1561" s="305"/>
      <c r="D1561" s="668"/>
      <c r="E1561" s="668"/>
      <c r="F1561" s="668"/>
      <c r="G1561" s="670"/>
      <c r="H1561" s="670"/>
      <c r="I1561" s="670"/>
      <c r="J1561" s="305"/>
      <c r="K1561" s="670"/>
      <c r="L1561" s="291"/>
      <c r="M1561" s="247" t="str">
        <f t="shared" si="82"/>
        <v>0</v>
      </c>
      <c r="N1561" s="247" t="str">
        <f t="shared" si="83"/>
        <v>1</v>
      </c>
      <c r="O1561" s="672" t="s">
        <v>605</v>
      </c>
      <c r="P1561" s="725" t="s">
        <v>606</v>
      </c>
      <c r="Q1561" s="247"/>
      <c r="R1561" s="291"/>
      <c r="S1561" s="293"/>
      <c r="T1561" s="412"/>
    </row>
    <row r="1562" spans="1:20" x14ac:dyDescent="0.25">
      <c r="A1562" s="305"/>
      <c r="B1562" s="671"/>
      <c r="C1562" s="305"/>
      <c r="D1562" s="668"/>
      <c r="E1562" s="668"/>
      <c r="F1562" s="668"/>
      <c r="G1562" s="670"/>
      <c r="H1562" s="670"/>
      <c r="I1562" s="670"/>
      <c r="J1562" s="305"/>
      <c r="K1562" s="670"/>
      <c r="L1562" s="291"/>
      <c r="M1562" s="247" t="str">
        <f t="shared" si="82"/>
        <v>0</v>
      </c>
      <c r="N1562" s="247" t="str">
        <f t="shared" si="83"/>
        <v>1</v>
      </c>
      <c r="O1562" s="672" t="s">
        <v>605</v>
      </c>
      <c r="P1562" s="725" t="s">
        <v>606</v>
      </c>
      <c r="Q1562" s="247"/>
      <c r="R1562" s="291"/>
      <c r="S1562" s="293"/>
      <c r="T1562" s="412"/>
    </row>
    <row r="1563" spans="1:20" x14ac:dyDescent="0.25">
      <c r="A1563" s="305"/>
      <c r="B1563" s="671"/>
      <c r="C1563" s="305"/>
      <c r="D1563" s="668"/>
      <c r="E1563" s="668"/>
      <c r="F1563" s="668"/>
      <c r="G1563" s="670"/>
      <c r="H1563" s="670"/>
      <c r="I1563" s="670"/>
      <c r="J1563" s="305"/>
      <c r="K1563" s="670"/>
      <c r="L1563" s="291"/>
      <c r="M1563" s="247" t="str">
        <f t="shared" si="82"/>
        <v>0</v>
      </c>
      <c r="N1563" s="247" t="str">
        <f t="shared" si="83"/>
        <v>1</v>
      </c>
      <c r="O1563" s="672" t="s">
        <v>605</v>
      </c>
      <c r="P1563" s="725" t="s">
        <v>606</v>
      </c>
      <c r="Q1563" s="247"/>
      <c r="R1563" s="291"/>
      <c r="S1563" s="293"/>
      <c r="T1563" s="412"/>
    </row>
    <row r="1564" spans="1:20" x14ac:dyDescent="0.25">
      <c r="A1564" s="305"/>
      <c r="B1564" s="671"/>
      <c r="C1564" s="305"/>
      <c r="D1564" s="668"/>
      <c r="E1564" s="668"/>
      <c r="F1564" s="668"/>
      <c r="G1564" s="670"/>
      <c r="H1564" s="670"/>
      <c r="I1564" s="670"/>
      <c r="J1564" s="305"/>
      <c r="K1564" s="670"/>
      <c r="L1564" s="291"/>
      <c r="M1564" s="247" t="str">
        <f t="shared" si="82"/>
        <v>0</v>
      </c>
      <c r="N1564" s="247" t="str">
        <f t="shared" si="83"/>
        <v>1</v>
      </c>
      <c r="O1564" s="672" t="s">
        <v>605</v>
      </c>
      <c r="P1564" s="725" t="s">
        <v>606</v>
      </c>
      <c r="Q1564" s="247"/>
      <c r="R1564" s="291"/>
      <c r="S1564" s="293"/>
      <c r="T1564" s="412"/>
    </row>
    <row r="1565" spans="1:20" x14ac:dyDescent="0.25">
      <c r="A1565" s="305"/>
      <c r="B1565" s="671"/>
      <c r="C1565" s="305"/>
      <c r="D1565" s="668"/>
      <c r="E1565" s="668"/>
      <c r="F1565" s="668"/>
      <c r="G1565" s="670"/>
      <c r="H1565" s="670"/>
      <c r="I1565" s="670"/>
      <c r="J1565" s="305"/>
      <c r="K1565" s="670"/>
      <c r="L1565" s="291"/>
      <c r="M1565" s="247" t="str">
        <f t="shared" si="82"/>
        <v>0</v>
      </c>
      <c r="N1565" s="247" t="str">
        <f t="shared" si="83"/>
        <v>1</v>
      </c>
      <c r="O1565" s="672" t="s">
        <v>605</v>
      </c>
      <c r="P1565" s="725" t="s">
        <v>606</v>
      </c>
      <c r="Q1565" s="247"/>
      <c r="R1565" s="291"/>
      <c r="S1565" s="293"/>
      <c r="T1565" s="413"/>
    </row>
    <row r="1566" spans="1:20" x14ac:dyDescent="0.25">
      <c r="A1566" s="305"/>
      <c r="B1566" s="671"/>
      <c r="C1566" s="305"/>
      <c r="D1566" s="668"/>
      <c r="E1566" s="668"/>
      <c r="F1566" s="668"/>
      <c r="G1566" s="670"/>
      <c r="H1566" s="670"/>
      <c r="I1566" s="670"/>
      <c r="J1566" s="305"/>
      <c r="K1566" s="670"/>
      <c r="L1566" s="291"/>
      <c r="M1566" s="247" t="str">
        <f t="shared" si="82"/>
        <v>0</v>
      </c>
      <c r="N1566" s="247" t="str">
        <f t="shared" si="83"/>
        <v>1</v>
      </c>
      <c r="O1566" s="672" t="s">
        <v>605</v>
      </c>
      <c r="P1566" s="725" t="s">
        <v>606</v>
      </c>
      <c r="Q1566" s="247"/>
      <c r="R1566" s="291"/>
      <c r="S1566" s="293"/>
      <c r="T1566" s="412"/>
    </row>
    <row r="1567" spans="1:20" x14ac:dyDescent="0.25">
      <c r="A1567" s="305"/>
      <c r="B1567" s="671"/>
      <c r="C1567" s="305"/>
      <c r="D1567" s="668"/>
      <c r="E1567" s="668"/>
      <c r="F1567" s="668"/>
      <c r="G1567" s="670"/>
      <c r="H1567" s="670"/>
      <c r="I1567" s="670"/>
      <c r="J1567" s="305"/>
      <c r="K1567" s="670"/>
      <c r="L1567" s="291"/>
      <c r="M1567" s="247" t="str">
        <f t="shared" si="82"/>
        <v>0</v>
      </c>
      <c r="N1567" s="247" t="str">
        <f t="shared" si="83"/>
        <v>1</v>
      </c>
      <c r="O1567" s="672" t="s">
        <v>605</v>
      </c>
      <c r="P1567" s="725" t="s">
        <v>606</v>
      </c>
      <c r="Q1567" s="247"/>
      <c r="R1567" s="291"/>
      <c r="S1567" s="293"/>
      <c r="T1567" s="412"/>
    </row>
    <row r="1568" spans="1:20" x14ac:dyDescent="0.25">
      <c r="A1568" s="305"/>
      <c r="B1568" s="671"/>
      <c r="C1568" s="305"/>
      <c r="D1568" s="668"/>
      <c r="E1568" s="668"/>
      <c r="F1568" s="668"/>
      <c r="G1568" s="670"/>
      <c r="H1568" s="670"/>
      <c r="I1568" s="670"/>
      <c r="J1568" s="305"/>
      <c r="K1568" s="670"/>
      <c r="L1568" s="291"/>
      <c r="M1568" s="247" t="str">
        <f t="shared" si="82"/>
        <v>0</v>
      </c>
      <c r="N1568" s="247" t="str">
        <f t="shared" si="83"/>
        <v>1</v>
      </c>
      <c r="O1568" s="672" t="s">
        <v>605</v>
      </c>
      <c r="P1568" s="725" t="s">
        <v>606</v>
      </c>
      <c r="Q1568" s="247"/>
      <c r="R1568" s="291"/>
      <c r="S1568" s="293"/>
      <c r="T1568" s="412"/>
    </row>
    <row r="1569" spans="1:20" x14ac:dyDescent="0.25">
      <c r="A1569" s="305"/>
      <c r="B1569" s="671"/>
      <c r="C1569" s="305"/>
      <c r="D1569" s="668"/>
      <c r="E1569" s="668"/>
      <c r="F1569" s="668"/>
      <c r="G1569" s="670"/>
      <c r="H1569" s="670"/>
      <c r="I1569" s="670"/>
      <c r="J1569" s="305"/>
      <c r="K1569" s="670"/>
      <c r="L1569" s="291"/>
      <c r="M1569" s="247" t="str">
        <f t="shared" si="82"/>
        <v>0</v>
      </c>
      <c r="N1569" s="247" t="str">
        <f t="shared" si="83"/>
        <v>1</v>
      </c>
      <c r="O1569" s="672" t="s">
        <v>605</v>
      </c>
      <c r="P1569" s="725" t="s">
        <v>606</v>
      </c>
      <c r="Q1569" s="247"/>
      <c r="R1569" s="291"/>
      <c r="S1569" s="293"/>
      <c r="T1569" s="412"/>
    </row>
    <row r="1570" spans="1:20" x14ac:dyDescent="0.25">
      <c r="A1570" s="305"/>
      <c r="B1570" s="671"/>
      <c r="C1570" s="305"/>
      <c r="D1570" s="668"/>
      <c r="E1570" s="668"/>
      <c r="F1570" s="668"/>
      <c r="G1570" s="670"/>
      <c r="H1570" s="670"/>
      <c r="I1570" s="670"/>
      <c r="J1570" s="305"/>
      <c r="K1570" s="670"/>
      <c r="L1570" s="291"/>
      <c r="M1570" s="247" t="str">
        <f t="shared" si="82"/>
        <v>0</v>
      </c>
      <c r="N1570" s="247" t="str">
        <f t="shared" si="83"/>
        <v>1</v>
      </c>
      <c r="O1570" s="672" t="s">
        <v>605</v>
      </c>
      <c r="P1570" s="725" t="s">
        <v>606</v>
      </c>
      <c r="Q1570" s="247"/>
      <c r="R1570" s="291"/>
      <c r="S1570" s="293"/>
      <c r="T1570" s="412"/>
    </row>
    <row r="1571" spans="1:20" x14ac:dyDescent="0.25">
      <c r="A1571" s="305"/>
      <c r="B1571" s="671"/>
      <c r="C1571" s="305"/>
      <c r="D1571" s="668"/>
      <c r="E1571" s="668"/>
      <c r="F1571" s="668"/>
      <c r="G1571" s="670"/>
      <c r="H1571" s="670"/>
      <c r="I1571" s="670"/>
      <c r="J1571" s="305"/>
      <c r="K1571" s="670"/>
      <c r="L1571" s="291"/>
      <c r="M1571" s="247" t="str">
        <f t="shared" si="82"/>
        <v>0</v>
      </c>
      <c r="N1571" s="247" t="str">
        <f t="shared" si="83"/>
        <v>1</v>
      </c>
      <c r="O1571" s="672" t="s">
        <v>605</v>
      </c>
      <c r="P1571" s="725" t="s">
        <v>606</v>
      </c>
      <c r="Q1571" s="247"/>
      <c r="R1571" s="291"/>
      <c r="S1571" s="293"/>
      <c r="T1571" s="412"/>
    </row>
    <row r="1572" spans="1:20" x14ac:dyDescent="0.25">
      <c r="A1572" s="305"/>
      <c r="B1572" s="671"/>
      <c r="C1572" s="305"/>
      <c r="D1572" s="668"/>
      <c r="E1572" s="668"/>
      <c r="F1572" s="668"/>
      <c r="G1572" s="670"/>
      <c r="H1572" s="670"/>
      <c r="I1572" s="670"/>
      <c r="J1572" s="305"/>
      <c r="K1572" s="670"/>
      <c r="L1572" s="291"/>
      <c r="M1572" s="247" t="str">
        <f t="shared" si="82"/>
        <v>0</v>
      </c>
      <c r="N1572" s="247" t="str">
        <f t="shared" si="83"/>
        <v>1</v>
      </c>
      <c r="O1572" s="672" t="s">
        <v>605</v>
      </c>
      <c r="P1572" s="725" t="s">
        <v>606</v>
      </c>
      <c r="Q1572" s="247"/>
      <c r="R1572" s="291"/>
      <c r="S1572" s="293"/>
      <c r="T1572" s="412"/>
    </row>
    <row r="1573" spans="1:20" x14ac:dyDescent="0.25">
      <c r="A1573" s="305"/>
      <c r="B1573" s="671"/>
      <c r="C1573" s="305"/>
      <c r="D1573" s="668"/>
      <c r="E1573" s="668"/>
      <c r="F1573" s="668"/>
      <c r="G1573" s="670"/>
      <c r="H1573" s="670"/>
      <c r="I1573" s="670"/>
      <c r="J1573" s="305"/>
      <c r="K1573" s="670"/>
      <c r="L1573" s="291"/>
      <c r="M1573" s="247" t="str">
        <f t="shared" si="82"/>
        <v>0</v>
      </c>
      <c r="N1573" s="247" t="str">
        <f t="shared" si="83"/>
        <v>1</v>
      </c>
      <c r="O1573" s="672" t="s">
        <v>605</v>
      </c>
      <c r="P1573" s="725" t="s">
        <v>606</v>
      </c>
      <c r="Q1573" s="247"/>
      <c r="R1573" s="291"/>
      <c r="S1573" s="293"/>
      <c r="T1573" s="412"/>
    </row>
    <row r="1574" spans="1:20" x14ac:dyDescent="0.25">
      <c r="A1574" s="305"/>
      <c r="B1574" s="671"/>
      <c r="C1574" s="305"/>
      <c r="D1574" s="668"/>
      <c r="E1574" s="668"/>
      <c r="F1574" s="668"/>
      <c r="G1574" s="670"/>
      <c r="H1574" s="670"/>
      <c r="I1574" s="670"/>
      <c r="J1574" s="305"/>
      <c r="K1574" s="670"/>
      <c r="L1574" s="291"/>
      <c r="M1574" s="247" t="str">
        <f t="shared" si="82"/>
        <v>0</v>
      </c>
      <c r="N1574" s="247" t="str">
        <f t="shared" si="83"/>
        <v>1</v>
      </c>
      <c r="O1574" s="672" t="s">
        <v>605</v>
      </c>
      <c r="P1574" s="725" t="s">
        <v>606</v>
      </c>
      <c r="Q1574" s="247"/>
      <c r="R1574" s="291"/>
      <c r="S1574" s="293"/>
      <c r="T1574" s="412"/>
    </row>
    <row r="1575" spans="1:20" x14ac:dyDescent="0.25">
      <c r="A1575" s="305"/>
      <c r="B1575" s="671"/>
      <c r="C1575" s="305"/>
      <c r="D1575" s="668"/>
      <c r="E1575" s="668"/>
      <c r="F1575" s="668"/>
      <c r="G1575" s="670"/>
      <c r="H1575" s="670"/>
      <c r="I1575" s="670"/>
      <c r="J1575" s="305"/>
      <c r="K1575" s="670"/>
      <c r="L1575" s="291"/>
      <c r="M1575" s="247" t="str">
        <f t="shared" si="82"/>
        <v>0</v>
      </c>
      <c r="N1575" s="247" t="str">
        <f t="shared" si="83"/>
        <v>1</v>
      </c>
      <c r="O1575" s="672" t="s">
        <v>605</v>
      </c>
      <c r="P1575" s="725" t="s">
        <v>606</v>
      </c>
      <c r="Q1575" s="247"/>
      <c r="R1575" s="291"/>
      <c r="S1575" s="293"/>
      <c r="T1575" s="412"/>
    </row>
    <row r="1576" spans="1:20" x14ac:dyDescent="0.25">
      <c r="A1576" s="305"/>
      <c r="B1576" s="671"/>
      <c r="C1576" s="305"/>
      <c r="D1576" s="668"/>
      <c r="E1576" s="668"/>
      <c r="F1576" s="668"/>
      <c r="G1576" s="670"/>
      <c r="H1576" s="670"/>
      <c r="I1576" s="670"/>
      <c r="J1576" s="305"/>
      <c r="K1576" s="670"/>
      <c r="L1576" s="291"/>
      <c r="M1576" s="247" t="str">
        <f t="shared" si="82"/>
        <v>0</v>
      </c>
      <c r="N1576" s="247" t="str">
        <f t="shared" si="83"/>
        <v>1</v>
      </c>
      <c r="O1576" s="672" t="s">
        <v>605</v>
      </c>
      <c r="P1576" s="725" t="s">
        <v>606</v>
      </c>
      <c r="Q1576" s="247"/>
      <c r="R1576" s="291"/>
      <c r="S1576" s="293"/>
      <c r="T1576" s="413"/>
    </row>
    <row r="1577" spans="1:20" x14ac:dyDescent="0.25">
      <c r="A1577" s="305"/>
      <c r="B1577" s="671"/>
      <c r="C1577" s="305"/>
      <c r="D1577" s="668"/>
      <c r="E1577" s="668"/>
      <c r="F1577" s="668"/>
      <c r="G1577" s="670"/>
      <c r="H1577" s="670"/>
      <c r="I1577" s="670"/>
      <c r="J1577" s="305"/>
      <c r="K1577" s="670"/>
      <c r="L1577" s="291"/>
      <c r="M1577" s="247" t="str">
        <f t="shared" si="82"/>
        <v>0</v>
      </c>
      <c r="N1577" s="247" t="str">
        <f t="shared" si="83"/>
        <v>1</v>
      </c>
      <c r="O1577" s="672" t="s">
        <v>605</v>
      </c>
      <c r="P1577" s="725" t="s">
        <v>606</v>
      </c>
      <c r="Q1577" s="247"/>
      <c r="R1577" s="291"/>
      <c r="S1577" s="293"/>
      <c r="T1577" s="413"/>
    </row>
    <row r="1578" spans="1:20" x14ac:dyDescent="0.25">
      <c r="A1578" s="305"/>
      <c r="B1578" s="671"/>
      <c r="C1578" s="305"/>
      <c r="D1578" s="668"/>
      <c r="E1578" s="668"/>
      <c r="F1578" s="668"/>
      <c r="G1578" s="670"/>
      <c r="H1578" s="670"/>
      <c r="I1578" s="670"/>
      <c r="J1578" s="305"/>
      <c r="K1578" s="670"/>
      <c r="L1578" s="291"/>
      <c r="M1578" s="247" t="str">
        <f t="shared" si="82"/>
        <v>0</v>
      </c>
      <c r="N1578" s="247" t="str">
        <f t="shared" si="83"/>
        <v>1</v>
      </c>
      <c r="O1578" s="672" t="s">
        <v>605</v>
      </c>
      <c r="P1578" s="725" t="s">
        <v>606</v>
      </c>
      <c r="Q1578" s="247"/>
      <c r="R1578" s="291"/>
      <c r="S1578" s="293"/>
      <c r="T1578" s="412"/>
    </row>
    <row r="1579" spans="1:20" x14ac:dyDescent="0.25">
      <c r="A1579" s="305"/>
      <c r="B1579" s="671"/>
      <c r="C1579" s="305"/>
      <c r="D1579" s="668"/>
      <c r="E1579" s="668"/>
      <c r="F1579" s="668"/>
      <c r="G1579" s="670"/>
      <c r="H1579" s="670"/>
      <c r="I1579" s="670"/>
      <c r="J1579" s="305"/>
      <c r="K1579" s="670"/>
      <c r="L1579" s="291"/>
      <c r="M1579" s="247" t="str">
        <f t="shared" si="82"/>
        <v>0</v>
      </c>
      <c r="N1579" s="247" t="str">
        <f t="shared" si="83"/>
        <v>1</v>
      </c>
      <c r="O1579" s="672" t="s">
        <v>605</v>
      </c>
      <c r="P1579" s="725" t="s">
        <v>606</v>
      </c>
      <c r="Q1579" s="247"/>
      <c r="R1579" s="291"/>
      <c r="S1579" s="293"/>
      <c r="T1579" s="412"/>
    </row>
    <row r="1580" spans="1:20" x14ac:dyDescent="0.25">
      <c r="A1580" s="305"/>
      <c r="B1580" s="671"/>
      <c r="C1580" s="305"/>
      <c r="D1580" s="668"/>
      <c r="E1580" s="668"/>
      <c r="F1580" s="668"/>
      <c r="G1580" s="670"/>
      <c r="H1580" s="670"/>
      <c r="I1580" s="670"/>
      <c r="J1580" s="305"/>
      <c r="K1580" s="670"/>
      <c r="L1580" s="291"/>
      <c r="M1580" s="247" t="str">
        <f t="shared" si="82"/>
        <v>0</v>
      </c>
      <c r="N1580" s="247" t="str">
        <f t="shared" si="83"/>
        <v>1</v>
      </c>
      <c r="O1580" s="672" t="s">
        <v>605</v>
      </c>
      <c r="P1580" s="725" t="s">
        <v>606</v>
      </c>
      <c r="Q1580" s="247"/>
      <c r="R1580" s="291"/>
      <c r="S1580" s="293"/>
      <c r="T1580" s="412"/>
    </row>
    <row r="1581" spans="1:20" x14ac:dyDescent="0.25">
      <c r="A1581" s="305"/>
      <c r="B1581" s="671"/>
      <c r="C1581" s="305"/>
      <c r="D1581" s="668"/>
      <c r="E1581" s="668"/>
      <c r="F1581" s="668"/>
      <c r="G1581" s="670"/>
      <c r="H1581" s="670"/>
      <c r="I1581" s="670"/>
      <c r="J1581" s="305"/>
      <c r="K1581" s="670"/>
      <c r="L1581" s="291"/>
      <c r="M1581" s="247" t="str">
        <f t="shared" si="82"/>
        <v>0</v>
      </c>
      <c r="N1581" s="247" t="str">
        <f t="shared" si="83"/>
        <v>1</v>
      </c>
      <c r="O1581" s="672" t="s">
        <v>605</v>
      </c>
      <c r="P1581" s="725" t="s">
        <v>606</v>
      </c>
      <c r="Q1581" s="247"/>
      <c r="R1581" s="291"/>
      <c r="S1581" s="293"/>
      <c r="T1581" s="412"/>
    </row>
    <row r="1582" spans="1:20" x14ac:dyDescent="0.25">
      <c r="A1582" s="305"/>
      <c r="B1582" s="671"/>
      <c r="C1582" s="305"/>
      <c r="D1582" s="668"/>
      <c r="E1582" s="668"/>
      <c r="F1582" s="668"/>
      <c r="G1582" s="670"/>
      <c r="H1582" s="670"/>
      <c r="I1582" s="670"/>
      <c r="J1582" s="305"/>
      <c r="K1582" s="670"/>
      <c r="L1582" s="291"/>
      <c r="M1582" s="247" t="str">
        <f t="shared" si="82"/>
        <v>0</v>
      </c>
      <c r="N1582" s="247" t="str">
        <f t="shared" si="83"/>
        <v>1</v>
      </c>
      <c r="O1582" s="672" t="s">
        <v>605</v>
      </c>
      <c r="P1582" s="725" t="s">
        <v>606</v>
      </c>
      <c r="Q1582" s="247"/>
      <c r="R1582" s="291"/>
      <c r="S1582" s="293"/>
      <c r="T1582" s="412"/>
    </row>
    <row r="1583" spans="1:20" x14ac:dyDescent="0.25">
      <c r="A1583" s="305"/>
      <c r="B1583" s="671"/>
      <c r="C1583" s="305"/>
      <c r="D1583" s="668"/>
      <c r="E1583" s="668"/>
      <c r="F1583" s="668"/>
      <c r="G1583" s="670"/>
      <c r="H1583" s="670"/>
      <c r="I1583" s="670"/>
      <c r="J1583" s="305"/>
      <c r="K1583" s="670"/>
      <c r="L1583" s="291"/>
      <c r="M1583" s="247" t="str">
        <f t="shared" si="82"/>
        <v>0</v>
      </c>
      <c r="N1583" s="247" t="str">
        <f t="shared" si="83"/>
        <v>1</v>
      </c>
      <c r="O1583" s="672" t="s">
        <v>605</v>
      </c>
      <c r="P1583" s="725" t="s">
        <v>606</v>
      </c>
      <c r="Q1583" s="247"/>
      <c r="R1583" s="291"/>
      <c r="S1583" s="293"/>
      <c r="T1583" s="412"/>
    </row>
    <row r="1584" spans="1:20" x14ac:dyDescent="0.25">
      <c r="A1584" s="305"/>
      <c r="B1584" s="671"/>
      <c r="C1584" s="305"/>
      <c r="D1584" s="668"/>
      <c r="E1584" s="668"/>
      <c r="F1584" s="668"/>
      <c r="G1584" s="670"/>
      <c r="H1584" s="670"/>
      <c r="I1584" s="670"/>
      <c r="J1584" s="305"/>
      <c r="K1584" s="670"/>
      <c r="L1584" s="291"/>
      <c r="M1584" s="247" t="str">
        <f t="shared" si="82"/>
        <v>0</v>
      </c>
      <c r="N1584" s="247" t="str">
        <f t="shared" si="83"/>
        <v>1</v>
      </c>
      <c r="O1584" s="672" t="s">
        <v>605</v>
      </c>
      <c r="P1584" s="725" t="s">
        <v>606</v>
      </c>
      <c r="Q1584" s="247"/>
      <c r="R1584" s="291"/>
      <c r="S1584" s="293"/>
      <c r="T1584" s="413"/>
    </row>
    <row r="1585" spans="1:20" x14ac:dyDescent="0.25">
      <c r="A1585" s="305"/>
      <c r="B1585" s="671"/>
      <c r="C1585" s="305"/>
      <c r="D1585" s="668"/>
      <c r="E1585" s="668"/>
      <c r="F1585" s="668"/>
      <c r="G1585" s="670"/>
      <c r="H1585" s="670"/>
      <c r="I1585" s="670"/>
      <c r="J1585" s="305"/>
      <c r="K1585" s="670"/>
      <c r="L1585" s="291"/>
      <c r="M1585" s="247" t="str">
        <f t="shared" si="82"/>
        <v>0</v>
      </c>
      <c r="N1585" s="247" t="str">
        <f t="shared" si="83"/>
        <v>1</v>
      </c>
      <c r="O1585" s="672" t="s">
        <v>605</v>
      </c>
      <c r="P1585" s="725" t="s">
        <v>606</v>
      </c>
      <c r="Q1585" s="247"/>
      <c r="R1585" s="291"/>
      <c r="S1585" s="293"/>
      <c r="T1585" s="412"/>
    </row>
    <row r="1586" spans="1:20" x14ac:dyDescent="0.25">
      <c r="A1586" s="305"/>
      <c r="B1586" s="671"/>
      <c r="C1586" s="880"/>
      <c r="D1586" s="668"/>
      <c r="E1586" s="668"/>
      <c r="F1586" s="668"/>
      <c r="G1586" s="670"/>
      <c r="H1586" s="670"/>
      <c r="I1586" s="670"/>
      <c r="J1586" s="305"/>
      <c r="K1586" s="670"/>
      <c r="L1586" s="291"/>
      <c r="M1586" s="247" t="str">
        <f t="shared" si="82"/>
        <v>0</v>
      </c>
      <c r="N1586" s="247" t="str">
        <f t="shared" si="83"/>
        <v>1</v>
      </c>
      <c r="O1586" s="672" t="s">
        <v>605</v>
      </c>
      <c r="P1586" s="725" t="s">
        <v>606</v>
      </c>
      <c r="Q1586" s="247"/>
      <c r="R1586" s="291"/>
      <c r="S1586" s="293"/>
      <c r="T1586" s="412"/>
    </row>
    <row r="1587" spans="1:20" x14ac:dyDescent="0.25">
      <c r="A1587" s="305"/>
      <c r="B1587" s="671"/>
      <c r="C1587" s="880"/>
      <c r="D1587" s="668"/>
      <c r="E1587" s="668"/>
      <c r="F1587" s="668"/>
      <c r="G1587" s="670"/>
      <c r="H1587" s="670"/>
      <c r="I1587" s="670"/>
      <c r="J1587" s="305"/>
      <c r="K1587" s="670"/>
      <c r="L1587" s="291"/>
      <c r="M1587" s="247" t="str">
        <f t="shared" si="82"/>
        <v>0</v>
      </c>
      <c r="N1587" s="247" t="str">
        <f t="shared" si="83"/>
        <v>1</v>
      </c>
      <c r="O1587" s="672" t="s">
        <v>605</v>
      </c>
      <c r="P1587" s="725" t="s">
        <v>606</v>
      </c>
      <c r="Q1587" s="247"/>
      <c r="R1587" s="291"/>
      <c r="S1587" s="293"/>
      <c r="T1587" s="412"/>
    </row>
    <row r="1588" spans="1:20" x14ac:dyDescent="0.25">
      <c r="A1588" s="305"/>
      <c r="B1588" s="671"/>
      <c r="C1588" s="880"/>
      <c r="D1588" s="668"/>
      <c r="E1588" s="668"/>
      <c r="F1588" s="668"/>
      <c r="G1588" s="670"/>
      <c r="H1588" s="670"/>
      <c r="I1588" s="670"/>
      <c r="J1588" s="305"/>
      <c r="K1588" s="670"/>
      <c r="L1588" s="291"/>
      <c r="M1588" s="247" t="str">
        <f t="shared" si="82"/>
        <v>0</v>
      </c>
      <c r="N1588" s="247" t="str">
        <f t="shared" si="83"/>
        <v>1</v>
      </c>
      <c r="O1588" s="672" t="s">
        <v>605</v>
      </c>
      <c r="P1588" s="725" t="s">
        <v>606</v>
      </c>
      <c r="Q1588" s="247"/>
      <c r="R1588" s="291"/>
      <c r="S1588" s="293"/>
      <c r="T1588" s="412"/>
    </row>
    <row r="1589" spans="1:20" x14ac:dyDescent="0.25">
      <c r="A1589" s="305"/>
      <c r="B1589" s="671"/>
      <c r="C1589" s="880"/>
      <c r="D1589" s="668"/>
      <c r="E1589" s="668"/>
      <c r="F1589" s="668"/>
      <c r="G1589" s="670"/>
      <c r="H1589" s="670"/>
      <c r="I1589" s="670"/>
      <c r="J1589" s="305"/>
      <c r="K1589" s="670"/>
      <c r="L1589" s="291"/>
      <c r="M1589" s="247" t="str">
        <f t="shared" si="82"/>
        <v>0</v>
      </c>
      <c r="N1589" s="247" t="str">
        <f t="shared" si="83"/>
        <v>1</v>
      </c>
      <c r="O1589" s="672" t="s">
        <v>605</v>
      </c>
      <c r="P1589" s="725" t="s">
        <v>606</v>
      </c>
      <c r="Q1589" s="247"/>
      <c r="R1589" s="291"/>
      <c r="S1589" s="293"/>
      <c r="T1589" s="412"/>
    </row>
    <row r="1590" spans="1:20" x14ac:dyDescent="0.25">
      <c r="A1590" s="305"/>
      <c r="B1590" s="671"/>
      <c r="C1590" s="880"/>
      <c r="D1590" s="668"/>
      <c r="E1590" s="668"/>
      <c r="F1590" s="668"/>
      <c r="G1590" s="670"/>
      <c r="H1590" s="670"/>
      <c r="I1590" s="670"/>
      <c r="J1590" s="305"/>
      <c r="K1590" s="670"/>
      <c r="L1590" s="291"/>
      <c r="M1590" s="247" t="str">
        <f t="shared" si="82"/>
        <v>0</v>
      </c>
      <c r="N1590" s="247" t="str">
        <f t="shared" si="83"/>
        <v>1</v>
      </c>
      <c r="O1590" s="672" t="s">
        <v>605</v>
      </c>
      <c r="P1590" s="725" t="s">
        <v>606</v>
      </c>
      <c r="Q1590" s="247"/>
      <c r="R1590" s="291"/>
      <c r="S1590" s="293"/>
      <c r="T1590" s="412"/>
    </row>
    <row r="1591" spans="1:20" x14ac:dyDescent="0.25">
      <c r="A1591" s="305"/>
      <c r="B1591" s="671"/>
      <c r="C1591" s="880"/>
      <c r="D1591" s="668"/>
      <c r="E1591" s="668"/>
      <c r="F1591" s="668"/>
      <c r="G1591" s="670"/>
      <c r="H1591" s="670"/>
      <c r="I1591" s="670"/>
      <c r="J1591" s="305"/>
      <c r="K1591" s="670"/>
      <c r="L1591" s="291"/>
      <c r="M1591" s="247" t="str">
        <f t="shared" si="82"/>
        <v>0</v>
      </c>
      <c r="N1591" s="247" t="str">
        <f t="shared" si="83"/>
        <v>1</v>
      </c>
      <c r="O1591" s="672" t="s">
        <v>605</v>
      </c>
      <c r="P1591" s="725" t="s">
        <v>606</v>
      </c>
      <c r="Q1591" s="247"/>
      <c r="R1591" s="291"/>
      <c r="S1591" s="293"/>
      <c r="T1591" s="412"/>
    </row>
    <row r="1592" spans="1:20" x14ac:dyDescent="0.25">
      <c r="A1592" s="305"/>
      <c r="B1592" s="671"/>
      <c r="C1592" s="886"/>
      <c r="D1592" s="668"/>
      <c r="E1592" s="668"/>
      <c r="F1592" s="668"/>
      <c r="G1592" s="670"/>
      <c r="H1592" s="670"/>
      <c r="I1592" s="670"/>
      <c r="J1592" s="305"/>
      <c r="K1592" s="670"/>
      <c r="L1592" s="291"/>
      <c r="M1592" s="247" t="str">
        <f t="shared" si="82"/>
        <v>0</v>
      </c>
      <c r="N1592" s="247" t="str">
        <f t="shared" si="83"/>
        <v>1</v>
      </c>
      <c r="O1592" s="672" t="s">
        <v>605</v>
      </c>
      <c r="P1592" s="725" t="s">
        <v>606</v>
      </c>
      <c r="Q1592" s="247"/>
      <c r="R1592" s="291"/>
      <c r="S1592" s="293"/>
      <c r="T1592" s="412"/>
    </row>
    <row r="1593" spans="1:20" x14ac:dyDescent="0.25">
      <c r="A1593" s="305"/>
      <c r="B1593" s="671"/>
      <c r="C1593" s="886"/>
      <c r="D1593" s="668"/>
      <c r="E1593" s="668"/>
      <c r="F1593" s="668"/>
      <c r="G1593" s="670"/>
      <c r="H1593" s="670"/>
      <c r="I1593" s="670"/>
      <c r="J1593" s="305"/>
      <c r="K1593" s="670"/>
      <c r="L1593" s="291"/>
      <c r="M1593" s="247" t="str">
        <f t="shared" ref="M1593:M1656" si="84">IF(O1593="",0,LEFT(O1593,1))</f>
        <v>0</v>
      </c>
      <c r="N1593" s="247" t="str">
        <f t="shared" ref="N1593:N1656" si="85">IF(P1593="",0,LEFT(P1593,1))</f>
        <v>1</v>
      </c>
      <c r="O1593" s="672" t="s">
        <v>605</v>
      </c>
      <c r="P1593" s="725" t="s">
        <v>606</v>
      </c>
      <c r="Q1593" s="247"/>
      <c r="R1593" s="291"/>
      <c r="S1593" s="293"/>
      <c r="T1593" s="412"/>
    </row>
    <row r="1594" spans="1:20" x14ac:dyDescent="0.25">
      <c r="A1594" s="305"/>
      <c r="B1594" s="671"/>
      <c r="C1594" s="886"/>
      <c r="D1594" s="668"/>
      <c r="E1594" s="668"/>
      <c r="F1594" s="668"/>
      <c r="G1594" s="670"/>
      <c r="H1594" s="670"/>
      <c r="I1594" s="670"/>
      <c r="J1594" s="305"/>
      <c r="K1594" s="670"/>
      <c r="L1594" s="291"/>
      <c r="M1594" s="247" t="str">
        <f t="shared" si="84"/>
        <v>0</v>
      </c>
      <c r="N1594" s="247" t="str">
        <f t="shared" si="85"/>
        <v>1</v>
      </c>
      <c r="O1594" s="672" t="s">
        <v>605</v>
      </c>
      <c r="P1594" s="725" t="s">
        <v>606</v>
      </c>
      <c r="Q1594" s="247"/>
      <c r="R1594" s="291"/>
      <c r="S1594" s="293"/>
      <c r="T1594" s="412"/>
    </row>
    <row r="1595" spans="1:20" x14ac:dyDescent="0.25">
      <c r="A1595" s="305"/>
      <c r="B1595" s="671"/>
      <c r="C1595" s="886"/>
      <c r="D1595" s="668"/>
      <c r="E1595" s="668"/>
      <c r="F1595" s="668"/>
      <c r="G1595" s="670"/>
      <c r="H1595" s="670"/>
      <c r="I1595" s="670"/>
      <c r="J1595" s="305"/>
      <c r="K1595" s="670"/>
      <c r="L1595" s="291"/>
      <c r="M1595" s="247" t="str">
        <f t="shared" si="84"/>
        <v>0</v>
      </c>
      <c r="N1595" s="247" t="str">
        <f t="shared" si="85"/>
        <v>1</v>
      </c>
      <c r="O1595" s="672" t="s">
        <v>605</v>
      </c>
      <c r="P1595" s="725" t="s">
        <v>606</v>
      </c>
      <c r="Q1595" s="247"/>
      <c r="R1595" s="291"/>
      <c r="S1595" s="293"/>
      <c r="T1595" s="412"/>
    </row>
    <row r="1596" spans="1:20" x14ac:dyDescent="0.25">
      <c r="A1596" s="305"/>
      <c r="B1596" s="346"/>
      <c r="C1596" s="880"/>
      <c r="D1596" s="668"/>
      <c r="E1596" s="668"/>
      <c r="F1596" s="668"/>
      <c r="G1596" s="670"/>
      <c r="H1596" s="670"/>
      <c r="I1596" s="670"/>
      <c r="J1596" s="305"/>
      <c r="K1596" s="670"/>
      <c r="L1596" s="291"/>
      <c r="M1596" s="247" t="str">
        <f t="shared" si="84"/>
        <v>0</v>
      </c>
      <c r="N1596" s="247" t="str">
        <f t="shared" si="85"/>
        <v>1</v>
      </c>
      <c r="O1596" s="672" t="s">
        <v>605</v>
      </c>
      <c r="P1596" s="725" t="s">
        <v>606</v>
      </c>
      <c r="Q1596" s="247"/>
      <c r="R1596" s="291"/>
      <c r="S1596" s="293"/>
      <c r="T1596" s="412"/>
    </row>
    <row r="1597" spans="1:20" x14ac:dyDescent="0.25">
      <c r="A1597" s="305"/>
      <c r="B1597" s="346"/>
      <c r="C1597" s="880"/>
      <c r="D1597" s="668"/>
      <c r="E1597" s="668"/>
      <c r="F1597" s="668"/>
      <c r="G1597" s="670"/>
      <c r="H1597" s="670"/>
      <c r="I1597" s="670"/>
      <c r="J1597" s="305"/>
      <c r="K1597" s="670"/>
      <c r="L1597" s="291"/>
      <c r="M1597" s="247" t="str">
        <f t="shared" si="84"/>
        <v>0</v>
      </c>
      <c r="N1597" s="247" t="str">
        <f t="shared" si="85"/>
        <v>1</v>
      </c>
      <c r="O1597" s="672" t="s">
        <v>605</v>
      </c>
      <c r="P1597" s="725" t="s">
        <v>606</v>
      </c>
      <c r="Q1597" s="247"/>
      <c r="R1597" s="291"/>
      <c r="S1597" s="293"/>
      <c r="T1597" s="413"/>
    </row>
    <row r="1598" spans="1:20" x14ac:dyDescent="0.25">
      <c r="A1598" s="305"/>
      <c r="B1598" s="346"/>
      <c r="C1598" s="880"/>
      <c r="D1598" s="668"/>
      <c r="E1598" s="668"/>
      <c r="F1598" s="668"/>
      <c r="G1598" s="670"/>
      <c r="H1598" s="670"/>
      <c r="I1598" s="670"/>
      <c r="J1598" s="305"/>
      <c r="K1598" s="670"/>
      <c r="L1598" s="291"/>
      <c r="M1598" s="247" t="str">
        <f t="shared" si="84"/>
        <v>0</v>
      </c>
      <c r="N1598" s="247" t="str">
        <f t="shared" si="85"/>
        <v>1</v>
      </c>
      <c r="O1598" s="672" t="s">
        <v>605</v>
      </c>
      <c r="P1598" s="725" t="s">
        <v>606</v>
      </c>
      <c r="Q1598" s="247"/>
      <c r="R1598" s="291"/>
      <c r="S1598" s="293"/>
      <c r="T1598" s="412"/>
    </row>
    <row r="1599" spans="1:20" x14ac:dyDescent="0.25">
      <c r="A1599" s="305"/>
      <c r="B1599" s="346"/>
      <c r="C1599" s="880"/>
      <c r="D1599" s="668"/>
      <c r="E1599" s="668"/>
      <c r="F1599" s="668"/>
      <c r="G1599" s="670"/>
      <c r="H1599" s="670"/>
      <c r="I1599" s="670"/>
      <c r="J1599" s="305"/>
      <c r="K1599" s="670"/>
      <c r="L1599" s="291"/>
      <c r="M1599" s="247" t="str">
        <f t="shared" si="84"/>
        <v>0</v>
      </c>
      <c r="N1599" s="247" t="str">
        <f t="shared" si="85"/>
        <v>1</v>
      </c>
      <c r="O1599" s="672" t="s">
        <v>605</v>
      </c>
      <c r="P1599" s="725" t="s">
        <v>606</v>
      </c>
      <c r="Q1599" s="247"/>
      <c r="R1599" s="291"/>
      <c r="S1599" s="293"/>
      <c r="T1599" s="412"/>
    </row>
    <row r="1600" spans="1:20" x14ac:dyDescent="0.25">
      <c r="A1600" s="305"/>
      <c r="B1600" s="346"/>
      <c r="C1600" s="880"/>
      <c r="D1600" s="668"/>
      <c r="E1600" s="668"/>
      <c r="F1600" s="668"/>
      <c r="G1600" s="670"/>
      <c r="H1600" s="670"/>
      <c r="I1600" s="670"/>
      <c r="J1600" s="305"/>
      <c r="K1600" s="670"/>
      <c r="L1600" s="291"/>
      <c r="M1600" s="247" t="str">
        <f t="shared" si="84"/>
        <v>0</v>
      </c>
      <c r="N1600" s="247" t="str">
        <f t="shared" si="85"/>
        <v>1</v>
      </c>
      <c r="O1600" s="672" t="s">
        <v>605</v>
      </c>
      <c r="P1600" s="725" t="s">
        <v>606</v>
      </c>
      <c r="Q1600" s="247"/>
      <c r="R1600" s="291"/>
      <c r="S1600" s="293"/>
      <c r="T1600" s="412"/>
    </row>
    <row r="1601" spans="1:20" x14ac:dyDescent="0.25">
      <c r="A1601" s="305"/>
      <c r="B1601" s="346"/>
      <c r="C1601" s="880"/>
      <c r="D1601" s="668"/>
      <c r="E1601" s="668"/>
      <c r="F1601" s="668"/>
      <c r="G1601" s="670"/>
      <c r="H1601" s="670"/>
      <c r="I1601" s="670"/>
      <c r="J1601" s="305"/>
      <c r="K1601" s="670"/>
      <c r="L1601" s="291"/>
      <c r="M1601" s="247" t="str">
        <f t="shared" si="84"/>
        <v>0</v>
      </c>
      <c r="N1601" s="247" t="str">
        <f t="shared" si="85"/>
        <v>1</v>
      </c>
      <c r="O1601" s="672" t="s">
        <v>605</v>
      </c>
      <c r="P1601" s="725" t="s">
        <v>606</v>
      </c>
      <c r="Q1601" s="247"/>
      <c r="R1601" s="291"/>
      <c r="S1601" s="293"/>
      <c r="T1601" s="412"/>
    </row>
    <row r="1602" spans="1:20" x14ac:dyDescent="0.25">
      <c r="A1602" s="305"/>
      <c r="B1602" s="346"/>
      <c r="C1602" s="880"/>
      <c r="D1602" s="668"/>
      <c r="E1602" s="668"/>
      <c r="F1602" s="668"/>
      <c r="G1602" s="670"/>
      <c r="H1602" s="670"/>
      <c r="I1602" s="670"/>
      <c r="J1602" s="305"/>
      <c r="K1602" s="670"/>
      <c r="L1602" s="291"/>
      <c r="M1602" s="247" t="str">
        <f t="shared" si="84"/>
        <v>0</v>
      </c>
      <c r="N1602" s="247" t="str">
        <f t="shared" si="85"/>
        <v>1</v>
      </c>
      <c r="O1602" s="672" t="s">
        <v>605</v>
      </c>
      <c r="P1602" s="725" t="s">
        <v>606</v>
      </c>
      <c r="Q1602" s="247"/>
      <c r="R1602" s="291"/>
      <c r="S1602" s="293"/>
      <c r="T1602" s="412"/>
    </row>
    <row r="1603" spans="1:20" x14ac:dyDescent="0.25">
      <c r="A1603" s="305"/>
      <c r="B1603" s="346"/>
      <c r="C1603" s="305"/>
      <c r="D1603" s="668"/>
      <c r="E1603" s="668"/>
      <c r="F1603" s="668"/>
      <c r="G1603" s="670"/>
      <c r="H1603" s="670"/>
      <c r="I1603" s="670"/>
      <c r="J1603" s="305"/>
      <c r="K1603" s="670"/>
      <c r="L1603" s="291"/>
      <c r="M1603" s="247" t="str">
        <f t="shared" si="84"/>
        <v>0</v>
      </c>
      <c r="N1603" s="247" t="str">
        <f t="shared" si="85"/>
        <v>1</v>
      </c>
      <c r="O1603" s="672" t="s">
        <v>605</v>
      </c>
      <c r="P1603" s="725" t="s">
        <v>606</v>
      </c>
      <c r="Q1603" s="247"/>
      <c r="R1603" s="291"/>
      <c r="S1603" s="293"/>
      <c r="T1603" s="412"/>
    </row>
    <row r="1604" spans="1:20" x14ac:dyDescent="0.25">
      <c r="A1604" s="305"/>
      <c r="B1604" s="346"/>
      <c r="C1604" s="305"/>
      <c r="D1604" s="668"/>
      <c r="E1604" s="668"/>
      <c r="F1604" s="668"/>
      <c r="G1604" s="670"/>
      <c r="H1604" s="670"/>
      <c r="I1604" s="670"/>
      <c r="J1604" s="305"/>
      <c r="K1604" s="670"/>
      <c r="L1604" s="291"/>
      <c r="M1604" s="247" t="str">
        <f t="shared" si="84"/>
        <v>0</v>
      </c>
      <c r="N1604" s="247" t="str">
        <f t="shared" si="85"/>
        <v>1</v>
      </c>
      <c r="O1604" s="672" t="s">
        <v>605</v>
      </c>
      <c r="P1604" s="725" t="s">
        <v>606</v>
      </c>
      <c r="Q1604" s="247"/>
      <c r="R1604" s="291"/>
      <c r="S1604" s="293"/>
      <c r="T1604" s="412"/>
    </row>
    <row r="1605" spans="1:20" x14ac:dyDescent="0.25">
      <c r="A1605" s="305"/>
      <c r="B1605" s="346"/>
      <c r="C1605" s="305"/>
      <c r="D1605" s="668"/>
      <c r="E1605" s="668"/>
      <c r="F1605" s="668"/>
      <c r="G1605" s="670"/>
      <c r="H1605" s="670"/>
      <c r="I1605" s="670"/>
      <c r="J1605" s="305"/>
      <c r="K1605" s="670"/>
      <c r="L1605" s="291"/>
      <c r="M1605" s="247" t="str">
        <f t="shared" si="84"/>
        <v>0</v>
      </c>
      <c r="N1605" s="247" t="str">
        <f t="shared" si="85"/>
        <v>1</v>
      </c>
      <c r="O1605" s="672" t="s">
        <v>605</v>
      </c>
      <c r="P1605" s="725" t="s">
        <v>606</v>
      </c>
      <c r="Q1605" s="247"/>
      <c r="R1605" s="291"/>
      <c r="S1605" s="293"/>
      <c r="T1605" s="412"/>
    </row>
    <row r="1606" spans="1:20" x14ac:dyDescent="0.25">
      <c r="A1606" s="305"/>
      <c r="B1606" s="346"/>
      <c r="C1606" s="305"/>
      <c r="D1606" s="668"/>
      <c r="E1606" s="668"/>
      <c r="F1606" s="668"/>
      <c r="G1606" s="670"/>
      <c r="H1606" s="670"/>
      <c r="I1606" s="670"/>
      <c r="J1606" s="305"/>
      <c r="K1606" s="670"/>
      <c r="L1606" s="291"/>
      <c r="M1606" s="247" t="str">
        <f t="shared" si="84"/>
        <v>0</v>
      </c>
      <c r="N1606" s="247" t="str">
        <f t="shared" si="85"/>
        <v>1</v>
      </c>
      <c r="O1606" s="672" t="s">
        <v>605</v>
      </c>
      <c r="P1606" s="725" t="s">
        <v>606</v>
      </c>
      <c r="Q1606" s="247"/>
      <c r="R1606" s="291"/>
      <c r="S1606" s="293"/>
      <c r="T1606" s="412"/>
    </row>
    <row r="1607" spans="1:20" x14ac:dyDescent="0.25">
      <c r="A1607" s="305"/>
      <c r="B1607" s="346"/>
      <c r="C1607" s="305"/>
      <c r="D1607" s="668"/>
      <c r="E1607" s="668"/>
      <c r="F1607" s="668"/>
      <c r="G1607" s="670"/>
      <c r="H1607" s="670"/>
      <c r="I1607" s="670"/>
      <c r="J1607" s="305"/>
      <c r="K1607" s="670"/>
      <c r="L1607" s="291"/>
      <c r="M1607" s="247" t="str">
        <f t="shared" si="84"/>
        <v>0</v>
      </c>
      <c r="N1607" s="247" t="str">
        <f t="shared" si="85"/>
        <v>1</v>
      </c>
      <c r="O1607" s="672" t="s">
        <v>605</v>
      </c>
      <c r="P1607" s="725" t="s">
        <v>606</v>
      </c>
      <c r="Q1607" s="247"/>
      <c r="R1607" s="291"/>
      <c r="S1607" s="293"/>
      <c r="T1607" s="412"/>
    </row>
    <row r="1608" spans="1:20" x14ac:dyDescent="0.25">
      <c r="A1608" s="305"/>
      <c r="B1608" s="346"/>
      <c r="C1608" s="305"/>
      <c r="D1608" s="668"/>
      <c r="E1608" s="668"/>
      <c r="F1608" s="668"/>
      <c r="G1608" s="670"/>
      <c r="H1608" s="670"/>
      <c r="I1608" s="670"/>
      <c r="J1608" s="305"/>
      <c r="K1608" s="670"/>
      <c r="L1608" s="291"/>
      <c r="M1608" s="247" t="str">
        <f t="shared" si="84"/>
        <v>0</v>
      </c>
      <c r="N1608" s="247" t="str">
        <f t="shared" si="85"/>
        <v>1</v>
      </c>
      <c r="O1608" s="672" t="s">
        <v>605</v>
      </c>
      <c r="P1608" s="725" t="s">
        <v>606</v>
      </c>
      <c r="Q1608" s="247"/>
      <c r="R1608" s="291"/>
      <c r="S1608" s="293"/>
      <c r="T1608" s="412"/>
    </row>
    <row r="1609" spans="1:20" x14ac:dyDescent="0.25">
      <c r="A1609" s="305"/>
      <c r="B1609" s="346"/>
      <c r="C1609" s="305"/>
      <c r="D1609" s="668"/>
      <c r="E1609" s="668"/>
      <c r="F1609" s="668"/>
      <c r="G1609" s="670"/>
      <c r="H1609" s="670"/>
      <c r="I1609" s="670"/>
      <c r="J1609" s="305"/>
      <c r="K1609" s="670"/>
      <c r="L1609" s="291"/>
      <c r="M1609" s="247" t="str">
        <f t="shared" si="84"/>
        <v>0</v>
      </c>
      <c r="N1609" s="247" t="str">
        <f t="shared" si="85"/>
        <v>1</v>
      </c>
      <c r="O1609" s="672" t="s">
        <v>605</v>
      </c>
      <c r="P1609" s="725" t="s">
        <v>606</v>
      </c>
      <c r="Q1609" s="247"/>
      <c r="R1609" s="291"/>
      <c r="S1609" s="293"/>
      <c r="T1609" s="412"/>
    </row>
    <row r="1610" spans="1:20" x14ac:dyDescent="0.25">
      <c r="A1610" s="305"/>
      <c r="B1610" s="346"/>
      <c r="C1610" s="305"/>
      <c r="D1610" s="668"/>
      <c r="E1610" s="668"/>
      <c r="F1610" s="668"/>
      <c r="G1610" s="670"/>
      <c r="H1610" s="670"/>
      <c r="I1610" s="670"/>
      <c r="J1610" s="305"/>
      <c r="K1610" s="670"/>
      <c r="L1610" s="291"/>
      <c r="M1610" s="247" t="str">
        <f t="shared" si="84"/>
        <v>0</v>
      </c>
      <c r="N1610" s="247" t="str">
        <f t="shared" si="85"/>
        <v>1</v>
      </c>
      <c r="O1610" s="672" t="s">
        <v>605</v>
      </c>
      <c r="P1610" s="725" t="s">
        <v>606</v>
      </c>
      <c r="Q1610" s="247"/>
      <c r="R1610" s="291"/>
      <c r="S1610" s="293"/>
      <c r="T1610" s="412"/>
    </row>
    <row r="1611" spans="1:20" x14ac:dyDescent="0.25">
      <c r="A1611" s="305"/>
      <c r="B1611" s="346"/>
      <c r="C1611" s="305"/>
      <c r="D1611" s="668"/>
      <c r="E1611" s="668"/>
      <c r="F1611" s="668"/>
      <c r="G1611" s="670"/>
      <c r="H1611" s="670"/>
      <c r="I1611" s="670"/>
      <c r="J1611" s="305"/>
      <c r="K1611" s="670"/>
      <c r="L1611" s="291"/>
      <c r="M1611" s="247" t="str">
        <f t="shared" si="84"/>
        <v>0</v>
      </c>
      <c r="N1611" s="247" t="str">
        <f t="shared" si="85"/>
        <v>1</v>
      </c>
      <c r="O1611" s="672" t="s">
        <v>605</v>
      </c>
      <c r="P1611" s="725" t="s">
        <v>606</v>
      </c>
      <c r="Q1611" s="247"/>
      <c r="R1611" s="291"/>
      <c r="S1611" s="293"/>
      <c r="T1611" s="412"/>
    </row>
    <row r="1612" spans="1:20" x14ac:dyDescent="0.25">
      <c r="A1612" s="305"/>
      <c r="B1612" s="346"/>
      <c r="C1612" s="305"/>
      <c r="D1612" s="668"/>
      <c r="E1612" s="668"/>
      <c r="F1612" s="668"/>
      <c r="G1612" s="670"/>
      <c r="H1612" s="670"/>
      <c r="I1612" s="670"/>
      <c r="J1612" s="305"/>
      <c r="K1612" s="670"/>
      <c r="L1612" s="291"/>
      <c r="M1612" s="247" t="str">
        <f t="shared" si="84"/>
        <v>0</v>
      </c>
      <c r="N1612" s="247" t="str">
        <f t="shared" si="85"/>
        <v>1</v>
      </c>
      <c r="O1612" s="672" t="s">
        <v>605</v>
      </c>
      <c r="P1612" s="725" t="s">
        <v>606</v>
      </c>
      <c r="Q1612" s="247"/>
      <c r="R1612" s="291"/>
      <c r="S1612" s="293"/>
      <c r="T1612" s="412"/>
    </row>
    <row r="1613" spans="1:20" x14ac:dyDescent="0.25">
      <c r="A1613" s="305"/>
      <c r="B1613" s="346"/>
      <c r="C1613" s="305"/>
      <c r="D1613" s="668"/>
      <c r="E1613" s="668"/>
      <c r="F1613" s="668"/>
      <c r="G1613" s="670"/>
      <c r="H1613" s="670"/>
      <c r="I1613" s="670"/>
      <c r="J1613" s="305"/>
      <c r="K1613" s="670"/>
      <c r="L1613" s="291"/>
      <c r="M1613" s="247" t="str">
        <f t="shared" si="84"/>
        <v>0</v>
      </c>
      <c r="N1613" s="247" t="str">
        <f t="shared" si="85"/>
        <v>1</v>
      </c>
      <c r="O1613" s="672" t="s">
        <v>605</v>
      </c>
      <c r="P1613" s="725" t="s">
        <v>606</v>
      </c>
      <c r="Q1613" s="247"/>
      <c r="R1613" s="291"/>
      <c r="S1613" s="293"/>
      <c r="T1613" s="412"/>
    </row>
    <row r="1614" spans="1:20" x14ac:dyDescent="0.25">
      <c r="A1614" s="305"/>
      <c r="B1614" s="346"/>
      <c r="C1614" s="305"/>
      <c r="D1614" s="668"/>
      <c r="E1614" s="668"/>
      <c r="F1614" s="668"/>
      <c r="G1614" s="670"/>
      <c r="H1614" s="670"/>
      <c r="I1614" s="670"/>
      <c r="J1614" s="305"/>
      <c r="K1614" s="670"/>
      <c r="L1614" s="291"/>
      <c r="M1614" s="247" t="str">
        <f t="shared" si="84"/>
        <v>0</v>
      </c>
      <c r="N1614" s="247" t="str">
        <f t="shared" si="85"/>
        <v>1</v>
      </c>
      <c r="O1614" s="672" t="s">
        <v>605</v>
      </c>
      <c r="P1614" s="725" t="s">
        <v>606</v>
      </c>
      <c r="Q1614" s="247"/>
      <c r="R1614" s="291"/>
      <c r="S1614" s="293"/>
      <c r="T1614" s="412"/>
    </row>
    <row r="1615" spans="1:20" x14ac:dyDescent="0.25">
      <c r="A1615" s="305"/>
      <c r="B1615" s="346"/>
      <c r="C1615" s="305"/>
      <c r="D1615" s="668"/>
      <c r="E1615" s="668"/>
      <c r="F1615" s="668"/>
      <c r="G1615" s="670"/>
      <c r="H1615" s="670"/>
      <c r="I1615" s="670"/>
      <c r="J1615" s="305"/>
      <c r="K1615" s="670"/>
      <c r="L1615" s="291"/>
      <c r="M1615" s="247" t="str">
        <f t="shared" si="84"/>
        <v>0</v>
      </c>
      <c r="N1615" s="247" t="str">
        <f t="shared" si="85"/>
        <v>1</v>
      </c>
      <c r="O1615" s="672" t="s">
        <v>605</v>
      </c>
      <c r="P1615" s="725" t="s">
        <v>606</v>
      </c>
      <c r="Q1615" s="247"/>
      <c r="R1615" s="291"/>
      <c r="S1615" s="293"/>
      <c r="T1615" s="412"/>
    </row>
    <row r="1616" spans="1:20" x14ac:dyDescent="0.25">
      <c r="A1616" s="305"/>
      <c r="B1616" s="346"/>
      <c r="C1616" s="305"/>
      <c r="D1616" s="668"/>
      <c r="E1616" s="668"/>
      <c r="F1616" s="668"/>
      <c r="G1616" s="670"/>
      <c r="H1616" s="670"/>
      <c r="I1616" s="670"/>
      <c r="J1616" s="305"/>
      <c r="K1616" s="670"/>
      <c r="L1616" s="291"/>
      <c r="M1616" s="247" t="str">
        <f t="shared" si="84"/>
        <v>0</v>
      </c>
      <c r="N1616" s="247" t="str">
        <f t="shared" si="85"/>
        <v>1</v>
      </c>
      <c r="O1616" s="672" t="s">
        <v>605</v>
      </c>
      <c r="P1616" s="725" t="s">
        <v>606</v>
      </c>
      <c r="Q1616" s="247"/>
      <c r="R1616" s="291"/>
      <c r="S1616" s="293"/>
      <c r="T1616" s="412"/>
    </row>
    <row r="1617" spans="1:20" x14ac:dyDescent="0.25">
      <c r="A1617" s="305"/>
      <c r="B1617" s="671"/>
      <c r="C1617" s="305"/>
      <c r="D1617" s="668"/>
      <c r="E1617" s="668"/>
      <c r="F1617" s="668"/>
      <c r="G1617" s="670"/>
      <c r="H1617" s="670"/>
      <c r="I1617" s="670"/>
      <c r="J1617" s="305"/>
      <c r="K1617" s="670"/>
      <c r="L1617" s="291"/>
      <c r="M1617" s="247" t="str">
        <f t="shared" si="84"/>
        <v>0</v>
      </c>
      <c r="N1617" s="247" t="str">
        <f t="shared" si="85"/>
        <v>1</v>
      </c>
      <c r="O1617" s="672" t="s">
        <v>605</v>
      </c>
      <c r="P1617" s="725" t="s">
        <v>606</v>
      </c>
      <c r="Q1617" s="247"/>
      <c r="R1617" s="291"/>
      <c r="S1617" s="293"/>
      <c r="T1617" s="412"/>
    </row>
    <row r="1618" spans="1:20" x14ac:dyDescent="0.25">
      <c r="A1618" s="305"/>
      <c r="B1618" s="671"/>
      <c r="C1618" s="305"/>
      <c r="D1618" s="668"/>
      <c r="E1618" s="668"/>
      <c r="F1618" s="668"/>
      <c r="G1618" s="670"/>
      <c r="H1618" s="670"/>
      <c r="I1618" s="670"/>
      <c r="J1618" s="305"/>
      <c r="K1618" s="670"/>
      <c r="L1618" s="291"/>
      <c r="M1618" s="247" t="str">
        <f t="shared" si="84"/>
        <v>0</v>
      </c>
      <c r="N1618" s="247" t="str">
        <f t="shared" si="85"/>
        <v>1</v>
      </c>
      <c r="O1618" s="672" t="s">
        <v>605</v>
      </c>
      <c r="P1618" s="725" t="s">
        <v>606</v>
      </c>
      <c r="Q1618" s="247"/>
      <c r="R1618" s="291"/>
      <c r="S1618" s="293"/>
      <c r="T1618" s="412"/>
    </row>
    <row r="1619" spans="1:20" x14ac:dyDescent="0.25">
      <c r="A1619" s="305"/>
      <c r="B1619" s="671"/>
      <c r="C1619" s="305"/>
      <c r="D1619" s="668"/>
      <c r="E1619" s="668"/>
      <c r="F1619" s="668"/>
      <c r="G1619" s="670"/>
      <c r="H1619" s="670"/>
      <c r="I1619" s="670"/>
      <c r="J1619" s="305"/>
      <c r="K1619" s="670"/>
      <c r="L1619" s="291"/>
      <c r="M1619" s="247" t="str">
        <f t="shared" si="84"/>
        <v>0</v>
      </c>
      <c r="N1619" s="247" t="str">
        <f t="shared" si="85"/>
        <v>1</v>
      </c>
      <c r="O1619" s="672" t="s">
        <v>605</v>
      </c>
      <c r="P1619" s="725" t="s">
        <v>606</v>
      </c>
      <c r="Q1619" s="247"/>
      <c r="R1619" s="291"/>
      <c r="S1619" s="293"/>
      <c r="T1619" s="412"/>
    </row>
    <row r="1620" spans="1:20" x14ac:dyDescent="0.25">
      <c r="A1620" s="305"/>
      <c r="B1620" s="671"/>
      <c r="C1620" s="305"/>
      <c r="D1620" s="668"/>
      <c r="E1620" s="668"/>
      <c r="F1620" s="668"/>
      <c r="G1620" s="670"/>
      <c r="H1620" s="670"/>
      <c r="I1620" s="670"/>
      <c r="J1620" s="305"/>
      <c r="K1620" s="670"/>
      <c r="L1620" s="291"/>
      <c r="M1620" s="247" t="str">
        <f t="shared" si="84"/>
        <v>0</v>
      </c>
      <c r="N1620" s="247" t="str">
        <f t="shared" si="85"/>
        <v>1</v>
      </c>
      <c r="O1620" s="672" t="s">
        <v>605</v>
      </c>
      <c r="P1620" s="725" t="s">
        <v>606</v>
      </c>
      <c r="Q1620" s="247"/>
      <c r="R1620" s="291"/>
      <c r="S1620" s="293"/>
      <c r="T1620" s="412"/>
    </row>
    <row r="1621" spans="1:20" x14ac:dyDescent="0.25">
      <c r="A1621" s="305"/>
      <c r="B1621" s="671"/>
      <c r="C1621" s="305"/>
      <c r="D1621" s="668"/>
      <c r="E1621" s="668"/>
      <c r="F1621" s="668"/>
      <c r="G1621" s="670"/>
      <c r="H1621" s="670"/>
      <c r="I1621" s="670"/>
      <c r="J1621" s="305"/>
      <c r="K1621" s="670"/>
      <c r="L1621" s="291"/>
      <c r="M1621" s="247" t="str">
        <f t="shared" si="84"/>
        <v>0</v>
      </c>
      <c r="N1621" s="247" t="str">
        <f t="shared" si="85"/>
        <v>1</v>
      </c>
      <c r="O1621" s="672" t="s">
        <v>605</v>
      </c>
      <c r="P1621" s="725" t="s">
        <v>606</v>
      </c>
      <c r="Q1621" s="247"/>
      <c r="R1621" s="291"/>
      <c r="S1621" s="293"/>
      <c r="T1621" s="412"/>
    </row>
    <row r="1622" spans="1:20" x14ac:dyDescent="0.25">
      <c r="A1622" s="305"/>
      <c r="B1622" s="671"/>
      <c r="C1622" s="305"/>
      <c r="D1622" s="668"/>
      <c r="E1622" s="668"/>
      <c r="F1622" s="668"/>
      <c r="G1622" s="670"/>
      <c r="H1622" s="670"/>
      <c r="I1622" s="670"/>
      <c r="J1622" s="305"/>
      <c r="K1622" s="670"/>
      <c r="L1622" s="291"/>
      <c r="M1622" s="247" t="str">
        <f t="shared" si="84"/>
        <v>0</v>
      </c>
      <c r="N1622" s="247" t="str">
        <f t="shared" si="85"/>
        <v>1</v>
      </c>
      <c r="O1622" s="672" t="s">
        <v>605</v>
      </c>
      <c r="P1622" s="725" t="s">
        <v>606</v>
      </c>
      <c r="Q1622" s="247"/>
      <c r="R1622" s="291"/>
      <c r="S1622" s="293"/>
      <c r="T1622" s="412"/>
    </row>
    <row r="1623" spans="1:20" x14ac:dyDescent="0.25">
      <c r="A1623" s="305"/>
      <c r="B1623" s="671"/>
      <c r="C1623" s="305"/>
      <c r="D1623" s="668"/>
      <c r="E1623" s="668"/>
      <c r="F1623" s="668"/>
      <c r="G1623" s="670"/>
      <c r="H1623" s="670"/>
      <c r="I1623" s="670"/>
      <c r="J1623" s="305"/>
      <c r="K1623" s="670"/>
      <c r="L1623" s="291"/>
      <c r="M1623" s="247" t="str">
        <f t="shared" si="84"/>
        <v>0</v>
      </c>
      <c r="N1623" s="247" t="str">
        <f t="shared" si="85"/>
        <v>1</v>
      </c>
      <c r="O1623" s="672" t="s">
        <v>605</v>
      </c>
      <c r="P1623" s="725" t="s">
        <v>606</v>
      </c>
      <c r="Q1623" s="247"/>
      <c r="R1623" s="291"/>
      <c r="S1623" s="293"/>
      <c r="T1623" s="412"/>
    </row>
    <row r="1624" spans="1:20" x14ac:dyDescent="0.25">
      <c r="A1624" s="305"/>
      <c r="B1624" s="671"/>
      <c r="C1624" s="305"/>
      <c r="D1624" s="668"/>
      <c r="E1624" s="668"/>
      <c r="F1624" s="668"/>
      <c r="G1624" s="670"/>
      <c r="H1624" s="670"/>
      <c r="I1624" s="670"/>
      <c r="J1624" s="305"/>
      <c r="K1624" s="670"/>
      <c r="L1624" s="291"/>
      <c r="M1624" s="247" t="str">
        <f t="shared" si="84"/>
        <v>0</v>
      </c>
      <c r="N1624" s="247" t="str">
        <f t="shared" si="85"/>
        <v>1</v>
      </c>
      <c r="O1624" s="672" t="s">
        <v>605</v>
      </c>
      <c r="P1624" s="725" t="s">
        <v>606</v>
      </c>
      <c r="Q1624" s="247"/>
      <c r="R1624" s="291"/>
      <c r="S1624" s="293"/>
      <c r="T1624" s="413"/>
    </row>
    <row r="1625" spans="1:20" x14ac:dyDescent="0.25">
      <c r="A1625" s="305"/>
      <c r="B1625" s="671"/>
      <c r="C1625" s="305"/>
      <c r="D1625" s="668"/>
      <c r="E1625" s="668"/>
      <c r="F1625" s="668"/>
      <c r="G1625" s="670"/>
      <c r="H1625" s="670"/>
      <c r="I1625" s="670"/>
      <c r="J1625" s="305"/>
      <c r="K1625" s="670"/>
      <c r="L1625" s="291"/>
      <c r="M1625" s="247" t="str">
        <f t="shared" si="84"/>
        <v>0</v>
      </c>
      <c r="N1625" s="247" t="str">
        <f t="shared" si="85"/>
        <v>1</v>
      </c>
      <c r="O1625" s="672" t="s">
        <v>605</v>
      </c>
      <c r="P1625" s="725" t="s">
        <v>606</v>
      </c>
      <c r="Q1625" s="247"/>
      <c r="R1625" s="291"/>
      <c r="S1625" s="293"/>
      <c r="T1625" s="412"/>
    </row>
    <row r="1626" spans="1:20" x14ac:dyDescent="0.25">
      <c r="A1626" s="305"/>
      <c r="B1626" s="671"/>
      <c r="C1626" s="305"/>
      <c r="D1626" s="668"/>
      <c r="E1626" s="668"/>
      <c r="F1626" s="668"/>
      <c r="G1626" s="670"/>
      <c r="H1626" s="670"/>
      <c r="I1626" s="670"/>
      <c r="J1626" s="305"/>
      <c r="K1626" s="670"/>
      <c r="L1626" s="291"/>
      <c r="M1626" s="247" t="str">
        <f t="shared" si="84"/>
        <v>0</v>
      </c>
      <c r="N1626" s="247" t="str">
        <f t="shared" si="85"/>
        <v>1</v>
      </c>
      <c r="O1626" s="672" t="s">
        <v>605</v>
      </c>
      <c r="P1626" s="725" t="s">
        <v>606</v>
      </c>
      <c r="Q1626" s="247"/>
      <c r="R1626" s="291"/>
      <c r="S1626" s="293"/>
      <c r="T1626" s="412"/>
    </row>
    <row r="1627" spans="1:20" x14ac:dyDescent="0.25">
      <c r="A1627" s="305"/>
      <c r="B1627" s="671"/>
      <c r="C1627" s="305"/>
      <c r="D1627" s="668"/>
      <c r="E1627" s="668"/>
      <c r="F1627" s="668"/>
      <c r="G1627" s="670"/>
      <c r="H1627" s="670"/>
      <c r="I1627" s="670"/>
      <c r="J1627" s="305"/>
      <c r="K1627" s="670"/>
      <c r="L1627" s="291"/>
      <c r="M1627" s="247" t="str">
        <f t="shared" si="84"/>
        <v>0</v>
      </c>
      <c r="N1627" s="247" t="str">
        <f t="shared" si="85"/>
        <v>1</v>
      </c>
      <c r="O1627" s="672" t="s">
        <v>605</v>
      </c>
      <c r="P1627" s="725" t="s">
        <v>606</v>
      </c>
      <c r="Q1627" s="247"/>
      <c r="R1627" s="291"/>
      <c r="S1627" s="293"/>
      <c r="T1627" s="412"/>
    </row>
    <row r="1628" spans="1:20" x14ac:dyDescent="0.25">
      <c r="A1628" s="305"/>
      <c r="B1628" s="671"/>
      <c r="C1628" s="305"/>
      <c r="D1628" s="668"/>
      <c r="E1628" s="668"/>
      <c r="F1628" s="668"/>
      <c r="G1628" s="670"/>
      <c r="H1628" s="670"/>
      <c r="I1628" s="670"/>
      <c r="J1628" s="305"/>
      <c r="K1628" s="670"/>
      <c r="L1628" s="291"/>
      <c r="M1628" s="247" t="str">
        <f t="shared" si="84"/>
        <v>0</v>
      </c>
      <c r="N1628" s="247" t="str">
        <f t="shared" si="85"/>
        <v>1</v>
      </c>
      <c r="O1628" s="672" t="s">
        <v>605</v>
      </c>
      <c r="P1628" s="725" t="s">
        <v>606</v>
      </c>
      <c r="Q1628" s="247"/>
      <c r="R1628" s="291"/>
      <c r="S1628" s="293"/>
      <c r="T1628" s="412"/>
    </row>
    <row r="1629" spans="1:20" x14ac:dyDescent="0.25">
      <c r="A1629" s="305"/>
      <c r="B1629" s="671"/>
      <c r="C1629" s="305"/>
      <c r="D1629" s="668"/>
      <c r="E1629" s="668"/>
      <c r="F1629" s="668"/>
      <c r="G1629" s="670"/>
      <c r="H1629" s="670"/>
      <c r="I1629" s="670"/>
      <c r="J1629" s="305"/>
      <c r="K1629" s="670"/>
      <c r="L1629" s="291"/>
      <c r="M1629" s="247" t="str">
        <f t="shared" si="84"/>
        <v>0</v>
      </c>
      <c r="N1629" s="247" t="str">
        <f t="shared" si="85"/>
        <v>1</v>
      </c>
      <c r="O1629" s="672" t="s">
        <v>605</v>
      </c>
      <c r="P1629" s="725" t="s">
        <v>606</v>
      </c>
      <c r="Q1629" s="247"/>
      <c r="R1629" s="291"/>
      <c r="S1629" s="293"/>
      <c r="T1629" s="412"/>
    </row>
    <row r="1630" spans="1:20" x14ac:dyDescent="0.25">
      <c r="A1630" s="305"/>
      <c r="B1630" s="671"/>
      <c r="C1630" s="305"/>
      <c r="D1630" s="668"/>
      <c r="E1630" s="668"/>
      <c r="F1630" s="668"/>
      <c r="G1630" s="670"/>
      <c r="H1630" s="670"/>
      <c r="I1630" s="670"/>
      <c r="J1630" s="305"/>
      <c r="K1630" s="670"/>
      <c r="L1630" s="291"/>
      <c r="M1630" s="247" t="str">
        <f t="shared" si="84"/>
        <v>0</v>
      </c>
      <c r="N1630" s="247" t="str">
        <f t="shared" si="85"/>
        <v>1</v>
      </c>
      <c r="O1630" s="672" t="s">
        <v>605</v>
      </c>
      <c r="P1630" s="725" t="s">
        <v>606</v>
      </c>
      <c r="Q1630" s="247"/>
      <c r="R1630" s="291"/>
      <c r="S1630" s="293"/>
      <c r="T1630" s="412"/>
    </row>
    <row r="1631" spans="1:20" x14ac:dyDescent="0.25">
      <c r="A1631" s="305"/>
      <c r="B1631" s="671"/>
      <c r="C1631" s="305"/>
      <c r="D1631" s="668"/>
      <c r="E1631" s="668"/>
      <c r="F1631" s="668"/>
      <c r="G1631" s="670"/>
      <c r="H1631" s="670"/>
      <c r="I1631" s="670"/>
      <c r="J1631" s="305"/>
      <c r="K1631" s="670"/>
      <c r="L1631" s="291"/>
      <c r="M1631" s="247" t="str">
        <f t="shared" si="84"/>
        <v>0</v>
      </c>
      <c r="N1631" s="247" t="str">
        <f t="shared" si="85"/>
        <v>1</v>
      </c>
      <c r="O1631" s="672" t="s">
        <v>605</v>
      </c>
      <c r="P1631" s="725" t="s">
        <v>606</v>
      </c>
      <c r="Q1631" s="247"/>
      <c r="R1631" s="291"/>
      <c r="S1631" s="293"/>
      <c r="T1631" s="412"/>
    </row>
    <row r="1632" spans="1:20" x14ac:dyDescent="0.25">
      <c r="A1632" s="305"/>
      <c r="B1632" s="671"/>
      <c r="C1632" s="305"/>
      <c r="D1632" s="668"/>
      <c r="E1632" s="668"/>
      <c r="F1632" s="668"/>
      <c r="G1632" s="670"/>
      <c r="H1632" s="670"/>
      <c r="I1632" s="670"/>
      <c r="J1632" s="305"/>
      <c r="K1632" s="670"/>
      <c r="L1632" s="291"/>
      <c r="M1632" s="247" t="str">
        <f t="shared" si="84"/>
        <v>0</v>
      </c>
      <c r="N1632" s="247" t="str">
        <f t="shared" si="85"/>
        <v>1</v>
      </c>
      <c r="O1632" s="672" t="s">
        <v>605</v>
      </c>
      <c r="P1632" s="725" t="s">
        <v>606</v>
      </c>
      <c r="Q1632" s="247"/>
      <c r="R1632" s="291"/>
      <c r="S1632" s="293"/>
      <c r="T1632" s="412"/>
    </row>
    <row r="1633" spans="1:20" x14ac:dyDescent="0.25">
      <c r="A1633" s="305"/>
      <c r="B1633" s="671"/>
      <c r="C1633" s="305"/>
      <c r="D1633" s="668"/>
      <c r="E1633" s="668"/>
      <c r="F1633" s="668"/>
      <c r="G1633" s="670"/>
      <c r="H1633" s="670"/>
      <c r="I1633" s="670"/>
      <c r="J1633" s="305"/>
      <c r="K1633" s="670"/>
      <c r="L1633" s="291"/>
      <c r="M1633" s="247" t="str">
        <f t="shared" si="84"/>
        <v>0</v>
      </c>
      <c r="N1633" s="247" t="str">
        <f t="shared" si="85"/>
        <v>1</v>
      </c>
      <c r="O1633" s="672" t="s">
        <v>605</v>
      </c>
      <c r="P1633" s="725" t="s">
        <v>606</v>
      </c>
      <c r="Q1633" s="247"/>
      <c r="R1633" s="291"/>
      <c r="S1633" s="293"/>
      <c r="T1633" s="412"/>
    </row>
    <row r="1634" spans="1:20" x14ac:dyDescent="0.25">
      <c r="A1634" s="305"/>
      <c r="B1634" s="671"/>
      <c r="C1634" s="305"/>
      <c r="D1634" s="668"/>
      <c r="E1634" s="668"/>
      <c r="F1634" s="668"/>
      <c r="G1634" s="670"/>
      <c r="H1634" s="670"/>
      <c r="I1634" s="670"/>
      <c r="J1634" s="305"/>
      <c r="K1634" s="670"/>
      <c r="L1634" s="291"/>
      <c r="M1634" s="247" t="str">
        <f t="shared" si="84"/>
        <v>0</v>
      </c>
      <c r="N1634" s="247" t="str">
        <f t="shared" si="85"/>
        <v>1</v>
      </c>
      <c r="O1634" s="672" t="s">
        <v>605</v>
      </c>
      <c r="P1634" s="725" t="s">
        <v>606</v>
      </c>
      <c r="Q1634" s="247"/>
      <c r="R1634" s="291"/>
      <c r="S1634" s="293"/>
      <c r="T1634" s="412"/>
    </row>
    <row r="1635" spans="1:20" x14ac:dyDescent="0.25">
      <c r="A1635" s="305"/>
      <c r="B1635" s="671"/>
      <c r="C1635" s="305"/>
      <c r="D1635" s="668"/>
      <c r="E1635" s="668"/>
      <c r="F1635" s="668"/>
      <c r="G1635" s="670"/>
      <c r="H1635" s="670"/>
      <c r="I1635" s="670"/>
      <c r="J1635" s="305"/>
      <c r="K1635" s="670"/>
      <c r="L1635" s="291"/>
      <c r="M1635" s="247" t="str">
        <f t="shared" si="84"/>
        <v>0</v>
      </c>
      <c r="N1635" s="247" t="str">
        <f t="shared" si="85"/>
        <v>1</v>
      </c>
      <c r="O1635" s="672" t="s">
        <v>605</v>
      </c>
      <c r="P1635" s="725" t="s">
        <v>606</v>
      </c>
      <c r="Q1635" s="247"/>
      <c r="R1635" s="291"/>
      <c r="S1635" s="293"/>
      <c r="T1635" s="412"/>
    </row>
    <row r="1636" spans="1:20" x14ac:dyDescent="0.25">
      <c r="A1636" s="305"/>
      <c r="B1636" s="671"/>
      <c r="C1636" s="305"/>
      <c r="D1636" s="668"/>
      <c r="E1636" s="668"/>
      <c r="F1636" s="668"/>
      <c r="G1636" s="670"/>
      <c r="H1636" s="670"/>
      <c r="I1636" s="670"/>
      <c r="J1636" s="305"/>
      <c r="K1636" s="670"/>
      <c r="L1636" s="291"/>
      <c r="M1636" s="247" t="str">
        <f t="shared" si="84"/>
        <v>0</v>
      </c>
      <c r="N1636" s="247" t="str">
        <f t="shared" si="85"/>
        <v>1</v>
      </c>
      <c r="O1636" s="672" t="s">
        <v>605</v>
      </c>
      <c r="P1636" s="725" t="s">
        <v>606</v>
      </c>
      <c r="Q1636" s="247"/>
      <c r="R1636" s="291"/>
      <c r="S1636" s="293"/>
      <c r="T1636" s="412"/>
    </row>
    <row r="1637" spans="1:20" x14ac:dyDescent="0.25">
      <c r="A1637" s="305"/>
      <c r="B1637" s="671"/>
      <c r="C1637" s="305"/>
      <c r="D1637" s="668"/>
      <c r="E1637" s="668"/>
      <c r="F1637" s="668"/>
      <c r="G1637" s="670"/>
      <c r="H1637" s="670"/>
      <c r="I1637" s="670"/>
      <c r="J1637" s="305"/>
      <c r="K1637" s="670"/>
      <c r="L1637" s="291"/>
      <c r="M1637" s="247" t="str">
        <f t="shared" si="84"/>
        <v>0</v>
      </c>
      <c r="N1637" s="247" t="str">
        <f t="shared" si="85"/>
        <v>1</v>
      </c>
      <c r="O1637" s="672" t="s">
        <v>605</v>
      </c>
      <c r="P1637" s="725" t="s">
        <v>606</v>
      </c>
      <c r="Q1637" s="247"/>
      <c r="R1637" s="291"/>
      <c r="S1637" s="293"/>
      <c r="T1637" s="412"/>
    </row>
    <row r="1638" spans="1:20" x14ac:dyDescent="0.25">
      <c r="A1638" s="305"/>
      <c r="B1638" s="844"/>
      <c r="C1638" s="608"/>
      <c r="D1638" s="668"/>
      <c r="E1638" s="668"/>
      <c r="F1638" s="668"/>
      <c r="G1638" s="670"/>
      <c r="H1638" s="670"/>
      <c r="I1638" s="670"/>
      <c r="J1638" s="305"/>
      <c r="K1638" s="670"/>
      <c r="L1638" s="291"/>
      <c r="M1638" s="247" t="str">
        <f t="shared" si="84"/>
        <v>0</v>
      </c>
      <c r="N1638" s="247" t="str">
        <f t="shared" si="85"/>
        <v>1</v>
      </c>
      <c r="O1638" s="672" t="s">
        <v>605</v>
      </c>
      <c r="P1638" s="725" t="s">
        <v>606</v>
      </c>
      <c r="Q1638" s="247"/>
      <c r="R1638" s="291"/>
      <c r="S1638" s="293"/>
      <c r="T1638" s="412"/>
    </row>
    <row r="1639" spans="1:20" x14ac:dyDescent="0.25">
      <c r="A1639" s="305"/>
      <c r="B1639" s="671"/>
      <c r="C1639" s="305"/>
      <c r="D1639" s="668"/>
      <c r="E1639" s="668"/>
      <c r="F1639" s="668"/>
      <c r="G1639" s="670"/>
      <c r="H1639" s="670"/>
      <c r="I1639" s="670"/>
      <c r="J1639" s="305"/>
      <c r="K1639" s="670"/>
      <c r="L1639" s="291"/>
      <c r="M1639" s="247" t="str">
        <f t="shared" si="84"/>
        <v>0</v>
      </c>
      <c r="N1639" s="247" t="str">
        <f t="shared" si="85"/>
        <v>1</v>
      </c>
      <c r="O1639" s="672" t="s">
        <v>605</v>
      </c>
      <c r="P1639" s="725" t="s">
        <v>606</v>
      </c>
      <c r="Q1639" s="247"/>
      <c r="R1639" s="291"/>
      <c r="S1639" s="293"/>
      <c r="T1639" s="412"/>
    </row>
    <row r="1640" spans="1:20" x14ac:dyDescent="0.25">
      <c r="A1640" s="305"/>
      <c r="B1640" s="671"/>
      <c r="C1640" s="305"/>
      <c r="D1640" s="668"/>
      <c r="E1640" s="668"/>
      <c r="F1640" s="668"/>
      <c r="G1640" s="670"/>
      <c r="H1640" s="670"/>
      <c r="I1640" s="670"/>
      <c r="J1640" s="305"/>
      <c r="K1640" s="670"/>
      <c r="L1640" s="291"/>
      <c r="M1640" s="247" t="str">
        <f t="shared" si="84"/>
        <v>0</v>
      </c>
      <c r="N1640" s="247" t="str">
        <f t="shared" si="85"/>
        <v>1</v>
      </c>
      <c r="O1640" s="672" t="s">
        <v>605</v>
      </c>
      <c r="P1640" s="725" t="s">
        <v>606</v>
      </c>
      <c r="Q1640" s="247"/>
      <c r="R1640" s="291"/>
      <c r="S1640" s="293"/>
      <c r="T1640" s="412"/>
    </row>
    <row r="1641" spans="1:20" x14ac:dyDescent="0.25">
      <c r="A1641" s="305"/>
      <c r="B1641" s="671"/>
      <c r="C1641" s="305"/>
      <c r="D1641" s="668"/>
      <c r="E1641" s="668"/>
      <c r="F1641" s="668"/>
      <c r="G1641" s="670"/>
      <c r="H1641" s="670"/>
      <c r="I1641" s="670"/>
      <c r="J1641" s="305"/>
      <c r="K1641" s="670"/>
      <c r="L1641" s="291"/>
      <c r="M1641" s="247" t="str">
        <f t="shared" si="84"/>
        <v>0</v>
      </c>
      <c r="N1641" s="247" t="str">
        <f t="shared" si="85"/>
        <v>1</v>
      </c>
      <c r="O1641" s="672" t="s">
        <v>605</v>
      </c>
      <c r="P1641" s="725" t="s">
        <v>606</v>
      </c>
      <c r="Q1641" s="247"/>
      <c r="R1641" s="291"/>
      <c r="S1641" s="293"/>
      <c r="T1641" s="412"/>
    </row>
    <row r="1642" spans="1:20" x14ac:dyDescent="0.25">
      <c r="A1642" s="305"/>
      <c r="B1642" s="671"/>
      <c r="C1642" s="305"/>
      <c r="D1642" s="668"/>
      <c r="E1642" s="668"/>
      <c r="F1642" s="668"/>
      <c r="G1642" s="670"/>
      <c r="H1642" s="670"/>
      <c r="I1642" s="670"/>
      <c r="J1642" s="305"/>
      <c r="K1642" s="670"/>
      <c r="L1642" s="291"/>
      <c r="M1642" s="247" t="str">
        <f t="shared" si="84"/>
        <v>0</v>
      </c>
      <c r="N1642" s="247" t="str">
        <f t="shared" si="85"/>
        <v>1</v>
      </c>
      <c r="O1642" s="672" t="s">
        <v>605</v>
      </c>
      <c r="P1642" s="725" t="s">
        <v>606</v>
      </c>
      <c r="Q1642" s="247"/>
      <c r="R1642" s="291"/>
      <c r="S1642" s="293"/>
      <c r="T1642" s="412"/>
    </row>
    <row r="1643" spans="1:20" x14ac:dyDescent="0.25">
      <c r="A1643" s="305"/>
      <c r="B1643" s="671"/>
      <c r="C1643" s="305"/>
      <c r="D1643" s="668"/>
      <c r="E1643" s="668"/>
      <c r="F1643" s="668"/>
      <c r="G1643" s="670"/>
      <c r="H1643" s="670"/>
      <c r="I1643" s="670"/>
      <c r="J1643" s="305"/>
      <c r="K1643" s="670"/>
      <c r="L1643" s="291"/>
      <c r="M1643" s="247" t="str">
        <f t="shared" si="84"/>
        <v>0</v>
      </c>
      <c r="N1643" s="247" t="str">
        <f t="shared" si="85"/>
        <v>1</v>
      </c>
      <c r="O1643" s="672" t="s">
        <v>605</v>
      </c>
      <c r="P1643" s="725" t="s">
        <v>606</v>
      </c>
      <c r="Q1643" s="247"/>
      <c r="R1643" s="291"/>
      <c r="S1643" s="293"/>
      <c r="T1643" s="412"/>
    </row>
    <row r="1644" spans="1:20" x14ac:dyDescent="0.25">
      <c r="A1644" s="305"/>
      <c r="B1644" s="671"/>
      <c r="C1644" s="305"/>
      <c r="D1644" s="668"/>
      <c r="E1644" s="668"/>
      <c r="F1644" s="668"/>
      <c r="G1644" s="670"/>
      <c r="H1644" s="670"/>
      <c r="I1644" s="670"/>
      <c r="J1644" s="305"/>
      <c r="K1644" s="670"/>
      <c r="L1644" s="291"/>
      <c r="M1644" s="247" t="str">
        <f t="shared" si="84"/>
        <v>0</v>
      </c>
      <c r="N1644" s="247" t="str">
        <f t="shared" si="85"/>
        <v>1</v>
      </c>
      <c r="O1644" s="672" t="s">
        <v>605</v>
      </c>
      <c r="P1644" s="725" t="s">
        <v>606</v>
      </c>
      <c r="Q1644" s="247"/>
      <c r="R1644" s="291"/>
      <c r="S1644" s="293"/>
      <c r="T1644" s="413"/>
    </row>
    <row r="1645" spans="1:20" x14ac:dyDescent="0.25">
      <c r="A1645" s="305"/>
      <c r="B1645" s="671"/>
      <c r="C1645" s="305"/>
      <c r="D1645" s="668"/>
      <c r="E1645" s="668"/>
      <c r="F1645" s="668"/>
      <c r="G1645" s="670"/>
      <c r="H1645" s="670"/>
      <c r="I1645" s="670"/>
      <c r="J1645" s="305"/>
      <c r="K1645" s="670"/>
      <c r="L1645" s="291"/>
      <c r="M1645" s="247" t="str">
        <f t="shared" si="84"/>
        <v>0</v>
      </c>
      <c r="N1645" s="247" t="str">
        <f t="shared" si="85"/>
        <v>1</v>
      </c>
      <c r="O1645" s="672" t="s">
        <v>605</v>
      </c>
      <c r="P1645" s="725" t="s">
        <v>606</v>
      </c>
      <c r="Q1645" s="247"/>
      <c r="R1645" s="291"/>
      <c r="S1645" s="293"/>
      <c r="T1645" s="413"/>
    </row>
    <row r="1646" spans="1:20" x14ac:dyDescent="0.25">
      <c r="A1646" s="305"/>
      <c r="B1646" s="671"/>
      <c r="C1646" s="305"/>
      <c r="D1646" s="668"/>
      <c r="E1646" s="668"/>
      <c r="F1646" s="668"/>
      <c r="G1646" s="670"/>
      <c r="H1646" s="670"/>
      <c r="I1646" s="670"/>
      <c r="J1646" s="305"/>
      <c r="K1646" s="670"/>
      <c r="L1646" s="291"/>
      <c r="M1646" s="247" t="str">
        <f t="shared" si="84"/>
        <v>0</v>
      </c>
      <c r="N1646" s="247" t="str">
        <f t="shared" si="85"/>
        <v>1</v>
      </c>
      <c r="O1646" s="672" t="s">
        <v>605</v>
      </c>
      <c r="P1646" s="725" t="s">
        <v>606</v>
      </c>
      <c r="Q1646" s="247"/>
      <c r="R1646" s="291"/>
      <c r="S1646" s="293"/>
      <c r="T1646" s="412"/>
    </row>
    <row r="1647" spans="1:20" x14ac:dyDescent="0.25">
      <c r="A1647" s="305"/>
      <c r="B1647" s="671"/>
      <c r="C1647" s="305"/>
      <c r="D1647" s="668"/>
      <c r="E1647" s="668"/>
      <c r="F1647" s="668"/>
      <c r="G1647" s="670"/>
      <c r="H1647" s="670"/>
      <c r="I1647" s="670"/>
      <c r="J1647" s="305"/>
      <c r="K1647" s="670"/>
      <c r="L1647" s="291"/>
      <c r="M1647" s="247" t="str">
        <f t="shared" si="84"/>
        <v>0</v>
      </c>
      <c r="N1647" s="247" t="str">
        <f t="shared" si="85"/>
        <v>1</v>
      </c>
      <c r="O1647" s="672" t="s">
        <v>605</v>
      </c>
      <c r="P1647" s="725" t="s">
        <v>606</v>
      </c>
      <c r="Q1647" s="247"/>
      <c r="R1647" s="291"/>
      <c r="S1647" s="293"/>
      <c r="T1647" s="413"/>
    </row>
    <row r="1648" spans="1:20" x14ac:dyDescent="0.25">
      <c r="A1648" s="305"/>
      <c r="B1648" s="671"/>
      <c r="C1648" s="305"/>
      <c r="D1648" s="668"/>
      <c r="E1648" s="668"/>
      <c r="F1648" s="668"/>
      <c r="G1648" s="670"/>
      <c r="H1648" s="670"/>
      <c r="I1648" s="670"/>
      <c r="J1648" s="305"/>
      <c r="K1648" s="670"/>
      <c r="L1648" s="291"/>
      <c r="M1648" s="247" t="str">
        <f t="shared" si="84"/>
        <v>0</v>
      </c>
      <c r="N1648" s="247" t="str">
        <f t="shared" si="85"/>
        <v>1</v>
      </c>
      <c r="O1648" s="672" t="s">
        <v>605</v>
      </c>
      <c r="P1648" s="725" t="s">
        <v>606</v>
      </c>
      <c r="Q1648" s="668"/>
      <c r="R1648" s="670"/>
      <c r="S1648" s="293"/>
      <c r="T1648" s="412"/>
    </row>
    <row r="1649" spans="1:20" x14ac:dyDescent="0.25">
      <c r="A1649" s="305"/>
      <c r="B1649" s="671"/>
      <c r="C1649" s="305"/>
      <c r="D1649" s="668"/>
      <c r="E1649" s="668"/>
      <c r="F1649" s="668"/>
      <c r="G1649" s="670"/>
      <c r="H1649" s="670"/>
      <c r="I1649" s="670"/>
      <c r="J1649" s="305"/>
      <c r="K1649" s="670"/>
      <c r="L1649" s="291"/>
      <c r="M1649" s="247" t="str">
        <f t="shared" si="84"/>
        <v>0</v>
      </c>
      <c r="N1649" s="247" t="str">
        <f t="shared" si="85"/>
        <v>1</v>
      </c>
      <c r="O1649" s="672" t="s">
        <v>605</v>
      </c>
      <c r="P1649" s="725" t="s">
        <v>606</v>
      </c>
      <c r="Q1649" s="668"/>
      <c r="R1649" s="670"/>
      <c r="S1649" s="293"/>
      <c r="T1649" s="412"/>
    </row>
    <row r="1650" spans="1:20" x14ac:dyDescent="0.25">
      <c r="A1650" s="305"/>
      <c r="B1650" s="671"/>
      <c r="C1650" s="305"/>
      <c r="D1650" s="668"/>
      <c r="E1650" s="668"/>
      <c r="F1650" s="668"/>
      <c r="G1650" s="670"/>
      <c r="H1650" s="670"/>
      <c r="I1650" s="670"/>
      <c r="J1650" s="305"/>
      <c r="K1650" s="670"/>
      <c r="L1650" s="291"/>
      <c r="M1650" s="247" t="str">
        <f t="shared" si="84"/>
        <v>0</v>
      </c>
      <c r="N1650" s="247" t="str">
        <f t="shared" si="85"/>
        <v>1</v>
      </c>
      <c r="O1650" s="672" t="s">
        <v>605</v>
      </c>
      <c r="P1650" s="725" t="s">
        <v>606</v>
      </c>
      <c r="Q1650" s="668"/>
      <c r="R1650" s="670"/>
      <c r="S1650" s="293"/>
      <c r="T1650" s="412"/>
    </row>
    <row r="1651" spans="1:20" x14ac:dyDescent="0.25">
      <c r="A1651" s="305"/>
      <c r="B1651" s="671"/>
      <c r="C1651" s="305"/>
      <c r="D1651" s="668"/>
      <c r="E1651" s="668"/>
      <c r="F1651" s="668"/>
      <c r="G1651" s="670"/>
      <c r="H1651" s="670"/>
      <c r="I1651" s="670"/>
      <c r="J1651" s="305"/>
      <c r="K1651" s="670"/>
      <c r="L1651" s="291"/>
      <c r="M1651" s="247" t="str">
        <f t="shared" si="84"/>
        <v>0</v>
      </c>
      <c r="N1651" s="247" t="str">
        <f t="shared" si="85"/>
        <v>1</v>
      </c>
      <c r="O1651" s="672" t="s">
        <v>605</v>
      </c>
      <c r="P1651" s="725" t="s">
        <v>606</v>
      </c>
      <c r="Q1651" s="668"/>
      <c r="R1651" s="670"/>
      <c r="S1651" s="293"/>
      <c r="T1651" s="412"/>
    </row>
    <row r="1652" spans="1:20" x14ac:dyDescent="0.25">
      <c r="A1652" s="305"/>
      <c r="B1652" s="671"/>
      <c r="C1652" s="305"/>
      <c r="D1652" s="668"/>
      <c r="E1652" s="668"/>
      <c r="F1652" s="668"/>
      <c r="G1652" s="670"/>
      <c r="H1652" s="670"/>
      <c r="I1652" s="670"/>
      <c r="J1652" s="305"/>
      <c r="K1652" s="670"/>
      <c r="L1652" s="291"/>
      <c r="M1652" s="247" t="str">
        <f t="shared" si="84"/>
        <v>0</v>
      </c>
      <c r="N1652" s="247" t="str">
        <f t="shared" si="85"/>
        <v>1</v>
      </c>
      <c r="O1652" s="672" t="s">
        <v>605</v>
      </c>
      <c r="P1652" s="725" t="s">
        <v>606</v>
      </c>
      <c r="Q1652" s="668"/>
      <c r="R1652" s="670"/>
      <c r="S1652" s="293"/>
      <c r="T1652" s="412"/>
    </row>
    <row r="1653" spans="1:20" x14ac:dyDescent="0.25">
      <c r="A1653" s="305"/>
      <c r="B1653" s="671"/>
      <c r="C1653" s="305"/>
      <c r="D1653" s="668"/>
      <c r="E1653" s="668"/>
      <c r="F1653" s="668"/>
      <c r="G1653" s="670"/>
      <c r="H1653" s="670"/>
      <c r="I1653" s="670"/>
      <c r="J1653" s="305"/>
      <c r="K1653" s="670"/>
      <c r="L1653" s="291"/>
      <c r="M1653" s="247" t="str">
        <f t="shared" si="84"/>
        <v>0</v>
      </c>
      <c r="N1653" s="247" t="str">
        <f t="shared" si="85"/>
        <v>1</v>
      </c>
      <c r="O1653" s="672" t="s">
        <v>605</v>
      </c>
      <c r="P1653" s="725" t="s">
        <v>606</v>
      </c>
      <c r="Q1653" s="668"/>
      <c r="R1653" s="670"/>
      <c r="S1653" s="293"/>
      <c r="T1653" s="412"/>
    </row>
    <row r="1654" spans="1:20" x14ac:dyDescent="0.25">
      <c r="A1654" s="305"/>
      <c r="B1654" s="671"/>
      <c r="C1654" s="305"/>
      <c r="D1654" s="668"/>
      <c r="E1654" s="668"/>
      <c r="F1654" s="668"/>
      <c r="G1654" s="670"/>
      <c r="H1654" s="670"/>
      <c r="I1654" s="670"/>
      <c r="J1654" s="305"/>
      <c r="K1654" s="670"/>
      <c r="L1654" s="291"/>
      <c r="M1654" s="247" t="str">
        <f t="shared" si="84"/>
        <v>0</v>
      </c>
      <c r="N1654" s="247" t="str">
        <f t="shared" si="85"/>
        <v>1</v>
      </c>
      <c r="O1654" s="672" t="s">
        <v>605</v>
      </c>
      <c r="P1654" s="725" t="s">
        <v>606</v>
      </c>
      <c r="Q1654" s="668"/>
      <c r="R1654" s="670"/>
      <c r="S1654" s="293"/>
      <c r="T1654" s="412"/>
    </row>
    <row r="1655" spans="1:20" x14ac:dyDescent="0.25">
      <c r="A1655" s="305"/>
      <c r="B1655" s="671"/>
      <c r="C1655" s="305"/>
      <c r="D1655" s="668"/>
      <c r="E1655" s="668"/>
      <c r="F1655" s="668"/>
      <c r="G1655" s="670"/>
      <c r="H1655" s="670"/>
      <c r="I1655" s="670"/>
      <c r="J1655" s="305"/>
      <c r="K1655" s="670"/>
      <c r="L1655" s="291"/>
      <c r="M1655" s="247" t="str">
        <f t="shared" si="84"/>
        <v>0</v>
      </c>
      <c r="N1655" s="247" t="str">
        <f t="shared" si="85"/>
        <v>1</v>
      </c>
      <c r="O1655" s="672" t="s">
        <v>605</v>
      </c>
      <c r="P1655" s="725" t="s">
        <v>606</v>
      </c>
      <c r="Q1655" s="247"/>
      <c r="R1655" s="291"/>
      <c r="S1655" s="293"/>
      <c r="T1655" s="412"/>
    </row>
    <row r="1656" spans="1:20" x14ac:dyDescent="0.25">
      <c r="A1656" s="305"/>
      <c r="B1656" s="671"/>
      <c r="C1656" s="305"/>
      <c r="D1656" s="668"/>
      <c r="E1656" s="668"/>
      <c r="F1656" s="668"/>
      <c r="G1656" s="670"/>
      <c r="H1656" s="670"/>
      <c r="I1656" s="670"/>
      <c r="J1656" s="305"/>
      <c r="K1656" s="670"/>
      <c r="L1656" s="291"/>
      <c r="M1656" s="247" t="str">
        <f t="shared" si="84"/>
        <v>0</v>
      </c>
      <c r="N1656" s="247" t="str">
        <f t="shared" si="85"/>
        <v>1</v>
      </c>
      <c r="O1656" s="672" t="s">
        <v>605</v>
      </c>
      <c r="P1656" s="725" t="s">
        <v>606</v>
      </c>
      <c r="Q1656" s="247"/>
      <c r="R1656" s="291"/>
      <c r="S1656" s="293"/>
      <c r="T1656" s="412"/>
    </row>
    <row r="1657" spans="1:20" x14ac:dyDescent="0.25">
      <c r="A1657" s="305"/>
      <c r="B1657" s="671"/>
      <c r="C1657" s="305"/>
      <c r="D1657" s="668"/>
      <c r="E1657" s="668"/>
      <c r="F1657" s="668"/>
      <c r="G1657" s="670"/>
      <c r="H1657" s="670"/>
      <c r="I1657" s="670"/>
      <c r="J1657" s="305"/>
      <c r="K1657" s="670"/>
      <c r="L1657" s="291"/>
      <c r="M1657" s="247" t="str">
        <f t="shared" ref="M1657:M1720" si="86">IF(O1657="",0,LEFT(O1657,1))</f>
        <v>0</v>
      </c>
      <c r="N1657" s="247" t="str">
        <f t="shared" ref="N1657:N1720" si="87">IF(P1657="",0,LEFT(P1657,1))</f>
        <v>1</v>
      </c>
      <c r="O1657" s="672" t="s">
        <v>605</v>
      </c>
      <c r="P1657" s="725" t="s">
        <v>606</v>
      </c>
      <c r="Q1657" s="247"/>
      <c r="R1657" s="291"/>
      <c r="S1657" s="293"/>
      <c r="T1657" s="412"/>
    </row>
    <row r="1658" spans="1:20" x14ac:dyDescent="0.25">
      <c r="A1658" s="305"/>
      <c r="B1658" s="671"/>
      <c r="C1658" s="305"/>
      <c r="D1658" s="668"/>
      <c r="E1658" s="668"/>
      <c r="F1658" s="668"/>
      <c r="G1658" s="670"/>
      <c r="H1658" s="670"/>
      <c r="I1658" s="670"/>
      <c r="J1658" s="305"/>
      <c r="K1658" s="670"/>
      <c r="L1658" s="291"/>
      <c r="M1658" s="247" t="str">
        <f t="shared" si="86"/>
        <v>0</v>
      </c>
      <c r="N1658" s="247" t="str">
        <f t="shared" si="87"/>
        <v>1</v>
      </c>
      <c r="O1658" s="672" t="s">
        <v>605</v>
      </c>
      <c r="P1658" s="725" t="s">
        <v>606</v>
      </c>
      <c r="Q1658" s="247"/>
      <c r="R1658" s="291"/>
      <c r="S1658" s="293"/>
      <c r="T1658" s="412"/>
    </row>
    <row r="1659" spans="1:20" x14ac:dyDescent="0.25">
      <c r="A1659" s="305"/>
      <c r="B1659" s="671"/>
      <c r="C1659" s="305"/>
      <c r="D1659" s="668"/>
      <c r="E1659" s="668"/>
      <c r="F1659" s="668"/>
      <c r="G1659" s="670"/>
      <c r="H1659" s="670"/>
      <c r="I1659" s="670"/>
      <c r="J1659" s="305"/>
      <c r="K1659" s="670"/>
      <c r="L1659" s="291"/>
      <c r="M1659" s="247" t="str">
        <f t="shared" si="86"/>
        <v>0</v>
      </c>
      <c r="N1659" s="247" t="str">
        <f t="shared" si="87"/>
        <v>1</v>
      </c>
      <c r="O1659" s="672" t="s">
        <v>605</v>
      </c>
      <c r="P1659" s="725" t="s">
        <v>606</v>
      </c>
      <c r="Q1659" s="247"/>
      <c r="R1659" s="291"/>
      <c r="S1659" s="293"/>
      <c r="T1659" s="412"/>
    </row>
    <row r="1660" spans="1:20" x14ac:dyDescent="0.25">
      <c r="A1660" s="305"/>
      <c r="B1660" s="671"/>
      <c r="C1660" s="305"/>
      <c r="D1660" s="668"/>
      <c r="E1660" s="668"/>
      <c r="F1660" s="668"/>
      <c r="G1660" s="670"/>
      <c r="H1660" s="670"/>
      <c r="I1660" s="670"/>
      <c r="J1660" s="305"/>
      <c r="K1660" s="670"/>
      <c r="L1660" s="291"/>
      <c r="M1660" s="247" t="str">
        <f t="shared" si="86"/>
        <v>0</v>
      </c>
      <c r="N1660" s="247" t="str">
        <f t="shared" si="87"/>
        <v>1</v>
      </c>
      <c r="O1660" s="672" t="s">
        <v>605</v>
      </c>
      <c r="P1660" s="725" t="s">
        <v>606</v>
      </c>
      <c r="Q1660" s="247"/>
      <c r="R1660" s="291"/>
      <c r="S1660" s="293"/>
      <c r="T1660" s="412"/>
    </row>
    <row r="1661" spans="1:20" x14ac:dyDescent="0.25">
      <c r="A1661" s="305"/>
      <c r="B1661" s="671"/>
      <c r="C1661" s="305"/>
      <c r="D1661" s="668"/>
      <c r="E1661" s="668"/>
      <c r="F1661" s="668"/>
      <c r="G1661" s="670"/>
      <c r="H1661" s="670"/>
      <c r="I1661" s="670"/>
      <c r="J1661" s="305"/>
      <c r="K1661" s="670"/>
      <c r="L1661" s="291"/>
      <c r="M1661" s="247" t="str">
        <f t="shared" si="86"/>
        <v>0</v>
      </c>
      <c r="N1661" s="247" t="str">
        <f t="shared" si="87"/>
        <v>1</v>
      </c>
      <c r="O1661" s="672" t="s">
        <v>605</v>
      </c>
      <c r="P1661" s="725" t="s">
        <v>606</v>
      </c>
      <c r="Q1661" s="247"/>
      <c r="R1661" s="291"/>
      <c r="S1661" s="293"/>
      <c r="T1661" s="412"/>
    </row>
    <row r="1662" spans="1:20" x14ac:dyDescent="0.25">
      <c r="A1662" s="305"/>
      <c r="B1662" s="671"/>
      <c r="C1662" s="305"/>
      <c r="D1662" s="668"/>
      <c r="E1662" s="668"/>
      <c r="F1662" s="668"/>
      <c r="G1662" s="670"/>
      <c r="H1662" s="670"/>
      <c r="I1662" s="670"/>
      <c r="J1662" s="305"/>
      <c r="K1662" s="670"/>
      <c r="L1662" s="291"/>
      <c r="M1662" s="247" t="str">
        <f t="shared" si="86"/>
        <v>0</v>
      </c>
      <c r="N1662" s="247" t="str">
        <f t="shared" si="87"/>
        <v>1</v>
      </c>
      <c r="O1662" s="672" t="s">
        <v>605</v>
      </c>
      <c r="P1662" s="725" t="s">
        <v>606</v>
      </c>
      <c r="Q1662" s="247"/>
      <c r="R1662" s="291"/>
      <c r="S1662" s="293"/>
      <c r="T1662" s="412"/>
    </row>
    <row r="1663" spans="1:20" x14ac:dyDescent="0.25">
      <c r="A1663" s="305"/>
      <c r="B1663" s="671"/>
      <c r="C1663" s="305"/>
      <c r="D1663" s="668"/>
      <c r="E1663" s="668"/>
      <c r="F1663" s="668"/>
      <c r="G1663" s="670"/>
      <c r="H1663" s="670"/>
      <c r="I1663" s="670"/>
      <c r="J1663" s="305"/>
      <c r="K1663" s="670"/>
      <c r="L1663" s="291"/>
      <c r="M1663" s="247" t="str">
        <f t="shared" si="86"/>
        <v>0</v>
      </c>
      <c r="N1663" s="247" t="str">
        <f t="shared" si="87"/>
        <v>1</v>
      </c>
      <c r="O1663" s="672" t="s">
        <v>605</v>
      </c>
      <c r="P1663" s="725" t="s">
        <v>606</v>
      </c>
      <c r="Q1663" s="247"/>
      <c r="R1663" s="291"/>
      <c r="S1663" s="293"/>
      <c r="T1663" s="412"/>
    </row>
    <row r="1664" spans="1:20" x14ac:dyDescent="0.25">
      <c r="A1664" s="305"/>
      <c r="B1664" s="671"/>
      <c r="C1664" s="305"/>
      <c r="D1664" s="668"/>
      <c r="E1664" s="668"/>
      <c r="F1664" s="668"/>
      <c r="G1664" s="670"/>
      <c r="H1664" s="670"/>
      <c r="I1664" s="670"/>
      <c r="J1664" s="305"/>
      <c r="K1664" s="670"/>
      <c r="L1664" s="291"/>
      <c r="M1664" s="247" t="str">
        <f t="shared" si="86"/>
        <v>0</v>
      </c>
      <c r="N1664" s="247" t="str">
        <f t="shared" si="87"/>
        <v>1</v>
      </c>
      <c r="O1664" s="672" t="s">
        <v>605</v>
      </c>
      <c r="P1664" s="725" t="s">
        <v>606</v>
      </c>
      <c r="Q1664" s="247"/>
      <c r="R1664" s="291"/>
      <c r="S1664" s="293"/>
      <c r="T1664" s="412"/>
    </row>
    <row r="1665" spans="1:20" x14ac:dyDescent="0.25">
      <c r="A1665" s="305"/>
      <c r="B1665" s="671"/>
      <c r="C1665" s="305"/>
      <c r="D1665" s="668"/>
      <c r="E1665" s="668"/>
      <c r="F1665" s="668"/>
      <c r="G1665" s="670"/>
      <c r="H1665" s="670"/>
      <c r="I1665" s="670"/>
      <c r="J1665" s="305"/>
      <c r="K1665" s="338"/>
      <c r="L1665" s="291"/>
      <c r="M1665" s="247" t="str">
        <f t="shared" si="86"/>
        <v>0</v>
      </c>
      <c r="N1665" s="247" t="str">
        <f t="shared" si="87"/>
        <v>1</v>
      </c>
      <c r="O1665" s="672" t="s">
        <v>605</v>
      </c>
      <c r="P1665" s="725" t="s">
        <v>606</v>
      </c>
      <c r="Q1665" s="668"/>
      <c r="R1665" s="670"/>
      <c r="S1665" s="293"/>
      <c r="T1665" s="412"/>
    </row>
    <row r="1666" spans="1:20" x14ac:dyDescent="0.25">
      <c r="A1666" s="305"/>
      <c r="B1666" s="671"/>
      <c r="C1666" s="305"/>
      <c r="D1666" s="668"/>
      <c r="E1666" s="668"/>
      <c r="F1666" s="668"/>
      <c r="G1666" s="670"/>
      <c r="H1666" s="670"/>
      <c r="I1666" s="670"/>
      <c r="J1666" s="305"/>
      <c r="K1666" s="338"/>
      <c r="L1666" s="291"/>
      <c r="M1666" s="247" t="str">
        <f t="shared" si="86"/>
        <v>0</v>
      </c>
      <c r="N1666" s="247" t="str">
        <f t="shared" si="87"/>
        <v>1</v>
      </c>
      <c r="O1666" s="672" t="s">
        <v>605</v>
      </c>
      <c r="P1666" s="725" t="s">
        <v>606</v>
      </c>
      <c r="Q1666" s="668"/>
      <c r="R1666" s="670"/>
      <c r="S1666" s="293"/>
      <c r="T1666" s="412"/>
    </row>
    <row r="1667" spans="1:20" x14ac:dyDescent="0.25">
      <c r="A1667" s="305"/>
      <c r="B1667" s="671"/>
      <c r="C1667" s="305"/>
      <c r="D1667" s="668"/>
      <c r="E1667" s="668"/>
      <c r="F1667" s="668"/>
      <c r="G1667" s="670"/>
      <c r="H1667" s="670"/>
      <c r="I1667" s="670"/>
      <c r="J1667" s="305"/>
      <c r="K1667" s="670"/>
      <c r="L1667" s="291"/>
      <c r="M1667" s="247" t="str">
        <f t="shared" si="86"/>
        <v>0</v>
      </c>
      <c r="N1667" s="247" t="str">
        <f t="shared" si="87"/>
        <v>1</v>
      </c>
      <c r="O1667" s="672" t="s">
        <v>605</v>
      </c>
      <c r="P1667" s="725" t="s">
        <v>606</v>
      </c>
      <c r="Q1667" s="668"/>
      <c r="R1667" s="670"/>
      <c r="S1667" s="293"/>
      <c r="T1667" s="413"/>
    </row>
    <row r="1668" spans="1:20" x14ac:dyDescent="0.25">
      <c r="A1668" s="305"/>
      <c r="B1668" s="671"/>
      <c r="C1668" s="305"/>
      <c r="D1668" s="668"/>
      <c r="E1668" s="668"/>
      <c r="F1668" s="668"/>
      <c r="G1668" s="670"/>
      <c r="H1668" s="670"/>
      <c r="I1668" s="670"/>
      <c r="J1668" s="305"/>
      <c r="K1668" s="670"/>
      <c r="L1668" s="291"/>
      <c r="M1668" s="247" t="str">
        <f t="shared" si="86"/>
        <v>0</v>
      </c>
      <c r="N1668" s="247" t="str">
        <f t="shared" si="87"/>
        <v>1</v>
      </c>
      <c r="O1668" s="672" t="s">
        <v>605</v>
      </c>
      <c r="P1668" s="725" t="s">
        <v>606</v>
      </c>
      <c r="Q1668" s="668"/>
      <c r="R1668" s="670"/>
      <c r="S1668" s="293"/>
      <c r="T1668" s="413"/>
    </row>
    <row r="1669" spans="1:20" x14ac:dyDescent="0.25">
      <c r="A1669" s="305"/>
      <c r="B1669" s="671"/>
      <c r="C1669" s="305"/>
      <c r="D1669" s="668"/>
      <c r="E1669" s="668"/>
      <c r="F1669" s="668"/>
      <c r="G1669" s="670"/>
      <c r="H1669" s="670"/>
      <c r="I1669" s="670"/>
      <c r="J1669" s="305"/>
      <c r="K1669" s="670"/>
      <c r="L1669" s="291"/>
      <c r="M1669" s="247" t="str">
        <f t="shared" si="86"/>
        <v>0</v>
      </c>
      <c r="N1669" s="247" t="str">
        <f t="shared" si="87"/>
        <v>1</v>
      </c>
      <c r="O1669" s="672" t="s">
        <v>605</v>
      </c>
      <c r="P1669" s="725" t="s">
        <v>606</v>
      </c>
      <c r="Q1669" s="668"/>
      <c r="R1669" s="670"/>
      <c r="S1669" s="293"/>
      <c r="T1669" s="413"/>
    </row>
    <row r="1670" spans="1:20" x14ac:dyDescent="0.25">
      <c r="A1670" s="305"/>
      <c r="B1670" s="671"/>
      <c r="C1670" s="305"/>
      <c r="D1670" s="668"/>
      <c r="E1670" s="668"/>
      <c r="F1670" s="668"/>
      <c r="G1670" s="670"/>
      <c r="H1670" s="670"/>
      <c r="I1670" s="670"/>
      <c r="J1670" s="305"/>
      <c r="K1670" s="670"/>
      <c r="L1670" s="291"/>
      <c r="M1670" s="247" t="str">
        <f t="shared" si="86"/>
        <v>0</v>
      </c>
      <c r="N1670" s="247" t="str">
        <f t="shared" si="87"/>
        <v>1</v>
      </c>
      <c r="O1670" s="672" t="s">
        <v>605</v>
      </c>
      <c r="P1670" s="725" t="s">
        <v>606</v>
      </c>
      <c r="Q1670" s="668"/>
      <c r="R1670" s="670"/>
      <c r="S1670" s="293"/>
      <c r="T1670" s="413"/>
    </row>
    <row r="1671" spans="1:20" x14ac:dyDescent="0.25">
      <c r="A1671" s="305"/>
      <c r="B1671" s="671"/>
      <c r="C1671" s="305"/>
      <c r="D1671" s="668"/>
      <c r="E1671" s="668"/>
      <c r="F1671" s="668"/>
      <c r="G1671" s="670"/>
      <c r="H1671" s="670"/>
      <c r="I1671" s="670"/>
      <c r="J1671" s="305"/>
      <c r="K1671" s="670"/>
      <c r="L1671" s="291"/>
      <c r="M1671" s="247" t="str">
        <f t="shared" si="86"/>
        <v>0</v>
      </c>
      <c r="N1671" s="247" t="str">
        <f t="shared" si="87"/>
        <v>1</v>
      </c>
      <c r="O1671" s="672" t="s">
        <v>605</v>
      </c>
      <c r="P1671" s="725" t="s">
        <v>606</v>
      </c>
      <c r="Q1671" s="668"/>
      <c r="R1671" s="670"/>
      <c r="S1671" s="293"/>
      <c r="T1671" s="413"/>
    </row>
    <row r="1672" spans="1:20" x14ac:dyDescent="0.25">
      <c r="A1672" s="305"/>
      <c r="B1672" s="671"/>
      <c r="C1672" s="305"/>
      <c r="D1672" s="668"/>
      <c r="E1672" s="668"/>
      <c r="F1672" s="668"/>
      <c r="G1672" s="670"/>
      <c r="H1672" s="670"/>
      <c r="I1672" s="670"/>
      <c r="J1672" s="305"/>
      <c r="K1672" s="670"/>
      <c r="L1672" s="291"/>
      <c r="M1672" s="247" t="str">
        <f t="shared" si="86"/>
        <v>0</v>
      </c>
      <c r="N1672" s="247" t="str">
        <f t="shared" si="87"/>
        <v>1</v>
      </c>
      <c r="O1672" s="672" t="s">
        <v>605</v>
      </c>
      <c r="P1672" s="725" t="s">
        <v>606</v>
      </c>
      <c r="Q1672" s="668"/>
      <c r="R1672" s="670"/>
      <c r="S1672" s="293"/>
      <c r="T1672" s="414"/>
    </row>
    <row r="1673" spans="1:20" x14ac:dyDescent="0.25">
      <c r="A1673" s="305"/>
      <c r="B1673" s="671"/>
      <c r="C1673" s="305"/>
      <c r="D1673" s="668"/>
      <c r="E1673" s="668"/>
      <c r="F1673" s="668"/>
      <c r="G1673" s="670"/>
      <c r="H1673" s="670"/>
      <c r="I1673" s="670"/>
      <c r="J1673" s="305"/>
      <c r="K1673" s="670"/>
      <c r="L1673" s="291"/>
      <c r="M1673" s="247" t="str">
        <f t="shared" si="86"/>
        <v>0</v>
      </c>
      <c r="N1673" s="247" t="str">
        <f t="shared" si="87"/>
        <v>1</v>
      </c>
      <c r="O1673" s="672" t="s">
        <v>605</v>
      </c>
      <c r="P1673" s="725" t="s">
        <v>606</v>
      </c>
      <c r="Q1673" s="668"/>
      <c r="R1673" s="670"/>
      <c r="S1673" s="293"/>
      <c r="T1673" s="414"/>
    </row>
    <row r="1674" spans="1:20" x14ac:dyDescent="0.25">
      <c r="A1674" s="305"/>
      <c r="B1674" s="671"/>
      <c r="C1674" s="305"/>
      <c r="D1674" s="668"/>
      <c r="E1674" s="668"/>
      <c r="F1674" s="668"/>
      <c r="G1674" s="670"/>
      <c r="H1674" s="670"/>
      <c r="I1674" s="670"/>
      <c r="J1674" s="305"/>
      <c r="K1674" s="670"/>
      <c r="L1674" s="291"/>
      <c r="M1674" s="247" t="str">
        <f t="shared" si="86"/>
        <v>0</v>
      </c>
      <c r="N1674" s="247" t="str">
        <f t="shared" si="87"/>
        <v>1</v>
      </c>
      <c r="O1674" s="672" t="s">
        <v>605</v>
      </c>
      <c r="P1674" s="725" t="s">
        <v>606</v>
      </c>
      <c r="Q1674" s="668"/>
      <c r="R1674" s="670"/>
      <c r="S1674" s="293"/>
      <c r="T1674" s="414"/>
    </row>
    <row r="1675" spans="1:20" x14ac:dyDescent="0.25">
      <c r="A1675" s="305"/>
      <c r="B1675" s="671"/>
      <c r="C1675" s="305"/>
      <c r="D1675" s="668"/>
      <c r="E1675" s="668"/>
      <c r="F1675" s="668"/>
      <c r="G1675" s="670"/>
      <c r="H1675" s="670"/>
      <c r="I1675" s="670"/>
      <c r="J1675" s="305"/>
      <c r="K1675" s="670"/>
      <c r="L1675" s="291"/>
      <c r="M1675" s="247" t="str">
        <f t="shared" si="86"/>
        <v>0</v>
      </c>
      <c r="N1675" s="247" t="str">
        <f t="shared" si="87"/>
        <v>1</v>
      </c>
      <c r="O1675" s="672" t="s">
        <v>605</v>
      </c>
      <c r="P1675" s="725" t="s">
        <v>606</v>
      </c>
      <c r="Q1675" s="668"/>
      <c r="R1675" s="670"/>
      <c r="S1675" s="293"/>
      <c r="T1675" s="414"/>
    </row>
    <row r="1676" spans="1:20" x14ac:dyDescent="0.25">
      <c r="A1676" s="305"/>
      <c r="B1676" s="671"/>
      <c r="C1676" s="305"/>
      <c r="D1676" s="668"/>
      <c r="E1676" s="668"/>
      <c r="F1676" s="668"/>
      <c r="G1676" s="670"/>
      <c r="H1676" s="670"/>
      <c r="I1676" s="670"/>
      <c r="J1676" s="305"/>
      <c r="K1676" s="670"/>
      <c r="L1676" s="291"/>
      <c r="M1676" s="247" t="str">
        <f t="shared" si="86"/>
        <v>0</v>
      </c>
      <c r="N1676" s="247" t="str">
        <f t="shared" si="87"/>
        <v>1</v>
      </c>
      <c r="O1676" s="672" t="s">
        <v>605</v>
      </c>
      <c r="P1676" s="725" t="s">
        <v>606</v>
      </c>
      <c r="Q1676" s="668"/>
      <c r="R1676" s="670"/>
      <c r="S1676" s="293"/>
      <c r="T1676" s="414"/>
    </row>
    <row r="1677" spans="1:20" x14ac:dyDescent="0.25">
      <c r="A1677" s="305"/>
      <c r="B1677" s="671"/>
      <c r="C1677" s="305"/>
      <c r="D1677" s="668"/>
      <c r="E1677" s="668"/>
      <c r="F1677" s="668"/>
      <c r="G1677" s="670"/>
      <c r="H1677" s="670"/>
      <c r="I1677" s="670"/>
      <c r="J1677" s="305"/>
      <c r="K1677" s="670"/>
      <c r="L1677" s="291"/>
      <c r="M1677" s="247" t="str">
        <f t="shared" si="86"/>
        <v>0</v>
      </c>
      <c r="N1677" s="247" t="str">
        <f t="shared" si="87"/>
        <v>1</v>
      </c>
      <c r="O1677" s="672" t="s">
        <v>605</v>
      </c>
      <c r="P1677" s="725" t="s">
        <v>606</v>
      </c>
      <c r="Q1677" s="668"/>
      <c r="R1677" s="670"/>
      <c r="S1677" s="293"/>
      <c r="T1677" s="414"/>
    </row>
    <row r="1678" spans="1:20" x14ac:dyDescent="0.25">
      <c r="A1678" s="305"/>
      <c r="B1678" s="671"/>
      <c r="C1678" s="305"/>
      <c r="D1678" s="668"/>
      <c r="E1678" s="668"/>
      <c r="F1678" s="668"/>
      <c r="G1678" s="670"/>
      <c r="H1678" s="670"/>
      <c r="I1678" s="670"/>
      <c r="J1678" s="305"/>
      <c r="K1678" s="670"/>
      <c r="L1678" s="291"/>
      <c r="M1678" s="247" t="str">
        <f t="shared" si="86"/>
        <v>0</v>
      </c>
      <c r="N1678" s="247" t="str">
        <f t="shared" si="87"/>
        <v>1</v>
      </c>
      <c r="O1678" s="672" t="s">
        <v>605</v>
      </c>
      <c r="P1678" s="725" t="s">
        <v>606</v>
      </c>
      <c r="Q1678" s="668"/>
      <c r="R1678" s="670"/>
      <c r="S1678" s="293"/>
      <c r="T1678" s="414"/>
    </row>
    <row r="1679" spans="1:20" x14ac:dyDescent="0.25">
      <c r="A1679" s="305"/>
      <c r="B1679" s="671"/>
      <c r="C1679" s="305"/>
      <c r="D1679" s="668"/>
      <c r="E1679" s="668"/>
      <c r="F1679" s="668"/>
      <c r="G1679" s="670"/>
      <c r="H1679" s="670"/>
      <c r="I1679" s="670"/>
      <c r="J1679" s="305"/>
      <c r="K1679" s="670"/>
      <c r="L1679" s="291"/>
      <c r="M1679" s="247" t="str">
        <f t="shared" si="86"/>
        <v>0</v>
      </c>
      <c r="N1679" s="247" t="str">
        <f t="shared" si="87"/>
        <v>1</v>
      </c>
      <c r="O1679" s="672" t="s">
        <v>605</v>
      </c>
      <c r="P1679" s="725" t="s">
        <v>606</v>
      </c>
      <c r="Q1679" s="668"/>
      <c r="R1679" s="670"/>
      <c r="S1679" s="293"/>
      <c r="T1679" s="414"/>
    </row>
    <row r="1680" spans="1:20" x14ac:dyDescent="0.25">
      <c r="A1680" s="305"/>
      <c r="B1680" s="671"/>
      <c r="C1680" s="305"/>
      <c r="D1680" s="668"/>
      <c r="E1680" s="668"/>
      <c r="F1680" s="668"/>
      <c r="G1680" s="670"/>
      <c r="H1680" s="670"/>
      <c r="I1680" s="670"/>
      <c r="J1680" s="305"/>
      <c r="K1680" s="670"/>
      <c r="L1680" s="291"/>
      <c r="M1680" s="247" t="str">
        <f t="shared" si="86"/>
        <v>0</v>
      </c>
      <c r="N1680" s="247" t="str">
        <f t="shared" si="87"/>
        <v>1</v>
      </c>
      <c r="O1680" s="672" t="s">
        <v>605</v>
      </c>
      <c r="P1680" s="725" t="s">
        <v>606</v>
      </c>
      <c r="Q1680" s="668"/>
      <c r="R1680" s="670"/>
      <c r="S1680" s="293"/>
      <c r="T1680" s="413"/>
    </row>
    <row r="1681" spans="1:20" x14ac:dyDescent="0.25">
      <c r="A1681" s="305"/>
      <c r="B1681" s="671"/>
      <c r="C1681" s="305"/>
      <c r="D1681" s="668"/>
      <c r="E1681" s="668"/>
      <c r="F1681" s="668"/>
      <c r="G1681" s="670"/>
      <c r="H1681" s="670"/>
      <c r="I1681" s="670"/>
      <c r="J1681" s="305"/>
      <c r="K1681" s="670"/>
      <c r="L1681" s="291"/>
      <c r="M1681" s="247" t="str">
        <f t="shared" si="86"/>
        <v>0</v>
      </c>
      <c r="N1681" s="247" t="str">
        <f t="shared" si="87"/>
        <v>1</v>
      </c>
      <c r="O1681" s="672" t="s">
        <v>605</v>
      </c>
      <c r="P1681" s="725" t="s">
        <v>606</v>
      </c>
      <c r="Q1681" s="668"/>
      <c r="R1681" s="670"/>
      <c r="S1681" s="293"/>
      <c r="T1681" s="413"/>
    </row>
    <row r="1682" spans="1:20" x14ac:dyDescent="0.25">
      <c r="A1682" s="305"/>
      <c r="B1682" s="671"/>
      <c r="C1682" s="305"/>
      <c r="D1682" s="668"/>
      <c r="E1682" s="668"/>
      <c r="F1682" s="668"/>
      <c r="G1682" s="670"/>
      <c r="H1682" s="670"/>
      <c r="I1682" s="670"/>
      <c r="J1682" s="305"/>
      <c r="K1682" s="670"/>
      <c r="L1682" s="291"/>
      <c r="M1682" s="247" t="str">
        <f t="shared" si="86"/>
        <v>0</v>
      </c>
      <c r="N1682" s="247" t="str">
        <f t="shared" si="87"/>
        <v>1</v>
      </c>
      <c r="O1682" s="672" t="s">
        <v>605</v>
      </c>
      <c r="P1682" s="725" t="s">
        <v>606</v>
      </c>
      <c r="Q1682" s="668"/>
      <c r="R1682" s="670"/>
      <c r="S1682" s="293"/>
      <c r="T1682" s="413"/>
    </row>
    <row r="1683" spans="1:20" x14ac:dyDescent="0.25">
      <c r="A1683" s="305"/>
      <c r="B1683" s="671"/>
      <c r="C1683" s="305"/>
      <c r="D1683" s="668"/>
      <c r="E1683" s="668"/>
      <c r="F1683" s="668"/>
      <c r="G1683" s="670"/>
      <c r="H1683" s="670"/>
      <c r="I1683" s="670"/>
      <c r="J1683" s="305"/>
      <c r="K1683" s="670"/>
      <c r="L1683" s="291"/>
      <c r="M1683" s="247" t="str">
        <f t="shared" si="86"/>
        <v>0</v>
      </c>
      <c r="N1683" s="247" t="str">
        <f t="shared" si="87"/>
        <v>1</v>
      </c>
      <c r="O1683" s="672" t="s">
        <v>605</v>
      </c>
      <c r="P1683" s="725" t="s">
        <v>606</v>
      </c>
      <c r="Q1683" s="668"/>
      <c r="R1683" s="670"/>
      <c r="S1683" s="293"/>
      <c r="T1683" s="413"/>
    </row>
    <row r="1684" spans="1:20" x14ac:dyDescent="0.25">
      <c r="A1684" s="305"/>
      <c r="B1684" s="671"/>
      <c r="C1684" s="305"/>
      <c r="D1684" s="668"/>
      <c r="E1684" s="668"/>
      <c r="F1684" s="668"/>
      <c r="G1684" s="670"/>
      <c r="H1684" s="670"/>
      <c r="I1684" s="670"/>
      <c r="J1684" s="305"/>
      <c r="K1684" s="670"/>
      <c r="L1684" s="291"/>
      <c r="M1684" s="247" t="str">
        <f t="shared" si="86"/>
        <v>0</v>
      </c>
      <c r="N1684" s="247" t="str">
        <f t="shared" si="87"/>
        <v>1</v>
      </c>
      <c r="O1684" s="672" t="s">
        <v>605</v>
      </c>
      <c r="P1684" s="725" t="s">
        <v>606</v>
      </c>
      <c r="Q1684" s="668"/>
      <c r="R1684" s="670"/>
      <c r="S1684" s="293"/>
      <c r="T1684" s="413"/>
    </row>
    <row r="1685" spans="1:20" x14ac:dyDescent="0.25">
      <c r="A1685" s="305"/>
      <c r="B1685" s="671"/>
      <c r="C1685" s="305"/>
      <c r="D1685" s="668"/>
      <c r="E1685" s="668"/>
      <c r="F1685" s="668"/>
      <c r="G1685" s="670"/>
      <c r="H1685" s="670"/>
      <c r="I1685" s="670"/>
      <c r="J1685" s="305"/>
      <c r="K1685" s="670"/>
      <c r="L1685" s="291"/>
      <c r="M1685" s="247" t="str">
        <f t="shared" si="86"/>
        <v>0</v>
      </c>
      <c r="N1685" s="247" t="str">
        <f t="shared" si="87"/>
        <v>1</v>
      </c>
      <c r="O1685" s="672" t="s">
        <v>605</v>
      </c>
      <c r="P1685" s="725" t="s">
        <v>606</v>
      </c>
      <c r="Q1685" s="668"/>
      <c r="R1685" s="670"/>
      <c r="S1685" s="293"/>
      <c r="T1685" s="413"/>
    </row>
    <row r="1686" spans="1:20" x14ac:dyDescent="0.25">
      <c r="A1686" s="305"/>
      <c r="B1686" s="346"/>
      <c r="C1686" s="305"/>
      <c r="D1686" s="668"/>
      <c r="E1686" s="668"/>
      <c r="F1686" s="668"/>
      <c r="G1686" s="670"/>
      <c r="H1686" s="670"/>
      <c r="I1686" s="670"/>
      <c r="J1686" s="305"/>
      <c r="K1686" s="670"/>
      <c r="L1686" s="291"/>
      <c r="M1686" s="247" t="str">
        <f t="shared" si="86"/>
        <v>0</v>
      </c>
      <c r="N1686" s="247" t="str">
        <f t="shared" si="87"/>
        <v>1</v>
      </c>
      <c r="O1686" s="672" t="s">
        <v>605</v>
      </c>
      <c r="P1686" s="725" t="s">
        <v>606</v>
      </c>
      <c r="Q1686" s="668"/>
      <c r="R1686" s="670"/>
      <c r="S1686" s="293"/>
      <c r="T1686" s="412"/>
    </row>
    <row r="1687" spans="1:20" x14ac:dyDescent="0.25">
      <c r="A1687" s="305"/>
      <c r="B1687" s="671"/>
      <c r="C1687" s="305"/>
      <c r="D1687" s="668"/>
      <c r="E1687" s="668"/>
      <c r="F1687" s="668"/>
      <c r="G1687" s="670"/>
      <c r="H1687" s="670"/>
      <c r="I1687" s="670"/>
      <c r="J1687" s="305"/>
      <c r="K1687" s="670"/>
      <c r="L1687" s="291"/>
      <c r="M1687" s="247" t="str">
        <f t="shared" si="86"/>
        <v>0</v>
      </c>
      <c r="N1687" s="247" t="str">
        <f t="shared" si="87"/>
        <v>1</v>
      </c>
      <c r="O1687" s="672" t="s">
        <v>605</v>
      </c>
      <c r="P1687" s="725" t="s">
        <v>606</v>
      </c>
      <c r="Q1687" s="668"/>
      <c r="R1687" s="670"/>
      <c r="S1687" s="293"/>
      <c r="T1687" s="412"/>
    </row>
    <row r="1688" spans="1:20" x14ac:dyDescent="0.25">
      <c r="A1688" s="305"/>
      <c r="B1688" s="671"/>
      <c r="C1688" s="305"/>
      <c r="D1688" s="668"/>
      <c r="E1688" s="668"/>
      <c r="F1688" s="668"/>
      <c r="G1688" s="670"/>
      <c r="H1688" s="670"/>
      <c r="I1688" s="670"/>
      <c r="J1688" s="305"/>
      <c r="K1688" s="670"/>
      <c r="L1688" s="291"/>
      <c r="M1688" s="247" t="str">
        <f t="shared" si="86"/>
        <v>0</v>
      </c>
      <c r="N1688" s="247" t="str">
        <f t="shared" si="87"/>
        <v>1</v>
      </c>
      <c r="O1688" s="672" t="s">
        <v>605</v>
      </c>
      <c r="P1688" s="725" t="s">
        <v>606</v>
      </c>
      <c r="Q1688" s="668"/>
      <c r="R1688" s="670"/>
      <c r="S1688" s="293"/>
      <c r="T1688" s="412"/>
    </row>
    <row r="1689" spans="1:20" x14ac:dyDescent="0.25">
      <c r="A1689" s="305"/>
      <c r="B1689" s="671"/>
      <c r="C1689" s="305"/>
      <c r="D1689" s="668"/>
      <c r="E1689" s="668"/>
      <c r="F1689" s="668"/>
      <c r="G1689" s="670"/>
      <c r="H1689" s="670"/>
      <c r="I1689" s="670"/>
      <c r="J1689" s="305"/>
      <c r="K1689" s="670"/>
      <c r="L1689" s="291"/>
      <c r="M1689" s="247" t="str">
        <f t="shared" si="86"/>
        <v>0</v>
      </c>
      <c r="N1689" s="247" t="str">
        <f t="shared" si="87"/>
        <v>1</v>
      </c>
      <c r="O1689" s="672" t="s">
        <v>605</v>
      </c>
      <c r="P1689" s="725" t="s">
        <v>606</v>
      </c>
      <c r="Q1689" s="668"/>
      <c r="R1689" s="670"/>
      <c r="S1689" s="293"/>
      <c r="T1689" s="412"/>
    </row>
    <row r="1690" spans="1:20" x14ac:dyDescent="0.25">
      <c r="A1690" s="305"/>
      <c r="B1690" s="671"/>
      <c r="C1690" s="305"/>
      <c r="D1690" s="668"/>
      <c r="E1690" s="668"/>
      <c r="F1690" s="668"/>
      <c r="G1690" s="670"/>
      <c r="H1690" s="670"/>
      <c r="I1690" s="670"/>
      <c r="J1690" s="305"/>
      <c r="K1690" s="670"/>
      <c r="L1690" s="291"/>
      <c r="M1690" s="247" t="str">
        <f t="shared" si="86"/>
        <v>0</v>
      </c>
      <c r="N1690" s="247" t="str">
        <f t="shared" si="87"/>
        <v>1</v>
      </c>
      <c r="O1690" s="672" t="s">
        <v>605</v>
      </c>
      <c r="P1690" s="725" t="s">
        <v>606</v>
      </c>
      <c r="Q1690" s="668"/>
      <c r="R1690" s="670"/>
      <c r="S1690" s="293"/>
      <c r="T1690" s="412"/>
    </row>
    <row r="1691" spans="1:20" x14ac:dyDescent="0.25">
      <c r="A1691" s="305"/>
      <c r="B1691" s="671"/>
      <c r="C1691" s="305"/>
      <c r="D1691" s="668"/>
      <c r="E1691" s="668"/>
      <c r="F1691" s="668"/>
      <c r="G1691" s="670"/>
      <c r="H1691" s="670"/>
      <c r="I1691" s="670"/>
      <c r="J1691" s="305"/>
      <c r="K1691" s="670"/>
      <c r="L1691" s="291"/>
      <c r="M1691" s="247" t="str">
        <f t="shared" si="86"/>
        <v>0</v>
      </c>
      <c r="N1691" s="247" t="str">
        <f t="shared" si="87"/>
        <v>1</v>
      </c>
      <c r="O1691" s="672" t="s">
        <v>605</v>
      </c>
      <c r="P1691" s="725" t="s">
        <v>606</v>
      </c>
      <c r="Q1691" s="668"/>
      <c r="R1691" s="670"/>
      <c r="S1691" s="293"/>
      <c r="T1691" s="412"/>
    </row>
    <row r="1692" spans="1:20" x14ac:dyDescent="0.25">
      <c r="A1692" s="305"/>
      <c r="B1692" s="671"/>
      <c r="C1692" s="305"/>
      <c r="D1692" s="668"/>
      <c r="E1692" s="668"/>
      <c r="F1692" s="668"/>
      <c r="G1692" s="670"/>
      <c r="H1692" s="670"/>
      <c r="I1692" s="670"/>
      <c r="J1692" s="305"/>
      <c r="K1692" s="670"/>
      <c r="L1692" s="291"/>
      <c r="M1692" s="247" t="str">
        <f t="shared" si="86"/>
        <v>0</v>
      </c>
      <c r="N1692" s="247" t="str">
        <f t="shared" si="87"/>
        <v>1</v>
      </c>
      <c r="O1692" s="672" t="s">
        <v>605</v>
      </c>
      <c r="P1692" s="725" t="s">
        <v>606</v>
      </c>
      <c r="Q1692" s="668"/>
      <c r="R1692" s="670"/>
      <c r="S1692" s="293"/>
      <c r="T1692" s="412"/>
    </row>
    <row r="1693" spans="1:20" x14ac:dyDescent="0.25">
      <c r="A1693" s="305"/>
      <c r="B1693" s="671"/>
      <c r="C1693" s="305"/>
      <c r="D1693" s="668"/>
      <c r="E1693" s="668"/>
      <c r="F1693" s="668"/>
      <c r="G1693" s="670"/>
      <c r="H1693" s="670"/>
      <c r="I1693" s="670"/>
      <c r="J1693" s="305"/>
      <c r="K1693" s="670"/>
      <c r="L1693" s="291"/>
      <c r="M1693" s="247" t="str">
        <f t="shared" si="86"/>
        <v>0</v>
      </c>
      <c r="N1693" s="247" t="str">
        <f t="shared" si="87"/>
        <v>1</v>
      </c>
      <c r="O1693" s="672" t="s">
        <v>605</v>
      </c>
      <c r="P1693" s="725" t="s">
        <v>606</v>
      </c>
      <c r="Q1693" s="668"/>
      <c r="R1693" s="670"/>
      <c r="S1693" s="293"/>
      <c r="T1693" s="413"/>
    </row>
    <row r="1694" spans="1:20" x14ac:dyDescent="0.25">
      <c r="A1694" s="305"/>
      <c r="B1694" s="671"/>
      <c r="C1694" s="305"/>
      <c r="D1694" s="668"/>
      <c r="E1694" s="668"/>
      <c r="F1694" s="668"/>
      <c r="G1694" s="670"/>
      <c r="H1694" s="670"/>
      <c r="I1694" s="670"/>
      <c r="J1694" s="305"/>
      <c r="K1694" s="670"/>
      <c r="L1694" s="291"/>
      <c r="M1694" s="247" t="str">
        <f t="shared" si="86"/>
        <v>0</v>
      </c>
      <c r="N1694" s="247" t="str">
        <f t="shared" si="87"/>
        <v>1</v>
      </c>
      <c r="O1694" s="672" t="s">
        <v>605</v>
      </c>
      <c r="P1694" s="725" t="s">
        <v>606</v>
      </c>
      <c r="Q1694" s="668"/>
      <c r="R1694" s="670"/>
      <c r="S1694" s="293"/>
      <c r="T1694" s="413"/>
    </row>
    <row r="1695" spans="1:20" x14ac:dyDescent="0.25">
      <c r="A1695" s="305"/>
      <c r="B1695" s="671"/>
      <c r="C1695" s="305"/>
      <c r="D1695" s="668"/>
      <c r="E1695" s="668"/>
      <c r="F1695" s="668"/>
      <c r="G1695" s="670"/>
      <c r="H1695" s="670"/>
      <c r="I1695" s="670"/>
      <c r="J1695" s="305"/>
      <c r="K1695" s="670"/>
      <c r="L1695" s="291"/>
      <c r="M1695" s="247" t="str">
        <f t="shared" si="86"/>
        <v>0</v>
      </c>
      <c r="N1695" s="247" t="str">
        <f t="shared" si="87"/>
        <v>1</v>
      </c>
      <c r="O1695" s="672" t="s">
        <v>605</v>
      </c>
      <c r="P1695" s="725" t="s">
        <v>606</v>
      </c>
      <c r="Q1695" s="668"/>
      <c r="R1695" s="670"/>
      <c r="S1695" s="293"/>
      <c r="T1695" s="412"/>
    </row>
    <row r="1696" spans="1:20" x14ac:dyDescent="0.25">
      <c r="A1696" s="305"/>
      <c r="B1696" s="284"/>
      <c r="C1696" s="305"/>
      <c r="D1696" s="668"/>
      <c r="E1696" s="668"/>
      <c r="F1696" s="668"/>
      <c r="G1696" s="670"/>
      <c r="H1696" s="670"/>
      <c r="I1696" s="670"/>
      <c r="J1696" s="305"/>
      <c r="K1696" s="670"/>
      <c r="L1696" s="291"/>
      <c r="M1696" s="247" t="str">
        <f t="shared" si="86"/>
        <v>0</v>
      </c>
      <c r="N1696" s="247" t="str">
        <f t="shared" si="87"/>
        <v>1</v>
      </c>
      <c r="O1696" s="672" t="s">
        <v>605</v>
      </c>
      <c r="P1696" s="725" t="s">
        <v>606</v>
      </c>
      <c r="Q1696" s="668"/>
      <c r="R1696" s="670"/>
      <c r="S1696" s="293"/>
      <c r="T1696" s="412"/>
    </row>
    <row r="1697" spans="1:20" x14ac:dyDescent="0.25">
      <c r="A1697" s="305"/>
      <c r="B1697" s="671"/>
      <c r="C1697" s="305"/>
      <c r="D1697" s="668"/>
      <c r="E1697" s="668"/>
      <c r="F1697" s="668"/>
      <c r="G1697" s="670"/>
      <c r="H1697" s="670"/>
      <c r="I1697" s="670"/>
      <c r="J1697" s="305"/>
      <c r="K1697" s="670"/>
      <c r="L1697" s="291"/>
      <c r="M1697" s="247" t="str">
        <f t="shared" si="86"/>
        <v>0</v>
      </c>
      <c r="N1697" s="247" t="str">
        <f t="shared" si="87"/>
        <v>1</v>
      </c>
      <c r="O1697" s="672" t="s">
        <v>605</v>
      </c>
      <c r="P1697" s="725" t="s">
        <v>606</v>
      </c>
      <c r="Q1697" s="668"/>
      <c r="R1697" s="670"/>
      <c r="S1697" s="293"/>
      <c r="T1697" s="412"/>
    </row>
    <row r="1698" spans="1:20" x14ac:dyDescent="0.25">
      <c r="A1698" s="305"/>
      <c r="B1698" s="671"/>
      <c r="C1698" s="305"/>
      <c r="D1698" s="668"/>
      <c r="E1698" s="668"/>
      <c r="F1698" s="668"/>
      <c r="G1698" s="670"/>
      <c r="H1698" s="670"/>
      <c r="I1698" s="670"/>
      <c r="J1698" s="305"/>
      <c r="K1698" s="670"/>
      <c r="L1698" s="291"/>
      <c r="M1698" s="247" t="str">
        <f t="shared" si="86"/>
        <v>0</v>
      </c>
      <c r="N1698" s="247" t="str">
        <f t="shared" si="87"/>
        <v>1</v>
      </c>
      <c r="O1698" s="672" t="s">
        <v>605</v>
      </c>
      <c r="P1698" s="725" t="s">
        <v>606</v>
      </c>
      <c r="Q1698" s="668"/>
      <c r="R1698" s="670"/>
      <c r="S1698" s="293"/>
      <c r="T1698" s="412"/>
    </row>
    <row r="1699" spans="1:20" x14ac:dyDescent="0.25">
      <c r="A1699" s="305"/>
      <c r="B1699" s="671"/>
      <c r="C1699" s="305"/>
      <c r="D1699" s="668"/>
      <c r="E1699" s="668"/>
      <c r="F1699" s="668"/>
      <c r="G1699" s="670"/>
      <c r="H1699" s="670"/>
      <c r="I1699" s="670"/>
      <c r="J1699" s="305"/>
      <c r="K1699" s="670"/>
      <c r="L1699" s="291"/>
      <c r="M1699" s="247" t="str">
        <f t="shared" si="86"/>
        <v>0</v>
      </c>
      <c r="N1699" s="247" t="str">
        <f t="shared" si="87"/>
        <v>1</v>
      </c>
      <c r="O1699" s="672" t="s">
        <v>605</v>
      </c>
      <c r="P1699" s="725" t="s">
        <v>606</v>
      </c>
      <c r="Q1699" s="668"/>
      <c r="R1699" s="670"/>
      <c r="S1699" s="293"/>
      <c r="T1699" s="412"/>
    </row>
    <row r="1700" spans="1:20" x14ac:dyDescent="0.25">
      <c r="A1700" s="305"/>
      <c r="B1700" s="671"/>
      <c r="C1700" s="305"/>
      <c r="D1700" s="668"/>
      <c r="E1700" s="668"/>
      <c r="F1700" s="668"/>
      <c r="G1700" s="670"/>
      <c r="H1700" s="670"/>
      <c r="I1700" s="670"/>
      <c r="J1700" s="305"/>
      <c r="K1700" s="670"/>
      <c r="L1700" s="291"/>
      <c r="M1700" s="247" t="str">
        <f t="shared" si="86"/>
        <v>0</v>
      </c>
      <c r="N1700" s="247" t="str">
        <f t="shared" si="87"/>
        <v>1</v>
      </c>
      <c r="O1700" s="672" t="s">
        <v>605</v>
      </c>
      <c r="P1700" s="725" t="s">
        <v>606</v>
      </c>
      <c r="Q1700" s="668"/>
      <c r="R1700" s="670"/>
      <c r="S1700" s="293"/>
      <c r="T1700" s="412"/>
    </row>
    <row r="1701" spans="1:20" x14ac:dyDescent="0.25">
      <c r="A1701" s="305"/>
      <c r="B1701" s="671"/>
      <c r="C1701" s="305"/>
      <c r="D1701" s="668"/>
      <c r="E1701" s="668"/>
      <c r="F1701" s="668"/>
      <c r="G1701" s="670"/>
      <c r="H1701" s="670"/>
      <c r="I1701" s="670"/>
      <c r="J1701" s="305"/>
      <c r="K1701" s="670"/>
      <c r="L1701" s="291"/>
      <c r="M1701" s="247" t="str">
        <f t="shared" si="86"/>
        <v>0</v>
      </c>
      <c r="N1701" s="247" t="str">
        <f t="shared" si="87"/>
        <v>1</v>
      </c>
      <c r="O1701" s="672" t="s">
        <v>605</v>
      </c>
      <c r="P1701" s="725" t="s">
        <v>606</v>
      </c>
      <c r="Q1701" s="668"/>
      <c r="R1701" s="670"/>
      <c r="S1701" s="293"/>
      <c r="T1701" s="412"/>
    </row>
    <row r="1702" spans="1:20" x14ac:dyDescent="0.25">
      <c r="A1702" s="305"/>
      <c r="B1702" s="671"/>
      <c r="C1702" s="305"/>
      <c r="D1702" s="668"/>
      <c r="E1702" s="668"/>
      <c r="F1702" s="668"/>
      <c r="G1702" s="670"/>
      <c r="H1702" s="670"/>
      <c r="I1702" s="670"/>
      <c r="J1702" s="305"/>
      <c r="K1702" s="670"/>
      <c r="L1702" s="291"/>
      <c r="M1702" s="247" t="str">
        <f t="shared" si="86"/>
        <v>0</v>
      </c>
      <c r="N1702" s="247" t="str">
        <f t="shared" si="87"/>
        <v>1</v>
      </c>
      <c r="O1702" s="672" t="s">
        <v>605</v>
      </c>
      <c r="P1702" s="725" t="s">
        <v>606</v>
      </c>
      <c r="Q1702" s="668"/>
      <c r="R1702" s="670"/>
      <c r="S1702" s="293"/>
      <c r="T1702" s="412"/>
    </row>
    <row r="1703" spans="1:20" x14ac:dyDescent="0.25">
      <c r="A1703" s="305"/>
      <c r="B1703" s="671"/>
      <c r="C1703" s="305"/>
      <c r="D1703" s="668"/>
      <c r="E1703" s="668"/>
      <c r="F1703" s="668"/>
      <c r="G1703" s="670"/>
      <c r="H1703" s="670"/>
      <c r="I1703" s="670"/>
      <c r="J1703" s="305"/>
      <c r="K1703" s="670"/>
      <c r="L1703" s="291"/>
      <c r="M1703" s="247" t="str">
        <f t="shared" si="86"/>
        <v>0</v>
      </c>
      <c r="N1703" s="247" t="str">
        <f t="shared" si="87"/>
        <v>1</v>
      </c>
      <c r="O1703" s="672" t="s">
        <v>605</v>
      </c>
      <c r="P1703" s="725" t="s">
        <v>606</v>
      </c>
      <c r="Q1703" s="668"/>
      <c r="R1703" s="670"/>
      <c r="S1703" s="293"/>
      <c r="T1703" s="412"/>
    </row>
    <row r="1704" spans="1:20" x14ac:dyDescent="0.25">
      <c r="A1704" s="305"/>
      <c r="B1704" s="671"/>
      <c r="C1704" s="305"/>
      <c r="D1704" s="668"/>
      <c r="E1704" s="668"/>
      <c r="F1704" s="668"/>
      <c r="G1704" s="670"/>
      <c r="H1704" s="670"/>
      <c r="I1704" s="670"/>
      <c r="J1704" s="305"/>
      <c r="K1704" s="670"/>
      <c r="L1704" s="291"/>
      <c r="M1704" s="247" t="str">
        <f t="shared" si="86"/>
        <v>0</v>
      </c>
      <c r="N1704" s="247" t="str">
        <f t="shared" si="87"/>
        <v>1</v>
      </c>
      <c r="O1704" s="672" t="s">
        <v>605</v>
      </c>
      <c r="P1704" s="725" t="s">
        <v>606</v>
      </c>
      <c r="Q1704" s="668"/>
      <c r="R1704" s="670"/>
      <c r="S1704" s="293"/>
      <c r="T1704" s="413"/>
    </row>
    <row r="1705" spans="1:20" x14ac:dyDescent="0.25">
      <c r="A1705" s="305"/>
      <c r="B1705" s="671"/>
      <c r="C1705" s="305"/>
      <c r="D1705" s="668"/>
      <c r="E1705" s="668"/>
      <c r="F1705" s="668"/>
      <c r="G1705" s="670"/>
      <c r="H1705" s="670"/>
      <c r="I1705" s="670"/>
      <c r="J1705" s="305"/>
      <c r="K1705" s="670"/>
      <c r="L1705" s="291"/>
      <c r="M1705" s="247" t="str">
        <f t="shared" si="86"/>
        <v>0</v>
      </c>
      <c r="N1705" s="247" t="str">
        <f t="shared" si="87"/>
        <v>1</v>
      </c>
      <c r="O1705" s="672" t="s">
        <v>605</v>
      </c>
      <c r="P1705" s="725" t="s">
        <v>606</v>
      </c>
      <c r="Q1705" s="668"/>
      <c r="R1705" s="670"/>
      <c r="S1705" s="293"/>
      <c r="T1705" s="413"/>
    </row>
    <row r="1706" spans="1:20" x14ac:dyDescent="0.25">
      <c r="A1706" s="305"/>
      <c r="B1706" s="671"/>
      <c r="C1706" s="305"/>
      <c r="D1706" s="668"/>
      <c r="E1706" s="668"/>
      <c r="F1706" s="668"/>
      <c r="G1706" s="670"/>
      <c r="H1706" s="670"/>
      <c r="I1706" s="670"/>
      <c r="J1706" s="305"/>
      <c r="K1706" s="670"/>
      <c r="L1706" s="291"/>
      <c r="M1706" s="247" t="str">
        <f t="shared" si="86"/>
        <v>0</v>
      </c>
      <c r="N1706" s="247" t="str">
        <f t="shared" si="87"/>
        <v>1</v>
      </c>
      <c r="O1706" s="672" t="s">
        <v>605</v>
      </c>
      <c r="P1706" s="725" t="s">
        <v>606</v>
      </c>
      <c r="Q1706" s="668"/>
      <c r="R1706" s="670"/>
      <c r="S1706" s="293"/>
      <c r="T1706" s="412"/>
    </row>
    <row r="1707" spans="1:20" x14ac:dyDescent="0.25">
      <c r="A1707" s="305"/>
      <c r="B1707" s="671"/>
      <c r="C1707" s="305"/>
      <c r="D1707" s="668"/>
      <c r="E1707" s="668"/>
      <c r="F1707" s="668"/>
      <c r="G1707" s="670"/>
      <c r="H1707" s="670"/>
      <c r="I1707" s="670"/>
      <c r="J1707" s="305"/>
      <c r="K1707" s="670"/>
      <c r="L1707" s="291"/>
      <c r="M1707" s="247" t="str">
        <f t="shared" si="86"/>
        <v>0</v>
      </c>
      <c r="N1707" s="247" t="str">
        <f t="shared" si="87"/>
        <v>1</v>
      </c>
      <c r="O1707" s="672" t="s">
        <v>605</v>
      </c>
      <c r="P1707" s="725" t="s">
        <v>606</v>
      </c>
      <c r="Q1707" s="668"/>
      <c r="R1707" s="670"/>
      <c r="S1707" s="293"/>
      <c r="T1707" s="412"/>
    </row>
    <row r="1708" spans="1:20" x14ac:dyDescent="0.25">
      <c r="A1708" s="305"/>
      <c r="B1708" s="671"/>
      <c r="C1708" s="305"/>
      <c r="D1708" s="668"/>
      <c r="E1708" s="668"/>
      <c r="F1708" s="668"/>
      <c r="G1708" s="670"/>
      <c r="H1708" s="670"/>
      <c r="I1708" s="670"/>
      <c r="J1708" s="305"/>
      <c r="K1708" s="670"/>
      <c r="L1708" s="291"/>
      <c r="M1708" s="247" t="str">
        <f t="shared" si="86"/>
        <v>0</v>
      </c>
      <c r="N1708" s="247" t="str">
        <f t="shared" si="87"/>
        <v>1</v>
      </c>
      <c r="O1708" s="672" t="s">
        <v>605</v>
      </c>
      <c r="P1708" s="725" t="s">
        <v>606</v>
      </c>
      <c r="Q1708" s="668"/>
      <c r="R1708" s="670"/>
      <c r="S1708" s="293"/>
      <c r="T1708" s="412"/>
    </row>
    <row r="1709" spans="1:20" x14ac:dyDescent="0.25">
      <c r="A1709" s="305"/>
      <c r="B1709" s="671"/>
      <c r="C1709" s="305"/>
      <c r="D1709" s="668"/>
      <c r="E1709" s="668"/>
      <c r="F1709" s="668"/>
      <c r="G1709" s="670"/>
      <c r="H1709" s="670"/>
      <c r="I1709" s="670"/>
      <c r="J1709" s="305"/>
      <c r="K1709" s="670"/>
      <c r="L1709" s="291"/>
      <c r="M1709" s="247" t="str">
        <f t="shared" si="86"/>
        <v>0</v>
      </c>
      <c r="N1709" s="247" t="str">
        <f t="shared" si="87"/>
        <v>1</v>
      </c>
      <c r="O1709" s="672" t="s">
        <v>605</v>
      </c>
      <c r="P1709" s="725" t="s">
        <v>606</v>
      </c>
      <c r="Q1709" s="668"/>
      <c r="R1709" s="670"/>
      <c r="S1709" s="293"/>
      <c r="T1709" s="413"/>
    </row>
    <row r="1710" spans="1:20" x14ac:dyDescent="0.25">
      <c r="A1710" s="305"/>
      <c r="B1710" s="671"/>
      <c r="C1710" s="305"/>
      <c r="D1710" s="668"/>
      <c r="E1710" s="668"/>
      <c r="F1710" s="668"/>
      <c r="G1710" s="670"/>
      <c r="H1710" s="670"/>
      <c r="I1710" s="670"/>
      <c r="J1710" s="305"/>
      <c r="K1710" s="670"/>
      <c r="L1710" s="291"/>
      <c r="M1710" s="247" t="str">
        <f t="shared" si="86"/>
        <v>0</v>
      </c>
      <c r="N1710" s="247" t="str">
        <f t="shared" si="87"/>
        <v>1</v>
      </c>
      <c r="O1710" s="672" t="s">
        <v>605</v>
      </c>
      <c r="P1710" s="725" t="s">
        <v>606</v>
      </c>
      <c r="Q1710" s="668"/>
      <c r="R1710" s="670"/>
      <c r="S1710" s="293"/>
      <c r="T1710" s="412"/>
    </row>
    <row r="1711" spans="1:20" x14ac:dyDescent="0.25">
      <c r="A1711" s="305"/>
      <c r="B1711" s="671"/>
      <c r="C1711" s="305"/>
      <c r="D1711" s="668"/>
      <c r="E1711" s="668"/>
      <c r="F1711" s="668"/>
      <c r="G1711" s="670"/>
      <c r="H1711" s="670"/>
      <c r="I1711" s="670"/>
      <c r="J1711" s="305"/>
      <c r="K1711" s="670"/>
      <c r="L1711" s="291"/>
      <c r="M1711" s="247" t="str">
        <f t="shared" si="86"/>
        <v>0</v>
      </c>
      <c r="N1711" s="247" t="str">
        <f t="shared" si="87"/>
        <v>1</v>
      </c>
      <c r="O1711" s="672" t="s">
        <v>605</v>
      </c>
      <c r="P1711" s="725" t="s">
        <v>606</v>
      </c>
      <c r="Q1711" s="668"/>
      <c r="R1711" s="670"/>
      <c r="S1711" s="293"/>
      <c r="T1711" s="412"/>
    </row>
    <row r="1712" spans="1:20" x14ac:dyDescent="0.25">
      <c r="A1712" s="305"/>
      <c r="B1712" s="671"/>
      <c r="C1712" s="305"/>
      <c r="D1712" s="668"/>
      <c r="E1712" s="668"/>
      <c r="F1712" s="668"/>
      <c r="G1712" s="670"/>
      <c r="H1712" s="670"/>
      <c r="I1712" s="670"/>
      <c r="J1712" s="305"/>
      <c r="K1712" s="670"/>
      <c r="L1712" s="291"/>
      <c r="M1712" s="247" t="str">
        <f t="shared" si="86"/>
        <v>0</v>
      </c>
      <c r="N1712" s="247" t="str">
        <f t="shared" si="87"/>
        <v>1</v>
      </c>
      <c r="O1712" s="672" t="s">
        <v>605</v>
      </c>
      <c r="P1712" s="725" t="s">
        <v>606</v>
      </c>
      <c r="Q1712" s="668"/>
      <c r="R1712" s="670"/>
      <c r="S1712" s="293"/>
      <c r="T1712" s="412"/>
    </row>
    <row r="1713" spans="1:20" x14ac:dyDescent="0.25">
      <c r="A1713" s="305"/>
      <c r="B1713" s="671"/>
      <c r="C1713" s="305"/>
      <c r="D1713" s="668"/>
      <c r="E1713" s="668"/>
      <c r="F1713" s="668"/>
      <c r="G1713" s="670"/>
      <c r="H1713" s="670"/>
      <c r="I1713" s="670"/>
      <c r="J1713" s="305"/>
      <c r="K1713" s="670"/>
      <c r="L1713" s="291"/>
      <c r="M1713" s="247" t="str">
        <f t="shared" si="86"/>
        <v>0</v>
      </c>
      <c r="N1713" s="247" t="str">
        <f t="shared" si="87"/>
        <v>1</v>
      </c>
      <c r="O1713" s="672" t="s">
        <v>605</v>
      </c>
      <c r="P1713" s="725" t="s">
        <v>606</v>
      </c>
      <c r="Q1713" s="668"/>
      <c r="R1713" s="670"/>
      <c r="S1713" s="293"/>
      <c r="T1713" s="412"/>
    </row>
    <row r="1714" spans="1:20" x14ac:dyDescent="0.25">
      <c r="A1714" s="305"/>
      <c r="B1714" s="671"/>
      <c r="C1714" s="608"/>
      <c r="D1714" s="668"/>
      <c r="E1714" s="668"/>
      <c r="F1714" s="668"/>
      <c r="G1714" s="670"/>
      <c r="H1714" s="670"/>
      <c r="I1714" s="670"/>
      <c r="J1714" s="305"/>
      <c r="K1714" s="670"/>
      <c r="L1714" s="291"/>
      <c r="M1714" s="247" t="str">
        <f t="shared" si="86"/>
        <v>0</v>
      </c>
      <c r="N1714" s="247" t="str">
        <f t="shared" si="87"/>
        <v>1</v>
      </c>
      <c r="O1714" s="672" t="s">
        <v>605</v>
      </c>
      <c r="P1714" s="725" t="s">
        <v>606</v>
      </c>
      <c r="Q1714" s="668"/>
      <c r="R1714" s="670"/>
      <c r="S1714" s="293"/>
      <c r="T1714" s="412"/>
    </row>
    <row r="1715" spans="1:20" x14ac:dyDescent="0.25">
      <c r="A1715" s="305"/>
      <c r="B1715" s="671"/>
      <c r="C1715" s="305"/>
      <c r="D1715" s="668"/>
      <c r="E1715" s="668"/>
      <c r="F1715" s="668"/>
      <c r="G1715" s="670"/>
      <c r="H1715" s="670"/>
      <c r="I1715" s="670"/>
      <c r="J1715" s="305"/>
      <c r="K1715" s="670"/>
      <c r="L1715" s="291"/>
      <c r="M1715" s="247" t="str">
        <f t="shared" si="86"/>
        <v>0</v>
      </c>
      <c r="N1715" s="247" t="str">
        <f t="shared" si="87"/>
        <v>1</v>
      </c>
      <c r="O1715" s="672" t="s">
        <v>605</v>
      </c>
      <c r="P1715" s="725" t="s">
        <v>606</v>
      </c>
      <c r="Q1715" s="668"/>
      <c r="R1715" s="670"/>
      <c r="S1715" s="293"/>
      <c r="T1715" s="412"/>
    </row>
    <row r="1716" spans="1:20" x14ac:dyDescent="0.25">
      <c r="A1716" s="305"/>
      <c r="B1716" s="346"/>
      <c r="C1716" s="305"/>
      <c r="D1716" s="668"/>
      <c r="E1716" s="668"/>
      <c r="F1716" s="668"/>
      <c r="G1716" s="670"/>
      <c r="H1716" s="670"/>
      <c r="I1716" s="670"/>
      <c r="J1716" s="305"/>
      <c r="K1716" s="670"/>
      <c r="L1716" s="291"/>
      <c r="M1716" s="247" t="str">
        <f t="shared" si="86"/>
        <v>0</v>
      </c>
      <c r="N1716" s="247" t="str">
        <f t="shared" si="87"/>
        <v>1</v>
      </c>
      <c r="O1716" s="672" t="s">
        <v>605</v>
      </c>
      <c r="P1716" s="725" t="s">
        <v>606</v>
      </c>
      <c r="Q1716" s="668"/>
      <c r="R1716" s="670"/>
      <c r="S1716" s="293"/>
      <c r="T1716" s="412"/>
    </row>
    <row r="1717" spans="1:20" x14ac:dyDescent="0.25">
      <c r="A1717" s="305"/>
      <c r="B1717" s="346"/>
      <c r="C1717" s="305"/>
      <c r="D1717" s="668"/>
      <c r="E1717" s="668"/>
      <c r="F1717" s="668"/>
      <c r="G1717" s="670"/>
      <c r="H1717" s="670"/>
      <c r="I1717" s="670"/>
      <c r="J1717" s="305"/>
      <c r="K1717" s="670"/>
      <c r="L1717" s="291"/>
      <c r="M1717" s="247" t="str">
        <f t="shared" si="86"/>
        <v>0</v>
      </c>
      <c r="N1717" s="247" t="str">
        <f t="shared" si="87"/>
        <v>1</v>
      </c>
      <c r="O1717" s="672" t="s">
        <v>605</v>
      </c>
      <c r="P1717" s="725" t="s">
        <v>606</v>
      </c>
      <c r="Q1717" s="668"/>
      <c r="R1717" s="670"/>
      <c r="S1717" s="293"/>
      <c r="T1717" s="412"/>
    </row>
    <row r="1718" spans="1:20" x14ac:dyDescent="0.25">
      <c r="A1718" s="305"/>
      <c r="B1718" s="346"/>
      <c r="C1718" s="305"/>
      <c r="D1718" s="668"/>
      <c r="E1718" s="668"/>
      <c r="F1718" s="668"/>
      <c r="G1718" s="670"/>
      <c r="H1718" s="670"/>
      <c r="I1718" s="670"/>
      <c r="J1718" s="305"/>
      <c r="K1718" s="670"/>
      <c r="L1718" s="291"/>
      <c r="M1718" s="247" t="str">
        <f t="shared" si="86"/>
        <v>0</v>
      </c>
      <c r="N1718" s="247" t="str">
        <f t="shared" si="87"/>
        <v>1</v>
      </c>
      <c r="O1718" s="672" t="s">
        <v>605</v>
      </c>
      <c r="P1718" s="725" t="s">
        <v>606</v>
      </c>
      <c r="Q1718" s="668"/>
      <c r="R1718" s="670"/>
      <c r="S1718" s="293"/>
      <c r="T1718" s="412"/>
    </row>
    <row r="1719" spans="1:20" x14ac:dyDescent="0.25">
      <c r="A1719" s="305"/>
      <c r="B1719" s="346"/>
      <c r="C1719" s="305"/>
      <c r="D1719" s="668"/>
      <c r="E1719" s="668"/>
      <c r="F1719" s="668"/>
      <c r="G1719" s="670"/>
      <c r="H1719" s="670"/>
      <c r="I1719" s="670"/>
      <c r="J1719" s="305"/>
      <c r="K1719" s="338"/>
      <c r="L1719" s="291"/>
      <c r="M1719" s="247" t="str">
        <f t="shared" si="86"/>
        <v>0</v>
      </c>
      <c r="N1719" s="247" t="str">
        <f t="shared" si="87"/>
        <v>1</v>
      </c>
      <c r="O1719" s="672" t="s">
        <v>605</v>
      </c>
      <c r="P1719" s="725" t="s">
        <v>606</v>
      </c>
      <c r="Q1719" s="668"/>
      <c r="R1719" s="670"/>
      <c r="S1719" s="293"/>
      <c r="T1719" s="412"/>
    </row>
    <row r="1720" spans="1:20" x14ac:dyDescent="0.25">
      <c r="A1720" s="305"/>
      <c r="B1720" s="346"/>
      <c r="C1720" s="305"/>
      <c r="D1720" s="668"/>
      <c r="E1720" s="668"/>
      <c r="F1720" s="668"/>
      <c r="G1720" s="670"/>
      <c r="H1720" s="670"/>
      <c r="I1720" s="670"/>
      <c r="J1720" s="305"/>
      <c r="K1720" s="670"/>
      <c r="L1720" s="291"/>
      <c r="M1720" s="247" t="str">
        <f t="shared" si="86"/>
        <v>0</v>
      </c>
      <c r="N1720" s="247" t="str">
        <f t="shared" si="87"/>
        <v>1</v>
      </c>
      <c r="O1720" s="672" t="s">
        <v>605</v>
      </c>
      <c r="P1720" s="725" t="s">
        <v>606</v>
      </c>
      <c r="Q1720" s="668"/>
      <c r="R1720" s="670"/>
      <c r="S1720" s="293"/>
      <c r="T1720" s="412"/>
    </row>
    <row r="1721" spans="1:20" x14ac:dyDescent="0.25">
      <c r="A1721" s="305"/>
      <c r="B1721" s="346"/>
      <c r="C1721" s="305"/>
      <c r="D1721" s="668"/>
      <c r="E1721" s="668"/>
      <c r="F1721" s="668"/>
      <c r="G1721" s="670"/>
      <c r="H1721" s="670"/>
      <c r="I1721" s="670"/>
      <c r="J1721" s="305"/>
      <c r="K1721" s="670"/>
      <c r="L1721" s="291"/>
      <c r="M1721" s="247" t="str">
        <f t="shared" ref="M1721:M1783" si="88">IF(O1721="",0,LEFT(O1721,1))</f>
        <v>0</v>
      </c>
      <c r="N1721" s="247" t="str">
        <f t="shared" ref="N1721:N1783" si="89">IF(P1721="",0,LEFT(P1721,1))</f>
        <v>1</v>
      </c>
      <c r="O1721" s="672" t="s">
        <v>605</v>
      </c>
      <c r="P1721" s="725" t="s">
        <v>606</v>
      </c>
      <c r="Q1721" s="668"/>
      <c r="R1721" s="670"/>
      <c r="S1721" s="293"/>
      <c r="T1721" s="412"/>
    </row>
    <row r="1722" spans="1:20" x14ac:dyDescent="0.25">
      <c r="A1722" s="305"/>
      <c r="B1722" s="346"/>
      <c r="C1722" s="305"/>
      <c r="D1722" s="668"/>
      <c r="E1722" s="668"/>
      <c r="F1722" s="668"/>
      <c r="G1722" s="670"/>
      <c r="H1722" s="670"/>
      <c r="I1722" s="670"/>
      <c r="J1722" s="305"/>
      <c r="K1722" s="670"/>
      <c r="L1722" s="291"/>
      <c r="M1722" s="247" t="str">
        <f t="shared" si="88"/>
        <v>0</v>
      </c>
      <c r="N1722" s="247" t="str">
        <f t="shared" si="89"/>
        <v>1</v>
      </c>
      <c r="O1722" s="672" t="s">
        <v>605</v>
      </c>
      <c r="P1722" s="725" t="s">
        <v>606</v>
      </c>
      <c r="Q1722" s="668"/>
      <c r="R1722" s="670"/>
      <c r="S1722" s="293"/>
      <c r="T1722" s="412"/>
    </row>
    <row r="1723" spans="1:20" x14ac:dyDescent="0.25">
      <c r="A1723" s="305"/>
      <c r="B1723" s="346"/>
      <c r="C1723" s="305"/>
      <c r="D1723" s="668"/>
      <c r="E1723" s="668"/>
      <c r="F1723" s="668"/>
      <c r="G1723" s="670"/>
      <c r="H1723" s="670"/>
      <c r="I1723" s="670"/>
      <c r="J1723" s="305"/>
      <c r="K1723" s="670"/>
      <c r="L1723" s="291"/>
      <c r="M1723" s="247" t="str">
        <f t="shared" si="88"/>
        <v>0</v>
      </c>
      <c r="N1723" s="247" t="str">
        <f t="shared" si="89"/>
        <v>1</v>
      </c>
      <c r="O1723" s="672" t="s">
        <v>605</v>
      </c>
      <c r="P1723" s="725" t="s">
        <v>606</v>
      </c>
      <c r="Q1723" s="668"/>
      <c r="R1723" s="670"/>
      <c r="S1723" s="293"/>
      <c r="T1723" s="412"/>
    </row>
    <row r="1724" spans="1:20" x14ac:dyDescent="0.25">
      <c r="A1724" s="305"/>
      <c r="B1724" s="346"/>
      <c r="C1724" s="305"/>
      <c r="D1724" s="668"/>
      <c r="E1724" s="668"/>
      <c r="F1724" s="668"/>
      <c r="G1724" s="670"/>
      <c r="H1724" s="670"/>
      <c r="I1724" s="670"/>
      <c r="J1724" s="305"/>
      <c r="K1724" s="670"/>
      <c r="L1724" s="291"/>
      <c r="M1724" s="247" t="str">
        <f t="shared" si="88"/>
        <v>0</v>
      </c>
      <c r="N1724" s="247" t="str">
        <f t="shared" si="89"/>
        <v>1</v>
      </c>
      <c r="O1724" s="672" t="s">
        <v>605</v>
      </c>
      <c r="P1724" s="725" t="s">
        <v>606</v>
      </c>
      <c r="Q1724" s="668"/>
      <c r="R1724" s="670"/>
      <c r="S1724" s="293"/>
      <c r="T1724" s="412"/>
    </row>
    <row r="1725" spans="1:20" x14ac:dyDescent="0.25">
      <c r="A1725" s="305"/>
      <c r="B1725" s="671"/>
      <c r="C1725" s="305"/>
      <c r="D1725" s="668"/>
      <c r="E1725" s="668"/>
      <c r="F1725" s="668"/>
      <c r="G1725" s="670"/>
      <c r="H1725" s="670"/>
      <c r="I1725" s="670"/>
      <c r="J1725" s="305"/>
      <c r="K1725" s="670"/>
      <c r="L1725" s="291"/>
      <c r="M1725" s="247" t="str">
        <f t="shared" si="88"/>
        <v>0</v>
      </c>
      <c r="N1725" s="247" t="str">
        <f t="shared" si="89"/>
        <v>1</v>
      </c>
      <c r="O1725" s="672" t="s">
        <v>605</v>
      </c>
      <c r="P1725" s="725" t="s">
        <v>606</v>
      </c>
      <c r="Q1725" s="668"/>
      <c r="R1725" s="670"/>
      <c r="S1725" s="293"/>
      <c r="T1725" s="412"/>
    </row>
    <row r="1726" spans="1:20" x14ac:dyDescent="0.25">
      <c r="A1726" s="305"/>
      <c r="B1726" s="671"/>
      <c r="C1726" s="305"/>
      <c r="D1726" s="668"/>
      <c r="E1726" s="668"/>
      <c r="F1726" s="668"/>
      <c r="G1726" s="670"/>
      <c r="H1726" s="670"/>
      <c r="I1726" s="670"/>
      <c r="J1726" s="305"/>
      <c r="K1726" s="670"/>
      <c r="L1726" s="291"/>
      <c r="M1726" s="247" t="str">
        <f t="shared" si="88"/>
        <v>0</v>
      </c>
      <c r="N1726" s="247" t="str">
        <f t="shared" si="89"/>
        <v>1</v>
      </c>
      <c r="O1726" s="672" t="s">
        <v>605</v>
      </c>
      <c r="P1726" s="725" t="s">
        <v>606</v>
      </c>
      <c r="Q1726" s="668"/>
      <c r="R1726" s="670"/>
      <c r="S1726" s="293"/>
      <c r="T1726" s="412"/>
    </row>
    <row r="1727" spans="1:20" x14ac:dyDescent="0.25">
      <c r="A1727" s="305"/>
      <c r="B1727" s="671"/>
      <c r="C1727" s="305"/>
      <c r="D1727" s="668"/>
      <c r="E1727" s="668"/>
      <c r="F1727" s="668"/>
      <c r="G1727" s="670"/>
      <c r="H1727" s="670"/>
      <c r="I1727" s="670"/>
      <c r="J1727" s="305"/>
      <c r="K1727" s="670"/>
      <c r="L1727" s="291"/>
      <c r="M1727" s="247" t="str">
        <f t="shared" si="88"/>
        <v>0</v>
      </c>
      <c r="N1727" s="247" t="str">
        <f t="shared" si="89"/>
        <v>1</v>
      </c>
      <c r="O1727" s="672" t="s">
        <v>605</v>
      </c>
      <c r="P1727" s="725" t="s">
        <v>606</v>
      </c>
      <c r="Q1727" s="668"/>
      <c r="R1727" s="670"/>
      <c r="S1727" s="293"/>
      <c r="T1727" s="412"/>
    </row>
    <row r="1728" spans="1:20" x14ac:dyDescent="0.25">
      <c r="A1728" s="305"/>
      <c r="B1728" s="671"/>
      <c r="C1728" s="305"/>
      <c r="D1728" s="668"/>
      <c r="E1728" s="668"/>
      <c r="F1728" s="668"/>
      <c r="G1728" s="670"/>
      <c r="H1728" s="670"/>
      <c r="I1728" s="670"/>
      <c r="J1728" s="305"/>
      <c r="K1728" s="670"/>
      <c r="L1728" s="291"/>
      <c r="M1728" s="247" t="str">
        <f t="shared" si="88"/>
        <v>0</v>
      </c>
      <c r="N1728" s="247" t="str">
        <f t="shared" si="89"/>
        <v>1</v>
      </c>
      <c r="O1728" s="672" t="s">
        <v>605</v>
      </c>
      <c r="P1728" s="725" t="s">
        <v>606</v>
      </c>
      <c r="Q1728" s="668"/>
      <c r="R1728" s="670"/>
      <c r="S1728" s="293"/>
      <c r="T1728" s="412"/>
    </row>
    <row r="1729" spans="1:20" x14ac:dyDescent="0.25">
      <c r="A1729" s="305"/>
      <c r="B1729" s="671"/>
      <c r="C1729" s="305"/>
      <c r="D1729" s="668"/>
      <c r="E1729" s="668"/>
      <c r="F1729" s="668"/>
      <c r="G1729" s="670"/>
      <c r="H1729" s="670"/>
      <c r="I1729" s="670"/>
      <c r="J1729" s="305"/>
      <c r="K1729" s="670"/>
      <c r="L1729" s="291"/>
      <c r="M1729" s="247" t="str">
        <f t="shared" si="88"/>
        <v>0</v>
      </c>
      <c r="N1729" s="247" t="str">
        <f t="shared" si="89"/>
        <v>1</v>
      </c>
      <c r="O1729" s="672" t="s">
        <v>605</v>
      </c>
      <c r="P1729" s="725" t="s">
        <v>606</v>
      </c>
      <c r="Q1729" s="668"/>
      <c r="R1729" s="670"/>
      <c r="S1729" s="293"/>
      <c r="T1729" s="412"/>
    </row>
    <row r="1730" spans="1:20" x14ac:dyDescent="0.25">
      <c r="A1730" s="305"/>
      <c r="B1730" s="671"/>
      <c r="C1730" s="305"/>
      <c r="D1730" s="668"/>
      <c r="E1730" s="668"/>
      <c r="F1730" s="668"/>
      <c r="G1730" s="670"/>
      <c r="H1730" s="670"/>
      <c r="I1730" s="670"/>
      <c r="J1730" s="305"/>
      <c r="K1730" s="670"/>
      <c r="L1730" s="291"/>
      <c r="M1730" s="247" t="str">
        <f t="shared" si="88"/>
        <v>0</v>
      </c>
      <c r="N1730" s="247" t="str">
        <f t="shared" si="89"/>
        <v>1</v>
      </c>
      <c r="O1730" s="672" t="s">
        <v>605</v>
      </c>
      <c r="P1730" s="725" t="s">
        <v>606</v>
      </c>
      <c r="Q1730" s="668"/>
      <c r="R1730" s="670"/>
      <c r="S1730" s="293"/>
      <c r="T1730" s="412"/>
    </row>
    <row r="1731" spans="1:20" x14ac:dyDescent="0.25">
      <c r="A1731" s="305"/>
      <c r="B1731" s="671"/>
      <c r="C1731" s="305"/>
      <c r="D1731" s="668"/>
      <c r="E1731" s="668"/>
      <c r="F1731" s="668"/>
      <c r="G1731" s="670"/>
      <c r="H1731" s="670"/>
      <c r="I1731" s="670"/>
      <c r="J1731" s="305"/>
      <c r="K1731" s="670"/>
      <c r="L1731" s="291"/>
      <c r="M1731" s="247" t="str">
        <f t="shared" si="88"/>
        <v>0</v>
      </c>
      <c r="N1731" s="247" t="str">
        <f t="shared" si="89"/>
        <v>1</v>
      </c>
      <c r="O1731" s="672" t="s">
        <v>605</v>
      </c>
      <c r="P1731" s="725" t="s">
        <v>606</v>
      </c>
      <c r="Q1731" s="668"/>
      <c r="R1731" s="670"/>
      <c r="S1731" s="293"/>
      <c r="T1731" s="412"/>
    </row>
    <row r="1732" spans="1:20" x14ac:dyDescent="0.25">
      <c r="A1732" s="305"/>
      <c r="B1732" s="671"/>
      <c r="C1732" s="305"/>
      <c r="D1732" s="668"/>
      <c r="E1732" s="668"/>
      <c r="F1732" s="668"/>
      <c r="G1732" s="670"/>
      <c r="H1732" s="670"/>
      <c r="I1732" s="670"/>
      <c r="J1732" s="305"/>
      <c r="K1732" s="670"/>
      <c r="L1732" s="291"/>
      <c r="M1732" s="247" t="str">
        <f t="shared" si="88"/>
        <v>0</v>
      </c>
      <c r="N1732" s="247" t="str">
        <f t="shared" si="89"/>
        <v>1</v>
      </c>
      <c r="O1732" s="672" t="s">
        <v>605</v>
      </c>
      <c r="P1732" s="725" t="s">
        <v>606</v>
      </c>
      <c r="Q1732" s="668"/>
      <c r="R1732" s="670"/>
      <c r="S1732" s="293"/>
      <c r="T1732" s="412"/>
    </row>
    <row r="1733" spans="1:20" x14ac:dyDescent="0.25">
      <c r="A1733" s="305"/>
      <c r="B1733" s="671"/>
      <c r="C1733" s="305"/>
      <c r="D1733" s="668"/>
      <c r="E1733" s="668"/>
      <c r="F1733" s="668"/>
      <c r="G1733" s="670"/>
      <c r="H1733" s="670"/>
      <c r="I1733" s="670"/>
      <c r="J1733" s="305"/>
      <c r="K1733" s="670"/>
      <c r="L1733" s="291"/>
      <c r="M1733" s="247" t="str">
        <f t="shared" si="88"/>
        <v>0</v>
      </c>
      <c r="N1733" s="247" t="str">
        <f t="shared" si="89"/>
        <v>1</v>
      </c>
      <c r="O1733" s="672" t="s">
        <v>605</v>
      </c>
      <c r="P1733" s="725" t="s">
        <v>606</v>
      </c>
      <c r="Q1733" s="668"/>
      <c r="R1733" s="670"/>
      <c r="S1733" s="293"/>
      <c r="T1733" s="412"/>
    </row>
    <row r="1734" spans="1:20" x14ac:dyDescent="0.25">
      <c r="A1734" s="305"/>
      <c r="B1734" s="671"/>
      <c r="C1734" s="305"/>
      <c r="D1734" s="668"/>
      <c r="E1734" s="668"/>
      <c r="F1734" s="668"/>
      <c r="G1734" s="670"/>
      <c r="H1734" s="670"/>
      <c r="I1734" s="670"/>
      <c r="J1734" s="305"/>
      <c r="K1734" s="670"/>
      <c r="L1734" s="291"/>
      <c r="M1734" s="247" t="str">
        <f t="shared" si="88"/>
        <v>0</v>
      </c>
      <c r="N1734" s="247" t="str">
        <f t="shared" si="89"/>
        <v>1</v>
      </c>
      <c r="O1734" s="672" t="s">
        <v>605</v>
      </c>
      <c r="P1734" s="725" t="s">
        <v>606</v>
      </c>
      <c r="Q1734" s="668"/>
      <c r="R1734" s="670"/>
      <c r="S1734" s="293"/>
      <c r="T1734" s="412"/>
    </row>
    <row r="1735" spans="1:20" x14ac:dyDescent="0.25">
      <c r="A1735" s="305"/>
      <c r="B1735" s="671"/>
      <c r="C1735" s="305"/>
      <c r="D1735" s="668"/>
      <c r="E1735" s="668"/>
      <c r="F1735" s="668"/>
      <c r="G1735" s="670"/>
      <c r="H1735" s="670"/>
      <c r="I1735" s="670"/>
      <c r="J1735" s="305"/>
      <c r="K1735" s="670"/>
      <c r="L1735" s="291"/>
      <c r="M1735" s="247" t="str">
        <f t="shared" si="88"/>
        <v>0</v>
      </c>
      <c r="N1735" s="247" t="str">
        <f t="shared" si="89"/>
        <v>1</v>
      </c>
      <c r="O1735" s="672" t="s">
        <v>605</v>
      </c>
      <c r="P1735" s="725" t="s">
        <v>606</v>
      </c>
      <c r="Q1735" s="668"/>
      <c r="R1735" s="670"/>
      <c r="S1735" s="293"/>
      <c r="T1735" s="412"/>
    </row>
    <row r="1736" spans="1:20" x14ac:dyDescent="0.25">
      <c r="A1736" s="305"/>
      <c r="B1736" s="671"/>
      <c r="C1736" s="305"/>
      <c r="D1736" s="668"/>
      <c r="E1736" s="668"/>
      <c r="F1736" s="668"/>
      <c r="G1736" s="670"/>
      <c r="H1736" s="670"/>
      <c r="I1736" s="670"/>
      <c r="J1736" s="305"/>
      <c r="K1736" s="670"/>
      <c r="L1736" s="291"/>
      <c r="M1736" s="247" t="str">
        <f t="shared" si="88"/>
        <v>0</v>
      </c>
      <c r="N1736" s="247" t="str">
        <f t="shared" si="89"/>
        <v>1</v>
      </c>
      <c r="O1736" s="672" t="s">
        <v>605</v>
      </c>
      <c r="P1736" s="725" t="s">
        <v>606</v>
      </c>
      <c r="Q1736" s="668"/>
      <c r="R1736" s="670"/>
      <c r="S1736" s="293"/>
      <c r="T1736" s="412"/>
    </row>
    <row r="1737" spans="1:20" x14ac:dyDescent="0.25">
      <c r="A1737" s="305"/>
      <c r="B1737" s="671"/>
      <c r="C1737" s="305"/>
      <c r="D1737" s="668"/>
      <c r="E1737" s="668"/>
      <c r="F1737" s="668"/>
      <c r="G1737" s="670"/>
      <c r="H1737" s="670"/>
      <c r="I1737" s="670"/>
      <c r="J1737" s="305"/>
      <c r="K1737" s="670"/>
      <c r="L1737" s="291"/>
      <c r="M1737" s="247" t="str">
        <f t="shared" si="88"/>
        <v>0</v>
      </c>
      <c r="N1737" s="247" t="str">
        <f t="shared" si="89"/>
        <v>1</v>
      </c>
      <c r="O1737" s="672" t="s">
        <v>605</v>
      </c>
      <c r="P1737" s="725" t="s">
        <v>606</v>
      </c>
      <c r="Q1737" s="668"/>
      <c r="R1737" s="670"/>
      <c r="S1737" s="293"/>
      <c r="T1737" s="412"/>
    </row>
    <row r="1738" spans="1:20" x14ac:dyDescent="0.25">
      <c r="A1738" s="305"/>
      <c r="B1738" s="671"/>
      <c r="C1738" s="305"/>
      <c r="D1738" s="668"/>
      <c r="E1738" s="668"/>
      <c r="F1738" s="668"/>
      <c r="G1738" s="670"/>
      <c r="H1738" s="670"/>
      <c r="I1738" s="670"/>
      <c r="J1738" s="305"/>
      <c r="K1738" s="670"/>
      <c r="L1738" s="291"/>
      <c r="M1738" s="247" t="str">
        <f t="shared" si="88"/>
        <v>0</v>
      </c>
      <c r="N1738" s="247" t="str">
        <f t="shared" si="89"/>
        <v>1</v>
      </c>
      <c r="O1738" s="672" t="s">
        <v>605</v>
      </c>
      <c r="P1738" s="725" t="s">
        <v>606</v>
      </c>
      <c r="Q1738" s="668"/>
      <c r="R1738" s="670"/>
      <c r="S1738" s="293"/>
      <c r="T1738" s="412"/>
    </row>
    <row r="1739" spans="1:20" x14ac:dyDescent="0.25">
      <c r="A1739" s="305"/>
      <c r="B1739" s="671"/>
      <c r="C1739" s="305"/>
      <c r="D1739" s="668"/>
      <c r="E1739" s="668"/>
      <c r="F1739" s="668"/>
      <c r="G1739" s="670"/>
      <c r="H1739" s="670"/>
      <c r="I1739" s="670"/>
      <c r="J1739" s="305"/>
      <c r="K1739" s="670"/>
      <c r="L1739" s="291"/>
      <c r="M1739" s="247" t="str">
        <f t="shared" si="88"/>
        <v>0</v>
      </c>
      <c r="N1739" s="247" t="str">
        <f t="shared" si="89"/>
        <v>1</v>
      </c>
      <c r="O1739" s="672" t="s">
        <v>605</v>
      </c>
      <c r="P1739" s="725" t="s">
        <v>606</v>
      </c>
      <c r="Q1739" s="668"/>
      <c r="R1739" s="670"/>
      <c r="S1739" s="293"/>
      <c r="T1739" s="412"/>
    </row>
    <row r="1740" spans="1:20" x14ac:dyDescent="0.25">
      <c r="A1740" s="305"/>
      <c r="B1740" s="671"/>
      <c r="C1740" s="305"/>
      <c r="D1740" s="668"/>
      <c r="E1740" s="668"/>
      <c r="F1740" s="668"/>
      <c r="G1740" s="670"/>
      <c r="H1740" s="670"/>
      <c r="I1740" s="670"/>
      <c r="J1740" s="305"/>
      <c r="K1740" s="670"/>
      <c r="L1740" s="291"/>
      <c r="M1740" s="247" t="str">
        <f t="shared" si="88"/>
        <v>0</v>
      </c>
      <c r="N1740" s="247" t="str">
        <f t="shared" si="89"/>
        <v>1</v>
      </c>
      <c r="O1740" s="672" t="s">
        <v>605</v>
      </c>
      <c r="P1740" s="725" t="s">
        <v>606</v>
      </c>
      <c r="Q1740" s="668"/>
      <c r="R1740" s="670"/>
      <c r="S1740" s="293"/>
      <c r="T1740" s="412"/>
    </row>
    <row r="1741" spans="1:20" x14ac:dyDescent="0.25">
      <c r="A1741" s="305"/>
      <c r="B1741" s="671"/>
      <c r="C1741" s="305"/>
      <c r="D1741" s="668"/>
      <c r="E1741" s="668"/>
      <c r="F1741" s="668"/>
      <c r="G1741" s="670"/>
      <c r="H1741" s="670"/>
      <c r="I1741" s="670"/>
      <c r="J1741" s="305"/>
      <c r="K1741" s="670"/>
      <c r="L1741" s="291"/>
      <c r="M1741" s="247" t="str">
        <f t="shared" si="88"/>
        <v>0</v>
      </c>
      <c r="N1741" s="247" t="str">
        <f t="shared" si="89"/>
        <v>1</v>
      </c>
      <c r="O1741" s="672" t="s">
        <v>605</v>
      </c>
      <c r="P1741" s="725" t="s">
        <v>606</v>
      </c>
      <c r="Q1741" s="668"/>
      <c r="R1741" s="670"/>
      <c r="S1741" s="293"/>
      <c r="T1741" s="412"/>
    </row>
    <row r="1742" spans="1:20" x14ac:dyDescent="0.25">
      <c r="A1742" s="305"/>
      <c r="B1742" s="346"/>
      <c r="C1742" s="305"/>
      <c r="D1742" s="668"/>
      <c r="E1742" s="668"/>
      <c r="F1742" s="668"/>
      <c r="G1742" s="670"/>
      <c r="H1742" s="670"/>
      <c r="I1742" s="670"/>
      <c r="J1742" s="305"/>
      <c r="K1742" s="670"/>
      <c r="L1742" s="291"/>
      <c r="M1742" s="247" t="str">
        <f t="shared" si="88"/>
        <v>0</v>
      </c>
      <c r="N1742" s="247" t="str">
        <f t="shared" si="89"/>
        <v>1</v>
      </c>
      <c r="O1742" s="672" t="s">
        <v>605</v>
      </c>
      <c r="P1742" s="725" t="s">
        <v>606</v>
      </c>
      <c r="Q1742" s="668"/>
      <c r="R1742" s="670"/>
      <c r="S1742" s="293"/>
      <c r="T1742" s="412"/>
    </row>
    <row r="1743" spans="1:20" x14ac:dyDescent="0.25">
      <c r="A1743" s="305"/>
      <c r="B1743" s="346"/>
      <c r="C1743" s="305"/>
      <c r="D1743" s="668"/>
      <c r="E1743" s="668"/>
      <c r="F1743" s="668"/>
      <c r="G1743" s="670"/>
      <c r="H1743" s="670"/>
      <c r="I1743" s="670"/>
      <c r="J1743" s="305"/>
      <c r="K1743" s="670"/>
      <c r="L1743" s="291"/>
      <c r="M1743" s="247" t="str">
        <f t="shared" si="88"/>
        <v>0</v>
      </c>
      <c r="N1743" s="247" t="str">
        <f t="shared" si="89"/>
        <v>1</v>
      </c>
      <c r="O1743" s="672" t="s">
        <v>605</v>
      </c>
      <c r="P1743" s="725" t="s">
        <v>606</v>
      </c>
      <c r="Q1743" s="668"/>
      <c r="R1743" s="670"/>
      <c r="S1743" s="293"/>
      <c r="T1743" s="412"/>
    </row>
    <row r="1744" spans="1:20" x14ac:dyDescent="0.25">
      <c r="A1744" s="305"/>
      <c r="B1744" s="346"/>
      <c r="C1744" s="305"/>
      <c r="D1744" s="668"/>
      <c r="E1744" s="668"/>
      <c r="F1744" s="668"/>
      <c r="G1744" s="670"/>
      <c r="H1744" s="670"/>
      <c r="I1744" s="670"/>
      <c r="J1744" s="305"/>
      <c r="K1744" s="670"/>
      <c r="L1744" s="291"/>
      <c r="M1744" s="247" t="str">
        <f t="shared" si="88"/>
        <v>0</v>
      </c>
      <c r="N1744" s="247" t="str">
        <f t="shared" si="89"/>
        <v>1</v>
      </c>
      <c r="O1744" s="672" t="s">
        <v>605</v>
      </c>
      <c r="P1744" s="725" t="s">
        <v>606</v>
      </c>
      <c r="Q1744" s="668"/>
      <c r="R1744" s="670"/>
      <c r="S1744" s="293"/>
      <c r="T1744" s="412"/>
    </row>
    <row r="1745" spans="1:20" x14ac:dyDescent="0.25">
      <c r="A1745" s="305"/>
      <c r="B1745" s="346"/>
      <c r="C1745" s="305"/>
      <c r="D1745" s="668"/>
      <c r="E1745" s="668"/>
      <c r="F1745" s="668"/>
      <c r="G1745" s="670"/>
      <c r="H1745" s="670"/>
      <c r="I1745" s="670"/>
      <c r="J1745" s="305"/>
      <c r="K1745" s="670"/>
      <c r="L1745" s="291"/>
      <c r="M1745" s="247" t="str">
        <f t="shared" si="88"/>
        <v>0</v>
      </c>
      <c r="N1745" s="247" t="str">
        <f t="shared" si="89"/>
        <v>1</v>
      </c>
      <c r="O1745" s="672" t="s">
        <v>605</v>
      </c>
      <c r="P1745" s="725" t="s">
        <v>606</v>
      </c>
      <c r="Q1745" s="668"/>
      <c r="R1745" s="670"/>
      <c r="S1745" s="293"/>
      <c r="T1745" s="412"/>
    </row>
    <row r="1746" spans="1:20" x14ac:dyDescent="0.25">
      <c r="A1746" s="305"/>
      <c r="B1746" s="346"/>
      <c r="C1746" s="305"/>
      <c r="D1746" s="668"/>
      <c r="E1746" s="668"/>
      <c r="F1746" s="668"/>
      <c r="G1746" s="670"/>
      <c r="H1746" s="670"/>
      <c r="I1746" s="670"/>
      <c r="J1746" s="305"/>
      <c r="K1746" s="670"/>
      <c r="L1746" s="291"/>
      <c r="M1746" s="247" t="str">
        <f t="shared" si="88"/>
        <v>0</v>
      </c>
      <c r="N1746" s="247" t="str">
        <f t="shared" si="89"/>
        <v>1</v>
      </c>
      <c r="O1746" s="672" t="s">
        <v>605</v>
      </c>
      <c r="P1746" s="725" t="s">
        <v>606</v>
      </c>
      <c r="Q1746" s="668"/>
      <c r="R1746" s="670"/>
      <c r="S1746" s="293"/>
      <c r="T1746" s="412"/>
    </row>
    <row r="1747" spans="1:20" x14ac:dyDescent="0.25">
      <c r="A1747" s="305"/>
      <c r="B1747" s="346"/>
      <c r="C1747" s="305"/>
      <c r="D1747" s="668"/>
      <c r="E1747" s="668"/>
      <c r="F1747" s="668"/>
      <c r="G1747" s="670"/>
      <c r="H1747" s="670"/>
      <c r="I1747" s="670"/>
      <c r="J1747" s="305"/>
      <c r="K1747" s="670"/>
      <c r="L1747" s="291"/>
      <c r="M1747" s="247" t="str">
        <f t="shared" si="88"/>
        <v>0</v>
      </c>
      <c r="N1747" s="247" t="str">
        <f t="shared" si="89"/>
        <v>1</v>
      </c>
      <c r="O1747" s="672" t="s">
        <v>605</v>
      </c>
      <c r="P1747" s="725" t="s">
        <v>606</v>
      </c>
      <c r="Q1747" s="668"/>
      <c r="R1747" s="670"/>
      <c r="S1747" s="293"/>
      <c r="T1747" s="412"/>
    </row>
    <row r="1748" spans="1:20" x14ac:dyDescent="0.25">
      <c r="A1748" s="305"/>
      <c r="B1748" s="346"/>
      <c r="C1748" s="305"/>
      <c r="D1748" s="668"/>
      <c r="E1748" s="668"/>
      <c r="F1748" s="668"/>
      <c r="G1748" s="670"/>
      <c r="H1748" s="670"/>
      <c r="I1748" s="670"/>
      <c r="J1748" s="305"/>
      <c r="K1748" s="670"/>
      <c r="L1748" s="291"/>
      <c r="M1748" s="247" t="str">
        <f t="shared" si="88"/>
        <v>0</v>
      </c>
      <c r="N1748" s="247" t="str">
        <f t="shared" si="89"/>
        <v>1</v>
      </c>
      <c r="O1748" s="672" t="s">
        <v>605</v>
      </c>
      <c r="P1748" s="725" t="s">
        <v>606</v>
      </c>
      <c r="Q1748" s="668"/>
      <c r="R1748" s="670"/>
      <c r="S1748" s="293"/>
      <c r="T1748" s="412"/>
    </row>
    <row r="1749" spans="1:20" x14ac:dyDescent="0.25">
      <c r="A1749" s="305"/>
      <c r="B1749" s="346"/>
      <c r="C1749" s="305"/>
      <c r="D1749" s="668"/>
      <c r="E1749" s="668"/>
      <c r="F1749" s="668"/>
      <c r="G1749" s="670"/>
      <c r="H1749" s="670"/>
      <c r="I1749" s="670"/>
      <c r="J1749" s="305"/>
      <c r="K1749" s="670"/>
      <c r="L1749" s="291"/>
      <c r="M1749" s="247" t="str">
        <f t="shared" si="88"/>
        <v>0</v>
      </c>
      <c r="N1749" s="247" t="str">
        <f t="shared" si="89"/>
        <v>1</v>
      </c>
      <c r="O1749" s="672" t="s">
        <v>605</v>
      </c>
      <c r="P1749" s="725" t="s">
        <v>606</v>
      </c>
      <c r="Q1749" s="668"/>
      <c r="R1749" s="670"/>
      <c r="S1749" s="293"/>
      <c r="T1749" s="412"/>
    </row>
    <row r="1750" spans="1:20" x14ac:dyDescent="0.25">
      <c r="A1750" s="305"/>
      <c r="B1750" s="346"/>
      <c r="C1750" s="305"/>
      <c r="D1750" s="668"/>
      <c r="E1750" s="668"/>
      <c r="F1750" s="668"/>
      <c r="G1750" s="670"/>
      <c r="H1750" s="670"/>
      <c r="I1750" s="670"/>
      <c r="J1750" s="305"/>
      <c r="K1750" s="670"/>
      <c r="L1750" s="291"/>
      <c r="M1750" s="247" t="str">
        <f t="shared" si="88"/>
        <v>0</v>
      </c>
      <c r="N1750" s="247" t="str">
        <f t="shared" si="89"/>
        <v>1</v>
      </c>
      <c r="O1750" s="672" t="s">
        <v>605</v>
      </c>
      <c r="P1750" s="725" t="s">
        <v>606</v>
      </c>
      <c r="Q1750" s="668"/>
      <c r="R1750" s="670"/>
      <c r="S1750" s="293"/>
      <c r="T1750" s="412"/>
    </row>
    <row r="1751" spans="1:20" x14ac:dyDescent="0.25">
      <c r="A1751" s="305"/>
      <c r="B1751" s="346"/>
      <c r="C1751" s="305"/>
      <c r="D1751" s="668"/>
      <c r="E1751" s="668"/>
      <c r="F1751" s="668"/>
      <c r="G1751" s="670"/>
      <c r="H1751" s="670"/>
      <c r="I1751" s="670"/>
      <c r="J1751" s="305"/>
      <c r="K1751" s="670"/>
      <c r="L1751" s="291"/>
      <c r="M1751" s="247" t="str">
        <f t="shared" si="88"/>
        <v>0</v>
      </c>
      <c r="N1751" s="247" t="str">
        <f t="shared" si="89"/>
        <v>1</v>
      </c>
      <c r="O1751" s="672" t="s">
        <v>605</v>
      </c>
      <c r="P1751" s="725" t="s">
        <v>606</v>
      </c>
      <c r="Q1751" s="668"/>
      <c r="R1751" s="670"/>
      <c r="S1751" s="293"/>
      <c r="T1751" s="412"/>
    </row>
    <row r="1752" spans="1:20" x14ac:dyDescent="0.25">
      <c r="A1752" s="305"/>
      <c r="B1752" s="346"/>
      <c r="C1752" s="305"/>
      <c r="D1752" s="668"/>
      <c r="E1752" s="668"/>
      <c r="F1752" s="668"/>
      <c r="G1752" s="670"/>
      <c r="H1752" s="670"/>
      <c r="I1752" s="670"/>
      <c r="J1752" s="305"/>
      <c r="K1752" s="670"/>
      <c r="L1752" s="291"/>
      <c r="M1752" s="247" t="str">
        <f t="shared" si="88"/>
        <v>0</v>
      </c>
      <c r="N1752" s="247" t="str">
        <f t="shared" si="89"/>
        <v>1</v>
      </c>
      <c r="O1752" s="672" t="s">
        <v>605</v>
      </c>
      <c r="P1752" s="725" t="s">
        <v>606</v>
      </c>
      <c r="Q1752" s="668"/>
      <c r="R1752" s="670"/>
      <c r="S1752" s="293"/>
      <c r="T1752" s="412"/>
    </row>
    <row r="1753" spans="1:20" x14ac:dyDescent="0.25">
      <c r="A1753" s="305"/>
      <c r="B1753" s="346"/>
      <c r="C1753" s="305"/>
      <c r="D1753" s="668"/>
      <c r="E1753" s="668"/>
      <c r="F1753" s="668"/>
      <c r="G1753" s="670"/>
      <c r="H1753" s="670"/>
      <c r="I1753" s="670"/>
      <c r="J1753" s="305"/>
      <c r="K1753" s="670"/>
      <c r="L1753" s="291"/>
      <c r="M1753" s="247" t="str">
        <f t="shared" si="88"/>
        <v>0</v>
      </c>
      <c r="N1753" s="247" t="str">
        <f t="shared" si="89"/>
        <v>1</v>
      </c>
      <c r="O1753" s="672" t="s">
        <v>605</v>
      </c>
      <c r="P1753" s="725" t="s">
        <v>606</v>
      </c>
      <c r="Q1753" s="668"/>
      <c r="R1753" s="670"/>
      <c r="S1753" s="293"/>
      <c r="T1753" s="412"/>
    </row>
    <row r="1754" spans="1:20" x14ac:dyDescent="0.25">
      <c r="A1754" s="305"/>
      <c r="B1754" s="346"/>
      <c r="C1754" s="305"/>
      <c r="D1754" s="668"/>
      <c r="E1754" s="668"/>
      <c r="F1754" s="668"/>
      <c r="G1754" s="670"/>
      <c r="H1754" s="670"/>
      <c r="I1754" s="670"/>
      <c r="J1754" s="305"/>
      <c r="K1754" s="670"/>
      <c r="L1754" s="291"/>
      <c r="M1754" s="247" t="str">
        <f t="shared" si="88"/>
        <v>0</v>
      </c>
      <c r="N1754" s="247" t="str">
        <f t="shared" si="89"/>
        <v>1</v>
      </c>
      <c r="O1754" s="672" t="s">
        <v>605</v>
      </c>
      <c r="P1754" s="725" t="s">
        <v>606</v>
      </c>
      <c r="Q1754" s="668"/>
      <c r="R1754" s="670"/>
      <c r="S1754" s="293"/>
      <c r="T1754" s="412"/>
    </row>
    <row r="1755" spans="1:20" x14ac:dyDescent="0.25">
      <c r="A1755" s="305"/>
      <c r="B1755" s="346"/>
      <c r="C1755" s="305"/>
      <c r="D1755" s="668"/>
      <c r="E1755" s="668"/>
      <c r="F1755" s="668"/>
      <c r="G1755" s="670"/>
      <c r="H1755" s="670"/>
      <c r="I1755" s="670"/>
      <c r="J1755" s="305"/>
      <c r="K1755" s="670"/>
      <c r="L1755" s="291"/>
      <c r="M1755" s="247" t="str">
        <f t="shared" si="88"/>
        <v>0</v>
      </c>
      <c r="N1755" s="247" t="str">
        <f t="shared" si="89"/>
        <v>1</v>
      </c>
      <c r="O1755" s="672" t="s">
        <v>605</v>
      </c>
      <c r="P1755" s="725" t="s">
        <v>606</v>
      </c>
      <c r="Q1755" s="668"/>
      <c r="R1755" s="670"/>
      <c r="S1755" s="293"/>
      <c r="T1755" s="412"/>
    </row>
    <row r="1756" spans="1:20" x14ac:dyDescent="0.25">
      <c r="A1756" s="305"/>
      <c r="B1756" s="671"/>
      <c r="C1756" s="305"/>
      <c r="D1756" s="668"/>
      <c r="E1756" s="668"/>
      <c r="F1756" s="668"/>
      <c r="G1756" s="670"/>
      <c r="H1756" s="670"/>
      <c r="I1756" s="670"/>
      <c r="J1756" s="305"/>
      <c r="K1756" s="670"/>
      <c r="L1756" s="291"/>
      <c r="M1756" s="247" t="str">
        <f t="shared" si="88"/>
        <v>0</v>
      </c>
      <c r="N1756" s="247" t="str">
        <f t="shared" si="89"/>
        <v>1</v>
      </c>
      <c r="O1756" s="672" t="s">
        <v>605</v>
      </c>
      <c r="P1756" s="725" t="s">
        <v>606</v>
      </c>
      <c r="Q1756" s="668"/>
      <c r="R1756" s="670"/>
      <c r="S1756" s="293"/>
      <c r="T1756" s="412"/>
    </row>
    <row r="1757" spans="1:20" x14ac:dyDescent="0.25">
      <c r="A1757" s="305"/>
      <c r="B1757" s="671"/>
      <c r="C1757" s="305"/>
      <c r="D1757" s="668"/>
      <c r="E1757" s="668"/>
      <c r="F1757" s="668"/>
      <c r="G1757" s="670"/>
      <c r="H1757" s="670"/>
      <c r="I1757" s="670"/>
      <c r="J1757" s="305"/>
      <c r="K1757" s="670"/>
      <c r="L1757" s="291"/>
      <c r="M1757" s="247" t="str">
        <f t="shared" si="88"/>
        <v>0</v>
      </c>
      <c r="N1757" s="247" t="str">
        <f t="shared" si="89"/>
        <v>1</v>
      </c>
      <c r="O1757" s="672" t="s">
        <v>605</v>
      </c>
      <c r="P1757" s="725" t="s">
        <v>606</v>
      </c>
      <c r="Q1757" s="668"/>
      <c r="R1757" s="670"/>
      <c r="S1757" s="293"/>
      <c r="T1757" s="412"/>
    </row>
    <row r="1758" spans="1:20" x14ac:dyDescent="0.25">
      <c r="A1758" s="305"/>
      <c r="B1758" s="671"/>
      <c r="C1758" s="305"/>
      <c r="D1758" s="668"/>
      <c r="E1758" s="668"/>
      <c r="F1758" s="668"/>
      <c r="G1758" s="670"/>
      <c r="H1758" s="670"/>
      <c r="I1758" s="670"/>
      <c r="J1758" s="305"/>
      <c r="K1758" s="338"/>
      <c r="L1758" s="291"/>
      <c r="M1758" s="247" t="str">
        <f t="shared" si="88"/>
        <v>0</v>
      </c>
      <c r="N1758" s="247" t="str">
        <f t="shared" si="89"/>
        <v>1</v>
      </c>
      <c r="O1758" s="672" t="s">
        <v>605</v>
      </c>
      <c r="P1758" s="725" t="s">
        <v>606</v>
      </c>
      <c r="Q1758" s="668"/>
      <c r="R1758" s="670"/>
      <c r="S1758" s="293"/>
      <c r="T1758" s="412"/>
    </row>
    <row r="1759" spans="1:20" x14ac:dyDescent="0.25">
      <c r="A1759" s="305"/>
      <c r="B1759" s="671"/>
      <c r="C1759" s="305"/>
      <c r="D1759" s="668"/>
      <c r="E1759" s="668"/>
      <c r="F1759" s="668"/>
      <c r="G1759" s="670"/>
      <c r="H1759" s="670"/>
      <c r="I1759" s="670"/>
      <c r="J1759" s="305"/>
      <c r="K1759" s="338"/>
      <c r="L1759" s="291"/>
      <c r="M1759" s="247" t="str">
        <f t="shared" si="88"/>
        <v>0</v>
      </c>
      <c r="N1759" s="247" t="str">
        <f t="shared" si="89"/>
        <v>1</v>
      </c>
      <c r="O1759" s="672" t="s">
        <v>605</v>
      </c>
      <c r="P1759" s="725" t="s">
        <v>606</v>
      </c>
      <c r="Q1759" s="668"/>
      <c r="R1759" s="670"/>
      <c r="S1759" s="293"/>
      <c r="T1759" s="412"/>
    </row>
    <row r="1760" spans="1:20" x14ac:dyDescent="0.25">
      <c r="A1760" s="305"/>
      <c r="B1760" s="671"/>
      <c r="C1760" s="305"/>
      <c r="D1760" s="668"/>
      <c r="E1760" s="668"/>
      <c r="F1760" s="668"/>
      <c r="G1760" s="670"/>
      <c r="H1760" s="670"/>
      <c r="I1760" s="670"/>
      <c r="J1760" s="305"/>
      <c r="K1760" s="670"/>
      <c r="L1760" s="291"/>
      <c r="M1760" s="247" t="str">
        <f t="shared" si="88"/>
        <v>0</v>
      </c>
      <c r="N1760" s="247" t="str">
        <f t="shared" si="89"/>
        <v>1</v>
      </c>
      <c r="O1760" s="672" t="s">
        <v>605</v>
      </c>
      <c r="P1760" s="725" t="s">
        <v>606</v>
      </c>
      <c r="Q1760" s="668"/>
      <c r="R1760" s="670"/>
      <c r="S1760" s="293"/>
      <c r="T1760" s="412"/>
    </row>
    <row r="1761" spans="1:20" x14ac:dyDescent="0.25">
      <c r="A1761" s="305"/>
      <c r="B1761" s="671"/>
      <c r="C1761" s="305"/>
      <c r="D1761" s="668"/>
      <c r="E1761" s="668"/>
      <c r="F1761" s="668"/>
      <c r="G1761" s="670"/>
      <c r="H1761" s="670"/>
      <c r="I1761" s="670"/>
      <c r="J1761" s="305"/>
      <c r="K1761" s="670"/>
      <c r="L1761" s="291"/>
      <c r="M1761" s="247" t="str">
        <f t="shared" si="88"/>
        <v>0</v>
      </c>
      <c r="N1761" s="247" t="str">
        <f t="shared" si="89"/>
        <v>1</v>
      </c>
      <c r="O1761" s="672" t="s">
        <v>605</v>
      </c>
      <c r="P1761" s="725" t="s">
        <v>606</v>
      </c>
      <c r="Q1761" s="668"/>
      <c r="R1761" s="670"/>
      <c r="S1761" s="293"/>
      <c r="T1761" s="412"/>
    </row>
    <row r="1762" spans="1:20" x14ac:dyDescent="0.25">
      <c r="A1762" s="305"/>
      <c r="B1762" s="671"/>
      <c r="C1762" s="305"/>
      <c r="D1762" s="668"/>
      <c r="E1762" s="668"/>
      <c r="F1762" s="668"/>
      <c r="G1762" s="670"/>
      <c r="H1762" s="670"/>
      <c r="I1762" s="670"/>
      <c r="J1762" s="305"/>
      <c r="K1762" s="670"/>
      <c r="L1762" s="291"/>
      <c r="M1762" s="247" t="str">
        <f t="shared" si="88"/>
        <v>0</v>
      </c>
      <c r="N1762" s="247" t="str">
        <f t="shared" si="89"/>
        <v>1</v>
      </c>
      <c r="O1762" s="672" t="s">
        <v>605</v>
      </c>
      <c r="P1762" s="725" t="s">
        <v>606</v>
      </c>
      <c r="Q1762" s="668"/>
      <c r="R1762" s="670"/>
      <c r="S1762" s="293"/>
      <c r="T1762" s="412"/>
    </row>
    <row r="1763" spans="1:20" x14ac:dyDescent="0.25">
      <c r="A1763" s="305"/>
      <c r="B1763" s="671"/>
      <c r="C1763" s="305"/>
      <c r="D1763" s="668"/>
      <c r="E1763" s="668"/>
      <c r="F1763" s="668"/>
      <c r="G1763" s="670"/>
      <c r="H1763" s="670"/>
      <c r="I1763" s="670"/>
      <c r="J1763" s="305"/>
      <c r="K1763" s="670"/>
      <c r="L1763" s="291"/>
      <c r="M1763" s="247" t="str">
        <f t="shared" si="88"/>
        <v>0</v>
      </c>
      <c r="N1763" s="247" t="str">
        <f t="shared" si="89"/>
        <v>1</v>
      </c>
      <c r="O1763" s="672" t="s">
        <v>605</v>
      </c>
      <c r="P1763" s="725" t="s">
        <v>606</v>
      </c>
      <c r="Q1763" s="668"/>
      <c r="R1763" s="670"/>
      <c r="S1763" s="293"/>
      <c r="T1763" s="412"/>
    </row>
    <row r="1764" spans="1:20" x14ac:dyDescent="0.25">
      <c r="A1764" s="305"/>
      <c r="B1764" s="671"/>
      <c r="C1764" s="305"/>
      <c r="D1764" s="668"/>
      <c r="E1764" s="668"/>
      <c r="F1764" s="668"/>
      <c r="G1764" s="670"/>
      <c r="H1764" s="670"/>
      <c r="I1764" s="670"/>
      <c r="J1764" s="305"/>
      <c r="K1764" s="670"/>
      <c r="L1764" s="291"/>
      <c r="M1764" s="247" t="str">
        <f t="shared" si="88"/>
        <v>0</v>
      </c>
      <c r="N1764" s="247" t="str">
        <f t="shared" si="89"/>
        <v>1</v>
      </c>
      <c r="O1764" s="672" t="s">
        <v>605</v>
      </c>
      <c r="P1764" s="725" t="s">
        <v>606</v>
      </c>
      <c r="Q1764" s="668"/>
      <c r="R1764" s="670"/>
      <c r="S1764" s="293"/>
      <c r="T1764" s="412"/>
    </row>
    <row r="1765" spans="1:20" x14ac:dyDescent="0.25">
      <c r="A1765" s="305"/>
      <c r="B1765" s="671"/>
      <c r="C1765" s="305"/>
      <c r="D1765" s="668"/>
      <c r="E1765" s="668"/>
      <c r="F1765" s="668"/>
      <c r="G1765" s="670"/>
      <c r="H1765" s="670"/>
      <c r="I1765" s="670"/>
      <c r="J1765" s="305"/>
      <c r="K1765" s="670"/>
      <c r="L1765" s="291"/>
      <c r="M1765" s="247" t="str">
        <f t="shared" si="88"/>
        <v>0</v>
      </c>
      <c r="N1765" s="247" t="str">
        <f t="shared" si="89"/>
        <v>1</v>
      </c>
      <c r="O1765" s="672" t="s">
        <v>605</v>
      </c>
      <c r="P1765" s="725" t="s">
        <v>606</v>
      </c>
      <c r="Q1765" s="668"/>
      <c r="R1765" s="670"/>
      <c r="S1765" s="293"/>
      <c r="T1765" s="412"/>
    </row>
    <row r="1766" spans="1:20" x14ac:dyDescent="0.25">
      <c r="A1766" s="305"/>
      <c r="B1766" s="671"/>
      <c r="C1766" s="305"/>
      <c r="D1766" s="668"/>
      <c r="E1766" s="668"/>
      <c r="F1766" s="668"/>
      <c r="G1766" s="670"/>
      <c r="H1766" s="670"/>
      <c r="I1766" s="670"/>
      <c r="J1766" s="305"/>
      <c r="K1766" s="670"/>
      <c r="L1766" s="291"/>
      <c r="M1766" s="247" t="str">
        <f t="shared" si="88"/>
        <v>0</v>
      </c>
      <c r="N1766" s="247" t="str">
        <f t="shared" si="89"/>
        <v>1</v>
      </c>
      <c r="O1766" s="672" t="s">
        <v>605</v>
      </c>
      <c r="P1766" s="725" t="s">
        <v>606</v>
      </c>
      <c r="Q1766" s="668"/>
      <c r="R1766" s="670"/>
      <c r="S1766" s="293"/>
      <c r="T1766" s="412"/>
    </row>
    <row r="1767" spans="1:20" x14ac:dyDescent="0.25">
      <c r="A1767" s="305"/>
      <c r="B1767" s="671"/>
      <c r="C1767" s="305"/>
      <c r="D1767" s="668"/>
      <c r="E1767" s="668"/>
      <c r="F1767" s="668"/>
      <c r="G1767" s="670"/>
      <c r="H1767" s="670"/>
      <c r="I1767" s="670"/>
      <c r="J1767" s="305"/>
      <c r="K1767" s="670"/>
      <c r="L1767" s="291"/>
      <c r="M1767" s="247" t="str">
        <f t="shared" si="88"/>
        <v>0</v>
      </c>
      <c r="N1767" s="247" t="str">
        <f t="shared" si="89"/>
        <v>1</v>
      </c>
      <c r="O1767" s="672" t="s">
        <v>605</v>
      </c>
      <c r="P1767" s="725" t="s">
        <v>606</v>
      </c>
      <c r="Q1767" s="668"/>
      <c r="R1767" s="670"/>
      <c r="S1767" s="293"/>
      <c r="T1767" s="412"/>
    </row>
    <row r="1768" spans="1:20" x14ac:dyDescent="0.25">
      <c r="A1768" s="305"/>
      <c r="B1768" s="671"/>
      <c r="C1768" s="305"/>
      <c r="D1768" s="668"/>
      <c r="E1768" s="668"/>
      <c r="F1768" s="668"/>
      <c r="G1768" s="670"/>
      <c r="H1768" s="670"/>
      <c r="I1768" s="670"/>
      <c r="J1768" s="305"/>
      <c r="K1768" s="670"/>
      <c r="L1768" s="291"/>
      <c r="M1768" s="247" t="str">
        <f t="shared" si="88"/>
        <v>0</v>
      </c>
      <c r="N1768" s="247" t="str">
        <f t="shared" si="89"/>
        <v>1</v>
      </c>
      <c r="O1768" s="672" t="s">
        <v>605</v>
      </c>
      <c r="P1768" s="725" t="s">
        <v>606</v>
      </c>
      <c r="Q1768" s="668"/>
      <c r="R1768" s="670"/>
      <c r="S1768" s="293"/>
      <c r="T1768" s="412"/>
    </row>
    <row r="1769" spans="1:20" x14ac:dyDescent="0.25">
      <c r="A1769" s="305"/>
      <c r="B1769" s="671"/>
      <c r="C1769" s="305"/>
      <c r="D1769" s="668"/>
      <c r="E1769" s="668"/>
      <c r="F1769" s="668"/>
      <c r="G1769" s="670"/>
      <c r="H1769" s="670"/>
      <c r="I1769" s="670"/>
      <c r="J1769" s="305"/>
      <c r="K1769" s="670"/>
      <c r="L1769" s="291"/>
      <c r="M1769" s="247" t="str">
        <f t="shared" si="88"/>
        <v>0</v>
      </c>
      <c r="N1769" s="247" t="str">
        <f t="shared" si="89"/>
        <v>1</v>
      </c>
      <c r="O1769" s="672" t="s">
        <v>605</v>
      </c>
      <c r="P1769" s="725" t="s">
        <v>606</v>
      </c>
      <c r="Q1769" s="668"/>
      <c r="R1769" s="670"/>
      <c r="S1769" s="293"/>
      <c r="T1769" s="412"/>
    </row>
    <row r="1770" spans="1:20" x14ac:dyDescent="0.25">
      <c r="A1770" s="305"/>
      <c r="B1770" s="671"/>
      <c r="C1770" s="305"/>
      <c r="D1770" s="668"/>
      <c r="E1770" s="668"/>
      <c r="F1770" s="668"/>
      <c r="G1770" s="670"/>
      <c r="H1770" s="670"/>
      <c r="I1770" s="670"/>
      <c r="J1770" s="305"/>
      <c r="K1770" s="670"/>
      <c r="L1770" s="291"/>
      <c r="M1770" s="247" t="str">
        <f t="shared" si="88"/>
        <v>0</v>
      </c>
      <c r="N1770" s="247" t="str">
        <f t="shared" si="89"/>
        <v>1</v>
      </c>
      <c r="O1770" s="672" t="s">
        <v>605</v>
      </c>
      <c r="P1770" s="725" t="s">
        <v>606</v>
      </c>
      <c r="Q1770" s="668"/>
      <c r="R1770" s="670"/>
      <c r="S1770" s="293"/>
      <c r="T1770" s="412"/>
    </row>
    <row r="1771" spans="1:20" x14ac:dyDescent="0.25">
      <c r="A1771" s="305"/>
      <c r="B1771" s="671"/>
      <c r="C1771" s="305"/>
      <c r="D1771" s="668"/>
      <c r="E1771" s="668"/>
      <c r="F1771" s="668"/>
      <c r="G1771" s="670"/>
      <c r="H1771" s="670"/>
      <c r="I1771" s="670"/>
      <c r="J1771" s="305"/>
      <c r="K1771" s="670"/>
      <c r="L1771" s="291"/>
      <c r="M1771" s="247" t="str">
        <f t="shared" si="88"/>
        <v>0</v>
      </c>
      <c r="N1771" s="247" t="str">
        <f t="shared" si="89"/>
        <v>1</v>
      </c>
      <c r="O1771" s="672" t="s">
        <v>605</v>
      </c>
      <c r="P1771" s="725" t="s">
        <v>606</v>
      </c>
      <c r="Q1771" s="668"/>
      <c r="R1771" s="670"/>
      <c r="S1771" s="293"/>
      <c r="T1771" s="412"/>
    </row>
    <row r="1772" spans="1:20" x14ac:dyDescent="0.25">
      <c r="A1772" s="305"/>
      <c r="B1772" s="671"/>
      <c r="C1772" s="305"/>
      <c r="D1772" s="668"/>
      <c r="E1772" s="668"/>
      <c r="F1772" s="668"/>
      <c r="G1772" s="670"/>
      <c r="H1772" s="670"/>
      <c r="I1772" s="670"/>
      <c r="J1772" s="305"/>
      <c r="K1772" s="670"/>
      <c r="L1772" s="291"/>
      <c r="M1772" s="247" t="str">
        <f t="shared" si="88"/>
        <v>0</v>
      </c>
      <c r="N1772" s="247" t="str">
        <f t="shared" si="89"/>
        <v>1</v>
      </c>
      <c r="O1772" s="672" t="s">
        <v>605</v>
      </c>
      <c r="P1772" s="725" t="s">
        <v>606</v>
      </c>
      <c r="Q1772" s="668"/>
      <c r="R1772" s="670"/>
      <c r="S1772" s="293"/>
      <c r="T1772" s="412"/>
    </row>
    <row r="1773" spans="1:20" x14ac:dyDescent="0.25">
      <c r="A1773" s="305"/>
      <c r="B1773" s="671"/>
      <c r="C1773" s="305"/>
      <c r="D1773" s="668"/>
      <c r="E1773" s="668"/>
      <c r="F1773" s="668"/>
      <c r="G1773" s="670"/>
      <c r="H1773" s="670"/>
      <c r="I1773" s="670"/>
      <c r="J1773" s="305"/>
      <c r="K1773" s="670"/>
      <c r="L1773" s="291"/>
      <c r="M1773" s="247" t="str">
        <f t="shared" si="88"/>
        <v>0</v>
      </c>
      <c r="N1773" s="247" t="str">
        <f t="shared" si="89"/>
        <v>1</v>
      </c>
      <c r="O1773" s="672" t="s">
        <v>605</v>
      </c>
      <c r="P1773" s="725" t="s">
        <v>606</v>
      </c>
      <c r="Q1773" s="668"/>
      <c r="R1773" s="670"/>
      <c r="S1773" s="293"/>
      <c r="T1773" s="412"/>
    </row>
    <row r="1774" spans="1:20" x14ac:dyDescent="0.25">
      <c r="A1774" s="305"/>
      <c r="B1774" s="671"/>
      <c r="C1774" s="305"/>
      <c r="D1774" s="668"/>
      <c r="E1774" s="668"/>
      <c r="F1774" s="668"/>
      <c r="G1774" s="670"/>
      <c r="H1774" s="670"/>
      <c r="I1774" s="670"/>
      <c r="J1774" s="305"/>
      <c r="K1774" s="670"/>
      <c r="L1774" s="291"/>
      <c r="M1774" s="247" t="str">
        <f t="shared" si="88"/>
        <v>0</v>
      </c>
      <c r="N1774" s="247" t="str">
        <f t="shared" si="89"/>
        <v>1</v>
      </c>
      <c r="O1774" s="672" t="s">
        <v>605</v>
      </c>
      <c r="P1774" s="725" t="s">
        <v>606</v>
      </c>
      <c r="Q1774" s="668"/>
      <c r="R1774" s="670"/>
      <c r="S1774" s="293"/>
      <c r="T1774" s="412"/>
    </row>
    <row r="1775" spans="1:20" x14ac:dyDescent="0.25">
      <c r="A1775" s="305"/>
      <c r="B1775" s="671"/>
      <c r="C1775" s="305"/>
      <c r="D1775" s="668"/>
      <c r="E1775" s="668"/>
      <c r="F1775" s="668"/>
      <c r="G1775" s="670"/>
      <c r="H1775" s="670"/>
      <c r="I1775" s="670"/>
      <c r="J1775" s="305"/>
      <c r="K1775" s="670"/>
      <c r="L1775" s="291"/>
      <c r="M1775" s="247" t="str">
        <f t="shared" si="88"/>
        <v>0</v>
      </c>
      <c r="N1775" s="247" t="str">
        <f t="shared" si="89"/>
        <v>1</v>
      </c>
      <c r="O1775" s="672" t="s">
        <v>605</v>
      </c>
      <c r="P1775" s="725" t="s">
        <v>606</v>
      </c>
      <c r="Q1775" s="668"/>
      <c r="R1775" s="670"/>
      <c r="S1775" s="293"/>
      <c r="T1775" s="412"/>
    </row>
    <row r="1776" spans="1:20" x14ac:dyDescent="0.25">
      <c r="A1776" s="305"/>
      <c r="B1776" s="671"/>
      <c r="C1776" s="305"/>
      <c r="D1776" s="668"/>
      <c r="E1776" s="668"/>
      <c r="F1776" s="668"/>
      <c r="G1776" s="670"/>
      <c r="H1776" s="670"/>
      <c r="I1776" s="670"/>
      <c r="J1776" s="305"/>
      <c r="K1776" s="670"/>
      <c r="L1776" s="291"/>
      <c r="M1776" s="247" t="str">
        <f t="shared" si="88"/>
        <v>0</v>
      </c>
      <c r="N1776" s="247" t="str">
        <f t="shared" si="89"/>
        <v>1</v>
      </c>
      <c r="O1776" s="672" t="s">
        <v>605</v>
      </c>
      <c r="P1776" s="725" t="s">
        <v>606</v>
      </c>
      <c r="Q1776" s="668"/>
      <c r="R1776" s="670"/>
      <c r="S1776" s="293"/>
      <c r="T1776" s="412"/>
    </row>
    <row r="1777" spans="1:20" x14ac:dyDescent="0.25">
      <c r="A1777" s="305"/>
      <c r="B1777" s="671"/>
      <c r="C1777" s="305"/>
      <c r="D1777" s="668"/>
      <c r="E1777" s="668"/>
      <c r="F1777" s="668"/>
      <c r="G1777" s="670"/>
      <c r="H1777" s="670"/>
      <c r="I1777" s="670"/>
      <c r="J1777" s="305"/>
      <c r="K1777" s="670"/>
      <c r="L1777" s="291"/>
      <c r="M1777" s="247" t="str">
        <f t="shared" si="88"/>
        <v>0</v>
      </c>
      <c r="N1777" s="247" t="str">
        <f t="shared" si="89"/>
        <v>1</v>
      </c>
      <c r="O1777" s="672" t="s">
        <v>605</v>
      </c>
      <c r="P1777" s="725" t="s">
        <v>606</v>
      </c>
      <c r="Q1777" s="668"/>
      <c r="R1777" s="670"/>
      <c r="S1777" s="293"/>
      <c r="T1777" s="412"/>
    </row>
    <row r="1778" spans="1:20" x14ac:dyDescent="0.25">
      <c r="A1778" s="305"/>
      <c r="B1778" s="671"/>
      <c r="C1778" s="305"/>
      <c r="D1778" s="668"/>
      <c r="E1778" s="668"/>
      <c r="F1778" s="668"/>
      <c r="G1778" s="670"/>
      <c r="H1778" s="670"/>
      <c r="I1778" s="670"/>
      <c r="J1778" s="305"/>
      <c r="K1778" s="670"/>
      <c r="L1778" s="291"/>
      <c r="M1778" s="247" t="str">
        <f t="shared" si="88"/>
        <v>0</v>
      </c>
      <c r="N1778" s="247" t="str">
        <f t="shared" si="89"/>
        <v>1</v>
      </c>
      <c r="O1778" s="672" t="s">
        <v>605</v>
      </c>
      <c r="P1778" s="725" t="s">
        <v>606</v>
      </c>
      <c r="Q1778" s="668"/>
      <c r="R1778" s="670"/>
      <c r="S1778" s="293"/>
      <c r="T1778" s="412"/>
    </row>
    <row r="1779" spans="1:20" x14ac:dyDescent="0.25">
      <c r="A1779" s="305"/>
      <c r="B1779" s="671"/>
      <c r="C1779" s="305"/>
      <c r="D1779" s="668"/>
      <c r="E1779" s="668"/>
      <c r="F1779" s="668"/>
      <c r="G1779" s="670"/>
      <c r="H1779" s="670"/>
      <c r="I1779" s="670"/>
      <c r="J1779" s="305"/>
      <c r="K1779" s="670"/>
      <c r="L1779" s="291"/>
      <c r="M1779" s="247" t="str">
        <f t="shared" si="88"/>
        <v>0</v>
      </c>
      <c r="N1779" s="247" t="str">
        <f t="shared" si="89"/>
        <v>1</v>
      </c>
      <c r="O1779" s="672" t="s">
        <v>605</v>
      </c>
      <c r="P1779" s="725" t="s">
        <v>606</v>
      </c>
      <c r="Q1779" s="668"/>
      <c r="R1779" s="670"/>
      <c r="S1779" s="293"/>
      <c r="T1779" s="412"/>
    </row>
    <row r="1780" spans="1:20" x14ac:dyDescent="0.25">
      <c r="A1780" s="305"/>
      <c r="B1780" s="671"/>
      <c r="C1780" s="305"/>
      <c r="D1780" s="668"/>
      <c r="E1780" s="668"/>
      <c r="F1780" s="668"/>
      <c r="G1780" s="670"/>
      <c r="H1780" s="670"/>
      <c r="I1780" s="670"/>
      <c r="J1780" s="305"/>
      <c r="K1780" s="670"/>
      <c r="L1780" s="291"/>
      <c r="M1780" s="247" t="str">
        <f t="shared" si="88"/>
        <v>0</v>
      </c>
      <c r="N1780" s="247" t="str">
        <f t="shared" si="89"/>
        <v>1</v>
      </c>
      <c r="O1780" s="672" t="s">
        <v>605</v>
      </c>
      <c r="P1780" s="725" t="s">
        <v>606</v>
      </c>
      <c r="Q1780" s="668"/>
      <c r="R1780" s="670"/>
      <c r="S1780" s="293"/>
      <c r="T1780" s="412"/>
    </row>
    <row r="1781" spans="1:20" x14ac:dyDescent="0.25">
      <c r="A1781" s="305"/>
      <c r="B1781" s="671"/>
      <c r="C1781" s="305"/>
      <c r="D1781" s="668"/>
      <c r="E1781" s="668"/>
      <c r="F1781" s="668"/>
      <c r="G1781" s="670"/>
      <c r="H1781" s="670"/>
      <c r="I1781" s="670"/>
      <c r="J1781" s="305"/>
      <c r="K1781" s="670"/>
      <c r="L1781" s="291"/>
      <c r="M1781" s="247" t="str">
        <f t="shared" si="88"/>
        <v>0</v>
      </c>
      <c r="N1781" s="247" t="str">
        <f t="shared" si="89"/>
        <v>1</v>
      </c>
      <c r="O1781" s="672" t="s">
        <v>605</v>
      </c>
      <c r="P1781" s="725" t="s">
        <v>606</v>
      </c>
      <c r="Q1781" s="668"/>
      <c r="R1781" s="670"/>
      <c r="S1781" s="293"/>
      <c r="T1781" s="412"/>
    </row>
    <row r="1782" spans="1:20" x14ac:dyDescent="0.25">
      <c r="A1782" s="305"/>
      <c r="B1782" s="671"/>
      <c r="C1782" s="305"/>
      <c r="D1782" s="668"/>
      <c r="E1782" s="668"/>
      <c r="F1782" s="668"/>
      <c r="G1782" s="670"/>
      <c r="H1782" s="670"/>
      <c r="I1782" s="670"/>
      <c r="J1782" s="305"/>
      <c r="K1782" s="670"/>
      <c r="L1782" s="291"/>
      <c r="M1782" s="247" t="str">
        <f t="shared" si="88"/>
        <v>0</v>
      </c>
      <c r="N1782" s="247" t="str">
        <f t="shared" si="89"/>
        <v>1</v>
      </c>
      <c r="O1782" s="672" t="s">
        <v>605</v>
      </c>
      <c r="P1782" s="725" t="s">
        <v>606</v>
      </c>
      <c r="Q1782" s="668"/>
      <c r="R1782" s="670"/>
      <c r="S1782" s="293"/>
      <c r="T1782" s="412"/>
    </row>
    <row r="1783" spans="1:20" x14ac:dyDescent="0.25">
      <c r="A1783" s="305"/>
      <c r="B1783" s="671"/>
      <c r="C1783" s="305"/>
      <c r="D1783" s="668"/>
      <c r="E1783" s="668"/>
      <c r="F1783" s="668"/>
      <c r="G1783" s="670"/>
      <c r="H1783" s="670"/>
      <c r="I1783" s="670"/>
      <c r="J1783" s="305"/>
      <c r="K1783" s="670"/>
      <c r="L1783" s="291"/>
      <c r="M1783" s="247" t="str">
        <f t="shared" si="88"/>
        <v>0</v>
      </c>
      <c r="N1783" s="247" t="str">
        <f t="shared" si="89"/>
        <v>1</v>
      </c>
      <c r="O1783" s="672" t="s">
        <v>605</v>
      </c>
      <c r="P1783" s="725" t="s">
        <v>606</v>
      </c>
      <c r="Q1783" s="668"/>
      <c r="R1783" s="670"/>
      <c r="S1783" s="293"/>
      <c r="T1783" s="412"/>
    </row>
    <row r="1784" spans="1:20" x14ac:dyDescent="0.25">
      <c r="A1784" s="305"/>
      <c r="B1784" s="671"/>
      <c r="C1784" s="608"/>
      <c r="D1784" s="668"/>
      <c r="E1784" s="668"/>
      <c r="F1784" s="668"/>
      <c r="G1784" s="670"/>
      <c r="H1784" s="670"/>
      <c r="I1784" s="670"/>
      <c r="J1784" s="305"/>
      <c r="K1784" s="670"/>
      <c r="L1784" s="291"/>
      <c r="M1784" s="247">
        <v>3</v>
      </c>
      <c r="N1784" s="247">
        <v>1</v>
      </c>
      <c r="O1784" s="672" t="s">
        <v>605</v>
      </c>
      <c r="P1784" s="725" t="s">
        <v>606</v>
      </c>
      <c r="Q1784" s="668"/>
      <c r="R1784" s="670"/>
      <c r="S1784" s="293"/>
      <c r="T1784" s="412"/>
    </row>
    <row r="1785" spans="1:20" x14ac:dyDescent="0.25">
      <c r="A1785" s="305"/>
      <c r="B1785" s="845"/>
      <c r="C1785" s="608"/>
      <c r="D1785" s="668"/>
      <c r="E1785" s="668"/>
      <c r="F1785" s="668"/>
      <c r="G1785" s="670"/>
      <c r="H1785" s="670"/>
      <c r="I1785" s="670"/>
      <c r="J1785" s="305"/>
      <c r="K1785" s="670"/>
      <c r="L1785" s="291"/>
      <c r="M1785" s="247">
        <v>3</v>
      </c>
      <c r="N1785" s="247">
        <v>1</v>
      </c>
      <c r="O1785" s="672" t="s">
        <v>605</v>
      </c>
      <c r="P1785" s="725" t="s">
        <v>606</v>
      </c>
      <c r="Q1785" s="668"/>
      <c r="R1785" s="670"/>
      <c r="S1785" s="293"/>
      <c r="T1785" s="412"/>
    </row>
    <row r="1786" spans="1:20" x14ac:dyDescent="0.25">
      <c r="A1786" s="305"/>
      <c r="B1786" s="845"/>
      <c r="C1786" s="608"/>
      <c r="D1786" s="668"/>
      <c r="E1786" s="668"/>
      <c r="F1786" s="668"/>
      <c r="G1786" s="670"/>
      <c r="H1786" s="670"/>
      <c r="I1786" s="670"/>
      <c r="J1786" s="305"/>
      <c r="K1786" s="670"/>
      <c r="L1786" s="291"/>
      <c r="M1786" s="247">
        <v>3</v>
      </c>
      <c r="N1786" s="247">
        <v>1</v>
      </c>
      <c r="O1786" s="672" t="s">
        <v>605</v>
      </c>
      <c r="P1786" s="725" t="s">
        <v>606</v>
      </c>
      <c r="Q1786" s="668"/>
      <c r="R1786" s="670"/>
      <c r="S1786" s="293"/>
      <c r="T1786" s="412"/>
    </row>
    <row r="1787" spans="1:20" x14ac:dyDescent="0.25">
      <c r="A1787" s="305"/>
      <c r="B1787" s="845"/>
      <c r="C1787" s="608"/>
      <c r="D1787" s="668"/>
      <c r="E1787" s="668"/>
      <c r="F1787" s="668"/>
      <c r="G1787" s="670"/>
      <c r="H1787" s="670"/>
      <c r="I1787" s="670"/>
      <c r="J1787" s="305"/>
      <c r="K1787" s="670"/>
      <c r="L1787" s="291"/>
      <c r="M1787" s="247">
        <v>1</v>
      </c>
      <c r="N1787" s="247">
        <v>2</v>
      </c>
      <c r="O1787" s="672" t="s">
        <v>605</v>
      </c>
      <c r="P1787" s="725" t="s">
        <v>606</v>
      </c>
      <c r="Q1787" s="668"/>
      <c r="R1787" s="670"/>
      <c r="S1787" s="293"/>
      <c r="T1787" s="412"/>
    </row>
    <row r="1788" spans="1:20" x14ac:dyDescent="0.25">
      <c r="A1788" s="305"/>
      <c r="B1788" s="845"/>
      <c r="C1788" s="608"/>
      <c r="D1788" s="668"/>
      <c r="E1788" s="668"/>
      <c r="F1788" s="668"/>
      <c r="G1788" s="670"/>
      <c r="H1788" s="670"/>
      <c r="I1788" s="670"/>
      <c r="J1788" s="305"/>
      <c r="K1788" s="670"/>
      <c r="L1788" s="291"/>
      <c r="M1788" s="247">
        <v>3</v>
      </c>
      <c r="N1788" s="247">
        <v>1</v>
      </c>
      <c r="O1788" s="672" t="s">
        <v>605</v>
      </c>
      <c r="P1788" s="725" t="s">
        <v>606</v>
      </c>
      <c r="Q1788" s="668"/>
      <c r="R1788" s="670"/>
      <c r="S1788" s="293"/>
      <c r="T1788" s="412"/>
    </row>
    <row r="1789" spans="1:20" x14ac:dyDescent="0.25">
      <c r="A1789" s="305"/>
      <c r="B1789" s="845"/>
      <c r="C1789" s="608"/>
      <c r="D1789" s="668"/>
      <c r="E1789" s="668"/>
      <c r="F1789" s="668"/>
      <c r="G1789" s="670"/>
      <c r="H1789" s="670"/>
      <c r="I1789" s="670"/>
      <c r="J1789" s="305"/>
      <c r="K1789" s="670"/>
      <c r="L1789" s="291"/>
      <c r="M1789" s="247">
        <v>3</v>
      </c>
      <c r="N1789" s="247">
        <v>1</v>
      </c>
      <c r="O1789" s="672" t="s">
        <v>605</v>
      </c>
      <c r="P1789" s="725" t="s">
        <v>606</v>
      </c>
      <c r="Q1789" s="668"/>
      <c r="R1789" s="670"/>
      <c r="S1789" s="293"/>
      <c r="T1789" s="412"/>
    </row>
    <row r="1790" spans="1:20" x14ac:dyDescent="0.25">
      <c r="A1790" s="305"/>
      <c r="B1790" s="845"/>
      <c r="C1790" s="608"/>
      <c r="D1790" s="668"/>
      <c r="E1790" s="668"/>
      <c r="F1790" s="668"/>
      <c r="G1790" s="670"/>
      <c r="H1790" s="670"/>
      <c r="I1790" s="670"/>
      <c r="J1790" s="305"/>
      <c r="K1790" s="670"/>
      <c r="L1790" s="291"/>
      <c r="M1790" s="247">
        <v>3</v>
      </c>
      <c r="N1790" s="247">
        <v>1</v>
      </c>
      <c r="O1790" s="672" t="s">
        <v>605</v>
      </c>
      <c r="P1790" s="725" t="s">
        <v>606</v>
      </c>
      <c r="Q1790" s="668"/>
      <c r="R1790" s="670"/>
      <c r="S1790" s="293"/>
      <c r="T1790" s="412"/>
    </row>
    <row r="1791" spans="1:20" x14ac:dyDescent="0.25">
      <c r="A1791" s="305"/>
      <c r="B1791" s="671"/>
      <c r="C1791" s="887"/>
      <c r="D1791" s="668"/>
      <c r="E1791" s="668"/>
      <c r="F1791" s="668"/>
      <c r="G1791" s="670"/>
      <c r="H1791" s="670"/>
      <c r="I1791" s="670"/>
      <c r="J1791" s="305"/>
      <c r="K1791" s="670"/>
      <c r="L1791" s="291"/>
      <c r="M1791" s="247" t="str">
        <f t="shared" ref="M1791:N1794" si="90">IF(O1791="",0,LEFT(O1791,1))</f>
        <v>0</v>
      </c>
      <c r="N1791" s="247" t="str">
        <f t="shared" si="90"/>
        <v>1</v>
      </c>
      <c r="O1791" s="672" t="s">
        <v>605</v>
      </c>
      <c r="P1791" s="725" t="s">
        <v>606</v>
      </c>
      <c r="Q1791" s="668"/>
      <c r="R1791" s="670"/>
      <c r="S1791" s="293"/>
      <c r="T1791" s="413"/>
    </row>
    <row r="1792" spans="1:20" x14ac:dyDescent="0.25">
      <c r="A1792" s="305"/>
      <c r="B1792" s="671"/>
      <c r="C1792" s="887"/>
      <c r="D1792" s="668"/>
      <c r="E1792" s="668"/>
      <c r="F1792" s="668"/>
      <c r="G1792" s="670"/>
      <c r="H1792" s="670"/>
      <c r="I1792" s="670"/>
      <c r="J1792" s="305"/>
      <c r="K1792" s="670"/>
      <c r="L1792" s="291"/>
      <c r="M1792" s="247" t="str">
        <f t="shared" si="90"/>
        <v>0</v>
      </c>
      <c r="N1792" s="247" t="str">
        <f t="shared" si="90"/>
        <v>1</v>
      </c>
      <c r="O1792" s="672" t="s">
        <v>605</v>
      </c>
      <c r="P1792" s="725" t="s">
        <v>606</v>
      </c>
      <c r="Q1792" s="668"/>
      <c r="R1792" s="670"/>
      <c r="S1792" s="293"/>
      <c r="T1792" s="412"/>
    </row>
    <row r="1793" spans="1:20" x14ac:dyDescent="0.25">
      <c r="A1793" s="305"/>
      <c r="B1793" s="671"/>
      <c r="C1793" s="305"/>
      <c r="D1793" s="668"/>
      <c r="E1793" s="668"/>
      <c r="F1793" s="668"/>
      <c r="G1793" s="670"/>
      <c r="H1793" s="670"/>
      <c r="I1793" s="670"/>
      <c r="J1793" s="305"/>
      <c r="K1793" s="670"/>
      <c r="L1793" s="291"/>
      <c r="M1793" s="247" t="str">
        <f t="shared" si="90"/>
        <v>0</v>
      </c>
      <c r="N1793" s="247" t="str">
        <f t="shared" si="90"/>
        <v>1</v>
      </c>
      <c r="O1793" s="672" t="s">
        <v>605</v>
      </c>
      <c r="P1793" s="725" t="s">
        <v>606</v>
      </c>
      <c r="Q1793" s="263"/>
      <c r="R1793" s="263"/>
    </row>
    <row r="1794" spans="1:20" x14ac:dyDescent="0.25">
      <c r="A1794" s="305"/>
      <c r="B1794" s="346"/>
      <c r="C1794" s="305"/>
      <c r="D1794" s="668"/>
      <c r="E1794" s="668"/>
      <c r="F1794" s="668"/>
      <c r="G1794" s="670"/>
      <c r="H1794" s="670"/>
      <c r="I1794" s="670"/>
      <c r="J1794" s="305"/>
      <c r="K1794" s="670"/>
      <c r="L1794" s="291"/>
      <c r="M1794" s="247" t="str">
        <f t="shared" si="90"/>
        <v>0</v>
      </c>
      <c r="N1794" s="247" t="str">
        <f t="shared" si="90"/>
        <v>1</v>
      </c>
      <c r="O1794" s="672" t="s">
        <v>605</v>
      </c>
      <c r="P1794" s="725" t="s">
        <v>606</v>
      </c>
      <c r="Q1794" s="263"/>
      <c r="R1794" s="263"/>
    </row>
    <row r="1795" spans="1:20" x14ac:dyDescent="0.25">
      <c r="A1795" s="305"/>
      <c r="B1795" s="671"/>
      <c r="C1795" s="608"/>
      <c r="D1795" s="668"/>
      <c r="E1795" s="668"/>
      <c r="F1795" s="668"/>
      <c r="G1795" s="670"/>
      <c r="H1795" s="670"/>
      <c r="I1795" s="670"/>
      <c r="J1795" s="305"/>
      <c r="K1795" s="670"/>
      <c r="L1795" s="291"/>
      <c r="M1795" s="247" t="str">
        <f t="shared" ref="M1795:M1858" si="91">IF(O1795="",0,LEFT(O1795,1))</f>
        <v>0</v>
      </c>
      <c r="N1795" s="247">
        <v>1</v>
      </c>
      <c r="O1795" s="672" t="s">
        <v>605</v>
      </c>
      <c r="P1795" s="725" t="s">
        <v>606</v>
      </c>
      <c r="Q1795" s="668"/>
      <c r="R1795" s="670"/>
      <c r="S1795" s="293"/>
      <c r="T1795" s="412"/>
    </row>
    <row r="1796" spans="1:20" x14ac:dyDescent="0.25">
      <c r="A1796" s="305"/>
      <c r="B1796" s="671"/>
      <c r="C1796" s="608"/>
      <c r="D1796" s="668"/>
      <c r="E1796" s="668"/>
      <c r="F1796" s="668"/>
      <c r="G1796" s="670"/>
      <c r="H1796" s="670"/>
      <c r="I1796" s="670"/>
      <c r="J1796" s="305"/>
      <c r="K1796" s="670"/>
      <c r="L1796" s="291"/>
      <c r="M1796" s="247" t="str">
        <f t="shared" si="91"/>
        <v>0</v>
      </c>
      <c r="N1796" s="247">
        <v>3</v>
      </c>
      <c r="O1796" s="672" t="s">
        <v>605</v>
      </c>
      <c r="P1796" s="725" t="s">
        <v>606</v>
      </c>
      <c r="Q1796" s="668"/>
      <c r="R1796" s="670"/>
      <c r="S1796" s="293"/>
      <c r="T1796" s="412"/>
    </row>
    <row r="1797" spans="1:20" x14ac:dyDescent="0.25">
      <c r="A1797" s="305"/>
      <c r="B1797" s="671"/>
      <c r="C1797" s="305"/>
      <c r="D1797" s="668"/>
      <c r="E1797" s="668"/>
      <c r="F1797" s="668"/>
      <c r="G1797" s="670"/>
      <c r="H1797" s="670"/>
      <c r="I1797" s="670"/>
      <c r="J1797" s="305"/>
      <c r="K1797" s="670"/>
      <c r="L1797" s="291"/>
      <c r="M1797" s="247" t="str">
        <f t="shared" si="91"/>
        <v>0</v>
      </c>
      <c r="N1797" s="247" t="str">
        <f t="shared" ref="N1797:N1860" si="92">IF(P1797="",0,LEFT(P1797,1))</f>
        <v>1</v>
      </c>
      <c r="O1797" s="672" t="s">
        <v>605</v>
      </c>
      <c r="P1797" s="725" t="s">
        <v>606</v>
      </c>
      <c r="Q1797" s="668"/>
      <c r="R1797" s="670"/>
      <c r="S1797" s="293"/>
      <c r="T1797" s="412"/>
    </row>
    <row r="1798" spans="1:20" x14ac:dyDescent="0.25">
      <c r="A1798" s="305"/>
      <c r="B1798" s="671"/>
      <c r="C1798" s="305"/>
      <c r="D1798" s="668"/>
      <c r="E1798" s="668"/>
      <c r="F1798" s="668"/>
      <c r="G1798" s="670"/>
      <c r="H1798" s="670"/>
      <c r="I1798" s="670"/>
      <c r="J1798" s="305"/>
      <c r="K1798" s="670"/>
      <c r="L1798" s="291"/>
      <c r="M1798" s="247" t="str">
        <f t="shared" si="91"/>
        <v>0</v>
      </c>
      <c r="N1798" s="247" t="str">
        <f t="shared" si="92"/>
        <v>1</v>
      </c>
      <c r="O1798" s="672" t="s">
        <v>605</v>
      </c>
      <c r="P1798" s="725" t="s">
        <v>606</v>
      </c>
      <c r="Q1798" s="668"/>
      <c r="R1798" s="670"/>
      <c r="S1798" s="293"/>
      <c r="T1798" s="412"/>
    </row>
    <row r="1799" spans="1:20" x14ac:dyDescent="0.25">
      <c r="A1799" s="305"/>
      <c r="B1799" s="671"/>
      <c r="C1799" s="305"/>
      <c r="D1799" s="668"/>
      <c r="E1799" s="668"/>
      <c r="F1799" s="668"/>
      <c r="G1799" s="670"/>
      <c r="H1799" s="670"/>
      <c r="I1799" s="670"/>
      <c r="J1799" s="305"/>
      <c r="K1799" s="670"/>
      <c r="L1799" s="291"/>
      <c r="M1799" s="247" t="str">
        <f t="shared" si="91"/>
        <v>0</v>
      </c>
      <c r="N1799" s="247" t="str">
        <f t="shared" si="92"/>
        <v>1</v>
      </c>
      <c r="O1799" s="672" t="s">
        <v>605</v>
      </c>
      <c r="P1799" s="725" t="s">
        <v>606</v>
      </c>
      <c r="Q1799" s="668"/>
      <c r="R1799" s="670"/>
      <c r="S1799" s="293"/>
      <c r="T1799" s="412"/>
    </row>
    <row r="1800" spans="1:20" x14ac:dyDescent="0.25">
      <c r="A1800" s="305"/>
      <c r="B1800" s="671"/>
      <c r="C1800" s="305"/>
      <c r="D1800" s="668"/>
      <c r="E1800" s="668"/>
      <c r="F1800" s="668"/>
      <c r="G1800" s="670"/>
      <c r="H1800" s="670"/>
      <c r="I1800" s="670"/>
      <c r="J1800" s="305"/>
      <c r="K1800" s="670"/>
      <c r="L1800" s="291"/>
      <c r="M1800" s="247" t="str">
        <f t="shared" si="91"/>
        <v>0</v>
      </c>
      <c r="N1800" s="247" t="str">
        <f t="shared" si="92"/>
        <v>1</v>
      </c>
      <c r="O1800" s="672" t="s">
        <v>605</v>
      </c>
      <c r="P1800" s="725" t="s">
        <v>606</v>
      </c>
      <c r="Q1800" s="668"/>
      <c r="R1800" s="670"/>
      <c r="S1800" s="293"/>
      <c r="T1800" s="412"/>
    </row>
    <row r="1801" spans="1:20" x14ac:dyDescent="0.25">
      <c r="A1801" s="305"/>
      <c r="B1801" s="671"/>
      <c r="C1801" s="305"/>
      <c r="D1801" s="668"/>
      <c r="E1801" s="668"/>
      <c r="F1801" s="668"/>
      <c r="G1801" s="670"/>
      <c r="H1801" s="670"/>
      <c r="I1801" s="670"/>
      <c r="J1801" s="305"/>
      <c r="K1801" s="670"/>
      <c r="L1801" s="291"/>
      <c r="M1801" s="247" t="str">
        <f t="shared" si="91"/>
        <v>0</v>
      </c>
      <c r="N1801" s="247" t="str">
        <f t="shared" si="92"/>
        <v>1</v>
      </c>
      <c r="O1801" s="672" t="s">
        <v>605</v>
      </c>
      <c r="P1801" s="725" t="s">
        <v>606</v>
      </c>
      <c r="Q1801" s="668"/>
      <c r="R1801" s="670"/>
      <c r="S1801" s="293"/>
      <c r="T1801" s="412"/>
    </row>
    <row r="1802" spans="1:20" x14ac:dyDescent="0.25">
      <c r="A1802" s="305"/>
      <c r="B1802" s="671"/>
      <c r="C1802" s="305"/>
      <c r="D1802" s="668"/>
      <c r="E1802" s="668"/>
      <c r="F1802" s="668"/>
      <c r="G1802" s="670"/>
      <c r="H1802" s="670"/>
      <c r="I1802" s="670"/>
      <c r="J1802" s="305"/>
      <c r="K1802" s="670"/>
      <c r="L1802" s="291"/>
      <c r="M1802" s="247" t="str">
        <f t="shared" si="91"/>
        <v>0</v>
      </c>
      <c r="N1802" s="247" t="str">
        <f t="shared" si="92"/>
        <v>1</v>
      </c>
      <c r="O1802" s="672" t="s">
        <v>605</v>
      </c>
      <c r="P1802" s="725" t="s">
        <v>606</v>
      </c>
      <c r="Q1802" s="668"/>
      <c r="R1802" s="670"/>
      <c r="S1802" s="293"/>
      <c r="T1802" s="412"/>
    </row>
    <row r="1803" spans="1:20" x14ac:dyDescent="0.25">
      <c r="A1803" s="305"/>
      <c r="B1803" s="671"/>
      <c r="C1803" s="305"/>
      <c r="D1803" s="668"/>
      <c r="E1803" s="668"/>
      <c r="F1803" s="668"/>
      <c r="G1803" s="670"/>
      <c r="H1803" s="670"/>
      <c r="I1803" s="670"/>
      <c r="J1803" s="305"/>
      <c r="K1803" s="670"/>
      <c r="L1803" s="291"/>
      <c r="M1803" s="247" t="str">
        <f t="shared" si="91"/>
        <v>0</v>
      </c>
      <c r="N1803" s="247" t="str">
        <f t="shared" si="92"/>
        <v>1</v>
      </c>
      <c r="O1803" s="672" t="s">
        <v>605</v>
      </c>
      <c r="P1803" s="725" t="s">
        <v>606</v>
      </c>
      <c r="Q1803" s="668"/>
      <c r="R1803" s="670"/>
      <c r="S1803" s="293"/>
      <c r="T1803" s="412"/>
    </row>
    <row r="1804" spans="1:20" x14ac:dyDescent="0.25">
      <c r="A1804" s="305"/>
      <c r="B1804" s="671"/>
      <c r="C1804" s="305"/>
      <c r="D1804" s="668"/>
      <c r="E1804" s="668"/>
      <c r="F1804" s="668"/>
      <c r="G1804" s="670"/>
      <c r="H1804" s="670"/>
      <c r="I1804" s="670"/>
      <c r="J1804" s="305"/>
      <c r="K1804" s="670"/>
      <c r="L1804" s="291"/>
      <c r="M1804" s="247" t="str">
        <f t="shared" si="91"/>
        <v>0</v>
      </c>
      <c r="N1804" s="247" t="str">
        <f t="shared" si="92"/>
        <v>1</v>
      </c>
      <c r="O1804" s="672" t="s">
        <v>605</v>
      </c>
      <c r="P1804" s="725" t="s">
        <v>606</v>
      </c>
      <c r="Q1804" s="668"/>
      <c r="R1804" s="670"/>
      <c r="S1804" s="293"/>
      <c r="T1804" s="412"/>
    </row>
    <row r="1805" spans="1:20" x14ac:dyDescent="0.25">
      <c r="A1805" s="305"/>
      <c r="B1805" s="671"/>
      <c r="C1805" s="305"/>
      <c r="D1805" s="668"/>
      <c r="E1805" s="668"/>
      <c r="F1805" s="668"/>
      <c r="G1805" s="670"/>
      <c r="H1805" s="670"/>
      <c r="I1805" s="670"/>
      <c r="J1805" s="305"/>
      <c r="K1805" s="670"/>
      <c r="L1805" s="291"/>
      <c r="M1805" s="247" t="str">
        <f t="shared" si="91"/>
        <v>0</v>
      </c>
      <c r="N1805" s="247" t="str">
        <f t="shared" si="92"/>
        <v>1</v>
      </c>
      <c r="O1805" s="672" t="s">
        <v>605</v>
      </c>
      <c r="P1805" s="725" t="s">
        <v>606</v>
      </c>
      <c r="Q1805" s="668"/>
      <c r="R1805" s="670"/>
      <c r="S1805" s="293"/>
      <c r="T1805" s="412"/>
    </row>
    <row r="1806" spans="1:20" x14ac:dyDescent="0.25">
      <c r="A1806" s="305"/>
      <c r="B1806" s="671"/>
      <c r="C1806" s="305"/>
      <c r="D1806" s="668"/>
      <c r="E1806" s="668"/>
      <c r="F1806" s="668"/>
      <c r="G1806" s="670"/>
      <c r="H1806" s="670"/>
      <c r="I1806" s="670"/>
      <c r="J1806" s="305"/>
      <c r="K1806" s="670"/>
      <c r="L1806" s="291"/>
      <c r="M1806" s="247" t="str">
        <f t="shared" si="91"/>
        <v>0</v>
      </c>
      <c r="N1806" s="247" t="str">
        <f t="shared" si="92"/>
        <v>1</v>
      </c>
      <c r="O1806" s="672" t="s">
        <v>605</v>
      </c>
      <c r="P1806" s="725" t="s">
        <v>606</v>
      </c>
      <c r="Q1806" s="668"/>
      <c r="R1806" s="670"/>
      <c r="S1806" s="293"/>
      <c r="T1806" s="412"/>
    </row>
    <row r="1807" spans="1:20" x14ac:dyDescent="0.25">
      <c r="A1807" s="305"/>
      <c r="B1807" s="671"/>
      <c r="C1807" s="305"/>
      <c r="D1807" s="668"/>
      <c r="E1807" s="668"/>
      <c r="F1807" s="668"/>
      <c r="G1807" s="670"/>
      <c r="H1807" s="670"/>
      <c r="I1807" s="670"/>
      <c r="J1807" s="305"/>
      <c r="K1807" s="670"/>
      <c r="L1807" s="291"/>
      <c r="M1807" s="247" t="str">
        <f t="shared" si="91"/>
        <v>0</v>
      </c>
      <c r="N1807" s="247" t="str">
        <f t="shared" si="92"/>
        <v>1</v>
      </c>
      <c r="O1807" s="672" t="s">
        <v>605</v>
      </c>
      <c r="P1807" s="725" t="s">
        <v>606</v>
      </c>
      <c r="Q1807" s="668"/>
      <c r="R1807" s="670"/>
      <c r="S1807" s="293"/>
      <c r="T1807" s="412"/>
    </row>
    <row r="1808" spans="1:20" x14ac:dyDescent="0.25">
      <c r="A1808" s="305"/>
      <c r="B1808" s="671"/>
      <c r="C1808" s="305"/>
      <c r="D1808" s="668"/>
      <c r="E1808" s="668"/>
      <c r="F1808" s="668"/>
      <c r="G1808" s="670"/>
      <c r="H1808" s="670"/>
      <c r="I1808" s="670"/>
      <c r="J1808" s="305"/>
      <c r="K1808" s="670"/>
      <c r="L1808" s="291"/>
      <c r="M1808" s="247" t="str">
        <f t="shared" si="91"/>
        <v>0</v>
      </c>
      <c r="N1808" s="247" t="str">
        <f t="shared" si="92"/>
        <v>1</v>
      </c>
      <c r="O1808" s="672" t="s">
        <v>605</v>
      </c>
      <c r="P1808" s="725" t="s">
        <v>606</v>
      </c>
      <c r="Q1808" s="668"/>
      <c r="R1808" s="670"/>
      <c r="S1808" s="293"/>
      <c r="T1808" s="412"/>
    </row>
    <row r="1809" spans="1:20" x14ac:dyDescent="0.25">
      <c r="A1809" s="305"/>
      <c r="B1809" s="671"/>
      <c r="C1809" s="305"/>
      <c r="D1809" s="668"/>
      <c r="E1809" s="668"/>
      <c r="F1809" s="668"/>
      <c r="G1809" s="670"/>
      <c r="H1809" s="670"/>
      <c r="I1809" s="670"/>
      <c r="J1809" s="305"/>
      <c r="K1809" s="670"/>
      <c r="L1809" s="291"/>
      <c r="M1809" s="247" t="str">
        <f t="shared" si="91"/>
        <v>0</v>
      </c>
      <c r="N1809" s="247" t="str">
        <f t="shared" si="92"/>
        <v>1</v>
      </c>
      <c r="O1809" s="672" t="s">
        <v>605</v>
      </c>
      <c r="P1809" s="725" t="s">
        <v>606</v>
      </c>
      <c r="Q1809" s="668"/>
      <c r="R1809" s="670"/>
      <c r="S1809" s="293"/>
      <c r="T1809" s="412"/>
    </row>
    <row r="1810" spans="1:20" x14ac:dyDescent="0.25">
      <c r="A1810" s="305"/>
      <c r="B1810" s="671"/>
      <c r="C1810" s="305"/>
      <c r="D1810" s="668"/>
      <c r="E1810" s="668"/>
      <c r="F1810" s="668"/>
      <c r="G1810" s="670"/>
      <c r="H1810" s="670"/>
      <c r="I1810" s="670"/>
      <c r="J1810" s="305"/>
      <c r="K1810" s="670"/>
      <c r="L1810" s="291"/>
      <c r="M1810" s="247" t="str">
        <f t="shared" si="91"/>
        <v>0</v>
      </c>
      <c r="N1810" s="247" t="str">
        <f t="shared" si="92"/>
        <v>1</v>
      </c>
      <c r="O1810" s="672" t="s">
        <v>605</v>
      </c>
      <c r="P1810" s="725" t="s">
        <v>606</v>
      </c>
      <c r="Q1810" s="668"/>
      <c r="R1810" s="670"/>
      <c r="S1810" s="293"/>
      <c r="T1810" s="412"/>
    </row>
    <row r="1811" spans="1:20" x14ac:dyDescent="0.25">
      <c r="A1811" s="305"/>
      <c r="B1811" s="671"/>
      <c r="C1811" s="305"/>
      <c r="D1811" s="668"/>
      <c r="E1811" s="668"/>
      <c r="F1811" s="668"/>
      <c r="G1811" s="670"/>
      <c r="H1811" s="670"/>
      <c r="I1811" s="670"/>
      <c r="J1811" s="305"/>
      <c r="K1811" s="670"/>
      <c r="L1811" s="291"/>
      <c r="M1811" s="247" t="str">
        <f t="shared" si="91"/>
        <v>0</v>
      </c>
      <c r="N1811" s="247" t="str">
        <f t="shared" si="92"/>
        <v>1</v>
      </c>
      <c r="O1811" s="672" t="s">
        <v>605</v>
      </c>
      <c r="P1811" s="725" t="s">
        <v>606</v>
      </c>
      <c r="Q1811" s="668"/>
      <c r="R1811" s="670"/>
      <c r="S1811" s="293"/>
      <c r="T1811" s="412"/>
    </row>
    <row r="1812" spans="1:20" x14ac:dyDescent="0.25">
      <c r="A1812" s="305"/>
      <c r="B1812" s="671"/>
      <c r="C1812" s="305"/>
      <c r="D1812" s="668"/>
      <c r="E1812" s="668"/>
      <c r="F1812" s="668"/>
      <c r="G1812" s="670"/>
      <c r="H1812" s="670"/>
      <c r="I1812" s="670"/>
      <c r="J1812" s="305"/>
      <c r="K1812" s="670"/>
      <c r="L1812" s="291"/>
      <c r="M1812" s="247" t="str">
        <f t="shared" si="91"/>
        <v>0</v>
      </c>
      <c r="N1812" s="247" t="str">
        <f t="shared" si="92"/>
        <v>1</v>
      </c>
      <c r="O1812" s="672" t="s">
        <v>605</v>
      </c>
      <c r="P1812" s="725" t="s">
        <v>606</v>
      </c>
      <c r="Q1812" s="668"/>
      <c r="R1812" s="670"/>
      <c r="S1812" s="293"/>
      <c r="T1812" s="412"/>
    </row>
    <row r="1813" spans="1:20" x14ac:dyDescent="0.25">
      <c r="A1813" s="305"/>
      <c r="B1813" s="671"/>
      <c r="C1813" s="305"/>
      <c r="D1813" s="668"/>
      <c r="E1813" s="668"/>
      <c r="F1813" s="668"/>
      <c r="G1813" s="670"/>
      <c r="H1813" s="670"/>
      <c r="I1813" s="670"/>
      <c r="J1813" s="305"/>
      <c r="K1813" s="670"/>
      <c r="L1813" s="291"/>
      <c r="M1813" s="247" t="str">
        <f t="shared" si="91"/>
        <v>0</v>
      </c>
      <c r="N1813" s="247" t="str">
        <f t="shared" si="92"/>
        <v>1</v>
      </c>
      <c r="O1813" s="672" t="s">
        <v>605</v>
      </c>
      <c r="P1813" s="725" t="s">
        <v>606</v>
      </c>
      <c r="Q1813" s="668"/>
      <c r="R1813" s="670"/>
      <c r="S1813" s="293"/>
      <c r="T1813" s="412"/>
    </row>
    <row r="1814" spans="1:20" x14ac:dyDescent="0.25">
      <c r="A1814" s="305"/>
      <c r="B1814" s="671"/>
      <c r="C1814" s="305"/>
      <c r="D1814" s="668"/>
      <c r="E1814" s="668"/>
      <c r="F1814" s="668"/>
      <c r="G1814" s="670"/>
      <c r="H1814" s="670"/>
      <c r="I1814" s="670"/>
      <c r="J1814" s="305"/>
      <c r="K1814" s="670"/>
      <c r="L1814" s="291"/>
      <c r="M1814" s="247" t="str">
        <f t="shared" si="91"/>
        <v>0</v>
      </c>
      <c r="N1814" s="247" t="str">
        <f t="shared" si="92"/>
        <v>1</v>
      </c>
      <c r="O1814" s="672" t="s">
        <v>605</v>
      </c>
      <c r="P1814" s="725" t="s">
        <v>606</v>
      </c>
      <c r="Q1814" s="668"/>
      <c r="R1814" s="670"/>
      <c r="S1814" s="293"/>
      <c r="T1814" s="412"/>
    </row>
    <row r="1815" spans="1:20" x14ac:dyDescent="0.25">
      <c r="A1815" s="305"/>
      <c r="B1815" s="671"/>
      <c r="C1815" s="305"/>
      <c r="D1815" s="668"/>
      <c r="E1815" s="668"/>
      <c r="F1815" s="668"/>
      <c r="G1815" s="670"/>
      <c r="H1815" s="670"/>
      <c r="I1815" s="670"/>
      <c r="J1815" s="305"/>
      <c r="K1815" s="670"/>
      <c r="L1815" s="291"/>
      <c r="M1815" s="247" t="str">
        <f t="shared" si="91"/>
        <v>0</v>
      </c>
      <c r="N1815" s="247" t="str">
        <f t="shared" si="92"/>
        <v>1</v>
      </c>
      <c r="O1815" s="672" t="s">
        <v>605</v>
      </c>
      <c r="P1815" s="725" t="s">
        <v>606</v>
      </c>
      <c r="Q1815" s="668"/>
      <c r="R1815" s="670"/>
      <c r="S1815" s="293"/>
      <c r="T1815" s="412"/>
    </row>
    <row r="1816" spans="1:20" x14ac:dyDescent="0.25">
      <c r="A1816" s="305"/>
      <c r="B1816" s="671"/>
      <c r="C1816" s="305"/>
      <c r="D1816" s="668"/>
      <c r="E1816" s="668"/>
      <c r="F1816" s="668"/>
      <c r="G1816" s="670"/>
      <c r="H1816" s="670"/>
      <c r="I1816" s="670"/>
      <c r="J1816" s="305"/>
      <c r="K1816" s="670"/>
      <c r="L1816" s="291"/>
      <c r="M1816" s="247" t="str">
        <f t="shared" si="91"/>
        <v>0</v>
      </c>
      <c r="N1816" s="247" t="str">
        <f t="shared" si="92"/>
        <v>1</v>
      </c>
      <c r="O1816" s="672" t="s">
        <v>605</v>
      </c>
      <c r="P1816" s="725" t="s">
        <v>606</v>
      </c>
      <c r="Q1816" s="668"/>
      <c r="R1816" s="670"/>
      <c r="S1816" s="293"/>
      <c r="T1816" s="412"/>
    </row>
    <row r="1817" spans="1:20" x14ac:dyDescent="0.25">
      <c r="A1817" s="305"/>
      <c r="B1817" s="671"/>
      <c r="C1817" s="305"/>
      <c r="D1817" s="668"/>
      <c r="E1817" s="668"/>
      <c r="F1817" s="668"/>
      <c r="G1817" s="670"/>
      <c r="H1817" s="670"/>
      <c r="I1817" s="670"/>
      <c r="J1817" s="305"/>
      <c r="K1817" s="670"/>
      <c r="L1817" s="291"/>
      <c r="M1817" s="247" t="str">
        <f t="shared" si="91"/>
        <v>0</v>
      </c>
      <c r="N1817" s="247" t="str">
        <f t="shared" si="92"/>
        <v>1</v>
      </c>
      <c r="O1817" s="672" t="s">
        <v>605</v>
      </c>
      <c r="P1817" s="725" t="s">
        <v>606</v>
      </c>
      <c r="Q1817" s="668"/>
      <c r="R1817" s="670"/>
      <c r="S1817" s="293"/>
      <c r="T1817" s="412"/>
    </row>
    <row r="1818" spans="1:20" x14ac:dyDescent="0.25">
      <c r="A1818" s="305"/>
      <c r="B1818" s="671"/>
      <c r="C1818" s="305"/>
      <c r="D1818" s="668"/>
      <c r="E1818" s="668"/>
      <c r="F1818" s="668"/>
      <c r="G1818" s="670"/>
      <c r="H1818" s="670"/>
      <c r="I1818" s="670"/>
      <c r="J1818" s="305"/>
      <c r="K1818" s="670"/>
      <c r="L1818" s="291"/>
      <c r="M1818" s="247" t="str">
        <f t="shared" si="91"/>
        <v>0</v>
      </c>
      <c r="N1818" s="247" t="str">
        <f t="shared" si="92"/>
        <v>1</v>
      </c>
      <c r="O1818" s="672" t="s">
        <v>605</v>
      </c>
      <c r="P1818" s="725" t="s">
        <v>606</v>
      </c>
      <c r="Q1818" s="668"/>
      <c r="R1818" s="670"/>
      <c r="S1818" s="293"/>
      <c r="T1818" s="412"/>
    </row>
    <row r="1819" spans="1:20" x14ac:dyDescent="0.25">
      <c r="A1819" s="305"/>
      <c r="B1819" s="671"/>
      <c r="C1819" s="305"/>
      <c r="D1819" s="668"/>
      <c r="E1819" s="668"/>
      <c r="F1819" s="668"/>
      <c r="G1819" s="670"/>
      <c r="H1819" s="670"/>
      <c r="I1819" s="670"/>
      <c r="J1819" s="305"/>
      <c r="K1819" s="670"/>
      <c r="L1819" s="291"/>
      <c r="M1819" s="247" t="str">
        <f t="shared" si="91"/>
        <v>0</v>
      </c>
      <c r="N1819" s="247" t="str">
        <f t="shared" si="92"/>
        <v>1</v>
      </c>
      <c r="O1819" s="672" t="s">
        <v>605</v>
      </c>
      <c r="P1819" s="725" t="s">
        <v>606</v>
      </c>
      <c r="Q1819" s="668"/>
      <c r="R1819" s="670"/>
      <c r="S1819" s="293"/>
      <c r="T1819" s="412"/>
    </row>
    <row r="1820" spans="1:20" x14ac:dyDescent="0.25">
      <c r="A1820" s="305"/>
      <c r="B1820" s="671"/>
      <c r="C1820" s="305"/>
      <c r="D1820" s="668"/>
      <c r="E1820" s="668"/>
      <c r="F1820" s="668"/>
      <c r="G1820" s="670"/>
      <c r="H1820" s="670"/>
      <c r="I1820" s="670"/>
      <c r="J1820" s="305"/>
      <c r="K1820" s="670"/>
      <c r="L1820" s="291"/>
      <c r="M1820" s="247" t="str">
        <f t="shared" si="91"/>
        <v>0</v>
      </c>
      <c r="N1820" s="247" t="str">
        <f t="shared" si="92"/>
        <v>1</v>
      </c>
      <c r="O1820" s="672" t="s">
        <v>605</v>
      </c>
      <c r="P1820" s="725" t="s">
        <v>606</v>
      </c>
      <c r="Q1820" s="668"/>
      <c r="R1820" s="670"/>
      <c r="S1820" s="293"/>
      <c r="T1820" s="412"/>
    </row>
    <row r="1821" spans="1:20" x14ac:dyDescent="0.25">
      <c r="A1821" s="305"/>
      <c r="B1821" s="671"/>
      <c r="C1821" s="305"/>
      <c r="D1821" s="668"/>
      <c r="E1821" s="668"/>
      <c r="F1821" s="668"/>
      <c r="G1821" s="670"/>
      <c r="H1821" s="670"/>
      <c r="I1821" s="670"/>
      <c r="J1821" s="305"/>
      <c r="K1821" s="670"/>
      <c r="L1821" s="291"/>
      <c r="M1821" s="247" t="str">
        <f t="shared" si="91"/>
        <v>0</v>
      </c>
      <c r="N1821" s="247" t="str">
        <f t="shared" si="92"/>
        <v>1</v>
      </c>
      <c r="O1821" s="672" t="s">
        <v>605</v>
      </c>
      <c r="P1821" s="725" t="s">
        <v>606</v>
      </c>
      <c r="Q1821" s="668"/>
      <c r="R1821" s="670"/>
      <c r="S1821" s="293"/>
      <c r="T1821" s="412"/>
    </row>
    <row r="1822" spans="1:20" x14ac:dyDescent="0.25">
      <c r="A1822" s="305"/>
      <c r="B1822" s="671"/>
      <c r="C1822" s="305"/>
      <c r="D1822" s="668"/>
      <c r="E1822" s="668"/>
      <c r="F1822" s="668"/>
      <c r="G1822" s="670"/>
      <c r="H1822" s="670"/>
      <c r="I1822" s="670"/>
      <c r="J1822" s="305"/>
      <c r="K1822" s="670"/>
      <c r="L1822" s="291"/>
      <c r="M1822" s="247" t="str">
        <f t="shared" si="91"/>
        <v>0</v>
      </c>
      <c r="N1822" s="247" t="str">
        <f t="shared" si="92"/>
        <v>1</v>
      </c>
      <c r="O1822" s="672" t="s">
        <v>605</v>
      </c>
      <c r="P1822" s="725" t="s">
        <v>606</v>
      </c>
      <c r="Q1822" s="668"/>
      <c r="R1822" s="670"/>
      <c r="S1822" s="293"/>
      <c r="T1822" s="412"/>
    </row>
    <row r="1823" spans="1:20" x14ac:dyDescent="0.25">
      <c r="A1823" s="305"/>
      <c r="B1823" s="671"/>
      <c r="C1823" s="305"/>
      <c r="D1823" s="668"/>
      <c r="E1823" s="668"/>
      <c r="F1823" s="668"/>
      <c r="G1823" s="670"/>
      <c r="H1823" s="670"/>
      <c r="I1823" s="670"/>
      <c r="J1823" s="305"/>
      <c r="K1823" s="670"/>
      <c r="L1823" s="291"/>
      <c r="M1823" s="247" t="str">
        <f t="shared" si="91"/>
        <v>0</v>
      </c>
      <c r="N1823" s="247" t="str">
        <f t="shared" si="92"/>
        <v>1</v>
      </c>
      <c r="O1823" s="672" t="s">
        <v>605</v>
      </c>
      <c r="P1823" s="725" t="s">
        <v>606</v>
      </c>
      <c r="Q1823" s="668"/>
      <c r="R1823" s="670"/>
      <c r="S1823" s="293"/>
      <c r="T1823" s="412"/>
    </row>
    <row r="1824" spans="1:20" x14ac:dyDescent="0.25">
      <c r="A1824" s="305"/>
      <c r="B1824" s="671"/>
      <c r="C1824" s="305"/>
      <c r="D1824" s="668"/>
      <c r="E1824" s="668"/>
      <c r="F1824" s="668"/>
      <c r="G1824" s="670"/>
      <c r="H1824" s="670"/>
      <c r="I1824" s="670"/>
      <c r="J1824" s="305"/>
      <c r="K1824" s="670"/>
      <c r="L1824" s="291"/>
      <c r="M1824" s="247" t="str">
        <f t="shared" si="91"/>
        <v>0</v>
      </c>
      <c r="N1824" s="247" t="str">
        <f t="shared" si="92"/>
        <v>1</v>
      </c>
      <c r="O1824" s="672" t="s">
        <v>605</v>
      </c>
      <c r="P1824" s="725" t="s">
        <v>606</v>
      </c>
      <c r="Q1824" s="668"/>
      <c r="R1824" s="670"/>
      <c r="S1824" s="293"/>
      <c r="T1824" s="412"/>
    </row>
    <row r="1825" spans="1:20" x14ac:dyDescent="0.25">
      <c r="A1825" s="305"/>
      <c r="B1825" s="671"/>
      <c r="C1825" s="305"/>
      <c r="D1825" s="668"/>
      <c r="E1825" s="668"/>
      <c r="F1825" s="668"/>
      <c r="G1825" s="670"/>
      <c r="H1825" s="670"/>
      <c r="I1825" s="670"/>
      <c r="J1825" s="305"/>
      <c r="K1825" s="670"/>
      <c r="L1825" s="291"/>
      <c r="M1825" s="247" t="str">
        <f t="shared" si="91"/>
        <v>0</v>
      </c>
      <c r="N1825" s="247" t="str">
        <f t="shared" si="92"/>
        <v>1</v>
      </c>
      <c r="O1825" s="672" t="s">
        <v>605</v>
      </c>
      <c r="P1825" s="725" t="s">
        <v>606</v>
      </c>
      <c r="Q1825" s="668"/>
      <c r="R1825" s="670"/>
      <c r="S1825" s="293"/>
      <c r="T1825" s="412"/>
    </row>
    <row r="1826" spans="1:20" x14ac:dyDescent="0.25">
      <c r="A1826" s="305"/>
      <c r="B1826" s="671"/>
      <c r="C1826" s="305"/>
      <c r="D1826" s="668"/>
      <c r="E1826" s="668"/>
      <c r="F1826" s="668"/>
      <c r="G1826" s="670"/>
      <c r="H1826" s="670"/>
      <c r="I1826" s="670"/>
      <c r="J1826" s="305"/>
      <c r="K1826" s="670"/>
      <c r="L1826" s="291"/>
      <c r="M1826" s="247" t="str">
        <f t="shared" si="91"/>
        <v>0</v>
      </c>
      <c r="N1826" s="247" t="str">
        <f t="shared" si="92"/>
        <v>1</v>
      </c>
      <c r="O1826" s="672" t="s">
        <v>605</v>
      </c>
      <c r="P1826" s="725" t="s">
        <v>606</v>
      </c>
      <c r="Q1826" s="668"/>
      <c r="R1826" s="670"/>
      <c r="S1826" s="293"/>
      <c r="T1826" s="412"/>
    </row>
    <row r="1827" spans="1:20" x14ac:dyDescent="0.25">
      <c r="A1827" s="305"/>
      <c r="B1827" s="671"/>
      <c r="C1827" s="305"/>
      <c r="D1827" s="668"/>
      <c r="E1827" s="668"/>
      <c r="F1827" s="668"/>
      <c r="G1827" s="670"/>
      <c r="H1827" s="670"/>
      <c r="I1827" s="670"/>
      <c r="J1827" s="305"/>
      <c r="K1827" s="670"/>
      <c r="L1827" s="291"/>
      <c r="M1827" s="247" t="str">
        <f t="shared" si="91"/>
        <v>0</v>
      </c>
      <c r="N1827" s="247" t="str">
        <f t="shared" si="92"/>
        <v>1</v>
      </c>
      <c r="O1827" s="672" t="s">
        <v>605</v>
      </c>
      <c r="P1827" s="725" t="s">
        <v>606</v>
      </c>
      <c r="Q1827" s="668"/>
      <c r="R1827" s="670"/>
      <c r="S1827" s="293"/>
      <c r="T1827" s="412"/>
    </row>
    <row r="1828" spans="1:20" x14ac:dyDescent="0.25">
      <c r="A1828" s="305"/>
      <c r="B1828" s="671"/>
      <c r="C1828" s="305"/>
      <c r="D1828" s="668"/>
      <c r="E1828" s="668"/>
      <c r="F1828" s="668"/>
      <c r="G1828" s="670"/>
      <c r="H1828" s="670"/>
      <c r="I1828" s="670"/>
      <c r="J1828" s="305"/>
      <c r="K1828" s="670"/>
      <c r="L1828" s="291"/>
      <c r="M1828" s="247" t="str">
        <f t="shared" si="91"/>
        <v>0</v>
      </c>
      <c r="N1828" s="247" t="str">
        <f t="shared" si="92"/>
        <v>1</v>
      </c>
      <c r="O1828" s="672" t="s">
        <v>605</v>
      </c>
      <c r="P1828" s="725" t="s">
        <v>606</v>
      </c>
      <c r="Q1828" s="668"/>
      <c r="R1828" s="670"/>
      <c r="S1828" s="293"/>
      <c r="T1828" s="412"/>
    </row>
    <row r="1829" spans="1:20" x14ac:dyDescent="0.25">
      <c r="A1829" s="305"/>
      <c r="B1829" s="671"/>
      <c r="C1829" s="305"/>
      <c r="D1829" s="668"/>
      <c r="E1829" s="668"/>
      <c r="F1829" s="668"/>
      <c r="G1829" s="670"/>
      <c r="H1829" s="670"/>
      <c r="I1829" s="670"/>
      <c r="J1829" s="305"/>
      <c r="K1829" s="670"/>
      <c r="L1829" s="291"/>
      <c r="M1829" s="247" t="str">
        <f t="shared" si="91"/>
        <v>0</v>
      </c>
      <c r="N1829" s="247" t="str">
        <f t="shared" si="92"/>
        <v>1</v>
      </c>
      <c r="O1829" s="672" t="s">
        <v>605</v>
      </c>
      <c r="P1829" s="725" t="s">
        <v>606</v>
      </c>
      <c r="Q1829" s="668"/>
      <c r="R1829" s="670"/>
      <c r="S1829" s="293"/>
      <c r="T1829" s="412"/>
    </row>
    <row r="1830" spans="1:20" x14ac:dyDescent="0.25">
      <c r="A1830" s="305"/>
      <c r="B1830" s="671"/>
      <c r="C1830" s="305"/>
      <c r="D1830" s="668"/>
      <c r="E1830" s="668"/>
      <c r="F1830" s="668"/>
      <c r="G1830" s="670"/>
      <c r="H1830" s="670"/>
      <c r="I1830" s="670"/>
      <c r="J1830" s="305"/>
      <c r="K1830" s="338"/>
      <c r="L1830" s="291"/>
      <c r="M1830" s="247" t="str">
        <f t="shared" si="91"/>
        <v>0</v>
      </c>
      <c r="N1830" s="247" t="str">
        <f t="shared" si="92"/>
        <v>1</v>
      </c>
      <c r="O1830" s="672" t="s">
        <v>605</v>
      </c>
      <c r="P1830" s="725" t="s">
        <v>606</v>
      </c>
      <c r="Q1830" s="668"/>
      <c r="R1830" s="670"/>
      <c r="S1830" s="293"/>
      <c r="T1830" s="412"/>
    </row>
    <row r="1831" spans="1:20" x14ac:dyDescent="0.25">
      <c r="A1831" s="305"/>
      <c r="B1831" s="671"/>
      <c r="C1831" s="305"/>
      <c r="D1831" s="668"/>
      <c r="E1831" s="668"/>
      <c r="F1831" s="668"/>
      <c r="G1831" s="670"/>
      <c r="H1831" s="670"/>
      <c r="I1831" s="670"/>
      <c r="J1831" s="305"/>
      <c r="K1831" s="338"/>
      <c r="L1831" s="291"/>
      <c r="M1831" s="247" t="str">
        <f t="shared" si="91"/>
        <v>0</v>
      </c>
      <c r="N1831" s="247" t="str">
        <f t="shared" si="92"/>
        <v>1</v>
      </c>
      <c r="O1831" s="672" t="s">
        <v>605</v>
      </c>
      <c r="P1831" s="725" t="s">
        <v>606</v>
      </c>
      <c r="Q1831" s="668"/>
      <c r="R1831" s="670"/>
      <c r="S1831" s="293"/>
      <c r="T1831" s="412"/>
    </row>
    <row r="1832" spans="1:20" x14ac:dyDescent="0.25">
      <c r="A1832" s="305"/>
      <c r="B1832" s="671"/>
      <c r="C1832" s="305"/>
      <c r="D1832" s="668"/>
      <c r="E1832" s="668"/>
      <c r="F1832" s="668"/>
      <c r="G1832" s="670"/>
      <c r="H1832" s="670"/>
      <c r="I1832" s="670"/>
      <c r="J1832" s="305"/>
      <c r="K1832" s="670"/>
      <c r="L1832" s="291"/>
      <c r="M1832" s="247" t="str">
        <f t="shared" si="91"/>
        <v>0</v>
      </c>
      <c r="N1832" s="247" t="str">
        <f t="shared" si="92"/>
        <v>1</v>
      </c>
      <c r="O1832" s="672" t="s">
        <v>605</v>
      </c>
      <c r="P1832" s="725" t="s">
        <v>606</v>
      </c>
      <c r="Q1832" s="668"/>
      <c r="R1832" s="670"/>
      <c r="S1832" s="293"/>
      <c r="T1832" s="412"/>
    </row>
    <row r="1833" spans="1:20" x14ac:dyDescent="0.25">
      <c r="A1833" s="305"/>
      <c r="B1833" s="841"/>
      <c r="C1833" s="210"/>
      <c r="D1833" s="668"/>
      <c r="E1833" s="668"/>
      <c r="F1833" s="668"/>
      <c r="G1833" s="670"/>
      <c r="H1833" s="670"/>
      <c r="I1833" s="670"/>
      <c r="J1833" s="305"/>
      <c r="K1833" s="670"/>
      <c r="L1833" s="291"/>
      <c r="M1833" s="247" t="str">
        <f t="shared" si="91"/>
        <v>0</v>
      </c>
      <c r="N1833" s="247" t="str">
        <f t="shared" si="92"/>
        <v>1</v>
      </c>
      <c r="O1833" s="672" t="s">
        <v>605</v>
      </c>
      <c r="P1833" s="725" t="s">
        <v>606</v>
      </c>
      <c r="Q1833" s="668"/>
      <c r="R1833" s="670"/>
      <c r="S1833" s="293"/>
      <c r="T1833" s="412"/>
    </row>
    <row r="1834" spans="1:20" x14ac:dyDescent="0.25">
      <c r="A1834" s="305"/>
      <c r="B1834" s="841"/>
      <c r="C1834" s="210"/>
      <c r="D1834" s="668"/>
      <c r="E1834" s="668"/>
      <c r="F1834" s="668"/>
      <c r="G1834" s="670"/>
      <c r="H1834" s="670"/>
      <c r="I1834" s="670"/>
      <c r="J1834" s="305"/>
      <c r="K1834" s="670"/>
      <c r="L1834" s="291"/>
      <c r="M1834" s="247" t="str">
        <f t="shared" si="91"/>
        <v>0</v>
      </c>
      <c r="N1834" s="247" t="str">
        <f t="shared" si="92"/>
        <v>1</v>
      </c>
      <c r="O1834" s="672" t="s">
        <v>605</v>
      </c>
      <c r="P1834" s="725" t="s">
        <v>606</v>
      </c>
      <c r="Q1834" s="668"/>
      <c r="R1834" s="670"/>
      <c r="S1834" s="293"/>
      <c r="T1834" s="412"/>
    </row>
    <row r="1835" spans="1:20" x14ac:dyDescent="0.25">
      <c r="A1835" s="305"/>
      <c r="B1835" s="841"/>
      <c r="C1835" s="210"/>
      <c r="D1835" s="668"/>
      <c r="E1835" s="668"/>
      <c r="F1835" s="668"/>
      <c r="G1835" s="670"/>
      <c r="H1835" s="670"/>
      <c r="I1835" s="670"/>
      <c r="J1835" s="305"/>
      <c r="K1835" s="670"/>
      <c r="L1835" s="291"/>
      <c r="M1835" s="247" t="str">
        <f t="shared" si="91"/>
        <v>0</v>
      </c>
      <c r="N1835" s="247" t="str">
        <f t="shared" si="92"/>
        <v>1</v>
      </c>
      <c r="O1835" s="672" t="s">
        <v>605</v>
      </c>
      <c r="P1835" s="725" t="s">
        <v>606</v>
      </c>
      <c r="Q1835" s="668"/>
      <c r="R1835" s="670"/>
      <c r="S1835" s="293"/>
      <c r="T1835" s="412"/>
    </row>
    <row r="1836" spans="1:20" x14ac:dyDescent="0.25">
      <c r="A1836" s="305"/>
      <c r="B1836" s="841"/>
      <c r="C1836" s="210"/>
      <c r="D1836" s="668"/>
      <c r="E1836" s="668"/>
      <c r="F1836" s="668"/>
      <c r="G1836" s="670"/>
      <c r="H1836" s="670"/>
      <c r="I1836" s="670"/>
      <c r="J1836" s="305"/>
      <c r="K1836" s="670"/>
      <c r="L1836" s="291"/>
      <c r="M1836" s="247" t="str">
        <f t="shared" si="91"/>
        <v>0</v>
      </c>
      <c r="N1836" s="247" t="str">
        <f t="shared" si="92"/>
        <v>1</v>
      </c>
      <c r="O1836" s="672" t="s">
        <v>605</v>
      </c>
      <c r="P1836" s="725" t="s">
        <v>606</v>
      </c>
      <c r="Q1836" s="668"/>
      <c r="R1836" s="670"/>
      <c r="S1836" s="293"/>
      <c r="T1836" s="412"/>
    </row>
    <row r="1837" spans="1:20" x14ac:dyDescent="0.25">
      <c r="A1837" s="305"/>
      <c r="B1837" s="841"/>
      <c r="C1837" s="210"/>
      <c r="D1837" s="668"/>
      <c r="E1837" s="668"/>
      <c r="F1837" s="668"/>
      <c r="G1837" s="670"/>
      <c r="H1837" s="670"/>
      <c r="I1837" s="670"/>
      <c r="J1837" s="305"/>
      <c r="K1837" s="670"/>
      <c r="L1837" s="291"/>
      <c r="M1837" s="247" t="str">
        <f t="shared" si="91"/>
        <v>0</v>
      </c>
      <c r="N1837" s="247" t="str">
        <f t="shared" si="92"/>
        <v>1</v>
      </c>
      <c r="O1837" s="672" t="s">
        <v>605</v>
      </c>
      <c r="P1837" s="725" t="s">
        <v>606</v>
      </c>
      <c r="Q1837" s="668"/>
      <c r="R1837" s="670"/>
      <c r="S1837" s="293"/>
      <c r="T1837" s="412"/>
    </row>
    <row r="1838" spans="1:20" x14ac:dyDescent="0.25">
      <c r="A1838" s="305"/>
      <c r="B1838" s="841"/>
      <c r="C1838" s="210"/>
      <c r="D1838" s="668"/>
      <c r="E1838" s="668"/>
      <c r="F1838" s="668"/>
      <c r="G1838" s="670"/>
      <c r="H1838" s="670"/>
      <c r="I1838" s="670"/>
      <c r="J1838" s="305"/>
      <c r="K1838" s="670"/>
      <c r="L1838" s="291"/>
      <c r="M1838" s="247" t="str">
        <f t="shared" si="91"/>
        <v>0</v>
      </c>
      <c r="N1838" s="247" t="str">
        <f t="shared" si="92"/>
        <v>1</v>
      </c>
      <c r="O1838" s="672" t="s">
        <v>605</v>
      </c>
      <c r="P1838" s="725" t="s">
        <v>606</v>
      </c>
      <c r="Q1838" s="668"/>
      <c r="R1838" s="670"/>
      <c r="S1838" s="293"/>
      <c r="T1838" s="412"/>
    </row>
    <row r="1839" spans="1:20" x14ac:dyDescent="0.25">
      <c r="A1839" s="305"/>
      <c r="B1839" s="841"/>
      <c r="C1839" s="210"/>
      <c r="D1839" s="668"/>
      <c r="E1839" s="668"/>
      <c r="F1839" s="668"/>
      <c r="G1839" s="670"/>
      <c r="H1839" s="670"/>
      <c r="I1839" s="670"/>
      <c r="J1839" s="305"/>
      <c r="K1839" s="670"/>
      <c r="L1839" s="291"/>
      <c r="M1839" s="247" t="str">
        <f t="shared" si="91"/>
        <v>0</v>
      </c>
      <c r="N1839" s="247" t="str">
        <f t="shared" si="92"/>
        <v>1</v>
      </c>
      <c r="O1839" s="672" t="s">
        <v>605</v>
      </c>
      <c r="P1839" s="725" t="s">
        <v>606</v>
      </c>
      <c r="Q1839" s="668"/>
      <c r="R1839" s="670"/>
      <c r="S1839" s="293"/>
      <c r="T1839" s="412"/>
    </row>
    <row r="1840" spans="1:20" x14ac:dyDescent="0.25">
      <c r="A1840" s="305"/>
      <c r="B1840" s="841"/>
      <c r="C1840" s="210"/>
      <c r="D1840" s="668"/>
      <c r="E1840" s="668"/>
      <c r="F1840" s="668"/>
      <c r="G1840" s="670"/>
      <c r="H1840" s="670"/>
      <c r="I1840" s="670"/>
      <c r="J1840" s="305"/>
      <c r="K1840" s="670"/>
      <c r="L1840" s="291"/>
      <c r="M1840" s="247" t="str">
        <f t="shared" si="91"/>
        <v>0</v>
      </c>
      <c r="N1840" s="247" t="str">
        <f t="shared" si="92"/>
        <v>1</v>
      </c>
      <c r="O1840" s="672" t="s">
        <v>605</v>
      </c>
      <c r="P1840" s="725" t="s">
        <v>606</v>
      </c>
      <c r="Q1840" s="668"/>
      <c r="R1840" s="670"/>
      <c r="S1840" s="293"/>
      <c r="T1840" s="412"/>
    </row>
    <row r="1841" spans="1:20" x14ac:dyDescent="0.25">
      <c r="A1841" s="305"/>
      <c r="B1841" s="841"/>
      <c r="C1841" s="210"/>
      <c r="D1841" s="668"/>
      <c r="E1841" s="668"/>
      <c r="F1841" s="668"/>
      <c r="G1841" s="670"/>
      <c r="H1841" s="670"/>
      <c r="I1841" s="670"/>
      <c r="J1841" s="305"/>
      <c r="K1841" s="670"/>
      <c r="L1841" s="291"/>
      <c r="M1841" s="247" t="str">
        <f t="shared" si="91"/>
        <v>0</v>
      </c>
      <c r="N1841" s="247" t="str">
        <f t="shared" si="92"/>
        <v>1</v>
      </c>
      <c r="O1841" s="672" t="s">
        <v>605</v>
      </c>
      <c r="P1841" s="725" t="s">
        <v>606</v>
      </c>
      <c r="Q1841" s="668"/>
      <c r="R1841" s="670"/>
      <c r="S1841" s="293"/>
      <c r="T1841" s="412"/>
    </row>
    <row r="1842" spans="1:20" x14ac:dyDescent="0.25">
      <c r="A1842" s="305"/>
      <c r="B1842" s="841"/>
      <c r="C1842" s="210"/>
      <c r="D1842" s="668"/>
      <c r="E1842" s="668"/>
      <c r="F1842" s="668"/>
      <c r="G1842" s="670"/>
      <c r="H1842" s="670"/>
      <c r="I1842" s="670"/>
      <c r="J1842" s="305"/>
      <c r="K1842" s="670"/>
      <c r="L1842" s="291"/>
      <c r="M1842" s="247" t="str">
        <f t="shared" si="91"/>
        <v>0</v>
      </c>
      <c r="N1842" s="247" t="str">
        <f t="shared" si="92"/>
        <v>1</v>
      </c>
      <c r="O1842" s="672" t="s">
        <v>605</v>
      </c>
      <c r="P1842" s="725" t="s">
        <v>606</v>
      </c>
      <c r="Q1842" s="668"/>
      <c r="R1842" s="670"/>
      <c r="S1842" s="293"/>
      <c r="T1842" s="412"/>
    </row>
    <row r="1843" spans="1:20" x14ac:dyDescent="0.25">
      <c r="A1843" s="305"/>
      <c r="B1843" s="841"/>
      <c r="C1843" s="210"/>
      <c r="D1843" s="668"/>
      <c r="E1843" s="668"/>
      <c r="F1843" s="668"/>
      <c r="G1843" s="670"/>
      <c r="H1843" s="670"/>
      <c r="I1843" s="670"/>
      <c r="J1843" s="305"/>
      <c r="K1843" s="670"/>
      <c r="L1843" s="291"/>
      <c r="M1843" s="247" t="str">
        <f t="shared" si="91"/>
        <v>0</v>
      </c>
      <c r="N1843" s="247" t="str">
        <f t="shared" si="92"/>
        <v>1</v>
      </c>
      <c r="O1843" s="672" t="s">
        <v>605</v>
      </c>
      <c r="P1843" s="725" t="s">
        <v>606</v>
      </c>
      <c r="Q1843" s="668"/>
      <c r="R1843" s="670"/>
      <c r="S1843" s="293"/>
      <c r="T1843" s="412"/>
    </row>
    <row r="1844" spans="1:20" x14ac:dyDescent="0.25">
      <c r="A1844" s="305"/>
      <c r="B1844" s="841"/>
      <c r="C1844" s="210"/>
      <c r="D1844" s="668"/>
      <c r="E1844" s="668"/>
      <c r="F1844" s="668"/>
      <c r="G1844" s="670"/>
      <c r="H1844" s="670"/>
      <c r="I1844" s="670"/>
      <c r="J1844" s="305"/>
      <c r="K1844" s="670"/>
      <c r="L1844" s="291"/>
      <c r="M1844" s="247" t="str">
        <f t="shared" si="91"/>
        <v>0</v>
      </c>
      <c r="N1844" s="247" t="str">
        <f t="shared" si="92"/>
        <v>1</v>
      </c>
      <c r="O1844" s="672" t="s">
        <v>605</v>
      </c>
      <c r="P1844" s="725" t="s">
        <v>606</v>
      </c>
      <c r="Q1844" s="668"/>
      <c r="R1844" s="670"/>
      <c r="S1844" s="293"/>
      <c r="T1844" s="412"/>
    </row>
    <row r="1845" spans="1:20" x14ac:dyDescent="0.25">
      <c r="A1845" s="305"/>
      <c r="B1845" s="841"/>
      <c r="C1845" s="210"/>
      <c r="D1845" s="668"/>
      <c r="E1845" s="668"/>
      <c r="F1845" s="668"/>
      <c r="G1845" s="670"/>
      <c r="H1845" s="670"/>
      <c r="I1845" s="670"/>
      <c r="J1845" s="305"/>
      <c r="K1845" s="670"/>
      <c r="L1845" s="291"/>
      <c r="M1845" s="247" t="str">
        <f t="shared" si="91"/>
        <v>0</v>
      </c>
      <c r="N1845" s="247" t="str">
        <f t="shared" si="92"/>
        <v>1</v>
      </c>
      <c r="O1845" s="672" t="s">
        <v>605</v>
      </c>
      <c r="P1845" s="725" t="s">
        <v>606</v>
      </c>
      <c r="Q1845" s="668"/>
      <c r="R1845" s="670"/>
      <c r="S1845" s="293"/>
      <c r="T1845" s="412"/>
    </row>
    <row r="1846" spans="1:20" x14ac:dyDescent="0.25">
      <c r="A1846" s="305"/>
      <c r="B1846" s="841"/>
      <c r="C1846" s="210"/>
      <c r="D1846" s="668"/>
      <c r="E1846" s="668"/>
      <c r="F1846" s="668"/>
      <c r="G1846" s="670"/>
      <c r="H1846" s="670"/>
      <c r="I1846" s="670"/>
      <c r="J1846" s="305"/>
      <c r="K1846" s="670"/>
      <c r="L1846" s="291"/>
      <c r="M1846" s="247" t="str">
        <f t="shared" si="91"/>
        <v>0</v>
      </c>
      <c r="N1846" s="247" t="str">
        <f t="shared" si="92"/>
        <v>1</v>
      </c>
      <c r="O1846" s="672" t="s">
        <v>605</v>
      </c>
      <c r="P1846" s="725" t="s">
        <v>606</v>
      </c>
      <c r="Q1846" s="668"/>
      <c r="R1846" s="670"/>
      <c r="S1846" s="293"/>
      <c r="T1846" s="412"/>
    </row>
    <row r="1847" spans="1:20" x14ac:dyDescent="0.25">
      <c r="A1847" s="305"/>
      <c r="B1847" s="841"/>
      <c r="C1847" s="210"/>
      <c r="D1847" s="668"/>
      <c r="E1847" s="668"/>
      <c r="F1847" s="668"/>
      <c r="G1847" s="670"/>
      <c r="H1847" s="670"/>
      <c r="I1847" s="670"/>
      <c r="J1847" s="305"/>
      <c r="K1847" s="670"/>
      <c r="L1847" s="291"/>
      <c r="M1847" s="247" t="str">
        <f t="shared" si="91"/>
        <v>0</v>
      </c>
      <c r="N1847" s="247" t="str">
        <f t="shared" si="92"/>
        <v>1</v>
      </c>
      <c r="O1847" s="672" t="s">
        <v>605</v>
      </c>
      <c r="P1847" s="725" t="s">
        <v>606</v>
      </c>
      <c r="Q1847" s="668"/>
      <c r="R1847" s="670"/>
      <c r="S1847" s="293"/>
      <c r="T1847" s="412"/>
    </row>
    <row r="1848" spans="1:20" x14ac:dyDescent="0.25">
      <c r="A1848" s="305"/>
      <c r="B1848" s="841"/>
      <c r="C1848" s="210"/>
      <c r="D1848" s="668"/>
      <c r="E1848" s="668"/>
      <c r="F1848" s="668"/>
      <c r="G1848" s="670"/>
      <c r="H1848" s="670"/>
      <c r="I1848" s="670"/>
      <c r="J1848" s="305"/>
      <c r="K1848" s="670"/>
      <c r="L1848" s="291"/>
      <c r="M1848" s="247" t="str">
        <f t="shared" si="91"/>
        <v>0</v>
      </c>
      <c r="N1848" s="247" t="str">
        <f t="shared" si="92"/>
        <v>1</v>
      </c>
      <c r="O1848" s="672" t="s">
        <v>605</v>
      </c>
      <c r="P1848" s="725" t="s">
        <v>606</v>
      </c>
      <c r="Q1848" s="668"/>
      <c r="R1848" s="670"/>
      <c r="S1848" s="293"/>
      <c r="T1848" s="412"/>
    </row>
    <row r="1849" spans="1:20" x14ac:dyDescent="0.25">
      <c r="A1849" s="305"/>
      <c r="B1849" s="841"/>
      <c r="C1849" s="210"/>
      <c r="D1849" s="668"/>
      <c r="E1849" s="668"/>
      <c r="F1849" s="668"/>
      <c r="G1849" s="670"/>
      <c r="H1849" s="670"/>
      <c r="I1849" s="670"/>
      <c r="J1849" s="305"/>
      <c r="K1849" s="670"/>
      <c r="L1849" s="291"/>
      <c r="M1849" s="247" t="str">
        <f t="shared" si="91"/>
        <v>0</v>
      </c>
      <c r="N1849" s="247" t="str">
        <f t="shared" si="92"/>
        <v>1</v>
      </c>
      <c r="O1849" s="672" t="s">
        <v>605</v>
      </c>
      <c r="P1849" s="725" t="s">
        <v>606</v>
      </c>
      <c r="Q1849" s="668"/>
      <c r="R1849" s="670"/>
      <c r="S1849" s="293"/>
      <c r="T1849" s="412"/>
    </row>
    <row r="1850" spans="1:20" x14ac:dyDescent="0.25">
      <c r="A1850" s="305"/>
      <c r="B1850" s="841"/>
      <c r="C1850" s="210"/>
      <c r="D1850" s="668"/>
      <c r="E1850" s="668"/>
      <c r="F1850" s="668"/>
      <c r="G1850" s="670"/>
      <c r="H1850" s="670"/>
      <c r="I1850" s="670"/>
      <c r="J1850" s="305"/>
      <c r="K1850" s="670"/>
      <c r="L1850" s="291"/>
      <c r="M1850" s="247" t="str">
        <f t="shared" si="91"/>
        <v>0</v>
      </c>
      <c r="N1850" s="247" t="str">
        <f t="shared" si="92"/>
        <v>1</v>
      </c>
      <c r="O1850" s="672" t="s">
        <v>605</v>
      </c>
      <c r="P1850" s="725" t="s">
        <v>606</v>
      </c>
      <c r="Q1850" s="668"/>
      <c r="R1850" s="670"/>
      <c r="S1850" s="293"/>
      <c r="T1850" s="412"/>
    </row>
    <row r="1851" spans="1:20" x14ac:dyDescent="0.25">
      <c r="A1851" s="305"/>
      <c r="B1851" s="841"/>
      <c r="C1851" s="305"/>
      <c r="D1851" s="668"/>
      <c r="E1851" s="668"/>
      <c r="F1851" s="668"/>
      <c r="G1851" s="670"/>
      <c r="H1851" s="670"/>
      <c r="I1851" s="670"/>
      <c r="J1851" s="305"/>
      <c r="K1851" s="670"/>
      <c r="L1851" s="291"/>
      <c r="M1851" s="247" t="str">
        <f t="shared" si="91"/>
        <v>0</v>
      </c>
      <c r="N1851" s="247" t="str">
        <f t="shared" si="92"/>
        <v>1</v>
      </c>
      <c r="O1851" s="672" t="s">
        <v>605</v>
      </c>
      <c r="P1851" s="725" t="s">
        <v>606</v>
      </c>
      <c r="Q1851" s="668"/>
      <c r="R1851" s="670"/>
      <c r="S1851" s="293"/>
      <c r="T1851" s="412"/>
    </row>
    <row r="1852" spans="1:20" x14ac:dyDescent="0.25">
      <c r="A1852" s="305"/>
      <c r="B1852" s="841"/>
      <c r="C1852" s="305"/>
      <c r="D1852" s="668"/>
      <c r="E1852" s="668"/>
      <c r="F1852" s="668"/>
      <c r="G1852" s="670"/>
      <c r="H1852" s="670"/>
      <c r="I1852" s="670"/>
      <c r="J1852" s="305"/>
      <c r="K1852" s="670"/>
      <c r="L1852" s="291"/>
      <c r="M1852" s="247" t="str">
        <f t="shared" si="91"/>
        <v>0</v>
      </c>
      <c r="N1852" s="247" t="str">
        <f t="shared" si="92"/>
        <v>1</v>
      </c>
      <c r="O1852" s="672" t="s">
        <v>605</v>
      </c>
      <c r="P1852" s="725" t="s">
        <v>606</v>
      </c>
      <c r="Q1852" s="668"/>
      <c r="R1852" s="670"/>
      <c r="S1852" s="293"/>
      <c r="T1852" s="412"/>
    </row>
    <row r="1853" spans="1:20" x14ac:dyDescent="0.25">
      <c r="A1853" s="305"/>
      <c r="B1853" s="841"/>
      <c r="C1853" s="305"/>
      <c r="D1853" s="668"/>
      <c r="E1853" s="668"/>
      <c r="F1853" s="668"/>
      <c r="G1853" s="670"/>
      <c r="H1853" s="670"/>
      <c r="I1853" s="670"/>
      <c r="J1853" s="305"/>
      <c r="K1853" s="670"/>
      <c r="L1853" s="291"/>
      <c r="M1853" s="247" t="str">
        <f t="shared" si="91"/>
        <v>0</v>
      </c>
      <c r="N1853" s="247" t="str">
        <f t="shared" si="92"/>
        <v>1</v>
      </c>
      <c r="O1853" s="672" t="s">
        <v>605</v>
      </c>
      <c r="P1853" s="725" t="s">
        <v>606</v>
      </c>
      <c r="Q1853" s="668"/>
      <c r="R1853" s="670"/>
      <c r="S1853" s="293"/>
      <c r="T1853" s="412"/>
    </row>
    <row r="1854" spans="1:20" x14ac:dyDescent="0.25">
      <c r="A1854" s="305"/>
      <c r="B1854" s="841"/>
      <c r="C1854" s="305"/>
      <c r="D1854" s="668"/>
      <c r="E1854" s="668"/>
      <c r="F1854" s="668"/>
      <c r="G1854" s="670"/>
      <c r="H1854" s="670"/>
      <c r="I1854" s="670"/>
      <c r="J1854" s="305"/>
      <c r="K1854" s="670"/>
      <c r="L1854" s="291"/>
      <c r="M1854" s="247" t="str">
        <f t="shared" si="91"/>
        <v>0</v>
      </c>
      <c r="N1854" s="247" t="str">
        <f t="shared" si="92"/>
        <v>1</v>
      </c>
      <c r="O1854" s="672" t="s">
        <v>605</v>
      </c>
      <c r="P1854" s="725" t="s">
        <v>606</v>
      </c>
      <c r="Q1854" s="668"/>
      <c r="R1854" s="670"/>
      <c r="S1854" s="293"/>
      <c r="T1854" s="412"/>
    </row>
    <row r="1855" spans="1:20" x14ac:dyDescent="0.25">
      <c r="A1855" s="305"/>
      <c r="B1855" s="841"/>
      <c r="C1855" s="305"/>
      <c r="D1855" s="668"/>
      <c r="E1855" s="668"/>
      <c r="F1855" s="668"/>
      <c r="G1855" s="670"/>
      <c r="H1855" s="670"/>
      <c r="I1855" s="670"/>
      <c r="J1855" s="305"/>
      <c r="K1855" s="670"/>
      <c r="L1855" s="291"/>
      <c r="M1855" s="247" t="str">
        <f t="shared" si="91"/>
        <v>0</v>
      </c>
      <c r="N1855" s="247" t="str">
        <f t="shared" si="92"/>
        <v>1</v>
      </c>
      <c r="O1855" s="672" t="s">
        <v>605</v>
      </c>
      <c r="P1855" s="725" t="s">
        <v>606</v>
      </c>
      <c r="Q1855" s="668"/>
      <c r="R1855" s="670"/>
      <c r="S1855" s="293"/>
      <c r="T1855" s="412"/>
    </row>
    <row r="1856" spans="1:20" x14ac:dyDescent="0.25">
      <c r="A1856" s="305"/>
      <c r="B1856" s="841"/>
      <c r="C1856" s="305"/>
      <c r="D1856" s="668"/>
      <c r="E1856" s="668"/>
      <c r="F1856" s="668"/>
      <c r="G1856" s="670"/>
      <c r="H1856" s="670"/>
      <c r="I1856" s="670"/>
      <c r="J1856" s="305"/>
      <c r="K1856" s="670"/>
      <c r="L1856" s="291"/>
      <c r="M1856" s="247" t="str">
        <f t="shared" si="91"/>
        <v>0</v>
      </c>
      <c r="N1856" s="247" t="str">
        <f t="shared" si="92"/>
        <v>1</v>
      </c>
      <c r="O1856" s="672" t="s">
        <v>605</v>
      </c>
      <c r="P1856" s="725" t="s">
        <v>606</v>
      </c>
      <c r="Q1856" s="668"/>
      <c r="R1856" s="670"/>
      <c r="S1856" s="293"/>
      <c r="T1856" s="412"/>
    </row>
    <row r="1857" spans="1:20" x14ac:dyDescent="0.25">
      <c r="A1857" s="305"/>
      <c r="B1857" s="841"/>
      <c r="C1857" s="305"/>
      <c r="D1857" s="668"/>
      <c r="E1857" s="668"/>
      <c r="F1857" s="668"/>
      <c r="G1857" s="670"/>
      <c r="H1857" s="670"/>
      <c r="I1857" s="670"/>
      <c r="J1857" s="305"/>
      <c r="K1857" s="670"/>
      <c r="L1857" s="291"/>
      <c r="M1857" s="247" t="str">
        <f t="shared" si="91"/>
        <v>0</v>
      </c>
      <c r="N1857" s="247" t="str">
        <f t="shared" si="92"/>
        <v>1</v>
      </c>
      <c r="O1857" s="672" t="s">
        <v>605</v>
      </c>
      <c r="P1857" s="725" t="s">
        <v>606</v>
      </c>
      <c r="Q1857" s="668"/>
      <c r="R1857" s="670"/>
      <c r="S1857" s="293"/>
      <c r="T1857" s="412"/>
    </row>
    <row r="1858" spans="1:20" x14ac:dyDescent="0.25">
      <c r="A1858" s="305"/>
      <c r="B1858" s="841"/>
      <c r="C1858" s="305"/>
      <c r="D1858" s="668"/>
      <c r="E1858" s="668"/>
      <c r="F1858" s="668"/>
      <c r="G1858" s="670"/>
      <c r="H1858" s="670"/>
      <c r="I1858" s="670"/>
      <c r="J1858" s="305"/>
      <c r="K1858" s="670"/>
      <c r="L1858" s="291"/>
      <c r="M1858" s="247" t="str">
        <f t="shared" si="91"/>
        <v>0</v>
      </c>
      <c r="N1858" s="247" t="str">
        <f t="shared" si="92"/>
        <v>1</v>
      </c>
      <c r="O1858" s="672" t="s">
        <v>605</v>
      </c>
      <c r="P1858" s="725" t="s">
        <v>606</v>
      </c>
      <c r="Q1858" s="668"/>
      <c r="R1858" s="670"/>
      <c r="S1858" s="293"/>
      <c r="T1858" s="412"/>
    </row>
    <row r="1859" spans="1:20" x14ac:dyDescent="0.25">
      <c r="A1859" s="305"/>
      <c r="B1859" s="841"/>
      <c r="C1859" s="305"/>
      <c r="D1859" s="668"/>
      <c r="E1859" s="668"/>
      <c r="F1859" s="668"/>
      <c r="G1859" s="670"/>
      <c r="H1859" s="670"/>
      <c r="I1859" s="670"/>
      <c r="J1859" s="305"/>
      <c r="K1859" s="670"/>
      <c r="L1859" s="291"/>
      <c r="M1859" s="247" t="str">
        <f t="shared" ref="M1859:M1922" si="93">IF(O1859="",0,LEFT(O1859,1))</f>
        <v>0</v>
      </c>
      <c r="N1859" s="247" t="str">
        <f t="shared" si="92"/>
        <v>1</v>
      </c>
      <c r="O1859" s="672" t="s">
        <v>605</v>
      </c>
      <c r="P1859" s="725" t="s">
        <v>606</v>
      </c>
      <c r="Q1859" s="668"/>
      <c r="R1859" s="670"/>
      <c r="S1859" s="293"/>
      <c r="T1859" s="412"/>
    </row>
    <row r="1860" spans="1:20" x14ac:dyDescent="0.25">
      <c r="A1860" s="305"/>
      <c r="B1860" s="841"/>
      <c r="C1860" s="305"/>
      <c r="D1860" s="668"/>
      <c r="E1860" s="668"/>
      <c r="F1860" s="668"/>
      <c r="G1860" s="670"/>
      <c r="H1860" s="670"/>
      <c r="I1860" s="670"/>
      <c r="J1860" s="305"/>
      <c r="K1860" s="670"/>
      <c r="L1860" s="291"/>
      <c r="M1860" s="247" t="str">
        <f t="shared" si="93"/>
        <v>0</v>
      </c>
      <c r="N1860" s="247" t="str">
        <f t="shared" si="92"/>
        <v>1</v>
      </c>
      <c r="O1860" s="672" t="s">
        <v>605</v>
      </c>
      <c r="P1860" s="725" t="s">
        <v>606</v>
      </c>
      <c r="Q1860" s="668"/>
      <c r="R1860" s="670"/>
      <c r="S1860" s="293"/>
      <c r="T1860" s="412"/>
    </row>
    <row r="1861" spans="1:20" x14ac:dyDescent="0.25">
      <c r="A1861" s="305"/>
      <c r="B1861" s="841"/>
      <c r="C1861" s="305"/>
      <c r="D1861" s="668"/>
      <c r="E1861" s="668"/>
      <c r="F1861" s="668"/>
      <c r="G1861" s="670"/>
      <c r="H1861" s="670"/>
      <c r="I1861" s="670"/>
      <c r="J1861" s="305"/>
      <c r="K1861" s="670"/>
      <c r="L1861" s="291"/>
      <c r="M1861" s="247" t="str">
        <f t="shared" si="93"/>
        <v>0</v>
      </c>
      <c r="N1861" s="247" t="str">
        <f t="shared" ref="N1861:N1924" si="94">IF(P1861="",0,LEFT(P1861,1))</f>
        <v>1</v>
      </c>
      <c r="O1861" s="672" t="s">
        <v>605</v>
      </c>
      <c r="P1861" s="725" t="s">
        <v>606</v>
      </c>
      <c r="Q1861" s="668"/>
      <c r="R1861" s="670"/>
      <c r="S1861" s="293"/>
      <c r="T1861" s="412"/>
    </row>
    <row r="1862" spans="1:20" x14ac:dyDescent="0.25">
      <c r="A1862" s="305"/>
      <c r="B1862" s="841"/>
      <c r="C1862" s="305"/>
      <c r="D1862" s="668"/>
      <c r="E1862" s="668"/>
      <c r="F1862" s="668"/>
      <c r="G1862" s="670"/>
      <c r="H1862" s="670"/>
      <c r="I1862" s="670"/>
      <c r="J1862" s="305"/>
      <c r="K1862" s="670"/>
      <c r="L1862" s="291"/>
      <c r="M1862" s="247" t="str">
        <f t="shared" si="93"/>
        <v>0</v>
      </c>
      <c r="N1862" s="247" t="str">
        <f t="shared" si="94"/>
        <v>1</v>
      </c>
      <c r="O1862" s="672" t="s">
        <v>605</v>
      </c>
      <c r="P1862" s="725" t="s">
        <v>606</v>
      </c>
      <c r="Q1862" s="668"/>
      <c r="R1862" s="670"/>
      <c r="S1862" s="293"/>
      <c r="T1862" s="412"/>
    </row>
    <row r="1863" spans="1:20" x14ac:dyDescent="0.25">
      <c r="A1863" s="305"/>
      <c r="B1863" s="841"/>
      <c r="C1863" s="305"/>
      <c r="D1863" s="668"/>
      <c r="E1863" s="668"/>
      <c r="F1863" s="668"/>
      <c r="G1863" s="670"/>
      <c r="H1863" s="670"/>
      <c r="I1863" s="670"/>
      <c r="J1863" s="305"/>
      <c r="K1863" s="670"/>
      <c r="L1863" s="291"/>
      <c r="M1863" s="247" t="str">
        <f t="shared" si="93"/>
        <v>0</v>
      </c>
      <c r="N1863" s="247" t="str">
        <f t="shared" si="94"/>
        <v>1</v>
      </c>
      <c r="O1863" s="672" t="s">
        <v>605</v>
      </c>
      <c r="P1863" s="725" t="s">
        <v>606</v>
      </c>
      <c r="Q1863" s="668"/>
      <c r="R1863" s="670"/>
      <c r="S1863" s="293"/>
      <c r="T1863" s="412"/>
    </row>
    <row r="1864" spans="1:20" x14ac:dyDescent="0.25">
      <c r="A1864" s="305"/>
      <c r="B1864" s="841"/>
      <c r="C1864" s="305"/>
      <c r="D1864" s="668"/>
      <c r="E1864" s="668"/>
      <c r="F1864" s="668"/>
      <c r="G1864" s="670"/>
      <c r="H1864" s="670"/>
      <c r="I1864" s="670"/>
      <c r="J1864" s="305"/>
      <c r="K1864" s="670"/>
      <c r="L1864" s="291"/>
      <c r="M1864" s="247" t="str">
        <f t="shared" si="93"/>
        <v>0</v>
      </c>
      <c r="N1864" s="247" t="str">
        <f t="shared" si="94"/>
        <v>1</v>
      </c>
      <c r="O1864" s="672" t="s">
        <v>605</v>
      </c>
      <c r="P1864" s="725" t="s">
        <v>606</v>
      </c>
      <c r="Q1864" s="668"/>
      <c r="R1864" s="670"/>
      <c r="S1864" s="293"/>
      <c r="T1864" s="412"/>
    </row>
    <row r="1865" spans="1:20" x14ac:dyDescent="0.25">
      <c r="A1865" s="305"/>
      <c r="B1865" s="841"/>
      <c r="C1865" s="305"/>
      <c r="D1865" s="668"/>
      <c r="E1865" s="668"/>
      <c r="F1865" s="668"/>
      <c r="G1865" s="670"/>
      <c r="H1865" s="670"/>
      <c r="I1865" s="670"/>
      <c r="J1865" s="305"/>
      <c r="K1865" s="670"/>
      <c r="L1865" s="291"/>
      <c r="M1865" s="247" t="str">
        <f t="shared" si="93"/>
        <v>0</v>
      </c>
      <c r="N1865" s="247" t="str">
        <f t="shared" si="94"/>
        <v>1</v>
      </c>
      <c r="O1865" s="672" t="s">
        <v>605</v>
      </c>
      <c r="P1865" s="725" t="s">
        <v>606</v>
      </c>
      <c r="Q1865" s="668"/>
      <c r="R1865" s="670"/>
      <c r="S1865" s="293"/>
      <c r="T1865" s="412"/>
    </row>
    <row r="1866" spans="1:20" x14ac:dyDescent="0.25">
      <c r="A1866" s="305"/>
      <c r="B1866" s="841"/>
      <c r="C1866" s="305"/>
      <c r="D1866" s="668"/>
      <c r="E1866" s="668"/>
      <c r="F1866" s="668"/>
      <c r="G1866" s="670"/>
      <c r="H1866" s="670"/>
      <c r="I1866" s="670"/>
      <c r="J1866" s="305"/>
      <c r="K1866" s="670"/>
      <c r="L1866" s="291"/>
      <c r="M1866" s="247" t="str">
        <f t="shared" si="93"/>
        <v>0</v>
      </c>
      <c r="N1866" s="247" t="str">
        <f t="shared" si="94"/>
        <v>1</v>
      </c>
      <c r="O1866" s="672" t="s">
        <v>605</v>
      </c>
      <c r="P1866" s="725" t="s">
        <v>606</v>
      </c>
      <c r="Q1866" s="668"/>
      <c r="R1866" s="670"/>
      <c r="S1866" s="293"/>
      <c r="T1866" s="412"/>
    </row>
    <row r="1867" spans="1:20" x14ac:dyDescent="0.25">
      <c r="A1867" s="305"/>
      <c r="B1867" s="841"/>
      <c r="C1867" s="305"/>
      <c r="D1867" s="668"/>
      <c r="E1867" s="668"/>
      <c r="F1867" s="668"/>
      <c r="G1867" s="670"/>
      <c r="H1867" s="670"/>
      <c r="I1867" s="670"/>
      <c r="J1867" s="305"/>
      <c r="K1867" s="670"/>
      <c r="L1867" s="291"/>
      <c r="M1867" s="247" t="str">
        <f t="shared" si="93"/>
        <v>0</v>
      </c>
      <c r="N1867" s="247" t="str">
        <f t="shared" si="94"/>
        <v>1</v>
      </c>
      <c r="O1867" s="672" t="s">
        <v>605</v>
      </c>
      <c r="P1867" s="725" t="s">
        <v>606</v>
      </c>
      <c r="Q1867" s="668"/>
      <c r="R1867" s="670"/>
      <c r="S1867" s="293"/>
      <c r="T1867" s="412"/>
    </row>
    <row r="1868" spans="1:20" x14ac:dyDescent="0.25">
      <c r="A1868" s="305"/>
      <c r="B1868" s="841"/>
      <c r="C1868" s="305"/>
      <c r="D1868" s="668"/>
      <c r="E1868" s="668"/>
      <c r="F1868" s="668"/>
      <c r="G1868" s="670"/>
      <c r="H1868" s="670"/>
      <c r="I1868" s="670"/>
      <c r="J1868" s="305"/>
      <c r="K1868" s="670"/>
      <c r="L1868" s="291"/>
      <c r="M1868" s="247" t="str">
        <f t="shared" si="93"/>
        <v>0</v>
      </c>
      <c r="N1868" s="247" t="str">
        <f t="shared" si="94"/>
        <v>1</v>
      </c>
      <c r="O1868" s="672" t="s">
        <v>605</v>
      </c>
      <c r="P1868" s="725" t="s">
        <v>606</v>
      </c>
      <c r="Q1868" s="668"/>
      <c r="R1868" s="670"/>
      <c r="S1868" s="293"/>
    </row>
    <row r="1869" spans="1:20" x14ac:dyDescent="0.25">
      <c r="A1869" s="305"/>
      <c r="B1869" s="841"/>
      <c r="C1869" s="305"/>
      <c r="D1869" s="668"/>
      <c r="E1869" s="668"/>
      <c r="F1869" s="668"/>
      <c r="G1869" s="670"/>
      <c r="H1869" s="670"/>
      <c r="I1869" s="670"/>
      <c r="J1869" s="305"/>
      <c r="K1869" s="670"/>
      <c r="L1869" s="291"/>
      <c r="M1869" s="247" t="str">
        <f t="shared" si="93"/>
        <v>0</v>
      </c>
      <c r="N1869" s="247" t="str">
        <f t="shared" si="94"/>
        <v>1</v>
      </c>
      <c r="O1869" s="672" t="s">
        <v>605</v>
      </c>
      <c r="P1869" s="725" t="s">
        <v>606</v>
      </c>
      <c r="Q1869" s="668"/>
      <c r="R1869" s="670"/>
      <c r="S1869" s="293"/>
    </row>
    <row r="1870" spans="1:20" x14ac:dyDescent="0.25">
      <c r="A1870" s="305"/>
      <c r="B1870" s="841"/>
      <c r="C1870" s="305"/>
      <c r="D1870" s="668"/>
      <c r="E1870" s="668"/>
      <c r="F1870" s="668"/>
      <c r="G1870" s="670"/>
      <c r="H1870" s="670"/>
      <c r="I1870" s="670"/>
      <c r="J1870" s="305"/>
      <c r="K1870" s="670"/>
      <c r="L1870" s="291"/>
      <c r="M1870" s="247" t="str">
        <f t="shared" si="93"/>
        <v>0</v>
      </c>
      <c r="N1870" s="247" t="str">
        <f t="shared" si="94"/>
        <v>1</v>
      </c>
      <c r="O1870" s="672" t="s">
        <v>605</v>
      </c>
      <c r="P1870" s="725" t="s">
        <v>606</v>
      </c>
      <c r="Q1870" s="668"/>
      <c r="R1870" s="670"/>
      <c r="S1870" s="293"/>
    </row>
    <row r="1871" spans="1:20" x14ac:dyDescent="0.25">
      <c r="A1871" s="305"/>
      <c r="B1871" s="841"/>
      <c r="C1871" s="305"/>
      <c r="D1871" s="668"/>
      <c r="E1871" s="668"/>
      <c r="F1871" s="668"/>
      <c r="G1871" s="670"/>
      <c r="H1871" s="670"/>
      <c r="I1871" s="670"/>
      <c r="J1871" s="305"/>
      <c r="K1871" s="670"/>
      <c r="L1871" s="291"/>
      <c r="M1871" s="247" t="str">
        <f t="shared" si="93"/>
        <v>0</v>
      </c>
      <c r="N1871" s="247" t="str">
        <f t="shared" si="94"/>
        <v>1</v>
      </c>
      <c r="O1871" s="672" t="s">
        <v>605</v>
      </c>
      <c r="P1871" s="725" t="s">
        <v>606</v>
      </c>
      <c r="Q1871" s="668"/>
      <c r="R1871" s="670"/>
      <c r="S1871" s="293"/>
    </row>
    <row r="1872" spans="1:20" x14ac:dyDescent="0.25">
      <c r="A1872" s="305"/>
      <c r="B1872" s="841"/>
      <c r="C1872" s="305"/>
      <c r="D1872" s="668"/>
      <c r="E1872" s="668"/>
      <c r="F1872" s="668"/>
      <c r="G1872" s="670"/>
      <c r="H1872" s="670"/>
      <c r="I1872" s="670"/>
      <c r="J1872" s="305"/>
      <c r="K1872" s="670"/>
      <c r="L1872" s="291"/>
      <c r="M1872" s="247" t="str">
        <f t="shared" si="93"/>
        <v>0</v>
      </c>
      <c r="N1872" s="247" t="str">
        <f t="shared" si="94"/>
        <v>1</v>
      </c>
      <c r="O1872" s="672" t="s">
        <v>605</v>
      </c>
      <c r="P1872" s="725" t="s">
        <v>606</v>
      </c>
      <c r="Q1872" s="668"/>
      <c r="R1872" s="670"/>
      <c r="S1872" s="293"/>
    </row>
    <row r="1873" spans="1:19" x14ac:dyDescent="0.25">
      <c r="A1873" s="305"/>
      <c r="B1873" s="346"/>
      <c r="C1873" s="305"/>
      <c r="D1873" s="668"/>
      <c r="E1873" s="668"/>
      <c r="F1873" s="668"/>
      <c r="G1873" s="670"/>
      <c r="H1873" s="670"/>
      <c r="I1873" s="670"/>
      <c r="J1873" s="305"/>
      <c r="K1873" s="670"/>
      <c r="L1873" s="291"/>
      <c r="M1873" s="247" t="str">
        <f t="shared" si="93"/>
        <v>0</v>
      </c>
      <c r="N1873" s="247" t="str">
        <f t="shared" si="94"/>
        <v>1</v>
      </c>
      <c r="O1873" s="672" t="s">
        <v>605</v>
      </c>
      <c r="P1873" s="725" t="s">
        <v>606</v>
      </c>
      <c r="Q1873" s="668"/>
      <c r="R1873" s="670"/>
      <c r="S1873" s="293"/>
    </row>
    <row r="1874" spans="1:19" x14ac:dyDescent="0.25">
      <c r="A1874" s="305"/>
      <c r="B1874" s="346"/>
      <c r="C1874" s="305"/>
      <c r="D1874" s="668"/>
      <c r="E1874" s="668"/>
      <c r="F1874" s="668"/>
      <c r="G1874" s="670"/>
      <c r="H1874" s="670"/>
      <c r="I1874" s="670"/>
      <c r="J1874" s="305"/>
      <c r="K1874" s="670"/>
      <c r="L1874" s="291"/>
      <c r="M1874" s="247" t="str">
        <f t="shared" si="93"/>
        <v>0</v>
      </c>
      <c r="N1874" s="247" t="str">
        <f t="shared" si="94"/>
        <v>1</v>
      </c>
      <c r="O1874" s="672" t="s">
        <v>605</v>
      </c>
      <c r="P1874" s="725" t="s">
        <v>606</v>
      </c>
      <c r="Q1874" s="668"/>
      <c r="R1874" s="670"/>
      <c r="S1874" s="293"/>
    </row>
    <row r="1875" spans="1:19" x14ac:dyDescent="0.25">
      <c r="A1875" s="305"/>
      <c r="B1875" s="346"/>
      <c r="C1875" s="305"/>
      <c r="D1875" s="668"/>
      <c r="E1875" s="668"/>
      <c r="F1875" s="668"/>
      <c r="G1875" s="670"/>
      <c r="H1875" s="670"/>
      <c r="I1875" s="670"/>
      <c r="J1875" s="305"/>
      <c r="K1875" s="670"/>
      <c r="L1875" s="291"/>
      <c r="M1875" s="247" t="str">
        <f t="shared" si="93"/>
        <v>0</v>
      </c>
      <c r="N1875" s="247" t="str">
        <f t="shared" si="94"/>
        <v>1</v>
      </c>
      <c r="O1875" s="672" t="s">
        <v>605</v>
      </c>
      <c r="P1875" s="725" t="s">
        <v>606</v>
      </c>
      <c r="Q1875" s="668"/>
      <c r="R1875" s="670"/>
      <c r="S1875" s="293"/>
    </row>
    <row r="1876" spans="1:19" x14ac:dyDescent="0.25">
      <c r="A1876" s="305"/>
      <c r="B1876" s="346"/>
      <c r="C1876" s="305"/>
      <c r="D1876" s="668"/>
      <c r="E1876" s="668"/>
      <c r="F1876" s="668"/>
      <c r="G1876" s="670"/>
      <c r="H1876" s="670"/>
      <c r="I1876" s="670"/>
      <c r="J1876" s="305"/>
      <c r="K1876" s="670"/>
      <c r="L1876" s="291"/>
      <c r="M1876" s="247" t="str">
        <f t="shared" si="93"/>
        <v>0</v>
      </c>
      <c r="N1876" s="247" t="str">
        <f t="shared" si="94"/>
        <v>1</v>
      </c>
      <c r="O1876" s="672" t="s">
        <v>605</v>
      </c>
      <c r="P1876" s="725" t="s">
        <v>606</v>
      </c>
      <c r="Q1876" s="668"/>
      <c r="R1876" s="670"/>
      <c r="S1876" s="293"/>
    </row>
    <row r="1877" spans="1:19" x14ac:dyDescent="0.25">
      <c r="A1877" s="305"/>
      <c r="B1877" s="841"/>
      <c r="C1877" s="305"/>
      <c r="D1877" s="668"/>
      <c r="E1877" s="668"/>
      <c r="F1877" s="668"/>
      <c r="G1877" s="670"/>
      <c r="H1877" s="670"/>
      <c r="I1877" s="670"/>
      <c r="J1877" s="305"/>
      <c r="K1877" s="670"/>
      <c r="L1877" s="291"/>
      <c r="M1877" s="247" t="str">
        <f t="shared" si="93"/>
        <v>0</v>
      </c>
      <c r="N1877" s="247" t="str">
        <f t="shared" si="94"/>
        <v>1</v>
      </c>
      <c r="O1877" s="672" t="s">
        <v>605</v>
      </c>
      <c r="P1877" s="725" t="s">
        <v>606</v>
      </c>
      <c r="Q1877" s="668"/>
      <c r="R1877" s="670"/>
      <c r="S1877" s="293"/>
    </row>
    <row r="1878" spans="1:19" x14ac:dyDescent="0.25">
      <c r="A1878" s="305"/>
      <c r="B1878" s="841"/>
      <c r="C1878" s="305"/>
      <c r="D1878" s="668"/>
      <c r="E1878" s="668"/>
      <c r="F1878" s="668"/>
      <c r="G1878" s="670"/>
      <c r="H1878" s="670"/>
      <c r="I1878" s="670"/>
      <c r="J1878" s="305"/>
      <c r="K1878" s="670"/>
      <c r="L1878" s="291"/>
      <c r="M1878" s="247" t="str">
        <f t="shared" si="93"/>
        <v>0</v>
      </c>
      <c r="N1878" s="247" t="str">
        <f t="shared" si="94"/>
        <v>1</v>
      </c>
      <c r="O1878" s="672" t="s">
        <v>605</v>
      </c>
      <c r="P1878" s="725" t="s">
        <v>606</v>
      </c>
      <c r="Q1878" s="668"/>
      <c r="R1878" s="670"/>
      <c r="S1878" s="293"/>
    </row>
    <row r="1879" spans="1:19" x14ac:dyDescent="0.25">
      <c r="A1879" s="305"/>
      <c r="B1879" s="346"/>
      <c r="C1879" s="305"/>
      <c r="D1879" s="668"/>
      <c r="E1879" s="668"/>
      <c r="F1879" s="668"/>
      <c r="G1879" s="670"/>
      <c r="H1879" s="670"/>
      <c r="I1879" s="670"/>
      <c r="J1879" s="305"/>
      <c r="K1879" s="670"/>
      <c r="L1879" s="291"/>
      <c r="M1879" s="247" t="str">
        <f t="shared" si="93"/>
        <v>0</v>
      </c>
      <c r="N1879" s="247" t="str">
        <f t="shared" si="94"/>
        <v>1</v>
      </c>
      <c r="O1879" s="672" t="s">
        <v>605</v>
      </c>
      <c r="P1879" s="725" t="s">
        <v>606</v>
      </c>
      <c r="Q1879" s="668"/>
      <c r="R1879" s="670"/>
      <c r="S1879" s="293"/>
    </row>
    <row r="1880" spans="1:19" x14ac:dyDescent="0.25">
      <c r="A1880" s="305"/>
      <c r="B1880" s="346"/>
      <c r="C1880" s="305"/>
      <c r="D1880" s="668"/>
      <c r="E1880" s="668"/>
      <c r="F1880" s="668"/>
      <c r="G1880" s="670"/>
      <c r="H1880" s="670"/>
      <c r="I1880" s="670"/>
      <c r="J1880" s="305"/>
      <c r="K1880" s="670"/>
      <c r="L1880" s="291"/>
      <c r="M1880" s="247" t="str">
        <f t="shared" si="93"/>
        <v>0</v>
      </c>
      <c r="N1880" s="247" t="str">
        <f t="shared" si="94"/>
        <v>1</v>
      </c>
      <c r="O1880" s="672" t="s">
        <v>605</v>
      </c>
      <c r="P1880" s="725" t="s">
        <v>606</v>
      </c>
      <c r="Q1880" s="668"/>
      <c r="R1880" s="670"/>
      <c r="S1880" s="293"/>
    </row>
    <row r="1881" spans="1:19" x14ac:dyDescent="0.25">
      <c r="A1881" s="305"/>
      <c r="B1881" s="346"/>
      <c r="C1881" s="305"/>
      <c r="D1881" s="668"/>
      <c r="E1881" s="668"/>
      <c r="F1881" s="668"/>
      <c r="G1881" s="670"/>
      <c r="H1881" s="670"/>
      <c r="I1881" s="670"/>
      <c r="J1881" s="305"/>
      <c r="K1881" s="670"/>
      <c r="L1881" s="291"/>
      <c r="M1881" s="247" t="str">
        <f t="shared" si="93"/>
        <v>0</v>
      </c>
      <c r="N1881" s="247" t="str">
        <f t="shared" si="94"/>
        <v>1</v>
      </c>
      <c r="O1881" s="672" t="s">
        <v>605</v>
      </c>
      <c r="P1881" s="725" t="s">
        <v>606</v>
      </c>
      <c r="Q1881" s="668"/>
      <c r="R1881" s="670"/>
      <c r="S1881" s="293"/>
    </row>
    <row r="1882" spans="1:19" x14ac:dyDescent="0.25">
      <c r="A1882" s="305"/>
      <c r="B1882" s="346"/>
      <c r="C1882" s="305"/>
      <c r="D1882" s="668"/>
      <c r="E1882" s="668"/>
      <c r="F1882" s="668"/>
      <c r="G1882" s="670"/>
      <c r="H1882" s="670"/>
      <c r="I1882" s="670"/>
      <c r="J1882" s="305"/>
      <c r="K1882" s="670"/>
      <c r="L1882" s="291"/>
      <c r="M1882" s="247" t="str">
        <f t="shared" si="93"/>
        <v>0</v>
      </c>
      <c r="N1882" s="247" t="str">
        <f t="shared" si="94"/>
        <v>1</v>
      </c>
      <c r="O1882" s="672" t="s">
        <v>605</v>
      </c>
      <c r="P1882" s="725" t="s">
        <v>606</v>
      </c>
      <c r="Q1882" s="668"/>
      <c r="R1882" s="670"/>
      <c r="S1882" s="293"/>
    </row>
    <row r="1883" spans="1:19" x14ac:dyDescent="0.25">
      <c r="A1883" s="305"/>
      <c r="B1883" s="346"/>
      <c r="C1883" s="305"/>
      <c r="D1883" s="668"/>
      <c r="E1883" s="668"/>
      <c r="F1883" s="668"/>
      <c r="G1883" s="670"/>
      <c r="H1883" s="670"/>
      <c r="I1883" s="670"/>
      <c r="J1883" s="305"/>
      <c r="K1883" s="670"/>
      <c r="L1883" s="291"/>
      <c r="M1883" s="247" t="str">
        <f t="shared" si="93"/>
        <v>0</v>
      </c>
      <c r="N1883" s="247" t="str">
        <f t="shared" si="94"/>
        <v>1</v>
      </c>
      <c r="O1883" s="672" t="s">
        <v>605</v>
      </c>
      <c r="P1883" s="725" t="s">
        <v>606</v>
      </c>
      <c r="Q1883" s="668"/>
      <c r="R1883" s="670"/>
      <c r="S1883" s="293"/>
    </row>
    <row r="1884" spans="1:19" x14ac:dyDescent="0.25">
      <c r="A1884" s="305"/>
      <c r="B1884" s="346"/>
      <c r="C1884" s="305"/>
      <c r="D1884" s="668"/>
      <c r="E1884" s="668"/>
      <c r="F1884" s="668"/>
      <c r="G1884" s="670"/>
      <c r="H1884" s="670"/>
      <c r="I1884" s="670"/>
      <c r="J1884" s="305"/>
      <c r="K1884" s="670"/>
      <c r="L1884" s="291"/>
      <c r="M1884" s="247" t="str">
        <f t="shared" si="93"/>
        <v>0</v>
      </c>
      <c r="N1884" s="247" t="str">
        <f t="shared" si="94"/>
        <v>1</v>
      </c>
      <c r="O1884" s="672" t="s">
        <v>605</v>
      </c>
      <c r="P1884" s="725" t="s">
        <v>606</v>
      </c>
      <c r="Q1884" s="668"/>
      <c r="R1884" s="670"/>
      <c r="S1884" s="293"/>
    </row>
    <row r="1885" spans="1:19" x14ac:dyDescent="0.25">
      <c r="A1885" s="305"/>
      <c r="B1885" s="346"/>
      <c r="C1885" s="305"/>
      <c r="D1885" s="668"/>
      <c r="E1885" s="668"/>
      <c r="F1885" s="668"/>
      <c r="G1885" s="670"/>
      <c r="H1885" s="670"/>
      <c r="I1885" s="670"/>
      <c r="J1885" s="305"/>
      <c r="K1885" s="670"/>
      <c r="L1885" s="291"/>
      <c r="M1885" s="247" t="str">
        <f t="shared" si="93"/>
        <v>0</v>
      </c>
      <c r="N1885" s="247" t="str">
        <f t="shared" si="94"/>
        <v>1</v>
      </c>
      <c r="O1885" s="672" t="s">
        <v>605</v>
      </c>
      <c r="P1885" s="725" t="s">
        <v>606</v>
      </c>
      <c r="Q1885" s="668"/>
      <c r="R1885" s="670"/>
      <c r="S1885" s="293"/>
    </row>
    <row r="1886" spans="1:19" x14ac:dyDescent="0.25">
      <c r="A1886" s="305"/>
      <c r="B1886" s="671"/>
      <c r="C1886" s="305"/>
      <c r="D1886" s="668"/>
      <c r="E1886" s="668"/>
      <c r="F1886" s="668"/>
      <c r="G1886" s="670"/>
      <c r="H1886" s="670"/>
      <c r="I1886" s="670"/>
      <c r="J1886" s="305"/>
      <c r="K1886" s="670"/>
      <c r="L1886" s="291"/>
      <c r="M1886" s="247" t="str">
        <f t="shared" si="93"/>
        <v>0</v>
      </c>
      <c r="N1886" s="247" t="str">
        <f t="shared" si="94"/>
        <v>1</v>
      </c>
      <c r="O1886" s="672" t="s">
        <v>605</v>
      </c>
      <c r="P1886" s="725" t="s">
        <v>606</v>
      </c>
      <c r="Q1886" s="668"/>
      <c r="R1886" s="670"/>
      <c r="S1886" s="293"/>
    </row>
    <row r="1887" spans="1:19" x14ac:dyDescent="0.25">
      <c r="A1887" s="305"/>
      <c r="B1887" s="671"/>
      <c r="C1887" s="305"/>
      <c r="D1887" s="668"/>
      <c r="E1887" s="668"/>
      <c r="F1887" s="668"/>
      <c r="G1887" s="670"/>
      <c r="H1887" s="670"/>
      <c r="I1887" s="670"/>
      <c r="J1887" s="305"/>
      <c r="K1887" s="670"/>
      <c r="L1887" s="291"/>
      <c r="M1887" s="247" t="str">
        <f t="shared" si="93"/>
        <v>0</v>
      </c>
      <c r="N1887" s="247" t="str">
        <f t="shared" si="94"/>
        <v>1</v>
      </c>
      <c r="O1887" s="672" t="s">
        <v>605</v>
      </c>
      <c r="P1887" s="725" t="s">
        <v>606</v>
      </c>
      <c r="Q1887" s="668"/>
      <c r="R1887" s="670"/>
      <c r="S1887" s="293"/>
    </row>
    <row r="1888" spans="1:19" x14ac:dyDescent="0.25">
      <c r="A1888" s="305"/>
      <c r="B1888" s="671"/>
      <c r="C1888" s="305"/>
      <c r="D1888" s="668"/>
      <c r="E1888" s="668"/>
      <c r="F1888" s="668"/>
      <c r="G1888" s="670"/>
      <c r="H1888" s="670"/>
      <c r="I1888" s="670"/>
      <c r="J1888" s="305"/>
      <c r="K1888" s="670"/>
      <c r="L1888" s="291"/>
      <c r="M1888" s="247" t="str">
        <f t="shared" si="93"/>
        <v>0</v>
      </c>
      <c r="N1888" s="247" t="str">
        <f t="shared" si="94"/>
        <v>1</v>
      </c>
      <c r="O1888" s="672" t="s">
        <v>605</v>
      </c>
      <c r="P1888" s="725" t="s">
        <v>606</v>
      </c>
      <c r="Q1888" s="668"/>
      <c r="R1888" s="670"/>
      <c r="S1888" s="293"/>
    </row>
    <row r="1889" spans="1:19" x14ac:dyDescent="0.25">
      <c r="A1889" s="305"/>
      <c r="B1889" s="671"/>
      <c r="C1889" s="305"/>
      <c r="D1889" s="668"/>
      <c r="E1889" s="668"/>
      <c r="F1889" s="668"/>
      <c r="G1889" s="670"/>
      <c r="H1889" s="670"/>
      <c r="I1889" s="670"/>
      <c r="J1889" s="305"/>
      <c r="K1889" s="670"/>
      <c r="L1889" s="291"/>
      <c r="M1889" s="247" t="str">
        <f t="shared" si="93"/>
        <v>0</v>
      </c>
      <c r="N1889" s="247" t="str">
        <f t="shared" si="94"/>
        <v>1</v>
      </c>
      <c r="O1889" s="672" t="s">
        <v>605</v>
      </c>
      <c r="P1889" s="725" t="s">
        <v>606</v>
      </c>
      <c r="Q1889" s="668"/>
      <c r="R1889" s="670"/>
      <c r="S1889" s="293"/>
    </row>
    <row r="1890" spans="1:19" x14ac:dyDescent="0.25">
      <c r="A1890" s="305"/>
      <c r="B1890" s="671"/>
      <c r="C1890" s="305"/>
      <c r="D1890" s="668"/>
      <c r="E1890" s="668"/>
      <c r="F1890" s="668"/>
      <c r="G1890" s="670"/>
      <c r="H1890" s="670"/>
      <c r="I1890" s="670"/>
      <c r="J1890" s="305"/>
      <c r="K1890" s="670"/>
      <c r="L1890" s="291"/>
      <c r="M1890" s="247" t="str">
        <f t="shared" si="93"/>
        <v>0</v>
      </c>
      <c r="N1890" s="247" t="str">
        <f t="shared" si="94"/>
        <v>1</v>
      </c>
      <c r="O1890" s="672" t="s">
        <v>605</v>
      </c>
      <c r="P1890" s="725" t="s">
        <v>606</v>
      </c>
      <c r="Q1890" s="668"/>
      <c r="R1890" s="670"/>
      <c r="S1890" s="293"/>
    </row>
    <row r="1891" spans="1:19" x14ac:dyDescent="0.25">
      <c r="A1891" s="305"/>
      <c r="B1891" s="671"/>
      <c r="C1891" s="305"/>
      <c r="D1891" s="668"/>
      <c r="E1891" s="668"/>
      <c r="F1891" s="668"/>
      <c r="G1891" s="670"/>
      <c r="H1891" s="670"/>
      <c r="I1891" s="670"/>
      <c r="J1891" s="305"/>
      <c r="K1891" s="670"/>
      <c r="L1891" s="291"/>
      <c r="M1891" s="247" t="str">
        <f t="shared" si="93"/>
        <v>0</v>
      </c>
      <c r="N1891" s="247" t="str">
        <f t="shared" si="94"/>
        <v>1</v>
      </c>
      <c r="O1891" s="672" t="s">
        <v>605</v>
      </c>
      <c r="P1891" s="725" t="s">
        <v>606</v>
      </c>
      <c r="Q1891" s="668"/>
      <c r="R1891" s="670"/>
      <c r="S1891" s="293"/>
    </row>
    <row r="1892" spans="1:19" x14ac:dyDescent="0.25">
      <c r="A1892" s="305"/>
      <c r="B1892" s="346"/>
      <c r="C1892" s="305"/>
      <c r="D1892" s="668"/>
      <c r="E1892" s="668"/>
      <c r="F1892" s="668"/>
      <c r="G1892" s="338"/>
      <c r="H1892" s="338"/>
      <c r="I1892" s="338"/>
      <c r="J1892" s="1048"/>
      <c r="K1892" s="670"/>
      <c r="L1892" s="291"/>
      <c r="M1892" s="247" t="str">
        <f t="shared" si="93"/>
        <v>0</v>
      </c>
      <c r="N1892" s="247" t="str">
        <f t="shared" si="94"/>
        <v>1</v>
      </c>
      <c r="O1892" s="672" t="s">
        <v>605</v>
      </c>
      <c r="P1892" s="725" t="s">
        <v>606</v>
      </c>
      <c r="Q1892" s="338"/>
      <c r="R1892" s="263"/>
    </row>
    <row r="1893" spans="1:19" x14ac:dyDescent="0.25">
      <c r="A1893" s="305"/>
      <c r="B1893" s="346"/>
      <c r="C1893" s="305"/>
      <c r="D1893" s="668"/>
      <c r="E1893" s="668"/>
      <c r="F1893" s="668"/>
      <c r="G1893" s="338"/>
      <c r="H1893" s="338"/>
      <c r="I1893" s="338"/>
      <c r="J1893" s="1048"/>
      <c r="K1893" s="670"/>
      <c r="L1893" s="291"/>
      <c r="M1893" s="247" t="str">
        <f t="shared" si="93"/>
        <v>0</v>
      </c>
      <c r="N1893" s="247" t="str">
        <f t="shared" si="94"/>
        <v>1</v>
      </c>
      <c r="O1893" s="672" t="s">
        <v>605</v>
      </c>
      <c r="P1893" s="725" t="s">
        <v>606</v>
      </c>
      <c r="Q1893" s="338"/>
      <c r="R1893" s="263"/>
    </row>
    <row r="1894" spans="1:19" x14ac:dyDescent="0.25">
      <c r="A1894" s="305"/>
      <c r="B1894" s="346"/>
      <c r="C1894" s="305"/>
      <c r="D1894" s="668"/>
      <c r="E1894" s="668"/>
      <c r="F1894" s="668"/>
      <c r="G1894" s="338"/>
      <c r="H1894" s="338"/>
      <c r="I1894" s="338"/>
      <c r="J1894" s="1048"/>
      <c r="K1894" s="670"/>
      <c r="L1894" s="291"/>
      <c r="M1894" s="247" t="str">
        <f t="shared" si="93"/>
        <v>0</v>
      </c>
      <c r="N1894" s="247" t="str">
        <f t="shared" si="94"/>
        <v>1</v>
      </c>
      <c r="O1894" s="672" t="s">
        <v>605</v>
      </c>
      <c r="P1894" s="725" t="s">
        <v>606</v>
      </c>
      <c r="Q1894" s="338"/>
      <c r="R1894" s="263"/>
    </row>
    <row r="1895" spans="1:19" x14ac:dyDescent="0.25">
      <c r="A1895" s="305"/>
      <c r="B1895" s="346"/>
      <c r="C1895" s="305"/>
      <c r="D1895" s="668"/>
      <c r="E1895" s="668"/>
      <c r="F1895" s="668"/>
      <c r="G1895" s="338"/>
      <c r="H1895" s="338"/>
      <c r="I1895" s="338"/>
      <c r="J1895" s="1048"/>
      <c r="K1895" s="670"/>
      <c r="L1895" s="291"/>
      <c r="M1895" s="247" t="str">
        <f t="shared" si="93"/>
        <v>0</v>
      </c>
      <c r="N1895" s="247" t="str">
        <f t="shared" si="94"/>
        <v>1</v>
      </c>
      <c r="O1895" s="672" t="s">
        <v>605</v>
      </c>
      <c r="P1895" s="725" t="s">
        <v>606</v>
      </c>
      <c r="Q1895" s="338"/>
      <c r="R1895" s="263"/>
    </row>
    <row r="1896" spans="1:19" x14ac:dyDescent="0.25">
      <c r="A1896" s="305"/>
      <c r="B1896" s="346"/>
      <c r="C1896" s="305"/>
      <c r="D1896" s="668"/>
      <c r="E1896" s="668"/>
      <c r="F1896" s="668"/>
      <c r="G1896" s="338"/>
      <c r="H1896" s="338"/>
      <c r="I1896" s="338"/>
      <c r="J1896" s="1048"/>
      <c r="K1896" s="670"/>
      <c r="L1896" s="291"/>
      <c r="M1896" s="247" t="str">
        <f t="shared" si="93"/>
        <v>0</v>
      </c>
      <c r="N1896" s="247" t="str">
        <f t="shared" si="94"/>
        <v>1</v>
      </c>
      <c r="O1896" s="672" t="s">
        <v>605</v>
      </c>
      <c r="P1896" s="725" t="s">
        <v>606</v>
      </c>
      <c r="Q1896" s="338"/>
      <c r="R1896" s="263"/>
    </row>
    <row r="1897" spans="1:19" x14ac:dyDescent="0.25">
      <c r="A1897" s="305"/>
      <c r="B1897" s="346"/>
      <c r="C1897" s="305"/>
      <c r="D1897" s="668"/>
      <c r="E1897" s="668"/>
      <c r="F1897" s="668"/>
      <c r="G1897" s="338"/>
      <c r="H1897" s="338"/>
      <c r="I1897" s="338"/>
      <c r="J1897" s="1048"/>
      <c r="K1897" s="670"/>
      <c r="L1897" s="291"/>
      <c r="M1897" s="247" t="str">
        <f t="shared" si="93"/>
        <v>0</v>
      </c>
      <c r="N1897" s="247" t="str">
        <f t="shared" si="94"/>
        <v>1</v>
      </c>
      <c r="O1897" s="672" t="s">
        <v>605</v>
      </c>
      <c r="P1897" s="725" t="s">
        <v>606</v>
      </c>
      <c r="Q1897" s="338"/>
      <c r="R1897" s="263"/>
    </row>
    <row r="1898" spans="1:19" x14ac:dyDescent="0.25">
      <c r="A1898" s="305"/>
      <c r="B1898" s="346"/>
      <c r="C1898" s="305"/>
      <c r="D1898" s="668"/>
      <c r="E1898" s="668"/>
      <c r="F1898" s="668"/>
      <c r="G1898" s="338"/>
      <c r="H1898" s="338"/>
      <c r="I1898" s="338"/>
      <c r="J1898" s="1048"/>
      <c r="K1898" s="670"/>
      <c r="L1898" s="291"/>
      <c r="M1898" s="247" t="str">
        <f t="shared" si="93"/>
        <v>0</v>
      </c>
      <c r="N1898" s="247" t="str">
        <f t="shared" si="94"/>
        <v>1</v>
      </c>
      <c r="O1898" s="672" t="s">
        <v>605</v>
      </c>
      <c r="P1898" s="725" t="s">
        <v>606</v>
      </c>
      <c r="Q1898" s="338"/>
      <c r="R1898" s="263"/>
    </row>
    <row r="1899" spans="1:19" x14ac:dyDescent="0.25">
      <c r="A1899" s="305"/>
      <c r="B1899" s="346"/>
      <c r="C1899" s="305"/>
      <c r="D1899" s="668"/>
      <c r="E1899" s="668"/>
      <c r="F1899" s="668"/>
      <c r="G1899" s="338"/>
      <c r="H1899" s="338"/>
      <c r="I1899" s="338"/>
      <c r="J1899" s="1048"/>
      <c r="K1899" s="670"/>
      <c r="L1899" s="291"/>
      <c r="M1899" s="247" t="str">
        <f t="shared" si="93"/>
        <v>0</v>
      </c>
      <c r="N1899" s="247" t="str">
        <f t="shared" si="94"/>
        <v>1</v>
      </c>
      <c r="O1899" s="672" t="s">
        <v>605</v>
      </c>
      <c r="P1899" s="725" t="s">
        <v>606</v>
      </c>
      <c r="Q1899" s="338"/>
      <c r="R1899" s="263"/>
    </row>
    <row r="1900" spans="1:19" x14ac:dyDescent="0.25">
      <c r="A1900" s="305"/>
      <c r="B1900" s="346"/>
      <c r="C1900" s="305"/>
      <c r="D1900" s="668"/>
      <c r="E1900" s="668"/>
      <c r="F1900" s="668"/>
      <c r="G1900" s="338"/>
      <c r="H1900" s="338"/>
      <c r="I1900" s="338"/>
      <c r="J1900" s="1048"/>
      <c r="K1900" s="670"/>
      <c r="L1900" s="291"/>
      <c r="M1900" s="247" t="str">
        <f t="shared" si="93"/>
        <v>0</v>
      </c>
      <c r="N1900" s="247" t="str">
        <f t="shared" si="94"/>
        <v>1</v>
      </c>
      <c r="O1900" s="672" t="s">
        <v>605</v>
      </c>
      <c r="P1900" s="725" t="s">
        <v>606</v>
      </c>
      <c r="Q1900" s="338"/>
      <c r="R1900" s="263"/>
    </row>
    <row r="1901" spans="1:19" x14ac:dyDescent="0.25">
      <c r="A1901" s="305"/>
      <c r="B1901" s="346"/>
      <c r="C1901" s="305"/>
      <c r="D1901" s="668"/>
      <c r="E1901" s="668"/>
      <c r="F1901" s="668"/>
      <c r="G1901" s="338"/>
      <c r="H1901" s="338"/>
      <c r="I1901" s="338"/>
      <c r="J1901" s="1048"/>
      <c r="K1901" s="670"/>
      <c r="L1901" s="291"/>
      <c r="M1901" s="247" t="str">
        <f t="shared" si="93"/>
        <v>0</v>
      </c>
      <c r="N1901" s="247" t="str">
        <f t="shared" si="94"/>
        <v>1</v>
      </c>
      <c r="O1901" s="672" t="s">
        <v>605</v>
      </c>
      <c r="P1901" s="725" t="s">
        <v>606</v>
      </c>
      <c r="Q1901" s="338"/>
      <c r="R1901" s="263"/>
    </row>
    <row r="1902" spans="1:19" x14ac:dyDescent="0.25">
      <c r="A1902" s="305"/>
      <c r="B1902" s="346"/>
      <c r="C1902" s="305"/>
      <c r="D1902" s="668"/>
      <c r="E1902" s="668"/>
      <c r="F1902" s="668"/>
      <c r="G1902" s="338"/>
      <c r="H1902" s="338"/>
      <c r="I1902" s="338"/>
      <c r="J1902" s="1048"/>
      <c r="K1902" s="670"/>
      <c r="L1902" s="291"/>
      <c r="M1902" s="247" t="str">
        <f t="shared" si="93"/>
        <v>0</v>
      </c>
      <c r="N1902" s="247" t="str">
        <f t="shared" si="94"/>
        <v>1</v>
      </c>
      <c r="O1902" s="672" t="s">
        <v>605</v>
      </c>
      <c r="P1902" s="725" t="s">
        <v>606</v>
      </c>
      <c r="Q1902" s="338"/>
      <c r="R1902" s="263"/>
    </row>
    <row r="1903" spans="1:19" x14ac:dyDescent="0.25">
      <c r="A1903" s="305"/>
      <c r="B1903" s="346"/>
      <c r="C1903" s="305"/>
      <c r="D1903" s="668"/>
      <c r="E1903" s="668"/>
      <c r="F1903" s="668"/>
      <c r="G1903" s="338"/>
      <c r="H1903" s="338"/>
      <c r="I1903" s="338"/>
      <c r="J1903" s="1048"/>
      <c r="K1903" s="670"/>
      <c r="L1903" s="291"/>
      <c r="M1903" s="247" t="str">
        <f t="shared" si="93"/>
        <v>0</v>
      </c>
      <c r="N1903" s="247" t="str">
        <f t="shared" si="94"/>
        <v>1</v>
      </c>
      <c r="O1903" s="672" t="s">
        <v>605</v>
      </c>
      <c r="P1903" s="725" t="s">
        <v>606</v>
      </c>
      <c r="Q1903" s="338"/>
      <c r="R1903" s="263"/>
    </row>
    <row r="1904" spans="1:19" x14ac:dyDescent="0.25">
      <c r="A1904" s="305"/>
      <c r="B1904" s="346"/>
      <c r="C1904" s="305"/>
      <c r="D1904" s="668"/>
      <c r="E1904" s="668"/>
      <c r="F1904" s="668"/>
      <c r="G1904" s="338"/>
      <c r="H1904" s="338"/>
      <c r="I1904" s="338"/>
      <c r="J1904" s="1048"/>
      <c r="K1904" s="670"/>
      <c r="L1904" s="291"/>
      <c r="M1904" s="247" t="str">
        <f t="shared" si="93"/>
        <v>0</v>
      </c>
      <c r="N1904" s="247" t="str">
        <f t="shared" si="94"/>
        <v>1</v>
      </c>
      <c r="O1904" s="672" t="s">
        <v>605</v>
      </c>
      <c r="P1904" s="725" t="s">
        <v>606</v>
      </c>
      <c r="Q1904" s="338"/>
      <c r="R1904" s="263"/>
    </row>
    <row r="1905" spans="1:18" x14ac:dyDescent="0.25">
      <c r="A1905" s="305"/>
      <c r="B1905" s="346"/>
      <c r="C1905" s="305"/>
      <c r="D1905" s="668"/>
      <c r="E1905" s="668"/>
      <c r="F1905" s="668"/>
      <c r="G1905" s="338"/>
      <c r="H1905" s="338"/>
      <c r="I1905" s="338"/>
      <c r="J1905" s="1048"/>
      <c r="K1905" s="670"/>
      <c r="L1905" s="291"/>
      <c r="M1905" s="247" t="str">
        <f t="shared" si="93"/>
        <v>0</v>
      </c>
      <c r="N1905" s="247" t="str">
        <f t="shared" si="94"/>
        <v>1</v>
      </c>
      <c r="O1905" s="672" t="s">
        <v>605</v>
      </c>
      <c r="P1905" s="725" t="s">
        <v>606</v>
      </c>
      <c r="Q1905" s="338"/>
      <c r="R1905" s="263"/>
    </row>
    <row r="1906" spans="1:18" x14ac:dyDescent="0.25">
      <c r="A1906" s="305"/>
      <c r="B1906" s="346"/>
      <c r="C1906" s="305"/>
      <c r="D1906" s="668"/>
      <c r="E1906" s="668"/>
      <c r="F1906" s="668"/>
      <c r="G1906" s="338"/>
      <c r="H1906" s="338"/>
      <c r="I1906" s="338"/>
      <c r="J1906" s="1048"/>
      <c r="K1906" s="670"/>
      <c r="L1906" s="291"/>
      <c r="M1906" s="247" t="str">
        <f t="shared" si="93"/>
        <v>0</v>
      </c>
      <c r="N1906" s="247" t="str">
        <f t="shared" si="94"/>
        <v>1</v>
      </c>
      <c r="O1906" s="672" t="s">
        <v>605</v>
      </c>
      <c r="P1906" s="725" t="s">
        <v>606</v>
      </c>
      <c r="Q1906" s="338"/>
      <c r="R1906" s="263"/>
    </row>
    <row r="1907" spans="1:18" x14ac:dyDescent="0.25">
      <c r="A1907" s="305"/>
      <c r="B1907" s="346"/>
      <c r="C1907" s="305"/>
      <c r="D1907" s="668"/>
      <c r="E1907" s="668"/>
      <c r="F1907" s="668"/>
      <c r="G1907" s="338"/>
      <c r="H1907" s="338"/>
      <c r="I1907" s="338"/>
      <c r="J1907" s="1048"/>
      <c r="K1907" s="670"/>
      <c r="L1907" s="291"/>
      <c r="M1907" s="247" t="str">
        <f t="shared" si="93"/>
        <v>0</v>
      </c>
      <c r="N1907" s="247" t="str">
        <f t="shared" si="94"/>
        <v>1</v>
      </c>
      <c r="O1907" s="672" t="s">
        <v>605</v>
      </c>
      <c r="P1907" s="725" t="s">
        <v>606</v>
      </c>
      <c r="Q1907" s="338"/>
      <c r="R1907" s="263"/>
    </row>
    <row r="1908" spans="1:18" x14ac:dyDescent="0.25">
      <c r="A1908" s="305"/>
      <c r="B1908" s="346"/>
      <c r="C1908" s="305"/>
      <c r="D1908" s="668"/>
      <c r="E1908" s="668"/>
      <c r="F1908" s="668"/>
      <c r="G1908" s="338"/>
      <c r="H1908" s="338"/>
      <c r="I1908" s="338"/>
      <c r="J1908" s="1048"/>
      <c r="K1908" s="670"/>
      <c r="L1908" s="291"/>
      <c r="M1908" s="247" t="str">
        <f t="shared" si="93"/>
        <v>0</v>
      </c>
      <c r="N1908" s="247" t="str">
        <f t="shared" si="94"/>
        <v>1</v>
      </c>
      <c r="O1908" s="672" t="s">
        <v>605</v>
      </c>
      <c r="P1908" s="725" t="s">
        <v>606</v>
      </c>
      <c r="Q1908" s="338"/>
      <c r="R1908" s="263"/>
    </row>
    <row r="1909" spans="1:18" x14ac:dyDescent="0.25">
      <c r="A1909" s="305"/>
      <c r="B1909" s="346"/>
      <c r="C1909" s="305"/>
      <c r="D1909" s="668"/>
      <c r="E1909" s="668"/>
      <c r="F1909" s="668"/>
      <c r="G1909" s="338"/>
      <c r="H1909" s="338"/>
      <c r="I1909" s="338"/>
      <c r="J1909" s="1048"/>
      <c r="K1909" s="670"/>
      <c r="L1909" s="291"/>
      <c r="M1909" s="247" t="str">
        <f t="shared" si="93"/>
        <v>0</v>
      </c>
      <c r="N1909" s="247" t="str">
        <f t="shared" si="94"/>
        <v>1</v>
      </c>
      <c r="O1909" s="672" t="s">
        <v>605</v>
      </c>
      <c r="P1909" s="725" t="s">
        <v>606</v>
      </c>
      <c r="Q1909" s="338"/>
      <c r="R1909" s="263"/>
    </row>
    <row r="1910" spans="1:18" x14ac:dyDescent="0.25">
      <c r="A1910" s="305"/>
      <c r="B1910" s="346"/>
      <c r="C1910" s="305"/>
      <c r="D1910" s="668"/>
      <c r="E1910" s="668"/>
      <c r="F1910" s="668"/>
      <c r="G1910" s="338"/>
      <c r="H1910" s="338"/>
      <c r="I1910" s="338"/>
      <c r="J1910" s="1048"/>
      <c r="K1910" s="670"/>
      <c r="L1910" s="291"/>
      <c r="M1910" s="247" t="str">
        <f t="shared" si="93"/>
        <v>0</v>
      </c>
      <c r="N1910" s="247" t="str">
        <f t="shared" si="94"/>
        <v>1</v>
      </c>
      <c r="O1910" s="672" t="s">
        <v>605</v>
      </c>
      <c r="P1910" s="725" t="s">
        <v>606</v>
      </c>
      <c r="Q1910" s="338"/>
      <c r="R1910" s="263"/>
    </row>
    <row r="1911" spans="1:18" x14ac:dyDescent="0.25">
      <c r="A1911" s="305"/>
      <c r="B1911" s="346"/>
      <c r="C1911" s="305"/>
      <c r="D1911" s="668"/>
      <c r="E1911" s="668"/>
      <c r="F1911" s="668"/>
      <c r="G1911" s="338"/>
      <c r="H1911" s="338"/>
      <c r="I1911" s="338"/>
      <c r="J1911" s="1048"/>
      <c r="K1911" s="670"/>
      <c r="L1911" s="291"/>
      <c r="M1911" s="247" t="str">
        <f t="shared" si="93"/>
        <v>0</v>
      </c>
      <c r="N1911" s="247" t="str">
        <f t="shared" si="94"/>
        <v>1</v>
      </c>
      <c r="O1911" s="672" t="s">
        <v>605</v>
      </c>
      <c r="P1911" s="725" t="s">
        <v>606</v>
      </c>
      <c r="Q1911" s="338"/>
      <c r="R1911" s="263"/>
    </row>
    <row r="1912" spans="1:18" x14ac:dyDescent="0.25">
      <c r="A1912" s="305"/>
      <c r="B1912" s="346"/>
      <c r="C1912" s="305"/>
      <c r="D1912" s="668"/>
      <c r="E1912" s="668"/>
      <c r="F1912" s="668"/>
      <c r="G1912" s="338"/>
      <c r="H1912" s="338"/>
      <c r="I1912" s="338"/>
      <c r="J1912" s="1048"/>
      <c r="K1912" s="670"/>
      <c r="L1912" s="291"/>
      <c r="M1912" s="247" t="str">
        <f t="shared" si="93"/>
        <v>0</v>
      </c>
      <c r="N1912" s="247" t="str">
        <f t="shared" si="94"/>
        <v>1</v>
      </c>
      <c r="O1912" s="672" t="s">
        <v>605</v>
      </c>
      <c r="P1912" s="725" t="s">
        <v>606</v>
      </c>
      <c r="Q1912" s="338"/>
      <c r="R1912" s="263"/>
    </row>
    <row r="1913" spans="1:18" x14ac:dyDescent="0.25">
      <c r="A1913" s="305"/>
      <c r="B1913" s="346"/>
      <c r="C1913" s="305"/>
      <c r="D1913" s="668"/>
      <c r="E1913" s="668"/>
      <c r="F1913" s="668"/>
      <c r="G1913" s="338"/>
      <c r="H1913" s="338"/>
      <c r="I1913" s="338"/>
      <c r="J1913" s="1048"/>
      <c r="K1913" s="670"/>
      <c r="L1913" s="291"/>
      <c r="M1913" s="247" t="str">
        <f t="shared" si="93"/>
        <v>0</v>
      </c>
      <c r="N1913" s="247" t="str">
        <f t="shared" si="94"/>
        <v>1</v>
      </c>
      <c r="O1913" s="672" t="s">
        <v>605</v>
      </c>
      <c r="P1913" s="725" t="s">
        <v>606</v>
      </c>
      <c r="Q1913" s="338"/>
      <c r="R1913" s="263"/>
    </row>
    <row r="1914" spans="1:18" x14ac:dyDescent="0.25">
      <c r="A1914" s="305"/>
      <c r="B1914" s="346"/>
      <c r="C1914" s="305"/>
      <c r="D1914" s="668"/>
      <c r="E1914" s="668"/>
      <c r="F1914" s="668"/>
      <c r="G1914" s="338"/>
      <c r="H1914" s="338"/>
      <c r="I1914" s="338"/>
      <c r="J1914" s="1048"/>
      <c r="K1914" s="670"/>
      <c r="L1914" s="291"/>
      <c r="M1914" s="247" t="str">
        <f t="shared" si="93"/>
        <v>0</v>
      </c>
      <c r="N1914" s="247" t="str">
        <f t="shared" si="94"/>
        <v>1</v>
      </c>
      <c r="O1914" s="672" t="s">
        <v>605</v>
      </c>
      <c r="P1914" s="725" t="s">
        <v>606</v>
      </c>
      <c r="Q1914" s="338"/>
      <c r="R1914" s="263"/>
    </row>
    <row r="1915" spans="1:18" x14ac:dyDescent="0.25">
      <c r="A1915" s="305"/>
      <c r="B1915" s="346"/>
      <c r="C1915" s="305"/>
      <c r="D1915" s="668"/>
      <c r="E1915" s="668"/>
      <c r="F1915" s="668"/>
      <c r="G1915" s="338"/>
      <c r="H1915" s="338"/>
      <c r="I1915" s="338"/>
      <c r="J1915" s="1048"/>
      <c r="K1915" s="670"/>
      <c r="L1915" s="291"/>
      <c r="M1915" s="247" t="str">
        <f t="shared" si="93"/>
        <v>0</v>
      </c>
      <c r="N1915" s="247" t="str">
        <f t="shared" si="94"/>
        <v>1</v>
      </c>
      <c r="O1915" s="672" t="s">
        <v>605</v>
      </c>
      <c r="P1915" s="725" t="s">
        <v>606</v>
      </c>
      <c r="Q1915" s="338"/>
      <c r="R1915" s="263"/>
    </row>
    <row r="1916" spans="1:18" x14ac:dyDescent="0.25">
      <c r="A1916" s="305"/>
      <c r="B1916" s="346"/>
      <c r="C1916" s="305"/>
      <c r="D1916" s="668"/>
      <c r="E1916" s="668"/>
      <c r="F1916" s="668"/>
      <c r="G1916" s="338"/>
      <c r="H1916" s="338"/>
      <c r="I1916" s="338"/>
      <c r="J1916" s="1048"/>
      <c r="K1916" s="670"/>
      <c r="L1916" s="291"/>
      <c r="M1916" s="247" t="str">
        <f t="shared" si="93"/>
        <v>0</v>
      </c>
      <c r="N1916" s="247" t="str">
        <f t="shared" si="94"/>
        <v>1</v>
      </c>
      <c r="O1916" s="672" t="s">
        <v>605</v>
      </c>
      <c r="P1916" s="725" t="s">
        <v>606</v>
      </c>
      <c r="Q1916" s="338"/>
      <c r="R1916" s="263"/>
    </row>
    <row r="1917" spans="1:18" x14ac:dyDescent="0.25">
      <c r="A1917" s="305"/>
      <c r="B1917" s="346"/>
      <c r="C1917" s="305"/>
      <c r="D1917" s="668"/>
      <c r="E1917" s="668"/>
      <c r="F1917" s="668"/>
      <c r="G1917" s="338"/>
      <c r="H1917" s="338"/>
      <c r="I1917" s="338"/>
      <c r="J1917" s="1048"/>
      <c r="K1917" s="670"/>
      <c r="L1917" s="291"/>
      <c r="M1917" s="247" t="str">
        <f t="shared" si="93"/>
        <v>0</v>
      </c>
      <c r="N1917" s="247" t="str">
        <f t="shared" si="94"/>
        <v>1</v>
      </c>
      <c r="O1917" s="672" t="s">
        <v>605</v>
      </c>
      <c r="P1917" s="725" t="s">
        <v>606</v>
      </c>
      <c r="Q1917" s="338"/>
      <c r="R1917" s="263"/>
    </row>
    <row r="1918" spans="1:18" x14ac:dyDescent="0.25">
      <c r="A1918" s="305"/>
      <c r="B1918" s="346"/>
      <c r="C1918" s="305"/>
      <c r="D1918" s="668"/>
      <c r="E1918" s="668"/>
      <c r="F1918" s="668"/>
      <c r="G1918" s="338"/>
      <c r="H1918" s="338"/>
      <c r="I1918" s="338"/>
      <c r="J1918" s="1048"/>
      <c r="K1918" s="670"/>
      <c r="L1918" s="291"/>
      <c r="M1918" s="247" t="str">
        <f t="shared" si="93"/>
        <v>0</v>
      </c>
      <c r="N1918" s="247" t="str">
        <f t="shared" si="94"/>
        <v>1</v>
      </c>
      <c r="O1918" s="672" t="s">
        <v>605</v>
      </c>
      <c r="P1918" s="725" t="s">
        <v>606</v>
      </c>
      <c r="Q1918" s="338"/>
      <c r="R1918" s="263"/>
    </row>
    <row r="1919" spans="1:18" x14ac:dyDescent="0.25">
      <c r="A1919" s="305"/>
      <c r="B1919" s="346"/>
      <c r="C1919" s="305"/>
      <c r="D1919" s="668"/>
      <c r="E1919" s="668"/>
      <c r="F1919" s="668"/>
      <c r="G1919" s="338"/>
      <c r="H1919" s="338"/>
      <c r="I1919" s="338"/>
      <c r="J1919" s="1048"/>
      <c r="K1919" s="670"/>
      <c r="L1919" s="291"/>
      <c r="M1919" s="247" t="str">
        <f t="shared" si="93"/>
        <v>0</v>
      </c>
      <c r="N1919" s="247" t="str">
        <f t="shared" si="94"/>
        <v>1</v>
      </c>
      <c r="O1919" s="672" t="s">
        <v>605</v>
      </c>
      <c r="P1919" s="725" t="s">
        <v>606</v>
      </c>
      <c r="Q1919" s="338"/>
      <c r="R1919" s="263"/>
    </row>
    <row r="1920" spans="1:18" x14ac:dyDescent="0.25">
      <c r="A1920" s="305"/>
      <c r="B1920" s="346"/>
      <c r="C1920" s="305"/>
      <c r="D1920" s="668"/>
      <c r="E1920" s="668"/>
      <c r="F1920" s="668"/>
      <c r="G1920" s="338"/>
      <c r="H1920" s="338"/>
      <c r="I1920" s="338"/>
      <c r="J1920" s="1048"/>
      <c r="K1920" s="670"/>
      <c r="L1920" s="291"/>
      <c r="M1920" s="247" t="str">
        <f t="shared" si="93"/>
        <v>0</v>
      </c>
      <c r="N1920" s="247" t="str">
        <f t="shared" si="94"/>
        <v>1</v>
      </c>
      <c r="O1920" s="672" t="s">
        <v>605</v>
      </c>
      <c r="P1920" s="725" t="s">
        <v>606</v>
      </c>
      <c r="Q1920" s="338"/>
      <c r="R1920" s="263"/>
    </row>
    <row r="1921" spans="1:18" x14ac:dyDescent="0.25">
      <c r="A1921" s="305"/>
      <c r="B1921" s="346"/>
      <c r="C1921" s="305"/>
      <c r="D1921" s="668"/>
      <c r="E1921" s="668"/>
      <c r="F1921" s="668"/>
      <c r="G1921" s="338"/>
      <c r="H1921" s="338"/>
      <c r="I1921" s="338"/>
      <c r="J1921" s="1048"/>
      <c r="K1921" s="670"/>
      <c r="L1921" s="291"/>
      <c r="M1921" s="247" t="str">
        <f t="shared" si="93"/>
        <v>0</v>
      </c>
      <c r="N1921" s="247" t="str">
        <f t="shared" si="94"/>
        <v>1</v>
      </c>
      <c r="O1921" s="672" t="s">
        <v>605</v>
      </c>
      <c r="P1921" s="725" t="s">
        <v>606</v>
      </c>
      <c r="Q1921" s="338"/>
      <c r="R1921" s="263"/>
    </row>
    <row r="1922" spans="1:18" x14ac:dyDescent="0.25">
      <c r="A1922" s="305"/>
      <c r="B1922" s="346"/>
      <c r="C1922" s="305"/>
      <c r="D1922" s="668"/>
      <c r="E1922" s="668"/>
      <c r="F1922" s="668"/>
      <c r="G1922" s="338"/>
      <c r="H1922" s="338"/>
      <c r="I1922" s="338"/>
      <c r="J1922" s="1048"/>
      <c r="K1922" s="670"/>
      <c r="L1922" s="291"/>
      <c r="M1922" s="247" t="str">
        <f t="shared" si="93"/>
        <v>0</v>
      </c>
      <c r="N1922" s="247" t="str">
        <f t="shared" si="94"/>
        <v>1</v>
      </c>
      <c r="O1922" s="672" t="s">
        <v>605</v>
      </c>
      <c r="P1922" s="725" t="s">
        <v>606</v>
      </c>
      <c r="Q1922" s="338"/>
      <c r="R1922" s="263"/>
    </row>
    <row r="1923" spans="1:18" x14ac:dyDescent="0.25">
      <c r="A1923" s="305"/>
      <c r="B1923" s="346"/>
      <c r="C1923" s="305"/>
      <c r="D1923" s="668"/>
      <c r="E1923" s="668"/>
      <c r="F1923" s="668"/>
      <c r="G1923" s="338"/>
      <c r="H1923" s="338"/>
      <c r="I1923" s="338"/>
      <c r="J1923" s="1048"/>
      <c r="K1923" s="670"/>
      <c r="L1923" s="291"/>
      <c r="M1923" s="247" t="str">
        <f t="shared" ref="M1923:M1986" si="95">IF(O1923="",0,LEFT(O1923,1))</f>
        <v>0</v>
      </c>
      <c r="N1923" s="247" t="str">
        <f t="shared" si="94"/>
        <v>1</v>
      </c>
      <c r="O1923" s="672" t="s">
        <v>605</v>
      </c>
      <c r="P1923" s="725" t="s">
        <v>606</v>
      </c>
      <c r="Q1923" s="338"/>
      <c r="R1923" s="263"/>
    </row>
    <row r="1924" spans="1:18" x14ac:dyDescent="0.25">
      <c r="A1924" s="305"/>
      <c r="B1924" s="346"/>
      <c r="C1924" s="305"/>
      <c r="D1924" s="668"/>
      <c r="E1924" s="668"/>
      <c r="F1924" s="668"/>
      <c r="G1924" s="338"/>
      <c r="H1924" s="338"/>
      <c r="I1924" s="338"/>
      <c r="J1924" s="1048"/>
      <c r="K1924" s="670"/>
      <c r="L1924" s="291"/>
      <c r="M1924" s="247" t="str">
        <f t="shared" si="95"/>
        <v>0</v>
      </c>
      <c r="N1924" s="247" t="str">
        <f t="shared" si="94"/>
        <v>1</v>
      </c>
      <c r="O1924" s="672" t="s">
        <v>605</v>
      </c>
      <c r="P1924" s="725" t="s">
        <v>606</v>
      </c>
      <c r="Q1924" s="338"/>
      <c r="R1924" s="263"/>
    </row>
    <row r="1925" spans="1:18" x14ac:dyDescent="0.25">
      <c r="A1925" s="305"/>
      <c r="B1925" s="346"/>
      <c r="C1925" s="305"/>
      <c r="D1925" s="668"/>
      <c r="E1925" s="668"/>
      <c r="F1925" s="668"/>
      <c r="G1925" s="338"/>
      <c r="H1925" s="338"/>
      <c r="I1925" s="338"/>
      <c r="J1925" s="1048"/>
      <c r="K1925" s="670"/>
      <c r="L1925" s="291"/>
      <c r="M1925" s="247" t="str">
        <f t="shared" si="95"/>
        <v>0</v>
      </c>
      <c r="N1925" s="247" t="str">
        <f t="shared" ref="N1925:N1988" si="96">IF(P1925="",0,LEFT(P1925,1))</f>
        <v>1</v>
      </c>
      <c r="O1925" s="672" t="s">
        <v>605</v>
      </c>
      <c r="P1925" s="725" t="s">
        <v>606</v>
      </c>
      <c r="Q1925" s="338"/>
      <c r="R1925" s="263"/>
    </row>
    <row r="1926" spans="1:18" x14ac:dyDescent="0.25">
      <c r="A1926" s="305"/>
      <c r="B1926" s="346"/>
      <c r="C1926" s="305"/>
      <c r="D1926" s="668"/>
      <c r="E1926" s="668"/>
      <c r="F1926" s="668"/>
      <c r="G1926" s="338"/>
      <c r="H1926" s="338"/>
      <c r="I1926" s="338"/>
      <c r="J1926" s="1048"/>
      <c r="K1926" s="670"/>
      <c r="L1926" s="291"/>
      <c r="M1926" s="247" t="str">
        <f t="shared" si="95"/>
        <v>0</v>
      </c>
      <c r="N1926" s="247" t="str">
        <f t="shared" si="96"/>
        <v>1</v>
      </c>
      <c r="O1926" s="672" t="s">
        <v>605</v>
      </c>
      <c r="P1926" s="725" t="s">
        <v>606</v>
      </c>
      <c r="Q1926" s="338"/>
      <c r="R1926" s="263"/>
    </row>
    <row r="1927" spans="1:18" x14ac:dyDescent="0.25">
      <c r="A1927" s="305"/>
      <c r="B1927" s="346"/>
      <c r="C1927" s="305"/>
      <c r="D1927" s="668"/>
      <c r="E1927" s="668"/>
      <c r="F1927" s="668"/>
      <c r="G1927" s="338"/>
      <c r="H1927" s="338"/>
      <c r="I1927" s="338"/>
      <c r="J1927" s="1048"/>
      <c r="K1927" s="670"/>
      <c r="L1927" s="291"/>
      <c r="M1927" s="247" t="str">
        <f t="shared" si="95"/>
        <v>0</v>
      </c>
      <c r="N1927" s="247" t="str">
        <f t="shared" si="96"/>
        <v>1</v>
      </c>
      <c r="O1927" s="672" t="s">
        <v>605</v>
      </c>
      <c r="P1927" s="725" t="s">
        <v>606</v>
      </c>
      <c r="Q1927" s="338"/>
      <c r="R1927" s="263"/>
    </row>
    <row r="1928" spans="1:18" x14ac:dyDescent="0.25">
      <c r="A1928" s="305"/>
      <c r="B1928" s="346"/>
      <c r="C1928" s="305"/>
      <c r="D1928" s="668"/>
      <c r="E1928" s="668"/>
      <c r="F1928" s="668"/>
      <c r="G1928" s="338"/>
      <c r="H1928" s="338"/>
      <c r="I1928" s="338"/>
      <c r="J1928" s="1048"/>
      <c r="K1928" s="670"/>
      <c r="L1928" s="291"/>
      <c r="M1928" s="247" t="str">
        <f t="shared" si="95"/>
        <v>0</v>
      </c>
      <c r="N1928" s="247" t="str">
        <f t="shared" si="96"/>
        <v>1</v>
      </c>
      <c r="O1928" s="672" t="s">
        <v>605</v>
      </c>
      <c r="P1928" s="725" t="s">
        <v>606</v>
      </c>
      <c r="Q1928" s="338"/>
      <c r="R1928" s="263"/>
    </row>
    <row r="1929" spans="1:18" x14ac:dyDescent="0.25">
      <c r="A1929" s="305"/>
      <c r="B1929" s="346"/>
      <c r="C1929" s="305"/>
      <c r="D1929" s="668"/>
      <c r="E1929" s="668"/>
      <c r="F1929" s="668"/>
      <c r="G1929" s="338"/>
      <c r="H1929" s="338"/>
      <c r="I1929" s="338"/>
      <c r="J1929" s="1048"/>
      <c r="K1929" s="670"/>
      <c r="L1929" s="291"/>
      <c r="M1929" s="247" t="str">
        <f t="shared" si="95"/>
        <v>0</v>
      </c>
      <c r="N1929" s="247" t="str">
        <f t="shared" si="96"/>
        <v>1</v>
      </c>
      <c r="O1929" s="672" t="s">
        <v>605</v>
      </c>
      <c r="P1929" s="725" t="s">
        <v>606</v>
      </c>
      <c r="Q1929" s="338"/>
      <c r="R1929" s="263"/>
    </row>
    <row r="1930" spans="1:18" x14ac:dyDescent="0.25">
      <c r="A1930" s="305"/>
      <c r="B1930" s="346"/>
      <c r="C1930" s="305"/>
      <c r="D1930" s="668"/>
      <c r="E1930" s="668"/>
      <c r="F1930" s="668"/>
      <c r="G1930" s="338"/>
      <c r="H1930" s="338"/>
      <c r="I1930" s="338"/>
      <c r="J1930" s="1048"/>
      <c r="K1930" s="670"/>
      <c r="L1930" s="291"/>
      <c r="M1930" s="247" t="str">
        <f t="shared" si="95"/>
        <v>0</v>
      </c>
      <c r="N1930" s="247" t="str">
        <f t="shared" si="96"/>
        <v>1</v>
      </c>
      <c r="O1930" s="672" t="s">
        <v>605</v>
      </c>
      <c r="P1930" s="725" t="s">
        <v>606</v>
      </c>
      <c r="Q1930" s="338"/>
      <c r="R1930" s="263"/>
    </row>
    <row r="1931" spans="1:18" x14ac:dyDescent="0.25">
      <c r="A1931" s="305"/>
      <c r="B1931" s="346"/>
      <c r="C1931" s="305"/>
      <c r="D1931" s="668"/>
      <c r="E1931" s="668"/>
      <c r="F1931" s="668"/>
      <c r="G1931" s="338"/>
      <c r="H1931" s="338"/>
      <c r="I1931" s="338"/>
      <c r="J1931" s="1048"/>
      <c r="K1931" s="670"/>
      <c r="L1931" s="291"/>
      <c r="M1931" s="247" t="str">
        <f t="shared" si="95"/>
        <v>0</v>
      </c>
      <c r="N1931" s="247" t="str">
        <f t="shared" si="96"/>
        <v>1</v>
      </c>
      <c r="O1931" s="672" t="s">
        <v>605</v>
      </c>
      <c r="P1931" s="725" t="s">
        <v>606</v>
      </c>
      <c r="Q1931" s="338"/>
      <c r="R1931" s="263"/>
    </row>
    <row r="1932" spans="1:18" x14ac:dyDescent="0.25">
      <c r="A1932" s="305"/>
      <c r="B1932" s="346"/>
      <c r="C1932" s="305"/>
      <c r="D1932" s="668"/>
      <c r="E1932" s="668"/>
      <c r="F1932" s="668"/>
      <c r="G1932" s="338"/>
      <c r="H1932" s="338"/>
      <c r="I1932" s="338"/>
      <c r="J1932" s="1048"/>
      <c r="K1932" s="670"/>
      <c r="L1932" s="291"/>
      <c r="M1932" s="247" t="str">
        <f t="shared" si="95"/>
        <v>0</v>
      </c>
      <c r="N1932" s="247" t="str">
        <f t="shared" si="96"/>
        <v>1</v>
      </c>
      <c r="O1932" s="672" t="s">
        <v>605</v>
      </c>
      <c r="P1932" s="725" t="s">
        <v>606</v>
      </c>
      <c r="Q1932" s="338"/>
      <c r="R1932" s="263"/>
    </row>
    <row r="1933" spans="1:18" x14ac:dyDescent="0.25">
      <c r="A1933" s="305"/>
      <c r="B1933" s="346"/>
      <c r="C1933" s="305"/>
      <c r="D1933" s="668"/>
      <c r="E1933" s="668"/>
      <c r="F1933" s="668"/>
      <c r="G1933" s="338"/>
      <c r="H1933" s="338"/>
      <c r="I1933" s="338"/>
      <c r="J1933" s="1048"/>
      <c r="K1933" s="670"/>
      <c r="L1933" s="291"/>
      <c r="M1933" s="247" t="str">
        <f t="shared" si="95"/>
        <v>0</v>
      </c>
      <c r="N1933" s="247" t="str">
        <f t="shared" si="96"/>
        <v>1</v>
      </c>
      <c r="O1933" s="672" t="s">
        <v>605</v>
      </c>
      <c r="P1933" s="725" t="s">
        <v>606</v>
      </c>
      <c r="Q1933" s="338"/>
      <c r="R1933" s="263"/>
    </row>
    <row r="1934" spans="1:18" x14ac:dyDescent="0.25">
      <c r="A1934" s="305"/>
      <c r="B1934" s="346"/>
      <c r="C1934" s="305"/>
      <c r="D1934" s="668"/>
      <c r="E1934" s="668"/>
      <c r="F1934" s="668"/>
      <c r="G1934" s="338"/>
      <c r="H1934" s="338"/>
      <c r="I1934" s="338"/>
      <c r="J1934" s="1048"/>
      <c r="K1934" s="670"/>
      <c r="L1934" s="291"/>
      <c r="M1934" s="247" t="str">
        <f t="shared" si="95"/>
        <v>0</v>
      </c>
      <c r="N1934" s="247" t="str">
        <f t="shared" si="96"/>
        <v>1</v>
      </c>
      <c r="O1934" s="672" t="s">
        <v>605</v>
      </c>
      <c r="P1934" s="725" t="s">
        <v>606</v>
      </c>
      <c r="Q1934" s="338"/>
      <c r="R1934" s="263"/>
    </row>
    <row r="1935" spans="1:18" x14ac:dyDescent="0.25">
      <c r="A1935" s="305"/>
      <c r="B1935" s="346"/>
      <c r="C1935" s="305"/>
      <c r="D1935" s="668"/>
      <c r="E1935" s="668"/>
      <c r="F1935" s="668"/>
      <c r="G1935" s="338"/>
      <c r="H1935" s="338"/>
      <c r="I1935" s="338"/>
      <c r="J1935" s="1048"/>
      <c r="K1935" s="670"/>
      <c r="L1935" s="291"/>
      <c r="M1935" s="247" t="str">
        <f t="shared" si="95"/>
        <v>0</v>
      </c>
      <c r="N1935" s="247" t="str">
        <f t="shared" si="96"/>
        <v>1</v>
      </c>
      <c r="O1935" s="672" t="s">
        <v>605</v>
      </c>
      <c r="P1935" s="725" t="s">
        <v>606</v>
      </c>
      <c r="Q1935" s="338"/>
      <c r="R1935" s="263"/>
    </row>
    <row r="1936" spans="1:18" x14ac:dyDescent="0.25">
      <c r="A1936" s="305"/>
      <c r="B1936" s="346"/>
      <c r="C1936" s="305"/>
      <c r="D1936" s="668"/>
      <c r="E1936" s="668"/>
      <c r="F1936" s="668"/>
      <c r="G1936" s="338"/>
      <c r="H1936" s="338"/>
      <c r="I1936" s="338"/>
      <c r="J1936" s="1048"/>
      <c r="K1936" s="670"/>
      <c r="L1936" s="291"/>
      <c r="M1936" s="247" t="str">
        <f t="shared" si="95"/>
        <v>0</v>
      </c>
      <c r="N1936" s="247" t="str">
        <f t="shared" si="96"/>
        <v>1</v>
      </c>
      <c r="O1936" s="672" t="s">
        <v>605</v>
      </c>
      <c r="P1936" s="725" t="s">
        <v>606</v>
      </c>
      <c r="Q1936" s="338"/>
      <c r="R1936" s="263"/>
    </row>
    <row r="1937" spans="1:18" x14ac:dyDescent="0.25">
      <c r="A1937" s="305"/>
      <c r="B1937" s="346"/>
      <c r="C1937" s="305"/>
      <c r="D1937" s="668"/>
      <c r="E1937" s="668"/>
      <c r="F1937" s="668"/>
      <c r="G1937" s="338"/>
      <c r="H1937" s="338"/>
      <c r="I1937" s="338"/>
      <c r="J1937" s="1048"/>
      <c r="K1937" s="670"/>
      <c r="L1937" s="291"/>
      <c r="M1937" s="247" t="str">
        <f t="shared" si="95"/>
        <v>0</v>
      </c>
      <c r="N1937" s="247" t="str">
        <f t="shared" si="96"/>
        <v>1</v>
      </c>
      <c r="O1937" s="672" t="s">
        <v>605</v>
      </c>
      <c r="P1937" s="725" t="s">
        <v>606</v>
      </c>
      <c r="Q1937" s="338"/>
      <c r="R1937" s="263"/>
    </row>
    <row r="1938" spans="1:18" x14ac:dyDescent="0.25">
      <c r="A1938" s="305"/>
      <c r="B1938" s="346"/>
      <c r="C1938" s="305"/>
      <c r="D1938" s="668"/>
      <c r="E1938" s="668"/>
      <c r="F1938" s="668"/>
      <c r="G1938" s="338"/>
      <c r="H1938" s="338"/>
      <c r="I1938" s="338"/>
      <c r="J1938" s="1048"/>
      <c r="K1938" s="670"/>
      <c r="L1938" s="291"/>
      <c r="M1938" s="247" t="str">
        <f t="shared" si="95"/>
        <v>0</v>
      </c>
      <c r="N1938" s="247" t="str">
        <f t="shared" si="96"/>
        <v>1</v>
      </c>
      <c r="O1938" s="672" t="s">
        <v>605</v>
      </c>
      <c r="P1938" s="725" t="s">
        <v>606</v>
      </c>
      <c r="Q1938" s="338"/>
      <c r="R1938" s="263"/>
    </row>
    <row r="1939" spans="1:18" x14ac:dyDescent="0.25">
      <c r="A1939" s="305"/>
      <c r="B1939" s="346"/>
      <c r="C1939" s="305"/>
      <c r="D1939" s="668"/>
      <c r="E1939" s="668"/>
      <c r="F1939" s="668"/>
      <c r="G1939" s="338"/>
      <c r="H1939" s="338"/>
      <c r="I1939" s="338"/>
      <c r="J1939" s="1048"/>
      <c r="K1939" s="670"/>
      <c r="L1939" s="291"/>
      <c r="M1939" s="247" t="str">
        <f t="shared" si="95"/>
        <v>0</v>
      </c>
      <c r="N1939" s="247" t="str">
        <f t="shared" si="96"/>
        <v>1</v>
      </c>
      <c r="O1939" s="672" t="s">
        <v>605</v>
      </c>
      <c r="P1939" s="725" t="s">
        <v>606</v>
      </c>
      <c r="Q1939" s="338"/>
      <c r="R1939" s="263"/>
    </row>
    <row r="1940" spans="1:18" x14ac:dyDescent="0.25">
      <c r="A1940" s="305"/>
      <c r="B1940" s="346"/>
      <c r="C1940" s="305"/>
      <c r="D1940" s="668"/>
      <c r="E1940" s="668"/>
      <c r="F1940" s="668"/>
      <c r="G1940" s="338"/>
      <c r="H1940" s="338"/>
      <c r="I1940" s="338"/>
      <c r="J1940" s="1048"/>
      <c r="K1940" s="670"/>
      <c r="L1940" s="291"/>
      <c r="M1940" s="247" t="str">
        <f t="shared" si="95"/>
        <v>0</v>
      </c>
      <c r="N1940" s="247" t="str">
        <f t="shared" si="96"/>
        <v>1</v>
      </c>
      <c r="O1940" s="672" t="s">
        <v>605</v>
      </c>
      <c r="P1940" s="725" t="s">
        <v>606</v>
      </c>
      <c r="Q1940" s="338"/>
      <c r="R1940" s="263"/>
    </row>
    <row r="1941" spans="1:18" x14ac:dyDescent="0.25">
      <c r="A1941" s="305"/>
      <c r="B1941" s="346"/>
      <c r="C1941" s="305"/>
      <c r="D1941" s="668"/>
      <c r="E1941" s="668"/>
      <c r="F1941" s="668"/>
      <c r="G1941" s="338"/>
      <c r="H1941" s="338"/>
      <c r="I1941" s="338"/>
      <c r="J1941" s="1048"/>
      <c r="K1941" s="670"/>
      <c r="L1941" s="291"/>
      <c r="M1941" s="247" t="str">
        <f t="shared" si="95"/>
        <v>0</v>
      </c>
      <c r="N1941" s="247" t="str">
        <f t="shared" si="96"/>
        <v>1</v>
      </c>
      <c r="O1941" s="672" t="s">
        <v>605</v>
      </c>
      <c r="P1941" s="725" t="s">
        <v>606</v>
      </c>
      <c r="Q1941" s="338"/>
      <c r="R1941" s="263"/>
    </row>
    <row r="1942" spans="1:18" x14ac:dyDescent="0.25">
      <c r="A1942" s="305"/>
      <c r="B1942" s="346"/>
      <c r="C1942" s="305"/>
      <c r="D1942" s="668"/>
      <c r="E1942" s="668"/>
      <c r="F1942" s="668"/>
      <c r="G1942" s="338"/>
      <c r="H1942" s="338"/>
      <c r="I1942" s="338"/>
      <c r="J1942" s="1048"/>
      <c r="K1942" s="670"/>
      <c r="L1942" s="291"/>
      <c r="M1942" s="247" t="str">
        <f t="shared" si="95"/>
        <v>0</v>
      </c>
      <c r="N1942" s="247" t="str">
        <f t="shared" si="96"/>
        <v>1</v>
      </c>
      <c r="O1942" s="672" t="s">
        <v>605</v>
      </c>
      <c r="P1942" s="725" t="s">
        <v>606</v>
      </c>
      <c r="Q1942" s="338"/>
      <c r="R1942" s="263"/>
    </row>
    <row r="1943" spans="1:18" x14ac:dyDescent="0.25">
      <c r="A1943" s="305"/>
      <c r="B1943" s="346"/>
      <c r="C1943" s="305"/>
      <c r="D1943" s="668"/>
      <c r="E1943" s="668"/>
      <c r="F1943" s="668"/>
      <c r="G1943" s="338"/>
      <c r="H1943" s="338"/>
      <c r="I1943" s="338"/>
      <c r="J1943" s="1048"/>
      <c r="K1943" s="670"/>
      <c r="L1943" s="291"/>
      <c r="M1943" s="247" t="str">
        <f t="shared" si="95"/>
        <v>0</v>
      </c>
      <c r="N1943" s="247" t="str">
        <f t="shared" si="96"/>
        <v>1</v>
      </c>
      <c r="O1943" s="672" t="s">
        <v>605</v>
      </c>
      <c r="P1943" s="725" t="s">
        <v>606</v>
      </c>
      <c r="Q1943" s="338"/>
      <c r="R1943" s="263"/>
    </row>
    <row r="1944" spans="1:18" x14ac:dyDescent="0.25">
      <c r="A1944" s="305"/>
      <c r="B1944" s="346"/>
      <c r="C1944" s="305"/>
      <c r="D1944" s="668"/>
      <c r="E1944" s="668"/>
      <c r="F1944" s="668"/>
      <c r="G1944" s="338"/>
      <c r="H1944" s="338"/>
      <c r="I1944" s="338"/>
      <c r="J1944" s="1048"/>
      <c r="K1944" s="670"/>
      <c r="L1944" s="291"/>
      <c r="M1944" s="247" t="str">
        <f t="shared" si="95"/>
        <v>0</v>
      </c>
      <c r="N1944" s="247" t="str">
        <f t="shared" si="96"/>
        <v>1</v>
      </c>
      <c r="O1944" s="672" t="s">
        <v>605</v>
      </c>
      <c r="P1944" s="725" t="s">
        <v>606</v>
      </c>
      <c r="Q1944" s="338"/>
      <c r="R1944" s="263"/>
    </row>
    <row r="1945" spans="1:18" x14ac:dyDescent="0.25">
      <c r="A1945" s="305"/>
      <c r="B1945" s="346"/>
      <c r="C1945" s="305"/>
      <c r="D1945" s="668"/>
      <c r="E1945" s="668"/>
      <c r="F1945" s="668"/>
      <c r="G1945" s="338"/>
      <c r="H1945" s="338"/>
      <c r="I1945" s="338"/>
      <c r="J1945" s="1048"/>
      <c r="K1945" s="670"/>
      <c r="L1945" s="291"/>
      <c r="M1945" s="247" t="str">
        <f t="shared" si="95"/>
        <v>0</v>
      </c>
      <c r="N1945" s="247" t="str">
        <f t="shared" si="96"/>
        <v>1</v>
      </c>
      <c r="O1945" s="672" t="s">
        <v>605</v>
      </c>
      <c r="P1945" s="725" t="s">
        <v>606</v>
      </c>
      <c r="Q1945" s="338"/>
      <c r="R1945" s="263"/>
    </row>
    <row r="1946" spans="1:18" x14ac:dyDescent="0.25">
      <c r="A1946" s="305"/>
      <c r="B1946" s="346"/>
      <c r="C1946" s="305"/>
      <c r="D1946" s="668"/>
      <c r="E1946" s="668"/>
      <c r="F1946" s="668"/>
      <c r="G1946" s="338"/>
      <c r="H1946" s="338"/>
      <c r="I1946" s="338"/>
      <c r="J1946" s="1048"/>
      <c r="K1946" s="670"/>
      <c r="L1946" s="291"/>
      <c r="M1946" s="247" t="str">
        <f t="shared" si="95"/>
        <v>0</v>
      </c>
      <c r="N1946" s="247" t="str">
        <f t="shared" si="96"/>
        <v>1</v>
      </c>
      <c r="O1946" s="672" t="s">
        <v>605</v>
      </c>
      <c r="P1946" s="725" t="s">
        <v>606</v>
      </c>
      <c r="Q1946" s="338"/>
      <c r="R1946" s="263"/>
    </row>
    <row r="1947" spans="1:18" x14ac:dyDescent="0.25">
      <c r="A1947" s="305"/>
      <c r="B1947" s="346"/>
      <c r="C1947" s="305"/>
      <c r="D1947" s="668"/>
      <c r="E1947" s="668"/>
      <c r="F1947" s="668"/>
      <c r="G1947" s="338"/>
      <c r="H1947" s="338"/>
      <c r="I1947" s="338"/>
      <c r="J1947" s="1048"/>
      <c r="K1947" s="670"/>
      <c r="L1947" s="291"/>
      <c r="M1947" s="247" t="str">
        <f t="shared" si="95"/>
        <v>0</v>
      </c>
      <c r="N1947" s="247" t="str">
        <f t="shared" si="96"/>
        <v>1</v>
      </c>
      <c r="O1947" s="672" t="s">
        <v>605</v>
      </c>
      <c r="P1947" s="725" t="s">
        <v>606</v>
      </c>
      <c r="Q1947" s="338"/>
      <c r="R1947" s="263"/>
    </row>
    <row r="1948" spans="1:18" x14ac:dyDescent="0.25">
      <c r="A1948" s="305"/>
      <c r="B1948" s="346"/>
      <c r="C1948" s="305"/>
      <c r="D1948" s="668"/>
      <c r="E1948" s="668"/>
      <c r="F1948" s="668"/>
      <c r="G1948" s="338"/>
      <c r="H1948" s="338"/>
      <c r="I1948" s="338"/>
      <c r="J1948" s="1048"/>
      <c r="K1948" s="670"/>
      <c r="L1948" s="291"/>
      <c r="M1948" s="247" t="str">
        <f t="shared" si="95"/>
        <v>0</v>
      </c>
      <c r="N1948" s="247" t="str">
        <f t="shared" si="96"/>
        <v>1</v>
      </c>
      <c r="O1948" s="672" t="s">
        <v>605</v>
      </c>
      <c r="P1948" s="725" t="s">
        <v>606</v>
      </c>
      <c r="Q1948" s="338"/>
      <c r="R1948" s="263"/>
    </row>
    <row r="1949" spans="1:18" x14ac:dyDescent="0.25">
      <c r="A1949" s="305"/>
      <c r="B1949" s="346"/>
      <c r="C1949" s="305"/>
      <c r="D1949" s="668"/>
      <c r="E1949" s="668"/>
      <c r="F1949" s="668"/>
      <c r="G1949" s="338"/>
      <c r="H1949" s="338"/>
      <c r="I1949" s="338"/>
      <c r="J1949" s="1048"/>
      <c r="K1949" s="670"/>
      <c r="L1949" s="291"/>
      <c r="M1949" s="247" t="str">
        <f t="shared" si="95"/>
        <v>0</v>
      </c>
      <c r="N1949" s="247" t="str">
        <f t="shared" si="96"/>
        <v>1</v>
      </c>
      <c r="O1949" s="672" t="s">
        <v>605</v>
      </c>
      <c r="P1949" s="725" t="s">
        <v>606</v>
      </c>
      <c r="Q1949" s="338"/>
      <c r="R1949" s="263"/>
    </row>
    <row r="1950" spans="1:18" x14ac:dyDescent="0.25">
      <c r="A1950" s="305"/>
      <c r="B1950" s="346"/>
      <c r="C1950" s="305"/>
      <c r="D1950" s="668"/>
      <c r="E1950" s="668"/>
      <c r="F1950" s="668"/>
      <c r="G1950" s="338"/>
      <c r="H1950" s="338"/>
      <c r="I1950" s="338"/>
      <c r="J1950" s="1048"/>
      <c r="K1950" s="670"/>
      <c r="L1950" s="291"/>
      <c r="M1950" s="247" t="str">
        <f t="shared" si="95"/>
        <v>0</v>
      </c>
      <c r="N1950" s="247" t="str">
        <f t="shared" si="96"/>
        <v>1</v>
      </c>
      <c r="O1950" s="672" t="s">
        <v>605</v>
      </c>
      <c r="P1950" s="725" t="s">
        <v>606</v>
      </c>
      <c r="Q1950" s="338"/>
      <c r="R1950" s="263"/>
    </row>
    <row r="1951" spans="1:18" x14ac:dyDescent="0.25">
      <c r="A1951" s="305"/>
      <c r="B1951" s="346"/>
      <c r="C1951" s="305"/>
      <c r="D1951" s="668"/>
      <c r="E1951" s="668"/>
      <c r="F1951" s="668"/>
      <c r="G1951" s="338"/>
      <c r="H1951" s="338"/>
      <c r="I1951" s="338"/>
      <c r="J1951" s="1048"/>
      <c r="K1951" s="670"/>
      <c r="L1951" s="291"/>
      <c r="M1951" s="247" t="str">
        <f t="shared" si="95"/>
        <v>0</v>
      </c>
      <c r="N1951" s="247" t="str">
        <f t="shared" si="96"/>
        <v>1</v>
      </c>
      <c r="O1951" s="672" t="s">
        <v>605</v>
      </c>
      <c r="P1951" s="725" t="s">
        <v>606</v>
      </c>
      <c r="Q1951" s="338"/>
      <c r="R1951" s="263"/>
    </row>
    <row r="1952" spans="1:18" x14ac:dyDescent="0.25">
      <c r="A1952" s="305"/>
      <c r="B1952" s="346"/>
      <c r="C1952" s="305"/>
      <c r="D1952" s="668"/>
      <c r="E1952" s="668"/>
      <c r="F1952" s="668"/>
      <c r="G1952" s="338"/>
      <c r="H1952" s="338"/>
      <c r="I1952" s="338"/>
      <c r="J1952" s="1048"/>
      <c r="K1952" s="670"/>
      <c r="L1952" s="291"/>
      <c r="M1952" s="247" t="str">
        <f t="shared" si="95"/>
        <v>0</v>
      </c>
      <c r="N1952" s="247" t="str">
        <f t="shared" si="96"/>
        <v>1</v>
      </c>
      <c r="O1952" s="672" t="s">
        <v>605</v>
      </c>
      <c r="P1952" s="725" t="s">
        <v>606</v>
      </c>
      <c r="Q1952" s="338"/>
      <c r="R1952" s="263"/>
    </row>
    <row r="1953" spans="1:18" x14ac:dyDescent="0.25">
      <c r="A1953" s="305"/>
      <c r="B1953" s="346"/>
      <c r="C1953" s="305"/>
      <c r="D1953" s="668"/>
      <c r="E1953" s="668"/>
      <c r="F1953" s="668"/>
      <c r="G1953" s="338"/>
      <c r="H1953" s="338"/>
      <c r="I1953" s="338"/>
      <c r="J1953" s="1048"/>
      <c r="K1953" s="670"/>
      <c r="L1953" s="291"/>
      <c r="M1953" s="247" t="str">
        <f t="shared" si="95"/>
        <v>0</v>
      </c>
      <c r="N1953" s="247" t="str">
        <f t="shared" si="96"/>
        <v>1</v>
      </c>
      <c r="O1953" s="672" t="s">
        <v>605</v>
      </c>
      <c r="P1953" s="725" t="s">
        <v>606</v>
      </c>
      <c r="Q1953" s="338"/>
      <c r="R1953" s="263"/>
    </row>
    <row r="1954" spans="1:18" x14ac:dyDescent="0.25">
      <c r="A1954" s="305"/>
      <c r="B1954" s="346"/>
      <c r="C1954" s="305"/>
      <c r="D1954" s="668"/>
      <c r="E1954" s="668"/>
      <c r="F1954" s="668"/>
      <c r="G1954" s="338"/>
      <c r="H1954" s="338"/>
      <c r="I1954" s="338"/>
      <c r="J1954" s="1048"/>
      <c r="K1954" s="670"/>
      <c r="L1954" s="291"/>
      <c r="M1954" s="247" t="str">
        <f t="shared" si="95"/>
        <v>0</v>
      </c>
      <c r="N1954" s="247" t="str">
        <f t="shared" si="96"/>
        <v>1</v>
      </c>
      <c r="O1954" s="672" t="s">
        <v>605</v>
      </c>
      <c r="P1954" s="725" t="s">
        <v>606</v>
      </c>
      <c r="Q1954" s="338"/>
      <c r="R1954" s="263"/>
    </row>
    <row r="1955" spans="1:18" x14ac:dyDescent="0.25">
      <c r="A1955" s="305"/>
      <c r="B1955" s="346"/>
      <c r="C1955" s="305"/>
      <c r="D1955" s="668"/>
      <c r="E1955" s="668"/>
      <c r="F1955" s="668"/>
      <c r="G1955" s="338"/>
      <c r="H1955" s="338"/>
      <c r="I1955" s="338"/>
      <c r="J1955" s="1048"/>
      <c r="K1955" s="670"/>
      <c r="L1955" s="291"/>
      <c r="M1955" s="247" t="str">
        <f t="shared" si="95"/>
        <v>0</v>
      </c>
      <c r="N1955" s="247" t="str">
        <f t="shared" si="96"/>
        <v>1</v>
      </c>
      <c r="O1955" s="672" t="s">
        <v>605</v>
      </c>
      <c r="P1955" s="725" t="s">
        <v>606</v>
      </c>
      <c r="Q1955" s="338"/>
      <c r="R1955" s="263"/>
    </row>
    <row r="1956" spans="1:18" x14ac:dyDescent="0.25">
      <c r="A1956" s="305"/>
      <c r="B1956" s="346"/>
      <c r="C1956" s="305"/>
      <c r="D1956" s="668"/>
      <c r="E1956" s="668"/>
      <c r="F1956" s="668"/>
      <c r="G1956" s="338"/>
      <c r="H1956" s="338"/>
      <c r="I1956" s="338"/>
      <c r="J1956" s="1048"/>
      <c r="K1956" s="670"/>
      <c r="L1956" s="291"/>
      <c r="M1956" s="247" t="str">
        <f t="shared" si="95"/>
        <v>0</v>
      </c>
      <c r="N1956" s="247" t="str">
        <f t="shared" si="96"/>
        <v>1</v>
      </c>
      <c r="O1956" s="672" t="s">
        <v>605</v>
      </c>
      <c r="P1956" s="725" t="s">
        <v>606</v>
      </c>
      <c r="Q1956" s="338"/>
      <c r="R1956" s="263"/>
    </row>
    <row r="1957" spans="1:18" x14ac:dyDescent="0.25">
      <c r="A1957" s="305"/>
      <c r="B1957" s="346"/>
      <c r="C1957" s="305"/>
      <c r="D1957" s="668"/>
      <c r="E1957" s="668"/>
      <c r="F1957" s="668"/>
      <c r="G1957" s="338"/>
      <c r="H1957" s="338"/>
      <c r="I1957" s="338"/>
      <c r="J1957" s="1048"/>
      <c r="K1957" s="670"/>
      <c r="L1957" s="291"/>
      <c r="M1957" s="247" t="str">
        <f t="shared" si="95"/>
        <v>0</v>
      </c>
      <c r="N1957" s="247" t="str">
        <f t="shared" si="96"/>
        <v>1</v>
      </c>
      <c r="O1957" s="672" t="s">
        <v>605</v>
      </c>
      <c r="P1957" s="725" t="s">
        <v>606</v>
      </c>
      <c r="Q1957" s="338"/>
      <c r="R1957" s="263"/>
    </row>
    <row r="1958" spans="1:18" x14ac:dyDescent="0.25">
      <c r="A1958" s="305"/>
      <c r="B1958" s="346"/>
      <c r="C1958" s="305"/>
      <c r="D1958" s="668"/>
      <c r="E1958" s="668"/>
      <c r="F1958" s="668"/>
      <c r="G1958" s="338"/>
      <c r="H1958" s="338"/>
      <c r="I1958" s="338"/>
      <c r="J1958" s="1048"/>
      <c r="K1958" s="670"/>
      <c r="L1958" s="291"/>
      <c r="M1958" s="247" t="str">
        <f t="shared" si="95"/>
        <v>0</v>
      </c>
      <c r="N1958" s="247" t="str">
        <f t="shared" si="96"/>
        <v>1</v>
      </c>
      <c r="O1958" s="672" t="s">
        <v>605</v>
      </c>
      <c r="P1958" s="725" t="s">
        <v>606</v>
      </c>
      <c r="Q1958" s="338"/>
      <c r="R1958" s="263"/>
    </row>
    <row r="1959" spans="1:18" x14ac:dyDescent="0.25">
      <c r="A1959" s="305"/>
      <c r="B1959" s="346"/>
      <c r="C1959" s="305"/>
      <c r="D1959" s="668"/>
      <c r="E1959" s="668"/>
      <c r="F1959" s="668"/>
      <c r="G1959" s="338"/>
      <c r="H1959" s="338"/>
      <c r="I1959" s="338"/>
      <c r="J1959" s="1048"/>
      <c r="K1959" s="670"/>
      <c r="L1959" s="291"/>
      <c r="M1959" s="247" t="str">
        <f t="shared" si="95"/>
        <v>0</v>
      </c>
      <c r="N1959" s="247" t="str">
        <f t="shared" si="96"/>
        <v>1</v>
      </c>
      <c r="O1959" s="672" t="s">
        <v>605</v>
      </c>
      <c r="P1959" s="725" t="s">
        <v>606</v>
      </c>
      <c r="Q1959" s="338"/>
      <c r="R1959" s="263"/>
    </row>
    <row r="1960" spans="1:18" x14ac:dyDescent="0.25">
      <c r="A1960" s="305"/>
      <c r="B1960" s="346"/>
      <c r="C1960" s="305"/>
      <c r="D1960" s="668"/>
      <c r="E1960" s="668"/>
      <c r="F1960" s="668"/>
      <c r="G1960" s="338"/>
      <c r="H1960" s="338"/>
      <c r="I1960" s="338"/>
      <c r="J1960" s="1048"/>
      <c r="K1960" s="670"/>
      <c r="L1960" s="291"/>
      <c r="M1960" s="247" t="str">
        <f t="shared" si="95"/>
        <v>0</v>
      </c>
      <c r="N1960" s="247" t="str">
        <f t="shared" si="96"/>
        <v>1</v>
      </c>
      <c r="O1960" s="672" t="s">
        <v>605</v>
      </c>
      <c r="P1960" s="725" t="s">
        <v>606</v>
      </c>
      <c r="Q1960" s="338"/>
      <c r="R1960" s="263"/>
    </row>
    <row r="1961" spans="1:18" x14ac:dyDescent="0.25">
      <c r="A1961" s="305"/>
      <c r="B1961" s="346"/>
      <c r="C1961" s="305"/>
      <c r="D1961" s="668"/>
      <c r="E1961" s="668"/>
      <c r="F1961" s="668"/>
      <c r="G1961" s="338"/>
      <c r="H1961" s="338"/>
      <c r="I1961" s="338"/>
      <c r="J1961" s="1048"/>
      <c r="K1961" s="670"/>
      <c r="L1961" s="291"/>
      <c r="M1961" s="247" t="str">
        <f t="shared" si="95"/>
        <v>0</v>
      </c>
      <c r="N1961" s="247" t="str">
        <f t="shared" si="96"/>
        <v>1</v>
      </c>
      <c r="O1961" s="672" t="s">
        <v>605</v>
      </c>
      <c r="P1961" s="725" t="s">
        <v>606</v>
      </c>
      <c r="Q1961" s="338"/>
      <c r="R1961" s="263"/>
    </row>
    <row r="1962" spans="1:18" x14ac:dyDescent="0.25">
      <c r="A1962" s="305"/>
      <c r="B1962" s="346"/>
      <c r="C1962" s="305"/>
      <c r="D1962" s="668"/>
      <c r="E1962" s="668"/>
      <c r="F1962" s="668"/>
      <c r="G1962" s="338"/>
      <c r="H1962" s="338"/>
      <c r="I1962" s="338"/>
      <c r="J1962" s="1048"/>
      <c r="K1962" s="670"/>
      <c r="L1962" s="291"/>
      <c r="M1962" s="247" t="str">
        <f t="shared" si="95"/>
        <v>0</v>
      </c>
      <c r="N1962" s="247" t="str">
        <f t="shared" si="96"/>
        <v>1</v>
      </c>
      <c r="O1962" s="672" t="s">
        <v>605</v>
      </c>
      <c r="P1962" s="725" t="s">
        <v>606</v>
      </c>
      <c r="Q1962" s="338"/>
      <c r="R1962" s="263"/>
    </row>
    <row r="1963" spans="1:18" x14ac:dyDescent="0.25">
      <c r="A1963" s="305"/>
      <c r="B1963" s="346"/>
      <c r="C1963" s="305"/>
      <c r="D1963" s="668"/>
      <c r="E1963" s="668"/>
      <c r="F1963" s="668"/>
      <c r="G1963" s="338"/>
      <c r="H1963" s="338"/>
      <c r="I1963" s="338"/>
      <c r="J1963" s="1048"/>
      <c r="K1963" s="670"/>
      <c r="L1963" s="291"/>
      <c r="M1963" s="247" t="str">
        <f t="shared" si="95"/>
        <v>0</v>
      </c>
      <c r="N1963" s="247" t="str">
        <f t="shared" si="96"/>
        <v>1</v>
      </c>
      <c r="O1963" s="672" t="s">
        <v>605</v>
      </c>
      <c r="P1963" s="725" t="s">
        <v>606</v>
      </c>
      <c r="Q1963" s="338"/>
      <c r="R1963" s="263"/>
    </row>
    <row r="1964" spans="1:18" x14ac:dyDescent="0.25">
      <c r="A1964" s="305"/>
      <c r="B1964" s="346"/>
      <c r="C1964" s="305"/>
      <c r="D1964" s="668"/>
      <c r="E1964" s="668"/>
      <c r="F1964" s="668"/>
      <c r="G1964" s="338"/>
      <c r="H1964" s="338"/>
      <c r="I1964" s="338"/>
      <c r="J1964" s="1048"/>
      <c r="K1964" s="670"/>
      <c r="L1964" s="291"/>
      <c r="M1964" s="247" t="str">
        <f t="shared" si="95"/>
        <v>0</v>
      </c>
      <c r="N1964" s="247" t="str">
        <f t="shared" si="96"/>
        <v>1</v>
      </c>
      <c r="O1964" s="672" t="s">
        <v>605</v>
      </c>
      <c r="P1964" s="725" t="s">
        <v>606</v>
      </c>
      <c r="Q1964" s="338"/>
      <c r="R1964" s="263"/>
    </row>
    <row r="1965" spans="1:18" x14ac:dyDescent="0.25">
      <c r="A1965" s="305"/>
      <c r="B1965" s="346"/>
      <c r="C1965" s="305"/>
      <c r="D1965" s="668"/>
      <c r="E1965" s="668"/>
      <c r="F1965" s="668"/>
      <c r="G1965" s="338"/>
      <c r="H1965" s="338"/>
      <c r="I1965" s="338"/>
      <c r="J1965" s="1048"/>
      <c r="K1965" s="670"/>
      <c r="L1965" s="291"/>
      <c r="M1965" s="247" t="str">
        <f t="shared" si="95"/>
        <v>0</v>
      </c>
      <c r="N1965" s="247" t="str">
        <f t="shared" si="96"/>
        <v>1</v>
      </c>
      <c r="O1965" s="672" t="s">
        <v>605</v>
      </c>
      <c r="P1965" s="725" t="s">
        <v>606</v>
      </c>
      <c r="Q1965" s="338"/>
      <c r="R1965" s="263"/>
    </row>
    <row r="1966" spans="1:18" x14ac:dyDescent="0.25">
      <c r="A1966" s="305"/>
      <c r="B1966" s="346"/>
      <c r="C1966" s="305"/>
      <c r="D1966" s="668"/>
      <c r="E1966" s="668"/>
      <c r="F1966" s="668"/>
      <c r="G1966" s="338"/>
      <c r="H1966" s="338"/>
      <c r="I1966" s="338"/>
      <c r="J1966" s="1048"/>
      <c r="K1966" s="670"/>
      <c r="L1966" s="291"/>
      <c r="M1966" s="247" t="str">
        <f t="shared" si="95"/>
        <v>0</v>
      </c>
      <c r="N1966" s="247" t="str">
        <f t="shared" si="96"/>
        <v>1</v>
      </c>
      <c r="O1966" s="672" t="s">
        <v>605</v>
      </c>
      <c r="P1966" s="725" t="s">
        <v>606</v>
      </c>
      <c r="Q1966" s="338"/>
      <c r="R1966" s="263"/>
    </row>
    <row r="1967" spans="1:18" x14ac:dyDescent="0.25">
      <c r="A1967" s="305"/>
      <c r="B1967" s="346"/>
      <c r="C1967" s="305"/>
      <c r="D1967" s="668"/>
      <c r="E1967" s="668"/>
      <c r="F1967" s="668"/>
      <c r="G1967" s="338"/>
      <c r="H1967" s="338"/>
      <c r="I1967" s="338"/>
      <c r="J1967" s="1048"/>
      <c r="K1967" s="670"/>
      <c r="L1967" s="291"/>
      <c r="M1967" s="247" t="str">
        <f t="shared" si="95"/>
        <v>0</v>
      </c>
      <c r="N1967" s="247" t="str">
        <f t="shared" si="96"/>
        <v>1</v>
      </c>
      <c r="O1967" s="672" t="s">
        <v>605</v>
      </c>
      <c r="P1967" s="725" t="s">
        <v>606</v>
      </c>
      <c r="Q1967" s="338"/>
      <c r="R1967" s="263"/>
    </row>
    <row r="1968" spans="1:18" x14ac:dyDescent="0.25">
      <c r="A1968" s="305"/>
      <c r="B1968" s="346"/>
      <c r="C1968" s="305"/>
      <c r="D1968" s="668"/>
      <c r="E1968" s="668"/>
      <c r="F1968" s="668"/>
      <c r="G1968" s="338"/>
      <c r="H1968" s="338"/>
      <c r="I1968" s="338"/>
      <c r="J1968" s="1048"/>
      <c r="K1968" s="670"/>
      <c r="L1968" s="291"/>
      <c r="M1968" s="247" t="str">
        <f t="shared" si="95"/>
        <v>0</v>
      </c>
      <c r="N1968" s="247" t="str">
        <f t="shared" si="96"/>
        <v>1</v>
      </c>
      <c r="O1968" s="672" t="s">
        <v>605</v>
      </c>
      <c r="P1968" s="725" t="s">
        <v>606</v>
      </c>
      <c r="Q1968" s="338"/>
      <c r="R1968" s="263"/>
    </row>
    <row r="1969" spans="1:18" x14ac:dyDescent="0.25">
      <c r="A1969" s="305"/>
      <c r="B1969" s="346"/>
      <c r="C1969" s="305"/>
      <c r="D1969" s="668"/>
      <c r="E1969" s="668"/>
      <c r="F1969" s="668"/>
      <c r="G1969" s="338"/>
      <c r="H1969" s="338"/>
      <c r="I1969" s="338"/>
      <c r="J1969" s="1048"/>
      <c r="K1969" s="670"/>
      <c r="L1969" s="291"/>
      <c r="M1969" s="247" t="str">
        <f t="shared" si="95"/>
        <v>0</v>
      </c>
      <c r="N1969" s="247" t="str">
        <f t="shared" si="96"/>
        <v>1</v>
      </c>
      <c r="O1969" s="672" t="s">
        <v>605</v>
      </c>
      <c r="P1969" s="725" t="s">
        <v>606</v>
      </c>
      <c r="Q1969" s="338"/>
      <c r="R1969" s="263"/>
    </row>
    <row r="1970" spans="1:18" x14ac:dyDescent="0.25">
      <c r="A1970" s="305"/>
      <c r="B1970" s="346"/>
      <c r="C1970" s="305"/>
      <c r="D1970" s="668"/>
      <c r="E1970" s="668"/>
      <c r="F1970" s="668"/>
      <c r="G1970" s="338"/>
      <c r="H1970" s="338"/>
      <c r="I1970" s="338"/>
      <c r="J1970" s="1048"/>
      <c r="K1970" s="670"/>
      <c r="L1970" s="291"/>
      <c r="M1970" s="247" t="str">
        <f t="shared" si="95"/>
        <v>0</v>
      </c>
      <c r="N1970" s="247" t="str">
        <f t="shared" si="96"/>
        <v>1</v>
      </c>
      <c r="O1970" s="672" t="s">
        <v>605</v>
      </c>
      <c r="P1970" s="725" t="s">
        <v>606</v>
      </c>
      <c r="Q1970" s="338"/>
      <c r="R1970" s="263"/>
    </row>
    <row r="1971" spans="1:18" x14ac:dyDescent="0.25">
      <c r="A1971" s="305"/>
      <c r="B1971" s="346"/>
      <c r="C1971" s="305"/>
      <c r="D1971" s="668"/>
      <c r="E1971" s="668"/>
      <c r="F1971" s="668"/>
      <c r="G1971" s="338"/>
      <c r="H1971" s="338"/>
      <c r="I1971" s="338"/>
      <c r="J1971" s="1048"/>
      <c r="K1971" s="670"/>
      <c r="L1971" s="291"/>
      <c r="M1971" s="247" t="str">
        <f t="shared" si="95"/>
        <v>0</v>
      </c>
      <c r="N1971" s="247" t="str">
        <f t="shared" si="96"/>
        <v>1</v>
      </c>
      <c r="O1971" s="672" t="s">
        <v>605</v>
      </c>
      <c r="P1971" s="725" t="s">
        <v>606</v>
      </c>
      <c r="Q1971" s="338"/>
      <c r="R1971" s="263"/>
    </row>
    <row r="1972" spans="1:18" x14ac:dyDescent="0.25">
      <c r="A1972" s="305"/>
      <c r="B1972" s="346"/>
      <c r="C1972" s="305"/>
      <c r="D1972" s="668"/>
      <c r="E1972" s="668"/>
      <c r="F1972" s="668"/>
      <c r="G1972" s="338"/>
      <c r="H1972" s="338"/>
      <c r="I1972" s="338"/>
      <c r="J1972" s="1048"/>
      <c r="K1972" s="670"/>
      <c r="L1972" s="291"/>
      <c r="M1972" s="247" t="str">
        <f t="shared" si="95"/>
        <v>0</v>
      </c>
      <c r="N1972" s="247" t="str">
        <f t="shared" si="96"/>
        <v>1</v>
      </c>
      <c r="O1972" s="672" t="s">
        <v>605</v>
      </c>
      <c r="P1972" s="725" t="s">
        <v>606</v>
      </c>
      <c r="Q1972" s="338"/>
      <c r="R1972" s="263"/>
    </row>
    <row r="1973" spans="1:18" x14ac:dyDescent="0.25">
      <c r="A1973" s="305"/>
      <c r="B1973" s="346"/>
      <c r="C1973" s="305"/>
      <c r="D1973" s="668"/>
      <c r="E1973" s="668"/>
      <c r="F1973" s="668"/>
      <c r="G1973" s="338"/>
      <c r="H1973" s="338"/>
      <c r="I1973" s="338"/>
      <c r="J1973" s="1048"/>
      <c r="K1973" s="670"/>
      <c r="L1973" s="291"/>
      <c r="M1973" s="247" t="str">
        <f t="shared" si="95"/>
        <v>0</v>
      </c>
      <c r="N1973" s="247" t="str">
        <f t="shared" si="96"/>
        <v>1</v>
      </c>
      <c r="O1973" s="672" t="s">
        <v>605</v>
      </c>
      <c r="P1973" s="725" t="s">
        <v>606</v>
      </c>
      <c r="Q1973" s="338"/>
      <c r="R1973" s="263"/>
    </row>
    <row r="1974" spans="1:18" x14ac:dyDescent="0.25">
      <c r="A1974" s="305"/>
      <c r="B1974" s="346"/>
      <c r="C1974" s="305"/>
      <c r="D1974" s="668"/>
      <c r="E1974" s="668"/>
      <c r="F1974" s="668"/>
      <c r="G1974" s="338"/>
      <c r="H1974" s="338"/>
      <c r="I1974" s="338"/>
      <c r="J1974" s="1048"/>
      <c r="K1974" s="670"/>
      <c r="L1974" s="291"/>
      <c r="M1974" s="247" t="str">
        <f t="shared" si="95"/>
        <v>0</v>
      </c>
      <c r="N1974" s="247" t="str">
        <f t="shared" si="96"/>
        <v>1</v>
      </c>
      <c r="O1974" s="672" t="s">
        <v>605</v>
      </c>
      <c r="P1974" s="725" t="s">
        <v>606</v>
      </c>
      <c r="Q1974" s="338"/>
      <c r="R1974" s="263"/>
    </row>
    <row r="1975" spans="1:18" x14ac:dyDescent="0.25">
      <c r="A1975" s="305"/>
      <c r="B1975" s="346"/>
      <c r="C1975" s="305"/>
      <c r="D1975" s="668"/>
      <c r="E1975" s="668"/>
      <c r="F1975" s="668"/>
      <c r="G1975" s="338"/>
      <c r="H1975" s="338"/>
      <c r="I1975" s="338"/>
      <c r="J1975" s="1048"/>
      <c r="K1975" s="670"/>
      <c r="L1975" s="291"/>
      <c r="M1975" s="247" t="str">
        <f t="shared" si="95"/>
        <v>0</v>
      </c>
      <c r="N1975" s="247" t="str">
        <f t="shared" si="96"/>
        <v>1</v>
      </c>
      <c r="O1975" s="672" t="s">
        <v>605</v>
      </c>
      <c r="P1975" s="725" t="s">
        <v>606</v>
      </c>
      <c r="Q1975" s="338"/>
      <c r="R1975" s="263"/>
    </row>
    <row r="1976" spans="1:18" x14ac:dyDescent="0.25">
      <c r="A1976" s="305"/>
      <c r="B1976" s="346"/>
      <c r="C1976" s="305"/>
      <c r="D1976" s="668"/>
      <c r="E1976" s="668"/>
      <c r="F1976" s="668"/>
      <c r="G1976" s="338"/>
      <c r="H1976" s="338"/>
      <c r="I1976" s="338"/>
      <c r="J1976" s="1048"/>
      <c r="K1976" s="670"/>
      <c r="L1976" s="291"/>
      <c r="M1976" s="247" t="str">
        <f t="shared" si="95"/>
        <v>0</v>
      </c>
      <c r="N1976" s="247" t="str">
        <f t="shared" si="96"/>
        <v>1</v>
      </c>
      <c r="O1976" s="672" t="s">
        <v>605</v>
      </c>
      <c r="P1976" s="725" t="s">
        <v>606</v>
      </c>
      <c r="Q1976" s="338"/>
      <c r="R1976" s="263"/>
    </row>
    <row r="1977" spans="1:18" x14ac:dyDescent="0.25">
      <c r="A1977" s="305"/>
      <c r="B1977" s="346"/>
      <c r="C1977" s="305"/>
      <c r="D1977" s="668"/>
      <c r="E1977" s="668"/>
      <c r="F1977" s="668"/>
      <c r="G1977" s="338"/>
      <c r="H1977" s="338"/>
      <c r="I1977" s="338"/>
      <c r="J1977" s="1048"/>
      <c r="K1977" s="670"/>
      <c r="L1977" s="291"/>
      <c r="M1977" s="247" t="str">
        <f t="shared" si="95"/>
        <v>0</v>
      </c>
      <c r="N1977" s="247" t="str">
        <f t="shared" si="96"/>
        <v>1</v>
      </c>
      <c r="O1977" s="672" t="s">
        <v>605</v>
      </c>
      <c r="P1977" s="725" t="s">
        <v>606</v>
      </c>
      <c r="Q1977" s="338"/>
      <c r="R1977" s="263"/>
    </row>
    <row r="1978" spans="1:18" x14ac:dyDescent="0.25">
      <c r="A1978" s="305"/>
      <c r="B1978" s="346"/>
      <c r="C1978" s="305"/>
      <c r="D1978" s="668"/>
      <c r="E1978" s="668"/>
      <c r="F1978" s="668"/>
      <c r="G1978" s="338"/>
      <c r="H1978" s="338"/>
      <c r="I1978" s="338"/>
      <c r="J1978" s="1048"/>
      <c r="K1978" s="670"/>
      <c r="L1978" s="291"/>
      <c r="M1978" s="247" t="str">
        <f t="shared" si="95"/>
        <v>0</v>
      </c>
      <c r="N1978" s="247" t="str">
        <f t="shared" si="96"/>
        <v>1</v>
      </c>
      <c r="O1978" s="672" t="s">
        <v>605</v>
      </c>
      <c r="P1978" s="725" t="s">
        <v>606</v>
      </c>
      <c r="Q1978" s="338"/>
      <c r="R1978" s="263"/>
    </row>
    <row r="1979" spans="1:18" x14ac:dyDescent="0.25">
      <c r="A1979" s="305"/>
      <c r="B1979" s="346"/>
      <c r="C1979" s="305"/>
      <c r="D1979" s="668"/>
      <c r="E1979" s="668"/>
      <c r="F1979" s="668"/>
      <c r="G1979" s="338"/>
      <c r="H1979" s="338"/>
      <c r="I1979" s="338"/>
      <c r="J1979" s="1048"/>
      <c r="K1979" s="670"/>
      <c r="L1979" s="291"/>
      <c r="M1979" s="247" t="str">
        <f t="shared" si="95"/>
        <v>0</v>
      </c>
      <c r="N1979" s="247" t="str">
        <f t="shared" si="96"/>
        <v>1</v>
      </c>
      <c r="O1979" s="672" t="s">
        <v>605</v>
      </c>
      <c r="P1979" s="725" t="s">
        <v>606</v>
      </c>
      <c r="Q1979" s="338"/>
      <c r="R1979" s="263"/>
    </row>
    <row r="1980" spans="1:18" x14ac:dyDescent="0.25">
      <c r="A1980" s="305"/>
      <c r="B1980" s="346"/>
      <c r="C1980" s="305"/>
      <c r="D1980" s="668"/>
      <c r="E1980" s="668"/>
      <c r="F1980" s="668"/>
      <c r="G1980" s="338"/>
      <c r="H1980" s="338"/>
      <c r="I1980" s="338"/>
      <c r="J1980" s="1048"/>
      <c r="K1980" s="670"/>
      <c r="L1980" s="291"/>
      <c r="M1980" s="247" t="str">
        <f t="shared" si="95"/>
        <v>0</v>
      </c>
      <c r="N1980" s="247" t="str">
        <f t="shared" si="96"/>
        <v>1</v>
      </c>
      <c r="O1980" s="672" t="s">
        <v>605</v>
      </c>
      <c r="P1980" s="725" t="s">
        <v>606</v>
      </c>
      <c r="Q1980" s="338"/>
      <c r="R1980" s="263"/>
    </row>
    <row r="1981" spans="1:18" x14ac:dyDescent="0.25">
      <c r="A1981" s="305"/>
      <c r="B1981" s="346"/>
      <c r="C1981" s="305"/>
      <c r="D1981" s="668"/>
      <c r="E1981" s="668"/>
      <c r="F1981" s="668"/>
      <c r="G1981" s="338"/>
      <c r="H1981" s="338"/>
      <c r="I1981" s="338"/>
      <c r="J1981" s="1048"/>
      <c r="K1981" s="670"/>
      <c r="L1981" s="291"/>
      <c r="M1981" s="247" t="str">
        <f t="shared" si="95"/>
        <v>0</v>
      </c>
      <c r="N1981" s="247" t="str">
        <f t="shared" si="96"/>
        <v>1</v>
      </c>
      <c r="O1981" s="672" t="s">
        <v>605</v>
      </c>
      <c r="P1981" s="725" t="s">
        <v>606</v>
      </c>
      <c r="Q1981" s="338"/>
      <c r="R1981" s="263"/>
    </row>
    <row r="1982" spans="1:18" x14ac:dyDescent="0.25">
      <c r="A1982" s="305"/>
      <c r="B1982" s="346"/>
      <c r="C1982" s="305"/>
      <c r="D1982" s="668"/>
      <c r="E1982" s="668"/>
      <c r="F1982" s="668"/>
      <c r="G1982" s="338"/>
      <c r="H1982" s="338"/>
      <c r="I1982" s="338"/>
      <c r="J1982" s="1048"/>
      <c r="K1982" s="670"/>
      <c r="L1982" s="291"/>
      <c r="M1982" s="247" t="str">
        <f t="shared" si="95"/>
        <v>0</v>
      </c>
      <c r="N1982" s="247" t="str">
        <f t="shared" si="96"/>
        <v>1</v>
      </c>
      <c r="O1982" s="672" t="s">
        <v>605</v>
      </c>
      <c r="P1982" s="725" t="s">
        <v>606</v>
      </c>
      <c r="Q1982" s="338"/>
      <c r="R1982" s="263"/>
    </row>
    <row r="1983" spans="1:18" x14ac:dyDescent="0.25">
      <c r="A1983" s="305"/>
      <c r="B1983" s="346"/>
      <c r="C1983" s="305"/>
      <c r="D1983" s="668"/>
      <c r="E1983" s="668"/>
      <c r="F1983" s="668"/>
      <c r="G1983" s="338"/>
      <c r="H1983" s="338"/>
      <c r="I1983" s="338"/>
      <c r="J1983" s="1048"/>
      <c r="K1983" s="670"/>
      <c r="L1983" s="291"/>
      <c r="M1983" s="247" t="str">
        <f t="shared" si="95"/>
        <v>0</v>
      </c>
      <c r="N1983" s="247" t="str">
        <f t="shared" si="96"/>
        <v>1</v>
      </c>
      <c r="O1983" s="672" t="s">
        <v>605</v>
      </c>
      <c r="P1983" s="725" t="s">
        <v>606</v>
      </c>
      <c r="Q1983" s="338"/>
      <c r="R1983" s="263"/>
    </row>
    <row r="1984" spans="1:18" x14ac:dyDescent="0.25">
      <c r="A1984" s="305"/>
      <c r="B1984" s="346"/>
      <c r="C1984" s="305"/>
      <c r="D1984" s="668"/>
      <c r="E1984" s="668"/>
      <c r="F1984" s="668"/>
      <c r="G1984" s="338"/>
      <c r="H1984" s="338"/>
      <c r="I1984" s="338"/>
      <c r="J1984" s="1048"/>
      <c r="K1984" s="670"/>
      <c r="L1984" s="291"/>
      <c r="M1984" s="247" t="str">
        <f t="shared" si="95"/>
        <v>0</v>
      </c>
      <c r="N1984" s="247" t="str">
        <f t="shared" si="96"/>
        <v>1</v>
      </c>
      <c r="O1984" s="672" t="s">
        <v>605</v>
      </c>
      <c r="P1984" s="725" t="s">
        <v>606</v>
      </c>
      <c r="Q1984" s="338"/>
      <c r="R1984" s="263"/>
    </row>
    <row r="1985" spans="1:18" x14ac:dyDescent="0.25">
      <c r="A1985" s="305"/>
      <c r="B1985" s="346"/>
      <c r="C1985" s="305"/>
      <c r="D1985" s="668"/>
      <c r="E1985" s="668"/>
      <c r="F1985" s="668"/>
      <c r="G1985" s="338"/>
      <c r="H1985" s="338"/>
      <c r="I1985" s="338"/>
      <c r="J1985" s="1048"/>
      <c r="K1985" s="670"/>
      <c r="L1985" s="291"/>
      <c r="M1985" s="247" t="str">
        <f t="shared" si="95"/>
        <v>0</v>
      </c>
      <c r="N1985" s="247" t="str">
        <f t="shared" si="96"/>
        <v>1</v>
      </c>
      <c r="O1985" s="672" t="s">
        <v>605</v>
      </c>
      <c r="P1985" s="725" t="s">
        <v>606</v>
      </c>
      <c r="Q1985" s="338"/>
      <c r="R1985" s="263"/>
    </row>
    <row r="1986" spans="1:18" x14ac:dyDescent="0.25">
      <c r="A1986" s="305"/>
      <c r="B1986" s="346"/>
      <c r="C1986" s="305"/>
      <c r="D1986" s="668"/>
      <c r="E1986" s="668"/>
      <c r="F1986" s="668"/>
      <c r="G1986" s="338"/>
      <c r="H1986" s="338"/>
      <c r="I1986" s="338"/>
      <c r="J1986" s="1048"/>
      <c r="K1986" s="670"/>
      <c r="L1986" s="291"/>
      <c r="M1986" s="247" t="str">
        <f t="shared" si="95"/>
        <v>0</v>
      </c>
      <c r="N1986" s="247" t="str">
        <f t="shared" si="96"/>
        <v>1</v>
      </c>
      <c r="O1986" s="672" t="s">
        <v>605</v>
      </c>
      <c r="P1986" s="725" t="s">
        <v>606</v>
      </c>
      <c r="Q1986" s="338"/>
      <c r="R1986" s="263"/>
    </row>
    <row r="1987" spans="1:18" x14ac:dyDescent="0.25">
      <c r="A1987" s="305"/>
      <c r="B1987" s="346"/>
      <c r="C1987" s="305"/>
      <c r="D1987" s="668"/>
      <c r="E1987" s="668"/>
      <c r="F1987" s="668"/>
      <c r="G1987" s="338"/>
      <c r="H1987" s="338"/>
      <c r="I1987" s="338"/>
      <c r="J1987" s="1048"/>
      <c r="K1987" s="670"/>
      <c r="L1987" s="291"/>
      <c r="M1987" s="247" t="str">
        <f t="shared" ref="M1987:M2050" si="97">IF(O1987="",0,LEFT(O1987,1))</f>
        <v>0</v>
      </c>
      <c r="N1987" s="247" t="str">
        <f t="shared" si="96"/>
        <v>1</v>
      </c>
      <c r="O1987" s="672" t="s">
        <v>605</v>
      </c>
      <c r="P1987" s="725" t="s">
        <v>606</v>
      </c>
      <c r="Q1987" s="338"/>
      <c r="R1987" s="263"/>
    </row>
    <row r="1988" spans="1:18" x14ac:dyDescent="0.25">
      <c r="A1988" s="305"/>
      <c r="B1988" s="346"/>
      <c r="C1988" s="305"/>
      <c r="D1988" s="668"/>
      <c r="E1988" s="668"/>
      <c r="F1988" s="668"/>
      <c r="G1988" s="338"/>
      <c r="H1988" s="338"/>
      <c r="I1988" s="338"/>
      <c r="J1988" s="1048"/>
      <c r="K1988" s="670"/>
      <c r="L1988" s="291"/>
      <c r="M1988" s="247" t="str">
        <f t="shared" si="97"/>
        <v>0</v>
      </c>
      <c r="N1988" s="247" t="str">
        <f t="shared" si="96"/>
        <v>1</v>
      </c>
      <c r="O1988" s="672" t="s">
        <v>605</v>
      </c>
      <c r="P1988" s="725" t="s">
        <v>606</v>
      </c>
      <c r="Q1988" s="338"/>
      <c r="R1988" s="263"/>
    </row>
    <row r="1989" spans="1:18" x14ac:dyDescent="0.25">
      <c r="A1989" s="305"/>
      <c r="B1989" s="346"/>
      <c r="C1989" s="305"/>
      <c r="D1989" s="668"/>
      <c r="E1989" s="668"/>
      <c r="F1989" s="668"/>
      <c r="G1989" s="338"/>
      <c r="H1989" s="338"/>
      <c r="I1989" s="338"/>
      <c r="J1989" s="1048"/>
      <c r="K1989" s="670"/>
      <c r="L1989" s="291"/>
      <c r="M1989" s="247" t="str">
        <f t="shared" si="97"/>
        <v>0</v>
      </c>
      <c r="N1989" s="247" t="str">
        <f t="shared" ref="N1989:N2052" si="98">IF(P1989="",0,LEFT(P1989,1))</f>
        <v>1</v>
      </c>
      <c r="O1989" s="672" t="s">
        <v>605</v>
      </c>
      <c r="P1989" s="725" t="s">
        <v>606</v>
      </c>
      <c r="Q1989" s="338"/>
      <c r="R1989" s="263"/>
    </row>
    <row r="1990" spans="1:18" x14ac:dyDescent="0.25">
      <c r="A1990" s="305"/>
      <c r="B1990" s="346"/>
      <c r="C1990" s="305"/>
      <c r="D1990" s="668"/>
      <c r="E1990" s="668"/>
      <c r="F1990" s="668"/>
      <c r="G1990" s="338"/>
      <c r="H1990" s="338"/>
      <c r="I1990" s="338"/>
      <c r="J1990" s="1048"/>
      <c r="K1990" s="670"/>
      <c r="L1990" s="291"/>
      <c r="M1990" s="247" t="str">
        <f t="shared" si="97"/>
        <v>0</v>
      </c>
      <c r="N1990" s="247" t="str">
        <f t="shared" si="98"/>
        <v>1</v>
      </c>
      <c r="O1990" s="672" t="s">
        <v>605</v>
      </c>
      <c r="P1990" s="725" t="s">
        <v>606</v>
      </c>
      <c r="Q1990" s="338"/>
      <c r="R1990" s="263"/>
    </row>
    <row r="1991" spans="1:18" x14ac:dyDescent="0.25">
      <c r="A1991" s="305"/>
      <c r="B1991" s="346"/>
      <c r="C1991" s="305"/>
      <c r="D1991" s="668"/>
      <c r="E1991" s="668"/>
      <c r="F1991" s="668"/>
      <c r="G1991" s="338"/>
      <c r="H1991" s="338"/>
      <c r="I1991" s="338"/>
      <c r="J1991" s="1048"/>
      <c r="K1991" s="670"/>
      <c r="L1991" s="291"/>
      <c r="M1991" s="247" t="str">
        <f t="shared" si="97"/>
        <v>0</v>
      </c>
      <c r="N1991" s="247" t="str">
        <f t="shared" si="98"/>
        <v>1</v>
      </c>
      <c r="O1991" s="672" t="s">
        <v>605</v>
      </c>
      <c r="P1991" s="725" t="s">
        <v>606</v>
      </c>
      <c r="Q1991" s="338"/>
      <c r="R1991" s="263"/>
    </row>
    <row r="1992" spans="1:18" x14ac:dyDescent="0.25">
      <c r="A1992" s="305"/>
      <c r="B1992" s="346"/>
      <c r="C1992" s="305"/>
      <c r="D1992" s="668"/>
      <c r="E1992" s="668"/>
      <c r="F1992" s="668"/>
      <c r="G1992" s="338"/>
      <c r="H1992" s="338"/>
      <c r="I1992" s="338"/>
      <c r="J1992" s="1048"/>
      <c r="K1992" s="670"/>
      <c r="L1992" s="291"/>
      <c r="M1992" s="247" t="str">
        <f t="shared" si="97"/>
        <v>0</v>
      </c>
      <c r="N1992" s="247" t="str">
        <f t="shared" si="98"/>
        <v>1</v>
      </c>
      <c r="O1992" s="672" t="s">
        <v>605</v>
      </c>
      <c r="P1992" s="725" t="s">
        <v>606</v>
      </c>
      <c r="Q1992" s="338"/>
      <c r="R1992" s="263"/>
    </row>
    <row r="1993" spans="1:18" x14ac:dyDescent="0.25">
      <c r="A1993" s="305"/>
      <c r="B1993" s="346"/>
      <c r="C1993" s="305"/>
      <c r="D1993" s="668"/>
      <c r="E1993" s="668"/>
      <c r="F1993" s="668"/>
      <c r="G1993" s="338"/>
      <c r="H1993" s="338"/>
      <c r="I1993" s="338"/>
      <c r="J1993" s="1048"/>
      <c r="K1993" s="670"/>
      <c r="L1993" s="291"/>
      <c r="M1993" s="247" t="str">
        <f t="shared" si="97"/>
        <v>0</v>
      </c>
      <c r="N1993" s="247" t="str">
        <f t="shared" si="98"/>
        <v>1</v>
      </c>
      <c r="O1993" s="672" t="s">
        <v>605</v>
      </c>
      <c r="P1993" s="725" t="s">
        <v>606</v>
      </c>
      <c r="Q1993" s="338"/>
      <c r="R1993" s="263"/>
    </row>
    <row r="1994" spans="1:18" x14ac:dyDescent="0.25">
      <c r="A1994" s="305"/>
      <c r="B1994" s="346"/>
      <c r="C1994" s="305"/>
      <c r="D1994" s="668"/>
      <c r="E1994" s="668"/>
      <c r="F1994" s="668"/>
      <c r="G1994" s="338"/>
      <c r="H1994" s="338"/>
      <c r="I1994" s="338"/>
      <c r="J1994" s="1048"/>
      <c r="K1994" s="338"/>
      <c r="L1994" s="291"/>
      <c r="M1994" s="247" t="str">
        <f t="shared" si="97"/>
        <v>0</v>
      </c>
      <c r="N1994" s="247" t="str">
        <f t="shared" si="98"/>
        <v>1</v>
      </c>
      <c r="O1994" s="672" t="s">
        <v>605</v>
      </c>
      <c r="P1994" s="725" t="s">
        <v>606</v>
      </c>
      <c r="Q1994" s="338"/>
      <c r="R1994" s="263"/>
    </row>
    <row r="1995" spans="1:18" x14ac:dyDescent="0.25">
      <c r="A1995" s="305"/>
      <c r="B1995" s="346"/>
      <c r="C1995" s="305"/>
      <c r="D1995" s="668"/>
      <c r="E1995" s="668"/>
      <c r="F1995" s="668"/>
      <c r="G1995" s="338"/>
      <c r="H1995" s="338"/>
      <c r="I1995" s="338"/>
      <c r="J1995" s="1048"/>
      <c r="K1995" s="338"/>
      <c r="L1995" s="291"/>
      <c r="M1995" s="247" t="str">
        <f t="shared" si="97"/>
        <v>0</v>
      </c>
      <c r="N1995" s="247" t="str">
        <f t="shared" si="98"/>
        <v>1</v>
      </c>
      <c r="O1995" s="672" t="s">
        <v>605</v>
      </c>
      <c r="P1995" s="725" t="s">
        <v>606</v>
      </c>
      <c r="Q1995" s="338"/>
      <c r="R1995" s="263"/>
    </row>
    <row r="1996" spans="1:18" x14ac:dyDescent="0.25">
      <c r="A1996" s="305"/>
      <c r="B1996" s="346"/>
      <c r="C1996" s="305"/>
      <c r="D1996" s="668"/>
      <c r="E1996" s="668"/>
      <c r="F1996" s="668"/>
      <c r="G1996" s="338"/>
      <c r="H1996" s="338"/>
      <c r="I1996" s="338"/>
      <c r="J1996" s="1048"/>
      <c r="K1996" s="338"/>
      <c r="L1996" s="291"/>
      <c r="M1996" s="247" t="str">
        <f t="shared" si="97"/>
        <v>0</v>
      </c>
      <c r="N1996" s="247" t="str">
        <f t="shared" si="98"/>
        <v>1</v>
      </c>
      <c r="O1996" s="672" t="s">
        <v>605</v>
      </c>
      <c r="P1996" s="725" t="s">
        <v>606</v>
      </c>
      <c r="Q1996" s="338"/>
      <c r="R1996" s="263"/>
    </row>
    <row r="1997" spans="1:18" x14ac:dyDescent="0.25">
      <c r="A1997" s="305"/>
      <c r="B1997" s="346"/>
      <c r="C1997" s="305"/>
      <c r="D1997" s="668"/>
      <c r="E1997" s="668"/>
      <c r="F1997" s="668"/>
      <c r="G1997" s="338"/>
      <c r="H1997" s="338"/>
      <c r="I1997" s="338"/>
      <c r="J1997" s="1048"/>
      <c r="K1997" s="338"/>
      <c r="L1997" s="291"/>
      <c r="M1997" s="247" t="str">
        <f t="shared" si="97"/>
        <v>0</v>
      </c>
      <c r="N1997" s="247" t="str">
        <f t="shared" si="98"/>
        <v>1</v>
      </c>
      <c r="O1997" s="672" t="s">
        <v>605</v>
      </c>
      <c r="P1997" s="725" t="s">
        <v>606</v>
      </c>
      <c r="Q1997" s="338"/>
      <c r="R1997" s="263"/>
    </row>
    <row r="1998" spans="1:18" x14ac:dyDescent="0.25">
      <c r="A1998" s="305"/>
      <c r="B1998" s="346"/>
      <c r="C1998" s="305"/>
      <c r="D1998" s="668"/>
      <c r="E1998" s="668"/>
      <c r="F1998" s="668"/>
      <c r="G1998" s="338"/>
      <c r="H1998" s="338"/>
      <c r="I1998" s="338"/>
      <c r="J1998" s="1048"/>
      <c r="K1998" s="338"/>
      <c r="L1998" s="291"/>
      <c r="M1998" s="247" t="str">
        <f t="shared" si="97"/>
        <v>0</v>
      </c>
      <c r="N1998" s="247" t="str">
        <f t="shared" si="98"/>
        <v>1</v>
      </c>
      <c r="O1998" s="672" t="s">
        <v>605</v>
      </c>
      <c r="P1998" s="725" t="s">
        <v>606</v>
      </c>
      <c r="Q1998" s="338"/>
      <c r="R1998" s="263"/>
    </row>
    <row r="1999" spans="1:18" x14ac:dyDescent="0.25">
      <c r="A1999" s="305"/>
      <c r="B1999" s="346"/>
      <c r="C1999" s="305"/>
      <c r="D1999" s="668"/>
      <c r="E1999" s="668"/>
      <c r="F1999" s="668"/>
      <c r="G1999" s="338"/>
      <c r="H1999" s="338"/>
      <c r="I1999" s="338"/>
      <c r="J1999" s="1048"/>
      <c r="K1999" s="338"/>
      <c r="L1999" s="291"/>
      <c r="M1999" s="247" t="str">
        <f t="shared" si="97"/>
        <v>0</v>
      </c>
      <c r="N1999" s="247" t="str">
        <f t="shared" si="98"/>
        <v>1</v>
      </c>
      <c r="O1999" s="672" t="s">
        <v>605</v>
      </c>
      <c r="P1999" s="725" t="s">
        <v>606</v>
      </c>
      <c r="Q1999" s="338"/>
      <c r="R1999" s="263"/>
    </row>
    <row r="2000" spans="1:18" x14ac:dyDescent="0.25">
      <c r="A2000" s="305"/>
      <c r="B2000" s="346"/>
      <c r="C2000" s="305"/>
      <c r="D2000" s="668"/>
      <c r="E2000" s="668"/>
      <c r="F2000" s="668"/>
      <c r="G2000" s="338"/>
      <c r="H2000" s="338"/>
      <c r="I2000" s="338"/>
      <c r="J2000" s="1048"/>
      <c r="K2000" s="337"/>
      <c r="L2000" s="291"/>
      <c r="M2000" s="247" t="str">
        <f t="shared" si="97"/>
        <v>0</v>
      </c>
      <c r="N2000" s="247" t="str">
        <f t="shared" si="98"/>
        <v>1</v>
      </c>
      <c r="O2000" s="672" t="s">
        <v>605</v>
      </c>
      <c r="P2000" s="725" t="s">
        <v>606</v>
      </c>
      <c r="Q2000" s="338"/>
      <c r="R2000" s="263"/>
    </row>
    <row r="2001" spans="1:18" x14ac:dyDescent="0.25">
      <c r="A2001" s="305"/>
      <c r="B2001" s="346"/>
      <c r="C2001" s="305"/>
      <c r="D2001" s="668"/>
      <c r="E2001" s="668"/>
      <c r="F2001" s="668"/>
      <c r="G2001" s="338"/>
      <c r="H2001" s="338"/>
      <c r="I2001" s="338"/>
      <c r="J2001" s="1048"/>
      <c r="K2001" s="337"/>
      <c r="L2001" s="291"/>
      <c r="M2001" s="247" t="str">
        <f t="shared" si="97"/>
        <v>0</v>
      </c>
      <c r="N2001" s="247" t="str">
        <f t="shared" si="98"/>
        <v>1</v>
      </c>
      <c r="O2001" s="672" t="s">
        <v>605</v>
      </c>
      <c r="P2001" s="725" t="s">
        <v>606</v>
      </c>
      <c r="Q2001" s="338"/>
      <c r="R2001" s="263"/>
    </row>
    <row r="2002" spans="1:18" x14ac:dyDescent="0.25">
      <c r="A2002" s="305"/>
      <c r="B2002" s="346"/>
      <c r="C2002" s="305"/>
      <c r="D2002" s="668"/>
      <c r="E2002" s="668"/>
      <c r="F2002" s="668"/>
      <c r="G2002" s="338"/>
      <c r="H2002" s="338"/>
      <c r="I2002" s="338"/>
      <c r="J2002" s="1048"/>
      <c r="K2002" s="337"/>
      <c r="L2002" s="291"/>
      <c r="M2002" s="247" t="str">
        <f t="shared" si="97"/>
        <v>0</v>
      </c>
      <c r="N2002" s="247" t="str">
        <f t="shared" si="98"/>
        <v>1</v>
      </c>
      <c r="O2002" s="672" t="s">
        <v>605</v>
      </c>
      <c r="P2002" s="725" t="s">
        <v>606</v>
      </c>
      <c r="Q2002" s="338"/>
      <c r="R2002" s="263"/>
    </row>
    <row r="2003" spans="1:18" x14ac:dyDescent="0.25">
      <c r="A2003" s="305"/>
      <c r="B2003" s="346"/>
      <c r="C2003" s="305"/>
      <c r="D2003" s="668"/>
      <c r="E2003" s="668"/>
      <c r="F2003" s="668"/>
      <c r="G2003" s="338"/>
      <c r="H2003" s="338"/>
      <c r="I2003" s="338"/>
      <c r="J2003" s="1048"/>
      <c r="K2003" s="337"/>
      <c r="L2003" s="291"/>
      <c r="M2003" s="247" t="str">
        <f t="shared" si="97"/>
        <v>0</v>
      </c>
      <c r="N2003" s="247" t="str">
        <f t="shared" si="98"/>
        <v>1</v>
      </c>
      <c r="O2003" s="672" t="s">
        <v>605</v>
      </c>
      <c r="P2003" s="725" t="s">
        <v>606</v>
      </c>
      <c r="Q2003" s="338"/>
      <c r="R2003" s="263"/>
    </row>
    <row r="2004" spans="1:18" x14ac:dyDescent="0.25">
      <c r="A2004" s="305"/>
      <c r="B2004" s="346"/>
      <c r="C2004" s="305"/>
      <c r="D2004" s="668"/>
      <c r="E2004" s="668"/>
      <c r="F2004" s="668"/>
      <c r="G2004" s="338"/>
      <c r="H2004" s="338"/>
      <c r="I2004" s="338"/>
      <c r="J2004" s="1048"/>
      <c r="K2004" s="337"/>
      <c r="L2004" s="291"/>
      <c r="M2004" s="247" t="str">
        <f t="shared" si="97"/>
        <v>0</v>
      </c>
      <c r="N2004" s="247" t="str">
        <f t="shared" si="98"/>
        <v>1</v>
      </c>
      <c r="O2004" s="672" t="s">
        <v>605</v>
      </c>
      <c r="P2004" s="725" t="s">
        <v>606</v>
      </c>
      <c r="Q2004" s="338"/>
      <c r="R2004" s="263"/>
    </row>
    <row r="2005" spans="1:18" x14ac:dyDescent="0.25">
      <c r="A2005" s="305"/>
      <c r="B2005" s="346"/>
      <c r="C2005" s="305"/>
      <c r="D2005" s="668"/>
      <c r="E2005" s="668"/>
      <c r="F2005" s="668"/>
      <c r="G2005" s="338"/>
      <c r="H2005" s="338"/>
      <c r="I2005" s="338"/>
      <c r="J2005" s="1048"/>
      <c r="K2005" s="337"/>
      <c r="L2005" s="291"/>
      <c r="M2005" s="247" t="str">
        <f t="shared" si="97"/>
        <v>0</v>
      </c>
      <c r="N2005" s="247" t="str">
        <f t="shared" si="98"/>
        <v>1</v>
      </c>
      <c r="O2005" s="672" t="s">
        <v>605</v>
      </c>
      <c r="P2005" s="725" t="s">
        <v>606</v>
      </c>
      <c r="Q2005" s="338"/>
      <c r="R2005" s="263"/>
    </row>
    <row r="2006" spans="1:18" x14ac:dyDescent="0.25">
      <c r="A2006" s="305"/>
      <c r="B2006" s="346"/>
      <c r="C2006" s="305"/>
      <c r="D2006" s="668"/>
      <c r="E2006" s="668"/>
      <c r="F2006" s="668"/>
      <c r="G2006" s="338"/>
      <c r="H2006" s="338"/>
      <c r="I2006" s="338"/>
      <c r="J2006" s="1048"/>
      <c r="K2006" s="337"/>
      <c r="L2006" s="291"/>
      <c r="M2006" s="247" t="str">
        <f t="shared" si="97"/>
        <v>0</v>
      </c>
      <c r="N2006" s="247" t="str">
        <f t="shared" si="98"/>
        <v>1</v>
      </c>
      <c r="O2006" s="672" t="s">
        <v>605</v>
      </c>
      <c r="P2006" s="725" t="s">
        <v>606</v>
      </c>
      <c r="Q2006" s="338"/>
      <c r="R2006" s="263"/>
    </row>
    <row r="2007" spans="1:18" x14ac:dyDescent="0.25">
      <c r="A2007" s="305"/>
      <c r="B2007" s="346"/>
      <c r="C2007" s="305"/>
      <c r="D2007" s="668"/>
      <c r="E2007" s="668"/>
      <c r="F2007" s="668"/>
      <c r="G2007" s="338"/>
      <c r="H2007" s="338"/>
      <c r="I2007" s="338"/>
      <c r="J2007" s="1048"/>
      <c r="K2007" s="337"/>
      <c r="L2007" s="291"/>
      <c r="M2007" s="247" t="str">
        <f t="shared" si="97"/>
        <v>0</v>
      </c>
      <c r="N2007" s="247" t="str">
        <f t="shared" si="98"/>
        <v>1</v>
      </c>
      <c r="O2007" s="672" t="s">
        <v>605</v>
      </c>
      <c r="P2007" s="725" t="s">
        <v>606</v>
      </c>
      <c r="Q2007" s="338"/>
      <c r="R2007" s="263"/>
    </row>
    <row r="2008" spans="1:18" x14ac:dyDescent="0.25">
      <c r="A2008" s="305"/>
      <c r="B2008" s="346"/>
      <c r="C2008" s="305"/>
      <c r="D2008" s="668"/>
      <c r="E2008" s="668"/>
      <c r="F2008" s="668"/>
      <c r="G2008" s="338"/>
      <c r="H2008" s="338"/>
      <c r="I2008" s="338"/>
      <c r="J2008" s="1048"/>
      <c r="K2008" s="337"/>
      <c r="L2008" s="291"/>
      <c r="M2008" s="247" t="str">
        <f t="shared" si="97"/>
        <v>0</v>
      </c>
      <c r="N2008" s="247" t="str">
        <f t="shared" si="98"/>
        <v>1</v>
      </c>
      <c r="O2008" s="672" t="s">
        <v>605</v>
      </c>
      <c r="P2008" s="725" t="s">
        <v>606</v>
      </c>
      <c r="Q2008" s="338"/>
      <c r="R2008" s="263"/>
    </row>
    <row r="2009" spans="1:18" x14ac:dyDescent="0.25">
      <c r="A2009" s="305"/>
      <c r="B2009" s="346"/>
      <c r="C2009" s="305"/>
      <c r="D2009" s="668"/>
      <c r="E2009" s="668"/>
      <c r="F2009" s="668"/>
      <c r="G2009" s="338"/>
      <c r="H2009" s="338"/>
      <c r="I2009" s="338"/>
      <c r="J2009" s="1048"/>
      <c r="K2009" s="337"/>
      <c r="L2009" s="291"/>
      <c r="M2009" s="247" t="str">
        <f t="shared" si="97"/>
        <v>0</v>
      </c>
      <c r="N2009" s="247" t="str">
        <f t="shared" si="98"/>
        <v>1</v>
      </c>
      <c r="O2009" s="672" t="s">
        <v>605</v>
      </c>
      <c r="P2009" s="725" t="s">
        <v>606</v>
      </c>
      <c r="Q2009" s="338"/>
      <c r="R2009" s="263"/>
    </row>
    <row r="2010" spans="1:18" x14ac:dyDescent="0.25">
      <c r="A2010" s="305"/>
      <c r="B2010" s="346"/>
      <c r="C2010" s="305"/>
      <c r="D2010" s="668"/>
      <c r="E2010" s="668"/>
      <c r="F2010" s="668"/>
      <c r="G2010" s="338"/>
      <c r="H2010" s="338"/>
      <c r="I2010" s="338"/>
      <c r="J2010" s="1048"/>
      <c r="K2010" s="337"/>
      <c r="L2010" s="291"/>
      <c r="M2010" s="247" t="str">
        <f t="shared" si="97"/>
        <v>0</v>
      </c>
      <c r="N2010" s="247" t="str">
        <f t="shared" si="98"/>
        <v>1</v>
      </c>
      <c r="O2010" s="672" t="s">
        <v>605</v>
      </c>
      <c r="P2010" s="725" t="s">
        <v>606</v>
      </c>
      <c r="Q2010" s="338"/>
      <c r="R2010" s="263"/>
    </row>
    <row r="2011" spans="1:18" x14ac:dyDescent="0.25">
      <c r="A2011" s="305"/>
      <c r="B2011" s="346"/>
      <c r="C2011" s="305"/>
      <c r="D2011" s="668"/>
      <c r="E2011" s="668"/>
      <c r="F2011" s="668"/>
      <c r="G2011" s="338"/>
      <c r="H2011" s="338"/>
      <c r="I2011" s="338"/>
      <c r="J2011" s="1048"/>
      <c r="K2011" s="337"/>
      <c r="L2011" s="291"/>
      <c r="M2011" s="247" t="str">
        <f t="shared" si="97"/>
        <v>0</v>
      </c>
      <c r="N2011" s="247" t="str">
        <f t="shared" si="98"/>
        <v>1</v>
      </c>
      <c r="O2011" s="672" t="s">
        <v>605</v>
      </c>
      <c r="P2011" s="725" t="s">
        <v>606</v>
      </c>
      <c r="Q2011" s="338"/>
      <c r="R2011" s="263"/>
    </row>
    <row r="2012" spans="1:18" x14ac:dyDescent="0.25">
      <c r="A2012" s="305"/>
      <c r="B2012" s="346"/>
      <c r="C2012" s="305"/>
      <c r="D2012" s="668"/>
      <c r="E2012" s="668"/>
      <c r="F2012" s="668"/>
      <c r="G2012" s="338"/>
      <c r="H2012" s="338"/>
      <c r="I2012" s="338"/>
      <c r="J2012" s="1048"/>
      <c r="K2012" s="337"/>
      <c r="L2012" s="291"/>
      <c r="M2012" s="247" t="str">
        <f t="shared" si="97"/>
        <v>0</v>
      </c>
      <c r="N2012" s="247" t="str">
        <f t="shared" si="98"/>
        <v>1</v>
      </c>
      <c r="O2012" s="672" t="s">
        <v>605</v>
      </c>
      <c r="P2012" s="725" t="s">
        <v>606</v>
      </c>
      <c r="Q2012" s="338"/>
      <c r="R2012" s="263"/>
    </row>
    <row r="2013" spans="1:18" x14ac:dyDescent="0.25">
      <c r="A2013" s="305"/>
      <c r="B2013" s="346"/>
      <c r="C2013" s="305"/>
      <c r="D2013" s="668"/>
      <c r="E2013" s="668"/>
      <c r="F2013" s="668"/>
      <c r="G2013" s="338"/>
      <c r="H2013" s="338"/>
      <c r="I2013" s="338"/>
      <c r="J2013" s="1048"/>
      <c r="K2013" s="337"/>
      <c r="L2013" s="291"/>
      <c r="M2013" s="247" t="str">
        <f t="shared" si="97"/>
        <v>0</v>
      </c>
      <c r="N2013" s="247" t="str">
        <f t="shared" si="98"/>
        <v>1</v>
      </c>
      <c r="O2013" s="672" t="s">
        <v>605</v>
      </c>
      <c r="P2013" s="725" t="s">
        <v>606</v>
      </c>
      <c r="Q2013" s="338"/>
      <c r="R2013" s="263"/>
    </row>
    <row r="2014" spans="1:18" x14ac:dyDescent="0.25">
      <c r="A2014" s="305"/>
      <c r="B2014" s="346"/>
      <c r="C2014" s="305"/>
      <c r="D2014" s="668"/>
      <c r="E2014" s="668"/>
      <c r="F2014" s="668"/>
      <c r="G2014" s="338"/>
      <c r="H2014" s="338"/>
      <c r="I2014" s="338"/>
      <c r="J2014" s="1048"/>
      <c r="K2014" s="337"/>
      <c r="L2014" s="291"/>
      <c r="M2014" s="247" t="str">
        <f t="shared" si="97"/>
        <v>0</v>
      </c>
      <c r="N2014" s="247" t="str">
        <f t="shared" si="98"/>
        <v>1</v>
      </c>
      <c r="O2014" s="672" t="s">
        <v>605</v>
      </c>
      <c r="P2014" s="725" t="s">
        <v>606</v>
      </c>
      <c r="Q2014" s="338"/>
      <c r="R2014" s="263"/>
    </row>
    <row r="2015" spans="1:18" x14ac:dyDescent="0.25">
      <c r="A2015" s="305"/>
      <c r="B2015" s="346"/>
      <c r="C2015" s="305"/>
      <c r="D2015" s="668"/>
      <c r="E2015" s="668"/>
      <c r="F2015" s="668"/>
      <c r="G2015" s="338"/>
      <c r="H2015" s="338"/>
      <c r="I2015" s="338"/>
      <c r="J2015" s="1048"/>
      <c r="K2015" s="337"/>
      <c r="L2015" s="291"/>
      <c r="M2015" s="247" t="str">
        <f t="shared" si="97"/>
        <v>0</v>
      </c>
      <c r="N2015" s="247" t="str">
        <f t="shared" si="98"/>
        <v>1</v>
      </c>
      <c r="O2015" s="672" t="s">
        <v>605</v>
      </c>
      <c r="P2015" s="725" t="s">
        <v>606</v>
      </c>
      <c r="Q2015" s="338"/>
      <c r="R2015" s="263"/>
    </row>
    <row r="2016" spans="1:18" x14ac:dyDescent="0.25">
      <c r="A2016" s="305"/>
      <c r="B2016" s="346"/>
      <c r="C2016" s="305"/>
      <c r="D2016" s="668"/>
      <c r="E2016" s="668"/>
      <c r="F2016" s="668"/>
      <c r="G2016" s="338"/>
      <c r="H2016" s="338"/>
      <c r="I2016" s="338"/>
      <c r="J2016" s="1048"/>
      <c r="K2016" s="337"/>
      <c r="L2016" s="291"/>
      <c r="M2016" s="247" t="str">
        <f t="shared" si="97"/>
        <v>0</v>
      </c>
      <c r="N2016" s="247" t="str">
        <f t="shared" si="98"/>
        <v>1</v>
      </c>
      <c r="O2016" s="672" t="s">
        <v>605</v>
      </c>
      <c r="P2016" s="725" t="s">
        <v>606</v>
      </c>
      <c r="Q2016" s="338"/>
      <c r="R2016" s="263"/>
    </row>
    <row r="2017" spans="1:18" x14ac:dyDescent="0.25">
      <c r="A2017" s="305"/>
      <c r="B2017" s="346"/>
      <c r="C2017" s="305"/>
      <c r="D2017" s="668"/>
      <c r="E2017" s="668"/>
      <c r="F2017" s="668"/>
      <c r="G2017" s="338"/>
      <c r="H2017" s="338"/>
      <c r="I2017" s="338"/>
      <c r="J2017" s="1048"/>
      <c r="K2017" s="337"/>
      <c r="L2017" s="291"/>
      <c r="M2017" s="247" t="str">
        <f t="shared" si="97"/>
        <v>0</v>
      </c>
      <c r="N2017" s="247" t="str">
        <f t="shared" si="98"/>
        <v>1</v>
      </c>
      <c r="O2017" s="672" t="s">
        <v>605</v>
      </c>
      <c r="P2017" s="725" t="s">
        <v>606</v>
      </c>
      <c r="Q2017" s="338"/>
      <c r="R2017" s="263"/>
    </row>
    <row r="2018" spans="1:18" x14ac:dyDescent="0.25">
      <c r="A2018" s="305"/>
      <c r="B2018" s="346"/>
      <c r="C2018" s="305"/>
      <c r="D2018" s="668"/>
      <c r="E2018" s="668"/>
      <c r="F2018" s="668"/>
      <c r="G2018" s="338"/>
      <c r="H2018" s="338"/>
      <c r="I2018" s="338"/>
      <c r="J2018" s="1048"/>
      <c r="K2018" s="337"/>
      <c r="L2018" s="291"/>
      <c r="M2018" s="247" t="str">
        <f t="shared" si="97"/>
        <v>0</v>
      </c>
      <c r="N2018" s="247" t="str">
        <f t="shared" si="98"/>
        <v>1</v>
      </c>
      <c r="O2018" s="672" t="s">
        <v>605</v>
      </c>
      <c r="P2018" s="725" t="s">
        <v>606</v>
      </c>
      <c r="Q2018" s="338"/>
      <c r="R2018" s="263"/>
    </row>
    <row r="2019" spans="1:18" x14ac:dyDescent="0.25">
      <c r="A2019" s="305"/>
      <c r="B2019" s="346"/>
      <c r="C2019" s="305"/>
      <c r="D2019" s="668"/>
      <c r="E2019" s="668"/>
      <c r="F2019" s="668"/>
      <c r="G2019" s="338"/>
      <c r="H2019" s="338"/>
      <c r="I2019" s="338"/>
      <c r="J2019" s="1048"/>
      <c r="K2019" s="337"/>
      <c r="L2019" s="291"/>
      <c r="M2019" s="247" t="str">
        <f t="shared" si="97"/>
        <v>0</v>
      </c>
      <c r="N2019" s="247" t="str">
        <f t="shared" si="98"/>
        <v>1</v>
      </c>
      <c r="O2019" s="672" t="s">
        <v>605</v>
      </c>
      <c r="P2019" s="725" t="s">
        <v>606</v>
      </c>
      <c r="Q2019" s="338"/>
      <c r="R2019" s="263"/>
    </row>
    <row r="2020" spans="1:18" x14ac:dyDescent="0.25">
      <c r="A2020" s="305"/>
      <c r="B2020" s="346"/>
      <c r="C2020" s="305"/>
      <c r="D2020" s="668"/>
      <c r="E2020" s="668"/>
      <c r="F2020" s="668"/>
      <c r="G2020" s="338"/>
      <c r="H2020" s="338"/>
      <c r="I2020" s="338"/>
      <c r="J2020" s="1048"/>
      <c r="K2020" s="337"/>
      <c r="L2020" s="291"/>
      <c r="M2020" s="247" t="str">
        <f t="shared" si="97"/>
        <v>0</v>
      </c>
      <c r="N2020" s="247" t="str">
        <f t="shared" si="98"/>
        <v>1</v>
      </c>
      <c r="O2020" s="672" t="s">
        <v>605</v>
      </c>
      <c r="P2020" s="725" t="s">
        <v>606</v>
      </c>
      <c r="Q2020" s="338"/>
      <c r="R2020" s="263"/>
    </row>
    <row r="2021" spans="1:18" x14ac:dyDescent="0.25">
      <c r="A2021" s="305"/>
      <c r="B2021" s="346"/>
      <c r="C2021" s="305"/>
      <c r="D2021" s="668"/>
      <c r="E2021" s="668"/>
      <c r="F2021" s="668"/>
      <c r="G2021" s="338"/>
      <c r="H2021" s="338"/>
      <c r="I2021" s="338"/>
      <c r="J2021" s="1048"/>
      <c r="K2021" s="337"/>
      <c r="L2021" s="291"/>
      <c r="M2021" s="247" t="str">
        <f t="shared" si="97"/>
        <v>0</v>
      </c>
      <c r="N2021" s="247" t="str">
        <f t="shared" si="98"/>
        <v>1</v>
      </c>
      <c r="O2021" s="672" t="s">
        <v>605</v>
      </c>
      <c r="P2021" s="725" t="s">
        <v>606</v>
      </c>
      <c r="Q2021" s="338"/>
      <c r="R2021" s="263"/>
    </row>
    <row r="2022" spans="1:18" x14ac:dyDescent="0.25">
      <c r="A2022" s="305"/>
      <c r="B2022" s="346"/>
      <c r="C2022" s="305"/>
      <c r="D2022" s="668"/>
      <c r="E2022" s="668"/>
      <c r="F2022" s="668"/>
      <c r="G2022" s="338"/>
      <c r="H2022" s="338"/>
      <c r="I2022" s="338"/>
      <c r="J2022" s="1048"/>
      <c r="K2022" s="337"/>
      <c r="L2022" s="291"/>
      <c r="M2022" s="247" t="str">
        <f t="shared" si="97"/>
        <v>0</v>
      </c>
      <c r="N2022" s="247" t="str">
        <f t="shared" si="98"/>
        <v>1</v>
      </c>
      <c r="O2022" s="672" t="s">
        <v>605</v>
      </c>
      <c r="P2022" s="725" t="s">
        <v>606</v>
      </c>
      <c r="Q2022" s="338"/>
      <c r="R2022" s="263"/>
    </row>
    <row r="2023" spans="1:18" x14ac:dyDescent="0.25">
      <c r="A2023" s="305"/>
      <c r="B2023" s="346"/>
      <c r="C2023" s="305"/>
      <c r="D2023" s="668"/>
      <c r="E2023" s="668"/>
      <c r="F2023" s="668"/>
      <c r="G2023" s="338"/>
      <c r="H2023" s="338"/>
      <c r="I2023" s="338"/>
      <c r="J2023" s="1048"/>
      <c r="K2023" s="337"/>
      <c r="L2023" s="291"/>
      <c r="M2023" s="247" t="str">
        <f t="shared" si="97"/>
        <v>0</v>
      </c>
      <c r="N2023" s="247" t="str">
        <f t="shared" si="98"/>
        <v>1</v>
      </c>
      <c r="O2023" s="672" t="s">
        <v>605</v>
      </c>
      <c r="P2023" s="725" t="s">
        <v>606</v>
      </c>
      <c r="Q2023" s="338"/>
      <c r="R2023" s="263"/>
    </row>
    <row r="2024" spans="1:18" x14ac:dyDescent="0.25">
      <c r="A2024" s="305"/>
      <c r="B2024" s="346"/>
      <c r="C2024" s="305"/>
      <c r="D2024" s="668"/>
      <c r="E2024" s="668"/>
      <c r="F2024" s="668"/>
      <c r="G2024" s="338"/>
      <c r="H2024" s="338"/>
      <c r="I2024" s="338"/>
      <c r="J2024" s="1048"/>
      <c r="K2024" s="337"/>
      <c r="L2024" s="291"/>
      <c r="M2024" s="247" t="str">
        <f t="shared" si="97"/>
        <v>0</v>
      </c>
      <c r="N2024" s="247" t="str">
        <f t="shared" si="98"/>
        <v>1</v>
      </c>
      <c r="O2024" s="672" t="s">
        <v>605</v>
      </c>
      <c r="P2024" s="725" t="s">
        <v>606</v>
      </c>
      <c r="Q2024" s="338"/>
      <c r="R2024" s="263"/>
    </row>
    <row r="2025" spans="1:18" x14ac:dyDescent="0.25">
      <c r="A2025" s="305"/>
      <c r="B2025" s="346"/>
      <c r="C2025" s="305"/>
      <c r="D2025" s="668"/>
      <c r="E2025" s="668"/>
      <c r="F2025" s="668"/>
      <c r="G2025" s="338"/>
      <c r="H2025" s="338"/>
      <c r="I2025" s="338"/>
      <c r="J2025" s="1048"/>
      <c r="K2025" s="337"/>
      <c r="L2025" s="291"/>
      <c r="M2025" s="247" t="str">
        <f t="shared" si="97"/>
        <v>0</v>
      </c>
      <c r="N2025" s="247" t="str">
        <f t="shared" si="98"/>
        <v>1</v>
      </c>
      <c r="O2025" s="672" t="s">
        <v>605</v>
      </c>
      <c r="P2025" s="725" t="s">
        <v>606</v>
      </c>
      <c r="Q2025" s="338"/>
      <c r="R2025" s="263"/>
    </row>
    <row r="2026" spans="1:18" x14ac:dyDescent="0.25">
      <c r="A2026" s="305"/>
      <c r="B2026" s="346"/>
      <c r="C2026" s="305"/>
      <c r="D2026" s="668"/>
      <c r="E2026" s="668"/>
      <c r="F2026" s="668"/>
      <c r="G2026" s="338"/>
      <c r="H2026" s="338"/>
      <c r="I2026" s="338"/>
      <c r="J2026" s="1048"/>
      <c r="K2026" s="337"/>
      <c r="L2026" s="291"/>
      <c r="M2026" s="247" t="str">
        <f t="shared" si="97"/>
        <v>0</v>
      </c>
      <c r="N2026" s="247" t="str">
        <f t="shared" si="98"/>
        <v>1</v>
      </c>
      <c r="O2026" s="672" t="s">
        <v>605</v>
      </c>
      <c r="P2026" s="725" t="s">
        <v>606</v>
      </c>
      <c r="Q2026" s="338"/>
      <c r="R2026" s="263"/>
    </row>
    <row r="2027" spans="1:18" x14ac:dyDescent="0.25">
      <c r="A2027" s="305"/>
      <c r="B2027" s="346"/>
      <c r="C2027" s="305"/>
      <c r="D2027" s="668"/>
      <c r="E2027" s="515"/>
      <c r="F2027" s="668"/>
      <c r="G2027" s="338"/>
      <c r="H2027" s="338"/>
      <c r="I2027" s="338"/>
      <c r="J2027" s="1048"/>
      <c r="K2027" s="337"/>
      <c r="L2027" s="670"/>
      <c r="M2027" s="668" t="str">
        <f t="shared" si="97"/>
        <v>0</v>
      </c>
      <c r="N2027" s="668" t="str">
        <f t="shared" si="98"/>
        <v>1</v>
      </c>
      <c r="O2027" s="672" t="s">
        <v>605</v>
      </c>
      <c r="P2027" s="725" t="s">
        <v>606</v>
      </c>
      <c r="Q2027" s="413"/>
      <c r="R2027" s="339"/>
    </row>
    <row r="2028" spans="1:18" x14ac:dyDescent="0.25">
      <c r="A2028" s="305"/>
      <c r="B2028" s="346"/>
      <c r="C2028" s="305"/>
      <c r="D2028" s="668"/>
      <c r="E2028" s="515"/>
      <c r="F2028" s="668"/>
      <c r="G2028" s="338"/>
      <c r="H2028" s="338"/>
      <c r="I2028" s="338"/>
      <c r="J2028" s="1048"/>
      <c r="K2028" s="337"/>
      <c r="L2028" s="670"/>
      <c r="M2028" s="668" t="str">
        <f t="shared" si="97"/>
        <v>0</v>
      </c>
      <c r="N2028" s="668" t="str">
        <f t="shared" si="98"/>
        <v>1</v>
      </c>
      <c r="O2028" s="672" t="s">
        <v>605</v>
      </c>
      <c r="P2028" s="725" t="s">
        <v>606</v>
      </c>
      <c r="Q2028" s="413"/>
      <c r="R2028" s="339"/>
    </row>
    <row r="2029" spans="1:18" x14ac:dyDescent="0.25">
      <c r="A2029" s="305"/>
      <c r="B2029" s="346"/>
      <c r="C2029" s="305"/>
      <c r="D2029" s="668"/>
      <c r="E2029" s="515"/>
      <c r="F2029" s="668"/>
      <c r="G2029" s="338"/>
      <c r="H2029" s="338"/>
      <c r="I2029" s="338"/>
      <c r="J2029" s="1048"/>
      <c r="K2029" s="337"/>
      <c r="L2029" s="670"/>
      <c r="M2029" s="668" t="str">
        <f t="shared" si="97"/>
        <v>0</v>
      </c>
      <c r="N2029" s="668" t="str">
        <f t="shared" si="98"/>
        <v>1</v>
      </c>
      <c r="O2029" s="672" t="s">
        <v>605</v>
      </c>
      <c r="P2029" s="725" t="s">
        <v>606</v>
      </c>
      <c r="Q2029" s="413"/>
      <c r="R2029" s="339"/>
    </row>
    <row r="2030" spans="1:18" x14ac:dyDescent="0.25">
      <c r="A2030" s="305"/>
      <c r="B2030" s="346"/>
      <c r="C2030" s="305"/>
      <c r="D2030" s="668"/>
      <c r="E2030" s="515"/>
      <c r="F2030" s="668"/>
      <c r="G2030" s="338"/>
      <c r="H2030" s="338"/>
      <c r="I2030" s="338"/>
      <c r="J2030" s="1048"/>
      <c r="K2030" s="337"/>
      <c r="L2030" s="670"/>
      <c r="M2030" s="668" t="str">
        <f t="shared" si="97"/>
        <v>0</v>
      </c>
      <c r="N2030" s="668" t="str">
        <f t="shared" si="98"/>
        <v>1</v>
      </c>
      <c r="O2030" s="672" t="s">
        <v>605</v>
      </c>
      <c r="P2030" s="725" t="s">
        <v>606</v>
      </c>
      <c r="Q2030" s="413"/>
      <c r="R2030" s="339"/>
    </row>
    <row r="2031" spans="1:18" x14ac:dyDescent="0.25">
      <c r="A2031" s="305"/>
      <c r="B2031" s="346"/>
      <c r="C2031" s="305"/>
      <c r="D2031" s="668"/>
      <c r="E2031" s="515"/>
      <c r="F2031" s="668"/>
      <c r="G2031" s="338"/>
      <c r="H2031" s="338"/>
      <c r="I2031" s="338"/>
      <c r="J2031" s="1048"/>
      <c r="K2031" s="337"/>
      <c r="L2031" s="670"/>
      <c r="M2031" s="668" t="str">
        <f t="shared" si="97"/>
        <v>0</v>
      </c>
      <c r="N2031" s="668" t="str">
        <f t="shared" si="98"/>
        <v>1</v>
      </c>
      <c r="O2031" s="672" t="s">
        <v>605</v>
      </c>
      <c r="P2031" s="725" t="s">
        <v>606</v>
      </c>
      <c r="Q2031" s="413"/>
      <c r="R2031" s="339"/>
    </row>
    <row r="2032" spans="1:18" x14ac:dyDescent="0.25">
      <c r="A2032" s="305"/>
      <c r="B2032" s="346"/>
      <c r="C2032" s="305"/>
      <c r="D2032" s="668"/>
      <c r="E2032" s="515"/>
      <c r="F2032" s="668"/>
      <c r="G2032" s="338"/>
      <c r="H2032" s="338"/>
      <c r="I2032" s="338"/>
      <c r="J2032" s="1048"/>
      <c r="K2032" s="337"/>
      <c r="L2032" s="670"/>
      <c r="M2032" s="668" t="str">
        <f t="shared" si="97"/>
        <v>0</v>
      </c>
      <c r="N2032" s="668" t="str">
        <f t="shared" si="98"/>
        <v>1</v>
      </c>
      <c r="O2032" s="672" t="s">
        <v>605</v>
      </c>
      <c r="P2032" s="725" t="s">
        <v>606</v>
      </c>
      <c r="Q2032" s="413"/>
      <c r="R2032" s="339"/>
    </row>
    <row r="2033" spans="1:18" x14ac:dyDescent="0.25">
      <c r="A2033" s="305"/>
      <c r="B2033" s="346"/>
      <c r="C2033" s="305"/>
      <c r="D2033" s="668"/>
      <c r="E2033" s="515"/>
      <c r="F2033" s="668"/>
      <c r="G2033" s="338"/>
      <c r="H2033" s="338"/>
      <c r="I2033" s="338"/>
      <c r="J2033" s="1048"/>
      <c r="K2033" s="337"/>
      <c r="L2033" s="670"/>
      <c r="M2033" s="668" t="str">
        <f t="shared" si="97"/>
        <v>0</v>
      </c>
      <c r="N2033" s="668" t="str">
        <f t="shared" si="98"/>
        <v>1</v>
      </c>
      <c r="O2033" s="672" t="s">
        <v>605</v>
      </c>
      <c r="P2033" s="725" t="s">
        <v>606</v>
      </c>
      <c r="Q2033" s="413"/>
      <c r="R2033" s="339"/>
    </row>
    <row r="2034" spans="1:18" x14ac:dyDescent="0.25">
      <c r="A2034" s="305"/>
      <c r="B2034" s="346"/>
      <c r="C2034" s="305"/>
      <c r="D2034" s="668"/>
      <c r="E2034" s="515"/>
      <c r="F2034" s="668"/>
      <c r="G2034" s="338"/>
      <c r="H2034" s="338"/>
      <c r="I2034" s="338"/>
      <c r="J2034" s="1048"/>
      <c r="K2034" s="337"/>
      <c r="L2034" s="670"/>
      <c r="M2034" s="668" t="str">
        <f t="shared" si="97"/>
        <v>0</v>
      </c>
      <c r="N2034" s="668" t="str">
        <f t="shared" si="98"/>
        <v>1</v>
      </c>
      <c r="O2034" s="672" t="s">
        <v>605</v>
      </c>
      <c r="P2034" s="725" t="s">
        <v>606</v>
      </c>
      <c r="Q2034" s="413"/>
      <c r="R2034" s="339"/>
    </row>
    <row r="2035" spans="1:18" x14ac:dyDescent="0.25">
      <c r="A2035" s="305"/>
      <c r="B2035" s="346"/>
      <c r="C2035" s="305"/>
      <c r="D2035" s="668"/>
      <c r="E2035" s="515"/>
      <c r="F2035" s="668"/>
      <c r="G2035" s="338"/>
      <c r="H2035" s="338"/>
      <c r="I2035" s="338"/>
      <c r="J2035" s="1048"/>
      <c r="K2035" s="337"/>
      <c r="L2035" s="670"/>
      <c r="M2035" s="668" t="str">
        <f t="shared" si="97"/>
        <v>0</v>
      </c>
      <c r="N2035" s="668" t="str">
        <f t="shared" si="98"/>
        <v>1</v>
      </c>
      <c r="O2035" s="672" t="s">
        <v>605</v>
      </c>
      <c r="P2035" s="725" t="s">
        <v>606</v>
      </c>
      <c r="Q2035" s="413"/>
      <c r="R2035" s="339"/>
    </row>
    <row r="2036" spans="1:18" x14ac:dyDescent="0.25">
      <c r="A2036" s="305"/>
      <c r="B2036" s="346"/>
      <c r="C2036" s="305"/>
      <c r="D2036" s="668"/>
      <c r="E2036" s="515"/>
      <c r="F2036" s="668"/>
      <c r="G2036" s="338"/>
      <c r="H2036" s="338"/>
      <c r="I2036" s="338"/>
      <c r="J2036" s="1048"/>
      <c r="K2036" s="337"/>
      <c r="L2036" s="670"/>
      <c r="M2036" s="668" t="str">
        <f t="shared" si="97"/>
        <v>0</v>
      </c>
      <c r="N2036" s="668" t="str">
        <f t="shared" si="98"/>
        <v>1</v>
      </c>
      <c r="O2036" s="672" t="s">
        <v>605</v>
      </c>
      <c r="P2036" s="725" t="s">
        <v>606</v>
      </c>
      <c r="Q2036" s="413"/>
      <c r="R2036" s="339"/>
    </row>
    <row r="2037" spans="1:18" x14ac:dyDescent="0.25">
      <c r="A2037" s="305"/>
      <c r="B2037" s="346"/>
      <c r="C2037" s="305"/>
      <c r="D2037" s="668"/>
      <c r="E2037" s="515"/>
      <c r="F2037" s="668"/>
      <c r="G2037" s="338"/>
      <c r="H2037" s="338"/>
      <c r="I2037" s="338"/>
      <c r="J2037" s="1048"/>
      <c r="K2037" s="337"/>
      <c r="L2037" s="670"/>
      <c r="M2037" s="668" t="str">
        <f t="shared" si="97"/>
        <v>0</v>
      </c>
      <c r="N2037" s="668" t="str">
        <f t="shared" si="98"/>
        <v>1</v>
      </c>
      <c r="O2037" s="672" t="s">
        <v>605</v>
      </c>
      <c r="P2037" s="725" t="s">
        <v>606</v>
      </c>
      <c r="Q2037" s="413"/>
      <c r="R2037" s="339"/>
    </row>
    <row r="2038" spans="1:18" x14ac:dyDescent="0.25">
      <c r="A2038" s="305"/>
      <c r="B2038" s="712"/>
      <c r="C2038" s="880"/>
      <c r="D2038" s="668"/>
      <c r="E2038" s="514"/>
      <c r="F2038" s="668"/>
      <c r="G2038" s="338"/>
      <c r="H2038" s="338"/>
      <c r="I2038" s="338"/>
      <c r="J2038" s="1048"/>
      <c r="K2038" s="337"/>
      <c r="L2038" s="291"/>
      <c r="M2038" s="247" t="str">
        <f t="shared" si="97"/>
        <v>0</v>
      </c>
      <c r="N2038" s="247" t="str">
        <f t="shared" si="98"/>
        <v>1</v>
      </c>
      <c r="O2038" s="672" t="s">
        <v>605</v>
      </c>
      <c r="P2038" s="725" t="s">
        <v>606</v>
      </c>
      <c r="Q2038" s="338"/>
      <c r="R2038" s="263"/>
    </row>
    <row r="2039" spans="1:18" x14ac:dyDescent="0.25">
      <c r="A2039" s="305"/>
      <c r="B2039" s="712"/>
      <c r="C2039" s="880"/>
      <c r="D2039" s="668"/>
      <c r="E2039" s="514"/>
      <c r="F2039" s="668"/>
      <c r="G2039" s="338"/>
      <c r="H2039" s="338"/>
      <c r="I2039" s="338"/>
      <c r="J2039" s="1048"/>
      <c r="K2039" s="337"/>
      <c r="L2039" s="291"/>
      <c r="M2039" s="247" t="str">
        <f t="shared" si="97"/>
        <v>0</v>
      </c>
      <c r="N2039" s="247" t="str">
        <f t="shared" si="98"/>
        <v>1</v>
      </c>
      <c r="O2039" s="672" t="s">
        <v>605</v>
      </c>
      <c r="P2039" s="725" t="s">
        <v>606</v>
      </c>
      <c r="Q2039" s="338"/>
      <c r="R2039" s="263"/>
    </row>
    <row r="2040" spans="1:18" x14ac:dyDescent="0.25">
      <c r="A2040" s="305"/>
      <c r="B2040" s="712"/>
      <c r="C2040" s="880"/>
      <c r="D2040" s="668"/>
      <c r="E2040" s="514"/>
      <c r="F2040" s="668"/>
      <c r="G2040" s="338"/>
      <c r="H2040" s="338"/>
      <c r="I2040" s="338"/>
      <c r="J2040" s="1048"/>
      <c r="K2040" s="337"/>
      <c r="L2040" s="291"/>
      <c r="M2040" s="247" t="str">
        <f t="shared" si="97"/>
        <v>0</v>
      </c>
      <c r="N2040" s="247" t="str">
        <f t="shared" si="98"/>
        <v>1</v>
      </c>
      <c r="O2040" s="672" t="s">
        <v>605</v>
      </c>
      <c r="P2040" s="725" t="s">
        <v>606</v>
      </c>
      <c r="Q2040" s="338"/>
      <c r="R2040" s="263"/>
    </row>
    <row r="2041" spans="1:18" x14ac:dyDescent="0.25">
      <c r="A2041" s="305"/>
      <c r="B2041" s="712"/>
      <c r="C2041" s="880"/>
      <c r="D2041" s="668"/>
      <c r="E2041" s="514"/>
      <c r="F2041" s="668"/>
      <c r="G2041" s="338"/>
      <c r="H2041" s="338"/>
      <c r="I2041" s="338"/>
      <c r="J2041" s="1048"/>
      <c r="K2041" s="337"/>
      <c r="L2041" s="291"/>
      <c r="M2041" s="247" t="str">
        <f t="shared" si="97"/>
        <v>0</v>
      </c>
      <c r="N2041" s="247" t="str">
        <f t="shared" si="98"/>
        <v>1</v>
      </c>
      <c r="O2041" s="672" t="s">
        <v>605</v>
      </c>
      <c r="P2041" s="725" t="s">
        <v>606</v>
      </c>
      <c r="Q2041" s="338"/>
      <c r="R2041" s="263"/>
    </row>
    <row r="2042" spans="1:18" x14ac:dyDescent="0.25">
      <c r="A2042" s="305"/>
      <c r="B2042" s="712"/>
      <c r="C2042" s="880"/>
      <c r="D2042" s="668"/>
      <c r="E2042" s="514"/>
      <c r="F2042" s="668"/>
      <c r="G2042" s="338"/>
      <c r="H2042" s="338"/>
      <c r="I2042" s="338"/>
      <c r="J2042" s="1048"/>
      <c r="K2042" s="337"/>
      <c r="L2042" s="291"/>
      <c r="M2042" s="247" t="str">
        <f t="shared" si="97"/>
        <v>0</v>
      </c>
      <c r="N2042" s="247" t="str">
        <f t="shared" si="98"/>
        <v>1</v>
      </c>
      <c r="O2042" s="672" t="s">
        <v>605</v>
      </c>
      <c r="P2042" s="725" t="s">
        <v>606</v>
      </c>
      <c r="Q2042" s="338"/>
      <c r="R2042" s="263"/>
    </row>
    <row r="2043" spans="1:18" x14ac:dyDescent="0.25">
      <c r="A2043" s="305"/>
      <c r="B2043" s="712"/>
      <c r="C2043" s="880"/>
      <c r="D2043" s="668"/>
      <c r="E2043" s="514"/>
      <c r="F2043" s="668"/>
      <c r="G2043" s="338"/>
      <c r="H2043" s="338"/>
      <c r="I2043" s="338"/>
      <c r="J2043" s="1048"/>
      <c r="K2043" s="337"/>
      <c r="L2043" s="291"/>
      <c r="M2043" s="247" t="str">
        <f t="shared" si="97"/>
        <v>0</v>
      </c>
      <c r="N2043" s="247" t="str">
        <f t="shared" si="98"/>
        <v>1</v>
      </c>
      <c r="O2043" s="672" t="s">
        <v>605</v>
      </c>
      <c r="P2043" s="725" t="s">
        <v>606</v>
      </c>
      <c r="Q2043" s="338"/>
      <c r="R2043" s="263"/>
    </row>
    <row r="2044" spans="1:18" x14ac:dyDescent="0.25">
      <c r="A2044" s="305"/>
      <c r="B2044" s="712"/>
      <c r="C2044" s="880"/>
      <c r="D2044" s="668"/>
      <c r="E2044" s="514"/>
      <c r="F2044" s="668"/>
      <c r="G2044" s="338"/>
      <c r="H2044" s="338"/>
      <c r="I2044" s="338"/>
      <c r="J2044" s="1048"/>
      <c r="K2044" s="337"/>
      <c r="L2044" s="291"/>
      <c r="M2044" s="247" t="str">
        <f t="shared" si="97"/>
        <v>0</v>
      </c>
      <c r="N2044" s="247" t="str">
        <f t="shared" si="98"/>
        <v>1</v>
      </c>
      <c r="O2044" s="672" t="s">
        <v>605</v>
      </c>
      <c r="P2044" s="725" t="s">
        <v>606</v>
      </c>
      <c r="Q2044" s="338"/>
      <c r="R2044" s="263"/>
    </row>
    <row r="2045" spans="1:18" x14ac:dyDescent="0.25">
      <c r="A2045" s="305"/>
      <c r="B2045" s="712"/>
      <c r="C2045" s="880"/>
      <c r="D2045" s="668"/>
      <c r="E2045" s="514"/>
      <c r="F2045" s="668"/>
      <c r="G2045" s="338"/>
      <c r="H2045" s="338"/>
      <c r="I2045" s="338"/>
      <c r="J2045" s="1048"/>
      <c r="K2045" s="337"/>
      <c r="L2045" s="291"/>
      <c r="M2045" s="247" t="str">
        <f t="shared" si="97"/>
        <v>0</v>
      </c>
      <c r="N2045" s="247" t="str">
        <f t="shared" si="98"/>
        <v>1</v>
      </c>
      <c r="O2045" s="672" t="s">
        <v>605</v>
      </c>
      <c r="P2045" s="725" t="s">
        <v>606</v>
      </c>
      <c r="Q2045" s="338"/>
      <c r="R2045" s="263"/>
    </row>
    <row r="2046" spans="1:18" x14ac:dyDescent="0.25">
      <c r="A2046" s="305"/>
      <c r="B2046" s="712"/>
      <c r="C2046" s="880"/>
      <c r="D2046" s="668"/>
      <c r="E2046" s="514"/>
      <c r="F2046" s="668"/>
      <c r="G2046" s="338"/>
      <c r="H2046" s="338"/>
      <c r="I2046" s="338"/>
      <c r="J2046" s="1048"/>
      <c r="K2046" s="337"/>
      <c r="L2046" s="291"/>
      <c r="M2046" s="247" t="str">
        <f t="shared" si="97"/>
        <v>0</v>
      </c>
      <c r="N2046" s="247" t="str">
        <f t="shared" si="98"/>
        <v>1</v>
      </c>
      <c r="O2046" s="672" t="s">
        <v>605</v>
      </c>
      <c r="P2046" s="725" t="s">
        <v>606</v>
      </c>
      <c r="Q2046" s="338"/>
      <c r="R2046" s="263"/>
    </row>
    <row r="2047" spans="1:18" x14ac:dyDescent="0.25">
      <c r="A2047" s="305"/>
      <c r="B2047" s="712"/>
      <c r="C2047" s="880"/>
      <c r="D2047" s="668"/>
      <c r="E2047" s="514"/>
      <c r="F2047" s="668"/>
      <c r="G2047" s="338"/>
      <c r="H2047" s="338"/>
      <c r="I2047" s="338"/>
      <c r="J2047" s="1048"/>
      <c r="K2047" s="337"/>
      <c r="L2047" s="291"/>
      <c r="M2047" s="247" t="str">
        <f t="shared" si="97"/>
        <v>0</v>
      </c>
      <c r="N2047" s="247" t="str">
        <f t="shared" si="98"/>
        <v>1</v>
      </c>
      <c r="O2047" s="672" t="s">
        <v>605</v>
      </c>
      <c r="P2047" s="725" t="s">
        <v>606</v>
      </c>
      <c r="Q2047" s="338"/>
      <c r="R2047" s="263"/>
    </row>
    <row r="2048" spans="1:18" x14ac:dyDescent="0.25">
      <c r="A2048" s="305"/>
      <c r="B2048" s="712"/>
      <c r="C2048" s="880"/>
      <c r="D2048" s="668"/>
      <c r="E2048" s="514"/>
      <c r="F2048" s="668"/>
      <c r="G2048" s="338"/>
      <c r="H2048" s="338"/>
      <c r="I2048" s="338"/>
      <c r="J2048" s="1048"/>
      <c r="K2048" s="337"/>
      <c r="L2048" s="291"/>
      <c r="M2048" s="247" t="str">
        <f t="shared" si="97"/>
        <v>0</v>
      </c>
      <c r="N2048" s="247" t="str">
        <f t="shared" si="98"/>
        <v>1</v>
      </c>
      <c r="O2048" s="672" t="s">
        <v>605</v>
      </c>
      <c r="P2048" s="725" t="s">
        <v>606</v>
      </c>
      <c r="Q2048" s="338"/>
      <c r="R2048" s="263"/>
    </row>
    <row r="2049" spans="1:18" x14ac:dyDescent="0.25">
      <c r="A2049" s="305"/>
      <c r="B2049" s="712"/>
      <c r="C2049" s="880"/>
      <c r="D2049" s="668"/>
      <c r="E2049" s="514"/>
      <c r="F2049" s="668"/>
      <c r="G2049" s="338"/>
      <c r="H2049" s="338"/>
      <c r="I2049" s="338"/>
      <c r="J2049" s="1048"/>
      <c r="K2049" s="337"/>
      <c r="L2049" s="291"/>
      <c r="M2049" s="247" t="str">
        <f t="shared" si="97"/>
        <v>0</v>
      </c>
      <c r="N2049" s="247" t="str">
        <f t="shared" si="98"/>
        <v>1</v>
      </c>
      <c r="O2049" s="672" t="s">
        <v>605</v>
      </c>
      <c r="P2049" s="725" t="s">
        <v>606</v>
      </c>
      <c r="Q2049" s="338"/>
      <c r="R2049" s="263"/>
    </row>
    <row r="2050" spans="1:18" x14ac:dyDescent="0.25">
      <c r="A2050" s="305"/>
      <c r="B2050" s="712"/>
      <c r="C2050" s="880"/>
      <c r="D2050" s="668"/>
      <c r="E2050" s="514"/>
      <c r="F2050" s="668"/>
      <c r="G2050" s="338"/>
      <c r="H2050" s="338"/>
      <c r="I2050" s="338"/>
      <c r="J2050" s="1048"/>
      <c r="K2050" s="337"/>
      <c r="L2050" s="291"/>
      <c r="M2050" s="247" t="str">
        <f t="shared" si="97"/>
        <v>0</v>
      </c>
      <c r="N2050" s="247" t="str">
        <f t="shared" si="98"/>
        <v>1</v>
      </c>
      <c r="O2050" s="672" t="s">
        <v>605</v>
      </c>
      <c r="P2050" s="725" t="s">
        <v>606</v>
      </c>
      <c r="Q2050" s="338"/>
      <c r="R2050" s="263"/>
    </row>
    <row r="2051" spans="1:18" x14ac:dyDescent="0.25">
      <c r="A2051" s="305"/>
      <c r="B2051" s="712"/>
      <c r="C2051" s="880"/>
      <c r="D2051" s="668"/>
      <c r="E2051" s="514"/>
      <c r="F2051" s="668"/>
      <c r="G2051" s="338"/>
      <c r="H2051" s="338"/>
      <c r="I2051" s="338"/>
      <c r="J2051" s="1048"/>
      <c r="K2051" s="337"/>
      <c r="L2051" s="291"/>
      <c r="M2051" s="247" t="str">
        <f t="shared" ref="M2051:M2114" si="99">IF(O2051="",0,LEFT(O2051,1))</f>
        <v>0</v>
      </c>
      <c r="N2051" s="247" t="str">
        <f t="shared" si="98"/>
        <v>1</v>
      </c>
      <c r="O2051" s="672" t="s">
        <v>605</v>
      </c>
      <c r="P2051" s="725" t="s">
        <v>606</v>
      </c>
      <c r="Q2051" s="338"/>
      <c r="R2051" s="263"/>
    </row>
    <row r="2052" spans="1:18" x14ac:dyDescent="0.25">
      <c r="A2052" s="305"/>
      <c r="B2052" s="712"/>
      <c r="C2052" s="880"/>
      <c r="D2052" s="668"/>
      <c r="E2052" s="514"/>
      <c r="F2052" s="668"/>
      <c r="G2052" s="338"/>
      <c r="H2052" s="338"/>
      <c r="I2052" s="338"/>
      <c r="J2052" s="1048"/>
      <c r="K2052" s="337"/>
      <c r="L2052" s="291"/>
      <c r="M2052" s="247" t="str">
        <f t="shared" si="99"/>
        <v>0</v>
      </c>
      <c r="N2052" s="247" t="str">
        <f t="shared" si="98"/>
        <v>1</v>
      </c>
      <c r="O2052" s="672" t="s">
        <v>605</v>
      </c>
      <c r="P2052" s="725" t="s">
        <v>606</v>
      </c>
      <c r="Q2052" s="338"/>
      <c r="R2052" s="263"/>
    </row>
    <row r="2053" spans="1:18" x14ac:dyDescent="0.25">
      <c r="A2053" s="305"/>
      <c r="B2053" s="712"/>
      <c r="C2053" s="880"/>
      <c r="D2053" s="668"/>
      <c r="E2053" s="514"/>
      <c r="F2053" s="668"/>
      <c r="G2053" s="338"/>
      <c r="H2053" s="338"/>
      <c r="I2053" s="338"/>
      <c r="J2053" s="1048"/>
      <c r="K2053" s="337"/>
      <c r="L2053" s="291"/>
      <c r="M2053" s="247" t="str">
        <f t="shared" si="99"/>
        <v>0</v>
      </c>
      <c r="N2053" s="247" t="str">
        <f t="shared" ref="N2053:N2116" si="100">IF(P2053="",0,LEFT(P2053,1))</f>
        <v>1</v>
      </c>
      <c r="O2053" s="672" t="s">
        <v>605</v>
      </c>
      <c r="P2053" s="725" t="s">
        <v>606</v>
      </c>
      <c r="Q2053" s="338"/>
      <c r="R2053" s="263"/>
    </row>
    <row r="2054" spans="1:18" x14ac:dyDescent="0.25">
      <c r="A2054" s="305"/>
      <c r="B2054" s="712"/>
      <c r="C2054" s="880"/>
      <c r="D2054" s="668"/>
      <c r="E2054" s="514"/>
      <c r="F2054" s="668"/>
      <c r="G2054" s="338"/>
      <c r="H2054" s="338"/>
      <c r="I2054" s="338"/>
      <c r="J2054" s="1048"/>
      <c r="K2054" s="337"/>
      <c r="L2054" s="291"/>
      <c r="M2054" s="247" t="str">
        <f t="shared" si="99"/>
        <v>0</v>
      </c>
      <c r="N2054" s="247" t="str">
        <f t="shared" si="100"/>
        <v>1</v>
      </c>
      <c r="O2054" s="672" t="s">
        <v>605</v>
      </c>
      <c r="P2054" s="725" t="s">
        <v>606</v>
      </c>
      <c r="Q2054" s="338"/>
      <c r="R2054" s="263"/>
    </row>
    <row r="2055" spans="1:18" x14ac:dyDescent="0.25">
      <c r="A2055" s="305"/>
      <c r="B2055" s="712"/>
      <c r="C2055" s="880"/>
      <c r="D2055" s="668"/>
      <c r="E2055" s="514"/>
      <c r="F2055" s="668"/>
      <c r="G2055" s="338"/>
      <c r="H2055" s="338"/>
      <c r="I2055" s="338"/>
      <c r="J2055" s="1048"/>
      <c r="K2055" s="337"/>
      <c r="L2055" s="291"/>
      <c r="M2055" s="247" t="str">
        <f t="shared" si="99"/>
        <v>0</v>
      </c>
      <c r="N2055" s="247" t="str">
        <f t="shared" si="100"/>
        <v>1</v>
      </c>
      <c r="O2055" s="672" t="s">
        <v>605</v>
      </c>
      <c r="P2055" s="725" t="s">
        <v>606</v>
      </c>
      <c r="Q2055" s="338"/>
      <c r="R2055" s="263"/>
    </row>
    <row r="2056" spans="1:18" x14ac:dyDescent="0.25">
      <c r="A2056" s="305"/>
      <c r="B2056" s="712"/>
      <c r="C2056" s="880"/>
      <c r="D2056" s="668"/>
      <c r="E2056" s="514"/>
      <c r="F2056" s="668"/>
      <c r="G2056" s="338"/>
      <c r="H2056" s="338"/>
      <c r="I2056" s="338"/>
      <c r="J2056" s="1048"/>
      <c r="K2056" s="337"/>
      <c r="L2056" s="291"/>
      <c r="M2056" s="247" t="str">
        <f t="shared" si="99"/>
        <v>0</v>
      </c>
      <c r="N2056" s="247" t="str">
        <f t="shared" si="100"/>
        <v>1</v>
      </c>
      <c r="O2056" s="672" t="s">
        <v>605</v>
      </c>
      <c r="P2056" s="725" t="s">
        <v>606</v>
      </c>
      <c r="Q2056" s="338"/>
      <c r="R2056" s="263"/>
    </row>
    <row r="2057" spans="1:18" x14ac:dyDescent="0.25">
      <c r="A2057" s="305"/>
      <c r="B2057" s="712"/>
      <c r="C2057" s="880"/>
      <c r="D2057" s="668"/>
      <c r="E2057" s="514"/>
      <c r="F2057" s="668"/>
      <c r="G2057" s="338"/>
      <c r="H2057" s="338"/>
      <c r="I2057" s="338"/>
      <c r="J2057" s="1048"/>
      <c r="K2057" s="337"/>
      <c r="L2057" s="291"/>
      <c r="M2057" s="247" t="str">
        <f t="shared" si="99"/>
        <v>0</v>
      </c>
      <c r="N2057" s="247" t="str">
        <f t="shared" si="100"/>
        <v>1</v>
      </c>
      <c r="O2057" s="672" t="s">
        <v>605</v>
      </c>
      <c r="P2057" s="725" t="s">
        <v>606</v>
      </c>
      <c r="Q2057" s="338"/>
      <c r="R2057" s="263"/>
    </row>
    <row r="2058" spans="1:18" x14ac:dyDescent="0.25">
      <c r="A2058" s="305"/>
      <c r="B2058" s="712"/>
      <c r="C2058" s="880"/>
      <c r="D2058" s="668"/>
      <c r="E2058" s="514"/>
      <c r="F2058" s="668"/>
      <c r="G2058" s="338"/>
      <c r="H2058" s="338"/>
      <c r="I2058" s="338"/>
      <c r="J2058" s="1048"/>
      <c r="K2058" s="337"/>
      <c r="L2058" s="291"/>
      <c r="M2058" s="247" t="str">
        <f t="shared" si="99"/>
        <v>0</v>
      </c>
      <c r="N2058" s="247" t="str">
        <f t="shared" si="100"/>
        <v>1</v>
      </c>
      <c r="O2058" s="672" t="s">
        <v>605</v>
      </c>
      <c r="P2058" s="725" t="s">
        <v>606</v>
      </c>
      <c r="Q2058" s="338"/>
      <c r="R2058" s="263"/>
    </row>
    <row r="2059" spans="1:18" x14ac:dyDescent="0.25">
      <c r="A2059" s="305"/>
      <c r="B2059" s="346"/>
      <c r="C2059" s="305"/>
      <c r="D2059" s="668"/>
      <c r="E2059" s="668"/>
      <c r="F2059" s="668"/>
      <c r="G2059" s="338"/>
      <c r="H2059" s="338"/>
      <c r="I2059" s="338"/>
      <c r="J2059" s="1048"/>
      <c r="K2059" s="337"/>
      <c r="L2059" s="291"/>
      <c r="M2059" s="247" t="str">
        <f t="shared" si="99"/>
        <v>0</v>
      </c>
      <c r="N2059" s="247" t="str">
        <f t="shared" si="100"/>
        <v>1</v>
      </c>
      <c r="O2059" s="672" t="s">
        <v>605</v>
      </c>
      <c r="P2059" s="725" t="s">
        <v>606</v>
      </c>
      <c r="Q2059" s="338"/>
      <c r="R2059" s="263"/>
    </row>
    <row r="2060" spans="1:18" x14ac:dyDescent="0.25">
      <c r="A2060" s="305"/>
      <c r="B2060" s="346"/>
      <c r="C2060" s="305"/>
      <c r="D2060" s="668"/>
      <c r="E2060" s="668"/>
      <c r="F2060" s="668"/>
      <c r="G2060" s="338"/>
      <c r="H2060" s="338"/>
      <c r="I2060" s="338"/>
      <c r="J2060" s="1048"/>
      <c r="K2060" s="337"/>
      <c r="L2060" s="291"/>
      <c r="M2060" s="247" t="str">
        <f t="shared" si="99"/>
        <v>0</v>
      </c>
      <c r="N2060" s="247" t="str">
        <f t="shared" si="100"/>
        <v>1</v>
      </c>
      <c r="O2060" s="672" t="s">
        <v>605</v>
      </c>
      <c r="P2060" s="725" t="s">
        <v>606</v>
      </c>
      <c r="Q2060" s="338"/>
      <c r="R2060" s="263"/>
    </row>
    <row r="2061" spans="1:18" x14ac:dyDescent="0.25">
      <c r="A2061" s="305"/>
      <c r="B2061" s="346"/>
      <c r="C2061" s="305"/>
      <c r="D2061" s="668"/>
      <c r="E2061" s="668"/>
      <c r="F2061" s="668"/>
      <c r="G2061" s="338"/>
      <c r="H2061" s="338"/>
      <c r="I2061" s="338"/>
      <c r="J2061" s="1048"/>
      <c r="K2061" s="337"/>
      <c r="L2061" s="291"/>
      <c r="M2061" s="247" t="str">
        <f t="shared" si="99"/>
        <v>0</v>
      </c>
      <c r="N2061" s="247" t="str">
        <f t="shared" si="100"/>
        <v>1</v>
      </c>
      <c r="O2061" s="672" t="s">
        <v>605</v>
      </c>
      <c r="P2061" s="725" t="s">
        <v>606</v>
      </c>
      <c r="Q2061" s="338"/>
      <c r="R2061" s="263"/>
    </row>
    <row r="2062" spans="1:18" x14ac:dyDescent="0.25">
      <c r="A2062" s="305"/>
      <c r="B2062" s="346"/>
      <c r="C2062" s="305"/>
      <c r="D2062" s="668"/>
      <c r="E2062" s="668"/>
      <c r="F2062" s="668"/>
      <c r="G2062" s="338"/>
      <c r="H2062" s="338"/>
      <c r="I2062" s="338"/>
      <c r="J2062" s="1048"/>
      <c r="K2062" s="337"/>
      <c r="L2062" s="291"/>
      <c r="M2062" s="247" t="str">
        <f t="shared" si="99"/>
        <v>0</v>
      </c>
      <c r="N2062" s="247" t="str">
        <f t="shared" si="100"/>
        <v>1</v>
      </c>
      <c r="O2062" s="672" t="s">
        <v>605</v>
      </c>
      <c r="P2062" s="725" t="s">
        <v>606</v>
      </c>
      <c r="Q2062" s="338"/>
      <c r="R2062" s="263"/>
    </row>
    <row r="2063" spans="1:18" x14ac:dyDescent="0.25">
      <c r="A2063" s="305"/>
      <c r="B2063" s="346"/>
      <c r="C2063" s="305"/>
      <c r="D2063" s="668"/>
      <c r="E2063" s="668"/>
      <c r="F2063" s="668"/>
      <c r="G2063" s="338"/>
      <c r="H2063" s="338"/>
      <c r="I2063" s="338"/>
      <c r="J2063" s="1048"/>
      <c r="K2063" s="337"/>
      <c r="L2063" s="291"/>
      <c r="M2063" s="247" t="str">
        <f t="shared" si="99"/>
        <v>0</v>
      </c>
      <c r="N2063" s="247" t="str">
        <f t="shared" si="100"/>
        <v>1</v>
      </c>
      <c r="O2063" s="672" t="s">
        <v>605</v>
      </c>
      <c r="P2063" s="725" t="s">
        <v>606</v>
      </c>
      <c r="Q2063" s="338"/>
      <c r="R2063" s="263"/>
    </row>
    <row r="2064" spans="1:18" x14ac:dyDescent="0.25">
      <c r="A2064" s="305"/>
      <c r="B2064" s="346"/>
      <c r="C2064" s="305"/>
      <c r="D2064" s="668"/>
      <c r="E2064" s="668"/>
      <c r="F2064" s="668"/>
      <c r="G2064" s="338"/>
      <c r="H2064" s="338"/>
      <c r="I2064" s="338"/>
      <c r="J2064" s="1048"/>
      <c r="K2064" s="337"/>
      <c r="L2064" s="670"/>
      <c r="M2064" s="668" t="str">
        <f t="shared" si="99"/>
        <v>0</v>
      </c>
      <c r="N2064" s="668" t="str">
        <f t="shared" si="100"/>
        <v>1</v>
      </c>
      <c r="O2064" s="672" t="s">
        <v>605</v>
      </c>
      <c r="P2064" s="725" t="s">
        <v>606</v>
      </c>
      <c r="Q2064" s="338"/>
      <c r="R2064" s="263"/>
    </row>
    <row r="2065" spans="1:18" x14ac:dyDescent="0.25">
      <c r="A2065" s="305"/>
      <c r="B2065" s="346"/>
      <c r="C2065" s="305"/>
      <c r="D2065" s="668"/>
      <c r="E2065" s="668"/>
      <c r="F2065" s="668"/>
      <c r="G2065" s="338"/>
      <c r="H2065" s="338"/>
      <c r="I2065" s="338"/>
      <c r="J2065" s="1048"/>
      <c r="K2065" s="337"/>
      <c r="L2065" s="291"/>
      <c r="M2065" s="247" t="str">
        <f t="shared" si="99"/>
        <v>0</v>
      </c>
      <c r="N2065" s="247" t="str">
        <f t="shared" si="100"/>
        <v>1</v>
      </c>
      <c r="O2065" s="672" t="s">
        <v>605</v>
      </c>
      <c r="P2065" s="725" t="s">
        <v>606</v>
      </c>
      <c r="Q2065" s="338"/>
      <c r="R2065" s="263"/>
    </row>
    <row r="2066" spans="1:18" x14ac:dyDescent="0.25">
      <c r="A2066" s="305"/>
      <c r="B2066" s="346"/>
      <c r="C2066" s="305"/>
      <c r="D2066" s="668"/>
      <c r="E2066" s="668"/>
      <c r="F2066" s="668"/>
      <c r="G2066" s="338"/>
      <c r="H2066" s="338"/>
      <c r="I2066" s="338"/>
      <c r="J2066" s="1048"/>
      <c r="K2066" s="337"/>
      <c r="L2066" s="291"/>
      <c r="M2066" s="247" t="str">
        <f t="shared" si="99"/>
        <v>0</v>
      </c>
      <c r="N2066" s="247" t="str">
        <f t="shared" si="100"/>
        <v>1</v>
      </c>
      <c r="O2066" s="672" t="s">
        <v>605</v>
      </c>
      <c r="P2066" s="725" t="s">
        <v>606</v>
      </c>
      <c r="Q2066" s="338"/>
      <c r="R2066" s="263"/>
    </row>
    <row r="2067" spans="1:18" x14ac:dyDescent="0.25">
      <c r="A2067" s="305"/>
      <c r="B2067" s="346"/>
      <c r="C2067" s="305"/>
      <c r="D2067" s="668"/>
      <c r="E2067" s="668"/>
      <c r="F2067" s="668"/>
      <c r="G2067" s="338"/>
      <c r="H2067" s="338"/>
      <c r="I2067" s="338"/>
      <c r="J2067" s="1048"/>
      <c r="K2067" s="337"/>
      <c r="L2067" s="291"/>
      <c r="M2067" s="247" t="str">
        <f t="shared" si="99"/>
        <v>0</v>
      </c>
      <c r="N2067" s="247" t="str">
        <f t="shared" si="100"/>
        <v>1</v>
      </c>
      <c r="O2067" s="672" t="s">
        <v>605</v>
      </c>
      <c r="P2067" s="725" t="s">
        <v>606</v>
      </c>
      <c r="Q2067" s="338"/>
      <c r="R2067" s="263"/>
    </row>
    <row r="2068" spans="1:18" x14ac:dyDescent="0.25">
      <c r="A2068" s="305"/>
      <c r="B2068" s="346"/>
      <c r="C2068" s="305"/>
      <c r="D2068" s="668"/>
      <c r="E2068" s="668"/>
      <c r="F2068" s="668"/>
      <c r="G2068" s="338"/>
      <c r="H2068" s="338"/>
      <c r="I2068" s="338"/>
      <c r="J2068" s="1048"/>
      <c r="K2068" s="337"/>
      <c r="L2068" s="291"/>
      <c r="M2068" s="247" t="str">
        <f t="shared" si="99"/>
        <v>0</v>
      </c>
      <c r="N2068" s="247" t="str">
        <f t="shared" si="100"/>
        <v>1</v>
      </c>
      <c r="O2068" s="672" t="s">
        <v>605</v>
      </c>
      <c r="P2068" s="725" t="s">
        <v>606</v>
      </c>
      <c r="Q2068" s="338"/>
      <c r="R2068" s="263"/>
    </row>
    <row r="2069" spans="1:18" x14ac:dyDescent="0.25">
      <c r="A2069" s="305"/>
      <c r="B2069" s="346"/>
      <c r="C2069" s="305"/>
      <c r="D2069" s="668"/>
      <c r="E2069" s="668"/>
      <c r="F2069" s="668"/>
      <c r="G2069" s="338"/>
      <c r="H2069" s="338"/>
      <c r="I2069" s="338"/>
      <c r="J2069" s="1048"/>
      <c r="K2069" s="337"/>
      <c r="L2069" s="291"/>
      <c r="M2069" s="247" t="str">
        <f t="shared" si="99"/>
        <v>0</v>
      </c>
      <c r="N2069" s="247" t="str">
        <f t="shared" si="100"/>
        <v>1</v>
      </c>
      <c r="O2069" s="672" t="s">
        <v>605</v>
      </c>
      <c r="P2069" s="725" t="s">
        <v>606</v>
      </c>
      <c r="Q2069" s="338"/>
      <c r="R2069" s="263"/>
    </row>
    <row r="2070" spans="1:18" x14ac:dyDescent="0.25">
      <c r="A2070" s="305"/>
      <c r="B2070" s="346"/>
      <c r="C2070" s="305"/>
      <c r="D2070" s="668"/>
      <c r="E2070" s="668"/>
      <c r="F2070" s="668"/>
      <c r="G2070" s="338"/>
      <c r="H2070" s="338"/>
      <c r="I2070" s="338"/>
      <c r="J2070" s="1048"/>
      <c r="K2070" s="337"/>
      <c r="L2070" s="291"/>
      <c r="M2070" s="247" t="str">
        <f t="shared" si="99"/>
        <v>0</v>
      </c>
      <c r="N2070" s="247" t="str">
        <f t="shared" si="100"/>
        <v>1</v>
      </c>
      <c r="O2070" s="672" t="s">
        <v>605</v>
      </c>
      <c r="P2070" s="725" t="s">
        <v>606</v>
      </c>
      <c r="Q2070" s="338"/>
      <c r="R2070" s="263"/>
    </row>
    <row r="2071" spans="1:18" x14ac:dyDescent="0.25">
      <c r="A2071" s="305"/>
      <c r="B2071" s="346"/>
      <c r="C2071" s="305"/>
      <c r="D2071" s="668"/>
      <c r="E2071" s="668"/>
      <c r="F2071" s="668"/>
      <c r="G2071" s="338"/>
      <c r="H2071" s="338"/>
      <c r="I2071" s="338"/>
      <c r="J2071" s="1048"/>
      <c r="K2071" s="337"/>
      <c r="L2071" s="291"/>
      <c r="M2071" s="247" t="str">
        <f t="shared" si="99"/>
        <v>0</v>
      </c>
      <c r="N2071" s="247" t="str">
        <f t="shared" si="100"/>
        <v>1</v>
      </c>
      <c r="O2071" s="672" t="s">
        <v>605</v>
      </c>
      <c r="P2071" s="725" t="s">
        <v>606</v>
      </c>
      <c r="Q2071" s="338"/>
      <c r="R2071" s="263"/>
    </row>
    <row r="2072" spans="1:18" x14ac:dyDescent="0.25">
      <c r="A2072" s="305"/>
      <c r="B2072" s="346"/>
      <c r="C2072" s="305"/>
      <c r="D2072" s="668"/>
      <c r="E2072" s="668"/>
      <c r="F2072" s="668"/>
      <c r="G2072" s="338"/>
      <c r="H2072" s="338"/>
      <c r="I2072" s="338"/>
      <c r="J2072" s="1048"/>
      <c r="K2072" s="337"/>
      <c r="L2072" s="291"/>
      <c r="M2072" s="247" t="str">
        <f t="shared" si="99"/>
        <v>0</v>
      </c>
      <c r="N2072" s="247" t="str">
        <f t="shared" si="100"/>
        <v>1</v>
      </c>
      <c r="O2072" s="672" t="s">
        <v>605</v>
      </c>
      <c r="P2072" s="725" t="s">
        <v>606</v>
      </c>
      <c r="Q2072" s="338"/>
      <c r="R2072" s="263"/>
    </row>
    <row r="2073" spans="1:18" x14ac:dyDescent="0.25">
      <c r="A2073" s="305"/>
      <c r="B2073" s="346"/>
      <c r="C2073" s="305"/>
      <c r="D2073" s="668"/>
      <c r="E2073" s="668"/>
      <c r="F2073" s="668"/>
      <c r="G2073" s="338"/>
      <c r="H2073" s="338"/>
      <c r="I2073" s="338"/>
      <c r="J2073" s="1048"/>
      <c r="K2073" s="337"/>
      <c r="L2073" s="291"/>
      <c r="M2073" s="247" t="str">
        <f t="shared" si="99"/>
        <v>0</v>
      </c>
      <c r="N2073" s="247" t="str">
        <f t="shared" si="100"/>
        <v>1</v>
      </c>
      <c r="O2073" s="672" t="s">
        <v>605</v>
      </c>
      <c r="P2073" s="725" t="s">
        <v>606</v>
      </c>
      <c r="Q2073" s="338"/>
      <c r="R2073" s="263"/>
    </row>
    <row r="2074" spans="1:18" x14ac:dyDescent="0.25">
      <c r="A2074" s="305"/>
      <c r="B2074" s="346"/>
      <c r="C2074" s="305"/>
      <c r="D2074" s="668"/>
      <c r="E2074" s="668"/>
      <c r="F2074" s="668"/>
      <c r="G2074" s="338"/>
      <c r="H2074" s="338"/>
      <c r="I2074" s="338"/>
      <c r="J2074" s="1048"/>
      <c r="K2074" s="337"/>
      <c r="L2074" s="291"/>
      <c r="M2074" s="247" t="str">
        <f t="shared" si="99"/>
        <v>0</v>
      </c>
      <c r="N2074" s="247" t="str">
        <f t="shared" si="100"/>
        <v>1</v>
      </c>
      <c r="O2074" s="672" t="s">
        <v>605</v>
      </c>
      <c r="P2074" s="725" t="s">
        <v>606</v>
      </c>
      <c r="Q2074" s="338"/>
      <c r="R2074" s="263"/>
    </row>
    <row r="2075" spans="1:18" x14ac:dyDescent="0.25">
      <c r="A2075" s="305"/>
      <c r="B2075" s="346"/>
      <c r="C2075" s="305"/>
      <c r="D2075" s="668"/>
      <c r="E2075" s="668"/>
      <c r="F2075" s="668"/>
      <c r="G2075" s="338"/>
      <c r="H2075" s="338"/>
      <c r="I2075" s="338"/>
      <c r="J2075" s="1048"/>
      <c r="K2075" s="337"/>
      <c r="L2075" s="291"/>
      <c r="M2075" s="247" t="str">
        <f t="shared" si="99"/>
        <v>0</v>
      </c>
      <c r="N2075" s="247" t="str">
        <f t="shared" si="100"/>
        <v>1</v>
      </c>
      <c r="O2075" s="672" t="s">
        <v>605</v>
      </c>
      <c r="P2075" s="725" t="s">
        <v>606</v>
      </c>
      <c r="Q2075" s="338"/>
      <c r="R2075" s="263"/>
    </row>
    <row r="2076" spans="1:18" x14ac:dyDescent="0.25">
      <c r="A2076" s="305"/>
      <c r="B2076" s="346"/>
      <c r="C2076" s="305"/>
      <c r="D2076" s="668"/>
      <c r="E2076" s="668"/>
      <c r="F2076" s="668"/>
      <c r="G2076" s="338"/>
      <c r="H2076" s="338"/>
      <c r="I2076" s="338"/>
      <c r="J2076" s="1048"/>
      <c r="K2076" s="337"/>
      <c r="L2076" s="291"/>
      <c r="M2076" s="247" t="str">
        <f t="shared" si="99"/>
        <v>0</v>
      </c>
      <c r="N2076" s="247" t="str">
        <f t="shared" si="100"/>
        <v>1</v>
      </c>
      <c r="O2076" s="672" t="s">
        <v>605</v>
      </c>
      <c r="P2076" s="725" t="s">
        <v>606</v>
      </c>
      <c r="Q2076" s="338"/>
      <c r="R2076" s="263"/>
    </row>
    <row r="2077" spans="1:18" x14ac:dyDescent="0.25">
      <c r="A2077" s="305"/>
      <c r="B2077" s="346"/>
      <c r="C2077" s="305"/>
      <c r="D2077" s="668"/>
      <c r="E2077" s="668"/>
      <c r="F2077" s="668"/>
      <c r="G2077" s="338"/>
      <c r="H2077" s="338"/>
      <c r="I2077" s="338"/>
      <c r="J2077" s="1048"/>
      <c r="K2077" s="337"/>
      <c r="L2077" s="291"/>
      <c r="M2077" s="247" t="str">
        <f t="shared" si="99"/>
        <v>0</v>
      </c>
      <c r="N2077" s="247" t="str">
        <f t="shared" si="100"/>
        <v>1</v>
      </c>
      <c r="O2077" s="672" t="s">
        <v>605</v>
      </c>
      <c r="P2077" s="725" t="s">
        <v>606</v>
      </c>
      <c r="Q2077" s="338"/>
      <c r="R2077" s="263"/>
    </row>
    <row r="2078" spans="1:18" x14ac:dyDescent="0.25">
      <c r="A2078" s="305"/>
      <c r="B2078" s="346"/>
      <c r="C2078" s="305"/>
      <c r="D2078" s="668"/>
      <c r="E2078" s="668"/>
      <c r="F2078" s="668"/>
      <c r="G2078" s="338"/>
      <c r="H2078" s="338"/>
      <c r="I2078" s="338"/>
      <c r="J2078" s="1048"/>
      <c r="K2078" s="338"/>
      <c r="L2078" s="291"/>
      <c r="M2078" s="247" t="str">
        <f t="shared" si="99"/>
        <v>0</v>
      </c>
      <c r="N2078" s="247" t="str">
        <f t="shared" si="100"/>
        <v>1</v>
      </c>
      <c r="O2078" s="672" t="s">
        <v>605</v>
      </c>
      <c r="P2078" s="725" t="s">
        <v>606</v>
      </c>
      <c r="Q2078" s="338"/>
      <c r="R2078" s="263"/>
    </row>
    <row r="2079" spans="1:18" x14ac:dyDescent="0.25">
      <c r="A2079" s="305"/>
      <c r="B2079" s="346"/>
      <c r="C2079" s="305"/>
      <c r="D2079" s="668"/>
      <c r="E2079" s="668"/>
      <c r="F2079" s="668"/>
      <c r="G2079" s="338"/>
      <c r="H2079" s="338"/>
      <c r="I2079" s="338"/>
      <c r="J2079" s="1048"/>
      <c r="K2079" s="338"/>
      <c r="L2079" s="291"/>
      <c r="M2079" s="247" t="str">
        <f t="shared" si="99"/>
        <v>0</v>
      </c>
      <c r="N2079" s="247" t="str">
        <f t="shared" si="100"/>
        <v>1</v>
      </c>
      <c r="O2079" s="672" t="s">
        <v>605</v>
      </c>
      <c r="P2079" s="725" t="s">
        <v>606</v>
      </c>
      <c r="Q2079" s="338"/>
      <c r="R2079" s="263"/>
    </row>
    <row r="2080" spans="1:18" x14ac:dyDescent="0.25">
      <c r="A2080" s="305"/>
      <c r="B2080" s="671"/>
      <c r="C2080" s="305"/>
      <c r="D2080" s="668"/>
      <c r="E2080" s="668"/>
      <c r="F2080" s="668"/>
      <c r="G2080" s="670"/>
      <c r="H2080" s="670"/>
      <c r="I2080" s="670"/>
      <c r="J2080" s="305"/>
      <c r="K2080" s="338"/>
      <c r="L2080" s="670"/>
      <c r="M2080" s="668" t="str">
        <f t="shared" si="99"/>
        <v>0</v>
      </c>
      <c r="N2080" s="668" t="str">
        <f t="shared" si="100"/>
        <v>1</v>
      </c>
      <c r="O2080" s="672" t="s">
        <v>605</v>
      </c>
      <c r="P2080" s="725" t="s">
        <v>606</v>
      </c>
      <c r="Q2080" s="263"/>
      <c r="R2080" s="263"/>
    </row>
    <row r="2081" spans="1:18" x14ac:dyDescent="0.25">
      <c r="A2081" s="305"/>
      <c r="B2081" s="346"/>
      <c r="C2081" s="305"/>
      <c r="D2081" s="668"/>
      <c r="E2081" s="668"/>
      <c r="F2081" s="1047"/>
      <c r="G2081" s="338"/>
      <c r="H2081" s="338"/>
      <c r="I2081" s="338"/>
      <c r="J2081" s="1048"/>
      <c r="K2081" s="338"/>
      <c r="L2081" s="291"/>
      <c r="M2081" s="247" t="str">
        <f t="shared" si="99"/>
        <v>0</v>
      </c>
      <c r="N2081" s="247" t="str">
        <f t="shared" si="100"/>
        <v>0</v>
      </c>
      <c r="O2081" s="672" t="s">
        <v>605</v>
      </c>
      <c r="P2081" s="672" t="s">
        <v>605</v>
      </c>
      <c r="Q2081" s="263"/>
      <c r="R2081" s="263"/>
    </row>
    <row r="2082" spans="1:18" x14ac:dyDescent="0.25">
      <c r="A2082" s="305"/>
      <c r="B2082" s="346"/>
      <c r="C2082" s="305"/>
      <c r="D2082" s="668"/>
      <c r="E2082" s="668"/>
      <c r="F2082" s="1047"/>
      <c r="G2082" s="338"/>
      <c r="H2082" s="338"/>
      <c r="I2082" s="338"/>
      <c r="J2082" s="1048"/>
      <c r="K2082" s="338"/>
      <c r="L2082" s="291"/>
      <c r="M2082" s="247" t="str">
        <f t="shared" si="99"/>
        <v>0</v>
      </c>
      <c r="N2082" s="247" t="str">
        <f t="shared" si="100"/>
        <v>0</v>
      </c>
      <c r="O2082" s="672" t="s">
        <v>605</v>
      </c>
      <c r="P2082" s="672" t="s">
        <v>605</v>
      </c>
      <c r="Q2082" s="263"/>
      <c r="R2082" s="263"/>
    </row>
    <row r="2083" spans="1:18" x14ac:dyDescent="0.25">
      <c r="A2083" s="305"/>
      <c r="B2083" s="346"/>
      <c r="C2083" s="305"/>
      <c r="D2083" s="668"/>
      <c r="E2083" s="668"/>
      <c r="F2083" s="1047"/>
      <c r="G2083" s="338"/>
      <c r="H2083" s="338"/>
      <c r="I2083" s="338"/>
      <c r="J2083" s="1048"/>
      <c r="K2083" s="338"/>
      <c r="L2083" s="291"/>
      <c r="M2083" s="247" t="str">
        <f t="shared" si="99"/>
        <v>0</v>
      </c>
      <c r="N2083" s="247" t="str">
        <f t="shared" si="100"/>
        <v>0</v>
      </c>
      <c r="O2083" s="672" t="s">
        <v>605</v>
      </c>
      <c r="P2083" s="672" t="s">
        <v>605</v>
      </c>
      <c r="Q2083" s="263"/>
      <c r="R2083" s="263"/>
    </row>
    <row r="2084" spans="1:18" x14ac:dyDescent="0.25">
      <c r="A2084" s="305"/>
      <c r="B2084" s="346"/>
      <c r="C2084" s="305"/>
      <c r="D2084" s="668"/>
      <c r="E2084" s="668"/>
      <c r="F2084" s="1047"/>
      <c r="G2084" s="338"/>
      <c r="H2084" s="338"/>
      <c r="I2084" s="338"/>
      <c r="J2084" s="1048"/>
      <c r="K2084" s="338"/>
      <c r="L2084" s="291"/>
      <c r="M2084" s="247" t="str">
        <f t="shared" si="99"/>
        <v>0</v>
      </c>
      <c r="N2084" s="247" t="str">
        <f t="shared" si="100"/>
        <v>0</v>
      </c>
      <c r="O2084" s="672" t="s">
        <v>605</v>
      </c>
      <c r="P2084" s="672" t="s">
        <v>605</v>
      </c>
      <c r="Q2084" s="263"/>
      <c r="R2084" s="263"/>
    </row>
    <row r="2085" spans="1:18" x14ac:dyDescent="0.25">
      <c r="A2085" s="305"/>
      <c r="B2085" s="346"/>
      <c r="C2085" s="305"/>
      <c r="D2085" s="668"/>
      <c r="E2085" s="668"/>
      <c r="F2085" s="1047"/>
      <c r="G2085" s="338"/>
      <c r="H2085" s="338"/>
      <c r="I2085" s="338"/>
      <c r="J2085" s="1048"/>
      <c r="K2085" s="338"/>
      <c r="L2085" s="291"/>
      <c r="M2085" s="247" t="str">
        <f t="shared" si="99"/>
        <v>0</v>
      </c>
      <c r="N2085" s="247" t="str">
        <f t="shared" si="100"/>
        <v>0</v>
      </c>
      <c r="O2085" s="672" t="s">
        <v>605</v>
      </c>
      <c r="P2085" s="672" t="s">
        <v>605</v>
      </c>
      <c r="Q2085" s="263"/>
      <c r="R2085" s="263"/>
    </row>
    <row r="2086" spans="1:18" x14ac:dyDescent="0.25">
      <c r="A2086" s="305"/>
      <c r="B2086" s="346"/>
      <c r="C2086" s="305"/>
      <c r="D2086" s="668"/>
      <c r="E2086" s="668"/>
      <c r="F2086" s="1047"/>
      <c r="G2086" s="338"/>
      <c r="H2086" s="338"/>
      <c r="I2086" s="338"/>
      <c r="J2086" s="1048"/>
      <c r="K2086" s="338"/>
      <c r="L2086" s="291"/>
      <c r="M2086" s="247" t="str">
        <f t="shared" si="99"/>
        <v>0</v>
      </c>
      <c r="N2086" s="247" t="str">
        <f t="shared" si="100"/>
        <v>0</v>
      </c>
      <c r="O2086" s="672" t="s">
        <v>605</v>
      </c>
      <c r="P2086" s="672" t="s">
        <v>605</v>
      </c>
      <c r="Q2086" s="263"/>
      <c r="R2086" s="263"/>
    </row>
    <row r="2087" spans="1:18" x14ac:dyDescent="0.25">
      <c r="A2087" s="305"/>
      <c r="B2087" s="346"/>
      <c r="C2087" s="305"/>
      <c r="D2087" s="668"/>
      <c r="E2087" s="668"/>
      <c r="F2087" s="1047"/>
      <c r="G2087" s="338"/>
      <c r="H2087" s="338"/>
      <c r="I2087" s="338"/>
      <c r="J2087" s="1048"/>
      <c r="K2087" s="338"/>
      <c r="L2087" s="291"/>
      <c r="M2087" s="247" t="str">
        <f t="shared" si="99"/>
        <v>0</v>
      </c>
      <c r="N2087" s="247" t="str">
        <f t="shared" si="100"/>
        <v>0</v>
      </c>
      <c r="O2087" s="672" t="s">
        <v>605</v>
      </c>
      <c r="P2087" s="672" t="s">
        <v>605</v>
      </c>
      <c r="Q2087" s="263"/>
      <c r="R2087" s="263"/>
    </row>
    <row r="2088" spans="1:18" x14ac:dyDescent="0.25">
      <c r="A2088" s="305"/>
      <c r="B2088" s="346"/>
      <c r="C2088" s="305"/>
      <c r="D2088" s="668"/>
      <c r="E2088" s="668"/>
      <c r="F2088" s="1047"/>
      <c r="G2088" s="338"/>
      <c r="H2088" s="338"/>
      <c r="I2088" s="338"/>
      <c r="J2088" s="1048"/>
      <c r="K2088" s="338"/>
      <c r="L2088" s="291"/>
      <c r="M2088" s="247" t="str">
        <f t="shared" si="99"/>
        <v>0</v>
      </c>
      <c r="N2088" s="247" t="str">
        <f t="shared" si="100"/>
        <v>0</v>
      </c>
      <c r="O2088" s="672" t="s">
        <v>605</v>
      </c>
      <c r="P2088" s="672" t="s">
        <v>605</v>
      </c>
      <c r="Q2088" s="263"/>
      <c r="R2088" s="263"/>
    </row>
    <row r="2089" spans="1:18" x14ac:dyDescent="0.25">
      <c r="A2089" s="305"/>
      <c r="B2089" s="346"/>
      <c r="C2089" s="305"/>
      <c r="D2089" s="668"/>
      <c r="E2089" s="668"/>
      <c r="F2089" s="1047"/>
      <c r="G2089" s="338"/>
      <c r="H2089" s="338"/>
      <c r="I2089" s="338"/>
      <c r="J2089" s="1048"/>
      <c r="K2089" s="338"/>
      <c r="L2089" s="291"/>
      <c r="M2089" s="247" t="str">
        <f t="shared" si="99"/>
        <v>0</v>
      </c>
      <c r="N2089" s="247" t="str">
        <f t="shared" si="100"/>
        <v>0</v>
      </c>
      <c r="O2089" s="672" t="s">
        <v>605</v>
      </c>
      <c r="P2089" s="672" t="s">
        <v>605</v>
      </c>
      <c r="Q2089" s="263"/>
      <c r="R2089" s="263"/>
    </row>
    <row r="2090" spans="1:18" x14ac:dyDescent="0.25">
      <c r="A2090" s="305"/>
      <c r="B2090" s="346"/>
      <c r="C2090" s="305"/>
      <c r="D2090" s="668"/>
      <c r="E2090" s="668"/>
      <c r="F2090" s="1047"/>
      <c r="G2090" s="338"/>
      <c r="H2090" s="338"/>
      <c r="I2090" s="338"/>
      <c r="J2090" s="1048"/>
      <c r="K2090" s="338"/>
      <c r="L2090" s="291"/>
      <c r="M2090" s="247" t="str">
        <f t="shared" si="99"/>
        <v>0</v>
      </c>
      <c r="N2090" s="247" t="str">
        <f t="shared" si="100"/>
        <v>0</v>
      </c>
      <c r="O2090" s="672" t="s">
        <v>605</v>
      </c>
      <c r="P2090" s="672" t="s">
        <v>605</v>
      </c>
      <c r="Q2090" s="263"/>
      <c r="R2090" s="263"/>
    </row>
    <row r="2091" spans="1:18" x14ac:dyDescent="0.25">
      <c r="A2091" s="305"/>
      <c r="B2091" s="346"/>
      <c r="C2091" s="305"/>
      <c r="D2091" s="668"/>
      <c r="E2091" s="668"/>
      <c r="F2091" s="1047"/>
      <c r="G2091" s="338"/>
      <c r="H2091" s="338"/>
      <c r="I2091" s="338"/>
      <c r="J2091" s="1048"/>
      <c r="K2091" s="338"/>
      <c r="L2091" s="291"/>
      <c r="M2091" s="247" t="str">
        <f t="shared" si="99"/>
        <v>0</v>
      </c>
      <c r="N2091" s="247" t="str">
        <f t="shared" si="100"/>
        <v>0</v>
      </c>
      <c r="O2091" s="672" t="s">
        <v>605</v>
      </c>
      <c r="P2091" s="672" t="s">
        <v>605</v>
      </c>
      <c r="Q2091" s="263"/>
      <c r="R2091" s="263"/>
    </row>
    <row r="2092" spans="1:18" x14ac:dyDescent="0.25">
      <c r="A2092" s="305"/>
      <c r="B2092" s="346"/>
      <c r="C2092" s="305"/>
      <c r="D2092" s="668"/>
      <c r="E2092" s="668"/>
      <c r="F2092" s="1047"/>
      <c r="G2092" s="338"/>
      <c r="H2092" s="338"/>
      <c r="I2092" s="338"/>
      <c r="J2092" s="1048"/>
      <c r="K2092" s="338"/>
      <c r="L2092" s="291"/>
      <c r="M2092" s="247" t="str">
        <f t="shared" si="99"/>
        <v>0</v>
      </c>
      <c r="N2092" s="247" t="str">
        <f t="shared" si="100"/>
        <v>0</v>
      </c>
      <c r="O2092" s="672" t="s">
        <v>605</v>
      </c>
      <c r="P2092" s="672" t="s">
        <v>605</v>
      </c>
      <c r="Q2092" s="263"/>
      <c r="R2092" s="263"/>
    </row>
    <row r="2093" spans="1:18" x14ac:dyDescent="0.25">
      <c r="A2093" s="305"/>
      <c r="B2093" s="346"/>
      <c r="C2093" s="305"/>
      <c r="D2093" s="668"/>
      <c r="E2093" s="668"/>
      <c r="F2093" s="1047"/>
      <c r="G2093" s="338"/>
      <c r="H2093" s="338"/>
      <c r="I2093" s="338"/>
      <c r="J2093" s="1048"/>
      <c r="K2093" s="338"/>
      <c r="L2093" s="291"/>
      <c r="M2093" s="247" t="str">
        <f t="shared" si="99"/>
        <v>0</v>
      </c>
      <c r="N2093" s="247" t="str">
        <f t="shared" si="100"/>
        <v>0</v>
      </c>
      <c r="O2093" s="672" t="s">
        <v>605</v>
      </c>
      <c r="P2093" s="672" t="s">
        <v>605</v>
      </c>
      <c r="Q2093" s="263"/>
      <c r="R2093" s="263"/>
    </row>
    <row r="2094" spans="1:18" x14ac:dyDescent="0.25">
      <c r="A2094" s="305"/>
      <c r="B2094" s="346"/>
      <c r="C2094" s="305"/>
      <c r="D2094" s="668"/>
      <c r="E2094" s="668"/>
      <c r="F2094" s="1047"/>
      <c r="G2094" s="338"/>
      <c r="H2094" s="338"/>
      <c r="I2094" s="338"/>
      <c r="J2094" s="1048"/>
      <c r="K2094" s="338"/>
      <c r="L2094" s="291"/>
      <c r="M2094" s="247" t="str">
        <f t="shared" si="99"/>
        <v>0</v>
      </c>
      <c r="N2094" s="247" t="str">
        <f t="shared" si="100"/>
        <v>0</v>
      </c>
      <c r="O2094" s="672" t="s">
        <v>605</v>
      </c>
      <c r="P2094" s="672" t="s">
        <v>605</v>
      </c>
      <c r="Q2094" s="263"/>
      <c r="R2094" s="263"/>
    </row>
    <row r="2095" spans="1:18" x14ac:dyDescent="0.25">
      <c r="A2095" s="305"/>
      <c r="B2095" s="346"/>
      <c r="C2095" s="305"/>
      <c r="D2095" s="668"/>
      <c r="E2095" s="668"/>
      <c r="F2095" s="1047"/>
      <c r="G2095" s="338"/>
      <c r="H2095" s="338"/>
      <c r="I2095" s="338"/>
      <c r="J2095" s="1048"/>
      <c r="K2095" s="338"/>
      <c r="L2095" s="291"/>
      <c r="M2095" s="247" t="str">
        <f t="shared" si="99"/>
        <v>0</v>
      </c>
      <c r="N2095" s="247" t="str">
        <f t="shared" si="100"/>
        <v>0</v>
      </c>
      <c r="O2095" s="672" t="s">
        <v>605</v>
      </c>
      <c r="P2095" s="672" t="s">
        <v>605</v>
      </c>
      <c r="Q2095" s="263"/>
      <c r="R2095" s="263"/>
    </row>
    <row r="2096" spans="1:18" x14ac:dyDescent="0.25">
      <c r="A2096" s="305"/>
      <c r="B2096" s="346"/>
      <c r="C2096" s="305"/>
      <c r="D2096" s="668"/>
      <c r="E2096" s="668"/>
      <c r="F2096" s="1047"/>
      <c r="G2096" s="338"/>
      <c r="H2096" s="338"/>
      <c r="I2096" s="338"/>
      <c r="J2096" s="1048"/>
      <c r="K2096" s="338"/>
      <c r="L2096" s="291"/>
      <c r="M2096" s="247" t="str">
        <f t="shared" si="99"/>
        <v>0</v>
      </c>
      <c r="N2096" s="247" t="str">
        <f t="shared" si="100"/>
        <v>0</v>
      </c>
      <c r="O2096" s="672" t="s">
        <v>605</v>
      </c>
      <c r="P2096" s="672" t="s">
        <v>605</v>
      </c>
      <c r="Q2096" s="263"/>
      <c r="R2096" s="263"/>
    </row>
    <row r="2097" spans="1:18" x14ac:dyDescent="0.25">
      <c r="A2097" s="305"/>
      <c r="B2097" s="346"/>
      <c r="C2097" s="305"/>
      <c r="D2097" s="668"/>
      <c r="E2097" s="668"/>
      <c r="F2097" s="1047"/>
      <c r="G2097" s="338"/>
      <c r="H2097" s="338"/>
      <c r="I2097" s="338"/>
      <c r="J2097" s="1048"/>
      <c r="K2097" s="338"/>
      <c r="L2097" s="291"/>
      <c r="M2097" s="247" t="str">
        <f t="shared" si="99"/>
        <v>0</v>
      </c>
      <c r="N2097" s="247" t="str">
        <f t="shared" si="100"/>
        <v>0</v>
      </c>
      <c r="O2097" s="672" t="s">
        <v>605</v>
      </c>
      <c r="P2097" s="672" t="s">
        <v>605</v>
      </c>
      <c r="Q2097" s="263"/>
      <c r="R2097" s="263"/>
    </row>
    <row r="2098" spans="1:18" x14ac:dyDescent="0.25">
      <c r="A2098" s="305"/>
      <c r="B2098" s="346"/>
      <c r="C2098" s="305"/>
      <c r="D2098" s="668"/>
      <c r="E2098" s="668"/>
      <c r="F2098" s="1047"/>
      <c r="G2098" s="338"/>
      <c r="H2098" s="338"/>
      <c r="I2098" s="338"/>
      <c r="J2098" s="1048"/>
      <c r="K2098" s="338"/>
      <c r="L2098" s="291"/>
      <c r="M2098" s="247" t="str">
        <f t="shared" si="99"/>
        <v>0</v>
      </c>
      <c r="N2098" s="247" t="str">
        <f t="shared" si="100"/>
        <v>0</v>
      </c>
      <c r="O2098" s="672" t="s">
        <v>605</v>
      </c>
      <c r="P2098" s="672" t="s">
        <v>605</v>
      </c>
      <c r="Q2098" s="263"/>
      <c r="R2098" s="263"/>
    </row>
    <row r="2099" spans="1:18" x14ac:dyDescent="0.25">
      <c r="A2099" s="305"/>
      <c r="B2099" s="346"/>
      <c r="C2099" s="305"/>
      <c r="D2099" s="668"/>
      <c r="E2099" s="668"/>
      <c r="F2099" s="1047"/>
      <c r="G2099" s="338"/>
      <c r="H2099" s="338"/>
      <c r="I2099" s="338"/>
      <c r="J2099" s="1048"/>
      <c r="K2099" s="338"/>
      <c r="L2099" s="291"/>
      <c r="M2099" s="247" t="str">
        <f t="shared" si="99"/>
        <v>0</v>
      </c>
      <c r="N2099" s="247" t="str">
        <f t="shared" si="100"/>
        <v>0</v>
      </c>
      <c r="O2099" s="672" t="s">
        <v>605</v>
      </c>
      <c r="P2099" s="672" t="s">
        <v>605</v>
      </c>
      <c r="Q2099" s="263"/>
      <c r="R2099" s="263"/>
    </row>
    <row r="2100" spans="1:18" x14ac:dyDescent="0.25">
      <c r="A2100" s="305"/>
      <c r="B2100" s="346"/>
      <c r="C2100" s="305"/>
      <c r="D2100" s="668"/>
      <c r="E2100" s="668"/>
      <c r="F2100" s="1047"/>
      <c r="G2100" s="338"/>
      <c r="H2100" s="338"/>
      <c r="I2100" s="338"/>
      <c r="J2100" s="1048"/>
      <c r="K2100" s="338"/>
      <c r="L2100" s="291"/>
      <c r="M2100" s="247" t="str">
        <f t="shared" si="99"/>
        <v>0</v>
      </c>
      <c r="N2100" s="247" t="str">
        <f t="shared" si="100"/>
        <v>0</v>
      </c>
      <c r="O2100" s="672" t="s">
        <v>605</v>
      </c>
      <c r="P2100" s="672" t="s">
        <v>605</v>
      </c>
      <c r="Q2100" s="263"/>
      <c r="R2100" s="263"/>
    </row>
    <row r="2101" spans="1:18" x14ac:dyDescent="0.25">
      <c r="A2101" s="305"/>
      <c r="B2101" s="346"/>
      <c r="C2101" s="305"/>
      <c r="D2101" s="668"/>
      <c r="E2101" s="668"/>
      <c r="F2101" s="1047"/>
      <c r="G2101" s="338"/>
      <c r="H2101" s="338"/>
      <c r="I2101" s="338"/>
      <c r="J2101" s="1048"/>
      <c r="K2101" s="338"/>
      <c r="L2101" s="291"/>
      <c r="M2101" s="247" t="str">
        <f t="shared" si="99"/>
        <v>0</v>
      </c>
      <c r="N2101" s="247" t="str">
        <f t="shared" si="100"/>
        <v>0</v>
      </c>
      <c r="O2101" s="672" t="s">
        <v>605</v>
      </c>
      <c r="P2101" s="672" t="s">
        <v>605</v>
      </c>
      <c r="Q2101" s="263"/>
      <c r="R2101" s="263"/>
    </row>
    <row r="2102" spans="1:18" x14ac:dyDescent="0.25">
      <c r="A2102" s="305"/>
      <c r="B2102" s="346"/>
      <c r="C2102" s="305"/>
      <c r="D2102" s="668"/>
      <c r="E2102" s="668"/>
      <c r="F2102" s="1047"/>
      <c r="G2102" s="338"/>
      <c r="H2102" s="338"/>
      <c r="I2102" s="338"/>
      <c r="J2102" s="1048"/>
      <c r="K2102" s="338"/>
      <c r="L2102" s="291"/>
      <c r="M2102" s="247" t="str">
        <f t="shared" si="99"/>
        <v>0</v>
      </c>
      <c r="N2102" s="247" t="str">
        <f t="shared" si="100"/>
        <v>0</v>
      </c>
      <c r="O2102" s="672" t="s">
        <v>605</v>
      </c>
      <c r="P2102" s="672" t="s">
        <v>605</v>
      </c>
      <c r="Q2102" s="263"/>
      <c r="R2102" s="263"/>
    </row>
    <row r="2103" spans="1:18" x14ac:dyDescent="0.25">
      <c r="A2103" s="305"/>
      <c r="B2103" s="346"/>
      <c r="C2103" s="305"/>
      <c r="D2103" s="668"/>
      <c r="E2103" s="668"/>
      <c r="F2103" s="1047"/>
      <c r="G2103" s="338"/>
      <c r="H2103" s="338"/>
      <c r="I2103" s="338"/>
      <c r="J2103" s="1048"/>
      <c r="K2103" s="338"/>
      <c r="L2103" s="291"/>
      <c r="M2103" s="247" t="str">
        <f t="shared" si="99"/>
        <v>0</v>
      </c>
      <c r="N2103" s="247" t="str">
        <f t="shared" si="100"/>
        <v>0</v>
      </c>
      <c r="O2103" s="672" t="s">
        <v>605</v>
      </c>
      <c r="P2103" s="672" t="s">
        <v>605</v>
      </c>
      <c r="Q2103" s="263"/>
      <c r="R2103" s="263"/>
    </row>
    <row r="2104" spans="1:18" x14ac:dyDescent="0.25">
      <c r="A2104" s="305"/>
      <c r="B2104" s="346"/>
      <c r="C2104" s="305"/>
      <c r="D2104" s="668"/>
      <c r="E2104" s="668"/>
      <c r="F2104" s="1047"/>
      <c r="G2104" s="338"/>
      <c r="H2104" s="338"/>
      <c r="I2104" s="338"/>
      <c r="J2104" s="1048"/>
      <c r="K2104" s="338"/>
      <c r="L2104" s="291"/>
      <c r="M2104" s="247" t="str">
        <f t="shared" si="99"/>
        <v>0</v>
      </c>
      <c r="N2104" s="247" t="str">
        <f t="shared" si="100"/>
        <v>0</v>
      </c>
      <c r="O2104" s="672" t="s">
        <v>605</v>
      </c>
      <c r="P2104" s="672" t="s">
        <v>605</v>
      </c>
      <c r="Q2104" s="263"/>
      <c r="R2104" s="263"/>
    </row>
    <row r="2105" spans="1:18" x14ac:dyDescent="0.25">
      <c r="A2105" s="305"/>
      <c r="B2105" s="346"/>
      <c r="C2105" s="305"/>
      <c r="D2105" s="668"/>
      <c r="E2105" s="668"/>
      <c r="F2105" s="1047"/>
      <c r="G2105" s="338"/>
      <c r="H2105" s="338"/>
      <c r="I2105" s="338"/>
      <c r="J2105" s="1048"/>
      <c r="K2105" s="338"/>
      <c r="L2105" s="291"/>
      <c r="M2105" s="247" t="str">
        <f t="shared" si="99"/>
        <v>0</v>
      </c>
      <c r="N2105" s="247" t="str">
        <f t="shared" si="100"/>
        <v>0</v>
      </c>
      <c r="O2105" s="672" t="s">
        <v>605</v>
      </c>
      <c r="P2105" s="672" t="s">
        <v>605</v>
      </c>
      <c r="Q2105" s="263"/>
      <c r="R2105" s="263"/>
    </row>
    <row r="2106" spans="1:18" x14ac:dyDescent="0.25">
      <c r="A2106" s="305"/>
      <c r="B2106" s="346"/>
      <c r="C2106" s="305"/>
      <c r="D2106" s="668"/>
      <c r="E2106" s="668"/>
      <c r="F2106" s="1047"/>
      <c r="G2106" s="338"/>
      <c r="H2106" s="338"/>
      <c r="I2106" s="338"/>
      <c r="J2106" s="1048"/>
      <c r="K2106" s="338"/>
      <c r="L2106" s="291"/>
      <c r="M2106" s="247" t="str">
        <f t="shared" si="99"/>
        <v>0</v>
      </c>
      <c r="N2106" s="247" t="str">
        <f t="shared" si="100"/>
        <v>0</v>
      </c>
      <c r="O2106" s="672" t="s">
        <v>605</v>
      </c>
      <c r="P2106" s="672" t="s">
        <v>605</v>
      </c>
      <c r="Q2106" s="263"/>
      <c r="R2106" s="263"/>
    </row>
    <row r="2107" spans="1:18" x14ac:dyDescent="0.25">
      <c r="A2107" s="305"/>
      <c r="B2107" s="346"/>
      <c r="C2107" s="305"/>
      <c r="D2107" s="668"/>
      <c r="E2107" s="668"/>
      <c r="F2107" s="1047"/>
      <c r="G2107" s="338"/>
      <c r="H2107" s="338"/>
      <c r="I2107" s="338"/>
      <c r="J2107" s="1048"/>
      <c r="K2107" s="338"/>
      <c r="L2107" s="291"/>
      <c r="M2107" s="247" t="str">
        <f t="shared" si="99"/>
        <v>0</v>
      </c>
      <c r="N2107" s="247" t="str">
        <f t="shared" si="100"/>
        <v>0</v>
      </c>
      <c r="O2107" s="672" t="s">
        <v>605</v>
      </c>
      <c r="P2107" s="672" t="s">
        <v>605</v>
      </c>
      <c r="Q2107" s="263"/>
      <c r="R2107" s="263"/>
    </row>
    <row r="2108" spans="1:18" x14ac:dyDescent="0.25">
      <c r="A2108" s="305"/>
      <c r="B2108" s="346"/>
      <c r="C2108" s="305"/>
      <c r="D2108" s="668"/>
      <c r="E2108" s="668"/>
      <c r="F2108" s="1047"/>
      <c r="G2108" s="338"/>
      <c r="H2108" s="338"/>
      <c r="I2108" s="338"/>
      <c r="J2108" s="1048"/>
      <c r="K2108" s="338"/>
      <c r="L2108" s="291"/>
      <c r="M2108" s="247" t="str">
        <f t="shared" si="99"/>
        <v>0</v>
      </c>
      <c r="N2108" s="247" t="str">
        <f t="shared" si="100"/>
        <v>0</v>
      </c>
      <c r="O2108" s="672" t="s">
        <v>605</v>
      </c>
      <c r="P2108" s="672" t="s">
        <v>605</v>
      </c>
      <c r="Q2108" s="263"/>
      <c r="R2108" s="263"/>
    </row>
    <row r="2109" spans="1:18" x14ac:dyDescent="0.25">
      <c r="A2109" s="305"/>
      <c r="B2109" s="346"/>
      <c r="C2109" s="305"/>
      <c r="D2109" s="668"/>
      <c r="E2109" s="668"/>
      <c r="F2109" s="1047"/>
      <c r="G2109" s="338"/>
      <c r="H2109" s="338"/>
      <c r="I2109" s="338"/>
      <c r="J2109" s="1048"/>
      <c r="K2109" s="338"/>
      <c r="L2109" s="291"/>
      <c r="M2109" s="247" t="str">
        <f t="shared" si="99"/>
        <v>0</v>
      </c>
      <c r="N2109" s="247" t="str">
        <f t="shared" si="100"/>
        <v>0</v>
      </c>
      <c r="O2109" s="672" t="s">
        <v>605</v>
      </c>
      <c r="P2109" s="672" t="s">
        <v>605</v>
      </c>
      <c r="Q2109" s="263"/>
      <c r="R2109" s="263"/>
    </row>
    <row r="2110" spans="1:18" x14ac:dyDescent="0.25">
      <c r="A2110" s="305"/>
      <c r="B2110" s="346"/>
      <c r="C2110" s="305"/>
      <c r="D2110" s="668"/>
      <c r="E2110" s="668"/>
      <c r="F2110" s="1047"/>
      <c r="G2110" s="338"/>
      <c r="H2110" s="338"/>
      <c r="I2110" s="338"/>
      <c r="J2110" s="1048"/>
      <c r="K2110" s="338"/>
      <c r="L2110" s="291"/>
      <c r="M2110" s="247" t="str">
        <f t="shared" si="99"/>
        <v>0</v>
      </c>
      <c r="N2110" s="247" t="str">
        <f t="shared" si="100"/>
        <v>0</v>
      </c>
      <c r="O2110" s="672" t="s">
        <v>605</v>
      </c>
      <c r="P2110" s="672" t="s">
        <v>605</v>
      </c>
      <c r="Q2110" s="263"/>
      <c r="R2110" s="263"/>
    </row>
    <row r="2111" spans="1:18" x14ac:dyDescent="0.25">
      <c r="A2111" s="305"/>
      <c r="B2111" s="346"/>
      <c r="C2111" s="305"/>
      <c r="D2111" s="668"/>
      <c r="E2111" s="668"/>
      <c r="F2111" s="1047"/>
      <c r="G2111" s="338"/>
      <c r="H2111" s="338"/>
      <c r="I2111" s="338"/>
      <c r="J2111" s="1048"/>
      <c r="K2111" s="338"/>
      <c r="L2111" s="291"/>
      <c r="M2111" s="247" t="str">
        <f t="shared" si="99"/>
        <v>0</v>
      </c>
      <c r="N2111" s="247" t="str">
        <f t="shared" si="100"/>
        <v>0</v>
      </c>
      <c r="O2111" s="672" t="s">
        <v>605</v>
      </c>
      <c r="P2111" s="672" t="s">
        <v>605</v>
      </c>
      <c r="Q2111" s="263"/>
      <c r="R2111" s="263"/>
    </row>
    <row r="2112" spans="1:18" x14ac:dyDescent="0.25">
      <c r="A2112" s="305"/>
      <c r="B2112" s="346"/>
      <c r="C2112" s="305"/>
      <c r="D2112" s="668"/>
      <c r="E2112" s="668"/>
      <c r="F2112" s="1047"/>
      <c r="G2112" s="338"/>
      <c r="H2112" s="338"/>
      <c r="I2112" s="338"/>
      <c r="J2112" s="1048"/>
      <c r="K2112" s="338"/>
      <c r="L2112" s="291"/>
      <c r="M2112" s="247" t="str">
        <f t="shared" si="99"/>
        <v>0</v>
      </c>
      <c r="N2112" s="247" t="str">
        <f t="shared" si="100"/>
        <v>0</v>
      </c>
      <c r="O2112" s="672" t="s">
        <v>605</v>
      </c>
      <c r="P2112" s="672" t="s">
        <v>605</v>
      </c>
      <c r="Q2112" s="263"/>
      <c r="R2112" s="263"/>
    </row>
    <row r="2113" spans="1:18" x14ac:dyDescent="0.25">
      <c r="A2113" s="305"/>
      <c r="B2113" s="346"/>
      <c r="C2113" s="305"/>
      <c r="D2113" s="668"/>
      <c r="E2113" s="668"/>
      <c r="F2113" s="1047"/>
      <c r="G2113" s="338"/>
      <c r="H2113" s="338"/>
      <c r="I2113" s="338"/>
      <c r="J2113" s="1048"/>
      <c r="K2113" s="338"/>
      <c r="L2113" s="291"/>
      <c r="M2113" s="247" t="str">
        <f t="shared" si="99"/>
        <v>0</v>
      </c>
      <c r="N2113" s="247" t="str">
        <f t="shared" si="100"/>
        <v>0</v>
      </c>
      <c r="O2113" s="672" t="s">
        <v>605</v>
      </c>
      <c r="P2113" s="672" t="s">
        <v>605</v>
      </c>
      <c r="Q2113" s="263"/>
      <c r="R2113" s="263"/>
    </row>
    <row r="2114" spans="1:18" x14ac:dyDescent="0.25">
      <c r="A2114" s="305"/>
      <c r="B2114" s="346"/>
      <c r="C2114" s="305"/>
      <c r="D2114" s="668"/>
      <c r="E2114" s="668"/>
      <c r="F2114" s="1047"/>
      <c r="G2114" s="338"/>
      <c r="H2114" s="338"/>
      <c r="I2114" s="338"/>
      <c r="J2114" s="1048"/>
      <c r="K2114" s="338"/>
      <c r="L2114" s="291"/>
      <c r="M2114" s="247" t="str">
        <f t="shared" si="99"/>
        <v>0</v>
      </c>
      <c r="N2114" s="247" t="str">
        <f t="shared" si="100"/>
        <v>0</v>
      </c>
      <c r="O2114" s="672" t="s">
        <v>605</v>
      </c>
      <c r="P2114" s="672" t="s">
        <v>605</v>
      </c>
      <c r="Q2114" s="263"/>
      <c r="R2114" s="263"/>
    </row>
    <row r="2115" spans="1:18" x14ac:dyDescent="0.25">
      <c r="A2115" s="305"/>
      <c r="B2115" s="346"/>
      <c r="C2115" s="305"/>
      <c r="D2115" s="668"/>
      <c r="E2115" s="668"/>
      <c r="F2115" s="1047"/>
      <c r="G2115" s="338"/>
      <c r="H2115" s="338"/>
      <c r="I2115" s="338"/>
      <c r="J2115" s="1048"/>
      <c r="K2115" s="338"/>
      <c r="L2115" s="291"/>
      <c r="M2115" s="247" t="str">
        <f t="shared" ref="M2115:M2178" si="101">IF(O2115="",0,LEFT(O2115,1))</f>
        <v>0</v>
      </c>
      <c r="N2115" s="247" t="str">
        <f t="shared" si="100"/>
        <v>0</v>
      </c>
      <c r="O2115" s="672" t="s">
        <v>605</v>
      </c>
      <c r="P2115" s="672" t="s">
        <v>605</v>
      </c>
      <c r="Q2115" s="263"/>
      <c r="R2115" s="263"/>
    </row>
    <row r="2116" spans="1:18" x14ac:dyDescent="0.25">
      <c r="A2116" s="305"/>
      <c r="B2116" s="346"/>
      <c r="C2116" s="305"/>
      <c r="D2116" s="668"/>
      <c r="E2116" s="668"/>
      <c r="F2116" s="1047"/>
      <c r="G2116" s="338"/>
      <c r="H2116" s="338"/>
      <c r="I2116" s="338"/>
      <c r="J2116" s="1048"/>
      <c r="K2116" s="338"/>
      <c r="L2116" s="291"/>
      <c r="M2116" s="247" t="str">
        <f t="shared" si="101"/>
        <v>0</v>
      </c>
      <c r="N2116" s="247" t="str">
        <f t="shared" si="100"/>
        <v>0</v>
      </c>
      <c r="O2116" s="672" t="s">
        <v>605</v>
      </c>
      <c r="P2116" s="672" t="s">
        <v>605</v>
      </c>
      <c r="Q2116" s="263"/>
      <c r="R2116" s="263"/>
    </row>
    <row r="2117" spans="1:18" x14ac:dyDescent="0.25">
      <c r="A2117" s="305"/>
      <c r="B2117" s="346"/>
      <c r="C2117" s="305"/>
      <c r="D2117" s="668"/>
      <c r="E2117" s="668"/>
      <c r="F2117" s="1047"/>
      <c r="G2117" s="338"/>
      <c r="H2117" s="338"/>
      <c r="I2117" s="338"/>
      <c r="J2117" s="1048"/>
      <c r="K2117" s="338"/>
      <c r="L2117" s="291"/>
      <c r="M2117" s="247" t="str">
        <f t="shared" si="101"/>
        <v>0</v>
      </c>
      <c r="N2117" s="247" t="str">
        <f t="shared" ref="N2117:N2180" si="102">IF(P2117="",0,LEFT(P2117,1))</f>
        <v>0</v>
      </c>
      <c r="O2117" s="672" t="s">
        <v>605</v>
      </c>
      <c r="P2117" s="672" t="s">
        <v>605</v>
      </c>
      <c r="Q2117" s="263"/>
      <c r="R2117" s="263"/>
    </row>
    <row r="2118" spans="1:18" x14ac:dyDescent="0.25">
      <c r="A2118" s="305"/>
      <c r="B2118" s="346"/>
      <c r="C2118" s="305"/>
      <c r="D2118" s="668"/>
      <c r="E2118" s="668"/>
      <c r="F2118" s="1047"/>
      <c r="G2118" s="338"/>
      <c r="H2118" s="338"/>
      <c r="I2118" s="338"/>
      <c r="J2118" s="1048"/>
      <c r="K2118" s="338"/>
      <c r="L2118" s="291"/>
      <c r="M2118" s="247" t="str">
        <f t="shared" si="101"/>
        <v>0</v>
      </c>
      <c r="N2118" s="247" t="str">
        <f t="shared" si="102"/>
        <v>0</v>
      </c>
      <c r="O2118" s="672" t="s">
        <v>605</v>
      </c>
      <c r="P2118" s="672" t="s">
        <v>605</v>
      </c>
      <c r="Q2118" s="263"/>
      <c r="R2118" s="263"/>
    </row>
    <row r="2119" spans="1:18" x14ac:dyDescent="0.25">
      <c r="A2119" s="305"/>
      <c r="B2119" s="346"/>
      <c r="C2119" s="305"/>
      <c r="D2119" s="668"/>
      <c r="E2119" s="668"/>
      <c r="F2119" s="1047"/>
      <c r="G2119" s="338"/>
      <c r="H2119" s="338"/>
      <c r="I2119" s="338"/>
      <c r="J2119" s="1048"/>
      <c r="K2119" s="338"/>
      <c r="L2119" s="291"/>
      <c r="M2119" s="247" t="str">
        <f t="shared" si="101"/>
        <v>0</v>
      </c>
      <c r="N2119" s="247" t="str">
        <f t="shared" si="102"/>
        <v>0</v>
      </c>
      <c r="O2119" s="672" t="s">
        <v>605</v>
      </c>
      <c r="P2119" s="672" t="s">
        <v>605</v>
      </c>
      <c r="Q2119" s="263"/>
      <c r="R2119" s="263"/>
    </row>
    <row r="2120" spans="1:18" x14ac:dyDescent="0.25">
      <c r="A2120" s="305"/>
      <c r="B2120" s="346"/>
      <c r="C2120" s="305"/>
      <c r="D2120" s="668"/>
      <c r="E2120" s="668"/>
      <c r="F2120" s="1047"/>
      <c r="G2120" s="338"/>
      <c r="H2120" s="338"/>
      <c r="I2120" s="338"/>
      <c r="J2120" s="1048"/>
      <c r="K2120" s="338"/>
      <c r="L2120" s="291"/>
      <c r="M2120" s="247" t="str">
        <f t="shared" si="101"/>
        <v>0</v>
      </c>
      <c r="N2120" s="247" t="str">
        <f t="shared" si="102"/>
        <v>0</v>
      </c>
      <c r="O2120" s="672" t="s">
        <v>605</v>
      </c>
      <c r="P2120" s="672" t="s">
        <v>605</v>
      </c>
      <c r="Q2120" s="263"/>
      <c r="R2120" s="263"/>
    </row>
    <row r="2121" spans="1:18" x14ac:dyDescent="0.25">
      <c r="A2121" s="305"/>
      <c r="B2121" s="346"/>
      <c r="C2121" s="305"/>
      <c r="D2121" s="668"/>
      <c r="E2121" s="668"/>
      <c r="F2121" s="1047"/>
      <c r="G2121" s="338"/>
      <c r="H2121" s="338"/>
      <c r="I2121" s="338"/>
      <c r="J2121" s="1048"/>
      <c r="K2121" s="338"/>
      <c r="L2121" s="291"/>
      <c r="M2121" s="247" t="str">
        <f t="shared" si="101"/>
        <v>0</v>
      </c>
      <c r="N2121" s="247" t="str">
        <f t="shared" si="102"/>
        <v>0</v>
      </c>
      <c r="O2121" s="672" t="s">
        <v>605</v>
      </c>
      <c r="P2121" s="672" t="s">
        <v>605</v>
      </c>
      <c r="Q2121" s="263"/>
      <c r="R2121" s="263"/>
    </row>
    <row r="2122" spans="1:18" x14ac:dyDescent="0.25">
      <c r="A2122" s="305"/>
      <c r="B2122" s="346"/>
      <c r="C2122" s="305"/>
      <c r="D2122" s="668"/>
      <c r="E2122" s="668"/>
      <c r="F2122" s="1047"/>
      <c r="G2122" s="338"/>
      <c r="H2122" s="338"/>
      <c r="I2122" s="338"/>
      <c r="J2122" s="1048"/>
      <c r="K2122" s="338"/>
      <c r="L2122" s="291"/>
      <c r="M2122" s="247" t="str">
        <f t="shared" si="101"/>
        <v>0</v>
      </c>
      <c r="N2122" s="247" t="str">
        <f t="shared" si="102"/>
        <v>0</v>
      </c>
      <c r="O2122" s="672" t="s">
        <v>605</v>
      </c>
      <c r="P2122" s="672" t="s">
        <v>605</v>
      </c>
      <c r="Q2122" s="263"/>
      <c r="R2122" s="263"/>
    </row>
    <row r="2123" spans="1:18" x14ac:dyDescent="0.25">
      <c r="A2123" s="305"/>
      <c r="B2123" s="346"/>
      <c r="C2123" s="305"/>
      <c r="D2123" s="668"/>
      <c r="E2123" s="668"/>
      <c r="F2123" s="1047"/>
      <c r="G2123" s="338"/>
      <c r="H2123" s="338"/>
      <c r="I2123" s="338"/>
      <c r="J2123" s="1048"/>
      <c r="K2123" s="338"/>
      <c r="L2123" s="291"/>
      <c r="M2123" s="247" t="str">
        <f t="shared" si="101"/>
        <v>0</v>
      </c>
      <c r="N2123" s="247" t="str">
        <f t="shared" si="102"/>
        <v>0</v>
      </c>
      <c r="O2123" s="672" t="s">
        <v>605</v>
      </c>
      <c r="P2123" s="672" t="s">
        <v>605</v>
      </c>
      <c r="Q2123" s="263"/>
      <c r="R2123" s="263"/>
    </row>
    <row r="2124" spans="1:18" x14ac:dyDescent="0.25">
      <c r="A2124" s="305"/>
      <c r="B2124" s="346"/>
      <c r="C2124" s="305"/>
      <c r="D2124" s="668"/>
      <c r="E2124" s="668"/>
      <c r="F2124" s="1047"/>
      <c r="G2124" s="338"/>
      <c r="H2124" s="338"/>
      <c r="I2124" s="338"/>
      <c r="J2124" s="1048"/>
      <c r="K2124" s="338"/>
      <c r="L2124" s="291"/>
      <c r="M2124" s="247" t="str">
        <f t="shared" si="101"/>
        <v>0</v>
      </c>
      <c r="N2124" s="247" t="str">
        <f t="shared" si="102"/>
        <v>0</v>
      </c>
      <c r="O2124" s="672" t="s">
        <v>605</v>
      </c>
      <c r="P2124" s="672" t="s">
        <v>605</v>
      </c>
      <c r="Q2124" s="263"/>
      <c r="R2124" s="263"/>
    </row>
    <row r="2125" spans="1:18" x14ac:dyDescent="0.25">
      <c r="A2125" s="305"/>
      <c r="B2125" s="346"/>
      <c r="C2125" s="305"/>
      <c r="D2125" s="668"/>
      <c r="E2125" s="668"/>
      <c r="F2125" s="1047"/>
      <c r="G2125" s="338"/>
      <c r="H2125" s="338"/>
      <c r="I2125" s="338"/>
      <c r="J2125" s="1048"/>
      <c r="K2125" s="338"/>
      <c r="L2125" s="291"/>
      <c r="M2125" s="247" t="str">
        <f t="shared" si="101"/>
        <v>0</v>
      </c>
      <c r="N2125" s="247" t="str">
        <f t="shared" si="102"/>
        <v>0</v>
      </c>
      <c r="O2125" s="672" t="s">
        <v>605</v>
      </c>
      <c r="P2125" s="672" t="s">
        <v>605</v>
      </c>
      <c r="Q2125" s="263"/>
      <c r="R2125" s="263"/>
    </row>
    <row r="2126" spans="1:18" x14ac:dyDescent="0.25">
      <c r="A2126" s="305"/>
      <c r="B2126" s="346"/>
      <c r="C2126" s="305"/>
      <c r="D2126" s="668"/>
      <c r="E2126" s="668"/>
      <c r="F2126" s="1047"/>
      <c r="G2126" s="338"/>
      <c r="H2126" s="338"/>
      <c r="I2126" s="338"/>
      <c r="J2126" s="1048"/>
      <c r="K2126" s="338"/>
      <c r="L2126" s="291"/>
      <c r="M2126" s="247" t="str">
        <f t="shared" si="101"/>
        <v>0</v>
      </c>
      <c r="N2126" s="247" t="str">
        <f t="shared" si="102"/>
        <v>0</v>
      </c>
      <c r="O2126" s="672" t="s">
        <v>605</v>
      </c>
      <c r="P2126" s="672" t="s">
        <v>605</v>
      </c>
      <c r="Q2126" s="263"/>
      <c r="R2126" s="263"/>
    </row>
    <row r="2127" spans="1:18" x14ac:dyDescent="0.25">
      <c r="A2127" s="305"/>
      <c r="B2127" s="346"/>
      <c r="C2127" s="305"/>
      <c r="D2127" s="668"/>
      <c r="E2127" s="668"/>
      <c r="F2127" s="1047"/>
      <c r="G2127" s="338"/>
      <c r="H2127" s="338"/>
      <c r="I2127" s="338"/>
      <c r="J2127" s="1048"/>
      <c r="K2127" s="338"/>
      <c r="L2127" s="291"/>
      <c r="M2127" s="247" t="str">
        <f t="shared" si="101"/>
        <v>0</v>
      </c>
      <c r="N2127" s="247" t="str">
        <f t="shared" si="102"/>
        <v>0</v>
      </c>
      <c r="O2127" s="672" t="s">
        <v>605</v>
      </c>
      <c r="P2127" s="672" t="s">
        <v>605</v>
      </c>
      <c r="Q2127" s="263"/>
      <c r="R2127" s="263"/>
    </row>
    <row r="2128" spans="1:18" x14ac:dyDescent="0.25">
      <c r="A2128" s="305"/>
      <c r="B2128" s="346"/>
      <c r="C2128" s="305"/>
      <c r="D2128" s="668"/>
      <c r="E2128" s="668"/>
      <c r="F2128" s="1047"/>
      <c r="G2128" s="338"/>
      <c r="H2128" s="338"/>
      <c r="I2128" s="338"/>
      <c r="J2128" s="1048"/>
      <c r="K2128" s="338"/>
      <c r="L2128" s="291"/>
      <c r="M2128" s="247" t="str">
        <f t="shared" si="101"/>
        <v>0</v>
      </c>
      <c r="N2128" s="247" t="str">
        <f t="shared" si="102"/>
        <v>0</v>
      </c>
      <c r="O2128" s="672" t="s">
        <v>605</v>
      </c>
      <c r="P2128" s="672" t="s">
        <v>605</v>
      </c>
      <c r="Q2128" s="263"/>
      <c r="R2128" s="263"/>
    </row>
    <row r="2129" spans="1:18" x14ac:dyDescent="0.25">
      <c r="A2129" s="305"/>
      <c r="B2129" s="346"/>
      <c r="C2129" s="305"/>
      <c r="D2129" s="668"/>
      <c r="E2129" s="668"/>
      <c r="F2129" s="1047"/>
      <c r="G2129" s="338"/>
      <c r="H2129" s="338"/>
      <c r="I2129" s="338"/>
      <c r="J2129" s="1048"/>
      <c r="K2129" s="338"/>
      <c r="L2129" s="291"/>
      <c r="M2129" s="247" t="str">
        <f t="shared" si="101"/>
        <v>0</v>
      </c>
      <c r="N2129" s="247" t="str">
        <f t="shared" si="102"/>
        <v>0</v>
      </c>
      <c r="O2129" s="672" t="s">
        <v>605</v>
      </c>
      <c r="P2129" s="672" t="s">
        <v>605</v>
      </c>
      <c r="Q2129" s="263"/>
      <c r="R2129" s="263"/>
    </row>
    <row r="2130" spans="1:18" x14ac:dyDescent="0.25">
      <c r="A2130" s="305"/>
      <c r="B2130" s="346"/>
      <c r="C2130" s="305"/>
      <c r="D2130" s="668"/>
      <c r="E2130" s="668"/>
      <c r="F2130" s="1047"/>
      <c r="G2130" s="338"/>
      <c r="H2130" s="338"/>
      <c r="I2130" s="338"/>
      <c r="J2130" s="1048"/>
      <c r="K2130" s="338"/>
      <c r="L2130" s="291"/>
      <c r="M2130" s="247" t="str">
        <f t="shared" si="101"/>
        <v>0</v>
      </c>
      <c r="N2130" s="247" t="str">
        <f t="shared" si="102"/>
        <v>0</v>
      </c>
      <c r="O2130" s="672" t="s">
        <v>605</v>
      </c>
      <c r="P2130" s="672" t="s">
        <v>605</v>
      </c>
      <c r="Q2130" s="263"/>
      <c r="R2130" s="263"/>
    </row>
    <row r="2131" spans="1:18" x14ac:dyDescent="0.25">
      <c r="A2131" s="305"/>
      <c r="B2131" s="346"/>
      <c r="C2131" s="305"/>
      <c r="D2131" s="668"/>
      <c r="E2131" s="668"/>
      <c r="F2131" s="1047"/>
      <c r="G2131" s="338"/>
      <c r="H2131" s="338"/>
      <c r="I2131" s="338"/>
      <c r="J2131" s="1048"/>
      <c r="K2131" s="338"/>
      <c r="L2131" s="291"/>
      <c r="M2131" s="247" t="str">
        <f t="shared" si="101"/>
        <v>0</v>
      </c>
      <c r="N2131" s="247" t="str">
        <f t="shared" si="102"/>
        <v>0</v>
      </c>
      <c r="O2131" s="672" t="s">
        <v>605</v>
      </c>
      <c r="P2131" s="672" t="s">
        <v>605</v>
      </c>
      <c r="Q2131" s="263"/>
      <c r="R2131" s="263"/>
    </row>
    <row r="2132" spans="1:18" x14ac:dyDescent="0.25">
      <c r="A2132" s="305"/>
      <c r="B2132" s="346"/>
      <c r="C2132" s="305"/>
      <c r="D2132" s="668"/>
      <c r="E2132" s="668"/>
      <c r="F2132" s="1047"/>
      <c r="G2132" s="338"/>
      <c r="H2132" s="338"/>
      <c r="I2132" s="338"/>
      <c r="J2132" s="1048"/>
      <c r="K2132" s="338"/>
      <c r="L2132" s="291"/>
      <c r="M2132" s="247" t="str">
        <f t="shared" si="101"/>
        <v>0</v>
      </c>
      <c r="N2132" s="247" t="str">
        <f t="shared" si="102"/>
        <v>0</v>
      </c>
      <c r="O2132" s="672" t="s">
        <v>605</v>
      </c>
      <c r="P2132" s="672" t="s">
        <v>605</v>
      </c>
      <c r="Q2132" s="263"/>
      <c r="R2132" s="263"/>
    </row>
    <row r="2133" spans="1:18" x14ac:dyDescent="0.25">
      <c r="A2133" s="305"/>
      <c r="B2133" s="346"/>
      <c r="C2133" s="305"/>
      <c r="D2133" s="668"/>
      <c r="E2133" s="668"/>
      <c r="F2133" s="1047"/>
      <c r="G2133" s="338"/>
      <c r="H2133" s="338"/>
      <c r="I2133" s="338"/>
      <c r="J2133" s="1048"/>
      <c r="K2133" s="338"/>
      <c r="L2133" s="291"/>
      <c r="M2133" s="247" t="str">
        <f t="shared" si="101"/>
        <v>0</v>
      </c>
      <c r="N2133" s="247" t="str">
        <f t="shared" si="102"/>
        <v>0</v>
      </c>
      <c r="O2133" s="672" t="s">
        <v>605</v>
      </c>
      <c r="P2133" s="672" t="s">
        <v>605</v>
      </c>
      <c r="Q2133" s="263"/>
      <c r="R2133" s="263"/>
    </row>
    <row r="2134" spans="1:18" x14ac:dyDescent="0.25">
      <c r="A2134" s="305"/>
      <c r="B2134" s="346"/>
      <c r="C2134" s="305"/>
      <c r="D2134" s="668"/>
      <c r="E2134" s="668"/>
      <c r="F2134" s="1047"/>
      <c r="G2134" s="338"/>
      <c r="H2134" s="338"/>
      <c r="I2134" s="338"/>
      <c r="J2134" s="1048"/>
      <c r="K2134" s="338"/>
      <c r="L2134" s="291"/>
      <c r="M2134" s="247" t="str">
        <f t="shared" si="101"/>
        <v>0</v>
      </c>
      <c r="N2134" s="247" t="str">
        <f t="shared" si="102"/>
        <v>0</v>
      </c>
      <c r="O2134" s="672" t="s">
        <v>605</v>
      </c>
      <c r="P2134" s="672" t="s">
        <v>605</v>
      </c>
      <c r="Q2134" s="263"/>
      <c r="R2134" s="263"/>
    </row>
    <row r="2135" spans="1:18" x14ac:dyDescent="0.25">
      <c r="A2135" s="305"/>
      <c r="B2135" s="30"/>
      <c r="C2135" s="888"/>
      <c r="D2135" s="206"/>
      <c r="E2135" s="206"/>
      <c r="F2135" s="268"/>
      <c r="G2135" s="263"/>
      <c r="H2135" s="263"/>
      <c r="I2135" s="263"/>
      <c r="J2135" s="1050"/>
      <c r="K2135" s="263"/>
      <c r="L2135" s="291"/>
      <c r="M2135" s="247" t="str">
        <f t="shared" si="101"/>
        <v>0</v>
      </c>
      <c r="N2135" s="247" t="str">
        <f t="shared" si="102"/>
        <v>0</v>
      </c>
      <c r="O2135" s="672" t="s">
        <v>605</v>
      </c>
      <c r="P2135" s="672" t="s">
        <v>605</v>
      </c>
      <c r="Q2135" s="263"/>
      <c r="R2135" s="263"/>
    </row>
    <row r="2136" spans="1:18" x14ac:dyDescent="0.25">
      <c r="A2136" s="305"/>
      <c r="B2136" s="30"/>
      <c r="C2136" s="888"/>
      <c r="D2136" s="206"/>
      <c r="E2136" s="206"/>
      <c r="F2136" s="268"/>
      <c r="G2136" s="263"/>
      <c r="H2136" s="263"/>
      <c r="I2136" s="263"/>
      <c r="J2136" s="1050"/>
      <c r="K2136" s="263"/>
      <c r="L2136" s="291"/>
      <c r="M2136" s="247" t="str">
        <f t="shared" si="101"/>
        <v>0</v>
      </c>
      <c r="N2136" s="247" t="str">
        <f t="shared" si="102"/>
        <v>0</v>
      </c>
      <c r="O2136" s="672" t="s">
        <v>605</v>
      </c>
      <c r="P2136" s="672" t="s">
        <v>605</v>
      </c>
      <c r="Q2136" s="263"/>
      <c r="R2136" s="263"/>
    </row>
    <row r="2137" spans="1:18" x14ac:dyDescent="0.25">
      <c r="A2137" s="305"/>
      <c r="B2137" s="30"/>
      <c r="C2137" s="888"/>
      <c r="D2137" s="206"/>
      <c r="E2137" s="206"/>
      <c r="F2137" s="268"/>
      <c r="G2137" s="263"/>
      <c r="H2137" s="263"/>
      <c r="I2137" s="263"/>
      <c r="J2137" s="1050"/>
      <c r="K2137" s="263"/>
      <c r="L2137" s="291"/>
      <c r="M2137" s="247" t="str">
        <f t="shared" si="101"/>
        <v>0</v>
      </c>
      <c r="N2137" s="247" t="str">
        <f t="shared" si="102"/>
        <v>0</v>
      </c>
      <c r="O2137" s="672" t="s">
        <v>605</v>
      </c>
      <c r="P2137" s="672" t="s">
        <v>605</v>
      </c>
      <c r="Q2137" s="263"/>
      <c r="R2137" s="263"/>
    </row>
    <row r="2138" spans="1:18" x14ac:dyDescent="0.25">
      <c r="A2138" s="305"/>
      <c r="B2138" s="30"/>
      <c r="C2138" s="888"/>
      <c r="D2138" s="206"/>
      <c r="E2138" s="206"/>
      <c r="F2138" s="268"/>
      <c r="G2138" s="263"/>
      <c r="H2138" s="263"/>
      <c r="I2138" s="263"/>
      <c r="J2138" s="1050"/>
      <c r="K2138" s="263"/>
      <c r="L2138" s="291"/>
      <c r="M2138" s="247" t="str">
        <f t="shared" si="101"/>
        <v>0</v>
      </c>
      <c r="N2138" s="247" t="str">
        <f t="shared" si="102"/>
        <v>0</v>
      </c>
      <c r="O2138" s="672" t="s">
        <v>605</v>
      </c>
      <c r="P2138" s="672" t="s">
        <v>605</v>
      </c>
      <c r="Q2138" s="263"/>
      <c r="R2138" s="263"/>
    </row>
    <row r="2139" spans="1:18" x14ac:dyDescent="0.25">
      <c r="A2139" s="305"/>
      <c r="B2139" s="30"/>
      <c r="C2139" s="888"/>
      <c r="D2139" s="206"/>
      <c r="E2139" s="206"/>
      <c r="F2139" s="268"/>
      <c r="G2139" s="263"/>
      <c r="H2139" s="263"/>
      <c r="I2139" s="263"/>
      <c r="J2139" s="1050"/>
      <c r="K2139" s="263"/>
      <c r="L2139" s="291"/>
      <c r="M2139" s="247" t="str">
        <f t="shared" si="101"/>
        <v>0</v>
      </c>
      <c r="N2139" s="247" t="str">
        <f t="shared" si="102"/>
        <v>0</v>
      </c>
      <c r="O2139" s="672" t="s">
        <v>605</v>
      </c>
      <c r="P2139" s="672" t="s">
        <v>605</v>
      </c>
      <c r="Q2139" s="263"/>
      <c r="R2139" s="263"/>
    </row>
    <row r="2140" spans="1:18" x14ac:dyDescent="0.25">
      <c r="A2140" s="305"/>
      <c r="B2140" s="30"/>
      <c r="C2140" s="888"/>
      <c r="D2140" s="206"/>
      <c r="E2140" s="206"/>
      <c r="F2140" s="268"/>
      <c r="G2140" s="263"/>
      <c r="H2140" s="263"/>
      <c r="I2140" s="263"/>
      <c r="J2140" s="1050"/>
      <c r="K2140" s="263"/>
      <c r="L2140" s="291"/>
      <c r="M2140" s="247" t="str">
        <f t="shared" si="101"/>
        <v>0</v>
      </c>
      <c r="N2140" s="247" t="str">
        <f t="shared" si="102"/>
        <v>0</v>
      </c>
      <c r="O2140" s="672" t="s">
        <v>605</v>
      </c>
      <c r="P2140" s="672" t="s">
        <v>605</v>
      </c>
      <c r="Q2140" s="263"/>
      <c r="R2140" s="263"/>
    </row>
    <row r="2141" spans="1:18" x14ac:dyDescent="0.25">
      <c r="A2141" s="305"/>
      <c r="B2141" s="30"/>
      <c r="C2141" s="888"/>
      <c r="D2141" s="206"/>
      <c r="E2141" s="206"/>
      <c r="F2141" s="268"/>
      <c r="G2141" s="263"/>
      <c r="H2141" s="263"/>
      <c r="I2141" s="263"/>
      <c r="J2141" s="1050"/>
      <c r="K2141" s="263"/>
      <c r="L2141" s="291"/>
      <c r="M2141" s="247" t="str">
        <f t="shared" si="101"/>
        <v>0</v>
      </c>
      <c r="N2141" s="247" t="str">
        <f t="shared" si="102"/>
        <v>0</v>
      </c>
      <c r="O2141" s="672" t="s">
        <v>605</v>
      </c>
      <c r="P2141" s="672" t="s">
        <v>605</v>
      </c>
      <c r="Q2141" s="263"/>
      <c r="R2141" s="263"/>
    </row>
    <row r="2142" spans="1:18" x14ac:dyDescent="0.25">
      <c r="A2142" s="305"/>
      <c r="B2142" s="30"/>
      <c r="C2142" s="888"/>
      <c r="D2142" s="206"/>
      <c r="E2142" s="206"/>
      <c r="F2142" s="268"/>
      <c r="G2142" s="263"/>
      <c r="H2142" s="263"/>
      <c r="I2142" s="263"/>
      <c r="J2142" s="1050"/>
      <c r="K2142" s="263"/>
      <c r="L2142" s="291"/>
      <c r="M2142" s="247" t="str">
        <f t="shared" si="101"/>
        <v>0</v>
      </c>
      <c r="N2142" s="247" t="str">
        <f t="shared" si="102"/>
        <v>0</v>
      </c>
      <c r="O2142" s="672" t="s">
        <v>605</v>
      </c>
      <c r="P2142" s="672" t="s">
        <v>605</v>
      </c>
      <c r="Q2142" s="263"/>
      <c r="R2142" s="263"/>
    </row>
    <row r="2143" spans="1:18" x14ac:dyDescent="0.25">
      <c r="A2143" s="305"/>
      <c r="B2143" s="30"/>
      <c r="C2143" s="888"/>
      <c r="D2143" s="206"/>
      <c r="E2143" s="206"/>
      <c r="F2143" s="268"/>
      <c r="G2143" s="263"/>
      <c r="H2143" s="263"/>
      <c r="I2143" s="263"/>
      <c r="J2143" s="1050"/>
      <c r="K2143" s="263"/>
      <c r="L2143" s="291"/>
      <c r="M2143" s="247" t="str">
        <f t="shared" si="101"/>
        <v>0</v>
      </c>
      <c r="N2143" s="247" t="str">
        <f t="shared" si="102"/>
        <v>0</v>
      </c>
      <c r="O2143" s="672" t="s">
        <v>605</v>
      </c>
      <c r="P2143" s="672" t="s">
        <v>605</v>
      </c>
      <c r="Q2143" s="263"/>
      <c r="R2143" s="263"/>
    </row>
    <row r="2144" spans="1:18" x14ac:dyDescent="0.25">
      <c r="A2144" s="305"/>
      <c r="B2144" s="30"/>
      <c r="C2144" s="888"/>
      <c r="D2144" s="206"/>
      <c r="E2144" s="206"/>
      <c r="F2144" s="268"/>
      <c r="G2144" s="263"/>
      <c r="H2144" s="263"/>
      <c r="I2144" s="263"/>
      <c r="J2144" s="1050"/>
      <c r="K2144" s="263"/>
      <c r="L2144" s="291"/>
      <c r="M2144" s="247" t="str">
        <f t="shared" si="101"/>
        <v>0</v>
      </c>
      <c r="N2144" s="247" t="str">
        <f t="shared" si="102"/>
        <v>0</v>
      </c>
      <c r="O2144" s="672" t="s">
        <v>605</v>
      </c>
      <c r="P2144" s="672" t="s">
        <v>605</v>
      </c>
      <c r="Q2144" s="263"/>
      <c r="R2144" s="263"/>
    </row>
    <row r="2145" spans="1:18" x14ac:dyDescent="0.25">
      <c r="A2145" s="305"/>
      <c r="B2145" s="30"/>
      <c r="C2145" s="888"/>
      <c r="D2145" s="206"/>
      <c r="E2145" s="206"/>
      <c r="F2145" s="268"/>
      <c r="G2145" s="263"/>
      <c r="H2145" s="263"/>
      <c r="I2145" s="263"/>
      <c r="J2145" s="1050"/>
      <c r="K2145" s="263"/>
      <c r="L2145" s="291"/>
      <c r="M2145" s="247" t="str">
        <f t="shared" si="101"/>
        <v>0</v>
      </c>
      <c r="N2145" s="247" t="str">
        <f t="shared" si="102"/>
        <v>0</v>
      </c>
      <c r="O2145" s="672" t="s">
        <v>605</v>
      </c>
      <c r="P2145" s="672" t="s">
        <v>605</v>
      </c>
      <c r="Q2145" s="263"/>
      <c r="R2145" s="263"/>
    </row>
    <row r="2146" spans="1:18" x14ac:dyDescent="0.25">
      <c r="A2146" s="305"/>
      <c r="B2146" s="30"/>
      <c r="C2146" s="888"/>
      <c r="D2146" s="206"/>
      <c r="E2146" s="206"/>
      <c r="F2146" s="268"/>
      <c r="G2146" s="263"/>
      <c r="H2146" s="263"/>
      <c r="I2146" s="263"/>
      <c r="J2146" s="1050"/>
      <c r="K2146" s="263"/>
      <c r="L2146" s="291"/>
      <c r="M2146" s="247" t="str">
        <f t="shared" si="101"/>
        <v>0</v>
      </c>
      <c r="N2146" s="247" t="str">
        <f t="shared" si="102"/>
        <v>0</v>
      </c>
      <c r="O2146" s="672" t="s">
        <v>605</v>
      </c>
      <c r="P2146" s="672" t="s">
        <v>605</v>
      </c>
      <c r="Q2146" s="263"/>
      <c r="R2146" s="263"/>
    </row>
    <row r="2147" spans="1:18" x14ac:dyDescent="0.25">
      <c r="A2147" s="305"/>
      <c r="B2147" s="30"/>
      <c r="C2147" s="888"/>
      <c r="D2147" s="206"/>
      <c r="E2147" s="206"/>
      <c r="F2147" s="268"/>
      <c r="G2147" s="263"/>
      <c r="H2147" s="263"/>
      <c r="I2147" s="263"/>
      <c r="J2147" s="1050"/>
      <c r="K2147" s="263"/>
      <c r="L2147" s="291"/>
      <c r="M2147" s="247" t="str">
        <f t="shared" si="101"/>
        <v>0</v>
      </c>
      <c r="N2147" s="247" t="str">
        <f t="shared" si="102"/>
        <v>0</v>
      </c>
      <c r="O2147" s="672" t="s">
        <v>605</v>
      </c>
      <c r="P2147" s="672" t="s">
        <v>605</v>
      </c>
      <c r="Q2147" s="263"/>
      <c r="R2147" s="263"/>
    </row>
    <row r="2148" spans="1:18" x14ac:dyDescent="0.25">
      <c r="A2148" s="305"/>
      <c r="B2148" s="30"/>
      <c r="C2148" s="888"/>
      <c r="D2148" s="206"/>
      <c r="E2148" s="206"/>
      <c r="F2148" s="268"/>
      <c r="G2148" s="263"/>
      <c r="H2148" s="263"/>
      <c r="I2148" s="263"/>
      <c r="J2148" s="1050"/>
      <c r="K2148" s="263"/>
      <c r="L2148" s="291"/>
      <c r="M2148" s="247" t="str">
        <f t="shared" si="101"/>
        <v>0</v>
      </c>
      <c r="N2148" s="247" t="str">
        <f t="shared" si="102"/>
        <v>0</v>
      </c>
      <c r="O2148" s="672" t="s">
        <v>605</v>
      </c>
      <c r="P2148" s="672" t="s">
        <v>605</v>
      </c>
      <c r="Q2148" s="263"/>
      <c r="R2148" s="263"/>
    </row>
    <row r="2149" spans="1:18" x14ac:dyDescent="0.25">
      <c r="A2149" s="305"/>
      <c r="B2149" s="30"/>
      <c r="C2149" s="888"/>
      <c r="D2149" s="206"/>
      <c r="E2149" s="206"/>
      <c r="F2149" s="268"/>
      <c r="G2149" s="263"/>
      <c r="H2149" s="263"/>
      <c r="I2149" s="263"/>
      <c r="J2149" s="1050"/>
      <c r="K2149" s="263"/>
      <c r="L2149" s="291"/>
      <c r="M2149" s="247" t="str">
        <f t="shared" si="101"/>
        <v>0</v>
      </c>
      <c r="N2149" s="247" t="str">
        <f t="shared" si="102"/>
        <v>0</v>
      </c>
      <c r="O2149" s="672" t="s">
        <v>605</v>
      </c>
      <c r="P2149" s="672" t="s">
        <v>605</v>
      </c>
      <c r="Q2149" s="263"/>
      <c r="R2149" s="263"/>
    </row>
    <row r="2150" spans="1:18" x14ac:dyDescent="0.25">
      <c r="A2150" s="305"/>
      <c r="B2150" s="30"/>
      <c r="C2150" s="888"/>
      <c r="D2150" s="206"/>
      <c r="E2150" s="206"/>
      <c r="F2150" s="268"/>
      <c r="G2150" s="263"/>
      <c r="H2150" s="263"/>
      <c r="I2150" s="263"/>
      <c r="J2150" s="1050"/>
      <c r="K2150" s="263"/>
      <c r="L2150" s="291"/>
      <c r="M2150" s="247" t="str">
        <f t="shared" si="101"/>
        <v>0</v>
      </c>
      <c r="N2150" s="247" t="str">
        <f t="shared" si="102"/>
        <v>0</v>
      </c>
      <c r="O2150" s="672" t="s">
        <v>605</v>
      </c>
      <c r="P2150" s="672" t="s">
        <v>605</v>
      </c>
      <c r="Q2150" s="263"/>
      <c r="R2150" s="263"/>
    </row>
    <row r="2151" spans="1:18" x14ac:dyDescent="0.25">
      <c r="A2151" s="305"/>
      <c r="B2151" s="30"/>
      <c r="C2151" s="888"/>
      <c r="D2151" s="206"/>
      <c r="E2151" s="206"/>
      <c r="F2151" s="268"/>
      <c r="G2151" s="263"/>
      <c r="H2151" s="263"/>
      <c r="I2151" s="263"/>
      <c r="J2151" s="1050"/>
      <c r="K2151" s="263"/>
      <c r="L2151" s="291"/>
      <c r="M2151" s="247" t="str">
        <f t="shared" si="101"/>
        <v>0</v>
      </c>
      <c r="N2151" s="247" t="str">
        <f t="shared" si="102"/>
        <v>0</v>
      </c>
      <c r="O2151" s="672" t="s">
        <v>605</v>
      </c>
      <c r="P2151" s="672" t="s">
        <v>605</v>
      </c>
      <c r="Q2151" s="263"/>
      <c r="R2151" s="263"/>
    </row>
    <row r="2152" spans="1:18" x14ac:dyDescent="0.25">
      <c r="A2152" s="305"/>
      <c r="B2152" s="30"/>
      <c r="C2152" s="888"/>
      <c r="D2152" s="206"/>
      <c r="E2152" s="206"/>
      <c r="F2152" s="268"/>
      <c r="G2152" s="263"/>
      <c r="H2152" s="263"/>
      <c r="I2152" s="263"/>
      <c r="J2152" s="1050"/>
      <c r="K2152" s="263"/>
      <c r="L2152" s="291"/>
      <c r="M2152" s="247" t="str">
        <f t="shared" si="101"/>
        <v>0</v>
      </c>
      <c r="N2152" s="247" t="str">
        <f t="shared" si="102"/>
        <v>0</v>
      </c>
      <c r="O2152" s="672" t="s">
        <v>605</v>
      </c>
      <c r="P2152" s="672" t="s">
        <v>605</v>
      </c>
      <c r="Q2152" s="263"/>
      <c r="R2152" s="263"/>
    </row>
    <row r="2153" spans="1:18" x14ac:dyDescent="0.25">
      <c r="A2153" s="305"/>
      <c r="B2153" s="30"/>
      <c r="C2153" s="888"/>
      <c r="D2153" s="206"/>
      <c r="E2153" s="206"/>
      <c r="F2153" s="268"/>
      <c r="G2153" s="263"/>
      <c r="H2153" s="263"/>
      <c r="I2153" s="263"/>
      <c r="J2153" s="1050"/>
      <c r="K2153" s="263"/>
      <c r="L2153" s="291"/>
      <c r="M2153" s="247" t="str">
        <f t="shared" si="101"/>
        <v>0</v>
      </c>
      <c r="N2153" s="247" t="str">
        <f t="shared" si="102"/>
        <v>0</v>
      </c>
      <c r="O2153" s="672" t="s">
        <v>605</v>
      </c>
      <c r="P2153" s="672" t="s">
        <v>605</v>
      </c>
      <c r="Q2153" s="263"/>
      <c r="R2153" s="263"/>
    </row>
    <row r="2154" spans="1:18" x14ac:dyDescent="0.25">
      <c r="A2154" s="305"/>
      <c r="B2154" s="30"/>
      <c r="C2154" s="888"/>
      <c r="D2154" s="206"/>
      <c r="E2154" s="206"/>
      <c r="F2154" s="268"/>
      <c r="G2154" s="263"/>
      <c r="H2154" s="263"/>
      <c r="I2154" s="263"/>
      <c r="J2154" s="1050"/>
      <c r="K2154" s="263"/>
      <c r="L2154" s="291"/>
      <c r="M2154" s="247" t="str">
        <f t="shared" si="101"/>
        <v>0</v>
      </c>
      <c r="N2154" s="247" t="str">
        <f t="shared" si="102"/>
        <v>0</v>
      </c>
      <c r="O2154" s="672" t="s">
        <v>605</v>
      </c>
      <c r="P2154" s="672" t="s">
        <v>605</v>
      </c>
      <c r="Q2154" s="263"/>
      <c r="R2154" s="263"/>
    </row>
    <row r="2155" spans="1:18" x14ac:dyDescent="0.25">
      <c r="A2155" s="305"/>
      <c r="B2155" s="30"/>
      <c r="C2155" s="888"/>
      <c r="D2155" s="206"/>
      <c r="E2155" s="206"/>
      <c r="F2155" s="268"/>
      <c r="G2155" s="263"/>
      <c r="H2155" s="263"/>
      <c r="I2155" s="263"/>
      <c r="J2155" s="1050"/>
      <c r="K2155" s="263"/>
      <c r="L2155" s="291"/>
      <c r="M2155" s="247" t="str">
        <f t="shared" si="101"/>
        <v>0</v>
      </c>
      <c r="N2155" s="247" t="str">
        <f t="shared" si="102"/>
        <v>0</v>
      </c>
      <c r="O2155" s="672" t="s">
        <v>605</v>
      </c>
      <c r="P2155" s="672" t="s">
        <v>605</v>
      </c>
      <c r="Q2155" s="263"/>
      <c r="R2155" s="263"/>
    </row>
    <row r="2156" spans="1:18" x14ac:dyDescent="0.25">
      <c r="A2156" s="305"/>
      <c r="B2156" s="30"/>
      <c r="C2156" s="888"/>
      <c r="D2156" s="206"/>
      <c r="E2156" s="206"/>
      <c r="F2156" s="268"/>
      <c r="G2156" s="263"/>
      <c r="H2156" s="263"/>
      <c r="I2156" s="263"/>
      <c r="J2156" s="1050"/>
      <c r="K2156" s="263"/>
      <c r="L2156" s="291"/>
      <c r="M2156" s="247" t="str">
        <f t="shared" si="101"/>
        <v>0</v>
      </c>
      <c r="N2156" s="247" t="str">
        <f t="shared" si="102"/>
        <v>0</v>
      </c>
      <c r="O2156" s="672" t="s">
        <v>605</v>
      </c>
      <c r="P2156" s="672" t="s">
        <v>605</v>
      </c>
      <c r="Q2156" s="263"/>
      <c r="R2156" s="263"/>
    </row>
    <row r="2157" spans="1:18" x14ac:dyDescent="0.25">
      <c r="A2157" s="305"/>
      <c r="B2157" s="30"/>
      <c r="C2157" s="888"/>
      <c r="D2157" s="206"/>
      <c r="E2157" s="206"/>
      <c r="F2157" s="268"/>
      <c r="G2157" s="263"/>
      <c r="H2157" s="263"/>
      <c r="I2157" s="263"/>
      <c r="J2157" s="1050"/>
      <c r="K2157" s="263"/>
      <c r="L2157" s="291"/>
      <c r="M2157" s="247" t="str">
        <f t="shared" si="101"/>
        <v>0</v>
      </c>
      <c r="N2157" s="247" t="str">
        <f t="shared" si="102"/>
        <v>0</v>
      </c>
      <c r="O2157" s="672" t="s">
        <v>605</v>
      </c>
      <c r="P2157" s="672" t="s">
        <v>605</v>
      </c>
      <c r="Q2157" s="263"/>
      <c r="R2157" s="263"/>
    </row>
    <row r="2158" spans="1:18" x14ac:dyDescent="0.25">
      <c r="A2158" s="305"/>
      <c r="B2158" s="30"/>
      <c r="C2158" s="888"/>
      <c r="D2158" s="206"/>
      <c r="E2158" s="206"/>
      <c r="F2158" s="268"/>
      <c r="G2158" s="263"/>
      <c r="H2158" s="263"/>
      <c r="I2158" s="263"/>
      <c r="J2158" s="1050"/>
      <c r="K2158" s="263"/>
      <c r="L2158" s="291"/>
      <c r="M2158" s="247" t="str">
        <f t="shared" si="101"/>
        <v>0</v>
      </c>
      <c r="N2158" s="247" t="str">
        <f t="shared" si="102"/>
        <v>0</v>
      </c>
      <c r="O2158" s="672" t="s">
        <v>605</v>
      </c>
      <c r="P2158" s="672" t="s">
        <v>605</v>
      </c>
      <c r="Q2158" s="263"/>
      <c r="R2158" s="263"/>
    </row>
    <row r="2159" spans="1:18" x14ac:dyDescent="0.25">
      <c r="A2159" s="305"/>
      <c r="B2159" s="30"/>
      <c r="C2159" s="888"/>
      <c r="D2159" s="206"/>
      <c r="E2159" s="206"/>
      <c r="F2159" s="268"/>
      <c r="G2159" s="263"/>
      <c r="H2159" s="263"/>
      <c r="I2159" s="263"/>
      <c r="J2159" s="1050"/>
      <c r="K2159" s="263"/>
      <c r="L2159" s="291"/>
      <c r="M2159" s="247" t="str">
        <f t="shared" si="101"/>
        <v>0</v>
      </c>
      <c r="N2159" s="247" t="str">
        <f t="shared" si="102"/>
        <v>0</v>
      </c>
      <c r="O2159" s="672" t="s">
        <v>605</v>
      </c>
      <c r="P2159" s="672" t="s">
        <v>605</v>
      </c>
      <c r="Q2159" s="263"/>
      <c r="R2159" s="263"/>
    </row>
    <row r="2160" spans="1:18" x14ac:dyDescent="0.25">
      <c r="A2160" s="305"/>
      <c r="B2160" s="30"/>
      <c r="C2160" s="888"/>
      <c r="D2160" s="206"/>
      <c r="E2160" s="206"/>
      <c r="F2160" s="268"/>
      <c r="G2160" s="263"/>
      <c r="H2160" s="263"/>
      <c r="I2160" s="263"/>
      <c r="J2160" s="1050"/>
      <c r="K2160" s="263"/>
      <c r="L2160" s="291"/>
      <c r="M2160" s="247" t="str">
        <f t="shared" si="101"/>
        <v>0</v>
      </c>
      <c r="N2160" s="247" t="str">
        <f t="shared" si="102"/>
        <v>0</v>
      </c>
      <c r="O2160" s="672" t="s">
        <v>605</v>
      </c>
      <c r="P2160" s="672" t="s">
        <v>605</v>
      </c>
      <c r="Q2160" s="263"/>
      <c r="R2160" s="263"/>
    </row>
    <row r="2161" spans="1:18" x14ac:dyDescent="0.25">
      <c r="A2161" s="305"/>
      <c r="B2161" s="30"/>
      <c r="C2161" s="888"/>
      <c r="D2161" s="206"/>
      <c r="E2161" s="206"/>
      <c r="F2161" s="268"/>
      <c r="G2161" s="263"/>
      <c r="H2161" s="263"/>
      <c r="I2161" s="263"/>
      <c r="J2161" s="1050"/>
      <c r="K2161" s="263"/>
      <c r="L2161" s="291"/>
      <c r="M2161" s="247" t="str">
        <f t="shared" si="101"/>
        <v>0</v>
      </c>
      <c r="N2161" s="247" t="str">
        <f t="shared" si="102"/>
        <v>0</v>
      </c>
      <c r="O2161" s="672" t="s">
        <v>605</v>
      </c>
      <c r="P2161" s="672" t="s">
        <v>605</v>
      </c>
      <c r="Q2161" s="263"/>
      <c r="R2161" s="263"/>
    </row>
    <row r="2162" spans="1:18" x14ac:dyDescent="0.25">
      <c r="A2162" s="305"/>
      <c r="B2162" s="30"/>
      <c r="C2162" s="888"/>
      <c r="D2162" s="206"/>
      <c r="E2162" s="206"/>
      <c r="F2162" s="268"/>
      <c r="G2162" s="263"/>
      <c r="H2162" s="263"/>
      <c r="I2162" s="263"/>
      <c r="J2162" s="1050"/>
      <c r="K2162" s="263"/>
      <c r="L2162" s="291"/>
      <c r="M2162" s="247" t="str">
        <f t="shared" si="101"/>
        <v>0</v>
      </c>
      <c r="N2162" s="247" t="str">
        <f t="shared" si="102"/>
        <v>0</v>
      </c>
      <c r="O2162" s="672" t="s">
        <v>605</v>
      </c>
      <c r="P2162" s="672" t="s">
        <v>605</v>
      </c>
      <c r="Q2162" s="263"/>
      <c r="R2162" s="263"/>
    </row>
    <row r="2163" spans="1:18" x14ac:dyDescent="0.25">
      <c r="A2163" s="305"/>
      <c r="B2163" s="30"/>
      <c r="C2163" s="888"/>
      <c r="D2163" s="206"/>
      <c r="E2163" s="206"/>
      <c r="F2163" s="268"/>
      <c r="G2163" s="263"/>
      <c r="H2163" s="263"/>
      <c r="I2163" s="263"/>
      <c r="J2163" s="1050"/>
      <c r="K2163" s="263"/>
      <c r="L2163" s="291"/>
      <c r="M2163" s="247" t="str">
        <f t="shared" si="101"/>
        <v>0</v>
      </c>
      <c r="N2163" s="247" t="str">
        <f t="shared" si="102"/>
        <v>0</v>
      </c>
      <c r="O2163" s="672" t="s">
        <v>605</v>
      </c>
      <c r="P2163" s="672" t="s">
        <v>605</v>
      </c>
      <c r="Q2163" s="263"/>
      <c r="R2163" s="263"/>
    </row>
    <row r="2164" spans="1:18" x14ac:dyDescent="0.25">
      <c r="A2164" s="305"/>
      <c r="B2164" s="30"/>
      <c r="C2164" s="888"/>
      <c r="D2164" s="206"/>
      <c r="E2164" s="206"/>
      <c r="F2164" s="268"/>
      <c r="G2164" s="263"/>
      <c r="H2164" s="263"/>
      <c r="I2164" s="263"/>
      <c r="J2164" s="1050"/>
      <c r="K2164" s="263"/>
      <c r="L2164" s="291"/>
      <c r="M2164" s="247" t="str">
        <f t="shared" si="101"/>
        <v>0</v>
      </c>
      <c r="N2164" s="247" t="str">
        <f t="shared" si="102"/>
        <v>0</v>
      </c>
      <c r="O2164" s="672" t="s">
        <v>605</v>
      </c>
      <c r="P2164" s="672" t="s">
        <v>605</v>
      </c>
      <c r="Q2164" s="263"/>
      <c r="R2164" s="263"/>
    </row>
    <row r="2165" spans="1:18" x14ac:dyDescent="0.25">
      <c r="A2165" s="305"/>
      <c r="B2165" s="30"/>
      <c r="C2165" s="888"/>
      <c r="D2165" s="206"/>
      <c r="E2165" s="206"/>
      <c r="F2165" s="268"/>
      <c r="G2165" s="263"/>
      <c r="H2165" s="263"/>
      <c r="I2165" s="263"/>
      <c r="J2165" s="1050"/>
      <c r="K2165" s="263"/>
      <c r="L2165" s="291"/>
      <c r="M2165" s="247" t="str">
        <f t="shared" si="101"/>
        <v>0</v>
      </c>
      <c r="N2165" s="247" t="str">
        <f t="shared" si="102"/>
        <v>0</v>
      </c>
      <c r="O2165" s="672" t="s">
        <v>605</v>
      </c>
      <c r="P2165" s="672" t="s">
        <v>605</v>
      </c>
      <c r="Q2165" s="263"/>
      <c r="R2165" s="263"/>
    </row>
    <row r="2166" spans="1:18" x14ac:dyDescent="0.25">
      <c r="A2166" s="305"/>
      <c r="B2166" s="30"/>
      <c r="C2166" s="888"/>
      <c r="D2166" s="206"/>
      <c r="E2166" s="206"/>
      <c r="F2166" s="268"/>
      <c r="G2166" s="263"/>
      <c r="H2166" s="263"/>
      <c r="I2166" s="263"/>
      <c r="J2166" s="1050"/>
      <c r="K2166" s="263"/>
      <c r="L2166" s="291"/>
      <c r="M2166" s="247" t="str">
        <f t="shared" si="101"/>
        <v>0</v>
      </c>
      <c r="N2166" s="247" t="str">
        <f t="shared" si="102"/>
        <v>0</v>
      </c>
      <c r="O2166" s="672" t="s">
        <v>605</v>
      </c>
      <c r="P2166" s="672" t="s">
        <v>605</v>
      </c>
      <c r="Q2166" s="263"/>
      <c r="R2166" s="263"/>
    </row>
    <row r="2167" spans="1:18" x14ac:dyDescent="0.25">
      <c r="A2167" s="305"/>
      <c r="B2167" s="30"/>
      <c r="C2167" s="888"/>
      <c r="D2167" s="206"/>
      <c r="E2167" s="206"/>
      <c r="F2167" s="268"/>
      <c r="G2167" s="263"/>
      <c r="H2167" s="263"/>
      <c r="I2167" s="263"/>
      <c r="J2167" s="1050"/>
      <c r="K2167" s="263"/>
      <c r="L2167" s="291"/>
      <c r="M2167" s="247" t="str">
        <f t="shared" si="101"/>
        <v>0</v>
      </c>
      <c r="N2167" s="247" t="str">
        <f t="shared" si="102"/>
        <v>0</v>
      </c>
      <c r="O2167" s="672" t="s">
        <v>605</v>
      </c>
      <c r="P2167" s="672" t="s">
        <v>605</v>
      </c>
      <c r="Q2167" s="263"/>
      <c r="R2167" s="263"/>
    </row>
    <row r="2168" spans="1:18" x14ac:dyDescent="0.25">
      <c r="A2168" s="305"/>
      <c r="B2168" s="30"/>
      <c r="C2168" s="888"/>
      <c r="D2168" s="206"/>
      <c r="E2168" s="206"/>
      <c r="F2168" s="268"/>
      <c r="G2168" s="263"/>
      <c r="H2168" s="263"/>
      <c r="I2168" s="263"/>
      <c r="J2168" s="1050"/>
      <c r="K2168" s="263"/>
      <c r="L2168" s="291"/>
      <c r="M2168" s="247" t="str">
        <f t="shared" si="101"/>
        <v>0</v>
      </c>
      <c r="N2168" s="247" t="str">
        <f t="shared" si="102"/>
        <v>0</v>
      </c>
      <c r="O2168" s="672" t="s">
        <v>605</v>
      </c>
      <c r="P2168" s="672" t="s">
        <v>605</v>
      </c>
      <c r="Q2168" s="263"/>
      <c r="R2168" s="263"/>
    </row>
    <row r="2169" spans="1:18" x14ac:dyDescent="0.25">
      <c r="A2169" s="305"/>
      <c r="B2169" s="30"/>
      <c r="C2169" s="888"/>
      <c r="D2169" s="206"/>
      <c r="E2169" s="206"/>
      <c r="F2169" s="268"/>
      <c r="G2169" s="263"/>
      <c r="H2169" s="263"/>
      <c r="I2169" s="263"/>
      <c r="J2169" s="1050"/>
      <c r="K2169" s="263"/>
      <c r="L2169" s="291"/>
      <c r="M2169" s="247" t="str">
        <f t="shared" si="101"/>
        <v>0</v>
      </c>
      <c r="N2169" s="247" t="str">
        <f t="shared" si="102"/>
        <v>0</v>
      </c>
      <c r="O2169" s="672" t="s">
        <v>605</v>
      </c>
      <c r="P2169" s="672" t="s">
        <v>605</v>
      </c>
      <c r="Q2169" s="263"/>
      <c r="R2169" s="263"/>
    </row>
    <row r="2170" spans="1:18" x14ac:dyDescent="0.25">
      <c r="A2170" s="305"/>
      <c r="B2170" s="30"/>
      <c r="C2170" s="888"/>
      <c r="D2170" s="206"/>
      <c r="E2170" s="206"/>
      <c r="F2170" s="268"/>
      <c r="G2170" s="263"/>
      <c r="H2170" s="263"/>
      <c r="I2170" s="263"/>
      <c r="J2170" s="1050"/>
      <c r="K2170" s="263"/>
      <c r="L2170" s="291"/>
      <c r="M2170" s="247" t="str">
        <f t="shared" si="101"/>
        <v>0</v>
      </c>
      <c r="N2170" s="247" t="str">
        <f t="shared" si="102"/>
        <v>0</v>
      </c>
      <c r="O2170" s="672" t="s">
        <v>605</v>
      </c>
      <c r="P2170" s="672" t="s">
        <v>605</v>
      </c>
      <c r="Q2170" s="263"/>
      <c r="R2170" s="263"/>
    </row>
    <row r="2171" spans="1:18" x14ac:dyDescent="0.25">
      <c r="A2171" s="305"/>
      <c r="B2171" s="30"/>
      <c r="C2171" s="888"/>
      <c r="D2171" s="206"/>
      <c r="E2171" s="206"/>
      <c r="F2171" s="268"/>
      <c r="G2171" s="263"/>
      <c r="H2171" s="263"/>
      <c r="I2171" s="263"/>
      <c r="J2171" s="1050"/>
      <c r="K2171" s="263"/>
      <c r="L2171" s="291"/>
      <c r="M2171" s="247" t="str">
        <f t="shared" si="101"/>
        <v>0</v>
      </c>
      <c r="N2171" s="247" t="str">
        <f t="shared" si="102"/>
        <v>0</v>
      </c>
      <c r="O2171" s="672" t="s">
        <v>605</v>
      </c>
      <c r="P2171" s="672" t="s">
        <v>605</v>
      </c>
      <c r="Q2171" s="263"/>
      <c r="R2171" s="263"/>
    </row>
    <row r="2172" spans="1:18" x14ac:dyDescent="0.25">
      <c r="A2172" s="305"/>
      <c r="B2172" s="30"/>
      <c r="C2172" s="888"/>
      <c r="D2172" s="206"/>
      <c r="E2172" s="206"/>
      <c r="F2172" s="268"/>
      <c r="G2172" s="263"/>
      <c r="H2172" s="263"/>
      <c r="I2172" s="263"/>
      <c r="J2172" s="1050"/>
      <c r="K2172" s="263"/>
      <c r="L2172" s="291"/>
      <c r="M2172" s="247" t="str">
        <f t="shared" si="101"/>
        <v>0</v>
      </c>
      <c r="N2172" s="247" t="str">
        <f t="shared" si="102"/>
        <v>0</v>
      </c>
      <c r="O2172" s="672" t="s">
        <v>605</v>
      </c>
      <c r="P2172" s="672" t="s">
        <v>605</v>
      </c>
      <c r="Q2172" s="263"/>
      <c r="R2172" s="263"/>
    </row>
    <row r="2173" spans="1:18" x14ac:dyDescent="0.25">
      <c r="A2173" s="305"/>
      <c r="B2173" s="30"/>
      <c r="C2173" s="888"/>
      <c r="D2173" s="206"/>
      <c r="E2173" s="206"/>
      <c r="F2173" s="268"/>
      <c r="G2173" s="263"/>
      <c r="H2173" s="263"/>
      <c r="I2173" s="263"/>
      <c r="J2173" s="1050"/>
      <c r="K2173" s="263"/>
      <c r="L2173" s="291"/>
      <c r="M2173" s="247" t="str">
        <f t="shared" si="101"/>
        <v>0</v>
      </c>
      <c r="N2173" s="247" t="str">
        <f t="shared" si="102"/>
        <v>0</v>
      </c>
      <c r="O2173" s="672" t="s">
        <v>605</v>
      </c>
      <c r="P2173" s="672" t="s">
        <v>605</v>
      </c>
      <c r="Q2173" s="263"/>
      <c r="R2173" s="263"/>
    </row>
    <row r="2174" spans="1:18" x14ac:dyDescent="0.25">
      <c r="A2174" s="305"/>
      <c r="B2174" s="30"/>
      <c r="C2174" s="888"/>
      <c r="D2174" s="206"/>
      <c r="E2174" s="206"/>
      <c r="F2174" s="268"/>
      <c r="G2174" s="263"/>
      <c r="H2174" s="263"/>
      <c r="I2174" s="263"/>
      <c r="J2174" s="1050"/>
      <c r="K2174" s="263"/>
      <c r="L2174" s="291"/>
      <c r="M2174" s="247" t="str">
        <f t="shared" si="101"/>
        <v>0</v>
      </c>
      <c r="N2174" s="247" t="str">
        <f t="shared" si="102"/>
        <v>0</v>
      </c>
      <c r="O2174" s="672" t="s">
        <v>605</v>
      </c>
      <c r="P2174" s="672" t="s">
        <v>605</v>
      </c>
      <c r="Q2174" s="263"/>
      <c r="R2174" s="263"/>
    </row>
    <row r="2175" spans="1:18" x14ac:dyDescent="0.25">
      <c r="A2175" s="305"/>
      <c r="B2175" s="30"/>
      <c r="C2175" s="888"/>
      <c r="D2175" s="206"/>
      <c r="E2175" s="206"/>
      <c r="F2175" s="268"/>
      <c r="G2175" s="263"/>
      <c r="H2175" s="263"/>
      <c r="I2175" s="263"/>
      <c r="J2175" s="1050"/>
      <c r="K2175" s="263"/>
      <c r="L2175" s="291"/>
      <c r="M2175" s="247" t="str">
        <f t="shared" si="101"/>
        <v>0</v>
      </c>
      <c r="N2175" s="247" t="str">
        <f t="shared" si="102"/>
        <v>0</v>
      </c>
      <c r="O2175" s="672" t="s">
        <v>605</v>
      </c>
      <c r="P2175" s="672" t="s">
        <v>605</v>
      </c>
      <c r="Q2175" s="263"/>
      <c r="R2175" s="263"/>
    </row>
    <row r="2176" spans="1:18" x14ac:dyDescent="0.25">
      <c r="A2176" s="305"/>
      <c r="B2176" s="30"/>
      <c r="C2176" s="888"/>
      <c r="D2176" s="206"/>
      <c r="E2176" s="206"/>
      <c r="F2176" s="268"/>
      <c r="G2176" s="263"/>
      <c r="H2176" s="263"/>
      <c r="I2176" s="263"/>
      <c r="J2176" s="1050"/>
      <c r="K2176" s="263"/>
      <c r="L2176" s="291"/>
      <c r="M2176" s="247" t="str">
        <f t="shared" si="101"/>
        <v>0</v>
      </c>
      <c r="N2176" s="247" t="str">
        <f t="shared" si="102"/>
        <v>0</v>
      </c>
      <c r="O2176" s="672" t="s">
        <v>605</v>
      </c>
      <c r="P2176" s="672" t="s">
        <v>605</v>
      </c>
      <c r="Q2176" s="263"/>
      <c r="R2176" s="263"/>
    </row>
    <row r="2177" spans="1:18" x14ac:dyDescent="0.25">
      <c r="A2177" s="305"/>
      <c r="B2177" s="30"/>
      <c r="C2177" s="888"/>
      <c r="D2177" s="206"/>
      <c r="E2177" s="206"/>
      <c r="F2177" s="268"/>
      <c r="G2177" s="263"/>
      <c r="H2177" s="263"/>
      <c r="I2177" s="263"/>
      <c r="J2177" s="1050"/>
      <c r="K2177" s="263"/>
      <c r="L2177" s="291"/>
      <c r="M2177" s="247" t="str">
        <f t="shared" si="101"/>
        <v>0</v>
      </c>
      <c r="N2177" s="247" t="str">
        <f t="shared" si="102"/>
        <v>0</v>
      </c>
      <c r="O2177" s="672" t="s">
        <v>605</v>
      </c>
      <c r="P2177" s="672" t="s">
        <v>605</v>
      </c>
      <c r="Q2177" s="263"/>
      <c r="R2177" s="263"/>
    </row>
    <row r="2178" spans="1:18" x14ac:dyDescent="0.25">
      <c r="A2178" s="305"/>
      <c r="B2178" s="30"/>
      <c r="C2178" s="888"/>
      <c r="D2178" s="206"/>
      <c r="E2178" s="206"/>
      <c r="F2178" s="268"/>
      <c r="G2178" s="263"/>
      <c r="H2178" s="263"/>
      <c r="I2178" s="263"/>
      <c r="J2178" s="1050"/>
      <c r="K2178" s="263"/>
      <c r="L2178" s="291"/>
      <c r="M2178" s="247" t="str">
        <f t="shared" si="101"/>
        <v>0</v>
      </c>
      <c r="N2178" s="247" t="str">
        <f t="shared" si="102"/>
        <v>0</v>
      </c>
      <c r="O2178" s="672" t="s">
        <v>605</v>
      </c>
      <c r="P2178" s="672" t="s">
        <v>605</v>
      </c>
      <c r="Q2178" s="263"/>
      <c r="R2178" s="263"/>
    </row>
    <row r="2179" spans="1:18" x14ac:dyDescent="0.25">
      <c r="A2179" s="305"/>
      <c r="B2179" s="30"/>
      <c r="C2179" s="888"/>
      <c r="D2179" s="206"/>
      <c r="E2179" s="206"/>
      <c r="F2179" s="268"/>
      <c r="G2179" s="263"/>
      <c r="H2179" s="263"/>
      <c r="I2179" s="263"/>
      <c r="J2179" s="1050"/>
      <c r="K2179" s="263"/>
      <c r="L2179" s="291"/>
      <c r="M2179" s="247" t="str">
        <f t="shared" ref="M2179:M2242" si="103">IF(O2179="",0,LEFT(O2179,1))</f>
        <v>0</v>
      </c>
      <c r="N2179" s="247" t="str">
        <f t="shared" si="102"/>
        <v>0</v>
      </c>
      <c r="O2179" s="672" t="s">
        <v>605</v>
      </c>
      <c r="P2179" s="672" t="s">
        <v>605</v>
      </c>
      <c r="Q2179" s="263"/>
      <c r="R2179" s="263"/>
    </row>
    <row r="2180" spans="1:18" x14ac:dyDescent="0.25">
      <c r="A2180" s="305"/>
      <c r="B2180" s="30"/>
      <c r="C2180" s="888"/>
      <c r="D2180" s="206"/>
      <c r="E2180" s="206"/>
      <c r="F2180" s="268"/>
      <c r="G2180" s="263"/>
      <c r="H2180" s="263"/>
      <c r="I2180" s="263"/>
      <c r="J2180" s="1050"/>
      <c r="K2180" s="263"/>
      <c r="L2180" s="291"/>
      <c r="M2180" s="247" t="str">
        <f t="shared" si="103"/>
        <v>0</v>
      </c>
      <c r="N2180" s="247" t="str">
        <f t="shared" si="102"/>
        <v>0</v>
      </c>
      <c r="O2180" s="672" t="s">
        <v>605</v>
      </c>
      <c r="P2180" s="672" t="s">
        <v>605</v>
      </c>
      <c r="Q2180" s="263"/>
      <c r="R2180" s="263"/>
    </row>
    <row r="2181" spans="1:18" x14ac:dyDescent="0.25">
      <c r="A2181" s="305"/>
      <c r="B2181" s="30"/>
      <c r="C2181" s="888"/>
      <c r="D2181" s="206"/>
      <c r="E2181" s="206"/>
      <c r="F2181" s="268"/>
      <c r="G2181" s="263"/>
      <c r="H2181" s="263"/>
      <c r="I2181" s="263"/>
      <c r="J2181" s="1050"/>
      <c r="K2181" s="263"/>
      <c r="L2181" s="291"/>
      <c r="M2181" s="247" t="str">
        <f t="shared" si="103"/>
        <v>0</v>
      </c>
      <c r="N2181" s="247" t="str">
        <f t="shared" ref="N2181:N2244" si="104">IF(P2181="",0,LEFT(P2181,1))</f>
        <v>0</v>
      </c>
      <c r="O2181" s="672" t="s">
        <v>605</v>
      </c>
      <c r="P2181" s="672" t="s">
        <v>605</v>
      </c>
      <c r="Q2181" s="263"/>
      <c r="R2181" s="263"/>
    </row>
    <row r="2182" spans="1:18" x14ac:dyDescent="0.25">
      <c r="A2182" s="305"/>
      <c r="B2182" s="30"/>
      <c r="C2182" s="888"/>
      <c r="D2182" s="206"/>
      <c r="E2182" s="206"/>
      <c r="F2182" s="268"/>
      <c r="G2182" s="263"/>
      <c r="H2182" s="263"/>
      <c r="I2182" s="263"/>
      <c r="J2182" s="1050"/>
      <c r="K2182" s="263"/>
      <c r="L2182" s="291"/>
      <c r="M2182" s="247" t="str">
        <f t="shared" si="103"/>
        <v>0</v>
      </c>
      <c r="N2182" s="247" t="str">
        <f t="shared" si="104"/>
        <v>0</v>
      </c>
      <c r="O2182" s="672" t="s">
        <v>605</v>
      </c>
      <c r="P2182" s="672" t="s">
        <v>605</v>
      </c>
      <c r="Q2182" s="263"/>
      <c r="R2182" s="263"/>
    </row>
    <row r="2183" spans="1:18" x14ac:dyDescent="0.25">
      <c r="A2183" s="305"/>
      <c r="B2183" s="30"/>
      <c r="C2183" s="888"/>
      <c r="D2183" s="206"/>
      <c r="E2183" s="206"/>
      <c r="F2183" s="268"/>
      <c r="G2183" s="263"/>
      <c r="H2183" s="263"/>
      <c r="I2183" s="263"/>
      <c r="J2183" s="1050"/>
      <c r="K2183" s="263"/>
      <c r="L2183" s="291"/>
      <c r="M2183" s="247" t="str">
        <f t="shared" si="103"/>
        <v>0</v>
      </c>
      <c r="N2183" s="247" t="str">
        <f t="shared" si="104"/>
        <v>0</v>
      </c>
      <c r="O2183" s="672" t="s">
        <v>605</v>
      </c>
      <c r="P2183" s="672" t="s">
        <v>605</v>
      </c>
      <c r="Q2183" s="263"/>
      <c r="R2183" s="263"/>
    </row>
    <row r="2184" spans="1:18" x14ac:dyDescent="0.25">
      <c r="A2184" s="305"/>
      <c r="B2184" s="30"/>
      <c r="C2184" s="888"/>
      <c r="D2184" s="206"/>
      <c r="E2184" s="206"/>
      <c r="F2184" s="268"/>
      <c r="G2184" s="263"/>
      <c r="H2184" s="263"/>
      <c r="I2184" s="263"/>
      <c r="J2184" s="1050"/>
      <c r="K2184" s="263"/>
      <c r="L2184" s="291"/>
      <c r="M2184" s="247" t="str">
        <f t="shared" si="103"/>
        <v>0</v>
      </c>
      <c r="N2184" s="247" t="str">
        <f t="shared" si="104"/>
        <v>0</v>
      </c>
      <c r="O2184" s="672" t="s">
        <v>605</v>
      </c>
      <c r="P2184" s="672" t="s">
        <v>605</v>
      </c>
      <c r="Q2184" s="263"/>
      <c r="R2184" s="263"/>
    </row>
    <row r="2185" spans="1:18" x14ac:dyDescent="0.25">
      <c r="A2185" s="305"/>
      <c r="B2185" s="30"/>
      <c r="C2185" s="888"/>
      <c r="D2185" s="206"/>
      <c r="E2185" s="206"/>
      <c r="F2185" s="268"/>
      <c r="G2185" s="263"/>
      <c r="H2185" s="263"/>
      <c r="I2185" s="263"/>
      <c r="J2185" s="1050"/>
      <c r="K2185" s="263"/>
      <c r="L2185" s="291"/>
      <c r="M2185" s="247" t="str">
        <f t="shared" si="103"/>
        <v>0</v>
      </c>
      <c r="N2185" s="247" t="str">
        <f t="shared" si="104"/>
        <v>0</v>
      </c>
      <c r="O2185" s="672" t="s">
        <v>605</v>
      </c>
      <c r="P2185" s="672" t="s">
        <v>605</v>
      </c>
      <c r="Q2185" s="263"/>
      <c r="R2185" s="263"/>
    </row>
    <row r="2186" spans="1:18" x14ac:dyDescent="0.25">
      <c r="A2186" s="305"/>
      <c r="B2186" s="30"/>
      <c r="C2186" s="888"/>
      <c r="D2186" s="206"/>
      <c r="E2186" s="206"/>
      <c r="F2186" s="268"/>
      <c r="G2186" s="263"/>
      <c r="H2186" s="263"/>
      <c r="I2186" s="263"/>
      <c r="J2186" s="1050"/>
      <c r="K2186" s="263"/>
      <c r="L2186" s="291"/>
      <c r="M2186" s="247" t="str">
        <f t="shared" si="103"/>
        <v>0</v>
      </c>
      <c r="N2186" s="247" t="str">
        <f t="shared" si="104"/>
        <v>0</v>
      </c>
      <c r="O2186" s="672" t="s">
        <v>605</v>
      </c>
      <c r="P2186" s="672" t="s">
        <v>605</v>
      </c>
      <c r="Q2186" s="263"/>
      <c r="R2186" s="263"/>
    </row>
    <row r="2187" spans="1:18" x14ac:dyDescent="0.25">
      <c r="A2187" s="305"/>
      <c r="B2187" s="30"/>
      <c r="C2187" s="888"/>
      <c r="D2187" s="206"/>
      <c r="E2187" s="206"/>
      <c r="F2187" s="268"/>
      <c r="G2187" s="263"/>
      <c r="H2187" s="263"/>
      <c r="I2187" s="263"/>
      <c r="J2187" s="1050"/>
      <c r="K2187" s="263"/>
      <c r="L2187" s="291"/>
      <c r="M2187" s="247" t="str">
        <f t="shared" si="103"/>
        <v>0</v>
      </c>
      <c r="N2187" s="247" t="str">
        <f t="shared" si="104"/>
        <v>0</v>
      </c>
      <c r="O2187" s="672" t="s">
        <v>605</v>
      </c>
      <c r="P2187" s="672" t="s">
        <v>605</v>
      </c>
      <c r="Q2187" s="263"/>
      <c r="R2187" s="263"/>
    </row>
    <row r="2188" spans="1:18" x14ac:dyDescent="0.25">
      <c r="A2188" s="305"/>
      <c r="B2188" s="30"/>
      <c r="C2188" s="888"/>
      <c r="D2188" s="206"/>
      <c r="E2188" s="206"/>
      <c r="F2188" s="268"/>
      <c r="G2188" s="263"/>
      <c r="H2188" s="263"/>
      <c r="I2188" s="263"/>
      <c r="J2188" s="1050"/>
      <c r="K2188" s="263"/>
      <c r="L2188" s="291"/>
      <c r="M2188" s="247" t="str">
        <f t="shared" si="103"/>
        <v>0</v>
      </c>
      <c r="N2188" s="247" t="str">
        <f t="shared" si="104"/>
        <v>0</v>
      </c>
      <c r="O2188" s="672" t="s">
        <v>605</v>
      </c>
      <c r="P2188" s="672" t="s">
        <v>605</v>
      </c>
      <c r="Q2188" s="263"/>
      <c r="R2188" s="263"/>
    </row>
    <row r="2189" spans="1:18" x14ac:dyDescent="0.25">
      <c r="A2189" s="305"/>
      <c r="B2189" s="30"/>
      <c r="C2189" s="888"/>
      <c r="D2189" s="206"/>
      <c r="E2189" s="206"/>
      <c r="F2189" s="268"/>
      <c r="G2189" s="263"/>
      <c r="H2189" s="263"/>
      <c r="I2189" s="263"/>
      <c r="J2189" s="1050"/>
      <c r="K2189" s="263"/>
      <c r="L2189" s="291"/>
      <c r="M2189" s="247" t="str">
        <f t="shared" si="103"/>
        <v>0</v>
      </c>
      <c r="N2189" s="247" t="str">
        <f t="shared" si="104"/>
        <v>0</v>
      </c>
      <c r="O2189" s="672" t="s">
        <v>605</v>
      </c>
      <c r="P2189" s="672" t="s">
        <v>605</v>
      </c>
      <c r="Q2189" s="263"/>
      <c r="R2189" s="263"/>
    </row>
    <row r="2190" spans="1:18" x14ac:dyDescent="0.25">
      <c r="A2190" s="305"/>
      <c r="B2190" s="30"/>
      <c r="C2190" s="888"/>
      <c r="D2190" s="206"/>
      <c r="E2190" s="206"/>
      <c r="F2190" s="268"/>
      <c r="G2190" s="263"/>
      <c r="H2190" s="263"/>
      <c r="I2190" s="263"/>
      <c r="J2190" s="1050"/>
      <c r="K2190" s="263"/>
      <c r="L2190" s="291"/>
      <c r="M2190" s="247" t="str">
        <f t="shared" si="103"/>
        <v>0</v>
      </c>
      <c r="N2190" s="247" t="str">
        <f t="shared" si="104"/>
        <v>0</v>
      </c>
      <c r="O2190" s="672" t="s">
        <v>605</v>
      </c>
      <c r="P2190" s="672" t="s">
        <v>605</v>
      </c>
      <c r="Q2190" s="263"/>
      <c r="R2190" s="263"/>
    </row>
    <row r="2191" spans="1:18" x14ac:dyDescent="0.25">
      <c r="A2191" s="305"/>
      <c r="B2191" s="30"/>
      <c r="C2191" s="888"/>
      <c r="D2191" s="206"/>
      <c r="E2191" s="206"/>
      <c r="F2191" s="268"/>
      <c r="G2191" s="263"/>
      <c r="H2191" s="263"/>
      <c r="I2191" s="263"/>
      <c r="J2191" s="1050"/>
      <c r="K2191" s="263"/>
      <c r="L2191" s="291"/>
      <c r="M2191" s="247" t="str">
        <f t="shared" si="103"/>
        <v>0</v>
      </c>
      <c r="N2191" s="247" t="str">
        <f t="shared" si="104"/>
        <v>0</v>
      </c>
      <c r="O2191" s="672" t="s">
        <v>605</v>
      </c>
      <c r="P2191" s="672" t="s">
        <v>605</v>
      </c>
      <c r="Q2191" s="263"/>
      <c r="R2191" s="263"/>
    </row>
    <row r="2192" spans="1:18" x14ac:dyDescent="0.25">
      <c r="A2192" s="305"/>
      <c r="B2192" s="30"/>
      <c r="C2192" s="888"/>
      <c r="D2192" s="206"/>
      <c r="E2192" s="206"/>
      <c r="F2192" s="268"/>
      <c r="G2192" s="263"/>
      <c r="H2192" s="263"/>
      <c r="I2192" s="263"/>
      <c r="J2192" s="1050"/>
      <c r="K2192" s="263"/>
      <c r="L2192" s="291"/>
      <c r="M2192" s="247" t="str">
        <f t="shared" si="103"/>
        <v>0</v>
      </c>
      <c r="N2192" s="247" t="str">
        <f t="shared" si="104"/>
        <v>0</v>
      </c>
      <c r="O2192" s="672" t="s">
        <v>605</v>
      </c>
      <c r="P2192" s="672" t="s">
        <v>605</v>
      </c>
      <c r="Q2192" s="263"/>
      <c r="R2192" s="263"/>
    </row>
    <row r="2193" spans="1:18" x14ac:dyDescent="0.25">
      <c r="A2193" s="305"/>
      <c r="B2193" s="30"/>
      <c r="C2193" s="888"/>
      <c r="D2193" s="206"/>
      <c r="E2193" s="206"/>
      <c r="F2193" s="268"/>
      <c r="G2193" s="263"/>
      <c r="H2193" s="263"/>
      <c r="I2193" s="263"/>
      <c r="J2193" s="1050"/>
      <c r="K2193" s="263"/>
      <c r="L2193" s="291"/>
      <c r="M2193" s="247" t="str">
        <f t="shared" si="103"/>
        <v>0</v>
      </c>
      <c r="N2193" s="247" t="str">
        <f t="shared" si="104"/>
        <v>0</v>
      </c>
      <c r="O2193" s="672" t="s">
        <v>605</v>
      </c>
      <c r="P2193" s="672" t="s">
        <v>605</v>
      </c>
      <c r="Q2193" s="263"/>
      <c r="R2193" s="263"/>
    </row>
    <row r="2194" spans="1:18" x14ac:dyDescent="0.25">
      <c r="A2194" s="305"/>
      <c r="B2194" s="30"/>
      <c r="C2194" s="888"/>
      <c r="D2194" s="206"/>
      <c r="E2194" s="206"/>
      <c r="F2194" s="268"/>
      <c r="G2194" s="263"/>
      <c r="H2194" s="263"/>
      <c r="I2194" s="263"/>
      <c r="J2194" s="1050"/>
      <c r="K2194" s="263"/>
      <c r="L2194" s="291"/>
      <c r="M2194" s="247" t="str">
        <f t="shared" si="103"/>
        <v>0</v>
      </c>
      <c r="N2194" s="247" t="str">
        <f t="shared" si="104"/>
        <v>0</v>
      </c>
      <c r="O2194" s="672" t="s">
        <v>605</v>
      </c>
      <c r="P2194" s="672" t="s">
        <v>605</v>
      </c>
      <c r="Q2194" s="263"/>
      <c r="R2194" s="263"/>
    </row>
    <row r="2195" spans="1:18" x14ac:dyDescent="0.25">
      <c r="A2195" s="305"/>
      <c r="B2195" s="30"/>
      <c r="C2195" s="888"/>
      <c r="D2195" s="206"/>
      <c r="E2195" s="206"/>
      <c r="F2195" s="268"/>
      <c r="G2195" s="263"/>
      <c r="H2195" s="263"/>
      <c r="I2195" s="263"/>
      <c r="J2195" s="1050"/>
      <c r="K2195" s="263"/>
      <c r="L2195" s="291"/>
      <c r="M2195" s="247" t="str">
        <f t="shared" si="103"/>
        <v>0</v>
      </c>
      <c r="N2195" s="247" t="str">
        <f t="shared" si="104"/>
        <v>0</v>
      </c>
      <c r="O2195" s="672" t="s">
        <v>605</v>
      </c>
      <c r="P2195" s="672" t="s">
        <v>605</v>
      </c>
      <c r="Q2195" s="263"/>
      <c r="R2195" s="263"/>
    </row>
    <row r="2196" spans="1:18" x14ac:dyDescent="0.25">
      <c r="A2196" s="305"/>
      <c r="B2196" s="30"/>
      <c r="C2196" s="888"/>
      <c r="D2196" s="206"/>
      <c r="E2196" s="206"/>
      <c r="F2196" s="268"/>
      <c r="G2196" s="263"/>
      <c r="H2196" s="263"/>
      <c r="I2196" s="263"/>
      <c r="J2196" s="1050"/>
      <c r="K2196" s="263"/>
      <c r="L2196" s="291"/>
      <c r="M2196" s="247" t="str">
        <f t="shared" si="103"/>
        <v>0</v>
      </c>
      <c r="N2196" s="247" t="str">
        <f t="shared" si="104"/>
        <v>0</v>
      </c>
      <c r="O2196" s="672" t="s">
        <v>605</v>
      </c>
      <c r="P2196" s="672" t="s">
        <v>605</v>
      </c>
      <c r="Q2196" s="263"/>
      <c r="R2196" s="263"/>
    </row>
    <row r="2197" spans="1:18" x14ac:dyDescent="0.25">
      <c r="A2197" s="305"/>
      <c r="B2197" s="30"/>
      <c r="C2197" s="888"/>
      <c r="D2197" s="206"/>
      <c r="E2197" s="206"/>
      <c r="F2197" s="268"/>
      <c r="G2197" s="263"/>
      <c r="H2197" s="263"/>
      <c r="I2197" s="263"/>
      <c r="J2197" s="1050"/>
      <c r="K2197" s="263"/>
      <c r="L2197" s="291"/>
      <c r="M2197" s="247" t="str">
        <f t="shared" si="103"/>
        <v>0</v>
      </c>
      <c r="N2197" s="247" t="str">
        <f t="shared" si="104"/>
        <v>0</v>
      </c>
      <c r="O2197" s="672" t="s">
        <v>605</v>
      </c>
      <c r="P2197" s="672" t="s">
        <v>605</v>
      </c>
      <c r="Q2197" s="263"/>
      <c r="R2197" s="263"/>
    </row>
    <row r="2198" spans="1:18" x14ac:dyDescent="0.25">
      <c r="A2198" s="305"/>
      <c r="B2198" s="30"/>
      <c r="C2198" s="888"/>
      <c r="D2198" s="206"/>
      <c r="E2198" s="206"/>
      <c r="F2198" s="268"/>
      <c r="G2198" s="263"/>
      <c r="H2198" s="263"/>
      <c r="I2198" s="263"/>
      <c r="J2198" s="1050"/>
      <c r="K2198" s="263"/>
      <c r="L2198" s="291"/>
      <c r="M2198" s="247" t="str">
        <f t="shared" si="103"/>
        <v>0</v>
      </c>
      <c r="N2198" s="247" t="str">
        <f t="shared" si="104"/>
        <v>0</v>
      </c>
      <c r="O2198" s="672" t="s">
        <v>605</v>
      </c>
      <c r="P2198" s="672" t="s">
        <v>605</v>
      </c>
      <c r="Q2198" s="263"/>
      <c r="R2198" s="263"/>
    </row>
    <row r="2199" spans="1:18" x14ac:dyDescent="0.25">
      <c r="A2199" s="305"/>
      <c r="B2199" s="30"/>
      <c r="C2199" s="888"/>
      <c r="D2199" s="206"/>
      <c r="E2199" s="206"/>
      <c r="F2199" s="268"/>
      <c r="G2199" s="263"/>
      <c r="H2199" s="263"/>
      <c r="I2199" s="263"/>
      <c r="J2199" s="1050"/>
      <c r="K2199" s="263"/>
      <c r="L2199" s="291"/>
      <c r="M2199" s="247" t="str">
        <f t="shared" si="103"/>
        <v>0</v>
      </c>
      <c r="N2199" s="247" t="str">
        <f t="shared" si="104"/>
        <v>0</v>
      </c>
      <c r="O2199" s="672" t="s">
        <v>605</v>
      </c>
      <c r="P2199" s="672" t="s">
        <v>605</v>
      </c>
      <c r="Q2199" s="263"/>
      <c r="R2199" s="263"/>
    </row>
    <row r="2200" spans="1:18" x14ac:dyDescent="0.25">
      <c r="A2200" s="305"/>
      <c r="B2200" s="30"/>
      <c r="C2200" s="888"/>
      <c r="D2200" s="206"/>
      <c r="E2200" s="206"/>
      <c r="F2200" s="268"/>
      <c r="G2200" s="263"/>
      <c r="H2200" s="263"/>
      <c r="I2200" s="263"/>
      <c r="J2200" s="1050"/>
      <c r="K2200" s="263"/>
      <c r="L2200" s="291"/>
      <c r="M2200" s="247" t="str">
        <f t="shared" si="103"/>
        <v>0</v>
      </c>
      <c r="N2200" s="247" t="str">
        <f t="shared" si="104"/>
        <v>0</v>
      </c>
      <c r="O2200" s="672" t="s">
        <v>605</v>
      </c>
      <c r="P2200" s="672" t="s">
        <v>605</v>
      </c>
      <c r="Q2200" s="263"/>
      <c r="R2200" s="263"/>
    </row>
    <row r="2201" spans="1:18" x14ac:dyDescent="0.25">
      <c r="A2201" s="305"/>
      <c r="B2201" s="30"/>
      <c r="C2201" s="888"/>
      <c r="D2201" s="206"/>
      <c r="E2201" s="206"/>
      <c r="F2201" s="268"/>
      <c r="G2201" s="263"/>
      <c r="H2201" s="263"/>
      <c r="I2201" s="263"/>
      <c r="J2201" s="1050"/>
      <c r="K2201" s="263"/>
      <c r="L2201" s="291"/>
      <c r="M2201" s="247" t="str">
        <f t="shared" si="103"/>
        <v>0</v>
      </c>
      <c r="N2201" s="247" t="str">
        <f t="shared" si="104"/>
        <v>0</v>
      </c>
      <c r="O2201" s="672" t="s">
        <v>605</v>
      </c>
      <c r="P2201" s="672" t="s">
        <v>605</v>
      </c>
      <c r="Q2201" s="263"/>
      <c r="R2201" s="263"/>
    </row>
    <row r="2202" spans="1:18" x14ac:dyDescent="0.25">
      <c r="A2202" s="305"/>
      <c r="B2202" s="30"/>
      <c r="C2202" s="888"/>
      <c r="D2202" s="206"/>
      <c r="E2202" s="206"/>
      <c r="F2202" s="268"/>
      <c r="G2202" s="263"/>
      <c r="H2202" s="263"/>
      <c r="I2202" s="263"/>
      <c r="J2202" s="1050"/>
      <c r="K2202" s="263"/>
      <c r="L2202" s="291"/>
      <c r="M2202" s="247" t="str">
        <f t="shared" si="103"/>
        <v>0</v>
      </c>
      <c r="N2202" s="247" t="str">
        <f t="shared" si="104"/>
        <v>0</v>
      </c>
      <c r="O2202" s="672" t="s">
        <v>605</v>
      </c>
      <c r="P2202" s="672" t="s">
        <v>605</v>
      </c>
      <c r="Q2202" s="263"/>
      <c r="R2202" s="263"/>
    </row>
    <row r="2203" spans="1:18" x14ac:dyDescent="0.25">
      <c r="A2203" s="305"/>
      <c r="B2203" s="30"/>
      <c r="C2203" s="888"/>
      <c r="D2203" s="206"/>
      <c r="E2203" s="206"/>
      <c r="F2203" s="268"/>
      <c r="G2203" s="263"/>
      <c r="H2203" s="263"/>
      <c r="I2203" s="263"/>
      <c r="J2203" s="1050"/>
      <c r="K2203" s="263"/>
      <c r="L2203" s="291"/>
      <c r="M2203" s="247" t="str">
        <f t="shared" si="103"/>
        <v>0</v>
      </c>
      <c r="N2203" s="247" t="str">
        <f t="shared" si="104"/>
        <v>0</v>
      </c>
      <c r="O2203" s="672" t="s">
        <v>605</v>
      </c>
      <c r="P2203" s="672" t="s">
        <v>605</v>
      </c>
      <c r="Q2203" s="263"/>
      <c r="R2203" s="263"/>
    </row>
    <row r="2204" spans="1:18" x14ac:dyDescent="0.25">
      <c r="A2204" s="305"/>
      <c r="B2204" s="30"/>
      <c r="C2204" s="888"/>
      <c r="D2204" s="206"/>
      <c r="E2204" s="206"/>
      <c r="F2204" s="268"/>
      <c r="G2204" s="263"/>
      <c r="H2204" s="263"/>
      <c r="I2204" s="263"/>
      <c r="J2204" s="1050"/>
      <c r="K2204" s="263"/>
      <c r="L2204" s="291"/>
      <c r="M2204" s="247" t="str">
        <f t="shared" si="103"/>
        <v>0</v>
      </c>
      <c r="N2204" s="247" t="str">
        <f t="shared" si="104"/>
        <v>0</v>
      </c>
      <c r="O2204" s="672" t="s">
        <v>605</v>
      </c>
      <c r="P2204" s="672" t="s">
        <v>605</v>
      </c>
      <c r="Q2204" s="263"/>
      <c r="R2204" s="263"/>
    </row>
    <row r="2205" spans="1:18" x14ac:dyDescent="0.25">
      <c r="A2205" s="305"/>
      <c r="B2205" s="30"/>
      <c r="C2205" s="888"/>
      <c r="D2205" s="206"/>
      <c r="E2205" s="206"/>
      <c r="F2205" s="268"/>
      <c r="G2205" s="263"/>
      <c r="H2205" s="263"/>
      <c r="I2205" s="263"/>
      <c r="J2205" s="1050"/>
      <c r="K2205" s="263"/>
      <c r="L2205" s="291"/>
      <c r="M2205" s="247" t="str">
        <f t="shared" si="103"/>
        <v>0</v>
      </c>
      <c r="N2205" s="247" t="str">
        <f t="shared" si="104"/>
        <v>0</v>
      </c>
      <c r="O2205" s="672" t="s">
        <v>605</v>
      </c>
      <c r="P2205" s="672" t="s">
        <v>605</v>
      </c>
      <c r="Q2205" s="263"/>
      <c r="R2205" s="263"/>
    </row>
    <row r="2206" spans="1:18" x14ac:dyDescent="0.25">
      <c r="A2206" s="305"/>
      <c r="B2206" s="30"/>
      <c r="C2206" s="888"/>
      <c r="D2206" s="206"/>
      <c r="E2206" s="206"/>
      <c r="F2206" s="268"/>
      <c r="G2206" s="263"/>
      <c r="H2206" s="263"/>
      <c r="I2206" s="263"/>
      <c r="J2206" s="1050"/>
      <c r="K2206" s="263"/>
      <c r="L2206" s="291"/>
      <c r="M2206" s="247" t="str">
        <f t="shared" si="103"/>
        <v>0</v>
      </c>
      <c r="N2206" s="247" t="str">
        <f t="shared" si="104"/>
        <v>0</v>
      </c>
      <c r="O2206" s="672" t="s">
        <v>605</v>
      </c>
      <c r="P2206" s="672" t="s">
        <v>605</v>
      </c>
      <c r="Q2206" s="263"/>
      <c r="R2206" s="263"/>
    </row>
    <row r="2207" spans="1:18" x14ac:dyDescent="0.25">
      <c r="A2207" s="305"/>
      <c r="B2207" s="30"/>
      <c r="C2207" s="888"/>
      <c r="D2207" s="206"/>
      <c r="E2207" s="206"/>
      <c r="F2207" s="268"/>
      <c r="G2207" s="263"/>
      <c r="H2207" s="263"/>
      <c r="I2207" s="263"/>
      <c r="J2207" s="1050"/>
      <c r="K2207" s="263"/>
      <c r="L2207" s="291"/>
      <c r="M2207" s="247" t="str">
        <f t="shared" si="103"/>
        <v>0</v>
      </c>
      <c r="N2207" s="247" t="str">
        <f t="shared" si="104"/>
        <v>0</v>
      </c>
      <c r="O2207" s="672" t="s">
        <v>605</v>
      </c>
      <c r="P2207" s="672" t="s">
        <v>605</v>
      </c>
      <c r="Q2207" s="263"/>
      <c r="R2207" s="263"/>
    </row>
    <row r="2208" spans="1:18" x14ac:dyDescent="0.25">
      <c r="A2208" s="305"/>
      <c r="B2208" s="30"/>
      <c r="C2208" s="888"/>
      <c r="D2208" s="206"/>
      <c r="E2208" s="206"/>
      <c r="F2208" s="268"/>
      <c r="G2208" s="263"/>
      <c r="H2208" s="263"/>
      <c r="I2208" s="263"/>
      <c r="J2208" s="1050"/>
      <c r="K2208" s="263"/>
      <c r="L2208" s="291"/>
      <c r="M2208" s="247" t="str">
        <f t="shared" si="103"/>
        <v>0</v>
      </c>
      <c r="N2208" s="247" t="str">
        <f t="shared" si="104"/>
        <v>0</v>
      </c>
      <c r="O2208" s="672" t="s">
        <v>605</v>
      </c>
      <c r="P2208" s="672" t="s">
        <v>605</v>
      </c>
      <c r="Q2208" s="263"/>
      <c r="R2208" s="263"/>
    </row>
    <row r="2209" spans="1:18" x14ac:dyDescent="0.25">
      <c r="A2209" s="305"/>
      <c r="B2209" s="30"/>
      <c r="C2209" s="888"/>
      <c r="D2209" s="206"/>
      <c r="E2209" s="206"/>
      <c r="F2209" s="268"/>
      <c r="G2209" s="263"/>
      <c r="H2209" s="263"/>
      <c r="I2209" s="263"/>
      <c r="J2209" s="1050"/>
      <c r="K2209" s="263"/>
      <c r="L2209" s="291"/>
      <c r="M2209" s="247" t="str">
        <f t="shared" si="103"/>
        <v>0</v>
      </c>
      <c r="N2209" s="247" t="str">
        <f t="shared" si="104"/>
        <v>0</v>
      </c>
      <c r="O2209" s="672" t="s">
        <v>605</v>
      </c>
      <c r="P2209" s="672" t="s">
        <v>605</v>
      </c>
      <c r="Q2209" s="263"/>
      <c r="R2209" s="263"/>
    </row>
    <row r="2210" spans="1:18" x14ac:dyDescent="0.25">
      <c r="A2210" s="305"/>
      <c r="B2210" s="30"/>
      <c r="C2210" s="888"/>
      <c r="D2210" s="206"/>
      <c r="E2210" s="206"/>
      <c r="F2210" s="268"/>
      <c r="G2210" s="263"/>
      <c r="H2210" s="263"/>
      <c r="I2210" s="263"/>
      <c r="J2210" s="1050"/>
      <c r="K2210" s="263"/>
      <c r="L2210" s="291"/>
      <c r="M2210" s="247" t="str">
        <f t="shared" si="103"/>
        <v>0</v>
      </c>
      <c r="N2210" s="247" t="str">
        <f t="shared" si="104"/>
        <v>0</v>
      </c>
      <c r="O2210" s="672" t="s">
        <v>605</v>
      </c>
      <c r="P2210" s="672" t="s">
        <v>605</v>
      </c>
      <c r="Q2210" s="263"/>
      <c r="R2210" s="263"/>
    </row>
    <row r="2211" spans="1:18" x14ac:dyDescent="0.25">
      <c r="A2211" s="305"/>
      <c r="B2211" s="30"/>
      <c r="C2211" s="888"/>
      <c r="D2211" s="206"/>
      <c r="E2211" s="206"/>
      <c r="F2211" s="268"/>
      <c r="G2211" s="263"/>
      <c r="H2211" s="263"/>
      <c r="I2211" s="263"/>
      <c r="J2211" s="1050"/>
      <c r="K2211" s="263"/>
      <c r="L2211" s="291"/>
      <c r="M2211" s="247" t="str">
        <f t="shared" si="103"/>
        <v>0</v>
      </c>
      <c r="N2211" s="247" t="str">
        <f t="shared" si="104"/>
        <v>0</v>
      </c>
      <c r="O2211" s="672" t="s">
        <v>605</v>
      </c>
      <c r="P2211" s="672" t="s">
        <v>605</v>
      </c>
      <c r="Q2211" s="263"/>
      <c r="R2211" s="263"/>
    </row>
    <row r="2212" spans="1:18" x14ac:dyDescent="0.25">
      <c r="A2212" s="305"/>
      <c r="B2212" s="30"/>
      <c r="C2212" s="888"/>
      <c r="D2212" s="206"/>
      <c r="E2212" s="206"/>
      <c r="F2212" s="268"/>
      <c r="G2212" s="263"/>
      <c r="H2212" s="263"/>
      <c r="I2212" s="263"/>
      <c r="J2212" s="1050"/>
      <c r="K2212" s="263"/>
      <c r="L2212" s="291"/>
      <c r="M2212" s="247" t="str">
        <f t="shared" si="103"/>
        <v>0</v>
      </c>
      <c r="N2212" s="247" t="str">
        <f t="shared" si="104"/>
        <v>0</v>
      </c>
      <c r="O2212" s="672" t="s">
        <v>605</v>
      </c>
      <c r="P2212" s="672" t="s">
        <v>605</v>
      </c>
      <c r="Q2212" s="263"/>
      <c r="R2212" s="263"/>
    </row>
    <row r="2213" spans="1:18" x14ac:dyDescent="0.25">
      <c r="A2213" s="305"/>
      <c r="B2213" s="30"/>
      <c r="C2213" s="888"/>
      <c r="D2213" s="206"/>
      <c r="E2213" s="206"/>
      <c r="F2213" s="268"/>
      <c r="G2213" s="263"/>
      <c r="H2213" s="263"/>
      <c r="I2213" s="263"/>
      <c r="J2213" s="1050"/>
      <c r="K2213" s="263"/>
      <c r="L2213" s="291"/>
      <c r="M2213" s="247" t="str">
        <f t="shared" si="103"/>
        <v>0</v>
      </c>
      <c r="N2213" s="247" t="str">
        <f t="shared" si="104"/>
        <v>0</v>
      </c>
      <c r="O2213" s="672" t="s">
        <v>605</v>
      </c>
      <c r="P2213" s="672" t="s">
        <v>605</v>
      </c>
      <c r="Q2213" s="263"/>
      <c r="R2213" s="263"/>
    </row>
    <row r="2214" spans="1:18" x14ac:dyDescent="0.25">
      <c r="A2214" s="305"/>
      <c r="B2214" s="30"/>
      <c r="C2214" s="888"/>
      <c r="D2214" s="206"/>
      <c r="E2214" s="206"/>
      <c r="F2214" s="268"/>
      <c r="G2214" s="263"/>
      <c r="H2214" s="263"/>
      <c r="I2214" s="263"/>
      <c r="J2214" s="1050"/>
      <c r="K2214" s="263"/>
      <c r="L2214" s="291"/>
      <c r="M2214" s="247" t="str">
        <f t="shared" si="103"/>
        <v>0</v>
      </c>
      <c r="N2214" s="247" t="str">
        <f t="shared" si="104"/>
        <v>0</v>
      </c>
      <c r="O2214" s="672" t="s">
        <v>605</v>
      </c>
      <c r="P2214" s="672" t="s">
        <v>605</v>
      </c>
      <c r="Q2214" s="263"/>
      <c r="R2214" s="263"/>
    </row>
    <row r="2215" spans="1:18" x14ac:dyDescent="0.25">
      <c r="A2215" s="305"/>
      <c r="B2215" s="30"/>
      <c r="C2215" s="888"/>
      <c r="D2215" s="206"/>
      <c r="E2215" s="206"/>
      <c r="F2215" s="268"/>
      <c r="G2215" s="263"/>
      <c r="H2215" s="263"/>
      <c r="I2215" s="263"/>
      <c r="J2215" s="1050"/>
      <c r="K2215" s="263"/>
      <c r="L2215" s="291"/>
      <c r="M2215" s="247" t="str">
        <f t="shared" si="103"/>
        <v>0</v>
      </c>
      <c r="N2215" s="247" t="str">
        <f t="shared" si="104"/>
        <v>0</v>
      </c>
      <c r="O2215" s="672" t="s">
        <v>605</v>
      </c>
      <c r="P2215" s="672" t="s">
        <v>605</v>
      </c>
      <c r="Q2215" s="263"/>
      <c r="R2215" s="263"/>
    </row>
    <row r="2216" spans="1:18" x14ac:dyDescent="0.25">
      <c r="A2216" s="305"/>
      <c r="B2216" s="30"/>
      <c r="C2216" s="888"/>
      <c r="D2216" s="206"/>
      <c r="E2216" s="206"/>
      <c r="F2216" s="268"/>
      <c r="G2216" s="263"/>
      <c r="H2216" s="263"/>
      <c r="I2216" s="263"/>
      <c r="J2216" s="1050"/>
      <c r="K2216" s="263"/>
      <c r="L2216" s="291"/>
      <c r="M2216" s="247" t="str">
        <f t="shared" si="103"/>
        <v>0</v>
      </c>
      <c r="N2216" s="247" t="str">
        <f t="shared" si="104"/>
        <v>0</v>
      </c>
      <c r="O2216" s="672" t="s">
        <v>605</v>
      </c>
      <c r="P2216" s="672" t="s">
        <v>605</v>
      </c>
      <c r="Q2216" s="263"/>
      <c r="R2216" s="263"/>
    </row>
    <row r="2217" spans="1:18" x14ac:dyDescent="0.25">
      <c r="A2217" s="305"/>
      <c r="B2217" s="30"/>
      <c r="C2217" s="888"/>
      <c r="D2217" s="206"/>
      <c r="E2217" s="206"/>
      <c r="F2217" s="268"/>
      <c r="G2217" s="263"/>
      <c r="H2217" s="263"/>
      <c r="I2217" s="263"/>
      <c r="J2217" s="1050"/>
      <c r="K2217" s="263"/>
      <c r="L2217" s="291"/>
      <c r="M2217" s="247" t="str">
        <f t="shared" si="103"/>
        <v>0</v>
      </c>
      <c r="N2217" s="247" t="str">
        <f t="shared" si="104"/>
        <v>0</v>
      </c>
      <c r="O2217" s="672" t="s">
        <v>605</v>
      </c>
      <c r="P2217" s="672" t="s">
        <v>605</v>
      </c>
      <c r="Q2217" s="263"/>
      <c r="R2217" s="263"/>
    </row>
    <row r="2218" spans="1:18" x14ac:dyDescent="0.25">
      <c r="A2218" s="305"/>
      <c r="B2218" s="30"/>
      <c r="C2218" s="888"/>
      <c r="D2218" s="206"/>
      <c r="E2218" s="206"/>
      <c r="F2218" s="268"/>
      <c r="G2218" s="263"/>
      <c r="H2218" s="263"/>
      <c r="I2218" s="263"/>
      <c r="J2218" s="1050"/>
      <c r="K2218" s="263"/>
      <c r="L2218" s="291"/>
      <c r="M2218" s="247" t="str">
        <f t="shared" si="103"/>
        <v>0</v>
      </c>
      <c r="N2218" s="247" t="str">
        <f t="shared" si="104"/>
        <v>0</v>
      </c>
      <c r="O2218" s="672" t="s">
        <v>605</v>
      </c>
      <c r="P2218" s="672" t="s">
        <v>605</v>
      </c>
      <c r="Q2218" s="263"/>
      <c r="R2218" s="263"/>
    </row>
    <row r="2219" spans="1:18" x14ac:dyDescent="0.25">
      <c r="A2219" s="305"/>
      <c r="B2219" s="30"/>
      <c r="C2219" s="888"/>
      <c r="D2219" s="206"/>
      <c r="E2219" s="206"/>
      <c r="F2219" s="268"/>
      <c r="G2219" s="263"/>
      <c r="H2219" s="263"/>
      <c r="I2219" s="263"/>
      <c r="J2219" s="1050"/>
      <c r="K2219" s="263"/>
      <c r="L2219" s="291"/>
      <c r="M2219" s="247" t="str">
        <f t="shared" si="103"/>
        <v>0</v>
      </c>
      <c r="N2219" s="247" t="str">
        <f t="shared" si="104"/>
        <v>0</v>
      </c>
      <c r="O2219" s="672" t="s">
        <v>605</v>
      </c>
      <c r="P2219" s="672" t="s">
        <v>605</v>
      </c>
      <c r="Q2219" s="263"/>
      <c r="R2219" s="263"/>
    </row>
    <row r="2220" spans="1:18" x14ac:dyDescent="0.25">
      <c r="A2220" s="305"/>
      <c r="B2220" s="30"/>
      <c r="C2220" s="888"/>
      <c r="D2220" s="206"/>
      <c r="E2220" s="206"/>
      <c r="F2220" s="268"/>
      <c r="G2220" s="263"/>
      <c r="H2220" s="263"/>
      <c r="I2220" s="263"/>
      <c r="J2220" s="1050"/>
      <c r="K2220" s="263"/>
      <c r="L2220" s="291"/>
      <c r="M2220" s="247" t="str">
        <f t="shared" si="103"/>
        <v>0</v>
      </c>
      <c r="N2220" s="247" t="str">
        <f t="shared" si="104"/>
        <v>0</v>
      </c>
      <c r="O2220" s="672" t="s">
        <v>605</v>
      </c>
      <c r="P2220" s="672" t="s">
        <v>605</v>
      </c>
      <c r="Q2220" s="263"/>
      <c r="R2220" s="263"/>
    </row>
    <row r="2221" spans="1:18" x14ac:dyDescent="0.25">
      <c r="A2221" s="305"/>
      <c r="B2221" s="30"/>
      <c r="C2221" s="888"/>
      <c r="D2221" s="206"/>
      <c r="E2221" s="206"/>
      <c r="F2221" s="268"/>
      <c r="G2221" s="263"/>
      <c r="H2221" s="263"/>
      <c r="I2221" s="263"/>
      <c r="J2221" s="1050"/>
      <c r="K2221" s="263"/>
      <c r="L2221" s="291"/>
      <c r="M2221" s="247" t="str">
        <f t="shared" si="103"/>
        <v>0</v>
      </c>
      <c r="N2221" s="247" t="str">
        <f t="shared" si="104"/>
        <v>0</v>
      </c>
      <c r="O2221" s="672" t="s">
        <v>605</v>
      </c>
      <c r="P2221" s="672" t="s">
        <v>605</v>
      </c>
      <c r="Q2221" s="263"/>
      <c r="R2221" s="263"/>
    </row>
    <row r="2222" spans="1:18" x14ac:dyDescent="0.25">
      <c r="A2222" s="305"/>
      <c r="B2222" s="30"/>
      <c r="C2222" s="888"/>
      <c r="D2222" s="206"/>
      <c r="E2222" s="206"/>
      <c r="F2222" s="268"/>
      <c r="G2222" s="263"/>
      <c r="H2222" s="263"/>
      <c r="I2222" s="263"/>
      <c r="J2222" s="1050"/>
      <c r="K2222" s="263"/>
      <c r="L2222" s="291"/>
      <c r="M2222" s="247" t="str">
        <f t="shared" si="103"/>
        <v>0</v>
      </c>
      <c r="N2222" s="247" t="str">
        <f t="shared" si="104"/>
        <v>0</v>
      </c>
      <c r="O2222" s="672" t="s">
        <v>605</v>
      </c>
      <c r="P2222" s="672" t="s">
        <v>605</v>
      </c>
      <c r="Q2222" s="263"/>
      <c r="R2222" s="263"/>
    </row>
    <row r="2223" spans="1:18" x14ac:dyDescent="0.25">
      <c r="A2223" s="305"/>
      <c r="B2223" s="30"/>
      <c r="C2223" s="888"/>
      <c r="D2223" s="206"/>
      <c r="E2223" s="206"/>
      <c r="F2223" s="268"/>
      <c r="G2223" s="263"/>
      <c r="H2223" s="263"/>
      <c r="I2223" s="263"/>
      <c r="J2223" s="1050"/>
      <c r="K2223" s="263"/>
      <c r="L2223" s="291"/>
      <c r="M2223" s="247" t="str">
        <f t="shared" si="103"/>
        <v>0</v>
      </c>
      <c r="N2223" s="247" t="str">
        <f t="shared" si="104"/>
        <v>0</v>
      </c>
      <c r="O2223" s="672" t="s">
        <v>605</v>
      </c>
      <c r="P2223" s="672" t="s">
        <v>605</v>
      </c>
      <c r="Q2223" s="263"/>
      <c r="R2223" s="263"/>
    </row>
    <row r="2224" spans="1:18" x14ac:dyDescent="0.25">
      <c r="A2224" s="305"/>
      <c r="B2224" s="30"/>
      <c r="C2224" s="888"/>
      <c r="D2224" s="206"/>
      <c r="E2224" s="206"/>
      <c r="F2224" s="268"/>
      <c r="G2224" s="263"/>
      <c r="H2224" s="263"/>
      <c r="I2224" s="263"/>
      <c r="J2224" s="1050"/>
      <c r="K2224" s="263"/>
      <c r="L2224" s="291"/>
      <c r="M2224" s="247" t="str">
        <f t="shared" si="103"/>
        <v>0</v>
      </c>
      <c r="N2224" s="247" t="str">
        <f t="shared" si="104"/>
        <v>0</v>
      </c>
      <c r="O2224" s="672" t="s">
        <v>605</v>
      </c>
      <c r="P2224" s="672" t="s">
        <v>605</v>
      </c>
      <c r="Q2224" s="263"/>
      <c r="R2224" s="263"/>
    </row>
    <row r="2225" spans="1:18" x14ac:dyDescent="0.25">
      <c r="A2225" s="305"/>
      <c r="B2225" s="30"/>
      <c r="C2225" s="888"/>
      <c r="D2225" s="206"/>
      <c r="E2225" s="206"/>
      <c r="F2225" s="268"/>
      <c r="G2225" s="263"/>
      <c r="H2225" s="263"/>
      <c r="I2225" s="263"/>
      <c r="J2225" s="1050"/>
      <c r="K2225" s="263"/>
      <c r="L2225" s="291"/>
      <c r="M2225" s="247" t="str">
        <f t="shared" si="103"/>
        <v>0</v>
      </c>
      <c r="N2225" s="247" t="str">
        <f t="shared" si="104"/>
        <v>0</v>
      </c>
      <c r="O2225" s="672" t="s">
        <v>605</v>
      </c>
      <c r="P2225" s="672" t="s">
        <v>605</v>
      </c>
      <c r="Q2225" s="263"/>
      <c r="R2225" s="263"/>
    </row>
    <row r="2226" spans="1:18" x14ac:dyDescent="0.25">
      <c r="A2226" s="305"/>
      <c r="B2226" s="30"/>
      <c r="C2226" s="888"/>
      <c r="D2226" s="206"/>
      <c r="E2226" s="206"/>
      <c r="F2226" s="268"/>
      <c r="G2226" s="263"/>
      <c r="H2226" s="263"/>
      <c r="I2226" s="263"/>
      <c r="J2226" s="1050"/>
      <c r="K2226" s="263"/>
      <c r="L2226" s="291"/>
      <c r="M2226" s="247" t="str">
        <f t="shared" si="103"/>
        <v>0</v>
      </c>
      <c r="N2226" s="247" t="str">
        <f t="shared" si="104"/>
        <v>0</v>
      </c>
      <c r="O2226" s="672" t="s">
        <v>605</v>
      </c>
      <c r="P2226" s="672" t="s">
        <v>605</v>
      </c>
      <c r="Q2226" s="263"/>
      <c r="R2226" s="263"/>
    </row>
    <row r="2227" spans="1:18" x14ac:dyDescent="0.25">
      <c r="A2227" s="305"/>
      <c r="B2227" s="30"/>
      <c r="C2227" s="888"/>
      <c r="D2227" s="206"/>
      <c r="E2227" s="206"/>
      <c r="F2227" s="268"/>
      <c r="G2227" s="263"/>
      <c r="H2227" s="263"/>
      <c r="I2227" s="263"/>
      <c r="J2227" s="1050"/>
      <c r="K2227" s="263"/>
      <c r="L2227" s="291"/>
      <c r="M2227" s="247" t="str">
        <f t="shared" si="103"/>
        <v>0</v>
      </c>
      <c r="N2227" s="247" t="str">
        <f t="shared" si="104"/>
        <v>0</v>
      </c>
      <c r="O2227" s="672" t="s">
        <v>605</v>
      </c>
      <c r="P2227" s="672" t="s">
        <v>605</v>
      </c>
      <c r="Q2227" s="263"/>
      <c r="R2227" s="263"/>
    </row>
    <row r="2228" spans="1:18" x14ac:dyDescent="0.25">
      <c r="A2228" s="305"/>
      <c r="B2228" s="30"/>
      <c r="C2228" s="888"/>
      <c r="D2228" s="206"/>
      <c r="E2228" s="206"/>
      <c r="F2228" s="268"/>
      <c r="G2228" s="263"/>
      <c r="H2228" s="263"/>
      <c r="I2228" s="263"/>
      <c r="J2228" s="1050"/>
      <c r="K2228" s="263"/>
      <c r="L2228" s="291"/>
      <c r="M2228" s="247" t="str">
        <f t="shared" si="103"/>
        <v>0</v>
      </c>
      <c r="N2228" s="247" t="str">
        <f t="shared" si="104"/>
        <v>0</v>
      </c>
      <c r="O2228" s="672" t="s">
        <v>605</v>
      </c>
      <c r="P2228" s="672" t="s">
        <v>605</v>
      </c>
      <c r="Q2228" s="263"/>
      <c r="R2228" s="263"/>
    </row>
    <row r="2229" spans="1:18" x14ac:dyDescent="0.25">
      <c r="A2229" s="305"/>
      <c r="B2229" s="30"/>
      <c r="C2229" s="888"/>
      <c r="D2229" s="206"/>
      <c r="E2229" s="206"/>
      <c r="F2229" s="268"/>
      <c r="G2229" s="263"/>
      <c r="H2229" s="263"/>
      <c r="I2229" s="263"/>
      <c r="J2229" s="1050"/>
      <c r="K2229" s="263"/>
      <c r="L2229" s="291"/>
      <c r="M2229" s="247" t="str">
        <f t="shared" si="103"/>
        <v>0</v>
      </c>
      <c r="N2229" s="247" t="str">
        <f t="shared" si="104"/>
        <v>0</v>
      </c>
      <c r="O2229" s="672" t="s">
        <v>605</v>
      </c>
      <c r="P2229" s="672" t="s">
        <v>605</v>
      </c>
      <c r="Q2229" s="263"/>
      <c r="R2229" s="263"/>
    </row>
    <row r="2230" spans="1:18" x14ac:dyDescent="0.25">
      <c r="A2230" s="305"/>
      <c r="B2230" s="30"/>
      <c r="C2230" s="888"/>
      <c r="D2230" s="206"/>
      <c r="E2230" s="206"/>
      <c r="F2230" s="268"/>
      <c r="G2230" s="263"/>
      <c r="H2230" s="263"/>
      <c r="I2230" s="263"/>
      <c r="J2230" s="1050"/>
      <c r="K2230" s="263"/>
      <c r="L2230" s="291"/>
      <c r="M2230" s="247" t="str">
        <f t="shared" si="103"/>
        <v>0</v>
      </c>
      <c r="N2230" s="247" t="str">
        <f t="shared" si="104"/>
        <v>0</v>
      </c>
      <c r="O2230" s="672" t="s">
        <v>605</v>
      </c>
      <c r="P2230" s="672" t="s">
        <v>605</v>
      </c>
      <c r="Q2230" s="263"/>
      <c r="R2230" s="263"/>
    </row>
    <row r="2231" spans="1:18" x14ac:dyDescent="0.25">
      <c r="A2231" s="305"/>
      <c r="B2231" s="30"/>
      <c r="C2231" s="888"/>
      <c r="D2231" s="206"/>
      <c r="E2231" s="206"/>
      <c r="F2231" s="268"/>
      <c r="G2231" s="263"/>
      <c r="H2231" s="263"/>
      <c r="I2231" s="263"/>
      <c r="J2231" s="1050"/>
      <c r="K2231" s="263"/>
      <c r="L2231" s="291"/>
      <c r="M2231" s="247" t="str">
        <f t="shared" si="103"/>
        <v>0</v>
      </c>
      <c r="N2231" s="247" t="str">
        <f t="shared" si="104"/>
        <v>0</v>
      </c>
      <c r="O2231" s="672" t="s">
        <v>605</v>
      </c>
      <c r="P2231" s="672" t="s">
        <v>605</v>
      </c>
      <c r="Q2231" s="263"/>
      <c r="R2231" s="263"/>
    </row>
    <row r="2232" spans="1:18" x14ac:dyDescent="0.25">
      <c r="A2232" s="305"/>
      <c r="B2232" s="30"/>
      <c r="C2232" s="888"/>
      <c r="D2232" s="206"/>
      <c r="E2232" s="206"/>
      <c r="F2232" s="268"/>
      <c r="G2232" s="263"/>
      <c r="H2232" s="263"/>
      <c r="I2232" s="263"/>
      <c r="J2232" s="1050"/>
      <c r="K2232" s="263"/>
      <c r="L2232" s="291"/>
      <c r="M2232" s="247" t="str">
        <f t="shared" si="103"/>
        <v>0</v>
      </c>
      <c r="N2232" s="247" t="str">
        <f t="shared" si="104"/>
        <v>0</v>
      </c>
      <c r="O2232" s="672" t="s">
        <v>605</v>
      </c>
      <c r="P2232" s="672" t="s">
        <v>605</v>
      </c>
      <c r="Q2232" s="263"/>
      <c r="R2232" s="263"/>
    </row>
    <row r="2233" spans="1:18" x14ac:dyDescent="0.25">
      <c r="A2233" s="305"/>
      <c r="B2233" s="30"/>
      <c r="C2233" s="888"/>
      <c r="D2233" s="206"/>
      <c r="E2233" s="206"/>
      <c r="F2233" s="268"/>
      <c r="G2233" s="263"/>
      <c r="H2233" s="263"/>
      <c r="I2233" s="263"/>
      <c r="J2233" s="1050"/>
      <c r="K2233" s="263"/>
      <c r="L2233" s="291"/>
      <c r="M2233" s="247" t="str">
        <f t="shared" si="103"/>
        <v>0</v>
      </c>
      <c r="N2233" s="247" t="str">
        <f t="shared" si="104"/>
        <v>0</v>
      </c>
      <c r="O2233" s="672" t="s">
        <v>605</v>
      </c>
      <c r="P2233" s="672" t="s">
        <v>605</v>
      </c>
      <c r="Q2233" s="263"/>
      <c r="R2233" s="263"/>
    </row>
    <row r="2234" spans="1:18" x14ac:dyDescent="0.25">
      <c r="A2234" s="305"/>
      <c r="B2234" s="30"/>
      <c r="C2234" s="888"/>
      <c r="D2234" s="206"/>
      <c r="E2234" s="206"/>
      <c r="F2234" s="268"/>
      <c r="G2234" s="263"/>
      <c r="H2234" s="263"/>
      <c r="I2234" s="263"/>
      <c r="J2234" s="1050"/>
      <c r="K2234" s="263"/>
      <c r="L2234" s="291"/>
      <c r="M2234" s="247" t="str">
        <f t="shared" si="103"/>
        <v>0</v>
      </c>
      <c r="N2234" s="247" t="str">
        <f t="shared" si="104"/>
        <v>0</v>
      </c>
      <c r="O2234" s="672" t="s">
        <v>605</v>
      </c>
      <c r="P2234" s="672" t="s">
        <v>605</v>
      </c>
      <c r="Q2234" s="263"/>
      <c r="R2234" s="263"/>
    </row>
    <row r="2235" spans="1:18" x14ac:dyDescent="0.25">
      <c r="A2235" s="305"/>
      <c r="B2235" s="30"/>
      <c r="C2235" s="888"/>
      <c r="D2235" s="206"/>
      <c r="E2235" s="206"/>
      <c r="F2235" s="268"/>
      <c r="G2235" s="263"/>
      <c r="H2235" s="263"/>
      <c r="I2235" s="263"/>
      <c r="J2235" s="1050"/>
      <c r="K2235" s="263"/>
      <c r="L2235" s="291"/>
      <c r="M2235" s="247" t="str">
        <f t="shared" si="103"/>
        <v>0</v>
      </c>
      <c r="N2235" s="247" t="str">
        <f t="shared" si="104"/>
        <v>0</v>
      </c>
      <c r="O2235" s="672" t="s">
        <v>605</v>
      </c>
      <c r="P2235" s="672" t="s">
        <v>605</v>
      </c>
      <c r="Q2235" s="263"/>
      <c r="R2235" s="263"/>
    </row>
    <row r="2236" spans="1:18" x14ac:dyDescent="0.25">
      <c r="A2236" s="305"/>
      <c r="B2236" s="30"/>
      <c r="C2236" s="888"/>
      <c r="D2236" s="206"/>
      <c r="E2236" s="206"/>
      <c r="F2236" s="268"/>
      <c r="G2236" s="263"/>
      <c r="H2236" s="263"/>
      <c r="I2236" s="263"/>
      <c r="J2236" s="1050"/>
      <c r="K2236" s="263"/>
      <c r="L2236" s="291"/>
      <c r="M2236" s="247" t="str">
        <f t="shared" si="103"/>
        <v>0</v>
      </c>
      <c r="N2236" s="247" t="str">
        <f t="shared" si="104"/>
        <v>0</v>
      </c>
      <c r="O2236" s="672" t="s">
        <v>605</v>
      </c>
      <c r="P2236" s="672" t="s">
        <v>605</v>
      </c>
      <c r="Q2236" s="263"/>
      <c r="R2236" s="263"/>
    </row>
    <row r="2237" spans="1:18" x14ac:dyDescent="0.25">
      <c r="A2237" s="305"/>
      <c r="B2237" s="30"/>
      <c r="C2237" s="888"/>
      <c r="D2237" s="206"/>
      <c r="E2237" s="206"/>
      <c r="F2237" s="268"/>
      <c r="G2237" s="263"/>
      <c r="H2237" s="263"/>
      <c r="I2237" s="263"/>
      <c r="J2237" s="1050"/>
      <c r="K2237" s="263"/>
      <c r="L2237" s="291"/>
      <c r="M2237" s="247" t="str">
        <f t="shared" si="103"/>
        <v>0</v>
      </c>
      <c r="N2237" s="247" t="str">
        <f t="shared" si="104"/>
        <v>0</v>
      </c>
      <c r="O2237" s="672" t="s">
        <v>605</v>
      </c>
      <c r="P2237" s="672" t="s">
        <v>605</v>
      </c>
      <c r="Q2237" s="263"/>
      <c r="R2237" s="263"/>
    </row>
    <row r="2238" spans="1:18" x14ac:dyDescent="0.25">
      <c r="A2238" s="305"/>
      <c r="B2238" s="30"/>
      <c r="C2238" s="888"/>
      <c r="D2238" s="206"/>
      <c r="E2238" s="206"/>
      <c r="F2238" s="268"/>
      <c r="G2238" s="263"/>
      <c r="H2238" s="263"/>
      <c r="I2238" s="263"/>
      <c r="J2238" s="1050"/>
      <c r="K2238" s="263"/>
      <c r="L2238" s="291"/>
      <c r="M2238" s="247" t="str">
        <f t="shared" si="103"/>
        <v>0</v>
      </c>
      <c r="N2238" s="247" t="str">
        <f t="shared" si="104"/>
        <v>0</v>
      </c>
      <c r="O2238" s="672" t="s">
        <v>605</v>
      </c>
      <c r="P2238" s="672" t="s">
        <v>605</v>
      </c>
      <c r="Q2238" s="263"/>
      <c r="R2238" s="263"/>
    </row>
    <row r="2239" spans="1:18" x14ac:dyDescent="0.25">
      <c r="A2239" s="305"/>
      <c r="B2239" s="30"/>
      <c r="C2239" s="888"/>
      <c r="D2239" s="206"/>
      <c r="E2239" s="206"/>
      <c r="F2239" s="268"/>
      <c r="G2239" s="263"/>
      <c r="H2239" s="263"/>
      <c r="I2239" s="263"/>
      <c r="J2239" s="1050"/>
      <c r="K2239" s="263"/>
      <c r="L2239" s="291"/>
      <c r="M2239" s="247" t="str">
        <f t="shared" si="103"/>
        <v>0</v>
      </c>
      <c r="N2239" s="247" t="str">
        <f t="shared" si="104"/>
        <v>0</v>
      </c>
      <c r="O2239" s="672" t="s">
        <v>605</v>
      </c>
      <c r="P2239" s="672" t="s">
        <v>605</v>
      </c>
      <c r="Q2239" s="263"/>
      <c r="R2239" s="263"/>
    </row>
    <row r="2240" spans="1:18" x14ac:dyDescent="0.25">
      <c r="A2240" s="305"/>
      <c r="B2240" s="30"/>
      <c r="C2240" s="888"/>
      <c r="D2240" s="206"/>
      <c r="E2240" s="206"/>
      <c r="F2240" s="268"/>
      <c r="G2240" s="263"/>
      <c r="H2240" s="263"/>
      <c r="I2240" s="263"/>
      <c r="J2240" s="1050"/>
      <c r="K2240" s="263"/>
      <c r="L2240" s="291"/>
      <c r="M2240" s="247" t="str">
        <f t="shared" si="103"/>
        <v>0</v>
      </c>
      <c r="N2240" s="247" t="str">
        <f t="shared" si="104"/>
        <v>0</v>
      </c>
      <c r="O2240" s="672" t="s">
        <v>605</v>
      </c>
      <c r="P2240" s="672" t="s">
        <v>605</v>
      </c>
      <c r="Q2240" s="263"/>
      <c r="R2240" s="263"/>
    </row>
    <row r="2241" spans="1:18" x14ac:dyDescent="0.25">
      <c r="A2241" s="305"/>
      <c r="B2241" s="30"/>
      <c r="C2241" s="888"/>
      <c r="D2241" s="206"/>
      <c r="E2241" s="206"/>
      <c r="F2241" s="268"/>
      <c r="G2241" s="263"/>
      <c r="H2241" s="263"/>
      <c r="I2241" s="263"/>
      <c r="J2241" s="1050"/>
      <c r="K2241" s="263"/>
      <c r="L2241" s="291"/>
      <c r="M2241" s="247" t="str">
        <f t="shared" si="103"/>
        <v>0</v>
      </c>
      <c r="N2241" s="247" t="str">
        <f t="shared" si="104"/>
        <v>0</v>
      </c>
      <c r="O2241" s="672" t="s">
        <v>605</v>
      </c>
      <c r="P2241" s="672" t="s">
        <v>605</v>
      </c>
      <c r="Q2241" s="263"/>
      <c r="R2241" s="263"/>
    </row>
    <row r="2242" spans="1:18" x14ac:dyDescent="0.25">
      <c r="A2242" s="305"/>
      <c r="B2242" s="30"/>
      <c r="C2242" s="888"/>
      <c r="D2242" s="206"/>
      <c r="E2242" s="206"/>
      <c r="F2242" s="268"/>
      <c r="G2242" s="263"/>
      <c r="H2242" s="263"/>
      <c r="I2242" s="263"/>
      <c r="J2242" s="1050"/>
      <c r="K2242" s="263"/>
      <c r="L2242" s="291"/>
      <c r="M2242" s="247" t="str">
        <f t="shared" si="103"/>
        <v>0</v>
      </c>
      <c r="N2242" s="247" t="str">
        <f t="shared" si="104"/>
        <v>0</v>
      </c>
      <c r="O2242" s="672" t="s">
        <v>605</v>
      </c>
      <c r="P2242" s="672" t="s">
        <v>605</v>
      </c>
      <c r="Q2242" s="263"/>
      <c r="R2242" s="263"/>
    </row>
    <row r="2243" spans="1:18" x14ac:dyDescent="0.25">
      <c r="A2243" s="305"/>
      <c r="B2243" s="30"/>
      <c r="C2243" s="888"/>
      <c r="D2243" s="206"/>
      <c r="E2243" s="206"/>
      <c r="F2243" s="268"/>
      <c r="G2243" s="263"/>
      <c r="H2243" s="263"/>
      <c r="I2243" s="263"/>
      <c r="J2243" s="1050"/>
      <c r="K2243" s="263"/>
      <c r="L2243" s="291"/>
      <c r="M2243" s="247" t="str">
        <f t="shared" ref="M2243:M2306" si="105">IF(O2243="",0,LEFT(O2243,1))</f>
        <v>0</v>
      </c>
      <c r="N2243" s="247" t="str">
        <f t="shared" si="104"/>
        <v>0</v>
      </c>
      <c r="O2243" s="672" t="s">
        <v>605</v>
      </c>
      <c r="P2243" s="672" t="s">
        <v>605</v>
      </c>
      <c r="Q2243" s="263"/>
      <c r="R2243" s="263"/>
    </row>
    <row r="2244" spans="1:18" x14ac:dyDescent="0.25">
      <c r="A2244" s="305"/>
      <c r="B2244" s="30"/>
      <c r="C2244" s="888"/>
      <c r="D2244" s="206"/>
      <c r="E2244" s="206"/>
      <c r="F2244" s="268"/>
      <c r="G2244" s="263"/>
      <c r="H2244" s="263"/>
      <c r="I2244" s="263"/>
      <c r="J2244" s="1050"/>
      <c r="K2244" s="263"/>
      <c r="L2244" s="291"/>
      <c r="M2244" s="247" t="str">
        <f t="shared" si="105"/>
        <v>0</v>
      </c>
      <c r="N2244" s="247" t="str">
        <f t="shared" si="104"/>
        <v>0</v>
      </c>
      <c r="O2244" s="672" t="s">
        <v>605</v>
      </c>
      <c r="P2244" s="672" t="s">
        <v>605</v>
      </c>
      <c r="Q2244" s="263"/>
      <c r="R2244" s="263"/>
    </row>
    <row r="2245" spans="1:18" x14ac:dyDescent="0.25">
      <c r="A2245" s="305"/>
      <c r="B2245" s="30"/>
      <c r="C2245" s="888"/>
      <c r="D2245" s="206"/>
      <c r="E2245" s="206"/>
      <c r="F2245" s="268"/>
      <c r="G2245" s="263"/>
      <c r="H2245" s="263"/>
      <c r="I2245" s="263"/>
      <c r="J2245" s="1050"/>
      <c r="K2245" s="263"/>
      <c r="L2245" s="291"/>
      <c r="M2245" s="247" t="str">
        <f t="shared" si="105"/>
        <v>0</v>
      </c>
      <c r="N2245" s="247" t="str">
        <f t="shared" ref="N2245:N2308" si="106">IF(P2245="",0,LEFT(P2245,1))</f>
        <v>0</v>
      </c>
      <c r="O2245" s="672" t="s">
        <v>605</v>
      </c>
      <c r="P2245" s="672" t="s">
        <v>605</v>
      </c>
      <c r="Q2245" s="263"/>
      <c r="R2245" s="263"/>
    </row>
    <row r="2246" spans="1:18" x14ac:dyDescent="0.25">
      <c r="A2246" s="305"/>
      <c r="B2246" s="30"/>
      <c r="C2246" s="888"/>
      <c r="D2246" s="206"/>
      <c r="E2246" s="206"/>
      <c r="F2246" s="268"/>
      <c r="G2246" s="263"/>
      <c r="H2246" s="263"/>
      <c r="I2246" s="263"/>
      <c r="J2246" s="1050"/>
      <c r="K2246" s="263"/>
      <c r="L2246" s="291"/>
      <c r="M2246" s="247" t="str">
        <f t="shared" si="105"/>
        <v>0</v>
      </c>
      <c r="N2246" s="247" t="str">
        <f t="shared" si="106"/>
        <v>0</v>
      </c>
      <c r="O2246" s="672" t="s">
        <v>605</v>
      </c>
      <c r="P2246" s="672" t="s">
        <v>605</v>
      </c>
      <c r="Q2246" s="263"/>
      <c r="R2246" s="263"/>
    </row>
    <row r="2247" spans="1:18" x14ac:dyDescent="0.25">
      <c r="A2247" s="305"/>
      <c r="B2247" s="30"/>
      <c r="C2247" s="888"/>
      <c r="D2247" s="206"/>
      <c r="E2247" s="206"/>
      <c r="F2247" s="268"/>
      <c r="G2247" s="263"/>
      <c r="H2247" s="263"/>
      <c r="I2247" s="263"/>
      <c r="J2247" s="1050"/>
      <c r="K2247" s="263"/>
      <c r="L2247" s="291"/>
      <c r="M2247" s="247" t="str">
        <f t="shared" si="105"/>
        <v>0</v>
      </c>
      <c r="N2247" s="247" t="str">
        <f t="shared" si="106"/>
        <v>0</v>
      </c>
      <c r="O2247" s="672" t="s">
        <v>605</v>
      </c>
      <c r="P2247" s="672" t="s">
        <v>605</v>
      </c>
      <c r="Q2247" s="263"/>
      <c r="R2247" s="263"/>
    </row>
    <row r="2248" spans="1:18" x14ac:dyDescent="0.25">
      <c r="A2248" s="305"/>
      <c r="B2248" s="30"/>
      <c r="C2248" s="888"/>
      <c r="D2248" s="206"/>
      <c r="E2248" s="206"/>
      <c r="F2248" s="268"/>
      <c r="G2248" s="263"/>
      <c r="H2248" s="263"/>
      <c r="I2248" s="263"/>
      <c r="J2248" s="1050"/>
      <c r="K2248" s="263"/>
      <c r="L2248" s="291"/>
      <c r="M2248" s="247" t="str">
        <f t="shared" si="105"/>
        <v>0</v>
      </c>
      <c r="N2248" s="247" t="str">
        <f t="shared" si="106"/>
        <v>0</v>
      </c>
      <c r="O2248" s="672" t="s">
        <v>605</v>
      </c>
      <c r="P2248" s="672" t="s">
        <v>605</v>
      </c>
      <c r="Q2248" s="263"/>
      <c r="R2248" s="263"/>
    </row>
    <row r="2249" spans="1:18" x14ac:dyDescent="0.25">
      <c r="A2249" s="305"/>
      <c r="B2249" s="30"/>
      <c r="C2249" s="888"/>
      <c r="D2249" s="206"/>
      <c r="E2249" s="206"/>
      <c r="F2249" s="268"/>
      <c r="G2249" s="263"/>
      <c r="H2249" s="263"/>
      <c r="I2249" s="263"/>
      <c r="J2249" s="1050"/>
      <c r="K2249" s="263"/>
      <c r="L2249" s="291"/>
      <c r="M2249" s="247" t="str">
        <f t="shared" si="105"/>
        <v>0</v>
      </c>
      <c r="N2249" s="247" t="str">
        <f t="shared" si="106"/>
        <v>0</v>
      </c>
      <c r="O2249" s="672" t="s">
        <v>605</v>
      </c>
      <c r="P2249" s="672" t="s">
        <v>605</v>
      </c>
      <c r="Q2249" s="263"/>
      <c r="R2249" s="263"/>
    </row>
    <row r="2250" spans="1:18" x14ac:dyDescent="0.25">
      <c r="A2250" s="305"/>
      <c r="B2250" s="30"/>
      <c r="C2250" s="888"/>
      <c r="D2250" s="206"/>
      <c r="E2250" s="206"/>
      <c r="F2250" s="268"/>
      <c r="G2250" s="263"/>
      <c r="H2250" s="263"/>
      <c r="I2250" s="263"/>
      <c r="J2250" s="1050"/>
      <c r="K2250" s="263"/>
      <c r="L2250" s="291"/>
      <c r="M2250" s="247" t="str">
        <f t="shared" si="105"/>
        <v>0</v>
      </c>
      <c r="N2250" s="247" t="str">
        <f t="shared" si="106"/>
        <v>0</v>
      </c>
      <c r="O2250" s="672" t="s">
        <v>605</v>
      </c>
      <c r="P2250" s="672" t="s">
        <v>605</v>
      </c>
      <c r="Q2250" s="263"/>
      <c r="R2250" s="263"/>
    </row>
    <row r="2251" spans="1:18" x14ac:dyDescent="0.25">
      <c r="A2251" s="305"/>
      <c r="B2251" s="30"/>
      <c r="C2251" s="888"/>
      <c r="D2251" s="206"/>
      <c r="E2251" s="206"/>
      <c r="F2251" s="268"/>
      <c r="G2251" s="263"/>
      <c r="H2251" s="263"/>
      <c r="I2251" s="263"/>
      <c r="J2251" s="1050"/>
      <c r="K2251" s="263"/>
      <c r="L2251" s="291"/>
      <c r="M2251" s="247" t="str">
        <f t="shared" si="105"/>
        <v>0</v>
      </c>
      <c r="N2251" s="247" t="str">
        <f t="shared" si="106"/>
        <v>0</v>
      </c>
      <c r="O2251" s="672" t="s">
        <v>605</v>
      </c>
      <c r="P2251" s="672" t="s">
        <v>605</v>
      </c>
      <c r="Q2251" s="263"/>
      <c r="R2251" s="263"/>
    </row>
    <row r="2252" spans="1:18" x14ac:dyDescent="0.25">
      <c r="A2252" s="305"/>
      <c r="B2252" s="30"/>
      <c r="C2252" s="888"/>
      <c r="D2252" s="206"/>
      <c r="E2252" s="206"/>
      <c r="F2252" s="268"/>
      <c r="G2252" s="263"/>
      <c r="H2252" s="263"/>
      <c r="I2252" s="263"/>
      <c r="J2252" s="1050"/>
      <c r="K2252" s="263"/>
      <c r="L2252" s="291"/>
      <c r="M2252" s="247" t="str">
        <f t="shared" si="105"/>
        <v>0</v>
      </c>
      <c r="N2252" s="247" t="str">
        <f t="shared" si="106"/>
        <v>0</v>
      </c>
      <c r="O2252" s="672" t="s">
        <v>605</v>
      </c>
      <c r="P2252" s="672" t="s">
        <v>605</v>
      </c>
      <c r="Q2252" s="263"/>
      <c r="R2252" s="263"/>
    </row>
    <row r="2253" spans="1:18" x14ac:dyDescent="0.25">
      <c r="A2253" s="305"/>
      <c r="B2253" s="30"/>
      <c r="C2253" s="888"/>
      <c r="D2253" s="206"/>
      <c r="E2253" s="206"/>
      <c r="F2253" s="268"/>
      <c r="G2253" s="263"/>
      <c r="H2253" s="263"/>
      <c r="I2253" s="263"/>
      <c r="J2253" s="1050"/>
      <c r="K2253" s="263"/>
      <c r="L2253" s="291"/>
      <c r="M2253" s="247" t="str">
        <f t="shared" si="105"/>
        <v>0</v>
      </c>
      <c r="N2253" s="247" t="str">
        <f t="shared" si="106"/>
        <v>0</v>
      </c>
      <c r="O2253" s="672" t="s">
        <v>605</v>
      </c>
      <c r="P2253" s="672" t="s">
        <v>605</v>
      </c>
      <c r="Q2253" s="263"/>
      <c r="R2253" s="263"/>
    </row>
    <row r="2254" spans="1:18" x14ac:dyDescent="0.25">
      <c r="A2254" s="305"/>
      <c r="B2254" s="30"/>
      <c r="C2254" s="888"/>
      <c r="D2254" s="206"/>
      <c r="E2254" s="206"/>
      <c r="F2254" s="268"/>
      <c r="G2254" s="263"/>
      <c r="H2254" s="263"/>
      <c r="I2254" s="263"/>
      <c r="J2254" s="1050"/>
      <c r="K2254" s="263"/>
      <c r="L2254" s="291"/>
      <c r="M2254" s="247" t="str">
        <f t="shared" si="105"/>
        <v>0</v>
      </c>
      <c r="N2254" s="247" t="str">
        <f t="shared" si="106"/>
        <v>0</v>
      </c>
      <c r="O2254" s="672" t="s">
        <v>605</v>
      </c>
      <c r="P2254" s="672" t="s">
        <v>605</v>
      </c>
      <c r="Q2254" s="263"/>
      <c r="R2254" s="263"/>
    </row>
    <row r="2255" spans="1:18" x14ac:dyDescent="0.25">
      <c r="A2255" s="305"/>
      <c r="B2255" s="30"/>
      <c r="C2255" s="888"/>
      <c r="D2255" s="206"/>
      <c r="E2255" s="206"/>
      <c r="F2255" s="268"/>
      <c r="G2255" s="263"/>
      <c r="H2255" s="263"/>
      <c r="I2255" s="263"/>
      <c r="J2255" s="1050"/>
      <c r="K2255" s="263"/>
      <c r="L2255" s="291"/>
      <c r="M2255" s="247" t="str">
        <f t="shared" si="105"/>
        <v>0</v>
      </c>
      <c r="N2255" s="247" t="str">
        <f t="shared" si="106"/>
        <v>0</v>
      </c>
      <c r="O2255" s="672" t="s">
        <v>605</v>
      </c>
      <c r="P2255" s="672" t="s">
        <v>605</v>
      </c>
      <c r="Q2255" s="263"/>
      <c r="R2255" s="263"/>
    </row>
    <row r="2256" spans="1:18" x14ac:dyDescent="0.25">
      <c r="A2256" s="305"/>
      <c r="B2256" s="30"/>
      <c r="C2256" s="888"/>
      <c r="D2256" s="206"/>
      <c r="E2256" s="206"/>
      <c r="F2256" s="268"/>
      <c r="G2256" s="263"/>
      <c r="H2256" s="263"/>
      <c r="I2256" s="263"/>
      <c r="J2256" s="1050"/>
      <c r="K2256" s="263"/>
      <c r="L2256" s="291"/>
      <c r="M2256" s="247" t="str">
        <f t="shared" si="105"/>
        <v>0</v>
      </c>
      <c r="N2256" s="247" t="str">
        <f t="shared" si="106"/>
        <v>0</v>
      </c>
      <c r="O2256" s="672" t="s">
        <v>605</v>
      </c>
      <c r="P2256" s="672" t="s">
        <v>605</v>
      </c>
      <c r="Q2256" s="263"/>
      <c r="R2256" s="263"/>
    </row>
    <row r="2257" spans="1:18" x14ac:dyDescent="0.25">
      <c r="A2257" s="305"/>
      <c r="B2257" s="30"/>
      <c r="C2257" s="888"/>
      <c r="D2257" s="206"/>
      <c r="E2257" s="206"/>
      <c r="F2257" s="268"/>
      <c r="G2257" s="263"/>
      <c r="H2257" s="263"/>
      <c r="I2257" s="263"/>
      <c r="J2257" s="1050"/>
      <c r="K2257" s="263"/>
      <c r="L2257" s="291"/>
      <c r="M2257" s="247" t="str">
        <f t="shared" si="105"/>
        <v>0</v>
      </c>
      <c r="N2257" s="247" t="str">
        <f t="shared" si="106"/>
        <v>0</v>
      </c>
      <c r="O2257" s="672" t="s">
        <v>605</v>
      </c>
      <c r="P2257" s="672" t="s">
        <v>605</v>
      </c>
      <c r="Q2257" s="263"/>
      <c r="R2257" s="263"/>
    </row>
    <row r="2258" spans="1:18" x14ac:dyDescent="0.25">
      <c r="A2258" s="305"/>
      <c r="B2258" s="30"/>
      <c r="C2258" s="888"/>
      <c r="D2258" s="206"/>
      <c r="E2258" s="206"/>
      <c r="F2258" s="268"/>
      <c r="G2258" s="263"/>
      <c r="H2258" s="263"/>
      <c r="I2258" s="263"/>
      <c r="J2258" s="1050"/>
      <c r="K2258" s="263"/>
      <c r="L2258" s="291"/>
      <c r="M2258" s="247" t="str">
        <f t="shared" si="105"/>
        <v>0</v>
      </c>
      <c r="N2258" s="247" t="str">
        <f t="shared" si="106"/>
        <v>0</v>
      </c>
      <c r="O2258" s="672" t="s">
        <v>605</v>
      </c>
      <c r="P2258" s="672" t="s">
        <v>605</v>
      </c>
      <c r="Q2258" s="263"/>
      <c r="R2258" s="263"/>
    </row>
    <row r="2259" spans="1:18" x14ac:dyDescent="0.25">
      <c r="A2259" s="305"/>
      <c r="B2259" s="30"/>
      <c r="C2259" s="888"/>
      <c r="D2259" s="206"/>
      <c r="E2259" s="206"/>
      <c r="F2259" s="268"/>
      <c r="G2259" s="263"/>
      <c r="H2259" s="263"/>
      <c r="I2259" s="263"/>
      <c r="J2259" s="1050"/>
      <c r="K2259" s="263"/>
      <c r="L2259" s="291"/>
      <c r="M2259" s="247" t="str">
        <f t="shared" si="105"/>
        <v>0</v>
      </c>
      <c r="N2259" s="247" t="str">
        <f t="shared" si="106"/>
        <v>0</v>
      </c>
      <c r="O2259" s="672" t="s">
        <v>605</v>
      </c>
      <c r="P2259" s="672" t="s">
        <v>605</v>
      </c>
      <c r="Q2259" s="263"/>
      <c r="R2259" s="263"/>
    </row>
    <row r="2260" spans="1:18" x14ac:dyDescent="0.25">
      <c r="A2260" s="305"/>
      <c r="B2260" s="30"/>
      <c r="C2260" s="888"/>
      <c r="D2260" s="206"/>
      <c r="E2260" s="206"/>
      <c r="F2260" s="268"/>
      <c r="G2260" s="263"/>
      <c r="H2260" s="263"/>
      <c r="I2260" s="263"/>
      <c r="J2260" s="1050"/>
      <c r="K2260" s="263"/>
      <c r="L2260" s="291"/>
      <c r="M2260" s="247" t="str">
        <f t="shared" si="105"/>
        <v>0</v>
      </c>
      <c r="N2260" s="247" t="str">
        <f t="shared" si="106"/>
        <v>0</v>
      </c>
      <c r="O2260" s="672" t="s">
        <v>605</v>
      </c>
      <c r="P2260" s="672" t="s">
        <v>605</v>
      </c>
      <c r="Q2260" s="263"/>
      <c r="R2260" s="263"/>
    </row>
    <row r="2261" spans="1:18" x14ac:dyDescent="0.25">
      <c r="A2261" s="305"/>
      <c r="B2261" s="30"/>
      <c r="C2261" s="888"/>
      <c r="D2261" s="206"/>
      <c r="E2261" s="206"/>
      <c r="F2261" s="268"/>
      <c r="G2261" s="263"/>
      <c r="H2261" s="263"/>
      <c r="I2261" s="263"/>
      <c r="J2261" s="1050"/>
      <c r="K2261" s="263"/>
      <c r="L2261" s="291"/>
      <c r="M2261" s="247" t="str">
        <f t="shared" si="105"/>
        <v>0</v>
      </c>
      <c r="N2261" s="247" t="str">
        <f t="shared" si="106"/>
        <v>0</v>
      </c>
      <c r="O2261" s="672" t="s">
        <v>605</v>
      </c>
      <c r="P2261" s="672" t="s">
        <v>605</v>
      </c>
      <c r="Q2261" s="263"/>
      <c r="R2261" s="263"/>
    </row>
    <row r="2262" spans="1:18" x14ac:dyDescent="0.25">
      <c r="A2262" s="305"/>
      <c r="B2262" s="30"/>
      <c r="C2262" s="888"/>
      <c r="D2262" s="206"/>
      <c r="E2262" s="206"/>
      <c r="F2262" s="268"/>
      <c r="G2262" s="263"/>
      <c r="H2262" s="263"/>
      <c r="I2262" s="263"/>
      <c r="J2262" s="1050"/>
      <c r="K2262" s="263"/>
      <c r="L2262" s="291"/>
      <c r="M2262" s="247" t="str">
        <f t="shared" si="105"/>
        <v>0</v>
      </c>
      <c r="N2262" s="247" t="str">
        <f t="shared" si="106"/>
        <v>0</v>
      </c>
      <c r="O2262" s="672" t="s">
        <v>605</v>
      </c>
      <c r="P2262" s="672" t="s">
        <v>605</v>
      </c>
      <c r="Q2262" s="263"/>
      <c r="R2262" s="263"/>
    </row>
    <row r="2263" spans="1:18" x14ac:dyDescent="0.25">
      <c r="A2263" s="305"/>
      <c r="B2263" s="30"/>
      <c r="C2263" s="888"/>
      <c r="D2263" s="206"/>
      <c r="E2263" s="206"/>
      <c r="F2263" s="268"/>
      <c r="G2263" s="263"/>
      <c r="H2263" s="263"/>
      <c r="I2263" s="263"/>
      <c r="J2263" s="1050"/>
      <c r="K2263" s="263"/>
      <c r="L2263" s="291"/>
      <c r="M2263" s="247" t="str">
        <f t="shared" si="105"/>
        <v>0</v>
      </c>
      <c r="N2263" s="247" t="str">
        <f t="shared" si="106"/>
        <v>0</v>
      </c>
      <c r="O2263" s="672" t="s">
        <v>605</v>
      </c>
      <c r="P2263" s="672" t="s">
        <v>605</v>
      </c>
      <c r="Q2263" s="263"/>
      <c r="R2263" s="263"/>
    </row>
    <row r="2264" spans="1:18" x14ac:dyDescent="0.25">
      <c r="A2264" s="305"/>
      <c r="B2264" s="30"/>
      <c r="C2264" s="888"/>
      <c r="D2264" s="206"/>
      <c r="E2264" s="206"/>
      <c r="F2264" s="268"/>
      <c r="G2264" s="263"/>
      <c r="H2264" s="263"/>
      <c r="I2264" s="263"/>
      <c r="J2264" s="1050"/>
      <c r="K2264" s="263"/>
      <c r="L2264" s="291"/>
      <c r="M2264" s="247" t="str">
        <f t="shared" si="105"/>
        <v>0</v>
      </c>
      <c r="N2264" s="247" t="str">
        <f t="shared" si="106"/>
        <v>0</v>
      </c>
      <c r="O2264" s="672" t="s">
        <v>605</v>
      </c>
      <c r="P2264" s="672" t="s">
        <v>605</v>
      </c>
      <c r="Q2264" s="263"/>
      <c r="R2264" s="263"/>
    </row>
    <row r="2265" spans="1:18" x14ac:dyDescent="0.25">
      <c r="A2265" s="305"/>
      <c r="B2265" s="30"/>
      <c r="C2265" s="888"/>
      <c r="D2265" s="206"/>
      <c r="E2265" s="206"/>
      <c r="F2265" s="268"/>
      <c r="G2265" s="263"/>
      <c r="H2265" s="263"/>
      <c r="I2265" s="263"/>
      <c r="J2265" s="1050"/>
      <c r="K2265" s="263"/>
      <c r="L2265" s="291"/>
      <c r="M2265" s="247" t="str">
        <f t="shared" si="105"/>
        <v>0</v>
      </c>
      <c r="N2265" s="247" t="str">
        <f t="shared" si="106"/>
        <v>0</v>
      </c>
      <c r="O2265" s="672" t="s">
        <v>605</v>
      </c>
      <c r="P2265" s="672" t="s">
        <v>605</v>
      </c>
      <c r="Q2265" s="263"/>
      <c r="R2265" s="263"/>
    </row>
    <row r="2266" spans="1:18" x14ac:dyDescent="0.25">
      <c r="A2266" s="305"/>
      <c r="B2266" s="30"/>
      <c r="C2266" s="888"/>
      <c r="D2266" s="206"/>
      <c r="E2266" s="206"/>
      <c r="F2266" s="268"/>
      <c r="G2266" s="263"/>
      <c r="H2266" s="263"/>
      <c r="I2266" s="263"/>
      <c r="J2266" s="1050"/>
      <c r="K2266" s="263"/>
      <c r="L2266" s="291"/>
      <c r="M2266" s="247" t="str">
        <f t="shared" si="105"/>
        <v>0</v>
      </c>
      <c r="N2266" s="247" t="str">
        <f t="shared" si="106"/>
        <v>0</v>
      </c>
      <c r="O2266" s="672" t="s">
        <v>605</v>
      </c>
      <c r="P2266" s="672" t="s">
        <v>605</v>
      </c>
      <c r="Q2266" s="263"/>
      <c r="R2266" s="263"/>
    </row>
    <row r="2267" spans="1:18" x14ac:dyDescent="0.25">
      <c r="A2267" s="305"/>
      <c r="B2267" s="30"/>
      <c r="C2267" s="888"/>
      <c r="D2267" s="206"/>
      <c r="E2267" s="206"/>
      <c r="F2267" s="268"/>
      <c r="G2267" s="263"/>
      <c r="H2267" s="263"/>
      <c r="I2267" s="263"/>
      <c r="J2267" s="1050"/>
      <c r="K2267" s="263"/>
      <c r="L2267" s="291"/>
      <c r="M2267" s="247" t="str">
        <f t="shared" si="105"/>
        <v>0</v>
      </c>
      <c r="N2267" s="247" t="str">
        <f t="shared" si="106"/>
        <v>0</v>
      </c>
      <c r="O2267" s="672" t="s">
        <v>605</v>
      </c>
      <c r="P2267" s="672" t="s">
        <v>605</v>
      </c>
      <c r="Q2267" s="263"/>
      <c r="R2267" s="263"/>
    </row>
    <row r="2268" spans="1:18" x14ac:dyDescent="0.25">
      <c r="A2268" s="305"/>
      <c r="B2268" s="30"/>
      <c r="C2268" s="888"/>
      <c r="D2268" s="206"/>
      <c r="E2268" s="206"/>
      <c r="F2268" s="268"/>
      <c r="G2268" s="263"/>
      <c r="H2268" s="263"/>
      <c r="I2268" s="263"/>
      <c r="J2268" s="1050"/>
      <c r="K2268" s="263"/>
      <c r="L2268" s="291"/>
      <c r="M2268" s="247" t="str">
        <f t="shared" si="105"/>
        <v>0</v>
      </c>
      <c r="N2268" s="247" t="str">
        <f t="shared" si="106"/>
        <v>0</v>
      </c>
      <c r="O2268" s="672" t="s">
        <v>605</v>
      </c>
      <c r="P2268" s="672" t="s">
        <v>605</v>
      </c>
      <c r="Q2268" s="263"/>
      <c r="R2268" s="263"/>
    </row>
    <row r="2269" spans="1:18" x14ac:dyDescent="0.25">
      <c r="A2269" s="305"/>
      <c r="B2269" s="30"/>
      <c r="C2269" s="888"/>
      <c r="D2269" s="206"/>
      <c r="E2269" s="206"/>
      <c r="F2269" s="268"/>
      <c r="G2269" s="263"/>
      <c r="H2269" s="263"/>
      <c r="I2269" s="263"/>
      <c r="J2269" s="1050"/>
      <c r="K2269" s="263"/>
      <c r="L2269" s="291"/>
      <c r="M2269" s="247" t="str">
        <f t="shared" si="105"/>
        <v>0</v>
      </c>
      <c r="N2269" s="247" t="str">
        <f t="shared" si="106"/>
        <v>0</v>
      </c>
      <c r="O2269" s="672" t="s">
        <v>605</v>
      </c>
      <c r="P2269" s="672" t="s">
        <v>605</v>
      </c>
      <c r="Q2269" s="263"/>
      <c r="R2269" s="263"/>
    </row>
    <row r="2270" spans="1:18" x14ac:dyDescent="0.25">
      <c r="A2270" s="305"/>
      <c r="B2270" s="30"/>
      <c r="C2270" s="888"/>
      <c r="D2270" s="206"/>
      <c r="E2270" s="206"/>
      <c r="F2270" s="268"/>
      <c r="G2270" s="263"/>
      <c r="H2270" s="263"/>
      <c r="I2270" s="263"/>
      <c r="J2270" s="1050"/>
      <c r="K2270" s="263"/>
      <c r="L2270" s="291"/>
      <c r="M2270" s="247" t="str">
        <f t="shared" si="105"/>
        <v>0</v>
      </c>
      <c r="N2270" s="247" t="str">
        <f t="shared" si="106"/>
        <v>0</v>
      </c>
      <c r="O2270" s="672" t="s">
        <v>605</v>
      </c>
      <c r="P2270" s="672" t="s">
        <v>605</v>
      </c>
      <c r="Q2270" s="263"/>
      <c r="R2270" s="263"/>
    </row>
    <row r="2271" spans="1:18" x14ac:dyDescent="0.25">
      <c r="A2271" s="305"/>
      <c r="B2271" s="30"/>
      <c r="C2271" s="888"/>
      <c r="D2271" s="206"/>
      <c r="E2271" s="206"/>
      <c r="F2271" s="268"/>
      <c r="G2271" s="263"/>
      <c r="H2271" s="263"/>
      <c r="I2271" s="263"/>
      <c r="J2271" s="1050"/>
      <c r="K2271" s="263"/>
      <c r="L2271" s="291"/>
      <c r="M2271" s="247" t="str">
        <f t="shared" si="105"/>
        <v>0</v>
      </c>
      <c r="N2271" s="247" t="str">
        <f t="shared" si="106"/>
        <v>0</v>
      </c>
      <c r="O2271" s="672" t="s">
        <v>605</v>
      </c>
      <c r="P2271" s="672" t="s">
        <v>605</v>
      </c>
      <c r="Q2271" s="263"/>
      <c r="R2271" s="263"/>
    </row>
    <row r="2272" spans="1:18" x14ac:dyDescent="0.25">
      <c r="A2272" s="305"/>
      <c r="B2272" s="30"/>
      <c r="C2272" s="888"/>
      <c r="D2272" s="206"/>
      <c r="E2272" s="206"/>
      <c r="F2272" s="268"/>
      <c r="G2272" s="263"/>
      <c r="H2272" s="263"/>
      <c r="I2272" s="263"/>
      <c r="J2272" s="1050"/>
      <c r="K2272" s="263"/>
      <c r="L2272" s="291"/>
      <c r="M2272" s="247" t="str">
        <f t="shared" si="105"/>
        <v>0</v>
      </c>
      <c r="N2272" s="247" t="str">
        <f t="shared" si="106"/>
        <v>0</v>
      </c>
      <c r="O2272" s="672" t="s">
        <v>605</v>
      </c>
      <c r="P2272" s="672" t="s">
        <v>605</v>
      </c>
      <c r="Q2272" s="263"/>
      <c r="R2272" s="263"/>
    </row>
    <row r="2273" spans="1:18" x14ac:dyDescent="0.25">
      <c r="A2273" s="305"/>
      <c r="B2273" s="30"/>
      <c r="C2273" s="888"/>
      <c r="D2273" s="206"/>
      <c r="E2273" s="206"/>
      <c r="F2273" s="268"/>
      <c r="G2273" s="263"/>
      <c r="H2273" s="263"/>
      <c r="I2273" s="263"/>
      <c r="J2273" s="1050"/>
      <c r="K2273" s="263"/>
      <c r="L2273" s="291"/>
      <c r="M2273" s="247" t="str">
        <f t="shared" si="105"/>
        <v>0</v>
      </c>
      <c r="N2273" s="247" t="str">
        <f t="shared" si="106"/>
        <v>0</v>
      </c>
      <c r="O2273" s="672" t="s">
        <v>605</v>
      </c>
      <c r="P2273" s="672" t="s">
        <v>605</v>
      </c>
      <c r="Q2273" s="263"/>
      <c r="R2273" s="263"/>
    </row>
    <row r="2274" spans="1:18" x14ac:dyDescent="0.25">
      <c r="A2274" s="305"/>
      <c r="B2274" s="30"/>
      <c r="C2274" s="888"/>
      <c r="D2274" s="206"/>
      <c r="E2274" s="206"/>
      <c r="F2274" s="268"/>
      <c r="G2274" s="263"/>
      <c r="H2274" s="263"/>
      <c r="I2274" s="263"/>
      <c r="J2274" s="1050"/>
      <c r="K2274" s="263"/>
      <c r="L2274" s="291"/>
      <c r="M2274" s="247" t="str">
        <f t="shared" si="105"/>
        <v>0</v>
      </c>
      <c r="N2274" s="247" t="str">
        <f t="shared" si="106"/>
        <v>0</v>
      </c>
      <c r="O2274" s="672" t="s">
        <v>605</v>
      </c>
      <c r="P2274" s="672" t="s">
        <v>605</v>
      </c>
      <c r="Q2274" s="263"/>
      <c r="R2274" s="263"/>
    </row>
    <row r="2275" spans="1:18" x14ac:dyDescent="0.25">
      <c r="A2275" s="305"/>
      <c r="B2275" s="30"/>
      <c r="C2275" s="888"/>
      <c r="D2275" s="206"/>
      <c r="E2275" s="206"/>
      <c r="F2275" s="268"/>
      <c r="G2275" s="263"/>
      <c r="H2275" s="263"/>
      <c r="I2275" s="263"/>
      <c r="J2275" s="1050"/>
      <c r="K2275" s="263"/>
      <c r="L2275" s="291"/>
      <c r="M2275" s="247" t="str">
        <f t="shared" si="105"/>
        <v>0</v>
      </c>
      <c r="N2275" s="247" t="str">
        <f t="shared" si="106"/>
        <v>0</v>
      </c>
      <c r="O2275" s="672" t="s">
        <v>605</v>
      </c>
      <c r="P2275" s="672" t="s">
        <v>605</v>
      </c>
      <c r="Q2275" s="263"/>
      <c r="R2275" s="263"/>
    </row>
    <row r="2276" spans="1:18" x14ac:dyDescent="0.25">
      <c r="A2276" s="305"/>
      <c r="B2276" s="30"/>
      <c r="C2276" s="888"/>
      <c r="D2276" s="206"/>
      <c r="E2276" s="206"/>
      <c r="F2276" s="268"/>
      <c r="G2276" s="263"/>
      <c r="H2276" s="263"/>
      <c r="I2276" s="263"/>
      <c r="J2276" s="1050"/>
      <c r="K2276" s="263"/>
      <c r="L2276" s="291"/>
      <c r="M2276" s="247" t="str">
        <f t="shared" si="105"/>
        <v>0</v>
      </c>
      <c r="N2276" s="247" t="str">
        <f t="shared" si="106"/>
        <v>0</v>
      </c>
      <c r="O2276" s="672" t="s">
        <v>605</v>
      </c>
      <c r="P2276" s="672" t="s">
        <v>605</v>
      </c>
      <c r="Q2276" s="263"/>
      <c r="R2276" s="263"/>
    </row>
    <row r="2277" spans="1:18" x14ac:dyDescent="0.25">
      <c r="A2277" s="305"/>
      <c r="B2277" s="30"/>
      <c r="C2277" s="888"/>
      <c r="D2277" s="206"/>
      <c r="E2277" s="206"/>
      <c r="F2277" s="268"/>
      <c r="G2277" s="263"/>
      <c r="H2277" s="263"/>
      <c r="I2277" s="263"/>
      <c r="J2277" s="1050"/>
      <c r="K2277" s="263"/>
      <c r="L2277" s="291"/>
      <c r="M2277" s="247" t="str">
        <f t="shared" si="105"/>
        <v>0</v>
      </c>
      <c r="N2277" s="247" t="str">
        <f t="shared" si="106"/>
        <v>0</v>
      </c>
      <c r="O2277" s="672" t="s">
        <v>605</v>
      </c>
      <c r="P2277" s="672" t="s">
        <v>605</v>
      </c>
      <c r="Q2277" s="263"/>
      <c r="R2277" s="263"/>
    </row>
    <row r="2278" spans="1:18" x14ac:dyDescent="0.25">
      <c r="A2278" s="305"/>
      <c r="B2278" s="30"/>
      <c r="C2278" s="888"/>
      <c r="D2278" s="206"/>
      <c r="E2278" s="206"/>
      <c r="F2278" s="268"/>
      <c r="G2278" s="263"/>
      <c r="H2278" s="263"/>
      <c r="I2278" s="263"/>
      <c r="J2278" s="1050"/>
      <c r="K2278" s="263"/>
      <c r="L2278" s="291"/>
      <c r="M2278" s="247" t="str">
        <f t="shared" si="105"/>
        <v>0</v>
      </c>
      <c r="N2278" s="247" t="str">
        <f t="shared" si="106"/>
        <v>0</v>
      </c>
      <c r="O2278" s="672" t="s">
        <v>605</v>
      </c>
      <c r="P2278" s="672" t="s">
        <v>605</v>
      </c>
      <c r="Q2278" s="263"/>
      <c r="R2278" s="263"/>
    </row>
    <row r="2279" spans="1:18" x14ac:dyDescent="0.25">
      <c r="A2279" s="305"/>
      <c r="B2279" s="30"/>
      <c r="C2279" s="888"/>
      <c r="D2279" s="206"/>
      <c r="E2279" s="206"/>
      <c r="F2279" s="268"/>
      <c r="G2279" s="263"/>
      <c r="H2279" s="263"/>
      <c r="I2279" s="263"/>
      <c r="J2279" s="1050"/>
      <c r="K2279" s="263"/>
      <c r="L2279" s="291"/>
      <c r="M2279" s="247" t="str">
        <f t="shared" si="105"/>
        <v>0</v>
      </c>
      <c r="N2279" s="247" t="str">
        <f t="shared" si="106"/>
        <v>0</v>
      </c>
      <c r="O2279" s="672" t="s">
        <v>605</v>
      </c>
      <c r="P2279" s="672" t="s">
        <v>605</v>
      </c>
      <c r="Q2279" s="263"/>
      <c r="R2279" s="263"/>
    </row>
    <row r="2280" spans="1:18" x14ac:dyDescent="0.25">
      <c r="A2280" s="305"/>
      <c r="B2280" s="30"/>
      <c r="C2280" s="888"/>
      <c r="D2280" s="206"/>
      <c r="E2280" s="206"/>
      <c r="F2280" s="268"/>
      <c r="G2280" s="263"/>
      <c r="H2280" s="263"/>
      <c r="I2280" s="263"/>
      <c r="J2280" s="1050"/>
      <c r="K2280" s="263"/>
      <c r="L2280" s="291"/>
      <c r="M2280" s="247" t="str">
        <f t="shared" si="105"/>
        <v>0</v>
      </c>
      <c r="N2280" s="247" t="str">
        <f t="shared" si="106"/>
        <v>0</v>
      </c>
      <c r="O2280" s="672" t="s">
        <v>605</v>
      </c>
      <c r="P2280" s="672" t="s">
        <v>605</v>
      </c>
      <c r="Q2280" s="263"/>
      <c r="R2280" s="263"/>
    </row>
    <row r="2281" spans="1:18" x14ac:dyDescent="0.25">
      <c r="A2281" s="305"/>
      <c r="B2281" s="30"/>
      <c r="C2281" s="888"/>
      <c r="D2281" s="206"/>
      <c r="E2281" s="206"/>
      <c r="F2281" s="268"/>
      <c r="G2281" s="263"/>
      <c r="H2281" s="263"/>
      <c r="I2281" s="263"/>
      <c r="J2281" s="1050"/>
      <c r="K2281" s="263"/>
      <c r="L2281" s="291"/>
      <c r="M2281" s="247" t="str">
        <f t="shared" si="105"/>
        <v>0</v>
      </c>
      <c r="N2281" s="247" t="str">
        <f t="shared" si="106"/>
        <v>0</v>
      </c>
      <c r="O2281" s="672" t="s">
        <v>605</v>
      </c>
      <c r="P2281" s="672" t="s">
        <v>605</v>
      </c>
      <c r="Q2281" s="263"/>
      <c r="R2281" s="263"/>
    </row>
    <row r="2282" spans="1:18" x14ac:dyDescent="0.25">
      <c r="A2282" s="305"/>
      <c r="B2282" s="30"/>
      <c r="C2282" s="888"/>
      <c r="D2282" s="206"/>
      <c r="E2282" s="206"/>
      <c r="F2282" s="268"/>
      <c r="G2282" s="263"/>
      <c r="H2282" s="263"/>
      <c r="I2282" s="263"/>
      <c r="J2282" s="1050"/>
      <c r="K2282" s="263"/>
      <c r="L2282" s="291"/>
      <c r="M2282" s="247" t="str">
        <f t="shared" si="105"/>
        <v>0</v>
      </c>
      <c r="N2282" s="247" t="str">
        <f t="shared" si="106"/>
        <v>0</v>
      </c>
      <c r="O2282" s="672" t="s">
        <v>605</v>
      </c>
      <c r="P2282" s="672" t="s">
        <v>605</v>
      </c>
      <c r="Q2282" s="263"/>
      <c r="R2282" s="263"/>
    </row>
    <row r="2283" spans="1:18" x14ac:dyDescent="0.25">
      <c r="A2283" s="305"/>
      <c r="B2283" s="30"/>
      <c r="C2283" s="888"/>
      <c r="D2283" s="206"/>
      <c r="E2283" s="206"/>
      <c r="F2283" s="268"/>
      <c r="G2283" s="263"/>
      <c r="H2283" s="263"/>
      <c r="I2283" s="263"/>
      <c r="J2283" s="1050"/>
      <c r="K2283" s="263"/>
      <c r="L2283" s="291"/>
      <c r="M2283" s="247" t="str">
        <f t="shared" si="105"/>
        <v>0</v>
      </c>
      <c r="N2283" s="247" t="str">
        <f t="shared" si="106"/>
        <v>0</v>
      </c>
      <c r="O2283" s="672" t="s">
        <v>605</v>
      </c>
      <c r="P2283" s="672" t="s">
        <v>605</v>
      </c>
      <c r="Q2283" s="263"/>
      <c r="R2283" s="263"/>
    </row>
    <row r="2284" spans="1:18" x14ac:dyDescent="0.25">
      <c r="A2284" s="305"/>
      <c r="B2284" s="30"/>
      <c r="C2284" s="888"/>
      <c r="D2284" s="206"/>
      <c r="E2284" s="206"/>
      <c r="F2284" s="268"/>
      <c r="G2284" s="263"/>
      <c r="H2284" s="263"/>
      <c r="I2284" s="263"/>
      <c r="J2284" s="1050"/>
      <c r="K2284" s="263"/>
      <c r="L2284" s="291"/>
      <c r="M2284" s="247" t="str">
        <f t="shared" si="105"/>
        <v>0</v>
      </c>
      <c r="N2284" s="247" t="str">
        <f t="shared" si="106"/>
        <v>0</v>
      </c>
      <c r="O2284" s="672" t="s">
        <v>605</v>
      </c>
      <c r="P2284" s="672" t="s">
        <v>605</v>
      </c>
      <c r="Q2284" s="263"/>
      <c r="R2284" s="263"/>
    </row>
    <row r="2285" spans="1:18" x14ac:dyDescent="0.25">
      <c r="A2285" s="305"/>
      <c r="B2285" s="30"/>
      <c r="C2285" s="888"/>
      <c r="D2285" s="206"/>
      <c r="E2285" s="206"/>
      <c r="F2285" s="268"/>
      <c r="G2285" s="263"/>
      <c r="H2285" s="263"/>
      <c r="I2285" s="263"/>
      <c r="J2285" s="1050"/>
      <c r="K2285" s="263"/>
      <c r="L2285" s="291"/>
      <c r="M2285" s="247" t="str">
        <f t="shared" si="105"/>
        <v>0</v>
      </c>
      <c r="N2285" s="247" t="str">
        <f t="shared" si="106"/>
        <v>0</v>
      </c>
      <c r="O2285" s="672" t="s">
        <v>605</v>
      </c>
      <c r="P2285" s="672" t="s">
        <v>605</v>
      </c>
      <c r="Q2285" s="263"/>
      <c r="R2285" s="263"/>
    </row>
    <row r="2286" spans="1:18" x14ac:dyDescent="0.25">
      <c r="A2286" s="305"/>
      <c r="B2286" s="30"/>
      <c r="C2286" s="888"/>
      <c r="D2286" s="206"/>
      <c r="E2286" s="206"/>
      <c r="F2286" s="268"/>
      <c r="G2286" s="263"/>
      <c r="H2286" s="263"/>
      <c r="I2286" s="263"/>
      <c r="J2286" s="1050"/>
      <c r="K2286" s="263"/>
      <c r="L2286" s="291"/>
      <c r="M2286" s="247" t="str">
        <f t="shared" si="105"/>
        <v>0</v>
      </c>
      <c r="N2286" s="247" t="str">
        <f t="shared" si="106"/>
        <v>0</v>
      </c>
      <c r="O2286" s="672" t="s">
        <v>605</v>
      </c>
      <c r="P2286" s="672" t="s">
        <v>605</v>
      </c>
      <c r="Q2286" s="263"/>
      <c r="R2286" s="263"/>
    </row>
    <row r="2287" spans="1:18" x14ac:dyDescent="0.25">
      <c r="A2287" s="305"/>
      <c r="B2287" s="30"/>
      <c r="C2287" s="888"/>
      <c r="D2287" s="206"/>
      <c r="E2287" s="206"/>
      <c r="F2287" s="268"/>
      <c r="G2287" s="263"/>
      <c r="H2287" s="263"/>
      <c r="I2287" s="263"/>
      <c r="J2287" s="1050"/>
      <c r="K2287" s="263"/>
      <c r="L2287" s="291"/>
      <c r="M2287" s="247" t="str">
        <f t="shared" si="105"/>
        <v>0</v>
      </c>
      <c r="N2287" s="247" t="str">
        <f t="shared" si="106"/>
        <v>0</v>
      </c>
      <c r="O2287" s="672" t="s">
        <v>605</v>
      </c>
      <c r="P2287" s="672" t="s">
        <v>605</v>
      </c>
      <c r="Q2287" s="263"/>
      <c r="R2287" s="263"/>
    </row>
    <row r="2288" spans="1:18" x14ac:dyDescent="0.25">
      <c r="A2288" s="305"/>
      <c r="B2288" s="30"/>
      <c r="C2288" s="888"/>
      <c r="D2288" s="206"/>
      <c r="E2288" s="206"/>
      <c r="F2288" s="268"/>
      <c r="G2288" s="263"/>
      <c r="H2288" s="263"/>
      <c r="I2288" s="263"/>
      <c r="J2288" s="1050"/>
      <c r="K2288" s="263"/>
      <c r="L2288" s="291"/>
      <c r="M2288" s="247" t="str">
        <f t="shared" si="105"/>
        <v>0</v>
      </c>
      <c r="N2288" s="247" t="str">
        <f t="shared" si="106"/>
        <v>0</v>
      </c>
      <c r="O2288" s="672" t="s">
        <v>605</v>
      </c>
      <c r="P2288" s="672" t="s">
        <v>605</v>
      </c>
      <c r="Q2288" s="263"/>
      <c r="R2288" s="263"/>
    </row>
    <row r="2289" spans="1:18" x14ac:dyDescent="0.25">
      <c r="A2289" s="305"/>
      <c r="B2289" s="30"/>
      <c r="C2289" s="888"/>
      <c r="D2289" s="206"/>
      <c r="E2289" s="206"/>
      <c r="F2289" s="268"/>
      <c r="G2289" s="263"/>
      <c r="H2289" s="263"/>
      <c r="I2289" s="263"/>
      <c r="J2289" s="1050"/>
      <c r="K2289" s="263"/>
      <c r="L2289" s="291"/>
      <c r="M2289" s="247" t="str">
        <f t="shared" si="105"/>
        <v>0</v>
      </c>
      <c r="N2289" s="247" t="str">
        <f t="shared" si="106"/>
        <v>0</v>
      </c>
      <c r="O2289" s="672" t="s">
        <v>605</v>
      </c>
      <c r="P2289" s="672" t="s">
        <v>605</v>
      </c>
      <c r="Q2289" s="263"/>
      <c r="R2289" s="263"/>
    </row>
    <row r="2290" spans="1:18" x14ac:dyDescent="0.25">
      <c r="A2290" s="305"/>
      <c r="B2290" s="30"/>
      <c r="C2290" s="888"/>
      <c r="D2290" s="206"/>
      <c r="E2290" s="206"/>
      <c r="F2290" s="268"/>
      <c r="G2290" s="263"/>
      <c r="H2290" s="263"/>
      <c r="I2290" s="263"/>
      <c r="J2290" s="1050"/>
      <c r="K2290" s="263"/>
      <c r="L2290" s="291"/>
      <c r="M2290" s="247" t="str">
        <f t="shared" si="105"/>
        <v>0</v>
      </c>
      <c r="N2290" s="247" t="str">
        <f t="shared" si="106"/>
        <v>0</v>
      </c>
      <c r="O2290" s="672" t="s">
        <v>605</v>
      </c>
      <c r="P2290" s="672" t="s">
        <v>605</v>
      </c>
      <c r="Q2290" s="263"/>
      <c r="R2290" s="263"/>
    </row>
    <row r="2291" spans="1:18" x14ac:dyDescent="0.25">
      <c r="A2291" s="305"/>
      <c r="B2291" s="30"/>
      <c r="C2291" s="888"/>
      <c r="D2291" s="206"/>
      <c r="E2291" s="206"/>
      <c r="F2291" s="268"/>
      <c r="G2291" s="263"/>
      <c r="H2291" s="263"/>
      <c r="I2291" s="263"/>
      <c r="J2291" s="1050"/>
      <c r="K2291" s="263"/>
      <c r="L2291" s="291"/>
      <c r="M2291" s="247" t="str">
        <f t="shared" si="105"/>
        <v>0</v>
      </c>
      <c r="N2291" s="247" t="str">
        <f t="shared" si="106"/>
        <v>0</v>
      </c>
      <c r="O2291" s="672" t="s">
        <v>605</v>
      </c>
      <c r="P2291" s="672" t="s">
        <v>605</v>
      </c>
      <c r="Q2291" s="263"/>
      <c r="R2291" s="263"/>
    </row>
    <row r="2292" spans="1:18" x14ac:dyDescent="0.25">
      <c r="A2292" s="305"/>
      <c r="B2292" s="30"/>
      <c r="C2292" s="888"/>
      <c r="D2292" s="206"/>
      <c r="E2292" s="206"/>
      <c r="F2292" s="268"/>
      <c r="G2292" s="263"/>
      <c r="H2292" s="263"/>
      <c r="I2292" s="263"/>
      <c r="J2292" s="1050"/>
      <c r="K2292" s="263"/>
      <c r="L2292" s="291"/>
      <c r="M2292" s="247" t="str">
        <f t="shared" si="105"/>
        <v>0</v>
      </c>
      <c r="N2292" s="247" t="str">
        <f t="shared" si="106"/>
        <v>0</v>
      </c>
      <c r="O2292" s="672" t="s">
        <v>605</v>
      </c>
      <c r="P2292" s="672" t="s">
        <v>605</v>
      </c>
      <c r="Q2292" s="263"/>
      <c r="R2292" s="263"/>
    </row>
    <row r="2293" spans="1:18" x14ac:dyDescent="0.25">
      <c r="A2293" s="305"/>
      <c r="B2293" s="30"/>
      <c r="C2293" s="888"/>
      <c r="D2293" s="206"/>
      <c r="E2293" s="206"/>
      <c r="F2293" s="268"/>
      <c r="G2293" s="263"/>
      <c r="H2293" s="263"/>
      <c r="I2293" s="263"/>
      <c r="J2293" s="1050"/>
      <c r="K2293" s="263"/>
      <c r="L2293" s="291"/>
      <c r="M2293" s="247" t="str">
        <f t="shared" si="105"/>
        <v>0</v>
      </c>
      <c r="N2293" s="247" t="str">
        <f t="shared" si="106"/>
        <v>0</v>
      </c>
      <c r="O2293" s="672" t="s">
        <v>605</v>
      </c>
      <c r="P2293" s="672" t="s">
        <v>605</v>
      </c>
      <c r="Q2293" s="263"/>
      <c r="R2293" s="263"/>
    </row>
    <row r="2294" spans="1:18" x14ac:dyDescent="0.25">
      <c r="A2294" s="305"/>
      <c r="B2294" s="30"/>
      <c r="C2294" s="888"/>
      <c r="D2294" s="206"/>
      <c r="E2294" s="206"/>
      <c r="F2294" s="268"/>
      <c r="G2294" s="263"/>
      <c r="H2294" s="263"/>
      <c r="I2294" s="263"/>
      <c r="J2294" s="1050"/>
      <c r="K2294" s="263"/>
      <c r="L2294" s="291"/>
      <c r="M2294" s="247" t="str">
        <f t="shared" si="105"/>
        <v>0</v>
      </c>
      <c r="N2294" s="247" t="str">
        <f t="shared" si="106"/>
        <v>0</v>
      </c>
      <c r="O2294" s="672" t="s">
        <v>605</v>
      </c>
      <c r="P2294" s="672" t="s">
        <v>605</v>
      </c>
      <c r="Q2294" s="263"/>
      <c r="R2294" s="263"/>
    </row>
    <row r="2295" spans="1:18" x14ac:dyDescent="0.25">
      <c r="A2295" s="305"/>
      <c r="B2295" s="30"/>
      <c r="C2295" s="888"/>
      <c r="D2295" s="206"/>
      <c r="E2295" s="206"/>
      <c r="F2295" s="268"/>
      <c r="G2295" s="263"/>
      <c r="H2295" s="263"/>
      <c r="I2295" s="263"/>
      <c r="J2295" s="1050"/>
      <c r="K2295" s="263"/>
      <c r="L2295" s="291"/>
      <c r="M2295" s="247" t="str">
        <f t="shared" si="105"/>
        <v>0</v>
      </c>
      <c r="N2295" s="247" t="str">
        <f t="shared" si="106"/>
        <v>0</v>
      </c>
      <c r="O2295" s="672" t="s">
        <v>605</v>
      </c>
      <c r="P2295" s="672" t="s">
        <v>605</v>
      </c>
      <c r="Q2295" s="263"/>
      <c r="R2295" s="263"/>
    </row>
    <row r="2296" spans="1:18" x14ac:dyDescent="0.25">
      <c r="A2296" s="305"/>
      <c r="B2296" s="30"/>
      <c r="C2296" s="888"/>
      <c r="D2296" s="206"/>
      <c r="E2296" s="206"/>
      <c r="F2296" s="268"/>
      <c r="G2296" s="263"/>
      <c r="H2296" s="263"/>
      <c r="I2296" s="263"/>
      <c r="J2296" s="1050"/>
      <c r="K2296" s="263"/>
      <c r="L2296" s="291"/>
      <c r="M2296" s="247" t="str">
        <f t="shared" si="105"/>
        <v>0</v>
      </c>
      <c r="N2296" s="247" t="str">
        <f t="shared" si="106"/>
        <v>0</v>
      </c>
      <c r="O2296" s="672" t="s">
        <v>605</v>
      </c>
      <c r="P2296" s="672" t="s">
        <v>605</v>
      </c>
      <c r="Q2296" s="263"/>
      <c r="R2296" s="263"/>
    </row>
    <row r="2297" spans="1:18" x14ac:dyDescent="0.25">
      <c r="A2297" s="305"/>
      <c r="B2297" s="30"/>
      <c r="C2297" s="888"/>
      <c r="D2297" s="206"/>
      <c r="E2297" s="206"/>
      <c r="F2297" s="268"/>
      <c r="G2297" s="263"/>
      <c r="H2297" s="263"/>
      <c r="I2297" s="263"/>
      <c r="J2297" s="1050"/>
      <c r="K2297" s="263"/>
      <c r="L2297" s="291"/>
      <c r="M2297" s="247" t="str">
        <f t="shared" si="105"/>
        <v>0</v>
      </c>
      <c r="N2297" s="247" t="str">
        <f t="shared" si="106"/>
        <v>0</v>
      </c>
      <c r="O2297" s="672" t="s">
        <v>605</v>
      </c>
      <c r="P2297" s="672" t="s">
        <v>605</v>
      </c>
      <c r="Q2297" s="263"/>
      <c r="R2297" s="263"/>
    </row>
    <row r="2298" spans="1:18" x14ac:dyDescent="0.25">
      <c r="A2298" s="305"/>
      <c r="B2298" s="30"/>
      <c r="C2298" s="888"/>
      <c r="D2298" s="206"/>
      <c r="E2298" s="206"/>
      <c r="F2298" s="268"/>
      <c r="G2298" s="263"/>
      <c r="H2298" s="263"/>
      <c r="I2298" s="263"/>
      <c r="J2298" s="1050"/>
      <c r="K2298" s="263"/>
      <c r="L2298" s="291"/>
      <c r="M2298" s="247" t="str">
        <f t="shared" si="105"/>
        <v>0</v>
      </c>
      <c r="N2298" s="247" t="str">
        <f t="shared" si="106"/>
        <v>0</v>
      </c>
      <c r="O2298" s="672" t="s">
        <v>605</v>
      </c>
      <c r="P2298" s="672" t="s">
        <v>605</v>
      </c>
      <c r="Q2298" s="263"/>
      <c r="R2298" s="263"/>
    </row>
    <row r="2299" spans="1:18" x14ac:dyDescent="0.25">
      <c r="A2299" s="305"/>
      <c r="B2299" s="30"/>
      <c r="C2299" s="888"/>
      <c r="D2299" s="206"/>
      <c r="E2299" s="206"/>
      <c r="F2299" s="268"/>
      <c r="G2299" s="263"/>
      <c r="H2299" s="263"/>
      <c r="I2299" s="263"/>
      <c r="J2299" s="1050"/>
      <c r="K2299" s="263"/>
      <c r="L2299" s="291"/>
      <c r="M2299" s="247" t="str">
        <f t="shared" si="105"/>
        <v>0</v>
      </c>
      <c r="N2299" s="247" t="str">
        <f t="shared" si="106"/>
        <v>0</v>
      </c>
      <c r="O2299" s="672" t="s">
        <v>605</v>
      </c>
      <c r="P2299" s="672" t="s">
        <v>605</v>
      </c>
      <c r="Q2299" s="263"/>
      <c r="R2299" s="263"/>
    </row>
    <row r="2300" spans="1:18" x14ac:dyDescent="0.25">
      <c r="A2300" s="305"/>
      <c r="B2300" s="30"/>
      <c r="C2300" s="888"/>
      <c r="D2300" s="206"/>
      <c r="E2300" s="206"/>
      <c r="F2300" s="268"/>
      <c r="G2300" s="263"/>
      <c r="H2300" s="263"/>
      <c r="I2300" s="263"/>
      <c r="J2300" s="1050"/>
      <c r="K2300" s="263"/>
      <c r="L2300" s="291"/>
      <c r="M2300" s="247" t="str">
        <f t="shared" si="105"/>
        <v>0</v>
      </c>
      <c r="N2300" s="247" t="str">
        <f t="shared" si="106"/>
        <v>0</v>
      </c>
      <c r="O2300" s="672" t="s">
        <v>605</v>
      </c>
      <c r="P2300" s="672" t="s">
        <v>605</v>
      </c>
      <c r="Q2300" s="263"/>
      <c r="R2300" s="263"/>
    </row>
    <row r="2301" spans="1:18" x14ac:dyDescent="0.25">
      <c r="A2301" s="305"/>
      <c r="B2301" s="30"/>
      <c r="C2301" s="888"/>
      <c r="D2301" s="206"/>
      <c r="E2301" s="206"/>
      <c r="F2301" s="268"/>
      <c r="G2301" s="263"/>
      <c r="H2301" s="263"/>
      <c r="I2301" s="263"/>
      <c r="J2301" s="1050"/>
      <c r="K2301" s="263"/>
      <c r="L2301" s="291"/>
      <c r="M2301" s="247" t="str">
        <f t="shared" si="105"/>
        <v>0</v>
      </c>
      <c r="N2301" s="247" t="str">
        <f t="shared" si="106"/>
        <v>0</v>
      </c>
      <c r="O2301" s="672" t="s">
        <v>605</v>
      </c>
      <c r="P2301" s="672" t="s">
        <v>605</v>
      </c>
      <c r="Q2301" s="263"/>
      <c r="R2301" s="263"/>
    </row>
    <row r="2302" spans="1:18" x14ac:dyDescent="0.25">
      <c r="A2302" s="305"/>
      <c r="B2302" s="30"/>
      <c r="C2302" s="888"/>
      <c r="D2302" s="206"/>
      <c r="E2302" s="206"/>
      <c r="F2302" s="268"/>
      <c r="G2302" s="263"/>
      <c r="H2302" s="263"/>
      <c r="I2302" s="263"/>
      <c r="J2302" s="1050"/>
      <c r="K2302" s="263"/>
      <c r="L2302" s="291"/>
      <c r="M2302" s="247" t="str">
        <f t="shared" si="105"/>
        <v>0</v>
      </c>
      <c r="N2302" s="247" t="str">
        <f t="shared" si="106"/>
        <v>0</v>
      </c>
      <c r="O2302" s="672" t="s">
        <v>605</v>
      </c>
      <c r="P2302" s="672" t="s">
        <v>605</v>
      </c>
      <c r="Q2302" s="263"/>
      <c r="R2302" s="263"/>
    </row>
    <row r="2303" spans="1:18" x14ac:dyDescent="0.25">
      <c r="A2303" s="305"/>
      <c r="B2303" s="30"/>
      <c r="C2303" s="888"/>
      <c r="D2303" s="206"/>
      <c r="E2303" s="206"/>
      <c r="F2303" s="268"/>
      <c r="G2303" s="263"/>
      <c r="H2303" s="263"/>
      <c r="I2303" s="263"/>
      <c r="J2303" s="1050"/>
      <c r="K2303" s="263"/>
      <c r="L2303" s="291"/>
      <c r="M2303" s="247" t="str">
        <f t="shared" si="105"/>
        <v>0</v>
      </c>
      <c r="N2303" s="247" t="str">
        <f t="shared" si="106"/>
        <v>0</v>
      </c>
      <c r="O2303" s="672" t="s">
        <v>605</v>
      </c>
      <c r="P2303" s="672" t="s">
        <v>605</v>
      </c>
      <c r="Q2303" s="263"/>
      <c r="R2303" s="263"/>
    </row>
    <row r="2304" spans="1:18" x14ac:dyDescent="0.25">
      <c r="A2304" s="305"/>
      <c r="B2304" s="30"/>
      <c r="C2304" s="888"/>
      <c r="D2304" s="206"/>
      <c r="E2304" s="206"/>
      <c r="F2304" s="268"/>
      <c r="G2304" s="263"/>
      <c r="H2304" s="263"/>
      <c r="I2304" s="263"/>
      <c r="J2304" s="1050"/>
      <c r="K2304" s="263"/>
      <c r="L2304" s="291"/>
      <c r="M2304" s="247" t="str">
        <f t="shared" si="105"/>
        <v>0</v>
      </c>
      <c r="N2304" s="247" t="str">
        <f t="shared" si="106"/>
        <v>0</v>
      </c>
      <c r="O2304" s="672" t="s">
        <v>605</v>
      </c>
      <c r="P2304" s="672" t="s">
        <v>605</v>
      </c>
      <c r="Q2304" s="263"/>
      <c r="R2304" s="263"/>
    </row>
    <row r="2305" spans="1:18" x14ac:dyDescent="0.25">
      <c r="A2305" s="305"/>
      <c r="B2305" s="30"/>
      <c r="C2305" s="888"/>
      <c r="D2305" s="206"/>
      <c r="E2305" s="206"/>
      <c r="F2305" s="268"/>
      <c r="G2305" s="263"/>
      <c r="H2305" s="263"/>
      <c r="I2305" s="263"/>
      <c r="J2305" s="1050"/>
      <c r="K2305" s="263"/>
      <c r="L2305" s="291"/>
      <c r="M2305" s="247" t="str">
        <f t="shared" si="105"/>
        <v>0</v>
      </c>
      <c r="N2305" s="247" t="str">
        <f t="shared" si="106"/>
        <v>0</v>
      </c>
      <c r="O2305" s="672" t="s">
        <v>605</v>
      </c>
      <c r="P2305" s="672" t="s">
        <v>605</v>
      </c>
      <c r="Q2305" s="263"/>
      <c r="R2305" s="263"/>
    </row>
    <row r="2306" spans="1:18" x14ac:dyDescent="0.25">
      <c r="A2306" s="305"/>
      <c r="B2306" s="30"/>
      <c r="C2306" s="888"/>
      <c r="D2306" s="206"/>
      <c r="E2306" s="206"/>
      <c r="F2306" s="268"/>
      <c r="G2306" s="263"/>
      <c r="H2306" s="263"/>
      <c r="I2306" s="263"/>
      <c r="J2306" s="1050"/>
      <c r="K2306" s="263"/>
      <c r="L2306" s="291"/>
      <c r="M2306" s="247" t="str">
        <f t="shared" si="105"/>
        <v>0</v>
      </c>
      <c r="N2306" s="247" t="str">
        <f t="shared" si="106"/>
        <v>0</v>
      </c>
      <c r="O2306" s="672" t="s">
        <v>605</v>
      </c>
      <c r="P2306" s="672" t="s">
        <v>605</v>
      </c>
      <c r="Q2306" s="263"/>
      <c r="R2306" s="263"/>
    </row>
    <row r="2307" spans="1:18" x14ac:dyDescent="0.25">
      <c r="A2307" s="305"/>
      <c r="B2307" s="30"/>
      <c r="C2307" s="888"/>
      <c r="D2307" s="206"/>
      <c r="E2307" s="206"/>
      <c r="F2307" s="268"/>
      <c r="G2307" s="263"/>
      <c r="H2307" s="263"/>
      <c r="I2307" s="263"/>
      <c r="J2307" s="1050"/>
      <c r="K2307" s="263"/>
      <c r="L2307" s="291"/>
      <c r="M2307" s="247" t="str">
        <f t="shared" ref="M2307:M2370" si="107">IF(O2307="",0,LEFT(O2307,1))</f>
        <v>0</v>
      </c>
      <c r="N2307" s="247" t="str">
        <f t="shared" si="106"/>
        <v>0</v>
      </c>
      <c r="O2307" s="672" t="s">
        <v>605</v>
      </c>
      <c r="P2307" s="672" t="s">
        <v>605</v>
      </c>
      <c r="Q2307" s="263"/>
      <c r="R2307" s="263"/>
    </row>
    <row r="2308" spans="1:18" x14ac:dyDescent="0.25">
      <c r="A2308" s="305"/>
      <c r="B2308" s="30"/>
      <c r="C2308" s="888"/>
      <c r="D2308" s="206"/>
      <c r="E2308" s="206"/>
      <c r="F2308" s="268"/>
      <c r="G2308" s="263"/>
      <c r="H2308" s="263"/>
      <c r="I2308" s="263"/>
      <c r="J2308" s="1050"/>
      <c r="K2308" s="263"/>
      <c r="L2308" s="291"/>
      <c r="M2308" s="247" t="str">
        <f t="shared" si="107"/>
        <v>0</v>
      </c>
      <c r="N2308" s="247" t="str">
        <f t="shared" si="106"/>
        <v>0</v>
      </c>
      <c r="O2308" s="672" t="s">
        <v>605</v>
      </c>
      <c r="P2308" s="672" t="s">
        <v>605</v>
      </c>
      <c r="Q2308" s="263"/>
      <c r="R2308" s="263"/>
    </row>
    <row r="2309" spans="1:18" x14ac:dyDescent="0.25">
      <c r="A2309" s="305"/>
      <c r="B2309" s="30"/>
      <c r="C2309" s="888"/>
      <c r="D2309" s="206"/>
      <c r="E2309" s="206"/>
      <c r="F2309" s="268"/>
      <c r="G2309" s="263"/>
      <c r="H2309" s="263"/>
      <c r="I2309" s="263"/>
      <c r="J2309" s="1050"/>
      <c r="K2309" s="263"/>
      <c r="L2309" s="291"/>
      <c r="M2309" s="247" t="str">
        <f t="shared" si="107"/>
        <v>0</v>
      </c>
      <c r="N2309" s="247" t="str">
        <f t="shared" ref="N2309:N2372" si="108">IF(P2309="",0,LEFT(P2309,1))</f>
        <v>0</v>
      </c>
      <c r="O2309" s="672" t="s">
        <v>605</v>
      </c>
      <c r="P2309" s="672" t="s">
        <v>605</v>
      </c>
      <c r="Q2309" s="263"/>
      <c r="R2309" s="263"/>
    </row>
    <row r="2310" spans="1:18" x14ac:dyDescent="0.25">
      <c r="A2310" s="305"/>
      <c r="B2310" s="30"/>
      <c r="C2310" s="888"/>
      <c r="D2310" s="206"/>
      <c r="E2310" s="206"/>
      <c r="F2310" s="268"/>
      <c r="G2310" s="263"/>
      <c r="H2310" s="263"/>
      <c r="I2310" s="263"/>
      <c r="J2310" s="1050"/>
      <c r="K2310" s="263"/>
      <c r="L2310" s="291"/>
      <c r="M2310" s="247" t="str">
        <f t="shared" si="107"/>
        <v>0</v>
      </c>
      <c r="N2310" s="247" t="str">
        <f t="shared" si="108"/>
        <v>0</v>
      </c>
      <c r="O2310" s="672" t="s">
        <v>605</v>
      </c>
      <c r="P2310" s="672" t="s">
        <v>605</v>
      </c>
      <c r="Q2310" s="263"/>
      <c r="R2310" s="263"/>
    </row>
    <row r="2311" spans="1:18" x14ac:dyDescent="0.25">
      <c r="A2311" s="305"/>
      <c r="B2311" s="30"/>
      <c r="C2311" s="888"/>
      <c r="D2311" s="206"/>
      <c r="E2311" s="206"/>
      <c r="F2311" s="268"/>
      <c r="G2311" s="263"/>
      <c r="H2311" s="263"/>
      <c r="I2311" s="263"/>
      <c r="J2311" s="1050"/>
      <c r="K2311" s="263"/>
      <c r="L2311" s="291"/>
      <c r="M2311" s="247" t="str">
        <f t="shared" si="107"/>
        <v>0</v>
      </c>
      <c r="N2311" s="247" t="str">
        <f t="shared" si="108"/>
        <v>0</v>
      </c>
      <c r="O2311" s="672" t="s">
        <v>605</v>
      </c>
      <c r="P2311" s="672" t="s">
        <v>605</v>
      </c>
      <c r="Q2311" s="263"/>
      <c r="R2311" s="263"/>
    </row>
    <row r="2312" spans="1:18" x14ac:dyDescent="0.25">
      <c r="A2312" s="305"/>
      <c r="B2312" s="30"/>
      <c r="C2312" s="888"/>
      <c r="D2312" s="206"/>
      <c r="E2312" s="206"/>
      <c r="F2312" s="268"/>
      <c r="G2312" s="263"/>
      <c r="H2312" s="263"/>
      <c r="I2312" s="263"/>
      <c r="J2312" s="1050"/>
      <c r="K2312" s="263"/>
      <c r="L2312" s="291"/>
      <c r="M2312" s="247" t="str">
        <f t="shared" si="107"/>
        <v>0</v>
      </c>
      <c r="N2312" s="247" t="str">
        <f t="shared" si="108"/>
        <v>0</v>
      </c>
      <c r="O2312" s="672" t="s">
        <v>605</v>
      </c>
      <c r="P2312" s="672" t="s">
        <v>605</v>
      </c>
      <c r="Q2312" s="263"/>
      <c r="R2312" s="263"/>
    </row>
    <row r="2313" spans="1:18" x14ac:dyDescent="0.25">
      <c r="A2313" s="305"/>
      <c r="B2313" s="30"/>
      <c r="C2313" s="888"/>
      <c r="D2313" s="206"/>
      <c r="E2313" s="206"/>
      <c r="F2313" s="268"/>
      <c r="G2313" s="263"/>
      <c r="H2313" s="263"/>
      <c r="I2313" s="263"/>
      <c r="J2313" s="1050"/>
      <c r="K2313" s="263"/>
      <c r="L2313" s="291"/>
      <c r="M2313" s="247" t="str">
        <f t="shared" si="107"/>
        <v>0</v>
      </c>
      <c r="N2313" s="247" t="str">
        <f t="shared" si="108"/>
        <v>0</v>
      </c>
      <c r="O2313" s="672" t="s">
        <v>605</v>
      </c>
      <c r="P2313" s="672" t="s">
        <v>605</v>
      </c>
      <c r="Q2313" s="263"/>
      <c r="R2313" s="263"/>
    </row>
    <row r="2314" spans="1:18" x14ac:dyDescent="0.25">
      <c r="A2314" s="305"/>
      <c r="B2314" s="30"/>
      <c r="C2314" s="888"/>
      <c r="D2314" s="206"/>
      <c r="E2314" s="206"/>
      <c r="F2314" s="268"/>
      <c r="G2314" s="263"/>
      <c r="H2314" s="263"/>
      <c r="I2314" s="263"/>
      <c r="J2314" s="1050"/>
      <c r="K2314" s="263"/>
      <c r="L2314" s="291"/>
      <c r="M2314" s="247" t="str">
        <f t="shared" si="107"/>
        <v>0</v>
      </c>
      <c r="N2314" s="247" t="str">
        <f t="shared" si="108"/>
        <v>0</v>
      </c>
      <c r="O2314" s="672" t="s">
        <v>605</v>
      </c>
      <c r="P2314" s="672" t="s">
        <v>605</v>
      </c>
      <c r="Q2314" s="263"/>
      <c r="R2314" s="263"/>
    </row>
    <row r="2315" spans="1:18" x14ac:dyDescent="0.25">
      <c r="A2315" s="305"/>
      <c r="B2315" s="30"/>
      <c r="C2315" s="888"/>
      <c r="D2315" s="206"/>
      <c r="E2315" s="206"/>
      <c r="F2315" s="268"/>
      <c r="G2315" s="263"/>
      <c r="H2315" s="263"/>
      <c r="I2315" s="263"/>
      <c r="J2315" s="1050"/>
      <c r="K2315" s="263"/>
      <c r="L2315" s="291"/>
      <c r="M2315" s="247" t="str">
        <f t="shared" si="107"/>
        <v>0</v>
      </c>
      <c r="N2315" s="247" t="str">
        <f t="shared" si="108"/>
        <v>0</v>
      </c>
      <c r="O2315" s="672" t="s">
        <v>605</v>
      </c>
      <c r="P2315" s="672" t="s">
        <v>605</v>
      </c>
      <c r="Q2315" s="263"/>
      <c r="R2315" s="263"/>
    </row>
    <row r="2316" spans="1:18" x14ac:dyDescent="0.25">
      <c r="A2316" s="305"/>
      <c r="B2316" s="30"/>
      <c r="C2316" s="888"/>
      <c r="D2316" s="206"/>
      <c r="E2316" s="206"/>
      <c r="F2316" s="268"/>
      <c r="G2316" s="263"/>
      <c r="H2316" s="263"/>
      <c r="I2316" s="263"/>
      <c r="J2316" s="1050"/>
      <c r="K2316" s="263"/>
      <c r="L2316" s="291"/>
      <c r="M2316" s="247" t="str">
        <f t="shared" si="107"/>
        <v>0</v>
      </c>
      <c r="N2316" s="247" t="str">
        <f t="shared" si="108"/>
        <v>0</v>
      </c>
      <c r="O2316" s="672" t="s">
        <v>605</v>
      </c>
      <c r="P2316" s="672" t="s">
        <v>605</v>
      </c>
      <c r="Q2316" s="263"/>
      <c r="R2316" s="263"/>
    </row>
    <row r="2317" spans="1:18" x14ac:dyDescent="0.25">
      <c r="A2317" s="305"/>
      <c r="B2317" s="30"/>
      <c r="C2317" s="888"/>
      <c r="D2317" s="206"/>
      <c r="E2317" s="206"/>
      <c r="F2317" s="268"/>
      <c r="G2317" s="263"/>
      <c r="H2317" s="263"/>
      <c r="I2317" s="263"/>
      <c r="J2317" s="1050"/>
      <c r="K2317" s="263"/>
      <c r="L2317" s="291"/>
      <c r="M2317" s="247" t="str">
        <f t="shared" si="107"/>
        <v>0</v>
      </c>
      <c r="N2317" s="247" t="str">
        <f t="shared" si="108"/>
        <v>0</v>
      </c>
      <c r="O2317" s="672" t="s">
        <v>605</v>
      </c>
      <c r="P2317" s="672" t="s">
        <v>605</v>
      </c>
      <c r="Q2317" s="263"/>
      <c r="R2317" s="263"/>
    </row>
    <row r="2318" spans="1:18" x14ac:dyDescent="0.25">
      <c r="A2318" s="305"/>
      <c r="B2318" s="30"/>
      <c r="C2318" s="888"/>
      <c r="D2318" s="206"/>
      <c r="E2318" s="206"/>
      <c r="F2318" s="268"/>
      <c r="G2318" s="263"/>
      <c r="H2318" s="263"/>
      <c r="I2318" s="263"/>
      <c r="J2318" s="1050"/>
      <c r="K2318" s="263"/>
      <c r="L2318" s="291"/>
      <c r="M2318" s="247" t="str">
        <f t="shared" si="107"/>
        <v>0</v>
      </c>
      <c r="N2318" s="247" t="str">
        <f t="shared" si="108"/>
        <v>0</v>
      </c>
      <c r="O2318" s="672" t="s">
        <v>605</v>
      </c>
      <c r="P2318" s="672" t="s">
        <v>605</v>
      </c>
      <c r="Q2318" s="263"/>
      <c r="R2318" s="263"/>
    </row>
    <row r="2319" spans="1:18" x14ac:dyDescent="0.25">
      <c r="A2319" s="305"/>
      <c r="B2319" s="30"/>
      <c r="C2319" s="888"/>
      <c r="D2319" s="206"/>
      <c r="E2319" s="206"/>
      <c r="F2319" s="268"/>
      <c r="G2319" s="263"/>
      <c r="H2319" s="263"/>
      <c r="I2319" s="263"/>
      <c r="J2319" s="1050"/>
      <c r="K2319" s="263"/>
      <c r="L2319" s="291"/>
      <c r="M2319" s="247" t="str">
        <f t="shared" si="107"/>
        <v>0</v>
      </c>
      <c r="N2319" s="247" t="str">
        <f t="shared" si="108"/>
        <v>0</v>
      </c>
      <c r="O2319" s="672" t="s">
        <v>605</v>
      </c>
      <c r="P2319" s="672" t="s">
        <v>605</v>
      </c>
      <c r="Q2319" s="263"/>
      <c r="R2319" s="263"/>
    </row>
    <row r="2320" spans="1:18" x14ac:dyDescent="0.25">
      <c r="A2320" s="305"/>
      <c r="B2320" s="30"/>
      <c r="C2320" s="888"/>
      <c r="D2320" s="206"/>
      <c r="E2320" s="206"/>
      <c r="F2320" s="268"/>
      <c r="G2320" s="263"/>
      <c r="H2320" s="263"/>
      <c r="I2320" s="263"/>
      <c r="J2320" s="1050"/>
      <c r="K2320" s="263"/>
      <c r="L2320" s="291"/>
      <c r="M2320" s="247" t="str">
        <f t="shared" si="107"/>
        <v>0</v>
      </c>
      <c r="N2320" s="247" t="str">
        <f t="shared" si="108"/>
        <v>0</v>
      </c>
      <c r="O2320" s="672" t="s">
        <v>605</v>
      </c>
      <c r="P2320" s="672" t="s">
        <v>605</v>
      </c>
      <c r="Q2320" s="263"/>
      <c r="R2320" s="263"/>
    </row>
    <row r="2321" spans="1:18" x14ac:dyDescent="0.25">
      <c r="A2321" s="305"/>
      <c r="B2321" s="30"/>
      <c r="C2321" s="888"/>
      <c r="D2321" s="206"/>
      <c r="E2321" s="206"/>
      <c r="F2321" s="268"/>
      <c r="G2321" s="263"/>
      <c r="H2321" s="263"/>
      <c r="I2321" s="263"/>
      <c r="J2321" s="1050"/>
      <c r="K2321" s="263"/>
      <c r="L2321" s="291"/>
      <c r="M2321" s="247" t="str">
        <f t="shared" si="107"/>
        <v>0</v>
      </c>
      <c r="N2321" s="247" t="str">
        <f t="shared" si="108"/>
        <v>0</v>
      </c>
      <c r="O2321" s="672" t="s">
        <v>605</v>
      </c>
      <c r="P2321" s="672" t="s">
        <v>605</v>
      </c>
      <c r="Q2321" s="263"/>
      <c r="R2321" s="263"/>
    </row>
    <row r="2322" spans="1:18" x14ac:dyDescent="0.25">
      <c r="A2322" s="305"/>
      <c r="B2322" s="30"/>
      <c r="C2322" s="888"/>
      <c r="D2322" s="206"/>
      <c r="E2322" s="206"/>
      <c r="F2322" s="268"/>
      <c r="G2322" s="263"/>
      <c r="H2322" s="263"/>
      <c r="I2322" s="263"/>
      <c r="J2322" s="1050"/>
      <c r="K2322" s="263"/>
      <c r="L2322" s="291"/>
      <c r="M2322" s="247" t="str">
        <f t="shared" si="107"/>
        <v>0</v>
      </c>
      <c r="N2322" s="247" t="str">
        <f t="shared" si="108"/>
        <v>0</v>
      </c>
      <c r="O2322" s="672" t="s">
        <v>605</v>
      </c>
      <c r="P2322" s="672" t="s">
        <v>605</v>
      </c>
      <c r="Q2322" s="263"/>
      <c r="R2322" s="263"/>
    </row>
    <row r="2323" spans="1:18" x14ac:dyDescent="0.25">
      <c r="A2323" s="305"/>
      <c r="B2323" s="30"/>
      <c r="C2323" s="888"/>
      <c r="D2323" s="206"/>
      <c r="E2323" s="206"/>
      <c r="F2323" s="268"/>
      <c r="G2323" s="263"/>
      <c r="H2323" s="263"/>
      <c r="I2323" s="263"/>
      <c r="J2323" s="1050"/>
      <c r="K2323" s="263"/>
      <c r="L2323" s="291"/>
      <c r="M2323" s="247" t="str">
        <f t="shared" si="107"/>
        <v>0</v>
      </c>
      <c r="N2323" s="247" t="str">
        <f t="shared" si="108"/>
        <v>0</v>
      </c>
      <c r="O2323" s="672" t="s">
        <v>605</v>
      </c>
      <c r="P2323" s="672" t="s">
        <v>605</v>
      </c>
      <c r="Q2323" s="263"/>
      <c r="R2323" s="263"/>
    </row>
    <row r="2324" spans="1:18" x14ac:dyDescent="0.25">
      <c r="A2324" s="305"/>
      <c r="B2324" s="30"/>
      <c r="C2324" s="888"/>
      <c r="D2324" s="206"/>
      <c r="E2324" s="206"/>
      <c r="F2324" s="268"/>
      <c r="G2324" s="263"/>
      <c r="H2324" s="263"/>
      <c r="I2324" s="263"/>
      <c r="J2324" s="1050"/>
      <c r="K2324" s="263"/>
      <c r="L2324" s="291"/>
      <c r="M2324" s="247" t="str">
        <f t="shared" si="107"/>
        <v>0</v>
      </c>
      <c r="N2324" s="247" t="str">
        <f t="shared" si="108"/>
        <v>0</v>
      </c>
      <c r="O2324" s="672" t="s">
        <v>605</v>
      </c>
      <c r="P2324" s="672" t="s">
        <v>605</v>
      </c>
      <c r="Q2324" s="263"/>
      <c r="R2324" s="263"/>
    </row>
    <row r="2325" spans="1:18" x14ac:dyDescent="0.25">
      <c r="A2325" s="305"/>
      <c r="B2325" s="30"/>
      <c r="C2325" s="888"/>
      <c r="D2325" s="206"/>
      <c r="E2325" s="206"/>
      <c r="F2325" s="268"/>
      <c r="G2325" s="263"/>
      <c r="H2325" s="263"/>
      <c r="I2325" s="263"/>
      <c r="J2325" s="1050"/>
      <c r="K2325" s="263"/>
      <c r="L2325" s="291"/>
      <c r="M2325" s="247" t="str">
        <f t="shared" si="107"/>
        <v>0</v>
      </c>
      <c r="N2325" s="247" t="str">
        <f t="shared" si="108"/>
        <v>0</v>
      </c>
      <c r="O2325" s="672" t="s">
        <v>605</v>
      </c>
      <c r="P2325" s="672" t="s">
        <v>605</v>
      </c>
      <c r="Q2325" s="263"/>
      <c r="R2325" s="263"/>
    </row>
    <row r="2326" spans="1:18" x14ac:dyDescent="0.25">
      <c r="A2326" s="305"/>
      <c r="B2326" s="30"/>
      <c r="C2326" s="888"/>
      <c r="D2326" s="206"/>
      <c r="E2326" s="206"/>
      <c r="F2326" s="268"/>
      <c r="G2326" s="263"/>
      <c r="H2326" s="263"/>
      <c r="I2326" s="263"/>
      <c r="J2326" s="1050"/>
      <c r="K2326" s="263"/>
      <c r="L2326" s="291"/>
      <c r="M2326" s="247" t="str">
        <f t="shared" si="107"/>
        <v>0</v>
      </c>
      <c r="N2326" s="247" t="str">
        <f t="shared" si="108"/>
        <v>0</v>
      </c>
      <c r="O2326" s="672" t="s">
        <v>605</v>
      </c>
      <c r="P2326" s="672" t="s">
        <v>605</v>
      </c>
      <c r="Q2326" s="263"/>
      <c r="R2326" s="263"/>
    </row>
    <row r="2327" spans="1:18" x14ac:dyDescent="0.25">
      <c r="A2327" s="305"/>
      <c r="B2327" s="30"/>
      <c r="C2327" s="888"/>
      <c r="D2327" s="206"/>
      <c r="E2327" s="206"/>
      <c r="F2327" s="268"/>
      <c r="G2327" s="263"/>
      <c r="H2327" s="263"/>
      <c r="I2327" s="263"/>
      <c r="J2327" s="1050"/>
      <c r="K2327" s="263"/>
      <c r="L2327" s="291"/>
      <c r="M2327" s="247" t="str">
        <f t="shared" si="107"/>
        <v>0</v>
      </c>
      <c r="N2327" s="247" t="str">
        <f t="shared" si="108"/>
        <v>0</v>
      </c>
      <c r="O2327" s="672" t="s">
        <v>605</v>
      </c>
      <c r="P2327" s="672" t="s">
        <v>605</v>
      </c>
      <c r="Q2327" s="263"/>
      <c r="R2327" s="263"/>
    </row>
    <row r="2328" spans="1:18" x14ac:dyDescent="0.25">
      <c r="A2328" s="305"/>
      <c r="B2328" s="30"/>
      <c r="C2328" s="888"/>
      <c r="D2328" s="206"/>
      <c r="E2328" s="206"/>
      <c r="F2328" s="268"/>
      <c r="G2328" s="263"/>
      <c r="H2328" s="263"/>
      <c r="I2328" s="263"/>
      <c r="J2328" s="1050"/>
      <c r="K2328" s="263"/>
      <c r="L2328" s="291"/>
      <c r="M2328" s="247" t="str">
        <f t="shared" si="107"/>
        <v>0</v>
      </c>
      <c r="N2328" s="247" t="str">
        <f t="shared" si="108"/>
        <v>0</v>
      </c>
      <c r="O2328" s="672" t="s">
        <v>605</v>
      </c>
      <c r="P2328" s="672" t="s">
        <v>605</v>
      </c>
      <c r="Q2328" s="263"/>
      <c r="R2328" s="263"/>
    </row>
    <row r="2329" spans="1:18" x14ac:dyDescent="0.25">
      <c r="A2329" s="305"/>
      <c r="B2329" s="30"/>
      <c r="C2329" s="888"/>
      <c r="D2329" s="206"/>
      <c r="E2329" s="206"/>
      <c r="F2329" s="268"/>
      <c r="G2329" s="263"/>
      <c r="H2329" s="263"/>
      <c r="I2329" s="263"/>
      <c r="J2329" s="1050"/>
      <c r="K2329" s="263"/>
      <c r="L2329" s="291"/>
      <c r="M2329" s="247" t="str">
        <f t="shared" si="107"/>
        <v>0</v>
      </c>
      <c r="N2329" s="247" t="str">
        <f t="shared" si="108"/>
        <v>0</v>
      </c>
      <c r="O2329" s="672" t="s">
        <v>605</v>
      </c>
      <c r="P2329" s="672" t="s">
        <v>605</v>
      </c>
      <c r="Q2329" s="263"/>
      <c r="R2329" s="263"/>
    </row>
    <row r="2330" spans="1:18" x14ac:dyDescent="0.25">
      <c r="A2330" s="305"/>
      <c r="B2330" s="30"/>
      <c r="C2330" s="888"/>
      <c r="D2330" s="206"/>
      <c r="E2330" s="206"/>
      <c r="F2330" s="268"/>
      <c r="G2330" s="263"/>
      <c r="H2330" s="263"/>
      <c r="I2330" s="263"/>
      <c r="J2330" s="1050"/>
      <c r="K2330" s="263"/>
      <c r="L2330" s="291"/>
      <c r="M2330" s="247" t="str">
        <f t="shared" si="107"/>
        <v>0</v>
      </c>
      <c r="N2330" s="247" t="str">
        <f t="shared" si="108"/>
        <v>0</v>
      </c>
      <c r="O2330" s="672" t="s">
        <v>605</v>
      </c>
      <c r="P2330" s="672" t="s">
        <v>605</v>
      </c>
      <c r="Q2330" s="263"/>
      <c r="R2330" s="263"/>
    </row>
    <row r="2331" spans="1:18" x14ac:dyDescent="0.25">
      <c r="A2331" s="305"/>
      <c r="B2331" s="30"/>
      <c r="C2331" s="888"/>
      <c r="D2331" s="206"/>
      <c r="E2331" s="206"/>
      <c r="F2331" s="268"/>
      <c r="G2331" s="263"/>
      <c r="H2331" s="263"/>
      <c r="I2331" s="263"/>
      <c r="J2331" s="1050"/>
      <c r="K2331" s="263"/>
      <c r="L2331" s="291"/>
      <c r="M2331" s="247" t="str">
        <f t="shared" si="107"/>
        <v>0</v>
      </c>
      <c r="N2331" s="247" t="str">
        <f t="shared" si="108"/>
        <v>0</v>
      </c>
      <c r="O2331" s="672" t="s">
        <v>605</v>
      </c>
      <c r="P2331" s="672" t="s">
        <v>605</v>
      </c>
      <c r="Q2331" s="263"/>
      <c r="R2331" s="263"/>
    </row>
    <row r="2332" spans="1:18" x14ac:dyDescent="0.25">
      <c r="A2332" s="305"/>
      <c r="B2332" s="30"/>
      <c r="C2332" s="888"/>
      <c r="D2332" s="206"/>
      <c r="E2332" s="206"/>
      <c r="F2332" s="268"/>
      <c r="G2332" s="263"/>
      <c r="H2332" s="263"/>
      <c r="I2332" s="263"/>
      <c r="J2332" s="1050"/>
      <c r="K2332" s="263"/>
      <c r="L2332" s="291"/>
      <c r="M2332" s="247" t="str">
        <f t="shared" si="107"/>
        <v>0</v>
      </c>
      <c r="N2332" s="247" t="str">
        <f t="shared" si="108"/>
        <v>0</v>
      </c>
      <c r="O2332" s="672" t="s">
        <v>605</v>
      </c>
      <c r="P2332" s="672" t="s">
        <v>605</v>
      </c>
      <c r="Q2332" s="263"/>
      <c r="R2332" s="263"/>
    </row>
    <row r="2333" spans="1:18" x14ac:dyDescent="0.25">
      <c r="A2333" s="305"/>
      <c r="B2333" s="30"/>
      <c r="C2333" s="888"/>
      <c r="D2333" s="206"/>
      <c r="E2333" s="206"/>
      <c r="F2333" s="268"/>
      <c r="G2333" s="263"/>
      <c r="H2333" s="263"/>
      <c r="I2333" s="263"/>
      <c r="J2333" s="1050"/>
      <c r="K2333" s="263"/>
      <c r="L2333" s="291"/>
      <c r="M2333" s="247" t="str">
        <f t="shared" si="107"/>
        <v>0</v>
      </c>
      <c r="N2333" s="247" t="str">
        <f t="shared" si="108"/>
        <v>0</v>
      </c>
      <c r="O2333" s="672" t="s">
        <v>605</v>
      </c>
      <c r="P2333" s="672" t="s">
        <v>605</v>
      </c>
      <c r="Q2333" s="263"/>
      <c r="R2333" s="263"/>
    </row>
    <row r="2334" spans="1:18" x14ac:dyDescent="0.25">
      <c r="A2334" s="305"/>
      <c r="B2334" s="30"/>
      <c r="C2334" s="888"/>
      <c r="D2334" s="206"/>
      <c r="E2334" s="206"/>
      <c r="F2334" s="268"/>
      <c r="G2334" s="263"/>
      <c r="H2334" s="263"/>
      <c r="I2334" s="263"/>
      <c r="J2334" s="1050"/>
      <c r="K2334" s="263"/>
      <c r="L2334" s="291"/>
      <c r="M2334" s="247" t="str">
        <f t="shared" si="107"/>
        <v>0</v>
      </c>
      <c r="N2334" s="247" t="str">
        <f t="shared" si="108"/>
        <v>0</v>
      </c>
      <c r="O2334" s="672" t="s">
        <v>605</v>
      </c>
      <c r="P2334" s="672" t="s">
        <v>605</v>
      </c>
      <c r="Q2334" s="263"/>
      <c r="R2334" s="263"/>
    </row>
    <row r="2335" spans="1:18" x14ac:dyDescent="0.25">
      <c r="A2335" s="305"/>
      <c r="B2335" s="30"/>
      <c r="C2335" s="888"/>
      <c r="D2335" s="206"/>
      <c r="E2335" s="206"/>
      <c r="F2335" s="268"/>
      <c r="G2335" s="263"/>
      <c r="H2335" s="263"/>
      <c r="I2335" s="263"/>
      <c r="J2335" s="1050"/>
      <c r="K2335" s="263"/>
      <c r="L2335" s="291"/>
      <c r="M2335" s="247" t="str">
        <f t="shared" si="107"/>
        <v>0</v>
      </c>
      <c r="N2335" s="247" t="str">
        <f t="shared" si="108"/>
        <v>0</v>
      </c>
      <c r="O2335" s="672" t="s">
        <v>605</v>
      </c>
      <c r="P2335" s="672" t="s">
        <v>605</v>
      </c>
      <c r="Q2335" s="263"/>
      <c r="R2335" s="263"/>
    </row>
    <row r="2336" spans="1:18" x14ac:dyDescent="0.25">
      <c r="A2336" s="305"/>
      <c r="B2336" s="30"/>
      <c r="C2336" s="888"/>
      <c r="D2336" s="206"/>
      <c r="E2336" s="206"/>
      <c r="F2336" s="268"/>
      <c r="G2336" s="263"/>
      <c r="H2336" s="263"/>
      <c r="I2336" s="263"/>
      <c r="J2336" s="1050"/>
      <c r="K2336" s="263"/>
      <c r="L2336" s="291"/>
      <c r="M2336" s="247" t="str">
        <f t="shared" si="107"/>
        <v>0</v>
      </c>
      <c r="N2336" s="247" t="str">
        <f t="shared" si="108"/>
        <v>0</v>
      </c>
      <c r="O2336" s="672" t="s">
        <v>605</v>
      </c>
      <c r="P2336" s="672" t="s">
        <v>605</v>
      </c>
      <c r="Q2336" s="263"/>
      <c r="R2336" s="263"/>
    </row>
    <row r="2337" spans="1:18" x14ac:dyDescent="0.25">
      <c r="A2337" s="305"/>
      <c r="B2337" s="30"/>
      <c r="C2337" s="888"/>
      <c r="D2337" s="206"/>
      <c r="E2337" s="206"/>
      <c r="F2337" s="268"/>
      <c r="G2337" s="263"/>
      <c r="H2337" s="263"/>
      <c r="I2337" s="263"/>
      <c r="J2337" s="1050"/>
      <c r="K2337" s="263"/>
      <c r="L2337" s="291"/>
      <c r="M2337" s="247" t="str">
        <f t="shared" si="107"/>
        <v>0</v>
      </c>
      <c r="N2337" s="247" t="str">
        <f t="shared" si="108"/>
        <v>0</v>
      </c>
      <c r="O2337" s="672" t="s">
        <v>605</v>
      </c>
      <c r="P2337" s="672" t="s">
        <v>605</v>
      </c>
      <c r="Q2337" s="263"/>
      <c r="R2337" s="263"/>
    </row>
    <row r="2338" spans="1:18" x14ac:dyDescent="0.25">
      <c r="A2338" s="305"/>
      <c r="B2338" s="30"/>
      <c r="C2338" s="888"/>
      <c r="D2338" s="206"/>
      <c r="E2338" s="206"/>
      <c r="F2338" s="268"/>
      <c r="G2338" s="263"/>
      <c r="H2338" s="263"/>
      <c r="I2338" s="263"/>
      <c r="J2338" s="1050"/>
      <c r="K2338" s="263"/>
      <c r="L2338" s="291"/>
      <c r="M2338" s="247" t="str">
        <f t="shared" si="107"/>
        <v>0</v>
      </c>
      <c r="N2338" s="247" t="str">
        <f t="shared" si="108"/>
        <v>0</v>
      </c>
      <c r="O2338" s="672" t="s">
        <v>605</v>
      </c>
      <c r="P2338" s="672" t="s">
        <v>605</v>
      </c>
      <c r="Q2338" s="263"/>
      <c r="R2338" s="263"/>
    </row>
    <row r="2339" spans="1:18" x14ac:dyDescent="0.25">
      <c r="A2339" s="305"/>
      <c r="B2339" s="30"/>
      <c r="C2339" s="888"/>
      <c r="D2339" s="206"/>
      <c r="E2339" s="206"/>
      <c r="F2339" s="268"/>
      <c r="G2339" s="263"/>
      <c r="H2339" s="263"/>
      <c r="I2339" s="263"/>
      <c r="J2339" s="1050"/>
      <c r="K2339" s="263"/>
      <c r="L2339" s="291"/>
      <c r="M2339" s="247" t="str">
        <f t="shared" si="107"/>
        <v>0</v>
      </c>
      <c r="N2339" s="247" t="str">
        <f t="shared" si="108"/>
        <v>0</v>
      </c>
      <c r="O2339" s="672" t="s">
        <v>605</v>
      </c>
      <c r="P2339" s="672" t="s">
        <v>605</v>
      </c>
      <c r="Q2339" s="263"/>
      <c r="R2339" s="263"/>
    </row>
    <row r="2340" spans="1:18" x14ac:dyDescent="0.25">
      <c r="A2340" s="305"/>
      <c r="B2340" s="30"/>
      <c r="C2340" s="888"/>
      <c r="D2340" s="206"/>
      <c r="E2340" s="206"/>
      <c r="F2340" s="268"/>
      <c r="G2340" s="263"/>
      <c r="H2340" s="263"/>
      <c r="I2340" s="263"/>
      <c r="J2340" s="1050"/>
      <c r="K2340" s="263"/>
      <c r="L2340" s="291"/>
      <c r="M2340" s="247" t="str">
        <f t="shared" si="107"/>
        <v>0</v>
      </c>
      <c r="N2340" s="247" t="str">
        <f t="shared" si="108"/>
        <v>0</v>
      </c>
      <c r="O2340" s="672" t="s">
        <v>605</v>
      </c>
      <c r="P2340" s="672" t="s">
        <v>605</v>
      </c>
      <c r="Q2340" s="263"/>
      <c r="R2340" s="263"/>
    </row>
    <row r="2341" spans="1:18" x14ac:dyDescent="0.25">
      <c r="A2341" s="305"/>
      <c r="B2341" s="30"/>
      <c r="C2341" s="888"/>
      <c r="D2341" s="206"/>
      <c r="E2341" s="206"/>
      <c r="F2341" s="268"/>
      <c r="G2341" s="263"/>
      <c r="H2341" s="263"/>
      <c r="I2341" s="263"/>
      <c r="J2341" s="1050"/>
      <c r="K2341" s="263"/>
      <c r="L2341" s="291"/>
      <c r="M2341" s="247" t="str">
        <f t="shared" si="107"/>
        <v>0</v>
      </c>
      <c r="N2341" s="247" t="str">
        <f t="shared" si="108"/>
        <v>0</v>
      </c>
      <c r="O2341" s="672" t="s">
        <v>605</v>
      </c>
      <c r="P2341" s="672" t="s">
        <v>605</v>
      </c>
      <c r="Q2341" s="263"/>
      <c r="R2341" s="263"/>
    </row>
    <row r="2342" spans="1:18" x14ac:dyDescent="0.25">
      <c r="A2342" s="305"/>
      <c r="B2342" s="30"/>
      <c r="C2342" s="888"/>
      <c r="D2342" s="206"/>
      <c r="E2342" s="206"/>
      <c r="F2342" s="268"/>
      <c r="G2342" s="263"/>
      <c r="H2342" s="263"/>
      <c r="I2342" s="263"/>
      <c r="J2342" s="1050"/>
      <c r="K2342" s="263"/>
      <c r="L2342" s="291"/>
      <c r="M2342" s="247" t="str">
        <f t="shared" si="107"/>
        <v>0</v>
      </c>
      <c r="N2342" s="247" t="str">
        <f t="shared" si="108"/>
        <v>0</v>
      </c>
      <c r="O2342" s="672" t="s">
        <v>605</v>
      </c>
      <c r="P2342" s="672" t="s">
        <v>605</v>
      </c>
      <c r="Q2342" s="263"/>
      <c r="R2342" s="263"/>
    </row>
    <row r="2343" spans="1:18" x14ac:dyDescent="0.25">
      <c r="A2343" s="305"/>
      <c r="B2343" s="30"/>
      <c r="C2343" s="888"/>
      <c r="D2343" s="206"/>
      <c r="E2343" s="206"/>
      <c r="F2343" s="268"/>
      <c r="G2343" s="263"/>
      <c r="H2343" s="263"/>
      <c r="I2343" s="263"/>
      <c r="J2343" s="1050"/>
      <c r="K2343" s="263"/>
      <c r="L2343" s="291"/>
      <c r="M2343" s="247" t="str">
        <f t="shared" si="107"/>
        <v>0</v>
      </c>
      <c r="N2343" s="247" t="str">
        <f t="shared" si="108"/>
        <v>0</v>
      </c>
      <c r="O2343" s="672" t="s">
        <v>605</v>
      </c>
      <c r="P2343" s="672" t="s">
        <v>605</v>
      </c>
      <c r="Q2343" s="263"/>
      <c r="R2343" s="263"/>
    </row>
    <row r="2344" spans="1:18" x14ac:dyDescent="0.25">
      <c r="A2344" s="305"/>
      <c r="B2344" s="30"/>
      <c r="C2344" s="888"/>
      <c r="D2344" s="206"/>
      <c r="E2344" s="206"/>
      <c r="F2344" s="268"/>
      <c r="G2344" s="263"/>
      <c r="H2344" s="263"/>
      <c r="I2344" s="263"/>
      <c r="J2344" s="1050"/>
      <c r="K2344" s="263"/>
      <c r="L2344" s="291"/>
      <c r="M2344" s="247" t="str">
        <f t="shared" si="107"/>
        <v>0</v>
      </c>
      <c r="N2344" s="247" t="str">
        <f t="shared" si="108"/>
        <v>0</v>
      </c>
      <c r="O2344" s="672" t="s">
        <v>605</v>
      </c>
      <c r="P2344" s="672" t="s">
        <v>605</v>
      </c>
      <c r="Q2344" s="263"/>
      <c r="R2344" s="263"/>
    </row>
    <row r="2345" spans="1:18" x14ac:dyDescent="0.25">
      <c r="A2345" s="305"/>
      <c r="B2345" s="30"/>
      <c r="C2345" s="888"/>
      <c r="D2345" s="206"/>
      <c r="E2345" s="206"/>
      <c r="F2345" s="268"/>
      <c r="G2345" s="263"/>
      <c r="H2345" s="263"/>
      <c r="I2345" s="263"/>
      <c r="J2345" s="1050"/>
      <c r="K2345" s="263"/>
      <c r="L2345" s="291"/>
      <c r="M2345" s="247" t="str">
        <f t="shared" si="107"/>
        <v>0</v>
      </c>
      <c r="N2345" s="247" t="str">
        <f t="shared" si="108"/>
        <v>0</v>
      </c>
      <c r="O2345" s="672" t="s">
        <v>605</v>
      </c>
      <c r="P2345" s="672" t="s">
        <v>605</v>
      </c>
      <c r="Q2345" s="263"/>
      <c r="R2345" s="263"/>
    </row>
    <row r="2346" spans="1:18" x14ac:dyDescent="0.25">
      <c r="A2346" s="305"/>
      <c r="B2346" s="30"/>
      <c r="C2346" s="888"/>
      <c r="D2346" s="206"/>
      <c r="E2346" s="206"/>
      <c r="F2346" s="268"/>
      <c r="G2346" s="263"/>
      <c r="H2346" s="263"/>
      <c r="I2346" s="263"/>
      <c r="J2346" s="1050"/>
      <c r="K2346" s="263"/>
      <c r="L2346" s="291"/>
      <c r="M2346" s="247" t="str">
        <f t="shared" si="107"/>
        <v>0</v>
      </c>
      <c r="N2346" s="247" t="str">
        <f t="shared" si="108"/>
        <v>0</v>
      </c>
      <c r="O2346" s="672" t="s">
        <v>605</v>
      </c>
      <c r="P2346" s="672" t="s">
        <v>605</v>
      </c>
      <c r="Q2346" s="263"/>
      <c r="R2346" s="263"/>
    </row>
    <row r="2347" spans="1:18" x14ac:dyDescent="0.25">
      <c r="A2347" s="305"/>
      <c r="B2347" s="30"/>
      <c r="C2347" s="888"/>
      <c r="D2347" s="206"/>
      <c r="E2347" s="206"/>
      <c r="F2347" s="268"/>
      <c r="G2347" s="263"/>
      <c r="H2347" s="263"/>
      <c r="I2347" s="263"/>
      <c r="J2347" s="1050"/>
      <c r="K2347" s="263"/>
      <c r="L2347" s="291"/>
      <c r="M2347" s="247" t="str">
        <f t="shared" si="107"/>
        <v>0</v>
      </c>
      <c r="N2347" s="247" t="str">
        <f t="shared" si="108"/>
        <v>0</v>
      </c>
      <c r="O2347" s="672" t="s">
        <v>605</v>
      </c>
      <c r="P2347" s="672" t="s">
        <v>605</v>
      </c>
      <c r="Q2347" s="263"/>
      <c r="R2347" s="263"/>
    </row>
    <row r="2348" spans="1:18" x14ac:dyDescent="0.25">
      <c r="A2348" s="305"/>
      <c r="B2348" s="30"/>
      <c r="C2348" s="888"/>
      <c r="D2348" s="206"/>
      <c r="E2348" s="206"/>
      <c r="F2348" s="268"/>
      <c r="G2348" s="263"/>
      <c r="H2348" s="263"/>
      <c r="I2348" s="263"/>
      <c r="J2348" s="1050"/>
      <c r="K2348" s="263"/>
      <c r="L2348" s="291"/>
      <c r="M2348" s="247" t="str">
        <f t="shared" si="107"/>
        <v>0</v>
      </c>
      <c r="N2348" s="247" t="str">
        <f t="shared" si="108"/>
        <v>0</v>
      </c>
      <c r="O2348" s="672" t="s">
        <v>605</v>
      </c>
      <c r="P2348" s="672" t="s">
        <v>605</v>
      </c>
      <c r="Q2348" s="263"/>
      <c r="R2348" s="263"/>
    </row>
    <row r="2349" spans="1:18" x14ac:dyDescent="0.25">
      <c r="A2349" s="305"/>
      <c r="B2349" s="30"/>
      <c r="C2349" s="888"/>
      <c r="D2349" s="206"/>
      <c r="E2349" s="206"/>
      <c r="F2349" s="268"/>
      <c r="G2349" s="263"/>
      <c r="H2349" s="263"/>
      <c r="I2349" s="263"/>
      <c r="J2349" s="1050"/>
      <c r="K2349" s="263"/>
      <c r="L2349" s="291"/>
      <c r="M2349" s="247" t="str">
        <f t="shared" si="107"/>
        <v>0</v>
      </c>
      <c r="N2349" s="247" t="str">
        <f t="shared" si="108"/>
        <v>0</v>
      </c>
      <c r="O2349" s="672" t="s">
        <v>605</v>
      </c>
      <c r="P2349" s="672" t="s">
        <v>605</v>
      </c>
      <c r="Q2349" s="263"/>
      <c r="R2349" s="263"/>
    </row>
    <row r="2350" spans="1:18" x14ac:dyDescent="0.25">
      <c r="A2350" s="305"/>
      <c r="B2350" s="30"/>
      <c r="C2350" s="888"/>
      <c r="D2350" s="206"/>
      <c r="E2350" s="206"/>
      <c r="F2350" s="268"/>
      <c r="G2350" s="263"/>
      <c r="H2350" s="263"/>
      <c r="I2350" s="263"/>
      <c r="J2350" s="1050"/>
      <c r="K2350" s="263"/>
      <c r="L2350" s="291"/>
      <c r="M2350" s="247" t="str">
        <f t="shared" si="107"/>
        <v>0</v>
      </c>
      <c r="N2350" s="247" t="str">
        <f t="shared" si="108"/>
        <v>0</v>
      </c>
      <c r="O2350" s="672" t="s">
        <v>605</v>
      </c>
      <c r="P2350" s="672" t="s">
        <v>605</v>
      </c>
      <c r="Q2350" s="263"/>
      <c r="R2350" s="263"/>
    </row>
    <row r="2351" spans="1:18" x14ac:dyDescent="0.25">
      <c r="A2351" s="305"/>
      <c r="B2351" s="30"/>
      <c r="C2351" s="888"/>
      <c r="D2351" s="206"/>
      <c r="E2351" s="206"/>
      <c r="F2351" s="268"/>
      <c r="G2351" s="263"/>
      <c r="H2351" s="263"/>
      <c r="I2351" s="263"/>
      <c r="J2351" s="1050"/>
      <c r="K2351" s="263"/>
      <c r="L2351" s="291"/>
      <c r="M2351" s="247" t="str">
        <f t="shared" si="107"/>
        <v>0</v>
      </c>
      <c r="N2351" s="247" t="str">
        <f t="shared" si="108"/>
        <v>0</v>
      </c>
      <c r="O2351" s="672" t="s">
        <v>605</v>
      </c>
      <c r="P2351" s="672" t="s">
        <v>605</v>
      </c>
      <c r="Q2351" s="263"/>
      <c r="R2351" s="263"/>
    </row>
    <row r="2352" spans="1:18" x14ac:dyDescent="0.25">
      <c r="A2352" s="305"/>
      <c r="B2352" s="30"/>
      <c r="C2352" s="888"/>
      <c r="D2352" s="206"/>
      <c r="E2352" s="206"/>
      <c r="F2352" s="268"/>
      <c r="G2352" s="263"/>
      <c r="H2352" s="263"/>
      <c r="I2352" s="263"/>
      <c r="J2352" s="1050"/>
      <c r="K2352" s="263"/>
      <c r="L2352" s="291"/>
      <c r="M2352" s="247" t="str">
        <f t="shared" si="107"/>
        <v>0</v>
      </c>
      <c r="N2352" s="247" t="str">
        <f t="shared" si="108"/>
        <v>0</v>
      </c>
      <c r="O2352" s="672" t="s">
        <v>605</v>
      </c>
      <c r="P2352" s="672" t="s">
        <v>605</v>
      </c>
      <c r="Q2352" s="263"/>
      <c r="R2352" s="263"/>
    </row>
    <row r="2353" spans="1:18" x14ac:dyDescent="0.25">
      <c r="A2353" s="305"/>
      <c r="B2353" s="30"/>
      <c r="C2353" s="888"/>
      <c r="D2353" s="206"/>
      <c r="E2353" s="206"/>
      <c r="F2353" s="268"/>
      <c r="G2353" s="263"/>
      <c r="H2353" s="263"/>
      <c r="I2353" s="263"/>
      <c r="J2353" s="1050"/>
      <c r="K2353" s="263"/>
      <c r="L2353" s="291"/>
      <c r="M2353" s="247" t="str">
        <f t="shared" si="107"/>
        <v>0</v>
      </c>
      <c r="N2353" s="247" t="str">
        <f t="shared" si="108"/>
        <v>0</v>
      </c>
      <c r="O2353" s="672" t="s">
        <v>605</v>
      </c>
      <c r="P2353" s="672" t="s">
        <v>605</v>
      </c>
      <c r="Q2353" s="263"/>
      <c r="R2353" s="263"/>
    </row>
    <row r="2354" spans="1:18" x14ac:dyDescent="0.25">
      <c r="A2354" s="305"/>
      <c r="B2354" s="30"/>
      <c r="C2354" s="888"/>
      <c r="D2354" s="206"/>
      <c r="E2354" s="206"/>
      <c r="F2354" s="268"/>
      <c r="G2354" s="263"/>
      <c r="H2354" s="263"/>
      <c r="I2354" s="263"/>
      <c r="J2354" s="1050"/>
      <c r="K2354" s="263"/>
      <c r="L2354" s="291"/>
      <c r="M2354" s="247" t="str">
        <f t="shared" si="107"/>
        <v>0</v>
      </c>
      <c r="N2354" s="247" t="str">
        <f t="shared" si="108"/>
        <v>0</v>
      </c>
      <c r="O2354" s="672" t="s">
        <v>605</v>
      </c>
      <c r="P2354" s="672" t="s">
        <v>605</v>
      </c>
      <c r="Q2354" s="263"/>
      <c r="R2354" s="263"/>
    </row>
    <row r="2355" spans="1:18" x14ac:dyDescent="0.25">
      <c r="A2355" s="305"/>
      <c r="B2355" s="30"/>
      <c r="C2355" s="888"/>
      <c r="D2355" s="206"/>
      <c r="E2355" s="206"/>
      <c r="F2355" s="268"/>
      <c r="G2355" s="263"/>
      <c r="H2355" s="263"/>
      <c r="I2355" s="263"/>
      <c r="J2355" s="1050"/>
      <c r="K2355" s="263"/>
      <c r="L2355" s="291"/>
      <c r="M2355" s="247" t="str">
        <f t="shared" si="107"/>
        <v>0</v>
      </c>
      <c r="N2355" s="247" t="str">
        <f t="shared" si="108"/>
        <v>0</v>
      </c>
      <c r="O2355" s="672" t="s">
        <v>605</v>
      </c>
      <c r="P2355" s="672" t="s">
        <v>605</v>
      </c>
      <c r="Q2355" s="263"/>
      <c r="R2355" s="263"/>
    </row>
    <row r="2356" spans="1:18" x14ac:dyDescent="0.25">
      <c r="A2356" s="305"/>
      <c r="B2356" s="30"/>
      <c r="C2356" s="888"/>
      <c r="D2356" s="206"/>
      <c r="E2356" s="206"/>
      <c r="F2356" s="268"/>
      <c r="G2356" s="263"/>
      <c r="H2356" s="263"/>
      <c r="I2356" s="263"/>
      <c r="J2356" s="1050"/>
      <c r="K2356" s="263"/>
      <c r="L2356" s="291"/>
      <c r="M2356" s="247" t="str">
        <f t="shared" si="107"/>
        <v>0</v>
      </c>
      <c r="N2356" s="247" t="str">
        <f t="shared" si="108"/>
        <v>0</v>
      </c>
      <c r="O2356" s="672" t="s">
        <v>605</v>
      </c>
      <c r="P2356" s="672" t="s">
        <v>605</v>
      </c>
      <c r="Q2356" s="263"/>
      <c r="R2356" s="263"/>
    </row>
    <row r="2357" spans="1:18" x14ac:dyDescent="0.25">
      <c r="A2357" s="305"/>
      <c r="B2357" s="30"/>
      <c r="C2357" s="888"/>
      <c r="D2357" s="206"/>
      <c r="E2357" s="206"/>
      <c r="F2357" s="268"/>
      <c r="G2357" s="263"/>
      <c r="H2357" s="263"/>
      <c r="I2357" s="263"/>
      <c r="J2357" s="1050"/>
      <c r="K2357" s="263"/>
      <c r="L2357" s="291"/>
      <c r="M2357" s="247" t="str">
        <f t="shared" si="107"/>
        <v>0</v>
      </c>
      <c r="N2357" s="247" t="str">
        <f t="shared" si="108"/>
        <v>0</v>
      </c>
      <c r="O2357" s="672" t="s">
        <v>605</v>
      </c>
      <c r="P2357" s="672" t="s">
        <v>605</v>
      </c>
      <c r="Q2357" s="263"/>
      <c r="R2357" s="263"/>
    </row>
    <row r="2358" spans="1:18" x14ac:dyDescent="0.25">
      <c r="A2358" s="305"/>
      <c r="B2358" s="30"/>
      <c r="C2358" s="888"/>
      <c r="D2358" s="206"/>
      <c r="E2358" s="206"/>
      <c r="F2358" s="268"/>
      <c r="G2358" s="263"/>
      <c r="H2358" s="263"/>
      <c r="I2358" s="263"/>
      <c r="J2358" s="1050"/>
      <c r="K2358" s="263"/>
      <c r="L2358" s="291"/>
      <c r="M2358" s="247" t="str">
        <f t="shared" si="107"/>
        <v>0</v>
      </c>
      <c r="N2358" s="247" t="str">
        <f t="shared" si="108"/>
        <v>0</v>
      </c>
      <c r="O2358" s="672" t="s">
        <v>605</v>
      </c>
      <c r="P2358" s="672" t="s">
        <v>605</v>
      </c>
      <c r="Q2358" s="263"/>
      <c r="R2358" s="263"/>
    </row>
    <row r="2359" spans="1:18" x14ac:dyDescent="0.25">
      <c r="A2359" s="305"/>
      <c r="B2359" s="30"/>
      <c r="C2359" s="888"/>
      <c r="D2359" s="206"/>
      <c r="E2359" s="206"/>
      <c r="F2359" s="268"/>
      <c r="G2359" s="263"/>
      <c r="H2359" s="263"/>
      <c r="I2359" s="263"/>
      <c r="J2359" s="1050"/>
      <c r="K2359" s="263"/>
      <c r="L2359" s="291"/>
      <c r="M2359" s="247" t="str">
        <f t="shared" si="107"/>
        <v>0</v>
      </c>
      <c r="N2359" s="247" t="str">
        <f t="shared" si="108"/>
        <v>0</v>
      </c>
      <c r="O2359" s="672" t="s">
        <v>605</v>
      </c>
      <c r="P2359" s="672" t="s">
        <v>605</v>
      </c>
      <c r="Q2359" s="263"/>
      <c r="R2359" s="263"/>
    </row>
    <row r="2360" spans="1:18" x14ac:dyDescent="0.25">
      <c r="A2360" s="305"/>
      <c r="B2360" s="30"/>
      <c r="C2360" s="888"/>
      <c r="D2360" s="206"/>
      <c r="E2360" s="206"/>
      <c r="F2360" s="268"/>
      <c r="G2360" s="263"/>
      <c r="H2360" s="263"/>
      <c r="I2360" s="263"/>
      <c r="J2360" s="1050"/>
      <c r="K2360" s="263"/>
      <c r="L2360" s="291"/>
      <c r="M2360" s="247" t="str">
        <f t="shared" si="107"/>
        <v>0</v>
      </c>
      <c r="N2360" s="247" t="str">
        <f t="shared" si="108"/>
        <v>0</v>
      </c>
      <c r="O2360" s="672" t="s">
        <v>605</v>
      </c>
      <c r="P2360" s="672" t="s">
        <v>605</v>
      </c>
      <c r="Q2360" s="263"/>
      <c r="R2360" s="263"/>
    </row>
    <row r="2361" spans="1:18" x14ac:dyDescent="0.25">
      <c r="A2361" s="305"/>
      <c r="B2361" s="30"/>
      <c r="C2361" s="888"/>
      <c r="D2361" s="206"/>
      <c r="E2361" s="206"/>
      <c r="F2361" s="268"/>
      <c r="G2361" s="263"/>
      <c r="H2361" s="263"/>
      <c r="I2361" s="263"/>
      <c r="J2361" s="1050"/>
      <c r="K2361" s="263"/>
      <c r="L2361" s="291"/>
      <c r="M2361" s="247" t="str">
        <f t="shared" si="107"/>
        <v>0</v>
      </c>
      <c r="N2361" s="247" t="str">
        <f t="shared" si="108"/>
        <v>0</v>
      </c>
      <c r="O2361" s="672" t="s">
        <v>605</v>
      </c>
      <c r="P2361" s="672" t="s">
        <v>605</v>
      </c>
      <c r="Q2361" s="263"/>
      <c r="R2361" s="263"/>
    </row>
    <row r="2362" spans="1:18" x14ac:dyDescent="0.25">
      <c r="A2362" s="305"/>
      <c r="B2362" s="30"/>
      <c r="C2362" s="888"/>
      <c r="D2362" s="206"/>
      <c r="E2362" s="206"/>
      <c r="F2362" s="268"/>
      <c r="G2362" s="263"/>
      <c r="H2362" s="263"/>
      <c r="I2362" s="263"/>
      <c r="J2362" s="1050"/>
      <c r="K2362" s="263"/>
      <c r="L2362" s="291"/>
      <c r="M2362" s="247" t="str">
        <f t="shared" si="107"/>
        <v>0</v>
      </c>
      <c r="N2362" s="247" t="str">
        <f t="shared" si="108"/>
        <v>0</v>
      </c>
      <c r="O2362" s="672" t="s">
        <v>605</v>
      </c>
      <c r="P2362" s="672" t="s">
        <v>605</v>
      </c>
      <c r="Q2362" s="263"/>
      <c r="R2362" s="263"/>
    </row>
    <row r="2363" spans="1:18" x14ac:dyDescent="0.25">
      <c r="A2363" s="305"/>
      <c r="B2363" s="30"/>
      <c r="C2363" s="888"/>
      <c r="D2363" s="206"/>
      <c r="E2363" s="206"/>
      <c r="F2363" s="268"/>
      <c r="G2363" s="263"/>
      <c r="H2363" s="263"/>
      <c r="I2363" s="263"/>
      <c r="J2363" s="1050"/>
      <c r="K2363" s="263"/>
      <c r="L2363" s="291"/>
      <c r="M2363" s="247" t="str">
        <f t="shared" si="107"/>
        <v>0</v>
      </c>
      <c r="N2363" s="247" t="str">
        <f t="shared" si="108"/>
        <v>0</v>
      </c>
      <c r="O2363" s="672" t="s">
        <v>605</v>
      </c>
      <c r="P2363" s="672" t="s">
        <v>605</v>
      </c>
      <c r="Q2363" s="263"/>
      <c r="R2363" s="263"/>
    </row>
    <row r="2364" spans="1:18" x14ac:dyDescent="0.25">
      <c r="A2364" s="305"/>
      <c r="B2364" s="30"/>
      <c r="C2364" s="888"/>
      <c r="D2364" s="206"/>
      <c r="E2364" s="206"/>
      <c r="F2364" s="268"/>
      <c r="G2364" s="263"/>
      <c r="H2364" s="263"/>
      <c r="I2364" s="263"/>
      <c r="J2364" s="1050"/>
      <c r="K2364" s="263"/>
      <c r="L2364" s="291"/>
      <c r="M2364" s="247" t="str">
        <f t="shared" si="107"/>
        <v>0</v>
      </c>
      <c r="N2364" s="247" t="str">
        <f t="shared" si="108"/>
        <v>0</v>
      </c>
      <c r="O2364" s="672" t="s">
        <v>605</v>
      </c>
      <c r="P2364" s="672" t="s">
        <v>605</v>
      </c>
      <c r="Q2364" s="263"/>
      <c r="R2364" s="263"/>
    </row>
    <row r="2365" spans="1:18" x14ac:dyDescent="0.25">
      <c r="A2365" s="305"/>
      <c r="B2365" s="30"/>
      <c r="C2365" s="888"/>
      <c r="D2365" s="206"/>
      <c r="E2365" s="206"/>
      <c r="F2365" s="268"/>
      <c r="G2365" s="263"/>
      <c r="H2365" s="263"/>
      <c r="I2365" s="263"/>
      <c r="J2365" s="1050"/>
      <c r="K2365" s="263"/>
      <c r="L2365" s="291"/>
      <c r="M2365" s="247" t="str">
        <f t="shared" si="107"/>
        <v>0</v>
      </c>
      <c r="N2365" s="247" t="str">
        <f t="shared" si="108"/>
        <v>0</v>
      </c>
      <c r="O2365" s="672" t="s">
        <v>605</v>
      </c>
      <c r="P2365" s="672" t="s">
        <v>605</v>
      </c>
      <c r="Q2365" s="263"/>
      <c r="R2365" s="263"/>
    </row>
    <row r="2366" spans="1:18" x14ac:dyDescent="0.25">
      <c r="A2366" s="305"/>
      <c r="B2366" s="30"/>
      <c r="C2366" s="888"/>
      <c r="D2366" s="206"/>
      <c r="E2366" s="206"/>
      <c r="F2366" s="268"/>
      <c r="G2366" s="263"/>
      <c r="H2366" s="263"/>
      <c r="I2366" s="263"/>
      <c r="J2366" s="1050"/>
      <c r="K2366" s="263"/>
      <c r="L2366" s="291"/>
      <c r="M2366" s="247" t="str">
        <f t="shared" si="107"/>
        <v>0</v>
      </c>
      <c r="N2366" s="247" t="str">
        <f t="shared" si="108"/>
        <v>0</v>
      </c>
      <c r="O2366" s="672" t="s">
        <v>605</v>
      </c>
      <c r="P2366" s="672" t="s">
        <v>605</v>
      </c>
      <c r="Q2366" s="263"/>
      <c r="R2366" s="263"/>
    </row>
    <row r="2367" spans="1:18" x14ac:dyDescent="0.25">
      <c r="A2367" s="305"/>
      <c r="B2367" s="30"/>
      <c r="C2367" s="888"/>
      <c r="D2367" s="206"/>
      <c r="E2367" s="206"/>
      <c r="F2367" s="268"/>
      <c r="G2367" s="263"/>
      <c r="H2367" s="263"/>
      <c r="I2367" s="263"/>
      <c r="J2367" s="1050"/>
      <c r="K2367" s="263"/>
      <c r="L2367" s="291"/>
      <c r="M2367" s="247" t="str">
        <f t="shared" si="107"/>
        <v>0</v>
      </c>
      <c r="N2367" s="247" t="str">
        <f t="shared" si="108"/>
        <v>0</v>
      </c>
      <c r="O2367" s="672" t="s">
        <v>605</v>
      </c>
      <c r="P2367" s="672" t="s">
        <v>605</v>
      </c>
      <c r="Q2367" s="263"/>
      <c r="R2367" s="263"/>
    </row>
    <row r="2368" spans="1:18" x14ac:dyDescent="0.25">
      <c r="A2368" s="305"/>
      <c r="B2368" s="30"/>
      <c r="C2368" s="888"/>
      <c r="D2368" s="206"/>
      <c r="E2368" s="206"/>
      <c r="F2368" s="268"/>
      <c r="G2368" s="263"/>
      <c r="H2368" s="263"/>
      <c r="I2368" s="263"/>
      <c r="J2368" s="1050"/>
      <c r="K2368" s="263"/>
      <c r="L2368" s="291"/>
      <c r="M2368" s="247" t="str">
        <f t="shared" si="107"/>
        <v>0</v>
      </c>
      <c r="N2368" s="247" t="str">
        <f t="shared" si="108"/>
        <v>0</v>
      </c>
      <c r="O2368" s="672" t="s">
        <v>605</v>
      </c>
      <c r="P2368" s="672" t="s">
        <v>605</v>
      </c>
      <c r="Q2368" s="263"/>
      <c r="R2368" s="263"/>
    </row>
    <row r="2369" spans="1:18" x14ac:dyDescent="0.25">
      <c r="A2369" s="305"/>
      <c r="B2369" s="30"/>
      <c r="C2369" s="888"/>
      <c r="D2369" s="206"/>
      <c r="E2369" s="206"/>
      <c r="F2369" s="268"/>
      <c r="G2369" s="263"/>
      <c r="H2369" s="263"/>
      <c r="I2369" s="263"/>
      <c r="J2369" s="1050"/>
      <c r="K2369" s="263"/>
      <c r="L2369" s="291"/>
      <c r="M2369" s="247" t="str">
        <f t="shared" si="107"/>
        <v>0</v>
      </c>
      <c r="N2369" s="247" t="str">
        <f t="shared" si="108"/>
        <v>0</v>
      </c>
      <c r="O2369" s="672" t="s">
        <v>605</v>
      </c>
      <c r="P2369" s="672" t="s">
        <v>605</v>
      </c>
      <c r="Q2369" s="263"/>
      <c r="R2369" s="263"/>
    </row>
    <row r="2370" spans="1:18" x14ac:dyDescent="0.25">
      <c r="A2370" s="305"/>
      <c r="B2370" s="30"/>
      <c r="C2370" s="888"/>
      <c r="D2370" s="206"/>
      <c r="E2370" s="206"/>
      <c r="F2370" s="268"/>
      <c r="G2370" s="263"/>
      <c r="H2370" s="263"/>
      <c r="I2370" s="263"/>
      <c r="J2370" s="1050"/>
      <c r="K2370" s="263"/>
      <c r="L2370" s="291"/>
      <c r="M2370" s="247" t="str">
        <f t="shared" si="107"/>
        <v>0</v>
      </c>
      <c r="N2370" s="247" t="str">
        <f t="shared" si="108"/>
        <v>0</v>
      </c>
      <c r="O2370" s="672" t="s">
        <v>605</v>
      </c>
      <c r="P2370" s="672" t="s">
        <v>605</v>
      </c>
      <c r="Q2370" s="263"/>
      <c r="R2370" s="263"/>
    </row>
    <row r="2371" spans="1:18" x14ac:dyDescent="0.25">
      <c r="A2371" s="305"/>
      <c r="B2371" s="30"/>
      <c r="C2371" s="888"/>
      <c r="D2371" s="206"/>
      <c r="E2371" s="206"/>
      <c r="F2371" s="268"/>
      <c r="G2371" s="263"/>
      <c r="H2371" s="263"/>
      <c r="I2371" s="263"/>
      <c r="J2371" s="1050"/>
      <c r="K2371" s="263"/>
      <c r="L2371" s="291"/>
      <c r="M2371" s="247" t="str">
        <f t="shared" ref="M2371:M2434" si="109">IF(O2371="",0,LEFT(O2371,1))</f>
        <v>0</v>
      </c>
      <c r="N2371" s="247" t="str">
        <f t="shared" si="108"/>
        <v>0</v>
      </c>
      <c r="O2371" s="672" t="s">
        <v>605</v>
      </c>
      <c r="P2371" s="672" t="s">
        <v>605</v>
      </c>
      <c r="Q2371" s="263"/>
      <c r="R2371" s="263"/>
    </row>
    <row r="2372" spans="1:18" x14ac:dyDescent="0.25">
      <c r="A2372" s="305"/>
      <c r="B2372" s="30"/>
      <c r="C2372" s="888"/>
      <c r="D2372" s="206"/>
      <c r="E2372" s="206"/>
      <c r="F2372" s="268"/>
      <c r="G2372" s="263"/>
      <c r="H2372" s="263"/>
      <c r="I2372" s="263"/>
      <c r="J2372" s="1050"/>
      <c r="K2372" s="263"/>
      <c r="L2372" s="291"/>
      <c r="M2372" s="247" t="str">
        <f t="shared" si="109"/>
        <v>0</v>
      </c>
      <c r="N2372" s="247" t="str">
        <f t="shared" si="108"/>
        <v>0</v>
      </c>
      <c r="O2372" s="672" t="s">
        <v>605</v>
      </c>
      <c r="P2372" s="672" t="s">
        <v>605</v>
      </c>
      <c r="Q2372" s="263"/>
      <c r="R2372" s="263"/>
    </row>
    <row r="2373" spans="1:18" x14ac:dyDescent="0.25">
      <c r="A2373" s="305"/>
      <c r="B2373" s="30"/>
      <c r="C2373" s="888"/>
      <c r="D2373" s="206"/>
      <c r="E2373" s="206"/>
      <c r="F2373" s="268"/>
      <c r="G2373" s="263"/>
      <c r="H2373" s="263"/>
      <c r="I2373" s="263"/>
      <c r="J2373" s="1050"/>
      <c r="K2373" s="263"/>
      <c r="L2373" s="291"/>
      <c r="M2373" s="247" t="str">
        <f t="shared" si="109"/>
        <v>0</v>
      </c>
      <c r="N2373" s="247" t="str">
        <f t="shared" ref="N2373:N2436" si="110">IF(P2373="",0,LEFT(P2373,1))</f>
        <v>0</v>
      </c>
      <c r="O2373" s="672" t="s">
        <v>605</v>
      </c>
      <c r="P2373" s="672" t="s">
        <v>605</v>
      </c>
      <c r="Q2373" s="263"/>
      <c r="R2373" s="263"/>
    </row>
    <row r="2374" spans="1:18" x14ac:dyDescent="0.25">
      <c r="A2374" s="305"/>
      <c r="B2374" s="30"/>
      <c r="C2374" s="888"/>
      <c r="D2374" s="206"/>
      <c r="E2374" s="206"/>
      <c r="F2374" s="268"/>
      <c r="G2374" s="263"/>
      <c r="H2374" s="263"/>
      <c r="I2374" s="263"/>
      <c r="J2374" s="1050"/>
      <c r="K2374" s="263"/>
      <c r="L2374" s="291"/>
      <c r="M2374" s="247" t="str">
        <f t="shared" si="109"/>
        <v>0</v>
      </c>
      <c r="N2374" s="247" t="str">
        <f t="shared" si="110"/>
        <v>0</v>
      </c>
      <c r="O2374" s="672" t="s">
        <v>605</v>
      </c>
      <c r="P2374" s="672" t="s">
        <v>605</v>
      </c>
      <c r="Q2374" s="263"/>
      <c r="R2374" s="263"/>
    </row>
    <row r="2375" spans="1:18" x14ac:dyDescent="0.25">
      <c r="A2375" s="305"/>
      <c r="B2375" s="30"/>
      <c r="C2375" s="888"/>
      <c r="D2375" s="206"/>
      <c r="E2375" s="206"/>
      <c r="F2375" s="268"/>
      <c r="G2375" s="263"/>
      <c r="H2375" s="263"/>
      <c r="I2375" s="263"/>
      <c r="J2375" s="1050"/>
      <c r="K2375" s="263"/>
      <c r="L2375" s="291"/>
      <c r="M2375" s="247" t="str">
        <f t="shared" si="109"/>
        <v>0</v>
      </c>
      <c r="N2375" s="247" t="str">
        <f t="shared" si="110"/>
        <v>0</v>
      </c>
      <c r="O2375" s="672" t="s">
        <v>605</v>
      </c>
      <c r="P2375" s="672" t="s">
        <v>605</v>
      </c>
      <c r="Q2375" s="263"/>
      <c r="R2375" s="263"/>
    </row>
    <row r="2376" spans="1:18" x14ac:dyDescent="0.25">
      <c r="A2376" s="305"/>
      <c r="B2376" s="30"/>
      <c r="C2376" s="888"/>
      <c r="D2376" s="206"/>
      <c r="E2376" s="206"/>
      <c r="F2376" s="268"/>
      <c r="G2376" s="263"/>
      <c r="H2376" s="263"/>
      <c r="I2376" s="263"/>
      <c r="J2376" s="1050"/>
      <c r="K2376" s="263"/>
      <c r="L2376" s="291"/>
      <c r="M2376" s="247" t="str">
        <f t="shared" si="109"/>
        <v>0</v>
      </c>
      <c r="N2376" s="247" t="str">
        <f t="shared" si="110"/>
        <v>0</v>
      </c>
      <c r="O2376" s="672" t="s">
        <v>605</v>
      </c>
      <c r="P2376" s="672" t="s">
        <v>605</v>
      </c>
      <c r="Q2376" s="263"/>
      <c r="R2376" s="263"/>
    </row>
    <row r="2377" spans="1:18" x14ac:dyDescent="0.25">
      <c r="A2377" s="305"/>
      <c r="B2377" s="30"/>
      <c r="C2377" s="888"/>
      <c r="D2377" s="206"/>
      <c r="E2377" s="206"/>
      <c r="F2377" s="268"/>
      <c r="G2377" s="263"/>
      <c r="H2377" s="263"/>
      <c r="I2377" s="263"/>
      <c r="J2377" s="1050"/>
      <c r="K2377" s="263"/>
      <c r="L2377" s="291"/>
      <c r="M2377" s="247" t="str">
        <f t="shared" si="109"/>
        <v>0</v>
      </c>
      <c r="N2377" s="247" t="str">
        <f t="shared" si="110"/>
        <v>0</v>
      </c>
      <c r="O2377" s="672" t="s">
        <v>605</v>
      </c>
      <c r="P2377" s="672" t="s">
        <v>605</v>
      </c>
      <c r="Q2377" s="263"/>
      <c r="R2377" s="263"/>
    </row>
    <row r="2378" spans="1:18" x14ac:dyDescent="0.25">
      <c r="A2378" s="305"/>
      <c r="B2378" s="30"/>
      <c r="C2378" s="888"/>
      <c r="D2378" s="206"/>
      <c r="E2378" s="206"/>
      <c r="F2378" s="268"/>
      <c r="G2378" s="263"/>
      <c r="H2378" s="263"/>
      <c r="I2378" s="263"/>
      <c r="J2378" s="1050"/>
      <c r="K2378" s="263"/>
      <c r="L2378" s="291"/>
      <c r="M2378" s="247" t="str">
        <f t="shared" si="109"/>
        <v>0</v>
      </c>
      <c r="N2378" s="247" t="str">
        <f t="shared" si="110"/>
        <v>0</v>
      </c>
      <c r="O2378" s="672" t="s">
        <v>605</v>
      </c>
      <c r="P2378" s="672" t="s">
        <v>605</v>
      </c>
      <c r="Q2378" s="263"/>
      <c r="R2378" s="263"/>
    </row>
    <row r="2379" spans="1:18" x14ac:dyDescent="0.25">
      <c r="A2379" s="305"/>
      <c r="B2379" s="30"/>
      <c r="C2379" s="888"/>
      <c r="D2379" s="206"/>
      <c r="E2379" s="206"/>
      <c r="F2379" s="268"/>
      <c r="G2379" s="263"/>
      <c r="H2379" s="263"/>
      <c r="I2379" s="263"/>
      <c r="J2379" s="1050"/>
      <c r="K2379" s="263"/>
      <c r="L2379" s="291"/>
      <c r="M2379" s="247" t="str">
        <f t="shared" si="109"/>
        <v>0</v>
      </c>
      <c r="N2379" s="247" t="str">
        <f t="shared" si="110"/>
        <v>0</v>
      </c>
      <c r="O2379" s="672" t="s">
        <v>605</v>
      </c>
      <c r="P2379" s="672" t="s">
        <v>605</v>
      </c>
      <c r="Q2379" s="263"/>
      <c r="R2379" s="263"/>
    </row>
    <row r="2380" spans="1:18" x14ac:dyDescent="0.25">
      <c r="A2380" s="305"/>
      <c r="B2380" s="30"/>
      <c r="C2380" s="888"/>
      <c r="D2380" s="206"/>
      <c r="E2380" s="206"/>
      <c r="F2380" s="268"/>
      <c r="G2380" s="263"/>
      <c r="H2380" s="263"/>
      <c r="I2380" s="263"/>
      <c r="J2380" s="1050"/>
      <c r="K2380" s="263"/>
      <c r="L2380" s="291"/>
      <c r="M2380" s="247" t="str">
        <f t="shared" si="109"/>
        <v>0</v>
      </c>
      <c r="N2380" s="247" t="str">
        <f t="shared" si="110"/>
        <v>0</v>
      </c>
      <c r="O2380" s="672" t="s">
        <v>605</v>
      </c>
      <c r="P2380" s="672" t="s">
        <v>605</v>
      </c>
      <c r="Q2380" s="263"/>
      <c r="R2380" s="263"/>
    </row>
    <row r="2381" spans="1:18" x14ac:dyDescent="0.25">
      <c r="A2381" s="305"/>
      <c r="B2381" s="30"/>
      <c r="C2381" s="888"/>
      <c r="D2381" s="206"/>
      <c r="E2381" s="206"/>
      <c r="F2381" s="268"/>
      <c r="G2381" s="263"/>
      <c r="H2381" s="263"/>
      <c r="I2381" s="263"/>
      <c r="J2381" s="1050"/>
      <c r="K2381" s="263"/>
      <c r="L2381" s="291"/>
      <c r="M2381" s="247" t="str">
        <f t="shared" si="109"/>
        <v>0</v>
      </c>
      <c r="N2381" s="247" t="str">
        <f t="shared" si="110"/>
        <v>0</v>
      </c>
      <c r="O2381" s="672" t="s">
        <v>605</v>
      </c>
      <c r="P2381" s="672" t="s">
        <v>605</v>
      </c>
      <c r="Q2381" s="263"/>
      <c r="R2381" s="263"/>
    </row>
    <row r="2382" spans="1:18" x14ac:dyDescent="0.25">
      <c r="A2382" s="305"/>
      <c r="B2382" s="30"/>
      <c r="C2382" s="888"/>
      <c r="D2382" s="206"/>
      <c r="E2382" s="206"/>
      <c r="F2382" s="268"/>
      <c r="G2382" s="263"/>
      <c r="H2382" s="263"/>
      <c r="I2382" s="263"/>
      <c r="J2382" s="1050"/>
      <c r="K2382" s="263"/>
      <c r="L2382" s="291"/>
      <c r="M2382" s="247" t="str">
        <f t="shared" si="109"/>
        <v>0</v>
      </c>
      <c r="N2382" s="247" t="str">
        <f t="shared" si="110"/>
        <v>0</v>
      </c>
      <c r="O2382" s="672" t="s">
        <v>605</v>
      </c>
      <c r="P2382" s="672" t="s">
        <v>605</v>
      </c>
      <c r="Q2382" s="263"/>
      <c r="R2382" s="263"/>
    </row>
    <row r="2383" spans="1:18" x14ac:dyDescent="0.25">
      <c r="A2383" s="305"/>
      <c r="B2383" s="30"/>
      <c r="C2383" s="888"/>
      <c r="D2383" s="206"/>
      <c r="E2383" s="206"/>
      <c r="F2383" s="268"/>
      <c r="G2383" s="263"/>
      <c r="H2383" s="263"/>
      <c r="I2383" s="263"/>
      <c r="J2383" s="1050"/>
      <c r="K2383" s="263"/>
      <c r="L2383" s="291"/>
      <c r="M2383" s="247" t="str">
        <f t="shared" si="109"/>
        <v>0</v>
      </c>
      <c r="N2383" s="247" t="str">
        <f t="shared" si="110"/>
        <v>0</v>
      </c>
      <c r="O2383" s="672" t="s">
        <v>605</v>
      </c>
      <c r="P2383" s="672" t="s">
        <v>605</v>
      </c>
      <c r="Q2383" s="263"/>
      <c r="R2383" s="263"/>
    </row>
    <row r="2384" spans="1:18" x14ac:dyDescent="0.25">
      <c r="A2384" s="305"/>
      <c r="B2384" s="30"/>
      <c r="C2384" s="888"/>
      <c r="D2384" s="206"/>
      <c r="E2384" s="206"/>
      <c r="F2384" s="268"/>
      <c r="G2384" s="263"/>
      <c r="H2384" s="263"/>
      <c r="I2384" s="263"/>
      <c r="J2384" s="1050"/>
      <c r="K2384" s="263"/>
      <c r="L2384" s="291"/>
      <c r="M2384" s="247" t="str">
        <f t="shared" si="109"/>
        <v>0</v>
      </c>
      <c r="N2384" s="247" t="str">
        <f t="shared" si="110"/>
        <v>0</v>
      </c>
      <c r="O2384" s="672" t="s">
        <v>605</v>
      </c>
      <c r="P2384" s="672" t="s">
        <v>605</v>
      </c>
      <c r="Q2384" s="263"/>
      <c r="R2384" s="263"/>
    </row>
    <row r="2385" spans="1:18" x14ac:dyDescent="0.25">
      <c r="A2385" s="305"/>
      <c r="B2385" s="30"/>
      <c r="C2385" s="888"/>
      <c r="D2385" s="206"/>
      <c r="E2385" s="206"/>
      <c r="F2385" s="268"/>
      <c r="G2385" s="263"/>
      <c r="H2385" s="263"/>
      <c r="I2385" s="263"/>
      <c r="J2385" s="1050"/>
      <c r="K2385" s="263"/>
      <c r="L2385" s="291"/>
      <c r="M2385" s="247" t="str">
        <f t="shared" si="109"/>
        <v>0</v>
      </c>
      <c r="N2385" s="247" t="str">
        <f t="shared" si="110"/>
        <v>0</v>
      </c>
      <c r="O2385" s="672" t="s">
        <v>605</v>
      </c>
      <c r="P2385" s="672" t="s">
        <v>605</v>
      </c>
      <c r="Q2385" s="263"/>
      <c r="R2385" s="263"/>
    </row>
    <row r="2386" spans="1:18" x14ac:dyDescent="0.25">
      <c r="A2386" s="305"/>
      <c r="B2386" s="30"/>
      <c r="C2386" s="888"/>
      <c r="D2386" s="206"/>
      <c r="E2386" s="206"/>
      <c r="F2386" s="268"/>
      <c r="G2386" s="263"/>
      <c r="H2386" s="263"/>
      <c r="I2386" s="263"/>
      <c r="J2386" s="1050"/>
      <c r="K2386" s="263"/>
      <c r="L2386" s="291"/>
      <c r="M2386" s="247" t="str">
        <f t="shared" si="109"/>
        <v>0</v>
      </c>
      <c r="N2386" s="247" t="str">
        <f t="shared" si="110"/>
        <v>0</v>
      </c>
      <c r="O2386" s="672" t="s">
        <v>605</v>
      </c>
      <c r="P2386" s="672" t="s">
        <v>605</v>
      </c>
      <c r="Q2386" s="263"/>
      <c r="R2386" s="263"/>
    </row>
    <row r="2387" spans="1:18" x14ac:dyDescent="0.25">
      <c r="A2387" s="305"/>
      <c r="B2387" s="30"/>
      <c r="C2387" s="888"/>
      <c r="D2387" s="206"/>
      <c r="E2387" s="206"/>
      <c r="F2387" s="268"/>
      <c r="G2387" s="263"/>
      <c r="H2387" s="263"/>
      <c r="I2387" s="263"/>
      <c r="J2387" s="1050"/>
      <c r="K2387" s="263"/>
      <c r="L2387" s="291"/>
      <c r="M2387" s="247" t="str">
        <f t="shared" si="109"/>
        <v>0</v>
      </c>
      <c r="N2387" s="247" t="str">
        <f t="shared" si="110"/>
        <v>0</v>
      </c>
      <c r="O2387" s="672" t="s">
        <v>605</v>
      </c>
      <c r="P2387" s="672" t="s">
        <v>605</v>
      </c>
      <c r="Q2387" s="263"/>
      <c r="R2387" s="263"/>
    </row>
    <row r="2388" spans="1:18" x14ac:dyDescent="0.25">
      <c r="A2388" s="305"/>
      <c r="B2388" s="30"/>
      <c r="C2388" s="888"/>
      <c r="D2388" s="206"/>
      <c r="E2388" s="206"/>
      <c r="F2388" s="268"/>
      <c r="G2388" s="263"/>
      <c r="H2388" s="263"/>
      <c r="I2388" s="263"/>
      <c r="J2388" s="1050"/>
      <c r="K2388" s="263"/>
      <c r="L2388" s="291"/>
      <c r="M2388" s="247" t="str">
        <f t="shared" si="109"/>
        <v>0</v>
      </c>
      <c r="N2388" s="247" t="str">
        <f t="shared" si="110"/>
        <v>0</v>
      </c>
      <c r="O2388" s="672" t="s">
        <v>605</v>
      </c>
      <c r="P2388" s="672" t="s">
        <v>605</v>
      </c>
      <c r="Q2388" s="263"/>
      <c r="R2388" s="263"/>
    </row>
    <row r="2389" spans="1:18" x14ac:dyDescent="0.25">
      <c r="A2389" s="305"/>
      <c r="B2389" s="30"/>
      <c r="C2389" s="888"/>
      <c r="D2389" s="206"/>
      <c r="E2389" s="206"/>
      <c r="F2389" s="268"/>
      <c r="G2389" s="263"/>
      <c r="H2389" s="263"/>
      <c r="I2389" s="263"/>
      <c r="J2389" s="1050"/>
      <c r="K2389" s="263"/>
      <c r="L2389" s="291"/>
      <c r="M2389" s="247" t="str">
        <f t="shared" si="109"/>
        <v>0</v>
      </c>
      <c r="N2389" s="247" t="str">
        <f t="shared" si="110"/>
        <v>0</v>
      </c>
      <c r="O2389" s="672" t="s">
        <v>605</v>
      </c>
      <c r="P2389" s="672" t="s">
        <v>605</v>
      </c>
      <c r="Q2389" s="263"/>
      <c r="R2389" s="263"/>
    </row>
    <row r="2390" spans="1:18" x14ac:dyDescent="0.25">
      <c r="A2390" s="305"/>
      <c r="B2390" s="30"/>
      <c r="C2390" s="888"/>
      <c r="D2390" s="206"/>
      <c r="E2390" s="206"/>
      <c r="F2390" s="268"/>
      <c r="G2390" s="263"/>
      <c r="H2390" s="263"/>
      <c r="I2390" s="263"/>
      <c r="J2390" s="1050"/>
      <c r="K2390" s="263"/>
      <c r="L2390" s="291"/>
      <c r="M2390" s="247" t="str">
        <f t="shared" si="109"/>
        <v>0</v>
      </c>
      <c r="N2390" s="247" t="str">
        <f t="shared" si="110"/>
        <v>0</v>
      </c>
      <c r="O2390" s="672" t="s">
        <v>605</v>
      </c>
      <c r="P2390" s="672" t="s">
        <v>605</v>
      </c>
      <c r="Q2390" s="263"/>
      <c r="R2390" s="263"/>
    </row>
    <row r="2391" spans="1:18" x14ac:dyDescent="0.25">
      <c r="A2391" s="305"/>
      <c r="B2391" s="30"/>
      <c r="C2391" s="888"/>
      <c r="D2391" s="206"/>
      <c r="E2391" s="206"/>
      <c r="F2391" s="268"/>
      <c r="G2391" s="263"/>
      <c r="H2391" s="263"/>
      <c r="I2391" s="263"/>
      <c r="J2391" s="1050"/>
      <c r="K2391" s="263"/>
      <c r="L2391" s="291"/>
      <c r="M2391" s="247" t="str">
        <f t="shared" si="109"/>
        <v>0</v>
      </c>
      <c r="N2391" s="247" t="str">
        <f t="shared" si="110"/>
        <v>0</v>
      </c>
      <c r="O2391" s="672" t="s">
        <v>605</v>
      </c>
      <c r="P2391" s="672" t="s">
        <v>605</v>
      </c>
      <c r="Q2391" s="263"/>
      <c r="R2391" s="263"/>
    </row>
    <row r="2392" spans="1:18" x14ac:dyDescent="0.25">
      <c r="A2392" s="305"/>
      <c r="B2392" s="30"/>
      <c r="C2392" s="888"/>
      <c r="D2392" s="206"/>
      <c r="E2392" s="206"/>
      <c r="F2392" s="268"/>
      <c r="G2392" s="263"/>
      <c r="H2392" s="263"/>
      <c r="I2392" s="263"/>
      <c r="J2392" s="1050"/>
      <c r="K2392" s="263"/>
      <c r="L2392" s="291"/>
      <c r="M2392" s="247" t="str">
        <f t="shared" si="109"/>
        <v>0</v>
      </c>
      <c r="N2392" s="247" t="str">
        <f t="shared" si="110"/>
        <v>0</v>
      </c>
      <c r="O2392" s="672" t="s">
        <v>605</v>
      </c>
      <c r="P2392" s="672" t="s">
        <v>605</v>
      </c>
      <c r="Q2392" s="263"/>
      <c r="R2392" s="263"/>
    </row>
    <row r="2393" spans="1:18" x14ac:dyDescent="0.25">
      <c r="A2393" s="305"/>
      <c r="B2393" s="30"/>
      <c r="C2393" s="888"/>
      <c r="D2393" s="206"/>
      <c r="E2393" s="206"/>
      <c r="F2393" s="268"/>
      <c r="G2393" s="263"/>
      <c r="H2393" s="263"/>
      <c r="I2393" s="263"/>
      <c r="J2393" s="1050"/>
      <c r="K2393" s="263"/>
      <c r="L2393" s="291"/>
      <c r="M2393" s="247" t="str">
        <f t="shared" si="109"/>
        <v>0</v>
      </c>
      <c r="N2393" s="247" t="str">
        <f t="shared" si="110"/>
        <v>0</v>
      </c>
      <c r="O2393" s="672" t="s">
        <v>605</v>
      </c>
      <c r="P2393" s="672" t="s">
        <v>605</v>
      </c>
      <c r="Q2393" s="263"/>
      <c r="R2393" s="263"/>
    </row>
    <row r="2394" spans="1:18" x14ac:dyDescent="0.25">
      <c r="A2394" s="305"/>
      <c r="B2394" s="30"/>
      <c r="C2394" s="888"/>
      <c r="D2394" s="206"/>
      <c r="E2394" s="206"/>
      <c r="F2394" s="268"/>
      <c r="G2394" s="263"/>
      <c r="H2394" s="263"/>
      <c r="I2394" s="263"/>
      <c r="J2394" s="1050"/>
      <c r="K2394" s="263"/>
      <c r="L2394" s="291"/>
      <c r="M2394" s="247" t="str">
        <f t="shared" si="109"/>
        <v>0</v>
      </c>
      <c r="N2394" s="247" t="str">
        <f t="shared" si="110"/>
        <v>0</v>
      </c>
      <c r="O2394" s="672" t="s">
        <v>605</v>
      </c>
      <c r="P2394" s="672" t="s">
        <v>605</v>
      </c>
      <c r="Q2394" s="263"/>
      <c r="R2394" s="263"/>
    </row>
    <row r="2395" spans="1:18" x14ac:dyDescent="0.25">
      <c r="A2395" s="305"/>
      <c r="B2395" s="30"/>
      <c r="C2395" s="888"/>
      <c r="D2395" s="206"/>
      <c r="E2395" s="206"/>
      <c r="F2395" s="268"/>
      <c r="G2395" s="263"/>
      <c r="H2395" s="263"/>
      <c r="I2395" s="263"/>
      <c r="J2395" s="1050"/>
      <c r="K2395" s="263"/>
      <c r="L2395" s="291"/>
      <c r="M2395" s="247" t="str">
        <f t="shared" si="109"/>
        <v>0</v>
      </c>
      <c r="N2395" s="247" t="str">
        <f t="shared" si="110"/>
        <v>0</v>
      </c>
      <c r="O2395" s="672" t="s">
        <v>605</v>
      </c>
      <c r="P2395" s="672" t="s">
        <v>605</v>
      </c>
      <c r="Q2395" s="263"/>
      <c r="R2395" s="263"/>
    </row>
    <row r="2396" spans="1:18" x14ac:dyDescent="0.25">
      <c r="A2396" s="305"/>
      <c r="B2396" s="30"/>
      <c r="C2396" s="888"/>
      <c r="D2396" s="206"/>
      <c r="E2396" s="206"/>
      <c r="F2396" s="268"/>
      <c r="G2396" s="263"/>
      <c r="H2396" s="263"/>
      <c r="I2396" s="263"/>
      <c r="J2396" s="1050"/>
      <c r="K2396" s="263"/>
      <c r="L2396" s="291"/>
      <c r="M2396" s="247" t="str">
        <f t="shared" si="109"/>
        <v>0</v>
      </c>
      <c r="N2396" s="247" t="str">
        <f t="shared" si="110"/>
        <v>0</v>
      </c>
      <c r="O2396" s="672" t="s">
        <v>605</v>
      </c>
      <c r="P2396" s="672" t="s">
        <v>605</v>
      </c>
      <c r="Q2396" s="263"/>
      <c r="R2396" s="263"/>
    </row>
    <row r="2397" spans="1:18" x14ac:dyDescent="0.25">
      <c r="A2397" s="305"/>
      <c r="B2397" s="30"/>
      <c r="C2397" s="888"/>
      <c r="D2397" s="206"/>
      <c r="E2397" s="206"/>
      <c r="F2397" s="268"/>
      <c r="G2397" s="263"/>
      <c r="H2397" s="263"/>
      <c r="I2397" s="263"/>
      <c r="J2397" s="1050"/>
      <c r="K2397" s="263"/>
      <c r="L2397" s="291"/>
      <c r="M2397" s="247" t="str">
        <f t="shared" si="109"/>
        <v>0</v>
      </c>
      <c r="N2397" s="247" t="str">
        <f t="shared" si="110"/>
        <v>0</v>
      </c>
      <c r="O2397" s="672" t="s">
        <v>605</v>
      </c>
      <c r="P2397" s="672" t="s">
        <v>605</v>
      </c>
      <c r="Q2397" s="263"/>
      <c r="R2397" s="263"/>
    </row>
    <row r="2398" spans="1:18" x14ac:dyDescent="0.25">
      <c r="A2398" s="305"/>
      <c r="B2398" s="30"/>
      <c r="C2398" s="888"/>
      <c r="D2398" s="206"/>
      <c r="E2398" s="206"/>
      <c r="F2398" s="268"/>
      <c r="G2398" s="263"/>
      <c r="H2398" s="263"/>
      <c r="I2398" s="263"/>
      <c r="J2398" s="1050"/>
      <c r="K2398" s="263"/>
      <c r="L2398" s="291"/>
      <c r="M2398" s="247" t="str">
        <f t="shared" si="109"/>
        <v>0</v>
      </c>
      <c r="N2398" s="247" t="str">
        <f t="shared" si="110"/>
        <v>0</v>
      </c>
      <c r="O2398" s="672" t="s">
        <v>605</v>
      </c>
      <c r="P2398" s="672" t="s">
        <v>605</v>
      </c>
      <c r="Q2398" s="263"/>
      <c r="R2398" s="263"/>
    </row>
    <row r="2399" spans="1:18" x14ac:dyDescent="0.25">
      <c r="A2399" s="305"/>
      <c r="B2399" s="30"/>
      <c r="C2399" s="888"/>
      <c r="D2399" s="206"/>
      <c r="E2399" s="206"/>
      <c r="F2399" s="268"/>
      <c r="G2399" s="263"/>
      <c r="H2399" s="263"/>
      <c r="I2399" s="263"/>
      <c r="J2399" s="1050"/>
      <c r="K2399" s="263"/>
      <c r="L2399" s="291"/>
      <c r="M2399" s="247" t="str">
        <f t="shared" si="109"/>
        <v>0</v>
      </c>
      <c r="N2399" s="247" t="str">
        <f t="shared" si="110"/>
        <v>0</v>
      </c>
      <c r="O2399" s="672" t="s">
        <v>605</v>
      </c>
      <c r="P2399" s="672" t="s">
        <v>605</v>
      </c>
      <c r="Q2399" s="263"/>
      <c r="R2399" s="263"/>
    </row>
    <row r="2400" spans="1:18" x14ac:dyDescent="0.25">
      <c r="A2400" s="305"/>
      <c r="B2400" s="30"/>
      <c r="C2400" s="888"/>
      <c r="D2400" s="206"/>
      <c r="E2400" s="206"/>
      <c r="F2400" s="268"/>
      <c r="G2400" s="263"/>
      <c r="H2400" s="263"/>
      <c r="I2400" s="263"/>
      <c r="J2400" s="1050"/>
      <c r="K2400" s="263"/>
      <c r="L2400" s="291"/>
      <c r="M2400" s="247" t="str">
        <f t="shared" si="109"/>
        <v>0</v>
      </c>
      <c r="N2400" s="247" t="str">
        <f t="shared" si="110"/>
        <v>0</v>
      </c>
      <c r="O2400" s="672" t="s">
        <v>605</v>
      </c>
      <c r="P2400" s="672" t="s">
        <v>605</v>
      </c>
      <c r="Q2400" s="263"/>
      <c r="R2400" s="263"/>
    </row>
    <row r="2401" spans="1:18" x14ac:dyDescent="0.25">
      <c r="A2401" s="305"/>
      <c r="B2401" s="30"/>
      <c r="C2401" s="888"/>
      <c r="D2401" s="206"/>
      <c r="E2401" s="206"/>
      <c r="F2401" s="268"/>
      <c r="G2401" s="263"/>
      <c r="H2401" s="263"/>
      <c r="I2401" s="263"/>
      <c r="J2401" s="1050"/>
      <c r="K2401" s="263"/>
      <c r="L2401" s="291"/>
      <c r="M2401" s="247" t="str">
        <f t="shared" si="109"/>
        <v>0</v>
      </c>
      <c r="N2401" s="247" t="str">
        <f t="shared" si="110"/>
        <v>0</v>
      </c>
      <c r="O2401" s="672" t="s">
        <v>605</v>
      </c>
      <c r="P2401" s="672" t="s">
        <v>605</v>
      </c>
      <c r="Q2401" s="263"/>
      <c r="R2401" s="263"/>
    </row>
    <row r="2402" spans="1:18" x14ac:dyDescent="0.25">
      <c r="A2402" s="305"/>
      <c r="B2402" s="30"/>
      <c r="C2402" s="888"/>
      <c r="D2402" s="206"/>
      <c r="E2402" s="206"/>
      <c r="F2402" s="268"/>
      <c r="G2402" s="263"/>
      <c r="H2402" s="263"/>
      <c r="I2402" s="263"/>
      <c r="J2402" s="1050"/>
      <c r="K2402" s="263"/>
      <c r="L2402" s="291"/>
      <c r="M2402" s="247" t="str">
        <f t="shared" si="109"/>
        <v>0</v>
      </c>
      <c r="N2402" s="247" t="str">
        <f t="shared" si="110"/>
        <v>0</v>
      </c>
      <c r="O2402" s="672" t="s">
        <v>605</v>
      </c>
      <c r="P2402" s="672" t="s">
        <v>605</v>
      </c>
      <c r="Q2402" s="263"/>
      <c r="R2402" s="263"/>
    </row>
    <row r="2403" spans="1:18" x14ac:dyDescent="0.25">
      <c r="A2403" s="305"/>
      <c r="B2403" s="30"/>
      <c r="C2403" s="888"/>
      <c r="D2403" s="206"/>
      <c r="E2403" s="206"/>
      <c r="F2403" s="268"/>
      <c r="G2403" s="263"/>
      <c r="H2403" s="263"/>
      <c r="I2403" s="263"/>
      <c r="J2403" s="1050"/>
      <c r="K2403" s="263"/>
      <c r="L2403" s="291"/>
      <c r="M2403" s="247" t="str">
        <f t="shared" si="109"/>
        <v>0</v>
      </c>
      <c r="N2403" s="247" t="str">
        <f t="shared" si="110"/>
        <v>0</v>
      </c>
      <c r="O2403" s="672" t="s">
        <v>605</v>
      </c>
      <c r="P2403" s="672" t="s">
        <v>605</v>
      </c>
      <c r="Q2403" s="263"/>
      <c r="R2403" s="263"/>
    </row>
    <row r="2404" spans="1:18" x14ac:dyDescent="0.25">
      <c r="A2404" s="305"/>
      <c r="B2404" s="30"/>
      <c r="C2404" s="888"/>
      <c r="D2404" s="206"/>
      <c r="E2404" s="206"/>
      <c r="F2404" s="268"/>
      <c r="G2404" s="263"/>
      <c r="H2404" s="263"/>
      <c r="I2404" s="263"/>
      <c r="J2404" s="1050"/>
      <c r="K2404" s="263"/>
      <c r="L2404" s="291"/>
      <c r="M2404" s="247" t="str">
        <f t="shared" si="109"/>
        <v>0</v>
      </c>
      <c r="N2404" s="247" t="str">
        <f t="shared" si="110"/>
        <v>0</v>
      </c>
      <c r="O2404" s="672" t="s">
        <v>605</v>
      </c>
      <c r="P2404" s="672" t="s">
        <v>605</v>
      </c>
      <c r="Q2404" s="263"/>
      <c r="R2404" s="263"/>
    </row>
    <row r="2405" spans="1:18" x14ac:dyDescent="0.25">
      <c r="A2405" s="305"/>
      <c r="B2405" s="30"/>
      <c r="C2405" s="888"/>
      <c r="D2405" s="206"/>
      <c r="E2405" s="206"/>
      <c r="F2405" s="268"/>
      <c r="G2405" s="263"/>
      <c r="H2405" s="263"/>
      <c r="I2405" s="263"/>
      <c r="J2405" s="1050"/>
      <c r="K2405" s="263"/>
      <c r="L2405" s="291"/>
      <c r="M2405" s="247" t="str">
        <f t="shared" si="109"/>
        <v>0</v>
      </c>
      <c r="N2405" s="247" t="str">
        <f t="shared" si="110"/>
        <v>0</v>
      </c>
      <c r="O2405" s="672" t="s">
        <v>605</v>
      </c>
      <c r="P2405" s="672" t="s">
        <v>605</v>
      </c>
      <c r="Q2405" s="263"/>
      <c r="R2405" s="263"/>
    </row>
    <row r="2406" spans="1:18" x14ac:dyDescent="0.25">
      <c r="A2406" s="305"/>
      <c r="B2406" s="30"/>
      <c r="C2406" s="888"/>
      <c r="D2406" s="206"/>
      <c r="E2406" s="206"/>
      <c r="F2406" s="268"/>
      <c r="G2406" s="263"/>
      <c r="H2406" s="263"/>
      <c r="I2406" s="263"/>
      <c r="J2406" s="1050"/>
      <c r="K2406" s="263"/>
      <c r="L2406" s="291"/>
      <c r="M2406" s="247" t="str">
        <f t="shared" si="109"/>
        <v>0</v>
      </c>
      <c r="N2406" s="247" t="str">
        <f t="shared" si="110"/>
        <v>0</v>
      </c>
      <c r="O2406" s="672" t="s">
        <v>605</v>
      </c>
      <c r="P2406" s="672" t="s">
        <v>605</v>
      </c>
      <c r="Q2406" s="263"/>
      <c r="R2406" s="263"/>
    </row>
    <row r="2407" spans="1:18" x14ac:dyDescent="0.25">
      <c r="A2407" s="305"/>
      <c r="B2407" s="30"/>
      <c r="C2407" s="888"/>
      <c r="D2407" s="206"/>
      <c r="E2407" s="206"/>
      <c r="F2407" s="268"/>
      <c r="G2407" s="263"/>
      <c r="H2407" s="263"/>
      <c r="I2407" s="263"/>
      <c r="J2407" s="1050"/>
      <c r="K2407" s="263"/>
      <c r="L2407" s="291"/>
      <c r="M2407" s="247" t="str">
        <f t="shared" si="109"/>
        <v>0</v>
      </c>
      <c r="N2407" s="247" t="str">
        <f t="shared" si="110"/>
        <v>0</v>
      </c>
      <c r="O2407" s="672" t="s">
        <v>605</v>
      </c>
      <c r="P2407" s="672" t="s">
        <v>605</v>
      </c>
      <c r="Q2407" s="263"/>
      <c r="R2407" s="263"/>
    </row>
    <row r="2408" spans="1:18" x14ac:dyDescent="0.25">
      <c r="A2408" s="305"/>
      <c r="B2408" s="30"/>
      <c r="C2408" s="888"/>
      <c r="D2408" s="206"/>
      <c r="E2408" s="206"/>
      <c r="F2408" s="268"/>
      <c r="G2408" s="263"/>
      <c r="H2408" s="263"/>
      <c r="I2408" s="263"/>
      <c r="J2408" s="1050"/>
      <c r="K2408" s="263"/>
      <c r="L2408" s="291"/>
      <c r="M2408" s="247" t="str">
        <f t="shared" si="109"/>
        <v>0</v>
      </c>
      <c r="N2408" s="247" t="str">
        <f t="shared" si="110"/>
        <v>0</v>
      </c>
      <c r="O2408" s="672" t="s">
        <v>605</v>
      </c>
      <c r="P2408" s="672" t="s">
        <v>605</v>
      </c>
      <c r="Q2408" s="263"/>
      <c r="R2408" s="263"/>
    </row>
    <row r="2409" spans="1:18" x14ac:dyDescent="0.25">
      <c r="A2409" s="305"/>
      <c r="B2409" s="30"/>
      <c r="C2409" s="888"/>
      <c r="D2409" s="206"/>
      <c r="E2409" s="206"/>
      <c r="F2409" s="268"/>
      <c r="G2409" s="263"/>
      <c r="H2409" s="263"/>
      <c r="I2409" s="263"/>
      <c r="J2409" s="1050"/>
      <c r="K2409" s="263"/>
      <c r="L2409" s="291"/>
      <c r="M2409" s="247" t="str">
        <f t="shared" si="109"/>
        <v>0</v>
      </c>
      <c r="N2409" s="247" t="str">
        <f t="shared" si="110"/>
        <v>0</v>
      </c>
      <c r="O2409" s="672" t="s">
        <v>605</v>
      </c>
      <c r="P2409" s="672" t="s">
        <v>605</v>
      </c>
      <c r="Q2409" s="263"/>
      <c r="R2409" s="263"/>
    </row>
    <row r="2410" spans="1:18" x14ac:dyDescent="0.25">
      <c r="A2410" s="305"/>
      <c r="B2410" s="30"/>
      <c r="C2410" s="888"/>
      <c r="D2410" s="206"/>
      <c r="E2410" s="206"/>
      <c r="F2410" s="268"/>
      <c r="G2410" s="263"/>
      <c r="H2410" s="263"/>
      <c r="I2410" s="263"/>
      <c r="J2410" s="1050"/>
      <c r="K2410" s="263"/>
      <c r="L2410" s="291"/>
      <c r="M2410" s="247" t="str">
        <f t="shared" si="109"/>
        <v>0</v>
      </c>
      <c r="N2410" s="247" t="str">
        <f t="shared" si="110"/>
        <v>0</v>
      </c>
      <c r="O2410" s="672" t="s">
        <v>605</v>
      </c>
      <c r="P2410" s="672" t="s">
        <v>605</v>
      </c>
      <c r="Q2410" s="263"/>
      <c r="R2410" s="263"/>
    </row>
    <row r="2411" spans="1:18" x14ac:dyDescent="0.25">
      <c r="A2411" s="305"/>
      <c r="B2411" s="30"/>
      <c r="C2411" s="888"/>
      <c r="D2411" s="206"/>
      <c r="E2411" s="206"/>
      <c r="F2411" s="268"/>
      <c r="G2411" s="263"/>
      <c r="H2411" s="263"/>
      <c r="I2411" s="263"/>
      <c r="J2411" s="1050"/>
      <c r="K2411" s="263"/>
      <c r="L2411" s="291"/>
      <c r="M2411" s="247" t="str">
        <f t="shared" si="109"/>
        <v>0</v>
      </c>
      <c r="N2411" s="247" t="str">
        <f t="shared" si="110"/>
        <v>0</v>
      </c>
      <c r="O2411" s="672" t="s">
        <v>605</v>
      </c>
      <c r="P2411" s="672" t="s">
        <v>605</v>
      </c>
      <c r="Q2411" s="263"/>
      <c r="R2411" s="263"/>
    </row>
    <row r="2412" spans="1:18" x14ac:dyDescent="0.25">
      <c r="A2412" s="305"/>
      <c r="B2412" s="30"/>
      <c r="C2412" s="888"/>
      <c r="D2412" s="206"/>
      <c r="E2412" s="206"/>
      <c r="F2412" s="268"/>
      <c r="G2412" s="263"/>
      <c r="H2412" s="263"/>
      <c r="I2412" s="263"/>
      <c r="J2412" s="1050"/>
      <c r="K2412" s="263"/>
      <c r="L2412" s="291"/>
      <c r="M2412" s="247" t="str">
        <f t="shared" si="109"/>
        <v>0</v>
      </c>
      <c r="N2412" s="247" t="str">
        <f t="shared" si="110"/>
        <v>0</v>
      </c>
      <c r="O2412" s="672" t="s">
        <v>605</v>
      </c>
      <c r="P2412" s="672" t="s">
        <v>605</v>
      </c>
      <c r="Q2412" s="263"/>
      <c r="R2412" s="263"/>
    </row>
    <row r="2413" spans="1:18" x14ac:dyDescent="0.25">
      <c r="A2413" s="305"/>
      <c r="B2413" s="30"/>
      <c r="C2413" s="888"/>
      <c r="D2413" s="206"/>
      <c r="E2413" s="206"/>
      <c r="F2413" s="268"/>
      <c r="G2413" s="263"/>
      <c r="H2413" s="263"/>
      <c r="I2413" s="263"/>
      <c r="J2413" s="1050"/>
      <c r="K2413" s="263"/>
      <c r="L2413" s="291"/>
      <c r="M2413" s="247" t="str">
        <f t="shared" si="109"/>
        <v>0</v>
      </c>
      <c r="N2413" s="247" t="str">
        <f t="shared" si="110"/>
        <v>0</v>
      </c>
      <c r="O2413" s="672" t="s">
        <v>605</v>
      </c>
      <c r="P2413" s="672" t="s">
        <v>605</v>
      </c>
      <c r="Q2413" s="263"/>
      <c r="R2413" s="263"/>
    </row>
    <row r="2414" spans="1:18" x14ac:dyDescent="0.25">
      <c r="A2414" s="305"/>
      <c r="B2414" s="30"/>
      <c r="C2414" s="888"/>
      <c r="D2414" s="206"/>
      <c r="E2414" s="206"/>
      <c r="F2414" s="268"/>
      <c r="G2414" s="263"/>
      <c r="H2414" s="263"/>
      <c r="I2414" s="263"/>
      <c r="J2414" s="1050"/>
      <c r="K2414" s="263"/>
      <c r="L2414" s="291"/>
      <c r="M2414" s="247" t="str">
        <f t="shared" si="109"/>
        <v>0</v>
      </c>
      <c r="N2414" s="247" t="str">
        <f t="shared" si="110"/>
        <v>0</v>
      </c>
      <c r="O2414" s="672" t="s">
        <v>605</v>
      </c>
      <c r="P2414" s="672" t="s">
        <v>605</v>
      </c>
      <c r="Q2414" s="263"/>
      <c r="R2414" s="263"/>
    </row>
    <row r="2415" spans="1:18" x14ac:dyDescent="0.25">
      <c r="A2415" s="305"/>
      <c r="B2415" s="30"/>
      <c r="C2415" s="888"/>
      <c r="D2415" s="206"/>
      <c r="E2415" s="206"/>
      <c r="F2415" s="268"/>
      <c r="G2415" s="263"/>
      <c r="H2415" s="263"/>
      <c r="I2415" s="263"/>
      <c r="J2415" s="1050"/>
      <c r="K2415" s="263"/>
      <c r="L2415" s="291"/>
      <c r="M2415" s="247" t="str">
        <f t="shared" si="109"/>
        <v>0</v>
      </c>
      <c r="N2415" s="247" t="str">
        <f t="shared" si="110"/>
        <v>0</v>
      </c>
      <c r="O2415" s="672" t="s">
        <v>605</v>
      </c>
      <c r="P2415" s="672" t="s">
        <v>605</v>
      </c>
      <c r="Q2415" s="263"/>
      <c r="R2415" s="263"/>
    </row>
    <row r="2416" spans="1:18" x14ac:dyDescent="0.25">
      <c r="A2416" s="305"/>
      <c r="B2416" s="30"/>
      <c r="C2416" s="888"/>
      <c r="D2416" s="206"/>
      <c r="E2416" s="206"/>
      <c r="F2416" s="268"/>
      <c r="G2416" s="263"/>
      <c r="H2416" s="263"/>
      <c r="I2416" s="263"/>
      <c r="J2416" s="1050"/>
      <c r="K2416" s="263"/>
      <c r="L2416" s="291"/>
      <c r="M2416" s="247" t="str">
        <f t="shared" si="109"/>
        <v>0</v>
      </c>
      <c r="N2416" s="247" t="str">
        <f t="shared" si="110"/>
        <v>0</v>
      </c>
      <c r="O2416" s="672" t="s">
        <v>605</v>
      </c>
      <c r="P2416" s="672" t="s">
        <v>605</v>
      </c>
      <c r="Q2416" s="263"/>
      <c r="R2416" s="263"/>
    </row>
    <row r="2417" spans="1:18" x14ac:dyDescent="0.25">
      <c r="A2417" s="305"/>
      <c r="B2417" s="30"/>
      <c r="C2417" s="888"/>
      <c r="D2417" s="206"/>
      <c r="E2417" s="206"/>
      <c r="F2417" s="268"/>
      <c r="G2417" s="263"/>
      <c r="H2417" s="263"/>
      <c r="I2417" s="263"/>
      <c r="J2417" s="1050"/>
      <c r="K2417" s="263"/>
      <c r="L2417" s="291"/>
      <c r="M2417" s="247" t="str">
        <f t="shared" si="109"/>
        <v>0</v>
      </c>
      <c r="N2417" s="247" t="str">
        <f t="shared" si="110"/>
        <v>0</v>
      </c>
      <c r="O2417" s="672" t="s">
        <v>605</v>
      </c>
      <c r="P2417" s="672" t="s">
        <v>605</v>
      </c>
      <c r="Q2417" s="263"/>
      <c r="R2417" s="263"/>
    </row>
    <row r="2418" spans="1:18" x14ac:dyDescent="0.25">
      <c r="A2418" s="305"/>
      <c r="B2418" s="30"/>
      <c r="C2418" s="888"/>
      <c r="D2418" s="206"/>
      <c r="E2418" s="206"/>
      <c r="F2418" s="268"/>
      <c r="G2418" s="263"/>
      <c r="H2418" s="263"/>
      <c r="I2418" s="263"/>
      <c r="J2418" s="1050"/>
      <c r="K2418" s="263"/>
      <c r="L2418" s="291"/>
      <c r="M2418" s="247" t="str">
        <f t="shared" si="109"/>
        <v>0</v>
      </c>
      <c r="N2418" s="247" t="str">
        <f t="shared" si="110"/>
        <v>0</v>
      </c>
      <c r="O2418" s="672" t="s">
        <v>605</v>
      </c>
      <c r="P2418" s="672" t="s">
        <v>605</v>
      </c>
      <c r="Q2418" s="263"/>
      <c r="R2418" s="263"/>
    </row>
    <row r="2419" spans="1:18" x14ac:dyDescent="0.25">
      <c r="A2419" s="305"/>
      <c r="B2419" s="30"/>
      <c r="C2419" s="888"/>
      <c r="D2419" s="206"/>
      <c r="E2419" s="206"/>
      <c r="F2419" s="268"/>
      <c r="G2419" s="263"/>
      <c r="H2419" s="263"/>
      <c r="I2419" s="263"/>
      <c r="J2419" s="1050"/>
      <c r="K2419" s="263"/>
      <c r="L2419" s="291"/>
      <c r="M2419" s="247" t="str">
        <f t="shared" si="109"/>
        <v>0</v>
      </c>
      <c r="N2419" s="247" t="str">
        <f t="shared" si="110"/>
        <v>0</v>
      </c>
      <c r="O2419" s="672" t="s">
        <v>605</v>
      </c>
      <c r="P2419" s="672" t="s">
        <v>605</v>
      </c>
      <c r="Q2419" s="263"/>
      <c r="R2419" s="263"/>
    </row>
    <row r="2420" spans="1:18" x14ac:dyDescent="0.25">
      <c r="A2420" s="305"/>
      <c r="B2420" s="30"/>
      <c r="C2420" s="888"/>
      <c r="D2420" s="206"/>
      <c r="E2420" s="206"/>
      <c r="F2420" s="268"/>
      <c r="G2420" s="263"/>
      <c r="H2420" s="263"/>
      <c r="I2420" s="263"/>
      <c r="J2420" s="1050"/>
      <c r="K2420" s="263"/>
      <c r="L2420" s="291"/>
      <c r="M2420" s="247" t="str">
        <f t="shared" si="109"/>
        <v>0</v>
      </c>
      <c r="N2420" s="247" t="str">
        <f t="shared" si="110"/>
        <v>0</v>
      </c>
      <c r="O2420" s="672" t="s">
        <v>605</v>
      </c>
      <c r="P2420" s="672" t="s">
        <v>605</v>
      </c>
      <c r="Q2420" s="263"/>
      <c r="R2420" s="263"/>
    </row>
    <row r="2421" spans="1:18" x14ac:dyDescent="0.25">
      <c r="A2421" s="305"/>
      <c r="B2421" s="30"/>
      <c r="C2421" s="888"/>
      <c r="D2421" s="206"/>
      <c r="E2421" s="206"/>
      <c r="F2421" s="268"/>
      <c r="G2421" s="263"/>
      <c r="H2421" s="263"/>
      <c r="I2421" s="263"/>
      <c r="J2421" s="1050"/>
      <c r="K2421" s="263"/>
      <c r="L2421" s="291"/>
      <c r="M2421" s="247" t="str">
        <f t="shared" si="109"/>
        <v>0</v>
      </c>
      <c r="N2421" s="247" t="str">
        <f t="shared" si="110"/>
        <v>0</v>
      </c>
      <c r="O2421" s="672" t="s">
        <v>605</v>
      </c>
      <c r="P2421" s="672" t="s">
        <v>605</v>
      </c>
      <c r="Q2421" s="263"/>
      <c r="R2421" s="263"/>
    </row>
    <row r="2422" spans="1:18" x14ac:dyDescent="0.25">
      <c r="A2422" s="305"/>
      <c r="B2422" s="30"/>
      <c r="C2422" s="888"/>
      <c r="D2422" s="206"/>
      <c r="E2422" s="206"/>
      <c r="F2422" s="268"/>
      <c r="G2422" s="263"/>
      <c r="H2422" s="263"/>
      <c r="I2422" s="263"/>
      <c r="J2422" s="1050"/>
      <c r="K2422" s="263"/>
      <c r="L2422" s="291"/>
      <c r="M2422" s="247" t="str">
        <f t="shared" si="109"/>
        <v>0</v>
      </c>
      <c r="N2422" s="247" t="str">
        <f t="shared" si="110"/>
        <v>0</v>
      </c>
      <c r="O2422" s="672" t="s">
        <v>605</v>
      </c>
      <c r="P2422" s="672" t="s">
        <v>605</v>
      </c>
      <c r="Q2422" s="263"/>
      <c r="R2422" s="263"/>
    </row>
    <row r="2423" spans="1:18" x14ac:dyDescent="0.25">
      <c r="A2423" s="305"/>
      <c r="B2423" s="30"/>
      <c r="C2423" s="888"/>
      <c r="D2423" s="206"/>
      <c r="E2423" s="206"/>
      <c r="F2423" s="268"/>
      <c r="G2423" s="263"/>
      <c r="H2423" s="263"/>
      <c r="I2423" s="263"/>
      <c r="J2423" s="1050"/>
      <c r="K2423" s="263"/>
      <c r="L2423" s="291"/>
      <c r="M2423" s="247" t="str">
        <f t="shared" si="109"/>
        <v>0</v>
      </c>
      <c r="N2423" s="247" t="str">
        <f t="shared" si="110"/>
        <v>0</v>
      </c>
      <c r="O2423" s="672" t="s">
        <v>605</v>
      </c>
      <c r="P2423" s="672" t="s">
        <v>605</v>
      </c>
      <c r="Q2423" s="263"/>
      <c r="R2423" s="263"/>
    </row>
    <row r="2424" spans="1:18" x14ac:dyDescent="0.25">
      <c r="A2424" s="305"/>
      <c r="B2424" s="30"/>
      <c r="C2424" s="888"/>
      <c r="D2424" s="206"/>
      <c r="E2424" s="206"/>
      <c r="F2424" s="268"/>
      <c r="G2424" s="263"/>
      <c r="H2424" s="263"/>
      <c r="I2424" s="263"/>
      <c r="J2424" s="1050"/>
      <c r="K2424" s="263"/>
      <c r="L2424" s="291"/>
      <c r="M2424" s="247" t="str">
        <f t="shared" si="109"/>
        <v>0</v>
      </c>
      <c r="N2424" s="247" t="str">
        <f t="shared" si="110"/>
        <v>0</v>
      </c>
      <c r="O2424" s="672" t="s">
        <v>605</v>
      </c>
      <c r="P2424" s="672" t="s">
        <v>605</v>
      </c>
      <c r="Q2424" s="263"/>
      <c r="R2424" s="263"/>
    </row>
    <row r="2425" spans="1:18" x14ac:dyDescent="0.25">
      <c r="A2425" s="305"/>
      <c r="B2425" s="30"/>
      <c r="C2425" s="888"/>
      <c r="D2425" s="206"/>
      <c r="E2425" s="206"/>
      <c r="F2425" s="268"/>
      <c r="G2425" s="263"/>
      <c r="H2425" s="263"/>
      <c r="I2425" s="263"/>
      <c r="J2425" s="1050"/>
      <c r="K2425" s="263"/>
      <c r="L2425" s="291"/>
      <c r="M2425" s="247" t="str">
        <f t="shared" si="109"/>
        <v>0</v>
      </c>
      <c r="N2425" s="247" t="str">
        <f t="shared" si="110"/>
        <v>0</v>
      </c>
      <c r="O2425" s="672" t="s">
        <v>605</v>
      </c>
      <c r="P2425" s="672" t="s">
        <v>605</v>
      </c>
      <c r="Q2425" s="263"/>
      <c r="R2425" s="263"/>
    </row>
    <row r="2426" spans="1:18" x14ac:dyDescent="0.25">
      <c r="A2426" s="305"/>
      <c r="B2426" s="30"/>
      <c r="C2426" s="888"/>
      <c r="D2426" s="206"/>
      <c r="E2426" s="206"/>
      <c r="F2426" s="268"/>
      <c r="G2426" s="263"/>
      <c r="H2426" s="263"/>
      <c r="I2426" s="263"/>
      <c r="J2426" s="1050"/>
      <c r="K2426" s="263"/>
      <c r="L2426" s="291"/>
      <c r="M2426" s="247" t="str">
        <f t="shared" si="109"/>
        <v>0</v>
      </c>
      <c r="N2426" s="247" t="str">
        <f t="shared" si="110"/>
        <v>0</v>
      </c>
      <c r="O2426" s="672" t="s">
        <v>605</v>
      </c>
      <c r="P2426" s="672" t="s">
        <v>605</v>
      </c>
      <c r="Q2426" s="263"/>
      <c r="R2426" s="263"/>
    </row>
    <row r="2427" spans="1:18" x14ac:dyDescent="0.25">
      <c r="A2427" s="305"/>
      <c r="B2427" s="30"/>
      <c r="C2427" s="888"/>
      <c r="D2427" s="206"/>
      <c r="E2427" s="206"/>
      <c r="F2427" s="268"/>
      <c r="G2427" s="263"/>
      <c r="H2427" s="263"/>
      <c r="I2427" s="263"/>
      <c r="J2427" s="1050"/>
      <c r="K2427" s="263"/>
      <c r="L2427" s="291"/>
      <c r="M2427" s="247" t="str">
        <f t="shared" si="109"/>
        <v>0</v>
      </c>
      <c r="N2427" s="247" t="str">
        <f t="shared" si="110"/>
        <v>0</v>
      </c>
      <c r="O2427" s="672" t="s">
        <v>605</v>
      </c>
      <c r="P2427" s="672" t="s">
        <v>605</v>
      </c>
      <c r="Q2427" s="263"/>
      <c r="R2427" s="263"/>
    </row>
    <row r="2428" spans="1:18" x14ac:dyDescent="0.25">
      <c r="A2428" s="305"/>
      <c r="B2428" s="30"/>
      <c r="C2428" s="888"/>
      <c r="D2428" s="206"/>
      <c r="E2428" s="206"/>
      <c r="F2428" s="268"/>
      <c r="G2428" s="263"/>
      <c r="H2428" s="263"/>
      <c r="I2428" s="263"/>
      <c r="J2428" s="1050"/>
      <c r="K2428" s="263"/>
      <c r="L2428" s="291"/>
      <c r="M2428" s="247" t="str">
        <f t="shared" si="109"/>
        <v>0</v>
      </c>
      <c r="N2428" s="247" t="str">
        <f t="shared" si="110"/>
        <v>0</v>
      </c>
      <c r="O2428" s="672" t="s">
        <v>605</v>
      </c>
      <c r="P2428" s="672" t="s">
        <v>605</v>
      </c>
      <c r="Q2428" s="263"/>
      <c r="R2428" s="263"/>
    </row>
    <row r="2429" spans="1:18" x14ac:dyDescent="0.25">
      <c r="A2429" s="305"/>
      <c r="B2429" s="30"/>
      <c r="C2429" s="888"/>
      <c r="D2429" s="206"/>
      <c r="E2429" s="206"/>
      <c r="F2429" s="268"/>
      <c r="G2429" s="263"/>
      <c r="H2429" s="263"/>
      <c r="I2429" s="263"/>
      <c r="J2429" s="1050"/>
      <c r="K2429" s="263"/>
      <c r="L2429" s="291"/>
      <c r="M2429" s="247" t="str">
        <f t="shared" si="109"/>
        <v>0</v>
      </c>
      <c r="N2429" s="247" t="str">
        <f t="shared" si="110"/>
        <v>0</v>
      </c>
      <c r="O2429" s="672" t="s">
        <v>605</v>
      </c>
      <c r="P2429" s="672" t="s">
        <v>605</v>
      </c>
      <c r="Q2429" s="263"/>
      <c r="R2429" s="263"/>
    </row>
    <row r="2430" spans="1:18" x14ac:dyDescent="0.25">
      <c r="A2430" s="305"/>
      <c r="B2430" s="30"/>
      <c r="C2430" s="888"/>
      <c r="D2430" s="206"/>
      <c r="E2430" s="206"/>
      <c r="F2430" s="268"/>
      <c r="G2430" s="263"/>
      <c r="H2430" s="263"/>
      <c r="I2430" s="263"/>
      <c r="J2430" s="1050"/>
      <c r="K2430" s="263"/>
      <c r="L2430" s="291"/>
      <c r="M2430" s="247" t="str">
        <f t="shared" si="109"/>
        <v>0</v>
      </c>
      <c r="N2430" s="247" t="str">
        <f t="shared" si="110"/>
        <v>0</v>
      </c>
      <c r="O2430" s="672" t="s">
        <v>605</v>
      </c>
      <c r="P2430" s="672" t="s">
        <v>605</v>
      </c>
      <c r="Q2430" s="263"/>
      <c r="R2430" s="263"/>
    </row>
    <row r="2431" spans="1:18" x14ac:dyDescent="0.25">
      <c r="A2431" s="305"/>
      <c r="B2431" s="30"/>
      <c r="C2431" s="888"/>
      <c r="D2431" s="206"/>
      <c r="E2431" s="206"/>
      <c r="F2431" s="268"/>
      <c r="G2431" s="263"/>
      <c r="H2431" s="263"/>
      <c r="I2431" s="263"/>
      <c r="J2431" s="1050"/>
      <c r="K2431" s="263"/>
      <c r="L2431" s="291"/>
      <c r="M2431" s="247" t="str">
        <f t="shared" si="109"/>
        <v>0</v>
      </c>
      <c r="N2431" s="247" t="str">
        <f t="shared" si="110"/>
        <v>0</v>
      </c>
      <c r="O2431" s="672" t="s">
        <v>605</v>
      </c>
      <c r="P2431" s="672" t="s">
        <v>605</v>
      </c>
      <c r="Q2431" s="263"/>
      <c r="R2431" s="263"/>
    </row>
    <row r="2432" spans="1:18" x14ac:dyDescent="0.25">
      <c r="A2432" s="305"/>
      <c r="B2432" s="30"/>
      <c r="C2432" s="888"/>
      <c r="D2432" s="206"/>
      <c r="E2432" s="206"/>
      <c r="F2432" s="268"/>
      <c r="G2432" s="263"/>
      <c r="H2432" s="263"/>
      <c r="I2432" s="263"/>
      <c r="J2432" s="1050"/>
      <c r="K2432" s="263"/>
      <c r="L2432" s="291"/>
      <c r="M2432" s="247" t="str">
        <f t="shared" si="109"/>
        <v>0</v>
      </c>
      <c r="N2432" s="247" t="str">
        <f t="shared" si="110"/>
        <v>0</v>
      </c>
      <c r="O2432" s="672" t="s">
        <v>605</v>
      </c>
      <c r="P2432" s="672" t="s">
        <v>605</v>
      </c>
      <c r="Q2432" s="263"/>
      <c r="R2432" s="263"/>
    </row>
    <row r="2433" spans="1:18" x14ac:dyDescent="0.25">
      <c r="A2433" s="305"/>
      <c r="B2433" s="30"/>
      <c r="C2433" s="888"/>
      <c r="D2433" s="206"/>
      <c r="E2433" s="206"/>
      <c r="F2433" s="268"/>
      <c r="G2433" s="263"/>
      <c r="H2433" s="263"/>
      <c r="I2433" s="263"/>
      <c r="J2433" s="1050"/>
      <c r="K2433" s="263"/>
      <c r="L2433" s="291"/>
      <c r="M2433" s="247" t="str">
        <f t="shared" si="109"/>
        <v>0</v>
      </c>
      <c r="N2433" s="247" t="str">
        <f t="shared" si="110"/>
        <v>0</v>
      </c>
      <c r="O2433" s="672" t="s">
        <v>605</v>
      </c>
      <c r="P2433" s="672" t="s">
        <v>605</v>
      </c>
      <c r="Q2433" s="263"/>
      <c r="R2433" s="263"/>
    </row>
    <row r="2434" spans="1:18" x14ac:dyDescent="0.25">
      <c r="A2434" s="305"/>
      <c r="B2434" s="30"/>
      <c r="C2434" s="888"/>
      <c r="D2434" s="206"/>
      <c r="E2434" s="206"/>
      <c r="F2434" s="668"/>
      <c r="G2434" s="263"/>
      <c r="H2434" s="263"/>
      <c r="I2434" s="263"/>
      <c r="J2434" s="1050"/>
      <c r="K2434" s="263"/>
      <c r="L2434" s="291"/>
      <c r="M2434" s="247" t="str">
        <f t="shared" si="109"/>
        <v>0</v>
      </c>
      <c r="N2434" s="247" t="str">
        <f t="shared" si="110"/>
        <v>0</v>
      </c>
      <c r="O2434" s="672" t="s">
        <v>605</v>
      </c>
      <c r="P2434" s="672" t="s">
        <v>605</v>
      </c>
      <c r="Q2434" s="263"/>
      <c r="R2434" s="263"/>
    </row>
    <row r="2435" spans="1:18" x14ac:dyDescent="0.25">
      <c r="A2435" s="305"/>
      <c r="B2435" s="30"/>
      <c r="C2435" s="888"/>
      <c r="D2435" s="206"/>
      <c r="E2435" s="206"/>
      <c r="F2435" s="668"/>
      <c r="G2435" s="263"/>
      <c r="H2435" s="263"/>
      <c r="I2435" s="263"/>
      <c r="J2435" s="1050"/>
      <c r="K2435" s="263"/>
      <c r="L2435" s="291"/>
      <c r="M2435" s="247" t="str">
        <f t="shared" ref="M2435:M2498" si="111">IF(O2435="",0,LEFT(O2435,1))</f>
        <v>0</v>
      </c>
      <c r="N2435" s="247" t="str">
        <f t="shared" si="110"/>
        <v>0</v>
      </c>
      <c r="O2435" s="672" t="s">
        <v>605</v>
      </c>
      <c r="P2435" s="672" t="s">
        <v>605</v>
      </c>
      <c r="Q2435" s="263"/>
      <c r="R2435" s="263"/>
    </row>
    <row r="2436" spans="1:18" x14ac:dyDescent="0.25">
      <c r="A2436" s="305"/>
      <c r="B2436" s="30"/>
      <c r="C2436" s="888"/>
      <c r="D2436" s="206"/>
      <c r="E2436" s="206"/>
      <c r="F2436" s="668"/>
      <c r="G2436" s="263"/>
      <c r="H2436" s="263"/>
      <c r="I2436" s="263"/>
      <c r="J2436" s="1050"/>
      <c r="K2436" s="263"/>
      <c r="L2436" s="291"/>
      <c r="M2436" s="247" t="str">
        <f t="shared" si="111"/>
        <v>0</v>
      </c>
      <c r="N2436" s="247" t="str">
        <f t="shared" si="110"/>
        <v>0</v>
      </c>
      <c r="O2436" s="672" t="s">
        <v>605</v>
      </c>
      <c r="P2436" s="672" t="s">
        <v>605</v>
      </c>
      <c r="Q2436" s="263"/>
      <c r="R2436" s="263"/>
    </row>
    <row r="2437" spans="1:18" x14ac:dyDescent="0.25">
      <c r="A2437" s="305"/>
      <c r="B2437" s="30"/>
      <c r="C2437" s="888"/>
      <c r="D2437" s="206"/>
      <c r="E2437" s="206"/>
      <c r="F2437" s="668"/>
      <c r="G2437" s="263"/>
      <c r="H2437" s="263"/>
      <c r="I2437" s="263"/>
      <c r="J2437" s="1050"/>
      <c r="K2437" s="263"/>
      <c r="L2437" s="291"/>
      <c r="M2437" s="247" t="str">
        <f t="shared" si="111"/>
        <v>0</v>
      </c>
      <c r="N2437" s="247" t="str">
        <f t="shared" ref="N2437:N2500" si="112">IF(P2437="",0,LEFT(P2437,1))</f>
        <v>0</v>
      </c>
      <c r="O2437" s="672" t="s">
        <v>605</v>
      </c>
      <c r="P2437" s="672" t="s">
        <v>605</v>
      </c>
      <c r="Q2437" s="263"/>
      <c r="R2437" s="263"/>
    </row>
    <row r="2438" spans="1:18" x14ac:dyDescent="0.25">
      <c r="A2438" s="305"/>
      <c r="B2438" s="30"/>
      <c r="C2438" s="888"/>
      <c r="D2438" s="206"/>
      <c r="E2438" s="206"/>
      <c r="F2438" s="668"/>
      <c r="G2438" s="263"/>
      <c r="H2438" s="263"/>
      <c r="I2438" s="263"/>
      <c r="J2438" s="1050"/>
      <c r="K2438" s="263"/>
      <c r="L2438" s="291"/>
      <c r="M2438" s="247" t="str">
        <f t="shared" si="111"/>
        <v>0</v>
      </c>
      <c r="N2438" s="247" t="str">
        <f t="shared" si="112"/>
        <v>0</v>
      </c>
      <c r="O2438" s="672" t="s">
        <v>605</v>
      </c>
      <c r="P2438" s="672" t="s">
        <v>605</v>
      </c>
      <c r="Q2438" s="263"/>
      <c r="R2438" s="263"/>
    </row>
    <row r="2439" spans="1:18" x14ac:dyDescent="0.25">
      <c r="A2439" s="305"/>
      <c r="B2439" s="30"/>
      <c r="C2439" s="888"/>
      <c r="D2439" s="206"/>
      <c r="E2439" s="206"/>
      <c r="F2439" s="268"/>
      <c r="G2439" s="263"/>
      <c r="H2439" s="263"/>
      <c r="I2439" s="263"/>
      <c r="J2439" s="1050"/>
      <c r="K2439" s="263"/>
      <c r="L2439" s="291"/>
      <c r="M2439" s="247" t="str">
        <f t="shared" si="111"/>
        <v>0</v>
      </c>
      <c r="N2439" s="247" t="str">
        <f t="shared" si="112"/>
        <v>0</v>
      </c>
      <c r="O2439" s="291" t="s">
        <v>605</v>
      </c>
      <c r="P2439" s="291" t="s">
        <v>605</v>
      </c>
      <c r="Q2439" s="263"/>
      <c r="R2439" s="263"/>
    </row>
    <row r="2440" spans="1:18" x14ac:dyDescent="0.25">
      <c r="A2440" s="305"/>
      <c r="B2440" s="30"/>
      <c r="C2440" s="888"/>
      <c r="D2440" s="206"/>
      <c r="E2440" s="206"/>
      <c r="F2440" s="268"/>
      <c r="G2440" s="263"/>
      <c r="H2440" s="263"/>
      <c r="I2440" s="263"/>
      <c r="J2440" s="1050"/>
      <c r="K2440" s="263"/>
      <c r="L2440" s="291"/>
      <c r="M2440" s="247" t="str">
        <f t="shared" si="111"/>
        <v>0</v>
      </c>
      <c r="N2440" s="247" t="str">
        <f t="shared" si="112"/>
        <v>0</v>
      </c>
      <c r="O2440" s="291" t="s">
        <v>605</v>
      </c>
      <c r="P2440" s="291" t="s">
        <v>605</v>
      </c>
      <c r="Q2440" s="263"/>
      <c r="R2440" s="263"/>
    </row>
    <row r="2441" spans="1:18" x14ac:dyDescent="0.25">
      <c r="A2441" s="305"/>
      <c r="B2441" s="30"/>
      <c r="C2441" s="888"/>
      <c r="D2441" s="206"/>
      <c r="E2441" s="206"/>
      <c r="F2441" s="268"/>
      <c r="G2441" s="263"/>
      <c r="H2441" s="263"/>
      <c r="I2441" s="263"/>
      <c r="J2441" s="1050"/>
      <c r="K2441" s="263"/>
      <c r="L2441" s="291"/>
      <c r="M2441" s="247" t="str">
        <f t="shared" si="111"/>
        <v>0</v>
      </c>
      <c r="N2441" s="247" t="str">
        <f t="shared" si="112"/>
        <v>0</v>
      </c>
      <c r="O2441" s="291" t="s">
        <v>605</v>
      </c>
      <c r="P2441" s="291" t="s">
        <v>605</v>
      </c>
      <c r="Q2441" s="263"/>
      <c r="R2441" s="263"/>
    </row>
    <row r="2442" spans="1:18" x14ac:dyDescent="0.25">
      <c r="A2442" s="305"/>
      <c r="B2442" s="30"/>
      <c r="C2442" s="888"/>
      <c r="D2442" s="206"/>
      <c r="E2442" s="206"/>
      <c r="F2442" s="268"/>
      <c r="G2442" s="263"/>
      <c r="H2442" s="263"/>
      <c r="I2442" s="263"/>
      <c r="J2442" s="1050"/>
      <c r="K2442" s="263"/>
      <c r="L2442" s="291"/>
      <c r="M2442" s="247" t="str">
        <f t="shared" si="111"/>
        <v>0</v>
      </c>
      <c r="N2442" s="247" t="str">
        <f t="shared" si="112"/>
        <v>0</v>
      </c>
      <c r="O2442" s="291" t="s">
        <v>605</v>
      </c>
      <c r="P2442" s="291" t="s">
        <v>605</v>
      </c>
      <c r="Q2442" s="263"/>
      <c r="R2442" s="263"/>
    </row>
    <row r="2443" spans="1:18" x14ac:dyDescent="0.25">
      <c r="A2443" s="305"/>
      <c r="B2443" s="30"/>
      <c r="C2443" s="888"/>
      <c r="D2443" s="206"/>
      <c r="E2443" s="206"/>
      <c r="F2443" s="268"/>
      <c r="G2443" s="263"/>
      <c r="H2443" s="263"/>
      <c r="I2443" s="263"/>
      <c r="J2443" s="1050"/>
      <c r="K2443" s="263"/>
      <c r="L2443" s="291"/>
      <c r="M2443" s="247" t="str">
        <f t="shared" si="111"/>
        <v>0</v>
      </c>
      <c r="N2443" s="247" t="str">
        <f t="shared" si="112"/>
        <v>0</v>
      </c>
      <c r="O2443" s="291" t="s">
        <v>605</v>
      </c>
      <c r="P2443" s="291" t="s">
        <v>605</v>
      </c>
      <c r="Q2443" s="263"/>
      <c r="R2443" s="263"/>
    </row>
    <row r="2444" spans="1:18" x14ac:dyDescent="0.25">
      <c r="A2444" s="305"/>
      <c r="B2444" s="30"/>
      <c r="C2444" s="888"/>
      <c r="D2444" s="206"/>
      <c r="E2444" s="206"/>
      <c r="F2444" s="268"/>
      <c r="G2444" s="263"/>
      <c r="H2444" s="263"/>
      <c r="I2444" s="263"/>
      <c r="J2444" s="1050"/>
      <c r="K2444" s="263"/>
      <c r="L2444" s="291"/>
      <c r="M2444" s="247" t="str">
        <f t="shared" si="111"/>
        <v>0</v>
      </c>
      <c r="N2444" s="247" t="str">
        <f t="shared" si="112"/>
        <v>0</v>
      </c>
      <c r="O2444" s="291" t="s">
        <v>605</v>
      </c>
      <c r="P2444" s="291" t="s">
        <v>605</v>
      </c>
      <c r="Q2444" s="263"/>
      <c r="R2444" s="263"/>
    </row>
    <row r="2445" spans="1:18" x14ac:dyDescent="0.25">
      <c r="A2445" s="305"/>
      <c r="B2445" s="30"/>
      <c r="C2445" s="888"/>
      <c r="D2445" s="206"/>
      <c r="E2445" s="206"/>
      <c r="F2445" s="268"/>
      <c r="G2445" s="263"/>
      <c r="H2445" s="263"/>
      <c r="I2445" s="263"/>
      <c r="J2445" s="1050"/>
      <c r="K2445" s="263"/>
      <c r="L2445" s="291"/>
      <c r="M2445" s="247" t="str">
        <f t="shared" si="111"/>
        <v>0</v>
      </c>
      <c r="N2445" s="247" t="str">
        <f t="shared" si="112"/>
        <v>0</v>
      </c>
      <c r="O2445" s="291" t="s">
        <v>605</v>
      </c>
      <c r="P2445" s="291" t="s">
        <v>605</v>
      </c>
      <c r="Q2445" s="263"/>
      <c r="R2445" s="263"/>
    </row>
    <row r="2446" spans="1:18" x14ac:dyDescent="0.25">
      <c r="A2446" s="305"/>
      <c r="B2446" s="30"/>
      <c r="C2446" s="888"/>
      <c r="D2446" s="206"/>
      <c r="E2446" s="206"/>
      <c r="F2446" s="268"/>
      <c r="G2446" s="263"/>
      <c r="H2446" s="263"/>
      <c r="I2446" s="263"/>
      <c r="J2446" s="1050"/>
      <c r="K2446" s="263"/>
      <c r="L2446" s="291"/>
      <c r="M2446" s="247" t="str">
        <f t="shared" si="111"/>
        <v>0</v>
      </c>
      <c r="N2446" s="247" t="str">
        <f t="shared" si="112"/>
        <v>0</v>
      </c>
      <c r="O2446" s="291" t="s">
        <v>605</v>
      </c>
      <c r="P2446" s="291" t="s">
        <v>605</v>
      </c>
      <c r="Q2446" s="263"/>
      <c r="R2446" s="263"/>
    </row>
    <row r="2447" spans="1:18" x14ac:dyDescent="0.25">
      <c r="A2447" s="305"/>
      <c r="B2447" s="30"/>
      <c r="C2447" s="888"/>
      <c r="D2447" s="206"/>
      <c r="E2447" s="206"/>
      <c r="F2447" s="268"/>
      <c r="G2447" s="263"/>
      <c r="H2447" s="263"/>
      <c r="I2447" s="263"/>
      <c r="J2447" s="1050"/>
      <c r="K2447" s="263"/>
      <c r="L2447" s="291"/>
      <c r="M2447" s="247" t="str">
        <f t="shared" si="111"/>
        <v>0</v>
      </c>
      <c r="N2447" s="247" t="str">
        <f t="shared" si="112"/>
        <v>0</v>
      </c>
      <c r="O2447" s="291" t="s">
        <v>605</v>
      </c>
      <c r="P2447" s="291" t="s">
        <v>605</v>
      </c>
      <c r="Q2447" s="263"/>
      <c r="R2447" s="263"/>
    </row>
    <row r="2448" spans="1:18" x14ac:dyDescent="0.25">
      <c r="A2448" s="305"/>
      <c r="B2448" s="30"/>
      <c r="C2448" s="888"/>
      <c r="D2448" s="206"/>
      <c r="E2448" s="206"/>
      <c r="F2448" s="268"/>
      <c r="G2448" s="263"/>
      <c r="H2448" s="263"/>
      <c r="I2448" s="263"/>
      <c r="J2448" s="1050"/>
      <c r="K2448" s="263"/>
      <c r="L2448" s="291"/>
      <c r="M2448" s="247" t="str">
        <f t="shared" si="111"/>
        <v>0</v>
      </c>
      <c r="N2448" s="247" t="str">
        <f t="shared" si="112"/>
        <v>0</v>
      </c>
      <c r="O2448" s="291" t="s">
        <v>605</v>
      </c>
      <c r="P2448" s="291" t="s">
        <v>605</v>
      </c>
      <c r="Q2448" s="263"/>
      <c r="R2448" s="263"/>
    </row>
    <row r="2449" spans="1:18" x14ac:dyDescent="0.25">
      <c r="A2449" s="305"/>
      <c r="B2449" s="30"/>
      <c r="C2449" s="888"/>
      <c r="D2449" s="206"/>
      <c r="E2449" s="206"/>
      <c r="F2449" s="268"/>
      <c r="G2449" s="263"/>
      <c r="H2449" s="263"/>
      <c r="I2449" s="263"/>
      <c r="J2449" s="1050"/>
      <c r="K2449" s="263"/>
      <c r="L2449" s="291"/>
      <c r="M2449" s="247" t="str">
        <f t="shared" si="111"/>
        <v>0</v>
      </c>
      <c r="N2449" s="247" t="str">
        <f t="shared" si="112"/>
        <v>0</v>
      </c>
      <c r="O2449" s="291" t="s">
        <v>605</v>
      </c>
      <c r="P2449" s="291" t="s">
        <v>605</v>
      </c>
      <c r="Q2449" s="263"/>
      <c r="R2449" s="263"/>
    </row>
    <row r="2450" spans="1:18" x14ac:dyDescent="0.25">
      <c r="A2450" s="305"/>
      <c r="B2450" s="30"/>
      <c r="C2450" s="888"/>
      <c r="D2450" s="206"/>
      <c r="E2450" s="206"/>
      <c r="F2450" s="268"/>
      <c r="G2450" s="263"/>
      <c r="H2450" s="263"/>
      <c r="I2450" s="263"/>
      <c r="J2450" s="1050"/>
      <c r="K2450" s="263"/>
      <c r="L2450" s="291"/>
      <c r="M2450" s="247" t="str">
        <f t="shared" si="111"/>
        <v>0</v>
      </c>
      <c r="N2450" s="247" t="str">
        <f t="shared" si="112"/>
        <v>0</v>
      </c>
      <c r="O2450" s="291" t="s">
        <v>605</v>
      </c>
      <c r="P2450" s="291" t="s">
        <v>605</v>
      </c>
      <c r="Q2450" s="263"/>
      <c r="R2450" s="263"/>
    </row>
    <row r="2451" spans="1:18" x14ac:dyDescent="0.25">
      <c r="A2451" s="305"/>
      <c r="B2451" s="30"/>
      <c r="C2451" s="888"/>
      <c r="D2451" s="206"/>
      <c r="E2451" s="206"/>
      <c r="F2451" s="268"/>
      <c r="G2451" s="263"/>
      <c r="H2451" s="263"/>
      <c r="I2451" s="263"/>
      <c r="J2451" s="1050"/>
      <c r="K2451" s="263"/>
      <c r="L2451" s="291"/>
      <c r="M2451" s="247" t="str">
        <f t="shared" si="111"/>
        <v>0</v>
      </c>
      <c r="N2451" s="247" t="str">
        <f t="shared" si="112"/>
        <v>0</v>
      </c>
      <c r="O2451" s="291" t="s">
        <v>605</v>
      </c>
      <c r="P2451" s="291" t="s">
        <v>605</v>
      </c>
      <c r="Q2451" s="263"/>
      <c r="R2451" s="263"/>
    </row>
    <row r="2452" spans="1:18" x14ac:dyDescent="0.25">
      <c r="A2452" s="305"/>
      <c r="B2452" s="30"/>
      <c r="C2452" s="888"/>
      <c r="D2452" s="206"/>
      <c r="E2452" s="206"/>
      <c r="F2452" s="268"/>
      <c r="G2452" s="263"/>
      <c r="H2452" s="263"/>
      <c r="I2452" s="263"/>
      <c r="J2452" s="1050"/>
      <c r="K2452" s="263"/>
      <c r="L2452" s="291"/>
      <c r="M2452" s="247" t="str">
        <f t="shared" si="111"/>
        <v>0</v>
      </c>
      <c r="N2452" s="247" t="str">
        <f t="shared" si="112"/>
        <v>0</v>
      </c>
      <c r="O2452" s="291" t="s">
        <v>605</v>
      </c>
      <c r="P2452" s="291" t="s">
        <v>605</v>
      </c>
      <c r="Q2452" s="263"/>
      <c r="R2452" s="263"/>
    </row>
    <row r="2453" spans="1:18" x14ac:dyDescent="0.25">
      <c r="A2453" s="305"/>
      <c r="B2453" s="30"/>
      <c r="C2453" s="888"/>
      <c r="D2453" s="206"/>
      <c r="E2453" s="206"/>
      <c r="F2453" s="268"/>
      <c r="G2453" s="263"/>
      <c r="H2453" s="263"/>
      <c r="I2453" s="263"/>
      <c r="J2453" s="1050"/>
      <c r="K2453" s="263"/>
      <c r="L2453" s="291"/>
      <c r="M2453" s="247" t="str">
        <f t="shared" si="111"/>
        <v>0</v>
      </c>
      <c r="N2453" s="247" t="str">
        <f t="shared" si="112"/>
        <v>0</v>
      </c>
      <c r="O2453" s="291" t="s">
        <v>605</v>
      </c>
      <c r="P2453" s="291" t="s">
        <v>605</v>
      </c>
      <c r="Q2453" s="263"/>
      <c r="R2453" s="263"/>
    </row>
    <row r="2454" spans="1:18" x14ac:dyDescent="0.25">
      <c r="A2454" s="305"/>
      <c r="B2454" s="30"/>
      <c r="C2454" s="888"/>
      <c r="D2454" s="206"/>
      <c r="E2454" s="206"/>
      <c r="F2454" s="268"/>
      <c r="G2454" s="263"/>
      <c r="H2454" s="263"/>
      <c r="I2454" s="263"/>
      <c r="J2454" s="1050"/>
      <c r="K2454" s="263"/>
      <c r="L2454" s="291"/>
      <c r="M2454" s="247" t="str">
        <f t="shared" si="111"/>
        <v>0</v>
      </c>
      <c r="N2454" s="247" t="str">
        <f t="shared" si="112"/>
        <v>0</v>
      </c>
      <c r="O2454" s="291" t="s">
        <v>605</v>
      </c>
      <c r="P2454" s="291" t="s">
        <v>605</v>
      </c>
      <c r="Q2454" s="263"/>
      <c r="R2454" s="263"/>
    </row>
    <row r="2455" spans="1:18" x14ac:dyDescent="0.25">
      <c r="A2455" s="305"/>
      <c r="B2455" s="30"/>
      <c r="C2455" s="888"/>
      <c r="D2455" s="206"/>
      <c r="E2455" s="206"/>
      <c r="F2455" s="268"/>
      <c r="G2455" s="263"/>
      <c r="H2455" s="263"/>
      <c r="I2455" s="263"/>
      <c r="J2455" s="1050"/>
      <c r="K2455" s="263"/>
      <c r="L2455" s="291"/>
      <c r="M2455" s="247" t="str">
        <f t="shared" si="111"/>
        <v>0</v>
      </c>
      <c r="N2455" s="247" t="str">
        <f t="shared" si="112"/>
        <v>0</v>
      </c>
      <c r="O2455" s="291" t="s">
        <v>605</v>
      </c>
      <c r="P2455" s="291" t="s">
        <v>605</v>
      </c>
      <c r="Q2455" s="263"/>
      <c r="R2455" s="263"/>
    </row>
    <row r="2456" spans="1:18" x14ac:dyDescent="0.25">
      <c r="A2456" s="305"/>
      <c r="B2456" s="30"/>
      <c r="C2456" s="888"/>
      <c r="D2456" s="206"/>
      <c r="E2456" s="206"/>
      <c r="F2456" s="268"/>
      <c r="G2456" s="263"/>
      <c r="H2456" s="263"/>
      <c r="I2456" s="263"/>
      <c r="J2456" s="1050"/>
      <c r="K2456" s="263"/>
      <c r="L2456" s="291"/>
      <c r="M2456" s="247" t="str">
        <f t="shared" si="111"/>
        <v>0</v>
      </c>
      <c r="N2456" s="247" t="str">
        <f t="shared" si="112"/>
        <v>0</v>
      </c>
      <c r="O2456" s="291" t="s">
        <v>605</v>
      </c>
      <c r="P2456" s="291" t="s">
        <v>605</v>
      </c>
      <c r="Q2456" s="263"/>
      <c r="R2456" s="263"/>
    </row>
    <row r="2457" spans="1:18" x14ac:dyDescent="0.25">
      <c r="A2457" s="305"/>
      <c r="B2457" s="30"/>
      <c r="C2457" s="888"/>
      <c r="D2457" s="206"/>
      <c r="E2457" s="206"/>
      <c r="F2457" s="268"/>
      <c r="G2457" s="263"/>
      <c r="H2457" s="263"/>
      <c r="I2457" s="263"/>
      <c r="J2457" s="1050"/>
      <c r="K2457" s="263"/>
      <c r="L2457" s="291"/>
      <c r="M2457" s="247" t="str">
        <f t="shared" si="111"/>
        <v>0</v>
      </c>
      <c r="N2457" s="247" t="str">
        <f t="shared" si="112"/>
        <v>0</v>
      </c>
      <c r="O2457" s="291" t="s">
        <v>605</v>
      </c>
      <c r="P2457" s="291" t="s">
        <v>605</v>
      </c>
      <c r="Q2457" s="263"/>
      <c r="R2457" s="263"/>
    </row>
    <row r="2458" spans="1:18" x14ac:dyDescent="0.25">
      <c r="A2458" s="305"/>
      <c r="B2458" s="30"/>
      <c r="C2458" s="888"/>
      <c r="D2458" s="206"/>
      <c r="E2458" s="206"/>
      <c r="F2458" s="268"/>
      <c r="G2458" s="263"/>
      <c r="H2458" s="263"/>
      <c r="I2458" s="263"/>
      <c r="J2458" s="1050"/>
      <c r="K2458" s="263"/>
      <c r="L2458" s="291"/>
      <c r="M2458" s="247" t="str">
        <f t="shared" si="111"/>
        <v>0</v>
      </c>
      <c r="N2458" s="247" t="str">
        <f t="shared" si="112"/>
        <v>0</v>
      </c>
      <c r="O2458" s="291" t="s">
        <v>605</v>
      </c>
      <c r="P2458" s="291" t="s">
        <v>605</v>
      </c>
      <c r="Q2458" s="263"/>
      <c r="R2458" s="263"/>
    </row>
    <row r="2459" spans="1:18" x14ac:dyDescent="0.25">
      <c r="A2459" s="305"/>
      <c r="B2459" s="30"/>
      <c r="C2459" s="888"/>
      <c r="D2459" s="206"/>
      <c r="E2459" s="206"/>
      <c r="F2459" s="268"/>
      <c r="G2459" s="263"/>
      <c r="H2459" s="263"/>
      <c r="I2459" s="263"/>
      <c r="J2459" s="1050"/>
      <c r="K2459" s="263"/>
      <c r="L2459" s="291"/>
      <c r="M2459" s="247" t="str">
        <f t="shared" si="111"/>
        <v>0</v>
      </c>
      <c r="N2459" s="247" t="str">
        <f t="shared" si="112"/>
        <v>0</v>
      </c>
      <c r="O2459" s="291" t="s">
        <v>605</v>
      </c>
      <c r="P2459" s="291" t="s">
        <v>605</v>
      </c>
      <c r="Q2459" s="263"/>
      <c r="R2459" s="263"/>
    </row>
    <row r="2460" spans="1:18" x14ac:dyDescent="0.25">
      <c r="A2460" s="305"/>
      <c r="B2460" s="30"/>
      <c r="C2460" s="888"/>
      <c r="D2460" s="206"/>
      <c r="E2460" s="206"/>
      <c r="F2460" s="268"/>
      <c r="G2460" s="263"/>
      <c r="H2460" s="263"/>
      <c r="I2460" s="263"/>
      <c r="J2460" s="1050"/>
      <c r="K2460" s="263"/>
      <c r="L2460" s="291"/>
      <c r="M2460" s="247" t="str">
        <f t="shared" si="111"/>
        <v>0</v>
      </c>
      <c r="N2460" s="247" t="str">
        <f t="shared" si="112"/>
        <v>0</v>
      </c>
      <c r="O2460" s="291" t="s">
        <v>605</v>
      </c>
      <c r="P2460" s="291" t="s">
        <v>605</v>
      </c>
      <c r="Q2460" s="263"/>
      <c r="R2460" s="263"/>
    </row>
    <row r="2461" spans="1:18" x14ac:dyDescent="0.25">
      <c r="A2461" s="305"/>
      <c r="B2461" s="30"/>
      <c r="C2461" s="888"/>
      <c r="D2461" s="206"/>
      <c r="E2461" s="206"/>
      <c r="F2461" s="268"/>
      <c r="G2461" s="263"/>
      <c r="H2461" s="263"/>
      <c r="I2461" s="263"/>
      <c r="J2461" s="1050"/>
      <c r="K2461" s="263"/>
      <c r="L2461" s="291"/>
      <c r="M2461" s="247" t="str">
        <f t="shared" si="111"/>
        <v>0</v>
      </c>
      <c r="N2461" s="247" t="str">
        <f t="shared" si="112"/>
        <v>0</v>
      </c>
      <c r="O2461" s="291" t="s">
        <v>605</v>
      </c>
      <c r="P2461" s="291" t="s">
        <v>605</v>
      </c>
      <c r="Q2461" s="263"/>
      <c r="R2461" s="263"/>
    </row>
    <row r="2462" spans="1:18" x14ac:dyDescent="0.25">
      <c r="A2462" s="305"/>
      <c r="B2462" s="30"/>
      <c r="C2462" s="888"/>
      <c r="D2462" s="206"/>
      <c r="E2462" s="206"/>
      <c r="F2462" s="268"/>
      <c r="G2462" s="263"/>
      <c r="H2462" s="263"/>
      <c r="I2462" s="263"/>
      <c r="J2462" s="1050"/>
      <c r="K2462" s="263"/>
      <c r="L2462" s="291"/>
      <c r="M2462" s="247" t="str">
        <f t="shared" si="111"/>
        <v>0</v>
      </c>
      <c r="N2462" s="247" t="str">
        <f t="shared" si="112"/>
        <v>0</v>
      </c>
      <c r="O2462" s="291" t="s">
        <v>605</v>
      </c>
      <c r="P2462" s="291" t="s">
        <v>605</v>
      </c>
      <c r="Q2462" s="263"/>
      <c r="R2462" s="263"/>
    </row>
    <row r="2463" spans="1:18" x14ac:dyDescent="0.25">
      <c r="A2463" s="305"/>
      <c r="B2463" s="30"/>
      <c r="C2463" s="888"/>
      <c r="D2463" s="206"/>
      <c r="E2463" s="206"/>
      <c r="F2463" s="268"/>
      <c r="G2463" s="263"/>
      <c r="H2463" s="263"/>
      <c r="I2463" s="263"/>
      <c r="J2463" s="1050"/>
      <c r="K2463" s="263"/>
      <c r="L2463" s="291"/>
      <c r="M2463" s="247" t="str">
        <f t="shared" si="111"/>
        <v>0</v>
      </c>
      <c r="N2463" s="247" t="str">
        <f t="shared" si="112"/>
        <v>0</v>
      </c>
      <c r="O2463" s="291" t="s">
        <v>605</v>
      </c>
      <c r="P2463" s="291" t="s">
        <v>605</v>
      </c>
      <c r="Q2463" s="263"/>
      <c r="R2463" s="263"/>
    </row>
    <row r="2464" spans="1:18" x14ac:dyDescent="0.25">
      <c r="A2464" s="305"/>
      <c r="B2464" s="30"/>
      <c r="C2464" s="888"/>
      <c r="D2464" s="206"/>
      <c r="E2464" s="206"/>
      <c r="F2464" s="268"/>
      <c r="G2464" s="263"/>
      <c r="H2464" s="263"/>
      <c r="I2464" s="263"/>
      <c r="J2464" s="1050"/>
      <c r="K2464" s="263"/>
      <c r="L2464" s="291"/>
      <c r="M2464" s="247" t="str">
        <f t="shared" si="111"/>
        <v>0</v>
      </c>
      <c r="N2464" s="247" t="str">
        <f t="shared" si="112"/>
        <v>0</v>
      </c>
      <c r="O2464" s="291" t="s">
        <v>605</v>
      </c>
      <c r="P2464" s="291" t="s">
        <v>605</v>
      </c>
      <c r="Q2464" s="263"/>
      <c r="R2464" s="263"/>
    </row>
    <row r="2465" spans="1:18" x14ac:dyDescent="0.25">
      <c r="A2465" s="305"/>
      <c r="B2465" s="30"/>
      <c r="C2465" s="888"/>
      <c r="D2465" s="206"/>
      <c r="E2465" s="206"/>
      <c r="F2465" s="268"/>
      <c r="G2465" s="263"/>
      <c r="H2465" s="263"/>
      <c r="I2465" s="263"/>
      <c r="J2465" s="1050"/>
      <c r="K2465" s="263"/>
      <c r="L2465" s="291"/>
      <c r="M2465" s="247" t="str">
        <f t="shared" si="111"/>
        <v>0</v>
      </c>
      <c r="N2465" s="247" t="str">
        <f t="shared" si="112"/>
        <v>0</v>
      </c>
      <c r="O2465" s="291" t="s">
        <v>605</v>
      </c>
      <c r="P2465" s="291" t="s">
        <v>605</v>
      </c>
      <c r="Q2465" s="263"/>
      <c r="R2465" s="263"/>
    </row>
    <row r="2466" spans="1:18" x14ac:dyDescent="0.25">
      <c r="A2466" s="305"/>
      <c r="B2466" s="30"/>
      <c r="C2466" s="888"/>
      <c r="D2466" s="206"/>
      <c r="E2466" s="206"/>
      <c r="F2466" s="268"/>
      <c r="G2466" s="263"/>
      <c r="H2466" s="263"/>
      <c r="I2466" s="263"/>
      <c r="J2466" s="1050"/>
      <c r="K2466" s="263"/>
      <c r="L2466" s="291"/>
      <c r="M2466" s="247" t="str">
        <f t="shared" si="111"/>
        <v>0</v>
      </c>
      <c r="N2466" s="247" t="str">
        <f t="shared" si="112"/>
        <v>0</v>
      </c>
      <c r="O2466" s="291" t="s">
        <v>605</v>
      </c>
      <c r="P2466" s="291" t="s">
        <v>605</v>
      </c>
      <c r="Q2466" s="263"/>
      <c r="R2466" s="263"/>
    </row>
    <row r="2467" spans="1:18" x14ac:dyDescent="0.25">
      <c r="A2467" s="305"/>
      <c r="B2467" s="30"/>
      <c r="C2467" s="888"/>
      <c r="D2467" s="206"/>
      <c r="E2467" s="206"/>
      <c r="F2467" s="268"/>
      <c r="G2467" s="263"/>
      <c r="H2467" s="263"/>
      <c r="I2467" s="263"/>
      <c r="J2467" s="1050"/>
      <c r="K2467" s="263"/>
      <c r="L2467" s="291"/>
      <c r="M2467" s="247" t="str">
        <f t="shared" si="111"/>
        <v>0</v>
      </c>
      <c r="N2467" s="247" t="str">
        <f t="shared" si="112"/>
        <v>0</v>
      </c>
      <c r="O2467" s="291" t="s">
        <v>605</v>
      </c>
      <c r="P2467" s="291" t="s">
        <v>605</v>
      </c>
      <c r="Q2467" s="263"/>
      <c r="R2467" s="263"/>
    </row>
    <row r="2468" spans="1:18" x14ac:dyDescent="0.25">
      <c r="A2468" s="305"/>
      <c r="B2468" s="30"/>
      <c r="C2468" s="888"/>
      <c r="D2468" s="206"/>
      <c r="E2468" s="206"/>
      <c r="F2468" s="268"/>
      <c r="G2468" s="263"/>
      <c r="H2468" s="263"/>
      <c r="I2468" s="263"/>
      <c r="J2468" s="1050"/>
      <c r="K2468" s="263"/>
      <c r="L2468" s="291"/>
      <c r="M2468" s="247" t="str">
        <f t="shared" si="111"/>
        <v>0</v>
      </c>
      <c r="N2468" s="247" t="str">
        <f t="shared" si="112"/>
        <v>0</v>
      </c>
      <c r="O2468" s="291" t="s">
        <v>605</v>
      </c>
      <c r="P2468" s="291" t="s">
        <v>605</v>
      </c>
      <c r="Q2468" s="263"/>
      <c r="R2468" s="263"/>
    </row>
    <row r="2469" spans="1:18" x14ac:dyDescent="0.25">
      <c r="A2469" s="305"/>
      <c r="B2469" s="30"/>
      <c r="C2469" s="888"/>
      <c r="D2469" s="206"/>
      <c r="E2469" s="206"/>
      <c r="F2469" s="268"/>
      <c r="G2469" s="263"/>
      <c r="H2469" s="263"/>
      <c r="I2469" s="263"/>
      <c r="J2469" s="1050"/>
      <c r="K2469" s="263"/>
      <c r="L2469" s="291"/>
      <c r="M2469" s="247" t="str">
        <f t="shared" si="111"/>
        <v>0</v>
      </c>
      <c r="N2469" s="247" t="str">
        <f t="shared" si="112"/>
        <v>0</v>
      </c>
      <c r="O2469" s="291" t="s">
        <v>605</v>
      </c>
      <c r="P2469" s="291" t="s">
        <v>605</v>
      </c>
      <c r="Q2469" s="263"/>
      <c r="R2469" s="263"/>
    </row>
    <row r="2470" spans="1:18" x14ac:dyDescent="0.25">
      <c r="A2470" s="305"/>
      <c r="B2470" s="30"/>
      <c r="C2470" s="888"/>
      <c r="D2470" s="206"/>
      <c r="E2470" s="206"/>
      <c r="F2470" s="268"/>
      <c r="G2470" s="263"/>
      <c r="H2470" s="263"/>
      <c r="I2470" s="263"/>
      <c r="J2470" s="1050"/>
      <c r="K2470" s="263"/>
      <c r="L2470" s="291"/>
      <c r="M2470" s="247" t="str">
        <f t="shared" si="111"/>
        <v>0</v>
      </c>
      <c r="N2470" s="247" t="str">
        <f t="shared" si="112"/>
        <v>0</v>
      </c>
      <c r="O2470" s="291" t="s">
        <v>605</v>
      </c>
      <c r="P2470" s="291" t="s">
        <v>605</v>
      </c>
      <c r="Q2470" s="263"/>
      <c r="R2470" s="263"/>
    </row>
    <row r="2471" spans="1:18" x14ac:dyDescent="0.25">
      <c r="A2471" s="305"/>
      <c r="B2471" s="30"/>
      <c r="C2471" s="888"/>
      <c r="D2471" s="206"/>
      <c r="E2471" s="206"/>
      <c r="F2471" s="268"/>
      <c r="G2471" s="263"/>
      <c r="H2471" s="263"/>
      <c r="I2471" s="263"/>
      <c r="J2471" s="1050"/>
      <c r="K2471" s="263"/>
      <c r="L2471" s="291"/>
      <c r="M2471" s="247" t="str">
        <f t="shared" si="111"/>
        <v>0</v>
      </c>
      <c r="N2471" s="247" t="str">
        <f t="shared" si="112"/>
        <v>0</v>
      </c>
      <c r="O2471" s="291" t="s">
        <v>605</v>
      </c>
      <c r="P2471" s="291" t="s">
        <v>605</v>
      </c>
      <c r="Q2471" s="263"/>
      <c r="R2471" s="263"/>
    </row>
    <row r="2472" spans="1:18" x14ac:dyDescent="0.25">
      <c r="A2472" s="305"/>
      <c r="B2472" s="30"/>
      <c r="C2472" s="888"/>
      <c r="D2472" s="206"/>
      <c r="E2472" s="206"/>
      <c r="F2472" s="268"/>
      <c r="G2472" s="263"/>
      <c r="H2472" s="263"/>
      <c r="I2472" s="263"/>
      <c r="J2472" s="1050"/>
      <c r="K2472" s="263"/>
      <c r="L2472" s="291"/>
      <c r="M2472" s="247" t="str">
        <f t="shared" si="111"/>
        <v>0</v>
      </c>
      <c r="N2472" s="247" t="str">
        <f t="shared" si="112"/>
        <v>0</v>
      </c>
      <c r="O2472" s="291" t="s">
        <v>605</v>
      </c>
      <c r="P2472" s="291" t="s">
        <v>605</v>
      </c>
      <c r="Q2472" s="263"/>
      <c r="R2472" s="263"/>
    </row>
    <row r="2473" spans="1:18" x14ac:dyDescent="0.25">
      <c r="A2473" s="305"/>
      <c r="B2473" s="30"/>
      <c r="C2473" s="888"/>
      <c r="D2473" s="206"/>
      <c r="E2473" s="206"/>
      <c r="F2473" s="268"/>
      <c r="G2473" s="263"/>
      <c r="H2473" s="263"/>
      <c r="I2473" s="263"/>
      <c r="J2473" s="1050"/>
      <c r="K2473" s="263"/>
      <c r="L2473" s="291"/>
      <c r="M2473" s="247" t="str">
        <f t="shared" si="111"/>
        <v>0</v>
      </c>
      <c r="N2473" s="247" t="str">
        <f t="shared" si="112"/>
        <v>0</v>
      </c>
      <c r="O2473" s="291" t="s">
        <v>605</v>
      </c>
      <c r="P2473" s="291" t="s">
        <v>605</v>
      </c>
      <c r="Q2473" s="263"/>
      <c r="R2473" s="263"/>
    </row>
    <row r="2474" spans="1:18" x14ac:dyDescent="0.25">
      <c r="A2474" s="305"/>
      <c r="B2474" s="30"/>
      <c r="C2474" s="888"/>
      <c r="D2474" s="206"/>
      <c r="E2474" s="206"/>
      <c r="F2474" s="268"/>
      <c r="G2474" s="263"/>
      <c r="H2474" s="263"/>
      <c r="I2474" s="263"/>
      <c r="J2474" s="1050"/>
      <c r="K2474" s="263"/>
      <c r="L2474" s="291"/>
      <c r="M2474" s="247" t="str">
        <f t="shared" si="111"/>
        <v>0</v>
      </c>
      <c r="N2474" s="247" t="str">
        <f t="shared" si="112"/>
        <v>0</v>
      </c>
      <c r="O2474" s="291" t="s">
        <v>605</v>
      </c>
      <c r="P2474" s="291" t="s">
        <v>605</v>
      </c>
      <c r="Q2474" s="263"/>
      <c r="R2474" s="263"/>
    </row>
    <row r="2475" spans="1:18" x14ac:dyDescent="0.25">
      <c r="A2475" s="305"/>
      <c r="B2475" s="30"/>
      <c r="C2475" s="888"/>
      <c r="D2475" s="206"/>
      <c r="E2475" s="206"/>
      <c r="F2475" s="268"/>
      <c r="G2475" s="263"/>
      <c r="H2475" s="263"/>
      <c r="I2475" s="263"/>
      <c r="J2475" s="1050"/>
      <c r="K2475" s="263"/>
      <c r="L2475" s="291"/>
      <c r="M2475" s="247" t="str">
        <f t="shared" si="111"/>
        <v>0</v>
      </c>
      <c r="N2475" s="247" t="str">
        <f t="shared" si="112"/>
        <v>0</v>
      </c>
      <c r="O2475" s="291" t="s">
        <v>605</v>
      </c>
      <c r="P2475" s="291" t="s">
        <v>605</v>
      </c>
      <c r="Q2475" s="263"/>
      <c r="R2475" s="263"/>
    </row>
    <row r="2476" spans="1:18" x14ac:dyDescent="0.25">
      <c r="A2476" s="305"/>
      <c r="B2476" s="30"/>
      <c r="C2476" s="888"/>
      <c r="D2476" s="206"/>
      <c r="E2476" s="206"/>
      <c r="F2476" s="268"/>
      <c r="G2476" s="263"/>
      <c r="H2476" s="263"/>
      <c r="I2476" s="263"/>
      <c r="J2476" s="1050"/>
      <c r="K2476" s="263"/>
      <c r="L2476" s="291"/>
      <c r="M2476" s="247" t="str">
        <f t="shared" si="111"/>
        <v>0</v>
      </c>
      <c r="N2476" s="247" t="str">
        <f t="shared" si="112"/>
        <v>0</v>
      </c>
      <c r="O2476" s="291" t="s">
        <v>605</v>
      </c>
      <c r="P2476" s="291" t="s">
        <v>605</v>
      </c>
      <c r="Q2476" s="263"/>
      <c r="R2476" s="263"/>
    </row>
    <row r="2477" spans="1:18" x14ac:dyDescent="0.25">
      <c r="A2477" s="305"/>
      <c r="B2477" s="30"/>
      <c r="C2477" s="888"/>
      <c r="D2477" s="206"/>
      <c r="E2477" s="206"/>
      <c r="F2477" s="268"/>
      <c r="G2477" s="263"/>
      <c r="H2477" s="263"/>
      <c r="I2477" s="263"/>
      <c r="J2477" s="1050"/>
      <c r="K2477" s="263"/>
      <c r="L2477" s="291"/>
      <c r="M2477" s="247" t="str">
        <f t="shared" si="111"/>
        <v>0</v>
      </c>
      <c r="N2477" s="247" t="str">
        <f t="shared" si="112"/>
        <v>0</v>
      </c>
      <c r="O2477" s="291" t="s">
        <v>605</v>
      </c>
      <c r="P2477" s="291" t="s">
        <v>605</v>
      </c>
      <c r="Q2477" s="263"/>
      <c r="R2477" s="263"/>
    </row>
    <row r="2478" spans="1:18" x14ac:dyDescent="0.25">
      <c r="A2478" s="305"/>
      <c r="B2478" s="30"/>
      <c r="C2478" s="888"/>
      <c r="D2478" s="206"/>
      <c r="E2478" s="206"/>
      <c r="F2478" s="268"/>
      <c r="G2478" s="263"/>
      <c r="H2478" s="263"/>
      <c r="I2478" s="263"/>
      <c r="J2478" s="1050"/>
      <c r="K2478" s="263"/>
      <c r="L2478" s="291"/>
      <c r="M2478" s="247" t="str">
        <f t="shared" si="111"/>
        <v>0</v>
      </c>
      <c r="N2478" s="247" t="str">
        <f t="shared" si="112"/>
        <v>0</v>
      </c>
      <c r="O2478" s="291" t="s">
        <v>605</v>
      </c>
      <c r="P2478" s="291" t="s">
        <v>605</v>
      </c>
      <c r="Q2478" s="263"/>
      <c r="R2478" s="263"/>
    </row>
    <row r="2479" spans="1:18" x14ac:dyDescent="0.25">
      <c r="A2479" s="305"/>
      <c r="B2479" s="30"/>
      <c r="C2479" s="888"/>
      <c r="D2479" s="206"/>
      <c r="E2479" s="206"/>
      <c r="F2479" s="268"/>
      <c r="G2479" s="263"/>
      <c r="H2479" s="263"/>
      <c r="I2479" s="263"/>
      <c r="J2479" s="1050"/>
      <c r="K2479" s="263"/>
      <c r="L2479" s="291"/>
      <c r="M2479" s="247" t="str">
        <f t="shared" si="111"/>
        <v>0</v>
      </c>
      <c r="N2479" s="247" t="str">
        <f t="shared" si="112"/>
        <v>0</v>
      </c>
      <c r="O2479" s="291" t="s">
        <v>605</v>
      </c>
      <c r="P2479" s="291" t="s">
        <v>605</v>
      </c>
      <c r="Q2479" s="263"/>
      <c r="R2479" s="263"/>
    </row>
    <row r="2480" spans="1:18" x14ac:dyDescent="0.25">
      <c r="A2480" s="305"/>
      <c r="B2480" s="30"/>
      <c r="C2480" s="888"/>
      <c r="D2480" s="206"/>
      <c r="E2480" s="206"/>
      <c r="F2480" s="268"/>
      <c r="G2480" s="263"/>
      <c r="H2480" s="263"/>
      <c r="I2480" s="263"/>
      <c r="J2480" s="1050"/>
      <c r="K2480" s="263"/>
      <c r="L2480" s="291"/>
      <c r="M2480" s="247" t="str">
        <f t="shared" si="111"/>
        <v>0</v>
      </c>
      <c r="N2480" s="247" t="str">
        <f t="shared" si="112"/>
        <v>0</v>
      </c>
      <c r="O2480" s="291" t="s">
        <v>605</v>
      </c>
      <c r="P2480" s="291" t="s">
        <v>605</v>
      </c>
      <c r="Q2480" s="263"/>
      <c r="R2480" s="263"/>
    </row>
    <row r="2481" spans="1:18" x14ac:dyDescent="0.25">
      <c r="A2481" s="305"/>
      <c r="B2481" s="30"/>
      <c r="C2481" s="888"/>
      <c r="D2481" s="206"/>
      <c r="E2481" s="206"/>
      <c r="F2481" s="268"/>
      <c r="G2481" s="263"/>
      <c r="H2481" s="263"/>
      <c r="I2481" s="263"/>
      <c r="J2481" s="1050"/>
      <c r="K2481" s="263"/>
      <c r="L2481" s="291"/>
      <c r="M2481" s="247" t="str">
        <f t="shared" si="111"/>
        <v>0</v>
      </c>
      <c r="N2481" s="247" t="str">
        <f t="shared" si="112"/>
        <v>0</v>
      </c>
      <c r="O2481" s="291" t="s">
        <v>605</v>
      </c>
      <c r="P2481" s="291" t="s">
        <v>605</v>
      </c>
      <c r="Q2481" s="263"/>
      <c r="R2481" s="263"/>
    </row>
    <row r="2482" spans="1:18" x14ac:dyDescent="0.25">
      <c r="A2482" s="305"/>
      <c r="B2482" s="30"/>
      <c r="C2482" s="888"/>
      <c r="D2482" s="206"/>
      <c r="E2482" s="206"/>
      <c r="F2482" s="268"/>
      <c r="G2482" s="263"/>
      <c r="H2482" s="263"/>
      <c r="I2482" s="263"/>
      <c r="J2482" s="1050"/>
      <c r="K2482" s="263"/>
      <c r="L2482" s="291"/>
      <c r="M2482" s="247" t="str">
        <f t="shared" si="111"/>
        <v>0</v>
      </c>
      <c r="N2482" s="247" t="str">
        <f t="shared" si="112"/>
        <v>0</v>
      </c>
      <c r="O2482" s="291" t="s">
        <v>605</v>
      </c>
      <c r="P2482" s="291" t="s">
        <v>605</v>
      </c>
      <c r="Q2482" s="263"/>
      <c r="R2482" s="263"/>
    </row>
    <row r="2483" spans="1:18" x14ac:dyDescent="0.25">
      <c r="A2483" s="305"/>
      <c r="B2483" s="30"/>
      <c r="C2483" s="888"/>
      <c r="D2483" s="206"/>
      <c r="E2483" s="206"/>
      <c r="F2483" s="268"/>
      <c r="G2483" s="263"/>
      <c r="H2483" s="263"/>
      <c r="I2483" s="263"/>
      <c r="J2483" s="1050"/>
      <c r="K2483" s="263"/>
      <c r="L2483" s="291"/>
      <c r="M2483" s="247" t="str">
        <f t="shared" si="111"/>
        <v>0</v>
      </c>
      <c r="N2483" s="247" t="str">
        <f t="shared" si="112"/>
        <v>0</v>
      </c>
      <c r="O2483" s="291" t="s">
        <v>605</v>
      </c>
      <c r="P2483" s="291" t="s">
        <v>605</v>
      </c>
      <c r="Q2483" s="263"/>
      <c r="R2483" s="263"/>
    </row>
    <row r="2484" spans="1:18" x14ac:dyDescent="0.25">
      <c r="A2484" s="305"/>
      <c r="B2484" s="30"/>
      <c r="C2484" s="888"/>
      <c r="D2484" s="206"/>
      <c r="E2484" s="206"/>
      <c r="F2484" s="268"/>
      <c r="G2484" s="263"/>
      <c r="H2484" s="263"/>
      <c r="I2484" s="263"/>
      <c r="J2484" s="1050"/>
      <c r="K2484" s="263"/>
      <c r="L2484" s="291"/>
      <c r="M2484" s="247" t="str">
        <f t="shared" si="111"/>
        <v>0</v>
      </c>
      <c r="N2484" s="247" t="str">
        <f t="shared" si="112"/>
        <v>0</v>
      </c>
      <c r="O2484" s="291" t="s">
        <v>605</v>
      </c>
      <c r="P2484" s="291" t="s">
        <v>605</v>
      </c>
      <c r="Q2484" s="263"/>
      <c r="R2484" s="263"/>
    </row>
    <row r="2485" spans="1:18" x14ac:dyDescent="0.25">
      <c r="A2485" s="305"/>
      <c r="B2485" s="30"/>
      <c r="C2485" s="888"/>
      <c r="D2485" s="206"/>
      <c r="E2485" s="206"/>
      <c r="F2485" s="268"/>
      <c r="G2485" s="263"/>
      <c r="H2485" s="263"/>
      <c r="I2485" s="263"/>
      <c r="J2485" s="1050"/>
      <c r="K2485" s="263"/>
      <c r="L2485" s="291"/>
      <c r="M2485" s="247" t="str">
        <f t="shared" si="111"/>
        <v>0</v>
      </c>
      <c r="N2485" s="247" t="str">
        <f t="shared" si="112"/>
        <v>0</v>
      </c>
      <c r="O2485" s="291" t="s">
        <v>605</v>
      </c>
      <c r="P2485" s="291" t="s">
        <v>605</v>
      </c>
      <c r="Q2485" s="263"/>
      <c r="R2485" s="263"/>
    </row>
    <row r="2486" spans="1:18" x14ac:dyDescent="0.25">
      <c r="A2486" s="305"/>
      <c r="B2486" s="30"/>
      <c r="C2486" s="888"/>
      <c r="D2486" s="206"/>
      <c r="E2486" s="206"/>
      <c r="F2486" s="268"/>
      <c r="G2486" s="263"/>
      <c r="H2486" s="263"/>
      <c r="I2486" s="263"/>
      <c r="J2486" s="1050"/>
      <c r="K2486" s="263"/>
      <c r="L2486" s="291"/>
      <c r="M2486" s="247" t="str">
        <f t="shared" si="111"/>
        <v>0</v>
      </c>
      <c r="N2486" s="247" t="str">
        <f t="shared" si="112"/>
        <v>0</v>
      </c>
      <c r="O2486" s="291" t="s">
        <v>605</v>
      </c>
      <c r="P2486" s="291" t="s">
        <v>605</v>
      </c>
      <c r="Q2486" s="263"/>
      <c r="R2486" s="263"/>
    </row>
    <row r="2487" spans="1:18" x14ac:dyDescent="0.25">
      <c r="A2487" s="305"/>
      <c r="B2487" s="30"/>
      <c r="C2487" s="888"/>
      <c r="D2487" s="206"/>
      <c r="E2487" s="206"/>
      <c r="F2487" s="268"/>
      <c r="G2487" s="263"/>
      <c r="H2487" s="263"/>
      <c r="I2487" s="263"/>
      <c r="J2487" s="1050"/>
      <c r="K2487" s="263"/>
      <c r="L2487" s="291"/>
      <c r="M2487" s="247" t="str">
        <f t="shared" si="111"/>
        <v>0</v>
      </c>
      <c r="N2487" s="247" t="str">
        <f t="shared" si="112"/>
        <v>0</v>
      </c>
      <c r="O2487" s="291" t="s">
        <v>605</v>
      </c>
      <c r="P2487" s="291" t="s">
        <v>605</v>
      </c>
      <c r="Q2487" s="263"/>
      <c r="R2487" s="263"/>
    </row>
    <row r="2488" spans="1:18" x14ac:dyDescent="0.25">
      <c r="A2488" s="305"/>
      <c r="B2488" s="30"/>
      <c r="C2488" s="888"/>
      <c r="D2488" s="206"/>
      <c r="E2488" s="206"/>
      <c r="F2488" s="268"/>
      <c r="G2488" s="263"/>
      <c r="H2488" s="263"/>
      <c r="I2488" s="263"/>
      <c r="J2488" s="1050"/>
      <c r="K2488" s="263"/>
      <c r="L2488" s="291"/>
      <c r="M2488" s="247" t="str">
        <f t="shared" si="111"/>
        <v>0</v>
      </c>
      <c r="N2488" s="247" t="str">
        <f t="shared" si="112"/>
        <v>0</v>
      </c>
      <c r="O2488" s="291" t="s">
        <v>605</v>
      </c>
      <c r="P2488" s="291" t="s">
        <v>605</v>
      </c>
      <c r="Q2488" s="263"/>
      <c r="R2488" s="263"/>
    </row>
    <row r="2489" spans="1:18" x14ac:dyDescent="0.25">
      <c r="A2489" s="305"/>
      <c r="B2489" s="30"/>
      <c r="C2489" s="888"/>
      <c r="D2489" s="206"/>
      <c r="E2489" s="206"/>
      <c r="F2489" s="268"/>
      <c r="G2489" s="263"/>
      <c r="H2489" s="263"/>
      <c r="I2489" s="263"/>
      <c r="J2489" s="1050"/>
      <c r="K2489" s="263"/>
      <c r="L2489" s="291"/>
      <c r="M2489" s="247" t="str">
        <f t="shared" si="111"/>
        <v>0</v>
      </c>
      <c r="N2489" s="247" t="str">
        <f t="shared" si="112"/>
        <v>0</v>
      </c>
      <c r="O2489" s="291" t="s">
        <v>605</v>
      </c>
      <c r="P2489" s="291" t="s">
        <v>605</v>
      </c>
      <c r="Q2489" s="263"/>
      <c r="R2489" s="263"/>
    </row>
    <row r="2490" spans="1:18" x14ac:dyDescent="0.25">
      <c r="A2490" s="305"/>
      <c r="B2490" s="30"/>
      <c r="C2490" s="888"/>
      <c r="D2490" s="206"/>
      <c r="E2490" s="206"/>
      <c r="F2490" s="268"/>
      <c r="G2490" s="263"/>
      <c r="H2490" s="263"/>
      <c r="I2490" s="263"/>
      <c r="J2490" s="1050"/>
      <c r="K2490" s="263"/>
      <c r="L2490" s="291"/>
      <c r="M2490" s="247" t="str">
        <f t="shared" si="111"/>
        <v>0</v>
      </c>
      <c r="N2490" s="247" t="str">
        <f t="shared" si="112"/>
        <v>0</v>
      </c>
      <c r="O2490" s="291" t="s">
        <v>605</v>
      </c>
      <c r="P2490" s="291" t="s">
        <v>605</v>
      </c>
      <c r="Q2490" s="263"/>
      <c r="R2490" s="263"/>
    </row>
    <row r="2491" spans="1:18" x14ac:dyDescent="0.25">
      <c r="A2491" s="305"/>
      <c r="B2491" s="30"/>
      <c r="C2491" s="888"/>
      <c r="D2491" s="206"/>
      <c r="E2491" s="206"/>
      <c r="F2491" s="268"/>
      <c r="G2491" s="263"/>
      <c r="H2491" s="263"/>
      <c r="I2491" s="263"/>
      <c r="J2491" s="1050"/>
      <c r="K2491" s="263"/>
      <c r="L2491" s="291"/>
      <c r="M2491" s="247" t="str">
        <f t="shared" si="111"/>
        <v>0</v>
      </c>
      <c r="N2491" s="247" t="str">
        <f t="shared" si="112"/>
        <v>0</v>
      </c>
      <c r="O2491" s="291" t="s">
        <v>605</v>
      </c>
      <c r="P2491" s="291" t="s">
        <v>605</v>
      </c>
      <c r="Q2491" s="263"/>
      <c r="R2491" s="263"/>
    </row>
    <row r="2492" spans="1:18" x14ac:dyDescent="0.25">
      <c r="A2492" s="305"/>
      <c r="B2492" s="30"/>
      <c r="C2492" s="888"/>
      <c r="D2492" s="206"/>
      <c r="E2492" s="206"/>
      <c r="F2492" s="268"/>
      <c r="G2492" s="263"/>
      <c r="H2492" s="263"/>
      <c r="I2492" s="263"/>
      <c r="J2492" s="1050"/>
      <c r="K2492" s="263"/>
      <c r="L2492" s="291"/>
      <c r="M2492" s="247" t="str">
        <f t="shared" si="111"/>
        <v>0</v>
      </c>
      <c r="N2492" s="247" t="str">
        <f t="shared" si="112"/>
        <v>0</v>
      </c>
      <c r="O2492" s="291" t="s">
        <v>605</v>
      </c>
      <c r="P2492" s="291" t="s">
        <v>605</v>
      </c>
      <c r="Q2492" s="263"/>
      <c r="R2492" s="263"/>
    </row>
    <row r="2493" spans="1:18" x14ac:dyDescent="0.25">
      <c r="A2493" s="305"/>
      <c r="B2493" s="30"/>
      <c r="C2493" s="888"/>
      <c r="D2493" s="206"/>
      <c r="E2493" s="206"/>
      <c r="F2493" s="268"/>
      <c r="G2493" s="263"/>
      <c r="H2493" s="263"/>
      <c r="I2493" s="263"/>
      <c r="J2493" s="1050"/>
      <c r="K2493" s="263"/>
      <c r="L2493" s="291"/>
      <c r="M2493" s="247" t="str">
        <f t="shared" si="111"/>
        <v>0</v>
      </c>
      <c r="N2493" s="247" t="str">
        <f t="shared" si="112"/>
        <v>0</v>
      </c>
      <c r="O2493" s="291" t="s">
        <v>605</v>
      </c>
      <c r="P2493" s="291" t="s">
        <v>605</v>
      </c>
      <c r="Q2493" s="263"/>
      <c r="R2493" s="263"/>
    </row>
    <row r="2494" spans="1:18" x14ac:dyDescent="0.25">
      <c r="A2494" s="305"/>
      <c r="B2494" s="30"/>
      <c r="C2494" s="888"/>
      <c r="D2494" s="206"/>
      <c r="E2494" s="206"/>
      <c r="F2494" s="268"/>
      <c r="G2494" s="263"/>
      <c r="H2494" s="263"/>
      <c r="I2494" s="263"/>
      <c r="J2494" s="1050"/>
      <c r="K2494" s="263"/>
      <c r="L2494" s="291"/>
      <c r="M2494" s="247" t="str">
        <f t="shared" si="111"/>
        <v>0</v>
      </c>
      <c r="N2494" s="247" t="str">
        <f t="shared" si="112"/>
        <v>0</v>
      </c>
      <c r="O2494" s="291" t="s">
        <v>605</v>
      </c>
      <c r="P2494" s="291" t="s">
        <v>605</v>
      </c>
      <c r="Q2494" s="263"/>
      <c r="R2494" s="263"/>
    </row>
    <row r="2495" spans="1:18" x14ac:dyDescent="0.25">
      <c r="A2495" s="305"/>
      <c r="B2495" s="30"/>
      <c r="C2495" s="888"/>
      <c r="D2495" s="206"/>
      <c r="E2495" s="206"/>
      <c r="F2495" s="268"/>
      <c r="G2495" s="263"/>
      <c r="H2495" s="263"/>
      <c r="I2495" s="263"/>
      <c r="J2495" s="1050"/>
      <c r="K2495" s="263"/>
      <c r="L2495" s="291"/>
      <c r="M2495" s="247" t="str">
        <f t="shared" si="111"/>
        <v>0</v>
      </c>
      <c r="N2495" s="247" t="str">
        <f t="shared" si="112"/>
        <v>0</v>
      </c>
      <c r="O2495" s="291" t="s">
        <v>605</v>
      </c>
      <c r="P2495" s="291" t="s">
        <v>605</v>
      </c>
      <c r="Q2495" s="263"/>
      <c r="R2495" s="263"/>
    </row>
    <row r="2496" spans="1:18" x14ac:dyDescent="0.25">
      <c r="A2496" s="305"/>
      <c r="B2496" s="30"/>
      <c r="C2496" s="888"/>
      <c r="D2496" s="206"/>
      <c r="E2496" s="206"/>
      <c r="F2496" s="268"/>
      <c r="G2496" s="263"/>
      <c r="H2496" s="263"/>
      <c r="I2496" s="263"/>
      <c r="J2496" s="1050"/>
      <c r="K2496" s="263"/>
      <c r="L2496" s="291"/>
      <c r="M2496" s="247" t="str">
        <f t="shared" si="111"/>
        <v>0</v>
      </c>
      <c r="N2496" s="247" t="str">
        <f t="shared" si="112"/>
        <v>0</v>
      </c>
      <c r="O2496" s="291" t="s">
        <v>605</v>
      </c>
      <c r="P2496" s="291" t="s">
        <v>605</v>
      </c>
      <c r="Q2496" s="263"/>
      <c r="R2496" s="263"/>
    </row>
    <row r="2497" spans="1:18" x14ac:dyDescent="0.25">
      <c r="A2497" s="305"/>
      <c r="B2497" s="30"/>
      <c r="C2497" s="888"/>
      <c r="D2497" s="206"/>
      <c r="E2497" s="206"/>
      <c r="F2497" s="268"/>
      <c r="G2497" s="263"/>
      <c r="H2497" s="263"/>
      <c r="I2497" s="263"/>
      <c r="J2497" s="1050"/>
      <c r="K2497" s="263"/>
      <c r="L2497" s="291"/>
      <c r="M2497" s="247" t="str">
        <f t="shared" si="111"/>
        <v>0</v>
      </c>
      <c r="N2497" s="247" t="str">
        <f t="shared" si="112"/>
        <v>0</v>
      </c>
      <c r="O2497" s="291" t="s">
        <v>605</v>
      </c>
      <c r="P2497" s="291" t="s">
        <v>605</v>
      </c>
      <c r="Q2497" s="263"/>
      <c r="R2497" s="263"/>
    </row>
    <row r="2498" spans="1:18" x14ac:dyDescent="0.25">
      <c r="A2498" s="305"/>
      <c r="B2498" s="30"/>
      <c r="C2498" s="888"/>
      <c r="D2498" s="206"/>
      <c r="E2498" s="206"/>
      <c r="F2498" s="268"/>
      <c r="G2498" s="263"/>
      <c r="H2498" s="263"/>
      <c r="I2498" s="263"/>
      <c r="J2498" s="1050"/>
      <c r="K2498" s="263"/>
      <c r="L2498" s="291"/>
      <c r="M2498" s="247" t="str">
        <f t="shared" si="111"/>
        <v>0</v>
      </c>
      <c r="N2498" s="247" t="str">
        <f t="shared" si="112"/>
        <v>0</v>
      </c>
      <c r="O2498" s="291" t="s">
        <v>605</v>
      </c>
      <c r="P2498" s="291" t="s">
        <v>605</v>
      </c>
      <c r="Q2498" s="263"/>
      <c r="R2498" s="263"/>
    </row>
    <row r="2499" spans="1:18" x14ac:dyDescent="0.25">
      <c r="A2499" s="305"/>
      <c r="B2499" s="30"/>
      <c r="C2499" s="888"/>
      <c r="D2499" s="206"/>
      <c r="E2499" s="206"/>
      <c r="F2499" s="268"/>
      <c r="G2499" s="263"/>
      <c r="H2499" s="263"/>
      <c r="I2499" s="263"/>
      <c r="J2499" s="1050"/>
      <c r="K2499" s="263"/>
      <c r="L2499" s="291"/>
      <c r="M2499" s="247" t="str">
        <f t="shared" ref="M2499:M2521" si="113">IF(O2499="",0,LEFT(O2499,1))</f>
        <v>0</v>
      </c>
      <c r="N2499" s="247" t="str">
        <f t="shared" si="112"/>
        <v>0</v>
      </c>
      <c r="O2499" s="291" t="s">
        <v>605</v>
      </c>
      <c r="P2499" s="291" t="s">
        <v>605</v>
      </c>
      <c r="Q2499" s="263"/>
      <c r="R2499" s="263"/>
    </row>
    <row r="2500" spans="1:18" x14ac:dyDescent="0.25">
      <c r="A2500" s="305"/>
      <c r="B2500" s="30"/>
      <c r="C2500" s="888"/>
      <c r="D2500" s="206"/>
      <c r="E2500" s="206"/>
      <c r="F2500" s="268"/>
      <c r="G2500" s="263"/>
      <c r="H2500" s="263"/>
      <c r="I2500" s="263"/>
      <c r="J2500" s="1050"/>
      <c r="K2500" s="263"/>
      <c r="L2500" s="291"/>
      <c r="M2500" s="247" t="str">
        <f t="shared" si="113"/>
        <v>0</v>
      </c>
      <c r="N2500" s="247" t="str">
        <f t="shared" si="112"/>
        <v>0</v>
      </c>
      <c r="O2500" s="291" t="s">
        <v>605</v>
      </c>
      <c r="P2500" s="291" t="s">
        <v>605</v>
      </c>
      <c r="Q2500" s="263"/>
      <c r="R2500" s="263"/>
    </row>
    <row r="2501" spans="1:18" x14ac:dyDescent="0.25">
      <c r="A2501" s="305"/>
      <c r="B2501" s="30"/>
      <c r="C2501" s="888"/>
      <c r="D2501" s="206"/>
      <c r="E2501" s="206"/>
      <c r="F2501" s="268"/>
      <c r="G2501" s="263"/>
      <c r="H2501" s="263"/>
      <c r="I2501" s="263"/>
      <c r="J2501" s="1050"/>
      <c r="K2501" s="263"/>
      <c r="L2501" s="291"/>
      <c r="M2501" s="247" t="str">
        <f t="shared" si="113"/>
        <v>0</v>
      </c>
      <c r="N2501" s="247" t="str">
        <f t="shared" ref="N2501:N2521" si="114">IF(P2501="",0,LEFT(P2501,1))</f>
        <v>0</v>
      </c>
      <c r="O2501" s="291" t="s">
        <v>605</v>
      </c>
      <c r="P2501" s="291" t="s">
        <v>605</v>
      </c>
      <c r="Q2501" s="263"/>
      <c r="R2501" s="263"/>
    </row>
    <row r="2502" spans="1:18" x14ac:dyDescent="0.25">
      <c r="A2502" s="305"/>
      <c r="B2502" s="30"/>
      <c r="C2502" s="888"/>
      <c r="D2502" s="206"/>
      <c r="E2502" s="206"/>
      <c r="F2502" s="268"/>
      <c r="G2502" s="263"/>
      <c r="H2502" s="263"/>
      <c r="I2502" s="263"/>
      <c r="J2502" s="1050"/>
      <c r="K2502" s="263"/>
      <c r="L2502" s="291"/>
      <c r="M2502" s="247" t="str">
        <f t="shared" si="113"/>
        <v>0</v>
      </c>
      <c r="N2502" s="247" t="str">
        <f t="shared" si="114"/>
        <v>0</v>
      </c>
      <c r="O2502" s="291" t="s">
        <v>605</v>
      </c>
      <c r="P2502" s="291" t="s">
        <v>605</v>
      </c>
      <c r="Q2502" s="263"/>
      <c r="R2502" s="263"/>
    </row>
    <row r="2503" spans="1:18" x14ac:dyDescent="0.25">
      <c r="A2503" s="305"/>
      <c r="B2503" s="30"/>
      <c r="C2503" s="888"/>
      <c r="D2503" s="206"/>
      <c r="E2503" s="206"/>
      <c r="F2503" s="268"/>
      <c r="G2503" s="263"/>
      <c r="H2503" s="263"/>
      <c r="I2503" s="263"/>
      <c r="J2503" s="1050"/>
      <c r="K2503" s="263"/>
      <c r="L2503" s="291"/>
      <c r="M2503" s="247" t="str">
        <f t="shared" si="113"/>
        <v>0</v>
      </c>
      <c r="N2503" s="247" t="str">
        <f t="shared" si="114"/>
        <v>0</v>
      </c>
      <c r="O2503" s="291" t="s">
        <v>605</v>
      </c>
      <c r="P2503" s="291" t="s">
        <v>605</v>
      </c>
      <c r="Q2503" s="263"/>
      <c r="R2503" s="263"/>
    </row>
    <row r="2504" spans="1:18" x14ac:dyDescent="0.25">
      <c r="A2504" s="305"/>
      <c r="B2504" s="30"/>
      <c r="C2504" s="888"/>
      <c r="D2504" s="206"/>
      <c r="E2504" s="206"/>
      <c r="F2504" s="268"/>
      <c r="G2504" s="263"/>
      <c r="H2504" s="263"/>
      <c r="I2504" s="263"/>
      <c r="J2504" s="1050"/>
      <c r="K2504" s="263"/>
      <c r="L2504" s="291"/>
      <c r="M2504" s="247" t="str">
        <f t="shared" si="113"/>
        <v>0</v>
      </c>
      <c r="N2504" s="247" t="str">
        <f t="shared" si="114"/>
        <v>0</v>
      </c>
      <c r="O2504" s="291" t="s">
        <v>605</v>
      </c>
      <c r="P2504" s="291" t="s">
        <v>605</v>
      </c>
      <c r="Q2504" s="263"/>
      <c r="R2504" s="263"/>
    </row>
    <row r="2505" spans="1:18" x14ac:dyDescent="0.25">
      <c r="A2505" s="305"/>
      <c r="B2505" s="30"/>
      <c r="C2505" s="888"/>
      <c r="D2505" s="206"/>
      <c r="E2505" s="206"/>
      <c r="F2505" s="268"/>
      <c r="G2505" s="263"/>
      <c r="H2505" s="263"/>
      <c r="I2505" s="263"/>
      <c r="J2505" s="1050"/>
      <c r="K2505" s="263"/>
      <c r="L2505" s="291"/>
      <c r="M2505" s="247" t="str">
        <f t="shared" si="113"/>
        <v>0</v>
      </c>
      <c r="N2505" s="247" t="str">
        <f t="shared" si="114"/>
        <v>0</v>
      </c>
      <c r="O2505" s="291" t="s">
        <v>605</v>
      </c>
      <c r="P2505" s="291" t="s">
        <v>605</v>
      </c>
      <c r="Q2505" s="263"/>
      <c r="R2505" s="263"/>
    </row>
    <row r="2506" spans="1:18" x14ac:dyDescent="0.25">
      <c r="A2506" s="305"/>
      <c r="B2506" s="30"/>
      <c r="C2506" s="888"/>
      <c r="D2506" s="206"/>
      <c r="E2506" s="206"/>
      <c r="F2506" s="268"/>
      <c r="G2506" s="263"/>
      <c r="H2506" s="263"/>
      <c r="I2506" s="263"/>
      <c r="J2506" s="1050"/>
      <c r="K2506" s="263"/>
      <c r="L2506" s="291"/>
      <c r="M2506" s="247" t="str">
        <f t="shared" si="113"/>
        <v>0</v>
      </c>
      <c r="N2506" s="247" t="str">
        <f t="shared" si="114"/>
        <v>0</v>
      </c>
      <c r="O2506" s="291" t="s">
        <v>605</v>
      </c>
      <c r="P2506" s="291" t="s">
        <v>605</v>
      </c>
      <c r="Q2506" s="263"/>
      <c r="R2506" s="263"/>
    </row>
    <row r="2507" spans="1:18" x14ac:dyDescent="0.25">
      <c r="A2507" s="305"/>
      <c r="B2507" s="30"/>
      <c r="C2507" s="888"/>
      <c r="D2507" s="206"/>
      <c r="E2507" s="206"/>
      <c r="F2507" s="268"/>
      <c r="G2507" s="263"/>
      <c r="H2507" s="263"/>
      <c r="I2507" s="263"/>
      <c r="J2507" s="1050"/>
      <c r="K2507" s="263"/>
      <c r="L2507" s="291"/>
      <c r="M2507" s="247" t="str">
        <f t="shared" si="113"/>
        <v>0</v>
      </c>
      <c r="N2507" s="247" t="str">
        <f t="shared" si="114"/>
        <v>0</v>
      </c>
      <c r="O2507" s="291" t="s">
        <v>605</v>
      </c>
      <c r="P2507" s="291" t="s">
        <v>605</v>
      </c>
      <c r="Q2507" s="263"/>
      <c r="R2507" s="263"/>
    </row>
    <row r="2508" spans="1:18" x14ac:dyDescent="0.25">
      <c r="A2508" s="305"/>
      <c r="B2508" s="30"/>
      <c r="C2508" s="888"/>
      <c r="D2508" s="206"/>
      <c r="E2508" s="206"/>
      <c r="F2508" s="268"/>
      <c r="G2508" s="263"/>
      <c r="H2508" s="263"/>
      <c r="I2508" s="263"/>
      <c r="J2508" s="1050"/>
      <c r="K2508" s="263"/>
      <c r="L2508" s="291"/>
      <c r="M2508" s="247" t="str">
        <f t="shared" si="113"/>
        <v>0</v>
      </c>
      <c r="N2508" s="247" t="str">
        <f t="shared" si="114"/>
        <v>0</v>
      </c>
      <c r="O2508" s="291" t="s">
        <v>605</v>
      </c>
      <c r="P2508" s="291" t="s">
        <v>605</v>
      </c>
      <c r="Q2508" s="263"/>
      <c r="R2508" s="263"/>
    </row>
    <row r="2509" spans="1:18" x14ac:dyDescent="0.25">
      <c r="A2509" s="305"/>
      <c r="B2509" s="30"/>
      <c r="C2509" s="888"/>
      <c r="D2509" s="206"/>
      <c r="E2509" s="206"/>
      <c r="F2509" s="268"/>
      <c r="G2509" s="263"/>
      <c r="H2509" s="263"/>
      <c r="I2509" s="263"/>
      <c r="J2509" s="1050"/>
      <c r="K2509" s="263"/>
      <c r="L2509" s="291"/>
      <c r="M2509" s="247" t="str">
        <f t="shared" si="113"/>
        <v>0</v>
      </c>
      <c r="N2509" s="247" t="str">
        <f t="shared" si="114"/>
        <v>0</v>
      </c>
      <c r="O2509" s="291" t="s">
        <v>605</v>
      </c>
      <c r="P2509" s="291" t="s">
        <v>605</v>
      </c>
      <c r="Q2509" s="263"/>
      <c r="R2509" s="263"/>
    </row>
    <row r="2510" spans="1:18" x14ac:dyDescent="0.25">
      <c r="A2510" s="305"/>
      <c r="B2510" s="30"/>
      <c r="C2510" s="888"/>
      <c r="D2510" s="206"/>
      <c r="E2510" s="206"/>
      <c r="F2510" s="268"/>
      <c r="G2510" s="263"/>
      <c r="H2510" s="263"/>
      <c r="I2510" s="263"/>
      <c r="J2510" s="1050"/>
      <c r="K2510" s="263"/>
      <c r="L2510" s="291"/>
      <c r="M2510" s="247" t="str">
        <f t="shared" si="113"/>
        <v>0</v>
      </c>
      <c r="N2510" s="247" t="str">
        <f t="shared" si="114"/>
        <v>0</v>
      </c>
      <c r="O2510" s="291" t="s">
        <v>605</v>
      </c>
      <c r="P2510" s="291" t="s">
        <v>605</v>
      </c>
      <c r="Q2510" s="263"/>
      <c r="R2510" s="263"/>
    </row>
    <row r="2511" spans="1:18" x14ac:dyDescent="0.25">
      <c r="A2511" s="305"/>
      <c r="B2511" s="30"/>
      <c r="C2511" s="888"/>
      <c r="D2511" s="206"/>
      <c r="E2511" s="206"/>
      <c r="F2511" s="268"/>
      <c r="G2511" s="263"/>
      <c r="H2511" s="263"/>
      <c r="I2511" s="263"/>
      <c r="J2511" s="1050"/>
      <c r="K2511" s="263"/>
      <c r="L2511" s="291"/>
      <c r="M2511" s="247" t="str">
        <f t="shared" si="113"/>
        <v>0</v>
      </c>
      <c r="N2511" s="247" t="str">
        <f t="shared" si="114"/>
        <v>0</v>
      </c>
      <c r="O2511" s="291" t="s">
        <v>605</v>
      </c>
      <c r="P2511" s="291" t="s">
        <v>605</v>
      </c>
      <c r="Q2511" s="263"/>
      <c r="R2511" s="263"/>
    </row>
    <row r="2512" spans="1:18" x14ac:dyDescent="0.25">
      <c r="A2512" s="305"/>
      <c r="B2512" s="30"/>
      <c r="C2512" s="888"/>
      <c r="D2512" s="206"/>
      <c r="E2512" s="206"/>
      <c r="F2512" s="268"/>
      <c r="G2512" s="263"/>
      <c r="H2512" s="263"/>
      <c r="I2512" s="263"/>
      <c r="J2512" s="1050"/>
      <c r="K2512" s="263"/>
      <c r="L2512" s="291"/>
      <c r="M2512" s="247" t="str">
        <f t="shared" si="113"/>
        <v>0</v>
      </c>
      <c r="N2512" s="247" t="str">
        <f t="shared" si="114"/>
        <v>0</v>
      </c>
      <c r="O2512" s="291" t="s">
        <v>605</v>
      </c>
      <c r="P2512" s="291" t="s">
        <v>605</v>
      </c>
      <c r="Q2512" s="263"/>
      <c r="R2512" s="263"/>
    </row>
    <row r="2513" spans="1:18" x14ac:dyDescent="0.25">
      <c r="A2513" s="305"/>
      <c r="B2513" s="30"/>
      <c r="C2513" s="888"/>
      <c r="D2513" s="206"/>
      <c r="E2513" s="206"/>
      <c r="F2513" s="268"/>
      <c r="G2513" s="263"/>
      <c r="H2513" s="263"/>
      <c r="I2513" s="263"/>
      <c r="J2513" s="1050"/>
      <c r="K2513" s="263"/>
      <c r="L2513" s="291"/>
      <c r="M2513" s="247" t="str">
        <f t="shared" si="113"/>
        <v>0</v>
      </c>
      <c r="N2513" s="247" t="str">
        <f t="shared" si="114"/>
        <v>0</v>
      </c>
      <c r="O2513" s="291" t="s">
        <v>605</v>
      </c>
      <c r="P2513" s="291" t="s">
        <v>605</v>
      </c>
      <c r="Q2513" s="263"/>
      <c r="R2513" s="263"/>
    </row>
    <row r="2514" spans="1:18" x14ac:dyDescent="0.25">
      <c r="A2514" s="305"/>
      <c r="B2514" s="30"/>
      <c r="C2514" s="888"/>
      <c r="D2514" s="206"/>
      <c r="E2514" s="206"/>
      <c r="F2514" s="268"/>
      <c r="G2514" s="263"/>
      <c r="H2514" s="263"/>
      <c r="I2514" s="263"/>
      <c r="J2514" s="1050"/>
      <c r="K2514" s="263"/>
      <c r="L2514" s="291"/>
      <c r="M2514" s="247" t="str">
        <f t="shared" si="113"/>
        <v>0</v>
      </c>
      <c r="N2514" s="247" t="str">
        <f t="shared" si="114"/>
        <v>0</v>
      </c>
      <c r="O2514" s="291" t="s">
        <v>605</v>
      </c>
      <c r="P2514" s="291" t="s">
        <v>605</v>
      </c>
      <c r="Q2514" s="263"/>
      <c r="R2514" s="263"/>
    </row>
    <row r="2515" spans="1:18" x14ac:dyDescent="0.25">
      <c r="A2515" s="305"/>
      <c r="B2515" s="30"/>
      <c r="C2515" s="888"/>
      <c r="D2515" s="206"/>
      <c r="E2515" s="206"/>
      <c r="F2515" s="268"/>
      <c r="G2515" s="263"/>
      <c r="H2515" s="263"/>
      <c r="I2515" s="263"/>
      <c r="J2515" s="1050"/>
      <c r="K2515" s="263"/>
      <c r="L2515" s="291"/>
      <c r="M2515" s="247" t="str">
        <f t="shared" si="113"/>
        <v>0</v>
      </c>
      <c r="N2515" s="247" t="str">
        <f t="shared" si="114"/>
        <v>0</v>
      </c>
      <c r="O2515" s="291" t="s">
        <v>605</v>
      </c>
      <c r="P2515" s="291" t="s">
        <v>605</v>
      </c>
      <c r="Q2515" s="263"/>
      <c r="R2515" s="263"/>
    </row>
    <row r="2516" spans="1:18" x14ac:dyDescent="0.25">
      <c r="A2516" s="305"/>
      <c r="B2516" s="30"/>
      <c r="C2516" s="888"/>
      <c r="D2516" s="206"/>
      <c r="E2516" s="206"/>
      <c r="F2516" s="268"/>
      <c r="G2516" s="263"/>
      <c r="H2516" s="263"/>
      <c r="I2516" s="263"/>
      <c r="J2516" s="1050"/>
      <c r="K2516" s="263"/>
      <c r="L2516" s="291"/>
      <c r="M2516" s="247" t="str">
        <f t="shared" si="113"/>
        <v>0</v>
      </c>
      <c r="N2516" s="247" t="str">
        <f t="shared" si="114"/>
        <v>0</v>
      </c>
      <c r="O2516" s="291" t="s">
        <v>605</v>
      </c>
      <c r="P2516" s="291" t="s">
        <v>605</v>
      </c>
      <c r="Q2516" s="263"/>
      <c r="R2516" s="263"/>
    </row>
    <row r="2517" spans="1:18" x14ac:dyDescent="0.25">
      <c r="A2517" s="305"/>
      <c r="B2517" s="30"/>
      <c r="C2517" s="888"/>
      <c r="D2517" s="206"/>
      <c r="E2517" s="206"/>
      <c r="F2517" s="268"/>
      <c r="G2517" s="263"/>
      <c r="H2517" s="263"/>
      <c r="I2517" s="263"/>
      <c r="J2517" s="1050"/>
      <c r="K2517" s="263"/>
      <c r="L2517" s="291"/>
      <c r="M2517" s="247" t="str">
        <f t="shared" si="113"/>
        <v>0</v>
      </c>
      <c r="N2517" s="247" t="str">
        <f t="shared" si="114"/>
        <v>0</v>
      </c>
      <c r="O2517" s="291" t="s">
        <v>605</v>
      </c>
      <c r="P2517" s="291" t="s">
        <v>605</v>
      </c>
      <c r="Q2517" s="263"/>
      <c r="R2517" s="263"/>
    </row>
    <row r="2518" spans="1:18" x14ac:dyDescent="0.25">
      <c r="A2518" s="305"/>
      <c r="B2518" s="30"/>
      <c r="C2518" s="888"/>
      <c r="D2518" s="206"/>
      <c r="E2518" s="206"/>
      <c r="F2518" s="268"/>
      <c r="G2518" s="263"/>
      <c r="H2518" s="263"/>
      <c r="I2518" s="263"/>
      <c r="J2518" s="1050"/>
      <c r="K2518" s="263"/>
      <c r="L2518" s="291"/>
      <c r="M2518" s="247" t="str">
        <f t="shared" si="113"/>
        <v>0</v>
      </c>
      <c r="N2518" s="247" t="str">
        <f t="shared" si="114"/>
        <v>0</v>
      </c>
      <c r="O2518" s="291" t="s">
        <v>605</v>
      </c>
      <c r="P2518" s="291" t="s">
        <v>605</v>
      </c>
      <c r="Q2518" s="263"/>
      <c r="R2518" s="263"/>
    </row>
    <row r="2519" spans="1:18" x14ac:dyDescent="0.25">
      <c r="A2519" s="305"/>
      <c r="B2519" s="30"/>
      <c r="C2519" s="888"/>
      <c r="D2519" s="206"/>
      <c r="E2519" s="206"/>
      <c r="F2519" s="268"/>
      <c r="G2519" s="263"/>
      <c r="H2519" s="263"/>
      <c r="I2519" s="263"/>
      <c r="J2519" s="1050"/>
      <c r="K2519" s="263"/>
      <c r="L2519" s="291"/>
      <c r="M2519" s="247" t="str">
        <f t="shared" si="113"/>
        <v>0</v>
      </c>
      <c r="N2519" s="247" t="str">
        <f t="shared" si="114"/>
        <v>0</v>
      </c>
      <c r="O2519" s="291" t="s">
        <v>605</v>
      </c>
      <c r="P2519" s="291" t="s">
        <v>605</v>
      </c>
      <c r="Q2519" s="263"/>
      <c r="R2519" s="263"/>
    </row>
    <row r="2520" spans="1:18" x14ac:dyDescent="0.25">
      <c r="A2520" s="305"/>
      <c r="B2520" s="30"/>
      <c r="C2520" s="888"/>
      <c r="D2520" s="206"/>
      <c r="E2520" s="206"/>
      <c r="F2520" s="268"/>
      <c r="G2520" s="263"/>
      <c r="H2520" s="263"/>
      <c r="I2520" s="263"/>
      <c r="J2520" s="1050"/>
      <c r="K2520" s="263"/>
      <c r="L2520" s="291"/>
      <c r="M2520" s="247" t="str">
        <f t="shared" si="113"/>
        <v>0</v>
      </c>
      <c r="N2520" s="247" t="str">
        <f t="shared" si="114"/>
        <v>0</v>
      </c>
      <c r="O2520" s="291" t="s">
        <v>605</v>
      </c>
      <c r="P2520" s="291" t="s">
        <v>605</v>
      </c>
      <c r="Q2520" s="263"/>
      <c r="R2520" s="263"/>
    </row>
    <row r="2521" spans="1:18" x14ac:dyDescent="0.25">
      <c r="A2521" s="305"/>
      <c r="B2521" s="30"/>
      <c r="C2521" s="888"/>
      <c r="D2521" s="206"/>
      <c r="E2521" s="206"/>
      <c r="F2521" s="268"/>
      <c r="G2521" s="263"/>
      <c r="H2521" s="263"/>
      <c r="I2521" s="263"/>
      <c r="J2521" s="1050"/>
      <c r="K2521" s="263"/>
      <c r="L2521" s="291"/>
      <c r="M2521" s="247" t="str">
        <f t="shared" si="113"/>
        <v>0</v>
      </c>
      <c r="N2521" s="247" t="str">
        <f t="shared" si="114"/>
        <v>0</v>
      </c>
      <c r="O2521" s="291" t="s">
        <v>605</v>
      </c>
      <c r="P2521" s="291" t="s">
        <v>605</v>
      </c>
      <c r="Q2521" s="263"/>
      <c r="R2521" s="263"/>
    </row>
    <row r="2522" spans="1:18" x14ac:dyDescent="0.25">
      <c r="A2522" s="305"/>
      <c r="B2522" s="30"/>
      <c r="C2522" s="888"/>
      <c r="D2522" s="206"/>
      <c r="E2522" s="206"/>
      <c r="F2522" s="268"/>
      <c r="G2522" s="263"/>
      <c r="H2522" s="263"/>
      <c r="I2522" s="263"/>
      <c r="J2522" s="1050"/>
      <c r="K2522" s="263"/>
      <c r="L2522" s="263"/>
      <c r="M2522" s="268"/>
      <c r="N2522" s="268"/>
      <c r="O2522" s="291"/>
      <c r="P2522" s="291"/>
      <c r="Q2522" s="263"/>
      <c r="R2522" s="263"/>
    </row>
    <row r="2523" spans="1:18" x14ac:dyDescent="0.25">
      <c r="A2523" s="305"/>
      <c r="B2523" s="30"/>
      <c r="C2523" s="888"/>
      <c r="D2523" s="206"/>
      <c r="E2523" s="206"/>
      <c r="F2523" s="268"/>
      <c r="G2523" s="263"/>
      <c r="H2523" s="263"/>
      <c r="I2523" s="263"/>
      <c r="J2523" s="1050"/>
      <c r="K2523" s="263"/>
      <c r="L2523" s="263"/>
      <c r="M2523" s="268"/>
      <c r="N2523" s="268"/>
      <c r="O2523" s="291"/>
      <c r="P2523" s="291"/>
      <c r="Q2523" s="263"/>
      <c r="R2523" s="263"/>
    </row>
    <row r="2524" spans="1:18" x14ac:dyDescent="0.25">
      <c r="A2524" s="305"/>
      <c r="B2524" s="30"/>
      <c r="C2524" s="888"/>
      <c r="D2524" s="206"/>
      <c r="E2524" s="206"/>
      <c r="F2524" s="268"/>
      <c r="G2524" s="263"/>
      <c r="H2524" s="263"/>
      <c r="I2524" s="263"/>
      <c r="J2524" s="1050"/>
      <c r="K2524" s="263"/>
      <c r="L2524" s="263"/>
      <c r="M2524" s="268"/>
      <c r="N2524" s="268"/>
      <c r="O2524" s="291"/>
      <c r="P2524" s="291"/>
      <c r="Q2524" s="263"/>
      <c r="R2524" s="263"/>
    </row>
    <row r="2525" spans="1:18" x14ac:dyDescent="0.25">
      <c r="A2525" s="305"/>
      <c r="B2525" s="30"/>
      <c r="C2525" s="888"/>
      <c r="D2525" s="206"/>
      <c r="E2525" s="206"/>
      <c r="F2525" s="268"/>
      <c r="G2525" s="263"/>
      <c r="H2525" s="263"/>
      <c r="I2525" s="263"/>
      <c r="J2525" s="1050"/>
      <c r="K2525" s="263"/>
      <c r="L2525" s="263"/>
      <c r="M2525" s="268"/>
      <c r="N2525" s="268"/>
      <c r="O2525" s="291"/>
      <c r="P2525" s="291"/>
      <c r="Q2525" s="263"/>
      <c r="R2525" s="263"/>
    </row>
    <row r="2526" spans="1:18" x14ac:dyDescent="0.25">
      <c r="A2526" s="305"/>
      <c r="B2526" s="30"/>
      <c r="C2526" s="888"/>
      <c r="D2526" s="206"/>
      <c r="E2526" s="206"/>
      <c r="F2526" s="268"/>
      <c r="G2526" s="263"/>
      <c r="H2526" s="263"/>
      <c r="I2526" s="263"/>
      <c r="J2526" s="1050"/>
      <c r="K2526" s="263"/>
      <c r="L2526" s="263"/>
      <c r="M2526" s="268"/>
      <c r="N2526" s="268"/>
      <c r="O2526" s="291"/>
      <c r="P2526" s="291"/>
      <c r="Q2526" s="263"/>
      <c r="R2526" s="263"/>
    </row>
    <row r="2527" spans="1:18" x14ac:dyDescent="0.25">
      <c r="A2527" s="305"/>
      <c r="B2527" s="30"/>
      <c r="C2527" s="888"/>
      <c r="D2527" s="206"/>
      <c r="E2527" s="206"/>
      <c r="F2527" s="268"/>
      <c r="G2527" s="263"/>
      <c r="H2527" s="263"/>
      <c r="I2527" s="263"/>
      <c r="J2527" s="1050"/>
      <c r="K2527" s="263"/>
      <c r="L2527" s="263"/>
      <c r="M2527" s="268"/>
      <c r="N2527" s="268"/>
      <c r="O2527" s="291"/>
      <c r="P2527" s="291"/>
      <c r="Q2527" s="263"/>
      <c r="R2527" s="263"/>
    </row>
    <row r="2528" spans="1:18" x14ac:dyDescent="0.25">
      <c r="A2528" s="305"/>
      <c r="B2528" s="30"/>
      <c r="C2528" s="888"/>
      <c r="D2528" s="206"/>
      <c r="E2528" s="206"/>
      <c r="F2528" s="268"/>
      <c r="G2528" s="263"/>
      <c r="H2528" s="263"/>
      <c r="I2528" s="263"/>
      <c r="J2528" s="1050"/>
      <c r="K2528" s="263"/>
      <c r="L2528" s="263"/>
      <c r="M2528" s="268"/>
      <c r="N2528" s="268"/>
      <c r="O2528" s="291"/>
      <c r="P2528" s="291"/>
      <c r="Q2528" s="263"/>
      <c r="R2528" s="263"/>
    </row>
    <row r="2529" spans="1:18" x14ac:dyDescent="0.25">
      <c r="A2529" s="305"/>
      <c r="B2529" s="30"/>
      <c r="C2529" s="888"/>
      <c r="D2529" s="206"/>
      <c r="E2529" s="206"/>
      <c r="F2529" s="268"/>
      <c r="G2529" s="263"/>
      <c r="H2529" s="263"/>
      <c r="I2529" s="263"/>
      <c r="J2529" s="1050"/>
      <c r="K2529" s="263"/>
      <c r="L2529" s="263"/>
      <c r="M2529" s="268"/>
      <c r="N2529" s="268"/>
      <c r="O2529" s="291"/>
      <c r="P2529" s="291"/>
      <c r="Q2529" s="263"/>
      <c r="R2529" s="263"/>
    </row>
    <row r="2530" spans="1:18" x14ac:dyDescent="0.25">
      <c r="A2530" s="305"/>
      <c r="B2530" s="30"/>
      <c r="C2530" s="888"/>
      <c r="D2530" s="206"/>
      <c r="E2530" s="206"/>
      <c r="F2530" s="268"/>
      <c r="G2530" s="263"/>
      <c r="H2530" s="263"/>
      <c r="I2530" s="263"/>
      <c r="J2530" s="1050"/>
      <c r="K2530" s="263"/>
      <c r="L2530" s="263"/>
      <c r="M2530" s="268"/>
      <c r="N2530" s="268"/>
      <c r="O2530" s="291"/>
      <c r="P2530" s="291"/>
      <c r="Q2530" s="263"/>
      <c r="R2530" s="263"/>
    </row>
    <row r="2531" spans="1:18" x14ac:dyDescent="0.25">
      <c r="A2531" s="305"/>
      <c r="B2531" s="30"/>
      <c r="C2531" s="888"/>
      <c r="D2531" s="206"/>
      <c r="E2531" s="206"/>
      <c r="F2531" s="268"/>
      <c r="G2531" s="263"/>
      <c r="H2531" s="263"/>
      <c r="I2531" s="263"/>
      <c r="J2531" s="1050"/>
      <c r="K2531" s="263"/>
      <c r="L2531" s="263"/>
      <c r="M2531" s="268"/>
      <c r="N2531" s="268"/>
      <c r="O2531" s="291"/>
      <c r="P2531" s="291"/>
      <c r="Q2531" s="263"/>
      <c r="R2531" s="263"/>
    </row>
    <row r="2532" spans="1:18" x14ac:dyDescent="0.25">
      <c r="A2532" s="305"/>
      <c r="B2532" s="30"/>
      <c r="C2532" s="888"/>
      <c r="D2532" s="206"/>
      <c r="E2532" s="206"/>
      <c r="F2532" s="268"/>
      <c r="G2532" s="263"/>
      <c r="H2532" s="263"/>
      <c r="I2532" s="263"/>
      <c r="J2532" s="1050"/>
      <c r="K2532" s="263"/>
      <c r="L2532" s="263"/>
      <c r="M2532" s="268"/>
      <c r="N2532" s="268"/>
      <c r="O2532" s="291"/>
      <c r="P2532" s="291"/>
      <c r="Q2532" s="263"/>
      <c r="R2532" s="263"/>
    </row>
    <row r="2533" spans="1:18" x14ac:dyDescent="0.25">
      <c r="A2533" s="305"/>
      <c r="B2533" s="30"/>
      <c r="C2533" s="888"/>
      <c r="D2533" s="206"/>
      <c r="E2533" s="206"/>
      <c r="F2533" s="268"/>
      <c r="G2533" s="263"/>
      <c r="H2533" s="263"/>
      <c r="I2533" s="263"/>
      <c r="J2533" s="1050"/>
      <c r="K2533" s="263"/>
      <c r="L2533" s="263"/>
      <c r="M2533" s="268"/>
      <c r="N2533" s="268"/>
      <c r="O2533" s="291"/>
      <c r="P2533" s="291"/>
      <c r="Q2533" s="263"/>
      <c r="R2533" s="263"/>
    </row>
    <row r="2534" spans="1:18" x14ac:dyDescent="0.25">
      <c r="A2534" s="305"/>
      <c r="B2534" s="30"/>
      <c r="C2534" s="888"/>
      <c r="D2534" s="206"/>
      <c r="E2534" s="206"/>
      <c r="F2534" s="268"/>
      <c r="G2534" s="263"/>
      <c r="H2534" s="263"/>
      <c r="I2534" s="263"/>
      <c r="J2534" s="1050"/>
      <c r="K2534" s="263"/>
      <c r="L2534" s="263"/>
      <c r="M2534" s="268"/>
      <c r="N2534" s="268"/>
      <c r="O2534" s="291"/>
      <c r="P2534" s="291"/>
      <c r="Q2534" s="263"/>
      <c r="R2534" s="263"/>
    </row>
    <row r="2535" spans="1:18" x14ac:dyDescent="0.25">
      <c r="A2535" s="305"/>
      <c r="B2535" s="30"/>
      <c r="C2535" s="888"/>
      <c r="D2535" s="206"/>
      <c r="E2535" s="206"/>
      <c r="F2535" s="268"/>
      <c r="G2535" s="263"/>
      <c r="H2535" s="263"/>
      <c r="I2535" s="263"/>
      <c r="J2535" s="1050"/>
      <c r="K2535" s="263"/>
      <c r="L2535" s="263"/>
      <c r="M2535" s="268"/>
      <c r="N2535" s="268"/>
      <c r="O2535" s="291"/>
      <c r="P2535" s="291"/>
      <c r="Q2535" s="263"/>
      <c r="R2535" s="263"/>
    </row>
    <row r="2536" spans="1:18" x14ac:dyDescent="0.25">
      <c r="A2536" s="305"/>
      <c r="B2536" s="30"/>
      <c r="C2536" s="888"/>
      <c r="D2536" s="206"/>
      <c r="E2536" s="206"/>
      <c r="F2536" s="268"/>
      <c r="G2536" s="263"/>
      <c r="H2536" s="263"/>
      <c r="I2536" s="263"/>
      <c r="J2536" s="1050"/>
      <c r="K2536" s="263"/>
      <c r="L2536" s="263"/>
      <c r="M2536" s="268"/>
      <c r="N2536" s="268"/>
      <c r="O2536" s="291"/>
      <c r="P2536" s="291"/>
      <c r="Q2536" s="263"/>
      <c r="R2536" s="263"/>
    </row>
    <row r="2537" spans="1:18" x14ac:dyDescent="0.25">
      <c r="A2537" s="305"/>
      <c r="B2537" s="30"/>
      <c r="C2537" s="888"/>
      <c r="D2537" s="206"/>
      <c r="E2537" s="206"/>
      <c r="F2537" s="268"/>
      <c r="G2537" s="263"/>
      <c r="H2537" s="263"/>
      <c r="I2537" s="263"/>
      <c r="J2537" s="1050"/>
      <c r="K2537" s="263"/>
      <c r="L2537" s="263"/>
      <c r="M2537" s="268"/>
      <c r="N2537" s="268"/>
      <c r="O2537" s="291"/>
      <c r="P2537" s="291"/>
      <c r="Q2537" s="263"/>
      <c r="R2537" s="263"/>
    </row>
    <row r="2538" spans="1:18" x14ac:dyDescent="0.25">
      <c r="A2538" s="305"/>
      <c r="B2538" s="30"/>
      <c r="C2538" s="888"/>
      <c r="D2538" s="206"/>
      <c r="E2538" s="206"/>
      <c r="F2538" s="268"/>
      <c r="G2538" s="263"/>
      <c r="H2538" s="263"/>
      <c r="I2538" s="263"/>
      <c r="J2538" s="1050"/>
      <c r="K2538" s="263"/>
      <c r="L2538" s="263"/>
      <c r="M2538" s="268"/>
      <c r="N2538" s="268"/>
      <c r="O2538" s="291"/>
      <c r="P2538" s="291"/>
      <c r="Q2538" s="263"/>
      <c r="R2538" s="263"/>
    </row>
    <row r="2539" spans="1:18" x14ac:dyDescent="0.25">
      <c r="A2539" s="305"/>
      <c r="B2539" s="30"/>
      <c r="C2539" s="888"/>
      <c r="D2539" s="206"/>
      <c r="E2539" s="206"/>
      <c r="F2539" s="268"/>
      <c r="G2539" s="263"/>
      <c r="H2539" s="263"/>
      <c r="I2539" s="263"/>
      <c r="J2539" s="1050"/>
      <c r="K2539" s="263"/>
      <c r="L2539" s="263"/>
      <c r="M2539" s="268"/>
      <c r="N2539" s="268"/>
      <c r="O2539" s="291"/>
      <c r="P2539" s="291"/>
      <c r="Q2539" s="263"/>
      <c r="R2539" s="263"/>
    </row>
    <row r="2540" spans="1:18" x14ac:dyDescent="0.25">
      <c r="A2540" s="305"/>
      <c r="B2540" s="30"/>
      <c r="C2540" s="888"/>
      <c r="D2540" s="206"/>
      <c r="E2540" s="206"/>
      <c r="F2540" s="268"/>
      <c r="G2540" s="263"/>
      <c r="H2540" s="263"/>
      <c r="I2540" s="263"/>
      <c r="J2540" s="1050"/>
      <c r="K2540" s="263"/>
      <c r="L2540" s="263"/>
      <c r="M2540" s="268"/>
      <c r="N2540" s="268"/>
      <c r="O2540" s="291"/>
      <c r="P2540" s="291"/>
      <c r="Q2540" s="263"/>
      <c r="R2540" s="263"/>
    </row>
    <row r="2541" spans="1:18" x14ac:dyDescent="0.25">
      <c r="A2541" s="305"/>
      <c r="B2541" s="30"/>
      <c r="C2541" s="888"/>
      <c r="D2541" s="206"/>
      <c r="E2541" s="206"/>
      <c r="F2541" s="268"/>
      <c r="G2541" s="263"/>
      <c r="H2541" s="263"/>
      <c r="I2541" s="263"/>
      <c r="J2541" s="1050"/>
      <c r="K2541" s="263"/>
      <c r="L2541" s="263"/>
      <c r="M2541" s="268"/>
      <c r="N2541" s="268"/>
      <c r="O2541" s="291"/>
      <c r="P2541" s="291"/>
      <c r="Q2541" s="263"/>
      <c r="R2541" s="263"/>
    </row>
    <row r="2542" spans="1:18" x14ac:dyDescent="0.25">
      <c r="A2542" s="305"/>
      <c r="B2542" s="30"/>
      <c r="C2542" s="888"/>
      <c r="D2542" s="206"/>
      <c r="E2542" s="206"/>
      <c r="F2542" s="268"/>
      <c r="G2542" s="263"/>
      <c r="H2542" s="263"/>
      <c r="I2542" s="263"/>
      <c r="J2542" s="1050"/>
      <c r="K2542" s="263"/>
      <c r="L2542" s="263"/>
      <c r="M2542" s="268"/>
      <c r="N2542" s="268"/>
      <c r="O2542" s="291"/>
      <c r="P2542" s="291"/>
      <c r="Q2542" s="263"/>
      <c r="R2542" s="263"/>
    </row>
    <row r="2543" spans="1:18" x14ac:dyDescent="0.25">
      <c r="A2543" s="305"/>
      <c r="B2543" s="30"/>
      <c r="C2543" s="888"/>
      <c r="D2543" s="206"/>
      <c r="E2543" s="206"/>
      <c r="F2543" s="268"/>
      <c r="G2543" s="263"/>
      <c r="H2543" s="263"/>
      <c r="I2543" s="263"/>
      <c r="J2543" s="1050"/>
      <c r="K2543" s="263"/>
      <c r="L2543" s="263"/>
      <c r="M2543" s="268"/>
      <c r="N2543" s="268"/>
      <c r="O2543" s="291"/>
      <c r="P2543" s="291"/>
      <c r="Q2543" s="263"/>
      <c r="R2543" s="263"/>
    </row>
    <row r="2544" spans="1:18" x14ac:dyDescent="0.25">
      <c r="A2544" s="305"/>
      <c r="B2544" s="30"/>
      <c r="C2544" s="888"/>
      <c r="D2544" s="206"/>
      <c r="E2544" s="206"/>
      <c r="F2544" s="268"/>
      <c r="G2544" s="263"/>
      <c r="H2544" s="263"/>
      <c r="I2544" s="263"/>
      <c r="J2544" s="1050"/>
      <c r="K2544" s="263"/>
      <c r="L2544" s="263"/>
      <c r="M2544" s="268"/>
      <c r="N2544" s="268"/>
      <c r="O2544" s="291"/>
      <c r="P2544" s="291"/>
      <c r="Q2544" s="263"/>
      <c r="R2544" s="263"/>
    </row>
    <row r="2545" spans="1:18" x14ac:dyDescent="0.25">
      <c r="A2545" s="305"/>
      <c r="B2545" s="30"/>
      <c r="C2545" s="888"/>
      <c r="D2545" s="206"/>
      <c r="E2545" s="206"/>
      <c r="F2545" s="268"/>
      <c r="G2545" s="263"/>
      <c r="H2545" s="263"/>
      <c r="I2545" s="263"/>
      <c r="J2545" s="1050"/>
      <c r="K2545" s="263"/>
      <c r="L2545" s="263"/>
      <c r="M2545" s="268"/>
      <c r="N2545" s="268"/>
      <c r="O2545" s="291"/>
      <c r="P2545" s="291"/>
      <c r="Q2545" s="263"/>
      <c r="R2545" s="263"/>
    </row>
    <row r="2546" spans="1:18" x14ac:dyDescent="0.25">
      <c r="A2546" s="305"/>
      <c r="B2546" s="30"/>
      <c r="C2546" s="888"/>
      <c r="D2546" s="206"/>
      <c r="E2546" s="206"/>
      <c r="F2546" s="268"/>
      <c r="G2546" s="263"/>
      <c r="H2546" s="263"/>
      <c r="I2546" s="263"/>
      <c r="J2546" s="1050"/>
      <c r="K2546" s="263"/>
      <c r="L2546" s="263"/>
      <c r="M2546" s="268"/>
      <c r="N2546" s="268"/>
      <c r="O2546" s="291"/>
      <c r="P2546" s="291"/>
      <c r="Q2546" s="263"/>
      <c r="R2546" s="263"/>
    </row>
    <row r="2547" spans="1:18" x14ac:dyDescent="0.25">
      <c r="A2547" s="305"/>
      <c r="B2547" s="30"/>
      <c r="C2547" s="888"/>
      <c r="D2547" s="206"/>
      <c r="E2547" s="206"/>
      <c r="F2547" s="268"/>
      <c r="G2547" s="263"/>
      <c r="H2547" s="263"/>
      <c r="I2547" s="263"/>
      <c r="J2547" s="1050"/>
      <c r="K2547" s="263"/>
      <c r="L2547" s="263"/>
      <c r="M2547" s="268"/>
      <c r="N2547" s="268"/>
      <c r="O2547" s="291"/>
      <c r="P2547" s="291"/>
      <c r="Q2547" s="263"/>
      <c r="R2547" s="263"/>
    </row>
    <row r="2548" spans="1:18" x14ac:dyDescent="0.25">
      <c r="A2548" s="305"/>
      <c r="B2548" s="30"/>
      <c r="C2548" s="888"/>
      <c r="D2548" s="206"/>
      <c r="E2548" s="206"/>
      <c r="F2548" s="268"/>
      <c r="G2548" s="263"/>
      <c r="H2548" s="263"/>
      <c r="I2548" s="263"/>
      <c r="J2548" s="1050"/>
      <c r="K2548" s="263"/>
      <c r="L2548" s="263"/>
      <c r="M2548" s="268"/>
      <c r="N2548" s="268"/>
      <c r="O2548" s="291"/>
      <c r="P2548" s="291"/>
      <c r="Q2548" s="263"/>
      <c r="R2548" s="263"/>
    </row>
    <row r="2549" spans="1:18" x14ac:dyDescent="0.25">
      <c r="A2549" s="305"/>
      <c r="B2549" s="30"/>
      <c r="C2549" s="888"/>
      <c r="D2549" s="206"/>
      <c r="E2549" s="206"/>
      <c r="F2549" s="268"/>
      <c r="G2549" s="263"/>
      <c r="H2549" s="263"/>
      <c r="I2549" s="263"/>
      <c r="J2549" s="1050"/>
      <c r="K2549" s="263"/>
      <c r="L2549" s="263"/>
      <c r="M2549" s="268"/>
      <c r="N2549" s="268"/>
      <c r="O2549" s="291"/>
      <c r="P2549" s="291"/>
      <c r="Q2549" s="263"/>
      <c r="R2549" s="263"/>
    </row>
    <row r="2550" spans="1:18" x14ac:dyDescent="0.25">
      <c r="A2550" s="305"/>
      <c r="B2550" s="30"/>
      <c r="C2550" s="888"/>
      <c r="D2550" s="206"/>
      <c r="E2550" s="206"/>
      <c r="F2550" s="268"/>
      <c r="G2550" s="263"/>
      <c r="H2550" s="263"/>
      <c r="I2550" s="263"/>
      <c r="J2550" s="1050"/>
      <c r="K2550" s="263"/>
      <c r="L2550" s="263"/>
      <c r="M2550" s="268"/>
      <c r="N2550" s="268"/>
      <c r="O2550" s="291"/>
      <c r="P2550" s="291"/>
      <c r="Q2550" s="263"/>
      <c r="R2550" s="263"/>
    </row>
    <row r="2551" spans="1:18" x14ac:dyDescent="0.25">
      <c r="A2551" s="305"/>
      <c r="B2551" s="30"/>
      <c r="C2551" s="888"/>
      <c r="D2551" s="206"/>
      <c r="E2551" s="206"/>
      <c r="F2551" s="268"/>
      <c r="G2551" s="263"/>
      <c r="H2551" s="263"/>
      <c r="I2551" s="263"/>
      <c r="J2551" s="1050"/>
      <c r="K2551" s="263"/>
      <c r="L2551" s="263"/>
      <c r="M2551" s="268"/>
      <c r="N2551" s="268"/>
      <c r="O2551" s="291"/>
      <c r="P2551" s="291"/>
      <c r="Q2551" s="263"/>
      <c r="R2551" s="263"/>
    </row>
    <row r="2552" spans="1:18" x14ac:dyDescent="0.25">
      <c r="A2552" s="305"/>
      <c r="B2552" s="30"/>
      <c r="C2552" s="888"/>
      <c r="D2552" s="206"/>
      <c r="E2552" s="206"/>
      <c r="F2552" s="268"/>
      <c r="G2552" s="263"/>
      <c r="H2552" s="263"/>
      <c r="I2552" s="263"/>
      <c r="J2552" s="1050"/>
      <c r="K2552" s="263"/>
      <c r="L2552" s="263"/>
      <c r="M2552" s="268"/>
      <c r="N2552" s="268"/>
      <c r="O2552" s="291"/>
      <c r="P2552" s="291"/>
      <c r="Q2552" s="263"/>
      <c r="R2552" s="263"/>
    </row>
    <row r="2553" spans="1:18" x14ac:dyDescent="0.25">
      <c r="A2553" s="305"/>
      <c r="B2553" s="30"/>
      <c r="C2553" s="888"/>
      <c r="D2553" s="206"/>
      <c r="E2553" s="206"/>
      <c r="F2553" s="268"/>
      <c r="G2553" s="263"/>
      <c r="H2553" s="263"/>
      <c r="I2553" s="263"/>
      <c r="J2553" s="1050"/>
      <c r="K2553" s="263"/>
      <c r="L2553" s="263"/>
      <c r="M2553" s="268"/>
      <c r="N2553" s="268"/>
      <c r="O2553" s="291"/>
      <c r="P2553" s="291"/>
      <c r="Q2553" s="263"/>
      <c r="R2553" s="263"/>
    </row>
    <row r="2554" spans="1:18" x14ac:dyDescent="0.25">
      <c r="A2554" s="305"/>
      <c r="B2554" s="30"/>
      <c r="C2554" s="888"/>
      <c r="D2554" s="206"/>
      <c r="E2554" s="206"/>
      <c r="F2554" s="268"/>
      <c r="G2554" s="263"/>
      <c r="H2554" s="263"/>
      <c r="I2554" s="263"/>
      <c r="J2554" s="1050"/>
      <c r="K2554" s="263"/>
      <c r="L2554" s="263"/>
      <c r="M2554" s="268"/>
      <c r="N2554" s="268"/>
      <c r="O2554" s="291"/>
      <c r="P2554" s="291"/>
      <c r="Q2554" s="263"/>
      <c r="R2554" s="263"/>
    </row>
    <row r="2555" spans="1:18" x14ac:dyDescent="0.25">
      <c r="A2555" s="305"/>
      <c r="B2555" s="30"/>
      <c r="C2555" s="888"/>
      <c r="D2555" s="206"/>
      <c r="E2555" s="206"/>
      <c r="F2555" s="268"/>
      <c r="G2555" s="263"/>
      <c r="H2555" s="263"/>
      <c r="I2555" s="263"/>
      <c r="J2555" s="1050"/>
      <c r="K2555" s="263"/>
      <c r="L2555" s="263"/>
      <c r="M2555" s="268"/>
      <c r="N2555" s="268"/>
      <c r="O2555" s="291"/>
      <c r="P2555" s="291"/>
      <c r="Q2555" s="263"/>
      <c r="R2555" s="263"/>
    </row>
    <row r="2556" spans="1:18" x14ac:dyDescent="0.25">
      <c r="A2556" s="305"/>
      <c r="B2556" s="30"/>
      <c r="C2556" s="888"/>
      <c r="D2556" s="206"/>
      <c r="E2556" s="206"/>
      <c r="F2556" s="268"/>
      <c r="G2556" s="263"/>
      <c r="H2556" s="263"/>
      <c r="I2556" s="263"/>
      <c r="J2556" s="1050"/>
      <c r="K2556" s="263"/>
      <c r="L2556" s="263"/>
      <c r="M2556" s="268"/>
      <c r="N2556" s="268"/>
      <c r="O2556" s="291"/>
      <c r="P2556" s="291"/>
      <c r="Q2556" s="263"/>
      <c r="R2556" s="263"/>
    </row>
    <row r="2557" spans="1:18" x14ac:dyDescent="0.25">
      <c r="A2557" s="305"/>
      <c r="B2557" s="30"/>
      <c r="C2557" s="888"/>
      <c r="D2557" s="206"/>
      <c r="E2557" s="206"/>
      <c r="F2557" s="268"/>
      <c r="G2557" s="263"/>
      <c r="H2557" s="263"/>
      <c r="I2557" s="263"/>
      <c r="J2557" s="1050"/>
      <c r="K2557" s="263"/>
      <c r="L2557" s="263"/>
      <c r="M2557" s="268"/>
      <c r="N2557" s="268"/>
      <c r="O2557" s="291"/>
      <c r="P2557" s="291"/>
      <c r="Q2557" s="263"/>
      <c r="R2557" s="263"/>
    </row>
    <row r="2558" spans="1:18" x14ac:dyDescent="0.25">
      <c r="A2558" s="305"/>
      <c r="B2558" s="30"/>
      <c r="C2558" s="888"/>
      <c r="D2558" s="206"/>
      <c r="E2558" s="206"/>
      <c r="F2558" s="268"/>
      <c r="G2558" s="263"/>
      <c r="H2558" s="263"/>
      <c r="I2558" s="263"/>
      <c r="J2558" s="1050"/>
      <c r="K2558" s="263"/>
      <c r="L2558" s="263"/>
      <c r="M2558" s="268"/>
      <c r="N2558" s="268"/>
      <c r="O2558" s="291"/>
      <c r="P2558" s="291"/>
      <c r="Q2558" s="263"/>
      <c r="R2558" s="263"/>
    </row>
    <row r="2559" spans="1:18" x14ac:dyDescent="0.25">
      <c r="A2559" s="305"/>
      <c r="B2559" s="30"/>
      <c r="C2559" s="888"/>
      <c r="D2559" s="206"/>
      <c r="E2559" s="206"/>
      <c r="F2559" s="268"/>
      <c r="G2559" s="263"/>
      <c r="H2559" s="263"/>
      <c r="I2559" s="263"/>
      <c r="J2559" s="1050"/>
      <c r="K2559" s="263"/>
      <c r="L2559" s="263"/>
      <c r="M2559" s="268"/>
      <c r="N2559" s="268"/>
      <c r="O2559" s="291"/>
      <c r="P2559" s="291"/>
      <c r="Q2559" s="263"/>
      <c r="R2559" s="263"/>
    </row>
    <row r="2560" spans="1:18" x14ac:dyDescent="0.25">
      <c r="A2560" s="305"/>
      <c r="B2560" s="30"/>
      <c r="C2560" s="888"/>
      <c r="D2560" s="206"/>
      <c r="E2560" s="206"/>
      <c r="F2560" s="268"/>
      <c r="G2560" s="263"/>
      <c r="H2560" s="263"/>
      <c r="I2560" s="263"/>
      <c r="J2560" s="1050"/>
      <c r="K2560" s="263"/>
      <c r="L2560" s="263"/>
      <c r="M2560" s="268"/>
      <c r="N2560" s="268"/>
      <c r="O2560" s="291"/>
      <c r="P2560" s="291"/>
      <c r="Q2560" s="263"/>
      <c r="R2560" s="263"/>
    </row>
    <row r="2561" spans="1:19" x14ac:dyDescent="0.25">
      <c r="A2561" s="305"/>
      <c r="B2561" s="30"/>
      <c r="C2561" s="888"/>
      <c r="D2561" s="206"/>
      <c r="E2561" s="206"/>
      <c r="F2561" s="268"/>
      <c r="G2561" s="263"/>
      <c r="H2561" s="263"/>
      <c r="I2561" s="263"/>
      <c r="J2561" s="1050"/>
      <c r="K2561" s="263"/>
      <c r="L2561" s="263"/>
      <c r="M2561" s="268"/>
      <c r="N2561" s="268"/>
      <c r="O2561" s="291"/>
      <c r="P2561" s="291"/>
      <c r="Q2561" s="263"/>
      <c r="R2561" s="263"/>
    </row>
    <row r="2562" spans="1:19" x14ac:dyDescent="0.25">
      <c r="A2562" s="305"/>
      <c r="B2562" s="30"/>
      <c r="C2562" s="888"/>
      <c r="D2562" s="206"/>
      <c r="E2562" s="206"/>
      <c r="F2562" s="268"/>
      <c r="G2562" s="263"/>
      <c r="H2562" s="263"/>
      <c r="I2562" s="263"/>
      <c r="J2562" s="1050"/>
      <c r="K2562" s="263"/>
      <c r="L2562" s="263"/>
      <c r="M2562" s="268"/>
      <c r="N2562" s="268"/>
      <c r="O2562" s="291"/>
      <c r="P2562" s="291"/>
      <c r="Q2562" s="263"/>
      <c r="R2562" s="263"/>
    </row>
    <row r="2563" spans="1:19" x14ac:dyDescent="0.25">
      <c r="A2563" s="305"/>
      <c r="B2563" s="30"/>
      <c r="C2563" s="888"/>
      <c r="D2563" s="206"/>
      <c r="E2563" s="206"/>
      <c r="F2563" s="268"/>
      <c r="G2563" s="263"/>
      <c r="H2563" s="263"/>
      <c r="I2563" s="263"/>
      <c r="J2563" s="1050"/>
      <c r="K2563" s="263"/>
      <c r="L2563" s="263"/>
      <c r="M2563" s="268"/>
      <c r="N2563" s="268"/>
      <c r="O2563" s="291"/>
      <c r="P2563" s="291"/>
      <c r="Q2563" s="263"/>
      <c r="R2563" s="263"/>
    </row>
    <row r="2564" spans="1:19" x14ac:dyDescent="0.25">
      <c r="A2564" s="305"/>
      <c r="B2564" s="30"/>
      <c r="C2564" s="888"/>
      <c r="D2564" s="206"/>
      <c r="E2564" s="206"/>
      <c r="F2564" s="268"/>
      <c r="G2564" s="263"/>
      <c r="H2564" s="263"/>
      <c r="I2564" s="263"/>
      <c r="J2564" s="1050"/>
      <c r="K2564" s="263"/>
      <c r="L2564" s="263"/>
      <c r="M2564" s="268"/>
      <c r="N2564" s="268"/>
      <c r="O2564" s="291"/>
      <c r="P2564" s="291"/>
      <c r="Q2564" s="263"/>
      <c r="R2564" s="263"/>
    </row>
    <row r="2565" spans="1:19" x14ac:dyDescent="0.25">
      <c r="A2565" s="305"/>
      <c r="B2565" s="30"/>
      <c r="C2565" s="888"/>
      <c r="D2565" s="206"/>
      <c r="E2565" s="206"/>
      <c r="F2565" s="268"/>
      <c r="G2565" s="263"/>
      <c r="H2565" s="263"/>
      <c r="I2565" s="263"/>
      <c r="J2565" s="1050"/>
      <c r="K2565" s="263"/>
      <c r="L2565" s="263"/>
      <c r="M2565" s="268"/>
      <c r="N2565" s="268"/>
      <c r="O2565" s="291"/>
      <c r="P2565" s="291"/>
      <c r="Q2565" s="263"/>
      <c r="R2565" s="263"/>
    </row>
    <row r="2566" spans="1:19" x14ac:dyDescent="0.25">
      <c r="A2566" s="31"/>
      <c r="B2566" s="345"/>
      <c r="C2566" s="890"/>
      <c r="D2566" s="171"/>
    </row>
    <row r="2567" spans="1:19" x14ac:dyDescent="0.25">
      <c r="B2567" s="345"/>
      <c r="Q2567" s="247"/>
      <c r="R2567" s="291"/>
      <c r="S2567" s="293"/>
    </row>
    <row r="2568" spans="1:19" x14ac:dyDescent="0.25">
      <c r="B2568" s="345"/>
      <c r="Q2568" s="247"/>
      <c r="R2568" s="291"/>
      <c r="S2568" s="293"/>
    </row>
    <row r="2569" spans="1:19" x14ac:dyDescent="0.25">
      <c r="Q2569" s="247"/>
      <c r="R2569" s="291"/>
      <c r="S2569" s="293"/>
    </row>
    <row r="2570" spans="1:19" x14ac:dyDescent="0.25">
      <c r="Q2570" s="247"/>
      <c r="R2570" s="291"/>
      <c r="S2570" s="293"/>
    </row>
    <row r="2571" spans="1:19" x14ac:dyDescent="0.25">
      <c r="S2571" s="293"/>
    </row>
    <row r="2572" spans="1:19" x14ac:dyDescent="0.25">
      <c r="S2572" s="293"/>
    </row>
    <row r="2573" spans="1:19" x14ac:dyDescent="0.25">
      <c r="S2573" s="293"/>
    </row>
    <row r="2574" spans="1:19" x14ac:dyDescent="0.25">
      <c r="F2574" s="668"/>
      <c r="G2574" s="670"/>
      <c r="H2574" s="338"/>
      <c r="I2574" s="338"/>
      <c r="J2574" s="1048"/>
      <c r="K2574" s="338"/>
      <c r="L2574" s="670">
        <f t="shared" ref="L2574:L2591" si="115">IF(K2574="",C2574,CONCATENATE(K2574,".",C2574))</f>
        <v>0</v>
      </c>
      <c r="M2574" s="668" t="str">
        <f t="shared" ref="M2574:M2591" si="116">IF(O2574="",0,LEFT(O2574,1))</f>
        <v>0</v>
      </c>
      <c r="N2574" s="668" t="str">
        <f t="shared" ref="N2574:N2591" si="117">IF(P2574="",0,LEFT(P2574,1))</f>
        <v>0</v>
      </c>
      <c r="O2574" s="672" t="s">
        <v>605</v>
      </c>
      <c r="P2574" s="672" t="s">
        <v>605</v>
      </c>
    </row>
    <row r="2575" spans="1:19" x14ac:dyDescent="0.25">
      <c r="G2575" s="670"/>
      <c r="H2575" s="338"/>
      <c r="I2575" s="338"/>
      <c r="J2575" s="1048"/>
      <c r="K2575" s="338"/>
      <c r="L2575" s="670">
        <f t="shared" si="115"/>
        <v>0</v>
      </c>
      <c r="M2575" s="668" t="str">
        <f t="shared" si="116"/>
        <v>0</v>
      </c>
      <c r="N2575" s="668" t="str">
        <f t="shared" si="117"/>
        <v>0</v>
      </c>
      <c r="O2575" s="672" t="s">
        <v>605</v>
      </c>
      <c r="P2575" s="672" t="s">
        <v>605</v>
      </c>
    </row>
    <row r="2576" spans="1:19" x14ac:dyDescent="0.25">
      <c r="G2576" s="670"/>
      <c r="H2576" s="338"/>
      <c r="I2576" s="338"/>
      <c r="J2576" s="1048"/>
      <c r="K2576" s="338"/>
      <c r="L2576" s="670">
        <f t="shared" si="115"/>
        <v>0</v>
      </c>
      <c r="M2576" s="668" t="str">
        <f t="shared" si="116"/>
        <v>0</v>
      </c>
      <c r="N2576" s="668" t="str">
        <f t="shared" si="117"/>
        <v>0</v>
      </c>
      <c r="O2576" s="672" t="s">
        <v>605</v>
      </c>
      <c r="P2576" s="672" t="s">
        <v>605</v>
      </c>
    </row>
    <row r="2577" spans="7:16" x14ac:dyDescent="0.25">
      <c r="G2577" s="670"/>
      <c r="H2577" s="338"/>
      <c r="I2577" s="338"/>
      <c r="J2577" s="1048"/>
      <c r="K2577" s="338"/>
      <c r="L2577" s="670">
        <f t="shared" si="115"/>
        <v>0</v>
      </c>
      <c r="M2577" s="668" t="str">
        <f t="shared" si="116"/>
        <v>0</v>
      </c>
      <c r="N2577" s="668" t="str">
        <f t="shared" si="117"/>
        <v>0</v>
      </c>
      <c r="O2577" s="672" t="s">
        <v>605</v>
      </c>
      <c r="P2577" s="672" t="s">
        <v>605</v>
      </c>
    </row>
    <row r="2578" spans="7:16" x14ac:dyDescent="0.25">
      <c r="G2578" s="670"/>
      <c r="H2578" s="338"/>
      <c r="I2578" s="338"/>
      <c r="J2578" s="1048"/>
      <c r="K2578" s="338"/>
      <c r="L2578" s="670">
        <f t="shared" si="115"/>
        <v>0</v>
      </c>
      <c r="M2578" s="668" t="str">
        <f t="shared" si="116"/>
        <v>0</v>
      </c>
      <c r="N2578" s="668" t="str">
        <f t="shared" si="117"/>
        <v>0</v>
      </c>
      <c r="O2578" s="672" t="s">
        <v>605</v>
      </c>
      <c r="P2578" s="672" t="s">
        <v>605</v>
      </c>
    </row>
    <row r="2579" spans="7:16" x14ac:dyDescent="0.25">
      <c r="G2579" s="670"/>
      <c r="H2579" s="338"/>
      <c r="I2579" s="338"/>
      <c r="J2579" s="1048"/>
      <c r="K2579" s="338"/>
      <c r="L2579" s="670">
        <f t="shared" si="115"/>
        <v>0</v>
      </c>
      <c r="M2579" s="668" t="str">
        <f t="shared" si="116"/>
        <v>0</v>
      </c>
      <c r="N2579" s="668" t="str">
        <f t="shared" si="117"/>
        <v>0</v>
      </c>
      <c r="O2579" s="672" t="s">
        <v>605</v>
      </c>
      <c r="P2579" s="672" t="s">
        <v>605</v>
      </c>
    </row>
    <row r="2580" spans="7:16" x14ac:dyDescent="0.25">
      <c r="G2580" s="670"/>
      <c r="H2580" s="338"/>
      <c r="I2580" s="338"/>
      <c r="J2580" s="1048"/>
      <c r="K2580" s="338"/>
      <c r="L2580" s="670">
        <f t="shared" si="115"/>
        <v>0</v>
      </c>
      <c r="M2580" s="668" t="str">
        <f t="shared" si="116"/>
        <v>0</v>
      </c>
      <c r="N2580" s="668" t="str">
        <f t="shared" si="117"/>
        <v>0</v>
      </c>
      <c r="O2580" s="672" t="s">
        <v>605</v>
      </c>
      <c r="P2580" s="672" t="s">
        <v>605</v>
      </c>
    </row>
    <row r="2581" spans="7:16" x14ac:dyDescent="0.25">
      <c r="G2581" s="670"/>
      <c r="H2581" s="338"/>
      <c r="I2581" s="338"/>
      <c r="J2581" s="1048"/>
      <c r="K2581" s="338"/>
      <c r="L2581" s="670">
        <f t="shared" si="115"/>
        <v>0</v>
      </c>
      <c r="M2581" s="668" t="str">
        <f t="shared" si="116"/>
        <v>0</v>
      </c>
      <c r="N2581" s="668" t="str">
        <f t="shared" si="117"/>
        <v>0</v>
      </c>
      <c r="O2581" s="672" t="s">
        <v>605</v>
      </c>
      <c r="P2581" s="672" t="s">
        <v>605</v>
      </c>
    </row>
    <row r="2582" spans="7:16" x14ac:dyDescent="0.25">
      <c r="G2582" s="670"/>
      <c r="H2582" s="338"/>
      <c r="I2582" s="338"/>
      <c r="J2582" s="1048"/>
      <c r="K2582" s="338"/>
      <c r="L2582" s="670">
        <f t="shared" si="115"/>
        <v>0</v>
      </c>
      <c r="M2582" s="668" t="str">
        <f t="shared" si="116"/>
        <v>0</v>
      </c>
      <c r="N2582" s="668" t="str">
        <f t="shared" si="117"/>
        <v>0</v>
      </c>
      <c r="O2582" s="672" t="s">
        <v>605</v>
      </c>
      <c r="P2582" s="672" t="s">
        <v>605</v>
      </c>
    </row>
    <row r="2583" spans="7:16" x14ac:dyDescent="0.25">
      <c r="G2583" s="670"/>
      <c r="H2583" s="338"/>
      <c r="I2583" s="338"/>
      <c r="J2583" s="1048"/>
      <c r="K2583" s="338"/>
      <c r="L2583" s="670">
        <f t="shared" si="115"/>
        <v>0</v>
      </c>
      <c r="M2583" s="668" t="str">
        <f t="shared" si="116"/>
        <v>0</v>
      </c>
      <c r="N2583" s="668" t="str">
        <f t="shared" si="117"/>
        <v>0</v>
      </c>
      <c r="O2583" s="672" t="s">
        <v>605</v>
      </c>
      <c r="P2583" s="672" t="s">
        <v>605</v>
      </c>
    </row>
    <row r="2584" spans="7:16" x14ac:dyDescent="0.25">
      <c r="G2584" s="670"/>
      <c r="H2584" s="338"/>
      <c r="L2584" s="670">
        <f t="shared" si="115"/>
        <v>0</v>
      </c>
      <c r="M2584" s="668" t="str">
        <f t="shared" si="116"/>
        <v>0</v>
      </c>
      <c r="N2584" s="668" t="str">
        <f t="shared" si="117"/>
        <v>0</v>
      </c>
      <c r="O2584" s="672" t="s">
        <v>605</v>
      </c>
      <c r="P2584" s="672" t="s">
        <v>605</v>
      </c>
    </row>
    <row r="2585" spans="7:16" x14ac:dyDescent="0.25">
      <c r="G2585" s="670"/>
      <c r="L2585" s="670">
        <f t="shared" si="115"/>
        <v>0</v>
      </c>
      <c r="M2585" s="668">
        <f t="shared" si="116"/>
        <v>0</v>
      </c>
      <c r="N2585" s="668">
        <f t="shared" si="117"/>
        <v>0</v>
      </c>
    </row>
    <row r="2586" spans="7:16" x14ac:dyDescent="0.25">
      <c r="G2586" s="670"/>
      <c r="L2586" s="670">
        <f t="shared" si="115"/>
        <v>0</v>
      </c>
      <c r="M2586" s="668">
        <f t="shared" si="116"/>
        <v>0</v>
      </c>
      <c r="N2586" s="668">
        <f t="shared" si="117"/>
        <v>0</v>
      </c>
    </row>
    <row r="2587" spans="7:16" x14ac:dyDescent="0.25">
      <c r="G2587" s="670"/>
      <c r="L2587" s="670">
        <f t="shared" si="115"/>
        <v>0</v>
      </c>
      <c r="M2587" s="668">
        <f t="shared" si="116"/>
        <v>0</v>
      </c>
      <c r="N2587" s="668">
        <f t="shared" si="117"/>
        <v>0</v>
      </c>
    </row>
    <row r="2588" spans="7:16" x14ac:dyDescent="0.25">
      <c r="G2588" s="670"/>
      <c r="L2588" s="670">
        <f t="shared" si="115"/>
        <v>0</v>
      </c>
      <c r="M2588" s="668">
        <f t="shared" si="116"/>
        <v>0</v>
      </c>
      <c r="N2588" s="668">
        <f t="shared" si="117"/>
        <v>0</v>
      </c>
    </row>
    <row r="2589" spans="7:16" x14ac:dyDescent="0.25">
      <c r="G2589" s="670"/>
      <c r="L2589" s="670">
        <f t="shared" si="115"/>
        <v>0</v>
      </c>
      <c r="M2589" s="668">
        <f t="shared" si="116"/>
        <v>0</v>
      </c>
      <c r="N2589" s="668">
        <f t="shared" si="117"/>
        <v>0</v>
      </c>
    </row>
    <row r="2590" spans="7:16" x14ac:dyDescent="0.25">
      <c r="G2590" s="670"/>
      <c r="L2590" s="670">
        <f t="shared" si="115"/>
        <v>0</v>
      </c>
      <c r="M2590" s="668">
        <f t="shared" si="116"/>
        <v>0</v>
      </c>
      <c r="N2590" s="668">
        <f t="shared" si="117"/>
        <v>0</v>
      </c>
    </row>
    <row r="2591" spans="7:16" x14ac:dyDescent="0.25">
      <c r="L2591" s="670">
        <f t="shared" si="115"/>
        <v>0</v>
      </c>
      <c r="M2591" s="668">
        <f t="shared" si="116"/>
        <v>0</v>
      </c>
      <c r="N2591" s="668">
        <f t="shared" si="117"/>
        <v>0</v>
      </c>
    </row>
  </sheetData>
  <autoFilter ref="B1:P2591"/>
  <sortState ref="A2:Q2434">
    <sortCondition ref="G1"/>
  </sortState>
  <dataConsolidate/>
  <dataValidations count="5">
    <dataValidation type="list" allowBlank="1" showInputMessage="1" showErrorMessage="1" sqref="F2439:F2565 F2064 F2081:F2433">
      <formula1>ActionsDP</formula1>
    </dataValidation>
    <dataValidation type="list" allowBlank="1" showInputMessage="1" showErrorMessage="1" sqref="B1067:C1067 K2574:K2583 J828:J829 K2:K2565">
      <formula1>IerarhiyaUr2</formula1>
    </dataValidation>
    <dataValidation type="list" allowBlank="1" showInputMessage="1" showErrorMessage="1" sqref="O2574:P2584 O2:P2565">
      <formula1>ДПприор</formula1>
    </dataValidation>
    <dataValidation type="list" allowBlank="1" showInputMessage="1" showErrorMessage="1" sqref="F2434:F2438 F2574 F2065:F2080 F2:F369 F385:F399 F372:F375 F381 F401 F413 F417:F431 F404:F407 F433 F445 F449:F463 F436:F439 F465 F468:F471 F477 F481:F495 F497 F513:F527 F500:F503 F509 F529 F541 F545:F559 F532:F535 F561 F564:F567 F573 F577:F591 F593 F609:F623 F596:F599 F605 F625 F637 F641:F655 F628:F631 F657 F689:F2063 F669 F673:F687 F660:F663">
      <formula1>$T$2:$T$20</formula1>
    </dataValidation>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B952:B953">
      <formula1>60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Pic!$B$2:$B$65</xm:f>
          </x14:formula1>
          <xm:sqref>G274:G276 G2574:G2590 G1910:G1992 G1902:G1908 G1784:G1804 G2027:G2080 G1806:G1835 G1994:G2024 G199:G201 G497 G292:G301 G2:G113 G261:G264 G303:G340 G157:G197 G401 G433 G465 G529 G561 G593 G625 G657 G689:G1664</xm:sqref>
        </x14:dataValidation>
        <x14:dataValidation type="list" allowBlank="1" showInputMessage="1" showErrorMessage="1">
          <x14:formula1>
            <xm:f>[10]Pic!#REF!</xm:f>
          </x14:formula1>
          <xm:sqref>G198 G265:G273 G202:G207 G251:G260 G341:G369</xm:sqref>
        </x14:dataValidation>
        <x14:dataValidation type="list" allowBlank="1" showInputMessage="1" showErrorMessage="1">
          <x14:formula1>
            <xm:f>[11]Pic!#REF!</xm:f>
          </x14:formula1>
          <xm:sqref>G208:G250 G277:G291 G302 G114:G156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tabColor rgb="FF92D050"/>
  </sheetPr>
  <dimension ref="A1:AD33"/>
  <sheetViews>
    <sheetView zoomScale="85" zoomScaleNormal="85" workbookViewId="0">
      <selection activeCell="A2" sqref="A2:C3"/>
    </sheetView>
  </sheetViews>
  <sheetFormatPr defaultRowHeight="15" x14ac:dyDescent="0.25"/>
  <cols>
    <col min="1" max="1" width="9.140625" style="1"/>
    <col min="2" max="2" width="59" customWidth="1"/>
    <col min="3" max="3" width="15.5703125" customWidth="1"/>
    <col min="4" max="15" width="0" hidden="1" customWidth="1"/>
    <col min="16" max="16" width="15.28515625" customWidth="1"/>
    <col min="17" max="17" width="11.5703125" customWidth="1"/>
    <col min="22" max="22" width="36.42578125" customWidth="1"/>
    <col min="23" max="24" width="0" hidden="1" customWidth="1"/>
    <col min="28" max="28" width="11" bestFit="1" customWidth="1"/>
    <col min="29" max="29" width="40.5703125" bestFit="1" customWidth="1"/>
    <col min="30" max="30" width="9.7109375" bestFit="1" customWidth="1"/>
  </cols>
  <sheetData>
    <row r="1" spans="1:30" ht="26.25" thickBot="1" x14ac:dyDescent="0.3">
      <c r="A1" s="4" t="s">
        <v>0</v>
      </c>
      <c r="B1" s="5" t="s">
        <v>1</v>
      </c>
      <c r="C1" s="4" t="s">
        <v>2</v>
      </c>
      <c r="D1" s="4" t="s">
        <v>3</v>
      </c>
      <c r="E1" s="5" t="s">
        <v>4</v>
      </c>
      <c r="F1" s="5" t="s">
        <v>5</v>
      </c>
      <c r="G1" s="5" t="s">
        <v>6</v>
      </c>
      <c r="H1" s="5" t="s">
        <v>7</v>
      </c>
      <c r="I1" s="5" t="s">
        <v>8</v>
      </c>
      <c r="J1" s="5" t="s">
        <v>9</v>
      </c>
      <c r="K1" s="5" t="s">
        <v>10</v>
      </c>
      <c r="L1" s="5" t="s">
        <v>11</v>
      </c>
      <c r="M1" s="5" t="s">
        <v>12</v>
      </c>
      <c r="N1" s="5" t="s">
        <v>13</v>
      </c>
      <c r="O1" s="5" t="s">
        <v>14</v>
      </c>
      <c r="P1" s="13" t="s">
        <v>20</v>
      </c>
      <c r="Q1" s="14" t="s">
        <v>21</v>
      </c>
      <c r="R1" s="15" t="s">
        <v>18</v>
      </c>
      <c r="S1" s="15" t="s">
        <v>17</v>
      </c>
      <c r="T1" s="15" t="s">
        <v>19</v>
      </c>
      <c r="U1" s="16" t="s">
        <v>26</v>
      </c>
      <c r="V1" s="362" t="s">
        <v>23</v>
      </c>
      <c r="W1" s="15" t="s">
        <v>24</v>
      </c>
      <c r="X1" s="15" t="s">
        <v>25</v>
      </c>
      <c r="Y1" s="2" t="s">
        <v>22</v>
      </c>
      <c r="Z1" s="2" t="s">
        <v>15</v>
      </c>
      <c r="AA1" s="2" t="s">
        <v>16</v>
      </c>
      <c r="AB1" s="165" t="s">
        <v>430</v>
      </c>
      <c r="AC1" s="167" t="s">
        <v>431</v>
      </c>
      <c r="AD1" s="167" t="s">
        <v>432</v>
      </c>
    </row>
    <row r="2" spans="1:30" ht="15.75" thickBot="1" x14ac:dyDescent="0.3">
      <c r="A2" s="7">
        <v>1</v>
      </c>
      <c r="B2" s="946" t="s">
        <v>2055</v>
      </c>
      <c r="C2" s="535" t="s">
        <v>2098</v>
      </c>
      <c r="D2" s="535"/>
      <c r="E2" s="535"/>
      <c r="F2" s="535"/>
      <c r="G2" s="535"/>
      <c r="H2" s="535"/>
      <c r="I2" s="535"/>
      <c r="J2" s="535"/>
      <c r="K2" s="535"/>
      <c r="L2" s="535"/>
      <c r="M2" s="535"/>
      <c r="N2" s="535"/>
      <c r="O2" s="535"/>
      <c r="P2" s="535">
        <v>0</v>
      </c>
      <c r="Q2" s="535">
        <v>100</v>
      </c>
      <c r="R2" s="535">
        <v>0.1</v>
      </c>
      <c r="S2" s="535">
        <v>0.1</v>
      </c>
      <c r="T2" s="535"/>
      <c r="U2" s="535"/>
      <c r="V2" s="250" t="s">
        <v>592</v>
      </c>
      <c r="W2" s="535"/>
      <c r="X2" s="535"/>
      <c r="Y2" s="11">
        <f t="shared" ref="Y2:Y20" si="0">IFERROR(MATCH(V2,НазваниеДиап,0),0)</f>
        <v>1</v>
      </c>
      <c r="Z2" s="261">
        <v>1</v>
      </c>
      <c r="AA2" s="261">
        <v>0</v>
      </c>
      <c r="AB2" s="261" t="s">
        <v>2046</v>
      </c>
      <c r="AC2" s="261" t="s">
        <v>1148</v>
      </c>
      <c r="AD2" s="261" t="s">
        <v>1296</v>
      </c>
    </row>
    <row r="3" spans="1:30" x14ac:dyDescent="0.25">
      <c r="A3" s="8">
        <v>2</v>
      </c>
      <c r="B3" s="947" t="s">
        <v>2074</v>
      </c>
      <c r="C3" s="337" t="s">
        <v>2118</v>
      </c>
      <c r="D3" s="337"/>
      <c r="E3" s="337"/>
      <c r="F3" s="337"/>
      <c r="G3" s="337"/>
      <c r="H3" s="337"/>
      <c r="I3" s="337"/>
      <c r="J3" s="337"/>
      <c r="K3" s="337"/>
      <c r="L3" s="337"/>
      <c r="M3" s="337"/>
      <c r="N3" s="337"/>
      <c r="O3" s="337"/>
      <c r="P3" s="535">
        <v>0</v>
      </c>
      <c r="Q3" s="535">
        <v>100</v>
      </c>
      <c r="R3" s="535">
        <v>0.1</v>
      </c>
      <c r="S3" s="535">
        <v>0.1</v>
      </c>
      <c r="T3" s="337"/>
      <c r="U3" s="337"/>
      <c r="V3" s="250" t="s">
        <v>592</v>
      </c>
      <c r="W3" s="337"/>
      <c r="X3" s="337"/>
      <c r="Y3" s="11">
        <f t="shared" si="0"/>
        <v>1</v>
      </c>
      <c r="Z3" s="250">
        <v>2</v>
      </c>
      <c r="AA3" s="250">
        <v>0</v>
      </c>
      <c r="AB3" s="250" t="s">
        <v>2046</v>
      </c>
      <c r="AC3" s="250" t="s">
        <v>1148</v>
      </c>
      <c r="AD3" s="250" t="s">
        <v>1305</v>
      </c>
    </row>
    <row r="4" spans="1:30" x14ac:dyDescent="0.25">
      <c r="A4" s="8">
        <v>3</v>
      </c>
      <c r="B4" s="337"/>
      <c r="C4" s="337"/>
      <c r="D4" s="337"/>
      <c r="E4" s="337"/>
      <c r="F4" s="337"/>
      <c r="G4" s="337"/>
      <c r="H4" s="337"/>
      <c r="I4" s="337"/>
      <c r="J4" s="337"/>
      <c r="K4" s="337"/>
      <c r="L4" s="337"/>
      <c r="M4" s="337"/>
      <c r="N4" s="337"/>
      <c r="O4" s="337"/>
      <c r="P4" s="337"/>
      <c r="Q4" s="337"/>
      <c r="R4" s="337"/>
      <c r="S4" s="337"/>
      <c r="T4" s="337"/>
      <c r="U4" s="337"/>
      <c r="V4" s="250"/>
      <c r="W4" s="337"/>
      <c r="X4" s="337"/>
      <c r="Y4" s="11">
        <f t="shared" si="0"/>
        <v>0</v>
      </c>
      <c r="Z4" s="250"/>
      <c r="AA4" s="250"/>
      <c r="AB4" s="250"/>
      <c r="AC4" s="250"/>
      <c r="AD4" s="250"/>
    </row>
    <row r="5" spans="1:30" x14ac:dyDescent="0.25">
      <c r="A5" s="307">
        <v>4</v>
      </c>
      <c r="B5" s="337"/>
      <c r="C5" s="337"/>
      <c r="D5" s="337"/>
      <c r="E5" s="337"/>
      <c r="F5" s="337"/>
      <c r="G5" s="337"/>
      <c r="H5" s="337"/>
      <c r="I5" s="337"/>
      <c r="J5" s="337"/>
      <c r="K5" s="337"/>
      <c r="L5" s="337"/>
      <c r="M5" s="337"/>
      <c r="N5" s="337"/>
      <c r="O5" s="337"/>
      <c r="P5" s="337"/>
      <c r="Q5" s="337"/>
      <c r="R5" s="337"/>
      <c r="S5" s="337"/>
      <c r="T5" s="337"/>
      <c r="U5" s="337"/>
      <c r="V5" s="250"/>
      <c r="W5" s="337"/>
      <c r="X5" s="337"/>
      <c r="Y5" s="11">
        <f t="shared" si="0"/>
        <v>0</v>
      </c>
      <c r="Z5" s="250"/>
      <c r="AA5" s="250"/>
      <c r="AB5" s="250"/>
      <c r="AC5" s="250"/>
      <c r="AD5" s="250"/>
    </row>
    <row r="6" spans="1:30" x14ac:dyDescent="0.25">
      <c r="A6" s="8">
        <v>5</v>
      </c>
      <c r="B6" s="337"/>
      <c r="C6" s="337"/>
      <c r="D6" s="337"/>
      <c r="E6" s="337"/>
      <c r="F6" s="337"/>
      <c r="G6" s="337"/>
      <c r="H6" s="337"/>
      <c r="I6" s="337"/>
      <c r="J6" s="337"/>
      <c r="K6" s="337"/>
      <c r="L6" s="337"/>
      <c r="M6" s="337"/>
      <c r="N6" s="337"/>
      <c r="O6" s="337"/>
      <c r="P6" s="337"/>
      <c r="Q6" s="337"/>
      <c r="R6" s="337"/>
      <c r="S6" s="337"/>
      <c r="T6" s="337"/>
      <c r="U6" s="337"/>
      <c r="V6" s="250"/>
      <c r="W6" s="337"/>
      <c r="X6" s="337"/>
      <c r="Y6" s="11">
        <f t="shared" si="0"/>
        <v>0</v>
      </c>
      <c r="Z6" s="250"/>
      <c r="AA6" s="250"/>
      <c r="AB6" s="250"/>
      <c r="AC6" s="250"/>
      <c r="AD6" s="250"/>
    </row>
    <row r="7" spans="1:30" x14ac:dyDescent="0.25">
      <c r="A7" s="8">
        <v>6</v>
      </c>
      <c r="B7" s="337"/>
      <c r="C7" s="337"/>
      <c r="D7" s="337"/>
      <c r="E7" s="337"/>
      <c r="F7" s="337"/>
      <c r="G7" s="337"/>
      <c r="H7" s="337"/>
      <c r="I7" s="337"/>
      <c r="J7" s="337"/>
      <c r="K7" s="337"/>
      <c r="L7" s="337"/>
      <c r="M7" s="337"/>
      <c r="N7" s="337"/>
      <c r="O7" s="337"/>
      <c r="P7" s="337"/>
      <c r="Q7" s="337"/>
      <c r="R7" s="337"/>
      <c r="S7" s="337"/>
      <c r="T7" s="337"/>
      <c r="U7" s="337"/>
      <c r="V7" s="250"/>
      <c r="W7" s="337"/>
      <c r="X7" s="337"/>
      <c r="Y7" s="11">
        <f t="shared" si="0"/>
        <v>0</v>
      </c>
      <c r="Z7" s="250"/>
      <c r="AA7" s="250"/>
      <c r="AB7" s="250"/>
      <c r="AC7" s="250"/>
      <c r="AD7" s="250"/>
    </row>
    <row r="8" spans="1:30" x14ac:dyDescent="0.25">
      <c r="A8" s="8">
        <v>7</v>
      </c>
      <c r="B8" s="337"/>
      <c r="C8" s="337"/>
      <c r="D8" s="337"/>
      <c r="E8" s="337"/>
      <c r="F8" s="337"/>
      <c r="G8" s="337"/>
      <c r="H8" s="337"/>
      <c r="I8" s="337"/>
      <c r="J8" s="337"/>
      <c r="K8" s="337"/>
      <c r="L8" s="337"/>
      <c r="M8" s="337"/>
      <c r="N8" s="337"/>
      <c r="O8" s="337"/>
      <c r="P8" s="337"/>
      <c r="Q8" s="337"/>
      <c r="R8" s="337"/>
      <c r="S8" s="337"/>
      <c r="T8" s="337"/>
      <c r="U8" s="337"/>
      <c r="V8" s="250"/>
      <c r="W8" s="337"/>
      <c r="X8" s="337"/>
      <c r="Y8" s="11">
        <f t="shared" si="0"/>
        <v>0</v>
      </c>
      <c r="Z8" s="250"/>
      <c r="AA8" s="250"/>
      <c r="AB8" s="250"/>
      <c r="AC8" s="250"/>
      <c r="AD8" s="250"/>
    </row>
    <row r="9" spans="1:30" x14ac:dyDescent="0.25">
      <c r="A9" s="8">
        <v>8</v>
      </c>
      <c r="B9" s="337"/>
      <c r="C9" s="337"/>
      <c r="D9" s="337"/>
      <c r="E9" s="337"/>
      <c r="F9" s="337"/>
      <c r="G9" s="337"/>
      <c r="H9" s="337"/>
      <c r="I9" s="337"/>
      <c r="J9" s="337"/>
      <c r="K9" s="337"/>
      <c r="L9" s="337"/>
      <c r="M9" s="337"/>
      <c r="N9" s="337"/>
      <c r="O9" s="337"/>
      <c r="P9" s="337"/>
      <c r="Q9" s="337"/>
      <c r="R9" s="337"/>
      <c r="S9" s="337"/>
      <c r="T9" s="337"/>
      <c r="U9" s="337"/>
      <c r="V9" s="250"/>
      <c r="W9" s="337"/>
      <c r="X9" s="337"/>
      <c r="Y9" s="11">
        <f t="shared" si="0"/>
        <v>0</v>
      </c>
      <c r="Z9" s="250"/>
      <c r="AA9" s="250"/>
      <c r="AB9" s="250"/>
      <c r="AC9" s="250"/>
      <c r="AD9" s="250"/>
    </row>
    <row r="10" spans="1:30" x14ac:dyDescent="0.25">
      <c r="A10" s="8">
        <v>9</v>
      </c>
      <c r="B10" s="337"/>
      <c r="C10" s="337"/>
      <c r="D10" s="337"/>
      <c r="E10" s="337"/>
      <c r="F10" s="337"/>
      <c r="G10" s="337"/>
      <c r="H10" s="337"/>
      <c r="I10" s="337"/>
      <c r="J10" s="337"/>
      <c r="K10" s="337"/>
      <c r="L10" s="337"/>
      <c r="M10" s="337"/>
      <c r="N10" s="337"/>
      <c r="O10" s="337"/>
      <c r="P10" s="337"/>
      <c r="Q10" s="337"/>
      <c r="R10" s="337"/>
      <c r="S10" s="337"/>
      <c r="T10" s="337"/>
      <c r="U10" s="337"/>
      <c r="V10" s="337"/>
      <c r="W10" s="337"/>
      <c r="X10" s="337"/>
      <c r="Y10" s="11">
        <f t="shared" si="0"/>
        <v>0</v>
      </c>
      <c r="Z10" s="250"/>
      <c r="AA10" s="250"/>
      <c r="AB10" s="250"/>
      <c r="AC10" s="250"/>
      <c r="AD10" s="250"/>
    </row>
    <row r="11" spans="1:30" x14ac:dyDescent="0.25">
      <c r="A11" s="8">
        <v>10</v>
      </c>
      <c r="B11" s="337"/>
      <c r="C11" s="337"/>
      <c r="D11" s="337"/>
      <c r="E11" s="337"/>
      <c r="F11" s="337"/>
      <c r="G11" s="337"/>
      <c r="H11" s="337"/>
      <c r="I11" s="337"/>
      <c r="J11" s="337"/>
      <c r="K11" s="337"/>
      <c r="L11" s="337"/>
      <c r="M11" s="337"/>
      <c r="N11" s="337"/>
      <c r="O11" s="337"/>
      <c r="P11" s="337"/>
      <c r="Q11" s="337"/>
      <c r="R11" s="337"/>
      <c r="S11" s="337"/>
      <c r="T11" s="337"/>
      <c r="U11" s="337"/>
      <c r="V11" s="337"/>
      <c r="W11" s="337"/>
      <c r="X11" s="337"/>
      <c r="Y11" s="11">
        <f t="shared" si="0"/>
        <v>0</v>
      </c>
      <c r="Z11" s="250"/>
      <c r="AA11" s="250"/>
      <c r="AB11" s="250"/>
      <c r="AC11" s="250"/>
      <c r="AD11" s="250"/>
    </row>
    <row r="12" spans="1:30" x14ac:dyDescent="0.25">
      <c r="A12" s="8">
        <v>11</v>
      </c>
      <c r="B12" s="337"/>
      <c r="C12" s="337"/>
      <c r="D12" s="337"/>
      <c r="E12" s="337"/>
      <c r="F12" s="337"/>
      <c r="G12" s="337"/>
      <c r="H12" s="337"/>
      <c r="I12" s="337"/>
      <c r="J12" s="337"/>
      <c r="K12" s="337"/>
      <c r="L12" s="337"/>
      <c r="M12" s="337"/>
      <c r="N12" s="337"/>
      <c r="O12" s="337"/>
      <c r="P12" s="337"/>
      <c r="Q12" s="337"/>
      <c r="R12" s="337"/>
      <c r="S12" s="337"/>
      <c r="T12" s="337"/>
      <c r="U12" s="337"/>
      <c r="V12" s="337"/>
      <c r="W12" s="337"/>
      <c r="X12" s="337"/>
      <c r="Y12" s="11">
        <f t="shared" si="0"/>
        <v>0</v>
      </c>
      <c r="Z12" s="250"/>
      <c r="AA12" s="250"/>
      <c r="AB12" s="250"/>
      <c r="AC12" s="250"/>
      <c r="AD12" s="250"/>
    </row>
    <row r="13" spans="1:30" x14ac:dyDescent="0.25">
      <c r="A13" s="8">
        <v>12</v>
      </c>
      <c r="B13" s="337"/>
      <c r="C13" s="337"/>
      <c r="D13" s="337"/>
      <c r="E13" s="337"/>
      <c r="F13" s="337"/>
      <c r="G13" s="337"/>
      <c r="H13" s="337"/>
      <c r="I13" s="337"/>
      <c r="J13" s="337"/>
      <c r="K13" s="337"/>
      <c r="L13" s="337"/>
      <c r="M13" s="337"/>
      <c r="N13" s="337"/>
      <c r="O13" s="337"/>
      <c r="P13" s="337"/>
      <c r="Q13" s="337"/>
      <c r="R13" s="337"/>
      <c r="S13" s="337"/>
      <c r="T13" s="337"/>
      <c r="U13" s="337"/>
      <c r="V13" s="337"/>
      <c r="W13" s="337"/>
      <c r="X13" s="337"/>
      <c r="Y13" s="11">
        <f t="shared" si="0"/>
        <v>0</v>
      </c>
      <c r="Z13" s="250"/>
      <c r="AA13" s="250"/>
      <c r="AB13" s="250"/>
      <c r="AC13" s="250"/>
      <c r="AD13" s="250"/>
    </row>
    <row r="14" spans="1:30" x14ac:dyDescent="0.25">
      <c r="A14" s="8">
        <v>13</v>
      </c>
      <c r="B14" s="337"/>
      <c r="C14" s="337"/>
      <c r="D14" s="337"/>
      <c r="E14" s="337"/>
      <c r="F14" s="337"/>
      <c r="G14" s="337"/>
      <c r="H14" s="337"/>
      <c r="I14" s="337"/>
      <c r="J14" s="337"/>
      <c r="K14" s="337"/>
      <c r="L14" s="337"/>
      <c r="M14" s="337"/>
      <c r="N14" s="337"/>
      <c r="O14" s="337"/>
      <c r="P14" s="337"/>
      <c r="Q14" s="337"/>
      <c r="R14" s="337"/>
      <c r="S14" s="337"/>
      <c r="T14" s="337"/>
      <c r="U14" s="337"/>
      <c r="V14" s="337"/>
      <c r="W14" s="337"/>
      <c r="X14" s="337"/>
      <c r="Y14" s="11">
        <f t="shared" si="0"/>
        <v>0</v>
      </c>
      <c r="Z14" s="337"/>
      <c r="AA14" s="337"/>
      <c r="AB14" s="337"/>
      <c r="AC14" s="337"/>
      <c r="AD14" s="337"/>
    </row>
    <row r="15" spans="1:30" x14ac:dyDescent="0.25">
      <c r="A15" s="8">
        <v>14</v>
      </c>
      <c r="B15" s="337"/>
      <c r="C15" s="337"/>
      <c r="D15" s="337"/>
      <c r="E15" s="337"/>
      <c r="F15" s="337"/>
      <c r="G15" s="337"/>
      <c r="H15" s="337"/>
      <c r="I15" s="337"/>
      <c r="J15" s="337"/>
      <c r="K15" s="337"/>
      <c r="L15" s="337"/>
      <c r="M15" s="337"/>
      <c r="N15" s="337"/>
      <c r="O15" s="337"/>
      <c r="P15" s="337"/>
      <c r="Q15" s="337"/>
      <c r="R15" s="337"/>
      <c r="S15" s="337"/>
      <c r="T15" s="337"/>
      <c r="U15" s="337"/>
      <c r="V15" s="337"/>
      <c r="W15" s="337"/>
      <c r="X15" s="337"/>
      <c r="Y15" s="11">
        <f t="shared" si="0"/>
        <v>0</v>
      </c>
      <c r="Z15" s="337"/>
      <c r="AA15" s="337"/>
      <c r="AB15" s="337"/>
      <c r="AC15" s="337"/>
      <c r="AD15" s="337"/>
    </row>
    <row r="16" spans="1:30" x14ac:dyDescent="0.25">
      <c r="A16" s="8">
        <v>15</v>
      </c>
      <c r="B16" s="337"/>
      <c r="C16" s="337"/>
      <c r="D16" s="337"/>
      <c r="E16" s="337"/>
      <c r="F16" s="337"/>
      <c r="G16" s="337"/>
      <c r="H16" s="337"/>
      <c r="I16" s="337"/>
      <c r="J16" s="337"/>
      <c r="K16" s="337"/>
      <c r="L16" s="337"/>
      <c r="M16" s="337"/>
      <c r="N16" s="337"/>
      <c r="O16" s="337"/>
      <c r="P16" s="337"/>
      <c r="Q16" s="337"/>
      <c r="R16" s="337"/>
      <c r="S16" s="337"/>
      <c r="T16" s="337"/>
      <c r="U16" s="337"/>
      <c r="V16" s="337"/>
      <c r="W16" s="337"/>
      <c r="X16" s="337"/>
      <c r="Y16" s="11">
        <f t="shared" si="0"/>
        <v>0</v>
      </c>
      <c r="Z16" s="337"/>
      <c r="AA16" s="337"/>
      <c r="AB16" s="337"/>
      <c r="AC16" s="337"/>
      <c r="AD16" s="337"/>
    </row>
    <row r="17" spans="1:30" x14ac:dyDescent="0.25">
      <c r="A17" s="8">
        <v>16</v>
      </c>
      <c r="B17" s="337"/>
      <c r="C17" s="337"/>
      <c r="D17" s="337"/>
      <c r="E17" s="337"/>
      <c r="F17" s="337"/>
      <c r="G17" s="337"/>
      <c r="H17" s="337"/>
      <c r="I17" s="337"/>
      <c r="J17" s="337"/>
      <c r="K17" s="337"/>
      <c r="L17" s="337"/>
      <c r="M17" s="337"/>
      <c r="N17" s="337"/>
      <c r="O17" s="337"/>
      <c r="P17" s="337"/>
      <c r="Q17" s="337"/>
      <c r="R17" s="337"/>
      <c r="S17" s="337"/>
      <c r="T17" s="337"/>
      <c r="U17" s="337"/>
      <c r="V17" s="337"/>
      <c r="W17" s="337"/>
      <c r="X17" s="337"/>
      <c r="Y17" s="11">
        <f t="shared" si="0"/>
        <v>0</v>
      </c>
      <c r="Z17" s="337"/>
      <c r="AA17" s="337"/>
      <c r="AB17" s="337"/>
      <c r="AC17" s="337"/>
      <c r="AD17" s="337"/>
    </row>
    <row r="18" spans="1:30" x14ac:dyDescent="0.25">
      <c r="A18" s="8">
        <v>17</v>
      </c>
      <c r="B18" s="11"/>
      <c r="C18" s="11"/>
      <c r="D18" s="11"/>
      <c r="E18" s="11"/>
      <c r="F18" s="11"/>
      <c r="G18" s="11"/>
      <c r="H18" s="11"/>
      <c r="I18" s="11"/>
      <c r="J18" s="11"/>
      <c r="K18" s="11"/>
      <c r="L18" s="11"/>
      <c r="M18" s="11"/>
      <c r="N18" s="11"/>
      <c r="O18" s="11"/>
      <c r="P18" s="11"/>
      <c r="Q18" s="11"/>
      <c r="R18" s="11"/>
      <c r="S18" s="11"/>
      <c r="T18" s="11"/>
      <c r="U18" s="11"/>
      <c r="V18" s="11"/>
      <c r="W18" s="11"/>
      <c r="X18" s="11"/>
      <c r="Y18" s="11">
        <f t="shared" si="0"/>
        <v>0</v>
      </c>
      <c r="Z18" s="11"/>
      <c r="AA18" s="11"/>
      <c r="AB18" s="11"/>
      <c r="AC18" s="11"/>
      <c r="AD18" s="11"/>
    </row>
    <row r="19" spans="1:30" x14ac:dyDescent="0.25">
      <c r="A19" s="8">
        <v>18</v>
      </c>
      <c r="B19" s="11"/>
      <c r="C19" s="11"/>
      <c r="D19" s="11"/>
      <c r="E19" s="11"/>
      <c r="F19" s="11"/>
      <c r="G19" s="11"/>
      <c r="H19" s="11"/>
      <c r="I19" s="11"/>
      <c r="J19" s="11"/>
      <c r="K19" s="11"/>
      <c r="L19" s="11"/>
      <c r="M19" s="11"/>
      <c r="N19" s="11"/>
      <c r="O19" s="11"/>
      <c r="P19" s="11"/>
      <c r="Q19" s="11"/>
      <c r="R19" s="11"/>
      <c r="S19" s="11"/>
      <c r="T19" s="11"/>
      <c r="U19" s="11"/>
      <c r="V19" s="11"/>
      <c r="W19" s="11"/>
      <c r="X19" s="11"/>
      <c r="Y19" s="11">
        <f t="shared" si="0"/>
        <v>0</v>
      </c>
      <c r="Z19" s="11"/>
      <c r="AA19" s="11"/>
      <c r="AB19" s="11"/>
      <c r="AC19" s="11"/>
      <c r="AD19" s="11"/>
    </row>
    <row r="20" spans="1:30" x14ac:dyDescent="0.25">
      <c r="A20" s="8">
        <v>19</v>
      </c>
      <c r="B20" s="11"/>
      <c r="C20" s="11"/>
      <c r="D20" s="11"/>
      <c r="E20" s="11"/>
      <c r="F20" s="11"/>
      <c r="G20" s="11"/>
      <c r="H20" s="11"/>
      <c r="I20" s="11"/>
      <c r="J20" s="11"/>
      <c r="K20" s="11"/>
      <c r="L20" s="11"/>
      <c r="M20" s="11"/>
      <c r="N20" s="11"/>
      <c r="O20" s="11"/>
      <c r="P20" s="11"/>
      <c r="Q20" s="11"/>
      <c r="R20" s="11"/>
      <c r="S20" s="11"/>
      <c r="T20" s="11"/>
      <c r="U20" s="11"/>
      <c r="V20" s="11"/>
      <c r="W20" s="11"/>
      <c r="X20" s="11"/>
      <c r="Y20" s="11">
        <f t="shared" si="0"/>
        <v>0</v>
      </c>
      <c r="Z20" s="11"/>
      <c r="AA20" s="11"/>
      <c r="AB20" s="11"/>
      <c r="AC20" s="11"/>
      <c r="AD20" s="11"/>
    </row>
    <row r="21" spans="1:30" x14ac:dyDescent="0.25">
      <c r="A21" s="8">
        <v>20</v>
      </c>
      <c r="B21" s="11"/>
      <c r="C21" s="11"/>
      <c r="D21" s="11"/>
      <c r="E21" s="11"/>
      <c r="F21" s="11"/>
      <c r="G21" s="11"/>
      <c r="H21" s="11"/>
      <c r="I21" s="11"/>
      <c r="J21" s="11"/>
      <c r="K21" s="11"/>
      <c r="L21" s="11"/>
      <c r="M21" s="11"/>
      <c r="N21" s="11"/>
      <c r="O21" s="11"/>
      <c r="P21" s="11"/>
      <c r="Q21" s="11"/>
      <c r="R21" s="11"/>
      <c r="S21" s="11"/>
      <c r="T21" s="11"/>
      <c r="U21" s="11"/>
      <c r="V21" s="11"/>
      <c r="W21" s="11"/>
      <c r="X21" s="11"/>
      <c r="Y21" s="11">
        <f t="shared" ref="Y21:Y33" si="1">IFERROR(MATCH(V21,НазваниеДиап,0),0)</f>
        <v>0</v>
      </c>
      <c r="Z21" s="11"/>
      <c r="AA21" s="11"/>
      <c r="AB21" s="11"/>
      <c r="AC21" s="11"/>
      <c r="AD21" s="11"/>
    </row>
    <row r="22" spans="1:30" x14ac:dyDescent="0.25">
      <c r="A22" s="8">
        <v>21</v>
      </c>
      <c r="B22" s="11"/>
      <c r="C22" s="11"/>
      <c r="D22" s="11"/>
      <c r="E22" s="11"/>
      <c r="F22" s="11"/>
      <c r="G22" s="11"/>
      <c r="H22" s="11"/>
      <c r="I22" s="11"/>
      <c r="J22" s="11"/>
      <c r="K22" s="11"/>
      <c r="L22" s="11"/>
      <c r="M22" s="11"/>
      <c r="N22" s="11"/>
      <c r="O22" s="11"/>
      <c r="P22" s="11"/>
      <c r="Q22" s="11"/>
      <c r="R22" s="11"/>
      <c r="S22" s="11"/>
      <c r="T22" s="11"/>
      <c r="U22" s="11"/>
      <c r="V22" s="11"/>
      <c r="W22" s="11"/>
      <c r="X22" s="11"/>
      <c r="Y22" s="11">
        <f t="shared" si="1"/>
        <v>0</v>
      </c>
      <c r="Z22" s="11"/>
      <c r="AA22" s="11"/>
      <c r="AB22" s="11"/>
      <c r="AC22" s="11"/>
      <c r="AD22" s="11"/>
    </row>
    <row r="23" spans="1:30" x14ac:dyDescent="0.25">
      <c r="A23" s="8">
        <v>22</v>
      </c>
      <c r="B23" s="11"/>
      <c r="C23" s="11"/>
      <c r="D23" s="11"/>
      <c r="E23" s="11"/>
      <c r="F23" s="11"/>
      <c r="G23" s="11"/>
      <c r="H23" s="11"/>
      <c r="I23" s="11"/>
      <c r="J23" s="11"/>
      <c r="K23" s="11"/>
      <c r="L23" s="11"/>
      <c r="M23" s="11"/>
      <c r="N23" s="11"/>
      <c r="O23" s="11"/>
      <c r="P23" s="11"/>
      <c r="Q23" s="11"/>
      <c r="R23" s="11"/>
      <c r="S23" s="11"/>
      <c r="T23" s="11"/>
      <c r="U23" s="11"/>
      <c r="V23" s="11"/>
      <c r="W23" s="11"/>
      <c r="X23" s="11"/>
      <c r="Y23" s="11">
        <f t="shared" si="1"/>
        <v>0</v>
      </c>
      <c r="Z23" s="11"/>
      <c r="AA23" s="11"/>
      <c r="AB23" s="11"/>
      <c r="AC23" s="11"/>
      <c r="AD23" s="11"/>
    </row>
    <row r="24" spans="1:30" x14ac:dyDescent="0.25">
      <c r="A24" s="8">
        <v>23</v>
      </c>
      <c r="B24" s="11"/>
      <c r="C24" s="11"/>
      <c r="D24" s="11"/>
      <c r="E24" s="11"/>
      <c r="F24" s="11"/>
      <c r="G24" s="11"/>
      <c r="H24" s="11"/>
      <c r="I24" s="11"/>
      <c r="J24" s="11"/>
      <c r="K24" s="11"/>
      <c r="L24" s="11"/>
      <c r="M24" s="11"/>
      <c r="N24" s="11"/>
      <c r="O24" s="11"/>
      <c r="P24" s="11"/>
      <c r="Q24" s="11"/>
      <c r="R24" s="11"/>
      <c r="S24" s="11"/>
      <c r="T24" s="11"/>
      <c r="U24" s="11"/>
      <c r="V24" s="11"/>
      <c r="W24" s="11"/>
      <c r="X24" s="11"/>
      <c r="Y24" s="11">
        <f t="shared" si="1"/>
        <v>0</v>
      </c>
      <c r="Z24" s="11"/>
      <c r="AA24" s="11"/>
      <c r="AB24" s="11"/>
      <c r="AC24" s="11"/>
      <c r="AD24" s="11"/>
    </row>
    <row r="25" spans="1:30" x14ac:dyDescent="0.25">
      <c r="A25" s="8">
        <v>24</v>
      </c>
      <c r="B25" s="11"/>
      <c r="C25" s="11"/>
      <c r="D25" s="11"/>
      <c r="E25" s="11"/>
      <c r="F25" s="11"/>
      <c r="G25" s="11"/>
      <c r="H25" s="11"/>
      <c r="I25" s="11"/>
      <c r="J25" s="11"/>
      <c r="K25" s="11"/>
      <c r="L25" s="11"/>
      <c r="M25" s="11"/>
      <c r="N25" s="11"/>
      <c r="O25" s="11"/>
      <c r="P25" s="11"/>
      <c r="Q25" s="11"/>
      <c r="R25" s="11"/>
      <c r="S25" s="11"/>
      <c r="T25" s="11"/>
      <c r="U25" s="11"/>
      <c r="V25" s="11"/>
      <c r="W25" s="11"/>
      <c r="X25" s="11"/>
      <c r="Y25" s="11">
        <f t="shared" si="1"/>
        <v>0</v>
      </c>
      <c r="Z25" s="11"/>
      <c r="AA25" s="11"/>
      <c r="AB25" s="11"/>
      <c r="AC25" s="11"/>
      <c r="AD25" s="11"/>
    </row>
    <row r="26" spans="1:30" x14ac:dyDescent="0.25">
      <c r="A26" s="8">
        <v>25</v>
      </c>
      <c r="B26" s="11"/>
      <c r="C26" s="11"/>
      <c r="D26" s="11"/>
      <c r="E26" s="11"/>
      <c r="F26" s="11"/>
      <c r="G26" s="11"/>
      <c r="H26" s="11"/>
      <c r="I26" s="11"/>
      <c r="J26" s="11"/>
      <c r="K26" s="11"/>
      <c r="L26" s="11"/>
      <c r="M26" s="11"/>
      <c r="N26" s="11"/>
      <c r="O26" s="11"/>
      <c r="P26" s="11"/>
      <c r="Q26" s="11"/>
      <c r="R26" s="11"/>
      <c r="S26" s="11"/>
      <c r="T26" s="11"/>
      <c r="U26" s="11"/>
      <c r="V26" s="11"/>
      <c r="W26" s="11"/>
      <c r="X26" s="11"/>
      <c r="Y26" s="11">
        <f t="shared" si="1"/>
        <v>0</v>
      </c>
      <c r="Z26" s="11"/>
      <c r="AA26" s="11"/>
      <c r="AB26" s="11"/>
      <c r="AC26" s="11"/>
      <c r="AD26" s="11"/>
    </row>
    <row r="27" spans="1:30" x14ac:dyDescent="0.25">
      <c r="A27" s="8">
        <v>26</v>
      </c>
      <c r="B27" s="11"/>
      <c r="C27" s="11"/>
      <c r="D27" s="11"/>
      <c r="E27" s="11"/>
      <c r="F27" s="11"/>
      <c r="G27" s="11"/>
      <c r="H27" s="11"/>
      <c r="I27" s="11"/>
      <c r="J27" s="11"/>
      <c r="K27" s="11"/>
      <c r="L27" s="11"/>
      <c r="M27" s="11"/>
      <c r="N27" s="11"/>
      <c r="O27" s="11"/>
      <c r="P27" s="11"/>
      <c r="Q27" s="11"/>
      <c r="R27" s="11"/>
      <c r="S27" s="11"/>
      <c r="T27" s="11"/>
      <c r="U27" s="11"/>
      <c r="V27" s="11"/>
      <c r="W27" s="11"/>
      <c r="X27" s="11"/>
      <c r="Y27" s="11">
        <f t="shared" si="1"/>
        <v>0</v>
      </c>
      <c r="Z27" s="11"/>
      <c r="AA27" s="11"/>
      <c r="AB27" s="11"/>
      <c r="AC27" s="11"/>
      <c r="AD27" s="11"/>
    </row>
    <row r="28" spans="1:30" x14ac:dyDescent="0.25">
      <c r="A28" s="8">
        <v>27</v>
      </c>
      <c r="B28" s="11"/>
      <c r="C28" s="11"/>
      <c r="D28" s="11"/>
      <c r="E28" s="11"/>
      <c r="F28" s="11"/>
      <c r="G28" s="11"/>
      <c r="H28" s="11"/>
      <c r="I28" s="11"/>
      <c r="J28" s="11"/>
      <c r="K28" s="11"/>
      <c r="L28" s="11"/>
      <c r="M28" s="11"/>
      <c r="N28" s="11"/>
      <c r="O28" s="11"/>
      <c r="P28" s="11"/>
      <c r="Q28" s="11"/>
      <c r="R28" s="11"/>
      <c r="S28" s="11"/>
      <c r="T28" s="11"/>
      <c r="U28" s="11"/>
      <c r="V28" s="11"/>
      <c r="W28" s="11"/>
      <c r="X28" s="11"/>
      <c r="Y28" s="11">
        <f t="shared" si="1"/>
        <v>0</v>
      </c>
      <c r="Z28" s="11"/>
      <c r="AA28" s="11"/>
      <c r="AB28" s="11"/>
      <c r="AC28" s="11"/>
      <c r="AD28" s="11"/>
    </row>
    <row r="29" spans="1:30" x14ac:dyDescent="0.25">
      <c r="A29" s="8">
        <v>28</v>
      </c>
      <c r="B29" s="11"/>
      <c r="C29" s="11"/>
      <c r="D29" s="11"/>
      <c r="E29" s="11"/>
      <c r="F29" s="11"/>
      <c r="G29" s="11"/>
      <c r="H29" s="11"/>
      <c r="I29" s="11"/>
      <c r="J29" s="11"/>
      <c r="K29" s="11"/>
      <c r="L29" s="11"/>
      <c r="M29" s="11"/>
      <c r="N29" s="11"/>
      <c r="O29" s="11"/>
      <c r="P29" s="11"/>
      <c r="Q29" s="11"/>
      <c r="R29" s="11"/>
      <c r="S29" s="11"/>
      <c r="T29" s="11"/>
      <c r="U29" s="11"/>
      <c r="V29" s="11"/>
      <c r="W29" s="11"/>
      <c r="X29" s="11"/>
      <c r="Y29" s="11">
        <f t="shared" si="1"/>
        <v>0</v>
      </c>
      <c r="Z29" s="11"/>
      <c r="AA29" s="11"/>
      <c r="AB29" s="11"/>
      <c r="AC29" s="11"/>
      <c r="AD29" s="11"/>
    </row>
    <row r="30" spans="1:30" x14ac:dyDescent="0.25">
      <c r="A30" s="8">
        <v>29</v>
      </c>
      <c r="B30" s="11"/>
      <c r="C30" s="11"/>
      <c r="D30" s="11"/>
      <c r="E30" s="11"/>
      <c r="F30" s="11"/>
      <c r="G30" s="11"/>
      <c r="H30" s="11"/>
      <c r="I30" s="11"/>
      <c r="J30" s="11"/>
      <c r="K30" s="11"/>
      <c r="L30" s="11"/>
      <c r="M30" s="11"/>
      <c r="N30" s="11"/>
      <c r="O30" s="11"/>
      <c r="P30" s="11"/>
      <c r="Q30" s="11"/>
      <c r="R30" s="11"/>
      <c r="S30" s="11"/>
      <c r="T30" s="11"/>
      <c r="U30" s="11"/>
      <c r="V30" s="11"/>
      <c r="W30" s="11"/>
      <c r="X30" s="11"/>
      <c r="Y30" s="11">
        <f t="shared" si="1"/>
        <v>0</v>
      </c>
      <c r="Z30" s="11"/>
      <c r="AA30" s="11"/>
      <c r="AB30" s="11"/>
      <c r="AC30" s="11"/>
      <c r="AD30" s="11"/>
    </row>
    <row r="31" spans="1:30" x14ac:dyDescent="0.25">
      <c r="A31" s="8">
        <v>30</v>
      </c>
      <c r="B31" s="11"/>
      <c r="C31" s="11"/>
      <c r="D31" s="11"/>
      <c r="E31" s="11"/>
      <c r="F31" s="11"/>
      <c r="G31" s="11"/>
      <c r="H31" s="11"/>
      <c r="I31" s="11"/>
      <c r="J31" s="11"/>
      <c r="K31" s="11"/>
      <c r="L31" s="11"/>
      <c r="M31" s="11"/>
      <c r="N31" s="11"/>
      <c r="O31" s="11"/>
      <c r="P31" s="11"/>
      <c r="Q31" s="11"/>
      <c r="R31" s="11"/>
      <c r="S31" s="11"/>
      <c r="T31" s="11"/>
      <c r="U31" s="11"/>
      <c r="V31" s="11"/>
      <c r="W31" s="11"/>
      <c r="X31" s="11"/>
      <c r="Y31" s="11">
        <f t="shared" si="1"/>
        <v>0</v>
      </c>
      <c r="Z31" s="11"/>
      <c r="AA31" s="11"/>
      <c r="AB31" s="11"/>
      <c r="AC31" s="11"/>
      <c r="AD31" s="11"/>
    </row>
    <row r="32" spans="1:30" x14ac:dyDescent="0.25">
      <c r="A32" s="8">
        <v>31</v>
      </c>
      <c r="B32" s="11"/>
      <c r="C32" s="11"/>
      <c r="D32" s="11"/>
      <c r="E32" s="11"/>
      <c r="F32" s="11"/>
      <c r="G32" s="11"/>
      <c r="H32" s="11"/>
      <c r="I32" s="11"/>
      <c r="J32" s="11"/>
      <c r="K32" s="11"/>
      <c r="L32" s="11"/>
      <c r="M32" s="11"/>
      <c r="N32" s="11"/>
      <c r="O32" s="11"/>
      <c r="P32" s="11"/>
      <c r="Q32" s="11"/>
      <c r="R32" s="11"/>
      <c r="S32" s="11"/>
      <c r="T32" s="11"/>
      <c r="U32" s="11"/>
      <c r="V32" s="11"/>
      <c r="W32" s="11"/>
      <c r="X32" s="11"/>
      <c r="Y32" s="11">
        <f t="shared" si="1"/>
        <v>0</v>
      </c>
      <c r="Z32" s="11"/>
      <c r="AA32" s="11"/>
      <c r="AB32" s="11"/>
      <c r="AC32" s="11"/>
      <c r="AD32" s="11"/>
    </row>
    <row r="33" spans="1:30" ht="15.75" thickBot="1" x14ac:dyDescent="0.3">
      <c r="A33" s="9">
        <v>32</v>
      </c>
      <c r="B33" s="12"/>
      <c r="C33" s="12"/>
      <c r="D33" s="12"/>
      <c r="E33" s="12"/>
      <c r="F33" s="12"/>
      <c r="G33" s="12"/>
      <c r="H33" s="12"/>
      <c r="I33" s="12"/>
      <c r="J33" s="12"/>
      <c r="K33" s="12"/>
      <c r="L33" s="12"/>
      <c r="M33" s="12"/>
      <c r="N33" s="12"/>
      <c r="O33" s="12"/>
      <c r="P33" s="12"/>
      <c r="Q33" s="12"/>
      <c r="R33" s="12"/>
      <c r="S33" s="12"/>
      <c r="T33" s="12"/>
      <c r="U33" s="12"/>
      <c r="V33" s="12"/>
      <c r="W33" s="12"/>
      <c r="X33" s="12"/>
      <c r="Y33" s="12">
        <f t="shared" si="1"/>
        <v>0</v>
      </c>
      <c r="Z33" s="12"/>
      <c r="AA33" s="12"/>
      <c r="AB33" s="12"/>
      <c r="AC33" s="12"/>
      <c r="AD33" s="12"/>
    </row>
  </sheetData>
  <dataValidations count="1">
    <dataValidation type="list" allowBlank="1" showInputMessage="1" showErrorMessage="1" sqref="V2:V9">
      <formula1>НазваниеДиап</formula1>
    </dataValidation>
  </dataValidations>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rgb="FF92D050"/>
  </sheetPr>
  <dimension ref="A1:H1024"/>
  <sheetViews>
    <sheetView zoomScale="70" zoomScaleNormal="70" workbookViewId="0">
      <pane xSplit="1" ySplit="1" topLeftCell="B68" activePane="bottomRight" state="frozen"/>
      <selection pane="topRight" activeCell="B1" sqref="B1"/>
      <selection pane="bottomLeft" activeCell="A2" sqref="A2"/>
      <selection pane="bottomRight" activeCell="D104" sqref="D104"/>
    </sheetView>
  </sheetViews>
  <sheetFormatPr defaultRowHeight="15" x14ac:dyDescent="0.25"/>
  <cols>
    <col min="1" max="1" width="9.140625" style="1"/>
    <col min="2" max="2" width="137.7109375" style="19" bestFit="1" customWidth="1"/>
    <col min="3" max="3" width="39.7109375" style="19" customWidth="1"/>
    <col min="4" max="4" width="17.42578125" style="19" bestFit="1" customWidth="1"/>
    <col min="5" max="5" width="10.28515625" style="19" bestFit="1" customWidth="1"/>
    <col min="6" max="6" width="22.85546875" bestFit="1" customWidth="1"/>
    <col min="7" max="7" width="40.7109375" bestFit="1" customWidth="1"/>
    <col min="8" max="8" width="13" bestFit="1" customWidth="1"/>
  </cols>
  <sheetData>
    <row r="1" spans="1:8" ht="15.75" thickBot="1" x14ac:dyDescent="0.3">
      <c r="A1" s="4" t="s">
        <v>0</v>
      </c>
      <c r="B1" s="5" t="s">
        <v>1</v>
      </c>
      <c r="C1" s="609" t="s">
        <v>2</v>
      </c>
      <c r="D1" s="2" t="s">
        <v>15</v>
      </c>
      <c r="E1" s="2" t="s">
        <v>16</v>
      </c>
      <c r="F1" s="165" t="s">
        <v>430</v>
      </c>
      <c r="G1" s="167" t="s">
        <v>431</v>
      </c>
      <c r="H1" s="169" t="s">
        <v>432</v>
      </c>
    </row>
    <row r="2" spans="1:8" x14ac:dyDescent="0.25">
      <c r="A2" s="306">
        <v>1</v>
      </c>
      <c r="B2" s="1020" t="s">
        <v>3400</v>
      </c>
      <c r="C2" s="294" t="s">
        <v>2159</v>
      </c>
      <c r="D2" s="261">
        <v>1</v>
      </c>
      <c r="E2" s="295">
        <v>0</v>
      </c>
      <c r="F2" s="250" t="s">
        <v>1821</v>
      </c>
      <c r="G2" s="250" t="s">
        <v>1123</v>
      </c>
      <c r="H2" s="250" t="s">
        <v>407</v>
      </c>
    </row>
    <row r="3" spans="1:8" x14ac:dyDescent="0.25">
      <c r="A3" s="307">
        <v>2</v>
      </c>
      <c r="B3" s="1021" t="s">
        <v>3401</v>
      </c>
      <c r="C3" s="296" t="s">
        <v>2160</v>
      </c>
      <c r="D3" s="250">
        <v>1</v>
      </c>
      <c r="E3" s="297">
        <v>2</v>
      </c>
      <c r="F3" s="250" t="s">
        <v>1821</v>
      </c>
      <c r="G3" s="250" t="s">
        <v>1123</v>
      </c>
      <c r="H3" s="250" t="s">
        <v>407</v>
      </c>
    </row>
    <row r="4" spans="1:8" x14ac:dyDescent="0.25">
      <c r="A4" s="307">
        <v>3</v>
      </c>
      <c r="B4" s="944" t="s">
        <v>1877</v>
      </c>
      <c r="C4" s="296" t="s">
        <v>1666</v>
      </c>
      <c r="D4" s="250">
        <v>2</v>
      </c>
      <c r="E4" s="297">
        <v>0</v>
      </c>
      <c r="F4" s="250" t="s">
        <v>1821</v>
      </c>
      <c r="G4" s="250" t="s">
        <v>1123</v>
      </c>
      <c r="H4" s="250" t="s">
        <v>411</v>
      </c>
    </row>
    <row r="5" spans="1:8" x14ac:dyDescent="0.25">
      <c r="A5" s="307">
        <v>4</v>
      </c>
      <c r="B5" s="1021" t="s">
        <v>3402</v>
      </c>
      <c r="C5" s="296" t="s">
        <v>2170</v>
      </c>
      <c r="D5" s="250">
        <v>2</v>
      </c>
      <c r="E5" s="297">
        <v>2</v>
      </c>
      <c r="F5" s="250" t="s">
        <v>1821</v>
      </c>
      <c r="G5" s="250" t="s">
        <v>1123</v>
      </c>
      <c r="H5" s="250" t="s">
        <v>411</v>
      </c>
    </row>
    <row r="6" spans="1:8" x14ac:dyDescent="0.25">
      <c r="A6" s="307">
        <v>5</v>
      </c>
      <c r="B6" s="944" t="s">
        <v>1940</v>
      </c>
      <c r="C6" s="296" t="s">
        <v>2198</v>
      </c>
      <c r="D6" s="250">
        <v>3</v>
      </c>
      <c r="E6" s="297">
        <v>0</v>
      </c>
      <c r="F6" s="250" t="s">
        <v>1878</v>
      </c>
      <c r="G6" s="250" t="s">
        <v>1123</v>
      </c>
      <c r="H6" s="250" t="s">
        <v>1191</v>
      </c>
    </row>
    <row r="7" spans="1:8" x14ac:dyDescent="0.25">
      <c r="A7" s="307">
        <v>6</v>
      </c>
      <c r="B7" s="944" t="s">
        <v>1941</v>
      </c>
      <c r="C7" s="296" t="s">
        <v>2199</v>
      </c>
      <c r="D7" s="250">
        <v>3</v>
      </c>
      <c r="E7" s="297">
        <v>1</v>
      </c>
      <c r="F7" s="250" t="s">
        <v>1878</v>
      </c>
      <c r="G7" s="250" t="s">
        <v>1123</v>
      </c>
      <c r="H7" s="250" t="s">
        <v>1191</v>
      </c>
    </row>
    <row r="8" spans="1:8" x14ac:dyDescent="0.25">
      <c r="A8" s="307">
        <v>7</v>
      </c>
      <c r="B8" s="944" t="s">
        <v>2378</v>
      </c>
      <c r="C8" s="296" t="s">
        <v>2379</v>
      </c>
      <c r="D8" s="1021">
        <v>4</v>
      </c>
      <c r="E8" s="1029">
        <v>6</v>
      </c>
      <c r="F8" s="250" t="s">
        <v>1878</v>
      </c>
      <c r="G8" s="250" t="s">
        <v>1123</v>
      </c>
      <c r="H8" s="1021" t="s">
        <v>1195</v>
      </c>
    </row>
    <row r="9" spans="1:8" x14ac:dyDescent="0.25">
      <c r="A9" s="307">
        <v>8</v>
      </c>
      <c r="B9" s="944" t="s">
        <v>2380</v>
      </c>
      <c r="C9" s="296" t="s">
        <v>2381</v>
      </c>
      <c r="D9" s="1021">
        <v>4</v>
      </c>
      <c r="E9" s="1029">
        <v>7</v>
      </c>
      <c r="F9" s="250" t="s">
        <v>1878</v>
      </c>
      <c r="G9" s="250" t="s">
        <v>1123</v>
      </c>
      <c r="H9" s="1021" t="s">
        <v>1195</v>
      </c>
    </row>
    <row r="10" spans="1:8" x14ac:dyDescent="0.25">
      <c r="A10" s="307">
        <v>9</v>
      </c>
      <c r="B10" s="944" t="s">
        <v>2382</v>
      </c>
      <c r="C10" s="296" t="s">
        <v>2383</v>
      </c>
      <c r="D10" s="1021">
        <v>4</v>
      </c>
      <c r="E10" s="1029">
        <v>8</v>
      </c>
      <c r="F10" s="250" t="s">
        <v>1878</v>
      </c>
      <c r="G10" s="250" t="s">
        <v>1123</v>
      </c>
      <c r="H10" s="1021" t="s">
        <v>1195</v>
      </c>
    </row>
    <row r="11" spans="1:8" x14ac:dyDescent="0.25">
      <c r="A11" s="307">
        <v>10</v>
      </c>
      <c r="B11" s="944" t="s">
        <v>2384</v>
      </c>
      <c r="C11" s="296" t="s">
        <v>2385</v>
      </c>
      <c r="D11" s="1021">
        <v>4</v>
      </c>
      <c r="E11" s="1029">
        <v>9</v>
      </c>
      <c r="F11" s="250" t="s">
        <v>1878</v>
      </c>
      <c r="G11" s="250" t="s">
        <v>1123</v>
      </c>
      <c r="H11" s="1021" t="s">
        <v>1195</v>
      </c>
    </row>
    <row r="12" spans="1:8" x14ac:dyDescent="0.25">
      <c r="A12" s="307">
        <v>11</v>
      </c>
      <c r="B12" s="944" t="s">
        <v>2386</v>
      </c>
      <c r="C12" s="296" t="s">
        <v>2387</v>
      </c>
      <c r="D12" s="1021">
        <v>4</v>
      </c>
      <c r="E12" s="1029">
        <v>2</v>
      </c>
      <c r="F12" s="250" t="s">
        <v>1878</v>
      </c>
      <c r="G12" s="250" t="s">
        <v>1123</v>
      </c>
      <c r="H12" s="1021" t="s">
        <v>1195</v>
      </c>
    </row>
    <row r="13" spans="1:8" x14ac:dyDescent="0.25">
      <c r="A13" s="307">
        <v>12</v>
      </c>
      <c r="B13" s="944" t="s">
        <v>2388</v>
      </c>
      <c r="C13" s="296" t="s">
        <v>2389</v>
      </c>
      <c r="D13" s="1021">
        <v>4</v>
      </c>
      <c r="E13" s="1029">
        <v>3</v>
      </c>
      <c r="F13" s="250" t="s">
        <v>1878</v>
      </c>
      <c r="G13" s="250" t="s">
        <v>1123</v>
      </c>
      <c r="H13" s="1021" t="s">
        <v>1195</v>
      </c>
    </row>
    <row r="14" spans="1:8" x14ac:dyDescent="0.25">
      <c r="A14" s="307">
        <v>13</v>
      </c>
      <c r="B14" s="944" t="s">
        <v>2390</v>
      </c>
      <c r="C14" s="296" t="s">
        <v>2391</v>
      </c>
      <c r="D14" s="1021">
        <v>4</v>
      </c>
      <c r="E14" s="1029">
        <v>4</v>
      </c>
      <c r="F14" s="250" t="s">
        <v>1878</v>
      </c>
      <c r="G14" s="250" t="s">
        <v>1123</v>
      </c>
      <c r="H14" s="1021" t="s">
        <v>1195</v>
      </c>
    </row>
    <row r="15" spans="1:8" x14ac:dyDescent="0.25">
      <c r="A15" s="307">
        <v>14</v>
      </c>
      <c r="B15" s="944" t="s">
        <v>2392</v>
      </c>
      <c r="C15" s="296" t="s">
        <v>2393</v>
      </c>
      <c r="D15" s="1021">
        <v>4</v>
      </c>
      <c r="E15" s="1029">
        <v>5</v>
      </c>
      <c r="F15" s="250" t="s">
        <v>1878</v>
      </c>
      <c r="G15" s="250" t="s">
        <v>1123</v>
      </c>
      <c r="H15" s="1021" t="s">
        <v>1195</v>
      </c>
    </row>
    <row r="16" spans="1:8" x14ac:dyDescent="0.25">
      <c r="A16" s="307">
        <v>15</v>
      </c>
      <c r="B16" s="944" t="s">
        <v>2394</v>
      </c>
      <c r="C16" s="296" t="s">
        <v>2395</v>
      </c>
      <c r="D16" s="1021">
        <v>4</v>
      </c>
      <c r="E16" s="297">
        <v>10</v>
      </c>
      <c r="F16" s="250" t="s">
        <v>1878</v>
      </c>
      <c r="G16" s="250" t="s">
        <v>1123</v>
      </c>
      <c r="H16" s="1021" t="s">
        <v>1195</v>
      </c>
    </row>
    <row r="17" spans="1:8" x14ac:dyDescent="0.25">
      <c r="A17" s="307">
        <v>16</v>
      </c>
      <c r="B17" s="944" t="s">
        <v>2396</v>
      </c>
      <c r="C17" s="296" t="s">
        <v>2397</v>
      </c>
      <c r="D17" s="1021">
        <v>4</v>
      </c>
      <c r="E17" s="297">
        <v>11</v>
      </c>
      <c r="F17" s="250" t="s">
        <v>1878</v>
      </c>
      <c r="G17" s="250" t="s">
        <v>1123</v>
      </c>
      <c r="H17" s="1021" t="s">
        <v>1195</v>
      </c>
    </row>
    <row r="18" spans="1:8" x14ac:dyDescent="0.25">
      <c r="A18" s="307">
        <v>17</v>
      </c>
      <c r="B18" s="944" t="s">
        <v>2398</v>
      </c>
      <c r="C18" s="296" t="s">
        <v>2399</v>
      </c>
      <c r="D18" s="1021">
        <v>4</v>
      </c>
      <c r="E18" s="297">
        <v>12</v>
      </c>
      <c r="F18" s="250" t="s">
        <v>1878</v>
      </c>
      <c r="G18" s="250" t="s">
        <v>1123</v>
      </c>
      <c r="H18" s="1021" t="s">
        <v>1195</v>
      </c>
    </row>
    <row r="19" spans="1:8" x14ac:dyDescent="0.25">
      <c r="A19" s="307">
        <v>18</v>
      </c>
      <c r="B19" s="944" t="s">
        <v>2400</v>
      </c>
      <c r="C19" s="296" t="s">
        <v>1942</v>
      </c>
      <c r="D19" s="250">
        <v>3</v>
      </c>
      <c r="E19" s="297">
        <v>13</v>
      </c>
      <c r="F19" s="250" t="s">
        <v>1878</v>
      </c>
      <c r="G19" s="250" t="s">
        <v>1123</v>
      </c>
      <c r="H19" s="250" t="s">
        <v>1191</v>
      </c>
    </row>
    <row r="20" spans="1:8" x14ac:dyDescent="0.25">
      <c r="A20" s="307">
        <v>19</v>
      </c>
      <c r="B20" s="944" t="s">
        <v>2401</v>
      </c>
      <c r="C20" s="296" t="s">
        <v>1943</v>
      </c>
      <c r="D20" s="250">
        <v>3</v>
      </c>
      <c r="E20" s="297">
        <v>14</v>
      </c>
      <c r="F20" s="250" t="s">
        <v>1878</v>
      </c>
      <c r="G20" s="250" t="s">
        <v>1123</v>
      </c>
      <c r="H20" s="250" t="s">
        <v>1191</v>
      </c>
    </row>
    <row r="21" spans="1:8" x14ac:dyDescent="0.25">
      <c r="A21" s="307">
        <v>20</v>
      </c>
      <c r="B21" s="944" t="s">
        <v>2402</v>
      </c>
      <c r="C21" s="296" t="s">
        <v>1944</v>
      </c>
      <c r="D21" s="250">
        <v>3</v>
      </c>
      <c r="E21" s="297">
        <v>15</v>
      </c>
      <c r="F21" s="250" t="s">
        <v>1878</v>
      </c>
      <c r="G21" s="250" t="s">
        <v>1123</v>
      </c>
      <c r="H21" s="250" t="s">
        <v>1191</v>
      </c>
    </row>
    <row r="22" spans="1:8" x14ac:dyDescent="0.25">
      <c r="A22" s="307">
        <v>21</v>
      </c>
      <c r="B22" s="944" t="s">
        <v>2403</v>
      </c>
      <c r="C22" s="296" t="s">
        <v>2200</v>
      </c>
      <c r="D22" s="250">
        <v>3</v>
      </c>
      <c r="E22" s="297">
        <v>16</v>
      </c>
      <c r="F22" s="250" t="s">
        <v>1878</v>
      </c>
      <c r="G22" s="250" t="s">
        <v>1123</v>
      </c>
      <c r="H22" s="250" t="s">
        <v>1191</v>
      </c>
    </row>
    <row r="23" spans="1:8" x14ac:dyDescent="0.25">
      <c r="A23" s="307">
        <v>22</v>
      </c>
      <c r="B23" s="944" t="s">
        <v>1999</v>
      </c>
      <c r="C23" s="296" t="s">
        <v>2224</v>
      </c>
      <c r="D23" s="250">
        <v>4</v>
      </c>
      <c r="E23" s="297">
        <v>0</v>
      </c>
      <c r="F23" s="250" t="s">
        <v>1878</v>
      </c>
      <c r="G23" s="250" t="s">
        <v>1123</v>
      </c>
      <c r="H23" s="250" t="s">
        <v>1195</v>
      </c>
    </row>
    <row r="24" spans="1:8" x14ac:dyDescent="0.25">
      <c r="A24" s="307">
        <v>23</v>
      </c>
      <c r="B24" s="944" t="s">
        <v>2000</v>
      </c>
      <c r="C24" s="296" t="s">
        <v>2225</v>
      </c>
      <c r="D24" s="250">
        <v>4</v>
      </c>
      <c r="E24" s="297">
        <v>1</v>
      </c>
      <c r="F24" s="250" t="s">
        <v>1878</v>
      </c>
      <c r="G24" s="250" t="s">
        <v>1123</v>
      </c>
      <c r="H24" s="250" t="s">
        <v>1195</v>
      </c>
    </row>
    <row r="25" spans="1:8" x14ac:dyDescent="0.25">
      <c r="A25" s="307">
        <v>24</v>
      </c>
      <c r="B25" s="944" t="s">
        <v>2433</v>
      </c>
      <c r="C25" s="296" t="s">
        <v>2434</v>
      </c>
      <c r="D25" s="1021">
        <v>3</v>
      </c>
      <c r="E25" s="1029">
        <v>6</v>
      </c>
      <c r="F25" s="250" t="s">
        <v>1878</v>
      </c>
      <c r="G25" s="250" t="s">
        <v>1123</v>
      </c>
      <c r="H25" s="1021" t="s">
        <v>1191</v>
      </c>
    </row>
    <row r="26" spans="1:8" x14ac:dyDescent="0.25">
      <c r="A26" s="307">
        <v>25</v>
      </c>
      <c r="B26" s="944" t="s">
        <v>2435</v>
      </c>
      <c r="C26" s="296" t="s">
        <v>2436</v>
      </c>
      <c r="D26" s="1021">
        <v>3</v>
      </c>
      <c r="E26" s="1029">
        <v>7</v>
      </c>
      <c r="F26" s="250" t="s">
        <v>1878</v>
      </c>
      <c r="G26" s="250" t="s">
        <v>1123</v>
      </c>
      <c r="H26" s="1021" t="s">
        <v>1191</v>
      </c>
    </row>
    <row r="27" spans="1:8" x14ac:dyDescent="0.25">
      <c r="A27" s="307">
        <v>26</v>
      </c>
      <c r="B27" s="944" t="s">
        <v>2437</v>
      </c>
      <c r="C27" s="296" t="s">
        <v>2438</v>
      </c>
      <c r="D27" s="1021">
        <v>3</v>
      </c>
      <c r="E27" s="1029">
        <v>8</v>
      </c>
      <c r="F27" s="250" t="s">
        <v>1878</v>
      </c>
      <c r="G27" s="250" t="s">
        <v>1123</v>
      </c>
      <c r="H27" s="1021" t="s">
        <v>1191</v>
      </c>
    </row>
    <row r="28" spans="1:8" x14ac:dyDescent="0.25">
      <c r="A28" s="307">
        <v>27</v>
      </c>
      <c r="B28" s="944" t="s">
        <v>2439</v>
      </c>
      <c r="C28" s="296" t="s">
        <v>2440</v>
      </c>
      <c r="D28" s="1021">
        <v>3</v>
      </c>
      <c r="E28" s="1029">
        <v>9</v>
      </c>
      <c r="F28" s="250" t="s">
        <v>1878</v>
      </c>
      <c r="G28" s="250" t="s">
        <v>1123</v>
      </c>
      <c r="H28" s="1021" t="s">
        <v>1191</v>
      </c>
    </row>
    <row r="29" spans="1:8" x14ac:dyDescent="0.25">
      <c r="A29" s="307">
        <v>28</v>
      </c>
      <c r="B29" s="944" t="s">
        <v>2441</v>
      </c>
      <c r="C29" s="296" t="s">
        <v>2442</v>
      </c>
      <c r="D29" s="1021">
        <v>3</v>
      </c>
      <c r="E29" s="1029">
        <v>2</v>
      </c>
      <c r="F29" s="250" t="s">
        <v>1878</v>
      </c>
      <c r="G29" s="250" t="s">
        <v>1123</v>
      </c>
      <c r="H29" s="1021" t="s">
        <v>1191</v>
      </c>
    </row>
    <row r="30" spans="1:8" x14ac:dyDescent="0.25">
      <c r="A30" s="307">
        <v>29</v>
      </c>
      <c r="B30" s="944" t="s">
        <v>2443</v>
      </c>
      <c r="C30" s="296" t="s">
        <v>2444</v>
      </c>
      <c r="D30" s="1021">
        <v>3</v>
      </c>
      <c r="E30" s="1029">
        <v>3</v>
      </c>
      <c r="F30" s="250" t="s">
        <v>1878</v>
      </c>
      <c r="G30" s="250" t="s">
        <v>1123</v>
      </c>
      <c r="H30" s="1021" t="s">
        <v>1191</v>
      </c>
    </row>
    <row r="31" spans="1:8" x14ac:dyDescent="0.25">
      <c r="A31" s="307">
        <v>30</v>
      </c>
      <c r="B31" s="944" t="s">
        <v>2445</v>
      </c>
      <c r="C31" s="296" t="s">
        <v>2446</v>
      </c>
      <c r="D31" s="1021">
        <v>3</v>
      </c>
      <c r="E31" s="1029">
        <v>4</v>
      </c>
      <c r="F31" s="250" t="s">
        <v>1878</v>
      </c>
      <c r="G31" s="250" t="s">
        <v>1123</v>
      </c>
      <c r="H31" s="1021" t="s">
        <v>1191</v>
      </c>
    </row>
    <row r="32" spans="1:8" x14ac:dyDescent="0.25">
      <c r="A32" s="307">
        <v>31</v>
      </c>
      <c r="B32" s="944" t="s">
        <v>2447</v>
      </c>
      <c r="C32" s="296" t="s">
        <v>2448</v>
      </c>
      <c r="D32" s="1021">
        <v>3</v>
      </c>
      <c r="E32" s="1029">
        <v>5</v>
      </c>
      <c r="F32" s="250" t="s">
        <v>1878</v>
      </c>
      <c r="G32" s="250" t="s">
        <v>1123</v>
      </c>
      <c r="H32" s="1021" t="s">
        <v>1191</v>
      </c>
    </row>
    <row r="33" spans="1:8" x14ac:dyDescent="0.25">
      <c r="A33" s="307">
        <v>32</v>
      </c>
      <c r="B33" s="944" t="s">
        <v>2449</v>
      </c>
      <c r="C33" s="296" t="s">
        <v>2001</v>
      </c>
      <c r="D33" s="1021">
        <v>3</v>
      </c>
      <c r="E33" s="1029">
        <v>10</v>
      </c>
      <c r="F33" s="250" t="s">
        <v>1878</v>
      </c>
      <c r="G33" s="250" t="s">
        <v>1123</v>
      </c>
      <c r="H33" s="1021" t="s">
        <v>1191</v>
      </c>
    </row>
    <row r="34" spans="1:8" x14ac:dyDescent="0.25">
      <c r="A34" s="307">
        <v>33</v>
      </c>
      <c r="B34" s="944" t="s">
        <v>2450</v>
      </c>
      <c r="C34" s="296" t="s">
        <v>2002</v>
      </c>
      <c r="D34" s="1021">
        <v>3</v>
      </c>
      <c r="E34" s="1029">
        <v>11</v>
      </c>
      <c r="F34" s="250" t="s">
        <v>1878</v>
      </c>
      <c r="G34" s="250" t="s">
        <v>1123</v>
      </c>
      <c r="H34" s="1021" t="s">
        <v>1191</v>
      </c>
    </row>
    <row r="35" spans="1:8" x14ac:dyDescent="0.25">
      <c r="A35" s="307">
        <v>34</v>
      </c>
      <c r="B35" s="944" t="s">
        <v>2450</v>
      </c>
      <c r="C35" s="296" t="s">
        <v>2308</v>
      </c>
      <c r="D35" s="1021">
        <v>3</v>
      </c>
      <c r="E35" s="1029">
        <v>12</v>
      </c>
      <c r="F35" s="250" t="s">
        <v>1878</v>
      </c>
      <c r="G35" s="250" t="s">
        <v>1123</v>
      </c>
      <c r="H35" s="1021" t="s">
        <v>1191</v>
      </c>
    </row>
    <row r="36" spans="1:8" x14ac:dyDescent="0.25">
      <c r="A36" s="307">
        <v>35</v>
      </c>
      <c r="B36" s="944" t="s">
        <v>2517</v>
      </c>
      <c r="C36" s="296" t="s">
        <v>2518</v>
      </c>
      <c r="D36" s="250">
        <v>5</v>
      </c>
      <c r="E36" s="297">
        <v>0</v>
      </c>
      <c r="F36" s="250" t="s">
        <v>2004</v>
      </c>
      <c r="G36" s="250" t="s">
        <v>1123</v>
      </c>
      <c r="H36" s="250" t="s">
        <v>409</v>
      </c>
    </row>
    <row r="37" spans="1:8" x14ac:dyDescent="0.25">
      <c r="A37" s="307">
        <v>36</v>
      </c>
      <c r="B37" s="944" t="s">
        <v>2519</v>
      </c>
      <c r="C37" s="296" t="s">
        <v>2520</v>
      </c>
      <c r="D37" s="250">
        <v>5</v>
      </c>
      <c r="E37" s="297">
        <v>1</v>
      </c>
      <c r="F37" s="250" t="s">
        <v>2004</v>
      </c>
      <c r="G37" s="250" t="s">
        <v>1123</v>
      </c>
      <c r="H37" s="250" t="s">
        <v>409</v>
      </c>
    </row>
    <row r="38" spans="1:8" x14ac:dyDescent="0.25">
      <c r="A38" s="307">
        <v>37</v>
      </c>
      <c r="B38" s="944" t="s">
        <v>2521</v>
      </c>
      <c r="C38" s="296" t="s">
        <v>2522</v>
      </c>
      <c r="D38" s="250">
        <v>5</v>
      </c>
      <c r="E38" s="297">
        <v>2</v>
      </c>
      <c r="F38" s="250" t="s">
        <v>2004</v>
      </c>
      <c r="G38" s="250" t="s">
        <v>1123</v>
      </c>
      <c r="H38" s="250" t="s">
        <v>409</v>
      </c>
    </row>
    <row r="39" spans="1:8" x14ac:dyDescent="0.25">
      <c r="A39" s="307">
        <v>38</v>
      </c>
      <c r="B39" s="944" t="s">
        <v>2523</v>
      </c>
      <c r="C39" s="296" t="s">
        <v>2524</v>
      </c>
      <c r="D39" s="250">
        <v>5</v>
      </c>
      <c r="E39" s="297">
        <v>3</v>
      </c>
      <c r="F39" s="250" t="s">
        <v>2004</v>
      </c>
      <c r="G39" s="250" t="s">
        <v>1123</v>
      </c>
      <c r="H39" s="250" t="s">
        <v>409</v>
      </c>
    </row>
    <row r="40" spans="1:8" x14ac:dyDescent="0.25">
      <c r="A40" s="307">
        <v>39</v>
      </c>
      <c r="B40" s="944" t="s">
        <v>2525</v>
      </c>
      <c r="C40" s="296" t="s">
        <v>2526</v>
      </c>
      <c r="D40" s="250">
        <v>5</v>
      </c>
      <c r="E40" s="297">
        <v>4</v>
      </c>
      <c r="F40" s="250" t="s">
        <v>2004</v>
      </c>
      <c r="G40" s="250" t="s">
        <v>1123</v>
      </c>
      <c r="H40" s="250" t="s">
        <v>409</v>
      </c>
    </row>
    <row r="41" spans="1:8" x14ac:dyDescent="0.25">
      <c r="A41" s="307">
        <v>40</v>
      </c>
      <c r="B41" s="944" t="s">
        <v>2527</v>
      </c>
      <c r="C41" s="296" t="s">
        <v>2528</v>
      </c>
      <c r="D41" s="250">
        <v>5</v>
      </c>
      <c r="E41" s="297">
        <v>5</v>
      </c>
      <c r="F41" s="250" t="s">
        <v>2004</v>
      </c>
      <c r="G41" s="250" t="s">
        <v>1123</v>
      </c>
      <c r="H41" s="250" t="s">
        <v>409</v>
      </c>
    </row>
    <row r="42" spans="1:8" x14ac:dyDescent="0.25">
      <c r="A42" s="307">
        <v>41</v>
      </c>
      <c r="B42" s="944" t="s">
        <v>2529</v>
      </c>
      <c r="C42" s="296" t="s">
        <v>2530</v>
      </c>
      <c r="D42" s="250">
        <v>5</v>
      </c>
      <c r="E42" s="297">
        <v>6</v>
      </c>
      <c r="F42" s="250" t="s">
        <v>2004</v>
      </c>
      <c r="G42" s="250" t="s">
        <v>1123</v>
      </c>
      <c r="H42" s="250" t="s">
        <v>409</v>
      </c>
    </row>
    <row r="43" spans="1:8" x14ac:dyDescent="0.25">
      <c r="A43" s="307">
        <v>42</v>
      </c>
      <c r="B43" s="944" t="s">
        <v>2531</v>
      </c>
      <c r="C43" s="296" t="s">
        <v>2532</v>
      </c>
      <c r="D43" s="250">
        <v>5</v>
      </c>
      <c r="E43" s="297">
        <v>7</v>
      </c>
      <c r="F43" s="250" t="s">
        <v>2004</v>
      </c>
      <c r="G43" s="250" t="s">
        <v>1123</v>
      </c>
      <c r="H43" s="250" t="s">
        <v>409</v>
      </c>
    </row>
    <row r="44" spans="1:8" x14ac:dyDescent="0.25">
      <c r="A44" s="307">
        <v>43</v>
      </c>
      <c r="B44" s="944" t="s">
        <v>2533</v>
      </c>
      <c r="C44" s="296" t="s">
        <v>2534</v>
      </c>
      <c r="D44" s="250">
        <v>5</v>
      </c>
      <c r="E44" s="297">
        <v>8</v>
      </c>
      <c r="F44" s="250" t="s">
        <v>2004</v>
      </c>
      <c r="G44" s="250" t="s">
        <v>1123</v>
      </c>
      <c r="H44" s="250" t="s">
        <v>409</v>
      </c>
    </row>
    <row r="45" spans="1:8" x14ac:dyDescent="0.25">
      <c r="A45" s="307">
        <v>44</v>
      </c>
      <c r="B45" s="944" t="s">
        <v>2535</v>
      </c>
      <c r="C45" s="296" t="s">
        <v>1276</v>
      </c>
      <c r="D45" s="250">
        <v>5</v>
      </c>
      <c r="E45" s="297">
        <v>9</v>
      </c>
      <c r="F45" s="250" t="s">
        <v>2004</v>
      </c>
      <c r="G45" s="250" t="s">
        <v>1123</v>
      </c>
      <c r="H45" s="250" t="s">
        <v>409</v>
      </c>
    </row>
    <row r="46" spans="1:8" x14ac:dyDescent="0.25">
      <c r="A46" s="307">
        <v>45</v>
      </c>
      <c r="B46" s="944" t="s">
        <v>2536</v>
      </c>
      <c r="C46" s="296" t="s">
        <v>1277</v>
      </c>
      <c r="D46" s="250">
        <v>5</v>
      </c>
      <c r="E46" s="297">
        <v>10</v>
      </c>
      <c r="F46" s="250" t="s">
        <v>2004</v>
      </c>
      <c r="G46" s="250" t="s">
        <v>1123</v>
      </c>
      <c r="H46" s="250" t="s">
        <v>409</v>
      </c>
    </row>
    <row r="47" spans="1:8" x14ac:dyDescent="0.25">
      <c r="A47" s="307">
        <v>46</v>
      </c>
      <c r="B47" s="944" t="s">
        <v>2537</v>
      </c>
      <c r="C47" s="296" t="s">
        <v>1278</v>
      </c>
      <c r="D47" s="250">
        <v>5</v>
      </c>
      <c r="E47" s="297">
        <v>11</v>
      </c>
      <c r="F47" s="250" t="s">
        <v>2004</v>
      </c>
      <c r="G47" s="250" t="s">
        <v>1123</v>
      </c>
      <c r="H47" s="250" t="s">
        <v>409</v>
      </c>
    </row>
    <row r="48" spans="1:8" x14ac:dyDescent="0.25">
      <c r="A48" s="307">
        <v>47</v>
      </c>
      <c r="B48" s="944" t="s">
        <v>1682</v>
      </c>
      <c r="C48" s="296" t="s">
        <v>2285</v>
      </c>
      <c r="D48" s="250">
        <v>5</v>
      </c>
      <c r="E48" s="297">
        <v>12</v>
      </c>
      <c r="F48" s="250" t="s">
        <v>2004</v>
      </c>
      <c r="G48" s="250" t="s">
        <v>1123</v>
      </c>
      <c r="H48" s="250" t="s">
        <v>409</v>
      </c>
    </row>
    <row r="49" spans="1:8" x14ac:dyDescent="0.25">
      <c r="A49" s="307">
        <v>48</v>
      </c>
      <c r="B49" s="944" t="s">
        <v>2538</v>
      </c>
      <c r="C49" s="296" t="s">
        <v>2539</v>
      </c>
      <c r="D49" s="250">
        <v>6</v>
      </c>
      <c r="E49" s="297">
        <v>0</v>
      </c>
      <c r="F49" s="250" t="s">
        <v>2004</v>
      </c>
      <c r="G49" s="250" t="s">
        <v>1123</v>
      </c>
      <c r="H49" s="250" t="s">
        <v>410</v>
      </c>
    </row>
    <row r="50" spans="1:8" x14ac:dyDescent="0.25">
      <c r="A50" s="307">
        <v>49</v>
      </c>
      <c r="B50" s="944" t="s">
        <v>2540</v>
      </c>
      <c r="C50" s="296" t="s">
        <v>2541</v>
      </c>
      <c r="D50" s="250">
        <v>6</v>
      </c>
      <c r="E50" s="297">
        <v>1</v>
      </c>
      <c r="F50" s="250" t="s">
        <v>2004</v>
      </c>
      <c r="G50" s="250" t="s">
        <v>1123</v>
      </c>
      <c r="H50" s="250" t="s">
        <v>410</v>
      </c>
    </row>
    <row r="51" spans="1:8" x14ac:dyDescent="0.25">
      <c r="A51" s="307">
        <v>50</v>
      </c>
      <c r="B51" s="944" t="s">
        <v>2542</v>
      </c>
      <c r="C51" s="296" t="s">
        <v>2543</v>
      </c>
      <c r="D51" s="250">
        <v>6</v>
      </c>
      <c r="E51" s="297">
        <v>2</v>
      </c>
      <c r="F51" s="250" t="s">
        <v>2004</v>
      </c>
      <c r="G51" s="250" t="s">
        <v>1123</v>
      </c>
      <c r="H51" s="250" t="s">
        <v>410</v>
      </c>
    </row>
    <row r="52" spans="1:8" x14ac:dyDescent="0.25">
      <c r="A52" s="307">
        <v>51</v>
      </c>
      <c r="B52" s="944" t="s">
        <v>2544</v>
      </c>
      <c r="C52" s="296" t="s">
        <v>2545</v>
      </c>
      <c r="D52" s="250">
        <v>6</v>
      </c>
      <c r="E52" s="297">
        <v>3</v>
      </c>
      <c r="F52" s="250" t="s">
        <v>2004</v>
      </c>
      <c r="G52" s="250" t="s">
        <v>1123</v>
      </c>
      <c r="H52" s="250" t="s">
        <v>410</v>
      </c>
    </row>
    <row r="53" spans="1:8" x14ac:dyDescent="0.25">
      <c r="A53" s="307">
        <v>52</v>
      </c>
      <c r="B53" s="944" t="s">
        <v>2546</v>
      </c>
      <c r="C53" s="296" t="s">
        <v>2547</v>
      </c>
      <c r="D53" s="250">
        <v>6</v>
      </c>
      <c r="E53" s="297">
        <v>4</v>
      </c>
      <c r="F53" s="250" t="s">
        <v>2004</v>
      </c>
      <c r="G53" s="250" t="s">
        <v>1123</v>
      </c>
      <c r="H53" s="250" t="s">
        <v>410</v>
      </c>
    </row>
    <row r="54" spans="1:8" x14ac:dyDescent="0.25">
      <c r="A54" s="307">
        <v>53</v>
      </c>
      <c r="B54" s="944" t="s">
        <v>2548</v>
      </c>
      <c r="C54" s="296" t="s">
        <v>2549</v>
      </c>
      <c r="D54" s="250">
        <v>6</v>
      </c>
      <c r="E54" s="297">
        <v>5</v>
      </c>
      <c r="F54" s="250" t="s">
        <v>2004</v>
      </c>
      <c r="G54" s="250" t="s">
        <v>1123</v>
      </c>
      <c r="H54" s="250" t="s">
        <v>410</v>
      </c>
    </row>
    <row r="55" spans="1:8" x14ac:dyDescent="0.25">
      <c r="A55" s="307">
        <v>54</v>
      </c>
      <c r="B55" s="944" t="s">
        <v>2535</v>
      </c>
      <c r="C55" s="296" t="s">
        <v>2322</v>
      </c>
      <c r="D55" s="250">
        <v>6</v>
      </c>
      <c r="E55" s="297">
        <v>6</v>
      </c>
      <c r="F55" s="250" t="s">
        <v>2004</v>
      </c>
      <c r="G55" s="250" t="s">
        <v>1123</v>
      </c>
      <c r="H55" s="250" t="s">
        <v>410</v>
      </c>
    </row>
    <row r="56" spans="1:8" x14ac:dyDescent="0.25">
      <c r="A56" s="307">
        <v>55</v>
      </c>
      <c r="B56" s="944" t="s">
        <v>2536</v>
      </c>
      <c r="C56" s="296" t="s">
        <v>2324</v>
      </c>
      <c r="D56" s="250">
        <v>6</v>
      </c>
      <c r="E56" s="297">
        <v>7</v>
      </c>
      <c r="F56" s="250" t="s">
        <v>2004</v>
      </c>
      <c r="G56" s="250" t="s">
        <v>1123</v>
      </c>
      <c r="H56" s="250" t="s">
        <v>410</v>
      </c>
    </row>
    <row r="57" spans="1:8" x14ac:dyDescent="0.25">
      <c r="A57" s="307">
        <v>56</v>
      </c>
      <c r="B57" s="944" t="s">
        <v>2537</v>
      </c>
      <c r="C57" s="296" t="s">
        <v>2326</v>
      </c>
      <c r="D57" s="250">
        <v>6</v>
      </c>
      <c r="E57" s="297">
        <v>8</v>
      </c>
      <c r="F57" s="250" t="s">
        <v>2004</v>
      </c>
      <c r="G57" s="250" t="s">
        <v>1123</v>
      </c>
      <c r="H57" s="250" t="s">
        <v>410</v>
      </c>
    </row>
    <row r="58" spans="1:8" x14ac:dyDescent="0.25">
      <c r="A58" s="307">
        <v>57</v>
      </c>
      <c r="B58" s="944" t="s">
        <v>2535</v>
      </c>
      <c r="C58" s="296" t="s">
        <v>2323</v>
      </c>
      <c r="D58" s="250">
        <v>6</v>
      </c>
      <c r="E58" s="297">
        <v>9</v>
      </c>
      <c r="F58" s="250" t="s">
        <v>2004</v>
      </c>
      <c r="G58" s="250" t="s">
        <v>1123</v>
      </c>
      <c r="H58" s="250" t="s">
        <v>410</v>
      </c>
    </row>
    <row r="59" spans="1:8" x14ac:dyDescent="0.25">
      <c r="A59" s="307">
        <v>58</v>
      </c>
      <c r="B59" s="944" t="s">
        <v>2536</v>
      </c>
      <c r="C59" s="296" t="s">
        <v>2325</v>
      </c>
      <c r="D59" s="250">
        <v>6</v>
      </c>
      <c r="E59" s="297">
        <v>10</v>
      </c>
      <c r="F59" s="250" t="s">
        <v>2004</v>
      </c>
      <c r="G59" s="250" t="s">
        <v>1123</v>
      </c>
      <c r="H59" s="250" t="s">
        <v>410</v>
      </c>
    </row>
    <row r="60" spans="1:8" x14ac:dyDescent="0.25">
      <c r="A60" s="307">
        <v>59</v>
      </c>
      <c r="B60" s="944" t="s">
        <v>2537</v>
      </c>
      <c r="C60" s="296" t="s">
        <v>2327</v>
      </c>
      <c r="D60" s="250">
        <v>6</v>
      </c>
      <c r="E60" s="297">
        <v>11</v>
      </c>
      <c r="F60" s="250" t="s">
        <v>2004</v>
      </c>
      <c r="G60" s="250" t="s">
        <v>1123</v>
      </c>
      <c r="H60" s="250" t="s">
        <v>410</v>
      </c>
    </row>
    <row r="61" spans="1:8" x14ac:dyDescent="0.25">
      <c r="A61" s="307">
        <v>60</v>
      </c>
      <c r="B61" s="944" t="s">
        <v>1636</v>
      </c>
      <c r="C61" s="296" t="s">
        <v>2292</v>
      </c>
      <c r="D61" s="250">
        <v>6</v>
      </c>
      <c r="E61" s="297">
        <v>12</v>
      </c>
      <c r="F61" s="250" t="s">
        <v>2004</v>
      </c>
      <c r="G61" s="250" t="s">
        <v>1123</v>
      </c>
      <c r="H61" s="250" t="s">
        <v>410</v>
      </c>
    </row>
    <row r="62" spans="1:8" x14ac:dyDescent="0.25">
      <c r="A62" s="307">
        <v>61</v>
      </c>
      <c r="B62" s="945" t="s">
        <v>2068</v>
      </c>
      <c r="C62" s="296" t="s">
        <v>2112</v>
      </c>
      <c r="D62" s="250">
        <v>7</v>
      </c>
      <c r="E62" s="297">
        <v>2</v>
      </c>
      <c r="F62" s="250" t="s">
        <v>2046</v>
      </c>
      <c r="G62" s="250" t="s">
        <v>1123</v>
      </c>
      <c r="H62" s="250" t="s">
        <v>1299</v>
      </c>
    </row>
    <row r="63" spans="1:8" x14ac:dyDescent="0.25">
      <c r="A63" s="307">
        <v>62</v>
      </c>
      <c r="B63" s="945" t="s">
        <v>2069</v>
      </c>
      <c r="C63" s="296" t="s">
        <v>2113</v>
      </c>
      <c r="D63" s="250">
        <v>7</v>
      </c>
      <c r="E63" s="297">
        <v>3</v>
      </c>
      <c r="F63" s="250" t="s">
        <v>2046</v>
      </c>
      <c r="G63" s="250" t="s">
        <v>1123</v>
      </c>
      <c r="H63" s="250" t="s">
        <v>1299</v>
      </c>
    </row>
    <row r="64" spans="1:8" x14ac:dyDescent="0.25">
      <c r="A64" s="307">
        <v>63</v>
      </c>
      <c r="B64" s="945" t="s">
        <v>2070</v>
      </c>
      <c r="C64" s="296" t="s">
        <v>2114</v>
      </c>
      <c r="D64" s="250">
        <v>7</v>
      </c>
      <c r="E64" s="297">
        <v>4</v>
      </c>
      <c r="F64" s="250" t="s">
        <v>2046</v>
      </c>
      <c r="G64" s="250" t="s">
        <v>1123</v>
      </c>
      <c r="H64" s="250" t="s">
        <v>1299</v>
      </c>
    </row>
    <row r="65" spans="1:8" x14ac:dyDescent="0.25">
      <c r="A65" s="307">
        <v>64</v>
      </c>
      <c r="B65" s="945" t="s">
        <v>1302</v>
      </c>
      <c r="C65" s="296" t="s">
        <v>2115</v>
      </c>
      <c r="D65" s="250">
        <v>7</v>
      </c>
      <c r="E65" s="297">
        <v>6</v>
      </c>
      <c r="F65" s="250" t="s">
        <v>2046</v>
      </c>
      <c r="G65" s="250" t="s">
        <v>1123</v>
      </c>
      <c r="H65" s="250" t="s">
        <v>1299</v>
      </c>
    </row>
    <row r="66" spans="1:8" x14ac:dyDescent="0.25">
      <c r="A66" s="307">
        <v>65</v>
      </c>
      <c r="B66" s="945" t="s">
        <v>1302</v>
      </c>
      <c r="C66" s="296" t="s">
        <v>2328</v>
      </c>
      <c r="D66" s="250">
        <v>7</v>
      </c>
      <c r="E66" s="297">
        <v>7</v>
      </c>
      <c r="F66" s="250" t="s">
        <v>2046</v>
      </c>
      <c r="G66" s="250" t="s">
        <v>1123</v>
      </c>
      <c r="H66" s="250" t="s">
        <v>1299</v>
      </c>
    </row>
    <row r="67" spans="1:8" x14ac:dyDescent="0.25">
      <c r="A67" s="307">
        <v>66</v>
      </c>
      <c r="B67" s="945" t="s">
        <v>2087</v>
      </c>
      <c r="C67" s="296" t="s">
        <v>2131</v>
      </c>
      <c r="D67" s="250">
        <v>8</v>
      </c>
      <c r="E67" s="297">
        <v>2</v>
      </c>
      <c r="F67" s="250" t="s">
        <v>2046</v>
      </c>
      <c r="G67" s="250" t="s">
        <v>1123</v>
      </c>
      <c r="H67" s="250" t="s">
        <v>1307</v>
      </c>
    </row>
    <row r="68" spans="1:8" x14ac:dyDescent="0.25">
      <c r="A68" s="307">
        <v>67</v>
      </c>
      <c r="B68" s="945" t="s">
        <v>2088</v>
      </c>
      <c r="C68" s="296" t="s">
        <v>2132</v>
      </c>
      <c r="D68" s="250">
        <v>8</v>
      </c>
      <c r="E68" s="297">
        <v>3</v>
      </c>
      <c r="F68" s="250" t="s">
        <v>2046</v>
      </c>
      <c r="G68" s="250" t="s">
        <v>1123</v>
      </c>
      <c r="H68" s="250" t="s">
        <v>1307</v>
      </c>
    </row>
    <row r="69" spans="1:8" x14ac:dyDescent="0.25">
      <c r="A69" s="307">
        <v>68</v>
      </c>
      <c r="B69" s="945" t="s">
        <v>2089</v>
      </c>
      <c r="C69" s="296" t="s">
        <v>2133</v>
      </c>
      <c r="D69" s="250">
        <v>8</v>
      </c>
      <c r="E69" s="297">
        <v>4</v>
      </c>
      <c r="F69" s="250" t="s">
        <v>2046</v>
      </c>
      <c r="G69" s="250" t="s">
        <v>1123</v>
      </c>
      <c r="H69" s="250" t="s">
        <v>1307</v>
      </c>
    </row>
    <row r="70" spans="1:8" x14ac:dyDescent="0.25">
      <c r="A70" s="307">
        <v>69</v>
      </c>
      <c r="B70" s="945" t="s">
        <v>1309</v>
      </c>
      <c r="C70" s="296" t="s">
        <v>2134</v>
      </c>
      <c r="D70" s="250">
        <v>8</v>
      </c>
      <c r="E70" s="297">
        <v>6</v>
      </c>
      <c r="F70" s="250" t="s">
        <v>2046</v>
      </c>
      <c r="G70" s="250" t="s">
        <v>1123</v>
      </c>
      <c r="H70" s="250" t="s">
        <v>1307</v>
      </c>
    </row>
    <row r="71" spans="1:8" x14ac:dyDescent="0.25">
      <c r="A71" s="307">
        <v>70</v>
      </c>
      <c r="B71" s="945" t="s">
        <v>1692</v>
      </c>
      <c r="C71" s="296" t="s">
        <v>2329</v>
      </c>
      <c r="D71" s="250">
        <v>8</v>
      </c>
      <c r="E71" s="297">
        <v>7</v>
      </c>
      <c r="F71" s="250" t="s">
        <v>2046</v>
      </c>
      <c r="G71" s="250" t="s">
        <v>1123</v>
      </c>
      <c r="H71" s="250" t="s">
        <v>1307</v>
      </c>
    </row>
    <row r="72" spans="1:8" x14ac:dyDescent="0.25">
      <c r="A72" s="307">
        <v>71</v>
      </c>
      <c r="B72" s="945" t="s">
        <v>3378</v>
      </c>
      <c r="C72" s="296"/>
      <c r="D72" s="250">
        <v>9</v>
      </c>
      <c r="E72" s="297">
        <v>0</v>
      </c>
      <c r="F72" s="250"/>
      <c r="G72" s="250" t="s">
        <v>1123</v>
      </c>
      <c r="H72" s="250"/>
    </row>
    <row r="73" spans="1:8" x14ac:dyDescent="0.25">
      <c r="A73" s="307">
        <v>72</v>
      </c>
      <c r="B73" s="945" t="s">
        <v>3379</v>
      </c>
      <c r="C73" s="296"/>
      <c r="D73" s="250">
        <v>9</v>
      </c>
      <c r="E73" s="297">
        <v>1</v>
      </c>
      <c r="F73" s="250"/>
      <c r="G73" s="250" t="s">
        <v>1123</v>
      </c>
      <c r="H73" s="250"/>
    </row>
    <row r="74" spans="1:8" x14ac:dyDescent="0.25">
      <c r="A74" s="307">
        <v>73</v>
      </c>
      <c r="B74" s="945" t="s">
        <v>3391</v>
      </c>
      <c r="C74" s="296"/>
      <c r="D74" s="250">
        <v>9</v>
      </c>
      <c r="E74" s="297">
        <v>2</v>
      </c>
      <c r="F74" s="250"/>
      <c r="G74" s="250" t="s">
        <v>1123</v>
      </c>
      <c r="H74" s="250"/>
    </row>
    <row r="75" spans="1:8" x14ac:dyDescent="0.25">
      <c r="A75" s="307">
        <v>74</v>
      </c>
      <c r="B75" s="945" t="s">
        <v>4181</v>
      </c>
      <c r="C75" s="296"/>
      <c r="D75" s="250">
        <v>10</v>
      </c>
      <c r="E75" s="297">
        <v>0</v>
      </c>
      <c r="F75" s="250"/>
      <c r="G75" s="250" t="s">
        <v>1123</v>
      </c>
      <c r="H75" s="250"/>
    </row>
    <row r="76" spans="1:8" x14ac:dyDescent="0.25">
      <c r="A76" s="307">
        <v>75</v>
      </c>
      <c r="B76" s="945" t="s">
        <v>4182</v>
      </c>
      <c r="C76" s="296"/>
      <c r="D76" s="250">
        <v>10</v>
      </c>
      <c r="E76" s="297">
        <v>1</v>
      </c>
      <c r="F76" s="250"/>
      <c r="G76" s="250" t="s">
        <v>1123</v>
      </c>
      <c r="H76" s="250"/>
    </row>
    <row r="77" spans="1:8" x14ac:dyDescent="0.25">
      <c r="A77" s="307">
        <v>76</v>
      </c>
      <c r="B77" s="945" t="s">
        <v>4183</v>
      </c>
      <c r="C77" s="296"/>
      <c r="D77" s="250">
        <v>10</v>
      </c>
      <c r="E77" s="297">
        <v>2</v>
      </c>
      <c r="F77" s="250"/>
      <c r="G77" s="250" t="s">
        <v>1123</v>
      </c>
      <c r="H77" s="250"/>
    </row>
    <row r="78" spans="1:8" x14ac:dyDescent="0.25">
      <c r="A78" s="307">
        <v>77</v>
      </c>
      <c r="B78" s="945" t="s">
        <v>4184</v>
      </c>
      <c r="C78" s="296"/>
      <c r="D78" s="250">
        <v>11</v>
      </c>
      <c r="E78" s="297">
        <v>0</v>
      </c>
      <c r="F78" s="250"/>
      <c r="G78" s="250" t="s">
        <v>1123</v>
      </c>
      <c r="H78" s="250"/>
    </row>
    <row r="79" spans="1:8" x14ac:dyDescent="0.25">
      <c r="A79" s="307">
        <v>78</v>
      </c>
      <c r="B79" s="945" t="s">
        <v>4185</v>
      </c>
      <c r="C79" s="296"/>
      <c r="D79" s="250">
        <v>11</v>
      </c>
      <c r="E79" s="297">
        <v>1</v>
      </c>
      <c r="F79" s="250"/>
      <c r="G79" s="250" t="s">
        <v>1123</v>
      </c>
      <c r="H79" s="250"/>
    </row>
    <row r="80" spans="1:8" x14ac:dyDescent="0.25">
      <c r="A80" s="307">
        <v>79</v>
      </c>
      <c r="B80" s="945" t="s">
        <v>4186</v>
      </c>
      <c r="C80" s="296"/>
      <c r="D80" s="250">
        <v>11</v>
      </c>
      <c r="E80" s="297">
        <v>2</v>
      </c>
      <c r="F80" s="250"/>
      <c r="G80" s="250" t="s">
        <v>1123</v>
      </c>
      <c r="H80" s="250"/>
    </row>
    <row r="81" spans="1:8" x14ac:dyDescent="0.25">
      <c r="A81" s="307">
        <v>80</v>
      </c>
      <c r="B81" s="945" t="s">
        <v>4187</v>
      </c>
      <c r="C81" s="296"/>
      <c r="D81" s="250">
        <v>12</v>
      </c>
      <c r="E81" s="297">
        <v>0</v>
      </c>
      <c r="F81" s="250"/>
      <c r="G81" s="250" t="s">
        <v>1123</v>
      </c>
      <c r="H81" s="250"/>
    </row>
    <row r="82" spans="1:8" x14ac:dyDescent="0.25">
      <c r="A82" s="307">
        <v>81</v>
      </c>
      <c r="B82" s="945" t="s">
        <v>4188</v>
      </c>
      <c r="C82" s="296"/>
      <c r="D82" s="250">
        <v>12</v>
      </c>
      <c r="E82" s="297">
        <v>1</v>
      </c>
      <c r="F82" s="250"/>
      <c r="G82" s="250" t="s">
        <v>1123</v>
      </c>
      <c r="H82" s="250"/>
    </row>
    <row r="83" spans="1:8" x14ac:dyDescent="0.25">
      <c r="A83" s="307">
        <v>82</v>
      </c>
      <c r="B83" s="945" t="s">
        <v>4189</v>
      </c>
      <c r="C83" s="296"/>
      <c r="D83" s="250">
        <v>12</v>
      </c>
      <c r="E83" s="297">
        <v>2</v>
      </c>
      <c r="F83" s="250"/>
      <c r="G83" s="250" t="s">
        <v>1123</v>
      </c>
      <c r="H83" s="250"/>
    </row>
    <row r="84" spans="1:8" x14ac:dyDescent="0.25">
      <c r="A84" s="307">
        <v>83</v>
      </c>
      <c r="B84" s="945" t="s">
        <v>4190</v>
      </c>
      <c r="C84" s="296"/>
      <c r="D84" s="250">
        <v>13</v>
      </c>
      <c r="E84" s="297">
        <v>0</v>
      </c>
      <c r="F84" s="250"/>
      <c r="G84" s="250" t="s">
        <v>1123</v>
      </c>
      <c r="H84" s="250"/>
    </row>
    <row r="85" spans="1:8" x14ac:dyDescent="0.25">
      <c r="A85" s="307">
        <v>84</v>
      </c>
      <c r="B85" s="945" t="s">
        <v>4191</v>
      </c>
      <c r="C85" s="296"/>
      <c r="D85" s="250">
        <v>13</v>
      </c>
      <c r="E85" s="297">
        <v>1</v>
      </c>
      <c r="F85" s="250"/>
      <c r="G85" s="250" t="s">
        <v>1123</v>
      </c>
      <c r="H85" s="250"/>
    </row>
    <row r="86" spans="1:8" x14ac:dyDescent="0.25">
      <c r="A86" s="307">
        <v>85</v>
      </c>
      <c r="B86" s="945" t="s">
        <v>4192</v>
      </c>
      <c r="C86" s="296"/>
      <c r="D86" s="250">
        <v>13</v>
      </c>
      <c r="E86" s="297">
        <v>2</v>
      </c>
      <c r="F86" s="250"/>
      <c r="G86" s="250" t="s">
        <v>1123</v>
      </c>
      <c r="H86" s="250"/>
    </row>
    <row r="87" spans="1:8" x14ac:dyDescent="0.25">
      <c r="A87" s="307">
        <v>86</v>
      </c>
      <c r="B87" s="945" t="s">
        <v>4193</v>
      </c>
      <c r="C87" s="296"/>
      <c r="D87" s="250">
        <v>14</v>
      </c>
      <c r="E87" s="297">
        <v>0</v>
      </c>
      <c r="F87" s="250"/>
      <c r="G87" s="250" t="s">
        <v>1123</v>
      </c>
      <c r="H87" s="250"/>
    </row>
    <row r="88" spans="1:8" x14ac:dyDescent="0.25">
      <c r="A88" s="307">
        <v>87</v>
      </c>
      <c r="B88" s="945" t="s">
        <v>4194</v>
      </c>
      <c r="C88" s="296"/>
      <c r="D88" s="250">
        <v>14</v>
      </c>
      <c r="E88" s="297">
        <v>1</v>
      </c>
      <c r="F88" s="250"/>
      <c r="G88" s="250" t="s">
        <v>1123</v>
      </c>
      <c r="H88" s="250"/>
    </row>
    <row r="89" spans="1:8" x14ac:dyDescent="0.25">
      <c r="A89" s="307">
        <v>88</v>
      </c>
      <c r="B89" s="945" t="s">
        <v>4195</v>
      </c>
      <c r="C89" s="296"/>
      <c r="D89" s="250">
        <v>14</v>
      </c>
      <c r="E89" s="297">
        <v>2</v>
      </c>
      <c r="F89" s="250"/>
      <c r="G89" s="250" t="s">
        <v>1123</v>
      </c>
      <c r="H89" s="250"/>
    </row>
    <row r="90" spans="1:8" x14ac:dyDescent="0.25">
      <c r="A90" s="307">
        <v>89</v>
      </c>
      <c r="B90" s="945" t="s">
        <v>4196</v>
      </c>
      <c r="C90" s="296"/>
      <c r="D90" s="250">
        <v>15</v>
      </c>
      <c r="E90" s="297">
        <v>0</v>
      </c>
      <c r="F90" s="250"/>
      <c r="G90" s="250" t="s">
        <v>1123</v>
      </c>
      <c r="H90" s="250"/>
    </row>
    <row r="91" spans="1:8" x14ac:dyDescent="0.25">
      <c r="A91" s="307">
        <v>90</v>
      </c>
      <c r="B91" s="945" t="s">
        <v>4197</v>
      </c>
      <c r="C91" s="296"/>
      <c r="D91" s="250">
        <v>15</v>
      </c>
      <c r="E91" s="297">
        <v>1</v>
      </c>
      <c r="F91" s="250"/>
      <c r="G91" s="250" t="s">
        <v>1123</v>
      </c>
      <c r="H91" s="250"/>
    </row>
    <row r="92" spans="1:8" x14ac:dyDescent="0.25">
      <c r="A92" s="307">
        <v>91</v>
      </c>
      <c r="B92" s="945" t="s">
        <v>4198</v>
      </c>
      <c r="C92" s="296"/>
      <c r="D92" s="250">
        <v>15</v>
      </c>
      <c r="E92" s="297">
        <v>2</v>
      </c>
      <c r="F92" s="250"/>
      <c r="G92" s="250" t="s">
        <v>1123</v>
      </c>
      <c r="H92" s="250"/>
    </row>
    <row r="93" spans="1:8" x14ac:dyDescent="0.25">
      <c r="A93" s="307">
        <v>92</v>
      </c>
      <c r="B93" s="945" t="s">
        <v>4199</v>
      </c>
      <c r="C93" s="296"/>
      <c r="D93" s="250">
        <v>16</v>
      </c>
      <c r="E93" s="297">
        <v>0</v>
      </c>
      <c r="F93" s="250"/>
      <c r="G93" s="250" t="s">
        <v>1123</v>
      </c>
      <c r="H93" s="250"/>
    </row>
    <row r="94" spans="1:8" x14ac:dyDescent="0.25">
      <c r="A94" s="307">
        <v>93</v>
      </c>
      <c r="B94" s="945" t="s">
        <v>4200</v>
      </c>
      <c r="C94" s="296"/>
      <c r="D94" s="250">
        <v>16</v>
      </c>
      <c r="E94" s="297">
        <v>1</v>
      </c>
      <c r="F94" s="250"/>
      <c r="G94" s="250" t="s">
        <v>1123</v>
      </c>
      <c r="H94" s="250"/>
    </row>
    <row r="95" spans="1:8" x14ac:dyDescent="0.25">
      <c r="A95" s="307">
        <v>94</v>
      </c>
      <c r="B95" s="945" t="s">
        <v>4201</v>
      </c>
      <c r="C95" s="296"/>
      <c r="D95" s="250">
        <v>16</v>
      </c>
      <c r="E95" s="297">
        <v>2</v>
      </c>
      <c r="F95" s="250"/>
      <c r="G95" s="250" t="s">
        <v>1123</v>
      </c>
      <c r="H95" s="250"/>
    </row>
    <row r="96" spans="1:8" x14ac:dyDescent="0.25">
      <c r="A96" s="307">
        <v>95</v>
      </c>
      <c r="B96" s="945" t="s">
        <v>4202</v>
      </c>
      <c r="C96" s="296"/>
      <c r="D96" s="250">
        <v>17</v>
      </c>
      <c r="E96" s="297">
        <v>0</v>
      </c>
      <c r="F96" s="250"/>
      <c r="G96" s="250" t="s">
        <v>1123</v>
      </c>
      <c r="H96" s="250"/>
    </row>
    <row r="97" spans="1:8" x14ac:dyDescent="0.25">
      <c r="A97" s="307">
        <v>96</v>
      </c>
      <c r="B97" s="945" t="s">
        <v>4203</v>
      </c>
      <c r="C97" s="296"/>
      <c r="D97" s="250">
        <v>17</v>
      </c>
      <c r="E97" s="297">
        <v>1</v>
      </c>
      <c r="F97" s="250"/>
      <c r="G97" s="250" t="s">
        <v>1123</v>
      </c>
      <c r="H97" s="250"/>
    </row>
    <row r="98" spans="1:8" x14ac:dyDescent="0.25">
      <c r="A98" s="307">
        <v>97</v>
      </c>
      <c r="B98" s="945" t="s">
        <v>4204</v>
      </c>
      <c r="C98" s="296"/>
      <c r="D98" s="250">
        <v>17</v>
      </c>
      <c r="E98" s="297">
        <v>2</v>
      </c>
      <c r="F98" s="250"/>
      <c r="G98" s="250" t="s">
        <v>1123</v>
      </c>
      <c r="H98" s="250"/>
    </row>
    <row r="99" spans="1:8" x14ac:dyDescent="0.25">
      <c r="A99" s="307">
        <v>98</v>
      </c>
      <c r="B99" s="945" t="s">
        <v>4205</v>
      </c>
      <c r="C99" s="296"/>
      <c r="D99" s="250">
        <v>18</v>
      </c>
      <c r="E99" s="297">
        <v>0</v>
      </c>
      <c r="F99" s="250"/>
      <c r="G99" s="250" t="s">
        <v>1123</v>
      </c>
      <c r="H99" s="250"/>
    </row>
    <row r="100" spans="1:8" x14ac:dyDescent="0.25">
      <c r="A100" s="307">
        <v>99</v>
      </c>
      <c r="B100" s="945" t="s">
        <v>4206</v>
      </c>
      <c r="C100" s="296"/>
      <c r="D100" s="250">
        <v>18</v>
      </c>
      <c r="E100" s="297">
        <v>1</v>
      </c>
      <c r="F100" s="250"/>
      <c r="G100" s="250" t="s">
        <v>1123</v>
      </c>
      <c r="H100" s="250"/>
    </row>
    <row r="101" spans="1:8" x14ac:dyDescent="0.25">
      <c r="A101" s="307">
        <v>100</v>
      </c>
      <c r="B101" s="945" t="s">
        <v>4207</v>
      </c>
      <c r="C101" s="296"/>
      <c r="D101" s="250">
        <v>18</v>
      </c>
      <c r="E101" s="297">
        <v>2</v>
      </c>
      <c r="F101" s="250"/>
      <c r="G101" s="250" t="s">
        <v>1123</v>
      </c>
      <c r="H101" s="250"/>
    </row>
    <row r="102" spans="1:8" x14ac:dyDescent="0.25">
      <c r="A102" s="307">
        <v>101</v>
      </c>
      <c r="B102" s="945" t="s">
        <v>4208</v>
      </c>
      <c r="C102" s="296"/>
      <c r="D102" s="250">
        <v>19</v>
      </c>
      <c r="E102" s="297">
        <v>0</v>
      </c>
      <c r="F102" s="250"/>
      <c r="G102" s="250" t="s">
        <v>1123</v>
      </c>
      <c r="H102" s="250"/>
    </row>
    <row r="103" spans="1:8" x14ac:dyDescent="0.25">
      <c r="A103" s="307">
        <v>102</v>
      </c>
      <c r="B103" s="945" t="s">
        <v>4209</v>
      </c>
      <c r="C103" s="296"/>
      <c r="D103" s="250">
        <v>19</v>
      </c>
      <c r="E103" s="297">
        <v>1</v>
      </c>
      <c r="F103" s="250"/>
      <c r="G103" s="250" t="s">
        <v>1123</v>
      </c>
      <c r="H103" s="250"/>
    </row>
    <row r="104" spans="1:8" x14ac:dyDescent="0.25">
      <c r="A104" s="307">
        <v>103</v>
      </c>
      <c r="B104" s="945" t="s">
        <v>4210</v>
      </c>
      <c r="C104" s="296"/>
      <c r="D104" s="250">
        <v>19</v>
      </c>
      <c r="E104" s="297">
        <v>2</v>
      </c>
      <c r="F104" s="250"/>
      <c r="G104" s="250" t="s">
        <v>1123</v>
      </c>
      <c r="H104" s="250"/>
    </row>
    <row r="105" spans="1:8" x14ac:dyDescent="0.25">
      <c r="A105" s="307">
        <v>104</v>
      </c>
      <c r="B105" s="250"/>
      <c r="C105" s="296"/>
      <c r="D105" s="250"/>
      <c r="E105" s="297"/>
      <c r="F105" s="250"/>
      <c r="G105" s="250"/>
      <c r="H105" s="250"/>
    </row>
    <row r="106" spans="1:8" x14ac:dyDescent="0.25">
      <c r="A106" s="307">
        <v>105</v>
      </c>
      <c r="B106" s="250"/>
      <c r="C106" s="296"/>
      <c r="D106" s="250"/>
      <c r="E106" s="297"/>
      <c r="F106" s="250"/>
      <c r="G106" s="250"/>
      <c r="H106" s="250"/>
    </row>
    <row r="107" spans="1:8" x14ac:dyDescent="0.25">
      <c r="A107" s="307">
        <v>106</v>
      </c>
      <c r="B107" s="250"/>
      <c r="C107" s="296"/>
      <c r="D107" s="250"/>
      <c r="E107" s="297"/>
      <c r="F107" s="250"/>
      <c r="G107" s="250"/>
      <c r="H107" s="250"/>
    </row>
    <row r="108" spans="1:8" x14ac:dyDescent="0.25">
      <c r="A108" s="307">
        <v>107</v>
      </c>
      <c r="B108" s="250"/>
      <c r="C108" s="296"/>
      <c r="D108" s="250"/>
      <c r="E108" s="297"/>
      <c r="F108" s="250"/>
      <c r="G108" s="250"/>
      <c r="H108" s="250"/>
    </row>
    <row r="109" spans="1:8" x14ac:dyDescent="0.25">
      <c r="A109" s="307">
        <v>108</v>
      </c>
      <c r="B109" s="250"/>
      <c r="C109" s="296"/>
      <c r="D109" s="250"/>
      <c r="E109" s="297"/>
      <c r="F109" s="250"/>
      <c r="G109" s="250"/>
      <c r="H109" s="250"/>
    </row>
    <row r="110" spans="1:8" x14ac:dyDescent="0.25">
      <c r="A110" s="307">
        <v>109</v>
      </c>
      <c r="B110" s="250"/>
      <c r="C110" s="296"/>
      <c r="D110" s="250"/>
      <c r="E110" s="297"/>
      <c r="F110" s="250"/>
      <c r="G110" s="250"/>
      <c r="H110" s="250"/>
    </row>
    <row r="111" spans="1:8" x14ac:dyDescent="0.25">
      <c r="A111" s="307">
        <v>110</v>
      </c>
      <c r="B111" s="250"/>
      <c r="C111" s="296"/>
      <c r="D111" s="250"/>
      <c r="E111" s="297"/>
      <c r="F111" s="250"/>
      <c r="G111" s="250"/>
      <c r="H111" s="250"/>
    </row>
    <row r="112" spans="1:8" x14ac:dyDescent="0.25">
      <c r="A112" s="307">
        <v>111</v>
      </c>
      <c r="B112" s="250"/>
      <c r="C112" s="296"/>
      <c r="D112" s="250"/>
      <c r="E112" s="297"/>
      <c r="F112" s="250"/>
      <c r="G112" s="250"/>
      <c r="H112" s="250"/>
    </row>
    <row r="113" spans="1:8" x14ac:dyDescent="0.25">
      <c r="A113" s="307">
        <v>112</v>
      </c>
      <c r="B113" s="250"/>
      <c r="C113" s="296"/>
      <c r="D113" s="250"/>
      <c r="E113" s="297"/>
      <c r="F113" s="250"/>
      <c r="G113" s="250"/>
      <c r="H113" s="250"/>
    </row>
    <row r="114" spans="1:8" x14ac:dyDescent="0.25">
      <c r="A114" s="307">
        <v>113</v>
      </c>
      <c r="B114" s="250"/>
      <c r="C114" s="296"/>
      <c r="D114" s="250"/>
      <c r="E114" s="297"/>
      <c r="F114" s="250"/>
      <c r="G114" s="250"/>
      <c r="H114" s="250"/>
    </row>
    <row r="115" spans="1:8" x14ac:dyDescent="0.25">
      <c r="A115" s="307">
        <v>114</v>
      </c>
      <c r="B115" s="250"/>
      <c r="C115" s="296"/>
      <c r="D115" s="250"/>
      <c r="E115" s="297"/>
      <c r="F115" s="250"/>
      <c r="G115" s="250"/>
      <c r="H115" s="250"/>
    </row>
    <row r="116" spans="1:8" x14ac:dyDescent="0.25">
      <c r="A116" s="307">
        <v>115</v>
      </c>
      <c r="B116" s="250"/>
      <c r="C116" s="296"/>
      <c r="D116" s="250"/>
      <c r="E116" s="297"/>
      <c r="F116" s="250"/>
      <c r="G116" s="250"/>
      <c r="H116" s="250"/>
    </row>
    <row r="117" spans="1:8" x14ac:dyDescent="0.25">
      <c r="A117" s="307">
        <v>116</v>
      </c>
      <c r="B117" s="250"/>
      <c r="C117" s="296"/>
      <c r="D117" s="250"/>
      <c r="E117" s="297"/>
      <c r="F117" s="250"/>
      <c r="G117" s="250"/>
      <c r="H117" s="250"/>
    </row>
    <row r="118" spans="1:8" x14ac:dyDescent="0.25">
      <c r="A118" s="307">
        <v>117</v>
      </c>
      <c r="B118" s="250"/>
      <c r="C118" s="296"/>
      <c r="D118" s="250"/>
      <c r="E118" s="297"/>
      <c r="F118" s="250"/>
      <c r="G118" s="250"/>
      <c r="H118" s="250"/>
    </row>
    <row r="119" spans="1:8" x14ac:dyDescent="0.25">
      <c r="A119" s="307">
        <v>118</v>
      </c>
      <c r="B119" s="250"/>
      <c r="C119" s="296"/>
      <c r="D119" s="250"/>
      <c r="E119" s="297"/>
      <c r="F119" s="250"/>
      <c r="G119" s="250"/>
      <c r="H119" s="250"/>
    </row>
    <row r="120" spans="1:8" x14ac:dyDescent="0.25">
      <c r="A120" s="307">
        <v>119</v>
      </c>
      <c r="B120" s="250"/>
      <c r="C120" s="296"/>
      <c r="D120" s="250"/>
      <c r="E120" s="297"/>
      <c r="F120" s="250"/>
      <c r="G120" s="250"/>
      <c r="H120" s="250"/>
    </row>
    <row r="121" spans="1:8" x14ac:dyDescent="0.25">
      <c r="A121" s="307">
        <v>120</v>
      </c>
      <c r="B121" s="250"/>
      <c r="C121" s="296"/>
      <c r="D121" s="250"/>
      <c r="E121" s="297"/>
      <c r="F121" s="250"/>
      <c r="G121" s="250"/>
      <c r="H121" s="250"/>
    </row>
    <row r="122" spans="1:8" x14ac:dyDescent="0.25">
      <c r="A122" s="307">
        <v>121</v>
      </c>
      <c r="B122" s="250"/>
      <c r="C122" s="296"/>
      <c r="D122" s="250"/>
      <c r="E122" s="297"/>
      <c r="F122" s="250"/>
      <c r="G122" s="250"/>
      <c r="H122" s="250"/>
    </row>
    <row r="123" spans="1:8" x14ac:dyDescent="0.25">
      <c r="A123" s="307">
        <v>122</v>
      </c>
      <c r="B123" s="250"/>
      <c r="C123" s="296"/>
      <c r="D123" s="250"/>
      <c r="E123" s="297"/>
      <c r="F123" s="250"/>
      <c r="G123" s="250"/>
      <c r="H123" s="250"/>
    </row>
    <row r="124" spans="1:8" x14ac:dyDescent="0.25">
      <c r="A124" s="307">
        <v>123</v>
      </c>
      <c r="B124" s="250"/>
      <c r="C124" s="296"/>
      <c r="D124" s="250"/>
      <c r="E124" s="297"/>
      <c r="F124" s="250"/>
      <c r="G124" s="250"/>
      <c r="H124" s="250"/>
    </row>
    <row r="125" spans="1:8" x14ac:dyDescent="0.25">
      <c r="A125" s="307">
        <v>124</v>
      </c>
      <c r="B125" s="250"/>
      <c r="C125" s="296"/>
      <c r="D125" s="250"/>
      <c r="E125" s="297"/>
      <c r="F125" s="250"/>
      <c r="G125" s="250"/>
      <c r="H125" s="250"/>
    </row>
    <row r="126" spans="1:8" x14ac:dyDescent="0.25">
      <c r="A126" s="307">
        <v>125</v>
      </c>
      <c r="B126" s="250"/>
      <c r="C126" s="296"/>
      <c r="D126" s="250"/>
      <c r="E126" s="297"/>
      <c r="F126" s="250"/>
      <c r="G126" s="250"/>
      <c r="H126" s="250"/>
    </row>
    <row r="127" spans="1:8" x14ac:dyDescent="0.25">
      <c r="A127" s="307">
        <v>126</v>
      </c>
      <c r="B127" s="250"/>
      <c r="C127" s="296"/>
      <c r="D127" s="250"/>
      <c r="E127" s="297"/>
      <c r="F127" s="250"/>
      <c r="G127" s="250"/>
      <c r="H127" s="250"/>
    </row>
    <row r="128" spans="1:8" x14ac:dyDescent="0.25">
      <c r="A128" s="307">
        <v>127</v>
      </c>
      <c r="B128" s="250"/>
      <c r="C128" s="296"/>
      <c r="D128" s="250"/>
      <c r="E128" s="297"/>
      <c r="F128" s="250"/>
      <c r="G128" s="250"/>
      <c r="H128" s="250"/>
    </row>
    <row r="129" spans="1:8" x14ac:dyDescent="0.25">
      <c r="A129" s="307">
        <v>128</v>
      </c>
      <c r="B129" s="250"/>
      <c r="C129" s="296"/>
      <c r="D129" s="250"/>
      <c r="E129" s="297"/>
      <c r="F129" s="250"/>
      <c r="G129" s="250"/>
      <c r="H129" s="250"/>
    </row>
    <row r="130" spans="1:8" x14ac:dyDescent="0.25">
      <c r="A130" s="307">
        <v>129</v>
      </c>
      <c r="B130" s="250"/>
      <c r="C130" s="296"/>
      <c r="D130" s="250"/>
      <c r="E130" s="297"/>
      <c r="F130" s="250"/>
      <c r="G130" s="250"/>
      <c r="H130" s="250"/>
    </row>
    <row r="131" spans="1:8" x14ac:dyDescent="0.25">
      <c r="A131" s="307">
        <v>130</v>
      </c>
      <c r="B131" s="250"/>
      <c r="C131" s="296"/>
      <c r="D131" s="250"/>
      <c r="E131" s="297"/>
      <c r="F131" s="250"/>
      <c r="G131" s="250"/>
      <c r="H131" s="250"/>
    </row>
    <row r="132" spans="1:8" x14ac:dyDescent="0.25">
      <c r="A132" s="307">
        <v>131</v>
      </c>
      <c r="B132" s="250"/>
      <c r="C132" s="296"/>
      <c r="D132" s="250"/>
      <c r="E132" s="297"/>
      <c r="F132" s="250"/>
      <c r="G132" s="250"/>
      <c r="H132" s="250"/>
    </row>
    <row r="133" spans="1:8" x14ac:dyDescent="0.25">
      <c r="A133" s="307">
        <v>132</v>
      </c>
      <c r="B133" s="250"/>
      <c r="C133" s="296"/>
      <c r="D133" s="250"/>
      <c r="E133" s="297"/>
      <c r="F133" s="250"/>
      <c r="G133" s="250"/>
      <c r="H133" s="250"/>
    </row>
    <row r="134" spans="1:8" x14ac:dyDescent="0.25">
      <c r="A134" s="307">
        <v>133</v>
      </c>
      <c r="B134" s="250"/>
      <c r="C134" s="296"/>
      <c r="D134" s="250"/>
      <c r="E134" s="297"/>
      <c r="F134" s="250"/>
      <c r="G134" s="250"/>
      <c r="H134" s="250"/>
    </row>
    <row r="135" spans="1:8" x14ac:dyDescent="0.25">
      <c r="A135" s="307">
        <v>134</v>
      </c>
      <c r="B135" s="250"/>
      <c r="C135" s="296"/>
      <c r="D135" s="250"/>
      <c r="E135" s="297"/>
      <c r="F135" s="250"/>
      <c r="G135" s="250"/>
      <c r="H135" s="250"/>
    </row>
    <row r="136" spans="1:8" x14ac:dyDescent="0.25">
      <c r="A136" s="307">
        <v>135</v>
      </c>
      <c r="B136" s="250"/>
      <c r="C136" s="296"/>
      <c r="D136" s="250"/>
      <c r="E136" s="297"/>
      <c r="F136" s="250"/>
      <c r="G136" s="250"/>
      <c r="H136" s="250"/>
    </row>
    <row r="137" spans="1:8" x14ac:dyDescent="0.25">
      <c r="A137" s="307">
        <v>136</v>
      </c>
      <c r="B137" s="250"/>
      <c r="C137" s="296"/>
      <c r="D137" s="250"/>
      <c r="E137" s="297"/>
      <c r="F137" s="250"/>
      <c r="G137" s="250"/>
      <c r="H137" s="250"/>
    </row>
    <row r="138" spans="1:8" x14ac:dyDescent="0.25">
      <c r="A138" s="307">
        <v>137</v>
      </c>
      <c r="B138" s="250"/>
      <c r="C138" s="296"/>
      <c r="D138" s="250"/>
      <c r="E138" s="297"/>
      <c r="F138" s="250"/>
      <c r="G138" s="250"/>
      <c r="H138" s="250"/>
    </row>
    <row r="139" spans="1:8" x14ac:dyDescent="0.25">
      <c r="A139" s="307">
        <v>138</v>
      </c>
      <c r="B139" s="250"/>
      <c r="C139" s="296"/>
      <c r="D139" s="250"/>
      <c r="E139" s="297"/>
      <c r="F139" s="250"/>
      <c r="G139" s="250"/>
      <c r="H139" s="250"/>
    </row>
    <row r="140" spans="1:8" x14ac:dyDescent="0.25">
      <c r="A140" s="307">
        <v>139</v>
      </c>
      <c r="B140" s="250"/>
      <c r="C140" s="296"/>
      <c r="D140" s="250"/>
      <c r="E140" s="297"/>
      <c r="F140" s="250"/>
      <c r="G140" s="250"/>
      <c r="H140" s="250"/>
    </row>
    <row r="141" spans="1:8" x14ac:dyDescent="0.25">
      <c r="A141" s="307">
        <v>140</v>
      </c>
      <c r="B141" s="250"/>
      <c r="C141" s="296"/>
      <c r="D141" s="250"/>
      <c r="E141" s="297"/>
      <c r="F141" s="250"/>
      <c r="G141" s="250"/>
      <c r="H141" s="250"/>
    </row>
    <row r="142" spans="1:8" x14ac:dyDescent="0.25">
      <c r="A142" s="307">
        <v>141</v>
      </c>
      <c r="B142" s="250"/>
      <c r="C142" s="296"/>
      <c r="D142" s="250"/>
      <c r="E142" s="297"/>
      <c r="F142" s="250"/>
      <c r="G142" s="250"/>
      <c r="H142" s="250"/>
    </row>
    <row r="143" spans="1:8" x14ac:dyDescent="0.25">
      <c r="A143" s="307">
        <v>142</v>
      </c>
      <c r="B143" s="250"/>
      <c r="C143" s="296"/>
      <c r="D143" s="250"/>
      <c r="E143" s="297"/>
      <c r="F143" s="250"/>
      <c r="G143" s="250"/>
      <c r="H143" s="250"/>
    </row>
    <row r="144" spans="1:8" x14ac:dyDescent="0.25">
      <c r="A144" s="307">
        <v>143</v>
      </c>
      <c r="B144" s="250"/>
      <c r="C144" s="296"/>
      <c r="D144" s="250"/>
      <c r="E144" s="297"/>
      <c r="F144" s="250"/>
      <c r="G144" s="250"/>
      <c r="H144" s="250"/>
    </row>
    <row r="145" spans="1:8" x14ac:dyDescent="0.25">
      <c r="A145" s="307">
        <v>144</v>
      </c>
      <c r="B145" s="250"/>
      <c r="C145" s="607"/>
      <c r="D145" s="250"/>
      <c r="E145" s="297"/>
      <c r="F145" s="250"/>
      <c r="G145" s="250"/>
      <c r="H145" s="250"/>
    </row>
    <row r="146" spans="1:8" x14ac:dyDescent="0.25">
      <c r="A146" s="307">
        <v>145</v>
      </c>
      <c r="B146" s="250"/>
      <c r="C146" s="607"/>
      <c r="D146" s="250"/>
      <c r="E146" s="297"/>
      <c r="F146" s="250"/>
      <c r="G146" s="250"/>
      <c r="H146" s="250"/>
    </row>
    <row r="147" spans="1:8" x14ac:dyDescent="0.25">
      <c r="A147" s="307">
        <v>146</v>
      </c>
      <c r="B147" s="250"/>
      <c r="C147" s="296"/>
      <c r="D147" s="250"/>
      <c r="E147" s="297"/>
      <c r="F147" s="250"/>
      <c r="G147" s="250"/>
      <c r="H147" s="250"/>
    </row>
    <row r="148" spans="1:8" x14ac:dyDescent="0.25">
      <c r="A148" s="307">
        <v>147</v>
      </c>
      <c r="B148" s="250"/>
      <c r="C148" s="296"/>
      <c r="D148" s="250"/>
      <c r="E148" s="297"/>
      <c r="F148" s="250"/>
      <c r="G148" s="250"/>
      <c r="H148" s="250"/>
    </row>
    <row r="149" spans="1:8" x14ac:dyDescent="0.25">
      <c r="A149" s="307">
        <v>148</v>
      </c>
      <c r="B149" s="250"/>
      <c r="C149" s="296"/>
      <c r="D149" s="250"/>
      <c r="E149" s="297"/>
      <c r="F149" s="250"/>
      <c r="G149" s="250"/>
      <c r="H149" s="250"/>
    </row>
    <row r="150" spans="1:8" x14ac:dyDescent="0.25">
      <c r="A150" s="307">
        <v>149</v>
      </c>
      <c r="B150" s="250"/>
      <c r="C150" s="296"/>
      <c r="D150" s="250"/>
      <c r="E150" s="297"/>
      <c r="F150" s="250"/>
      <c r="G150" s="250"/>
      <c r="H150" s="250"/>
    </row>
    <row r="151" spans="1:8" x14ac:dyDescent="0.25">
      <c r="A151" s="307">
        <v>150</v>
      </c>
      <c r="B151" s="250"/>
      <c r="C151" s="296"/>
      <c r="D151" s="250"/>
      <c r="E151" s="297"/>
      <c r="F151" s="250"/>
      <c r="G151" s="250"/>
      <c r="H151" s="250"/>
    </row>
    <row r="152" spans="1:8" x14ac:dyDescent="0.25">
      <c r="A152" s="307">
        <v>151</v>
      </c>
      <c r="B152" s="250"/>
      <c r="C152" s="296"/>
      <c r="D152" s="250"/>
      <c r="E152" s="297"/>
      <c r="F152" s="250"/>
      <c r="G152" s="250"/>
      <c r="H152" s="250"/>
    </row>
    <row r="153" spans="1:8" x14ac:dyDescent="0.25">
      <c r="A153" s="307">
        <v>152</v>
      </c>
      <c r="B153" s="250"/>
      <c r="C153" s="296"/>
      <c r="D153" s="250"/>
      <c r="E153" s="297"/>
      <c r="F153" s="250"/>
      <c r="G153" s="250"/>
      <c r="H153" s="250"/>
    </row>
    <row r="154" spans="1:8" x14ac:dyDescent="0.25">
      <c r="A154" s="307">
        <v>153</v>
      </c>
      <c r="B154" s="250"/>
      <c r="C154" s="296"/>
      <c r="D154" s="250"/>
      <c r="E154" s="297"/>
      <c r="F154" s="250"/>
      <c r="G154" s="250"/>
      <c r="H154" s="250"/>
    </row>
    <row r="155" spans="1:8" x14ac:dyDescent="0.25">
      <c r="A155" s="307">
        <v>154</v>
      </c>
      <c r="B155" s="250"/>
      <c r="C155" s="296"/>
      <c r="D155" s="250"/>
      <c r="E155" s="297"/>
      <c r="F155" s="250"/>
      <c r="G155" s="250"/>
      <c r="H155" s="250"/>
    </row>
    <row r="156" spans="1:8" x14ac:dyDescent="0.25">
      <c r="A156" s="307">
        <v>155</v>
      </c>
      <c r="B156" s="250"/>
      <c r="C156" s="296"/>
      <c r="D156" s="250"/>
      <c r="E156" s="297"/>
      <c r="F156" s="250"/>
      <c r="G156" s="250"/>
      <c r="H156" s="250"/>
    </row>
    <row r="157" spans="1:8" x14ac:dyDescent="0.25">
      <c r="A157" s="307">
        <v>156</v>
      </c>
      <c r="B157" s="250"/>
      <c r="C157" s="296"/>
      <c r="D157" s="250"/>
      <c r="E157" s="297"/>
      <c r="F157" s="250"/>
      <c r="G157" s="250"/>
      <c r="H157" s="250"/>
    </row>
    <row r="158" spans="1:8" x14ac:dyDescent="0.25">
      <c r="A158" s="307">
        <v>157</v>
      </c>
      <c r="B158" s="250"/>
      <c r="C158" s="296"/>
      <c r="D158" s="250"/>
      <c r="E158" s="297"/>
      <c r="F158" s="250"/>
      <c r="G158" s="250"/>
      <c r="H158" s="250"/>
    </row>
    <row r="159" spans="1:8" x14ac:dyDescent="0.25">
      <c r="A159" s="307">
        <v>158</v>
      </c>
      <c r="B159" s="250"/>
      <c r="C159" s="296"/>
      <c r="D159" s="250"/>
      <c r="E159" s="297"/>
      <c r="F159" s="250"/>
      <c r="G159" s="250"/>
      <c r="H159" s="250"/>
    </row>
    <row r="160" spans="1:8" x14ac:dyDescent="0.25">
      <c r="A160" s="307">
        <v>159</v>
      </c>
      <c r="B160" s="250"/>
      <c r="C160" s="296"/>
      <c r="D160" s="250"/>
      <c r="E160" s="297"/>
      <c r="F160" s="250"/>
      <c r="G160" s="250"/>
      <c r="H160" s="250"/>
    </row>
    <row r="161" spans="1:8" x14ac:dyDescent="0.25">
      <c r="A161" s="307">
        <v>160</v>
      </c>
      <c r="B161" s="250"/>
      <c r="C161" s="296"/>
      <c r="D161" s="250"/>
      <c r="E161" s="297"/>
      <c r="F161" s="337"/>
      <c r="G161" s="337"/>
      <c r="H161" s="337"/>
    </row>
    <row r="162" spans="1:8" x14ac:dyDescent="0.25">
      <c r="A162" s="307">
        <v>161</v>
      </c>
      <c r="B162" s="250"/>
      <c r="C162" s="296"/>
      <c r="D162" s="250"/>
      <c r="E162" s="297"/>
      <c r="F162" s="337"/>
      <c r="G162" s="337"/>
      <c r="H162" s="337"/>
    </row>
    <row r="163" spans="1:8" x14ac:dyDescent="0.25">
      <c r="A163" s="307">
        <v>162</v>
      </c>
      <c r="B163" s="250"/>
      <c r="C163" s="296"/>
      <c r="D163" s="250"/>
      <c r="E163" s="297"/>
      <c r="F163" s="337"/>
      <c r="G163" s="337"/>
      <c r="H163" s="337"/>
    </row>
    <row r="164" spans="1:8" x14ac:dyDescent="0.25">
      <c r="A164" s="307">
        <v>163</v>
      </c>
      <c r="B164" s="250"/>
      <c r="C164" s="296"/>
      <c r="D164" s="250"/>
      <c r="E164" s="297"/>
      <c r="F164" s="337"/>
      <c r="G164" s="337"/>
      <c r="H164" s="337"/>
    </row>
    <row r="165" spans="1:8" x14ac:dyDescent="0.25">
      <c r="A165" s="307">
        <v>164</v>
      </c>
      <c r="B165" s="250"/>
      <c r="C165" s="296"/>
      <c r="D165" s="250"/>
      <c r="E165" s="297"/>
      <c r="F165" s="337"/>
      <c r="G165" s="337"/>
      <c r="H165" s="337"/>
    </row>
    <row r="166" spans="1:8" x14ac:dyDescent="0.25">
      <c r="A166" s="307">
        <v>165</v>
      </c>
      <c r="B166" s="250"/>
      <c r="C166" s="296"/>
      <c r="D166" s="250"/>
      <c r="E166" s="297"/>
      <c r="F166" s="337"/>
      <c r="G166" s="337"/>
      <c r="H166" s="337"/>
    </row>
    <row r="167" spans="1:8" x14ac:dyDescent="0.25">
      <c r="A167" s="307">
        <v>166</v>
      </c>
      <c r="B167" s="250"/>
      <c r="C167" s="296"/>
      <c r="D167" s="250"/>
      <c r="E167" s="297"/>
      <c r="F167" s="337"/>
      <c r="G167" s="337"/>
      <c r="H167" s="337"/>
    </row>
    <row r="168" spans="1:8" x14ac:dyDescent="0.25">
      <c r="A168" s="307">
        <v>167</v>
      </c>
      <c r="B168" s="250"/>
      <c r="C168" s="296"/>
      <c r="D168" s="250"/>
      <c r="E168" s="297"/>
      <c r="F168" s="337"/>
      <c r="G168" s="337"/>
      <c r="H168" s="337"/>
    </row>
    <row r="169" spans="1:8" x14ac:dyDescent="0.25">
      <c r="A169" s="307">
        <v>168</v>
      </c>
      <c r="B169" s="250"/>
      <c r="C169" s="296"/>
      <c r="D169" s="250"/>
      <c r="E169" s="297"/>
      <c r="F169" s="337"/>
      <c r="G169" s="337"/>
      <c r="H169" s="337"/>
    </row>
    <row r="170" spans="1:8" x14ac:dyDescent="0.25">
      <c r="A170" s="307">
        <v>169</v>
      </c>
      <c r="B170" s="250"/>
      <c r="C170" s="296"/>
      <c r="D170" s="250"/>
      <c r="E170" s="297"/>
      <c r="F170" s="337"/>
      <c r="G170" s="337"/>
      <c r="H170" s="337"/>
    </row>
    <row r="171" spans="1:8" x14ac:dyDescent="0.25">
      <c r="A171" s="307">
        <v>170</v>
      </c>
      <c r="B171" s="250"/>
      <c r="C171" s="296"/>
      <c r="D171" s="250"/>
      <c r="E171" s="297"/>
      <c r="F171" s="337"/>
      <c r="G171" s="337"/>
      <c r="H171" s="337"/>
    </row>
    <row r="172" spans="1:8" x14ac:dyDescent="0.25">
      <c r="A172" s="307">
        <v>171</v>
      </c>
      <c r="B172" s="250"/>
      <c r="C172" s="296"/>
      <c r="D172" s="250"/>
      <c r="E172" s="297"/>
      <c r="F172" s="337"/>
      <c r="G172" s="337"/>
      <c r="H172" s="337"/>
    </row>
    <row r="173" spans="1:8" x14ac:dyDescent="0.25">
      <c r="A173" s="307">
        <v>172</v>
      </c>
      <c r="B173" s="250"/>
      <c r="C173" s="296"/>
      <c r="D173" s="250"/>
      <c r="E173" s="297"/>
      <c r="F173" s="337"/>
      <c r="G173" s="337"/>
      <c r="H173" s="337"/>
    </row>
    <row r="174" spans="1:8" x14ac:dyDescent="0.25">
      <c r="A174" s="307">
        <v>173</v>
      </c>
      <c r="B174" s="250"/>
      <c r="C174" s="296"/>
      <c r="D174" s="250"/>
      <c r="E174" s="297"/>
      <c r="F174" s="337"/>
      <c r="G174" s="337"/>
      <c r="H174" s="337"/>
    </row>
    <row r="175" spans="1:8" x14ac:dyDescent="0.25">
      <c r="A175" s="307">
        <v>174</v>
      </c>
      <c r="B175" s="250"/>
      <c r="C175" s="296"/>
      <c r="D175" s="250"/>
      <c r="E175" s="297"/>
      <c r="F175" s="337"/>
      <c r="G175" s="337"/>
      <c r="H175" s="337"/>
    </row>
    <row r="176" spans="1:8" x14ac:dyDescent="0.25">
      <c r="A176" s="307">
        <v>175</v>
      </c>
      <c r="B176" s="250"/>
      <c r="C176" s="296"/>
      <c r="D176" s="250"/>
      <c r="E176" s="297"/>
      <c r="F176" s="337"/>
      <c r="G176" s="337"/>
      <c r="H176" s="337"/>
    </row>
    <row r="177" spans="1:8" x14ac:dyDescent="0.25">
      <c r="A177" s="307">
        <v>176</v>
      </c>
      <c r="B177" s="250"/>
      <c r="C177" s="296"/>
      <c r="D177" s="250"/>
      <c r="E177" s="297"/>
      <c r="F177" s="337"/>
      <c r="G177" s="337"/>
      <c r="H177" s="337"/>
    </row>
    <row r="178" spans="1:8" x14ac:dyDescent="0.25">
      <c r="A178" s="307">
        <v>177</v>
      </c>
      <c r="B178" s="250"/>
      <c r="C178" s="296"/>
      <c r="D178" s="250"/>
      <c r="E178" s="297"/>
      <c r="F178" s="337"/>
      <c r="G178" s="337"/>
      <c r="H178" s="337"/>
    </row>
    <row r="179" spans="1:8" x14ac:dyDescent="0.25">
      <c r="A179" s="307">
        <v>178</v>
      </c>
      <c r="B179" s="250"/>
      <c r="C179" s="296"/>
      <c r="D179" s="250"/>
      <c r="E179" s="297"/>
      <c r="F179" s="337"/>
      <c r="G179" s="337"/>
      <c r="H179" s="337"/>
    </row>
    <row r="180" spans="1:8" x14ac:dyDescent="0.25">
      <c r="A180" s="307">
        <v>179</v>
      </c>
      <c r="B180" s="250"/>
      <c r="C180" s="296"/>
      <c r="D180" s="250"/>
      <c r="E180" s="297"/>
      <c r="F180" s="337"/>
      <c r="G180" s="337"/>
      <c r="H180" s="337"/>
    </row>
    <row r="181" spans="1:8" x14ac:dyDescent="0.25">
      <c r="A181" s="307">
        <v>180</v>
      </c>
      <c r="B181" s="250"/>
      <c r="C181" s="296"/>
      <c r="D181" s="250"/>
      <c r="E181" s="297"/>
      <c r="F181" s="337"/>
      <c r="G181" s="337"/>
      <c r="H181" s="337"/>
    </row>
    <row r="182" spans="1:8" x14ac:dyDescent="0.25">
      <c r="A182" s="307">
        <v>181</v>
      </c>
      <c r="B182" s="250"/>
      <c r="C182" s="296"/>
      <c r="D182" s="250"/>
      <c r="E182" s="297"/>
      <c r="F182" s="337"/>
      <c r="G182" s="337"/>
      <c r="H182" s="337"/>
    </row>
    <row r="183" spans="1:8" x14ac:dyDescent="0.25">
      <c r="A183" s="307">
        <v>182</v>
      </c>
      <c r="B183" s="250"/>
      <c r="C183" s="296"/>
      <c r="D183" s="250"/>
      <c r="E183" s="297"/>
      <c r="F183" s="337"/>
      <c r="G183" s="337"/>
      <c r="H183" s="337"/>
    </row>
    <row r="184" spans="1:8" x14ac:dyDescent="0.25">
      <c r="A184" s="307">
        <v>183</v>
      </c>
      <c r="B184" s="250"/>
      <c r="C184" s="296"/>
      <c r="D184" s="250"/>
      <c r="E184" s="297"/>
      <c r="F184" s="337"/>
      <c r="G184" s="337"/>
      <c r="H184" s="337"/>
    </row>
    <row r="185" spans="1:8" x14ac:dyDescent="0.25">
      <c r="A185" s="307">
        <v>184</v>
      </c>
      <c r="B185" s="250"/>
      <c r="C185" s="296"/>
      <c r="D185" s="250"/>
      <c r="E185" s="297"/>
      <c r="F185" s="337"/>
      <c r="G185" s="337"/>
      <c r="H185" s="337"/>
    </row>
    <row r="186" spans="1:8" x14ac:dyDescent="0.25">
      <c r="A186" s="307">
        <v>185</v>
      </c>
      <c r="B186" s="250"/>
      <c r="C186" s="296"/>
      <c r="D186" s="250"/>
      <c r="E186" s="297"/>
      <c r="F186" s="337"/>
      <c r="G186" s="337"/>
      <c r="H186" s="337"/>
    </row>
    <row r="187" spans="1:8" x14ac:dyDescent="0.25">
      <c r="A187" s="307">
        <v>186</v>
      </c>
      <c r="B187" s="250"/>
      <c r="C187" s="296"/>
      <c r="D187" s="250"/>
      <c r="E187" s="297"/>
      <c r="F187" s="337"/>
      <c r="G187" s="337"/>
      <c r="H187" s="337"/>
    </row>
    <row r="188" spans="1:8" x14ac:dyDescent="0.25">
      <c r="A188" s="307">
        <v>187</v>
      </c>
      <c r="B188" s="250"/>
      <c r="C188" s="296"/>
      <c r="D188" s="250"/>
      <c r="E188" s="297"/>
      <c r="F188" s="337"/>
      <c r="G188" s="337"/>
      <c r="H188" s="337"/>
    </row>
    <row r="189" spans="1:8" x14ac:dyDescent="0.25">
      <c r="A189" s="307">
        <v>188</v>
      </c>
      <c r="B189" s="250"/>
      <c r="C189" s="296"/>
      <c r="D189" s="250"/>
      <c r="E189" s="297"/>
      <c r="F189" s="337"/>
      <c r="G189" s="337"/>
      <c r="H189" s="337"/>
    </row>
    <row r="190" spans="1:8" x14ac:dyDescent="0.25">
      <c r="A190" s="307">
        <v>189</v>
      </c>
      <c r="B190" s="250"/>
      <c r="C190" s="296"/>
      <c r="D190" s="250"/>
      <c r="E190" s="297"/>
      <c r="F190" s="337"/>
      <c r="G190" s="337"/>
      <c r="H190" s="337"/>
    </row>
    <row r="191" spans="1:8" x14ac:dyDescent="0.25">
      <c r="A191" s="307">
        <v>190</v>
      </c>
      <c r="B191" s="250"/>
      <c r="C191" s="296"/>
      <c r="D191" s="250"/>
      <c r="E191" s="297"/>
      <c r="F191" s="337"/>
      <c r="G191" s="337"/>
      <c r="H191" s="337"/>
    </row>
    <row r="192" spans="1:8" x14ac:dyDescent="0.25">
      <c r="A192" s="307">
        <v>191</v>
      </c>
      <c r="B192" s="250"/>
      <c r="C192" s="296"/>
      <c r="D192" s="250"/>
      <c r="E192" s="297"/>
      <c r="F192" s="337"/>
      <c r="G192" s="337"/>
      <c r="H192" s="337"/>
    </row>
    <row r="193" spans="1:8" x14ac:dyDescent="0.25">
      <c r="A193" s="307">
        <v>192</v>
      </c>
      <c r="B193" s="250"/>
      <c r="C193" s="296"/>
      <c r="D193" s="250"/>
      <c r="E193" s="297"/>
      <c r="F193" s="337"/>
      <c r="G193" s="337"/>
      <c r="H193" s="337"/>
    </row>
    <row r="194" spans="1:8" x14ac:dyDescent="0.25">
      <c r="A194" s="307">
        <v>193</v>
      </c>
      <c r="B194" s="250"/>
      <c r="C194" s="296"/>
      <c r="D194" s="250"/>
      <c r="E194" s="297"/>
      <c r="F194" s="337"/>
      <c r="G194" s="337"/>
      <c r="H194" s="337"/>
    </row>
    <row r="195" spans="1:8" x14ac:dyDescent="0.25">
      <c r="A195" s="307">
        <v>194</v>
      </c>
      <c r="B195" s="250"/>
      <c r="C195" s="296"/>
      <c r="D195" s="250"/>
      <c r="E195" s="297"/>
      <c r="F195" s="250"/>
      <c r="G195" s="250"/>
      <c r="H195" s="250"/>
    </row>
    <row r="196" spans="1:8" x14ac:dyDescent="0.25">
      <c r="A196" s="307">
        <v>195</v>
      </c>
      <c r="B196" s="671"/>
      <c r="C196" s="370"/>
      <c r="D196" s="250"/>
      <c r="E196" s="297"/>
      <c r="F196" s="250"/>
      <c r="G196" s="250"/>
      <c r="H196" s="250"/>
    </row>
    <row r="197" spans="1:8" x14ac:dyDescent="0.25">
      <c r="A197" s="307">
        <v>196</v>
      </c>
      <c r="B197" s="671"/>
      <c r="C197" s="370"/>
      <c r="D197" s="250"/>
      <c r="E197" s="297"/>
      <c r="F197" s="250"/>
      <c r="G197" s="250"/>
      <c r="H197" s="250"/>
    </row>
    <row r="198" spans="1:8" x14ac:dyDescent="0.25">
      <c r="A198" s="307">
        <v>197</v>
      </c>
      <c r="B198" s="346"/>
      <c r="C198" s="370"/>
      <c r="D198" s="250"/>
      <c r="E198" s="297"/>
      <c r="F198" s="250"/>
      <c r="G198" s="250"/>
      <c r="H198" s="250"/>
    </row>
    <row r="199" spans="1:8" x14ac:dyDescent="0.25">
      <c r="A199" s="307">
        <v>198</v>
      </c>
      <c r="B199" s="250"/>
      <c r="C199" s="296"/>
      <c r="D199" s="250"/>
      <c r="E199" s="297"/>
      <c r="F199" s="337"/>
      <c r="G199" s="337"/>
      <c r="H199" s="337"/>
    </row>
    <row r="200" spans="1:8" x14ac:dyDescent="0.25">
      <c r="A200" s="307">
        <v>199</v>
      </c>
      <c r="B200" s="250"/>
      <c r="C200" s="296"/>
      <c r="D200" s="250"/>
      <c r="E200" s="297"/>
      <c r="F200" s="337"/>
      <c r="G200" s="337"/>
      <c r="H200" s="337"/>
    </row>
    <row r="201" spans="1:8" x14ac:dyDescent="0.25">
      <c r="A201" s="307">
        <v>200</v>
      </c>
      <c r="B201" s="250"/>
      <c r="C201" s="296"/>
      <c r="D201" s="250"/>
      <c r="E201" s="297"/>
      <c r="F201" s="337"/>
      <c r="G201" s="337"/>
      <c r="H201" s="337"/>
    </row>
    <row r="202" spans="1:8" x14ac:dyDescent="0.25">
      <c r="A202" s="307">
        <v>201</v>
      </c>
      <c r="B202" s="250"/>
      <c r="C202" s="296"/>
      <c r="D202" s="250"/>
      <c r="E202" s="297"/>
      <c r="F202" s="337"/>
      <c r="G202" s="337"/>
      <c r="H202" s="337"/>
    </row>
    <row r="203" spans="1:8" x14ac:dyDescent="0.25">
      <c r="A203" s="307">
        <v>202</v>
      </c>
      <c r="B203" s="250"/>
      <c r="C203" s="296"/>
      <c r="D203" s="250"/>
      <c r="E203" s="297"/>
      <c r="F203" s="337"/>
      <c r="G203" s="337"/>
      <c r="H203" s="337"/>
    </row>
    <row r="204" spans="1:8" x14ac:dyDescent="0.25">
      <c r="A204" s="307">
        <v>203</v>
      </c>
      <c r="B204" s="250"/>
      <c r="C204" s="296"/>
      <c r="D204" s="250"/>
      <c r="E204" s="297"/>
      <c r="F204" s="337"/>
      <c r="G204" s="337"/>
      <c r="H204" s="337"/>
    </row>
    <row r="205" spans="1:8" x14ac:dyDescent="0.25">
      <c r="A205" s="307">
        <v>204</v>
      </c>
      <c r="B205" s="250"/>
      <c r="C205" s="296"/>
      <c r="D205" s="250"/>
      <c r="E205" s="297"/>
      <c r="F205" s="337"/>
      <c r="G205" s="337"/>
      <c r="H205" s="337"/>
    </row>
    <row r="206" spans="1:8" x14ac:dyDescent="0.25">
      <c r="A206" s="307">
        <v>205</v>
      </c>
      <c r="B206" s="250"/>
      <c r="C206" s="296"/>
      <c r="D206" s="250"/>
      <c r="E206" s="297"/>
      <c r="F206" s="337"/>
      <c r="G206" s="337"/>
      <c r="H206" s="337"/>
    </row>
    <row r="207" spans="1:8" x14ac:dyDescent="0.25">
      <c r="A207" s="307">
        <v>206</v>
      </c>
      <c r="B207" s="250"/>
      <c r="C207" s="607"/>
      <c r="D207" s="250"/>
      <c r="E207" s="297"/>
      <c r="F207" s="337"/>
      <c r="G207" s="337"/>
      <c r="H207" s="337"/>
    </row>
    <row r="208" spans="1:8" x14ac:dyDescent="0.25">
      <c r="A208" s="307">
        <v>207</v>
      </c>
      <c r="B208" s="250"/>
      <c r="C208" s="607"/>
      <c r="D208" s="250"/>
      <c r="E208" s="297"/>
      <c r="F208" s="337"/>
      <c r="G208" s="337"/>
      <c r="H208" s="337"/>
    </row>
    <row r="209" spans="1:8" x14ac:dyDescent="0.25">
      <c r="A209" s="307">
        <v>208</v>
      </c>
      <c r="B209" s="250"/>
      <c r="C209" s="296"/>
      <c r="D209" s="250"/>
      <c r="E209" s="297"/>
      <c r="F209" s="337"/>
      <c r="G209" s="337"/>
      <c r="H209" s="337"/>
    </row>
    <row r="210" spans="1:8" x14ac:dyDescent="0.25">
      <c r="A210" s="307">
        <v>209</v>
      </c>
      <c r="B210" s="250"/>
      <c r="C210" s="296"/>
      <c r="D210" s="250"/>
      <c r="E210" s="297"/>
      <c r="F210" s="337"/>
      <c r="G210" s="337"/>
      <c r="H210" s="337"/>
    </row>
    <row r="211" spans="1:8" x14ac:dyDescent="0.25">
      <c r="A211" s="307">
        <v>210</v>
      </c>
      <c r="B211" s="250"/>
      <c r="C211" s="296"/>
      <c r="D211" s="250"/>
      <c r="E211" s="297"/>
      <c r="F211" s="337"/>
      <c r="G211" s="337"/>
      <c r="H211" s="337"/>
    </row>
    <row r="212" spans="1:8" x14ac:dyDescent="0.25">
      <c r="A212" s="307">
        <v>211</v>
      </c>
      <c r="B212" s="250"/>
      <c r="C212" s="296"/>
      <c r="D212" s="250"/>
      <c r="E212" s="297"/>
      <c r="F212" s="337"/>
      <c r="G212" s="337"/>
      <c r="H212" s="337"/>
    </row>
    <row r="213" spans="1:8" x14ac:dyDescent="0.25">
      <c r="A213" s="307">
        <v>212</v>
      </c>
      <c r="B213" s="250"/>
      <c r="C213" s="296"/>
      <c r="D213" s="250"/>
      <c r="E213" s="297"/>
      <c r="F213" s="337"/>
      <c r="G213" s="337"/>
      <c r="H213" s="337"/>
    </row>
    <row r="214" spans="1:8" x14ac:dyDescent="0.25">
      <c r="A214" s="307">
        <v>213</v>
      </c>
      <c r="B214" s="250"/>
      <c r="C214" s="296"/>
      <c r="D214" s="250"/>
      <c r="E214" s="297"/>
      <c r="F214" s="337"/>
      <c r="G214" s="337"/>
      <c r="H214" s="337"/>
    </row>
    <row r="215" spans="1:8" x14ac:dyDescent="0.25">
      <c r="A215" s="307">
        <v>214</v>
      </c>
      <c r="B215" s="250"/>
      <c r="C215" s="296"/>
      <c r="D215" s="250"/>
      <c r="E215" s="297"/>
      <c r="F215" s="337"/>
      <c r="G215" s="337"/>
      <c r="H215" s="337"/>
    </row>
    <row r="216" spans="1:8" x14ac:dyDescent="0.25">
      <c r="A216" s="307">
        <v>215</v>
      </c>
      <c r="B216" s="250"/>
      <c r="C216" s="296"/>
      <c r="D216" s="250"/>
      <c r="E216" s="297"/>
      <c r="F216" s="337"/>
      <c r="G216" s="337"/>
      <c r="H216" s="337"/>
    </row>
    <row r="217" spans="1:8" x14ac:dyDescent="0.25">
      <c r="A217" s="307">
        <v>216</v>
      </c>
      <c r="B217" s="250"/>
      <c r="C217" s="296"/>
      <c r="D217" s="250"/>
      <c r="E217" s="297"/>
      <c r="F217" s="337"/>
      <c r="G217" s="337"/>
      <c r="H217" s="337"/>
    </row>
    <row r="218" spans="1:8" x14ac:dyDescent="0.25">
      <c r="A218" s="307">
        <v>217</v>
      </c>
      <c r="B218" s="250"/>
      <c r="C218" s="296"/>
      <c r="D218" s="250"/>
      <c r="E218" s="297"/>
      <c r="F218" s="337"/>
      <c r="G218" s="337"/>
      <c r="H218" s="337"/>
    </row>
    <row r="219" spans="1:8" x14ac:dyDescent="0.25">
      <c r="A219" s="307">
        <v>218</v>
      </c>
      <c r="B219" s="250"/>
      <c r="C219" s="296"/>
      <c r="D219" s="250"/>
      <c r="E219" s="297"/>
      <c r="F219" s="337"/>
      <c r="G219" s="337"/>
      <c r="H219" s="337"/>
    </row>
    <row r="220" spans="1:8" x14ac:dyDescent="0.25">
      <c r="A220" s="307">
        <v>219</v>
      </c>
      <c r="B220" s="250"/>
      <c r="C220" s="296"/>
      <c r="D220" s="250"/>
      <c r="E220" s="297"/>
      <c r="F220" s="337"/>
      <c r="G220" s="337"/>
      <c r="H220" s="337"/>
    </row>
    <row r="221" spans="1:8" x14ac:dyDescent="0.25">
      <c r="A221" s="307">
        <v>220</v>
      </c>
      <c r="B221" s="250"/>
      <c r="C221" s="296"/>
      <c r="D221" s="250"/>
      <c r="E221" s="297"/>
      <c r="F221" s="337"/>
      <c r="G221" s="337"/>
      <c r="H221" s="337"/>
    </row>
    <row r="222" spans="1:8" x14ac:dyDescent="0.25">
      <c r="A222" s="307">
        <v>221</v>
      </c>
      <c r="B222" s="250"/>
      <c r="C222" s="296"/>
      <c r="D222" s="250"/>
      <c r="E222" s="297"/>
      <c r="F222" s="337"/>
      <c r="G222" s="337"/>
      <c r="H222" s="337"/>
    </row>
    <row r="223" spans="1:8" x14ac:dyDescent="0.25">
      <c r="A223" s="307">
        <v>222</v>
      </c>
      <c r="B223" s="250"/>
      <c r="C223" s="296"/>
      <c r="D223" s="250"/>
      <c r="E223" s="297"/>
      <c r="F223" s="337"/>
      <c r="G223" s="337"/>
      <c r="H223" s="337"/>
    </row>
    <row r="224" spans="1:8" x14ac:dyDescent="0.25">
      <c r="A224" s="307">
        <v>223</v>
      </c>
      <c r="B224" s="250"/>
      <c r="C224" s="296"/>
      <c r="D224" s="250"/>
      <c r="E224" s="297"/>
      <c r="F224" s="337"/>
      <c r="G224" s="337"/>
      <c r="H224" s="337"/>
    </row>
    <row r="225" spans="1:8" x14ac:dyDescent="0.25">
      <c r="A225" s="307">
        <v>224</v>
      </c>
      <c r="B225" s="250"/>
      <c r="C225" s="296"/>
      <c r="D225" s="250"/>
      <c r="E225" s="297"/>
      <c r="F225" s="337"/>
      <c r="G225" s="337"/>
      <c r="H225" s="337"/>
    </row>
    <row r="226" spans="1:8" x14ac:dyDescent="0.25">
      <c r="A226" s="307">
        <v>225</v>
      </c>
      <c r="B226" s="250"/>
      <c r="C226" s="296"/>
      <c r="D226" s="250"/>
      <c r="E226" s="297"/>
      <c r="F226" s="337"/>
      <c r="G226" s="337"/>
      <c r="H226" s="337"/>
    </row>
    <row r="227" spans="1:8" x14ac:dyDescent="0.25">
      <c r="A227" s="307">
        <v>226</v>
      </c>
      <c r="B227" s="250"/>
      <c r="C227" s="296"/>
      <c r="D227" s="250"/>
      <c r="E227" s="297"/>
      <c r="F227" s="337"/>
      <c r="G227" s="337"/>
      <c r="H227" s="337"/>
    </row>
    <row r="228" spans="1:8" x14ac:dyDescent="0.25">
      <c r="A228" s="307">
        <v>227</v>
      </c>
      <c r="B228" s="250"/>
      <c r="C228" s="296"/>
      <c r="D228" s="250"/>
      <c r="E228" s="297"/>
      <c r="F228" s="337"/>
      <c r="G228" s="337"/>
      <c r="H228" s="337"/>
    </row>
    <row r="229" spans="1:8" x14ac:dyDescent="0.25">
      <c r="A229" s="307">
        <v>228</v>
      </c>
      <c r="B229" s="250"/>
      <c r="C229" s="296"/>
      <c r="D229" s="250"/>
      <c r="E229" s="297"/>
      <c r="F229" s="337"/>
      <c r="G229" s="337"/>
      <c r="H229" s="337"/>
    </row>
    <row r="230" spans="1:8" x14ac:dyDescent="0.25">
      <c r="A230" s="307">
        <v>229</v>
      </c>
      <c r="B230" s="250"/>
      <c r="C230" s="296"/>
      <c r="D230" s="250"/>
      <c r="E230" s="297"/>
      <c r="F230" s="337"/>
      <c r="G230" s="337"/>
      <c r="H230" s="337"/>
    </row>
    <row r="231" spans="1:8" x14ac:dyDescent="0.25">
      <c r="A231" s="307">
        <v>230</v>
      </c>
      <c r="B231" s="250"/>
      <c r="C231" s="296"/>
      <c r="D231" s="250"/>
      <c r="E231" s="297"/>
      <c r="F231" s="337"/>
      <c r="G231" s="337"/>
      <c r="H231" s="337"/>
    </row>
    <row r="232" spans="1:8" x14ac:dyDescent="0.25">
      <c r="A232" s="307">
        <v>231</v>
      </c>
      <c r="B232" s="250"/>
      <c r="C232" s="296"/>
      <c r="D232" s="250"/>
      <c r="E232" s="297"/>
      <c r="F232" s="337"/>
      <c r="G232" s="337"/>
      <c r="H232" s="337"/>
    </row>
    <row r="233" spans="1:8" x14ac:dyDescent="0.25">
      <c r="A233" s="307">
        <v>232</v>
      </c>
      <c r="B233" s="250"/>
      <c r="C233" s="296"/>
      <c r="D233" s="250"/>
      <c r="E233" s="297"/>
      <c r="F233" s="337"/>
      <c r="G233" s="337"/>
      <c r="H233" s="337"/>
    </row>
    <row r="234" spans="1:8" x14ac:dyDescent="0.25">
      <c r="A234" s="307">
        <v>233</v>
      </c>
      <c r="B234" s="250"/>
      <c r="C234" s="296"/>
      <c r="D234" s="250"/>
      <c r="E234" s="297"/>
      <c r="F234" s="337"/>
      <c r="G234" s="337"/>
      <c r="H234" s="337"/>
    </row>
    <row r="235" spans="1:8" x14ac:dyDescent="0.25">
      <c r="A235" s="307">
        <v>234</v>
      </c>
      <c r="B235" s="250"/>
      <c r="C235" s="296"/>
      <c r="D235" s="250"/>
      <c r="E235" s="297"/>
      <c r="F235" s="337"/>
      <c r="G235" s="337"/>
      <c r="H235" s="337"/>
    </row>
    <row r="236" spans="1:8" x14ac:dyDescent="0.25">
      <c r="A236" s="307">
        <v>235</v>
      </c>
      <c r="B236" s="250"/>
      <c r="C236" s="296"/>
      <c r="D236" s="250"/>
      <c r="E236" s="297"/>
      <c r="F236" s="337"/>
      <c r="G236" s="337"/>
      <c r="H236" s="337"/>
    </row>
    <row r="237" spans="1:8" x14ac:dyDescent="0.25">
      <c r="A237" s="307">
        <v>236</v>
      </c>
      <c r="B237" s="250"/>
      <c r="C237" s="296"/>
      <c r="D237" s="250"/>
      <c r="E237" s="297"/>
      <c r="F237" s="337"/>
      <c r="G237" s="337"/>
      <c r="H237" s="337"/>
    </row>
    <row r="238" spans="1:8" x14ac:dyDescent="0.25">
      <c r="A238" s="307">
        <v>237</v>
      </c>
      <c r="B238" s="250"/>
      <c r="C238" s="296"/>
      <c r="D238" s="250"/>
      <c r="E238" s="297"/>
      <c r="F238" s="337"/>
      <c r="G238" s="337"/>
      <c r="H238" s="337"/>
    </row>
    <row r="239" spans="1:8" x14ac:dyDescent="0.25">
      <c r="A239" s="307">
        <v>238</v>
      </c>
      <c r="B239" s="250"/>
      <c r="C239" s="296"/>
      <c r="D239" s="250"/>
      <c r="E239" s="297"/>
      <c r="F239" s="337"/>
      <c r="G239" s="337"/>
      <c r="H239" s="337"/>
    </row>
    <row r="240" spans="1:8" x14ac:dyDescent="0.25">
      <c r="A240" s="307">
        <v>239</v>
      </c>
      <c r="B240" s="250"/>
      <c r="C240" s="296"/>
      <c r="D240" s="250"/>
      <c r="E240" s="297"/>
      <c r="F240" s="337"/>
      <c r="G240" s="337"/>
      <c r="H240" s="337"/>
    </row>
    <row r="241" spans="1:8" x14ac:dyDescent="0.25">
      <c r="A241" s="307">
        <v>240</v>
      </c>
      <c r="B241" s="250"/>
      <c r="C241" s="296"/>
      <c r="D241" s="250"/>
      <c r="E241" s="297"/>
      <c r="F241" s="337"/>
      <c r="G241" s="337"/>
      <c r="H241" s="337"/>
    </row>
    <row r="242" spans="1:8" x14ac:dyDescent="0.25">
      <c r="A242" s="307">
        <v>241</v>
      </c>
      <c r="B242" s="250"/>
      <c r="C242" s="296"/>
      <c r="D242" s="250"/>
      <c r="E242" s="297"/>
      <c r="F242" s="337"/>
      <c r="G242" s="337"/>
      <c r="H242" s="337"/>
    </row>
    <row r="243" spans="1:8" x14ac:dyDescent="0.25">
      <c r="A243" s="307">
        <v>242</v>
      </c>
      <c r="B243" s="250"/>
      <c r="C243" s="296"/>
      <c r="D243" s="250"/>
      <c r="E243" s="297"/>
      <c r="F243" s="337"/>
      <c r="G243" s="337"/>
      <c r="H243" s="337"/>
    </row>
    <row r="244" spans="1:8" x14ac:dyDescent="0.25">
      <c r="A244" s="307">
        <v>243</v>
      </c>
      <c r="B244" s="250"/>
      <c r="C244" s="296"/>
      <c r="D244" s="250"/>
      <c r="E244" s="297"/>
      <c r="F244" s="337"/>
      <c r="G244" s="337"/>
      <c r="H244" s="337"/>
    </row>
    <row r="245" spans="1:8" x14ac:dyDescent="0.25">
      <c r="A245" s="307">
        <v>244</v>
      </c>
      <c r="B245" s="250"/>
      <c r="C245" s="296"/>
      <c r="D245" s="250"/>
      <c r="E245" s="297"/>
      <c r="F245" s="337"/>
      <c r="G245" s="337"/>
      <c r="H245" s="337"/>
    </row>
    <row r="246" spans="1:8" x14ac:dyDescent="0.25">
      <c r="A246" s="307">
        <v>245</v>
      </c>
      <c r="B246" s="250"/>
      <c r="C246" s="296"/>
      <c r="D246" s="250"/>
      <c r="E246" s="297"/>
      <c r="F246" s="337"/>
      <c r="G246" s="337"/>
      <c r="H246" s="337"/>
    </row>
    <row r="247" spans="1:8" x14ac:dyDescent="0.25">
      <c r="A247" s="307">
        <v>246</v>
      </c>
      <c r="B247" s="250"/>
      <c r="C247" s="296"/>
      <c r="D247" s="250"/>
      <c r="E247" s="297"/>
      <c r="F247" s="337"/>
      <c r="G247" s="337"/>
      <c r="H247" s="337"/>
    </row>
    <row r="248" spans="1:8" x14ac:dyDescent="0.25">
      <c r="A248" s="307">
        <v>247</v>
      </c>
      <c r="B248" s="250"/>
      <c r="C248" s="296"/>
      <c r="D248" s="250"/>
      <c r="E248" s="297"/>
      <c r="F248" s="337"/>
      <c r="G248" s="337"/>
      <c r="H248" s="337"/>
    </row>
    <row r="249" spans="1:8" x14ac:dyDescent="0.25">
      <c r="A249" s="307">
        <v>248</v>
      </c>
      <c r="B249" s="250"/>
      <c r="C249" s="296"/>
      <c r="D249" s="250"/>
      <c r="E249" s="297"/>
      <c r="F249" s="337"/>
      <c r="G249" s="337"/>
      <c r="H249" s="337"/>
    </row>
    <row r="250" spans="1:8" x14ac:dyDescent="0.25">
      <c r="A250" s="307">
        <v>249</v>
      </c>
      <c r="B250" s="250"/>
      <c r="C250" s="296"/>
      <c r="D250" s="250"/>
      <c r="E250" s="297"/>
      <c r="F250" s="337"/>
      <c r="G250" s="337"/>
      <c r="H250" s="337"/>
    </row>
    <row r="251" spans="1:8" x14ac:dyDescent="0.25">
      <c r="A251" s="307">
        <v>250</v>
      </c>
      <c r="B251" s="250"/>
      <c r="C251" s="296"/>
      <c r="D251" s="250"/>
      <c r="E251" s="297"/>
      <c r="F251" s="337"/>
      <c r="G251" s="337"/>
      <c r="H251" s="337"/>
    </row>
    <row r="252" spans="1:8" x14ac:dyDescent="0.25">
      <c r="A252" s="307">
        <v>251</v>
      </c>
      <c r="B252" s="250"/>
      <c r="C252" s="296"/>
      <c r="D252" s="250"/>
      <c r="E252" s="297"/>
      <c r="F252" s="337"/>
      <c r="G252" s="337"/>
      <c r="H252" s="337"/>
    </row>
    <row r="253" spans="1:8" x14ac:dyDescent="0.25">
      <c r="A253" s="307">
        <v>252</v>
      </c>
      <c r="B253" s="250"/>
      <c r="C253" s="296"/>
      <c r="D253" s="250"/>
      <c r="E253" s="297"/>
      <c r="F253" s="337"/>
      <c r="G253" s="337"/>
      <c r="H253" s="337"/>
    </row>
    <row r="254" spans="1:8" x14ac:dyDescent="0.25">
      <c r="A254" s="307">
        <v>253</v>
      </c>
      <c r="B254" s="250"/>
      <c r="C254" s="296"/>
      <c r="D254" s="250"/>
      <c r="E254" s="297"/>
      <c r="F254" s="337"/>
      <c r="G254" s="337"/>
      <c r="H254" s="337"/>
    </row>
    <row r="255" spans="1:8" x14ac:dyDescent="0.25">
      <c r="A255" s="307">
        <v>254</v>
      </c>
      <c r="B255" s="250"/>
      <c r="C255" s="296"/>
      <c r="D255" s="250"/>
      <c r="E255" s="297"/>
      <c r="F255" s="337"/>
      <c r="G255" s="337"/>
      <c r="H255" s="337"/>
    </row>
    <row r="256" spans="1:8" x14ac:dyDescent="0.25">
      <c r="A256" s="307">
        <v>255</v>
      </c>
      <c r="B256" s="250"/>
      <c r="C256" s="296"/>
      <c r="D256" s="250"/>
      <c r="E256" s="297"/>
      <c r="F256" s="337"/>
      <c r="G256" s="337"/>
      <c r="H256" s="337"/>
    </row>
    <row r="257" spans="1:8" x14ac:dyDescent="0.25">
      <c r="A257" s="307">
        <v>256</v>
      </c>
      <c r="B257" s="250"/>
      <c r="C257" s="296"/>
      <c r="D257" s="250"/>
      <c r="E257" s="297"/>
      <c r="F257" s="337"/>
      <c r="G257" s="337"/>
      <c r="H257" s="337"/>
    </row>
    <row r="258" spans="1:8" x14ac:dyDescent="0.25">
      <c r="A258" s="307">
        <v>257</v>
      </c>
      <c r="B258" s="250"/>
      <c r="C258" s="296"/>
      <c r="D258" s="250"/>
      <c r="E258" s="297"/>
      <c r="F258" s="337"/>
      <c r="G258" s="337"/>
      <c r="H258" s="337"/>
    </row>
    <row r="259" spans="1:8" x14ac:dyDescent="0.25">
      <c r="A259" s="307">
        <v>258</v>
      </c>
      <c r="B259" s="250"/>
      <c r="C259" s="296"/>
      <c r="D259" s="250"/>
      <c r="E259" s="297"/>
      <c r="F259" s="337"/>
      <c r="G259" s="337"/>
      <c r="H259" s="337"/>
    </row>
    <row r="260" spans="1:8" x14ac:dyDescent="0.25">
      <c r="A260" s="307">
        <v>259</v>
      </c>
      <c r="B260" s="250"/>
      <c r="C260" s="296"/>
      <c r="D260" s="250"/>
      <c r="E260" s="297"/>
      <c r="F260" s="337"/>
      <c r="G260" s="337"/>
      <c r="H260" s="337"/>
    </row>
    <row r="261" spans="1:8" x14ac:dyDescent="0.25">
      <c r="A261" s="307">
        <v>260</v>
      </c>
      <c r="B261" s="250"/>
      <c r="C261" s="296"/>
      <c r="D261" s="250"/>
      <c r="E261" s="297"/>
      <c r="F261" s="337"/>
      <c r="G261" s="337"/>
      <c r="H261" s="337"/>
    </row>
    <row r="262" spans="1:8" x14ac:dyDescent="0.25">
      <c r="A262" s="307">
        <v>261</v>
      </c>
      <c r="B262" s="250"/>
      <c r="C262" s="296"/>
      <c r="D262" s="250"/>
      <c r="E262" s="297"/>
      <c r="F262" s="337"/>
      <c r="G262" s="337"/>
      <c r="H262" s="337"/>
    </row>
    <row r="263" spans="1:8" x14ac:dyDescent="0.25">
      <c r="A263" s="307">
        <v>262</v>
      </c>
      <c r="B263" s="250"/>
      <c r="C263" s="296"/>
      <c r="D263" s="250"/>
      <c r="E263" s="297"/>
      <c r="F263" s="337"/>
      <c r="G263" s="337"/>
      <c r="H263" s="337"/>
    </row>
    <row r="264" spans="1:8" x14ac:dyDescent="0.25">
      <c r="A264" s="307">
        <v>263</v>
      </c>
      <c r="B264" s="250"/>
      <c r="C264" s="296"/>
      <c r="D264" s="250"/>
      <c r="E264" s="297"/>
      <c r="F264" s="337"/>
      <c r="G264" s="337"/>
      <c r="H264" s="337"/>
    </row>
    <row r="265" spans="1:8" x14ac:dyDescent="0.25">
      <c r="A265" s="307">
        <v>264</v>
      </c>
      <c r="B265" s="250"/>
      <c r="C265" s="296"/>
      <c r="D265" s="250"/>
      <c r="E265" s="297"/>
      <c r="F265" s="337"/>
      <c r="G265" s="337"/>
      <c r="H265" s="337"/>
    </row>
    <row r="266" spans="1:8" x14ac:dyDescent="0.25">
      <c r="A266" s="307">
        <v>265</v>
      </c>
      <c r="B266" s="250"/>
      <c r="C266" s="296"/>
      <c r="D266" s="250"/>
      <c r="E266" s="297"/>
      <c r="F266" s="337"/>
      <c r="G266" s="337"/>
      <c r="H266" s="337"/>
    </row>
    <row r="267" spans="1:8" x14ac:dyDescent="0.25">
      <c r="A267" s="307">
        <v>266</v>
      </c>
      <c r="B267" s="250"/>
      <c r="C267" s="296"/>
      <c r="D267" s="250"/>
      <c r="E267" s="297"/>
      <c r="F267" s="337"/>
      <c r="G267" s="337"/>
      <c r="H267" s="337"/>
    </row>
    <row r="268" spans="1:8" x14ac:dyDescent="0.25">
      <c r="A268" s="307">
        <v>267</v>
      </c>
      <c r="B268" s="250"/>
      <c r="C268" s="296"/>
      <c r="D268" s="250"/>
      <c r="E268" s="297"/>
      <c r="F268" s="337"/>
      <c r="G268" s="337"/>
      <c r="H268" s="337"/>
    </row>
    <row r="269" spans="1:8" x14ac:dyDescent="0.25">
      <c r="A269" s="307">
        <v>268</v>
      </c>
      <c r="B269" s="250"/>
      <c r="C269" s="296"/>
      <c r="D269" s="250"/>
      <c r="E269" s="297"/>
      <c r="F269" s="337"/>
      <c r="G269" s="337"/>
      <c r="H269" s="337"/>
    </row>
    <row r="270" spans="1:8" x14ac:dyDescent="0.25">
      <c r="A270" s="307">
        <v>269</v>
      </c>
      <c r="B270" s="250"/>
      <c r="C270" s="296"/>
      <c r="D270" s="250"/>
      <c r="E270" s="297"/>
      <c r="F270" s="337"/>
      <c r="G270" s="337"/>
      <c r="H270" s="337"/>
    </row>
    <row r="271" spans="1:8" x14ac:dyDescent="0.25">
      <c r="A271" s="307">
        <v>270</v>
      </c>
      <c r="B271" s="250"/>
      <c r="C271" s="296"/>
      <c r="D271" s="250"/>
      <c r="E271" s="297"/>
      <c r="F271" s="337"/>
      <c r="G271" s="337"/>
      <c r="H271" s="337"/>
    </row>
    <row r="272" spans="1:8" x14ac:dyDescent="0.25">
      <c r="A272" s="307">
        <v>271</v>
      </c>
      <c r="B272" s="250"/>
      <c r="C272" s="296"/>
      <c r="D272" s="250"/>
      <c r="E272" s="297"/>
      <c r="F272" s="337"/>
      <c r="G272" s="337"/>
      <c r="H272" s="337"/>
    </row>
    <row r="273" spans="1:8" x14ac:dyDescent="0.25">
      <c r="A273" s="307">
        <v>272</v>
      </c>
      <c r="B273" s="250"/>
      <c r="C273" s="296"/>
      <c r="D273" s="250"/>
      <c r="E273" s="297"/>
      <c r="F273" s="337"/>
      <c r="G273" s="337"/>
      <c r="H273" s="337"/>
    </row>
    <row r="274" spans="1:8" x14ac:dyDescent="0.25">
      <c r="A274" s="307">
        <v>273</v>
      </c>
      <c r="B274" s="250"/>
      <c r="C274" s="296"/>
      <c r="D274" s="250"/>
      <c r="E274" s="297"/>
      <c r="F274" s="337"/>
      <c r="G274" s="337"/>
      <c r="H274" s="337"/>
    </row>
    <row r="275" spans="1:8" x14ac:dyDescent="0.25">
      <c r="A275" s="307">
        <v>274</v>
      </c>
      <c r="B275" s="250"/>
      <c r="C275" s="296"/>
      <c r="D275" s="250"/>
      <c r="E275" s="297"/>
      <c r="F275" s="337"/>
      <c r="G275" s="337"/>
      <c r="H275" s="337"/>
    </row>
    <row r="276" spans="1:8" x14ac:dyDescent="0.25">
      <c r="A276" s="307">
        <v>275</v>
      </c>
      <c r="B276" s="250"/>
      <c r="C276" s="296"/>
      <c r="D276" s="250"/>
      <c r="E276" s="297"/>
      <c r="F276" s="337"/>
      <c r="G276" s="337"/>
      <c r="H276" s="337"/>
    </row>
    <row r="277" spans="1:8" x14ac:dyDescent="0.25">
      <c r="A277" s="307">
        <v>276</v>
      </c>
      <c r="B277" s="250"/>
      <c r="C277" s="296"/>
      <c r="D277" s="250"/>
      <c r="E277" s="297"/>
      <c r="F277" s="337"/>
      <c r="G277" s="337"/>
      <c r="H277" s="337"/>
    </row>
    <row r="278" spans="1:8" x14ac:dyDescent="0.25">
      <c r="A278" s="307">
        <v>277</v>
      </c>
      <c r="B278" s="250"/>
      <c r="C278" s="296"/>
      <c r="D278" s="250"/>
      <c r="E278" s="297"/>
      <c r="F278" s="337"/>
      <c r="G278" s="337"/>
      <c r="H278" s="337"/>
    </row>
    <row r="279" spans="1:8" x14ac:dyDescent="0.25">
      <c r="A279" s="307">
        <v>278</v>
      </c>
      <c r="B279" s="250"/>
      <c r="C279" s="296"/>
      <c r="D279" s="250"/>
      <c r="E279" s="297"/>
      <c r="F279" s="337"/>
      <c r="G279" s="337"/>
      <c r="H279" s="337"/>
    </row>
    <row r="280" spans="1:8" x14ac:dyDescent="0.25">
      <c r="A280" s="307">
        <v>279</v>
      </c>
      <c r="B280" s="250"/>
      <c r="C280" s="296"/>
      <c r="D280" s="250"/>
      <c r="E280" s="297"/>
      <c r="F280" s="337"/>
      <c r="G280" s="337"/>
      <c r="H280" s="337"/>
    </row>
    <row r="281" spans="1:8" x14ac:dyDescent="0.25">
      <c r="A281" s="307">
        <v>280</v>
      </c>
      <c r="B281" s="250"/>
      <c r="C281" s="296"/>
      <c r="D281" s="250"/>
      <c r="E281" s="297"/>
      <c r="F281" s="337"/>
      <c r="G281" s="337"/>
      <c r="H281" s="337"/>
    </row>
    <row r="282" spans="1:8" x14ac:dyDescent="0.25">
      <c r="A282" s="307">
        <v>281</v>
      </c>
      <c r="B282" s="250"/>
      <c r="C282" s="296"/>
      <c r="D282" s="250"/>
      <c r="E282" s="297"/>
      <c r="F282" s="337"/>
      <c r="G282" s="337"/>
      <c r="H282" s="337"/>
    </row>
    <row r="283" spans="1:8" x14ac:dyDescent="0.25">
      <c r="A283" s="307">
        <v>282</v>
      </c>
      <c r="B283" s="250"/>
      <c r="C283" s="296"/>
      <c r="D283" s="250"/>
      <c r="E283" s="297"/>
      <c r="F283" s="337"/>
      <c r="G283" s="337"/>
      <c r="H283" s="337"/>
    </row>
    <row r="284" spans="1:8" x14ac:dyDescent="0.25">
      <c r="A284" s="307">
        <v>283</v>
      </c>
      <c r="B284" s="250"/>
      <c r="C284" s="296"/>
      <c r="D284" s="250"/>
      <c r="E284" s="297"/>
      <c r="F284" s="337"/>
      <c r="G284" s="337"/>
      <c r="H284" s="337"/>
    </row>
    <row r="285" spans="1:8" x14ac:dyDescent="0.25">
      <c r="A285" s="307">
        <v>284</v>
      </c>
      <c r="B285" s="250"/>
      <c r="C285" s="296"/>
      <c r="D285" s="250"/>
      <c r="E285" s="297"/>
      <c r="F285" s="337"/>
      <c r="G285" s="337"/>
      <c r="H285" s="337"/>
    </row>
    <row r="286" spans="1:8" x14ac:dyDescent="0.25">
      <c r="A286" s="307">
        <v>285</v>
      </c>
      <c r="B286" s="250"/>
      <c r="C286" s="296"/>
      <c r="D286" s="250"/>
      <c r="E286" s="297"/>
      <c r="F286" s="337"/>
      <c r="G286" s="337"/>
      <c r="H286" s="337"/>
    </row>
    <row r="287" spans="1:8" x14ac:dyDescent="0.25">
      <c r="A287" s="307">
        <v>286</v>
      </c>
      <c r="B287" s="250"/>
      <c r="C287" s="296"/>
      <c r="D287" s="250"/>
      <c r="E287" s="297"/>
      <c r="F287" s="337"/>
      <c r="G287" s="337"/>
      <c r="H287" s="337"/>
    </row>
    <row r="288" spans="1:8" x14ac:dyDescent="0.25">
      <c r="A288" s="307">
        <v>287</v>
      </c>
      <c r="B288" s="250"/>
      <c r="C288" s="296"/>
      <c r="D288" s="250"/>
      <c r="E288" s="297"/>
      <c r="F288" s="337"/>
      <c r="G288" s="337"/>
      <c r="H288" s="337"/>
    </row>
    <row r="289" spans="1:8" x14ac:dyDescent="0.25">
      <c r="A289" s="307">
        <v>288</v>
      </c>
      <c r="B289" s="250"/>
      <c r="C289" s="296"/>
      <c r="D289" s="250"/>
      <c r="E289" s="297"/>
      <c r="F289" s="337"/>
      <c r="G289" s="337"/>
      <c r="H289" s="337"/>
    </row>
    <row r="290" spans="1:8" x14ac:dyDescent="0.25">
      <c r="A290" s="307">
        <v>289</v>
      </c>
      <c r="B290" s="250"/>
      <c r="C290" s="296"/>
      <c r="D290" s="250"/>
      <c r="E290" s="297"/>
      <c r="F290" s="337"/>
      <c r="G290" s="337"/>
      <c r="H290" s="337"/>
    </row>
    <row r="291" spans="1:8" x14ac:dyDescent="0.25">
      <c r="A291" s="307">
        <v>290</v>
      </c>
      <c r="B291" s="250"/>
      <c r="C291" s="296"/>
      <c r="D291" s="250"/>
      <c r="E291" s="297"/>
      <c r="F291" s="337"/>
      <c r="G291" s="337"/>
      <c r="H291" s="337"/>
    </row>
    <row r="292" spans="1:8" x14ac:dyDescent="0.25">
      <c r="A292" s="307">
        <v>291</v>
      </c>
      <c r="B292" s="250"/>
      <c r="C292" s="296"/>
      <c r="D292" s="250"/>
      <c r="E292" s="297"/>
      <c r="F292" s="337"/>
      <c r="G292" s="337"/>
      <c r="H292" s="337"/>
    </row>
    <row r="293" spans="1:8" x14ac:dyDescent="0.25">
      <c r="A293" s="307">
        <v>292</v>
      </c>
      <c r="B293" s="250"/>
      <c r="C293" s="296"/>
      <c r="D293" s="250"/>
      <c r="E293" s="297"/>
      <c r="F293" s="337"/>
      <c r="G293" s="337"/>
      <c r="H293" s="337"/>
    </row>
    <row r="294" spans="1:8" x14ac:dyDescent="0.25">
      <c r="A294" s="307">
        <v>293</v>
      </c>
      <c r="B294" s="250"/>
      <c r="C294" s="296"/>
      <c r="D294" s="250"/>
      <c r="E294" s="297"/>
      <c r="F294" s="337"/>
      <c r="G294" s="337"/>
      <c r="H294" s="337"/>
    </row>
    <row r="295" spans="1:8" x14ac:dyDescent="0.25">
      <c r="A295" s="307">
        <v>294</v>
      </c>
      <c r="B295" s="250"/>
      <c r="C295" s="296"/>
      <c r="D295" s="250"/>
      <c r="E295" s="297"/>
      <c r="F295" s="337"/>
      <c r="G295" s="337"/>
      <c r="H295" s="337"/>
    </row>
    <row r="296" spans="1:8" x14ac:dyDescent="0.25">
      <c r="A296" s="307">
        <v>295</v>
      </c>
      <c r="B296" s="250"/>
      <c r="C296" s="296"/>
      <c r="D296" s="250"/>
      <c r="E296" s="297"/>
      <c r="F296" s="337"/>
      <c r="G296" s="337"/>
      <c r="H296" s="337"/>
    </row>
    <row r="297" spans="1:8" x14ac:dyDescent="0.25">
      <c r="A297" s="307">
        <v>296</v>
      </c>
      <c r="B297" s="250"/>
      <c r="C297" s="296"/>
      <c r="D297" s="250"/>
      <c r="E297" s="297"/>
      <c r="F297" s="337"/>
      <c r="G297" s="337"/>
      <c r="H297" s="337"/>
    </row>
    <row r="298" spans="1:8" x14ac:dyDescent="0.25">
      <c r="A298" s="307">
        <v>297</v>
      </c>
      <c r="B298" s="250"/>
      <c r="C298" s="296"/>
      <c r="D298" s="250"/>
      <c r="E298" s="297"/>
      <c r="F298" s="337"/>
      <c r="G298" s="337"/>
      <c r="H298" s="337"/>
    </row>
    <row r="299" spans="1:8" x14ac:dyDescent="0.25">
      <c r="A299" s="307">
        <v>298</v>
      </c>
      <c r="B299" s="250"/>
      <c r="C299" s="296"/>
      <c r="D299" s="250"/>
      <c r="E299" s="297"/>
      <c r="F299" s="337"/>
      <c r="G299" s="337"/>
      <c r="H299" s="337"/>
    </row>
    <row r="300" spans="1:8" x14ac:dyDescent="0.25">
      <c r="A300" s="307">
        <v>299</v>
      </c>
      <c r="B300" s="250"/>
      <c r="C300" s="296"/>
      <c r="D300" s="250"/>
      <c r="E300" s="297"/>
      <c r="F300" s="337"/>
      <c r="G300" s="337"/>
      <c r="H300" s="337"/>
    </row>
    <row r="301" spans="1:8" x14ac:dyDescent="0.25">
      <c r="A301" s="307">
        <v>300</v>
      </c>
      <c r="B301" s="250"/>
      <c r="C301" s="296"/>
      <c r="D301" s="250"/>
      <c r="E301" s="297"/>
      <c r="F301" s="337"/>
      <c r="G301" s="337"/>
      <c r="H301" s="337"/>
    </row>
    <row r="302" spans="1:8" x14ac:dyDescent="0.25">
      <c r="A302" s="307">
        <v>301</v>
      </c>
      <c r="B302" s="250"/>
      <c r="C302" s="296"/>
      <c r="D302" s="250"/>
      <c r="E302" s="297"/>
      <c r="F302" s="337"/>
      <c r="G302" s="337"/>
      <c r="H302" s="337"/>
    </row>
    <row r="303" spans="1:8" x14ac:dyDescent="0.25">
      <c r="A303" s="307">
        <v>302</v>
      </c>
      <c r="B303" s="250"/>
      <c r="C303" s="296"/>
      <c r="D303" s="250"/>
      <c r="E303" s="297"/>
      <c r="F303" s="337"/>
      <c r="G303" s="337"/>
      <c r="H303" s="337"/>
    </row>
    <row r="304" spans="1:8" x14ac:dyDescent="0.25">
      <c r="A304" s="307">
        <v>303</v>
      </c>
      <c r="B304" s="250"/>
      <c r="C304" s="296"/>
      <c r="D304" s="250"/>
      <c r="E304" s="297"/>
      <c r="F304" s="337"/>
      <c r="G304" s="337"/>
      <c r="H304" s="337"/>
    </row>
    <row r="305" spans="1:8" x14ac:dyDescent="0.25">
      <c r="A305" s="307">
        <v>304</v>
      </c>
      <c r="B305" s="250"/>
      <c r="C305" s="296"/>
      <c r="D305" s="250"/>
      <c r="E305" s="297"/>
      <c r="F305" s="337"/>
      <c r="G305" s="337"/>
      <c r="H305" s="337"/>
    </row>
    <row r="306" spans="1:8" x14ac:dyDescent="0.25">
      <c r="A306" s="307">
        <v>305</v>
      </c>
      <c r="B306" s="250"/>
      <c r="C306" s="296"/>
      <c r="D306" s="250"/>
      <c r="E306" s="297"/>
      <c r="F306" s="337"/>
      <c r="G306" s="337"/>
      <c r="H306" s="337"/>
    </row>
    <row r="307" spans="1:8" x14ac:dyDescent="0.25">
      <c r="A307" s="307">
        <v>306</v>
      </c>
      <c r="B307" s="250"/>
      <c r="C307" s="296"/>
      <c r="D307" s="250"/>
      <c r="E307" s="297"/>
      <c r="F307" s="337"/>
      <c r="G307" s="337"/>
      <c r="H307" s="337"/>
    </row>
    <row r="308" spans="1:8" x14ac:dyDescent="0.25">
      <c r="A308" s="307">
        <v>307</v>
      </c>
      <c r="B308" s="250"/>
      <c r="C308" s="296"/>
      <c r="D308" s="250"/>
      <c r="E308" s="297"/>
      <c r="F308" s="337"/>
      <c r="G308" s="337"/>
      <c r="H308" s="337"/>
    </row>
    <row r="309" spans="1:8" x14ac:dyDescent="0.25">
      <c r="A309" s="307">
        <v>308</v>
      </c>
      <c r="B309" s="250"/>
      <c r="C309" s="296"/>
      <c r="D309" s="250"/>
      <c r="E309" s="297"/>
      <c r="F309" s="337"/>
      <c r="G309" s="337"/>
      <c r="H309" s="337"/>
    </row>
    <row r="310" spans="1:8" x14ac:dyDescent="0.25">
      <c r="A310" s="307">
        <v>309</v>
      </c>
      <c r="B310" s="250"/>
      <c r="C310" s="296"/>
      <c r="D310" s="250"/>
      <c r="E310" s="297"/>
      <c r="F310" s="337"/>
      <c r="G310" s="337"/>
      <c r="H310" s="337"/>
    </row>
    <row r="311" spans="1:8" x14ac:dyDescent="0.25">
      <c r="A311" s="307">
        <v>310</v>
      </c>
      <c r="B311" s="250"/>
      <c r="C311" s="296"/>
      <c r="D311" s="250"/>
      <c r="E311" s="297"/>
      <c r="F311" s="337"/>
      <c r="G311" s="337"/>
      <c r="H311" s="337"/>
    </row>
    <row r="312" spans="1:8" x14ac:dyDescent="0.25">
      <c r="A312" s="307">
        <v>311</v>
      </c>
      <c r="B312" s="250"/>
      <c r="C312" s="296"/>
      <c r="D312" s="250"/>
      <c r="E312" s="297"/>
      <c r="F312" s="337"/>
      <c r="G312" s="337"/>
      <c r="H312" s="337"/>
    </row>
    <row r="313" spans="1:8" x14ac:dyDescent="0.25">
      <c r="A313" s="307">
        <v>312</v>
      </c>
      <c r="B313" s="250"/>
      <c r="C313" s="296"/>
      <c r="D313" s="250"/>
      <c r="E313" s="297"/>
      <c r="F313" s="337"/>
      <c r="G313" s="337"/>
      <c r="H313" s="337"/>
    </row>
    <row r="314" spans="1:8" x14ac:dyDescent="0.25">
      <c r="A314" s="307">
        <v>313</v>
      </c>
      <c r="B314" s="250"/>
      <c r="C314" s="296"/>
      <c r="D314" s="250"/>
      <c r="E314" s="297"/>
      <c r="F314" s="337"/>
      <c r="G314" s="337"/>
      <c r="H314" s="337"/>
    </row>
    <row r="315" spans="1:8" x14ac:dyDescent="0.25">
      <c r="A315" s="307">
        <v>314</v>
      </c>
      <c r="B315" s="250"/>
      <c r="C315" s="296"/>
      <c r="D315" s="250"/>
      <c r="E315" s="297"/>
      <c r="F315" s="337"/>
      <c r="G315" s="337"/>
      <c r="H315" s="337"/>
    </row>
    <row r="316" spans="1:8" x14ac:dyDescent="0.25">
      <c r="A316" s="307">
        <v>315</v>
      </c>
      <c r="B316" s="250"/>
      <c r="C316" s="296"/>
      <c r="D316" s="250"/>
      <c r="E316" s="297"/>
      <c r="F316" s="337"/>
      <c r="G316" s="337"/>
      <c r="H316" s="337"/>
    </row>
    <row r="317" spans="1:8" x14ac:dyDescent="0.25">
      <c r="A317" s="307">
        <v>316</v>
      </c>
      <c r="B317" s="250"/>
      <c r="C317" s="296"/>
      <c r="D317" s="250"/>
      <c r="E317" s="297"/>
      <c r="F317" s="337"/>
      <c r="G317" s="337"/>
      <c r="H317" s="337"/>
    </row>
    <row r="318" spans="1:8" x14ac:dyDescent="0.25">
      <c r="A318" s="307">
        <v>317</v>
      </c>
      <c r="B318" s="250"/>
      <c r="C318" s="296"/>
      <c r="D318" s="250"/>
      <c r="E318" s="297"/>
      <c r="F318" s="337"/>
      <c r="G318" s="337"/>
      <c r="H318" s="337"/>
    </row>
    <row r="319" spans="1:8" x14ac:dyDescent="0.25">
      <c r="A319" s="307">
        <v>318</v>
      </c>
      <c r="B319" s="250"/>
      <c r="C319" s="296"/>
      <c r="D319" s="250"/>
      <c r="E319" s="297"/>
      <c r="F319" s="337"/>
      <c r="G319" s="337"/>
      <c r="H319" s="337"/>
    </row>
    <row r="320" spans="1:8" x14ac:dyDescent="0.25">
      <c r="A320" s="307">
        <v>319</v>
      </c>
      <c r="B320" s="250"/>
      <c r="C320" s="296"/>
      <c r="D320" s="250"/>
      <c r="E320" s="297"/>
      <c r="F320" s="337"/>
      <c r="G320" s="337"/>
      <c r="H320" s="337"/>
    </row>
    <row r="321" spans="1:8" x14ac:dyDescent="0.25">
      <c r="A321" s="307">
        <v>320</v>
      </c>
      <c r="B321" s="250"/>
      <c r="C321" s="296"/>
      <c r="D321" s="250"/>
      <c r="E321" s="297"/>
      <c r="F321" s="337"/>
      <c r="G321" s="337"/>
      <c r="H321" s="337"/>
    </row>
    <row r="322" spans="1:8" x14ac:dyDescent="0.25">
      <c r="A322" s="307">
        <v>321</v>
      </c>
      <c r="B322" s="250"/>
      <c r="C322" s="296"/>
      <c r="D322" s="250"/>
      <c r="E322" s="297"/>
      <c r="F322" s="337"/>
      <c r="G322" s="337"/>
      <c r="H322" s="337"/>
    </row>
    <row r="323" spans="1:8" x14ac:dyDescent="0.25">
      <c r="A323" s="307">
        <v>322</v>
      </c>
      <c r="B323" s="250"/>
      <c r="C323" s="296"/>
      <c r="D323" s="250"/>
      <c r="E323" s="297"/>
      <c r="F323" s="337"/>
      <c r="G323" s="337"/>
      <c r="H323" s="337"/>
    </row>
    <row r="324" spans="1:8" x14ac:dyDescent="0.25">
      <c r="A324" s="307">
        <v>323</v>
      </c>
      <c r="B324" s="250"/>
      <c r="C324" s="296"/>
      <c r="D324" s="250"/>
      <c r="E324" s="297"/>
      <c r="F324" s="337"/>
      <c r="G324" s="337"/>
      <c r="H324" s="337"/>
    </row>
    <row r="325" spans="1:8" x14ac:dyDescent="0.25">
      <c r="A325" s="307">
        <v>324</v>
      </c>
      <c r="B325" s="250"/>
      <c r="C325" s="296"/>
      <c r="D325" s="250"/>
      <c r="E325" s="297"/>
      <c r="F325" s="337"/>
      <c r="G325" s="337"/>
      <c r="H325" s="337"/>
    </row>
    <row r="326" spans="1:8" x14ac:dyDescent="0.25">
      <c r="A326" s="307">
        <v>325</v>
      </c>
      <c r="B326" s="250"/>
      <c r="C326" s="296"/>
      <c r="D326" s="250"/>
      <c r="E326" s="297"/>
      <c r="F326" s="337"/>
      <c r="G326" s="337"/>
      <c r="H326" s="337"/>
    </row>
    <row r="327" spans="1:8" x14ac:dyDescent="0.25">
      <c r="A327" s="307">
        <v>326</v>
      </c>
      <c r="B327" s="250"/>
      <c r="C327" s="296"/>
      <c r="D327" s="250"/>
      <c r="E327" s="297"/>
      <c r="F327" s="337"/>
      <c r="G327" s="337"/>
      <c r="H327" s="337"/>
    </row>
    <row r="328" spans="1:8" x14ac:dyDescent="0.25">
      <c r="A328" s="307">
        <v>327</v>
      </c>
      <c r="B328" s="250"/>
      <c r="C328" s="296"/>
      <c r="D328" s="250"/>
      <c r="E328" s="297"/>
      <c r="F328" s="337"/>
      <c r="G328" s="337"/>
      <c r="H328" s="337"/>
    </row>
    <row r="329" spans="1:8" x14ac:dyDescent="0.25">
      <c r="A329" s="307">
        <v>328</v>
      </c>
      <c r="B329" s="250"/>
      <c r="C329" s="296"/>
      <c r="D329" s="250"/>
      <c r="E329" s="297"/>
      <c r="F329" s="337"/>
      <c r="G329" s="337"/>
      <c r="H329" s="337"/>
    </row>
    <row r="330" spans="1:8" x14ac:dyDescent="0.25">
      <c r="A330" s="307">
        <v>329</v>
      </c>
      <c r="B330" s="250"/>
      <c r="C330" s="296"/>
      <c r="D330" s="250"/>
      <c r="E330" s="297"/>
      <c r="F330" s="337"/>
      <c r="G330" s="337"/>
      <c r="H330" s="337"/>
    </row>
    <row r="331" spans="1:8" x14ac:dyDescent="0.25">
      <c r="A331" s="307">
        <v>330</v>
      </c>
      <c r="B331" s="250"/>
      <c r="C331" s="296"/>
      <c r="D331" s="250"/>
      <c r="E331" s="297"/>
      <c r="F331" s="337"/>
      <c r="G331" s="337"/>
      <c r="H331" s="337"/>
    </row>
    <row r="332" spans="1:8" x14ac:dyDescent="0.25">
      <c r="A332" s="307">
        <v>331</v>
      </c>
      <c r="B332" s="250"/>
      <c r="C332" s="296"/>
      <c r="D332" s="250"/>
      <c r="E332" s="297"/>
      <c r="F332" s="337"/>
      <c r="G332" s="337"/>
      <c r="H332" s="337"/>
    </row>
    <row r="333" spans="1:8" x14ac:dyDescent="0.25">
      <c r="A333" s="307">
        <v>332</v>
      </c>
      <c r="B333" s="250"/>
      <c r="C333" s="296"/>
      <c r="D333" s="250"/>
      <c r="E333" s="297"/>
      <c r="F333" s="337"/>
      <c r="G333" s="337"/>
      <c r="H333" s="337"/>
    </row>
    <row r="334" spans="1:8" x14ac:dyDescent="0.25">
      <c r="A334" s="307">
        <v>333</v>
      </c>
      <c r="B334" s="250"/>
      <c r="C334" s="296"/>
      <c r="D334" s="250"/>
      <c r="E334" s="297"/>
      <c r="F334" s="337"/>
      <c r="G334" s="337"/>
      <c r="H334" s="337"/>
    </row>
    <row r="335" spans="1:8" x14ac:dyDescent="0.25">
      <c r="A335" s="307">
        <v>334</v>
      </c>
      <c r="B335" s="250"/>
      <c r="C335" s="296"/>
      <c r="D335" s="250"/>
      <c r="E335" s="297"/>
      <c r="F335" s="337"/>
      <c r="G335" s="337"/>
      <c r="H335" s="337"/>
    </row>
    <row r="336" spans="1:8" x14ac:dyDescent="0.25">
      <c r="A336" s="307">
        <v>335</v>
      </c>
      <c r="B336" s="250"/>
      <c r="C336" s="296"/>
      <c r="D336" s="250"/>
      <c r="E336" s="297"/>
      <c r="F336" s="337"/>
      <c r="G336" s="337"/>
      <c r="H336" s="337"/>
    </row>
    <row r="337" spans="1:8" x14ac:dyDescent="0.25">
      <c r="A337" s="307">
        <v>336</v>
      </c>
      <c r="B337" s="250"/>
      <c r="C337" s="296"/>
      <c r="D337" s="250"/>
      <c r="E337" s="297"/>
      <c r="F337" s="337"/>
      <c r="G337" s="337"/>
      <c r="H337" s="337"/>
    </row>
    <row r="338" spans="1:8" x14ac:dyDescent="0.25">
      <c r="A338" s="307">
        <v>337</v>
      </c>
      <c r="B338" s="250"/>
      <c r="C338" s="296"/>
      <c r="D338" s="250"/>
      <c r="E338" s="297"/>
      <c r="F338" s="337"/>
      <c r="G338" s="337"/>
      <c r="H338" s="337"/>
    </row>
    <row r="339" spans="1:8" x14ac:dyDescent="0.25">
      <c r="A339" s="307">
        <v>338</v>
      </c>
      <c r="B339" s="250"/>
      <c r="C339" s="296"/>
      <c r="D339" s="250"/>
      <c r="E339" s="297"/>
      <c r="F339" s="337"/>
      <c r="G339" s="337"/>
      <c r="H339" s="337"/>
    </row>
    <row r="340" spans="1:8" x14ac:dyDescent="0.25">
      <c r="A340" s="307">
        <v>339</v>
      </c>
      <c r="B340" s="250"/>
      <c r="C340" s="296"/>
      <c r="D340" s="250"/>
      <c r="E340" s="297"/>
      <c r="F340" s="337"/>
      <c r="G340" s="337"/>
      <c r="H340" s="337"/>
    </row>
    <row r="341" spans="1:8" x14ac:dyDescent="0.25">
      <c r="A341" s="307">
        <v>340</v>
      </c>
      <c r="B341" s="250"/>
      <c r="C341" s="296"/>
      <c r="D341" s="250"/>
      <c r="E341" s="297"/>
      <c r="F341" s="337"/>
      <c r="G341" s="337"/>
      <c r="H341" s="337"/>
    </row>
    <row r="342" spans="1:8" x14ac:dyDescent="0.25">
      <c r="A342" s="307">
        <v>341</v>
      </c>
      <c r="B342" s="250"/>
      <c r="C342" s="296"/>
      <c r="D342" s="250"/>
      <c r="E342" s="297"/>
      <c r="F342" s="337"/>
      <c r="G342" s="337"/>
      <c r="H342" s="337"/>
    </row>
    <row r="343" spans="1:8" x14ac:dyDescent="0.25">
      <c r="A343" s="307">
        <v>342</v>
      </c>
      <c r="B343" s="250"/>
      <c r="C343" s="296"/>
      <c r="D343" s="250"/>
      <c r="E343" s="297"/>
      <c r="F343" s="337"/>
      <c r="G343" s="337"/>
      <c r="H343" s="337"/>
    </row>
    <row r="344" spans="1:8" x14ac:dyDescent="0.25">
      <c r="A344" s="307">
        <v>343</v>
      </c>
      <c r="B344" s="250"/>
      <c r="C344" s="296"/>
      <c r="D344" s="250"/>
      <c r="E344" s="297"/>
      <c r="F344" s="337"/>
      <c r="G344" s="337"/>
      <c r="H344" s="337"/>
    </row>
    <row r="345" spans="1:8" x14ac:dyDescent="0.25">
      <c r="A345" s="307">
        <v>344</v>
      </c>
      <c r="B345" s="250"/>
      <c r="C345" s="296"/>
      <c r="D345" s="250"/>
      <c r="E345" s="297"/>
      <c r="F345" s="337"/>
      <c r="G345" s="337"/>
      <c r="H345" s="337"/>
    </row>
    <row r="346" spans="1:8" x14ac:dyDescent="0.25">
      <c r="A346" s="307">
        <v>345</v>
      </c>
      <c r="B346" s="250"/>
      <c r="C346" s="296"/>
      <c r="D346" s="250"/>
      <c r="E346" s="297"/>
      <c r="F346" s="337"/>
      <c r="G346" s="337"/>
      <c r="H346" s="337"/>
    </row>
    <row r="347" spans="1:8" x14ac:dyDescent="0.25">
      <c r="A347" s="307">
        <v>346</v>
      </c>
      <c r="B347" s="250"/>
      <c r="C347" s="296"/>
      <c r="D347" s="250"/>
      <c r="E347" s="297"/>
      <c r="F347" s="337"/>
      <c r="G347" s="337"/>
      <c r="H347" s="337"/>
    </row>
    <row r="348" spans="1:8" x14ac:dyDescent="0.25">
      <c r="A348" s="307">
        <v>347</v>
      </c>
      <c r="B348" s="250"/>
      <c r="C348" s="296"/>
      <c r="D348" s="250"/>
      <c r="E348" s="297"/>
      <c r="F348" s="337"/>
      <c r="G348" s="337"/>
      <c r="H348" s="337"/>
    </row>
    <row r="349" spans="1:8" x14ac:dyDescent="0.25">
      <c r="A349" s="307">
        <v>348</v>
      </c>
      <c r="B349" s="250"/>
      <c r="C349" s="296"/>
      <c r="D349" s="250"/>
      <c r="E349" s="297"/>
      <c r="F349" s="337"/>
      <c r="G349" s="337"/>
      <c r="H349" s="337"/>
    </row>
    <row r="350" spans="1:8" x14ac:dyDescent="0.25">
      <c r="A350" s="307">
        <v>349</v>
      </c>
      <c r="B350" s="250"/>
      <c r="C350" s="296"/>
      <c r="D350" s="250"/>
      <c r="E350" s="297"/>
      <c r="F350" s="337"/>
      <c r="G350" s="337"/>
      <c r="H350" s="337"/>
    </row>
    <row r="351" spans="1:8" x14ac:dyDescent="0.25">
      <c r="A351" s="307">
        <v>350</v>
      </c>
      <c r="B351" s="250"/>
      <c r="C351" s="296"/>
      <c r="D351" s="250"/>
      <c r="E351" s="297"/>
      <c r="F351" s="337"/>
      <c r="G351" s="337"/>
      <c r="H351" s="337"/>
    </row>
    <row r="352" spans="1:8" x14ac:dyDescent="0.25">
      <c r="A352" s="307">
        <v>351</v>
      </c>
      <c r="B352" s="250"/>
      <c r="C352" s="296"/>
      <c r="D352" s="250"/>
      <c r="E352" s="297"/>
      <c r="F352" s="337"/>
      <c r="G352" s="337"/>
      <c r="H352" s="337"/>
    </row>
    <row r="353" spans="1:8" x14ac:dyDescent="0.25">
      <c r="A353" s="307">
        <v>352</v>
      </c>
      <c r="B353" s="250"/>
      <c r="C353" s="296"/>
      <c r="D353" s="250"/>
      <c r="E353" s="297"/>
      <c r="F353" s="337"/>
      <c r="G353" s="337"/>
      <c r="H353" s="337"/>
    </row>
    <row r="354" spans="1:8" x14ac:dyDescent="0.25">
      <c r="A354" s="307">
        <v>353</v>
      </c>
      <c r="B354" s="250"/>
      <c r="C354" s="296"/>
      <c r="D354" s="250"/>
      <c r="E354" s="297"/>
      <c r="F354" s="337"/>
      <c r="G354" s="337"/>
      <c r="H354" s="337"/>
    </row>
    <row r="355" spans="1:8" x14ac:dyDescent="0.25">
      <c r="A355" s="307">
        <v>354</v>
      </c>
      <c r="B355" s="250"/>
      <c r="C355" s="296"/>
      <c r="D355" s="250"/>
      <c r="E355" s="297"/>
      <c r="F355" s="337"/>
      <c r="G355" s="337"/>
      <c r="H355" s="337"/>
    </row>
    <row r="356" spans="1:8" x14ac:dyDescent="0.25">
      <c r="A356" s="307">
        <v>355</v>
      </c>
      <c r="B356" s="250"/>
      <c r="C356" s="296"/>
      <c r="D356" s="250"/>
      <c r="E356" s="297"/>
      <c r="F356" s="337"/>
      <c r="G356" s="337"/>
      <c r="H356" s="337"/>
    </row>
    <row r="357" spans="1:8" x14ac:dyDescent="0.25">
      <c r="A357" s="307">
        <v>356</v>
      </c>
      <c r="B357" s="250"/>
      <c r="C357" s="296"/>
      <c r="D357" s="250"/>
      <c r="E357" s="297"/>
      <c r="F357" s="337"/>
      <c r="G357" s="337"/>
      <c r="H357" s="337"/>
    </row>
    <row r="358" spans="1:8" x14ac:dyDescent="0.25">
      <c r="A358" s="307">
        <v>357</v>
      </c>
      <c r="B358" s="250"/>
      <c r="C358" s="296"/>
      <c r="D358" s="250"/>
      <c r="E358" s="297"/>
      <c r="F358" s="337"/>
      <c r="G358" s="337"/>
      <c r="H358" s="337"/>
    </row>
    <row r="359" spans="1:8" x14ac:dyDescent="0.25">
      <c r="A359" s="307">
        <v>358</v>
      </c>
      <c r="B359" s="250"/>
      <c r="C359" s="296"/>
      <c r="D359" s="250"/>
      <c r="E359" s="297"/>
      <c r="F359" s="337"/>
      <c r="G359" s="337"/>
      <c r="H359" s="337"/>
    </row>
    <row r="360" spans="1:8" x14ac:dyDescent="0.25">
      <c r="A360" s="307">
        <v>359</v>
      </c>
      <c r="B360" s="250"/>
      <c r="C360" s="296"/>
      <c r="D360" s="250"/>
      <c r="E360" s="297"/>
      <c r="F360" s="337"/>
      <c r="G360" s="337"/>
      <c r="H360" s="337"/>
    </row>
    <row r="361" spans="1:8" x14ac:dyDescent="0.25">
      <c r="A361" s="307">
        <v>360</v>
      </c>
      <c r="B361" s="250"/>
      <c r="C361" s="296"/>
      <c r="D361" s="250"/>
      <c r="E361" s="297"/>
      <c r="F361" s="337"/>
      <c r="G361" s="337"/>
      <c r="H361" s="337"/>
    </row>
    <row r="362" spans="1:8" x14ac:dyDescent="0.25">
      <c r="A362" s="307">
        <v>361</v>
      </c>
      <c r="B362" s="250"/>
      <c r="C362" s="296"/>
      <c r="D362" s="250"/>
      <c r="E362" s="297"/>
      <c r="F362" s="337"/>
      <c r="G362" s="337"/>
      <c r="H362" s="337"/>
    </row>
    <row r="363" spans="1:8" x14ac:dyDescent="0.25">
      <c r="A363" s="307">
        <v>362</v>
      </c>
      <c r="B363" s="250"/>
      <c r="C363" s="296"/>
      <c r="D363" s="250"/>
      <c r="E363" s="297"/>
      <c r="F363" s="337"/>
      <c r="G363" s="337"/>
      <c r="H363" s="337"/>
    </row>
    <row r="364" spans="1:8" x14ac:dyDescent="0.25">
      <c r="A364" s="307">
        <v>363</v>
      </c>
      <c r="B364" s="250"/>
      <c r="C364" s="296"/>
      <c r="D364" s="250"/>
      <c r="E364" s="297"/>
      <c r="F364" s="337"/>
      <c r="G364" s="337"/>
      <c r="H364" s="337"/>
    </row>
    <row r="365" spans="1:8" x14ac:dyDescent="0.25">
      <c r="A365" s="307">
        <v>364</v>
      </c>
      <c r="B365" s="250"/>
      <c r="C365" s="296"/>
      <c r="D365" s="250"/>
      <c r="E365" s="297"/>
      <c r="F365" s="337"/>
      <c r="G365" s="337"/>
      <c r="H365" s="337"/>
    </row>
    <row r="366" spans="1:8" x14ac:dyDescent="0.25">
      <c r="A366" s="307">
        <v>365</v>
      </c>
      <c r="B366" s="250"/>
      <c r="C366" s="296"/>
      <c r="D366" s="250"/>
      <c r="E366" s="297"/>
      <c r="F366" s="337"/>
      <c r="G366" s="337"/>
      <c r="H366" s="337"/>
    </row>
    <row r="367" spans="1:8" x14ac:dyDescent="0.25">
      <c r="A367" s="307">
        <v>366</v>
      </c>
      <c r="B367" s="250"/>
      <c r="C367" s="296"/>
      <c r="D367" s="250"/>
      <c r="E367" s="297"/>
      <c r="F367" s="337"/>
      <c r="G367" s="337"/>
      <c r="H367" s="337"/>
    </row>
    <row r="368" spans="1:8" x14ac:dyDescent="0.25">
      <c r="A368" s="307">
        <v>367</v>
      </c>
      <c r="B368" s="250"/>
      <c r="C368" s="296"/>
      <c r="D368" s="250"/>
      <c r="E368" s="297"/>
      <c r="F368" s="337"/>
      <c r="G368" s="337"/>
      <c r="H368" s="337"/>
    </row>
    <row r="369" spans="1:8" x14ac:dyDescent="0.25">
      <c r="A369" s="8">
        <v>368</v>
      </c>
      <c r="B369" s="250"/>
      <c r="C369" s="296"/>
      <c r="D369" s="250"/>
      <c r="E369" s="297"/>
      <c r="F369" s="337"/>
      <c r="G369" s="337"/>
      <c r="H369" s="337"/>
    </row>
    <row r="370" spans="1:8" x14ac:dyDescent="0.25">
      <c r="A370" s="8">
        <v>369</v>
      </c>
      <c r="B370" s="250"/>
      <c r="C370" s="296"/>
      <c r="D370" s="250"/>
      <c r="E370" s="297"/>
      <c r="F370" s="337"/>
      <c r="G370" s="337"/>
      <c r="H370" s="337"/>
    </row>
    <row r="371" spans="1:8" x14ac:dyDescent="0.25">
      <c r="A371" s="8">
        <v>370</v>
      </c>
      <c r="B371" s="250"/>
      <c r="C371" s="296"/>
      <c r="D371" s="250"/>
      <c r="E371" s="297"/>
      <c r="F371" s="337"/>
      <c r="G371" s="337"/>
      <c r="H371" s="337"/>
    </row>
    <row r="372" spans="1:8" x14ac:dyDescent="0.25">
      <c r="A372" s="8">
        <v>371</v>
      </c>
      <c r="B372" s="250"/>
      <c r="C372" s="296"/>
      <c r="D372" s="250"/>
      <c r="E372" s="297"/>
      <c r="F372" s="337"/>
      <c r="G372" s="337"/>
      <c r="H372" s="337"/>
    </row>
    <row r="373" spans="1:8" x14ac:dyDescent="0.25">
      <c r="A373" s="8">
        <v>372</v>
      </c>
      <c r="B373" s="250"/>
      <c r="C373" s="296"/>
      <c r="D373" s="250"/>
      <c r="E373" s="297"/>
      <c r="F373" s="337"/>
      <c r="G373" s="337"/>
      <c r="H373" s="337"/>
    </row>
    <row r="374" spans="1:8" x14ac:dyDescent="0.25">
      <c r="A374" s="8">
        <v>373</v>
      </c>
      <c r="B374" s="250"/>
      <c r="C374" s="296"/>
      <c r="D374" s="250"/>
      <c r="E374" s="297"/>
      <c r="F374" s="337"/>
      <c r="G374" s="337"/>
      <c r="H374" s="337"/>
    </row>
    <row r="375" spans="1:8" x14ac:dyDescent="0.25">
      <c r="A375" s="8">
        <v>374</v>
      </c>
      <c r="B375" s="250"/>
      <c r="C375" s="296"/>
      <c r="D375" s="250"/>
      <c r="E375" s="297"/>
      <c r="F375" s="337"/>
      <c r="G375" s="337"/>
      <c r="H375" s="337"/>
    </row>
    <row r="376" spans="1:8" x14ac:dyDescent="0.25">
      <c r="A376" s="8">
        <v>375</v>
      </c>
      <c r="B376" s="250"/>
      <c r="C376" s="296"/>
      <c r="D376" s="250"/>
      <c r="E376" s="297"/>
      <c r="F376" s="337"/>
      <c r="G376" s="337"/>
      <c r="H376" s="337"/>
    </row>
    <row r="377" spans="1:8" x14ac:dyDescent="0.25">
      <c r="A377" s="8">
        <v>376</v>
      </c>
      <c r="B377" s="250"/>
      <c r="C377" s="296"/>
      <c r="D377" s="250"/>
      <c r="E377" s="297"/>
      <c r="F377" s="337"/>
      <c r="G377" s="337"/>
      <c r="H377" s="337"/>
    </row>
    <row r="378" spans="1:8" x14ac:dyDescent="0.25">
      <c r="A378" s="8">
        <v>377</v>
      </c>
      <c r="B378" s="250"/>
      <c r="C378" s="296"/>
      <c r="D378" s="250"/>
      <c r="E378" s="297"/>
      <c r="F378" s="337"/>
      <c r="G378" s="337"/>
      <c r="H378" s="337"/>
    </row>
    <row r="379" spans="1:8" x14ac:dyDescent="0.25">
      <c r="A379" s="8">
        <v>378</v>
      </c>
      <c r="B379" s="250"/>
      <c r="C379" s="296"/>
      <c r="D379" s="250"/>
      <c r="E379" s="297"/>
      <c r="F379" s="337"/>
      <c r="G379" s="337"/>
      <c r="H379" s="337"/>
    </row>
    <row r="380" spans="1:8" x14ac:dyDescent="0.25">
      <c r="A380" s="8">
        <v>379</v>
      </c>
      <c r="B380" s="250"/>
      <c r="C380" s="296"/>
      <c r="D380" s="250"/>
      <c r="E380" s="297"/>
      <c r="F380" s="337"/>
      <c r="G380" s="337"/>
      <c r="H380" s="337"/>
    </row>
    <row r="381" spans="1:8" x14ac:dyDescent="0.25">
      <c r="A381" s="8">
        <v>380</v>
      </c>
      <c r="B381" s="250"/>
      <c r="C381" s="296"/>
      <c r="D381" s="250"/>
      <c r="E381" s="297"/>
      <c r="F381" s="337"/>
      <c r="G381" s="337"/>
      <c r="H381" s="337"/>
    </row>
    <row r="382" spans="1:8" x14ac:dyDescent="0.25">
      <c r="A382" s="8">
        <v>381</v>
      </c>
      <c r="B382" s="250"/>
      <c r="C382" s="296"/>
      <c r="D382" s="250"/>
      <c r="E382" s="297"/>
      <c r="F382" s="337"/>
      <c r="G382" s="337"/>
      <c r="H382" s="337"/>
    </row>
    <row r="383" spans="1:8" x14ac:dyDescent="0.25">
      <c r="A383" s="8">
        <v>382</v>
      </c>
      <c r="B383" s="250"/>
      <c r="C383" s="296"/>
      <c r="D383" s="250"/>
      <c r="E383" s="297"/>
      <c r="F383" s="337"/>
      <c r="G383" s="337"/>
      <c r="H383" s="337"/>
    </row>
    <row r="384" spans="1:8" x14ac:dyDescent="0.25">
      <c r="A384" s="8">
        <v>383</v>
      </c>
      <c r="B384" s="250"/>
      <c r="C384" s="296"/>
      <c r="D384" s="250"/>
      <c r="E384" s="297"/>
      <c r="F384" s="337"/>
      <c r="G384" s="337"/>
      <c r="H384" s="337"/>
    </row>
    <row r="385" spans="1:8" x14ac:dyDescent="0.25">
      <c r="A385" s="8">
        <v>384</v>
      </c>
      <c r="B385" s="250"/>
      <c r="C385" s="296"/>
      <c r="D385" s="250"/>
      <c r="E385" s="297"/>
      <c r="F385" s="337"/>
      <c r="G385" s="337"/>
      <c r="H385" s="337"/>
    </row>
    <row r="386" spans="1:8" x14ac:dyDescent="0.25">
      <c r="A386" s="8">
        <v>385</v>
      </c>
      <c r="B386" s="250"/>
      <c r="C386" s="296"/>
      <c r="D386" s="250"/>
      <c r="E386" s="297"/>
      <c r="F386" s="337"/>
      <c r="G386" s="337"/>
      <c r="H386" s="337"/>
    </row>
    <row r="387" spans="1:8" x14ac:dyDescent="0.25">
      <c r="A387" s="8">
        <v>386</v>
      </c>
      <c r="B387" s="250"/>
      <c r="C387" s="296"/>
      <c r="D387" s="250"/>
      <c r="E387" s="297"/>
      <c r="F387" s="337"/>
      <c r="G387" s="337"/>
      <c r="H387" s="337"/>
    </row>
    <row r="388" spans="1:8" x14ac:dyDescent="0.25">
      <c r="A388" s="8">
        <v>387</v>
      </c>
      <c r="B388" s="250"/>
      <c r="C388" s="296"/>
      <c r="D388" s="250"/>
      <c r="E388" s="297"/>
      <c r="F388" s="337"/>
      <c r="G388" s="337"/>
      <c r="H388" s="337"/>
    </row>
    <row r="389" spans="1:8" x14ac:dyDescent="0.25">
      <c r="A389" s="8">
        <v>388</v>
      </c>
      <c r="B389" s="250"/>
      <c r="C389" s="296"/>
      <c r="D389" s="250"/>
      <c r="E389" s="297"/>
      <c r="F389" s="337"/>
      <c r="G389" s="337"/>
      <c r="H389" s="337"/>
    </row>
    <row r="390" spans="1:8" x14ac:dyDescent="0.25">
      <c r="A390" s="8">
        <v>389</v>
      </c>
      <c r="B390" s="250"/>
      <c r="C390" s="296"/>
      <c r="D390" s="250"/>
      <c r="E390" s="297"/>
      <c r="F390" s="337"/>
      <c r="G390" s="337"/>
      <c r="H390" s="337"/>
    </row>
    <row r="391" spans="1:8" x14ac:dyDescent="0.25">
      <c r="A391" s="8">
        <v>390</v>
      </c>
      <c r="B391" s="250"/>
      <c r="C391" s="296"/>
      <c r="D391" s="250"/>
      <c r="E391" s="297"/>
      <c r="F391" s="337"/>
      <c r="G391" s="337"/>
      <c r="H391" s="337"/>
    </row>
    <row r="392" spans="1:8" x14ac:dyDescent="0.25">
      <c r="A392" s="8">
        <v>391</v>
      </c>
      <c r="B392" s="250"/>
      <c r="C392" s="296"/>
      <c r="D392" s="250"/>
      <c r="E392" s="297"/>
      <c r="F392" s="337"/>
      <c r="G392" s="337"/>
      <c r="H392" s="337"/>
    </row>
    <row r="393" spans="1:8" x14ac:dyDescent="0.25">
      <c r="A393" s="8">
        <v>392</v>
      </c>
      <c r="B393" s="250"/>
      <c r="C393" s="296"/>
      <c r="D393" s="250"/>
      <c r="E393" s="297"/>
      <c r="F393" s="337"/>
      <c r="G393" s="337"/>
      <c r="H393" s="337"/>
    </row>
    <row r="394" spans="1:8" x14ac:dyDescent="0.25">
      <c r="A394" s="8">
        <v>393</v>
      </c>
      <c r="B394" s="250"/>
      <c r="C394" s="296"/>
      <c r="D394" s="250"/>
      <c r="E394" s="297"/>
      <c r="F394" s="337"/>
      <c r="G394" s="337"/>
      <c r="H394" s="337"/>
    </row>
    <row r="395" spans="1:8" x14ac:dyDescent="0.25">
      <c r="A395" s="8">
        <v>394</v>
      </c>
      <c r="B395" s="250"/>
      <c r="C395" s="296"/>
      <c r="D395" s="250"/>
      <c r="E395" s="297"/>
      <c r="F395" s="337"/>
      <c r="G395" s="337"/>
      <c r="H395" s="337"/>
    </row>
    <row r="396" spans="1:8" x14ac:dyDescent="0.25">
      <c r="A396" s="8">
        <v>395</v>
      </c>
      <c r="B396" s="250"/>
      <c r="C396" s="296"/>
      <c r="D396" s="250"/>
      <c r="E396" s="297"/>
      <c r="F396" s="337"/>
      <c r="G396" s="337"/>
      <c r="H396" s="337"/>
    </row>
    <row r="397" spans="1:8" x14ac:dyDescent="0.25">
      <c r="A397" s="8">
        <v>396</v>
      </c>
      <c r="B397" s="250"/>
      <c r="C397" s="296"/>
      <c r="D397" s="250"/>
      <c r="E397" s="297"/>
      <c r="F397" s="337"/>
      <c r="G397" s="337"/>
      <c r="H397" s="337"/>
    </row>
    <row r="398" spans="1:8" x14ac:dyDescent="0.25">
      <c r="A398" s="8">
        <v>397</v>
      </c>
      <c r="B398" s="250"/>
      <c r="C398" s="296"/>
      <c r="D398" s="250"/>
      <c r="E398" s="297"/>
      <c r="F398" s="337"/>
      <c r="G398" s="337"/>
      <c r="H398" s="337"/>
    </row>
    <row r="399" spans="1:8" x14ac:dyDescent="0.25">
      <c r="A399" s="8">
        <v>398</v>
      </c>
      <c r="B399" s="250"/>
      <c r="C399" s="296"/>
      <c r="D399" s="250"/>
      <c r="E399" s="297"/>
      <c r="F399" s="337"/>
      <c r="G399" s="337"/>
      <c r="H399" s="337"/>
    </row>
    <row r="400" spans="1:8" x14ac:dyDescent="0.25">
      <c r="A400" s="8">
        <v>399</v>
      </c>
      <c r="B400" s="250"/>
      <c r="C400" s="296"/>
      <c r="D400" s="250"/>
      <c r="E400" s="297"/>
      <c r="F400" s="337"/>
      <c r="G400" s="337"/>
      <c r="H400" s="337"/>
    </row>
    <row r="401" spans="1:8" x14ac:dyDescent="0.25">
      <c r="A401" s="8">
        <v>400</v>
      </c>
      <c r="B401" s="250"/>
      <c r="C401" s="296"/>
      <c r="D401" s="250"/>
      <c r="E401" s="297"/>
      <c r="F401" s="337"/>
      <c r="G401" s="337"/>
      <c r="H401" s="337"/>
    </row>
    <row r="402" spans="1:8" x14ac:dyDescent="0.25">
      <c r="A402" s="8">
        <v>401</v>
      </c>
      <c r="B402" s="250"/>
      <c r="C402" s="296"/>
      <c r="D402" s="250"/>
      <c r="E402" s="297"/>
      <c r="F402" s="337"/>
      <c r="G402" s="337"/>
      <c r="H402" s="337"/>
    </row>
    <row r="403" spans="1:8" x14ac:dyDescent="0.25">
      <c r="A403" s="8">
        <v>402</v>
      </c>
      <c r="B403" s="250"/>
      <c r="C403" s="296"/>
      <c r="D403" s="250"/>
      <c r="E403" s="297"/>
      <c r="F403" s="337"/>
      <c r="G403" s="337"/>
      <c r="H403" s="337"/>
    </row>
    <row r="404" spans="1:8" x14ac:dyDescent="0.25">
      <c r="A404" s="8">
        <v>403</v>
      </c>
      <c r="B404" s="250"/>
      <c r="C404" s="296"/>
      <c r="D404" s="250"/>
      <c r="E404" s="297"/>
      <c r="F404" s="337"/>
      <c r="G404" s="337"/>
      <c r="H404" s="337"/>
    </row>
    <row r="405" spans="1:8" x14ac:dyDescent="0.25">
      <c r="A405" s="8">
        <v>404</v>
      </c>
      <c r="B405" s="250"/>
      <c r="C405" s="296"/>
      <c r="D405" s="250"/>
      <c r="E405" s="297"/>
      <c r="F405" s="337"/>
      <c r="G405" s="337"/>
      <c r="H405" s="337"/>
    </row>
    <row r="406" spans="1:8" x14ac:dyDescent="0.25">
      <c r="A406" s="8">
        <v>405</v>
      </c>
      <c r="B406" s="250"/>
      <c r="C406" s="296"/>
      <c r="D406" s="250"/>
      <c r="E406" s="297"/>
      <c r="F406" s="337"/>
      <c r="G406" s="337"/>
      <c r="H406" s="337"/>
    </row>
    <row r="407" spans="1:8" x14ac:dyDescent="0.25">
      <c r="A407" s="8">
        <v>406</v>
      </c>
      <c r="B407" s="250"/>
      <c r="C407" s="296"/>
      <c r="D407" s="250"/>
      <c r="E407" s="297"/>
      <c r="F407" s="337"/>
      <c r="G407" s="337"/>
      <c r="H407" s="337"/>
    </row>
    <row r="408" spans="1:8" x14ac:dyDescent="0.25">
      <c r="A408" s="8">
        <v>407</v>
      </c>
      <c r="B408" s="250"/>
      <c r="C408" s="296"/>
      <c r="D408" s="250"/>
      <c r="E408" s="297"/>
      <c r="F408" s="337"/>
      <c r="G408" s="337"/>
      <c r="H408" s="337"/>
    </row>
    <row r="409" spans="1:8" x14ac:dyDescent="0.25">
      <c r="A409" s="8">
        <v>408</v>
      </c>
      <c r="B409" s="250"/>
      <c r="C409" s="296"/>
      <c r="D409" s="250"/>
      <c r="E409" s="297"/>
      <c r="F409" s="337"/>
      <c r="G409" s="337"/>
      <c r="H409" s="337"/>
    </row>
    <row r="410" spans="1:8" x14ac:dyDescent="0.25">
      <c r="A410" s="8">
        <v>409</v>
      </c>
      <c r="B410" s="250"/>
      <c r="C410" s="296"/>
      <c r="D410" s="250"/>
      <c r="E410" s="297"/>
      <c r="F410" s="337"/>
      <c r="G410" s="337"/>
      <c r="H410" s="337"/>
    </row>
    <row r="411" spans="1:8" x14ac:dyDescent="0.25">
      <c r="A411" s="8">
        <v>410</v>
      </c>
      <c r="B411" s="250"/>
      <c r="C411" s="296"/>
      <c r="D411" s="250"/>
      <c r="E411" s="297"/>
      <c r="F411" s="337"/>
      <c r="G411" s="337"/>
      <c r="H411" s="337"/>
    </row>
    <row r="412" spans="1:8" x14ac:dyDescent="0.25">
      <c r="A412" s="8">
        <v>411</v>
      </c>
      <c r="B412" s="250"/>
      <c r="C412" s="296"/>
      <c r="D412" s="250"/>
      <c r="E412" s="297"/>
      <c r="F412" s="337"/>
      <c r="G412" s="337"/>
      <c r="H412" s="337"/>
    </row>
    <row r="413" spans="1:8" x14ac:dyDescent="0.25">
      <c r="A413" s="8">
        <v>412</v>
      </c>
      <c r="B413" s="250"/>
      <c r="C413" s="296"/>
      <c r="D413" s="250"/>
      <c r="E413" s="297"/>
      <c r="F413" s="337"/>
      <c r="G413" s="337"/>
      <c r="H413" s="337"/>
    </row>
    <row r="414" spans="1:8" x14ac:dyDescent="0.25">
      <c r="A414" s="8">
        <v>413</v>
      </c>
      <c r="B414" s="250"/>
      <c r="C414" s="296"/>
      <c r="D414" s="250"/>
      <c r="E414" s="297"/>
      <c r="F414" s="337"/>
      <c r="G414" s="337"/>
      <c r="H414" s="337"/>
    </row>
    <row r="415" spans="1:8" x14ac:dyDescent="0.25">
      <c r="A415" s="8">
        <v>414</v>
      </c>
      <c r="B415" s="250"/>
      <c r="C415" s="296"/>
      <c r="D415" s="250"/>
      <c r="E415" s="297"/>
      <c r="F415" s="337"/>
      <c r="G415" s="337"/>
      <c r="H415" s="337"/>
    </row>
    <row r="416" spans="1:8" x14ac:dyDescent="0.25">
      <c r="A416" s="8">
        <v>415</v>
      </c>
      <c r="B416" s="250"/>
      <c r="C416" s="296"/>
      <c r="D416" s="250"/>
      <c r="E416" s="297"/>
      <c r="F416" s="337"/>
      <c r="G416" s="337"/>
      <c r="H416" s="337"/>
    </row>
    <row r="417" spans="1:8" x14ac:dyDescent="0.25">
      <c r="A417" s="8">
        <v>416</v>
      </c>
      <c r="B417" s="250"/>
      <c r="C417" s="296"/>
      <c r="D417" s="250"/>
      <c r="E417" s="297"/>
      <c r="F417" s="337"/>
      <c r="G417" s="337"/>
      <c r="H417" s="337"/>
    </row>
    <row r="418" spans="1:8" x14ac:dyDescent="0.25">
      <c r="A418" s="8">
        <v>417</v>
      </c>
      <c r="B418" s="250"/>
      <c r="C418" s="296"/>
      <c r="D418" s="250"/>
      <c r="E418" s="297"/>
      <c r="F418" s="337"/>
      <c r="G418" s="337"/>
      <c r="H418" s="337"/>
    </row>
    <row r="419" spans="1:8" x14ac:dyDescent="0.25">
      <c r="A419" s="8">
        <v>418</v>
      </c>
      <c r="B419" s="250"/>
      <c r="C419" s="296"/>
      <c r="D419" s="250"/>
      <c r="E419" s="297"/>
      <c r="F419" s="337"/>
      <c r="G419" s="337"/>
      <c r="H419" s="337"/>
    </row>
    <row r="420" spans="1:8" x14ac:dyDescent="0.25">
      <c r="A420" s="8">
        <v>419</v>
      </c>
      <c r="B420" s="250"/>
      <c r="C420" s="296"/>
      <c r="D420" s="250"/>
      <c r="E420" s="297"/>
      <c r="F420" s="337"/>
      <c r="G420" s="337"/>
      <c r="H420" s="337"/>
    </row>
    <row r="421" spans="1:8" x14ac:dyDescent="0.25">
      <c r="A421" s="8">
        <v>420</v>
      </c>
      <c r="B421" s="250"/>
      <c r="C421" s="296"/>
      <c r="D421" s="250"/>
      <c r="E421" s="297"/>
      <c r="F421" s="337"/>
      <c r="G421" s="337"/>
      <c r="H421" s="337"/>
    </row>
    <row r="422" spans="1:8" x14ac:dyDescent="0.25">
      <c r="A422" s="8">
        <v>421</v>
      </c>
      <c r="B422" s="250"/>
      <c r="C422" s="296"/>
      <c r="D422" s="250"/>
      <c r="E422" s="297"/>
      <c r="F422" s="337"/>
      <c r="G422" s="337"/>
      <c r="H422" s="337"/>
    </row>
    <row r="423" spans="1:8" x14ac:dyDescent="0.25">
      <c r="A423" s="8">
        <v>422</v>
      </c>
      <c r="B423" s="250"/>
      <c r="C423" s="296"/>
      <c r="D423" s="250"/>
      <c r="E423" s="297"/>
      <c r="F423" s="337"/>
      <c r="G423" s="337"/>
      <c r="H423" s="337"/>
    </row>
    <row r="424" spans="1:8" x14ac:dyDescent="0.25">
      <c r="A424" s="8">
        <v>423</v>
      </c>
      <c r="B424" s="250"/>
      <c r="C424" s="296"/>
      <c r="D424" s="250"/>
      <c r="E424" s="297"/>
      <c r="F424" s="337"/>
      <c r="G424" s="337"/>
      <c r="H424" s="337"/>
    </row>
    <row r="425" spans="1:8" x14ac:dyDescent="0.25">
      <c r="A425" s="8">
        <v>424</v>
      </c>
      <c r="B425" s="250"/>
      <c r="C425" s="296"/>
      <c r="D425" s="250"/>
      <c r="E425" s="297"/>
      <c r="F425" s="337"/>
      <c r="G425" s="337"/>
      <c r="H425" s="337"/>
    </row>
    <row r="426" spans="1:8" x14ac:dyDescent="0.25">
      <c r="A426" s="8">
        <v>425</v>
      </c>
      <c r="B426" s="250"/>
      <c r="C426" s="296"/>
      <c r="D426" s="250"/>
      <c r="E426" s="297"/>
      <c r="F426" s="337"/>
      <c r="G426" s="337"/>
      <c r="H426" s="337"/>
    </row>
    <row r="427" spans="1:8" x14ac:dyDescent="0.25">
      <c r="A427" s="8">
        <v>426</v>
      </c>
      <c r="B427" s="250"/>
      <c r="C427" s="296"/>
      <c r="D427" s="250"/>
      <c r="E427" s="297"/>
      <c r="F427" s="337"/>
      <c r="G427" s="337"/>
      <c r="H427" s="337"/>
    </row>
    <row r="428" spans="1:8" x14ac:dyDescent="0.25">
      <c r="A428" s="8">
        <v>427</v>
      </c>
      <c r="B428" s="250"/>
      <c r="C428" s="296"/>
      <c r="D428" s="250"/>
      <c r="E428" s="297"/>
      <c r="F428" s="337"/>
      <c r="G428" s="337"/>
      <c r="H428" s="337"/>
    </row>
    <row r="429" spans="1:8" x14ac:dyDescent="0.25">
      <c r="A429" s="8">
        <v>428</v>
      </c>
      <c r="B429" s="250"/>
      <c r="C429" s="296"/>
      <c r="D429" s="250"/>
      <c r="E429" s="297"/>
      <c r="F429" s="337"/>
      <c r="G429" s="337"/>
      <c r="H429" s="337"/>
    </row>
    <row r="430" spans="1:8" x14ac:dyDescent="0.25">
      <c r="A430" s="8">
        <v>429</v>
      </c>
      <c r="B430" s="250"/>
      <c r="C430" s="296"/>
      <c r="D430" s="250"/>
      <c r="E430" s="297"/>
      <c r="F430" s="337"/>
      <c r="G430" s="337"/>
      <c r="H430" s="337"/>
    </row>
    <row r="431" spans="1:8" x14ac:dyDescent="0.25">
      <c r="A431" s="8">
        <v>430</v>
      </c>
      <c r="B431" s="250"/>
      <c r="C431" s="296"/>
      <c r="D431" s="250"/>
      <c r="E431" s="297"/>
      <c r="F431" s="337"/>
      <c r="G431" s="337"/>
      <c r="H431" s="337"/>
    </row>
    <row r="432" spans="1:8" x14ac:dyDescent="0.25">
      <c r="A432" s="8">
        <v>431</v>
      </c>
      <c r="B432" s="250"/>
      <c r="C432" s="296"/>
      <c r="D432" s="250"/>
      <c r="E432" s="297"/>
      <c r="F432" s="337"/>
      <c r="G432" s="337"/>
      <c r="H432" s="337"/>
    </row>
    <row r="433" spans="1:8" x14ac:dyDescent="0.25">
      <c r="A433" s="8">
        <v>432</v>
      </c>
      <c r="B433" s="250"/>
      <c r="C433" s="296"/>
      <c r="D433" s="250"/>
      <c r="E433" s="297"/>
      <c r="F433" s="337"/>
      <c r="G433" s="337"/>
      <c r="H433" s="337"/>
    </row>
    <row r="434" spans="1:8" x14ac:dyDescent="0.25">
      <c r="A434" s="8">
        <v>433</v>
      </c>
      <c r="B434" s="250"/>
      <c r="C434" s="296"/>
      <c r="D434" s="250"/>
      <c r="E434" s="297"/>
      <c r="F434" s="337"/>
      <c r="G434" s="337"/>
      <c r="H434" s="337"/>
    </row>
    <row r="435" spans="1:8" x14ac:dyDescent="0.25">
      <c r="A435" s="8">
        <v>434</v>
      </c>
      <c r="B435" s="250"/>
      <c r="C435" s="296"/>
      <c r="D435" s="250"/>
      <c r="E435" s="297"/>
      <c r="F435" s="337"/>
      <c r="G435" s="337"/>
      <c r="H435" s="337"/>
    </row>
    <row r="436" spans="1:8" x14ac:dyDescent="0.25">
      <c r="A436" s="8">
        <v>435</v>
      </c>
      <c r="B436" s="250"/>
      <c r="C436" s="296"/>
      <c r="D436" s="250"/>
      <c r="E436" s="297"/>
      <c r="F436" s="337"/>
      <c r="G436" s="337"/>
      <c r="H436" s="337"/>
    </row>
    <row r="437" spans="1:8" x14ac:dyDescent="0.25">
      <c r="A437" s="8">
        <v>436</v>
      </c>
      <c r="B437" s="250"/>
      <c r="C437" s="296"/>
      <c r="D437" s="250"/>
      <c r="E437" s="297"/>
      <c r="F437" s="337"/>
      <c r="G437" s="337"/>
      <c r="H437" s="337"/>
    </row>
    <row r="438" spans="1:8" x14ac:dyDescent="0.25">
      <c r="A438" s="8">
        <v>437</v>
      </c>
      <c r="B438" s="250"/>
      <c r="C438" s="296"/>
      <c r="D438" s="250"/>
      <c r="E438" s="297"/>
      <c r="F438" s="337"/>
      <c r="G438" s="337"/>
      <c r="H438" s="337"/>
    </row>
    <row r="439" spans="1:8" x14ac:dyDescent="0.25">
      <c r="A439" s="8">
        <v>438</v>
      </c>
      <c r="B439" s="250"/>
      <c r="C439" s="296"/>
      <c r="D439" s="250"/>
      <c r="E439" s="297"/>
      <c r="F439" s="337"/>
      <c r="G439" s="337"/>
      <c r="H439" s="337"/>
    </row>
    <row r="440" spans="1:8" x14ac:dyDescent="0.25">
      <c r="A440" s="8">
        <v>439</v>
      </c>
      <c r="B440" s="250"/>
      <c r="C440" s="296"/>
      <c r="D440" s="250"/>
      <c r="E440" s="297"/>
      <c r="F440" s="337"/>
      <c r="G440" s="337"/>
      <c r="H440" s="337"/>
    </row>
    <row r="441" spans="1:8" x14ac:dyDescent="0.25">
      <c r="A441" s="8">
        <v>440</v>
      </c>
      <c r="B441" s="250"/>
      <c r="C441" s="296"/>
      <c r="D441" s="250"/>
      <c r="E441" s="297"/>
      <c r="F441" s="337"/>
      <c r="G441" s="337"/>
      <c r="H441" s="337"/>
    </row>
    <row r="442" spans="1:8" x14ac:dyDescent="0.25">
      <c r="A442" s="8">
        <v>441</v>
      </c>
      <c r="B442" s="250"/>
      <c r="C442" s="296"/>
      <c r="D442" s="250"/>
      <c r="E442" s="297"/>
      <c r="F442" s="337"/>
      <c r="G442" s="337"/>
      <c r="H442" s="337"/>
    </row>
    <row r="443" spans="1:8" x14ac:dyDescent="0.25">
      <c r="A443" s="8">
        <v>442</v>
      </c>
      <c r="B443" s="250"/>
      <c r="C443" s="296"/>
      <c r="D443" s="250"/>
      <c r="E443" s="297"/>
      <c r="F443" s="337"/>
      <c r="G443" s="337"/>
      <c r="H443" s="337"/>
    </row>
    <row r="444" spans="1:8" x14ac:dyDescent="0.25">
      <c r="A444" s="8">
        <v>443</v>
      </c>
      <c r="B444" s="250"/>
      <c r="C444" s="296"/>
      <c r="D444" s="250"/>
      <c r="E444" s="297"/>
      <c r="F444" s="337"/>
      <c r="G444" s="337"/>
      <c r="H444" s="337"/>
    </row>
    <row r="445" spans="1:8" x14ac:dyDescent="0.25">
      <c r="A445" s="8">
        <v>444</v>
      </c>
      <c r="B445" s="250"/>
      <c r="C445" s="296"/>
      <c r="D445" s="250"/>
      <c r="E445" s="297"/>
      <c r="F445" s="337"/>
      <c r="G445" s="337"/>
      <c r="H445" s="337"/>
    </row>
    <row r="446" spans="1:8" x14ac:dyDescent="0.25">
      <c r="A446" s="8">
        <v>445</v>
      </c>
      <c r="B446" s="250"/>
      <c r="C446" s="296"/>
      <c r="D446" s="250"/>
      <c r="E446" s="297"/>
      <c r="F446" s="337"/>
      <c r="G446" s="337"/>
      <c r="H446" s="337"/>
    </row>
    <row r="447" spans="1:8" x14ac:dyDescent="0.25">
      <c r="A447" s="8">
        <v>446</v>
      </c>
      <c r="B447" s="250"/>
      <c r="C447" s="296"/>
      <c r="D447" s="250"/>
      <c r="E447" s="297"/>
      <c r="F447" s="337"/>
      <c r="G447" s="337"/>
      <c r="H447" s="337"/>
    </row>
    <row r="448" spans="1:8" x14ac:dyDescent="0.25">
      <c r="A448" s="8">
        <v>447</v>
      </c>
      <c r="B448" s="250"/>
      <c r="C448" s="296"/>
      <c r="D448" s="250"/>
      <c r="E448" s="297"/>
      <c r="F448" s="337"/>
      <c r="G448" s="337"/>
      <c r="H448" s="337"/>
    </row>
    <row r="449" spans="1:8" x14ac:dyDescent="0.25">
      <c r="A449" s="8">
        <v>448</v>
      </c>
      <c r="B449" s="250"/>
      <c r="C449" s="296"/>
      <c r="D449" s="250"/>
      <c r="E449" s="297"/>
      <c r="F449" s="337"/>
      <c r="G449" s="337"/>
      <c r="H449" s="337"/>
    </row>
    <row r="450" spans="1:8" x14ac:dyDescent="0.25">
      <c r="A450" s="8">
        <v>449</v>
      </c>
      <c r="B450" s="250"/>
      <c r="C450" s="296"/>
      <c r="D450" s="250"/>
      <c r="E450" s="297"/>
      <c r="F450" s="337"/>
      <c r="G450" s="337"/>
      <c r="H450" s="337"/>
    </row>
    <row r="451" spans="1:8" x14ac:dyDescent="0.25">
      <c r="A451" s="8">
        <v>450</v>
      </c>
      <c r="B451" s="250"/>
      <c r="C451" s="296"/>
      <c r="D451" s="250"/>
      <c r="E451" s="297"/>
      <c r="F451" s="337"/>
      <c r="G451" s="337"/>
      <c r="H451" s="337"/>
    </row>
    <row r="452" spans="1:8" x14ac:dyDescent="0.25">
      <c r="A452" s="8">
        <v>451</v>
      </c>
      <c r="B452" s="250"/>
      <c r="C452" s="296"/>
      <c r="D452" s="250"/>
      <c r="E452" s="297"/>
      <c r="F452" s="337"/>
      <c r="G452" s="337"/>
      <c r="H452" s="337"/>
    </row>
    <row r="453" spans="1:8" x14ac:dyDescent="0.25">
      <c r="A453" s="8">
        <v>452</v>
      </c>
      <c r="B453" s="250"/>
      <c r="C453" s="296"/>
      <c r="D453" s="250"/>
      <c r="E453" s="297"/>
      <c r="F453" s="337"/>
      <c r="G453" s="337"/>
      <c r="H453" s="337"/>
    </row>
    <row r="454" spans="1:8" x14ac:dyDescent="0.25">
      <c r="A454" s="8">
        <v>453</v>
      </c>
      <c r="B454" s="250"/>
      <c r="C454" s="296"/>
      <c r="D454" s="250"/>
      <c r="E454" s="297"/>
      <c r="F454" s="337"/>
      <c r="G454" s="337"/>
      <c r="H454" s="337"/>
    </row>
    <row r="455" spans="1:8" x14ac:dyDescent="0.25">
      <c r="A455" s="8">
        <v>454</v>
      </c>
      <c r="B455" s="250"/>
      <c r="C455" s="296"/>
      <c r="D455" s="250"/>
      <c r="E455" s="297"/>
      <c r="F455" s="337"/>
      <c r="G455" s="337"/>
      <c r="H455" s="337"/>
    </row>
    <row r="456" spans="1:8" x14ac:dyDescent="0.25">
      <c r="A456" s="8">
        <v>455</v>
      </c>
      <c r="B456" s="250"/>
      <c r="C456" s="296"/>
      <c r="D456" s="250"/>
      <c r="E456" s="297"/>
      <c r="F456" s="337"/>
      <c r="G456" s="337"/>
      <c r="H456" s="337"/>
    </row>
    <row r="457" spans="1:8" x14ac:dyDescent="0.25">
      <c r="A457" s="8">
        <v>456</v>
      </c>
      <c r="B457" s="250"/>
      <c r="C457" s="296"/>
      <c r="D457" s="250"/>
      <c r="E457" s="297"/>
      <c r="F457" s="337"/>
      <c r="G457" s="337"/>
      <c r="H457" s="337"/>
    </row>
    <row r="458" spans="1:8" x14ac:dyDescent="0.25">
      <c r="A458" s="8">
        <v>457</v>
      </c>
      <c r="B458" s="250"/>
      <c r="C458" s="296"/>
      <c r="D458" s="250"/>
      <c r="E458" s="297"/>
      <c r="F458" s="337"/>
      <c r="G458" s="337"/>
      <c r="H458" s="337"/>
    </row>
    <row r="459" spans="1:8" x14ac:dyDescent="0.25">
      <c r="A459" s="8">
        <v>458</v>
      </c>
      <c r="B459" s="250"/>
      <c r="C459" s="296"/>
      <c r="D459" s="250"/>
      <c r="E459" s="297"/>
      <c r="F459" s="337"/>
      <c r="G459" s="337"/>
      <c r="H459" s="337"/>
    </row>
    <row r="460" spans="1:8" x14ac:dyDescent="0.25">
      <c r="A460" s="8">
        <v>459</v>
      </c>
      <c r="B460" s="250"/>
      <c r="C460" s="296"/>
      <c r="D460" s="250"/>
      <c r="E460" s="297"/>
      <c r="F460" s="337"/>
      <c r="G460" s="337"/>
      <c r="H460" s="337"/>
    </row>
    <row r="461" spans="1:8" x14ac:dyDescent="0.25">
      <c r="A461" s="8">
        <v>460</v>
      </c>
      <c r="B461" s="250"/>
      <c r="C461" s="296"/>
      <c r="D461" s="250"/>
      <c r="E461" s="297"/>
      <c r="F461" s="337"/>
      <c r="G461" s="337"/>
      <c r="H461" s="337"/>
    </row>
    <row r="462" spans="1:8" x14ac:dyDescent="0.25">
      <c r="A462" s="8">
        <v>461</v>
      </c>
      <c r="B462" s="250"/>
      <c r="C462" s="296"/>
      <c r="D462" s="250"/>
      <c r="E462" s="297"/>
      <c r="F462" s="337"/>
      <c r="G462" s="337"/>
      <c r="H462" s="337"/>
    </row>
    <row r="463" spans="1:8" x14ac:dyDescent="0.25">
      <c r="A463" s="8">
        <v>462</v>
      </c>
      <c r="B463" s="250"/>
      <c r="C463" s="296"/>
      <c r="D463" s="250"/>
      <c r="E463" s="297"/>
      <c r="F463" s="337"/>
      <c r="G463" s="337"/>
      <c r="H463" s="337"/>
    </row>
    <row r="464" spans="1:8" x14ac:dyDescent="0.25">
      <c r="A464" s="8">
        <v>463</v>
      </c>
      <c r="B464" s="250"/>
      <c r="C464" s="296"/>
      <c r="D464" s="250"/>
      <c r="E464" s="297"/>
      <c r="F464" s="337"/>
      <c r="G464" s="337"/>
      <c r="H464" s="337"/>
    </row>
    <row r="465" spans="1:8" x14ac:dyDescent="0.25">
      <c r="A465" s="8">
        <v>464</v>
      </c>
      <c r="B465" s="250"/>
      <c r="C465" s="296"/>
      <c r="D465" s="250"/>
      <c r="E465" s="297"/>
      <c r="F465" s="337"/>
      <c r="G465" s="337"/>
      <c r="H465" s="337"/>
    </row>
    <row r="466" spans="1:8" x14ac:dyDescent="0.25">
      <c r="A466" s="8">
        <v>465</v>
      </c>
      <c r="B466" s="250"/>
      <c r="C466" s="296"/>
      <c r="D466" s="250"/>
      <c r="E466" s="297"/>
      <c r="F466" s="337"/>
      <c r="G466" s="337"/>
      <c r="H466" s="337"/>
    </row>
    <row r="467" spans="1:8" x14ac:dyDescent="0.25">
      <c r="A467" s="8">
        <v>466</v>
      </c>
      <c r="B467" s="250"/>
      <c r="C467" s="296"/>
      <c r="D467" s="250"/>
      <c r="E467" s="297"/>
      <c r="F467" s="337"/>
      <c r="G467" s="337"/>
      <c r="H467" s="337"/>
    </row>
    <row r="468" spans="1:8" x14ac:dyDescent="0.25">
      <c r="A468" s="8">
        <v>467</v>
      </c>
      <c r="B468" s="250"/>
      <c r="C468" s="296"/>
      <c r="D468" s="250"/>
      <c r="E468" s="297"/>
      <c r="F468" s="337"/>
      <c r="G468" s="337"/>
      <c r="H468" s="337"/>
    </row>
    <row r="469" spans="1:8" x14ac:dyDescent="0.25">
      <c r="A469" s="8">
        <v>468</v>
      </c>
      <c r="B469" s="250"/>
      <c r="C469" s="296"/>
      <c r="D469" s="250"/>
      <c r="E469" s="297"/>
      <c r="F469" s="337"/>
      <c r="G469" s="337"/>
      <c r="H469" s="337"/>
    </row>
    <row r="470" spans="1:8" x14ac:dyDescent="0.25">
      <c r="A470" s="8">
        <v>469</v>
      </c>
      <c r="B470" s="250"/>
      <c r="C470" s="296"/>
      <c r="D470" s="250"/>
      <c r="E470" s="297"/>
      <c r="F470" s="337"/>
      <c r="G470" s="337"/>
      <c r="H470" s="337"/>
    </row>
    <row r="471" spans="1:8" x14ac:dyDescent="0.25">
      <c r="A471" s="8">
        <v>470</v>
      </c>
      <c r="B471" s="250"/>
      <c r="C471" s="296"/>
      <c r="D471" s="250"/>
      <c r="E471" s="297"/>
      <c r="F471" s="337"/>
      <c r="G471" s="337"/>
      <c r="H471" s="337"/>
    </row>
    <row r="472" spans="1:8" x14ac:dyDescent="0.25">
      <c r="A472" s="8">
        <v>471</v>
      </c>
      <c r="B472" s="250"/>
      <c r="C472" s="296"/>
      <c r="D472" s="250"/>
      <c r="E472" s="297"/>
      <c r="F472" s="337"/>
      <c r="G472" s="337"/>
      <c r="H472" s="337"/>
    </row>
    <row r="473" spans="1:8" x14ac:dyDescent="0.25">
      <c r="A473" s="8">
        <v>472</v>
      </c>
      <c r="B473" s="250"/>
      <c r="C473" s="296"/>
      <c r="D473" s="250"/>
      <c r="E473" s="297"/>
      <c r="F473" s="337"/>
      <c r="G473" s="337"/>
      <c r="H473" s="337"/>
    </row>
    <row r="474" spans="1:8" x14ac:dyDescent="0.25">
      <c r="A474" s="8">
        <v>473</v>
      </c>
      <c r="B474" s="250"/>
      <c r="C474" s="296"/>
      <c r="D474" s="250"/>
      <c r="E474" s="297"/>
      <c r="F474" s="337"/>
      <c r="G474" s="337"/>
      <c r="H474" s="337"/>
    </row>
    <row r="475" spans="1:8" x14ac:dyDescent="0.25">
      <c r="A475" s="8">
        <v>474</v>
      </c>
      <c r="B475" s="250"/>
      <c r="C475" s="296"/>
      <c r="D475" s="250"/>
      <c r="E475" s="297"/>
      <c r="F475" s="337"/>
      <c r="G475" s="337"/>
      <c r="H475" s="337"/>
    </row>
    <row r="476" spans="1:8" x14ac:dyDescent="0.25">
      <c r="A476" s="8">
        <v>475</v>
      </c>
      <c r="B476" s="250"/>
      <c r="C476" s="296"/>
      <c r="D476" s="250"/>
      <c r="E476" s="297"/>
      <c r="F476" s="337"/>
      <c r="G476" s="337"/>
      <c r="H476" s="337"/>
    </row>
    <row r="477" spans="1:8" x14ac:dyDescent="0.25">
      <c r="A477" s="8">
        <v>476</v>
      </c>
      <c r="B477" s="250"/>
      <c r="C477" s="296"/>
      <c r="D477" s="250"/>
      <c r="E477" s="297"/>
      <c r="F477" s="337"/>
      <c r="G477" s="337"/>
      <c r="H477" s="337"/>
    </row>
    <row r="478" spans="1:8" x14ac:dyDescent="0.25">
      <c r="A478" s="8">
        <v>477</v>
      </c>
      <c r="B478" s="250"/>
      <c r="C478" s="296"/>
      <c r="D478" s="250"/>
      <c r="E478" s="297"/>
      <c r="F478" s="337"/>
      <c r="G478" s="337"/>
      <c r="H478" s="337"/>
    </row>
    <row r="479" spans="1:8" x14ac:dyDescent="0.25">
      <c r="A479" s="8">
        <v>478</v>
      </c>
      <c r="B479" s="250"/>
      <c r="C479" s="296"/>
      <c r="D479" s="250"/>
      <c r="E479" s="297"/>
      <c r="F479" s="337"/>
      <c r="G479" s="337"/>
      <c r="H479" s="337"/>
    </row>
    <row r="480" spans="1:8" x14ac:dyDescent="0.25">
      <c r="A480" s="8">
        <v>479</v>
      </c>
      <c r="B480" s="250"/>
      <c r="C480" s="296"/>
      <c r="D480" s="250"/>
      <c r="E480" s="297"/>
      <c r="F480" s="337"/>
      <c r="G480" s="337"/>
      <c r="H480" s="337"/>
    </row>
    <row r="481" spans="1:8" x14ac:dyDescent="0.25">
      <c r="A481" s="8">
        <v>480</v>
      </c>
      <c r="B481" s="250"/>
      <c r="C481" s="296"/>
      <c r="D481" s="250"/>
      <c r="E481" s="297"/>
      <c r="F481" s="337"/>
      <c r="G481" s="337"/>
      <c r="H481" s="337"/>
    </row>
    <row r="482" spans="1:8" x14ac:dyDescent="0.25">
      <c r="A482" s="8">
        <v>481</v>
      </c>
      <c r="B482" s="250"/>
      <c r="C482" s="296"/>
      <c r="D482" s="250"/>
      <c r="E482" s="297"/>
      <c r="F482" s="337"/>
      <c r="G482" s="337"/>
      <c r="H482" s="337"/>
    </row>
    <row r="483" spans="1:8" x14ac:dyDescent="0.25">
      <c r="A483" s="8">
        <v>482</v>
      </c>
      <c r="B483" s="250"/>
      <c r="C483" s="296"/>
      <c r="D483" s="250"/>
      <c r="E483" s="297"/>
      <c r="F483" s="337"/>
      <c r="G483" s="337"/>
      <c r="H483" s="337"/>
    </row>
    <row r="484" spans="1:8" x14ac:dyDescent="0.25">
      <c r="A484" s="8">
        <v>483</v>
      </c>
      <c r="B484" s="250"/>
      <c r="C484" s="296"/>
      <c r="D484" s="250"/>
      <c r="E484" s="297"/>
      <c r="F484" s="337"/>
      <c r="G484" s="337"/>
      <c r="H484" s="337"/>
    </row>
    <row r="485" spans="1:8" x14ac:dyDescent="0.25">
      <c r="A485" s="8">
        <v>484</v>
      </c>
      <c r="B485" s="250"/>
      <c r="C485" s="296"/>
      <c r="D485" s="250"/>
      <c r="E485" s="297"/>
      <c r="F485" s="337"/>
      <c r="G485" s="337"/>
      <c r="H485" s="337"/>
    </row>
    <row r="486" spans="1:8" x14ac:dyDescent="0.25">
      <c r="A486" s="8">
        <v>485</v>
      </c>
      <c r="B486" s="250"/>
      <c r="C486" s="296"/>
      <c r="D486" s="250"/>
      <c r="E486" s="297"/>
      <c r="F486" s="337"/>
      <c r="G486" s="337"/>
      <c r="H486" s="337"/>
    </row>
    <row r="487" spans="1:8" x14ac:dyDescent="0.25">
      <c r="A487" s="8">
        <v>486</v>
      </c>
      <c r="B487" s="250"/>
      <c r="C487" s="296"/>
      <c r="D487" s="250"/>
      <c r="E487" s="297"/>
      <c r="F487" s="337"/>
      <c r="G487" s="337"/>
      <c r="H487" s="337"/>
    </row>
    <row r="488" spans="1:8" x14ac:dyDescent="0.25">
      <c r="A488" s="8">
        <v>487</v>
      </c>
      <c r="B488" s="250"/>
      <c r="C488" s="296"/>
      <c r="D488" s="250"/>
      <c r="E488" s="297"/>
      <c r="F488" s="337"/>
      <c r="G488" s="337"/>
      <c r="H488" s="337"/>
    </row>
    <row r="489" spans="1:8" x14ac:dyDescent="0.25">
      <c r="A489" s="8">
        <v>488</v>
      </c>
      <c r="B489" s="250"/>
      <c r="C489" s="296"/>
      <c r="D489" s="250"/>
      <c r="E489" s="297"/>
      <c r="F489" s="337"/>
      <c r="G489" s="337"/>
      <c r="H489" s="337"/>
    </row>
    <row r="490" spans="1:8" x14ac:dyDescent="0.25">
      <c r="A490" s="8">
        <v>489</v>
      </c>
      <c r="B490" s="250"/>
      <c r="C490" s="296"/>
      <c r="D490" s="250"/>
      <c r="E490" s="297"/>
      <c r="F490" s="337"/>
      <c r="G490" s="337"/>
      <c r="H490" s="337"/>
    </row>
    <row r="491" spans="1:8" x14ac:dyDescent="0.25">
      <c r="A491" s="8">
        <v>490</v>
      </c>
      <c r="B491" s="250"/>
      <c r="C491" s="296"/>
      <c r="D491" s="250"/>
      <c r="E491" s="297"/>
      <c r="F491" s="337"/>
      <c r="G491" s="337"/>
      <c r="H491" s="337"/>
    </row>
    <row r="492" spans="1:8" x14ac:dyDescent="0.25">
      <c r="A492" s="8">
        <v>491</v>
      </c>
      <c r="B492" s="250"/>
      <c r="C492" s="296"/>
      <c r="D492" s="250"/>
      <c r="E492" s="297"/>
      <c r="F492" s="337"/>
      <c r="G492" s="337"/>
      <c r="H492" s="337"/>
    </row>
    <row r="493" spans="1:8" x14ac:dyDescent="0.25">
      <c r="A493" s="8">
        <v>492</v>
      </c>
      <c r="B493" s="250"/>
      <c r="C493" s="296"/>
      <c r="D493" s="250"/>
      <c r="E493" s="297"/>
      <c r="F493" s="337"/>
      <c r="G493" s="337"/>
      <c r="H493" s="337"/>
    </row>
    <row r="494" spans="1:8" x14ac:dyDescent="0.25">
      <c r="A494" s="8">
        <v>493</v>
      </c>
      <c r="B494" s="250"/>
      <c r="C494" s="296"/>
      <c r="D494" s="250"/>
      <c r="E494" s="297"/>
      <c r="F494" s="337"/>
      <c r="G494" s="337"/>
      <c r="H494" s="337"/>
    </row>
    <row r="495" spans="1:8" x14ac:dyDescent="0.25">
      <c r="A495" s="8">
        <v>494</v>
      </c>
      <c r="B495" s="250"/>
      <c r="C495" s="296"/>
      <c r="D495" s="250"/>
      <c r="E495" s="297"/>
      <c r="F495" s="337"/>
      <c r="G495" s="337"/>
      <c r="H495" s="337"/>
    </row>
    <row r="496" spans="1:8" x14ac:dyDescent="0.25">
      <c r="A496" s="8">
        <v>495</v>
      </c>
      <c r="B496" s="250"/>
      <c r="C496" s="296"/>
      <c r="D496" s="250"/>
      <c r="E496" s="297"/>
      <c r="F496" s="337"/>
      <c r="G496" s="337"/>
      <c r="H496" s="337"/>
    </row>
    <row r="497" spans="1:8" x14ac:dyDescent="0.25">
      <c r="A497" s="8">
        <v>496</v>
      </c>
      <c r="B497" s="250"/>
      <c r="C497" s="296"/>
      <c r="D497" s="250"/>
      <c r="E497" s="297"/>
      <c r="F497" s="337"/>
      <c r="G497" s="337"/>
      <c r="H497" s="337"/>
    </row>
    <row r="498" spans="1:8" x14ac:dyDescent="0.25">
      <c r="A498" s="8">
        <v>497</v>
      </c>
      <c r="B498" s="250"/>
      <c r="C498" s="296"/>
      <c r="D498" s="250"/>
      <c r="E498" s="297"/>
      <c r="F498" s="337"/>
      <c r="G498" s="337"/>
      <c r="H498" s="337"/>
    </row>
    <row r="499" spans="1:8" x14ac:dyDescent="0.25">
      <c r="A499" s="8">
        <v>498</v>
      </c>
      <c r="B499" s="250"/>
      <c r="C499" s="296"/>
      <c r="D499" s="250"/>
      <c r="E499" s="297"/>
      <c r="F499" s="337"/>
      <c r="G499" s="337"/>
      <c r="H499" s="337"/>
    </row>
    <row r="500" spans="1:8" x14ac:dyDescent="0.25">
      <c r="A500" s="8">
        <v>499</v>
      </c>
      <c r="B500" s="250"/>
      <c r="C500" s="296"/>
      <c r="D500" s="250"/>
      <c r="E500" s="297"/>
      <c r="F500" s="337"/>
      <c r="G500" s="337"/>
      <c r="H500" s="337"/>
    </row>
    <row r="501" spans="1:8" x14ac:dyDescent="0.25">
      <c r="A501" s="8">
        <v>500</v>
      </c>
      <c r="B501" s="250"/>
      <c r="C501" s="296"/>
      <c r="D501" s="250"/>
      <c r="E501" s="297"/>
      <c r="F501" s="337"/>
      <c r="G501" s="337"/>
      <c r="H501" s="337"/>
    </row>
    <row r="502" spans="1:8" x14ac:dyDescent="0.25">
      <c r="A502" s="8">
        <v>501</v>
      </c>
      <c r="B502" s="250"/>
      <c r="C502" s="296"/>
      <c r="D502" s="250"/>
      <c r="E502" s="297"/>
      <c r="F502" s="337"/>
      <c r="G502" s="337"/>
      <c r="H502" s="337"/>
    </row>
    <row r="503" spans="1:8" x14ac:dyDescent="0.25">
      <c r="A503" s="8">
        <v>502</v>
      </c>
      <c r="B503" s="250"/>
      <c r="C503" s="296"/>
      <c r="D503" s="250"/>
      <c r="E503" s="297"/>
      <c r="F503" s="337"/>
      <c r="G503" s="337"/>
      <c r="H503" s="337"/>
    </row>
    <row r="504" spans="1:8" x14ac:dyDescent="0.25">
      <c r="A504" s="8">
        <v>503</v>
      </c>
      <c r="B504" s="250"/>
      <c r="C504" s="296"/>
      <c r="D504" s="250"/>
      <c r="E504" s="297"/>
      <c r="F504" s="337"/>
      <c r="G504" s="337"/>
      <c r="H504" s="337"/>
    </row>
    <row r="505" spans="1:8" x14ac:dyDescent="0.25">
      <c r="A505" s="8">
        <v>504</v>
      </c>
      <c r="B505" s="250"/>
      <c r="C505" s="296"/>
      <c r="D505" s="250"/>
      <c r="E505" s="297"/>
      <c r="F505" s="337"/>
      <c r="G505" s="337"/>
      <c r="H505" s="337"/>
    </row>
    <row r="506" spans="1:8" x14ac:dyDescent="0.25">
      <c r="A506" s="8">
        <v>505</v>
      </c>
      <c r="B506" s="250"/>
      <c r="C506" s="296"/>
      <c r="D506" s="250"/>
      <c r="E506" s="297"/>
      <c r="F506" s="337"/>
      <c r="G506" s="337"/>
      <c r="H506" s="337"/>
    </row>
    <row r="507" spans="1:8" x14ac:dyDescent="0.25">
      <c r="A507" s="8">
        <v>506</v>
      </c>
      <c r="B507" s="250"/>
      <c r="C507" s="296"/>
      <c r="D507" s="250"/>
      <c r="E507" s="297"/>
      <c r="F507" s="337"/>
      <c r="G507" s="337"/>
      <c r="H507" s="337"/>
    </row>
    <row r="508" spans="1:8" x14ac:dyDescent="0.25">
      <c r="A508" s="8">
        <v>507</v>
      </c>
      <c r="B508" s="250"/>
      <c r="C508" s="296"/>
      <c r="D508" s="250"/>
      <c r="E508" s="297"/>
      <c r="F508" s="337"/>
      <c r="G508" s="337"/>
      <c r="H508" s="337"/>
    </row>
    <row r="509" spans="1:8" x14ac:dyDescent="0.25">
      <c r="A509" s="8">
        <v>508</v>
      </c>
      <c r="B509" s="250"/>
      <c r="C509" s="296"/>
      <c r="D509" s="250"/>
      <c r="E509" s="297"/>
      <c r="F509" s="337"/>
      <c r="G509" s="337"/>
      <c r="H509" s="337"/>
    </row>
    <row r="510" spans="1:8" x14ac:dyDescent="0.25">
      <c r="A510" s="8">
        <v>509</v>
      </c>
      <c r="B510" s="250"/>
      <c r="C510" s="296"/>
      <c r="D510" s="250"/>
      <c r="E510" s="297"/>
      <c r="F510" s="337"/>
      <c r="G510" s="337"/>
      <c r="H510" s="337"/>
    </row>
    <row r="511" spans="1:8" x14ac:dyDescent="0.25">
      <c r="A511" s="8">
        <v>510</v>
      </c>
      <c r="B511" s="250"/>
      <c r="C511" s="296"/>
      <c r="D511" s="250"/>
      <c r="E511" s="297"/>
      <c r="F511" s="337"/>
      <c r="G511" s="337"/>
      <c r="H511" s="337"/>
    </row>
    <row r="512" spans="1:8" x14ac:dyDescent="0.25">
      <c r="A512" s="8">
        <v>511</v>
      </c>
      <c r="B512" s="250"/>
      <c r="C512" s="296"/>
      <c r="D512" s="250"/>
      <c r="E512" s="297"/>
      <c r="F512" s="337"/>
      <c r="G512" s="337"/>
      <c r="H512" s="337"/>
    </row>
    <row r="513" spans="1:8" x14ac:dyDescent="0.25">
      <c r="A513" s="8">
        <v>512</v>
      </c>
      <c r="B513" s="250"/>
      <c r="C513" s="296"/>
      <c r="D513" s="250"/>
      <c r="E513" s="297"/>
      <c r="F513" s="337"/>
      <c r="G513" s="337"/>
      <c r="H513" s="337"/>
    </row>
    <row r="514" spans="1:8" x14ac:dyDescent="0.25">
      <c r="A514" s="8">
        <v>513</v>
      </c>
      <c r="B514" s="250"/>
      <c r="C514" s="296"/>
      <c r="D514" s="250"/>
      <c r="E514" s="297"/>
      <c r="F514" s="337"/>
      <c r="G514" s="337"/>
      <c r="H514" s="337"/>
    </row>
    <row r="515" spans="1:8" x14ac:dyDescent="0.25">
      <c r="A515" s="8">
        <v>514</v>
      </c>
      <c r="B515" s="250"/>
      <c r="C515" s="296"/>
      <c r="D515" s="250"/>
      <c r="E515" s="297"/>
      <c r="F515" s="337"/>
      <c r="G515" s="337"/>
      <c r="H515" s="337"/>
    </row>
    <row r="516" spans="1:8" x14ac:dyDescent="0.25">
      <c r="A516" s="8">
        <v>515</v>
      </c>
      <c r="B516" s="250"/>
      <c r="C516" s="296"/>
      <c r="D516" s="250"/>
      <c r="E516" s="297"/>
      <c r="F516" s="337"/>
      <c r="G516" s="337"/>
      <c r="H516" s="337"/>
    </row>
    <row r="517" spans="1:8" x14ac:dyDescent="0.25">
      <c r="A517" s="8">
        <v>516</v>
      </c>
      <c r="B517" s="250"/>
      <c r="C517" s="296"/>
      <c r="D517" s="250"/>
      <c r="E517" s="297"/>
      <c r="F517" s="337"/>
      <c r="G517" s="337"/>
      <c r="H517" s="337"/>
    </row>
    <row r="518" spans="1:8" x14ac:dyDescent="0.25">
      <c r="A518" s="8">
        <v>517</v>
      </c>
      <c r="B518" s="250"/>
      <c r="C518" s="296"/>
      <c r="D518" s="250"/>
      <c r="E518" s="297"/>
      <c r="F518" s="337"/>
      <c r="G518" s="337"/>
      <c r="H518" s="337"/>
    </row>
    <row r="519" spans="1:8" x14ac:dyDescent="0.25">
      <c r="A519" s="8">
        <v>518</v>
      </c>
      <c r="B519" s="250"/>
      <c r="C519" s="296"/>
      <c r="D519" s="250"/>
      <c r="E519" s="297"/>
      <c r="F519" s="337"/>
      <c r="G519" s="337"/>
      <c r="H519" s="337"/>
    </row>
    <row r="520" spans="1:8" x14ac:dyDescent="0.25">
      <c r="A520" s="8">
        <v>519</v>
      </c>
      <c r="B520" s="250"/>
      <c r="C520" s="296"/>
      <c r="D520" s="250"/>
      <c r="E520" s="297"/>
      <c r="F520" s="337"/>
      <c r="G520" s="337"/>
      <c r="H520" s="337"/>
    </row>
    <row r="521" spans="1:8" x14ac:dyDescent="0.25">
      <c r="A521" s="8">
        <v>520</v>
      </c>
      <c r="B521" s="250"/>
      <c r="C521" s="296"/>
      <c r="D521" s="250"/>
      <c r="E521" s="297"/>
      <c r="F521" s="337"/>
      <c r="G521" s="337"/>
      <c r="H521" s="337"/>
    </row>
    <row r="522" spans="1:8" x14ac:dyDescent="0.25">
      <c r="A522" s="8">
        <v>521</v>
      </c>
      <c r="B522" s="250"/>
      <c r="C522" s="296"/>
      <c r="D522" s="250"/>
      <c r="E522" s="297"/>
      <c r="F522" s="337"/>
      <c r="G522" s="337"/>
      <c r="H522" s="337"/>
    </row>
    <row r="523" spans="1:8" x14ac:dyDescent="0.25">
      <c r="A523" s="8">
        <v>522</v>
      </c>
      <c r="B523" s="250"/>
      <c r="C523" s="296"/>
      <c r="D523" s="250"/>
      <c r="E523" s="297"/>
      <c r="F523" s="337"/>
      <c r="G523" s="337"/>
      <c r="H523" s="337"/>
    </row>
    <row r="524" spans="1:8" x14ac:dyDescent="0.25">
      <c r="A524" s="8">
        <v>523</v>
      </c>
      <c r="B524" s="250"/>
      <c r="C524" s="296"/>
      <c r="D524" s="250"/>
      <c r="E524" s="297"/>
      <c r="F524" s="337"/>
      <c r="G524" s="337"/>
      <c r="H524" s="337"/>
    </row>
    <row r="525" spans="1:8" x14ac:dyDescent="0.25">
      <c r="A525" s="8">
        <v>524</v>
      </c>
      <c r="B525" s="250"/>
      <c r="C525" s="296"/>
      <c r="D525" s="250"/>
      <c r="E525" s="297"/>
      <c r="F525" s="337"/>
      <c r="G525" s="337"/>
      <c r="H525" s="337"/>
    </row>
    <row r="526" spans="1:8" x14ac:dyDescent="0.25">
      <c r="A526" s="8">
        <v>525</v>
      </c>
      <c r="B526" s="250"/>
      <c r="C526" s="296"/>
      <c r="D526" s="250"/>
      <c r="E526" s="297"/>
      <c r="F526" s="337"/>
      <c r="G526" s="337"/>
      <c r="H526" s="337"/>
    </row>
    <row r="527" spans="1:8" x14ac:dyDescent="0.25">
      <c r="A527" s="8">
        <v>526</v>
      </c>
      <c r="B527" s="250"/>
      <c r="C527" s="296"/>
      <c r="D527" s="250"/>
      <c r="E527" s="297"/>
      <c r="F527" s="337"/>
      <c r="G527" s="337"/>
      <c r="H527" s="337"/>
    </row>
    <row r="528" spans="1:8" x14ac:dyDescent="0.25">
      <c r="A528" s="8">
        <v>527</v>
      </c>
      <c r="B528" s="250"/>
      <c r="C528" s="296"/>
      <c r="D528" s="250"/>
      <c r="E528" s="297"/>
      <c r="F528" s="337"/>
      <c r="G528" s="337"/>
      <c r="H528" s="337"/>
    </row>
    <row r="529" spans="1:8" x14ac:dyDescent="0.25">
      <c r="A529" s="8">
        <v>528</v>
      </c>
      <c r="B529" s="250"/>
      <c r="C529" s="296"/>
      <c r="D529" s="250"/>
      <c r="E529" s="297"/>
      <c r="F529" s="337"/>
      <c r="G529" s="337"/>
      <c r="H529" s="337"/>
    </row>
    <row r="530" spans="1:8" x14ac:dyDescent="0.25">
      <c r="A530" s="8">
        <v>529</v>
      </c>
      <c r="B530" s="250"/>
      <c r="C530" s="296"/>
      <c r="D530" s="250"/>
      <c r="E530" s="297"/>
      <c r="F530" s="337"/>
      <c r="G530" s="337"/>
      <c r="H530" s="337"/>
    </row>
    <row r="531" spans="1:8" x14ac:dyDescent="0.25">
      <c r="A531" s="8">
        <v>530</v>
      </c>
      <c r="B531" s="250"/>
      <c r="C531" s="296"/>
      <c r="D531" s="250"/>
      <c r="E531" s="297"/>
      <c r="F531" s="337"/>
      <c r="G531" s="337"/>
      <c r="H531" s="337"/>
    </row>
    <row r="532" spans="1:8" x14ac:dyDescent="0.25">
      <c r="A532" s="8">
        <v>531</v>
      </c>
      <c r="B532" s="250"/>
      <c r="C532" s="296"/>
      <c r="D532" s="250"/>
      <c r="E532" s="297"/>
      <c r="F532" s="337"/>
      <c r="G532" s="337"/>
      <c r="H532" s="337"/>
    </row>
    <row r="533" spans="1:8" x14ac:dyDescent="0.25">
      <c r="A533" s="8">
        <v>532</v>
      </c>
      <c r="B533" s="250"/>
      <c r="C533" s="296"/>
      <c r="D533" s="250"/>
      <c r="E533" s="297"/>
      <c r="F533" s="337"/>
      <c r="G533" s="337"/>
      <c r="H533" s="337"/>
    </row>
    <row r="534" spans="1:8" x14ac:dyDescent="0.25">
      <c r="A534" s="8">
        <v>533</v>
      </c>
      <c r="B534" s="250"/>
      <c r="C534" s="296"/>
      <c r="D534" s="250"/>
      <c r="E534" s="297"/>
      <c r="F534" s="337"/>
      <c r="G534" s="337"/>
      <c r="H534" s="337"/>
    </row>
    <row r="535" spans="1:8" x14ac:dyDescent="0.25">
      <c r="A535" s="8">
        <v>534</v>
      </c>
      <c r="B535" s="250"/>
      <c r="C535" s="296"/>
      <c r="D535" s="250"/>
      <c r="E535" s="297"/>
      <c r="F535" s="337"/>
      <c r="G535" s="337"/>
      <c r="H535" s="337"/>
    </row>
    <row r="536" spans="1:8" x14ac:dyDescent="0.25">
      <c r="A536" s="8">
        <v>535</v>
      </c>
      <c r="B536" s="250"/>
      <c r="C536" s="296"/>
      <c r="D536" s="250"/>
      <c r="E536" s="297"/>
      <c r="F536" s="337"/>
      <c r="G536" s="337"/>
      <c r="H536" s="337"/>
    </row>
    <row r="537" spans="1:8" x14ac:dyDescent="0.25">
      <c r="A537" s="8">
        <v>536</v>
      </c>
      <c r="B537" s="250"/>
      <c r="C537" s="296"/>
      <c r="D537" s="250"/>
      <c r="E537" s="297"/>
      <c r="F537" s="337"/>
      <c r="G537" s="337"/>
      <c r="H537" s="337"/>
    </row>
    <row r="538" spans="1:8" x14ac:dyDescent="0.25">
      <c r="A538" s="8">
        <v>537</v>
      </c>
      <c r="B538" s="250"/>
      <c r="C538" s="296"/>
      <c r="D538" s="250"/>
      <c r="E538" s="297"/>
      <c r="F538" s="337"/>
      <c r="G538" s="337"/>
      <c r="H538" s="337"/>
    </row>
    <row r="539" spans="1:8" x14ac:dyDescent="0.25">
      <c r="A539" s="8">
        <v>538</v>
      </c>
      <c r="B539" s="250"/>
      <c r="C539" s="296"/>
      <c r="D539" s="250"/>
      <c r="E539" s="297"/>
      <c r="F539" s="337"/>
      <c r="G539" s="337"/>
      <c r="H539" s="337"/>
    </row>
    <row r="540" spans="1:8" x14ac:dyDescent="0.25">
      <c r="A540" s="8">
        <v>539</v>
      </c>
      <c r="B540" s="250"/>
      <c r="C540" s="296"/>
      <c r="D540" s="250"/>
      <c r="E540" s="297"/>
      <c r="F540" s="337"/>
      <c r="G540" s="337"/>
      <c r="H540" s="337"/>
    </row>
    <row r="541" spans="1:8" x14ac:dyDescent="0.25">
      <c r="A541" s="8">
        <v>540</v>
      </c>
      <c r="B541" s="250"/>
      <c r="C541" s="296"/>
      <c r="D541" s="250"/>
      <c r="E541" s="297"/>
      <c r="F541" s="337"/>
      <c r="G541" s="337"/>
      <c r="H541" s="337"/>
    </row>
    <row r="542" spans="1:8" x14ac:dyDescent="0.25">
      <c r="A542" s="8">
        <v>541</v>
      </c>
      <c r="B542" s="250"/>
      <c r="C542" s="296"/>
      <c r="D542" s="250"/>
      <c r="E542" s="297"/>
      <c r="F542" s="337"/>
      <c r="G542" s="337"/>
      <c r="H542" s="337"/>
    </row>
    <row r="543" spans="1:8" x14ac:dyDescent="0.25">
      <c r="A543" s="8">
        <v>542</v>
      </c>
      <c r="B543" s="250"/>
      <c r="C543" s="296"/>
      <c r="D543" s="250"/>
      <c r="E543" s="297"/>
      <c r="F543" s="337"/>
      <c r="G543" s="337"/>
      <c r="H543" s="337"/>
    </row>
    <row r="544" spans="1:8" x14ac:dyDescent="0.25">
      <c r="A544" s="8">
        <v>543</v>
      </c>
      <c r="B544" s="250"/>
      <c r="C544" s="296"/>
      <c r="D544" s="250"/>
      <c r="E544" s="297"/>
      <c r="F544" s="337"/>
      <c r="G544" s="337"/>
      <c r="H544" s="337"/>
    </row>
    <row r="545" spans="1:8" x14ac:dyDescent="0.25">
      <c r="A545" s="8">
        <v>544</v>
      </c>
      <c r="B545" s="250"/>
      <c r="C545" s="296"/>
      <c r="D545" s="250"/>
      <c r="E545" s="297"/>
      <c r="F545" s="337"/>
      <c r="G545" s="337"/>
      <c r="H545" s="337"/>
    </row>
    <row r="546" spans="1:8" x14ac:dyDescent="0.25">
      <c r="A546" s="8">
        <v>545</v>
      </c>
      <c r="B546" s="250"/>
      <c r="C546" s="296"/>
      <c r="D546" s="250"/>
      <c r="E546" s="297"/>
      <c r="F546" s="337"/>
      <c r="G546" s="337"/>
      <c r="H546" s="337"/>
    </row>
    <row r="547" spans="1:8" x14ac:dyDescent="0.25">
      <c r="A547" s="8">
        <v>546</v>
      </c>
      <c r="B547" s="250"/>
      <c r="C547" s="296"/>
      <c r="D547" s="250"/>
      <c r="E547" s="297"/>
      <c r="F547" s="337"/>
      <c r="G547" s="337"/>
      <c r="H547" s="337"/>
    </row>
    <row r="548" spans="1:8" x14ac:dyDescent="0.25">
      <c r="A548" s="8">
        <v>547</v>
      </c>
      <c r="B548" s="250"/>
      <c r="C548" s="296"/>
      <c r="D548" s="250"/>
      <c r="E548" s="297"/>
      <c r="F548" s="337"/>
      <c r="G548" s="337"/>
      <c r="H548" s="337"/>
    </row>
    <row r="549" spans="1:8" x14ac:dyDescent="0.25">
      <c r="A549" s="8">
        <v>548</v>
      </c>
      <c r="B549" s="250"/>
      <c r="C549" s="296"/>
      <c r="D549" s="250"/>
      <c r="E549" s="297"/>
      <c r="F549" s="337"/>
      <c r="G549" s="337"/>
      <c r="H549" s="337"/>
    </row>
    <row r="550" spans="1:8" x14ac:dyDescent="0.25">
      <c r="A550" s="8">
        <v>549</v>
      </c>
      <c r="B550" s="250"/>
      <c r="C550" s="296"/>
      <c r="D550" s="250"/>
      <c r="E550" s="297"/>
      <c r="F550" s="337"/>
      <c r="G550" s="337"/>
      <c r="H550" s="337"/>
    </row>
    <row r="551" spans="1:8" x14ac:dyDescent="0.25">
      <c r="A551" s="8">
        <v>550</v>
      </c>
      <c r="B551" s="250"/>
      <c r="C551" s="296"/>
      <c r="D551" s="250"/>
      <c r="E551" s="297"/>
      <c r="F551" s="337"/>
      <c r="G551" s="337"/>
      <c r="H551" s="337"/>
    </row>
    <row r="552" spans="1:8" x14ac:dyDescent="0.25">
      <c r="A552" s="8">
        <v>551</v>
      </c>
      <c r="B552" s="250"/>
      <c r="C552" s="296"/>
      <c r="D552" s="250"/>
      <c r="E552" s="297"/>
      <c r="F552" s="337"/>
      <c r="G552" s="337"/>
      <c r="H552" s="337"/>
    </row>
    <row r="553" spans="1:8" x14ac:dyDescent="0.25">
      <c r="A553" s="8">
        <v>552</v>
      </c>
      <c r="B553" s="250"/>
      <c r="C553" s="296"/>
      <c r="D553" s="250"/>
      <c r="E553" s="297"/>
      <c r="F553" s="337"/>
      <c r="G553" s="337"/>
      <c r="H553" s="337"/>
    </row>
    <row r="554" spans="1:8" x14ac:dyDescent="0.25">
      <c r="A554" s="8">
        <v>553</v>
      </c>
      <c r="B554" s="250"/>
      <c r="C554" s="296"/>
      <c r="D554" s="250"/>
      <c r="E554" s="297"/>
      <c r="F554" s="337"/>
      <c r="G554" s="337"/>
      <c r="H554" s="337"/>
    </row>
    <row r="555" spans="1:8" x14ac:dyDescent="0.25">
      <c r="A555" s="8">
        <v>554</v>
      </c>
      <c r="B555" s="250"/>
      <c r="C555" s="296"/>
      <c r="D555" s="250"/>
      <c r="E555" s="297"/>
      <c r="F555" s="337"/>
      <c r="G555" s="337"/>
      <c r="H555" s="337"/>
    </row>
    <row r="556" spans="1:8" x14ac:dyDescent="0.25">
      <c r="A556" s="8">
        <v>555</v>
      </c>
      <c r="B556" s="250"/>
      <c r="C556" s="296"/>
      <c r="D556" s="250"/>
      <c r="E556" s="297"/>
      <c r="F556" s="337"/>
      <c r="G556" s="337"/>
      <c r="H556" s="337"/>
    </row>
    <row r="557" spans="1:8" x14ac:dyDescent="0.25">
      <c r="A557" s="8">
        <v>556</v>
      </c>
      <c r="B557" s="250"/>
      <c r="C557" s="296"/>
      <c r="D557" s="250"/>
      <c r="E557" s="297"/>
      <c r="F557" s="337"/>
      <c r="G557" s="337"/>
      <c r="H557" s="337"/>
    </row>
    <row r="558" spans="1:8" x14ac:dyDescent="0.25">
      <c r="A558" s="8">
        <v>557</v>
      </c>
      <c r="B558" s="21"/>
      <c r="C558" s="23"/>
      <c r="D558" s="21"/>
      <c r="E558" s="84"/>
      <c r="F558" s="11"/>
      <c r="G558" s="11"/>
      <c r="H558" s="11"/>
    </row>
    <row r="559" spans="1:8" x14ac:dyDescent="0.25">
      <c r="A559" s="8">
        <v>558</v>
      </c>
      <c r="B559" s="21"/>
      <c r="C559" s="23"/>
      <c r="D559" s="21"/>
      <c r="E559" s="84"/>
      <c r="F559" s="11"/>
      <c r="G559" s="11"/>
      <c r="H559" s="11"/>
    </row>
    <row r="560" spans="1:8" x14ac:dyDescent="0.25">
      <c r="A560" s="8">
        <v>559</v>
      </c>
      <c r="B560" s="21"/>
      <c r="C560" s="23"/>
      <c r="D560" s="21"/>
      <c r="E560" s="84"/>
      <c r="F560" s="11"/>
      <c r="G560" s="11"/>
      <c r="H560" s="11"/>
    </row>
    <row r="561" spans="1:8" x14ac:dyDescent="0.25">
      <c r="A561" s="8">
        <v>560</v>
      </c>
      <c r="B561" s="21"/>
      <c r="C561" s="23"/>
      <c r="D561" s="21"/>
      <c r="E561" s="84"/>
      <c r="F561" s="11"/>
      <c r="G561" s="11"/>
      <c r="H561" s="11"/>
    </row>
    <row r="562" spans="1:8" x14ac:dyDescent="0.25">
      <c r="A562" s="8">
        <v>561</v>
      </c>
      <c r="B562" s="21"/>
      <c r="C562" s="23"/>
      <c r="D562" s="21"/>
      <c r="E562" s="84"/>
      <c r="F562" s="11"/>
      <c r="G562" s="11"/>
      <c r="H562" s="11"/>
    </row>
    <row r="563" spans="1:8" x14ac:dyDescent="0.25">
      <c r="A563" s="8">
        <v>562</v>
      </c>
      <c r="B563" s="21"/>
      <c r="C563" s="23"/>
      <c r="D563" s="21"/>
      <c r="E563" s="84"/>
      <c r="F563" s="11"/>
      <c r="G563" s="11"/>
      <c r="H563" s="11"/>
    </row>
    <row r="564" spans="1:8" x14ac:dyDescent="0.25">
      <c r="A564" s="8">
        <v>563</v>
      </c>
      <c r="B564" s="21"/>
      <c r="C564" s="23"/>
      <c r="D564" s="21"/>
      <c r="E564" s="84"/>
      <c r="F564" s="11"/>
      <c r="G564" s="11"/>
      <c r="H564" s="11"/>
    </row>
    <row r="565" spans="1:8" x14ac:dyDescent="0.25">
      <c r="A565" s="8">
        <v>564</v>
      </c>
      <c r="B565" s="21"/>
      <c r="C565" s="23"/>
      <c r="D565" s="21"/>
      <c r="E565" s="84"/>
      <c r="F565" s="11"/>
      <c r="G565" s="11"/>
      <c r="H565" s="11"/>
    </row>
    <row r="566" spans="1:8" x14ac:dyDescent="0.25">
      <c r="A566" s="8">
        <v>565</v>
      </c>
      <c r="B566" s="21"/>
      <c r="C566" s="23"/>
      <c r="D566" s="21"/>
      <c r="E566" s="84"/>
      <c r="F566" s="11"/>
      <c r="G566" s="11"/>
      <c r="H566" s="11"/>
    </row>
    <row r="567" spans="1:8" x14ac:dyDescent="0.25">
      <c r="A567" s="8">
        <v>566</v>
      </c>
      <c r="B567" s="21"/>
      <c r="C567" s="23"/>
      <c r="D567" s="21"/>
      <c r="E567" s="84"/>
      <c r="F567" s="11"/>
      <c r="G567" s="11"/>
      <c r="H567" s="11"/>
    </row>
    <row r="568" spans="1:8" x14ac:dyDescent="0.25">
      <c r="A568" s="8">
        <v>567</v>
      </c>
      <c r="B568" s="21"/>
      <c r="C568" s="23"/>
      <c r="D568" s="21"/>
      <c r="E568" s="84"/>
      <c r="F568" s="11"/>
      <c r="G568" s="11"/>
      <c r="H568" s="11"/>
    </row>
    <row r="569" spans="1:8" x14ac:dyDescent="0.25">
      <c r="A569" s="8">
        <v>568</v>
      </c>
      <c r="B569" s="21"/>
      <c r="C569" s="23"/>
      <c r="D569" s="21"/>
      <c r="E569" s="84"/>
      <c r="F569" s="11"/>
      <c r="G569" s="11"/>
      <c r="H569" s="11"/>
    </row>
    <row r="570" spans="1:8" x14ac:dyDescent="0.25">
      <c r="A570" s="8">
        <v>569</v>
      </c>
      <c r="B570" s="21"/>
      <c r="C570" s="23"/>
      <c r="D570" s="21"/>
      <c r="E570" s="84"/>
      <c r="F570" s="11"/>
      <c r="G570" s="11"/>
      <c r="H570" s="11"/>
    </row>
    <row r="571" spans="1:8" x14ac:dyDescent="0.25">
      <c r="A571" s="8">
        <v>570</v>
      </c>
      <c r="B571" s="21"/>
      <c r="C571" s="23"/>
      <c r="D571" s="21"/>
      <c r="E571" s="84"/>
      <c r="F571" s="11"/>
      <c r="G571" s="11"/>
      <c r="H571" s="11"/>
    </row>
    <row r="572" spans="1:8" x14ac:dyDescent="0.25">
      <c r="A572" s="8">
        <v>571</v>
      </c>
      <c r="B572" s="21"/>
      <c r="C572" s="23"/>
      <c r="D572" s="21"/>
      <c r="E572" s="84"/>
      <c r="F572" s="11"/>
      <c r="G572" s="11"/>
      <c r="H572" s="11"/>
    </row>
    <row r="573" spans="1:8" x14ac:dyDescent="0.25">
      <c r="A573" s="8">
        <v>572</v>
      </c>
      <c r="B573" s="21"/>
      <c r="C573" s="23"/>
      <c r="D573" s="21"/>
      <c r="E573" s="84"/>
      <c r="F573" s="11"/>
      <c r="G573" s="11"/>
      <c r="H573" s="11"/>
    </row>
    <row r="574" spans="1:8" x14ac:dyDescent="0.25">
      <c r="A574" s="8">
        <v>573</v>
      </c>
      <c r="B574" s="21"/>
      <c r="C574" s="23"/>
      <c r="D574" s="21"/>
      <c r="E574" s="84"/>
      <c r="F574" s="11"/>
      <c r="G574" s="11"/>
      <c r="H574" s="11"/>
    </row>
    <row r="575" spans="1:8" x14ac:dyDescent="0.25">
      <c r="A575" s="8">
        <v>574</v>
      </c>
      <c r="B575" s="21"/>
      <c r="C575" s="23"/>
      <c r="D575" s="21"/>
      <c r="E575" s="84"/>
      <c r="F575" s="11"/>
      <c r="G575" s="11"/>
      <c r="H575" s="11"/>
    </row>
    <row r="576" spans="1:8" x14ac:dyDescent="0.25">
      <c r="A576" s="8">
        <v>575</v>
      </c>
      <c r="B576" s="21"/>
      <c r="C576" s="23"/>
      <c r="D576" s="21"/>
      <c r="E576" s="84"/>
      <c r="F576" s="11"/>
      <c r="G576" s="11"/>
      <c r="H576" s="11"/>
    </row>
    <row r="577" spans="1:8" x14ac:dyDescent="0.25">
      <c r="A577" s="8">
        <v>576</v>
      </c>
      <c r="B577" s="21"/>
      <c r="C577" s="23"/>
      <c r="D577" s="21"/>
      <c r="E577" s="84"/>
      <c r="F577" s="11"/>
      <c r="G577" s="11"/>
      <c r="H577" s="11"/>
    </row>
    <row r="578" spans="1:8" x14ac:dyDescent="0.25">
      <c r="A578" s="8">
        <v>577</v>
      </c>
      <c r="B578" s="21"/>
      <c r="C578" s="23"/>
      <c r="D578" s="21"/>
      <c r="E578" s="84"/>
      <c r="F578" s="11"/>
      <c r="G578" s="11"/>
      <c r="H578" s="11"/>
    </row>
    <row r="579" spans="1:8" x14ac:dyDescent="0.25">
      <c r="A579" s="8">
        <v>578</v>
      </c>
      <c r="B579" s="21"/>
      <c r="C579" s="23"/>
      <c r="D579" s="21"/>
      <c r="E579" s="84"/>
      <c r="F579" s="11"/>
      <c r="G579" s="11"/>
      <c r="H579" s="11"/>
    </row>
    <row r="580" spans="1:8" x14ac:dyDescent="0.25">
      <c r="A580" s="8">
        <v>579</v>
      </c>
      <c r="B580" s="21"/>
      <c r="C580" s="23"/>
      <c r="D580" s="21"/>
      <c r="E580" s="84"/>
      <c r="F580" s="11"/>
      <c r="G580" s="11"/>
      <c r="H580" s="11"/>
    </row>
    <row r="581" spans="1:8" x14ac:dyDescent="0.25">
      <c r="A581" s="8">
        <v>580</v>
      </c>
      <c r="B581" s="21"/>
      <c r="C581" s="23"/>
      <c r="D581" s="21"/>
      <c r="E581" s="84"/>
      <c r="F581" s="11"/>
      <c r="G581" s="11"/>
      <c r="H581" s="11"/>
    </row>
    <row r="582" spans="1:8" x14ac:dyDescent="0.25">
      <c r="A582" s="8">
        <v>581</v>
      </c>
      <c r="B582" s="21"/>
      <c r="C582" s="23"/>
      <c r="D582" s="21"/>
      <c r="E582" s="84"/>
      <c r="F582" s="11"/>
      <c r="G582" s="11"/>
      <c r="H582" s="11"/>
    </row>
    <row r="583" spans="1:8" x14ac:dyDescent="0.25">
      <c r="A583" s="8">
        <v>582</v>
      </c>
      <c r="B583" s="21"/>
      <c r="C583" s="23"/>
      <c r="D583" s="21"/>
      <c r="E583" s="84"/>
      <c r="F583" s="11"/>
      <c r="G583" s="11"/>
      <c r="H583" s="11"/>
    </row>
    <row r="584" spans="1:8" x14ac:dyDescent="0.25">
      <c r="A584" s="8">
        <v>583</v>
      </c>
      <c r="B584" s="21"/>
      <c r="C584" s="23"/>
      <c r="D584" s="21"/>
      <c r="E584" s="84"/>
      <c r="F584" s="11"/>
      <c r="G584" s="11"/>
      <c r="H584" s="11"/>
    </row>
    <row r="585" spans="1:8" x14ac:dyDescent="0.25">
      <c r="A585" s="8">
        <v>584</v>
      </c>
      <c r="B585" s="21"/>
      <c r="C585" s="23"/>
      <c r="D585" s="21"/>
      <c r="E585" s="84"/>
      <c r="F585" s="11"/>
      <c r="G585" s="11"/>
      <c r="H585" s="11"/>
    </row>
    <row r="586" spans="1:8" x14ac:dyDescent="0.25">
      <c r="A586" s="8">
        <v>585</v>
      </c>
      <c r="B586" s="21"/>
      <c r="C586" s="23"/>
      <c r="D586" s="21"/>
      <c r="E586" s="84"/>
      <c r="F586" s="11"/>
      <c r="G586" s="11"/>
      <c r="H586" s="11"/>
    </row>
    <row r="587" spans="1:8" x14ac:dyDescent="0.25">
      <c r="A587" s="8">
        <v>586</v>
      </c>
      <c r="B587" s="21"/>
      <c r="C587" s="23"/>
      <c r="D587" s="21"/>
      <c r="E587" s="84"/>
      <c r="F587" s="11"/>
      <c r="G587" s="11"/>
      <c r="H587" s="11"/>
    </row>
    <row r="588" spans="1:8" x14ac:dyDescent="0.25">
      <c r="A588" s="8">
        <v>587</v>
      </c>
      <c r="B588" s="21"/>
      <c r="C588" s="23"/>
      <c r="D588" s="21"/>
      <c r="E588" s="84"/>
      <c r="F588" s="11"/>
      <c r="G588" s="11"/>
      <c r="H588" s="11"/>
    </row>
    <row r="589" spans="1:8" x14ac:dyDescent="0.25">
      <c r="A589" s="8">
        <v>588</v>
      </c>
      <c r="B589" s="21"/>
      <c r="C589" s="23"/>
      <c r="D589" s="21"/>
      <c r="E589" s="84"/>
      <c r="F589" s="11"/>
      <c r="G589" s="11"/>
      <c r="H589" s="11"/>
    </row>
    <row r="590" spans="1:8" x14ac:dyDescent="0.25">
      <c r="A590" s="8">
        <v>589</v>
      </c>
      <c r="B590" s="21"/>
      <c r="C590" s="23"/>
      <c r="D590" s="21"/>
      <c r="E590" s="84"/>
      <c r="F590" s="11"/>
      <c r="G590" s="11"/>
      <c r="H590" s="11"/>
    </row>
    <row r="591" spans="1:8" x14ac:dyDescent="0.25">
      <c r="A591" s="8">
        <v>590</v>
      </c>
      <c r="B591" s="21"/>
      <c r="C591" s="23"/>
      <c r="D591" s="21"/>
      <c r="E591" s="84"/>
      <c r="F591" s="11"/>
      <c r="G591" s="11"/>
      <c r="H591" s="11"/>
    </row>
    <row r="592" spans="1:8" x14ac:dyDescent="0.25">
      <c r="A592" s="8">
        <v>591</v>
      </c>
      <c r="B592" s="21"/>
      <c r="C592" s="23"/>
      <c r="D592" s="21"/>
      <c r="E592" s="84"/>
      <c r="F592" s="11"/>
      <c r="G592" s="11"/>
      <c r="H592" s="11"/>
    </row>
    <row r="593" spans="1:8" x14ac:dyDescent="0.25">
      <c r="A593" s="8">
        <v>592</v>
      </c>
      <c r="B593" s="21"/>
      <c r="C593" s="23"/>
      <c r="D593" s="21"/>
      <c r="E593" s="84"/>
      <c r="F593" s="11"/>
      <c r="G593" s="11"/>
      <c r="H593" s="11"/>
    </row>
    <row r="594" spans="1:8" x14ac:dyDescent="0.25">
      <c r="A594" s="8">
        <v>593</v>
      </c>
      <c r="B594" s="21"/>
      <c r="C594" s="23"/>
      <c r="D594" s="21"/>
      <c r="E594" s="84"/>
      <c r="F594" s="11"/>
      <c r="G594" s="11"/>
      <c r="H594" s="11"/>
    </row>
    <row r="595" spans="1:8" x14ac:dyDescent="0.25">
      <c r="A595" s="8">
        <v>594</v>
      </c>
      <c r="B595" s="21"/>
      <c r="C595" s="23"/>
      <c r="D595" s="21"/>
      <c r="E595" s="84"/>
      <c r="F595" s="11"/>
      <c r="G595" s="11"/>
      <c r="H595" s="11"/>
    </row>
    <row r="596" spans="1:8" x14ac:dyDescent="0.25">
      <c r="A596" s="8">
        <v>595</v>
      </c>
      <c r="B596" s="21"/>
      <c r="C596" s="23"/>
      <c r="D596" s="21"/>
      <c r="E596" s="84"/>
      <c r="F596" s="11"/>
      <c r="G596" s="11"/>
      <c r="H596" s="11"/>
    </row>
    <row r="597" spans="1:8" x14ac:dyDescent="0.25">
      <c r="A597" s="8">
        <v>596</v>
      </c>
      <c r="B597" s="21"/>
      <c r="C597" s="23"/>
      <c r="D597" s="21"/>
      <c r="E597" s="84"/>
      <c r="F597" s="11"/>
      <c r="G597" s="11"/>
      <c r="H597" s="11"/>
    </row>
    <row r="598" spans="1:8" x14ac:dyDescent="0.25">
      <c r="A598" s="8">
        <v>597</v>
      </c>
      <c r="B598" s="21"/>
      <c r="C598" s="23"/>
      <c r="D598" s="21"/>
      <c r="E598" s="84"/>
      <c r="F598" s="11"/>
      <c r="G598" s="11"/>
      <c r="H598" s="11"/>
    </row>
    <row r="599" spans="1:8" x14ac:dyDescent="0.25">
      <c r="A599" s="8">
        <v>598</v>
      </c>
      <c r="B599" s="21"/>
      <c r="C599" s="23"/>
      <c r="D599" s="21"/>
      <c r="E599" s="84"/>
      <c r="F599" s="11"/>
      <c r="G599" s="11"/>
      <c r="H599" s="11"/>
    </row>
    <row r="600" spans="1:8" x14ac:dyDescent="0.25">
      <c r="A600" s="8">
        <v>599</v>
      </c>
      <c r="B600" s="21"/>
      <c r="C600" s="23"/>
      <c r="D600" s="21"/>
      <c r="E600" s="84"/>
      <c r="F600" s="11"/>
      <c r="G600" s="11"/>
      <c r="H600" s="11"/>
    </row>
    <row r="601" spans="1:8" x14ac:dyDescent="0.25">
      <c r="A601" s="8">
        <v>600</v>
      </c>
      <c r="B601" s="21"/>
      <c r="C601" s="23"/>
      <c r="D601" s="21"/>
      <c r="E601" s="84"/>
      <c r="F601" s="11"/>
      <c r="G601" s="11"/>
      <c r="H601" s="11"/>
    </row>
    <row r="602" spans="1:8" x14ac:dyDescent="0.25">
      <c r="A602" s="8">
        <v>601</v>
      </c>
      <c r="B602" s="21"/>
      <c r="C602" s="23"/>
      <c r="D602" s="21"/>
      <c r="E602" s="84"/>
      <c r="F602" s="11"/>
      <c r="G602" s="11"/>
      <c r="H602" s="11"/>
    </row>
    <row r="603" spans="1:8" x14ac:dyDescent="0.25">
      <c r="A603" s="8">
        <v>602</v>
      </c>
      <c r="B603" s="21"/>
      <c r="C603" s="23"/>
      <c r="D603" s="21"/>
      <c r="E603" s="84"/>
      <c r="F603" s="11"/>
      <c r="G603" s="11"/>
      <c r="H603" s="11"/>
    </row>
    <row r="604" spans="1:8" x14ac:dyDescent="0.25">
      <c r="A604" s="8">
        <v>603</v>
      </c>
      <c r="B604" s="21"/>
      <c r="C604" s="23"/>
      <c r="D604" s="21"/>
      <c r="E604" s="84"/>
      <c r="F604" s="11"/>
      <c r="G604" s="11"/>
      <c r="H604" s="11"/>
    </row>
    <row r="605" spans="1:8" x14ac:dyDescent="0.25">
      <c r="A605" s="8">
        <v>604</v>
      </c>
      <c r="B605" s="21"/>
      <c r="C605" s="23"/>
      <c r="D605" s="21"/>
      <c r="E605" s="84"/>
      <c r="F605" s="11"/>
      <c r="G605" s="11"/>
      <c r="H605" s="11"/>
    </row>
    <row r="606" spans="1:8" x14ac:dyDescent="0.25">
      <c r="A606" s="8">
        <v>605</v>
      </c>
      <c r="B606" s="21"/>
      <c r="C606" s="23"/>
      <c r="D606" s="21"/>
      <c r="E606" s="84"/>
      <c r="F606" s="11"/>
      <c r="G606" s="11"/>
      <c r="H606" s="11"/>
    </row>
    <row r="607" spans="1:8" x14ac:dyDescent="0.25">
      <c r="A607" s="8">
        <v>606</v>
      </c>
      <c r="B607" s="21"/>
      <c r="C607" s="23"/>
      <c r="D607" s="21"/>
      <c r="E607" s="84"/>
      <c r="F607" s="11"/>
      <c r="G607" s="11"/>
      <c r="H607" s="11"/>
    </row>
    <row r="608" spans="1:8" x14ac:dyDescent="0.25">
      <c r="A608" s="8">
        <v>607</v>
      </c>
      <c r="B608" s="21"/>
      <c r="C608" s="23"/>
      <c r="D608" s="21"/>
      <c r="E608" s="84"/>
      <c r="F608" s="11"/>
      <c r="G608" s="11"/>
      <c r="H608" s="11"/>
    </row>
    <row r="609" spans="1:8" x14ac:dyDescent="0.25">
      <c r="A609" s="8">
        <v>608</v>
      </c>
      <c r="B609" s="21"/>
      <c r="C609" s="23"/>
      <c r="D609" s="21"/>
      <c r="E609" s="84"/>
      <c r="F609" s="11"/>
      <c r="G609" s="11"/>
      <c r="H609" s="11"/>
    </row>
    <row r="610" spans="1:8" x14ac:dyDescent="0.25">
      <c r="A610" s="8">
        <v>609</v>
      </c>
      <c r="B610" s="21"/>
      <c r="C610" s="23"/>
      <c r="D610" s="21"/>
      <c r="E610" s="84"/>
      <c r="F610" s="11"/>
      <c r="G610" s="11"/>
      <c r="H610" s="11"/>
    </row>
    <row r="611" spans="1:8" x14ac:dyDescent="0.25">
      <c r="A611" s="8">
        <v>610</v>
      </c>
      <c r="B611" s="21"/>
      <c r="C611" s="23"/>
      <c r="D611" s="21"/>
      <c r="E611" s="84"/>
      <c r="F611" s="11"/>
      <c r="G611" s="11"/>
      <c r="H611" s="11"/>
    </row>
    <row r="612" spans="1:8" x14ac:dyDescent="0.25">
      <c r="A612" s="8">
        <v>611</v>
      </c>
      <c r="B612" s="21"/>
      <c r="C612" s="23"/>
      <c r="D612" s="21"/>
      <c r="E612" s="84"/>
      <c r="F612" s="11"/>
      <c r="G612" s="11"/>
      <c r="H612" s="11"/>
    </row>
    <row r="613" spans="1:8" x14ac:dyDescent="0.25">
      <c r="A613" s="8">
        <v>612</v>
      </c>
      <c r="B613" s="21"/>
      <c r="C613" s="23"/>
      <c r="D613" s="21"/>
      <c r="E613" s="84"/>
      <c r="F613" s="11"/>
      <c r="G613" s="11"/>
      <c r="H613" s="11"/>
    </row>
    <row r="614" spans="1:8" x14ac:dyDescent="0.25">
      <c r="A614" s="8">
        <v>613</v>
      </c>
      <c r="B614" s="21"/>
      <c r="C614" s="23"/>
      <c r="D614" s="21"/>
      <c r="E614" s="84"/>
      <c r="F614" s="11"/>
      <c r="G614" s="11"/>
      <c r="H614" s="11"/>
    </row>
    <row r="615" spans="1:8" x14ac:dyDescent="0.25">
      <c r="A615" s="8">
        <v>614</v>
      </c>
      <c r="B615" s="21"/>
      <c r="C615" s="23"/>
      <c r="D615" s="21"/>
      <c r="E615" s="84"/>
      <c r="F615" s="11"/>
      <c r="G615" s="11"/>
      <c r="H615" s="11"/>
    </row>
    <row r="616" spans="1:8" x14ac:dyDescent="0.25">
      <c r="A616" s="8">
        <v>615</v>
      </c>
      <c r="B616" s="21"/>
      <c r="C616" s="23"/>
      <c r="D616" s="21"/>
      <c r="E616" s="84"/>
      <c r="F616" s="11"/>
      <c r="G616" s="11"/>
      <c r="H616" s="11"/>
    </row>
    <row r="617" spans="1:8" x14ac:dyDescent="0.25">
      <c r="A617" s="8">
        <v>616</v>
      </c>
      <c r="B617" s="21"/>
      <c r="C617" s="23"/>
      <c r="D617" s="21"/>
      <c r="E617" s="84"/>
      <c r="F617" s="11"/>
      <c r="G617" s="11"/>
      <c r="H617" s="11"/>
    </row>
    <row r="618" spans="1:8" x14ac:dyDescent="0.25">
      <c r="A618" s="8">
        <v>617</v>
      </c>
      <c r="B618" s="21"/>
      <c r="C618" s="23"/>
      <c r="D618" s="21"/>
      <c r="E618" s="84"/>
      <c r="F618" s="11"/>
      <c r="G618" s="11"/>
      <c r="H618" s="11"/>
    </row>
    <row r="619" spans="1:8" x14ac:dyDescent="0.25">
      <c r="A619" s="8">
        <v>618</v>
      </c>
      <c r="B619" s="21"/>
      <c r="C619" s="23"/>
      <c r="D619" s="21"/>
      <c r="E619" s="84"/>
      <c r="F619" s="11"/>
      <c r="G619" s="11"/>
      <c r="H619" s="11"/>
    </row>
    <row r="620" spans="1:8" x14ac:dyDescent="0.25">
      <c r="A620" s="8">
        <v>619</v>
      </c>
      <c r="B620" s="21"/>
      <c r="C620" s="23"/>
      <c r="D620" s="21"/>
      <c r="E620" s="84"/>
      <c r="F620" s="11"/>
      <c r="G620" s="11"/>
      <c r="H620" s="11"/>
    </row>
    <row r="621" spans="1:8" x14ac:dyDescent="0.25">
      <c r="A621" s="8">
        <v>620</v>
      </c>
      <c r="B621" s="21"/>
      <c r="C621" s="23"/>
      <c r="D621" s="21"/>
      <c r="E621" s="84"/>
      <c r="F621" s="11"/>
      <c r="G621" s="11"/>
      <c r="H621" s="11"/>
    </row>
    <row r="622" spans="1:8" x14ac:dyDescent="0.25">
      <c r="A622" s="8">
        <v>621</v>
      </c>
      <c r="B622" s="21"/>
      <c r="C622" s="23"/>
      <c r="D622" s="21"/>
      <c r="E622" s="84"/>
      <c r="F622" s="11"/>
      <c r="G622" s="11"/>
      <c r="H622" s="11"/>
    </row>
    <row r="623" spans="1:8" x14ac:dyDescent="0.25">
      <c r="A623" s="8">
        <v>622</v>
      </c>
      <c r="B623" s="21"/>
      <c r="C623" s="23"/>
      <c r="D623" s="21"/>
      <c r="E623" s="84"/>
      <c r="F623" s="11"/>
      <c r="G623" s="11"/>
      <c r="H623" s="11"/>
    </row>
    <row r="624" spans="1:8" x14ac:dyDescent="0.25">
      <c r="A624" s="8">
        <v>623</v>
      </c>
      <c r="B624" s="21"/>
      <c r="C624" s="23"/>
      <c r="D624" s="21"/>
      <c r="E624" s="84"/>
      <c r="F624" s="11"/>
      <c r="G624" s="11"/>
      <c r="H624" s="11"/>
    </row>
    <row r="625" spans="1:8" x14ac:dyDescent="0.25">
      <c r="A625" s="8">
        <v>624</v>
      </c>
      <c r="B625" s="21"/>
      <c r="C625" s="23"/>
      <c r="D625" s="21"/>
      <c r="E625" s="84"/>
      <c r="F625" s="11"/>
      <c r="G625" s="11"/>
      <c r="H625" s="11"/>
    </row>
    <row r="626" spans="1:8" x14ac:dyDescent="0.25">
      <c r="A626" s="8">
        <v>625</v>
      </c>
      <c r="B626" s="21"/>
      <c r="C626" s="23"/>
      <c r="D626" s="21"/>
      <c r="E626" s="84"/>
      <c r="F626" s="11"/>
      <c r="G626" s="11"/>
      <c r="H626" s="11"/>
    </row>
    <row r="627" spans="1:8" x14ac:dyDescent="0.25">
      <c r="A627" s="8">
        <v>626</v>
      </c>
      <c r="B627" s="21"/>
      <c r="C627" s="23"/>
      <c r="D627" s="21"/>
      <c r="E627" s="84"/>
      <c r="F627" s="11"/>
      <c r="G627" s="11"/>
      <c r="H627" s="11"/>
    </row>
    <row r="628" spans="1:8" x14ac:dyDescent="0.25">
      <c r="A628" s="8">
        <v>627</v>
      </c>
      <c r="B628" s="21"/>
      <c r="C628" s="23"/>
      <c r="D628" s="21"/>
      <c r="E628" s="84"/>
      <c r="F628" s="11"/>
      <c r="G628" s="11"/>
      <c r="H628" s="11"/>
    </row>
    <row r="629" spans="1:8" x14ac:dyDescent="0.25">
      <c r="A629" s="8">
        <v>628</v>
      </c>
      <c r="B629" s="21"/>
      <c r="C629" s="23"/>
      <c r="D629" s="21"/>
      <c r="E629" s="84"/>
      <c r="F629" s="11"/>
      <c r="G629" s="11"/>
      <c r="H629" s="11"/>
    </row>
    <row r="630" spans="1:8" x14ac:dyDescent="0.25">
      <c r="A630" s="8">
        <v>629</v>
      </c>
      <c r="B630" s="21"/>
      <c r="C630" s="23"/>
      <c r="D630" s="21"/>
      <c r="E630" s="84"/>
      <c r="F630" s="11"/>
      <c r="G630" s="11"/>
      <c r="H630" s="11"/>
    </row>
    <row r="631" spans="1:8" x14ac:dyDescent="0.25">
      <c r="A631" s="8">
        <v>630</v>
      </c>
      <c r="B631" s="21"/>
      <c r="C631" s="23"/>
      <c r="D631" s="21"/>
      <c r="E631" s="84"/>
      <c r="F631" s="11"/>
      <c r="G631" s="11"/>
      <c r="H631" s="11"/>
    </row>
    <row r="632" spans="1:8" x14ac:dyDescent="0.25">
      <c r="A632" s="8">
        <v>631</v>
      </c>
      <c r="B632" s="21"/>
      <c r="C632" s="23"/>
      <c r="D632" s="21"/>
      <c r="E632" s="84"/>
      <c r="F632" s="11"/>
      <c r="G632" s="11"/>
      <c r="H632" s="11"/>
    </row>
    <row r="633" spans="1:8" x14ac:dyDescent="0.25">
      <c r="A633" s="8">
        <v>632</v>
      </c>
      <c r="B633" s="21"/>
      <c r="C633" s="23"/>
      <c r="D633" s="21"/>
      <c r="E633" s="84"/>
      <c r="F633" s="11"/>
      <c r="G633" s="11"/>
      <c r="H633" s="11"/>
    </row>
    <row r="634" spans="1:8" x14ac:dyDescent="0.25">
      <c r="A634" s="8">
        <v>633</v>
      </c>
      <c r="B634" s="21"/>
      <c r="C634" s="23"/>
      <c r="D634" s="21"/>
      <c r="E634" s="84"/>
      <c r="F634" s="11"/>
      <c r="G634" s="11"/>
      <c r="H634" s="11"/>
    </row>
    <row r="635" spans="1:8" x14ac:dyDescent="0.25">
      <c r="A635" s="8">
        <v>634</v>
      </c>
      <c r="B635" s="21"/>
      <c r="C635" s="23"/>
      <c r="D635" s="21"/>
      <c r="E635" s="84"/>
      <c r="F635" s="11"/>
      <c r="G635" s="11"/>
      <c r="H635" s="11"/>
    </row>
    <row r="636" spans="1:8" x14ac:dyDescent="0.25">
      <c r="A636" s="8">
        <v>635</v>
      </c>
      <c r="B636" s="21"/>
      <c r="C636" s="23"/>
      <c r="D636" s="21"/>
      <c r="E636" s="84"/>
      <c r="F636" s="11"/>
      <c r="G636" s="11"/>
      <c r="H636" s="11"/>
    </row>
    <row r="637" spans="1:8" x14ac:dyDescent="0.25">
      <c r="A637" s="8">
        <v>636</v>
      </c>
      <c r="B637" s="21"/>
      <c r="C637" s="23"/>
      <c r="D637" s="21"/>
      <c r="E637" s="84"/>
      <c r="F637" s="11"/>
      <c r="G637" s="11"/>
      <c r="H637" s="11"/>
    </row>
    <row r="638" spans="1:8" x14ac:dyDescent="0.25">
      <c r="A638" s="8">
        <v>637</v>
      </c>
      <c r="B638" s="21"/>
      <c r="C638" s="23"/>
      <c r="D638" s="21"/>
      <c r="E638" s="84"/>
      <c r="F638" s="11"/>
      <c r="G638" s="11"/>
      <c r="H638" s="11"/>
    </row>
    <row r="639" spans="1:8" x14ac:dyDescent="0.25">
      <c r="A639" s="8">
        <v>638</v>
      </c>
      <c r="B639" s="21"/>
      <c r="C639" s="23"/>
      <c r="D639" s="21"/>
      <c r="E639" s="84"/>
      <c r="F639" s="11"/>
      <c r="G639" s="11"/>
      <c r="H639" s="11"/>
    </row>
    <row r="640" spans="1:8" x14ac:dyDescent="0.25">
      <c r="A640" s="8">
        <v>639</v>
      </c>
      <c r="B640" s="21"/>
      <c r="C640" s="23"/>
      <c r="D640" s="21"/>
      <c r="E640" s="84"/>
      <c r="F640" s="11"/>
      <c r="G640" s="11"/>
      <c r="H640" s="11"/>
    </row>
    <row r="641" spans="1:8" x14ac:dyDescent="0.25">
      <c r="A641" s="8">
        <v>640</v>
      </c>
      <c r="B641" s="21"/>
      <c r="C641" s="23"/>
      <c r="D641" s="21"/>
      <c r="E641" s="84"/>
      <c r="F641" s="11"/>
      <c r="G641" s="11"/>
      <c r="H641" s="11"/>
    </row>
    <row r="642" spans="1:8" x14ac:dyDescent="0.25">
      <c r="A642" s="8">
        <v>641</v>
      </c>
      <c r="B642" s="21"/>
      <c r="C642" s="23"/>
      <c r="D642" s="21"/>
      <c r="E642" s="84"/>
      <c r="F642" s="11"/>
      <c r="G642" s="11"/>
      <c r="H642" s="11"/>
    </row>
    <row r="643" spans="1:8" x14ac:dyDescent="0.25">
      <c r="A643" s="8">
        <v>642</v>
      </c>
      <c r="B643" s="21"/>
      <c r="C643" s="23"/>
      <c r="D643" s="21"/>
      <c r="E643" s="84"/>
      <c r="F643" s="11"/>
      <c r="G643" s="11"/>
      <c r="H643" s="11"/>
    </row>
    <row r="644" spans="1:8" x14ac:dyDescent="0.25">
      <c r="A644" s="8">
        <v>643</v>
      </c>
      <c r="B644" s="21"/>
      <c r="C644" s="23"/>
      <c r="D644" s="21"/>
      <c r="E644" s="84"/>
      <c r="F644" s="11"/>
      <c r="G644" s="11"/>
      <c r="H644" s="11"/>
    </row>
    <row r="645" spans="1:8" x14ac:dyDescent="0.25">
      <c r="A645" s="8">
        <v>644</v>
      </c>
      <c r="B645" s="21"/>
      <c r="C645" s="23"/>
      <c r="D645" s="21"/>
      <c r="E645" s="84"/>
      <c r="F645" s="11"/>
      <c r="G645" s="11"/>
      <c r="H645" s="11"/>
    </row>
    <row r="646" spans="1:8" x14ac:dyDescent="0.25">
      <c r="A646" s="8">
        <v>645</v>
      </c>
      <c r="B646" s="21"/>
      <c r="C646" s="23"/>
      <c r="D646" s="21"/>
      <c r="E646" s="84"/>
      <c r="F646" s="11"/>
      <c r="G646" s="11"/>
      <c r="H646" s="11"/>
    </row>
    <row r="647" spans="1:8" x14ac:dyDescent="0.25">
      <c r="A647" s="8">
        <v>646</v>
      </c>
      <c r="B647" s="21"/>
      <c r="C647" s="23"/>
      <c r="D647" s="21"/>
      <c r="E647" s="84"/>
      <c r="F647" s="11"/>
      <c r="G647" s="11"/>
      <c r="H647" s="11"/>
    </row>
    <row r="648" spans="1:8" x14ac:dyDescent="0.25">
      <c r="A648" s="8">
        <v>647</v>
      </c>
      <c r="B648" s="21"/>
      <c r="C648" s="23"/>
      <c r="D648" s="21"/>
      <c r="E648" s="84"/>
      <c r="F648" s="11"/>
      <c r="G648" s="11"/>
      <c r="H648" s="11"/>
    </row>
    <row r="649" spans="1:8" x14ac:dyDescent="0.25">
      <c r="A649" s="8">
        <v>648</v>
      </c>
      <c r="B649" s="21"/>
      <c r="C649" s="23"/>
      <c r="D649" s="21"/>
      <c r="E649" s="84"/>
      <c r="F649" s="11"/>
      <c r="G649" s="11"/>
      <c r="H649" s="11"/>
    </row>
    <row r="650" spans="1:8" x14ac:dyDescent="0.25">
      <c r="A650" s="8">
        <v>649</v>
      </c>
      <c r="B650" s="21"/>
      <c r="C650" s="23"/>
      <c r="D650" s="21"/>
      <c r="E650" s="84"/>
      <c r="F650" s="11"/>
      <c r="G650" s="11"/>
      <c r="H650" s="11"/>
    </row>
    <row r="651" spans="1:8" x14ac:dyDescent="0.25">
      <c r="A651" s="8">
        <v>650</v>
      </c>
      <c r="B651" s="21"/>
      <c r="C651" s="23"/>
      <c r="D651" s="21"/>
      <c r="E651" s="84"/>
      <c r="F651" s="11"/>
      <c r="G651" s="11"/>
      <c r="H651" s="11"/>
    </row>
    <row r="652" spans="1:8" x14ac:dyDescent="0.25">
      <c r="A652" s="8">
        <v>651</v>
      </c>
      <c r="B652" s="21"/>
      <c r="C652" s="23"/>
      <c r="D652" s="21"/>
      <c r="E652" s="84"/>
      <c r="F652" s="11"/>
      <c r="G652" s="11"/>
      <c r="H652" s="11"/>
    </row>
    <row r="653" spans="1:8" x14ac:dyDescent="0.25">
      <c r="A653" s="8">
        <v>652</v>
      </c>
      <c r="B653" s="21"/>
      <c r="C653" s="23"/>
      <c r="D653" s="21"/>
      <c r="E653" s="84"/>
      <c r="F653" s="11"/>
      <c r="G653" s="11"/>
      <c r="H653" s="11"/>
    </row>
    <row r="654" spans="1:8" x14ac:dyDescent="0.25">
      <c r="A654" s="8">
        <v>653</v>
      </c>
      <c r="B654" s="21"/>
      <c r="C654" s="23"/>
      <c r="D654" s="21"/>
      <c r="E654" s="84"/>
      <c r="F654" s="11"/>
      <c r="G654" s="11"/>
      <c r="H654" s="11"/>
    </row>
    <row r="655" spans="1:8" x14ac:dyDescent="0.25">
      <c r="A655" s="8">
        <v>654</v>
      </c>
      <c r="B655" s="21"/>
      <c r="C655" s="23"/>
      <c r="D655" s="21"/>
      <c r="E655" s="84"/>
      <c r="F655" s="11"/>
      <c r="G655" s="11"/>
      <c r="H655" s="11"/>
    </row>
    <row r="656" spans="1:8" x14ac:dyDescent="0.25">
      <c r="A656" s="8">
        <v>655</v>
      </c>
      <c r="B656" s="21"/>
      <c r="C656" s="23"/>
      <c r="D656" s="21"/>
      <c r="E656" s="84"/>
      <c r="F656" s="11"/>
      <c r="G656" s="11"/>
      <c r="H656" s="11"/>
    </row>
    <row r="657" spans="1:8" x14ac:dyDescent="0.25">
      <c r="A657" s="8">
        <v>656</v>
      </c>
      <c r="B657" s="21"/>
      <c r="C657" s="23"/>
      <c r="D657" s="21"/>
      <c r="E657" s="84"/>
      <c r="F657" s="11"/>
      <c r="G657" s="11"/>
      <c r="H657" s="11"/>
    </row>
    <row r="658" spans="1:8" x14ac:dyDescent="0.25">
      <c r="A658" s="8">
        <v>657</v>
      </c>
      <c r="B658" s="21"/>
      <c r="C658" s="23"/>
      <c r="D658" s="21"/>
      <c r="E658" s="84"/>
      <c r="F658" s="11"/>
      <c r="G658" s="11"/>
      <c r="H658" s="11"/>
    </row>
    <row r="659" spans="1:8" x14ac:dyDescent="0.25">
      <c r="A659" s="8">
        <v>658</v>
      </c>
      <c r="B659" s="21"/>
      <c r="C659" s="23"/>
      <c r="D659" s="21"/>
      <c r="E659" s="84"/>
      <c r="F659" s="11"/>
      <c r="G659" s="11"/>
      <c r="H659" s="11"/>
    </row>
    <row r="660" spans="1:8" x14ac:dyDescent="0.25">
      <c r="A660" s="8">
        <v>659</v>
      </c>
      <c r="B660" s="21"/>
      <c r="C660" s="23"/>
      <c r="D660" s="21"/>
      <c r="E660" s="84"/>
      <c r="F660" s="11"/>
      <c r="G660" s="11"/>
      <c r="H660" s="11"/>
    </row>
    <row r="661" spans="1:8" x14ac:dyDescent="0.25">
      <c r="A661" s="8">
        <v>660</v>
      </c>
      <c r="B661" s="21"/>
      <c r="C661" s="23"/>
      <c r="D661" s="21"/>
      <c r="E661" s="84"/>
      <c r="F661" s="11"/>
      <c r="G661" s="11"/>
      <c r="H661" s="11"/>
    </row>
    <row r="662" spans="1:8" x14ac:dyDescent="0.25">
      <c r="A662" s="8">
        <v>661</v>
      </c>
      <c r="B662" s="21"/>
      <c r="C662" s="23"/>
      <c r="D662" s="21"/>
      <c r="E662" s="84"/>
      <c r="F662" s="11"/>
      <c r="G662" s="11"/>
      <c r="H662" s="11"/>
    </row>
    <row r="663" spans="1:8" x14ac:dyDescent="0.25">
      <c r="A663" s="8">
        <v>662</v>
      </c>
      <c r="B663" s="21"/>
      <c r="C663" s="23"/>
      <c r="D663" s="21"/>
      <c r="E663" s="84"/>
      <c r="F663" s="11"/>
      <c r="G663" s="11"/>
      <c r="H663" s="11"/>
    </row>
    <row r="664" spans="1:8" x14ac:dyDescent="0.25">
      <c r="A664" s="8">
        <v>663</v>
      </c>
      <c r="B664" s="21"/>
      <c r="C664" s="23"/>
      <c r="D664" s="21"/>
      <c r="E664" s="84"/>
      <c r="F664" s="11"/>
      <c r="G664" s="11"/>
      <c r="H664" s="11"/>
    </row>
    <row r="665" spans="1:8" x14ac:dyDescent="0.25">
      <c r="A665" s="8">
        <v>664</v>
      </c>
      <c r="B665" s="21"/>
      <c r="C665" s="23"/>
      <c r="D665" s="21"/>
      <c r="E665" s="84"/>
      <c r="F665" s="11"/>
      <c r="G665" s="11"/>
      <c r="H665" s="11"/>
    </row>
    <row r="666" spans="1:8" x14ac:dyDescent="0.25">
      <c r="A666" s="8">
        <v>665</v>
      </c>
      <c r="B666" s="21"/>
      <c r="C666" s="23"/>
      <c r="D666" s="21"/>
      <c r="E666" s="84"/>
      <c r="F666" s="11"/>
      <c r="G666" s="11"/>
      <c r="H666" s="11"/>
    </row>
    <row r="667" spans="1:8" x14ac:dyDescent="0.25">
      <c r="A667" s="8">
        <v>666</v>
      </c>
      <c r="B667" s="21"/>
      <c r="C667" s="23"/>
      <c r="D667" s="21"/>
      <c r="E667" s="84"/>
      <c r="F667" s="11"/>
      <c r="G667" s="11"/>
      <c r="H667" s="11"/>
    </row>
    <row r="668" spans="1:8" x14ac:dyDescent="0.25">
      <c r="A668" s="8">
        <v>667</v>
      </c>
      <c r="B668" s="21"/>
      <c r="C668" s="23"/>
      <c r="D668" s="21"/>
      <c r="E668" s="84"/>
      <c r="F668" s="11"/>
      <c r="G668" s="11"/>
      <c r="H668" s="11"/>
    </row>
    <row r="669" spans="1:8" x14ac:dyDescent="0.25">
      <c r="A669" s="8">
        <v>668</v>
      </c>
      <c r="B669" s="21"/>
      <c r="C669" s="23"/>
      <c r="D669" s="21"/>
      <c r="E669" s="84"/>
      <c r="F669" s="11"/>
      <c r="G669" s="11"/>
      <c r="H669" s="11"/>
    </row>
    <row r="670" spans="1:8" x14ac:dyDescent="0.25">
      <c r="A670" s="8">
        <v>669</v>
      </c>
      <c r="B670" s="21"/>
      <c r="C670" s="23"/>
      <c r="D670" s="21"/>
      <c r="E670" s="84"/>
      <c r="F670" s="11"/>
      <c r="G670" s="11"/>
      <c r="H670" s="11"/>
    </row>
    <row r="671" spans="1:8" x14ac:dyDescent="0.25">
      <c r="A671" s="8">
        <v>670</v>
      </c>
      <c r="B671" s="21"/>
      <c r="C671" s="23"/>
      <c r="D671" s="21"/>
      <c r="E671" s="84"/>
      <c r="F671" s="11"/>
      <c r="G671" s="11"/>
      <c r="H671" s="11"/>
    </row>
    <row r="672" spans="1:8" x14ac:dyDescent="0.25">
      <c r="A672" s="8">
        <v>671</v>
      </c>
      <c r="B672" s="21"/>
      <c r="C672" s="23"/>
      <c r="D672" s="21"/>
      <c r="E672" s="84"/>
      <c r="F672" s="11"/>
      <c r="G672" s="11"/>
      <c r="H672" s="11"/>
    </row>
    <row r="673" spans="1:8" x14ac:dyDescent="0.25">
      <c r="A673" s="8">
        <v>672</v>
      </c>
      <c r="B673" s="21"/>
      <c r="C673" s="23"/>
      <c r="D673" s="21"/>
      <c r="E673" s="84"/>
      <c r="F673" s="11"/>
      <c r="G673" s="11"/>
      <c r="H673" s="11"/>
    </row>
    <row r="674" spans="1:8" x14ac:dyDescent="0.25">
      <c r="A674" s="8">
        <v>673</v>
      </c>
      <c r="B674" s="21"/>
      <c r="C674" s="23"/>
      <c r="D674" s="21"/>
      <c r="E674" s="84"/>
      <c r="F674" s="11"/>
      <c r="G674" s="11"/>
      <c r="H674" s="11"/>
    </row>
    <row r="675" spans="1:8" x14ac:dyDescent="0.25">
      <c r="A675" s="8">
        <v>674</v>
      </c>
      <c r="B675" s="21"/>
      <c r="C675" s="23"/>
      <c r="D675" s="21"/>
      <c r="E675" s="84"/>
      <c r="F675" s="11"/>
      <c r="G675" s="11"/>
      <c r="H675" s="11"/>
    </row>
    <row r="676" spans="1:8" x14ac:dyDescent="0.25">
      <c r="A676" s="8">
        <v>675</v>
      </c>
      <c r="B676" s="21"/>
      <c r="C676" s="23"/>
      <c r="D676" s="21"/>
      <c r="E676" s="84"/>
      <c r="F676" s="11"/>
      <c r="G676" s="11"/>
      <c r="H676" s="11"/>
    </row>
    <row r="677" spans="1:8" x14ac:dyDescent="0.25">
      <c r="A677" s="8">
        <v>676</v>
      </c>
      <c r="B677" s="21"/>
      <c r="C677" s="23"/>
      <c r="D677" s="21"/>
      <c r="E677" s="84"/>
      <c r="F677" s="11"/>
      <c r="G677" s="11"/>
      <c r="H677" s="11"/>
    </row>
    <row r="678" spans="1:8" x14ac:dyDescent="0.25">
      <c r="A678" s="8">
        <v>677</v>
      </c>
      <c r="B678" s="21"/>
      <c r="C678" s="23"/>
      <c r="D678" s="21"/>
      <c r="E678" s="84"/>
      <c r="F678" s="11"/>
      <c r="G678" s="11"/>
      <c r="H678" s="11"/>
    </row>
    <row r="679" spans="1:8" x14ac:dyDescent="0.25">
      <c r="A679" s="8">
        <v>678</v>
      </c>
      <c r="B679" s="21"/>
      <c r="C679" s="23"/>
      <c r="D679" s="21"/>
      <c r="E679" s="84"/>
      <c r="F679" s="11"/>
      <c r="G679" s="11"/>
      <c r="H679" s="11"/>
    </row>
    <row r="680" spans="1:8" x14ac:dyDescent="0.25">
      <c r="A680" s="8">
        <v>679</v>
      </c>
      <c r="B680" s="21"/>
      <c r="C680" s="23"/>
      <c r="D680" s="21"/>
      <c r="E680" s="84"/>
      <c r="F680" s="11"/>
      <c r="G680" s="11"/>
      <c r="H680" s="11"/>
    </row>
    <row r="681" spans="1:8" x14ac:dyDescent="0.25">
      <c r="A681" s="8">
        <v>680</v>
      </c>
      <c r="B681" s="21"/>
      <c r="C681" s="23"/>
      <c r="D681" s="21"/>
      <c r="E681" s="84"/>
      <c r="F681" s="11"/>
      <c r="G681" s="11"/>
      <c r="H681" s="11"/>
    </row>
    <row r="682" spans="1:8" x14ac:dyDescent="0.25">
      <c r="A682" s="8">
        <v>681</v>
      </c>
      <c r="B682" s="21"/>
      <c r="C682" s="23"/>
      <c r="D682" s="21"/>
      <c r="E682" s="84"/>
      <c r="F682" s="11"/>
      <c r="G682" s="11"/>
      <c r="H682" s="11"/>
    </row>
    <row r="683" spans="1:8" x14ac:dyDescent="0.25">
      <c r="A683" s="8">
        <v>682</v>
      </c>
      <c r="B683" s="21"/>
      <c r="C683" s="23"/>
      <c r="D683" s="21"/>
      <c r="E683" s="84"/>
      <c r="F683" s="11"/>
      <c r="G683" s="11"/>
      <c r="H683" s="11"/>
    </row>
    <row r="684" spans="1:8" x14ac:dyDescent="0.25">
      <c r="A684" s="8">
        <v>683</v>
      </c>
      <c r="B684" s="21"/>
      <c r="C684" s="23"/>
      <c r="D684" s="21"/>
      <c r="E684" s="84"/>
      <c r="F684" s="11"/>
      <c r="G684" s="11"/>
      <c r="H684" s="11"/>
    </row>
    <row r="685" spans="1:8" x14ac:dyDescent="0.25">
      <c r="A685" s="8">
        <v>684</v>
      </c>
      <c r="B685" s="21"/>
      <c r="C685" s="23"/>
      <c r="D685" s="21"/>
      <c r="E685" s="84"/>
      <c r="F685" s="11"/>
      <c r="G685" s="11"/>
      <c r="H685" s="11"/>
    </row>
    <row r="686" spans="1:8" x14ac:dyDescent="0.25">
      <c r="A686" s="8">
        <v>685</v>
      </c>
      <c r="B686" s="21"/>
      <c r="C686" s="23"/>
      <c r="D686" s="21"/>
      <c r="E686" s="84"/>
      <c r="F686" s="11"/>
      <c r="G686" s="11"/>
      <c r="H686" s="11"/>
    </row>
    <row r="687" spans="1:8" x14ac:dyDescent="0.25">
      <c r="A687" s="8">
        <v>686</v>
      </c>
      <c r="B687" s="21"/>
      <c r="C687" s="23"/>
      <c r="D687" s="21"/>
      <c r="E687" s="84"/>
      <c r="F687" s="11"/>
      <c r="G687" s="11"/>
      <c r="H687" s="11"/>
    </row>
    <row r="688" spans="1:8" x14ac:dyDescent="0.25">
      <c r="A688" s="8">
        <v>687</v>
      </c>
      <c r="B688" s="21"/>
      <c r="C688" s="23"/>
      <c r="D688" s="21"/>
      <c r="E688" s="84"/>
      <c r="F688" s="11"/>
      <c r="G688" s="11"/>
      <c r="H688" s="11"/>
    </row>
    <row r="689" spans="1:8" x14ac:dyDescent="0.25">
      <c r="A689" s="8">
        <v>688</v>
      </c>
      <c r="B689" s="21"/>
      <c r="C689" s="23"/>
      <c r="D689" s="21"/>
      <c r="E689" s="84"/>
      <c r="F689" s="11"/>
      <c r="G689" s="11"/>
      <c r="H689" s="11"/>
    </row>
    <row r="690" spans="1:8" x14ac:dyDescent="0.25">
      <c r="A690" s="8">
        <v>689</v>
      </c>
      <c r="B690" s="21"/>
      <c r="C690" s="23"/>
      <c r="D690" s="21"/>
      <c r="E690" s="84"/>
      <c r="F690" s="11"/>
      <c r="G690" s="11"/>
      <c r="H690" s="11"/>
    </row>
    <row r="691" spans="1:8" x14ac:dyDescent="0.25">
      <c r="A691" s="8">
        <v>690</v>
      </c>
      <c r="B691" s="21"/>
      <c r="C691" s="23"/>
      <c r="D691" s="21"/>
      <c r="E691" s="84"/>
      <c r="F691" s="11"/>
      <c r="G691" s="11"/>
      <c r="H691" s="11"/>
    </row>
    <row r="692" spans="1:8" x14ac:dyDescent="0.25">
      <c r="A692" s="8">
        <v>691</v>
      </c>
      <c r="B692" s="21"/>
      <c r="C692" s="23"/>
      <c r="D692" s="21"/>
      <c r="E692" s="84"/>
      <c r="F692" s="11"/>
      <c r="G692" s="11"/>
      <c r="H692" s="11"/>
    </row>
    <row r="693" spans="1:8" x14ac:dyDescent="0.25">
      <c r="A693" s="8">
        <v>692</v>
      </c>
      <c r="B693" s="21"/>
      <c r="C693" s="23"/>
      <c r="D693" s="21"/>
      <c r="E693" s="84"/>
      <c r="F693" s="11"/>
      <c r="G693" s="11"/>
      <c r="H693" s="11"/>
    </row>
    <row r="694" spans="1:8" x14ac:dyDescent="0.25">
      <c r="A694" s="8">
        <v>693</v>
      </c>
      <c r="B694" s="21"/>
      <c r="C694" s="23"/>
      <c r="D694" s="21"/>
      <c r="E694" s="84"/>
      <c r="F694" s="11"/>
      <c r="G694" s="11"/>
      <c r="H694" s="11"/>
    </row>
    <row r="695" spans="1:8" x14ac:dyDescent="0.25">
      <c r="A695" s="8">
        <v>694</v>
      </c>
      <c r="B695" s="21"/>
      <c r="C695" s="23"/>
      <c r="D695" s="21"/>
      <c r="E695" s="84"/>
      <c r="F695" s="11"/>
      <c r="G695" s="11"/>
      <c r="H695" s="11"/>
    </row>
    <row r="696" spans="1:8" x14ac:dyDescent="0.25">
      <c r="A696" s="8">
        <v>695</v>
      </c>
      <c r="B696" s="21"/>
      <c r="C696" s="23"/>
      <c r="D696" s="21"/>
      <c r="E696" s="84"/>
      <c r="F696" s="11"/>
      <c r="G696" s="11"/>
      <c r="H696" s="11"/>
    </row>
    <row r="697" spans="1:8" x14ac:dyDescent="0.25">
      <c r="A697" s="8">
        <v>696</v>
      </c>
      <c r="B697" s="21"/>
      <c r="C697" s="23"/>
      <c r="D697" s="21"/>
      <c r="E697" s="84"/>
      <c r="F697" s="11"/>
      <c r="G697" s="11"/>
      <c r="H697" s="11"/>
    </row>
    <row r="698" spans="1:8" x14ac:dyDescent="0.25">
      <c r="A698" s="8">
        <v>697</v>
      </c>
      <c r="B698" s="21"/>
      <c r="C698" s="23"/>
      <c r="D698" s="21"/>
      <c r="E698" s="84"/>
      <c r="F698" s="11"/>
      <c r="G698" s="11"/>
      <c r="H698" s="11"/>
    </row>
    <row r="699" spans="1:8" x14ac:dyDescent="0.25">
      <c r="A699" s="8">
        <v>698</v>
      </c>
      <c r="B699" s="21"/>
      <c r="C699" s="23"/>
      <c r="D699" s="21"/>
      <c r="E699" s="84"/>
      <c r="F699" s="11"/>
      <c r="G699" s="11"/>
      <c r="H699" s="11"/>
    </row>
    <row r="700" spans="1:8" x14ac:dyDescent="0.25">
      <c r="A700" s="8">
        <v>699</v>
      </c>
      <c r="B700" s="21"/>
      <c r="C700" s="23"/>
      <c r="D700" s="21"/>
      <c r="E700" s="84"/>
      <c r="F700" s="11"/>
      <c r="G700" s="11"/>
      <c r="H700" s="11"/>
    </row>
    <row r="701" spans="1:8" x14ac:dyDescent="0.25">
      <c r="A701" s="8">
        <v>700</v>
      </c>
      <c r="B701" s="21"/>
      <c r="C701" s="23"/>
      <c r="D701" s="21"/>
      <c r="E701" s="84"/>
      <c r="F701" s="11"/>
      <c r="G701" s="11"/>
      <c r="H701" s="11"/>
    </row>
    <row r="702" spans="1:8" x14ac:dyDescent="0.25">
      <c r="A702" s="8">
        <v>701</v>
      </c>
      <c r="B702" s="21"/>
      <c r="C702" s="23"/>
      <c r="D702" s="21"/>
      <c r="E702" s="84"/>
      <c r="F702" s="11"/>
      <c r="G702" s="11"/>
      <c r="H702" s="11"/>
    </row>
    <row r="703" spans="1:8" x14ac:dyDescent="0.25">
      <c r="A703" s="8">
        <v>702</v>
      </c>
      <c r="B703" s="21"/>
      <c r="C703" s="23"/>
      <c r="D703" s="21"/>
      <c r="E703" s="84"/>
      <c r="F703" s="11"/>
      <c r="G703" s="11"/>
      <c r="H703" s="11"/>
    </row>
    <row r="704" spans="1:8" x14ac:dyDescent="0.25">
      <c r="A704" s="8">
        <v>703</v>
      </c>
      <c r="B704" s="21"/>
      <c r="C704" s="23"/>
      <c r="D704" s="21"/>
      <c r="E704" s="84"/>
      <c r="F704" s="11"/>
      <c r="G704" s="11"/>
      <c r="H704" s="11"/>
    </row>
    <row r="705" spans="1:8" x14ac:dyDescent="0.25">
      <c r="A705" s="8">
        <v>704</v>
      </c>
      <c r="B705" s="21"/>
      <c r="C705" s="23"/>
      <c r="D705" s="21"/>
      <c r="E705" s="84"/>
      <c r="F705" s="11"/>
      <c r="G705" s="11"/>
      <c r="H705" s="11"/>
    </row>
    <row r="706" spans="1:8" x14ac:dyDescent="0.25">
      <c r="A706" s="8">
        <v>705</v>
      </c>
      <c r="B706" s="21"/>
      <c r="C706" s="23"/>
      <c r="D706" s="21"/>
      <c r="E706" s="84"/>
      <c r="F706" s="11"/>
      <c r="G706" s="11"/>
      <c r="H706" s="11"/>
    </row>
    <row r="707" spans="1:8" x14ac:dyDescent="0.25">
      <c r="A707" s="8">
        <v>706</v>
      </c>
      <c r="B707" s="21"/>
      <c r="C707" s="23"/>
      <c r="D707" s="21"/>
      <c r="E707" s="84"/>
      <c r="F707" s="11"/>
      <c r="G707" s="11"/>
      <c r="H707" s="11"/>
    </row>
    <row r="708" spans="1:8" x14ac:dyDescent="0.25">
      <c r="A708" s="8">
        <v>707</v>
      </c>
      <c r="B708" s="21"/>
      <c r="C708" s="23"/>
      <c r="D708" s="21"/>
      <c r="E708" s="84"/>
      <c r="F708" s="11"/>
      <c r="G708" s="11"/>
      <c r="H708" s="11"/>
    </row>
    <row r="709" spans="1:8" x14ac:dyDescent="0.25">
      <c r="A709" s="8">
        <v>708</v>
      </c>
      <c r="B709" s="21"/>
      <c r="C709" s="23"/>
      <c r="D709" s="21"/>
      <c r="E709" s="84"/>
      <c r="F709" s="11"/>
      <c r="G709" s="11"/>
      <c r="H709" s="11"/>
    </row>
    <row r="710" spans="1:8" x14ac:dyDescent="0.25">
      <c r="A710" s="8">
        <v>709</v>
      </c>
      <c r="B710" s="21"/>
      <c r="C710" s="23"/>
      <c r="D710" s="21"/>
      <c r="E710" s="84"/>
      <c r="F710" s="11"/>
      <c r="G710" s="11"/>
      <c r="H710" s="11"/>
    </row>
    <row r="711" spans="1:8" x14ac:dyDescent="0.25">
      <c r="A711" s="8">
        <v>710</v>
      </c>
      <c r="B711" s="21"/>
      <c r="C711" s="23"/>
      <c r="D711" s="21"/>
      <c r="E711" s="84"/>
      <c r="F711" s="11"/>
      <c r="G711" s="11"/>
      <c r="H711" s="11"/>
    </row>
    <row r="712" spans="1:8" x14ac:dyDescent="0.25">
      <c r="A712" s="8">
        <v>711</v>
      </c>
      <c r="B712" s="21"/>
      <c r="C712" s="23"/>
      <c r="D712" s="21"/>
      <c r="E712" s="84"/>
      <c r="F712" s="11"/>
      <c r="G712" s="11"/>
      <c r="H712" s="11"/>
    </row>
    <row r="713" spans="1:8" x14ac:dyDescent="0.25">
      <c r="A713" s="8">
        <v>712</v>
      </c>
      <c r="B713" s="21"/>
      <c r="C713" s="23"/>
      <c r="D713" s="21"/>
      <c r="E713" s="84"/>
      <c r="F713" s="11"/>
      <c r="G713" s="11"/>
      <c r="H713" s="11"/>
    </row>
    <row r="714" spans="1:8" x14ac:dyDescent="0.25">
      <c r="A714" s="8">
        <v>713</v>
      </c>
      <c r="B714" s="21"/>
      <c r="C714" s="23"/>
      <c r="D714" s="21"/>
      <c r="E714" s="84"/>
      <c r="F714" s="11"/>
      <c r="G714" s="11"/>
      <c r="H714" s="11"/>
    </row>
    <row r="715" spans="1:8" x14ac:dyDescent="0.25">
      <c r="A715" s="8">
        <v>714</v>
      </c>
      <c r="B715" s="21"/>
      <c r="C715" s="23"/>
      <c r="D715" s="21"/>
      <c r="E715" s="84"/>
      <c r="F715" s="11"/>
      <c r="G715" s="11"/>
      <c r="H715" s="11"/>
    </row>
    <row r="716" spans="1:8" x14ac:dyDescent="0.25">
      <c r="A716" s="8">
        <v>715</v>
      </c>
      <c r="B716" s="21"/>
      <c r="C716" s="23"/>
      <c r="D716" s="21"/>
      <c r="E716" s="84"/>
      <c r="F716" s="11"/>
      <c r="G716" s="11"/>
      <c r="H716" s="11"/>
    </row>
    <row r="717" spans="1:8" x14ac:dyDescent="0.25">
      <c r="A717" s="8">
        <v>716</v>
      </c>
      <c r="B717" s="21"/>
      <c r="C717" s="23"/>
      <c r="D717" s="21"/>
      <c r="E717" s="84"/>
      <c r="F717" s="11"/>
      <c r="G717" s="11"/>
      <c r="H717" s="11"/>
    </row>
    <row r="718" spans="1:8" x14ac:dyDescent="0.25">
      <c r="A718" s="8">
        <v>717</v>
      </c>
      <c r="B718" s="21"/>
      <c r="C718" s="23"/>
      <c r="D718" s="21"/>
      <c r="E718" s="84"/>
      <c r="F718" s="11"/>
      <c r="G718" s="11"/>
      <c r="H718" s="11"/>
    </row>
    <row r="719" spans="1:8" x14ac:dyDescent="0.25">
      <c r="A719" s="8">
        <v>718</v>
      </c>
      <c r="B719" s="21"/>
      <c r="C719" s="23"/>
      <c r="D719" s="21"/>
      <c r="E719" s="84"/>
      <c r="F719" s="11"/>
      <c r="G719" s="11"/>
      <c r="H719" s="11"/>
    </row>
    <row r="720" spans="1:8" x14ac:dyDescent="0.25">
      <c r="A720" s="8">
        <v>719</v>
      </c>
      <c r="B720" s="21"/>
      <c r="C720" s="23"/>
      <c r="D720" s="21"/>
      <c r="E720" s="84"/>
      <c r="F720" s="11"/>
      <c r="G720" s="11"/>
      <c r="H720" s="11"/>
    </row>
    <row r="721" spans="1:8" x14ac:dyDescent="0.25">
      <c r="A721" s="8">
        <v>720</v>
      </c>
      <c r="B721" s="21"/>
      <c r="C721" s="23"/>
      <c r="D721" s="21"/>
      <c r="E721" s="84"/>
      <c r="F721" s="11"/>
      <c r="G721" s="11"/>
      <c r="H721" s="11"/>
    </row>
    <row r="722" spans="1:8" x14ac:dyDescent="0.25">
      <c r="A722" s="8">
        <v>721</v>
      </c>
      <c r="B722" s="21"/>
      <c r="C722" s="23"/>
      <c r="D722" s="21"/>
      <c r="E722" s="84"/>
      <c r="F722" s="11"/>
      <c r="G722" s="11"/>
      <c r="H722" s="11"/>
    </row>
    <row r="723" spans="1:8" x14ac:dyDescent="0.25">
      <c r="A723" s="8">
        <v>722</v>
      </c>
      <c r="B723" s="21"/>
      <c r="C723" s="23"/>
      <c r="D723" s="21"/>
      <c r="E723" s="84"/>
      <c r="F723" s="11"/>
      <c r="G723" s="11"/>
      <c r="H723" s="11"/>
    </row>
    <row r="724" spans="1:8" x14ac:dyDescent="0.25">
      <c r="A724" s="8">
        <v>723</v>
      </c>
      <c r="B724" s="21"/>
      <c r="C724" s="23"/>
      <c r="D724" s="21"/>
      <c r="E724" s="84"/>
      <c r="F724" s="11"/>
      <c r="G724" s="11"/>
      <c r="H724" s="11"/>
    </row>
    <row r="725" spans="1:8" x14ac:dyDescent="0.25">
      <c r="A725" s="8">
        <v>724</v>
      </c>
      <c r="B725" s="21"/>
      <c r="C725" s="23"/>
      <c r="D725" s="21"/>
      <c r="E725" s="84"/>
      <c r="F725" s="11"/>
      <c r="G725" s="11"/>
      <c r="H725" s="11"/>
    </row>
    <row r="726" spans="1:8" x14ac:dyDescent="0.25">
      <c r="A726" s="8">
        <v>725</v>
      </c>
      <c r="B726" s="21"/>
      <c r="C726" s="23"/>
      <c r="D726" s="21"/>
      <c r="E726" s="84"/>
      <c r="F726" s="11"/>
      <c r="G726" s="11"/>
      <c r="H726" s="11"/>
    </row>
    <row r="727" spans="1:8" x14ac:dyDescent="0.25">
      <c r="A727" s="8">
        <v>726</v>
      </c>
      <c r="B727" s="21"/>
      <c r="C727" s="23"/>
      <c r="D727" s="21"/>
      <c r="E727" s="84"/>
      <c r="F727" s="11"/>
      <c r="G727" s="11"/>
      <c r="H727" s="11"/>
    </row>
    <row r="728" spans="1:8" x14ac:dyDescent="0.25">
      <c r="A728" s="8">
        <v>727</v>
      </c>
      <c r="B728" s="21"/>
      <c r="C728" s="23"/>
      <c r="D728" s="21"/>
      <c r="E728" s="84"/>
      <c r="F728" s="11"/>
      <c r="G728" s="11"/>
      <c r="H728" s="11"/>
    </row>
    <row r="729" spans="1:8" x14ac:dyDescent="0.25">
      <c r="A729" s="8">
        <v>728</v>
      </c>
      <c r="B729" s="21"/>
      <c r="C729" s="23"/>
      <c r="D729" s="21"/>
      <c r="E729" s="84"/>
      <c r="F729" s="11"/>
      <c r="G729" s="11"/>
      <c r="H729" s="11"/>
    </row>
    <row r="730" spans="1:8" x14ac:dyDescent="0.25">
      <c r="A730" s="8">
        <v>729</v>
      </c>
      <c r="B730" s="21"/>
      <c r="C730" s="23"/>
      <c r="D730" s="21"/>
      <c r="E730" s="84"/>
      <c r="F730" s="11"/>
      <c r="G730" s="11"/>
      <c r="H730" s="11"/>
    </row>
    <row r="731" spans="1:8" x14ac:dyDescent="0.25">
      <c r="A731" s="8">
        <v>730</v>
      </c>
      <c r="B731" s="21"/>
      <c r="C731" s="23"/>
      <c r="D731" s="21"/>
      <c r="E731" s="84"/>
      <c r="F731" s="11"/>
      <c r="G731" s="11"/>
      <c r="H731" s="11"/>
    </row>
    <row r="732" spans="1:8" x14ac:dyDescent="0.25">
      <c r="A732" s="8">
        <v>731</v>
      </c>
      <c r="B732" s="21"/>
      <c r="C732" s="23"/>
      <c r="D732" s="21"/>
      <c r="E732" s="84"/>
      <c r="F732" s="11"/>
      <c r="G732" s="11"/>
      <c r="H732" s="11"/>
    </row>
    <row r="733" spans="1:8" x14ac:dyDescent="0.25">
      <c r="A733" s="8">
        <v>732</v>
      </c>
      <c r="B733" s="21"/>
      <c r="C733" s="23"/>
      <c r="D733" s="21"/>
      <c r="E733" s="84"/>
      <c r="F733" s="11"/>
      <c r="G733" s="11"/>
      <c r="H733" s="11"/>
    </row>
    <row r="734" spans="1:8" x14ac:dyDescent="0.25">
      <c r="A734" s="8">
        <v>733</v>
      </c>
      <c r="B734" s="21"/>
      <c r="C734" s="23"/>
      <c r="D734" s="21"/>
      <c r="E734" s="84"/>
      <c r="F734" s="11"/>
      <c r="G734" s="11"/>
      <c r="H734" s="11"/>
    </row>
    <row r="735" spans="1:8" x14ac:dyDescent="0.25">
      <c r="A735" s="8">
        <v>734</v>
      </c>
      <c r="B735" s="21"/>
      <c r="C735" s="23"/>
      <c r="D735" s="21"/>
      <c r="E735" s="84"/>
      <c r="F735" s="11"/>
      <c r="G735" s="11"/>
      <c r="H735" s="11"/>
    </row>
    <row r="736" spans="1:8" x14ac:dyDescent="0.25">
      <c r="A736" s="8">
        <v>735</v>
      </c>
      <c r="B736" s="21"/>
      <c r="C736" s="23"/>
      <c r="D736" s="21"/>
      <c r="E736" s="84"/>
      <c r="F736" s="11"/>
      <c r="G736" s="11"/>
      <c r="H736" s="11"/>
    </row>
    <row r="737" spans="1:8" x14ac:dyDescent="0.25">
      <c r="A737" s="8">
        <v>736</v>
      </c>
      <c r="B737" s="21"/>
      <c r="C737" s="23"/>
      <c r="D737" s="21"/>
      <c r="E737" s="84"/>
      <c r="F737" s="11"/>
      <c r="G737" s="11"/>
      <c r="H737" s="11"/>
    </row>
    <row r="738" spans="1:8" x14ac:dyDescent="0.25">
      <c r="A738" s="8">
        <v>737</v>
      </c>
      <c r="B738" s="21"/>
      <c r="C738" s="23"/>
      <c r="D738" s="21"/>
      <c r="E738" s="84"/>
      <c r="F738" s="11"/>
      <c r="G738" s="11"/>
      <c r="H738" s="11"/>
    </row>
    <row r="739" spans="1:8" x14ac:dyDescent="0.25">
      <c r="A739" s="8">
        <v>738</v>
      </c>
      <c r="B739" s="21"/>
      <c r="C739" s="23"/>
      <c r="D739" s="21"/>
      <c r="E739" s="84"/>
      <c r="F739" s="11"/>
      <c r="G739" s="11"/>
      <c r="H739" s="11"/>
    </row>
    <row r="740" spans="1:8" x14ac:dyDescent="0.25">
      <c r="A740" s="8">
        <v>739</v>
      </c>
      <c r="B740" s="21"/>
      <c r="C740" s="23"/>
      <c r="D740" s="21"/>
      <c r="E740" s="84"/>
      <c r="F740" s="11"/>
      <c r="G740" s="11"/>
      <c r="H740" s="11"/>
    </row>
    <row r="741" spans="1:8" x14ac:dyDescent="0.25">
      <c r="A741" s="8">
        <v>740</v>
      </c>
      <c r="B741" s="21"/>
      <c r="C741" s="23"/>
      <c r="D741" s="21"/>
      <c r="E741" s="84"/>
      <c r="F741" s="11"/>
      <c r="G741" s="11"/>
      <c r="H741" s="11"/>
    </row>
    <row r="742" spans="1:8" x14ac:dyDescent="0.25">
      <c r="A742" s="8">
        <v>741</v>
      </c>
      <c r="B742" s="21"/>
      <c r="C742" s="23"/>
      <c r="D742" s="21"/>
      <c r="E742" s="84"/>
      <c r="F742" s="11"/>
      <c r="G742" s="11"/>
      <c r="H742" s="11"/>
    </row>
    <row r="743" spans="1:8" x14ac:dyDescent="0.25">
      <c r="A743" s="8">
        <v>742</v>
      </c>
      <c r="B743" s="21"/>
      <c r="C743" s="23"/>
      <c r="D743" s="21"/>
      <c r="E743" s="84"/>
      <c r="F743" s="11"/>
      <c r="G743" s="11"/>
      <c r="H743" s="11"/>
    </row>
    <row r="744" spans="1:8" x14ac:dyDescent="0.25">
      <c r="A744" s="8">
        <v>743</v>
      </c>
      <c r="B744" s="21"/>
      <c r="C744" s="23"/>
      <c r="D744" s="21"/>
      <c r="E744" s="84"/>
      <c r="F744" s="11"/>
      <c r="G744" s="11"/>
      <c r="H744" s="11"/>
    </row>
    <row r="745" spans="1:8" x14ac:dyDescent="0.25">
      <c r="A745" s="8">
        <v>744</v>
      </c>
      <c r="B745" s="21"/>
      <c r="C745" s="23"/>
      <c r="D745" s="21"/>
      <c r="E745" s="84"/>
      <c r="F745" s="11"/>
      <c r="G745" s="11"/>
      <c r="H745" s="11"/>
    </row>
    <row r="746" spans="1:8" x14ac:dyDescent="0.25">
      <c r="A746" s="8">
        <v>745</v>
      </c>
      <c r="B746" s="21"/>
      <c r="C746" s="23"/>
      <c r="D746" s="21"/>
      <c r="E746" s="84"/>
      <c r="F746" s="11"/>
      <c r="G746" s="11"/>
      <c r="H746" s="11"/>
    </row>
    <row r="747" spans="1:8" x14ac:dyDescent="0.25">
      <c r="A747" s="8">
        <v>746</v>
      </c>
      <c r="B747" s="21"/>
      <c r="C747" s="23"/>
      <c r="D747" s="21"/>
      <c r="E747" s="84"/>
      <c r="F747" s="11"/>
      <c r="G747" s="11"/>
      <c r="H747" s="11"/>
    </row>
    <row r="748" spans="1:8" x14ac:dyDescent="0.25">
      <c r="A748" s="8">
        <v>747</v>
      </c>
      <c r="B748" s="21"/>
      <c r="C748" s="23"/>
      <c r="D748" s="21"/>
      <c r="E748" s="84"/>
      <c r="F748" s="11"/>
      <c r="G748" s="11"/>
      <c r="H748" s="11"/>
    </row>
    <row r="749" spans="1:8" x14ac:dyDescent="0.25">
      <c r="A749" s="8">
        <v>748</v>
      </c>
      <c r="B749" s="21"/>
      <c r="C749" s="23"/>
      <c r="D749" s="21"/>
      <c r="E749" s="84"/>
      <c r="F749" s="11"/>
      <c r="G749" s="11"/>
      <c r="H749" s="11"/>
    </row>
    <row r="750" spans="1:8" x14ac:dyDescent="0.25">
      <c r="A750" s="8">
        <v>749</v>
      </c>
      <c r="B750" s="21"/>
      <c r="C750" s="23"/>
      <c r="D750" s="21"/>
      <c r="E750" s="84"/>
      <c r="F750" s="11"/>
      <c r="G750" s="11"/>
      <c r="H750" s="11"/>
    </row>
    <row r="751" spans="1:8" x14ac:dyDescent="0.25">
      <c r="A751" s="8">
        <v>750</v>
      </c>
      <c r="B751" s="21"/>
      <c r="C751" s="23"/>
      <c r="D751" s="21"/>
      <c r="E751" s="84"/>
      <c r="F751" s="11"/>
      <c r="G751" s="11"/>
      <c r="H751" s="11"/>
    </row>
    <row r="752" spans="1:8" x14ac:dyDescent="0.25">
      <c r="A752" s="8">
        <v>751</v>
      </c>
      <c r="B752" s="21"/>
      <c r="C752" s="23"/>
      <c r="D752" s="21"/>
      <c r="E752" s="84"/>
      <c r="F752" s="11"/>
      <c r="G752" s="11"/>
      <c r="H752" s="11"/>
    </row>
    <row r="753" spans="1:8" x14ac:dyDescent="0.25">
      <c r="A753" s="8">
        <v>752</v>
      </c>
      <c r="B753" s="21"/>
      <c r="C753" s="23"/>
      <c r="D753" s="21"/>
      <c r="E753" s="84"/>
      <c r="F753" s="11"/>
      <c r="G753" s="11"/>
      <c r="H753" s="11"/>
    </row>
    <row r="754" spans="1:8" x14ac:dyDescent="0.25">
      <c r="A754" s="8">
        <v>753</v>
      </c>
      <c r="B754" s="21"/>
      <c r="C754" s="23"/>
      <c r="D754" s="21"/>
      <c r="E754" s="84"/>
      <c r="F754" s="11"/>
      <c r="G754" s="11"/>
      <c r="H754" s="11"/>
    </row>
    <row r="755" spans="1:8" x14ac:dyDescent="0.25">
      <c r="A755" s="8">
        <v>754</v>
      </c>
      <c r="B755" s="21"/>
      <c r="C755" s="23"/>
      <c r="D755" s="21"/>
      <c r="E755" s="84"/>
      <c r="F755" s="11"/>
      <c r="G755" s="11"/>
      <c r="H755" s="11"/>
    </row>
    <row r="756" spans="1:8" x14ac:dyDescent="0.25">
      <c r="A756" s="8">
        <v>755</v>
      </c>
      <c r="B756" s="21"/>
      <c r="C756" s="23"/>
      <c r="D756" s="21"/>
      <c r="E756" s="84"/>
      <c r="F756" s="11"/>
      <c r="G756" s="11"/>
      <c r="H756" s="11"/>
    </row>
    <row r="757" spans="1:8" x14ac:dyDescent="0.25">
      <c r="A757" s="8">
        <v>756</v>
      </c>
      <c r="B757" s="21"/>
      <c r="C757" s="23"/>
      <c r="D757" s="21"/>
      <c r="E757" s="84"/>
      <c r="F757" s="11"/>
      <c r="G757" s="11"/>
      <c r="H757" s="11"/>
    </row>
    <row r="758" spans="1:8" x14ac:dyDescent="0.25">
      <c r="A758" s="8">
        <v>757</v>
      </c>
      <c r="B758" s="21"/>
      <c r="C758" s="23"/>
      <c r="D758" s="21"/>
      <c r="E758" s="84"/>
      <c r="F758" s="11"/>
      <c r="G758" s="11"/>
      <c r="H758" s="11"/>
    </row>
    <row r="759" spans="1:8" x14ac:dyDescent="0.25">
      <c r="A759" s="8">
        <v>758</v>
      </c>
      <c r="B759" s="21"/>
      <c r="C759" s="23"/>
      <c r="D759" s="21"/>
      <c r="E759" s="84"/>
      <c r="F759" s="11"/>
      <c r="G759" s="11"/>
      <c r="H759" s="11"/>
    </row>
    <row r="760" spans="1:8" x14ac:dyDescent="0.25">
      <c r="A760" s="8">
        <v>759</v>
      </c>
      <c r="B760" s="21"/>
      <c r="C760" s="23"/>
      <c r="D760" s="21"/>
      <c r="E760" s="84"/>
      <c r="F760" s="11"/>
      <c r="G760" s="11"/>
      <c r="H760" s="11"/>
    </row>
    <row r="761" spans="1:8" x14ac:dyDescent="0.25">
      <c r="A761" s="8">
        <v>760</v>
      </c>
      <c r="B761" s="21"/>
      <c r="C761" s="23"/>
      <c r="D761" s="21"/>
      <c r="E761" s="84"/>
      <c r="F761" s="11"/>
      <c r="G761" s="11"/>
      <c r="H761" s="11"/>
    </row>
    <row r="762" spans="1:8" x14ac:dyDescent="0.25">
      <c r="A762" s="8">
        <v>761</v>
      </c>
      <c r="B762" s="21"/>
      <c r="C762" s="23"/>
      <c r="D762" s="21"/>
      <c r="E762" s="84"/>
      <c r="F762" s="11"/>
      <c r="G762" s="11"/>
      <c r="H762" s="11"/>
    </row>
    <row r="763" spans="1:8" x14ac:dyDescent="0.25">
      <c r="A763" s="8">
        <v>762</v>
      </c>
      <c r="B763" s="21"/>
      <c r="C763" s="23"/>
      <c r="D763" s="21"/>
      <c r="E763" s="84"/>
      <c r="F763" s="11"/>
      <c r="G763" s="11"/>
      <c r="H763" s="11"/>
    </row>
    <row r="764" spans="1:8" x14ac:dyDescent="0.25">
      <c r="A764" s="8">
        <v>763</v>
      </c>
      <c r="B764" s="21"/>
      <c r="C764" s="23"/>
      <c r="D764" s="21"/>
      <c r="E764" s="84"/>
      <c r="F764" s="11"/>
      <c r="G764" s="11"/>
      <c r="H764" s="11"/>
    </row>
    <row r="765" spans="1:8" x14ac:dyDescent="0.25">
      <c r="A765" s="8">
        <v>764</v>
      </c>
      <c r="B765" s="21"/>
      <c r="C765" s="23"/>
      <c r="D765" s="21"/>
      <c r="E765" s="84"/>
      <c r="F765" s="11"/>
      <c r="G765" s="11"/>
      <c r="H765" s="11"/>
    </row>
    <row r="766" spans="1:8" x14ac:dyDescent="0.25">
      <c r="A766" s="8">
        <v>765</v>
      </c>
      <c r="B766" s="21"/>
      <c r="C766" s="23"/>
      <c r="D766" s="21"/>
      <c r="E766" s="84"/>
      <c r="F766" s="11"/>
      <c r="G766" s="11"/>
      <c r="H766" s="11"/>
    </row>
    <row r="767" spans="1:8" x14ac:dyDescent="0.25">
      <c r="A767" s="8">
        <v>766</v>
      </c>
      <c r="B767" s="21"/>
      <c r="C767" s="23"/>
      <c r="D767" s="21"/>
      <c r="E767" s="84"/>
      <c r="F767" s="11"/>
      <c r="G767" s="11"/>
      <c r="H767" s="11"/>
    </row>
    <row r="768" spans="1:8" x14ac:dyDescent="0.25">
      <c r="A768" s="8">
        <v>767</v>
      </c>
      <c r="B768" s="21"/>
      <c r="C768" s="23"/>
      <c r="D768" s="21"/>
      <c r="E768" s="84"/>
      <c r="F768" s="11"/>
      <c r="G768" s="11"/>
      <c r="H768" s="11"/>
    </row>
    <row r="769" spans="1:8" x14ac:dyDescent="0.25">
      <c r="A769" s="8">
        <v>768</v>
      </c>
      <c r="B769" s="21"/>
      <c r="C769" s="23"/>
      <c r="D769" s="21"/>
      <c r="E769" s="84"/>
      <c r="F769" s="11"/>
      <c r="G769" s="11"/>
      <c r="H769" s="11"/>
    </row>
    <row r="770" spans="1:8" x14ac:dyDescent="0.25">
      <c r="A770" s="8">
        <v>769</v>
      </c>
      <c r="B770" s="21"/>
      <c r="C770" s="23"/>
      <c r="D770" s="21"/>
      <c r="E770" s="84"/>
      <c r="F770" s="11"/>
      <c r="G770" s="11"/>
      <c r="H770" s="11"/>
    </row>
    <row r="771" spans="1:8" x14ac:dyDescent="0.25">
      <c r="A771" s="8">
        <v>770</v>
      </c>
      <c r="B771" s="21"/>
      <c r="C771" s="23"/>
      <c r="D771" s="21"/>
      <c r="E771" s="84"/>
      <c r="F771" s="11"/>
      <c r="G771" s="11"/>
      <c r="H771" s="11"/>
    </row>
    <row r="772" spans="1:8" x14ac:dyDescent="0.25">
      <c r="A772" s="8">
        <v>771</v>
      </c>
      <c r="B772" s="21"/>
      <c r="C772" s="23"/>
      <c r="D772" s="21"/>
      <c r="E772" s="84"/>
      <c r="F772" s="11"/>
      <c r="G772" s="11"/>
      <c r="H772" s="11"/>
    </row>
    <row r="773" spans="1:8" x14ac:dyDescent="0.25">
      <c r="A773" s="8">
        <v>772</v>
      </c>
      <c r="B773" s="21"/>
      <c r="C773" s="23"/>
      <c r="D773" s="21"/>
      <c r="E773" s="84"/>
      <c r="F773" s="11"/>
      <c r="G773" s="11"/>
      <c r="H773" s="11"/>
    </row>
    <row r="774" spans="1:8" x14ac:dyDescent="0.25">
      <c r="A774" s="8">
        <v>773</v>
      </c>
      <c r="B774" s="21"/>
      <c r="C774" s="23"/>
      <c r="D774" s="21"/>
      <c r="E774" s="84"/>
      <c r="F774" s="11"/>
      <c r="G774" s="11"/>
      <c r="H774" s="11"/>
    </row>
    <row r="775" spans="1:8" x14ac:dyDescent="0.25">
      <c r="A775" s="8">
        <v>774</v>
      </c>
      <c r="B775" s="21"/>
      <c r="C775" s="23"/>
      <c r="D775" s="21"/>
      <c r="E775" s="84"/>
      <c r="F775" s="11"/>
      <c r="G775" s="11"/>
      <c r="H775" s="11"/>
    </row>
    <row r="776" spans="1:8" x14ac:dyDescent="0.25">
      <c r="A776" s="8">
        <v>775</v>
      </c>
      <c r="B776" s="21"/>
      <c r="C776" s="23"/>
      <c r="D776" s="21"/>
      <c r="E776" s="84"/>
      <c r="F776" s="11"/>
      <c r="G776" s="11"/>
      <c r="H776" s="11"/>
    </row>
    <row r="777" spans="1:8" x14ac:dyDescent="0.25">
      <c r="A777" s="8">
        <v>776</v>
      </c>
      <c r="B777" s="21"/>
      <c r="C777" s="23"/>
      <c r="D777" s="21"/>
      <c r="E777" s="84"/>
      <c r="F777" s="11"/>
      <c r="G777" s="11"/>
      <c r="H777" s="11"/>
    </row>
    <row r="778" spans="1:8" x14ac:dyDescent="0.25">
      <c r="A778" s="8">
        <v>777</v>
      </c>
      <c r="B778" s="21"/>
      <c r="C778" s="23"/>
      <c r="D778" s="21"/>
      <c r="E778" s="84"/>
      <c r="F778" s="11"/>
      <c r="G778" s="11"/>
      <c r="H778" s="11"/>
    </row>
    <row r="779" spans="1:8" x14ac:dyDescent="0.25">
      <c r="A779" s="8">
        <v>778</v>
      </c>
      <c r="B779" s="21"/>
      <c r="C779" s="23"/>
      <c r="D779" s="21"/>
      <c r="E779" s="84"/>
      <c r="F779" s="11"/>
      <c r="G779" s="11"/>
      <c r="H779" s="11"/>
    </row>
    <row r="780" spans="1:8" x14ac:dyDescent="0.25">
      <c r="A780" s="8">
        <v>779</v>
      </c>
      <c r="B780" s="21"/>
      <c r="C780" s="23"/>
      <c r="D780" s="21"/>
      <c r="E780" s="84"/>
      <c r="F780" s="11"/>
      <c r="G780" s="11"/>
      <c r="H780" s="11"/>
    </row>
    <row r="781" spans="1:8" x14ac:dyDescent="0.25">
      <c r="A781" s="8">
        <v>780</v>
      </c>
      <c r="B781" s="21"/>
      <c r="C781" s="23"/>
      <c r="D781" s="21"/>
      <c r="E781" s="84"/>
      <c r="F781" s="11"/>
      <c r="G781" s="11"/>
      <c r="H781" s="11"/>
    </row>
    <row r="782" spans="1:8" x14ac:dyDescent="0.25">
      <c r="A782" s="8">
        <v>781</v>
      </c>
      <c r="B782" s="21"/>
      <c r="C782" s="23"/>
      <c r="D782" s="21"/>
      <c r="E782" s="84"/>
      <c r="F782" s="11"/>
      <c r="G782" s="11"/>
      <c r="H782" s="11"/>
    </row>
    <row r="783" spans="1:8" x14ac:dyDescent="0.25">
      <c r="A783" s="8">
        <v>782</v>
      </c>
      <c r="B783" s="21"/>
      <c r="C783" s="23"/>
      <c r="D783" s="21"/>
      <c r="E783" s="84"/>
      <c r="F783" s="11"/>
      <c r="G783" s="11"/>
      <c r="H783" s="11"/>
    </row>
    <row r="784" spans="1:8" x14ac:dyDescent="0.25">
      <c r="A784" s="8">
        <v>783</v>
      </c>
      <c r="B784" s="21"/>
      <c r="C784" s="23"/>
      <c r="D784" s="21"/>
      <c r="E784" s="84"/>
      <c r="F784" s="11"/>
      <c r="G784" s="11"/>
      <c r="H784" s="11"/>
    </row>
    <row r="785" spans="1:8" x14ac:dyDescent="0.25">
      <c r="A785" s="8">
        <v>784</v>
      </c>
      <c r="B785" s="21"/>
      <c r="C785" s="23"/>
      <c r="D785" s="21"/>
      <c r="E785" s="84"/>
      <c r="F785" s="11"/>
      <c r="G785" s="11"/>
      <c r="H785" s="11"/>
    </row>
    <row r="786" spans="1:8" x14ac:dyDescent="0.25">
      <c r="A786" s="8">
        <v>785</v>
      </c>
      <c r="B786" s="21"/>
      <c r="C786" s="23"/>
      <c r="D786" s="21"/>
      <c r="E786" s="84"/>
      <c r="F786" s="11"/>
      <c r="G786" s="11"/>
      <c r="H786" s="11"/>
    </row>
    <row r="787" spans="1:8" x14ac:dyDescent="0.25">
      <c r="A787" s="8">
        <v>786</v>
      </c>
      <c r="B787" s="21"/>
      <c r="C787" s="23"/>
      <c r="D787" s="21"/>
      <c r="E787" s="84"/>
      <c r="F787" s="11"/>
      <c r="G787" s="11"/>
      <c r="H787" s="11"/>
    </row>
    <row r="788" spans="1:8" x14ac:dyDescent="0.25">
      <c r="A788" s="8">
        <v>787</v>
      </c>
      <c r="B788" s="21"/>
      <c r="C788" s="23"/>
      <c r="D788" s="21"/>
      <c r="E788" s="84"/>
      <c r="F788" s="11"/>
      <c r="G788" s="11"/>
      <c r="H788" s="11"/>
    </row>
    <row r="789" spans="1:8" x14ac:dyDescent="0.25">
      <c r="A789" s="8">
        <v>788</v>
      </c>
      <c r="B789" s="21"/>
      <c r="C789" s="23"/>
      <c r="D789" s="21"/>
      <c r="E789" s="84"/>
      <c r="F789" s="11"/>
      <c r="G789" s="11"/>
      <c r="H789" s="11"/>
    </row>
    <row r="790" spans="1:8" x14ac:dyDescent="0.25">
      <c r="A790" s="8">
        <v>789</v>
      </c>
      <c r="B790" s="21"/>
      <c r="C790" s="23"/>
      <c r="D790" s="21"/>
      <c r="E790" s="84"/>
      <c r="F790" s="11"/>
      <c r="G790" s="11"/>
      <c r="H790" s="11"/>
    </row>
    <row r="791" spans="1:8" x14ac:dyDescent="0.25">
      <c r="A791" s="8">
        <v>790</v>
      </c>
      <c r="B791" s="21"/>
      <c r="C791" s="23"/>
      <c r="D791" s="21"/>
      <c r="E791" s="84"/>
      <c r="F791" s="11"/>
      <c r="G791" s="11"/>
      <c r="H791" s="11"/>
    </row>
    <row r="792" spans="1:8" x14ac:dyDescent="0.25">
      <c r="A792" s="8">
        <v>791</v>
      </c>
      <c r="B792" s="21"/>
      <c r="C792" s="23"/>
      <c r="D792" s="21"/>
      <c r="E792" s="84"/>
      <c r="F792" s="11"/>
      <c r="G792" s="11"/>
      <c r="H792" s="11"/>
    </row>
    <row r="793" spans="1:8" x14ac:dyDescent="0.25">
      <c r="A793" s="8">
        <v>792</v>
      </c>
      <c r="B793" s="21"/>
      <c r="C793" s="23"/>
      <c r="D793" s="21"/>
      <c r="E793" s="84"/>
      <c r="F793" s="11"/>
      <c r="G793" s="11"/>
      <c r="H793" s="11"/>
    </row>
    <row r="794" spans="1:8" x14ac:dyDescent="0.25">
      <c r="A794" s="8">
        <v>793</v>
      </c>
      <c r="B794" s="21"/>
      <c r="C794" s="23"/>
      <c r="D794" s="21"/>
      <c r="E794" s="84"/>
      <c r="F794" s="11"/>
      <c r="G794" s="11"/>
      <c r="H794" s="11"/>
    </row>
    <row r="795" spans="1:8" x14ac:dyDescent="0.25">
      <c r="A795" s="8">
        <v>794</v>
      </c>
      <c r="B795" s="21"/>
      <c r="C795" s="23"/>
      <c r="D795" s="21"/>
      <c r="E795" s="84"/>
      <c r="F795" s="11"/>
      <c r="G795" s="11"/>
      <c r="H795" s="11"/>
    </row>
    <row r="796" spans="1:8" x14ac:dyDescent="0.25">
      <c r="A796" s="8">
        <v>795</v>
      </c>
      <c r="B796" s="21"/>
      <c r="C796" s="23"/>
      <c r="D796" s="21"/>
      <c r="E796" s="84"/>
      <c r="F796" s="11"/>
      <c r="G796" s="11"/>
      <c r="H796" s="11"/>
    </row>
    <row r="797" spans="1:8" x14ac:dyDescent="0.25">
      <c r="A797" s="8">
        <v>796</v>
      </c>
      <c r="B797" s="21"/>
      <c r="C797" s="23"/>
      <c r="D797" s="21"/>
      <c r="E797" s="84"/>
      <c r="F797" s="11"/>
      <c r="G797" s="11"/>
      <c r="H797" s="11"/>
    </row>
    <row r="798" spans="1:8" x14ac:dyDescent="0.25">
      <c r="A798" s="8">
        <v>797</v>
      </c>
      <c r="B798" s="21"/>
      <c r="C798" s="23"/>
      <c r="D798" s="21"/>
      <c r="E798" s="84"/>
      <c r="F798" s="11"/>
      <c r="G798" s="11"/>
      <c r="H798" s="11"/>
    </row>
    <row r="799" spans="1:8" x14ac:dyDescent="0.25">
      <c r="A799" s="8">
        <v>798</v>
      </c>
      <c r="B799" s="21"/>
      <c r="C799" s="23"/>
      <c r="D799" s="21"/>
      <c r="E799" s="84"/>
      <c r="F799" s="11"/>
      <c r="G799" s="11"/>
      <c r="H799" s="11"/>
    </row>
    <row r="800" spans="1:8" x14ac:dyDescent="0.25">
      <c r="A800" s="8">
        <v>799</v>
      </c>
      <c r="B800" s="21"/>
      <c r="C800" s="23"/>
      <c r="D800" s="21"/>
      <c r="E800" s="84"/>
      <c r="F800" s="11"/>
      <c r="G800" s="11"/>
      <c r="H800" s="11"/>
    </row>
    <row r="801" spans="1:8" x14ac:dyDescent="0.25">
      <c r="A801" s="8">
        <v>800</v>
      </c>
      <c r="B801" s="21"/>
      <c r="C801" s="23"/>
      <c r="D801" s="21"/>
      <c r="E801" s="84"/>
      <c r="F801" s="11"/>
      <c r="G801" s="11"/>
      <c r="H801" s="11"/>
    </row>
    <row r="802" spans="1:8" x14ac:dyDescent="0.25">
      <c r="A802" s="8">
        <v>801</v>
      </c>
      <c r="B802" s="21"/>
      <c r="C802" s="23"/>
      <c r="D802" s="21"/>
      <c r="E802" s="84"/>
      <c r="F802" s="11"/>
      <c r="G802" s="11"/>
      <c r="H802" s="11"/>
    </row>
    <row r="803" spans="1:8" x14ac:dyDescent="0.25">
      <c r="A803" s="8">
        <v>802</v>
      </c>
      <c r="B803" s="21"/>
      <c r="C803" s="23"/>
      <c r="D803" s="21"/>
      <c r="E803" s="84"/>
      <c r="F803" s="11"/>
      <c r="G803" s="11"/>
      <c r="H803" s="11"/>
    </row>
    <row r="804" spans="1:8" x14ac:dyDescent="0.25">
      <c r="A804" s="8">
        <v>803</v>
      </c>
      <c r="B804" s="21"/>
      <c r="C804" s="23"/>
      <c r="D804" s="21"/>
      <c r="E804" s="84"/>
      <c r="F804" s="11"/>
      <c r="G804" s="11"/>
      <c r="H804" s="11"/>
    </row>
    <row r="805" spans="1:8" x14ac:dyDescent="0.25">
      <c r="A805" s="8">
        <v>804</v>
      </c>
      <c r="B805" s="21"/>
      <c r="C805" s="23"/>
      <c r="D805" s="21"/>
      <c r="E805" s="84"/>
      <c r="F805" s="11"/>
      <c r="G805" s="11"/>
      <c r="H805" s="11"/>
    </row>
    <row r="806" spans="1:8" x14ac:dyDescent="0.25">
      <c r="A806" s="8">
        <v>805</v>
      </c>
      <c r="B806" s="21"/>
      <c r="C806" s="23"/>
      <c r="D806" s="21"/>
      <c r="E806" s="84"/>
      <c r="F806" s="11"/>
      <c r="G806" s="11"/>
      <c r="H806" s="11"/>
    </row>
    <row r="807" spans="1:8" x14ac:dyDescent="0.25">
      <c r="A807" s="8">
        <v>806</v>
      </c>
      <c r="B807" s="21"/>
      <c r="C807" s="23"/>
      <c r="D807" s="21"/>
      <c r="E807" s="84"/>
      <c r="F807" s="11"/>
      <c r="G807" s="11"/>
      <c r="H807" s="11"/>
    </row>
    <row r="808" spans="1:8" x14ac:dyDescent="0.25">
      <c r="A808" s="8">
        <v>807</v>
      </c>
      <c r="B808" s="21"/>
      <c r="C808" s="23"/>
      <c r="D808" s="21"/>
      <c r="E808" s="84"/>
      <c r="F808" s="11"/>
      <c r="G808" s="11"/>
      <c r="H808" s="11"/>
    </row>
    <row r="809" spans="1:8" x14ac:dyDescent="0.25">
      <c r="A809" s="8">
        <v>808</v>
      </c>
      <c r="B809" s="21"/>
      <c r="C809" s="23"/>
      <c r="D809" s="21"/>
      <c r="E809" s="84"/>
      <c r="F809" s="11"/>
      <c r="G809" s="11"/>
      <c r="H809" s="11"/>
    </row>
    <row r="810" spans="1:8" x14ac:dyDescent="0.25">
      <c r="A810" s="8">
        <v>809</v>
      </c>
      <c r="B810" s="21"/>
      <c r="C810" s="23"/>
      <c r="D810" s="21"/>
      <c r="E810" s="84"/>
      <c r="F810" s="11"/>
      <c r="G810" s="11"/>
      <c r="H810" s="11"/>
    </row>
    <row r="811" spans="1:8" x14ac:dyDescent="0.25">
      <c r="A811" s="8">
        <v>810</v>
      </c>
      <c r="B811" s="21"/>
      <c r="C811" s="23"/>
      <c r="D811" s="21"/>
      <c r="E811" s="84"/>
      <c r="F811" s="11"/>
      <c r="G811" s="11"/>
      <c r="H811" s="11"/>
    </row>
    <row r="812" spans="1:8" x14ac:dyDescent="0.25">
      <c r="A812" s="8">
        <v>811</v>
      </c>
      <c r="B812" s="21"/>
      <c r="C812" s="23"/>
      <c r="D812" s="21"/>
      <c r="E812" s="84"/>
      <c r="F812" s="11"/>
      <c r="G812" s="11"/>
      <c r="H812" s="11"/>
    </row>
    <row r="813" spans="1:8" x14ac:dyDescent="0.25">
      <c r="A813" s="8">
        <v>812</v>
      </c>
      <c r="B813" s="21"/>
      <c r="C813" s="23"/>
      <c r="D813" s="21"/>
      <c r="E813" s="84"/>
      <c r="F813" s="11"/>
      <c r="G813" s="11"/>
      <c r="H813" s="11"/>
    </row>
    <row r="814" spans="1:8" x14ac:dyDescent="0.25">
      <c r="A814" s="8">
        <v>813</v>
      </c>
      <c r="B814" s="21"/>
      <c r="C814" s="23"/>
      <c r="D814" s="21"/>
      <c r="E814" s="84"/>
      <c r="F814" s="11"/>
      <c r="G814" s="11"/>
      <c r="H814" s="11"/>
    </row>
    <row r="815" spans="1:8" x14ac:dyDescent="0.25">
      <c r="A815" s="8">
        <v>814</v>
      </c>
      <c r="B815" s="21"/>
      <c r="C815" s="23"/>
      <c r="D815" s="21"/>
      <c r="E815" s="84"/>
      <c r="F815" s="11"/>
      <c r="G815" s="11"/>
      <c r="H815" s="11"/>
    </row>
    <row r="816" spans="1:8" x14ac:dyDescent="0.25">
      <c r="A816" s="8">
        <v>815</v>
      </c>
      <c r="B816" s="21"/>
      <c r="C816" s="23"/>
      <c r="D816" s="21"/>
      <c r="E816" s="84"/>
      <c r="F816" s="11"/>
      <c r="G816" s="11"/>
      <c r="H816" s="11"/>
    </row>
    <row r="817" spans="1:8" x14ac:dyDescent="0.25">
      <c r="A817" s="8">
        <v>816</v>
      </c>
      <c r="B817" s="21"/>
      <c r="C817" s="23"/>
      <c r="D817" s="21"/>
      <c r="E817" s="84"/>
      <c r="F817" s="11"/>
      <c r="G817" s="11"/>
      <c r="H817" s="11"/>
    </row>
    <row r="818" spans="1:8" x14ac:dyDescent="0.25">
      <c r="A818" s="8">
        <v>817</v>
      </c>
      <c r="B818" s="21"/>
      <c r="C818" s="23"/>
      <c r="D818" s="21"/>
      <c r="E818" s="84"/>
      <c r="F818" s="11"/>
      <c r="G818" s="11"/>
      <c r="H818" s="11"/>
    </row>
    <row r="819" spans="1:8" x14ac:dyDescent="0.25">
      <c r="A819" s="8">
        <v>818</v>
      </c>
      <c r="B819" s="21"/>
      <c r="C819" s="23"/>
      <c r="D819" s="21"/>
      <c r="E819" s="84"/>
      <c r="F819" s="11"/>
      <c r="G819" s="11"/>
      <c r="H819" s="11"/>
    </row>
    <row r="820" spans="1:8" x14ac:dyDescent="0.25">
      <c r="A820" s="8">
        <v>819</v>
      </c>
      <c r="B820" s="21"/>
      <c r="C820" s="23"/>
      <c r="D820" s="21"/>
      <c r="E820" s="84"/>
      <c r="F820" s="11"/>
      <c r="G820" s="11"/>
      <c r="H820" s="11"/>
    </row>
    <row r="821" spans="1:8" x14ac:dyDescent="0.25">
      <c r="A821" s="8">
        <v>820</v>
      </c>
      <c r="B821" s="21"/>
      <c r="C821" s="23"/>
      <c r="D821" s="21"/>
      <c r="E821" s="84"/>
      <c r="F821" s="11"/>
      <c r="G821" s="11"/>
      <c r="H821" s="11"/>
    </row>
    <row r="822" spans="1:8" x14ac:dyDescent="0.25">
      <c r="A822" s="8">
        <v>821</v>
      </c>
      <c r="B822" s="21"/>
      <c r="C822" s="23"/>
      <c r="D822" s="21"/>
      <c r="E822" s="84"/>
      <c r="F822" s="11"/>
      <c r="G822" s="11"/>
      <c r="H822" s="11"/>
    </row>
    <row r="823" spans="1:8" x14ac:dyDescent="0.25">
      <c r="A823" s="8">
        <v>822</v>
      </c>
      <c r="B823" s="21"/>
      <c r="C823" s="23"/>
      <c r="D823" s="21"/>
      <c r="E823" s="84"/>
      <c r="F823" s="11"/>
      <c r="G823" s="11"/>
      <c r="H823" s="11"/>
    </row>
    <row r="824" spans="1:8" x14ac:dyDescent="0.25">
      <c r="A824" s="8">
        <v>823</v>
      </c>
      <c r="B824" s="21"/>
      <c r="C824" s="23"/>
      <c r="D824" s="21"/>
      <c r="E824" s="84"/>
      <c r="F824" s="11"/>
      <c r="G824" s="11"/>
      <c r="H824" s="11"/>
    </row>
    <row r="825" spans="1:8" x14ac:dyDescent="0.25">
      <c r="A825" s="8">
        <v>824</v>
      </c>
      <c r="B825" s="21"/>
      <c r="C825" s="23"/>
      <c r="D825" s="21"/>
      <c r="E825" s="84"/>
      <c r="F825" s="11"/>
      <c r="G825" s="11"/>
      <c r="H825" s="11"/>
    </row>
    <row r="826" spans="1:8" x14ac:dyDescent="0.25">
      <c r="A826" s="8">
        <v>825</v>
      </c>
      <c r="B826" s="21"/>
      <c r="C826" s="23"/>
      <c r="D826" s="21"/>
      <c r="E826" s="84"/>
      <c r="F826" s="11"/>
      <c r="G826" s="11"/>
      <c r="H826" s="11"/>
    </row>
    <row r="827" spans="1:8" x14ac:dyDescent="0.25">
      <c r="A827" s="8">
        <v>826</v>
      </c>
      <c r="B827" s="21"/>
      <c r="C827" s="23"/>
      <c r="D827" s="21"/>
      <c r="E827" s="84"/>
      <c r="F827" s="11"/>
      <c r="G827" s="11"/>
      <c r="H827" s="11"/>
    </row>
    <row r="828" spans="1:8" x14ac:dyDescent="0.25">
      <c r="A828" s="8">
        <v>827</v>
      </c>
      <c r="B828" s="21"/>
      <c r="C828" s="23"/>
      <c r="D828" s="21"/>
      <c r="E828" s="84"/>
      <c r="F828" s="11"/>
      <c r="G828" s="11"/>
      <c r="H828" s="11"/>
    </row>
    <row r="829" spans="1:8" x14ac:dyDescent="0.25">
      <c r="A829" s="8">
        <v>828</v>
      </c>
      <c r="B829" s="21"/>
      <c r="C829" s="23"/>
      <c r="D829" s="21"/>
      <c r="E829" s="84"/>
      <c r="F829" s="11"/>
      <c r="G829" s="11"/>
      <c r="H829" s="11"/>
    </row>
    <row r="830" spans="1:8" x14ac:dyDescent="0.25">
      <c r="A830" s="8">
        <v>829</v>
      </c>
      <c r="B830" s="21"/>
      <c r="C830" s="23"/>
      <c r="D830" s="21"/>
      <c r="E830" s="84"/>
      <c r="F830" s="11"/>
      <c r="G830" s="11"/>
      <c r="H830" s="11"/>
    </row>
    <row r="831" spans="1:8" x14ac:dyDescent="0.25">
      <c r="A831" s="8">
        <v>830</v>
      </c>
      <c r="B831" s="21"/>
      <c r="C831" s="23"/>
      <c r="D831" s="21"/>
      <c r="E831" s="84"/>
      <c r="F831" s="11"/>
      <c r="G831" s="11"/>
      <c r="H831" s="11"/>
    </row>
    <row r="832" spans="1:8" x14ac:dyDescent="0.25">
      <c r="A832" s="8">
        <v>831</v>
      </c>
      <c r="B832" s="21"/>
      <c r="C832" s="23"/>
      <c r="D832" s="21"/>
      <c r="E832" s="84"/>
      <c r="F832" s="11"/>
      <c r="G832" s="11"/>
      <c r="H832" s="11"/>
    </row>
    <row r="833" spans="1:8" x14ac:dyDescent="0.25">
      <c r="A833" s="8">
        <v>832</v>
      </c>
      <c r="B833" s="21"/>
      <c r="C833" s="23"/>
      <c r="D833" s="21"/>
      <c r="E833" s="84"/>
      <c r="F833" s="11"/>
      <c r="G833" s="11"/>
      <c r="H833" s="11"/>
    </row>
    <row r="834" spans="1:8" x14ac:dyDescent="0.25">
      <c r="A834" s="8">
        <v>833</v>
      </c>
      <c r="B834" s="21"/>
      <c r="C834" s="23"/>
      <c r="D834" s="21"/>
      <c r="E834" s="84"/>
      <c r="F834" s="11"/>
      <c r="G834" s="11"/>
      <c r="H834" s="11"/>
    </row>
    <row r="835" spans="1:8" x14ac:dyDescent="0.25">
      <c r="A835" s="8">
        <v>834</v>
      </c>
      <c r="B835" s="21"/>
      <c r="C835" s="23"/>
      <c r="D835" s="21"/>
      <c r="E835" s="84"/>
      <c r="F835" s="11"/>
      <c r="G835" s="11"/>
      <c r="H835" s="11"/>
    </row>
    <row r="836" spans="1:8" x14ac:dyDescent="0.25">
      <c r="A836" s="8">
        <v>835</v>
      </c>
      <c r="B836" s="21"/>
      <c r="C836" s="23"/>
      <c r="D836" s="21"/>
      <c r="E836" s="84"/>
      <c r="F836" s="11"/>
      <c r="G836" s="11"/>
      <c r="H836" s="11"/>
    </row>
    <row r="837" spans="1:8" x14ac:dyDescent="0.25">
      <c r="A837" s="8">
        <v>836</v>
      </c>
      <c r="B837" s="21"/>
      <c r="C837" s="23"/>
      <c r="D837" s="21"/>
      <c r="E837" s="84"/>
      <c r="F837" s="11"/>
      <c r="G837" s="11"/>
      <c r="H837" s="11"/>
    </row>
    <row r="838" spans="1:8" x14ac:dyDescent="0.25">
      <c r="A838" s="8">
        <v>837</v>
      </c>
      <c r="B838" s="21"/>
      <c r="C838" s="23"/>
      <c r="D838" s="21"/>
      <c r="E838" s="84"/>
      <c r="F838" s="11"/>
      <c r="G838" s="11"/>
      <c r="H838" s="11"/>
    </row>
    <row r="839" spans="1:8" x14ac:dyDescent="0.25">
      <c r="A839" s="8">
        <v>838</v>
      </c>
      <c r="B839" s="21"/>
      <c r="C839" s="23"/>
      <c r="D839" s="21"/>
      <c r="E839" s="84"/>
      <c r="F839" s="11"/>
      <c r="G839" s="11"/>
      <c r="H839" s="11"/>
    </row>
    <row r="840" spans="1:8" x14ac:dyDescent="0.25">
      <c r="A840" s="8">
        <v>839</v>
      </c>
      <c r="B840" s="21"/>
      <c r="C840" s="23"/>
      <c r="D840" s="21"/>
      <c r="E840" s="84"/>
      <c r="F840" s="11"/>
      <c r="G840" s="11"/>
      <c r="H840" s="11"/>
    </row>
    <row r="841" spans="1:8" x14ac:dyDescent="0.25">
      <c r="A841" s="8">
        <v>840</v>
      </c>
      <c r="B841" s="21"/>
      <c r="C841" s="23"/>
      <c r="D841" s="21"/>
      <c r="E841" s="84"/>
      <c r="F841" s="11"/>
      <c r="G841" s="11"/>
      <c r="H841" s="11"/>
    </row>
    <row r="842" spans="1:8" x14ac:dyDescent="0.25">
      <c r="A842" s="8">
        <v>841</v>
      </c>
      <c r="B842" s="21"/>
      <c r="C842" s="23"/>
      <c r="D842" s="21"/>
      <c r="E842" s="84"/>
      <c r="F842" s="11"/>
      <c r="G842" s="11"/>
      <c r="H842" s="11"/>
    </row>
    <row r="843" spans="1:8" x14ac:dyDescent="0.25">
      <c r="A843" s="8">
        <v>842</v>
      </c>
      <c r="B843" s="21"/>
      <c r="C843" s="23"/>
      <c r="D843" s="21"/>
      <c r="E843" s="84"/>
      <c r="F843" s="11"/>
      <c r="G843" s="11"/>
      <c r="H843" s="11"/>
    </row>
    <row r="844" spans="1:8" x14ac:dyDescent="0.25">
      <c r="A844" s="8">
        <v>843</v>
      </c>
      <c r="B844" s="21"/>
      <c r="C844" s="23"/>
      <c r="D844" s="21"/>
      <c r="E844" s="84"/>
      <c r="F844" s="11"/>
      <c r="G844" s="11"/>
      <c r="H844" s="11"/>
    </row>
    <row r="845" spans="1:8" x14ac:dyDescent="0.25">
      <c r="A845" s="8">
        <v>844</v>
      </c>
      <c r="B845" s="21"/>
      <c r="C845" s="23"/>
      <c r="D845" s="21"/>
      <c r="E845" s="84"/>
      <c r="F845" s="11"/>
      <c r="G845" s="11"/>
      <c r="H845" s="11"/>
    </row>
    <row r="846" spans="1:8" x14ac:dyDescent="0.25">
      <c r="A846" s="8">
        <v>845</v>
      </c>
      <c r="B846" s="21"/>
      <c r="C846" s="23"/>
      <c r="D846" s="21"/>
      <c r="E846" s="84"/>
      <c r="F846" s="11"/>
      <c r="G846" s="11"/>
      <c r="H846" s="11"/>
    </row>
    <row r="847" spans="1:8" x14ac:dyDescent="0.25">
      <c r="A847" s="8">
        <v>846</v>
      </c>
      <c r="B847" s="21"/>
      <c r="C847" s="23"/>
      <c r="D847" s="21"/>
      <c r="E847" s="84"/>
      <c r="F847" s="11"/>
      <c r="G847" s="11"/>
      <c r="H847" s="11"/>
    </row>
    <row r="848" spans="1:8" x14ac:dyDescent="0.25">
      <c r="A848" s="8">
        <v>847</v>
      </c>
      <c r="B848" s="21"/>
      <c r="C848" s="23"/>
      <c r="D848" s="21"/>
      <c r="E848" s="84"/>
      <c r="F848" s="11"/>
      <c r="G848" s="11"/>
      <c r="H848" s="11"/>
    </row>
    <row r="849" spans="1:8" x14ac:dyDescent="0.25">
      <c r="A849" s="8">
        <v>848</v>
      </c>
      <c r="B849" s="21"/>
      <c r="C849" s="23"/>
      <c r="D849" s="21"/>
      <c r="E849" s="84"/>
      <c r="F849" s="11"/>
      <c r="G849" s="11"/>
      <c r="H849" s="11"/>
    </row>
    <row r="850" spans="1:8" x14ac:dyDescent="0.25">
      <c r="A850" s="8">
        <v>849</v>
      </c>
      <c r="B850" s="21"/>
      <c r="C850" s="23"/>
      <c r="D850" s="21"/>
      <c r="E850" s="84"/>
      <c r="F850" s="11"/>
      <c r="G850" s="11"/>
      <c r="H850" s="11"/>
    </row>
    <row r="851" spans="1:8" x14ac:dyDescent="0.25">
      <c r="A851" s="8">
        <v>850</v>
      </c>
      <c r="B851" s="21"/>
      <c r="C851" s="23"/>
      <c r="D851" s="21"/>
      <c r="E851" s="84"/>
      <c r="F851" s="11"/>
      <c r="G851" s="11"/>
      <c r="H851" s="11"/>
    </row>
    <row r="852" spans="1:8" x14ac:dyDescent="0.25">
      <c r="A852" s="8">
        <v>851</v>
      </c>
      <c r="B852" s="21"/>
      <c r="C852" s="23"/>
      <c r="D852" s="21"/>
      <c r="E852" s="84"/>
      <c r="F852" s="11"/>
      <c r="G852" s="11"/>
      <c r="H852" s="11"/>
    </row>
    <row r="853" spans="1:8" x14ac:dyDescent="0.25">
      <c r="A853" s="8">
        <v>852</v>
      </c>
      <c r="B853" s="21"/>
      <c r="C853" s="23"/>
      <c r="D853" s="21"/>
      <c r="E853" s="84"/>
      <c r="F853" s="11"/>
      <c r="G853" s="11"/>
      <c r="H853" s="11"/>
    </row>
    <row r="854" spans="1:8" x14ac:dyDescent="0.25">
      <c r="A854" s="8">
        <v>853</v>
      </c>
      <c r="B854" s="21"/>
      <c r="C854" s="23"/>
      <c r="D854" s="21"/>
      <c r="E854" s="84"/>
      <c r="F854" s="11"/>
      <c r="G854" s="11"/>
      <c r="H854" s="11"/>
    </row>
    <row r="855" spans="1:8" x14ac:dyDescent="0.25">
      <c r="A855" s="8">
        <v>854</v>
      </c>
      <c r="B855" s="21"/>
      <c r="C855" s="23"/>
      <c r="D855" s="21"/>
      <c r="E855" s="84"/>
      <c r="F855" s="11"/>
      <c r="G855" s="11"/>
      <c r="H855" s="11"/>
    </row>
    <row r="856" spans="1:8" x14ac:dyDescent="0.25">
      <c r="A856" s="8">
        <v>855</v>
      </c>
      <c r="B856" s="21"/>
      <c r="C856" s="23"/>
      <c r="D856" s="21"/>
      <c r="E856" s="84"/>
      <c r="F856" s="11"/>
      <c r="G856" s="11"/>
      <c r="H856" s="11"/>
    </row>
    <row r="857" spans="1:8" x14ac:dyDescent="0.25">
      <c r="A857" s="8">
        <v>856</v>
      </c>
      <c r="B857" s="21"/>
      <c r="C857" s="23"/>
      <c r="D857" s="21"/>
      <c r="E857" s="84"/>
      <c r="F857" s="11"/>
      <c r="G857" s="11"/>
      <c r="H857" s="11"/>
    </row>
    <row r="858" spans="1:8" x14ac:dyDescent="0.25">
      <c r="A858" s="8">
        <v>857</v>
      </c>
      <c r="B858" s="21"/>
      <c r="C858" s="23"/>
      <c r="D858" s="21"/>
      <c r="E858" s="84"/>
      <c r="F858" s="11"/>
      <c r="G858" s="11"/>
      <c r="H858" s="11"/>
    </row>
    <row r="859" spans="1:8" x14ac:dyDescent="0.25">
      <c r="A859" s="8">
        <v>858</v>
      </c>
      <c r="B859" s="21"/>
      <c r="C859" s="23"/>
      <c r="D859" s="21"/>
      <c r="E859" s="84"/>
      <c r="F859" s="11"/>
      <c r="G859" s="11"/>
      <c r="H859" s="11"/>
    </row>
    <row r="860" spans="1:8" x14ac:dyDescent="0.25">
      <c r="A860" s="8">
        <v>859</v>
      </c>
      <c r="B860" s="21"/>
      <c r="C860" s="23"/>
      <c r="D860" s="21"/>
      <c r="E860" s="84"/>
      <c r="F860" s="11"/>
      <c r="G860" s="11"/>
      <c r="H860" s="11"/>
    </row>
    <row r="861" spans="1:8" x14ac:dyDescent="0.25">
      <c r="A861" s="8">
        <v>860</v>
      </c>
      <c r="B861" s="21"/>
      <c r="C861" s="23"/>
      <c r="D861" s="21"/>
      <c r="E861" s="84"/>
      <c r="F861" s="11"/>
      <c r="G861" s="11"/>
      <c r="H861" s="11"/>
    </row>
    <row r="862" spans="1:8" x14ac:dyDescent="0.25">
      <c r="A862" s="8">
        <v>861</v>
      </c>
      <c r="B862" s="21"/>
      <c r="C862" s="23"/>
      <c r="D862" s="21"/>
      <c r="E862" s="84"/>
      <c r="F862" s="11"/>
      <c r="G862" s="11"/>
      <c r="H862" s="11"/>
    </row>
    <row r="863" spans="1:8" x14ac:dyDescent="0.25">
      <c r="A863" s="8">
        <v>862</v>
      </c>
      <c r="B863" s="21"/>
      <c r="C863" s="23"/>
      <c r="D863" s="21"/>
      <c r="E863" s="84"/>
      <c r="F863" s="11"/>
      <c r="G863" s="11"/>
      <c r="H863" s="11"/>
    </row>
    <row r="864" spans="1:8" x14ac:dyDescent="0.25">
      <c r="A864" s="8">
        <v>863</v>
      </c>
      <c r="B864" s="21"/>
      <c r="C864" s="23"/>
      <c r="D864" s="21"/>
      <c r="E864" s="84"/>
      <c r="F864" s="11"/>
      <c r="G864" s="11"/>
      <c r="H864" s="11"/>
    </row>
    <row r="865" spans="1:8" x14ac:dyDescent="0.25">
      <c r="A865" s="8">
        <v>864</v>
      </c>
      <c r="B865" s="21"/>
      <c r="C865" s="23"/>
      <c r="D865" s="21"/>
      <c r="E865" s="84"/>
      <c r="F865" s="11"/>
      <c r="G865" s="11"/>
      <c r="H865" s="11"/>
    </row>
    <row r="866" spans="1:8" x14ac:dyDescent="0.25">
      <c r="A866" s="8">
        <v>865</v>
      </c>
      <c r="B866" s="21"/>
      <c r="C866" s="23"/>
      <c r="D866" s="21"/>
      <c r="E866" s="84"/>
      <c r="F866" s="11"/>
      <c r="G866" s="11"/>
      <c r="H866" s="11"/>
    </row>
    <row r="867" spans="1:8" x14ac:dyDescent="0.25">
      <c r="A867" s="8">
        <v>866</v>
      </c>
      <c r="B867" s="21"/>
      <c r="C867" s="23"/>
      <c r="D867" s="21"/>
      <c r="E867" s="84"/>
      <c r="F867" s="11"/>
      <c r="G867" s="11"/>
      <c r="H867" s="11"/>
    </row>
    <row r="868" spans="1:8" x14ac:dyDescent="0.25">
      <c r="A868" s="8">
        <v>867</v>
      </c>
      <c r="B868" s="21"/>
      <c r="C868" s="23"/>
      <c r="D868" s="21"/>
      <c r="E868" s="84"/>
      <c r="F868" s="11"/>
      <c r="G868" s="11"/>
      <c r="H868" s="11"/>
    </row>
    <row r="869" spans="1:8" x14ac:dyDescent="0.25">
      <c r="A869" s="8">
        <v>868</v>
      </c>
      <c r="B869" s="21"/>
      <c r="C869" s="23"/>
      <c r="D869" s="21"/>
      <c r="E869" s="84"/>
      <c r="F869" s="11"/>
      <c r="G869" s="11"/>
      <c r="H869" s="11"/>
    </row>
    <row r="870" spans="1:8" x14ac:dyDescent="0.25">
      <c r="A870" s="8">
        <v>869</v>
      </c>
      <c r="B870" s="21"/>
      <c r="C870" s="23"/>
      <c r="D870" s="21"/>
      <c r="E870" s="84"/>
      <c r="F870" s="11"/>
      <c r="G870" s="11"/>
      <c r="H870" s="11"/>
    </row>
    <row r="871" spans="1:8" x14ac:dyDescent="0.25">
      <c r="A871" s="8">
        <v>870</v>
      </c>
      <c r="B871" s="21"/>
      <c r="C871" s="23"/>
      <c r="D871" s="21"/>
      <c r="E871" s="84"/>
      <c r="F871" s="11"/>
      <c r="G871" s="11"/>
      <c r="H871" s="11"/>
    </row>
    <row r="872" spans="1:8" x14ac:dyDescent="0.25">
      <c r="A872" s="8">
        <v>871</v>
      </c>
      <c r="B872" s="21"/>
      <c r="C872" s="23"/>
      <c r="D872" s="21"/>
      <c r="E872" s="84"/>
      <c r="F872" s="11"/>
      <c r="G872" s="11"/>
      <c r="H872" s="11"/>
    </row>
    <row r="873" spans="1:8" x14ac:dyDescent="0.25">
      <c r="A873" s="8">
        <v>872</v>
      </c>
      <c r="B873" s="21"/>
      <c r="C873" s="23"/>
      <c r="D873" s="21"/>
      <c r="E873" s="84"/>
      <c r="F873" s="11"/>
      <c r="G873" s="11"/>
      <c r="H873" s="11"/>
    </row>
    <row r="874" spans="1:8" x14ac:dyDescent="0.25">
      <c r="A874" s="8">
        <v>873</v>
      </c>
      <c r="B874" s="21"/>
      <c r="C874" s="23"/>
      <c r="D874" s="21"/>
      <c r="E874" s="84"/>
      <c r="F874" s="11"/>
      <c r="G874" s="11"/>
      <c r="H874" s="11"/>
    </row>
    <row r="875" spans="1:8" x14ac:dyDescent="0.25">
      <c r="A875" s="8">
        <v>874</v>
      </c>
      <c r="B875" s="21"/>
      <c r="C875" s="23"/>
      <c r="D875" s="21"/>
      <c r="E875" s="84"/>
      <c r="F875" s="11"/>
      <c r="G875" s="11"/>
      <c r="H875" s="11"/>
    </row>
    <row r="876" spans="1:8" x14ac:dyDescent="0.25">
      <c r="A876" s="8">
        <v>875</v>
      </c>
      <c r="B876" s="21"/>
      <c r="C876" s="23"/>
      <c r="D876" s="21"/>
      <c r="E876" s="84"/>
      <c r="F876" s="11"/>
      <c r="G876" s="11"/>
      <c r="H876" s="11"/>
    </row>
    <row r="877" spans="1:8" x14ac:dyDescent="0.25">
      <c r="A877" s="8">
        <v>876</v>
      </c>
      <c r="B877" s="21"/>
      <c r="C877" s="23"/>
      <c r="D877" s="21"/>
      <c r="E877" s="84"/>
      <c r="F877" s="11"/>
      <c r="G877" s="11"/>
      <c r="H877" s="11"/>
    </row>
    <row r="878" spans="1:8" x14ac:dyDescent="0.25">
      <c r="A878" s="8">
        <v>877</v>
      </c>
      <c r="B878" s="21"/>
      <c r="C878" s="23"/>
      <c r="D878" s="21"/>
      <c r="E878" s="84"/>
      <c r="F878" s="11"/>
      <c r="G878" s="11"/>
      <c r="H878" s="11"/>
    </row>
    <row r="879" spans="1:8" x14ac:dyDescent="0.25">
      <c r="A879" s="8">
        <v>878</v>
      </c>
      <c r="B879" s="21"/>
      <c r="C879" s="23"/>
      <c r="D879" s="21"/>
      <c r="E879" s="84"/>
      <c r="F879" s="11"/>
      <c r="G879" s="11"/>
      <c r="H879" s="11"/>
    </row>
    <row r="880" spans="1:8" x14ac:dyDescent="0.25">
      <c r="A880" s="8">
        <v>879</v>
      </c>
      <c r="B880" s="21"/>
      <c r="C880" s="23"/>
      <c r="D880" s="21"/>
      <c r="E880" s="84"/>
      <c r="F880" s="11"/>
      <c r="G880" s="11"/>
      <c r="H880" s="11"/>
    </row>
    <row r="881" spans="1:8" x14ac:dyDescent="0.25">
      <c r="A881" s="8">
        <v>880</v>
      </c>
      <c r="B881" s="21"/>
      <c r="C881" s="23"/>
      <c r="D881" s="21"/>
      <c r="E881" s="84"/>
      <c r="F881" s="11"/>
      <c r="G881" s="11"/>
      <c r="H881" s="11"/>
    </row>
    <row r="882" spans="1:8" x14ac:dyDescent="0.25">
      <c r="A882" s="8">
        <v>881</v>
      </c>
      <c r="B882" s="21"/>
      <c r="C882" s="23"/>
      <c r="D882" s="21"/>
      <c r="E882" s="84"/>
      <c r="F882" s="11"/>
      <c r="G882" s="11"/>
      <c r="H882" s="11"/>
    </row>
    <row r="883" spans="1:8" x14ac:dyDescent="0.25">
      <c r="A883" s="8">
        <v>882</v>
      </c>
      <c r="B883" s="21"/>
      <c r="C883" s="23"/>
      <c r="D883" s="21"/>
      <c r="E883" s="84"/>
      <c r="F883" s="11"/>
      <c r="G883" s="11"/>
      <c r="H883" s="11"/>
    </row>
    <row r="884" spans="1:8" x14ac:dyDescent="0.25">
      <c r="A884" s="8">
        <v>883</v>
      </c>
      <c r="B884" s="21"/>
      <c r="C884" s="23"/>
      <c r="D884" s="21"/>
      <c r="E884" s="84"/>
      <c r="F884" s="11"/>
      <c r="G884" s="11"/>
      <c r="H884" s="11"/>
    </row>
    <row r="885" spans="1:8" x14ac:dyDescent="0.25">
      <c r="A885" s="8">
        <v>884</v>
      </c>
      <c r="B885" s="21"/>
      <c r="C885" s="23"/>
      <c r="D885" s="21"/>
      <c r="E885" s="84"/>
      <c r="F885" s="11"/>
      <c r="G885" s="11"/>
      <c r="H885" s="11"/>
    </row>
    <row r="886" spans="1:8" x14ac:dyDescent="0.25">
      <c r="A886" s="8">
        <v>885</v>
      </c>
      <c r="B886" s="21"/>
      <c r="C886" s="23"/>
      <c r="D886" s="21"/>
      <c r="E886" s="84"/>
      <c r="F886" s="11"/>
      <c r="G886" s="11"/>
      <c r="H886" s="11"/>
    </row>
    <row r="887" spans="1:8" x14ac:dyDescent="0.25">
      <c r="A887" s="8">
        <v>886</v>
      </c>
      <c r="B887" s="21"/>
      <c r="C887" s="23"/>
      <c r="D887" s="21"/>
      <c r="E887" s="84"/>
      <c r="F887" s="11"/>
      <c r="G887" s="11"/>
      <c r="H887" s="11"/>
    </row>
    <row r="888" spans="1:8" x14ac:dyDescent="0.25">
      <c r="A888" s="8">
        <v>887</v>
      </c>
      <c r="B888" s="21"/>
      <c r="C888" s="23"/>
      <c r="D888" s="21"/>
      <c r="E888" s="84"/>
      <c r="F888" s="11"/>
      <c r="G888" s="11"/>
      <c r="H888" s="11"/>
    </row>
    <row r="889" spans="1:8" x14ac:dyDescent="0.25">
      <c r="A889" s="8">
        <v>888</v>
      </c>
      <c r="B889" s="21"/>
      <c r="C889" s="23"/>
      <c r="D889" s="21"/>
      <c r="E889" s="84"/>
      <c r="F889" s="11"/>
      <c r="G889" s="11"/>
      <c r="H889" s="11"/>
    </row>
    <row r="890" spans="1:8" x14ac:dyDescent="0.25">
      <c r="A890" s="8">
        <v>889</v>
      </c>
      <c r="B890" s="21"/>
      <c r="C890" s="23"/>
      <c r="D890" s="21"/>
      <c r="E890" s="84"/>
      <c r="F890" s="11"/>
      <c r="G890" s="11"/>
      <c r="H890" s="11"/>
    </row>
    <row r="891" spans="1:8" x14ac:dyDescent="0.25">
      <c r="A891" s="8">
        <v>890</v>
      </c>
      <c r="B891" s="21"/>
      <c r="C891" s="23"/>
      <c r="D891" s="21"/>
      <c r="E891" s="84"/>
      <c r="F891" s="11"/>
      <c r="G891" s="11"/>
      <c r="H891" s="11"/>
    </row>
    <row r="892" spans="1:8" x14ac:dyDescent="0.25">
      <c r="A892" s="8">
        <v>891</v>
      </c>
      <c r="B892" s="21"/>
      <c r="C892" s="23"/>
      <c r="D892" s="21"/>
      <c r="E892" s="84"/>
      <c r="F892" s="11"/>
      <c r="G892" s="11"/>
      <c r="H892" s="11"/>
    </row>
    <row r="893" spans="1:8" x14ac:dyDescent="0.25">
      <c r="A893" s="8">
        <v>892</v>
      </c>
      <c r="B893" s="21"/>
      <c r="C893" s="23"/>
      <c r="D893" s="21"/>
      <c r="E893" s="84"/>
      <c r="F893" s="11"/>
      <c r="G893" s="11"/>
      <c r="H893" s="11"/>
    </row>
    <row r="894" spans="1:8" x14ac:dyDescent="0.25">
      <c r="A894" s="8">
        <v>893</v>
      </c>
      <c r="B894" s="21"/>
      <c r="C894" s="23"/>
      <c r="D894" s="21"/>
      <c r="E894" s="84"/>
      <c r="F894" s="11"/>
      <c r="G894" s="11"/>
      <c r="H894" s="11"/>
    </row>
    <row r="895" spans="1:8" x14ac:dyDescent="0.25">
      <c r="A895" s="8">
        <v>894</v>
      </c>
      <c r="B895" s="21"/>
      <c r="C895" s="23"/>
      <c r="D895" s="21"/>
      <c r="E895" s="84"/>
      <c r="F895" s="11"/>
      <c r="G895" s="11"/>
      <c r="H895" s="11"/>
    </row>
    <row r="896" spans="1:8" x14ac:dyDescent="0.25">
      <c r="A896" s="8">
        <v>895</v>
      </c>
      <c r="B896" s="21"/>
      <c r="C896" s="23"/>
      <c r="D896" s="21"/>
      <c r="E896" s="84"/>
      <c r="F896" s="11"/>
      <c r="G896" s="11"/>
      <c r="H896" s="11"/>
    </row>
    <row r="897" spans="1:8" x14ac:dyDescent="0.25">
      <c r="A897" s="8">
        <v>896</v>
      </c>
      <c r="B897" s="21"/>
      <c r="C897" s="23"/>
      <c r="D897" s="21"/>
      <c r="E897" s="84"/>
      <c r="F897" s="11"/>
      <c r="G897" s="11"/>
      <c r="H897" s="11"/>
    </row>
    <row r="898" spans="1:8" x14ac:dyDescent="0.25">
      <c r="A898" s="8">
        <v>897</v>
      </c>
      <c r="B898" s="21"/>
      <c r="C898" s="23"/>
      <c r="D898" s="21"/>
      <c r="E898" s="84"/>
      <c r="F898" s="11"/>
      <c r="G898" s="11"/>
      <c r="H898" s="11"/>
    </row>
    <row r="899" spans="1:8" x14ac:dyDescent="0.25">
      <c r="A899" s="8">
        <v>898</v>
      </c>
      <c r="B899" s="21"/>
      <c r="C899" s="23"/>
      <c r="D899" s="21"/>
      <c r="E899" s="84"/>
      <c r="F899" s="11"/>
      <c r="G899" s="11"/>
      <c r="H899" s="11"/>
    </row>
    <row r="900" spans="1:8" x14ac:dyDescent="0.25">
      <c r="A900" s="8">
        <v>899</v>
      </c>
      <c r="B900" s="21"/>
      <c r="C900" s="23"/>
      <c r="D900" s="21"/>
      <c r="E900" s="84"/>
      <c r="F900" s="11"/>
      <c r="G900" s="11"/>
      <c r="H900" s="11"/>
    </row>
    <row r="901" spans="1:8" x14ac:dyDescent="0.25">
      <c r="A901" s="8">
        <v>900</v>
      </c>
      <c r="B901" s="21"/>
      <c r="C901" s="23"/>
      <c r="D901" s="21"/>
      <c r="E901" s="84"/>
      <c r="F901" s="11"/>
      <c r="G901" s="11"/>
      <c r="H901" s="11"/>
    </row>
    <row r="902" spans="1:8" x14ac:dyDescent="0.25">
      <c r="A902" s="8">
        <v>901</v>
      </c>
      <c r="B902" s="21"/>
      <c r="C902" s="23"/>
      <c r="D902" s="21"/>
      <c r="E902" s="84"/>
      <c r="F902" s="11"/>
      <c r="G902" s="11"/>
      <c r="H902" s="11"/>
    </row>
    <row r="903" spans="1:8" x14ac:dyDescent="0.25">
      <c r="A903" s="8">
        <v>902</v>
      </c>
      <c r="B903" s="21"/>
      <c r="C903" s="23"/>
      <c r="D903" s="21"/>
      <c r="E903" s="84"/>
      <c r="F903" s="11"/>
      <c r="G903" s="11"/>
      <c r="H903" s="11"/>
    </row>
    <row r="904" spans="1:8" x14ac:dyDescent="0.25">
      <c r="A904" s="8">
        <v>903</v>
      </c>
      <c r="B904" s="21"/>
      <c r="C904" s="23"/>
      <c r="D904" s="21"/>
      <c r="E904" s="84"/>
      <c r="F904" s="11"/>
      <c r="G904" s="11"/>
      <c r="H904" s="11"/>
    </row>
    <row r="905" spans="1:8" x14ac:dyDescent="0.25">
      <c r="A905" s="8">
        <v>904</v>
      </c>
      <c r="B905" s="21"/>
      <c r="C905" s="23"/>
      <c r="D905" s="21"/>
      <c r="E905" s="84"/>
      <c r="F905" s="11"/>
      <c r="G905" s="11"/>
      <c r="H905" s="11"/>
    </row>
    <row r="906" spans="1:8" x14ac:dyDescent="0.25">
      <c r="A906" s="8">
        <v>905</v>
      </c>
      <c r="B906" s="21"/>
      <c r="C906" s="23"/>
      <c r="D906" s="21"/>
      <c r="E906" s="84"/>
      <c r="F906" s="11"/>
      <c r="G906" s="11"/>
      <c r="H906" s="11"/>
    </row>
    <row r="907" spans="1:8" x14ac:dyDescent="0.25">
      <c r="A907" s="8">
        <v>906</v>
      </c>
      <c r="B907" s="21"/>
      <c r="C907" s="23"/>
      <c r="D907" s="21"/>
      <c r="E907" s="84"/>
      <c r="F907" s="11"/>
      <c r="G907" s="11"/>
      <c r="H907" s="11"/>
    </row>
    <row r="908" spans="1:8" x14ac:dyDescent="0.25">
      <c r="A908" s="8">
        <v>907</v>
      </c>
      <c r="B908" s="21"/>
      <c r="C908" s="23"/>
      <c r="D908" s="21"/>
      <c r="E908" s="84"/>
      <c r="F908" s="11"/>
      <c r="G908" s="11"/>
      <c r="H908" s="11"/>
    </row>
    <row r="909" spans="1:8" x14ac:dyDescent="0.25">
      <c r="A909" s="8">
        <v>908</v>
      </c>
      <c r="B909" s="21"/>
      <c r="C909" s="23"/>
      <c r="D909" s="21"/>
      <c r="E909" s="84"/>
      <c r="F909" s="11"/>
      <c r="G909" s="11"/>
      <c r="H909" s="11"/>
    </row>
    <row r="910" spans="1:8" x14ac:dyDescent="0.25">
      <c r="A910" s="8">
        <v>909</v>
      </c>
      <c r="B910" s="21"/>
      <c r="C910" s="23"/>
      <c r="D910" s="21"/>
      <c r="E910" s="84"/>
      <c r="F910" s="11"/>
      <c r="G910" s="11"/>
      <c r="H910" s="11"/>
    </row>
    <row r="911" spans="1:8" x14ac:dyDescent="0.25">
      <c r="A911" s="8">
        <v>910</v>
      </c>
      <c r="B911" s="21"/>
      <c r="C911" s="23"/>
      <c r="D911" s="21"/>
      <c r="E911" s="84"/>
      <c r="F911" s="11"/>
      <c r="G911" s="11"/>
      <c r="H911" s="11"/>
    </row>
    <row r="912" spans="1:8" x14ac:dyDescent="0.25">
      <c r="A912" s="8">
        <v>911</v>
      </c>
      <c r="B912" s="21"/>
      <c r="C912" s="23"/>
      <c r="D912" s="21"/>
      <c r="E912" s="84"/>
      <c r="F912" s="11"/>
      <c r="G912" s="11"/>
      <c r="H912" s="11"/>
    </row>
    <row r="913" spans="1:8" x14ac:dyDescent="0.25">
      <c r="A913" s="8">
        <v>912</v>
      </c>
      <c r="B913" s="21"/>
      <c r="C913" s="23"/>
      <c r="D913" s="21"/>
      <c r="E913" s="84"/>
      <c r="F913" s="11"/>
      <c r="G913" s="11"/>
      <c r="H913" s="11"/>
    </row>
    <row r="914" spans="1:8" x14ac:dyDescent="0.25">
      <c r="A914" s="8">
        <v>913</v>
      </c>
      <c r="B914" s="21"/>
      <c r="C914" s="23"/>
      <c r="D914" s="21"/>
      <c r="E914" s="84"/>
      <c r="F914" s="11"/>
      <c r="G914" s="11"/>
      <c r="H914" s="11"/>
    </row>
    <row r="915" spans="1:8" x14ac:dyDescent="0.25">
      <c r="A915" s="8">
        <v>914</v>
      </c>
      <c r="B915" s="21"/>
      <c r="C915" s="23"/>
      <c r="D915" s="21"/>
      <c r="E915" s="84"/>
      <c r="F915" s="11"/>
      <c r="G915" s="11"/>
      <c r="H915" s="11"/>
    </row>
    <row r="916" spans="1:8" x14ac:dyDescent="0.25">
      <c r="A916" s="8">
        <v>915</v>
      </c>
      <c r="B916" s="21"/>
      <c r="C916" s="23"/>
      <c r="D916" s="21"/>
      <c r="E916" s="84"/>
      <c r="F916" s="11"/>
      <c r="G916" s="11"/>
      <c r="H916" s="11"/>
    </row>
    <row r="917" spans="1:8" x14ac:dyDescent="0.25">
      <c r="A917" s="8">
        <v>916</v>
      </c>
      <c r="B917" s="21"/>
      <c r="C917" s="23"/>
      <c r="D917" s="21"/>
      <c r="E917" s="84"/>
      <c r="F917" s="11"/>
      <c r="G917" s="11"/>
      <c r="H917" s="11"/>
    </row>
    <row r="918" spans="1:8" x14ac:dyDescent="0.25">
      <c r="A918" s="8">
        <v>917</v>
      </c>
      <c r="B918" s="21"/>
      <c r="C918" s="23"/>
      <c r="D918" s="21"/>
      <c r="E918" s="84"/>
      <c r="F918" s="11"/>
      <c r="G918" s="11"/>
      <c r="H918" s="11"/>
    </row>
    <row r="919" spans="1:8" x14ac:dyDescent="0.25">
      <c r="A919" s="8">
        <v>918</v>
      </c>
      <c r="B919" s="21"/>
      <c r="C919" s="23"/>
      <c r="D919" s="21"/>
      <c r="E919" s="84"/>
      <c r="F919" s="11"/>
      <c r="G919" s="11"/>
      <c r="H919" s="11"/>
    </row>
    <row r="920" spans="1:8" x14ac:dyDescent="0.25">
      <c r="A920" s="8">
        <v>919</v>
      </c>
      <c r="B920" s="21"/>
      <c r="C920" s="23"/>
      <c r="D920" s="21"/>
      <c r="E920" s="84"/>
      <c r="F920" s="11"/>
      <c r="G920" s="11"/>
      <c r="H920" s="11"/>
    </row>
    <row r="921" spans="1:8" x14ac:dyDescent="0.25">
      <c r="A921" s="8">
        <v>920</v>
      </c>
      <c r="B921" s="21"/>
      <c r="C921" s="23"/>
      <c r="D921" s="21"/>
      <c r="E921" s="84"/>
      <c r="F921" s="11"/>
      <c r="G921" s="11"/>
      <c r="H921" s="11"/>
    </row>
    <row r="922" spans="1:8" x14ac:dyDescent="0.25">
      <c r="A922" s="8">
        <v>921</v>
      </c>
      <c r="B922" s="21"/>
      <c r="C922" s="23"/>
      <c r="D922" s="21"/>
      <c r="E922" s="84"/>
      <c r="F922" s="11"/>
      <c r="G922" s="11"/>
      <c r="H922" s="11"/>
    </row>
    <row r="923" spans="1:8" x14ac:dyDescent="0.25">
      <c r="A923" s="8">
        <v>922</v>
      </c>
      <c r="B923" s="21"/>
      <c r="C923" s="23"/>
      <c r="D923" s="21"/>
      <c r="E923" s="84"/>
      <c r="F923" s="11"/>
      <c r="G923" s="11"/>
      <c r="H923" s="11"/>
    </row>
    <row r="924" spans="1:8" x14ac:dyDescent="0.25">
      <c r="A924" s="8">
        <v>923</v>
      </c>
      <c r="B924" s="21"/>
      <c r="C924" s="23"/>
      <c r="D924" s="21"/>
      <c r="E924" s="84"/>
      <c r="F924" s="11"/>
      <c r="G924" s="11"/>
      <c r="H924" s="11"/>
    </row>
    <row r="925" spans="1:8" x14ac:dyDescent="0.25">
      <c r="A925" s="8">
        <v>924</v>
      </c>
      <c r="B925" s="21"/>
      <c r="C925" s="23"/>
      <c r="D925" s="21"/>
      <c r="E925" s="84"/>
      <c r="F925" s="11"/>
      <c r="G925" s="11"/>
      <c r="H925" s="11"/>
    </row>
    <row r="926" spans="1:8" x14ac:dyDescent="0.25">
      <c r="A926" s="8">
        <v>925</v>
      </c>
      <c r="B926" s="21"/>
      <c r="C926" s="23"/>
      <c r="D926" s="21"/>
      <c r="E926" s="84"/>
      <c r="F926" s="11"/>
      <c r="G926" s="11"/>
      <c r="H926" s="11"/>
    </row>
    <row r="927" spans="1:8" x14ac:dyDescent="0.25">
      <c r="A927" s="8">
        <v>926</v>
      </c>
      <c r="B927" s="21"/>
      <c r="C927" s="23"/>
      <c r="D927" s="21"/>
      <c r="E927" s="84"/>
      <c r="F927" s="11"/>
      <c r="G927" s="11"/>
      <c r="H927" s="11"/>
    </row>
    <row r="928" spans="1:8" x14ac:dyDescent="0.25">
      <c r="A928" s="8">
        <v>927</v>
      </c>
      <c r="B928" s="21"/>
      <c r="C928" s="23"/>
      <c r="D928" s="21"/>
      <c r="E928" s="84"/>
      <c r="F928" s="11"/>
      <c r="G928" s="11"/>
      <c r="H928" s="11"/>
    </row>
    <row r="929" spans="1:8" x14ac:dyDescent="0.25">
      <c r="A929" s="8">
        <v>928</v>
      </c>
      <c r="B929" s="21"/>
      <c r="C929" s="23"/>
      <c r="D929" s="21"/>
      <c r="E929" s="84"/>
      <c r="F929" s="11"/>
      <c r="G929" s="11"/>
      <c r="H929" s="11"/>
    </row>
    <row r="930" spans="1:8" x14ac:dyDescent="0.25">
      <c r="A930" s="8">
        <v>929</v>
      </c>
      <c r="B930" s="21"/>
      <c r="C930" s="23"/>
      <c r="D930" s="21"/>
      <c r="E930" s="84"/>
      <c r="F930" s="11"/>
      <c r="G930" s="11"/>
      <c r="H930" s="11"/>
    </row>
    <row r="931" spans="1:8" x14ac:dyDescent="0.25">
      <c r="A931" s="8">
        <v>930</v>
      </c>
      <c r="B931" s="21"/>
      <c r="C931" s="23"/>
      <c r="D931" s="21"/>
      <c r="E931" s="84"/>
      <c r="F931" s="11"/>
      <c r="G931" s="11"/>
      <c r="H931" s="11"/>
    </row>
    <row r="932" spans="1:8" x14ac:dyDescent="0.25">
      <c r="A932" s="8">
        <v>931</v>
      </c>
      <c r="B932" s="21"/>
      <c r="C932" s="23"/>
      <c r="D932" s="21"/>
      <c r="E932" s="84"/>
      <c r="F932" s="11"/>
      <c r="G932" s="11"/>
      <c r="H932" s="11"/>
    </row>
    <row r="933" spans="1:8" x14ac:dyDescent="0.25">
      <c r="A933" s="8">
        <v>932</v>
      </c>
      <c r="B933" s="21"/>
      <c r="C933" s="23"/>
      <c r="D933" s="21"/>
      <c r="E933" s="84"/>
      <c r="F933" s="11"/>
      <c r="G933" s="11"/>
      <c r="H933" s="11"/>
    </row>
    <row r="934" spans="1:8" x14ac:dyDescent="0.25">
      <c r="A934" s="8">
        <v>933</v>
      </c>
      <c r="B934" s="21"/>
      <c r="C934" s="23"/>
      <c r="D934" s="21"/>
      <c r="E934" s="84"/>
      <c r="F934" s="11"/>
      <c r="G934" s="11"/>
      <c r="H934" s="11"/>
    </row>
    <row r="935" spans="1:8" x14ac:dyDescent="0.25">
      <c r="A935" s="8">
        <v>934</v>
      </c>
      <c r="B935" s="21"/>
      <c r="C935" s="23"/>
      <c r="D935" s="21"/>
      <c r="E935" s="84"/>
      <c r="F935" s="11"/>
      <c r="G935" s="11"/>
      <c r="H935" s="11"/>
    </row>
    <row r="936" spans="1:8" x14ac:dyDescent="0.25">
      <c r="A936" s="8">
        <v>935</v>
      </c>
      <c r="B936" s="21"/>
      <c r="C936" s="23"/>
      <c r="D936" s="21"/>
      <c r="E936" s="84"/>
      <c r="F936" s="11"/>
      <c r="G936" s="11"/>
      <c r="H936" s="11"/>
    </row>
    <row r="937" spans="1:8" x14ac:dyDescent="0.25">
      <c r="A937" s="8">
        <v>936</v>
      </c>
      <c r="B937" s="21"/>
      <c r="C937" s="23"/>
      <c r="D937" s="21"/>
      <c r="E937" s="84"/>
      <c r="F937" s="11"/>
      <c r="G937" s="11"/>
      <c r="H937" s="11"/>
    </row>
    <row r="938" spans="1:8" x14ac:dyDescent="0.25">
      <c r="A938" s="8">
        <v>937</v>
      </c>
      <c r="B938" s="21"/>
      <c r="C938" s="23"/>
      <c r="D938" s="21"/>
      <c r="E938" s="84"/>
      <c r="F938" s="11"/>
      <c r="G938" s="11"/>
      <c r="H938" s="11"/>
    </row>
    <row r="939" spans="1:8" x14ac:dyDescent="0.25">
      <c r="A939" s="8">
        <v>938</v>
      </c>
      <c r="B939" s="21"/>
      <c r="C939" s="23"/>
      <c r="D939" s="21"/>
      <c r="E939" s="84"/>
      <c r="F939" s="11"/>
      <c r="G939" s="11"/>
      <c r="H939" s="11"/>
    </row>
    <row r="940" spans="1:8" x14ac:dyDescent="0.25">
      <c r="A940" s="8">
        <v>939</v>
      </c>
      <c r="B940" s="21"/>
      <c r="C940" s="23"/>
      <c r="D940" s="21"/>
      <c r="E940" s="84"/>
      <c r="F940" s="11"/>
      <c r="G940" s="11"/>
      <c r="H940" s="11"/>
    </row>
    <row r="941" spans="1:8" x14ac:dyDescent="0.25">
      <c r="A941" s="8">
        <v>940</v>
      </c>
      <c r="B941" s="21"/>
      <c r="C941" s="23"/>
      <c r="D941" s="21"/>
      <c r="E941" s="84"/>
      <c r="F941" s="11"/>
      <c r="G941" s="11"/>
      <c r="H941" s="11"/>
    </row>
    <row r="942" spans="1:8" x14ac:dyDescent="0.25">
      <c r="A942" s="8">
        <v>941</v>
      </c>
      <c r="B942" s="21"/>
      <c r="C942" s="23"/>
      <c r="D942" s="21"/>
      <c r="E942" s="84"/>
      <c r="F942" s="11"/>
      <c r="G942" s="11"/>
      <c r="H942" s="11"/>
    </row>
    <row r="943" spans="1:8" x14ac:dyDescent="0.25">
      <c r="A943" s="8">
        <v>942</v>
      </c>
      <c r="B943" s="21"/>
      <c r="C943" s="23"/>
      <c r="D943" s="21"/>
      <c r="E943" s="84"/>
      <c r="F943" s="11"/>
      <c r="G943" s="11"/>
      <c r="H943" s="11"/>
    </row>
    <row r="944" spans="1:8" x14ac:dyDescent="0.25">
      <c r="A944" s="8">
        <v>943</v>
      </c>
      <c r="B944" s="21"/>
      <c r="C944" s="23"/>
      <c r="D944" s="21"/>
      <c r="E944" s="84"/>
      <c r="F944" s="11"/>
      <c r="G944" s="11"/>
      <c r="H944" s="11"/>
    </row>
    <row r="945" spans="1:8" x14ac:dyDescent="0.25">
      <c r="A945" s="8">
        <v>944</v>
      </c>
      <c r="B945" s="21"/>
      <c r="C945" s="23"/>
      <c r="D945" s="21"/>
      <c r="E945" s="84"/>
      <c r="F945" s="11"/>
      <c r="G945" s="11"/>
      <c r="H945" s="11"/>
    </row>
    <row r="946" spans="1:8" x14ac:dyDescent="0.25">
      <c r="A946" s="8">
        <v>945</v>
      </c>
      <c r="B946" s="21"/>
      <c r="C946" s="23"/>
      <c r="D946" s="21"/>
      <c r="E946" s="84"/>
      <c r="F946" s="11"/>
      <c r="G946" s="11"/>
      <c r="H946" s="11"/>
    </row>
    <row r="947" spans="1:8" x14ac:dyDescent="0.25">
      <c r="A947" s="8">
        <v>946</v>
      </c>
      <c r="B947" s="21"/>
      <c r="C947" s="23"/>
      <c r="D947" s="21"/>
      <c r="E947" s="84"/>
      <c r="F947" s="11"/>
      <c r="G947" s="11"/>
      <c r="H947" s="11"/>
    </row>
    <row r="948" spans="1:8" x14ac:dyDescent="0.25">
      <c r="A948" s="8">
        <v>947</v>
      </c>
      <c r="B948" s="21"/>
      <c r="C948" s="23"/>
      <c r="D948" s="21"/>
      <c r="E948" s="84"/>
      <c r="F948" s="11"/>
      <c r="G948" s="11"/>
      <c r="H948" s="11"/>
    </row>
    <row r="949" spans="1:8" x14ac:dyDescent="0.25">
      <c r="A949" s="8">
        <v>948</v>
      </c>
      <c r="B949" s="21"/>
      <c r="C949" s="23"/>
      <c r="D949" s="21"/>
      <c r="E949" s="84"/>
      <c r="F949" s="11"/>
      <c r="G949" s="11"/>
      <c r="H949" s="11"/>
    </row>
    <row r="950" spans="1:8" x14ac:dyDescent="0.25">
      <c r="A950" s="8">
        <v>949</v>
      </c>
      <c r="B950" s="21"/>
      <c r="C950" s="23"/>
      <c r="D950" s="21"/>
      <c r="E950" s="84"/>
      <c r="F950" s="11"/>
      <c r="G950" s="11"/>
      <c r="H950" s="11"/>
    </row>
    <row r="951" spans="1:8" x14ac:dyDescent="0.25">
      <c r="A951" s="8">
        <v>950</v>
      </c>
      <c r="B951" s="21"/>
      <c r="C951" s="23"/>
      <c r="D951" s="21"/>
      <c r="E951" s="84"/>
      <c r="F951" s="11"/>
      <c r="G951" s="11"/>
      <c r="H951" s="11"/>
    </row>
    <row r="952" spans="1:8" x14ac:dyDescent="0.25">
      <c r="A952" s="8">
        <v>951</v>
      </c>
      <c r="B952" s="21"/>
      <c r="C952" s="23"/>
      <c r="D952" s="21"/>
      <c r="E952" s="84"/>
      <c r="F952" s="11"/>
      <c r="G952" s="11"/>
      <c r="H952" s="11"/>
    </row>
    <row r="953" spans="1:8" x14ac:dyDescent="0.25">
      <c r="A953" s="8">
        <v>952</v>
      </c>
      <c r="B953" s="21"/>
      <c r="C953" s="23"/>
      <c r="D953" s="21"/>
      <c r="E953" s="84"/>
      <c r="F953" s="11"/>
      <c r="G953" s="11"/>
      <c r="H953" s="11"/>
    </row>
    <row r="954" spans="1:8" x14ac:dyDescent="0.25">
      <c r="A954" s="8">
        <v>953</v>
      </c>
      <c r="B954" s="21"/>
      <c r="C954" s="23"/>
      <c r="D954" s="21"/>
      <c r="E954" s="84"/>
      <c r="F954" s="11"/>
      <c r="G954" s="11"/>
      <c r="H954" s="11"/>
    </row>
    <row r="955" spans="1:8" x14ac:dyDescent="0.25">
      <c r="A955" s="8">
        <v>954</v>
      </c>
      <c r="B955" s="21"/>
      <c r="C955" s="23"/>
      <c r="D955" s="21"/>
      <c r="E955" s="84"/>
      <c r="F955" s="11"/>
      <c r="G955" s="11"/>
      <c r="H955" s="11"/>
    </row>
    <row r="956" spans="1:8" x14ac:dyDescent="0.25">
      <c r="A956" s="8">
        <v>955</v>
      </c>
      <c r="B956" s="21"/>
      <c r="C956" s="23"/>
      <c r="D956" s="21"/>
      <c r="E956" s="84"/>
      <c r="F956" s="11"/>
      <c r="G956" s="11"/>
      <c r="H956" s="11"/>
    </row>
    <row r="957" spans="1:8" x14ac:dyDescent="0.25">
      <c r="A957" s="8">
        <v>956</v>
      </c>
      <c r="B957" s="21"/>
      <c r="C957" s="23"/>
      <c r="D957" s="21"/>
      <c r="E957" s="84"/>
      <c r="F957" s="11"/>
      <c r="G957" s="11"/>
      <c r="H957" s="11"/>
    </row>
    <row r="958" spans="1:8" x14ac:dyDescent="0.25">
      <c r="A958" s="8">
        <v>957</v>
      </c>
      <c r="B958" s="21"/>
      <c r="C958" s="23"/>
      <c r="D958" s="21"/>
      <c r="E958" s="84"/>
      <c r="F958" s="11"/>
      <c r="G958" s="11"/>
      <c r="H958" s="11"/>
    </row>
    <row r="959" spans="1:8" x14ac:dyDescent="0.25">
      <c r="A959" s="8">
        <v>958</v>
      </c>
      <c r="B959" s="21"/>
      <c r="C959" s="23"/>
      <c r="D959" s="21"/>
      <c r="E959" s="84"/>
      <c r="F959" s="11"/>
      <c r="G959" s="11"/>
      <c r="H959" s="11"/>
    </row>
    <row r="960" spans="1:8" x14ac:dyDescent="0.25">
      <c r="A960" s="8">
        <v>959</v>
      </c>
      <c r="B960" s="21"/>
      <c r="C960" s="23"/>
      <c r="D960" s="21"/>
      <c r="E960" s="84"/>
      <c r="F960" s="11"/>
      <c r="G960" s="11"/>
      <c r="H960" s="11"/>
    </row>
    <row r="961" spans="1:8" x14ac:dyDescent="0.25">
      <c r="A961" s="8">
        <v>960</v>
      </c>
      <c r="B961" s="21"/>
      <c r="C961" s="23"/>
      <c r="D961" s="21"/>
      <c r="E961" s="84"/>
      <c r="F961" s="11"/>
      <c r="G961" s="11"/>
      <c r="H961" s="11"/>
    </row>
    <row r="962" spans="1:8" x14ac:dyDescent="0.25">
      <c r="A962" s="8">
        <v>961</v>
      </c>
      <c r="B962" s="21"/>
      <c r="C962" s="23"/>
      <c r="D962" s="21"/>
      <c r="E962" s="84"/>
      <c r="F962" s="11"/>
      <c r="G962" s="11"/>
      <c r="H962" s="11"/>
    </row>
    <row r="963" spans="1:8" x14ac:dyDescent="0.25">
      <c r="A963" s="8">
        <v>962</v>
      </c>
      <c r="B963" s="21"/>
      <c r="C963" s="23"/>
      <c r="D963" s="21"/>
      <c r="E963" s="84"/>
      <c r="F963" s="11"/>
      <c r="G963" s="11"/>
      <c r="H963" s="11"/>
    </row>
    <row r="964" spans="1:8" x14ac:dyDescent="0.25">
      <c r="A964" s="8">
        <v>963</v>
      </c>
      <c r="B964" s="21"/>
      <c r="C964" s="23"/>
      <c r="D964" s="21"/>
      <c r="E964" s="84"/>
      <c r="F964" s="11"/>
      <c r="G964" s="11"/>
      <c r="H964" s="11"/>
    </row>
    <row r="965" spans="1:8" x14ac:dyDescent="0.25">
      <c r="A965" s="8">
        <v>964</v>
      </c>
      <c r="B965" s="21"/>
      <c r="C965" s="23"/>
      <c r="D965" s="21"/>
      <c r="E965" s="84"/>
      <c r="F965" s="11"/>
      <c r="G965" s="11"/>
      <c r="H965" s="11"/>
    </row>
    <row r="966" spans="1:8" x14ac:dyDescent="0.25">
      <c r="A966" s="8">
        <v>965</v>
      </c>
      <c r="B966" s="21"/>
      <c r="C966" s="23"/>
      <c r="D966" s="21"/>
      <c r="E966" s="84"/>
      <c r="F966" s="11"/>
      <c r="G966" s="11"/>
      <c r="H966" s="11"/>
    </row>
    <row r="967" spans="1:8" x14ac:dyDescent="0.25">
      <c r="A967" s="8">
        <v>966</v>
      </c>
      <c r="B967" s="21"/>
      <c r="C967" s="23"/>
      <c r="D967" s="21"/>
      <c r="E967" s="84"/>
      <c r="F967" s="11"/>
      <c r="G967" s="11"/>
      <c r="H967" s="11"/>
    </row>
    <row r="968" spans="1:8" x14ac:dyDescent="0.25">
      <c r="A968" s="8">
        <v>967</v>
      </c>
      <c r="B968" s="21"/>
      <c r="C968" s="23"/>
      <c r="D968" s="21"/>
      <c r="E968" s="84"/>
      <c r="F968" s="11"/>
      <c r="G968" s="11"/>
      <c r="H968" s="11"/>
    </row>
    <row r="969" spans="1:8" x14ac:dyDescent="0.25">
      <c r="A969" s="8">
        <v>968</v>
      </c>
      <c r="B969" s="21"/>
      <c r="C969" s="23"/>
      <c r="D969" s="21"/>
      <c r="E969" s="84"/>
      <c r="F969" s="11"/>
      <c r="G969" s="11"/>
      <c r="H969" s="11"/>
    </row>
    <row r="970" spans="1:8" x14ac:dyDescent="0.25">
      <c r="A970" s="8">
        <v>969</v>
      </c>
      <c r="B970" s="21"/>
      <c r="C970" s="23"/>
      <c r="D970" s="21"/>
      <c r="E970" s="84"/>
      <c r="F970" s="11"/>
      <c r="G970" s="11"/>
      <c r="H970" s="11"/>
    </row>
    <row r="971" spans="1:8" x14ac:dyDescent="0.25">
      <c r="A971" s="8">
        <v>970</v>
      </c>
      <c r="B971" s="21"/>
      <c r="C971" s="23"/>
      <c r="D971" s="21"/>
      <c r="E971" s="84"/>
      <c r="F971" s="11"/>
      <c r="G971" s="11"/>
      <c r="H971" s="11"/>
    </row>
    <row r="972" spans="1:8" x14ac:dyDescent="0.25">
      <c r="A972" s="8">
        <v>971</v>
      </c>
      <c r="B972" s="21"/>
      <c r="C972" s="23"/>
      <c r="D972" s="21"/>
      <c r="E972" s="84"/>
      <c r="F972" s="11"/>
      <c r="G972" s="11"/>
      <c r="H972" s="11"/>
    </row>
    <row r="973" spans="1:8" x14ac:dyDescent="0.25">
      <c r="A973" s="8">
        <v>972</v>
      </c>
      <c r="B973" s="21"/>
      <c r="C973" s="23"/>
      <c r="D973" s="21"/>
      <c r="E973" s="84"/>
      <c r="F973" s="11"/>
      <c r="G973" s="11"/>
      <c r="H973" s="11"/>
    </row>
    <row r="974" spans="1:8" x14ac:dyDescent="0.25">
      <c r="A974" s="8">
        <v>973</v>
      </c>
      <c r="B974" s="21"/>
      <c r="C974" s="23"/>
      <c r="D974" s="21"/>
      <c r="E974" s="84"/>
      <c r="F974" s="11"/>
      <c r="G974" s="11"/>
      <c r="H974" s="11"/>
    </row>
    <row r="975" spans="1:8" x14ac:dyDescent="0.25">
      <c r="A975" s="8">
        <v>974</v>
      </c>
      <c r="B975" s="21"/>
      <c r="C975" s="23"/>
      <c r="D975" s="21"/>
      <c r="E975" s="84"/>
      <c r="F975" s="11"/>
      <c r="G975" s="11"/>
      <c r="H975" s="11"/>
    </row>
    <row r="976" spans="1:8" x14ac:dyDescent="0.25">
      <c r="A976" s="8">
        <v>975</v>
      </c>
      <c r="B976" s="21"/>
      <c r="C976" s="23"/>
      <c r="D976" s="21"/>
      <c r="E976" s="84"/>
      <c r="F976" s="11"/>
      <c r="G976" s="11"/>
      <c r="H976" s="11"/>
    </row>
    <row r="977" spans="1:8" x14ac:dyDescent="0.25">
      <c r="A977" s="8">
        <v>976</v>
      </c>
      <c r="B977" s="21"/>
      <c r="C977" s="23"/>
      <c r="D977" s="21"/>
      <c r="E977" s="84"/>
      <c r="F977" s="11"/>
      <c r="G977" s="11"/>
      <c r="H977" s="11"/>
    </row>
    <row r="978" spans="1:8" x14ac:dyDescent="0.25">
      <c r="A978" s="8">
        <v>977</v>
      </c>
      <c r="B978" s="21"/>
      <c r="C978" s="23"/>
      <c r="D978" s="21"/>
      <c r="E978" s="84"/>
      <c r="F978" s="11"/>
      <c r="G978" s="11"/>
      <c r="H978" s="11"/>
    </row>
    <row r="979" spans="1:8" x14ac:dyDescent="0.25">
      <c r="A979" s="8">
        <v>978</v>
      </c>
      <c r="B979" s="21"/>
      <c r="C979" s="23"/>
      <c r="D979" s="21"/>
      <c r="E979" s="84"/>
      <c r="F979" s="11"/>
      <c r="G979" s="11"/>
      <c r="H979" s="11"/>
    </row>
    <row r="980" spans="1:8" x14ac:dyDescent="0.25">
      <c r="A980" s="8">
        <v>979</v>
      </c>
      <c r="B980" s="21"/>
      <c r="C980" s="23"/>
      <c r="D980" s="21"/>
      <c r="E980" s="84"/>
      <c r="F980" s="11"/>
      <c r="G980" s="11"/>
      <c r="H980" s="11"/>
    </row>
    <row r="981" spans="1:8" x14ac:dyDescent="0.25">
      <c r="A981" s="8">
        <v>980</v>
      </c>
      <c r="B981" s="21"/>
      <c r="C981" s="23"/>
      <c r="D981" s="21"/>
      <c r="E981" s="84"/>
      <c r="F981" s="11"/>
      <c r="G981" s="11"/>
      <c r="H981" s="11"/>
    </row>
    <row r="982" spans="1:8" x14ac:dyDescent="0.25">
      <c r="A982" s="8">
        <v>981</v>
      </c>
      <c r="B982" s="21"/>
      <c r="C982" s="23"/>
      <c r="D982" s="21"/>
      <c r="E982" s="84"/>
      <c r="F982" s="11"/>
      <c r="G982" s="11"/>
      <c r="H982" s="11"/>
    </row>
    <row r="983" spans="1:8" x14ac:dyDescent="0.25">
      <c r="A983" s="8">
        <v>982</v>
      </c>
      <c r="B983" s="21"/>
      <c r="C983" s="23"/>
      <c r="D983" s="21"/>
      <c r="E983" s="84"/>
      <c r="F983" s="11"/>
      <c r="G983" s="11"/>
      <c r="H983" s="11"/>
    </row>
    <row r="984" spans="1:8" x14ac:dyDescent="0.25">
      <c r="A984" s="8">
        <v>983</v>
      </c>
      <c r="B984" s="21"/>
      <c r="C984" s="23"/>
      <c r="D984" s="21"/>
      <c r="E984" s="84"/>
      <c r="F984" s="11"/>
      <c r="G984" s="11"/>
      <c r="H984" s="11"/>
    </row>
    <row r="985" spans="1:8" x14ac:dyDescent="0.25">
      <c r="A985" s="8">
        <v>984</v>
      </c>
      <c r="B985" s="21"/>
      <c r="C985" s="23"/>
      <c r="D985" s="21"/>
      <c r="E985" s="84"/>
      <c r="F985" s="11"/>
      <c r="G985" s="11"/>
      <c r="H985" s="11"/>
    </row>
    <row r="986" spans="1:8" x14ac:dyDescent="0.25">
      <c r="A986" s="8">
        <v>985</v>
      </c>
      <c r="B986" s="21"/>
      <c r="C986" s="23"/>
      <c r="D986" s="21"/>
      <c r="E986" s="84"/>
      <c r="F986" s="11"/>
      <c r="G986" s="11"/>
      <c r="H986" s="11"/>
    </row>
    <row r="987" spans="1:8" x14ac:dyDescent="0.25">
      <c r="A987" s="8">
        <v>986</v>
      </c>
      <c r="B987" s="21"/>
      <c r="C987" s="23"/>
      <c r="D987" s="21"/>
      <c r="E987" s="84"/>
      <c r="F987" s="11"/>
      <c r="G987" s="11"/>
      <c r="H987" s="11"/>
    </row>
    <row r="988" spans="1:8" x14ac:dyDescent="0.25">
      <c r="A988" s="8">
        <v>987</v>
      </c>
      <c r="B988" s="21"/>
      <c r="C988" s="23"/>
      <c r="D988" s="21"/>
      <c r="E988" s="84"/>
      <c r="F988" s="11"/>
      <c r="G988" s="11"/>
      <c r="H988" s="11"/>
    </row>
    <row r="989" spans="1:8" x14ac:dyDescent="0.25">
      <c r="A989" s="8">
        <v>988</v>
      </c>
      <c r="B989" s="21"/>
      <c r="C989" s="23"/>
      <c r="D989" s="21"/>
      <c r="E989" s="84"/>
      <c r="F989" s="11"/>
      <c r="G989" s="11"/>
      <c r="H989" s="11"/>
    </row>
    <row r="990" spans="1:8" x14ac:dyDescent="0.25">
      <c r="A990" s="8">
        <v>989</v>
      </c>
      <c r="B990" s="21"/>
      <c r="C990" s="23"/>
      <c r="D990" s="21"/>
      <c r="E990" s="84"/>
      <c r="F990" s="11"/>
      <c r="G990" s="11"/>
      <c r="H990" s="11"/>
    </row>
    <row r="991" spans="1:8" x14ac:dyDescent="0.25">
      <c r="A991" s="8">
        <v>990</v>
      </c>
      <c r="B991" s="21"/>
      <c r="C991" s="23"/>
      <c r="D991" s="21"/>
      <c r="E991" s="84"/>
      <c r="F991" s="11"/>
      <c r="G991" s="11"/>
      <c r="H991" s="11"/>
    </row>
    <row r="992" spans="1:8" x14ac:dyDescent="0.25">
      <c r="A992" s="8">
        <v>991</v>
      </c>
      <c r="B992" s="21"/>
      <c r="C992" s="23"/>
      <c r="D992" s="21"/>
      <c r="E992" s="84"/>
      <c r="F992" s="11"/>
      <c r="G992" s="11"/>
      <c r="H992" s="11"/>
    </row>
    <row r="993" spans="1:8" x14ac:dyDescent="0.25">
      <c r="A993" s="8">
        <v>992</v>
      </c>
      <c r="B993" s="21"/>
      <c r="C993" s="23"/>
      <c r="D993" s="21"/>
      <c r="E993" s="84"/>
      <c r="F993" s="11"/>
      <c r="G993" s="11"/>
      <c r="H993" s="11"/>
    </row>
    <row r="994" spans="1:8" x14ac:dyDescent="0.25">
      <c r="A994" s="8">
        <v>993</v>
      </c>
      <c r="B994" s="21"/>
      <c r="C994" s="23"/>
      <c r="D994" s="21"/>
      <c r="E994" s="84"/>
      <c r="F994" s="11"/>
      <c r="G994" s="11"/>
      <c r="H994" s="11"/>
    </row>
    <row r="995" spans="1:8" x14ac:dyDescent="0.25">
      <c r="A995" s="8">
        <v>994</v>
      </c>
      <c r="B995" s="21"/>
      <c r="C995" s="23"/>
      <c r="D995" s="21"/>
      <c r="E995" s="84"/>
      <c r="F995" s="11"/>
      <c r="G995" s="11"/>
      <c r="H995" s="11"/>
    </row>
    <row r="996" spans="1:8" x14ac:dyDescent="0.25">
      <c r="A996" s="8">
        <v>995</v>
      </c>
      <c r="B996" s="21"/>
      <c r="C996" s="23"/>
      <c r="D996" s="21"/>
      <c r="E996" s="84"/>
      <c r="F996" s="11"/>
      <c r="G996" s="11"/>
      <c r="H996" s="11"/>
    </row>
    <row r="997" spans="1:8" x14ac:dyDescent="0.25">
      <c r="A997" s="8">
        <v>996</v>
      </c>
      <c r="B997" s="21"/>
      <c r="C997" s="23"/>
      <c r="D997" s="21"/>
      <c r="E997" s="84"/>
      <c r="F997" s="11"/>
      <c r="G997" s="11"/>
      <c r="H997" s="11"/>
    </row>
    <row r="998" spans="1:8" x14ac:dyDescent="0.25">
      <c r="A998" s="8">
        <v>997</v>
      </c>
      <c r="B998" s="21"/>
      <c r="C998" s="23"/>
      <c r="D998" s="21"/>
      <c r="E998" s="84"/>
      <c r="F998" s="11"/>
      <c r="G998" s="11"/>
      <c r="H998" s="11"/>
    </row>
    <row r="999" spans="1:8" x14ac:dyDescent="0.25">
      <c r="A999" s="8">
        <v>998</v>
      </c>
      <c r="B999" s="21"/>
      <c r="C999" s="23"/>
      <c r="D999" s="21"/>
      <c r="E999" s="84"/>
      <c r="F999" s="11"/>
      <c r="G999" s="11"/>
      <c r="H999" s="11"/>
    </row>
    <row r="1000" spans="1:8" x14ac:dyDescent="0.25">
      <c r="A1000" s="8">
        <v>999</v>
      </c>
      <c r="B1000" s="21"/>
      <c r="C1000" s="23"/>
      <c r="D1000" s="21"/>
      <c r="E1000" s="84"/>
      <c r="F1000" s="11"/>
      <c r="G1000" s="11"/>
      <c r="H1000" s="11"/>
    </row>
    <row r="1001" spans="1:8" x14ac:dyDescent="0.25">
      <c r="A1001" s="8">
        <v>1000</v>
      </c>
      <c r="B1001" s="21"/>
      <c r="C1001" s="23"/>
      <c r="D1001" s="21"/>
      <c r="E1001" s="84"/>
      <c r="F1001" s="11"/>
      <c r="G1001" s="11"/>
      <c r="H1001" s="11"/>
    </row>
    <row r="1002" spans="1:8" x14ac:dyDescent="0.25">
      <c r="A1002" s="8">
        <v>1001</v>
      </c>
      <c r="B1002" s="21"/>
      <c r="C1002" s="23"/>
      <c r="D1002" s="21"/>
      <c r="E1002" s="84"/>
      <c r="F1002" s="11"/>
      <c r="G1002" s="11"/>
      <c r="H1002" s="11"/>
    </row>
    <row r="1003" spans="1:8" x14ac:dyDescent="0.25">
      <c r="A1003" s="8">
        <v>1002</v>
      </c>
      <c r="B1003" s="21"/>
      <c r="C1003" s="23"/>
      <c r="D1003" s="21"/>
      <c r="E1003" s="84"/>
      <c r="F1003" s="11"/>
      <c r="G1003" s="11"/>
      <c r="H1003" s="11"/>
    </row>
    <row r="1004" spans="1:8" x14ac:dyDescent="0.25">
      <c r="A1004" s="8">
        <v>1003</v>
      </c>
      <c r="B1004" s="21"/>
      <c r="C1004" s="23"/>
      <c r="D1004" s="21"/>
      <c r="E1004" s="84"/>
      <c r="F1004" s="11"/>
      <c r="G1004" s="11"/>
      <c r="H1004" s="11"/>
    </row>
    <row r="1005" spans="1:8" x14ac:dyDescent="0.25">
      <c r="A1005" s="8">
        <v>1004</v>
      </c>
      <c r="B1005" s="21"/>
      <c r="C1005" s="23"/>
      <c r="D1005" s="21"/>
      <c r="E1005" s="84"/>
      <c r="F1005" s="11"/>
      <c r="G1005" s="11"/>
      <c r="H1005" s="11"/>
    </row>
    <row r="1006" spans="1:8" x14ac:dyDescent="0.25">
      <c r="A1006" s="8">
        <v>1005</v>
      </c>
      <c r="B1006" s="21"/>
      <c r="C1006" s="23"/>
      <c r="D1006" s="21"/>
      <c r="E1006" s="84"/>
      <c r="F1006" s="11"/>
      <c r="G1006" s="11"/>
      <c r="H1006" s="11"/>
    </row>
    <row r="1007" spans="1:8" x14ac:dyDescent="0.25">
      <c r="A1007" s="8">
        <v>1006</v>
      </c>
      <c r="B1007" s="21"/>
      <c r="C1007" s="23"/>
      <c r="D1007" s="21"/>
      <c r="E1007" s="84"/>
      <c r="F1007" s="11"/>
      <c r="G1007" s="11"/>
      <c r="H1007" s="11"/>
    </row>
    <row r="1008" spans="1:8" x14ac:dyDescent="0.25">
      <c r="A1008" s="8">
        <v>1007</v>
      </c>
      <c r="B1008" s="21"/>
      <c r="C1008" s="23"/>
      <c r="D1008" s="21"/>
      <c r="E1008" s="84"/>
      <c r="F1008" s="11"/>
      <c r="G1008" s="11"/>
      <c r="H1008" s="11"/>
    </row>
    <row r="1009" spans="1:8" x14ac:dyDescent="0.25">
      <c r="A1009" s="8">
        <v>1008</v>
      </c>
      <c r="B1009" s="21"/>
      <c r="C1009" s="23"/>
      <c r="D1009" s="21"/>
      <c r="E1009" s="84"/>
      <c r="F1009" s="11"/>
      <c r="G1009" s="11"/>
      <c r="H1009" s="11"/>
    </row>
    <row r="1010" spans="1:8" x14ac:dyDescent="0.25">
      <c r="A1010" s="8">
        <v>1009</v>
      </c>
      <c r="B1010" s="21"/>
      <c r="C1010" s="23"/>
      <c r="D1010" s="21"/>
      <c r="E1010" s="84"/>
      <c r="F1010" s="11"/>
      <c r="G1010" s="11"/>
      <c r="H1010" s="11"/>
    </row>
    <row r="1011" spans="1:8" x14ac:dyDescent="0.25">
      <c r="A1011" s="8">
        <v>1010</v>
      </c>
      <c r="B1011" s="21"/>
      <c r="C1011" s="23"/>
      <c r="D1011" s="21"/>
      <c r="E1011" s="84"/>
      <c r="F1011" s="11"/>
      <c r="G1011" s="11"/>
      <c r="H1011" s="11"/>
    </row>
    <row r="1012" spans="1:8" x14ac:dyDescent="0.25">
      <c r="A1012" s="8">
        <v>1011</v>
      </c>
      <c r="B1012" s="21"/>
      <c r="C1012" s="23"/>
      <c r="D1012" s="21"/>
      <c r="E1012" s="84"/>
      <c r="F1012" s="11"/>
      <c r="G1012" s="11"/>
      <c r="H1012" s="11"/>
    </row>
    <row r="1013" spans="1:8" x14ac:dyDescent="0.25">
      <c r="A1013" s="8">
        <v>1012</v>
      </c>
      <c r="B1013" s="21"/>
      <c r="C1013" s="23"/>
      <c r="D1013" s="21"/>
      <c r="E1013" s="84"/>
      <c r="F1013" s="11"/>
      <c r="G1013" s="11"/>
      <c r="H1013" s="11"/>
    </row>
    <row r="1014" spans="1:8" x14ac:dyDescent="0.25">
      <c r="A1014" s="8">
        <v>1013</v>
      </c>
      <c r="B1014" s="21"/>
      <c r="C1014" s="23"/>
      <c r="D1014" s="21"/>
      <c r="E1014" s="84"/>
      <c r="F1014" s="11"/>
      <c r="G1014" s="11"/>
      <c r="H1014" s="11"/>
    </row>
    <row r="1015" spans="1:8" x14ac:dyDescent="0.25">
      <c r="A1015" s="8">
        <v>1014</v>
      </c>
      <c r="B1015" s="21"/>
      <c r="C1015" s="23"/>
      <c r="D1015" s="21"/>
      <c r="E1015" s="84"/>
      <c r="F1015" s="11"/>
      <c r="G1015" s="11"/>
      <c r="H1015" s="11"/>
    </row>
    <row r="1016" spans="1:8" x14ac:dyDescent="0.25">
      <c r="A1016" s="8">
        <v>1015</v>
      </c>
      <c r="B1016" s="21"/>
      <c r="C1016" s="23"/>
      <c r="D1016" s="21"/>
      <c r="E1016" s="84"/>
      <c r="F1016" s="11"/>
      <c r="G1016" s="11"/>
      <c r="H1016" s="11"/>
    </row>
    <row r="1017" spans="1:8" x14ac:dyDescent="0.25">
      <c r="A1017" s="8">
        <v>1016</v>
      </c>
      <c r="B1017" s="21"/>
      <c r="C1017" s="23"/>
      <c r="D1017" s="21"/>
      <c r="E1017" s="84"/>
      <c r="F1017" s="11"/>
      <c r="G1017" s="11"/>
      <c r="H1017" s="11"/>
    </row>
    <row r="1018" spans="1:8" x14ac:dyDescent="0.25">
      <c r="A1018" s="8">
        <v>1017</v>
      </c>
      <c r="B1018" s="21"/>
      <c r="C1018" s="23"/>
      <c r="D1018" s="21"/>
      <c r="E1018" s="84"/>
      <c r="F1018" s="11"/>
      <c r="G1018" s="11"/>
      <c r="H1018" s="11"/>
    </row>
    <row r="1019" spans="1:8" x14ac:dyDescent="0.25">
      <c r="A1019" s="8">
        <v>1018</v>
      </c>
      <c r="B1019" s="21"/>
      <c r="C1019" s="23"/>
      <c r="D1019" s="21"/>
      <c r="E1019" s="84"/>
      <c r="F1019" s="11"/>
      <c r="G1019" s="11"/>
      <c r="H1019" s="11"/>
    </row>
    <row r="1020" spans="1:8" x14ac:dyDescent="0.25">
      <c r="A1020" s="8">
        <v>1019</v>
      </c>
      <c r="B1020" s="21"/>
      <c r="C1020" s="23"/>
      <c r="D1020" s="21"/>
      <c r="E1020" s="84"/>
      <c r="F1020" s="11"/>
      <c r="G1020" s="11"/>
      <c r="H1020" s="11"/>
    </row>
    <row r="1021" spans="1:8" x14ac:dyDescent="0.25">
      <c r="A1021" s="8">
        <v>1020</v>
      </c>
      <c r="B1021" s="21"/>
      <c r="C1021" s="23"/>
      <c r="D1021" s="21"/>
      <c r="E1021" s="84"/>
      <c r="F1021" s="11"/>
      <c r="G1021" s="11"/>
      <c r="H1021" s="11"/>
    </row>
    <row r="1022" spans="1:8" x14ac:dyDescent="0.25">
      <c r="A1022" s="8">
        <v>1021</v>
      </c>
      <c r="B1022" s="21"/>
      <c r="C1022" s="23"/>
      <c r="D1022" s="21"/>
      <c r="E1022" s="84"/>
      <c r="F1022" s="11"/>
      <c r="G1022" s="11"/>
      <c r="H1022" s="11"/>
    </row>
    <row r="1023" spans="1:8" ht="12.75" customHeight="1" x14ac:dyDescent="0.25">
      <c r="A1023" s="8">
        <v>1022</v>
      </c>
      <c r="B1023" s="21"/>
      <c r="C1023" s="23"/>
      <c r="D1023" s="21"/>
      <c r="E1023" s="84"/>
      <c r="F1023" s="11"/>
      <c r="G1023" s="11"/>
      <c r="H1023" s="11"/>
    </row>
    <row r="1024" spans="1:8" ht="15.75" thickBot="1" x14ac:dyDescent="0.3">
      <c r="A1024" s="9"/>
      <c r="B1024" s="22"/>
      <c r="C1024" s="24"/>
      <c r="D1024" s="12"/>
      <c r="E1024" s="12"/>
      <c r="F1024" s="12"/>
      <c r="G1024" s="12"/>
      <c r="H1024" s="12"/>
    </row>
  </sheetData>
  <autoFilter ref="B1:H1024"/>
  <sortState ref="A2:H1024">
    <sortCondition ref="A2:A1024"/>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3">
    <tabColor rgb="FF92D050"/>
  </sheetPr>
  <dimension ref="A1:O257"/>
  <sheetViews>
    <sheetView zoomScale="80" zoomScaleNormal="80" workbookViewId="0">
      <selection activeCell="C26" sqref="C26"/>
    </sheetView>
  </sheetViews>
  <sheetFormatPr defaultRowHeight="15" x14ac:dyDescent="0.25"/>
  <cols>
    <col min="1" max="1" width="8.85546875" style="3" customWidth="1"/>
    <col min="2" max="2" width="70.5703125" style="186" customWidth="1"/>
    <col min="3" max="3" width="15.5703125" style="40" bestFit="1" customWidth="1"/>
    <col min="4" max="4" width="9" style="40" customWidth="1"/>
    <col min="5" max="5" width="17.28515625" style="40" customWidth="1"/>
    <col min="6" max="6" width="22.7109375" style="40" customWidth="1"/>
    <col min="7" max="7" width="9.28515625" style="40" customWidth="1"/>
    <col min="8" max="8" width="14" style="40" customWidth="1"/>
    <col min="9" max="9" width="15.5703125" style="40" customWidth="1"/>
    <col min="10" max="10" width="14" style="40" customWidth="1"/>
    <col min="11" max="11" width="25" style="40" customWidth="1"/>
    <col min="12" max="12" width="25.42578125" style="40" customWidth="1"/>
    <col min="13" max="13" width="14" style="40" customWidth="1"/>
    <col min="14" max="14" width="82.85546875" customWidth="1"/>
    <col min="15" max="15" width="15.5703125" style="3" customWidth="1"/>
  </cols>
  <sheetData>
    <row r="1" spans="1:14" ht="15.75" thickBot="1" x14ac:dyDescent="0.3">
      <c r="A1" s="1097" t="s">
        <v>0</v>
      </c>
      <c r="B1" s="1095" t="s">
        <v>740</v>
      </c>
      <c r="C1" s="1099" t="s">
        <v>738</v>
      </c>
      <c r="D1" s="1100"/>
      <c r="E1" s="1100"/>
      <c r="F1" s="1100"/>
      <c r="G1" s="1101"/>
      <c r="H1" s="1105" t="s">
        <v>45</v>
      </c>
      <c r="I1" s="1102" t="s">
        <v>739</v>
      </c>
      <c r="J1" s="1103"/>
      <c r="K1" s="1103"/>
      <c r="L1" s="1103"/>
      <c r="M1" s="1104"/>
    </row>
    <row r="2" spans="1:14" ht="15.75" thickBot="1" x14ac:dyDescent="0.3">
      <c r="A2" s="1098"/>
      <c r="B2" s="1096"/>
      <c r="C2" s="415" t="s">
        <v>2</v>
      </c>
      <c r="D2" s="45" t="s">
        <v>69</v>
      </c>
      <c r="E2" s="45" t="s">
        <v>70</v>
      </c>
      <c r="F2" s="45" t="s">
        <v>95</v>
      </c>
      <c r="G2" s="45" t="s">
        <v>0</v>
      </c>
      <c r="H2" s="1106"/>
      <c r="I2" s="416" t="s">
        <v>2</v>
      </c>
      <c r="J2" s="231" t="s">
        <v>69</v>
      </c>
      <c r="K2" s="231" t="s">
        <v>70</v>
      </c>
      <c r="L2" s="231" t="s">
        <v>95</v>
      </c>
      <c r="M2" s="231" t="s">
        <v>0</v>
      </c>
    </row>
    <row r="3" spans="1:14" x14ac:dyDescent="0.25">
      <c r="A3" s="315">
        <v>1</v>
      </c>
      <c r="B3" s="750" t="s">
        <v>1340</v>
      </c>
      <c r="C3" s="265"/>
      <c r="D3" s="210" t="s">
        <v>93</v>
      </c>
      <c r="E3" s="210" t="s">
        <v>71</v>
      </c>
      <c r="F3" s="210" t="s">
        <v>612</v>
      </c>
      <c r="G3" s="210">
        <v>21</v>
      </c>
      <c r="H3" s="210" t="s">
        <v>1362</v>
      </c>
      <c r="I3" s="309"/>
      <c r="J3" s="210" t="s">
        <v>93</v>
      </c>
      <c r="K3" s="210" t="s">
        <v>71</v>
      </c>
      <c r="L3" s="210" t="s">
        <v>612</v>
      </c>
      <c r="M3" s="210">
        <v>48</v>
      </c>
    </row>
    <row r="4" spans="1:14" x14ac:dyDescent="0.25">
      <c r="A4" s="315">
        <v>2</v>
      </c>
      <c r="B4" s="750" t="s">
        <v>1716</v>
      </c>
      <c r="C4" s="265"/>
      <c r="D4" s="210" t="s">
        <v>93</v>
      </c>
      <c r="E4" s="210" t="s">
        <v>71</v>
      </c>
      <c r="F4" s="210" t="s">
        <v>612</v>
      </c>
      <c r="G4" s="210">
        <v>22</v>
      </c>
      <c r="H4" s="210" t="s">
        <v>1362</v>
      </c>
      <c r="I4" s="309"/>
      <c r="J4" s="210" t="s">
        <v>93</v>
      </c>
      <c r="K4" s="210" t="s">
        <v>71</v>
      </c>
      <c r="L4" s="210" t="s">
        <v>612</v>
      </c>
      <c r="M4" s="210">
        <v>49</v>
      </c>
    </row>
    <row r="5" spans="1:14" x14ac:dyDescent="0.25">
      <c r="A5" s="315">
        <v>3</v>
      </c>
      <c r="B5" s="251"/>
      <c r="C5" s="655"/>
      <c r="D5" s="210"/>
      <c r="E5" s="210"/>
      <c r="F5" s="210"/>
      <c r="G5" s="210"/>
      <c r="H5" s="210"/>
      <c r="I5" s="309"/>
      <c r="J5" s="210"/>
      <c r="K5" s="210"/>
      <c r="L5" s="210"/>
      <c r="M5" s="210"/>
    </row>
    <row r="6" spans="1:14" x14ac:dyDescent="0.25">
      <c r="A6" s="315">
        <v>4</v>
      </c>
      <c r="B6" s="750" t="s">
        <v>1363</v>
      </c>
      <c r="C6" s="655"/>
      <c r="D6" s="210" t="s">
        <v>92</v>
      </c>
      <c r="E6" s="210" t="s">
        <v>85</v>
      </c>
      <c r="F6" s="210" t="s">
        <v>828</v>
      </c>
      <c r="G6" s="210">
        <v>5</v>
      </c>
      <c r="H6" s="210" t="s">
        <v>1361</v>
      </c>
      <c r="I6" s="751"/>
      <c r="J6" s="210" t="s">
        <v>93</v>
      </c>
      <c r="K6" s="210" t="s">
        <v>85</v>
      </c>
      <c r="L6" s="210" t="s">
        <v>632</v>
      </c>
      <c r="M6" s="210">
        <v>5</v>
      </c>
      <c r="N6" s="233"/>
    </row>
    <row r="7" spans="1:14" x14ac:dyDescent="0.25">
      <c r="A7" s="315">
        <v>5</v>
      </c>
      <c r="B7" s="750" t="s">
        <v>1364</v>
      </c>
      <c r="C7" s="655"/>
      <c r="D7" s="210" t="s">
        <v>92</v>
      </c>
      <c r="E7" s="210" t="s">
        <v>85</v>
      </c>
      <c r="F7" s="210" t="s">
        <v>828</v>
      </c>
      <c r="G7" s="3">
        <v>1</v>
      </c>
      <c r="H7" s="210" t="s">
        <v>1361</v>
      </c>
      <c r="I7" s="751"/>
      <c r="J7" s="210" t="s">
        <v>93</v>
      </c>
      <c r="K7" s="210" t="s">
        <v>85</v>
      </c>
      <c r="L7" s="210" t="s">
        <v>632</v>
      </c>
      <c r="M7" s="3">
        <v>1</v>
      </c>
      <c r="N7" s="233"/>
    </row>
    <row r="8" spans="1:14" x14ac:dyDescent="0.25">
      <c r="A8" s="315">
        <v>6</v>
      </c>
      <c r="B8" s="251"/>
      <c r="C8" s="655"/>
      <c r="D8" s="210"/>
      <c r="E8" s="210"/>
      <c r="F8" s="210"/>
      <c r="G8" s="210"/>
      <c r="H8" s="210"/>
      <c r="I8" s="751"/>
      <c r="J8" s="210"/>
      <c r="K8" s="210"/>
      <c r="L8" s="210"/>
      <c r="M8" s="210"/>
      <c r="N8" s="233"/>
    </row>
    <row r="9" spans="1:14" ht="30" x14ac:dyDescent="0.25">
      <c r="A9" s="315">
        <v>7</v>
      </c>
      <c r="B9" s="750" t="s">
        <v>1365</v>
      </c>
      <c r="C9" s="655"/>
      <c r="D9" s="210" t="s">
        <v>93</v>
      </c>
      <c r="E9" s="210" t="s">
        <v>74</v>
      </c>
      <c r="F9" s="210" t="s">
        <v>94</v>
      </c>
      <c r="G9" s="210">
        <v>4</v>
      </c>
      <c r="H9" s="210" t="s">
        <v>1362</v>
      </c>
      <c r="I9" s="309"/>
      <c r="J9" s="210" t="s">
        <v>93</v>
      </c>
      <c r="K9" s="210" t="s">
        <v>71</v>
      </c>
      <c r="L9" s="210" t="s">
        <v>612</v>
      </c>
      <c r="M9" s="210">
        <v>5</v>
      </c>
      <c r="N9" s="233"/>
    </row>
    <row r="10" spans="1:14" ht="30" x14ac:dyDescent="0.25">
      <c r="A10" s="315">
        <v>8</v>
      </c>
      <c r="B10" s="750" t="s">
        <v>1366</v>
      </c>
      <c r="C10" s="655"/>
      <c r="D10" s="210" t="s">
        <v>93</v>
      </c>
      <c r="E10" s="210" t="s">
        <v>74</v>
      </c>
      <c r="F10" s="210" t="s">
        <v>94</v>
      </c>
      <c r="G10" s="210">
        <v>5</v>
      </c>
      <c r="H10" s="210" t="s">
        <v>1362</v>
      </c>
      <c r="I10" s="309"/>
      <c r="J10" s="210" t="s">
        <v>93</v>
      </c>
      <c r="K10" s="210" t="s">
        <v>71</v>
      </c>
      <c r="L10" s="210" t="s">
        <v>612</v>
      </c>
      <c r="M10" s="210">
        <v>32</v>
      </c>
    </row>
    <row r="11" spans="1:14" x14ac:dyDescent="0.25">
      <c r="A11" s="315">
        <v>9</v>
      </c>
      <c r="B11" s="251"/>
      <c r="C11" s="655"/>
      <c r="D11" s="210"/>
      <c r="E11" s="210"/>
      <c r="F11" s="210"/>
      <c r="G11" s="210"/>
      <c r="H11" s="210"/>
      <c r="I11" s="309"/>
      <c r="J11" s="210"/>
      <c r="K11" s="210"/>
      <c r="L11" s="210"/>
      <c r="M11" s="210"/>
    </row>
    <row r="12" spans="1:14" x14ac:dyDescent="0.25">
      <c r="A12" s="315">
        <v>10</v>
      </c>
      <c r="B12" s="251"/>
      <c r="C12" s="655"/>
      <c r="D12" s="210"/>
      <c r="E12" s="210"/>
      <c r="F12" s="210"/>
      <c r="G12" s="210"/>
      <c r="H12" s="210"/>
      <c r="I12" s="751"/>
      <c r="J12" s="210"/>
      <c r="K12" s="210"/>
      <c r="L12" s="210"/>
      <c r="M12" s="210"/>
    </row>
    <row r="13" spans="1:14" x14ac:dyDescent="0.25">
      <c r="A13" s="315">
        <v>11</v>
      </c>
      <c r="B13" s="251"/>
      <c r="C13" s="655"/>
      <c r="D13" s="210"/>
      <c r="E13" s="210"/>
      <c r="F13" s="210"/>
      <c r="G13" s="210"/>
      <c r="H13" s="210"/>
      <c r="I13" s="751"/>
      <c r="J13" s="210"/>
      <c r="K13" s="210"/>
      <c r="L13" s="210"/>
      <c r="M13" s="210"/>
      <c r="N13" s="262"/>
    </row>
    <row r="14" spans="1:14" x14ac:dyDescent="0.25">
      <c r="A14" s="315">
        <v>12</v>
      </c>
      <c r="B14" s="251"/>
      <c r="C14" s="655"/>
      <c r="D14" s="210"/>
      <c r="E14" s="210"/>
      <c r="F14" s="210"/>
      <c r="G14" s="210"/>
      <c r="H14" s="210"/>
      <c r="I14" s="751"/>
      <c r="J14" s="210"/>
      <c r="K14" s="210"/>
      <c r="L14" s="210"/>
      <c r="M14" s="210"/>
      <c r="N14" s="262"/>
    </row>
    <row r="15" spans="1:14" x14ac:dyDescent="0.25">
      <c r="A15" s="315">
        <v>13</v>
      </c>
      <c r="B15" s="251"/>
      <c r="C15" s="655"/>
      <c r="D15" s="210"/>
      <c r="E15" s="210"/>
      <c r="F15" s="210"/>
      <c r="G15" s="210"/>
      <c r="H15" s="210"/>
      <c r="I15" s="309"/>
      <c r="J15" s="210"/>
      <c r="K15" s="210"/>
      <c r="L15" s="210"/>
      <c r="M15" s="210"/>
      <c r="N15" s="262"/>
    </row>
    <row r="16" spans="1:14" x14ac:dyDescent="0.25">
      <c r="A16" s="315">
        <v>14</v>
      </c>
      <c r="B16" s="251"/>
      <c r="C16" s="655"/>
      <c r="D16" s="210"/>
      <c r="E16" s="210"/>
      <c r="F16" s="210"/>
      <c r="G16" s="210"/>
      <c r="H16" s="210"/>
      <c r="I16" s="309"/>
      <c r="J16" s="210"/>
      <c r="K16" s="210"/>
      <c r="L16" s="210"/>
      <c r="M16" s="210"/>
      <c r="N16" s="262"/>
    </row>
    <row r="17" spans="1:15" x14ac:dyDescent="0.25">
      <c r="A17" s="315">
        <v>15</v>
      </c>
      <c r="B17" s="251"/>
      <c r="C17" s="655"/>
      <c r="D17" s="210"/>
      <c r="E17" s="210"/>
      <c r="F17" s="210"/>
      <c r="G17" s="210"/>
      <c r="H17" s="210"/>
      <c r="I17" s="309"/>
      <c r="J17" s="210"/>
      <c r="K17" s="210"/>
      <c r="L17" s="210"/>
      <c r="M17" s="210"/>
      <c r="N17" s="262"/>
    </row>
    <row r="18" spans="1:15" x14ac:dyDescent="0.25">
      <c r="A18" s="315">
        <v>16</v>
      </c>
      <c r="B18" s="766" t="s">
        <v>1399</v>
      </c>
      <c r="C18" s="668"/>
      <c r="D18" s="210"/>
      <c r="E18" s="210"/>
      <c r="F18" s="452"/>
      <c r="G18" s="210"/>
      <c r="H18" s="210"/>
      <c r="I18" s="668"/>
      <c r="J18" s="210"/>
      <c r="K18" s="210"/>
      <c r="L18" s="452"/>
      <c r="M18" s="305"/>
      <c r="N18" s="262" t="s">
        <v>1401</v>
      </c>
    </row>
    <row r="19" spans="1:15" x14ac:dyDescent="0.25">
      <c r="A19" s="315">
        <v>17</v>
      </c>
      <c r="B19" s="766" t="s">
        <v>1400</v>
      </c>
      <c r="C19" s="668"/>
      <c r="D19" s="210"/>
      <c r="E19" s="210"/>
      <c r="F19" s="452"/>
      <c r="G19" s="210"/>
      <c r="H19" s="210"/>
      <c r="I19" s="668"/>
      <c r="J19" s="210"/>
      <c r="K19" s="210"/>
      <c r="L19" s="452"/>
      <c r="M19" s="305"/>
      <c r="N19" s="262" t="s">
        <v>1401</v>
      </c>
    </row>
    <row r="20" spans="1:15" ht="30" x14ac:dyDescent="0.25">
      <c r="A20" s="315">
        <v>18</v>
      </c>
      <c r="B20" s="658" t="s">
        <v>3556</v>
      </c>
      <c r="C20" s="452" t="s">
        <v>3557</v>
      </c>
      <c r="D20" s="210"/>
      <c r="E20" s="210"/>
      <c r="F20" s="452"/>
      <c r="G20" s="210"/>
      <c r="H20" s="210"/>
      <c r="I20" s="668"/>
      <c r="J20" s="210"/>
      <c r="K20" s="210"/>
      <c r="L20" s="452"/>
      <c r="M20" s="210"/>
      <c r="N20" s="262" t="s">
        <v>1401</v>
      </c>
    </row>
    <row r="21" spans="1:15" x14ac:dyDescent="0.25">
      <c r="A21" s="315">
        <v>19</v>
      </c>
      <c r="B21" s="251"/>
      <c r="C21" s="210"/>
      <c r="D21" s="210"/>
      <c r="E21" s="210"/>
      <c r="F21" s="210"/>
      <c r="G21" s="210"/>
      <c r="H21" s="210"/>
      <c r="I21" s="210"/>
      <c r="J21" s="210"/>
      <c r="K21" s="210"/>
      <c r="L21" s="210"/>
      <c r="M21" s="210"/>
      <c r="N21" s="262"/>
    </row>
    <row r="22" spans="1:15" x14ac:dyDescent="0.25">
      <c r="A22" s="315">
        <v>20</v>
      </c>
      <c r="B22" s="251"/>
      <c r="C22" s="210"/>
      <c r="D22" s="210"/>
      <c r="E22" s="210"/>
      <c r="F22" s="210"/>
      <c r="G22" s="210"/>
      <c r="H22" s="210"/>
      <c r="I22" s="210"/>
      <c r="J22" s="210"/>
      <c r="K22" s="210"/>
      <c r="L22" s="210"/>
      <c r="M22" s="210"/>
      <c r="N22" s="262"/>
    </row>
    <row r="23" spans="1:15" x14ac:dyDescent="0.25">
      <c r="A23" s="315">
        <v>21</v>
      </c>
      <c r="B23" s="251"/>
      <c r="C23" s="210"/>
      <c r="D23" s="210"/>
      <c r="E23" s="210"/>
      <c r="F23" s="210"/>
      <c r="G23" s="210"/>
      <c r="H23" s="210"/>
      <c r="I23" s="210"/>
      <c r="J23" s="210"/>
      <c r="K23" s="210"/>
      <c r="L23" s="210"/>
      <c r="M23" s="210"/>
      <c r="N23" s="262"/>
    </row>
    <row r="24" spans="1:15" x14ac:dyDescent="0.25">
      <c r="A24" s="315">
        <v>22</v>
      </c>
      <c r="B24" s="251"/>
      <c r="C24" s="210"/>
      <c r="D24" s="210"/>
      <c r="E24" s="210"/>
      <c r="F24" s="210"/>
      <c r="G24" s="210"/>
      <c r="H24" s="210"/>
      <c r="I24" s="210"/>
      <c r="J24" s="210"/>
      <c r="K24" s="210"/>
      <c r="L24" s="210"/>
      <c r="M24" s="210"/>
      <c r="N24" s="262"/>
    </row>
    <row r="25" spans="1:15" x14ac:dyDescent="0.25">
      <c r="A25" s="315">
        <v>23</v>
      </c>
      <c r="B25" s="284"/>
      <c r="C25" s="210"/>
      <c r="D25" s="210"/>
      <c r="E25" s="210"/>
      <c r="F25" s="210"/>
      <c r="G25" s="210"/>
      <c r="H25" s="210"/>
      <c r="I25" s="210"/>
      <c r="J25" s="210"/>
      <c r="K25" s="210"/>
      <c r="L25" s="210"/>
      <c r="M25" s="210"/>
      <c r="N25" s="262"/>
    </row>
    <row r="26" spans="1:15" x14ac:dyDescent="0.25">
      <c r="A26" s="315">
        <v>24</v>
      </c>
      <c r="B26" s="251"/>
      <c r="C26" s="210"/>
      <c r="D26" s="210"/>
      <c r="E26" s="210"/>
      <c r="F26" s="210"/>
      <c r="G26" s="210"/>
      <c r="H26" s="210"/>
      <c r="I26" s="210"/>
      <c r="J26" s="210"/>
      <c r="K26" s="210"/>
      <c r="L26" s="210"/>
      <c r="M26" s="210"/>
    </row>
    <row r="27" spans="1:15" s="271" customFormat="1" x14ac:dyDescent="0.25">
      <c r="A27" s="315">
        <v>25</v>
      </c>
      <c r="B27" s="251"/>
      <c r="C27" s="210"/>
      <c r="D27" s="210"/>
      <c r="E27" s="210"/>
      <c r="F27" s="210"/>
      <c r="G27" s="210"/>
      <c r="H27" s="210"/>
      <c r="I27" s="210"/>
      <c r="J27" s="210"/>
      <c r="K27" s="210"/>
      <c r="L27" s="210"/>
      <c r="M27" s="210"/>
      <c r="O27" s="347"/>
    </row>
    <row r="28" spans="1:15" x14ac:dyDescent="0.25">
      <c r="A28" s="315">
        <v>26</v>
      </c>
      <c r="B28" s="251"/>
      <c r="C28" s="210"/>
      <c r="D28" s="210"/>
      <c r="E28" s="210"/>
      <c r="F28" s="210"/>
      <c r="G28" s="210"/>
      <c r="H28" s="210"/>
      <c r="I28" s="210"/>
      <c r="J28" s="210"/>
      <c r="K28" s="210"/>
      <c r="L28" s="210"/>
      <c r="M28" s="210"/>
    </row>
    <row r="29" spans="1:15" x14ac:dyDescent="0.25">
      <c r="A29" s="315">
        <v>27</v>
      </c>
      <c r="B29" s="251"/>
      <c r="C29" s="210"/>
      <c r="D29" s="210"/>
      <c r="E29" s="210"/>
      <c r="F29" s="210"/>
      <c r="G29" s="210"/>
      <c r="H29" s="210"/>
      <c r="I29" s="210"/>
      <c r="J29" s="210"/>
      <c r="K29" s="210"/>
      <c r="L29" s="210"/>
      <c r="M29" s="210"/>
    </row>
    <row r="30" spans="1:15" x14ac:dyDescent="0.25">
      <c r="A30" s="315">
        <v>28</v>
      </c>
      <c r="B30" s="251"/>
      <c r="C30" s="210"/>
      <c r="D30" s="210"/>
      <c r="E30" s="210"/>
      <c r="F30" s="210"/>
      <c r="G30" s="210"/>
      <c r="H30" s="210"/>
      <c r="I30" s="210"/>
      <c r="J30" s="210"/>
      <c r="K30" s="210"/>
      <c r="L30" s="210"/>
      <c r="M30" s="210"/>
    </row>
    <row r="31" spans="1:15" x14ac:dyDescent="0.25">
      <c r="A31" s="315">
        <v>29</v>
      </c>
      <c r="B31" s="251"/>
      <c r="C31" s="210"/>
      <c r="D31" s="210"/>
      <c r="E31" s="210"/>
      <c r="F31" s="210"/>
      <c r="G31" s="210"/>
      <c r="H31" s="210"/>
      <c r="I31" s="210"/>
      <c r="J31" s="210"/>
      <c r="K31" s="210"/>
      <c r="L31" s="210"/>
      <c r="M31" s="210"/>
    </row>
    <row r="32" spans="1:15" x14ac:dyDescent="0.25">
      <c r="A32" s="315">
        <v>30</v>
      </c>
      <c r="B32" s="251"/>
      <c r="C32" s="210"/>
      <c r="D32" s="210"/>
      <c r="E32" s="210"/>
      <c r="F32" s="210"/>
      <c r="G32" s="210"/>
      <c r="H32" s="210"/>
      <c r="I32" s="210"/>
      <c r="J32" s="210"/>
      <c r="K32" s="210"/>
      <c r="L32" s="210"/>
      <c r="M32" s="210"/>
    </row>
    <row r="33" spans="1:13" x14ac:dyDescent="0.25">
      <c r="A33" s="315">
        <v>31</v>
      </c>
      <c r="B33" s="251"/>
      <c r="C33" s="210"/>
      <c r="D33" s="210"/>
      <c r="E33" s="210"/>
      <c r="F33" s="210"/>
      <c r="G33" s="210"/>
      <c r="H33" s="210"/>
      <c r="I33" s="210"/>
      <c r="J33" s="210"/>
      <c r="K33" s="210"/>
      <c r="L33" s="210"/>
      <c r="M33" s="210"/>
    </row>
    <row r="34" spans="1:13" x14ac:dyDescent="0.25">
      <c r="A34" s="315">
        <v>32</v>
      </c>
      <c r="B34" s="251"/>
      <c r="C34" s="210"/>
      <c r="D34" s="210"/>
      <c r="E34" s="210"/>
      <c r="F34" s="210"/>
      <c r="G34" s="210"/>
      <c r="H34" s="210"/>
      <c r="I34" s="210"/>
      <c r="J34" s="210"/>
      <c r="K34" s="210"/>
      <c r="L34" s="210"/>
      <c r="M34" s="210"/>
    </row>
    <row r="35" spans="1:13" x14ac:dyDescent="0.25">
      <c r="A35" s="62">
        <v>33</v>
      </c>
      <c r="B35" s="188"/>
      <c r="C35" s="229"/>
      <c r="D35" s="229"/>
      <c r="E35" s="229"/>
      <c r="F35" s="229"/>
      <c r="G35" s="229"/>
      <c r="H35" s="229"/>
      <c r="I35" s="229"/>
      <c r="J35" s="229"/>
      <c r="K35" s="229"/>
      <c r="L35" s="229"/>
      <c r="M35" s="229"/>
    </row>
    <row r="36" spans="1:13" x14ac:dyDescent="0.25">
      <c r="A36" s="62">
        <v>34</v>
      </c>
      <c r="B36" s="188"/>
      <c r="C36" s="229"/>
      <c r="D36" s="229"/>
      <c r="E36" s="229"/>
      <c r="F36" s="229"/>
      <c r="G36" s="229"/>
      <c r="H36" s="229"/>
      <c r="I36" s="229"/>
      <c r="J36" s="229"/>
      <c r="K36" s="229"/>
      <c r="L36" s="229"/>
      <c r="M36" s="229"/>
    </row>
    <row r="37" spans="1:13" x14ac:dyDescent="0.25">
      <c r="A37" s="62">
        <v>35</v>
      </c>
      <c r="B37" s="188"/>
      <c r="C37" s="229"/>
      <c r="D37" s="229"/>
      <c r="E37" s="229"/>
      <c r="F37" s="229"/>
      <c r="G37" s="229"/>
      <c r="H37" s="229"/>
      <c r="I37" s="229"/>
      <c r="J37" s="229"/>
      <c r="K37" s="229"/>
      <c r="L37" s="229"/>
      <c r="M37" s="229"/>
    </row>
    <row r="38" spans="1:13" x14ac:dyDescent="0.25">
      <c r="A38" s="62">
        <v>36</v>
      </c>
      <c r="B38" s="188"/>
      <c r="C38" s="229"/>
      <c r="D38" s="229"/>
      <c r="E38" s="229"/>
      <c r="F38" s="229"/>
      <c r="G38" s="229"/>
      <c r="H38" s="229"/>
      <c r="I38" s="229"/>
      <c r="J38" s="229"/>
      <c r="K38" s="229"/>
      <c r="L38" s="229"/>
      <c r="M38" s="229"/>
    </row>
    <row r="39" spans="1:13" x14ac:dyDescent="0.25">
      <c r="A39" s="62">
        <v>37</v>
      </c>
      <c r="B39" s="188"/>
      <c r="C39" s="229"/>
      <c r="D39" s="229"/>
      <c r="E39" s="229"/>
      <c r="F39" s="229"/>
      <c r="G39" s="229"/>
      <c r="H39" s="229"/>
      <c r="I39" s="229"/>
      <c r="J39" s="229"/>
      <c r="K39" s="229"/>
      <c r="L39" s="229"/>
      <c r="M39" s="229"/>
    </row>
    <row r="40" spans="1:13" x14ac:dyDescent="0.25">
      <c r="A40" s="62">
        <v>38</v>
      </c>
      <c r="B40" s="188"/>
      <c r="C40" s="229"/>
      <c r="D40" s="229"/>
      <c r="E40" s="229"/>
      <c r="F40" s="229"/>
      <c r="G40" s="229"/>
      <c r="H40" s="229"/>
      <c r="I40" s="229"/>
      <c r="J40" s="229"/>
      <c r="K40" s="229"/>
      <c r="L40" s="229"/>
      <c r="M40" s="229"/>
    </row>
    <row r="41" spans="1:13" x14ac:dyDescent="0.25">
      <c r="A41" s="62">
        <v>39</v>
      </c>
      <c r="B41" s="188"/>
      <c r="C41" s="229"/>
      <c r="D41" s="229"/>
      <c r="E41" s="229"/>
      <c r="F41" s="229"/>
      <c r="G41" s="229"/>
      <c r="H41" s="229"/>
      <c r="I41" s="229"/>
      <c r="J41" s="229"/>
      <c r="K41" s="229"/>
      <c r="L41" s="229"/>
      <c r="M41" s="229"/>
    </row>
    <row r="42" spans="1:13" x14ac:dyDescent="0.25">
      <c r="A42" s="62">
        <v>40</v>
      </c>
      <c r="B42" s="188"/>
      <c r="C42" s="229"/>
      <c r="D42" s="229"/>
      <c r="E42" s="229"/>
      <c r="F42" s="229"/>
      <c r="G42" s="229"/>
      <c r="H42" s="229"/>
      <c r="I42" s="229"/>
      <c r="J42" s="229"/>
      <c r="K42" s="229"/>
      <c r="L42" s="229"/>
      <c r="M42" s="229"/>
    </row>
    <row r="43" spans="1:13" x14ac:dyDescent="0.25">
      <c r="A43" s="62">
        <v>41</v>
      </c>
      <c r="B43" s="188"/>
      <c r="C43" s="229"/>
      <c r="D43" s="229"/>
      <c r="E43" s="229"/>
      <c r="F43" s="229"/>
      <c r="G43" s="229"/>
      <c r="H43" s="229"/>
      <c r="I43" s="229"/>
      <c r="J43" s="229"/>
      <c r="K43" s="229" t="s">
        <v>91</v>
      </c>
      <c r="L43" s="229"/>
      <c r="M43" s="229"/>
    </row>
    <row r="44" spans="1:13" x14ac:dyDescent="0.25">
      <c r="A44" s="62">
        <v>42</v>
      </c>
      <c r="B44" s="188"/>
      <c r="C44" s="229"/>
      <c r="D44" s="229"/>
      <c r="E44" s="229"/>
      <c r="F44" s="229"/>
      <c r="G44" s="229"/>
      <c r="H44" s="229"/>
      <c r="I44" s="229"/>
      <c r="J44" s="229"/>
      <c r="K44" s="229"/>
      <c r="L44" s="229"/>
      <c r="M44" s="229"/>
    </row>
    <row r="45" spans="1:13" x14ac:dyDescent="0.25">
      <c r="A45" s="62">
        <v>43</v>
      </c>
      <c r="B45" s="188"/>
      <c r="C45" s="229"/>
      <c r="D45" s="229"/>
      <c r="E45" s="229"/>
      <c r="F45" s="229"/>
      <c r="G45" s="229"/>
      <c r="H45" s="229"/>
      <c r="I45" s="229"/>
      <c r="J45" s="229"/>
      <c r="K45" s="229"/>
      <c r="L45" s="229"/>
      <c r="M45" s="229"/>
    </row>
    <row r="46" spans="1:13" x14ac:dyDescent="0.25">
      <c r="A46" s="62">
        <v>44</v>
      </c>
      <c r="B46" s="188"/>
      <c r="C46" s="229"/>
      <c r="D46" s="229"/>
      <c r="E46" s="229"/>
      <c r="F46" s="229"/>
      <c r="G46" s="229"/>
      <c r="H46" s="229"/>
      <c r="I46" s="229"/>
      <c r="J46" s="229"/>
      <c r="K46" s="229"/>
      <c r="L46" s="229"/>
      <c r="M46" s="229"/>
    </row>
    <row r="47" spans="1:13" x14ac:dyDescent="0.25">
      <c r="A47" s="62">
        <v>45</v>
      </c>
      <c r="B47" s="188"/>
      <c r="C47" s="229"/>
      <c r="D47" s="229"/>
      <c r="E47" s="229"/>
      <c r="F47" s="229"/>
      <c r="G47" s="229"/>
      <c r="H47" s="229"/>
      <c r="I47" s="229"/>
      <c r="J47" s="229"/>
      <c r="K47" s="229"/>
      <c r="L47" s="229"/>
      <c r="M47" s="229"/>
    </row>
    <row r="48" spans="1:13" x14ac:dyDescent="0.25">
      <c r="A48" s="62">
        <v>46</v>
      </c>
      <c r="B48" s="188"/>
      <c r="C48" s="229"/>
      <c r="D48" s="229"/>
      <c r="E48" s="229"/>
      <c r="F48" s="229"/>
      <c r="G48" s="229"/>
      <c r="H48" s="229"/>
      <c r="I48" s="229"/>
      <c r="J48" s="229"/>
      <c r="K48" s="229"/>
      <c r="L48" s="229"/>
      <c r="M48" s="229"/>
    </row>
    <row r="49" spans="1:13" x14ac:dyDescent="0.25">
      <c r="A49" s="62">
        <v>47</v>
      </c>
      <c r="B49" s="188"/>
      <c r="C49" s="229"/>
      <c r="D49" s="229"/>
      <c r="E49" s="229"/>
      <c r="F49" s="229"/>
      <c r="G49" s="229"/>
      <c r="H49" s="229"/>
      <c r="I49" s="229"/>
      <c r="J49" s="229"/>
      <c r="K49" s="229"/>
      <c r="L49" s="229"/>
      <c r="M49" s="229"/>
    </row>
    <row r="50" spans="1:13" x14ac:dyDescent="0.25">
      <c r="A50" s="62">
        <v>48</v>
      </c>
      <c r="B50" s="188"/>
      <c r="C50" s="229"/>
      <c r="D50" s="229"/>
      <c r="E50" s="229"/>
      <c r="F50" s="229"/>
      <c r="G50" s="229"/>
      <c r="H50" s="229"/>
      <c r="I50" s="229"/>
      <c r="J50" s="229"/>
      <c r="K50" s="229"/>
      <c r="L50" s="229"/>
      <c r="M50" s="229"/>
    </row>
    <row r="51" spans="1:13" x14ac:dyDescent="0.25">
      <c r="A51" s="62">
        <v>49</v>
      </c>
      <c r="B51" s="188"/>
      <c r="C51" s="229"/>
      <c r="D51" s="229"/>
      <c r="E51" s="229"/>
      <c r="F51" s="229"/>
      <c r="G51" s="229"/>
      <c r="H51" s="229"/>
      <c r="I51" s="229"/>
      <c r="J51" s="229"/>
      <c r="K51" s="229"/>
      <c r="L51" s="229"/>
      <c r="M51" s="229"/>
    </row>
    <row r="52" spans="1:13" x14ac:dyDescent="0.25">
      <c r="A52" s="62">
        <v>50</v>
      </c>
      <c r="B52" s="188"/>
      <c r="C52" s="229"/>
      <c r="D52" s="229"/>
      <c r="E52" s="229"/>
      <c r="F52" s="229"/>
      <c r="G52" s="229"/>
      <c r="H52" s="229"/>
      <c r="I52" s="229"/>
      <c r="J52" s="229"/>
      <c r="K52" s="229"/>
      <c r="L52" s="229"/>
      <c r="M52" s="229"/>
    </row>
    <row r="53" spans="1:13" x14ac:dyDescent="0.25">
      <c r="A53" s="62">
        <v>51</v>
      </c>
      <c r="B53" s="188"/>
      <c r="C53" s="229"/>
      <c r="D53" s="229"/>
      <c r="E53" s="229"/>
      <c r="F53" s="229"/>
      <c r="G53" s="229"/>
      <c r="H53" s="229"/>
      <c r="I53" s="229"/>
      <c r="J53" s="229"/>
      <c r="K53" s="229"/>
      <c r="L53" s="229"/>
      <c r="M53" s="229"/>
    </row>
    <row r="54" spans="1:13" x14ac:dyDescent="0.25">
      <c r="A54" s="62">
        <v>52</v>
      </c>
      <c r="B54" s="188"/>
      <c r="C54" s="229"/>
      <c r="D54" s="229"/>
      <c r="E54" s="229"/>
      <c r="F54" s="229"/>
      <c r="G54" s="229"/>
      <c r="H54" s="229"/>
      <c r="I54" s="229"/>
      <c r="J54" s="229"/>
      <c r="K54" s="229"/>
      <c r="L54" s="229"/>
      <c r="M54" s="229"/>
    </row>
    <row r="55" spans="1:13" x14ac:dyDescent="0.25">
      <c r="A55" s="62">
        <v>53</v>
      </c>
      <c r="B55" s="188"/>
      <c r="C55" s="229"/>
      <c r="D55" s="229"/>
      <c r="E55" s="229"/>
      <c r="F55" s="229"/>
      <c r="G55" s="229"/>
      <c r="H55" s="229"/>
      <c r="I55" s="229"/>
      <c r="J55" s="229"/>
      <c r="K55" s="229"/>
      <c r="L55" s="229"/>
      <c r="M55" s="229"/>
    </row>
    <row r="56" spans="1:13" x14ac:dyDescent="0.25">
      <c r="A56" s="62">
        <v>54</v>
      </c>
      <c r="B56" s="28"/>
      <c r="C56" s="229"/>
      <c r="D56" s="229"/>
      <c r="E56" s="229"/>
      <c r="F56" s="229"/>
      <c r="G56" s="229"/>
      <c r="H56" s="229"/>
      <c r="I56" s="229"/>
      <c r="J56" s="229"/>
      <c r="K56" s="229"/>
      <c r="L56" s="229"/>
      <c r="M56" s="229"/>
    </row>
    <row r="57" spans="1:13" x14ac:dyDescent="0.25">
      <c r="A57" s="62">
        <v>55</v>
      </c>
      <c r="B57" s="28"/>
      <c r="C57" s="229"/>
      <c r="D57" s="229"/>
      <c r="E57" s="229"/>
      <c r="F57" s="229"/>
      <c r="G57" s="229"/>
      <c r="H57" s="229"/>
      <c r="I57" s="229"/>
      <c r="J57" s="229"/>
      <c r="K57" s="229"/>
      <c r="L57" s="229"/>
      <c r="M57" s="229"/>
    </row>
    <row r="58" spans="1:13" x14ac:dyDescent="0.25">
      <c r="A58" s="62">
        <v>56</v>
      </c>
      <c r="B58" s="28"/>
      <c r="C58" s="229"/>
      <c r="D58" s="229"/>
      <c r="E58" s="229"/>
      <c r="F58" s="229"/>
      <c r="G58" s="229"/>
      <c r="H58" s="229"/>
      <c r="I58" s="229"/>
      <c r="J58" s="229"/>
      <c r="K58" s="229"/>
      <c r="L58" s="229"/>
      <c r="M58" s="229"/>
    </row>
    <row r="59" spans="1:13" x14ac:dyDescent="0.25">
      <c r="A59" s="62">
        <v>57</v>
      </c>
      <c r="B59" s="28"/>
      <c r="C59" s="229"/>
      <c r="D59" s="229"/>
      <c r="E59" s="229"/>
      <c r="F59" s="229"/>
      <c r="G59" s="229"/>
      <c r="H59" s="229"/>
      <c r="I59" s="229"/>
      <c r="J59" s="229"/>
      <c r="K59" s="229"/>
      <c r="L59" s="229"/>
      <c r="M59" s="229"/>
    </row>
    <row r="60" spans="1:13" x14ac:dyDescent="0.25">
      <c r="A60" s="62">
        <v>58</v>
      </c>
      <c r="B60" s="28"/>
      <c r="C60" s="229"/>
      <c r="D60" s="229"/>
      <c r="E60" s="229"/>
      <c r="F60" s="229"/>
      <c r="G60" s="229"/>
      <c r="H60" s="229"/>
      <c r="I60" s="229"/>
      <c r="J60" s="229"/>
      <c r="K60" s="229"/>
      <c r="L60" s="229"/>
      <c r="M60" s="229"/>
    </row>
    <row r="61" spans="1:13" x14ac:dyDescent="0.25">
      <c r="A61" s="62">
        <v>59</v>
      </c>
      <c r="B61" s="28"/>
      <c r="C61" s="229"/>
      <c r="D61" s="229"/>
      <c r="E61" s="229"/>
      <c r="F61" s="229"/>
      <c r="G61" s="229"/>
      <c r="H61" s="229"/>
      <c r="I61" s="229"/>
      <c r="J61" s="229"/>
      <c r="K61" s="229"/>
      <c r="L61" s="229"/>
      <c r="M61" s="229"/>
    </row>
    <row r="62" spans="1:13" x14ac:dyDescent="0.25">
      <c r="A62" s="62">
        <v>60</v>
      </c>
      <c r="B62" s="28"/>
      <c r="C62" s="229"/>
      <c r="D62" s="229"/>
      <c r="E62" s="229"/>
      <c r="F62" s="229"/>
      <c r="G62" s="229"/>
      <c r="H62" s="229"/>
      <c r="I62" s="229"/>
      <c r="J62" s="229"/>
      <c r="K62" s="229"/>
      <c r="L62" s="229"/>
      <c r="M62" s="229"/>
    </row>
    <row r="63" spans="1:13" x14ac:dyDescent="0.25">
      <c r="A63" s="62">
        <v>61</v>
      </c>
      <c r="B63" s="28"/>
      <c r="C63" s="229"/>
      <c r="D63" s="229"/>
      <c r="E63" s="229"/>
      <c r="F63" s="229"/>
      <c r="G63" s="229"/>
      <c r="H63" s="229"/>
      <c r="I63" s="229"/>
      <c r="J63" s="229"/>
      <c r="K63" s="229"/>
      <c r="L63" s="229"/>
      <c r="M63" s="229"/>
    </row>
    <row r="64" spans="1:13" x14ac:dyDescent="0.25">
      <c r="A64" s="62">
        <v>62</v>
      </c>
      <c r="B64" s="28"/>
      <c r="C64" s="229"/>
      <c r="D64" s="229"/>
      <c r="E64" s="229"/>
      <c r="F64" s="229"/>
      <c r="G64" s="229"/>
      <c r="H64" s="229"/>
      <c r="I64" s="229"/>
      <c r="J64" s="229"/>
      <c r="K64" s="229"/>
      <c r="L64" s="229"/>
      <c r="M64" s="229"/>
    </row>
    <row r="65" spans="1:13" x14ac:dyDescent="0.25">
      <c r="A65" s="62">
        <v>63</v>
      </c>
      <c r="B65" s="28"/>
      <c r="C65" s="229"/>
      <c r="D65" s="229"/>
      <c r="E65" s="229"/>
      <c r="F65" s="229"/>
      <c r="G65" s="229"/>
      <c r="H65" s="229"/>
      <c r="I65" s="229"/>
      <c r="J65" s="229"/>
      <c r="K65" s="229"/>
      <c r="L65" s="229"/>
      <c r="M65" s="229"/>
    </row>
    <row r="66" spans="1:13" x14ac:dyDescent="0.25">
      <c r="A66" s="62">
        <v>64</v>
      </c>
      <c r="B66" s="28"/>
      <c r="C66" s="229"/>
      <c r="D66" s="229"/>
      <c r="E66" s="229"/>
      <c r="F66" s="229"/>
      <c r="G66" s="229"/>
      <c r="H66" s="229"/>
      <c r="I66" s="229"/>
      <c r="J66" s="229"/>
      <c r="K66" s="229"/>
      <c r="L66" s="229"/>
      <c r="M66" s="229"/>
    </row>
    <row r="67" spans="1:13" x14ac:dyDescent="0.25">
      <c r="A67" s="62">
        <v>65</v>
      </c>
      <c r="B67" s="28"/>
      <c r="C67" s="229"/>
      <c r="D67" s="229"/>
      <c r="E67" s="229"/>
      <c r="F67" s="229"/>
      <c r="G67" s="229"/>
      <c r="H67" s="229"/>
      <c r="I67" s="229"/>
      <c r="J67" s="229"/>
      <c r="K67" s="229"/>
      <c r="L67" s="229"/>
      <c r="M67" s="229"/>
    </row>
    <row r="68" spans="1:13" x14ac:dyDescent="0.25">
      <c r="A68" s="62">
        <v>66</v>
      </c>
      <c r="B68" s="28"/>
      <c r="C68" s="229"/>
      <c r="D68" s="229"/>
      <c r="E68" s="229"/>
      <c r="F68" s="229"/>
      <c r="G68" s="229"/>
      <c r="H68" s="229"/>
      <c r="I68" s="229"/>
      <c r="J68" s="229"/>
      <c r="K68" s="229"/>
      <c r="L68" s="229"/>
      <c r="M68" s="229"/>
    </row>
    <row r="69" spans="1:13" x14ac:dyDescent="0.25">
      <c r="A69" s="62">
        <v>67</v>
      </c>
      <c r="B69" s="184"/>
      <c r="C69" s="229"/>
      <c r="D69" s="229"/>
      <c r="E69" s="229"/>
      <c r="F69" s="229"/>
      <c r="G69" s="229"/>
      <c r="H69" s="229"/>
      <c r="I69" s="229"/>
      <c r="J69" s="229"/>
      <c r="K69" s="229"/>
      <c r="L69" s="229"/>
      <c r="M69" s="229"/>
    </row>
    <row r="70" spans="1:13" x14ac:dyDescent="0.25">
      <c r="A70" s="62">
        <v>68</v>
      </c>
      <c r="B70" s="184"/>
      <c r="C70" s="229"/>
      <c r="D70" s="229"/>
      <c r="E70" s="229"/>
      <c r="F70" s="229"/>
      <c r="G70" s="229"/>
      <c r="H70" s="229"/>
      <c r="I70" s="229"/>
      <c r="J70" s="229"/>
      <c r="K70" s="229"/>
      <c r="L70" s="229"/>
      <c r="M70" s="229"/>
    </row>
    <row r="71" spans="1:13" x14ac:dyDescent="0.25">
      <c r="A71" s="62">
        <v>69</v>
      </c>
      <c r="B71" s="184"/>
      <c r="C71" s="229"/>
      <c r="D71" s="229"/>
      <c r="E71" s="229"/>
      <c r="F71" s="229"/>
      <c r="G71" s="229"/>
      <c r="H71" s="229"/>
      <c r="I71" s="229"/>
      <c r="J71" s="229"/>
      <c r="K71" s="229"/>
      <c r="L71" s="229"/>
      <c r="M71" s="229"/>
    </row>
    <row r="72" spans="1:13" x14ac:dyDescent="0.25">
      <c r="A72" s="62">
        <v>70</v>
      </c>
      <c r="B72" s="184"/>
      <c r="C72" s="229"/>
      <c r="D72" s="229"/>
      <c r="E72" s="229"/>
      <c r="F72" s="229"/>
      <c r="G72" s="229"/>
      <c r="H72" s="229"/>
      <c r="I72" s="229"/>
      <c r="J72" s="229"/>
      <c r="K72" s="229"/>
      <c r="L72" s="229"/>
      <c r="M72" s="229"/>
    </row>
    <row r="73" spans="1:13" x14ac:dyDescent="0.25">
      <c r="A73" s="62">
        <v>71</v>
      </c>
      <c r="B73" s="184"/>
      <c r="C73" s="229"/>
      <c r="D73" s="229"/>
      <c r="E73" s="229"/>
      <c r="F73" s="229"/>
      <c r="G73" s="229"/>
      <c r="H73" s="229"/>
      <c r="I73" s="229"/>
      <c r="J73" s="229"/>
      <c r="K73" s="229"/>
      <c r="L73" s="229"/>
      <c r="M73" s="229"/>
    </row>
    <row r="74" spans="1:13" x14ac:dyDescent="0.25">
      <c r="A74" s="62">
        <v>72</v>
      </c>
      <c r="B74" s="184"/>
      <c r="C74" s="229"/>
      <c r="D74" s="229"/>
      <c r="E74" s="229"/>
      <c r="F74" s="229"/>
      <c r="G74" s="229"/>
      <c r="H74" s="229"/>
      <c r="I74" s="229"/>
      <c r="J74" s="229"/>
      <c r="K74" s="229"/>
      <c r="L74" s="229"/>
      <c r="M74" s="229"/>
    </row>
    <row r="75" spans="1:13" x14ac:dyDescent="0.25">
      <c r="A75" s="62">
        <v>73</v>
      </c>
      <c r="B75" s="184"/>
      <c r="C75" s="229"/>
      <c r="D75" s="229"/>
      <c r="E75" s="229"/>
      <c r="F75" s="229"/>
      <c r="G75" s="229"/>
      <c r="H75" s="229"/>
      <c r="I75" s="229"/>
      <c r="J75" s="229"/>
      <c r="K75" s="229"/>
      <c r="L75" s="229"/>
      <c r="M75" s="229"/>
    </row>
    <row r="76" spans="1:13" x14ac:dyDescent="0.25">
      <c r="A76" s="62">
        <v>74</v>
      </c>
      <c r="B76" s="184"/>
      <c r="C76" s="229"/>
      <c r="D76" s="229"/>
      <c r="E76" s="229"/>
      <c r="F76" s="229"/>
      <c r="G76" s="229"/>
      <c r="H76" s="229"/>
      <c r="I76" s="229"/>
      <c r="J76" s="229"/>
      <c r="K76" s="229"/>
      <c r="L76" s="229"/>
      <c r="M76" s="229"/>
    </row>
    <row r="77" spans="1:13" x14ac:dyDescent="0.25">
      <c r="A77" s="62">
        <v>75</v>
      </c>
      <c r="B77" s="184"/>
      <c r="C77" s="229"/>
      <c r="D77" s="229"/>
      <c r="E77" s="229"/>
      <c r="F77" s="229"/>
      <c r="G77" s="229"/>
      <c r="H77" s="229"/>
      <c r="I77" s="229"/>
      <c r="J77" s="229"/>
      <c r="K77" s="229"/>
      <c r="L77" s="229"/>
      <c r="M77" s="229"/>
    </row>
    <row r="78" spans="1:13" x14ac:dyDescent="0.25">
      <c r="A78" s="62">
        <v>76</v>
      </c>
      <c r="B78" s="184"/>
      <c r="C78" s="229"/>
      <c r="D78" s="229"/>
      <c r="E78" s="229"/>
      <c r="F78" s="229"/>
      <c r="G78" s="229"/>
      <c r="H78" s="229"/>
      <c r="I78" s="229"/>
      <c r="J78" s="229"/>
      <c r="K78" s="229"/>
      <c r="L78" s="229"/>
      <c r="M78" s="229"/>
    </row>
    <row r="79" spans="1:13" x14ac:dyDescent="0.25">
      <c r="A79" s="62">
        <v>77</v>
      </c>
      <c r="B79" s="184"/>
      <c r="C79" s="229"/>
      <c r="D79" s="229"/>
      <c r="E79" s="229"/>
      <c r="F79" s="229"/>
      <c r="G79" s="229"/>
      <c r="H79" s="229"/>
      <c r="I79" s="229"/>
      <c r="J79" s="229"/>
      <c r="K79" s="229"/>
      <c r="L79" s="229"/>
      <c r="M79" s="229"/>
    </row>
    <row r="80" spans="1:13" x14ac:dyDescent="0.25">
      <c r="A80" s="62">
        <v>78</v>
      </c>
      <c r="B80" s="184"/>
      <c r="C80" s="229"/>
      <c r="D80" s="229"/>
      <c r="E80" s="229"/>
      <c r="F80" s="229"/>
      <c r="G80" s="229"/>
      <c r="H80" s="229"/>
      <c r="I80" s="229"/>
      <c r="J80" s="229"/>
      <c r="K80" s="229"/>
      <c r="L80" s="229"/>
      <c r="M80" s="229"/>
    </row>
    <row r="81" spans="1:13" x14ac:dyDescent="0.25">
      <c r="A81" s="62">
        <v>79</v>
      </c>
      <c r="B81" s="184"/>
      <c r="C81" s="229"/>
      <c r="D81" s="229"/>
      <c r="E81" s="229"/>
      <c r="F81" s="229"/>
      <c r="G81" s="229"/>
      <c r="H81" s="229"/>
      <c r="I81" s="229"/>
      <c r="J81" s="229"/>
      <c r="K81" s="229"/>
      <c r="L81" s="229"/>
      <c r="M81" s="229"/>
    </row>
    <row r="82" spans="1:13" x14ac:dyDescent="0.25">
      <c r="A82" s="62">
        <v>80</v>
      </c>
      <c r="B82" s="184"/>
      <c r="C82" s="229"/>
      <c r="D82" s="229"/>
      <c r="E82" s="229"/>
      <c r="F82" s="229"/>
      <c r="G82" s="229"/>
      <c r="H82" s="229"/>
      <c r="I82" s="229"/>
      <c r="J82" s="229"/>
      <c r="K82" s="229"/>
      <c r="L82" s="229"/>
      <c r="M82" s="229"/>
    </row>
    <row r="83" spans="1:13" x14ac:dyDescent="0.25">
      <c r="A83" s="62">
        <v>81</v>
      </c>
      <c r="B83" s="184"/>
      <c r="C83" s="229"/>
      <c r="D83" s="229"/>
      <c r="E83" s="229"/>
      <c r="F83" s="229"/>
      <c r="G83" s="229"/>
      <c r="H83" s="229"/>
      <c r="I83" s="229"/>
      <c r="J83" s="229"/>
      <c r="K83" s="229"/>
      <c r="L83" s="229"/>
      <c r="M83" s="229"/>
    </row>
    <row r="84" spans="1:13" x14ac:dyDescent="0.25">
      <c r="A84" s="62">
        <v>82</v>
      </c>
      <c r="B84" s="184"/>
      <c r="C84" s="229"/>
      <c r="D84" s="229"/>
      <c r="E84" s="229"/>
      <c r="F84" s="229"/>
      <c r="G84" s="229"/>
      <c r="H84" s="229"/>
      <c r="I84" s="229"/>
      <c r="J84" s="229"/>
      <c r="K84" s="229"/>
      <c r="L84" s="229"/>
      <c r="M84" s="229"/>
    </row>
    <row r="85" spans="1:13" x14ac:dyDescent="0.25">
      <c r="A85" s="62">
        <v>83</v>
      </c>
      <c r="B85" s="184"/>
      <c r="C85" s="229"/>
      <c r="D85" s="229"/>
      <c r="E85" s="229"/>
      <c r="F85" s="229"/>
      <c r="G85" s="229"/>
      <c r="H85" s="229"/>
      <c r="I85" s="229"/>
      <c r="J85" s="229"/>
      <c r="K85" s="229"/>
      <c r="L85" s="229"/>
      <c r="M85" s="229"/>
    </row>
    <row r="86" spans="1:13" x14ac:dyDescent="0.25">
      <c r="A86" s="62">
        <v>84</v>
      </c>
      <c r="B86" s="184"/>
      <c r="C86" s="229"/>
      <c r="D86" s="229"/>
      <c r="E86" s="229"/>
      <c r="F86" s="229"/>
      <c r="G86" s="229"/>
      <c r="H86" s="229"/>
      <c r="I86" s="229"/>
      <c r="J86" s="229"/>
      <c r="K86" s="229"/>
      <c r="L86" s="229"/>
      <c r="M86" s="229"/>
    </row>
    <row r="87" spans="1:13" x14ac:dyDescent="0.25">
      <c r="A87" s="62">
        <v>85</v>
      </c>
      <c r="B87" s="184"/>
      <c r="C87" s="229"/>
      <c r="D87" s="229"/>
      <c r="E87" s="229"/>
      <c r="F87" s="229"/>
      <c r="G87" s="229"/>
      <c r="H87" s="229"/>
      <c r="I87" s="229"/>
      <c r="J87" s="229"/>
      <c r="K87" s="229"/>
      <c r="L87" s="229"/>
      <c r="M87" s="229"/>
    </row>
    <row r="88" spans="1:13" x14ac:dyDescent="0.25">
      <c r="A88" s="62">
        <v>86</v>
      </c>
      <c r="B88" s="184"/>
      <c r="C88" s="229"/>
      <c r="D88" s="229"/>
      <c r="E88" s="229"/>
      <c r="F88" s="229"/>
      <c r="G88" s="229"/>
      <c r="H88" s="229"/>
      <c r="I88" s="229"/>
      <c r="J88" s="229"/>
      <c r="K88" s="229"/>
      <c r="L88" s="229"/>
      <c r="M88" s="229"/>
    </row>
    <row r="89" spans="1:13" x14ac:dyDescent="0.25">
      <c r="A89" s="62">
        <v>87</v>
      </c>
      <c r="B89" s="184"/>
      <c r="C89" s="229"/>
      <c r="D89" s="229"/>
      <c r="E89" s="229"/>
      <c r="F89" s="229"/>
      <c r="G89" s="229"/>
      <c r="H89" s="229"/>
      <c r="I89" s="229"/>
      <c r="J89" s="229"/>
      <c r="K89" s="229"/>
      <c r="L89" s="229"/>
      <c r="M89" s="229"/>
    </row>
    <row r="90" spans="1:13" x14ac:dyDescent="0.25">
      <c r="A90" s="62">
        <v>88</v>
      </c>
      <c r="B90" s="184"/>
      <c r="C90" s="229"/>
      <c r="D90" s="229"/>
      <c r="E90" s="229"/>
      <c r="F90" s="229"/>
      <c r="G90" s="229"/>
      <c r="H90" s="229"/>
      <c r="I90" s="229"/>
      <c r="J90" s="229"/>
      <c r="K90" s="229"/>
      <c r="L90" s="229"/>
      <c r="M90" s="229"/>
    </row>
    <row r="91" spans="1:13" x14ac:dyDescent="0.25">
      <c r="A91" s="62">
        <v>89</v>
      </c>
      <c r="B91" s="184"/>
      <c r="C91" s="229"/>
      <c r="D91" s="229"/>
      <c r="E91" s="229"/>
      <c r="F91" s="229"/>
      <c r="G91" s="229"/>
      <c r="H91" s="229"/>
      <c r="I91" s="229"/>
      <c r="J91" s="229"/>
      <c r="K91" s="229"/>
      <c r="L91" s="229"/>
      <c r="M91" s="229"/>
    </row>
    <row r="92" spans="1:13" x14ac:dyDescent="0.25">
      <c r="A92" s="62">
        <v>90</v>
      </c>
      <c r="B92" s="184"/>
      <c r="C92" s="229"/>
      <c r="D92" s="229"/>
      <c r="E92" s="229"/>
      <c r="F92" s="229"/>
      <c r="G92" s="229"/>
      <c r="H92" s="229"/>
      <c r="I92" s="229"/>
      <c r="J92" s="229"/>
      <c r="K92" s="229"/>
      <c r="L92" s="229"/>
      <c r="M92" s="229"/>
    </row>
    <row r="93" spans="1:13" x14ac:dyDescent="0.25">
      <c r="A93" s="62">
        <v>91</v>
      </c>
      <c r="B93" s="184"/>
      <c r="C93" s="229"/>
      <c r="D93" s="229"/>
      <c r="E93" s="229"/>
      <c r="F93" s="229"/>
      <c r="G93" s="229"/>
      <c r="H93" s="229"/>
      <c r="I93" s="229"/>
      <c r="J93" s="229"/>
      <c r="K93" s="229"/>
      <c r="L93" s="229"/>
      <c r="M93" s="229"/>
    </row>
    <row r="94" spans="1:13" x14ac:dyDescent="0.25">
      <c r="A94" s="62">
        <v>92</v>
      </c>
      <c r="B94" s="184"/>
      <c r="C94" s="229"/>
      <c r="D94" s="229"/>
      <c r="E94" s="229"/>
      <c r="F94" s="229"/>
      <c r="G94" s="229"/>
      <c r="H94" s="229"/>
      <c r="I94" s="229"/>
      <c r="J94" s="229"/>
      <c r="K94" s="229"/>
      <c r="L94" s="229"/>
      <c r="M94" s="229"/>
    </row>
    <row r="95" spans="1:13" x14ac:dyDescent="0.25">
      <c r="A95" s="62">
        <v>93</v>
      </c>
      <c r="B95" s="184"/>
      <c r="C95" s="229"/>
      <c r="D95" s="229"/>
      <c r="E95" s="229"/>
      <c r="F95" s="229"/>
      <c r="G95" s="229"/>
      <c r="H95" s="229"/>
      <c r="I95" s="229"/>
      <c r="J95" s="229"/>
      <c r="K95" s="229"/>
      <c r="L95" s="229"/>
      <c r="M95" s="229"/>
    </row>
    <row r="96" spans="1:13" x14ac:dyDescent="0.25">
      <c r="A96" s="62">
        <v>94</v>
      </c>
      <c r="B96" s="184"/>
      <c r="C96" s="229"/>
      <c r="D96" s="229"/>
      <c r="E96" s="229"/>
      <c r="F96" s="229"/>
      <c r="G96" s="229"/>
      <c r="H96" s="229"/>
      <c r="I96" s="229"/>
      <c r="J96" s="229"/>
      <c r="K96" s="229"/>
      <c r="L96" s="229"/>
      <c r="M96" s="229"/>
    </row>
    <row r="97" spans="1:13" x14ac:dyDescent="0.25">
      <c r="A97" s="62">
        <v>95</v>
      </c>
      <c r="B97" s="184"/>
      <c r="C97" s="229"/>
      <c r="D97" s="229"/>
      <c r="E97" s="229"/>
      <c r="F97" s="229"/>
      <c r="G97" s="229"/>
      <c r="H97" s="229"/>
      <c r="I97" s="229"/>
      <c r="J97" s="229"/>
      <c r="K97" s="229"/>
      <c r="L97" s="229"/>
      <c r="M97" s="229"/>
    </row>
    <row r="98" spans="1:13" x14ac:dyDescent="0.25">
      <c r="A98" s="62">
        <v>96</v>
      </c>
      <c r="B98" s="184"/>
      <c r="C98" s="229"/>
      <c r="D98" s="229"/>
      <c r="E98" s="229"/>
      <c r="F98" s="229"/>
      <c r="G98" s="229"/>
      <c r="H98" s="229"/>
      <c r="I98" s="229"/>
      <c r="J98" s="229"/>
      <c r="K98" s="229"/>
      <c r="L98" s="229"/>
      <c r="M98" s="229"/>
    </row>
    <row r="99" spans="1:13" x14ac:dyDescent="0.25">
      <c r="A99" s="62">
        <v>97</v>
      </c>
      <c r="B99" s="184"/>
      <c r="C99" s="229"/>
      <c r="D99" s="229"/>
      <c r="E99" s="229"/>
      <c r="F99" s="229"/>
      <c r="G99" s="229"/>
      <c r="H99" s="229"/>
      <c r="I99" s="229"/>
      <c r="J99" s="229"/>
      <c r="K99" s="229"/>
      <c r="L99" s="229"/>
      <c r="M99" s="229"/>
    </row>
    <row r="100" spans="1:13" x14ac:dyDescent="0.25">
      <c r="A100" s="62">
        <v>98</v>
      </c>
      <c r="B100" s="184"/>
      <c r="C100" s="229"/>
      <c r="D100" s="229"/>
      <c r="E100" s="229"/>
      <c r="F100" s="229"/>
      <c r="G100" s="229"/>
      <c r="H100" s="229"/>
      <c r="I100" s="229"/>
      <c r="J100" s="229"/>
      <c r="K100" s="229"/>
      <c r="L100" s="229"/>
      <c r="M100" s="229"/>
    </row>
    <row r="101" spans="1:13" x14ac:dyDescent="0.25">
      <c r="A101" s="62">
        <v>99</v>
      </c>
      <c r="B101" s="184"/>
      <c r="C101" s="229"/>
      <c r="D101" s="229"/>
      <c r="E101" s="229"/>
      <c r="F101" s="229"/>
      <c r="G101" s="229"/>
      <c r="H101" s="229"/>
      <c r="I101" s="229"/>
      <c r="J101" s="229"/>
      <c r="K101" s="229"/>
      <c r="L101" s="229"/>
      <c r="M101" s="229"/>
    </row>
    <row r="102" spans="1:13" x14ac:dyDescent="0.25">
      <c r="A102" s="62">
        <v>100</v>
      </c>
      <c r="B102" s="184"/>
      <c r="C102" s="229"/>
      <c r="D102" s="229"/>
      <c r="E102" s="229"/>
      <c r="F102" s="229"/>
      <c r="G102" s="229"/>
      <c r="H102" s="229"/>
      <c r="I102" s="229"/>
      <c r="J102" s="229"/>
      <c r="K102" s="229"/>
      <c r="L102" s="229"/>
      <c r="M102" s="229"/>
    </row>
    <row r="103" spans="1:13" x14ac:dyDescent="0.25">
      <c r="A103" s="62">
        <v>101</v>
      </c>
      <c r="B103" s="184"/>
      <c r="C103" s="229"/>
      <c r="D103" s="229"/>
      <c r="E103" s="229"/>
      <c r="F103" s="229"/>
      <c r="G103" s="229"/>
      <c r="H103" s="229"/>
      <c r="I103" s="229"/>
      <c r="J103" s="229"/>
      <c r="K103" s="229"/>
      <c r="L103" s="229"/>
      <c r="M103" s="229"/>
    </row>
    <row r="104" spans="1:13" x14ac:dyDescent="0.25">
      <c r="A104" s="62">
        <v>102</v>
      </c>
      <c r="B104" s="184"/>
      <c r="C104" s="229"/>
      <c r="D104" s="229"/>
      <c r="E104" s="229"/>
      <c r="F104" s="229"/>
      <c r="G104" s="229"/>
      <c r="H104" s="229"/>
      <c r="I104" s="229"/>
      <c r="J104" s="229"/>
      <c r="K104" s="229"/>
      <c r="L104" s="229"/>
      <c r="M104" s="229"/>
    </row>
    <row r="105" spans="1:13" x14ac:dyDescent="0.25">
      <c r="A105" s="62">
        <v>103</v>
      </c>
      <c r="B105" s="184"/>
      <c r="C105" s="229"/>
      <c r="D105" s="229"/>
      <c r="E105" s="229"/>
      <c r="F105" s="229"/>
      <c r="G105" s="229"/>
      <c r="H105" s="229"/>
      <c r="I105" s="229"/>
      <c r="J105" s="229"/>
      <c r="K105" s="229"/>
      <c r="L105" s="229"/>
      <c r="M105" s="229"/>
    </row>
    <row r="106" spans="1:13" x14ac:dyDescent="0.25">
      <c r="A106" s="62">
        <v>104</v>
      </c>
      <c r="B106" s="184"/>
      <c r="C106" s="229"/>
      <c r="D106" s="229"/>
      <c r="E106" s="229"/>
      <c r="F106" s="229"/>
      <c r="G106" s="229"/>
      <c r="H106" s="229"/>
      <c r="I106" s="229"/>
      <c r="J106" s="229"/>
      <c r="K106" s="229"/>
      <c r="L106" s="229"/>
      <c r="M106" s="229"/>
    </row>
    <row r="107" spans="1:13" x14ac:dyDescent="0.25">
      <c r="A107" s="62">
        <v>105</v>
      </c>
      <c r="B107" s="184"/>
      <c r="C107" s="229"/>
      <c r="D107" s="229"/>
      <c r="E107" s="229"/>
      <c r="F107" s="229"/>
      <c r="G107" s="229"/>
      <c r="H107" s="229"/>
      <c r="I107" s="229"/>
      <c r="J107" s="229"/>
      <c r="K107" s="229"/>
      <c r="L107" s="229"/>
      <c r="M107" s="229"/>
    </row>
    <row r="108" spans="1:13" x14ac:dyDescent="0.25">
      <c r="A108" s="62">
        <v>106</v>
      </c>
      <c r="B108" s="184"/>
      <c r="C108" s="229"/>
      <c r="D108" s="229"/>
      <c r="E108" s="229"/>
      <c r="F108" s="229"/>
      <c r="G108" s="229"/>
      <c r="H108" s="229"/>
      <c r="I108" s="229"/>
      <c r="J108" s="229"/>
      <c r="K108" s="229"/>
      <c r="L108" s="229"/>
      <c r="M108" s="229"/>
    </row>
    <row r="109" spans="1:13" x14ac:dyDescent="0.25">
      <c r="A109" s="62">
        <v>107</v>
      </c>
      <c r="B109" s="184"/>
      <c r="C109" s="229"/>
      <c r="D109" s="229"/>
      <c r="E109" s="229"/>
      <c r="F109" s="229"/>
      <c r="G109" s="229"/>
      <c r="H109" s="229"/>
      <c r="I109" s="229"/>
      <c r="J109" s="229"/>
      <c r="K109" s="229"/>
      <c r="L109" s="229"/>
      <c r="M109" s="229"/>
    </row>
    <row r="110" spans="1:13" x14ac:dyDescent="0.25">
      <c r="A110" s="62">
        <v>108</v>
      </c>
      <c r="B110" s="184"/>
      <c r="C110" s="229"/>
      <c r="D110" s="229"/>
      <c r="E110" s="229"/>
      <c r="F110" s="229"/>
      <c r="G110" s="229"/>
      <c r="H110" s="229"/>
      <c r="I110" s="229"/>
      <c r="J110" s="229"/>
      <c r="K110" s="229"/>
      <c r="L110" s="229"/>
      <c r="M110" s="229"/>
    </row>
    <row r="111" spans="1:13" x14ac:dyDescent="0.25">
      <c r="A111" s="62">
        <v>109</v>
      </c>
      <c r="B111" s="184"/>
      <c r="C111" s="229"/>
      <c r="D111" s="229"/>
      <c r="E111" s="229"/>
      <c r="F111" s="229"/>
      <c r="G111" s="229"/>
      <c r="H111" s="229"/>
      <c r="I111" s="229"/>
      <c r="J111" s="229"/>
      <c r="K111" s="229"/>
      <c r="L111" s="229"/>
      <c r="M111" s="229"/>
    </row>
    <row r="112" spans="1:13" x14ac:dyDescent="0.25">
      <c r="A112" s="62">
        <v>110</v>
      </c>
      <c r="B112" s="184"/>
      <c r="C112" s="229"/>
      <c r="D112" s="229"/>
      <c r="E112" s="229"/>
      <c r="F112" s="229"/>
      <c r="G112" s="229"/>
      <c r="H112" s="229"/>
      <c r="I112" s="229"/>
      <c r="J112" s="229"/>
      <c r="K112" s="229"/>
      <c r="L112" s="229"/>
      <c r="M112" s="229"/>
    </row>
    <row r="113" spans="1:13" x14ac:dyDescent="0.25">
      <c r="A113" s="62">
        <v>111</v>
      </c>
      <c r="B113" s="184"/>
      <c r="C113" s="229"/>
      <c r="D113" s="229"/>
      <c r="E113" s="229"/>
      <c r="F113" s="229"/>
      <c r="G113" s="229"/>
      <c r="H113" s="229"/>
      <c r="I113" s="229"/>
      <c r="J113" s="229"/>
      <c r="K113" s="229"/>
      <c r="L113" s="229"/>
      <c r="M113" s="229"/>
    </row>
    <row r="114" spans="1:13" x14ac:dyDescent="0.25">
      <c r="A114" s="62">
        <v>112</v>
      </c>
      <c r="B114" s="184"/>
      <c r="C114" s="229"/>
      <c r="D114" s="229"/>
      <c r="E114" s="229"/>
      <c r="F114" s="229"/>
      <c r="G114" s="229"/>
      <c r="H114" s="229"/>
      <c r="I114" s="229"/>
      <c r="J114" s="229"/>
      <c r="K114" s="229"/>
      <c r="L114" s="229"/>
      <c r="M114" s="229"/>
    </row>
    <row r="115" spans="1:13" x14ac:dyDescent="0.25">
      <c r="A115" s="62">
        <v>113</v>
      </c>
      <c r="B115" s="184"/>
      <c r="C115" s="229"/>
      <c r="D115" s="229"/>
      <c r="E115" s="229"/>
      <c r="F115" s="229"/>
      <c r="G115" s="229"/>
      <c r="H115" s="229"/>
      <c r="I115" s="229"/>
      <c r="J115" s="229"/>
      <c r="K115" s="229"/>
      <c r="L115" s="229"/>
      <c r="M115" s="229"/>
    </row>
    <row r="116" spans="1:13" x14ac:dyDescent="0.25">
      <c r="A116" s="62">
        <v>114</v>
      </c>
      <c r="B116" s="184"/>
      <c r="C116" s="229"/>
      <c r="D116" s="229"/>
      <c r="E116" s="229"/>
      <c r="F116" s="229"/>
      <c r="G116" s="229"/>
      <c r="H116" s="229"/>
      <c r="I116" s="229"/>
      <c r="J116" s="229"/>
      <c r="K116" s="229"/>
      <c r="L116" s="229"/>
      <c r="M116" s="229"/>
    </row>
    <row r="117" spans="1:13" x14ac:dyDescent="0.25">
      <c r="A117" s="62">
        <v>115</v>
      </c>
      <c r="B117" s="184"/>
      <c r="C117" s="229"/>
      <c r="D117" s="229"/>
      <c r="E117" s="229"/>
      <c r="F117" s="229"/>
      <c r="G117" s="229"/>
      <c r="H117" s="229"/>
      <c r="I117" s="229"/>
      <c r="J117" s="229"/>
      <c r="K117" s="229"/>
      <c r="L117" s="229"/>
      <c r="M117" s="229"/>
    </row>
    <row r="118" spans="1:13" x14ac:dyDescent="0.25">
      <c r="A118" s="62">
        <v>116</v>
      </c>
      <c r="B118" s="184"/>
      <c r="C118" s="229"/>
      <c r="D118" s="229"/>
      <c r="E118" s="229"/>
      <c r="F118" s="229"/>
      <c r="G118" s="229"/>
      <c r="H118" s="229"/>
      <c r="I118" s="229"/>
      <c r="J118" s="229"/>
      <c r="K118" s="229"/>
      <c r="L118" s="229"/>
      <c r="M118" s="229"/>
    </row>
    <row r="119" spans="1:13" x14ac:dyDescent="0.25">
      <c r="A119" s="62">
        <v>117</v>
      </c>
      <c r="B119" s="184"/>
      <c r="C119" s="229"/>
      <c r="D119" s="229"/>
      <c r="E119" s="229"/>
      <c r="F119" s="229"/>
      <c r="G119" s="229"/>
      <c r="H119" s="229"/>
      <c r="I119" s="229"/>
      <c r="J119" s="229"/>
      <c r="K119" s="229"/>
      <c r="L119" s="229"/>
      <c r="M119" s="229"/>
    </row>
    <row r="120" spans="1:13" x14ac:dyDescent="0.25">
      <c r="A120" s="62">
        <v>118</v>
      </c>
      <c r="B120" s="184"/>
      <c r="C120" s="229"/>
      <c r="D120" s="229"/>
      <c r="E120" s="229"/>
      <c r="F120" s="229"/>
      <c r="G120" s="229"/>
      <c r="H120" s="229"/>
      <c r="I120" s="229"/>
      <c r="J120" s="229"/>
      <c r="K120" s="229"/>
      <c r="L120" s="229"/>
      <c r="M120" s="229"/>
    </row>
    <row r="121" spans="1:13" x14ac:dyDescent="0.25">
      <c r="A121" s="62">
        <v>119</v>
      </c>
      <c r="B121" s="184"/>
      <c r="C121" s="229"/>
      <c r="D121" s="229"/>
      <c r="E121" s="229"/>
      <c r="F121" s="229"/>
      <c r="G121" s="229"/>
      <c r="H121" s="229"/>
      <c r="I121" s="229"/>
      <c r="J121" s="229"/>
      <c r="K121" s="229"/>
      <c r="L121" s="229"/>
      <c r="M121" s="229"/>
    </row>
    <row r="122" spans="1:13" x14ac:dyDescent="0.25">
      <c r="A122" s="62">
        <v>120</v>
      </c>
      <c r="B122" s="184"/>
      <c r="C122" s="229"/>
      <c r="D122" s="229"/>
      <c r="E122" s="229"/>
      <c r="F122" s="229"/>
      <c r="G122" s="229"/>
      <c r="H122" s="229"/>
      <c r="I122" s="229"/>
      <c r="J122" s="229"/>
      <c r="K122" s="229"/>
      <c r="L122" s="229"/>
      <c r="M122" s="229"/>
    </row>
    <row r="123" spans="1:13" x14ac:dyDescent="0.25">
      <c r="A123" s="62">
        <v>121</v>
      </c>
      <c r="B123" s="184"/>
      <c r="C123" s="229"/>
      <c r="D123" s="229"/>
      <c r="E123" s="229"/>
      <c r="F123" s="229"/>
      <c r="G123" s="229"/>
      <c r="H123" s="229"/>
      <c r="I123" s="229"/>
      <c r="J123" s="229"/>
      <c r="K123" s="229"/>
      <c r="L123" s="229"/>
      <c r="M123" s="229"/>
    </row>
    <row r="124" spans="1:13" x14ac:dyDescent="0.25">
      <c r="A124" s="62">
        <v>122</v>
      </c>
      <c r="B124" s="184"/>
      <c r="C124" s="229"/>
      <c r="D124" s="229"/>
      <c r="E124" s="229"/>
      <c r="F124" s="229"/>
      <c r="G124" s="229"/>
      <c r="H124" s="229"/>
      <c r="I124" s="229"/>
      <c r="J124" s="229"/>
      <c r="K124" s="229"/>
      <c r="L124" s="229"/>
      <c r="M124" s="229"/>
    </row>
    <row r="125" spans="1:13" x14ac:dyDescent="0.25">
      <c r="A125" s="62">
        <v>123</v>
      </c>
      <c r="B125" s="184"/>
      <c r="C125" s="229"/>
      <c r="D125" s="229"/>
      <c r="E125" s="229"/>
      <c r="F125" s="229"/>
      <c r="G125" s="229"/>
      <c r="H125" s="229"/>
      <c r="I125" s="229"/>
      <c r="J125" s="229"/>
      <c r="K125" s="229"/>
      <c r="L125" s="229"/>
      <c r="M125" s="229"/>
    </row>
    <row r="126" spans="1:13" x14ac:dyDescent="0.25">
      <c r="A126" s="62">
        <v>124</v>
      </c>
      <c r="B126" s="184"/>
      <c r="C126" s="229"/>
      <c r="D126" s="229"/>
      <c r="E126" s="229"/>
      <c r="F126" s="229"/>
      <c r="G126" s="229"/>
      <c r="H126" s="229"/>
      <c r="I126" s="229"/>
      <c r="J126" s="229"/>
      <c r="K126" s="229"/>
      <c r="L126" s="229"/>
      <c r="M126" s="229"/>
    </row>
    <row r="127" spans="1:13" x14ac:dyDescent="0.25">
      <c r="A127" s="62">
        <v>125</v>
      </c>
      <c r="B127" s="184"/>
      <c r="C127" s="229"/>
      <c r="D127" s="229"/>
      <c r="E127" s="229"/>
      <c r="F127" s="229"/>
      <c r="G127" s="229"/>
      <c r="H127" s="229"/>
      <c r="I127" s="229"/>
      <c r="J127" s="229"/>
      <c r="K127" s="229"/>
      <c r="L127" s="229"/>
      <c r="M127" s="229"/>
    </row>
    <row r="128" spans="1:13" x14ac:dyDescent="0.25">
      <c r="A128" s="62">
        <v>126</v>
      </c>
      <c r="B128" s="184"/>
      <c r="C128" s="229"/>
      <c r="D128" s="229"/>
      <c r="E128" s="229"/>
      <c r="F128" s="229"/>
      <c r="G128" s="229"/>
      <c r="H128" s="229"/>
      <c r="I128" s="229"/>
      <c r="J128" s="229"/>
      <c r="K128" s="229"/>
      <c r="L128" s="229"/>
      <c r="M128" s="229"/>
    </row>
    <row r="129" spans="1:13" x14ac:dyDescent="0.25">
      <c r="A129" s="62">
        <v>127</v>
      </c>
      <c r="B129" s="184"/>
      <c r="C129" s="229"/>
      <c r="D129" s="229"/>
      <c r="E129" s="229"/>
      <c r="F129" s="229"/>
      <c r="G129" s="229"/>
      <c r="H129" s="229"/>
      <c r="I129" s="229"/>
      <c r="J129" s="229"/>
      <c r="K129" s="229"/>
      <c r="L129" s="229"/>
      <c r="M129" s="229"/>
    </row>
    <row r="130" spans="1:13" x14ac:dyDescent="0.25">
      <c r="A130" s="62">
        <v>128</v>
      </c>
      <c r="B130" s="184"/>
      <c r="C130" s="229"/>
      <c r="D130" s="229"/>
      <c r="E130" s="229"/>
      <c r="F130" s="229"/>
      <c r="G130" s="229"/>
      <c r="H130" s="229"/>
      <c r="I130" s="229"/>
      <c r="J130" s="229"/>
      <c r="K130" s="229"/>
      <c r="L130" s="229"/>
      <c r="M130" s="229"/>
    </row>
    <row r="131" spans="1:13" x14ac:dyDescent="0.25">
      <c r="A131" s="62">
        <v>129</v>
      </c>
      <c r="B131" s="184"/>
      <c r="C131" s="229"/>
      <c r="D131" s="229"/>
      <c r="E131" s="229"/>
      <c r="F131" s="229"/>
      <c r="G131" s="229"/>
      <c r="H131" s="229"/>
      <c r="I131" s="229"/>
      <c r="J131" s="229"/>
      <c r="K131" s="229"/>
      <c r="L131" s="229"/>
      <c r="M131" s="229"/>
    </row>
    <row r="132" spans="1:13" x14ac:dyDescent="0.25">
      <c r="A132" s="62">
        <v>130</v>
      </c>
      <c r="B132" s="184"/>
      <c r="C132" s="229"/>
      <c r="D132" s="229"/>
      <c r="E132" s="229"/>
      <c r="F132" s="229"/>
      <c r="G132" s="229"/>
      <c r="H132" s="229"/>
      <c r="I132" s="229"/>
      <c r="J132" s="229"/>
      <c r="K132" s="229"/>
      <c r="L132" s="229"/>
      <c r="M132" s="229"/>
    </row>
    <row r="133" spans="1:13" x14ac:dyDescent="0.25">
      <c r="A133" s="62">
        <v>131</v>
      </c>
      <c r="B133" s="184"/>
      <c r="C133" s="229"/>
      <c r="D133" s="229"/>
      <c r="E133" s="229"/>
      <c r="F133" s="229"/>
      <c r="G133" s="229"/>
      <c r="H133" s="229"/>
      <c r="I133" s="229"/>
      <c r="J133" s="229"/>
      <c r="K133" s="229"/>
      <c r="L133" s="229"/>
      <c r="M133" s="229"/>
    </row>
    <row r="134" spans="1:13" x14ac:dyDescent="0.25">
      <c r="A134" s="62">
        <v>132</v>
      </c>
      <c r="B134" s="184"/>
      <c r="C134" s="229"/>
      <c r="D134" s="229"/>
      <c r="E134" s="229"/>
      <c r="F134" s="229"/>
      <c r="G134" s="229"/>
      <c r="H134" s="229"/>
      <c r="I134" s="229"/>
      <c r="J134" s="229"/>
      <c r="K134" s="229"/>
      <c r="L134" s="229"/>
      <c r="M134" s="229"/>
    </row>
    <row r="135" spans="1:13" x14ac:dyDescent="0.25">
      <c r="A135" s="62">
        <v>133</v>
      </c>
      <c r="B135" s="184"/>
      <c r="C135" s="229"/>
      <c r="D135" s="229"/>
      <c r="E135" s="229"/>
      <c r="F135" s="229"/>
      <c r="G135" s="229"/>
      <c r="H135" s="229"/>
      <c r="I135" s="229"/>
      <c r="J135" s="229"/>
      <c r="K135" s="229"/>
      <c r="L135" s="229"/>
      <c r="M135" s="229"/>
    </row>
    <row r="136" spans="1:13" x14ac:dyDescent="0.25">
      <c r="A136" s="62">
        <v>134</v>
      </c>
      <c r="B136" s="184"/>
      <c r="C136" s="229"/>
      <c r="D136" s="229"/>
      <c r="E136" s="229"/>
      <c r="F136" s="229"/>
      <c r="G136" s="229"/>
      <c r="H136" s="229"/>
      <c r="I136" s="229"/>
      <c r="J136" s="229"/>
      <c r="K136" s="229"/>
      <c r="L136" s="229"/>
      <c r="M136" s="229"/>
    </row>
    <row r="137" spans="1:13" x14ac:dyDescent="0.25">
      <c r="A137" s="62">
        <v>135</v>
      </c>
      <c r="B137" s="184"/>
      <c r="C137" s="229"/>
      <c r="D137" s="229"/>
      <c r="E137" s="229"/>
      <c r="F137" s="229"/>
      <c r="G137" s="229"/>
      <c r="H137" s="229"/>
      <c r="I137" s="229"/>
      <c r="J137" s="229"/>
      <c r="K137" s="229"/>
      <c r="L137" s="229"/>
      <c r="M137" s="229"/>
    </row>
    <row r="138" spans="1:13" x14ac:dyDescent="0.25">
      <c r="A138" s="62">
        <v>136</v>
      </c>
      <c r="B138" s="184"/>
      <c r="C138" s="229"/>
      <c r="D138" s="229"/>
      <c r="E138" s="229"/>
      <c r="F138" s="229"/>
      <c r="G138" s="229"/>
      <c r="H138" s="229"/>
      <c r="I138" s="229"/>
      <c r="J138" s="229"/>
      <c r="K138" s="229"/>
      <c r="L138" s="229"/>
      <c r="M138" s="229"/>
    </row>
    <row r="139" spans="1:13" x14ac:dyDescent="0.25">
      <c r="A139" s="62">
        <v>137</v>
      </c>
      <c r="B139" s="184"/>
      <c r="C139" s="229"/>
      <c r="D139" s="229"/>
      <c r="E139" s="229"/>
      <c r="F139" s="229"/>
      <c r="G139" s="229"/>
      <c r="H139" s="229"/>
      <c r="I139" s="229"/>
      <c r="J139" s="229"/>
      <c r="K139" s="229"/>
      <c r="L139" s="229"/>
      <c r="M139" s="229"/>
    </row>
    <row r="140" spans="1:13" x14ac:dyDescent="0.25">
      <c r="A140" s="62">
        <v>138</v>
      </c>
      <c r="B140" s="184"/>
      <c r="C140" s="229"/>
      <c r="D140" s="229"/>
      <c r="E140" s="229"/>
      <c r="F140" s="229"/>
      <c r="G140" s="229"/>
      <c r="H140" s="229"/>
      <c r="I140" s="229"/>
      <c r="J140" s="229"/>
      <c r="K140" s="229"/>
      <c r="L140" s="229"/>
      <c r="M140" s="229"/>
    </row>
    <row r="141" spans="1:13" x14ac:dyDescent="0.25">
      <c r="A141" s="62">
        <v>139</v>
      </c>
      <c r="B141" s="184"/>
      <c r="C141" s="229"/>
      <c r="D141" s="229"/>
      <c r="E141" s="229"/>
      <c r="F141" s="229"/>
      <c r="G141" s="229"/>
      <c r="H141" s="229"/>
      <c r="I141" s="229"/>
      <c r="J141" s="229"/>
      <c r="K141" s="229"/>
      <c r="L141" s="229"/>
      <c r="M141" s="229"/>
    </row>
    <row r="142" spans="1:13" x14ac:dyDescent="0.25">
      <c r="A142" s="62">
        <v>140</v>
      </c>
      <c r="B142" s="184"/>
      <c r="C142" s="229"/>
      <c r="D142" s="229"/>
      <c r="E142" s="229"/>
      <c r="F142" s="229"/>
      <c r="G142" s="229"/>
      <c r="H142" s="229"/>
      <c r="I142" s="229"/>
      <c r="J142" s="229"/>
      <c r="K142" s="229"/>
      <c r="L142" s="229"/>
      <c r="M142" s="229"/>
    </row>
    <row r="143" spans="1:13" x14ac:dyDescent="0.25">
      <c r="A143" s="62">
        <v>141</v>
      </c>
      <c r="B143" s="184"/>
      <c r="C143" s="229"/>
      <c r="D143" s="229"/>
      <c r="E143" s="229"/>
      <c r="F143" s="229"/>
      <c r="G143" s="229"/>
      <c r="H143" s="229"/>
      <c r="I143" s="229"/>
      <c r="J143" s="229"/>
      <c r="K143" s="229"/>
      <c r="L143" s="229"/>
      <c r="M143" s="229"/>
    </row>
    <row r="144" spans="1:13" x14ac:dyDescent="0.25">
      <c r="A144" s="62">
        <v>142</v>
      </c>
      <c r="B144" s="184"/>
      <c r="C144" s="229"/>
      <c r="D144" s="229"/>
      <c r="E144" s="229"/>
      <c r="F144" s="229"/>
      <c r="G144" s="229"/>
      <c r="H144" s="229"/>
      <c r="I144" s="229"/>
      <c r="J144" s="229"/>
      <c r="K144" s="229"/>
      <c r="L144" s="229"/>
      <c r="M144" s="229"/>
    </row>
    <row r="145" spans="1:13" x14ac:dyDescent="0.25">
      <c r="A145" s="62">
        <v>143</v>
      </c>
      <c r="B145" s="184"/>
      <c r="C145" s="229"/>
      <c r="D145" s="229"/>
      <c r="E145" s="229"/>
      <c r="F145" s="229"/>
      <c r="G145" s="229"/>
      <c r="H145" s="229"/>
      <c r="I145" s="229"/>
      <c r="J145" s="229"/>
      <c r="K145" s="229"/>
      <c r="L145" s="229"/>
      <c r="M145" s="229"/>
    </row>
    <row r="146" spans="1:13" x14ac:dyDescent="0.25">
      <c r="A146" s="62">
        <v>144</v>
      </c>
      <c r="B146" s="184"/>
      <c r="C146" s="229"/>
      <c r="D146" s="229"/>
      <c r="E146" s="229"/>
      <c r="F146" s="229"/>
      <c r="G146" s="229"/>
      <c r="H146" s="229"/>
      <c r="I146" s="229"/>
      <c r="J146" s="229"/>
      <c r="K146" s="229"/>
      <c r="L146" s="229"/>
      <c r="M146" s="229"/>
    </row>
    <row r="147" spans="1:13" x14ac:dyDescent="0.25">
      <c r="A147" s="62">
        <v>145</v>
      </c>
      <c r="B147" s="184"/>
      <c r="C147" s="229"/>
      <c r="D147" s="229"/>
      <c r="E147" s="229"/>
      <c r="F147" s="229"/>
      <c r="G147" s="229"/>
      <c r="H147" s="229"/>
      <c r="I147" s="229"/>
      <c r="J147" s="229"/>
      <c r="K147" s="229"/>
      <c r="L147" s="229"/>
      <c r="M147" s="229"/>
    </row>
    <row r="148" spans="1:13" x14ac:dyDescent="0.25">
      <c r="A148" s="62">
        <v>146</v>
      </c>
      <c r="B148" s="184"/>
      <c r="C148" s="229"/>
      <c r="D148" s="229"/>
      <c r="E148" s="229"/>
      <c r="F148" s="229"/>
      <c r="G148" s="229"/>
      <c r="H148" s="229"/>
      <c r="I148" s="229"/>
      <c r="J148" s="229"/>
      <c r="K148" s="229"/>
      <c r="L148" s="229"/>
      <c r="M148" s="229"/>
    </row>
    <row r="149" spans="1:13" x14ac:dyDescent="0.25">
      <c r="A149" s="62">
        <v>147</v>
      </c>
      <c r="B149" s="184"/>
      <c r="C149" s="229"/>
      <c r="D149" s="229"/>
      <c r="E149" s="229"/>
      <c r="F149" s="229"/>
      <c r="G149" s="229"/>
      <c r="H149" s="229"/>
      <c r="I149" s="229"/>
      <c r="J149" s="229"/>
      <c r="K149" s="229"/>
      <c r="L149" s="229"/>
      <c r="M149" s="229"/>
    </row>
    <row r="150" spans="1:13" x14ac:dyDescent="0.25">
      <c r="A150" s="62">
        <v>148</v>
      </c>
      <c r="B150" s="184"/>
      <c r="C150" s="229"/>
      <c r="D150" s="229"/>
      <c r="E150" s="229"/>
      <c r="F150" s="229"/>
      <c r="G150" s="229"/>
      <c r="H150" s="229"/>
      <c r="I150" s="229"/>
      <c r="J150" s="229"/>
      <c r="K150" s="229"/>
      <c r="L150" s="229"/>
      <c r="M150" s="229"/>
    </row>
    <row r="151" spans="1:13" x14ac:dyDescent="0.25">
      <c r="A151" s="62">
        <v>149</v>
      </c>
      <c r="B151" s="184"/>
      <c r="C151" s="229"/>
      <c r="D151" s="229"/>
      <c r="E151" s="229"/>
      <c r="F151" s="229"/>
      <c r="G151" s="229"/>
      <c r="H151" s="229"/>
      <c r="I151" s="229"/>
      <c r="J151" s="229"/>
      <c r="K151" s="229"/>
      <c r="L151" s="229"/>
      <c r="M151" s="229"/>
    </row>
    <row r="152" spans="1:13" x14ac:dyDescent="0.25">
      <c r="A152" s="62">
        <v>150</v>
      </c>
      <c r="B152" s="184"/>
      <c r="C152" s="229"/>
      <c r="D152" s="229"/>
      <c r="E152" s="229"/>
      <c r="F152" s="229"/>
      <c r="G152" s="229"/>
      <c r="H152" s="229"/>
      <c r="I152" s="229"/>
      <c r="J152" s="229"/>
      <c r="K152" s="229"/>
      <c r="L152" s="229"/>
      <c r="M152" s="229"/>
    </row>
    <row r="153" spans="1:13" x14ac:dyDescent="0.25">
      <c r="A153" s="62">
        <v>151</v>
      </c>
      <c r="B153" s="184"/>
      <c r="C153" s="229"/>
      <c r="D153" s="229"/>
      <c r="E153" s="229"/>
      <c r="F153" s="229"/>
      <c r="G153" s="229"/>
      <c r="H153" s="229"/>
      <c r="I153" s="229"/>
      <c r="J153" s="229"/>
      <c r="K153" s="229"/>
      <c r="L153" s="229"/>
      <c r="M153" s="229"/>
    </row>
    <row r="154" spans="1:13" x14ac:dyDescent="0.25">
      <c r="A154" s="62">
        <v>152</v>
      </c>
      <c r="B154" s="184"/>
      <c r="C154" s="229"/>
      <c r="D154" s="229"/>
      <c r="E154" s="229"/>
      <c r="F154" s="229"/>
      <c r="G154" s="229"/>
      <c r="H154" s="229"/>
      <c r="I154" s="229"/>
      <c r="J154" s="229"/>
      <c r="K154" s="229"/>
      <c r="L154" s="229"/>
      <c r="M154" s="229"/>
    </row>
    <row r="155" spans="1:13" x14ac:dyDescent="0.25">
      <c r="A155" s="62">
        <v>153</v>
      </c>
      <c r="B155" s="184"/>
      <c r="C155" s="229"/>
      <c r="D155" s="229"/>
      <c r="E155" s="229"/>
      <c r="F155" s="229"/>
      <c r="G155" s="229"/>
      <c r="H155" s="229"/>
      <c r="I155" s="229"/>
      <c r="J155" s="229"/>
      <c r="K155" s="229"/>
      <c r="L155" s="229"/>
      <c r="M155" s="229"/>
    </row>
    <row r="156" spans="1:13" x14ac:dyDescent="0.25">
      <c r="A156" s="62">
        <v>154</v>
      </c>
      <c r="B156" s="184"/>
      <c r="C156" s="229"/>
      <c r="D156" s="229"/>
      <c r="E156" s="229"/>
      <c r="F156" s="229"/>
      <c r="G156" s="229"/>
      <c r="H156" s="229"/>
      <c r="I156" s="229"/>
      <c r="J156" s="229"/>
      <c r="K156" s="229"/>
      <c r="L156" s="229"/>
      <c r="M156" s="229"/>
    </row>
    <row r="157" spans="1:13" x14ac:dyDescent="0.25">
      <c r="A157" s="62">
        <v>155</v>
      </c>
      <c r="B157" s="184"/>
      <c r="C157" s="229"/>
      <c r="D157" s="229"/>
      <c r="E157" s="229"/>
      <c r="F157" s="229"/>
      <c r="G157" s="229"/>
      <c r="H157" s="229"/>
      <c r="I157" s="229"/>
      <c r="J157" s="229"/>
      <c r="K157" s="229"/>
      <c r="L157" s="229"/>
      <c r="M157" s="229"/>
    </row>
    <row r="158" spans="1:13" x14ac:dyDescent="0.25">
      <c r="A158" s="62">
        <v>156</v>
      </c>
      <c r="B158" s="184"/>
      <c r="C158" s="229"/>
      <c r="D158" s="229"/>
      <c r="E158" s="229"/>
      <c r="F158" s="229"/>
      <c r="G158" s="229"/>
      <c r="H158" s="229"/>
      <c r="I158" s="229"/>
      <c r="J158" s="229"/>
      <c r="K158" s="229"/>
      <c r="L158" s="229"/>
      <c r="M158" s="229"/>
    </row>
    <row r="159" spans="1:13" x14ac:dyDescent="0.25">
      <c r="A159" s="62">
        <v>157</v>
      </c>
      <c r="B159" s="184"/>
      <c r="C159" s="229"/>
      <c r="D159" s="229"/>
      <c r="E159" s="229"/>
      <c r="F159" s="229"/>
      <c r="G159" s="229"/>
      <c r="H159" s="229"/>
      <c r="I159" s="229"/>
      <c r="J159" s="229"/>
      <c r="K159" s="229"/>
      <c r="L159" s="229"/>
      <c r="M159" s="229"/>
    </row>
    <row r="160" spans="1:13" x14ac:dyDescent="0.25">
      <c r="A160" s="62">
        <v>158</v>
      </c>
      <c r="B160" s="184"/>
      <c r="C160" s="229"/>
      <c r="D160" s="229"/>
      <c r="E160" s="229"/>
      <c r="F160" s="229"/>
      <c r="G160" s="229"/>
      <c r="H160" s="229"/>
      <c r="I160" s="229"/>
      <c r="J160" s="229"/>
      <c r="K160" s="229"/>
      <c r="L160" s="229"/>
      <c r="M160" s="229"/>
    </row>
    <row r="161" spans="1:13" x14ac:dyDescent="0.25">
      <c r="A161" s="62">
        <v>159</v>
      </c>
      <c r="B161" s="184"/>
      <c r="C161" s="229"/>
      <c r="D161" s="229"/>
      <c r="E161" s="229"/>
      <c r="F161" s="229"/>
      <c r="G161" s="229"/>
      <c r="H161" s="229"/>
      <c r="I161" s="229"/>
      <c r="J161" s="229"/>
      <c r="K161" s="229"/>
      <c r="L161" s="229"/>
      <c r="M161" s="229"/>
    </row>
    <row r="162" spans="1:13" x14ac:dyDescent="0.25">
      <c r="A162" s="62">
        <v>160</v>
      </c>
      <c r="B162" s="184"/>
      <c r="C162" s="229"/>
      <c r="D162" s="229"/>
      <c r="E162" s="229"/>
      <c r="F162" s="229"/>
      <c r="G162" s="229"/>
      <c r="H162" s="229"/>
      <c r="I162" s="229"/>
      <c r="J162" s="229"/>
      <c r="K162" s="229"/>
      <c r="L162" s="229"/>
      <c r="M162" s="229"/>
    </row>
    <row r="163" spans="1:13" x14ac:dyDescent="0.25">
      <c r="A163" s="62">
        <v>161</v>
      </c>
      <c r="B163" s="184"/>
      <c r="C163" s="229"/>
      <c r="D163" s="229"/>
      <c r="E163" s="229"/>
      <c r="F163" s="229"/>
      <c r="G163" s="229"/>
      <c r="H163" s="229"/>
      <c r="I163" s="229"/>
      <c r="J163" s="229"/>
      <c r="K163" s="229"/>
      <c r="L163" s="229"/>
      <c r="M163" s="229"/>
    </row>
    <row r="164" spans="1:13" x14ac:dyDescent="0.25">
      <c r="A164" s="62">
        <v>162</v>
      </c>
      <c r="B164" s="184"/>
      <c r="C164" s="229"/>
      <c r="D164" s="229"/>
      <c r="E164" s="229"/>
      <c r="F164" s="229"/>
      <c r="G164" s="229"/>
      <c r="H164" s="229"/>
      <c r="I164" s="229"/>
      <c r="J164" s="229"/>
      <c r="K164" s="229"/>
      <c r="L164" s="229"/>
      <c r="M164" s="229"/>
    </row>
    <row r="165" spans="1:13" x14ac:dyDescent="0.25">
      <c r="A165" s="62">
        <v>163</v>
      </c>
      <c r="B165" s="184"/>
      <c r="C165" s="229"/>
      <c r="D165" s="229"/>
      <c r="E165" s="229"/>
      <c r="F165" s="229"/>
      <c r="G165" s="229"/>
      <c r="H165" s="229"/>
      <c r="I165" s="229"/>
      <c r="J165" s="229"/>
      <c r="K165" s="229"/>
      <c r="L165" s="229"/>
      <c r="M165" s="229"/>
    </row>
    <row r="166" spans="1:13" x14ac:dyDescent="0.25">
      <c r="A166" s="62">
        <v>164</v>
      </c>
      <c r="B166" s="184"/>
      <c r="C166" s="229"/>
      <c r="D166" s="229"/>
      <c r="E166" s="229"/>
      <c r="F166" s="229"/>
      <c r="G166" s="229"/>
      <c r="H166" s="229"/>
      <c r="I166" s="229"/>
      <c r="J166" s="229"/>
      <c r="K166" s="229"/>
      <c r="L166" s="229"/>
      <c r="M166" s="229"/>
    </row>
    <row r="167" spans="1:13" x14ac:dyDescent="0.25">
      <c r="A167" s="62">
        <v>165</v>
      </c>
      <c r="B167" s="184"/>
      <c r="C167" s="229"/>
      <c r="D167" s="229"/>
      <c r="E167" s="229"/>
      <c r="F167" s="229"/>
      <c r="G167" s="229"/>
      <c r="H167" s="229"/>
      <c r="I167" s="229"/>
      <c r="J167" s="229"/>
      <c r="K167" s="229"/>
      <c r="L167" s="229"/>
      <c r="M167" s="229"/>
    </row>
    <row r="168" spans="1:13" x14ac:dyDescent="0.25">
      <c r="A168" s="62">
        <v>166</v>
      </c>
      <c r="B168" s="184"/>
      <c r="C168" s="229"/>
      <c r="D168" s="229"/>
      <c r="E168" s="229"/>
      <c r="F168" s="229"/>
      <c r="G168" s="229"/>
      <c r="H168" s="229"/>
      <c r="I168" s="229"/>
      <c r="J168" s="229"/>
      <c r="K168" s="229"/>
      <c r="L168" s="229"/>
      <c r="M168" s="229"/>
    </row>
    <row r="169" spans="1:13" x14ac:dyDescent="0.25">
      <c r="A169" s="62">
        <v>167</v>
      </c>
      <c r="B169" s="184"/>
      <c r="C169" s="229"/>
      <c r="D169" s="229"/>
      <c r="E169" s="229"/>
      <c r="F169" s="229"/>
      <c r="G169" s="229"/>
      <c r="H169" s="229"/>
      <c r="I169" s="229"/>
      <c r="J169" s="229"/>
      <c r="K169" s="229"/>
      <c r="L169" s="229"/>
      <c r="M169" s="229"/>
    </row>
    <row r="170" spans="1:13" x14ac:dyDescent="0.25">
      <c r="A170" s="62">
        <v>168</v>
      </c>
      <c r="B170" s="184"/>
      <c r="C170" s="229"/>
      <c r="D170" s="229"/>
      <c r="E170" s="229"/>
      <c r="F170" s="229"/>
      <c r="G170" s="229"/>
      <c r="H170" s="229"/>
      <c r="I170" s="229"/>
      <c r="J170" s="229"/>
      <c r="K170" s="229"/>
      <c r="L170" s="229"/>
      <c r="M170" s="229"/>
    </row>
    <row r="171" spans="1:13" x14ac:dyDescent="0.25">
      <c r="A171" s="62">
        <v>169</v>
      </c>
      <c r="B171" s="184"/>
      <c r="C171" s="229"/>
      <c r="D171" s="229"/>
      <c r="E171" s="229"/>
      <c r="F171" s="229"/>
      <c r="G171" s="229"/>
      <c r="H171" s="229"/>
      <c r="I171" s="229"/>
      <c r="J171" s="229"/>
      <c r="K171" s="229"/>
      <c r="L171" s="229"/>
      <c r="M171" s="229"/>
    </row>
    <row r="172" spans="1:13" x14ac:dyDescent="0.25">
      <c r="A172" s="62">
        <v>170</v>
      </c>
      <c r="B172" s="184"/>
      <c r="C172" s="229"/>
      <c r="D172" s="229"/>
      <c r="E172" s="229"/>
      <c r="F172" s="229"/>
      <c r="G172" s="229"/>
      <c r="H172" s="229"/>
      <c r="I172" s="229"/>
      <c r="J172" s="229"/>
      <c r="K172" s="229"/>
      <c r="L172" s="229"/>
      <c r="M172" s="229"/>
    </row>
    <row r="173" spans="1:13" x14ac:dyDescent="0.25">
      <c r="A173" s="62">
        <v>171</v>
      </c>
      <c r="B173" s="184"/>
      <c r="C173" s="229"/>
      <c r="D173" s="229"/>
      <c r="E173" s="229"/>
      <c r="F173" s="229"/>
      <c r="G173" s="229"/>
      <c r="H173" s="229"/>
      <c r="I173" s="229"/>
      <c r="J173" s="229"/>
      <c r="K173" s="229"/>
      <c r="L173" s="229"/>
      <c r="M173" s="229"/>
    </row>
    <row r="174" spans="1:13" x14ac:dyDescent="0.25">
      <c r="A174" s="62">
        <v>172</v>
      </c>
      <c r="B174" s="184"/>
      <c r="C174" s="229"/>
      <c r="D174" s="229"/>
      <c r="E174" s="229"/>
      <c r="F174" s="229"/>
      <c r="G174" s="229"/>
      <c r="H174" s="229"/>
      <c r="I174" s="229"/>
      <c r="J174" s="229"/>
      <c r="K174" s="229"/>
      <c r="L174" s="229"/>
      <c r="M174" s="229"/>
    </row>
    <row r="175" spans="1:13" x14ac:dyDescent="0.25">
      <c r="A175" s="62">
        <v>173</v>
      </c>
      <c r="B175" s="184"/>
      <c r="C175" s="229"/>
      <c r="D175" s="229"/>
      <c r="E175" s="229"/>
      <c r="F175" s="229"/>
      <c r="G175" s="229"/>
      <c r="H175" s="229"/>
      <c r="I175" s="229"/>
      <c r="J175" s="229"/>
      <c r="K175" s="229"/>
      <c r="L175" s="229"/>
      <c r="M175" s="229"/>
    </row>
    <row r="176" spans="1:13" x14ac:dyDescent="0.25">
      <c r="A176" s="62">
        <v>174</v>
      </c>
      <c r="B176" s="184"/>
      <c r="C176" s="229"/>
      <c r="D176" s="229"/>
      <c r="E176" s="229"/>
      <c r="F176" s="229"/>
      <c r="G176" s="229"/>
      <c r="H176" s="229"/>
      <c r="I176" s="229"/>
      <c r="J176" s="229"/>
      <c r="K176" s="229"/>
      <c r="L176" s="229"/>
      <c r="M176" s="229"/>
    </row>
    <row r="177" spans="1:13" x14ac:dyDescent="0.25">
      <c r="A177" s="62">
        <v>175</v>
      </c>
      <c r="B177" s="184"/>
      <c r="C177" s="229"/>
      <c r="D177" s="229"/>
      <c r="E177" s="229"/>
      <c r="F177" s="229"/>
      <c r="G177" s="229"/>
      <c r="H177" s="229"/>
      <c r="I177" s="229"/>
      <c r="J177" s="229"/>
      <c r="K177" s="229"/>
      <c r="L177" s="229"/>
      <c r="M177" s="229"/>
    </row>
    <row r="178" spans="1:13" x14ac:dyDescent="0.25">
      <c r="A178" s="62">
        <v>176</v>
      </c>
      <c r="B178" s="184"/>
      <c r="C178" s="229"/>
      <c r="D178" s="229"/>
      <c r="E178" s="229"/>
      <c r="F178" s="229"/>
      <c r="G178" s="229"/>
      <c r="H178" s="229"/>
      <c r="I178" s="229"/>
      <c r="J178" s="229"/>
      <c r="K178" s="229"/>
      <c r="L178" s="229"/>
      <c r="M178" s="229"/>
    </row>
    <row r="179" spans="1:13" x14ac:dyDescent="0.25">
      <c r="A179" s="62">
        <v>177</v>
      </c>
      <c r="B179" s="184"/>
      <c r="C179" s="229"/>
      <c r="D179" s="229"/>
      <c r="E179" s="229"/>
      <c r="F179" s="229"/>
      <c r="G179" s="229"/>
      <c r="H179" s="229"/>
      <c r="I179" s="229"/>
      <c r="J179" s="229"/>
      <c r="K179" s="229"/>
      <c r="L179" s="229"/>
      <c r="M179" s="229"/>
    </row>
    <row r="180" spans="1:13" x14ac:dyDescent="0.25">
      <c r="A180" s="62">
        <v>178</v>
      </c>
      <c r="B180" s="184"/>
      <c r="C180" s="229"/>
      <c r="D180" s="229"/>
      <c r="E180" s="229"/>
      <c r="F180" s="229"/>
      <c r="G180" s="229"/>
      <c r="H180" s="229"/>
      <c r="I180" s="229"/>
      <c r="J180" s="229"/>
      <c r="K180" s="229"/>
      <c r="L180" s="229"/>
      <c r="M180" s="229"/>
    </row>
    <row r="181" spans="1:13" x14ac:dyDescent="0.25">
      <c r="A181" s="62">
        <v>179</v>
      </c>
      <c r="B181" s="184"/>
      <c r="C181" s="229"/>
      <c r="D181" s="229"/>
      <c r="E181" s="229"/>
      <c r="F181" s="229"/>
      <c r="G181" s="229"/>
      <c r="H181" s="229"/>
      <c r="I181" s="229"/>
      <c r="J181" s="229"/>
      <c r="K181" s="229"/>
      <c r="L181" s="229"/>
      <c r="M181" s="229"/>
    </row>
    <row r="182" spans="1:13" x14ac:dyDescent="0.25">
      <c r="A182" s="62">
        <v>180</v>
      </c>
      <c r="B182" s="184"/>
      <c r="C182" s="229"/>
      <c r="D182" s="229"/>
      <c r="E182" s="229"/>
      <c r="F182" s="229"/>
      <c r="G182" s="229"/>
      <c r="H182" s="229"/>
      <c r="I182" s="229"/>
      <c r="J182" s="229"/>
      <c r="K182" s="229"/>
      <c r="L182" s="229"/>
      <c r="M182" s="229"/>
    </row>
    <row r="183" spans="1:13" x14ac:dyDescent="0.25">
      <c r="A183" s="62">
        <v>181</v>
      </c>
      <c r="B183" s="184"/>
      <c r="C183" s="229"/>
      <c r="D183" s="229"/>
      <c r="E183" s="229"/>
      <c r="F183" s="229"/>
      <c r="G183" s="229"/>
      <c r="H183" s="229"/>
      <c r="I183" s="229"/>
      <c r="J183" s="229"/>
      <c r="K183" s="229"/>
      <c r="L183" s="229"/>
      <c r="M183" s="229"/>
    </row>
    <row r="184" spans="1:13" x14ac:dyDescent="0.25">
      <c r="A184" s="62">
        <v>182</v>
      </c>
      <c r="B184" s="184"/>
      <c r="C184" s="229"/>
      <c r="D184" s="229"/>
      <c r="E184" s="229"/>
      <c r="F184" s="229"/>
      <c r="G184" s="229"/>
      <c r="H184" s="229"/>
      <c r="I184" s="229"/>
      <c r="J184" s="229"/>
      <c r="K184" s="229"/>
      <c r="L184" s="229"/>
      <c r="M184" s="229"/>
    </row>
    <row r="185" spans="1:13" x14ac:dyDescent="0.25">
      <c r="A185" s="62">
        <v>183</v>
      </c>
      <c r="B185" s="184"/>
      <c r="C185" s="229"/>
      <c r="D185" s="229"/>
      <c r="E185" s="229"/>
      <c r="F185" s="229"/>
      <c r="G185" s="229"/>
      <c r="H185" s="229"/>
      <c r="I185" s="229"/>
      <c r="J185" s="229"/>
      <c r="K185" s="229"/>
      <c r="L185" s="229"/>
      <c r="M185" s="229"/>
    </row>
    <row r="186" spans="1:13" x14ac:dyDescent="0.25">
      <c r="A186" s="62">
        <v>184</v>
      </c>
      <c r="B186" s="184"/>
      <c r="C186" s="229"/>
      <c r="D186" s="229"/>
      <c r="E186" s="229"/>
      <c r="F186" s="229"/>
      <c r="G186" s="229"/>
      <c r="H186" s="229"/>
      <c r="I186" s="229"/>
      <c r="J186" s="229"/>
      <c r="K186" s="229"/>
      <c r="L186" s="229"/>
      <c r="M186" s="229"/>
    </row>
    <row r="187" spans="1:13" x14ac:dyDescent="0.25">
      <c r="A187" s="62">
        <v>185</v>
      </c>
      <c r="B187" s="184"/>
      <c r="C187" s="229"/>
      <c r="D187" s="229"/>
      <c r="E187" s="229"/>
      <c r="F187" s="229"/>
      <c r="G187" s="229"/>
      <c r="H187" s="229"/>
      <c r="I187" s="229"/>
      <c r="J187" s="229"/>
      <c r="K187" s="229"/>
      <c r="L187" s="229"/>
      <c r="M187" s="229"/>
    </row>
    <row r="188" spans="1:13" x14ac:dyDescent="0.25">
      <c r="A188" s="62">
        <v>186</v>
      </c>
      <c r="B188" s="184"/>
      <c r="C188" s="229"/>
      <c r="D188" s="229"/>
      <c r="E188" s="229"/>
      <c r="F188" s="229"/>
      <c r="G188" s="229"/>
      <c r="H188" s="229"/>
      <c r="I188" s="229"/>
      <c r="J188" s="229"/>
      <c r="K188" s="229"/>
      <c r="L188" s="229"/>
      <c r="M188" s="229"/>
    </row>
    <row r="189" spans="1:13" x14ac:dyDescent="0.25">
      <c r="A189" s="62">
        <v>187</v>
      </c>
      <c r="B189" s="184"/>
      <c r="C189" s="229"/>
      <c r="D189" s="229"/>
      <c r="E189" s="229"/>
      <c r="F189" s="229"/>
      <c r="G189" s="229"/>
      <c r="H189" s="229"/>
      <c r="I189" s="229"/>
      <c r="J189" s="229"/>
      <c r="K189" s="229"/>
      <c r="L189" s="229"/>
      <c r="M189" s="229"/>
    </row>
    <row r="190" spans="1:13" x14ac:dyDescent="0.25">
      <c r="A190" s="62">
        <v>188</v>
      </c>
      <c r="B190" s="184"/>
      <c r="C190" s="229"/>
      <c r="D190" s="229"/>
      <c r="E190" s="229"/>
      <c r="F190" s="229"/>
      <c r="G190" s="229"/>
      <c r="H190" s="229"/>
      <c r="I190" s="229"/>
      <c r="J190" s="229"/>
      <c r="K190" s="229"/>
      <c r="L190" s="229"/>
      <c r="M190" s="229"/>
    </row>
    <row r="191" spans="1:13" x14ac:dyDescent="0.25">
      <c r="A191" s="62">
        <v>189</v>
      </c>
      <c r="B191" s="184"/>
      <c r="C191" s="229"/>
      <c r="D191" s="229"/>
      <c r="E191" s="229"/>
      <c r="F191" s="229"/>
      <c r="G191" s="229"/>
      <c r="H191" s="229"/>
      <c r="I191" s="229"/>
      <c r="J191" s="229"/>
      <c r="K191" s="229"/>
      <c r="L191" s="229"/>
      <c r="M191" s="229"/>
    </row>
    <row r="192" spans="1:13" x14ac:dyDescent="0.25">
      <c r="A192" s="62">
        <v>190</v>
      </c>
      <c r="B192" s="184"/>
      <c r="C192" s="229"/>
      <c r="D192" s="229"/>
      <c r="E192" s="229"/>
      <c r="F192" s="229"/>
      <c r="G192" s="229"/>
      <c r="H192" s="229"/>
      <c r="I192" s="229"/>
      <c r="J192" s="229"/>
      <c r="K192" s="229"/>
      <c r="L192" s="229"/>
      <c r="M192" s="229"/>
    </row>
    <row r="193" spans="1:13" x14ac:dyDescent="0.25">
      <c r="A193" s="62">
        <v>191</v>
      </c>
      <c r="B193" s="184"/>
      <c r="C193" s="229"/>
      <c r="D193" s="229"/>
      <c r="E193" s="229"/>
      <c r="F193" s="229"/>
      <c r="G193" s="229"/>
      <c r="H193" s="229"/>
      <c r="I193" s="229"/>
      <c r="J193" s="229"/>
      <c r="K193" s="229"/>
      <c r="L193" s="229"/>
      <c r="M193" s="229"/>
    </row>
    <row r="194" spans="1:13" x14ac:dyDescent="0.25">
      <c r="A194" s="62">
        <v>192</v>
      </c>
      <c r="B194" s="184"/>
      <c r="C194" s="229"/>
      <c r="D194" s="229"/>
      <c r="E194" s="229"/>
      <c r="F194" s="229"/>
      <c r="G194" s="229"/>
      <c r="H194" s="229"/>
      <c r="I194" s="229"/>
      <c r="J194" s="229"/>
      <c r="K194" s="229"/>
      <c r="L194" s="229"/>
      <c r="M194" s="229"/>
    </row>
    <row r="195" spans="1:13" x14ac:dyDescent="0.25">
      <c r="A195" s="62">
        <v>193</v>
      </c>
      <c r="B195" s="184"/>
      <c r="C195" s="229"/>
      <c r="D195" s="229"/>
      <c r="E195" s="229"/>
      <c r="F195" s="229"/>
      <c r="G195" s="229"/>
      <c r="H195" s="229"/>
      <c r="I195" s="229"/>
      <c r="J195" s="229"/>
      <c r="K195" s="229"/>
      <c r="L195" s="229"/>
      <c r="M195" s="229"/>
    </row>
    <row r="196" spans="1:13" x14ac:dyDescent="0.25">
      <c r="A196" s="62">
        <v>194</v>
      </c>
      <c r="B196" s="184"/>
      <c r="C196" s="229"/>
      <c r="D196" s="229"/>
      <c r="E196" s="229"/>
      <c r="F196" s="229"/>
      <c r="G196" s="229"/>
      <c r="H196" s="229"/>
      <c r="I196" s="229"/>
      <c r="J196" s="229"/>
      <c r="K196" s="229"/>
      <c r="L196" s="229"/>
      <c r="M196" s="229"/>
    </row>
    <row r="197" spans="1:13" x14ac:dyDescent="0.25">
      <c r="A197" s="62">
        <v>195</v>
      </c>
      <c r="B197" s="184"/>
      <c r="C197" s="229"/>
      <c r="D197" s="229"/>
      <c r="E197" s="229"/>
      <c r="F197" s="229"/>
      <c r="G197" s="229"/>
      <c r="H197" s="229"/>
      <c r="I197" s="229"/>
      <c r="J197" s="229"/>
      <c r="K197" s="229"/>
      <c r="L197" s="229"/>
      <c r="M197" s="229"/>
    </row>
    <row r="198" spans="1:13" x14ac:dyDescent="0.25">
      <c r="A198" s="62">
        <v>196</v>
      </c>
      <c r="B198" s="184"/>
      <c r="C198" s="229"/>
      <c r="D198" s="229"/>
      <c r="E198" s="229"/>
      <c r="F198" s="229"/>
      <c r="G198" s="229"/>
      <c r="H198" s="229"/>
      <c r="I198" s="229"/>
      <c r="J198" s="229"/>
      <c r="K198" s="229"/>
      <c r="L198" s="229"/>
      <c r="M198" s="229"/>
    </row>
    <row r="199" spans="1:13" x14ac:dyDescent="0.25">
      <c r="A199" s="62">
        <v>197</v>
      </c>
      <c r="B199" s="184"/>
      <c r="C199" s="229"/>
      <c r="D199" s="229"/>
      <c r="E199" s="229"/>
      <c r="F199" s="229"/>
      <c r="G199" s="229"/>
      <c r="H199" s="229"/>
      <c r="I199" s="229"/>
      <c r="J199" s="229"/>
      <c r="K199" s="229"/>
      <c r="L199" s="229"/>
      <c r="M199" s="229"/>
    </row>
    <row r="200" spans="1:13" x14ac:dyDescent="0.25">
      <c r="A200" s="62">
        <v>198</v>
      </c>
      <c r="B200" s="184"/>
      <c r="C200" s="229"/>
      <c r="D200" s="229"/>
      <c r="E200" s="229"/>
      <c r="F200" s="229"/>
      <c r="G200" s="229"/>
      <c r="H200" s="229"/>
      <c r="I200" s="229"/>
      <c r="J200" s="229"/>
      <c r="K200" s="229"/>
      <c r="L200" s="229"/>
      <c r="M200" s="229"/>
    </row>
    <row r="201" spans="1:13" x14ac:dyDescent="0.25">
      <c r="A201" s="62">
        <v>199</v>
      </c>
      <c r="B201" s="184"/>
      <c r="C201" s="229"/>
      <c r="D201" s="229"/>
      <c r="E201" s="229"/>
      <c r="F201" s="229"/>
      <c r="G201" s="229"/>
      <c r="H201" s="229"/>
      <c r="I201" s="229"/>
      <c r="J201" s="229"/>
      <c r="K201" s="229"/>
      <c r="L201" s="229"/>
      <c r="M201" s="229"/>
    </row>
    <row r="202" spans="1:13" x14ac:dyDescent="0.25">
      <c r="A202" s="62">
        <v>200</v>
      </c>
      <c r="B202" s="184"/>
      <c r="C202" s="229"/>
      <c r="D202" s="229"/>
      <c r="E202" s="229"/>
      <c r="F202" s="229"/>
      <c r="G202" s="229"/>
      <c r="H202" s="229"/>
      <c r="I202" s="229"/>
      <c r="J202" s="229"/>
      <c r="K202" s="229"/>
      <c r="L202" s="229"/>
      <c r="M202" s="229"/>
    </row>
    <row r="203" spans="1:13" x14ac:dyDescent="0.25">
      <c r="A203" s="62">
        <v>201</v>
      </c>
      <c r="B203" s="184"/>
      <c r="C203" s="229"/>
      <c r="D203" s="229"/>
      <c r="E203" s="229"/>
      <c r="F203" s="229"/>
      <c r="G203" s="229"/>
      <c r="H203" s="229"/>
      <c r="I203" s="229"/>
      <c r="J203" s="229"/>
      <c r="K203" s="229"/>
      <c r="L203" s="229"/>
      <c r="M203" s="229"/>
    </row>
    <row r="204" spans="1:13" x14ac:dyDescent="0.25">
      <c r="A204" s="62">
        <v>202</v>
      </c>
      <c r="B204" s="184"/>
      <c r="C204" s="229"/>
      <c r="D204" s="229"/>
      <c r="E204" s="229"/>
      <c r="F204" s="229"/>
      <c r="G204" s="229"/>
      <c r="H204" s="229"/>
      <c r="I204" s="229"/>
      <c r="J204" s="229"/>
      <c r="K204" s="229"/>
      <c r="L204" s="229"/>
      <c r="M204" s="229"/>
    </row>
    <row r="205" spans="1:13" x14ac:dyDescent="0.25">
      <c r="A205" s="62">
        <v>203</v>
      </c>
      <c r="B205" s="184"/>
      <c r="C205" s="229"/>
      <c r="D205" s="229"/>
      <c r="E205" s="229"/>
      <c r="F205" s="229"/>
      <c r="G205" s="229"/>
      <c r="H205" s="229"/>
      <c r="I205" s="229"/>
      <c r="J205" s="229"/>
      <c r="K205" s="229"/>
      <c r="L205" s="229"/>
      <c r="M205" s="229"/>
    </row>
    <row r="206" spans="1:13" x14ac:dyDescent="0.25">
      <c r="A206" s="62">
        <v>204</v>
      </c>
      <c r="B206" s="184"/>
      <c r="C206" s="229"/>
      <c r="D206" s="229"/>
      <c r="E206" s="229"/>
      <c r="F206" s="229"/>
      <c r="G206" s="229"/>
      <c r="H206" s="229"/>
      <c r="I206" s="229"/>
      <c r="J206" s="229"/>
      <c r="K206" s="229"/>
      <c r="L206" s="229"/>
      <c r="M206" s="229"/>
    </row>
    <row r="207" spans="1:13" x14ac:dyDescent="0.25">
      <c r="A207" s="62">
        <v>205</v>
      </c>
      <c r="B207" s="184"/>
      <c r="C207" s="229"/>
      <c r="D207" s="229"/>
      <c r="E207" s="229"/>
      <c r="F207" s="229"/>
      <c r="G207" s="229"/>
      <c r="H207" s="229"/>
      <c r="I207" s="229"/>
      <c r="J207" s="229"/>
      <c r="K207" s="229"/>
      <c r="L207" s="229"/>
      <c r="M207" s="229"/>
    </row>
    <row r="208" spans="1:13" x14ac:dyDescent="0.25">
      <c r="A208" s="62">
        <v>206</v>
      </c>
      <c r="B208" s="184"/>
      <c r="C208" s="229"/>
      <c r="D208" s="229"/>
      <c r="E208" s="229"/>
      <c r="F208" s="229"/>
      <c r="G208" s="229"/>
      <c r="H208" s="229"/>
      <c r="I208" s="229"/>
      <c r="J208" s="229"/>
      <c r="K208" s="229"/>
      <c r="L208" s="229"/>
      <c r="M208" s="229"/>
    </row>
    <row r="209" spans="1:13" x14ac:dyDescent="0.25">
      <c r="A209" s="62">
        <v>207</v>
      </c>
      <c r="B209" s="184"/>
      <c r="C209" s="229"/>
      <c r="D209" s="229"/>
      <c r="E209" s="229"/>
      <c r="F209" s="229"/>
      <c r="G209" s="229"/>
      <c r="H209" s="229"/>
      <c r="I209" s="229"/>
      <c r="J209" s="229"/>
      <c r="K209" s="229"/>
      <c r="L209" s="229"/>
      <c r="M209" s="229"/>
    </row>
    <row r="210" spans="1:13" x14ac:dyDescent="0.25">
      <c r="A210" s="62">
        <v>208</v>
      </c>
      <c r="B210" s="184"/>
      <c r="C210" s="229"/>
      <c r="D210" s="229"/>
      <c r="E210" s="229"/>
      <c r="F210" s="229"/>
      <c r="G210" s="229"/>
      <c r="H210" s="229"/>
      <c r="I210" s="229"/>
      <c r="J210" s="229"/>
      <c r="K210" s="229"/>
      <c r="L210" s="229"/>
      <c r="M210" s="229"/>
    </row>
    <row r="211" spans="1:13" x14ac:dyDescent="0.25">
      <c r="A211" s="62">
        <v>209</v>
      </c>
      <c r="B211" s="184"/>
      <c r="C211" s="229"/>
      <c r="D211" s="229"/>
      <c r="E211" s="229"/>
      <c r="F211" s="229"/>
      <c r="G211" s="229"/>
      <c r="H211" s="229"/>
      <c r="I211" s="229"/>
      <c r="J211" s="229"/>
      <c r="K211" s="229"/>
      <c r="L211" s="229"/>
      <c r="M211" s="229"/>
    </row>
    <row r="212" spans="1:13" x14ac:dyDescent="0.25">
      <c r="A212" s="62">
        <v>210</v>
      </c>
      <c r="B212" s="184"/>
      <c r="C212" s="229"/>
      <c r="D212" s="229"/>
      <c r="E212" s="229"/>
      <c r="F212" s="229"/>
      <c r="G212" s="229"/>
      <c r="H212" s="229"/>
      <c r="I212" s="229"/>
      <c r="J212" s="229"/>
      <c r="K212" s="229"/>
      <c r="L212" s="229"/>
      <c r="M212" s="229"/>
    </row>
    <row r="213" spans="1:13" x14ac:dyDescent="0.25">
      <c r="A213" s="62">
        <v>211</v>
      </c>
      <c r="B213" s="184"/>
      <c r="C213" s="229"/>
      <c r="D213" s="229"/>
      <c r="E213" s="229"/>
      <c r="F213" s="229"/>
      <c r="G213" s="229"/>
      <c r="H213" s="229"/>
      <c r="I213" s="229"/>
      <c r="J213" s="229"/>
      <c r="K213" s="229"/>
      <c r="L213" s="229"/>
      <c r="M213" s="229"/>
    </row>
    <row r="214" spans="1:13" x14ac:dyDescent="0.25">
      <c r="A214" s="62">
        <v>212</v>
      </c>
      <c r="B214" s="184"/>
      <c r="C214" s="229"/>
      <c r="D214" s="229"/>
      <c r="E214" s="229"/>
      <c r="F214" s="229"/>
      <c r="G214" s="229"/>
      <c r="H214" s="229"/>
      <c r="I214" s="229"/>
      <c r="J214" s="229"/>
      <c r="K214" s="229"/>
      <c r="L214" s="229"/>
      <c r="M214" s="229"/>
    </row>
    <row r="215" spans="1:13" x14ac:dyDescent="0.25">
      <c r="A215" s="62">
        <v>213</v>
      </c>
      <c r="B215" s="184"/>
      <c r="C215" s="229"/>
      <c r="D215" s="229"/>
      <c r="E215" s="229"/>
      <c r="F215" s="229"/>
      <c r="G215" s="229"/>
      <c r="H215" s="229"/>
      <c r="I215" s="229"/>
      <c r="J215" s="229"/>
      <c r="K215" s="229"/>
      <c r="L215" s="229"/>
      <c r="M215" s="229"/>
    </row>
    <row r="216" spans="1:13" x14ac:dyDescent="0.25">
      <c r="A216" s="62">
        <v>214</v>
      </c>
      <c r="B216" s="184"/>
      <c r="C216" s="229"/>
      <c r="D216" s="229"/>
      <c r="E216" s="229"/>
      <c r="F216" s="229"/>
      <c r="G216" s="229"/>
      <c r="H216" s="229"/>
      <c r="I216" s="229"/>
      <c r="J216" s="229"/>
      <c r="K216" s="229"/>
      <c r="L216" s="229"/>
      <c r="M216" s="229"/>
    </row>
    <row r="217" spans="1:13" x14ac:dyDescent="0.25">
      <c r="A217" s="62">
        <v>215</v>
      </c>
      <c r="B217" s="184"/>
      <c r="C217" s="229"/>
      <c r="D217" s="229"/>
      <c r="E217" s="229"/>
      <c r="F217" s="229"/>
      <c r="G217" s="229"/>
      <c r="H217" s="229"/>
      <c r="I217" s="229"/>
      <c r="J217" s="229"/>
      <c r="K217" s="229"/>
      <c r="L217" s="229"/>
      <c r="M217" s="229"/>
    </row>
    <row r="218" spans="1:13" x14ac:dyDescent="0.25">
      <c r="A218" s="62">
        <v>216</v>
      </c>
      <c r="B218" s="184"/>
      <c r="C218" s="229"/>
      <c r="D218" s="229"/>
      <c r="E218" s="229"/>
      <c r="F218" s="229"/>
      <c r="G218" s="229"/>
      <c r="H218" s="229"/>
      <c r="I218" s="229"/>
      <c r="J218" s="229"/>
      <c r="K218" s="229"/>
      <c r="L218" s="229"/>
      <c r="M218" s="229"/>
    </row>
    <row r="219" spans="1:13" x14ac:dyDescent="0.25">
      <c r="A219" s="62">
        <v>217</v>
      </c>
      <c r="B219" s="184"/>
      <c r="C219" s="229"/>
      <c r="D219" s="229"/>
      <c r="E219" s="229"/>
      <c r="F219" s="229"/>
      <c r="G219" s="229"/>
      <c r="H219" s="229"/>
      <c r="I219" s="229"/>
      <c r="J219" s="229"/>
      <c r="K219" s="229"/>
      <c r="L219" s="229"/>
      <c r="M219" s="229"/>
    </row>
    <row r="220" spans="1:13" x14ac:dyDescent="0.25">
      <c r="A220" s="62">
        <v>218</v>
      </c>
      <c r="B220" s="184"/>
      <c r="C220" s="229"/>
      <c r="D220" s="229"/>
      <c r="E220" s="229"/>
      <c r="F220" s="229"/>
      <c r="G220" s="229"/>
      <c r="H220" s="229"/>
      <c r="I220" s="229"/>
      <c r="J220" s="229"/>
      <c r="K220" s="229"/>
      <c r="L220" s="229"/>
      <c r="M220" s="229"/>
    </row>
    <row r="221" spans="1:13" x14ac:dyDescent="0.25">
      <c r="A221" s="62">
        <v>219</v>
      </c>
      <c r="B221" s="184"/>
      <c r="C221" s="229"/>
      <c r="D221" s="229"/>
      <c r="E221" s="229"/>
      <c r="F221" s="229"/>
      <c r="G221" s="229"/>
      <c r="H221" s="229"/>
      <c r="I221" s="229"/>
      <c r="J221" s="229"/>
      <c r="K221" s="229"/>
      <c r="L221" s="229"/>
      <c r="M221" s="229"/>
    </row>
    <row r="222" spans="1:13" x14ac:dyDescent="0.25">
      <c r="A222" s="62">
        <v>220</v>
      </c>
      <c r="B222" s="184"/>
      <c r="C222" s="229"/>
      <c r="D222" s="229"/>
      <c r="E222" s="229"/>
      <c r="F222" s="229"/>
      <c r="G222" s="229"/>
      <c r="H222" s="229"/>
      <c r="I222" s="229"/>
      <c r="J222" s="229"/>
      <c r="K222" s="229"/>
      <c r="L222" s="229"/>
      <c r="M222" s="229"/>
    </row>
    <row r="223" spans="1:13" x14ac:dyDescent="0.25">
      <c r="A223" s="62">
        <v>221</v>
      </c>
      <c r="B223" s="184"/>
      <c r="C223" s="229"/>
      <c r="D223" s="229"/>
      <c r="E223" s="229"/>
      <c r="F223" s="229"/>
      <c r="G223" s="229"/>
      <c r="H223" s="229"/>
      <c r="I223" s="229"/>
      <c r="J223" s="229"/>
      <c r="K223" s="229"/>
      <c r="L223" s="229"/>
      <c r="M223" s="229"/>
    </row>
    <row r="224" spans="1:13" x14ac:dyDescent="0.25">
      <c r="A224" s="62">
        <v>222</v>
      </c>
      <c r="B224" s="184"/>
      <c r="C224" s="229"/>
      <c r="D224" s="229"/>
      <c r="E224" s="229"/>
      <c r="F224" s="229"/>
      <c r="G224" s="229"/>
      <c r="H224" s="229"/>
      <c r="I224" s="229"/>
      <c r="J224" s="229"/>
      <c r="K224" s="229"/>
      <c r="L224" s="229"/>
      <c r="M224" s="229"/>
    </row>
    <row r="225" spans="1:13" x14ac:dyDescent="0.25">
      <c r="A225" s="62">
        <v>223</v>
      </c>
      <c r="B225" s="184"/>
      <c r="C225" s="229"/>
      <c r="D225" s="229"/>
      <c r="E225" s="229"/>
      <c r="F225" s="229"/>
      <c r="G225" s="229"/>
      <c r="H225" s="229"/>
      <c r="I225" s="229"/>
      <c r="J225" s="229"/>
      <c r="K225" s="229"/>
      <c r="L225" s="229"/>
      <c r="M225" s="229"/>
    </row>
    <row r="226" spans="1:13" x14ac:dyDescent="0.25">
      <c r="A226" s="62">
        <v>224</v>
      </c>
      <c r="B226" s="184"/>
      <c r="C226" s="229"/>
      <c r="D226" s="229"/>
      <c r="E226" s="229"/>
      <c r="F226" s="229"/>
      <c r="G226" s="229"/>
      <c r="H226" s="229"/>
      <c r="I226" s="229"/>
      <c r="J226" s="229"/>
      <c r="K226" s="229"/>
      <c r="L226" s="229"/>
      <c r="M226" s="229"/>
    </row>
    <row r="227" spans="1:13" x14ac:dyDescent="0.25">
      <c r="A227" s="62">
        <v>225</v>
      </c>
      <c r="B227" s="184"/>
      <c r="C227" s="229"/>
      <c r="D227" s="229"/>
      <c r="E227" s="229"/>
      <c r="F227" s="229"/>
      <c r="G227" s="229"/>
      <c r="H227" s="229"/>
      <c r="I227" s="229"/>
      <c r="J227" s="229"/>
      <c r="K227" s="229"/>
      <c r="L227" s="229"/>
      <c r="M227" s="229"/>
    </row>
    <row r="228" spans="1:13" x14ac:dyDescent="0.25">
      <c r="A228" s="62">
        <v>226</v>
      </c>
      <c r="B228" s="184"/>
      <c r="C228" s="229"/>
      <c r="D228" s="229"/>
      <c r="E228" s="229"/>
      <c r="F228" s="229"/>
      <c r="G228" s="229"/>
      <c r="H228" s="229"/>
      <c r="I228" s="229"/>
      <c r="J228" s="229"/>
      <c r="K228" s="229"/>
      <c r="L228" s="229"/>
      <c r="M228" s="229"/>
    </row>
    <row r="229" spans="1:13" x14ac:dyDescent="0.25">
      <c r="A229" s="62">
        <v>227</v>
      </c>
      <c r="B229" s="184"/>
      <c r="C229" s="229"/>
      <c r="D229" s="229"/>
      <c r="E229" s="229"/>
      <c r="F229" s="229"/>
      <c r="G229" s="229"/>
      <c r="H229" s="229"/>
      <c r="I229" s="229"/>
      <c r="J229" s="229"/>
      <c r="K229" s="229"/>
      <c r="L229" s="229"/>
      <c r="M229" s="229"/>
    </row>
    <row r="230" spans="1:13" x14ac:dyDescent="0.25">
      <c r="A230" s="62">
        <v>228</v>
      </c>
      <c r="B230" s="184"/>
      <c r="C230" s="229"/>
      <c r="D230" s="229"/>
      <c r="E230" s="229"/>
      <c r="F230" s="229"/>
      <c r="G230" s="229"/>
      <c r="H230" s="229"/>
      <c r="I230" s="229"/>
      <c r="J230" s="229"/>
      <c r="K230" s="229"/>
      <c r="L230" s="229"/>
      <c r="M230" s="229"/>
    </row>
    <row r="231" spans="1:13" x14ac:dyDescent="0.25">
      <c r="A231" s="62">
        <v>229</v>
      </c>
      <c r="B231" s="184"/>
      <c r="C231" s="229"/>
      <c r="D231" s="229"/>
      <c r="E231" s="229"/>
      <c r="F231" s="229"/>
      <c r="G231" s="229"/>
      <c r="H231" s="229"/>
      <c r="I231" s="229"/>
      <c r="J231" s="229"/>
      <c r="K231" s="229"/>
      <c r="L231" s="229"/>
      <c r="M231" s="229"/>
    </row>
    <row r="232" spans="1:13" x14ac:dyDescent="0.25">
      <c r="A232" s="62">
        <v>230</v>
      </c>
      <c r="B232" s="184"/>
      <c r="C232" s="229"/>
      <c r="D232" s="229"/>
      <c r="E232" s="229"/>
      <c r="F232" s="229"/>
      <c r="G232" s="229"/>
      <c r="H232" s="229"/>
      <c r="I232" s="229"/>
      <c r="J232" s="229"/>
      <c r="K232" s="229"/>
      <c r="L232" s="229"/>
      <c r="M232" s="229"/>
    </row>
    <row r="233" spans="1:13" x14ac:dyDescent="0.25">
      <c r="A233" s="62">
        <v>231</v>
      </c>
      <c r="B233" s="184"/>
      <c r="C233" s="229"/>
      <c r="D233" s="229"/>
      <c r="E233" s="229"/>
      <c r="F233" s="229"/>
      <c r="G233" s="229"/>
      <c r="H233" s="229"/>
      <c r="I233" s="229"/>
      <c r="J233" s="229"/>
      <c r="K233" s="229"/>
      <c r="L233" s="229"/>
      <c r="M233" s="229"/>
    </row>
    <row r="234" spans="1:13" x14ac:dyDescent="0.25">
      <c r="A234" s="62">
        <v>232</v>
      </c>
      <c r="B234" s="184"/>
      <c r="C234" s="229"/>
      <c r="D234" s="229"/>
      <c r="E234" s="229"/>
      <c r="F234" s="229"/>
      <c r="G234" s="229"/>
      <c r="H234" s="229"/>
      <c r="I234" s="229"/>
      <c r="J234" s="229"/>
      <c r="K234" s="229"/>
      <c r="L234" s="229"/>
      <c r="M234" s="229"/>
    </row>
    <row r="235" spans="1:13" x14ac:dyDescent="0.25">
      <c r="A235" s="62">
        <v>233</v>
      </c>
      <c r="B235" s="184"/>
      <c r="C235" s="229"/>
      <c r="D235" s="229"/>
      <c r="E235" s="229"/>
      <c r="F235" s="229"/>
      <c r="G235" s="229"/>
      <c r="H235" s="229"/>
      <c r="I235" s="229"/>
      <c r="J235" s="229"/>
      <c r="K235" s="229"/>
      <c r="L235" s="229"/>
      <c r="M235" s="229"/>
    </row>
    <row r="236" spans="1:13" x14ac:dyDescent="0.25">
      <c r="A236" s="62">
        <v>234</v>
      </c>
      <c r="B236" s="184"/>
      <c r="C236" s="229"/>
      <c r="D236" s="229"/>
      <c r="E236" s="229"/>
      <c r="F236" s="229"/>
      <c r="G236" s="229"/>
      <c r="H236" s="229"/>
      <c r="I236" s="229"/>
      <c r="J236" s="229"/>
      <c r="K236" s="229"/>
      <c r="L236" s="229"/>
      <c r="M236" s="229"/>
    </row>
    <row r="237" spans="1:13" x14ac:dyDescent="0.25">
      <c r="A237" s="62">
        <v>235</v>
      </c>
      <c r="B237" s="184"/>
      <c r="C237" s="229"/>
      <c r="D237" s="229"/>
      <c r="E237" s="229"/>
      <c r="F237" s="229"/>
      <c r="G237" s="229"/>
      <c r="H237" s="229"/>
      <c r="I237" s="229"/>
      <c r="J237" s="229"/>
      <c r="K237" s="229"/>
      <c r="L237" s="229"/>
      <c r="M237" s="229"/>
    </row>
    <row r="238" spans="1:13" x14ac:dyDescent="0.25">
      <c r="A238" s="62">
        <v>236</v>
      </c>
      <c r="B238" s="184"/>
      <c r="C238" s="229"/>
      <c r="D238" s="229"/>
      <c r="E238" s="229"/>
      <c r="F238" s="229"/>
      <c r="G238" s="229"/>
      <c r="H238" s="229"/>
      <c r="I238" s="229"/>
      <c r="J238" s="229"/>
      <c r="K238" s="229"/>
      <c r="L238" s="229"/>
      <c r="M238" s="229"/>
    </row>
    <row r="239" spans="1:13" x14ac:dyDescent="0.25">
      <c r="A239" s="62">
        <v>237</v>
      </c>
      <c r="B239" s="184"/>
      <c r="C239" s="229"/>
      <c r="D239" s="229"/>
      <c r="E239" s="229"/>
      <c r="F239" s="229"/>
      <c r="G239" s="229"/>
      <c r="H239" s="229"/>
      <c r="I239" s="229"/>
      <c r="J239" s="229"/>
      <c r="K239" s="229"/>
      <c r="L239" s="229"/>
      <c r="M239" s="229"/>
    </row>
    <row r="240" spans="1:13" x14ac:dyDescent="0.25">
      <c r="A240" s="62">
        <v>238</v>
      </c>
      <c r="B240" s="184"/>
      <c r="C240" s="229"/>
      <c r="D240" s="229"/>
      <c r="E240" s="229"/>
      <c r="F240" s="229"/>
      <c r="G240" s="229"/>
      <c r="H240" s="229"/>
      <c r="I240" s="229"/>
      <c r="J240" s="229"/>
      <c r="K240" s="229"/>
      <c r="L240" s="229"/>
      <c r="M240" s="229"/>
    </row>
    <row r="241" spans="1:13" x14ac:dyDescent="0.25">
      <c r="A241" s="62">
        <v>239</v>
      </c>
      <c r="B241" s="184"/>
      <c r="C241" s="229"/>
      <c r="D241" s="229"/>
      <c r="E241" s="229"/>
      <c r="F241" s="229"/>
      <c r="G241" s="229"/>
      <c r="H241" s="229"/>
      <c r="I241" s="229"/>
      <c r="J241" s="229"/>
      <c r="K241" s="229"/>
      <c r="L241" s="229"/>
      <c r="M241" s="229"/>
    </row>
    <row r="242" spans="1:13" x14ac:dyDescent="0.25">
      <c r="A242" s="62">
        <v>240</v>
      </c>
      <c r="B242" s="184"/>
      <c r="C242" s="229"/>
      <c r="D242" s="229"/>
      <c r="E242" s="229"/>
      <c r="F242" s="229"/>
      <c r="G242" s="229"/>
      <c r="H242" s="229"/>
      <c r="I242" s="229"/>
      <c r="J242" s="229"/>
      <c r="K242" s="229"/>
      <c r="L242" s="229"/>
      <c r="M242" s="229"/>
    </row>
    <row r="243" spans="1:13" x14ac:dyDescent="0.25">
      <c r="A243" s="62">
        <v>241</v>
      </c>
      <c r="B243" s="184"/>
      <c r="C243" s="229"/>
      <c r="D243" s="229"/>
      <c r="E243" s="229"/>
      <c r="F243" s="229"/>
      <c r="G243" s="229"/>
      <c r="H243" s="229"/>
      <c r="I243" s="229"/>
      <c r="J243" s="229"/>
      <c r="K243" s="229"/>
      <c r="L243" s="229"/>
      <c r="M243" s="229"/>
    </row>
    <row r="244" spans="1:13" x14ac:dyDescent="0.25">
      <c r="A244" s="62">
        <v>242</v>
      </c>
      <c r="B244" s="184"/>
      <c r="C244" s="229"/>
      <c r="D244" s="229"/>
      <c r="E244" s="229"/>
      <c r="F244" s="229"/>
      <c r="G244" s="229"/>
      <c r="H244" s="229"/>
      <c r="I244" s="229"/>
      <c r="J244" s="229"/>
      <c r="K244" s="229"/>
      <c r="L244" s="229"/>
      <c r="M244" s="229"/>
    </row>
    <row r="245" spans="1:13" x14ac:dyDescent="0.25">
      <c r="A245" s="62">
        <v>243</v>
      </c>
      <c r="B245" s="184"/>
      <c r="C245" s="229"/>
      <c r="D245" s="229"/>
      <c r="E245" s="229"/>
      <c r="F245" s="229"/>
      <c r="G245" s="229"/>
      <c r="H245" s="229"/>
      <c r="I245" s="229"/>
      <c r="J245" s="229"/>
      <c r="K245" s="229"/>
      <c r="L245" s="229"/>
      <c r="M245" s="229"/>
    </row>
    <row r="246" spans="1:13" x14ac:dyDescent="0.25">
      <c r="A246" s="62">
        <v>244</v>
      </c>
      <c r="B246" s="184"/>
      <c r="C246" s="229"/>
      <c r="D246" s="229"/>
      <c r="E246" s="229"/>
      <c r="F246" s="229"/>
      <c r="G246" s="229"/>
      <c r="H246" s="229"/>
      <c r="I246" s="229"/>
      <c r="J246" s="229"/>
      <c r="K246" s="229"/>
      <c r="L246" s="229"/>
      <c r="M246" s="229"/>
    </row>
    <row r="247" spans="1:13" x14ac:dyDescent="0.25">
      <c r="A247" s="62">
        <v>245</v>
      </c>
      <c r="B247" s="184"/>
      <c r="C247" s="229"/>
      <c r="D247" s="229"/>
      <c r="E247" s="229"/>
      <c r="F247" s="229"/>
      <c r="G247" s="229"/>
      <c r="H247" s="229"/>
      <c r="I247" s="229"/>
      <c r="J247" s="229"/>
      <c r="K247" s="229"/>
      <c r="L247" s="229"/>
      <c r="M247" s="229"/>
    </row>
    <row r="248" spans="1:13" x14ac:dyDescent="0.25">
      <c r="A248" s="62">
        <v>246</v>
      </c>
      <c r="B248" s="184"/>
      <c r="C248" s="229"/>
      <c r="D248" s="229"/>
      <c r="E248" s="229"/>
      <c r="F248" s="229"/>
      <c r="G248" s="229"/>
      <c r="H248" s="229"/>
      <c r="I248" s="229"/>
      <c r="J248" s="229"/>
      <c r="K248" s="229"/>
      <c r="L248" s="229"/>
      <c r="M248" s="229"/>
    </row>
    <row r="249" spans="1:13" x14ac:dyDescent="0.25">
      <c r="A249" s="62">
        <v>247</v>
      </c>
      <c r="B249" s="184"/>
      <c r="C249" s="229"/>
      <c r="D249" s="229"/>
      <c r="E249" s="229"/>
      <c r="F249" s="229"/>
      <c r="G249" s="229"/>
      <c r="H249" s="229"/>
      <c r="I249" s="229"/>
      <c r="J249" s="229"/>
      <c r="K249" s="229"/>
      <c r="L249" s="229"/>
      <c r="M249" s="229"/>
    </row>
    <row r="250" spans="1:13" x14ac:dyDescent="0.25">
      <c r="A250" s="62">
        <v>248</v>
      </c>
      <c r="B250" s="184"/>
      <c r="C250" s="229"/>
      <c r="D250" s="229"/>
      <c r="E250" s="229"/>
      <c r="F250" s="229"/>
      <c r="G250" s="229"/>
      <c r="H250" s="229"/>
      <c r="I250" s="229"/>
      <c r="J250" s="229"/>
      <c r="K250" s="229"/>
      <c r="L250" s="229"/>
      <c r="M250" s="229"/>
    </row>
    <row r="251" spans="1:13" x14ac:dyDescent="0.25">
      <c r="A251" s="62">
        <v>249</v>
      </c>
      <c r="B251" s="184"/>
      <c r="C251" s="229"/>
      <c r="D251" s="229"/>
      <c r="E251" s="229"/>
      <c r="F251" s="229"/>
      <c r="G251" s="229"/>
      <c r="H251" s="229"/>
      <c r="I251" s="229"/>
      <c r="J251" s="229"/>
      <c r="K251" s="229"/>
      <c r="L251" s="229"/>
      <c r="M251" s="229"/>
    </row>
    <row r="252" spans="1:13" x14ac:dyDescent="0.25">
      <c r="A252" s="62">
        <v>250</v>
      </c>
      <c r="B252" s="184"/>
      <c r="C252" s="229"/>
      <c r="D252" s="229"/>
      <c r="E252" s="229"/>
      <c r="F252" s="229"/>
      <c r="G252" s="229"/>
      <c r="H252" s="229"/>
      <c r="I252" s="229"/>
      <c r="J252" s="229"/>
      <c r="K252" s="229"/>
      <c r="L252" s="229"/>
      <c r="M252" s="229"/>
    </row>
    <row r="253" spans="1:13" x14ac:dyDescent="0.25">
      <c r="A253" s="62">
        <v>251</v>
      </c>
      <c r="B253" s="184"/>
      <c r="C253" s="229"/>
      <c r="D253" s="229"/>
      <c r="E253" s="229"/>
      <c r="F253" s="229"/>
      <c r="G253" s="229"/>
      <c r="H253" s="229"/>
      <c r="I253" s="229"/>
      <c r="J253" s="229"/>
      <c r="K253" s="229"/>
      <c r="L253" s="229"/>
      <c r="M253" s="229"/>
    </row>
    <row r="254" spans="1:13" x14ac:dyDescent="0.25">
      <c r="A254" s="62">
        <v>252</v>
      </c>
      <c r="B254" s="184"/>
      <c r="C254" s="229"/>
      <c r="D254" s="229"/>
      <c r="E254" s="229"/>
      <c r="F254" s="229"/>
      <c r="G254" s="229"/>
      <c r="H254" s="229"/>
      <c r="I254" s="229"/>
      <c r="J254" s="229"/>
      <c r="K254" s="229"/>
      <c r="L254" s="229"/>
      <c r="M254" s="229"/>
    </row>
    <row r="255" spans="1:13" x14ac:dyDescent="0.25">
      <c r="A255" s="62">
        <v>253</v>
      </c>
      <c r="B255" s="184"/>
      <c r="C255" s="229"/>
      <c r="D255" s="229"/>
      <c r="E255" s="229"/>
      <c r="F255" s="229"/>
      <c r="G255" s="229"/>
      <c r="H255" s="229"/>
      <c r="I255" s="229"/>
      <c r="J255" s="229"/>
      <c r="K255" s="229"/>
      <c r="L255" s="229"/>
      <c r="M255" s="229"/>
    </row>
    <row r="256" spans="1:13" x14ac:dyDescent="0.25">
      <c r="A256" s="62">
        <v>254</v>
      </c>
      <c r="B256" s="184"/>
      <c r="C256" s="229"/>
      <c r="D256" s="229"/>
      <c r="E256" s="229"/>
      <c r="F256" s="229"/>
      <c r="G256" s="229"/>
      <c r="H256" s="229"/>
      <c r="I256" s="229"/>
      <c r="J256" s="229"/>
      <c r="K256" s="229"/>
      <c r="L256" s="229"/>
      <c r="M256" s="229"/>
    </row>
    <row r="257" spans="1:13" x14ac:dyDescent="0.25">
      <c r="A257" s="62">
        <v>255</v>
      </c>
      <c r="B257" s="184"/>
      <c r="C257" s="229"/>
      <c r="D257" s="229"/>
      <c r="E257" s="229"/>
      <c r="F257" s="229"/>
      <c r="G257" s="229"/>
      <c r="H257" s="229"/>
      <c r="I257" s="229"/>
      <c r="J257" s="229"/>
      <c r="K257" s="229"/>
      <c r="L257" s="229"/>
      <c r="M257" s="229"/>
    </row>
  </sheetData>
  <mergeCells count="5">
    <mergeCell ref="B1:B2"/>
    <mergeCell ref="A1:A2"/>
    <mergeCell ref="C1:G1"/>
    <mergeCell ref="I1:M1"/>
    <mergeCell ref="H1:H2"/>
  </mergeCells>
  <dataValidations count="9">
    <dataValidation type="whole" operator="greaterThanOrEqual" allowBlank="1" showInputMessage="1" showErrorMessage="1" sqref="G34:G36 G53:G55 G3:G5 G10 G16">
      <formula1>1</formula1>
    </dataValidation>
    <dataValidation type="whole" operator="greaterThan" allowBlank="1" showInputMessage="1" showErrorMessage="1" sqref="A3:A257 G8:G9 G37:G52 G56:G257 M12:M14 G11:G15 G17:G33 G6 M6 M8">
      <formula1>1</formula1>
    </dataValidation>
    <dataValidation type="whole" operator="greaterThan" showInputMessage="1" showErrorMessage="1" sqref="M3:M5 M9:M11 M20:M257 M15:M17">
      <formula1>1</formula1>
    </dataValidation>
    <dataValidation type="list" allowBlank="1" showInputMessage="1" showErrorMessage="1" sqref="L39">
      <formula1>"0 - значение,16 - недостоверность,64 - имитация"</formula1>
    </dataValidation>
    <dataValidation type="list" allowBlank="1" showInputMessage="1" showErrorMessage="1" sqref="F50 F41 F45:F4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J28:J257 D21:D26 D28:D257 J21:J26">
      <formula1>INV</formula1>
    </dataValidation>
    <dataValidation type="list" allowBlank="1" showInputMessage="1" showErrorMessage="1" sqref="L33 F76 F83 L83 L76 L36:L38 L40:L44">
      <formula1>" "</formula1>
    </dataValidation>
    <dataValidation type="list" allowBlank="1" showInputMessage="1" showErrorMessage="1" sqref="E3:E257 K3:K257">
      <formula1>Type</formula1>
    </dataValidation>
    <dataValidation type="list" allowBlank="1" showInputMessage="1" showErrorMessage="1" sqref="H3:H257">
      <formula1>"1 - ИЛИ, 2 - И"</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6">
        <x14:dataValidation type="list" allowBlank="1" showInputMessage="1" showErrorMessage="1">
          <x14:formula1>
            <xm:f>Системный!$D$3:$D$5</xm:f>
          </x14:formula1>
          <xm:sqref>D27 J27 J18:J20 D18:D20</xm:sqref>
        </x14:dataValidation>
        <x14:dataValidation type="list" allowBlank="1" showInputMessage="1" showErrorMessage="1">
          <x14:formula1>
            <xm:f>[1]Системный!#REF!</xm:f>
          </x14:formula1>
          <xm:sqref>L9:L11 L15:L17</xm:sqref>
        </x14:dataValidation>
        <x14:dataValidation type="list" allowBlank="1" showInputMessage="1" showErrorMessage="1">
          <x14:formula1>
            <xm:f>[1]Системный!#REF!</xm:f>
          </x14:formula1>
          <xm:sqref>F11 F17</xm:sqref>
        </x14:dataValidation>
        <x14:dataValidation type="list" allowBlank="1" showInputMessage="1" showErrorMessage="1">
          <x14:formula1>
            <xm:f>[1]Системный!#REF!</xm:f>
          </x14:formula1>
          <xm:sqref>F10 F16</xm:sqref>
        </x14:dataValidation>
        <x14:dataValidation type="list" allowBlank="1" showInputMessage="1" showErrorMessage="1">
          <x14:formula1>
            <xm:f>[1]Системный!#REF!</xm:f>
          </x14:formula1>
          <xm:sqref>F9 F15</xm:sqref>
        </x14:dataValidation>
        <x14:dataValidation type="list" allowBlank="1" showInputMessage="1" showErrorMessage="1">
          <x14:formula1>
            <xm:f>[1]Системный!#REF!</xm:f>
          </x14:formula1>
          <xm:sqref>L6:L8 L12:L14</xm:sqref>
        </x14:dataValidation>
        <x14:dataValidation type="list" allowBlank="1" showInputMessage="1" showErrorMessage="1">
          <x14:formula1>
            <xm:f>[1]Системный!#REF!</xm:f>
          </x14:formula1>
          <xm:sqref>F8 F14</xm:sqref>
        </x14:dataValidation>
        <x14:dataValidation type="list" allowBlank="1" showInputMessage="1" showErrorMessage="1">
          <x14:formula1>
            <xm:f>[1]Системный!#REF!</xm:f>
          </x14:formula1>
          <xm:sqref>F7 F13</xm:sqref>
        </x14:dataValidation>
        <x14:dataValidation type="list" allowBlank="1" showInputMessage="1" showErrorMessage="1">
          <x14:formula1>
            <xm:f>[1]Системный!#REF!</xm:f>
          </x14:formula1>
          <xm:sqref>F6 F12</xm:sqref>
        </x14:dataValidation>
        <x14:dataValidation type="list" allowBlank="1" showInputMessage="1" showErrorMessage="1">
          <x14:formula1>
            <xm:f>[1]Системный!#REF!</xm:f>
          </x14:formula1>
          <xm:sqref>J3:J17 D3:D17</xm:sqref>
        </x14:dataValidation>
        <x14:dataValidation type="list" allowBlank="1" showInputMessage="1" showErrorMessage="1">
          <x14:formula1>
            <xm:f>[1]Системный!#REF!</xm:f>
          </x14:formula1>
          <xm:sqref>L3:L5</xm:sqref>
        </x14:dataValidation>
        <x14:dataValidation type="list" allowBlank="1" showInputMessage="1" showErrorMessage="1">
          <x14:formula1>
            <xm:f>[1]Системный!#REF!</xm:f>
          </x14:formula1>
          <xm:sqref>F3:F5</xm:sqref>
        </x14:dataValidation>
        <x14:dataValidation type="list" allowBlank="1" showInputMessage="1" showErrorMessage="1">
          <x14:formula1>
            <xm:f>Системный!L19:L34</xm:f>
          </x14:formula1>
          <xm:sqref>F21:F30</xm:sqref>
        </x14:dataValidation>
        <x14:dataValidation type="list" allowBlank="1" showInputMessage="1" showErrorMessage="1">
          <x14:formula1>
            <xm:f>Системный!Y18:Y34</xm:f>
          </x14:formula1>
          <xm:sqref>L21:L31</xm:sqref>
        </x14:dataValidation>
        <x14:dataValidation type="list" allowBlank="1" showInputMessage="1" showErrorMessage="1">
          <x14:formula1>
            <xm:f>Системный!G1048554:G1048556</xm:f>
          </x14:formula1>
          <xm:sqref>F18:F20</xm:sqref>
        </x14:dataValidation>
        <x14:dataValidation type="list" allowBlank="1" showInputMessage="1" showErrorMessage="1">
          <x14:formula1>
            <xm:f>Системный!M1048554:M1048556</xm:f>
          </x14:formula1>
          <xm:sqref>L18:L20</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1">
    <tabColor rgb="FF92D050"/>
  </sheetPr>
  <dimension ref="A1:K1312"/>
  <sheetViews>
    <sheetView zoomScale="70" zoomScaleNormal="70" workbookViewId="0">
      <pane xSplit="3" ySplit="2" topLeftCell="D342" activePane="bottomRight" state="frozen"/>
      <selection pane="topRight" activeCell="D1" sqref="D1"/>
      <selection pane="bottomLeft" activeCell="A3" sqref="A3"/>
      <selection pane="bottomRight" activeCell="A356" sqref="A356:XFD356"/>
    </sheetView>
  </sheetViews>
  <sheetFormatPr defaultRowHeight="15" x14ac:dyDescent="0.25"/>
  <cols>
    <col min="1" max="1" width="12.28515625" style="3" customWidth="1"/>
    <col min="2" max="2" width="98.140625" style="536" customWidth="1"/>
    <col min="3" max="3" width="17.5703125" style="40" customWidth="1"/>
    <col min="4" max="4" width="20.140625" style="40" bestFit="1" customWidth="1"/>
    <col min="5" max="5" width="19.42578125" style="40" bestFit="1" customWidth="1"/>
    <col min="6" max="6" width="19" style="40" bestFit="1" customWidth="1"/>
    <col min="7" max="7" width="11" style="40" customWidth="1"/>
    <col min="8" max="8" width="17.5703125" style="40" customWidth="1"/>
    <col min="9" max="9" width="23.5703125" style="40" customWidth="1"/>
    <col min="10" max="10" width="12" style="40" bestFit="1" customWidth="1"/>
  </cols>
  <sheetData>
    <row r="1" spans="1:11" ht="15.75" thickBot="1" x14ac:dyDescent="0.3">
      <c r="G1" s="1107" t="s">
        <v>104</v>
      </c>
      <c r="H1" s="1107"/>
      <c r="I1" s="1107"/>
      <c r="J1" s="1107"/>
    </row>
    <row r="2" spans="1:11" ht="15.75" thickBot="1" x14ac:dyDescent="0.3">
      <c r="A2" s="380" t="s">
        <v>0</v>
      </c>
      <c r="B2" s="537" t="s">
        <v>27</v>
      </c>
      <c r="C2" s="133" t="s">
        <v>2</v>
      </c>
      <c r="D2" s="133" t="s">
        <v>989</v>
      </c>
      <c r="E2" s="447" t="s">
        <v>67</v>
      </c>
      <c r="F2" s="133" t="s">
        <v>68</v>
      </c>
      <c r="G2" s="415" t="s">
        <v>69</v>
      </c>
      <c r="H2" s="46" t="s">
        <v>70</v>
      </c>
      <c r="I2" s="46" t="s">
        <v>95</v>
      </c>
      <c r="J2" s="46" t="s">
        <v>0</v>
      </c>
    </row>
    <row r="3" spans="1:11" x14ac:dyDescent="0.25">
      <c r="A3" s="1005">
        <v>1</v>
      </c>
      <c r="B3" s="656" t="s">
        <v>1910</v>
      </c>
      <c r="C3" s="657" t="s">
        <v>2338</v>
      </c>
      <c r="D3" s="657"/>
      <c r="E3" s="657"/>
      <c r="F3" s="298"/>
      <c r="G3" s="364"/>
      <c r="H3" s="657" t="s">
        <v>90</v>
      </c>
      <c r="I3" s="657" t="s">
        <v>94</v>
      </c>
      <c r="J3" s="657">
        <v>12</v>
      </c>
      <c r="K3" s="383"/>
    </row>
    <row r="4" spans="1:11" x14ac:dyDescent="0.25">
      <c r="A4" s="1004">
        <v>2</v>
      </c>
      <c r="B4" s="658" t="s">
        <v>1912</v>
      </c>
      <c r="C4" s="452" t="s">
        <v>1911</v>
      </c>
      <c r="D4" s="364"/>
      <c r="E4" s="452"/>
      <c r="F4" s="210"/>
      <c r="G4" s="364" t="s">
        <v>92</v>
      </c>
      <c r="H4" s="452" t="s">
        <v>90</v>
      </c>
      <c r="I4" s="452" t="s">
        <v>94</v>
      </c>
      <c r="J4" s="452">
        <v>13</v>
      </c>
      <c r="K4" s="383"/>
    </row>
    <row r="5" spans="1:11" x14ac:dyDescent="0.25">
      <c r="A5" s="1004">
        <v>3</v>
      </c>
      <c r="B5" s="658" t="s">
        <v>1914</v>
      </c>
      <c r="C5" s="452" t="s">
        <v>1913</v>
      </c>
      <c r="D5" s="364"/>
      <c r="E5" s="452"/>
      <c r="F5" s="210"/>
      <c r="G5" s="364" t="s">
        <v>92</v>
      </c>
      <c r="H5" s="452" t="s">
        <v>90</v>
      </c>
      <c r="I5" s="452" t="s">
        <v>94</v>
      </c>
      <c r="J5" s="452">
        <v>14</v>
      </c>
      <c r="K5" s="383"/>
    </row>
    <row r="6" spans="1:11" x14ac:dyDescent="0.25">
      <c r="A6" s="1004">
        <v>4</v>
      </c>
      <c r="B6" s="658" t="s">
        <v>1977</v>
      </c>
      <c r="C6" s="452" t="s">
        <v>2407</v>
      </c>
      <c r="D6" s="452"/>
      <c r="E6" s="452"/>
      <c r="F6" s="210"/>
      <c r="G6" s="364"/>
      <c r="H6" s="452" t="s">
        <v>90</v>
      </c>
      <c r="I6" s="452" t="s">
        <v>94</v>
      </c>
      <c r="J6" s="452">
        <v>15</v>
      </c>
      <c r="K6" s="383"/>
    </row>
    <row r="7" spans="1:11" x14ac:dyDescent="0.25">
      <c r="A7" s="1004">
        <v>5</v>
      </c>
      <c r="B7" s="658" t="s">
        <v>1979</v>
      </c>
      <c r="C7" s="452" t="s">
        <v>1978</v>
      </c>
      <c r="D7" s="364"/>
      <c r="E7" s="452"/>
      <c r="F7" s="210"/>
      <c r="G7" s="364" t="s">
        <v>92</v>
      </c>
      <c r="H7" s="452" t="s">
        <v>90</v>
      </c>
      <c r="I7" s="452" t="s">
        <v>94</v>
      </c>
      <c r="J7" s="452">
        <v>16</v>
      </c>
      <c r="K7" s="383"/>
    </row>
    <row r="8" spans="1:11" x14ac:dyDescent="0.25">
      <c r="A8" s="1004">
        <v>6</v>
      </c>
      <c r="B8" s="658" t="s">
        <v>1980</v>
      </c>
      <c r="C8" s="452" t="s">
        <v>2302</v>
      </c>
      <c r="D8" s="364"/>
      <c r="E8" s="452"/>
      <c r="F8" s="210"/>
      <c r="G8" s="364" t="s">
        <v>92</v>
      </c>
      <c r="H8" s="452" t="s">
        <v>90</v>
      </c>
      <c r="I8" s="452" t="s">
        <v>94</v>
      </c>
      <c r="J8" s="452">
        <v>17</v>
      </c>
      <c r="K8" s="383"/>
    </row>
    <row r="9" spans="1:11" x14ac:dyDescent="0.25">
      <c r="A9" s="1004">
        <v>7</v>
      </c>
      <c r="B9" s="658" t="s">
        <v>1917</v>
      </c>
      <c r="C9" s="452" t="s">
        <v>1916</v>
      </c>
      <c r="D9" s="452"/>
      <c r="E9" s="452"/>
      <c r="F9" s="210"/>
      <c r="G9" s="364"/>
      <c r="H9" s="452" t="s">
        <v>90</v>
      </c>
      <c r="I9" s="452" t="s">
        <v>94</v>
      </c>
      <c r="J9" s="452">
        <v>22</v>
      </c>
      <c r="K9" s="383"/>
    </row>
    <row r="10" spans="1:11" x14ac:dyDescent="0.25">
      <c r="A10" s="1004">
        <v>8</v>
      </c>
      <c r="B10" s="658" t="s">
        <v>1918</v>
      </c>
      <c r="C10" s="452" t="s">
        <v>1130</v>
      </c>
      <c r="D10" s="1003" t="s">
        <v>92</v>
      </c>
      <c r="E10" s="452"/>
      <c r="F10" s="210"/>
      <c r="G10" s="364" t="s">
        <v>92</v>
      </c>
      <c r="H10" s="452" t="s">
        <v>90</v>
      </c>
      <c r="I10" s="452" t="s">
        <v>94</v>
      </c>
      <c r="J10" s="452">
        <v>23</v>
      </c>
      <c r="K10" s="383"/>
    </row>
    <row r="11" spans="1:11" x14ac:dyDescent="0.25">
      <c r="A11" s="1004">
        <v>9</v>
      </c>
      <c r="B11" s="658" t="s">
        <v>2056</v>
      </c>
      <c r="C11" s="452" t="s">
        <v>2099</v>
      </c>
      <c r="D11" s="452"/>
      <c r="E11" s="452"/>
      <c r="F11" s="210"/>
      <c r="G11" s="364"/>
      <c r="H11" s="452" t="s">
        <v>90</v>
      </c>
      <c r="I11" s="452" t="s">
        <v>94</v>
      </c>
      <c r="J11" s="452">
        <v>24</v>
      </c>
      <c r="K11" s="383"/>
    </row>
    <row r="12" spans="1:11" x14ac:dyDescent="0.25">
      <c r="A12" s="1004">
        <v>10</v>
      </c>
      <c r="B12" s="658" t="s">
        <v>1983</v>
      </c>
      <c r="C12" s="452" t="s">
        <v>1982</v>
      </c>
      <c r="D12" s="452"/>
      <c r="E12" s="452"/>
      <c r="F12" s="210"/>
      <c r="G12" s="364"/>
      <c r="H12" s="452" t="s">
        <v>90</v>
      </c>
      <c r="I12" s="452" t="s">
        <v>94</v>
      </c>
      <c r="J12" s="452">
        <v>29</v>
      </c>
      <c r="K12" s="383"/>
    </row>
    <row r="13" spans="1:11" x14ac:dyDescent="0.25">
      <c r="A13" s="1004">
        <v>11</v>
      </c>
      <c r="B13" s="658" t="s">
        <v>1984</v>
      </c>
      <c r="C13" s="452" t="s">
        <v>2217</v>
      </c>
      <c r="D13" s="1003" t="s">
        <v>92</v>
      </c>
      <c r="E13" s="452"/>
      <c r="F13" s="210"/>
      <c r="G13" s="364" t="s">
        <v>92</v>
      </c>
      <c r="H13" s="452" t="s">
        <v>90</v>
      </c>
      <c r="I13" s="452" t="s">
        <v>94</v>
      </c>
      <c r="J13" s="452">
        <v>30</v>
      </c>
      <c r="K13" s="383"/>
    </row>
    <row r="14" spans="1:11" x14ac:dyDescent="0.25">
      <c r="A14" s="1004">
        <v>12</v>
      </c>
      <c r="B14" s="658" t="s">
        <v>2075</v>
      </c>
      <c r="C14" s="452" t="s">
        <v>2119</v>
      </c>
      <c r="D14" s="452"/>
      <c r="E14" s="452"/>
      <c r="F14" s="210"/>
      <c r="G14" s="364"/>
      <c r="H14" s="452" t="s">
        <v>90</v>
      </c>
      <c r="I14" s="452" t="s">
        <v>94</v>
      </c>
      <c r="J14" s="452">
        <v>31</v>
      </c>
      <c r="K14" s="383"/>
    </row>
    <row r="15" spans="1:11" x14ac:dyDescent="0.25">
      <c r="A15" s="1004">
        <v>13</v>
      </c>
      <c r="B15" s="658" t="s">
        <v>1852</v>
      </c>
      <c r="C15" s="452" t="s">
        <v>1694</v>
      </c>
      <c r="D15" s="452"/>
      <c r="E15" s="452"/>
      <c r="F15" s="210"/>
      <c r="G15" s="364"/>
      <c r="H15" s="452" t="s">
        <v>90</v>
      </c>
      <c r="I15" s="452" t="s">
        <v>94</v>
      </c>
      <c r="J15" s="452">
        <v>32</v>
      </c>
      <c r="K15" s="383"/>
    </row>
    <row r="16" spans="1:11" x14ac:dyDescent="0.25">
      <c r="A16" s="1004">
        <v>14</v>
      </c>
      <c r="B16" s="658" t="s">
        <v>2557</v>
      </c>
      <c r="C16" s="452" t="s">
        <v>1695</v>
      </c>
      <c r="D16" s="452"/>
      <c r="E16" s="452"/>
      <c r="F16" s="210"/>
      <c r="G16" s="364"/>
      <c r="H16" s="452" t="s">
        <v>90</v>
      </c>
      <c r="I16" s="452" t="s">
        <v>94</v>
      </c>
      <c r="J16" s="452">
        <v>33</v>
      </c>
      <c r="K16" s="383"/>
    </row>
    <row r="17" spans="1:11" x14ac:dyDescent="0.25">
      <c r="A17" s="1004">
        <v>15</v>
      </c>
      <c r="B17" s="658" t="s">
        <v>2875</v>
      </c>
      <c r="C17" s="452" t="s">
        <v>2876</v>
      </c>
      <c r="D17" s="452"/>
      <c r="E17" s="452"/>
      <c r="F17" s="210"/>
      <c r="G17" s="364"/>
      <c r="H17" s="452" t="s">
        <v>90</v>
      </c>
      <c r="I17" s="452" t="s">
        <v>94</v>
      </c>
      <c r="J17" s="452">
        <v>34</v>
      </c>
      <c r="K17" s="383"/>
    </row>
    <row r="18" spans="1:11" x14ac:dyDescent="0.25">
      <c r="A18" s="1004">
        <v>16</v>
      </c>
      <c r="B18" s="658" t="s">
        <v>2877</v>
      </c>
      <c r="C18" s="452" t="s">
        <v>2878</v>
      </c>
      <c r="D18" s="452"/>
      <c r="E18" s="452"/>
      <c r="F18" s="210"/>
      <c r="G18" s="364"/>
      <c r="H18" s="452" t="s">
        <v>90</v>
      </c>
      <c r="I18" s="452" t="s">
        <v>94</v>
      </c>
      <c r="J18" s="452">
        <v>35</v>
      </c>
      <c r="K18" s="383"/>
    </row>
    <row r="19" spans="1:11" x14ac:dyDescent="0.25">
      <c r="A19" s="1004">
        <v>17</v>
      </c>
      <c r="B19" s="658" t="s">
        <v>2879</v>
      </c>
      <c r="C19" s="452" t="s">
        <v>2880</v>
      </c>
      <c r="D19" s="452"/>
      <c r="E19" s="452"/>
      <c r="F19" s="210"/>
      <c r="G19" s="364"/>
      <c r="H19" s="452" t="s">
        <v>90</v>
      </c>
      <c r="I19" s="452" t="s">
        <v>94</v>
      </c>
      <c r="J19" s="452">
        <v>36</v>
      </c>
      <c r="K19" s="383"/>
    </row>
    <row r="20" spans="1:11" x14ac:dyDescent="0.25">
      <c r="A20" s="1004">
        <v>18</v>
      </c>
      <c r="B20" s="658" t="s">
        <v>2881</v>
      </c>
      <c r="C20" s="452" t="s">
        <v>2882</v>
      </c>
      <c r="D20" s="452"/>
      <c r="E20" s="452"/>
      <c r="F20" s="210"/>
      <c r="G20" s="364"/>
      <c r="H20" s="452" t="s">
        <v>90</v>
      </c>
      <c r="I20" s="452" t="s">
        <v>94</v>
      </c>
      <c r="J20" s="452">
        <v>37</v>
      </c>
      <c r="K20" s="383"/>
    </row>
    <row r="21" spans="1:11" x14ac:dyDescent="0.25">
      <c r="A21" s="1004">
        <v>19</v>
      </c>
      <c r="B21" s="658" t="s">
        <v>2883</v>
      </c>
      <c r="C21" s="452" t="s">
        <v>2884</v>
      </c>
      <c r="D21" s="452"/>
      <c r="E21" s="452"/>
      <c r="F21" s="210"/>
      <c r="G21" s="364"/>
      <c r="H21" s="452" t="s">
        <v>90</v>
      </c>
      <c r="I21" s="452" t="s">
        <v>94</v>
      </c>
      <c r="J21" s="452">
        <v>38</v>
      </c>
      <c r="K21" s="383"/>
    </row>
    <row r="22" spans="1:11" x14ac:dyDescent="0.25">
      <c r="A22" s="1004">
        <v>20</v>
      </c>
      <c r="B22" s="658" t="s">
        <v>2881</v>
      </c>
      <c r="C22" s="452" t="s">
        <v>2885</v>
      </c>
      <c r="D22" s="452"/>
      <c r="E22" s="452"/>
      <c r="F22" s="210"/>
      <c r="G22" s="364"/>
      <c r="H22" s="452" t="s">
        <v>90</v>
      </c>
      <c r="I22" s="452" t="s">
        <v>94</v>
      </c>
      <c r="J22" s="452">
        <v>39</v>
      </c>
      <c r="K22" s="383"/>
    </row>
    <row r="23" spans="1:11" x14ac:dyDescent="0.25">
      <c r="A23" s="1004">
        <v>21</v>
      </c>
      <c r="B23" s="658" t="s">
        <v>2886</v>
      </c>
      <c r="C23" s="452" t="s">
        <v>2887</v>
      </c>
      <c r="D23" s="1003" t="s">
        <v>92</v>
      </c>
      <c r="E23" s="452"/>
      <c r="F23" s="210"/>
      <c r="G23" s="1003" t="s">
        <v>92</v>
      </c>
      <c r="H23" s="452" t="s">
        <v>90</v>
      </c>
      <c r="I23" s="452" t="s">
        <v>94</v>
      </c>
      <c r="J23" s="452">
        <v>40</v>
      </c>
      <c r="K23" s="383"/>
    </row>
    <row r="24" spans="1:11" x14ac:dyDescent="0.25">
      <c r="A24" s="1004">
        <v>22</v>
      </c>
      <c r="B24" s="658" t="s">
        <v>2888</v>
      </c>
      <c r="C24" s="452" t="s">
        <v>2889</v>
      </c>
      <c r="D24" s="452"/>
      <c r="E24" s="452"/>
      <c r="F24" s="210"/>
      <c r="G24" s="364"/>
      <c r="H24" s="452" t="s">
        <v>90</v>
      </c>
      <c r="I24" s="452" t="s">
        <v>94</v>
      </c>
      <c r="J24" s="452">
        <v>41</v>
      </c>
      <c r="K24" s="383"/>
    </row>
    <row r="25" spans="1:11" x14ac:dyDescent="0.25">
      <c r="A25" s="1004">
        <v>23</v>
      </c>
      <c r="B25" s="658" t="s">
        <v>2890</v>
      </c>
      <c r="C25" s="452" t="s">
        <v>2891</v>
      </c>
      <c r="D25" s="452"/>
      <c r="E25" s="452"/>
      <c r="F25" s="210"/>
      <c r="G25" s="364"/>
      <c r="H25" s="452" t="s">
        <v>90</v>
      </c>
      <c r="I25" s="452" t="s">
        <v>94</v>
      </c>
      <c r="J25" s="452">
        <v>42</v>
      </c>
      <c r="K25" s="383"/>
    </row>
    <row r="26" spans="1:11" x14ac:dyDescent="0.25">
      <c r="A26" s="1004">
        <v>24</v>
      </c>
      <c r="B26" s="658" t="s">
        <v>2892</v>
      </c>
      <c r="C26" s="452" t="s">
        <v>2893</v>
      </c>
      <c r="D26" s="452"/>
      <c r="E26" s="452"/>
      <c r="F26" s="210"/>
      <c r="G26" s="364"/>
      <c r="H26" s="452" t="s">
        <v>90</v>
      </c>
      <c r="I26" s="452" t="s">
        <v>94</v>
      </c>
      <c r="J26" s="452">
        <v>43</v>
      </c>
      <c r="K26" s="383"/>
    </row>
    <row r="27" spans="1:11" x14ac:dyDescent="0.25">
      <c r="A27" s="1004">
        <v>25</v>
      </c>
      <c r="B27" s="658" t="s">
        <v>2894</v>
      </c>
      <c r="C27" s="452" t="s">
        <v>2895</v>
      </c>
      <c r="D27" s="452"/>
      <c r="E27" s="452"/>
      <c r="F27" s="210"/>
      <c r="G27" s="364"/>
      <c r="H27" s="452" t="s">
        <v>90</v>
      </c>
      <c r="I27" s="452" t="s">
        <v>94</v>
      </c>
      <c r="J27" s="452">
        <v>44</v>
      </c>
      <c r="K27" s="383"/>
    </row>
    <row r="28" spans="1:11" x14ac:dyDescent="0.25">
      <c r="A28" s="1004">
        <v>26</v>
      </c>
      <c r="B28" s="658" t="s">
        <v>2896</v>
      </c>
      <c r="C28" s="452" t="s">
        <v>2897</v>
      </c>
      <c r="D28" s="1003" t="s">
        <v>92</v>
      </c>
      <c r="E28" s="452"/>
      <c r="F28" s="210"/>
      <c r="G28" s="364" t="s">
        <v>92</v>
      </c>
      <c r="H28" s="452" t="s">
        <v>90</v>
      </c>
      <c r="I28" s="452" t="s">
        <v>94</v>
      </c>
      <c r="J28" s="452">
        <v>45</v>
      </c>
      <c r="K28" s="383"/>
    </row>
    <row r="29" spans="1:11" x14ac:dyDescent="0.25">
      <c r="A29" s="1004">
        <v>27</v>
      </c>
      <c r="B29" s="658" t="s">
        <v>2898</v>
      </c>
      <c r="C29" s="452" t="s">
        <v>2899</v>
      </c>
      <c r="D29" s="1003" t="s">
        <v>92</v>
      </c>
      <c r="E29" s="452"/>
      <c r="F29" s="210"/>
      <c r="G29" s="364" t="s">
        <v>92</v>
      </c>
      <c r="H29" s="452" t="s">
        <v>90</v>
      </c>
      <c r="I29" s="452" t="s">
        <v>94</v>
      </c>
      <c r="J29" s="452">
        <v>46</v>
      </c>
      <c r="K29" s="383"/>
    </row>
    <row r="30" spans="1:11" x14ac:dyDescent="0.25">
      <c r="A30" s="1004">
        <v>28</v>
      </c>
      <c r="B30" s="658" t="s">
        <v>2900</v>
      </c>
      <c r="C30" s="452" t="s">
        <v>2901</v>
      </c>
      <c r="D30" s="1003" t="s">
        <v>92</v>
      </c>
      <c r="E30" s="452"/>
      <c r="F30" s="210"/>
      <c r="G30" s="364" t="s">
        <v>92</v>
      </c>
      <c r="H30" s="452" t="s">
        <v>90</v>
      </c>
      <c r="I30" s="452" t="s">
        <v>94</v>
      </c>
      <c r="J30" s="452">
        <v>47</v>
      </c>
      <c r="K30" s="383"/>
    </row>
    <row r="31" spans="1:11" x14ac:dyDescent="0.25">
      <c r="A31" s="1004">
        <v>29</v>
      </c>
      <c r="B31" s="658" t="s">
        <v>2902</v>
      </c>
      <c r="C31" s="452" t="s">
        <v>2903</v>
      </c>
      <c r="D31" s="1003" t="s">
        <v>92</v>
      </c>
      <c r="E31" s="452"/>
      <c r="F31" s="210"/>
      <c r="G31" s="364" t="s">
        <v>92</v>
      </c>
      <c r="H31" s="452" t="s">
        <v>90</v>
      </c>
      <c r="I31" s="452" t="s">
        <v>94</v>
      </c>
      <c r="J31" s="452">
        <v>48</v>
      </c>
      <c r="K31" s="383"/>
    </row>
    <row r="32" spans="1:11" x14ac:dyDescent="0.25">
      <c r="A32" s="1004">
        <v>30</v>
      </c>
      <c r="B32" s="658" t="s">
        <v>2904</v>
      </c>
      <c r="C32" s="452" t="s">
        <v>2905</v>
      </c>
      <c r="D32" s="1003" t="s">
        <v>92</v>
      </c>
      <c r="E32" s="452"/>
      <c r="F32" s="210"/>
      <c r="G32" s="364" t="s">
        <v>92</v>
      </c>
      <c r="H32" s="452" t="s">
        <v>90</v>
      </c>
      <c r="I32" s="452" t="s">
        <v>94</v>
      </c>
      <c r="J32" s="452">
        <v>49</v>
      </c>
      <c r="K32" s="383"/>
    </row>
    <row r="33" spans="1:11" x14ac:dyDescent="0.25">
      <c r="A33" s="1004">
        <v>31</v>
      </c>
      <c r="B33" s="658" t="s">
        <v>2906</v>
      </c>
      <c r="C33" s="452" t="s">
        <v>2907</v>
      </c>
      <c r="D33" s="1003" t="s">
        <v>92</v>
      </c>
      <c r="E33" s="452"/>
      <c r="F33" s="210"/>
      <c r="G33" s="364" t="s">
        <v>92</v>
      </c>
      <c r="H33" s="452" t="s">
        <v>90</v>
      </c>
      <c r="I33" s="452" t="s">
        <v>94</v>
      </c>
      <c r="J33" s="452">
        <v>50</v>
      </c>
      <c r="K33" s="383"/>
    </row>
    <row r="34" spans="1:11" x14ac:dyDescent="0.25">
      <c r="A34" s="1004">
        <v>32</v>
      </c>
      <c r="B34" s="658" t="s">
        <v>2908</v>
      </c>
      <c r="C34" s="452" t="s">
        <v>2909</v>
      </c>
      <c r="D34" s="1003" t="s">
        <v>92</v>
      </c>
      <c r="E34" s="452"/>
      <c r="F34" s="210"/>
      <c r="G34" s="364" t="s">
        <v>92</v>
      </c>
      <c r="H34" s="452" t="s">
        <v>90</v>
      </c>
      <c r="I34" s="452" t="s">
        <v>94</v>
      </c>
      <c r="J34" s="452">
        <v>51</v>
      </c>
      <c r="K34" s="383"/>
    </row>
    <row r="35" spans="1:11" x14ac:dyDescent="0.25">
      <c r="A35" s="1004">
        <v>33</v>
      </c>
      <c r="B35" s="658" t="s">
        <v>2910</v>
      </c>
      <c r="C35" s="452" t="s">
        <v>2911</v>
      </c>
      <c r="D35" s="1003" t="s">
        <v>92</v>
      </c>
      <c r="E35" s="452"/>
      <c r="F35" s="210"/>
      <c r="G35" s="364" t="s">
        <v>92</v>
      </c>
      <c r="H35" s="452" t="s">
        <v>90</v>
      </c>
      <c r="I35" s="452" t="s">
        <v>94</v>
      </c>
      <c r="J35" s="452">
        <v>52</v>
      </c>
      <c r="K35" s="383"/>
    </row>
    <row r="36" spans="1:11" x14ac:dyDescent="0.25">
      <c r="A36" s="1004">
        <v>34</v>
      </c>
      <c r="B36" s="658" t="s">
        <v>2912</v>
      </c>
      <c r="C36" s="452" t="s">
        <v>2913</v>
      </c>
      <c r="D36" s="1003" t="s">
        <v>92</v>
      </c>
      <c r="E36" s="452"/>
      <c r="F36" s="210"/>
      <c r="G36" s="364" t="s">
        <v>92</v>
      </c>
      <c r="H36" s="452" t="s">
        <v>90</v>
      </c>
      <c r="I36" s="452" t="s">
        <v>94</v>
      </c>
      <c r="J36" s="452">
        <v>53</v>
      </c>
      <c r="K36" s="383"/>
    </row>
    <row r="37" spans="1:11" x14ac:dyDescent="0.25">
      <c r="A37" s="1004">
        <v>35</v>
      </c>
      <c r="B37" s="658" t="s">
        <v>2914</v>
      </c>
      <c r="C37" s="452" t="s">
        <v>2915</v>
      </c>
      <c r="D37" s="1003" t="s">
        <v>92</v>
      </c>
      <c r="E37" s="452"/>
      <c r="F37" s="210"/>
      <c r="G37" s="364" t="s">
        <v>92</v>
      </c>
      <c r="H37" s="452" t="s">
        <v>90</v>
      </c>
      <c r="I37" s="452" t="s">
        <v>94</v>
      </c>
      <c r="J37" s="452">
        <v>54</v>
      </c>
      <c r="K37" s="383"/>
    </row>
    <row r="38" spans="1:11" x14ac:dyDescent="0.25">
      <c r="A38" s="1004">
        <v>36</v>
      </c>
      <c r="B38" s="658" t="s">
        <v>2916</v>
      </c>
      <c r="C38" s="452" t="s">
        <v>2917</v>
      </c>
      <c r="D38" s="1003" t="s">
        <v>92</v>
      </c>
      <c r="E38" s="452"/>
      <c r="F38" s="210"/>
      <c r="G38" s="364" t="s">
        <v>92</v>
      </c>
      <c r="H38" s="452" t="s">
        <v>90</v>
      </c>
      <c r="I38" s="452" t="s">
        <v>94</v>
      </c>
      <c r="J38" s="452">
        <v>55</v>
      </c>
      <c r="K38" s="383"/>
    </row>
    <row r="39" spans="1:11" x14ac:dyDescent="0.25">
      <c r="A39" s="1004">
        <v>37</v>
      </c>
      <c r="B39" s="658" t="s">
        <v>2918</v>
      </c>
      <c r="C39" s="452" t="s">
        <v>2919</v>
      </c>
      <c r="D39" s="1003" t="s">
        <v>92</v>
      </c>
      <c r="E39" s="452"/>
      <c r="F39" s="210"/>
      <c r="G39" s="364" t="s">
        <v>92</v>
      </c>
      <c r="H39" s="452" t="s">
        <v>90</v>
      </c>
      <c r="I39" s="452" t="s">
        <v>94</v>
      </c>
      <c r="J39" s="452">
        <v>56</v>
      </c>
      <c r="K39" s="383"/>
    </row>
    <row r="40" spans="1:11" x14ac:dyDescent="0.25">
      <c r="A40" s="1004">
        <v>38</v>
      </c>
      <c r="B40" s="658" t="s">
        <v>2920</v>
      </c>
      <c r="C40" s="452" t="s">
        <v>2921</v>
      </c>
      <c r="D40" s="1003" t="s">
        <v>92</v>
      </c>
      <c r="E40" s="452"/>
      <c r="F40" s="210"/>
      <c r="G40" s="364" t="s">
        <v>92</v>
      </c>
      <c r="H40" s="452" t="s">
        <v>90</v>
      </c>
      <c r="I40" s="452" t="s">
        <v>94</v>
      </c>
      <c r="J40" s="452">
        <v>57</v>
      </c>
      <c r="K40" s="383"/>
    </row>
    <row r="41" spans="1:11" x14ac:dyDescent="0.25">
      <c r="A41" s="1004">
        <v>39</v>
      </c>
      <c r="B41" s="658" t="s">
        <v>2922</v>
      </c>
      <c r="C41" s="452" t="s">
        <v>2923</v>
      </c>
      <c r="D41" s="452"/>
      <c r="E41" s="452"/>
      <c r="F41" s="210"/>
      <c r="G41" s="364"/>
      <c r="H41" s="452" t="s">
        <v>90</v>
      </c>
      <c r="I41" s="452" t="s">
        <v>94</v>
      </c>
      <c r="J41" s="452">
        <v>58</v>
      </c>
      <c r="K41" s="383"/>
    </row>
    <row r="42" spans="1:11" x14ac:dyDescent="0.25">
      <c r="A42" s="1004">
        <v>40</v>
      </c>
      <c r="B42" s="658" t="s">
        <v>2924</v>
      </c>
      <c r="C42" s="452" t="s">
        <v>2925</v>
      </c>
      <c r="D42" s="452"/>
      <c r="E42" s="452"/>
      <c r="F42" s="210"/>
      <c r="G42" s="364"/>
      <c r="H42" s="452" t="s">
        <v>90</v>
      </c>
      <c r="I42" s="452" t="s">
        <v>94</v>
      </c>
      <c r="J42" s="452">
        <v>59</v>
      </c>
      <c r="K42" s="383"/>
    </row>
    <row r="43" spans="1:11" x14ac:dyDescent="0.25">
      <c r="A43" s="1004">
        <v>41</v>
      </c>
      <c r="B43" s="658" t="s">
        <v>2926</v>
      </c>
      <c r="C43" s="452" t="s">
        <v>2927</v>
      </c>
      <c r="D43" s="452"/>
      <c r="E43" s="452"/>
      <c r="F43" s="210"/>
      <c r="G43" s="364"/>
      <c r="H43" s="452" t="s">
        <v>90</v>
      </c>
      <c r="I43" s="452" t="s">
        <v>94</v>
      </c>
      <c r="J43" s="452">
        <v>60</v>
      </c>
      <c r="K43" s="383"/>
    </row>
    <row r="44" spans="1:11" x14ac:dyDescent="0.25">
      <c r="A44" s="1004">
        <v>42</v>
      </c>
      <c r="B44" s="658" t="s">
        <v>2928</v>
      </c>
      <c r="C44" s="452" t="s">
        <v>2929</v>
      </c>
      <c r="D44" s="452"/>
      <c r="E44" s="452"/>
      <c r="F44" s="210"/>
      <c r="G44" s="364"/>
      <c r="H44" s="452" t="s">
        <v>90</v>
      </c>
      <c r="I44" s="452" t="s">
        <v>94</v>
      </c>
      <c r="J44" s="452">
        <v>61</v>
      </c>
      <c r="K44" s="383"/>
    </row>
    <row r="45" spans="1:11" x14ac:dyDescent="0.25">
      <c r="A45" s="1004">
        <v>43</v>
      </c>
      <c r="B45" s="658" t="s">
        <v>1679</v>
      </c>
      <c r="C45" s="452" t="s">
        <v>1678</v>
      </c>
      <c r="D45" s="452"/>
      <c r="E45" s="452"/>
      <c r="F45" s="210"/>
      <c r="G45" s="364"/>
      <c r="H45" s="452" t="s">
        <v>90</v>
      </c>
      <c r="I45" s="452" t="s">
        <v>94</v>
      </c>
      <c r="J45" s="452">
        <v>62</v>
      </c>
      <c r="K45" s="383"/>
    </row>
    <row r="46" spans="1:11" x14ac:dyDescent="0.25">
      <c r="A46" s="1004">
        <v>44</v>
      </c>
      <c r="B46" s="658" t="s">
        <v>1680</v>
      </c>
      <c r="C46" s="452" t="s">
        <v>2250</v>
      </c>
      <c r="D46" s="452"/>
      <c r="E46" s="452"/>
      <c r="F46" s="210"/>
      <c r="G46" s="364"/>
      <c r="H46" s="452" t="s">
        <v>90</v>
      </c>
      <c r="I46" s="452" t="s">
        <v>94</v>
      </c>
      <c r="J46" s="452">
        <v>63</v>
      </c>
      <c r="K46" s="383"/>
    </row>
    <row r="47" spans="1:11" x14ac:dyDescent="0.25">
      <c r="A47" s="1004">
        <v>45</v>
      </c>
      <c r="B47" s="658" t="s">
        <v>1681</v>
      </c>
      <c r="C47" s="452" t="s">
        <v>2251</v>
      </c>
      <c r="D47" s="452"/>
      <c r="E47" s="452"/>
      <c r="F47" s="210"/>
      <c r="G47" s="364"/>
      <c r="H47" s="452" t="s">
        <v>90</v>
      </c>
      <c r="I47" s="452" t="s">
        <v>94</v>
      </c>
      <c r="J47" s="452">
        <v>64</v>
      </c>
      <c r="K47" s="383"/>
    </row>
    <row r="48" spans="1:11" x14ac:dyDescent="0.25">
      <c r="A48" s="1004">
        <v>46</v>
      </c>
      <c r="B48" s="658" t="s">
        <v>2012</v>
      </c>
      <c r="C48" s="452" t="s">
        <v>2252</v>
      </c>
      <c r="D48" s="1003" t="s">
        <v>92</v>
      </c>
      <c r="E48" s="452"/>
      <c r="F48" s="210"/>
      <c r="G48" s="364" t="s">
        <v>92</v>
      </c>
      <c r="H48" s="452" t="s">
        <v>90</v>
      </c>
      <c r="I48" s="452" t="s">
        <v>94</v>
      </c>
      <c r="J48" s="452">
        <v>65</v>
      </c>
      <c r="K48" s="383"/>
    </row>
    <row r="49" spans="1:11" x14ac:dyDescent="0.25">
      <c r="A49" s="1004">
        <v>47</v>
      </c>
      <c r="B49" s="658" t="s">
        <v>1688</v>
      </c>
      <c r="C49" s="452" t="s">
        <v>2267</v>
      </c>
      <c r="D49" s="452"/>
      <c r="E49" s="452"/>
      <c r="F49" s="210"/>
      <c r="G49" s="364"/>
      <c r="H49" s="452" t="s">
        <v>90</v>
      </c>
      <c r="I49" s="452" t="s">
        <v>94</v>
      </c>
      <c r="J49" s="452">
        <v>66</v>
      </c>
      <c r="K49" s="383"/>
    </row>
    <row r="50" spans="1:11" x14ac:dyDescent="0.25">
      <c r="A50" s="1004">
        <v>48</v>
      </c>
      <c r="B50" s="658" t="s">
        <v>1687</v>
      </c>
      <c r="C50" s="452" t="s">
        <v>2268</v>
      </c>
      <c r="D50" s="452"/>
      <c r="E50" s="452"/>
      <c r="F50" s="210"/>
      <c r="G50" s="364"/>
      <c r="H50" s="452" t="s">
        <v>90</v>
      </c>
      <c r="I50" s="452" t="s">
        <v>94</v>
      </c>
      <c r="J50" s="452">
        <v>67</v>
      </c>
      <c r="K50" s="383"/>
    </row>
    <row r="51" spans="1:11" x14ac:dyDescent="0.25">
      <c r="A51" s="1004">
        <v>49</v>
      </c>
      <c r="B51" s="658" t="s">
        <v>1686</v>
      </c>
      <c r="C51" s="452" t="s">
        <v>2269</v>
      </c>
      <c r="D51" s="452"/>
      <c r="E51" s="452"/>
      <c r="F51" s="210"/>
      <c r="G51" s="364"/>
      <c r="H51" s="452" t="s">
        <v>90</v>
      </c>
      <c r="I51" s="452" t="s">
        <v>94</v>
      </c>
      <c r="J51" s="452">
        <v>68</v>
      </c>
      <c r="K51" s="383"/>
    </row>
    <row r="52" spans="1:11" x14ac:dyDescent="0.25">
      <c r="A52" s="1004">
        <v>50</v>
      </c>
      <c r="B52" s="658" t="s">
        <v>2016</v>
      </c>
      <c r="C52" s="452" t="s">
        <v>1677</v>
      </c>
      <c r="D52" s="452"/>
      <c r="E52" s="452"/>
      <c r="F52" s="210"/>
      <c r="G52" s="364"/>
      <c r="H52" s="452" t="s">
        <v>90</v>
      </c>
      <c r="I52" s="452" t="s">
        <v>94</v>
      </c>
      <c r="J52" s="1011">
        <v>91</v>
      </c>
      <c r="K52" s="383"/>
    </row>
    <row r="53" spans="1:11" x14ac:dyDescent="0.25">
      <c r="A53" s="1004">
        <v>51</v>
      </c>
      <c r="B53" s="658" t="s">
        <v>2017</v>
      </c>
      <c r="C53" s="452" t="s">
        <v>1291</v>
      </c>
      <c r="D53" s="452"/>
      <c r="E53" s="452"/>
      <c r="F53" s="210"/>
      <c r="G53" s="364"/>
      <c r="H53" s="452" t="s">
        <v>90</v>
      </c>
      <c r="I53" s="452" t="s">
        <v>94</v>
      </c>
      <c r="J53" s="1011">
        <v>94</v>
      </c>
      <c r="K53" s="383"/>
    </row>
    <row r="54" spans="1:11" x14ac:dyDescent="0.25">
      <c r="A54" s="1004">
        <v>52</v>
      </c>
      <c r="B54" s="658" t="s">
        <v>2029</v>
      </c>
      <c r="C54" s="452" t="s">
        <v>1290</v>
      </c>
      <c r="D54" s="452"/>
      <c r="E54" s="452"/>
      <c r="F54" s="210"/>
      <c r="G54" s="364"/>
      <c r="H54" s="452" t="s">
        <v>90</v>
      </c>
      <c r="I54" s="452" t="s">
        <v>94</v>
      </c>
      <c r="J54" s="452">
        <v>71</v>
      </c>
      <c r="K54" s="383"/>
    </row>
    <row r="55" spans="1:11" x14ac:dyDescent="0.25">
      <c r="A55" s="1004">
        <v>53</v>
      </c>
      <c r="B55" s="658" t="s">
        <v>2936</v>
      </c>
      <c r="C55" s="452" t="s">
        <v>2951</v>
      </c>
      <c r="D55" s="452"/>
      <c r="E55" s="452"/>
      <c r="F55" s="210"/>
      <c r="G55" s="364"/>
      <c r="H55" s="452" t="s">
        <v>90</v>
      </c>
      <c r="I55" s="452" t="s">
        <v>94</v>
      </c>
      <c r="J55" s="452">
        <v>74</v>
      </c>
      <c r="K55" s="383"/>
    </row>
    <row r="56" spans="1:11" x14ac:dyDescent="0.25">
      <c r="A56" s="1004">
        <v>54</v>
      </c>
      <c r="B56" s="658" t="s">
        <v>2941</v>
      </c>
      <c r="C56" s="452" t="s">
        <v>2955</v>
      </c>
      <c r="D56" s="452"/>
      <c r="E56" s="452"/>
      <c r="F56" s="210"/>
      <c r="G56" s="364"/>
      <c r="H56" s="452" t="s">
        <v>90</v>
      </c>
      <c r="I56" s="452" t="s">
        <v>94</v>
      </c>
      <c r="J56" s="452">
        <v>78</v>
      </c>
      <c r="K56" s="383"/>
    </row>
    <row r="57" spans="1:11" x14ac:dyDescent="0.25">
      <c r="A57" s="1004">
        <v>55</v>
      </c>
      <c r="B57" s="658" t="s">
        <v>2949</v>
      </c>
      <c r="C57" s="452" t="s">
        <v>2957</v>
      </c>
      <c r="D57" s="452"/>
      <c r="E57" s="452"/>
      <c r="F57" s="210"/>
      <c r="G57" s="364"/>
      <c r="H57" s="452" t="s">
        <v>90</v>
      </c>
      <c r="I57" s="452" t="s">
        <v>94</v>
      </c>
      <c r="J57" s="452">
        <v>80</v>
      </c>
      <c r="K57" s="383"/>
    </row>
    <row r="58" spans="1:11" x14ac:dyDescent="0.25">
      <c r="A58" s="1004">
        <v>56</v>
      </c>
      <c r="B58" s="658" t="s">
        <v>2950</v>
      </c>
      <c r="C58" s="452" t="s">
        <v>2958</v>
      </c>
      <c r="D58" s="452"/>
      <c r="E58" s="452"/>
      <c r="F58" s="210"/>
      <c r="G58" s="364"/>
      <c r="H58" s="452" t="s">
        <v>90</v>
      </c>
      <c r="I58" s="452" t="s">
        <v>94</v>
      </c>
      <c r="J58" s="452">
        <v>81</v>
      </c>
      <c r="K58" s="383"/>
    </row>
    <row r="59" spans="1:11" x14ac:dyDescent="0.25">
      <c r="A59" s="1004">
        <v>57</v>
      </c>
      <c r="B59" s="658" t="s">
        <v>1797</v>
      </c>
      <c r="C59" s="452" t="s">
        <v>1170</v>
      </c>
      <c r="D59" s="1003" t="s">
        <v>92</v>
      </c>
      <c r="E59" s="452"/>
      <c r="F59" s="210"/>
      <c r="G59" s="364" t="s">
        <v>92</v>
      </c>
      <c r="H59" s="452" t="s">
        <v>90</v>
      </c>
      <c r="I59" s="452" t="s">
        <v>94</v>
      </c>
      <c r="J59" s="452">
        <v>115</v>
      </c>
      <c r="K59" s="383"/>
    </row>
    <row r="60" spans="1:11" x14ac:dyDescent="0.25">
      <c r="A60" s="1004">
        <v>58</v>
      </c>
      <c r="B60" s="658" t="s">
        <v>1798</v>
      </c>
      <c r="C60" s="452" t="s">
        <v>1172</v>
      </c>
      <c r="D60" s="452"/>
      <c r="E60" s="452"/>
      <c r="F60" s="210"/>
      <c r="G60" s="364" t="s">
        <v>92</v>
      </c>
      <c r="H60" s="452" t="s">
        <v>90</v>
      </c>
      <c r="I60" s="452" t="s">
        <v>94</v>
      </c>
      <c r="J60" s="452">
        <v>116</v>
      </c>
      <c r="K60" s="383"/>
    </row>
    <row r="61" spans="1:11" x14ac:dyDescent="0.25">
      <c r="A61" s="1004">
        <v>59</v>
      </c>
      <c r="B61" s="658" t="s">
        <v>1799</v>
      </c>
      <c r="C61" s="452" t="s">
        <v>1639</v>
      </c>
      <c r="D61" s="452"/>
      <c r="E61" s="452"/>
      <c r="F61" s="210"/>
      <c r="G61" s="364" t="s">
        <v>92</v>
      </c>
      <c r="H61" s="452" t="s">
        <v>90</v>
      </c>
      <c r="I61" s="452" t="s">
        <v>94</v>
      </c>
      <c r="J61" s="452">
        <v>117</v>
      </c>
      <c r="K61" s="383"/>
    </row>
    <row r="62" spans="1:11" x14ac:dyDescent="0.25">
      <c r="A62" s="1004">
        <v>60</v>
      </c>
      <c r="B62" s="658" t="s">
        <v>1800</v>
      </c>
      <c r="C62" s="452" t="s">
        <v>1173</v>
      </c>
      <c r="D62" s="452"/>
      <c r="E62" s="452"/>
      <c r="F62" s="210"/>
      <c r="G62" s="364"/>
      <c r="H62" s="452" t="s">
        <v>90</v>
      </c>
      <c r="I62" s="452" t="s">
        <v>94</v>
      </c>
      <c r="J62" s="452">
        <v>118</v>
      </c>
      <c r="K62" s="383"/>
    </row>
    <row r="63" spans="1:11" x14ac:dyDescent="0.25">
      <c r="A63" s="1004">
        <v>61</v>
      </c>
      <c r="B63" s="658" t="s">
        <v>1801</v>
      </c>
      <c r="C63" s="452" t="s">
        <v>1174</v>
      </c>
      <c r="D63" s="452"/>
      <c r="E63" s="452"/>
      <c r="F63" s="210"/>
      <c r="G63" s="364"/>
      <c r="H63" s="452" t="s">
        <v>90</v>
      </c>
      <c r="I63" s="452" t="s">
        <v>94</v>
      </c>
      <c r="J63" s="452">
        <v>119</v>
      </c>
      <c r="K63" s="383"/>
    </row>
    <row r="64" spans="1:11" x14ac:dyDescent="0.25">
      <c r="A64" s="1004">
        <v>62</v>
      </c>
      <c r="B64" s="658" t="s">
        <v>1803</v>
      </c>
      <c r="C64" s="452" t="s">
        <v>1641</v>
      </c>
      <c r="D64" s="452"/>
      <c r="E64" s="452"/>
      <c r="F64" s="210"/>
      <c r="G64" s="364" t="s">
        <v>92</v>
      </c>
      <c r="H64" s="452" t="s">
        <v>90</v>
      </c>
      <c r="I64" s="452" t="s">
        <v>94</v>
      </c>
      <c r="J64" s="452">
        <v>120</v>
      </c>
      <c r="K64" s="383"/>
    </row>
    <row r="65" spans="1:11" x14ac:dyDescent="0.25">
      <c r="A65" s="1004">
        <v>63</v>
      </c>
      <c r="B65" s="658" t="s">
        <v>1804</v>
      </c>
      <c r="C65" s="452" t="s">
        <v>1358</v>
      </c>
      <c r="D65" s="452"/>
      <c r="E65" s="452"/>
      <c r="F65" s="210"/>
      <c r="G65" s="364" t="s">
        <v>92</v>
      </c>
      <c r="H65" s="452" t="s">
        <v>90</v>
      </c>
      <c r="I65" s="452" t="s">
        <v>94</v>
      </c>
      <c r="J65" s="452">
        <v>121</v>
      </c>
      <c r="K65" s="383"/>
    </row>
    <row r="66" spans="1:11" x14ac:dyDescent="0.25">
      <c r="A66" s="1004">
        <v>64</v>
      </c>
      <c r="B66" s="658" t="s">
        <v>1805</v>
      </c>
      <c r="C66" s="452" t="s">
        <v>1642</v>
      </c>
      <c r="D66" s="452"/>
      <c r="E66" s="452"/>
      <c r="F66" s="210"/>
      <c r="G66" s="364" t="s">
        <v>92</v>
      </c>
      <c r="H66" s="452" t="s">
        <v>90</v>
      </c>
      <c r="I66" s="452" t="s">
        <v>94</v>
      </c>
      <c r="J66" s="452">
        <v>122</v>
      </c>
      <c r="K66" s="383"/>
    </row>
    <row r="67" spans="1:11" x14ac:dyDescent="0.25">
      <c r="A67" s="1004">
        <v>65</v>
      </c>
      <c r="B67" s="658" t="s">
        <v>1806</v>
      </c>
      <c r="C67" s="452" t="s">
        <v>1643</v>
      </c>
      <c r="D67" s="452"/>
      <c r="E67" s="452"/>
      <c r="F67" s="210"/>
      <c r="G67" s="364" t="s">
        <v>92</v>
      </c>
      <c r="H67" s="452" t="s">
        <v>90</v>
      </c>
      <c r="I67" s="452" t="s">
        <v>94</v>
      </c>
      <c r="J67" s="452">
        <v>123</v>
      </c>
      <c r="K67" s="383"/>
    </row>
    <row r="68" spans="1:11" x14ac:dyDescent="0.25">
      <c r="A68" s="1004">
        <v>66</v>
      </c>
      <c r="B68" s="658" t="s">
        <v>1810</v>
      </c>
      <c r="C68" s="452" t="s">
        <v>1181</v>
      </c>
      <c r="D68" s="1003" t="s">
        <v>92</v>
      </c>
      <c r="E68" s="452"/>
      <c r="F68" s="210"/>
      <c r="G68" s="364" t="s">
        <v>92</v>
      </c>
      <c r="H68" s="452" t="s">
        <v>90</v>
      </c>
      <c r="I68" s="452" t="s">
        <v>94</v>
      </c>
      <c r="J68" s="452">
        <v>124</v>
      </c>
      <c r="K68" s="383"/>
    </row>
    <row r="69" spans="1:11" x14ac:dyDescent="0.25">
      <c r="A69" s="1004">
        <v>67</v>
      </c>
      <c r="B69" s="658" t="s">
        <v>1811</v>
      </c>
      <c r="C69" s="452" t="s">
        <v>1645</v>
      </c>
      <c r="D69" s="452"/>
      <c r="E69" s="452"/>
      <c r="F69" s="210"/>
      <c r="G69" s="364" t="s">
        <v>92</v>
      </c>
      <c r="H69" s="452" t="s">
        <v>90</v>
      </c>
      <c r="I69" s="452" t="s">
        <v>94</v>
      </c>
      <c r="J69" s="452">
        <v>125</v>
      </c>
      <c r="K69" s="383"/>
    </row>
    <row r="70" spans="1:11" x14ac:dyDescent="0.25">
      <c r="A70" s="1004">
        <v>68</v>
      </c>
      <c r="B70" s="658" t="s">
        <v>1812</v>
      </c>
      <c r="C70" s="452" t="s">
        <v>1646</v>
      </c>
      <c r="D70" s="452"/>
      <c r="E70" s="452"/>
      <c r="F70" s="210"/>
      <c r="G70" s="364" t="s">
        <v>92</v>
      </c>
      <c r="H70" s="452" t="s">
        <v>90</v>
      </c>
      <c r="I70" s="452" t="s">
        <v>94</v>
      </c>
      <c r="J70" s="452">
        <v>126</v>
      </c>
      <c r="K70" s="383"/>
    </row>
    <row r="71" spans="1:11" x14ac:dyDescent="0.25">
      <c r="A71" s="1004">
        <v>69</v>
      </c>
      <c r="B71" s="658" t="s">
        <v>1813</v>
      </c>
      <c r="C71" s="452" t="s">
        <v>1182</v>
      </c>
      <c r="D71" s="452"/>
      <c r="E71" s="452"/>
      <c r="F71" s="210"/>
      <c r="G71" s="364"/>
      <c r="H71" s="452" t="s">
        <v>90</v>
      </c>
      <c r="I71" s="452" t="s">
        <v>94</v>
      </c>
      <c r="J71" s="452">
        <v>127</v>
      </c>
      <c r="K71" s="383"/>
    </row>
    <row r="72" spans="1:11" x14ac:dyDescent="0.25">
      <c r="A72" s="1004">
        <v>70</v>
      </c>
      <c r="B72" s="658" t="s">
        <v>1814</v>
      </c>
      <c r="C72" s="452" t="s">
        <v>1183</v>
      </c>
      <c r="D72" s="452"/>
      <c r="E72" s="452"/>
      <c r="F72" s="210"/>
      <c r="G72" s="364"/>
      <c r="H72" s="452" t="s">
        <v>90</v>
      </c>
      <c r="I72" s="452" t="s">
        <v>94</v>
      </c>
      <c r="J72" s="452">
        <v>128</v>
      </c>
      <c r="K72" s="383"/>
    </row>
    <row r="73" spans="1:11" x14ac:dyDescent="0.25">
      <c r="A73" s="1004">
        <v>71</v>
      </c>
      <c r="B73" s="658" t="s">
        <v>1815</v>
      </c>
      <c r="C73" s="452" t="s">
        <v>1647</v>
      </c>
      <c r="D73" s="1003" t="s">
        <v>92</v>
      </c>
      <c r="E73" s="452"/>
      <c r="F73" s="210"/>
      <c r="G73" s="364" t="s">
        <v>92</v>
      </c>
      <c r="H73" s="452" t="s">
        <v>90</v>
      </c>
      <c r="I73" s="452" t="s">
        <v>94</v>
      </c>
      <c r="J73" s="452">
        <v>129</v>
      </c>
      <c r="K73" s="383"/>
    </row>
    <row r="74" spans="1:11" x14ac:dyDescent="0.25">
      <c r="A74" s="1004">
        <v>72</v>
      </c>
      <c r="B74" s="658" t="s">
        <v>1816</v>
      </c>
      <c r="C74" s="452" t="s">
        <v>1648</v>
      </c>
      <c r="D74" s="452"/>
      <c r="E74" s="452"/>
      <c r="F74" s="210"/>
      <c r="G74" s="364" t="s">
        <v>92</v>
      </c>
      <c r="H74" s="452" t="s">
        <v>90</v>
      </c>
      <c r="I74" s="452" t="s">
        <v>94</v>
      </c>
      <c r="J74" s="452">
        <v>130</v>
      </c>
      <c r="K74" s="383"/>
    </row>
    <row r="75" spans="1:11" x14ac:dyDescent="0.25">
      <c r="A75" s="1004">
        <v>73</v>
      </c>
      <c r="B75" s="658" t="s">
        <v>1817</v>
      </c>
      <c r="C75" s="452" t="s">
        <v>1359</v>
      </c>
      <c r="D75" s="452"/>
      <c r="E75" s="452"/>
      <c r="F75" s="210"/>
      <c r="G75" s="364" t="s">
        <v>92</v>
      </c>
      <c r="H75" s="452" t="s">
        <v>90</v>
      </c>
      <c r="I75" s="452" t="s">
        <v>94</v>
      </c>
      <c r="J75" s="452">
        <v>131</v>
      </c>
      <c r="K75" s="383"/>
    </row>
    <row r="76" spans="1:11" x14ac:dyDescent="0.25">
      <c r="A76" s="1004">
        <v>74</v>
      </c>
      <c r="B76" s="658" t="s">
        <v>1818</v>
      </c>
      <c r="C76" s="452" t="s">
        <v>1360</v>
      </c>
      <c r="D76" s="452"/>
      <c r="E76" s="452"/>
      <c r="F76" s="210"/>
      <c r="G76" s="364" t="s">
        <v>92</v>
      </c>
      <c r="H76" s="452" t="s">
        <v>90</v>
      </c>
      <c r="I76" s="452" t="s">
        <v>94</v>
      </c>
      <c r="J76" s="452">
        <v>132</v>
      </c>
      <c r="K76" s="383"/>
    </row>
    <row r="77" spans="1:11" x14ac:dyDescent="0.25">
      <c r="A77" s="1004">
        <v>75</v>
      </c>
      <c r="B77" s="658" t="s">
        <v>1819</v>
      </c>
      <c r="C77" s="452" t="s">
        <v>1649</v>
      </c>
      <c r="D77" s="452"/>
      <c r="E77" s="452"/>
      <c r="F77" s="210"/>
      <c r="G77" s="364" t="s">
        <v>92</v>
      </c>
      <c r="H77" s="452" t="s">
        <v>90</v>
      </c>
      <c r="I77" s="452" t="s">
        <v>94</v>
      </c>
      <c r="J77" s="452">
        <v>133</v>
      </c>
      <c r="K77" s="383"/>
    </row>
    <row r="78" spans="1:11" x14ac:dyDescent="0.25">
      <c r="A78" s="1004">
        <v>76</v>
      </c>
      <c r="B78" s="658" t="s">
        <v>1820</v>
      </c>
      <c r="C78" s="452" t="s">
        <v>1650</v>
      </c>
      <c r="D78" s="452"/>
      <c r="E78" s="452"/>
      <c r="F78" s="210"/>
      <c r="G78" s="364" t="s">
        <v>92</v>
      </c>
      <c r="H78" s="452" t="s">
        <v>90</v>
      </c>
      <c r="I78" s="452" t="s">
        <v>94</v>
      </c>
      <c r="J78" s="452">
        <v>134</v>
      </c>
      <c r="K78" s="383"/>
    </row>
    <row r="79" spans="1:11" x14ac:dyDescent="0.25">
      <c r="A79" s="1004">
        <v>77</v>
      </c>
      <c r="B79" s="658" t="s">
        <v>2057</v>
      </c>
      <c r="C79" s="452" t="s">
        <v>2101</v>
      </c>
      <c r="D79" s="1003" t="s">
        <v>92</v>
      </c>
      <c r="E79" s="452"/>
      <c r="F79" s="210"/>
      <c r="G79" s="364" t="s">
        <v>92</v>
      </c>
      <c r="H79" s="452" t="s">
        <v>90</v>
      </c>
      <c r="I79" s="452" t="s">
        <v>94</v>
      </c>
      <c r="J79" s="452">
        <v>135</v>
      </c>
      <c r="K79" s="383"/>
    </row>
    <row r="80" spans="1:11" x14ac:dyDescent="0.25">
      <c r="A80" s="1004">
        <v>78</v>
      </c>
      <c r="B80" s="658" t="s">
        <v>2058</v>
      </c>
      <c r="C80" s="452" t="s">
        <v>2102</v>
      </c>
      <c r="D80" s="1003" t="s">
        <v>92</v>
      </c>
      <c r="E80" s="452"/>
      <c r="F80" s="210"/>
      <c r="G80" s="364" t="s">
        <v>92</v>
      </c>
      <c r="H80" s="452" t="s">
        <v>90</v>
      </c>
      <c r="I80" s="452" t="s">
        <v>94</v>
      </c>
      <c r="J80" s="452">
        <v>136</v>
      </c>
      <c r="K80" s="383"/>
    </row>
    <row r="81" spans="1:11" x14ac:dyDescent="0.25">
      <c r="A81" s="1004">
        <v>79</v>
      </c>
      <c r="B81" s="658" t="s">
        <v>2059</v>
      </c>
      <c r="C81" s="452" t="s">
        <v>2103</v>
      </c>
      <c r="D81" s="452"/>
      <c r="E81" s="452"/>
      <c r="F81" s="210"/>
      <c r="G81" s="452" t="s">
        <v>92</v>
      </c>
      <c r="H81" s="452" t="s">
        <v>90</v>
      </c>
      <c r="I81" s="452" t="s">
        <v>94</v>
      </c>
      <c r="J81" s="452">
        <v>137</v>
      </c>
      <c r="K81" s="383"/>
    </row>
    <row r="82" spans="1:11" x14ac:dyDescent="0.25">
      <c r="A82" s="1004">
        <v>80</v>
      </c>
      <c r="B82" s="658" t="s">
        <v>2060</v>
      </c>
      <c r="C82" s="452" t="s">
        <v>2104</v>
      </c>
      <c r="D82" s="452"/>
      <c r="E82" s="452"/>
      <c r="F82" s="210"/>
      <c r="G82" s="452"/>
      <c r="H82" s="452" t="s">
        <v>90</v>
      </c>
      <c r="I82" s="452" t="s">
        <v>94</v>
      </c>
      <c r="J82" s="452">
        <v>138</v>
      </c>
      <c r="K82" s="383"/>
    </row>
    <row r="83" spans="1:11" x14ac:dyDescent="0.25">
      <c r="A83" s="1004">
        <v>81</v>
      </c>
      <c r="B83" s="658" t="s">
        <v>2061</v>
      </c>
      <c r="C83" s="452" t="s">
        <v>2105</v>
      </c>
      <c r="D83" s="452"/>
      <c r="E83" s="452"/>
      <c r="F83" s="210"/>
      <c r="G83" s="364"/>
      <c r="H83" s="452" t="s">
        <v>90</v>
      </c>
      <c r="I83" s="452" t="s">
        <v>94</v>
      </c>
      <c r="J83" s="452">
        <v>139</v>
      </c>
      <c r="K83" s="383"/>
    </row>
    <row r="84" spans="1:11" x14ac:dyDescent="0.25">
      <c r="A84" s="1004">
        <v>82</v>
      </c>
      <c r="B84" s="658" t="s">
        <v>2062</v>
      </c>
      <c r="C84" s="452" t="s">
        <v>2106</v>
      </c>
      <c r="D84" s="452"/>
      <c r="E84" s="452"/>
      <c r="F84" s="210"/>
      <c r="G84" s="364" t="s">
        <v>92</v>
      </c>
      <c r="H84" s="452" t="s">
        <v>90</v>
      </c>
      <c r="I84" s="452" t="s">
        <v>94</v>
      </c>
      <c r="J84" s="452">
        <v>140</v>
      </c>
      <c r="K84" s="383"/>
    </row>
    <row r="85" spans="1:11" x14ac:dyDescent="0.25">
      <c r="A85" s="1004">
        <v>83</v>
      </c>
      <c r="B85" s="658" t="s">
        <v>2063</v>
      </c>
      <c r="C85" s="452" t="s">
        <v>2107</v>
      </c>
      <c r="D85" s="452"/>
      <c r="E85" s="452"/>
      <c r="F85" s="210"/>
      <c r="G85" s="452" t="s">
        <v>92</v>
      </c>
      <c r="H85" s="452" t="s">
        <v>90</v>
      </c>
      <c r="I85" s="452" t="s">
        <v>94</v>
      </c>
      <c r="J85" s="452">
        <v>141</v>
      </c>
      <c r="K85" s="383"/>
    </row>
    <row r="86" spans="1:11" x14ac:dyDescent="0.25">
      <c r="A86" s="1004">
        <v>84</v>
      </c>
      <c r="B86" s="658" t="s">
        <v>2064</v>
      </c>
      <c r="C86" s="452" t="s">
        <v>2108</v>
      </c>
      <c r="D86" s="452"/>
      <c r="E86" s="452"/>
      <c r="F86" s="210"/>
      <c r="G86" s="364" t="s">
        <v>92</v>
      </c>
      <c r="H86" s="452" t="s">
        <v>90</v>
      </c>
      <c r="I86" s="452" t="s">
        <v>94</v>
      </c>
      <c r="J86" s="452">
        <v>142</v>
      </c>
      <c r="K86" s="383"/>
    </row>
    <row r="87" spans="1:11" x14ac:dyDescent="0.25">
      <c r="A87" s="1004">
        <v>85</v>
      </c>
      <c r="B87" s="658" t="s">
        <v>2065</v>
      </c>
      <c r="C87" s="452" t="s">
        <v>2109</v>
      </c>
      <c r="D87" s="452"/>
      <c r="E87" s="452"/>
      <c r="F87" s="210"/>
      <c r="G87" s="364" t="s">
        <v>92</v>
      </c>
      <c r="H87" s="452" t="s">
        <v>90</v>
      </c>
      <c r="I87" s="452" t="s">
        <v>94</v>
      </c>
      <c r="J87" s="452">
        <v>143</v>
      </c>
      <c r="K87" s="383"/>
    </row>
    <row r="88" spans="1:11" x14ac:dyDescent="0.25">
      <c r="A88" s="1004">
        <v>86</v>
      </c>
      <c r="B88" s="658" t="s">
        <v>2066</v>
      </c>
      <c r="C88" s="452" t="s">
        <v>2110</v>
      </c>
      <c r="D88" s="452"/>
      <c r="E88" s="452"/>
      <c r="F88" s="210"/>
      <c r="G88" s="364" t="s">
        <v>92</v>
      </c>
      <c r="H88" s="452" t="s">
        <v>90</v>
      </c>
      <c r="I88" s="452" t="s">
        <v>94</v>
      </c>
      <c r="J88" s="452">
        <v>144</v>
      </c>
      <c r="K88" s="383"/>
    </row>
    <row r="89" spans="1:11" x14ac:dyDescent="0.25">
      <c r="A89" s="1004">
        <v>87</v>
      </c>
      <c r="B89" s="658" t="s">
        <v>2067</v>
      </c>
      <c r="C89" s="452" t="s">
        <v>2111</v>
      </c>
      <c r="D89" s="452"/>
      <c r="E89" s="452"/>
      <c r="F89" s="210"/>
      <c r="G89" s="364" t="s">
        <v>92</v>
      </c>
      <c r="H89" s="452" t="s">
        <v>90</v>
      </c>
      <c r="I89" s="452" t="s">
        <v>94</v>
      </c>
      <c r="J89" s="452">
        <v>145</v>
      </c>
      <c r="K89" s="383"/>
    </row>
    <row r="90" spans="1:11" x14ac:dyDescent="0.25">
      <c r="A90" s="1004">
        <v>88</v>
      </c>
      <c r="B90" s="658" t="s">
        <v>2076</v>
      </c>
      <c r="C90" s="452" t="s">
        <v>2120</v>
      </c>
      <c r="D90" s="1003" t="s">
        <v>92</v>
      </c>
      <c r="E90" s="452"/>
      <c r="F90" s="210"/>
      <c r="G90" s="364" t="s">
        <v>92</v>
      </c>
      <c r="H90" s="452" t="s">
        <v>90</v>
      </c>
      <c r="I90" s="452" t="s">
        <v>94</v>
      </c>
      <c r="J90" s="452">
        <v>146</v>
      </c>
      <c r="K90" s="383"/>
    </row>
    <row r="91" spans="1:11" x14ac:dyDescent="0.25">
      <c r="A91" s="1004">
        <v>89</v>
      </c>
      <c r="B91" s="658" t="s">
        <v>2078</v>
      </c>
      <c r="C91" s="452" t="s">
        <v>2122</v>
      </c>
      <c r="D91" s="452"/>
      <c r="E91" s="452"/>
      <c r="F91" s="210"/>
      <c r="G91" s="364" t="s">
        <v>92</v>
      </c>
      <c r="H91" s="452" t="s">
        <v>90</v>
      </c>
      <c r="I91" s="452" t="s">
        <v>94</v>
      </c>
      <c r="J91" s="452">
        <v>147</v>
      </c>
      <c r="K91" s="383"/>
    </row>
    <row r="92" spans="1:11" x14ac:dyDescent="0.25">
      <c r="A92" s="1004">
        <v>90</v>
      </c>
      <c r="B92" s="658" t="s">
        <v>2079</v>
      </c>
      <c r="C92" s="452" t="s">
        <v>2123</v>
      </c>
      <c r="D92" s="452"/>
      <c r="E92" s="452"/>
      <c r="F92" s="210"/>
      <c r="G92" s="364"/>
      <c r="H92" s="452" t="s">
        <v>90</v>
      </c>
      <c r="I92" s="452" t="s">
        <v>94</v>
      </c>
      <c r="J92" s="452">
        <v>148</v>
      </c>
      <c r="K92" s="383"/>
    </row>
    <row r="93" spans="1:11" x14ac:dyDescent="0.25">
      <c r="A93" s="1004">
        <v>91</v>
      </c>
      <c r="B93" s="658" t="s">
        <v>2080</v>
      </c>
      <c r="C93" s="452" t="s">
        <v>2124</v>
      </c>
      <c r="D93" s="452"/>
      <c r="E93" s="452"/>
      <c r="F93" s="210"/>
      <c r="G93" s="364"/>
      <c r="H93" s="452" t="s">
        <v>90</v>
      </c>
      <c r="I93" s="452" t="s">
        <v>94</v>
      </c>
      <c r="J93" s="452">
        <v>149</v>
      </c>
      <c r="K93" s="383"/>
    </row>
    <row r="94" spans="1:11" x14ac:dyDescent="0.25">
      <c r="A94" s="1004">
        <v>92</v>
      </c>
      <c r="B94" s="658" t="s">
        <v>2081</v>
      </c>
      <c r="C94" s="452" t="s">
        <v>2125</v>
      </c>
      <c r="D94" s="452"/>
      <c r="E94" s="452"/>
      <c r="F94" s="210"/>
      <c r="G94" s="364" t="s">
        <v>92</v>
      </c>
      <c r="H94" s="452" t="s">
        <v>90</v>
      </c>
      <c r="I94" s="452" t="s">
        <v>94</v>
      </c>
      <c r="J94" s="452">
        <v>150</v>
      </c>
      <c r="K94" s="383"/>
    </row>
    <row r="95" spans="1:11" x14ac:dyDescent="0.25">
      <c r="A95" s="1004">
        <v>93</v>
      </c>
      <c r="B95" s="658" t="s">
        <v>2082</v>
      </c>
      <c r="C95" s="452" t="s">
        <v>2126</v>
      </c>
      <c r="D95" s="452"/>
      <c r="E95" s="452"/>
      <c r="F95" s="210"/>
      <c r="G95" s="364"/>
      <c r="H95" s="452" t="s">
        <v>90</v>
      </c>
      <c r="I95" s="452" t="s">
        <v>94</v>
      </c>
      <c r="J95" s="452">
        <v>151</v>
      </c>
      <c r="K95" s="383"/>
    </row>
    <row r="96" spans="1:11" x14ac:dyDescent="0.25">
      <c r="A96" s="1004">
        <v>94</v>
      </c>
      <c r="B96" s="658" t="s">
        <v>2083</v>
      </c>
      <c r="C96" s="452" t="s">
        <v>2127</v>
      </c>
      <c r="D96" s="452"/>
      <c r="E96" s="452"/>
      <c r="F96" s="210"/>
      <c r="G96" s="364" t="s">
        <v>92</v>
      </c>
      <c r="H96" s="452" t="s">
        <v>90</v>
      </c>
      <c r="I96" s="452" t="s">
        <v>94</v>
      </c>
      <c r="J96" s="452">
        <v>152</v>
      </c>
      <c r="K96" s="383"/>
    </row>
    <row r="97" spans="1:11" x14ac:dyDescent="0.25">
      <c r="A97" s="1004">
        <v>95</v>
      </c>
      <c r="B97" s="658" t="s">
        <v>2084</v>
      </c>
      <c r="C97" s="452" t="s">
        <v>2128</v>
      </c>
      <c r="D97" s="452"/>
      <c r="E97" s="452"/>
      <c r="F97" s="210"/>
      <c r="G97" s="364" t="s">
        <v>92</v>
      </c>
      <c r="H97" s="452" t="s">
        <v>90</v>
      </c>
      <c r="I97" s="452" t="s">
        <v>94</v>
      </c>
      <c r="J97" s="452">
        <v>153</v>
      </c>
      <c r="K97" s="383"/>
    </row>
    <row r="98" spans="1:11" x14ac:dyDescent="0.25">
      <c r="A98" s="1004">
        <v>96</v>
      </c>
      <c r="B98" s="658" t="s">
        <v>2085</v>
      </c>
      <c r="C98" s="452" t="s">
        <v>2129</v>
      </c>
      <c r="D98" s="452"/>
      <c r="E98" s="452"/>
      <c r="F98" s="210"/>
      <c r="G98" s="364" t="s">
        <v>92</v>
      </c>
      <c r="H98" s="452" t="s">
        <v>90</v>
      </c>
      <c r="I98" s="452" t="s">
        <v>94</v>
      </c>
      <c r="J98" s="452">
        <v>154</v>
      </c>
      <c r="K98" s="383"/>
    </row>
    <row r="99" spans="1:11" x14ac:dyDescent="0.25">
      <c r="A99" s="1004">
        <v>97</v>
      </c>
      <c r="B99" s="658" t="s">
        <v>2086</v>
      </c>
      <c r="C99" s="452" t="s">
        <v>2130</v>
      </c>
      <c r="D99" s="452"/>
      <c r="E99" s="452"/>
      <c r="F99" s="210"/>
      <c r="G99" s="364" t="s">
        <v>92</v>
      </c>
      <c r="H99" s="452" t="s">
        <v>90</v>
      </c>
      <c r="I99" s="452" t="s">
        <v>94</v>
      </c>
      <c r="J99" s="452">
        <v>155</v>
      </c>
      <c r="K99" s="383"/>
    </row>
    <row r="100" spans="1:11" x14ac:dyDescent="0.25">
      <c r="A100" s="1004">
        <v>98</v>
      </c>
      <c r="B100" s="1030" t="s">
        <v>3494</v>
      </c>
      <c r="C100" s="452" t="s">
        <v>1833</v>
      </c>
      <c r="D100" s="1003" t="s">
        <v>92</v>
      </c>
      <c r="E100" s="452"/>
      <c r="F100" s="210"/>
      <c r="G100" s="364" t="s">
        <v>92</v>
      </c>
      <c r="H100" s="452" t="s">
        <v>90</v>
      </c>
      <c r="I100" s="452" t="s">
        <v>94</v>
      </c>
      <c r="J100" s="452">
        <v>156</v>
      </c>
      <c r="K100" s="383"/>
    </row>
    <row r="101" spans="1:11" x14ac:dyDescent="0.25">
      <c r="A101" s="1004">
        <v>99</v>
      </c>
      <c r="B101" s="658" t="s">
        <v>1835</v>
      </c>
      <c r="C101" s="452" t="s">
        <v>1834</v>
      </c>
      <c r="D101" s="452"/>
      <c r="E101" s="452"/>
      <c r="F101" s="210"/>
      <c r="G101" s="364" t="s">
        <v>92</v>
      </c>
      <c r="H101" s="452" t="s">
        <v>90</v>
      </c>
      <c r="I101" s="452" t="s">
        <v>94</v>
      </c>
      <c r="J101" s="452">
        <v>157</v>
      </c>
      <c r="K101" s="383"/>
    </row>
    <row r="102" spans="1:11" x14ac:dyDescent="0.25">
      <c r="A102" s="1004">
        <v>100</v>
      </c>
      <c r="B102" s="658" t="s">
        <v>1837</v>
      </c>
      <c r="C102" s="452" t="s">
        <v>1836</v>
      </c>
      <c r="D102" s="452"/>
      <c r="E102" s="452"/>
      <c r="F102" s="210"/>
      <c r="G102" s="364" t="s">
        <v>92</v>
      </c>
      <c r="H102" s="452" t="s">
        <v>90</v>
      </c>
      <c r="I102" s="452" t="s">
        <v>94</v>
      </c>
      <c r="J102" s="452">
        <v>158</v>
      </c>
      <c r="K102" s="383"/>
    </row>
    <row r="103" spans="1:11" x14ac:dyDescent="0.25">
      <c r="A103" s="1004">
        <v>101</v>
      </c>
      <c r="B103" s="658" t="s">
        <v>1839</v>
      </c>
      <c r="C103" s="452" t="s">
        <v>1838</v>
      </c>
      <c r="D103" s="452"/>
      <c r="E103" s="452"/>
      <c r="F103" s="210"/>
      <c r="G103" s="364"/>
      <c r="H103" s="452" t="s">
        <v>90</v>
      </c>
      <c r="I103" s="452" t="s">
        <v>94</v>
      </c>
      <c r="J103" s="452">
        <v>159</v>
      </c>
      <c r="K103" s="383"/>
    </row>
    <row r="104" spans="1:11" x14ac:dyDescent="0.25">
      <c r="A104" s="1004">
        <v>102</v>
      </c>
      <c r="B104" s="658" t="s">
        <v>1841</v>
      </c>
      <c r="C104" s="452" t="s">
        <v>1840</v>
      </c>
      <c r="D104" s="452"/>
      <c r="E104" s="452"/>
      <c r="F104" s="210"/>
      <c r="G104" s="364"/>
      <c r="H104" s="452" t="s">
        <v>90</v>
      </c>
      <c r="I104" s="452" t="s">
        <v>94</v>
      </c>
      <c r="J104" s="452">
        <v>160</v>
      </c>
      <c r="K104" s="383"/>
    </row>
    <row r="105" spans="1:11" x14ac:dyDescent="0.25">
      <c r="A105" s="1004">
        <v>103</v>
      </c>
      <c r="B105" s="658" t="s">
        <v>1845</v>
      </c>
      <c r="C105" s="452" t="s">
        <v>1844</v>
      </c>
      <c r="D105" s="452"/>
      <c r="E105" s="452"/>
      <c r="F105" s="210"/>
      <c r="G105" s="364"/>
      <c r="H105" s="452" t="s">
        <v>90</v>
      </c>
      <c r="I105" s="452" t="s">
        <v>94</v>
      </c>
      <c r="J105" s="452">
        <v>161</v>
      </c>
      <c r="K105" s="383"/>
    </row>
    <row r="106" spans="1:11" x14ac:dyDescent="0.25">
      <c r="A106" s="1004">
        <v>104</v>
      </c>
      <c r="B106" s="658" t="s">
        <v>1847</v>
      </c>
      <c r="C106" s="452" t="s">
        <v>1846</v>
      </c>
      <c r="D106" s="452"/>
      <c r="E106" s="452"/>
      <c r="F106" s="210"/>
      <c r="G106" s="364" t="s">
        <v>92</v>
      </c>
      <c r="H106" s="452" t="s">
        <v>90</v>
      </c>
      <c r="I106" s="452" t="s">
        <v>94</v>
      </c>
      <c r="J106" s="452">
        <v>162</v>
      </c>
      <c r="K106" s="383"/>
    </row>
    <row r="107" spans="1:11" x14ac:dyDescent="0.25">
      <c r="A107" s="1004">
        <v>105</v>
      </c>
      <c r="B107" s="658" t="s">
        <v>1849</v>
      </c>
      <c r="C107" s="452" t="s">
        <v>1848</v>
      </c>
      <c r="D107" s="452"/>
      <c r="E107" s="452"/>
      <c r="F107" s="210"/>
      <c r="G107" s="364" t="s">
        <v>92</v>
      </c>
      <c r="H107" s="452" t="s">
        <v>90</v>
      </c>
      <c r="I107" s="452" t="s">
        <v>94</v>
      </c>
      <c r="J107" s="452">
        <v>163</v>
      </c>
      <c r="K107" s="383"/>
    </row>
    <row r="108" spans="1:11" x14ac:dyDescent="0.25">
      <c r="A108" s="1004">
        <v>106</v>
      </c>
      <c r="B108" s="1030" t="s">
        <v>3495</v>
      </c>
      <c r="C108" s="452" t="s">
        <v>1860</v>
      </c>
      <c r="D108" s="1003" t="s">
        <v>92</v>
      </c>
      <c r="E108" s="452"/>
      <c r="F108" s="210"/>
      <c r="G108" s="364" t="s">
        <v>92</v>
      </c>
      <c r="H108" s="452" t="s">
        <v>90</v>
      </c>
      <c r="I108" s="452" t="s">
        <v>94</v>
      </c>
      <c r="J108" s="452">
        <v>164</v>
      </c>
      <c r="K108" s="383"/>
    </row>
    <row r="109" spans="1:11" x14ac:dyDescent="0.25">
      <c r="A109" s="1004">
        <v>107</v>
      </c>
      <c r="B109" s="658" t="s">
        <v>1862</v>
      </c>
      <c r="C109" s="452" t="s">
        <v>1861</v>
      </c>
      <c r="D109" s="452"/>
      <c r="E109" s="452"/>
      <c r="F109" s="210"/>
      <c r="G109" s="364" t="s">
        <v>92</v>
      </c>
      <c r="H109" s="452" t="s">
        <v>90</v>
      </c>
      <c r="I109" s="452" t="s">
        <v>94</v>
      </c>
      <c r="J109" s="452">
        <v>165</v>
      </c>
      <c r="K109" s="383"/>
    </row>
    <row r="110" spans="1:11" x14ac:dyDescent="0.25">
      <c r="A110" s="1004">
        <v>108</v>
      </c>
      <c r="B110" s="658" t="s">
        <v>1864</v>
      </c>
      <c r="C110" s="452" t="s">
        <v>1863</v>
      </c>
      <c r="D110" s="452"/>
      <c r="E110" s="452"/>
      <c r="F110" s="210"/>
      <c r="G110" s="364" t="s">
        <v>92</v>
      </c>
      <c r="H110" s="452" t="s">
        <v>90</v>
      </c>
      <c r="I110" s="452" t="s">
        <v>94</v>
      </c>
      <c r="J110" s="452">
        <v>166</v>
      </c>
      <c r="K110" s="383"/>
    </row>
    <row r="111" spans="1:11" x14ac:dyDescent="0.25">
      <c r="A111" s="1004">
        <v>109</v>
      </c>
      <c r="B111" s="658" t="s">
        <v>1866</v>
      </c>
      <c r="C111" s="452" t="s">
        <v>1865</v>
      </c>
      <c r="D111" s="452"/>
      <c r="E111" s="452"/>
      <c r="F111" s="210"/>
      <c r="G111" s="364"/>
      <c r="H111" s="452" t="s">
        <v>90</v>
      </c>
      <c r="I111" s="452" t="s">
        <v>94</v>
      </c>
      <c r="J111" s="452">
        <v>167</v>
      </c>
      <c r="K111" s="383"/>
    </row>
    <row r="112" spans="1:11" x14ac:dyDescent="0.25">
      <c r="A112" s="1004">
        <v>110</v>
      </c>
      <c r="B112" s="658" t="s">
        <v>1868</v>
      </c>
      <c r="C112" s="452" t="s">
        <v>1867</v>
      </c>
      <c r="D112" s="452"/>
      <c r="E112" s="452"/>
      <c r="F112" s="210"/>
      <c r="G112" s="364"/>
      <c r="H112" s="452" t="s">
        <v>90</v>
      </c>
      <c r="I112" s="452" t="s">
        <v>94</v>
      </c>
      <c r="J112" s="452">
        <v>168</v>
      </c>
      <c r="K112" s="383"/>
    </row>
    <row r="113" spans="1:11" x14ac:dyDescent="0.25">
      <c r="A113" s="1004">
        <v>111</v>
      </c>
      <c r="B113" s="658" t="s">
        <v>1870</v>
      </c>
      <c r="C113" s="452" t="s">
        <v>1869</v>
      </c>
      <c r="D113" s="1003" t="s">
        <v>92</v>
      </c>
      <c r="E113" s="452"/>
      <c r="F113" s="210"/>
      <c r="G113" s="364" t="s">
        <v>92</v>
      </c>
      <c r="H113" s="452" t="s">
        <v>90</v>
      </c>
      <c r="I113" s="452" t="s">
        <v>94</v>
      </c>
      <c r="J113" s="452">
        <v>169</v>
      </c>
      <c r="K113" s="383"/>
    </row>
    <row r="114" spans="1:11" x14ac:dyDescent="0.25">
      <c r="A114" s="1004">
        <v>112</v>
      </c>
      <c r="B114" s="658" t="s">
        <v>1872</v>
      </c>
      <c r="C114" s="452" t="s">
        <v>1871</v>
      </c>
      <c r="D114" s="452"/>
      <c r="E114" s="452"/>
      <c r="F114" s="210"/>
      <c r="G114" s="364" t="s">
        <v>92</v>
      </c>
      <c r="H114" s="452" t="s">
        <v>90</v>
      </c>
      <c r="I114" s="452" t="s">
        <v>94</v>
      </c>
      <c r="J114" s="452">
        <v>170</v>
      </c>
      <c r="K114" s="383"/>
    </row>
    <row r="115" spans="1:11" x14ac:dyDescent="0.25">
      <c r="A115" s="1004">
        <v>113</v>
      </c>
      <c r="B115" s="658" t="s">
        <v>1874</v>
      </c>
      <c r="C115" s="452" t="s">
        <v>1873</v>
      </c>
      <c r="D115" s="452"/>
      <c r="E115" s="452"/>
      <c r="F115" s="210"/>
      <c r="G115" s="364" t="s">
        <v>92</v>
      </c>
      <c r="H115" s="452" t="s">
        <v>90</v>
      </c>
      <c r="I115" s="452" t="s">
        <v>94</v>
      </c>
      <c r="J115" s="452">
        <v>171</v>
      </c>
      <c r="K115" s="383"/>
    </row>
    <row r="116" spans="1:11" x14ac:dyDescent="0.25">
      <c r="A116" s="1004">
        <v>114</v>
      </c>
      <c r="B116" s="658" t="s">
        <v>1876</v>
      </c>
      <c r="C116" s="452" t="s">
        <v>1875</v>
      </c>
      <c r="D116" s="452"/>
      <c r="E116" s="452"/>
      <c r="F116" s="210"/>
      <c r="G116" s="364" t="s">
        <v>92</v>
      </c>
      <c r="H116" s="452" t="s">
        <v>90</v>
      </c>
      <c r="I116" s="452" t="s">
        <v>94</v>
      </c>
      <c r="J116" s="452">
        <v>172</v>
      </c>
      <c r="K116" s="383"/>
    </row>
    <row r="117" spans="1:11" x14ac:dyDescent="0.25">
      <c r="A117" s="1004">
        <v>115</v>
      </c>
      <c r="B117" s="1030" t="s">
        <v>3496</v>
      </c>
      <c r="C117" s="452" t="s">
        <v>1203</v>
      </c>
      <c r="D117" s="1003" t="s">
        <v>92</v>
      </c>
      <c r="E117" s="452"/>
      <c r="F117" s="210"/>
      <c r="G117" s="364" t="s">
        <v>92</v>
      </c>
      <c r="H117" s="452" t="s">
        <v>90</v>
      </c>
      <c r="I117" s="452" t="s">
        <v>94</v>
      </c>
      <c r="J117" s="452">
        <v>173</v>
      </c>
      <c r="K117" s="383"/>
    </row>
    <row r="118" spans="1:11" x14ac:dyDescent="0.25">
      <c r="A118" s="1004">
        <v>116</v>
      </c>
      <c r="B118" s="658" t="s">
        <v>1926</v>
      </c>
      <c r="C118" s="452" t="s">
        <v>1204</v>
      </c>
      <c r="D118" s="452"/>
      <c r="E118" s="452"/>
      <c r="F118" s="210"/>
      <c r="G118" s="364" t="s">
        <v>92</v>
      </c>
      <c r="H118" s="452" t="s">
        <v>90</v>
      </c>
      <c r="I118" s="452" t="s">
        <v>94</v>
      </c>
      <c r="J118" s="452">
        <v>174</v>
      </c>
      <c r="K118" s="383"/>
    </row>
    <row r="119" spans="1:11" x14ac:dyDescent="0.25">
      <c r="A119" s="1004">
        <v>117</v>
      </c>
      <c r="B119" s="658" t="s">
        <v>1927</v>
      </c>
      <c r="C119" s="452" t="s">
        <v>1205</v>
      </c>
      <c r="D119" s="452"/>
      <c r="E119" s="452"/>
      <c r="F119" s="210"/>
      <c r="G119" s="364" t="s">
        <v>92</v>
      </c>
      <c r="H119" s="452" t="s">
        <v>90</v>
      </c>
      <c r="I119" s="452" t="s">
        <v>94</v>
      </c>
      <c r="J119" s="452">
        <v>175</v>
      </c>
      <c r="K119" s="383"/>
    </row>
    <row r="120" spans="1:11" x14ac:dyDescent="0.25">
      <c r="A120" s="1004">
        <v>118</v>
      </c>
      <c r="B120" s="658" t="s">
        <v>1928</v>
      </c>
      <c r="C120" s="452" t="s">
        <v>1206</v>
      </c>
      <c r="D120" s="452"/>
      <c r="E120" s="452"/>
      <c r="F120" s="210"/>
      <c r="G120" s="364"/>
      <c r="H120" s="452" t="s">
        <v>90</v>
      </c>
      <c r="I120" s="452" t="s">
        <v>94</v>
      </c>
      <c r="J120" s="452">
        <v>176</v>
      </c>
      <c r="K120" s="383"/>
    </row>
    <row r="121" spans="1:11" x14ac:dyDescent="0.25">
      <c r="A121" s="1004">
        <v>119</v>
      </c>
      <c r="B121" s="658" t="s">
        <v>1929</v>
      </c>
      <c r="C121" s="452" t="s">
        <v>1207</v>
      </c>
      <c r="D121" s="452"/>
      <c r="E121" s="452"/>
      <c r="F121" s="210"/>
      <c r="G121" s="364"/>
      <c r="H121" s="452" t="s">
        <v>90</v>
      </c>
      <c r="I121" s="452" t="s">
        <v>94</v>
      </c>
      <c r="J121" s="452">
        <v>177</v>
      </c>
      <c r="K121" s="383"/>
    </row>
    <row r="122" spans="1:11" x14ac:dyDescent="0.25">
      <c r="A122" s="1004">
        <v>120</v>
      </c>
      <c r="B122" s="658" t="s">
        <v>1931</v>
      </c>
      <c r="C122" s="452" t="s">
        <v>1659</v>
      </c>
      <c r="D122" s="452"/>
      <c r="E122" s="452"/>
      <c r="F122" s="210"/>
      <c r="G122" s="364"/>
      <c r="H122" s="452" t="s">
        <v>90</v>
      </c>
      <c r="I122" s="452" t="s">
        <v>94</v>
      </c>
      <c r="J122" s="452">
        <v>178</v>
      </c>
      <c r="K122" s="383"/>
    </row>
    <row r="123" spans="1:11" x14ac:dyDescent="0.25">
      <c r="A123" s="1004">
        <v>121</v>
      </c>
      <c r="B123" s="658" t="s">
        <v>1932</v>
      </c>
      <c r="C123" s="452" t="s">
        <v>1208</v>
      </c>
      <c r="D123" s="452"/>
      <c r="E123" s="452"/>
      <c r="F123" s="210"/>
      <c r="G123" s="364" t="s">
        <v>92</v>
      </c>
      <c r="H123" s="452" t="s">
        <v>90</v>
      </c>
      <c r="I123" s="452" t="s">
        <v>94</v>
      </c>
      <c r="J123" s="452">
        <v>179</v>
      </c>
      <c r="K123" s="383"/>
    </row>
    <row r="124" spans="1:11" x14ac:dyDescent="0.25">
      <c r="A124" s="1004">
        <v>122</v>
      </c>
      <c r="B124" s="658" t="s">
        <v>1933</v>
      </c>
      <c r="C124" s="452" t="s">
        <v>1660</v>
      </c>
      <c r="D124" s="452"/>
      <c r="E124" s="452"/>
      <c r="F124" s="210"/>
      <c r="G124" s="364" t="s">
        <v>92</v>
      </c>
      <c r="H124" s="452" t="s">
        <v>90</v>
      </c>
      <c r="I124" s="452" t="s">
        <v>94</v>
      </c>
      <c r="J124" s="452">
        <v>180</v>
      </c>
      <c r="K124" s="383"/>
    </row>
    <row r="125" spans="1:11" x14ac:dyDescent="0.25">
      <c r="A125" s="1004">
        <v>123</v>
      </c>
      <c r="B125" s="1030" t="s">
        <v>3497</v>
      </c>
      <c r="C125" s="452" t="s">
        <v>1214</v>
      </c>
      <c r="D125" s="1003" t="s">
        <v>92</v>
      </c>
      <c r="E125" s="452"/>
      <c r="F125" s="210"/>
      <c r="G125" s="364" t="s">
        <v>92</v>
      </c>
      <c r="H125" s="452" t="s">
        <v>90</v>
      </c>
      <c r="I125" s="452" t="s">
        <v>94</v>
      </c>
      <c r="J125" s="452">
        <v>181</v>
      </c>
      <c r="K125" s="383"/>
    </row>
    <row r="126" spans="1:11" x14ac:dyDescent="0.25">
      <c r="A126" s="1004">
        <v>124</v>
      </c>
      <c r="B126" s="658" t="s">
        <v>1991</v>
      </c>
      <c r="C126" s="452" t="s">
        <v>1215</v>
      </c>
      <c r="D126" s="452"/>
      <c r="E126" s="452"/>
      <c r="F126" s="210"/>
      <c r="G126" s="364" t="s">
        <v>92</v>
      </c>
      <c r="H126" s="452" t="s">
        <v>90</v>
      </c>
      <c r="I126" s="452" t="s">
        <v>94</v>
      </c>
      <c r="J126" s="452">
        <v>182</v>
      </c>
      <c r="K126" s="383"/>
    </row>
    <row r="127" spans="1:11" x14ac:dyDescent="0.25">
      <c r="A127" s="1004">
        <v>125</v>
      </c>
      <c r="B127" s="658" t="s">
        <v>1992</v>
      </c>
      <c r="C127" s="452" t="s">
        <v>1663</v>
      </c>
      <c r="D127" s="452"/>
      <c r="E127" s="452"/>
      <c r="F127" s="210"/>
      <c r="G127" s="364" t="s">
        <v>92</v>
      </c>
      <c r="H127" s="452" t="s">
        <v>90</v>
      </c>
      <c r="I127" s="452" t="s">
        <v>94</v>
      </c>
      <c r="J127" s="452">
        <v>183</v>
      </c>
      <c r="K127" s="383"/>
    </row>
    <row r="128" spans="1:11" x14ac:dyDescent="0.25">
      <c r="A128" s="1004">
        <v>126</v>
      </c>
      <c r="B128" s="658" t="s">
        <v>1993</v>
      </c>
      <c r="C128" s="452" t="s">
        <v>1216</v>
      </c>
      <c r="D128" s="452"/>
      <c r="E128" s="452"/>
      <c r="F128" s="210"/>
      <c r="G128" s="364"/>
      <c r="H128" s="452" t="s">
        <v>90</v>
      </c>
      <c r="I128" s="452" t="s">
        <v>94</v>
      </c>
      <c r="J128" s="452">
        <v>184</v>
      </c>
      <c r="K128" s="383"/>
    </row>
    <row r="129" spans="1:11" x14ac:dyDescent="0.25">
      <c r="A129" s="1004">
        <v>127</v>
      </c>
      <c r="B129" s="658" t="s">
        <v>1994</v>
      </c>
      <c r="C129" s="452" t="s">
        <v>1217</v>
      </c>
      <c r="D129" s="452"/>
      <c r="E129" s="452"/>
      <c r="F129" s="210"/>
      <c r="G129" s="364"/>
      <c r="H129" s="452" t="s">
        <v>90</v>
      </c>
      <c r="I129" s="452" t="s">
        <v>94</v>
      </c>
      <c r="J129" s="452">
        <v>185</v>
      </c>
      <c r="K129" s="383"/>
    </row>
    <row r="130" spans="1:11" x14ac:dyDescent="0.25">
      <c r="A130" s="1004">
        <v>128</v>
      </c>
      <c r="B130" s="658" t="s">
        <v>1995</v>
      </c>
      <c r="C130" s="452" t="s">
        <v>1662</v>
      </c>
      <c r="D130" s="1003" t="s">
        <v>92</v>
      </c>
      <c r="E130" s="452"/>
      <c r="F130" s="210"/>
      <c r="G130" s="364" t="s">
        <v>92</v>
      </c>
      <c r="H130" s="452" t="s">
        <v>90</v>
      </c>
      <c r="I130" s="452" t="s">
        <v>94</v>
      </c>
      <c r="J130" s="452">
        <v>186</v>
      </c>
      <c r="K130" s="383"/>
    </row>
    <row r="131" spans="1:11" x14ac:dyDescent="0.25">
      <c r="A131" s="1004">
        <v>129</v>
      </c>
      <c r="B131" s="658" t="s">
        <v>1996</v>
      </c>
      <c r="C131" s="452" t="s">
        <v>1218</v>
      </c>
      <c r="D131" s="452"/>
      <c r="E131" s="452"/>
      <c r="F131" s="210"/>
      <c r="G131" s="364" t="s">
        <v>92</v>
      </c>
      <c r="H131" s="452" t="s">
        <v>90</v>
      </c>
      <c r="I131" s="452" t="s">
        <v>94</v>
      </c>
      <c r="J131" s="452">
        <v>187</v>
      </c>
      <c r="K131" s="383"/>
    </row>
    <row r="132" spans="1:11" x14ac:dyDescent="0.25">
      <c r="A132" s="1004">
        <v>130</v>
      </c>
      <c r="B132" s="658" t="s">
        <v>1997</v>
      </c>
      <c r="C132" s="452" t="s">
        <v>2307</v>
      </c>
      <c r="D132" s="452"/>
      <c r="E132" s="452"/>
      <c r="F132" s="210"/>
      <c r="G132" s="364" t="s">
        <v>92</v>
      </c>
      <c r="H132" s="452" t="s">
        <v>90</v>
      </c>
      <c r="I132" s="452" t="s">
        <v>94</v>
      </c>
      <c r="J132" s="452">
        <v>188</v>
      </c>
      <c r="K132" s="383"/>
    </row>
    <row r="133" spans="1:11" x14ac:dyDescent="0.25">
      <c r="A133" s="1004">
        <v>131</v>
      </c>
      <c r="B133" s="658" t="s">
        <v>1998</v>
      </c>
      <c r="C133" s="452" t="s">
        <v>1664</v>
      </c>
      <c r="D133" s="452"/>
      <c r="E133" s="452"/>
      <c r="F133" s="210"/>
      <c r="G133" s="364" t="s">
        <v>92</v>
      </c>
      <c r="H133" s="452" t="s">
        <v>90</v>
      </c>
      <c r="I133" s="452" t="s">
        <v>94</v>
      </c>
      <c r="J133" s="452">
        <v>189</v>
      </c>
      <c r="K133" s="383"/>
    </row>
    <row r="134" spans="1:11" x14ac:dyDescent="0.25">
      <c r="A134" s="1004">
        <v>132</v>
      </c>
      <c r="B134" s="658" t="s">
        <v>2018</v>
      </c>
      <c r="C134" s="452" t="s">
        <v>1720</v>
      </c>
      <c r="D134" s="1003" t="s">
        <v>92</v>
      </c>
      <c r="E134" s="452"/>
      <c r="F134" s="210"/>
      <c r="G134" s="364" t="s">
        <v>92</v>
      </c>
      <c r="H134" s="452" t="s">
        <v>90</v>
      </c>
      <c r="I134" s="452" t="s">
        <v>94</v>
      </c>
      <c r="J134" s="452">
        <v>190</v>
      </c>
      <c r="K134" s="383"/>
    </row>
    <row r="135" spans="1:11" x14ac:dyDescent="0.25">
      <c r="A135" s="1004">
        <v>133</v>
      </c>
      <c r="B135" s="658" t="s">
        <v>2019</v>
      </c>
      <c r="C135" s="452" t="s">
        <v>1721</v>
      </c>
      <c r="D135" s="452"/>
      <c r="E135" s="452"/>
      <c r="F135" s="210"/>
      <c r="G135" s="364" t="s">
        <v>92</v>
      </c>
      <c r="H135" s="452" t="s">
        <v>90</v>
      </c>
      <c r="I135" s="452" t="s">
        <v>94</v>
      </c>
      <c r="J135" s="452">
        <v>191</v>
      </c>
      <c r="K135" s="383"/>
    </row>
    <row r="136" spans="1:11" x14ac:dyDescent="0.25">
      <c r="A136" s="1004">
        <v>134</v>
      </c>
      <c r="B136" s="658" t="s">
        <v>2020</v>
      </c>
      <c r="C136" s="452" t="s">
        <v>1722</v>
      </c>
      <c r="D136" s="452"/>
      <c r="E136" s="452"/>
      <c r="F136" s="210"/>
      <c r="G136" s="364" t="s">
        <v>92</v>
      </c>
      <c r="H136" s="452" t="s">
        <v>90</v>
      </c>
      <c r="I136" s="452" t="s">
        <v>94</v>
      </c>
      <c r="J136" s="452">
        <v>192</v>
      </c>
      <c r="K136" s="383"/>
    </row>
    <row r="137" spans="1:11" x14ac:dyDescent="0.25">
      <c r="A137" s="1004">
        <v>135</v>
      </c>
      <c r="B137" s="658" t="s">
        <v>2021</v>
      </c>
      <c r="C137" s="452" t="s">
        <v>1723</v>
      </c>
      <c r="D137" s="452"/>
      <c r="E137" s="452"/>
      <c r="F137" s="210"/>
      <c r="G137" s="364"/>
      <c r="H137" s="452" t="s">
        <v>90</v>
      </c>
      <c r="I137" s="452" t="s">
        <v>94</v>
      </c>
      <c r="J137" s="452">
        <v>193</v>
      </c>
      <c r="K137" s="383"/>
    </row>
    <row r="138" spans="1:11" x14ac:dyDescent="0.25">
      <c r="A138" s="1004">
        <v>136</v>
      </c>
      <c r="B138" s="658" t="s">
        <v>2022</v>
      </c>
      <c r="C138" s="452" t="s">
        <v>1724</v>
      </c>
      <c r="D138" s="452"/>
      <c r="E138" s="452"/>
      <c r="F138" s="210"/>
      <c r="G138" s="364"/>
      <c r="H138" s="452" t="s">
        <v>90</v>
      </c>
      <c r="I138" s="452" t="s">
        <v>94</v>
      </c>
      <c r="J138" s="452">
        <v>194</v>
      </c>
      <c r="K138" s="383"/>
    </row>
    <row r="139" spans="1:11" x14ac:dyDescent="0.25">
      <c r="A139" s="1004">
        <v>137</v>
      </c>
      <c r="B139" s="658" t="s">
        <v>2024</v>
      </c>
      <c r="C139" s="452" t="s">
        <v>1726</v>
      </c>
      <c r="D139" s="452"/>
      <c r="E139" s="452"/>
      <c r="F139" s="210"/>
      <c r="G139" s="364"/>
      <c r="H139" s="452" t="s">
        <v>90</v>
      </c>
      <c r="I139" s="452" t="s">
        <v>94</v>
      </c>
      <c r="J139" s="452">
        <v>195</v>
      </c>
      <c r="K139" s="383"/>
    </row>
    <row r="140" spans="1:11" x14ac:dyDescent="0.25">
      <c r="A140" s="1004">
        <v>138</v>
      </c>
      <c r="B140" s="658" t="s">
        <v>2026</v>
      </c>
      <c r="C140" s="452" t="s">
        <v>2025</v>
      </c>
      <c r="D140" s="452"/>
      <c r="E140" s="452"/>
      <c r="F140" s="210"/>
      <c r="G140" s="364" t="s">
        <v>92</v>
      </c>
      <c r="H140" s="452" t="s">
        <v>90</v>
      </c>
      <c r="I140" s="452" t="s">
        <v>94</v>
      </c>
      <c r="J140" s="452">
        <v>196</v>
      </c>
      <c r="K140" s="383"/>
    </row>
    <row r="141" spans="1:11" x14ac:dyDescent="0.25">
      <c r="A141" s="1004">
        <v>139</v>
      </c>
      <c r="B141" s="658" t="s">
        <v>2028</v>
      </c>
      <c r="C141" s="452" t="s">
        <v>2027</v>
      </c>
      <c r="D141" s="452"/>
      <c r="E141" s="452"/>
      <c r="F141" s="210"/>
      <c r="G141" s="364" t="s">
        <v>92</v>
      </c>
      <c r="H141" s="452" t="s">
        <v>90</v>
      </c>
      <c r="I141" s="452" t="s">
        <v>94</v>
      </c>
      <c r="J141" s="452">
        <v>197</v>
      </c>
      <c r="K141" s="383"/>
    </row>
    <row r="142" spans="1:11" x14ac:dyDescent="0.25">
      <c r="A142" s="1004">
        <v>140</v>
      </c>
      <c r="B142" s="658" t="s">
        <v>2030</v>
      </c>
      <c r="C142" s="452" t="s">
        <v>1727</v>
      </c>
      <c r="D142" s="1003" t="s">
        <v>92</v>
      </c>
      <c r="E142" s="452"/>
      <c r="F142" s="210"/>
      <c r="G142" s="364" t="s">
        <v>92</v>
      </c>
      <c r="H142" s="452" t="s">
        <v>90</v>
      </c>
      <c r="I142" s="452" t="s">
        <v>94</v>
      </c>
      <c r="J142" s="452">
        <v>198</v>
      </c>
      <c r="K142" s="383"/>
    </row>
    <row r="143" spans="1:11" x14ac:dyDescent="0.25">
      <c r="A143" s="1004">
        <v>141</v>
      </c>
      <c r="B143" s="658" t="s">
        <v>2031</v>
      </c>
      <c r="C143" s="452" t="s">
        <v>1728</v>
      </c>
      <c r="D143" s="452"/>
      <c r="E143" s="452"/>
      <c r="F143" s="210"/>
      <c r="G143" s="364" t="s">
        <v>92</v>
      </c>
      <c r="H143" s="452" t="s">
        <v>90</v>
      </c>
      <c r="I143" s="452" t="s">
        <v>94</v>
      </c>
      <c r="J143" s="452">
        <v>199</v>
      </c>
      <c r="K143" s="383"/>
    </row>
    <row r="144" spans="1:11" x14ac:dyDescent="0.25">
      <c r="A144" s="1004">
        <v>142</v>
      </c>
      <c r="B144" s="658" t="s">
        <v>2032</v>
      </c>
      <c r="C144" s="452" t="s">
        <v>1729</v>
      </c>
      <c r="D144" s="452"/>
      <c r="E144" s="452"/>
      <c r="F144" s="210"/>
      <c r="G144" s="364" t="s">
        <v>92</v>
      </c>
      <c r="H144" s="452" t="s">
        <v>90</v>
      </c>
      <c r="I144" s="452" t="s">
        <v>94</v>
      </c>
      <c r="J144" s="452">
        <v>200</v>
      </c>
      <c r="K144" s="383"/>
    </row>
    <row r="145" spans="1:11" x14ac:dyDescent="0.25">
      <c r="A145" s="1004">
        <v>143</v>
      </c>
      <c r="B145" s="658" t="s">
        <v>2033</v>
      </c>
      <c r="C145" s="452" t="s">
        <v>1730</v>
      </c>
      <c r="D145" s="452"/>
      <c r="E145" s="452"/>
      <c r="F145" s="210"/>
      <c r="G145" s="364"/>
      <c r="H145" s="452" t="s">
        <v>90</v>
      </c>
      <c r="I145" s="452" t="s">
        <v>94</v>
      </c>
      <c r="J145" s="452">
        <v>201</v>
      </c>
      <c r="K145" s="383"/>
    </row>
    <row r="146" spans="1:11" x14ac:dyDescent="0.25">
      <c r="A146" s="1004">
        <v>144</v>
      </c>
      <c r="B146" s="658" t="s">
        <v>2034</v>
      </c>
      <c r="C146" s="452" t="s">
        <v>1731</v>
      </c>
      <c r="D146" s="452"/>
      <c r="E146" s="452"/>
      <c r="F146" s="210"/>
      <c r="G146" s="364"/>
      <c r="H146" s="452" t="s">
        <v>90</v>
      </c>
      <c r="I146" s="452" t="s">
        <v>94</v>
      </c>
      <c r="J146" s="452">
        <v>202</v>
      </c>
      <c r="K146" s="383"/>
    </row>
    <row r="147" spans="1:11" x14ac:dyDescent="0.25">
      <c r="A147" s="1004">
        <v>145</v>
      </c>
      <c r="B147" s="658" t="s">
        <v>2036</v>
      </c>
      <c r="C147" s="452" t="s">
        <v>2035</v>
      </c>
      <c r="D147" s="1003" t="s">
        <v>92</v>
      </c>
      <c r="E147" s="452"/>
      <c r="F147" s="210"/>
      <c r="G147" s="364" t="s">
        <v>92</v>
      </c>
      <c r="H147" s="452" t="s">
        <v>90</v>
      </c>
      <c r="I147" s="452" t="s">
        <v>94</v>
      </c>
      <c r="J147" s="452">
        <v>203</v>
      </c>
      <c r="K147" s="383"/>
    </row>
    <row r="148" spans="1:11" x14ac:dyDescent="0.25">
      <c r="A148" s="1004">
        <v>146</v>
      </c>
      <c r="B148" s="658" t="s">
        <v>2037</v>
      </c>
      <c r="C148" s="452" t="s">
        <v>1732</v>
      </c>
      <c r="D148" s="452"/>
      <c r="E148" s="452"/>
      <c r="F148" s="210"/>
      <c r="G148" s="364" t="s">
        <v>92</v>
      </c>
      <c r="H148" s="452" t="s">
        <v>90</v>
      </c>
      <c r="I148" s="452" t="s">
        <v>94</v>
      </c>
      <c r="J148" s="452">
        <v>204</v>
      </c>
      <c r="K148" s="383"/>
    </row>
    <row r="149" spans="1:11" x14ac:dyDescent="0.25">
      <c r="A149" s="1004">
        <v>147</v>
      </c>
      <c r="B149" s="658" t="s">
        <v>2039</v>
      </c>
      <c r="C149" s="452" t="s">
        <v>2038</v>
      </c>
      <c r="D149" s="452"/>
      <c r="E149" s="452"/>
      <c r="F149" s="210"/>
      <c r="G149" s="364" t="s">
        <v>92</v>
      </c>
      <c r="H149" s="452" t="s">
        <v>90</v>
      </c>
      <c r="I149" s="452" t="s">
        <v>94</v>
      </c>
      <c r="J149" s="452">
        <v>205</v>
      </c>
      <c r="K149" s="383"/>
    </row>
    <row r="150" spans="1:11" x14ac:dyDescent="0.25">
      <c r="A150" s="1004">
        <v>148</v>
      </c>
      <c r="B150" s="658" t="s">
        <v>2041</v>
      </c>
      <c r="C150" s="452" t="s">
        <v>2040</v>
      </c>
      <c r="D150" s="452"/>
      <c r="E150" s="452"/>
      <c r="F150" s="210"/>
      <c r="G150" s="364" t="s">
        <v>92</v>
      </c>
      <c r="H150" s="452" t="s">
        <v>90</v>
      </c>
      <c r="I150" s="452" t="s">
        <v>94</v>
      </c>
      <c r="J150" s="452">
        <v>206</v>
      </c>
      <c r="K150" s="383"/>
    </row>
    <row r="151" spans="1:11" x14ac:dyDescent="0.25">
      <c r="A151" s="1004">
        <v>149</v>
      </c>
      <c r="B151" s="658" t="s">
        <v>1924</v>
      </c>
      <c r="C151" s="452" t="s">
        <v>2191</v>
      </c>
      <c r="D151" s="452"/>
      <c r="E151" s="452"/>
      <c r="F151" s="210"/>
      <c r="G151" s="452" t="s">
        <v>92</v>
      </c>
      <c r="H151" s="452" t="s">
        <v>90</v>
      </c>
      <c r="I151" s="452" t="s">
        <v>94</v>
      </c>
      <c r="J151" s="1011">
        <v>0</v>
      </c>
      <c r="K151" s="383"/>
    </row>
    <row r="152" spans="1:11" x14ac:dyDescent="0.25">
      <c r="A152" s="1004">
        <v>150</v>
      </c>
      <c r="B152" s="658" t="s">
        <v>1990</v>
      </c>
      <c r="C152" s="452" t="s">
        <v>422</v>
      </c>
      <c r="D152" s="452"/>
      <c r="E152" s="452"/>
      <c r="F152" s="210"/>
      <c r="G152" s="364" t="s">
        <v>92</v>
      </c>
      <c r="H152" s="452" t="s">
        <v>90</v>
      </c>
      <c r="I152" s="452" t="s">
        <v>94</v>
      </c>
      <c r="J152" s="1011">
        <v>0</v>
      </c>
      <c r="K152" s="383"/>
    </row>
    <row r="153" spans="1:11" x14ac:dyDescent="0.25">
      <c r="A153" s="1004">
        <v>151</v>
      </c>
      <c r="B153" s="658" t="s">
        <v>1690</v>
      </c>
      <c r="C153" s="452" t="s">
        <v>2100</v>
      </c>
      <c r="D153" s="452"/>
      <c r="E153" s="452"/>
      <c r="F153" s="210"/>
      <c r="G153" s="452"/>
      <c r="H153" s="452" t="s">
        <v>90</v>
      </c>
      <c r="I153" s="452" t="s">
        <v>94</v>
      </c>
      <c r="J153" s="452">
        <v>366</v>
      </c>
      <c r="K153" s="383"/>
    </row>
    <row r="154" spans="1:11" x14ac:dyDescent="0.25">
      <c r="A154" s="1004">
        <v>152</v>
      </c>
      <c r="B154" s="284" t="s">
        <v>1851</v>
      </c>
      <c r="C154" s="210" t="s">
        <v>1693</v>
      </c>
      <c r="D154" s="452"/>
      <c r="E154" s="452"/>
      <c r="F154" s="210"/>
      <c r="G154" s="364" t="s">
        <v>92</v>
      </c>
      <c r="H154" s="452" t="s">
        <v>90</v>
      </c>
      <c r="I154" s="452" t="s">
        <v>94</v>
      </c>
      <c r="J154" s="452">
        <v>256</v>
      </c>
      <c r="K154" s="383"/>
    </row>
    <row r="155" spans="1:11" x14ac:dyDescent="0.25">
      <c r="A155" s="1004">
        <v>153</v>
      </c>
      <c r="B155" s="284" t="s">
        <v>1656</v>
      </c>
      <c r="C155" s="210" t="s">
        <v>2332</v>
      </c>
      <c r="D155" s="452"/>
      <c r="E155" s="452"/>
      <c r="F155" s="210"/>
      <c r="G155" s="364" t="s">
        <v>92</v>
      </c>
      <c r="H155" s="452" t="s">
        <v>90</v>
      </c>
      <c r="I155" s="452" t="s">
        <v>94</v>
      </c>
      <c r="J155" s="452">
        <v>257</v>
      </c>
      <c r="K155" s="383"/>
    </row>
    <row r="156" spans="1:11" x14ac:dyDescent="0.25">
      <c r="A156" s="1004">
        <v>154</v>
      </c>
      <c r="B156" s="1030" t="s">
        <v>3556</v>
      </c>
      <c r="C156" s="1011" t="s">
        <v>3557</v>
      </c>
      <c r="D156" s="452"/>
      <c r="E156" s="452"/>
      <c r="F156" s="210"/>
      <c r="G156" s="452"/>
      <c r="H156" s="1011" t="s">
        <v>74</v>
      </c>
      <c r="I156" s="1011" t="s">
        <v>94</v>
      </c>
      <c r="J156" s="1011">
        <v>18</v>
      </c>
      <c r="K156" s="383"/>
    </row>
    <row r="157" spans="1:11" x14ac:dyDescent="0.25">
      <c r="A157" s="1004">
        <v>155</v>
      </c>
      <c r="B157" s="1062" t="s">
        <v>3890</v>
      </c>
      <c r="C157" s="668" t="s">
        <v>3561</v>
      </c>
      <c r="D157" s="452"/>
      <c r="E157" s="452"/>
      <c r="F157" s="210"/>
      <c r="G157" s="452"/>
      <c r="H157" s="452" t="s">
        <v>90</v>
      </c>
      <c r="I157" s="452" t="s">
        <v>94</v>
      </c>
      <c r="J157" s="452">
        <v>371</v>
      </c>
      <c r="K157" s="383"/>
    </row>
    <row r="158" spans="1:11" x14ac:dyDescent="0.25">
      <c r="A158" s="1004">
        <v>156</v>
      </c>
      <c r="B158" s="1062" t="s">
        <v>3891</v>
      </c>
      <c r="C158" s="668" t="s">
        <v>3564</v>
      </c>
      <c r="D158" s="452"/>
      <c r="E158" s="452"/>
      <c r="F158" s="210"/>
      <c r="G158" s="452"/>
      <c r="H158" s="452" t="s">
        <v>90</v>
      </c>
      <c r="I158" s="452" t="s">
        <v>94</v>
      </c>
      <c r="J158" s="452">
        <v>372</v>
      </c>
      <c r="K158" s="383"/>
    </row>
    <row r="159" spans="1:11" x14ac:dyDescent="0.25">
      <c r="A159" s="1004">
        <v>157</v>
      </c>
      <c r="B159" s="1062" t="s">
        <v>3892</v>
      </c>
      <c r="C159" s="668" t="s">
        <v>3565</v>
      </c>
      <c r="D159" s="452"/>
      <c r="E159" s="452"/>
      <c r="F159" s="210"/>
      <c r="G159" s="452"/>
      <c r="H159" s="452" t="s">
        <v>90</v>
      </c>
      <c r="I159" s="452" t="s">
        <v>94</v>
      </c>
      <c r="J159" s="452">
        <v>373</v>
      </c>
      <c r="K159" s="383"/>
    </row>
    <row r="160" spans="1:11" x14ac:dyDescent="0.25">
      <c r="A160" s="1004">
        <v>158</v>
      </c>
      <c r="B160" s="1062" t="s">
        <v>3893</v>
      </c>
      <c r="C160" s="668" t="s">
        <v>3566</v>
      </c>
      <c r="D160" s="452"/>
      <c r="E160" s="452"/>
      <c r="F160" s="210"/>
      <c r="G160" s="364"/>
      <c r="H160" s="452" t="s">
        <v>90</v>
      </c>
      <c r="I160" s="452" t="s">
        <v>94</v>
      </c>
      <c r="J160" s="452">
        <v>374</v>
      </c>
      <c r="K160" s="383"/>
    </row>
    <row r="161" spans="1:11" x14ac:dyDescent="0.25">
      <c r="A161" s="1004">
        <v>159</v>
      </c>
      <c r="B161" s="1062" t="s">
        <v>3899</v>
      </c>
      <c r="C161" s="668" t="s">
        <v>3572</v>
      </c>
      <c r="D161" s="452"/>
      <c r="E161" s="452"/>
      <c r="F161" s="210"/>
      <c r="G161" s="452"/>
      <c r="H161" s="452" t="s">
        <v>90</v>
      </c>
      <c r="I161" s="452" t="s">
        <v>94</v>
      </c>
      <c r="J161" s="452">
        <v>380</v>
      </c>
      <c r="K161" s="383"/>
    </row>
    <row r="162" spans="1:11" x14ac:dyDescent="0.25">
      <c r="A162" s="1004">
        <v>160</v>
      </c>
      <c r="B162" s="1063" t="s">
        <v>3901</v>
      </c>
      <c r="C162" s="668" t="s">
        <v>3576</v>
      </c>
      <c r="D162" s="364" t="s">
        <v>92</v>
      </c>
      <c r="E162" s="452"/>
      <c r="F162" s="210"/>
      <c r="G162" s="364" t="s">
        <v>92</v>
      </c>
      <c r="H162" s="452" t="s">
        <v>90</v>
      </c>
      <c r="I162" s="452" t="s">
        <v>94</v>
      </c>
      <c r="J162" s="452">
        <v>384</v>
      </c>
      <c r="K162" s="383"/>
    </row>
    <row r="163" spans="1:11" x14ac:dyDescent="0.25">
      <c r="A163" s="1004">
        <v>161</v>
      </c>
      <c r="B163" s="1062" t="s">
        <v>3902</v>
      </c>
      <c r="C163" s="668" t="s">
        <v>3577</v>
      </c>
      <c r="D163" s="452"/>
      <c r="E163" s="452"/>
      <c r="F163" s="210"/>
      <c r="G163" s="452"/>
      <c r="H163" s="452" t="s">
        <v>90</v>
      </c>
      <c r="I163" s="452" t="s">
        <v>94</v>
      </c>
      <c r="J163" s="452">
        <v>385</v>
      </c>
      <c r="K163" s="383"/>
    </row>
    <row r="164" spans="1:11" x14ac:dyDescent="0.25">
      <c r="A164" s="1004">
        <v>162</v>
      </c>
      <c r="B164" s="1062" t="s">
        <v>3903</v>
      </c>
      <c r="C164" s="668" t="s">
        <v>3578</v>
      </c>
      <c r="D164" s="452"/>
      <c r="E164" s="452"/>
      <c r="F164" s="210"/>
      <c r="G164" s="452"/>
      <c r="H164" s="452" t="s">
        <v>90</v>
      </c>
      <c r="I164" s="452" t="s">
        <v>94</v>
      </c>
      <c r="J164" s="452">
        <v>386</v>
      </c>
      <c r="K164" s="383"/>
    </row>
    <row r="165" spans="1:11" x14ac:dyDescent="0.25">
      <c r="A165" s="1004">
        <v>163</v>
      </c>
      <c r="B165" s="1062" t="s">
        <v>3904</v>
      </c>
      <c r="C165" s="668" t="s">
        <v>3579</v>
      </c>
      <c r="D165" s="452"/>
      <c r="E165" s="452"/>
      <c r="F165" s="210"/>
      <c r="G165" s="452"/>
      <c r="H165" s="452" t="s">
        <v>90</v>
      </c>
      <c r="I165" s="452" t="s">
        <v>94</v>
      </c>
      <c r="J165" s="452">
        <v>387</v>
      </c>
      <c r="K165" s="383"/>
    </row>
    <row r="166" spans="1:11" x14ac:dyDescent="0.25">
      <c r="A166" s="1004">
        <v>164</v>
      </c>
      <c r="B166" s="1062" t="s">
        <v>3905</v>
      </c>
      <c r="C166" s="668" t="s">
        <v>3580</v>
      </c>
      <c r="D166" s="452"/>
      <c r="E166" s="452"/>
      <c r="F166" s="210"/>
      <c r="G166" s="452"/>
      <c r="H166" s="452" t="s">
        <v>90</v>
      </c>
      <c r="I166" s="452" t="s">
        <v>94</v>
      </c>
      <c r="J166" s="452">
        <v>388</v>
      </c>
      <c r="K166" s="383"/>
    </row>
    <row r="167" spans="1:11" x14ac:dyDescent="0.25">
      <c r="A167" s="1004">
        <v>165</v>
      </c>
      <c r="B167" s="1062" t="s">
        <v>3906</v>
      </c>
      <c r="C167" s="668" t="s">
        <v>3581</v>
      </c>
      <c r="D167" s="452"/>
      <c r="E167" s="452"/>
      <c r="F167" s="210"/>
      <c r="G167" s="452"/>
      <c r="H167" s="452" t="s">
        <v>90</v>
      </c>
      <c r="I167" s="452" t="s">
        <v>94</v>
      </c>
      <c r="J167" s="452">
        <v>389</v>
      </c>
      <c r="K167" s="383"/>
    </row>
    <row r="168" spans="1:11" x14ac:dyDescent="0.25">
      <c r="A168" s="1004">
        <v>166</v>
      </c>
      <c r="B168" s="1062" t="s">
        <v>3907</v>
      </c>
      <c r="C168" s="668" t="s">
        <v>3582</v>
      </c>
      <c r="D168" s="452"/>
      <c r="E168" s="452"/>
      <c r="F168" s="210"/>
      <c r="G168" s="452"/>
      <c r="H168" s="452" t="s">
        <v>90</v>
      </c>
      <c r="I168" s="452" t="s">
        <v>94</v>
      </c>
      <c r="J168" s="452">
        <v>390</v>
      </c>
      <c r="K168" s="383"/>
    </row>
    <row r="169" spans="1:11" x14ac:dyDescent="0.25">
      <c r="A169" s="1004">
        <v>167</v>
      </c>
      <c r="B169" s="1062" t="s">
        <v>3908</v>
      </c>
      <c r="C169" s="668" t="s">
        <v>3583</v>
      </c>
      <c r="D169" s="452"/>
      <c r="E169" s="452"/>
      <c r="F169" s="210"/>
      <c r="G169" s="452"/>
      <c r="H169" s="452" t="s">
        <v>90</v>
      </c>
      <c r="I169" s="452" t="s">
        <v>94</v>
      </c>
      <c r="J169" s="452">
        <v>391</v>
      </c>
      <c r="K169" s="383"/>
    </row>
    <row r="170" spans="1:11" x14ac:dyDescent="0.25">
      <c r="A170" s="1004">
        <v>168</v>
      </c>
      <c r="B170" s="1062" t="s">
        <v>3909</v>
      </c>
      <c r="C170" s="668" t="s">
        <v>3584</v>
      </c>
      <c r="D170" s="452"/>
      <c r="E170" s="452"/>
      <c r="F170" s="210"/>
      <c r="G170" s="452"/>
      <c r="H170" s="452" t="s">
        <v>90</v>
      </c>
      <c r="I170" s="452" t="s">
        <v>94</v>
      </c>
      <c r="J170" s="452">
        <v>392</v>
      </c>
      <c r="K170" s="383"/>
    </row>
    <row r="171" spans="1:11" x14ac:dyDescent="0.25">
      <c r="A171" s="1004">
        <v>169</v>
      </c>
      <c r="B171" s="1062" t="s">
        <v>3910</v>
      </c>
      <c r="C171" s="668" t="s">
        <v>3585</v>
      </c>
      <c r="D171" s="452"/>
      <c r="E171" s="452"/>
      <c r="F171" s="210"/>
      <c r="G171" s="452"/>
      <c r="H171" s="452" t="s">
        <v>90</v>
      </c>
      <c r="I171" s="452" t="s">
        <v>94</v>
      </c>
      <c r="J171" s="452">
        <v>393</v>
      </c>
      <c r="K171" s="383"/>
    </row>
    <row r="172" spans="1:11" x14ac:dyDescent="0.25">
      <c r="A172" s="1004">
        <v>170</v>
      </c>
      <c r="B172" s="1062" t="s">
        <v>3911</v>
      </c>
      <c r="C172" s="668" t="s">
        <v>3586</v>
      </c>
      <c r="D172" s="452"/>
      <c r="E172" s="452"/>
      <c r="F172" s="210"/>
      <c r="G172" s="452"/>
      <c r="H172" s="452" t="s">
        <v>90</v>
      </c>
      <c r="I172" s="452" t="s">
        <v>94</v>
      </c>
      <c r="J172" s="452">
        <v>394</v>
      </c>
      <c r="K172" s="383"/>
    </row>
    <row r="173" spans="1:11" x14ac:dyDescent="0.25">
      <c r="A173" s="1004">
        <v>171</v>
      </c>
      <c r="B173" s="1062" t="s">
        <v>3912</v>
      </c>
      <c r="C173" s="668" t="s">
        <v>3587</v>
      </c>
      <c r="D173" s="452"/>
      <c r="E173" s="452"/>
      <c r="F173" s="210"/>
      <c r="G173" s="452"/>
      <c r="H173" s="452" t="s">
        <v>90</v>
      </c>
      <c r="I173" s="452" t="s">
        <v>94</v>
      </c>
      <c r="J173" s="452">
        <v>395</v>
      </c>
      <c r="K173" s="383"/>
    </row>
    <row r="174" spans="1:11" x14ac:dyDescent="0.25">
      <c r="A174" s="1004">
        <v>172</v>
      </c>
      <c r="B174" s="1062" t="s">
        <v>3913</v>
      </c>
      <c r="C174" s="668" t="s">
        <v>3588</v>
      </c>
      <c r="D174" s="452"/>
      <c r="E174" s="452"/>
      <c r="F174" s="210"/>
      <c r="G174" s="364"/>
      <c r="H174" s="452" t="s">
        <v>90</v>
      </c>
      <c r="I174" s="452" t="s">
        <v>94</v>
      </c>
      <c r="J174" s="452">
        <v>396</v>
      </c>
      <c r="K174" s="383"/>
    </row>
    <row r="175" spans="1:11" x14ac:dyDescent="0.25">
      <c r="A175" s="1004">
        <v>173</v>
      </c>
      <c r="B175" s="1062" t="s">
        <v>3914</v>
      </c>
      <c r="C175" s="668" t="s">
        <v>3589</v>
      </c>
      <c r="D175" s="452"/>
      <c r="E175" s="452"/>
      <c r="F175" s="210"/>
      <c r="G175" s="364"/>
      <c r="H175" s="452" t="s">
        <v>90</v>
      </c>
      <c r="I175" s="452" t="s">
        <v>94</v>
      </c>
      <c r="J175" s="452">
        <v>397</v>
      </c>
      <c r="K175" s="383"/>
    </row>
    <row r="176" spans="1:11" x14ac:dyDescent="0.25">
      <c r="A176" s="1004">
        <v>174</v>
      </c>
      <c r="B176" s="1062" t="s">
        <v>3915</v>
      </c>
      <c r="C176" s="668" t="s">
        <v>3590</v>
      </c>
      <c r="D176" s="452"/>
      <c r="E176" s="452"/>
      <c r="F176" s="210"/>
      <c r="G176" s="452"/>
      <c r="H176" s="452" t="s">
        <v>90</v>
      </c>
      <c r="I176" s="452" t="s">
        <v>94</v>
      </c>
      <c r="J176" s="452">
        <v>398</v>
      </c>
      <c r="K176" s="383"/>
    </row>
    <row r="177" spans="1:11" x14ac:dyDescent="0.25">
      <c r="A177" s="1004">
        <v>175</v>
      </c>
      <c r="B177" s="1062" t="s">
        <v>3918</v>
      </c>
      <c r="C177" s="668" t="s">
        <v>3597</v>
      </c>
      <c r="D177" s="452"/>
      <c r="E177" s="452"/>
      <c r="F177" s="210"/>
      <c r="G177" s="452"/>
      <c r="H177" s="452" t="s">
        <v>90</v>
      </c>
      <c r="I177" s="452" t="s">
        <v>94</v>
      </c>
      <c r="J177" s="452">
        <v>403</v>
      </c>
      <c r="K177" s="383"/>
    </row>
    <row r="178" spans="1:11" x14ac:dyDescent="0.25">
      <c r="A178" s="1004">
        <v>176</v>
      </c>
      <c r="B178" s="1062" t="s">
        <v>3919</v>
      </c>
      <c r="C178" s="668" t="s">
        <v>3598</v>
      </c>
      <c r="D178" s="452"/>
      <c r="E178" s="452"/>
      <c r="F178" s="210"/>
      <c r="G178" s="452"/>
      <c r="H178" s="452" t="s">
        <v>90</v>
      </c>
      <c r="I178" s="452" t="s">
        <v>94</v>
      </c>
      <c r="J178" s="452">
        <v>404</v>
      </c>
      <c r="K178" s="383"/>
    </row>
    <row r="179" spans="1:11" x14ac:dyDescent="0.25">
      <c r="A179" s="1004">
        <v>177</v>
      </c>
      <c r="B179" s="1062" t="s">
        <v>3920</v>
      </c>
      <c r="C179" s="668" t="s">
        <v>3599</v>
      </c>
      <c r="D179" s="452"/>
      <c r="E179" s="452"/>
      <c r="F179" s="210"/>
      <c r="G179" s="452"/>
      <c r="H179" s="452" t="s">
        <v>90</v>
      </c>
      <c r="I179" s="452" t="s">
        <v>94</v>
      </c>
      <c r="J179" s="452">
        <v>405</v>
      </c>
      <c r="K179" s="383"/>
    </row>
    <row r="180" spans="1:11" ht="14.45" customHeight="1" x14ac:dyDescent="0.25">
      <c r="A180" s="1004">
        <v>178</v>
      </c>
      <c r="B180" s="1062" t="s">
        <v>3921</v>
      </c>
      <c r="C180" s="668" t="s">
        <v>3600</v>
      </c>
      <c r="D180" s="452"/>
      <c r="E180" s="452"/>
      <c r="F180" s="210"/>
      <c r="G180" s="364"/>
      <c r="H180" s="452" t="s">
        <v>90</v>
      </c>
      <c r="I180" s="452" t="s">
        <v>94</v>
      </c>
      <c r="J180" s="452">
        <v>406</v>
      </c>
      <c r="K180" s="383"/>
    </row>
    <row r="181" spans="1:11" x14ac:dyDescent="0.25">
      <c r="A181" s="1004">
        <v>179</v>
      </c>
      <c r="B181" s="1062" t="s">
        <v>3927</v>
      </c>
      <c r="C181" s="668" t="s">
        <v>3606</v>
      </c>
      <c r="D181" s="452"/>
      <c r="E181" s="452"/>
      <c r="F181" s="210"/>
      <c r="G181" s="452"/>
      <c r="H181" s="452" t="s">
        <v>90</v>
      </c>
      <c r="I181" s="452" t="s">
        <v>94</v>
      </c>
      <c r="J181" s="452">
        <v>412</v>
      </c>
      <c r="K181" s="383"/>
    </row>
    <row r="182" spans="1:11" x14ac:dyDescent="0.25">
      <c r="A182" s="1004">
        <v>180</v>
      </c>
      <c r="B182" s="1063" t="s">
        <v>3929</v>
      </c>
      <c r="C182" s="668" t="s">
        <v>3610</v>
      </c>
      <c r="D182" s="364" t="s">
        <v>92</v>
      </c>
      <c r="E182" s="452"/>
      <c r="F182" s="210"/>
      <c r="G182" s="364" t="s">
        <v>92</v>
      </c>
      <c r="H182" s="452" t="s">
        <v>90</v>
      </c>
      <c r="I182" s="452" t="s">
        <v>94</v>
      </c>
      <c r="J182" s="452">
        <v>416</v>
      </c>
      <c r="K182" s="383"/>
    </row>
    <row r="183" spans="1:11" x14ac:dyDescent="0.25">
      <c r="A183" s="1004">
        <v>181</v>
      </c>
      <c r="B183" s="1062" t="s">
        <v>3930</v>
      </c>
      <c r="C183" s="668" t="s">
        <v>3611</v>
      </c>
      <c r="D183" s="452"/>
      <c r="E183" s="452"/>
      <c r="F183" s="210"/>
      <c r="G183" s="452"/>
      <c r="H183" s="452" t="s">
        <v>90</v>
      </c>
      <c r="I183" s="452" t="s">
        <v>94</v>
      </c>
      <c r="J183" s="452">
        <v>417</v>
      </c>
      <c r="K183" s="383"/>
    </row>
    <row r="184" spans="1:11" x14ac:dyDescent="0.25">
      <c r="A184" s="1004">
        <v>182</v>
      </c>
      <c r="B184" s="1062" t="s">
        <v>3931</v>
      </c>
      <c r="C184" s="668" t="s">
        <v>3612</v>
      </c>
      <c r="D184" s="452"/>
      <c r="E184" s="452"/>
      <c r="F184" s="210"/>
      <c r="G184" s="452"/>
      <c r="H184" s="452" t="s">
        <v>90</v>
      </c>
      <c r="I184" s="452" t="s">
        <v>94</v>
      </c>
      <c r="J184" s="452">
        <v>418</v>
      </c>
      <c r="K184" s="383"/>
    </row>
    <row r="185" spans="1:11" x14ac:dyDescent="0.25">
      <c r="A185" s="1004">
        <v>183</v>
      </c>
      <c r="B185" s="1062" t="s">
        <v>3932</v>
      </c>
      <c r="C185" s="668" t="s">
        <v>3613</v>
      </c>
      <c r="D185" s="452"/>
      <c r="E185" s="452"/>
      <c r="F185" s="210"/>
      <c r="G185" s="364"/>
      <c r="H185" s="452" t="s">
        <v>90</v>
      </c>
      <c r="I185" s="452" t="s">
        <v>94</v>
      </c>
      <c r="J185" s="452">
        <v>419</v>
      </c>
      <c r="K185" s="383"/>
    </row>
    <row r="186" spans="1:11" x14ac:dyDescent="0.25">
      <c r="A186" s="1004">
        <v>184</v>
      </c>
      <c r="B186" s="1062" t="s">
        <v>3933</v>
      </c>
      <c r="C186" s="668" t="s">
        <v>3614</v>
      </c>
      <c r="D186" s="452"/>
      <c r="E186" s="452"/>
      <c r="F186" s="210"/>
      <c r="G186" s="364"/>
      <c r="H186" s="452" t="s">
        <v>90</v>
      </c>
      <c r="I186" s="452" t="s">
        <v>94</v>
      </c>
      <c r="J186" s="452">
        <v>420</v>
      </c>
      <c r="K186" s="383"/>
    </row>
    <row r="187" spans="1:11" x14ac:dyDescent="0.25">
      <c r="A187" s="1004">
        <v>185</v>
      </c>
      <c r="B187" s="1062" t="s">
        <v>3934</v>
      </c>
      <c r="C187" s="668" t="s">
        <v>3615</v>
      </c>
      <c r="D187" s="452"/>
      <c r="E187" s="452"/>
      <c r="F187" s="210"/>
      <c r="G187" s="452"/>
      <c r="H187" s="452" t="s">
        <v>90</v>
      </c>
      <c r="I187" s="452" t="s">
        <v>94</v>
      </c>
      <c r="J187" s="452">
        <v>421</v>
      </c>
      <c r="K187" s="383"/>
    </row>
    <row r="188" spans="1:11" x14ac:dyDescent="0.25">
      <c r="A188" s="1004">
        <v>186</v>
      </c>
      <c r="B188" s="1062" t="s">
        <v>3935</v>
      </c>
      <c r="C188" s="668" t="s">
        <v>3616</v>
      </c>
      <c r="D188" s="452"/>
      <c r="E188" s="452"/>
      <c r="F188" s="210"/>
      <c r="G188" s="452"/>
      <c r="H188" s="452" t="s">
        <v>90</v>
      </c>
      <c r="I188" s="452" t="s">
        <v>94</v>
      </c>
      <c r="J188" s="452">
        <v>422</v>
      </c>
      <c r="K188" s="383"/>
    </row>
    <row r="189" spans="1:11" x14ac:dyDescent="0.25">
      <c r="A189" s="1004">
        <v>187</v>
      </c>
      <c r="B189" s="1062" t="s">
        <v>3936</v>
      </c>
      <c r="C189" s="668" t="s">
        <v>3617</v>
      </c>
      <c r="D189" s="452"/>
      <c r="E189" s="452"/>
      <c r="F189" s="210"/>
      <c r="G189" s="452"/>
      <c r="H189" s="452" t="s">
        <v>90</v>
      </c>
      <c r="I189" s="452" t="s">
        <v>94</v>
      </c>
      <c r="J189" s="452">
        <v>423</v>
      </c>
      <c r="K189" s="383"/>
    </row>
    <row r="190" spans="1:11" x14ac:dyDescent="0.25">
      <c r="A190" s="1004">
        <v>188</v>
      </c>
      <c r="B190" s="1062" t="s">
        <v>3937</v>
      </c>
      <c r="C190" s="668" t="s">
        <v>3618</v>
      </c>
      <c r="D190" s="452"/>
      <c r="E190" s="452"/>
      <c r="F190" s="210"/>
      <c r="G190" s="452"/>
      <c r="H190" s="452" t="s">
        <v>90</v>
      </c>
      <c r="I190" s="452" t="s">
        <v>94</v>
      </c>
      <c r="J190" s="452">
        <v>424</v>
      </c>
      <c r="K190" s="383"/>
    </row>
    <row r="191" spans="1:11" x14ac:dyDescent="0.25">
      <c r="A191" s="1004">
        <v>189</v>
      </c>
      <c r="B191" s="1062" t="s">
        <v>3938</v>
      </c>
      <c r="C191" s="668" t="s">
        <v>3619</v>
      </c>
      <c r="D191" s="452"/>
      <c r="E191" s="452"/>
      <c r="F191" s="210"/>
      <c r="G191" s="452"/>
      <c r="H191" s="452" t="s">
        <v>90</v>
      </c>
      <c r="I191" s="452" t="s">
        <v>94</v>
      </c>
      <c r="J191" s="452">
        <v>425</v>
      </c>
      <c r="K191" s="383"/>
    </row>
    <row r="192" spans="1:11" x14ac:dyDescent="0.25">
      <c r="A192" s="1004">
        <v>190</v>
      </c>
      <c r="B192" s="1062" t="s">
        <v>3939</v>
      </c>
      <c r="C192" s="668" t="s">
        <v>3620</v>
      </c>
      <c r="D192" s="452"/>
      <c r="E192" s="452"/>
      <c r="F192" s="210"/>
      <c r="G192" s="452"/>
      <c r="H192" s="452" t="s">
        <v>90</v>
      </c>
      <c r="I192" s="452" t="s">
        <v>94</v>
      </c>
      <c r="J192" s="452">
        <v>426</v>
      </c>
      <c r="K192" s="383"/>
    </row>
    <row r="193" spans="1:11" x14ac:dyDescent="0.25">
      <c r="A193" s="1004">
        <v>191</v>
      </c>
      <c r="B193" s="1062" t="s">
        <v>3940</v>
      </c>
      <c r="C193" s="668" t="s">
        <v>3621</v>
      </c>
      <c r="D193" s="452"/>
      <c r="E193" s="452"/>
      <c r="F193" s="210"/>
      <c r="G193" s="452"/>
      <c r="H193" s="452" t="s">
        <v>90</v>
      </c>
      <c r="I193" s="452" t="s">
        <v>94</v>
      </c>
      <c r="J193" s="452">
        <v>427</v>
      </c>
      <c r="K193" s="383"/>
    </row>
    <row r="194" spans="1:11" x14ac:dyDescent="0.25">
      <c r="A194" s="1004">
        <v>192</v>
      </c>
      <c r="B194" s="1062" t="s">
        <v>3941</v>
      </c>
      <c r="C194" s="668" t="s">
        <v>3622</v>
      </c>
      <c r="D194" s="452"/>
      <c r="E194" s="452"/>
      <c r="F194" s="210"/>
      <c r="G194" s="452"/>
      <c r="H194" s="452" t="s">
        <v>90</v>
      </c>
      <c r="I194" s="452" t="s">
        <v>94</v>
      </c>
      <c r="J194" s="452">
        <v>428</v>
      </c>
      <c r="K194" s="383"/>
    </row>
    <row r="195" spans="1:11" x14ac:dyDescent="0.25">
      <c r="A195" s="1004">
        <v>193</v>
      </c>
      <c r="B195" s="1062" t="s">
        <v>3942</v>
      </c>
      <c r="C195" s="668" t="s">
        <v>3623</v>
      </c>
      <c r="D195" s="452"/>
      <c r="E195" s="452"/>
      <c r="F195" s="210"/>
      <c r="G195" s="452"/>
      <c r="H195" s="452" t="s">
        <v>90</v>
      </c>
      <c r="I195" s="452" t="s">
        <v>94</v>
      </c>
      <c r="J195" s="452">
        <v>429</v>
      </c>
      <c r="K195" s="383"/>
    </row>
    <row r="196" spans="1:11" x14ac:dyDescent="0.25">
      <c r="A196" s="1004">
        <v>194</v>
      </c>
      <c r="B196" s="1062" t="s">
        <v>3943</v>
      </c>
      <c r="C196" s="668" t="s">
        <v>3624</v>
      </c>
      <c r="D196" s="452"/>
      <c r="E196" s="452"/>
      <c r="F196" s="210"/>
      <c r="G196" s="452"/>
      <c r="H196" s="452" t="s">
        <v>90</v>
      </c>
      <c r="I196" s="452" t="s">
        <v>94</v>
      </c>
      <c r="J196" s="452">
        <v>430</v>
      </c>
      <c r="K196" s="383"/>
    </row>
    <row r="197" spans="1:11" x14ac:dyDescent="0.25">
      <c r="A197" s="1004">
        <v>195</v>
      </c>
      <c r="B197" s="1062" t="s">
        <v>3946</v>
      </c>
      <c r="C197" s="668" t="s">
        <v>3563</v>
      </c>
      <c r="D197" s="452"/>
      <c r="E197" s="452"/>
      <c r="F197" s="210"/>
      <c r="G197" s="452"/>
      <c r="H197" s="452" t="s">
        <v>90</v>
      </c>
      <c r="I197" s="452" t="s">
        <v>94</v>
      </c>
      <c r="J197" s="452">
        <v>435</v>
      </c>
      <c r="K197" s="383"/>
    </row>
    <row r="198" spans="1:11" x14ac:dyDescent="0.25">
      <c r="A198" s="1004">
        <v>196</v>
      </c>
      <c r="B198" s="1062" t="s">
        <v>3947</v>
      </c>
      <c r="C198" s="668" t="s">
        <v>3631</v>
      </c>
      <c r="D198" s="452"/>
      <c r="E198" s="452"/>
      <c r="F198" s="210"/>
      <c r="G198" s="452"/>
      <c r="H198" s="452" t="s">
        <v>90</v>
      </c>
      <c r="I198" s="452" t="s">
        <v>94</v>
      </c>
      <c r="J198" s="452">
        <v>436</v>
      </c>
      <c r="K198" s="383"/>
    </row>
    <row r="199" spans="1:11" x14ac:dyDescent="0.25">
      <c r="A199" s="1004">
        <v>197</v>
      </c>
      <c r="B199" s="1062" t="s">
        <v>3948</v>
      </c>
      <c r="C199" s="668" t="s">
        <v>3632</v>
      </c>
      <c r="D199" s="452"/>
      <c r="E199" s="452"/>
      <c r="F199" s="210"/>
      <c r="G199" s="452"/>
      <c r="H199" s="452" t="s">
        <v>90</v>
      </c>
      <c r="I199" s="452" t="s">
        <v>94</v>
      </c>
      <c r="J199" s="452">
        <v>437</v>
      </c>
      <c r="K199" s="383"/>
    </row>
    <row r="200" spans="1:11" x14ac:dyDescent="0.25">
      <c r="A200" s="1004">
        <v>198</v>
      </c>
      <c r="B200" s="1062" t="s">
        <v>3949</v>
      </c>
      <c r="C200" s="668" t="s">
        <v>3633</v>
      </c>
      <c r="D200" s="452"/>
      <c r="E200" s="452"/>
      <c r="F200" s="210"/>
      <c r="G200" s="364"/>
      <c r="H200" s="452" t="s">
        <v>90</v>
      </c>
      <c r="I200" s="452" t="s">
        <v>94</v>
      </c>
      <c r="J200" s="452">
        <v>438</v>
      </c>
      <c r="K200" s="383"/>
    </row>
    <row r="201" spans="1:11" x14ac:dyDescent="0.25">
      <c r="A201" s="1004">
        <v>199</v>
      </c>
      <c r="B201" s="1062" t="s">
        <v>3955</v>
      </c>
      <c r="C201" s="668" t="s">
        <v>3639</v>
      </c>
      <c r="D201" s="452"/>
      <c r="E201" s="452"/>
      <c r="F201" s="210"/>
      <c r="G201" s="452"/>
      <c r="H201" s="452" t="s">
        <v>90</v>
      </c>
      <c r="I201" s="452" t="s">
        <v>94</v>
      </c>
      <c r="J201" s="452">
        <v>444</v>
      </c>
      <c r="K201" s="383"/>
    </row>
    <row r="202" spans="1:11" ht="14.45" customHeight="1" x14ac:dyDescent="0.25">
      <c r="A202" s="1004">
        <v>200</v>
      </c>
      <c r="B202" s="1063" t="s">
        <v>3957</v>
      </c>
      <c r="C202" s="668" t="s">
        <v>3643</v>
      </c>
      <c r="D202" s="364" t="s">
        <v>92</v>
      </c>
      <c r="E202" s="452"/>
      <c r="F202" s="210"/>
      <c r="G202" s="364" t="s">
        <v>92</v>
      </c>
      <c r="H202" s="452" t="s">
        <v>90</v>
      </c>
      <c r="I202" s="452" t="s">
        <v>94</v>
      </c>
      <c r="J202" s="452">
        <v>448</v>
      </c>
      <c r="K202" s="383"/>
    </row>
    <row r="203" spans="1:11" x14ac:dyDescent="0.25">
      <c r="A203" s="1004">
        <v>201</v>
      </c>
      <c r="B203" s="1062" t="s">
        <v>3958</v>
      </c>
      <c r="C203" s="668" t="s">
        <v>3644</v>
      </c>
      <c r="D203" s="452"/>
      <c r="E203" s="452"/>
      <c r="F203" s="210"/>
      <c r="G203" s="452"/>
      <c r="H203" s="452" t="s">
        <v>90</v>
      </c>
      <c r="I203" s="452" t="s">
        <v>94</v>
      </c>
      <c r="J203" s="452">
        <v>449</v>
      </c>
      <c r="K203" s="383"/>
    </row>
    <row r="204" spans="1:11" x14ac:dyDescent="0.25">
      <c r="A204" s="1004">
        <v>202</v>
      </c>
      <c r="B204" s="1062" t="s">
        <v>3959</v>
      </c>
      <c r="C204" s="668" t="s">
        <v>3645</v>
      </c>
      <c r="D204" s="452"/>
      <c r="E204" s="452"/>
      <c r="F204" s="210"/>
      <c r="G204" s="452"/>
      <c r="H204" s="452" t="s">
        <v>90</v>
      </c>
      <c r="I204" s="452" t="s">
        <v>94</v>
      </c>
      <c r="J204" s="452">
        <v>450</v>
      </c>
      <c r="K204" s="383"/>
    </row>
    <row r="205" spans="1:11" x14ac:dyDescent="0.25">
      <c r="A205" s="1004">
        <v>203</v>
      </c>
      <c r="B205" s="1062" t="s">
        <v>3960</v>
      </c>
      <c r="C205" s="668" t="s">
        <v>3646</v>
      </c>
      <c r="D205" s="452"/>
      <c r="E205" s="452"/>
      <c r="F205" s="210"/>
      <c r="G205" s="452"/>
      <c r="H205" s="452" t="s">
        <v>90</v>
      </c>
      <c r="I205" s="452" t="s">
        <v>94</v>
      </c>
      <c r="J205" s="452">
        <v>451</v>
      </c>
      <c r="K205" s="383"/>
    </row>
    <row r="206" spans="1:11" x14ac:dyDescent="0.25">
      <c r="A206" s="1004">
        <v>204</v>
      </c>
      <c r="B206" s="1062" t="s">
        <v>3961</v>
      </c>
      <c r="C206" s="668" t="s">
        <v>3647</v>
      </c>
      <c r="D206" s="452"/>
      <c r="E206" s="452"/>
      <c r="F206" s="210"/>
      <c r="G206" s="452"/>
      <c r="H206" s="452" t="s">
        <v>90</v>
      </c>
      <c r="I206" s="452" t="s">
        <v>94</v>
      </c>
      <c r="J206" s="452">
        <v>452</v>
      </c>
      <c r="K206" s="383"/>
    </row>
    <row r="207" spans="1:11" x14ac:dyDescent="0.25">
      <c r="A207" s="1004">
        <v>205</v>
      </c>
      <c r="B207" s="1062" t="s">
        <v>3962</v>
      </c>
      <c r="C207" s="668" t="s">
        <v>3648</v>
      </c>
      <c r="D207" s="452"/>
      <c r="E207" s="452"/>
      <c r="F207" s="210"/>
      <c r="G207" s="452"/>
      <c r="H207" s="452" t="s">
        <v>90</v>
      </c>
      <c r="I207" s="452" t="s">
        <v>94</v>
      </c>
      <c r="J207" s="452">
        <v>453</v>
      </c>
      <c r="K207" s="383"/>
    </row>
    <row r="208" spans="1:11" x14ac:dyDescent="0.25">
      <c r="A208" s="1004">
        <v>206</v>
      </c>
      <c r="B208" s="1062" t="s">
        <v>3963</v>
      </c>
      <c r="C208" s="668" t="s">
        <v>3649</v>
      </c>
      <c r="D208" s="452"/>
      <c r="E208" s="452"/>
      <c r="F208" s="210"/>
      <c r="G208" s="452"/>
      <c r="H208" s="452" t="s">
        <v>90</v>
      </c>
      <c r="I208" s="452" t="s">
        <v>94</v>
      </c>
      <c r="J208" s="452">
        <v>454</v>
      </c>
      <c r="K208" s="383"/>
    </row>
    <row r="209" spans="1:11" x14ac:dyDescent="0.25">
      <c r="A209" s="1004">
        <v>207</v>
      </c>
      <c r="B209" s="1062" t="s">
        <v>3964</v>
      </c>
      <c r="C209" s="668" t="s">
        <v>3650</v>
      </c>
      <c r="D209" s="452"/>
      <c r="E209" s="452"/>
      <c r="F209" s="210"/>
      <c r="G209" s="452"/>
      <c r="H209" s="452" t="s">
        <v>90</v>
      </c>
      <c r="I209" s="452" t="s">
        <v>94</v>
      </c>
      <c r="J209" s="452">
        <v>455</v>
      </c>
      <c r="K209" s="383"/>
    </row>
    <row r="210" spans="1:11" x14ac:dyDescent="0.25">
      <c r="A210" s="1004">
        <v>208</v>
      </c>
      <c r="B210" s="1062" t="s">
        <v>3965</v>
      </c>
      <c r="C210" s="668" t="s">
        <v>3651</v>
      </c>
      <c r="D210" s="452"/>
      <c r="E210" s="452"/>
      <c r="F210" s="210"/>
      <c r="G210" s="452"/>
      <c r="H210" s="452" t="s">
        <v>90</v>
      </c>
      <c r="I210" s="452" t="s">
        <v>94</v>
      </c>
      <c r="J210" s="452">
        <v>456</v>
      </c>
      <c r="K210" s="383"/>
    </row>
    <row r="211" spans="1:11" x14ac:dyDescent="0.25">
      <c r="A211" s="1004">
        <v>209</v>
      </c>
      <c r="B211" s="1062" t="s">
        <v>3966</v>
      </c>
      <c r="C211" s="668" t="s">
        <v>3652</v>
      </c>
      <c r="D211" s="452"/>
      <c r="E211" s="452"/>
      <c r="F211" s="210"/>
      <c r="G211" s="452"/>
      <c r="H211" s="452" t="s">
        <v>90</v>
      </c>
      <c r="I211" s="452" t="s">
        <v>94</v>
      </c>
      <c r="J211" s="452">
        <v>457</v>
      </c>
      <c r="K211" s="383"/>
    </row>
    <row r="212" spans="1:11" x14ac:dyDescent="0.25">
      <c r="A212" s="1004">
        <v>210</v>
      </c>
      <c r="B212" s="1062" t="s">
        <v>3967</v>
      </c>
      <c r="C212" s="668" t="s">
        <v>3653</v>
      </c>
      <c r="D212" s="452"/>
      <c r="E212" s="452"/>
      <c r="F212" s="210"/>
      <c r="G212" s="452"/>
      <c r="H212" s="452" t="s">
        <v>90</v>
      </c>
      <c r="I212" s="452" t="s">
        <v>94</v>
      </c>
      <c r="J212" s="452">
        <v>458</v>
      </c>
      <c r="K212" s="383"/>
    </row>
    <row r="213" spans="1:11" x14ac:dyDescent="0.25">
      <c r="A213" s="1004">
        <v>211</v>
      </c>
      <c r="B213" s="1062" t="s">
        <v>3968</v>
      </c>
      <c r="C213" s="668" t="s">
        <v>3654</v>
      </c>
      <c r="D213" s="452"/>
      <c r="E213" s="452"/>
      <c r="F213" s="210"/>
      <c r="G213" s="364"/>
      <c r="H213" s="452" t="s">
        <v>90</v>
      </c>
      <c r="I213" s="452" t="s">
        <v>94</v>
      </c>
      <c r="J213" s="452">
        <v>459</v>
      </c>
      <c r="K213" s="383"/>
    </row>
    <row r="214" spans="1:11" x14ac:dyDescent="0.25">
      <c r="A214" s="1004">
        <v>212</v>
      </c>
      <c r="B214" s="1062" t="s">
        <v>3969</v>
      </c>
      <c r="C214" s="668" t="s">
        <v>3655</v>
      </c>
      <c r="D214" s="452"/>
      <c r="E214" s="452"/>
      <c r="F214" s="210"/>
      <c r="G214" s="364"/>
      <c r="H214" s="452" t="s">
        <v>90</v>
      </c>
      <c r="I214" s="452" t="s">
        <v>94</v>
      </c>
      <c r="J214" s="452">
        <v>460</v>
      </c>
      <c r="K214" s="383"/>
    </row>
    <row r="215" spans="1:11" x14ac:dyDescent="0.25">
      <c r="A215" s="1004">
        <v>213</v>
      </c>
      <c r="B215" s="1062" t="s">
        <v>3970</v>
      </c>
      <c r="C215" s="668" t="s">
        <v>3656</v>
      </c>
      <c r="D215" s="452"/>
      <c r="E215" s="452"/>
      <c r="F215" s="210"/>
      <c r="G215" s="452"/>
      <c r="H215" s="452" t="s">
        <v>90</v>
      </c>
      <c r="I215" s="452" t="s">
        <v>94</v>
      </c>
      <c r="J215" s="452">
        <v>461</v>
      </c>
      <c r="K215" s="383"/>
    </row>
    <row r="216" spans="1:11" x14ac:dyDescent="0.25">
      <c r="A216" s="1004">
        <v>214</v>
      </c>
      <c r="B216" s="1062" t="s">
        <v>3971</v>
      </c>
      <c r="C216" s="668" t="s">
        <v>3657</v>
      </c>
      <c r="D216" s="452"/>
      <c r="E216" s="452"/>
      <c r="F216" s="210"/>
      <c r="G216" s="452"/>
      <c r="H216" s="452" t="s">
        <v>90</v>
      </c>
      <c r="I216" s="452" t="s">
        <v>94</v>
      </c>
      <c r="J216" s="452">
        <v>462</v>
      </c>
      <c r="K216" s="383"/>
    </row>
    <row r="217" spans="1:11" x14ac:dyDescent="0.25">
      <c r="A217" s="1004">
        <v>215</v>
      </c>
      <c r="B217" s="1062" t="s">
        <v>3974</v>
      </c>
      <c r="C217" s="668" t="s">
        <v>3562</v>
      </c>
      <c r="D217" s="452"/>
      <c r="E217" s="452"/>
      <c r="F217" s="210"/>
      <c r="G217" s="452"/>
      <c r="H217" s="452" t="s">
        <v>90</v>
      </c>
      <c r="I217" s="452" t="s">
        <v>94</v>
      </c>
      <c r="J217" s="452">
        <v>467</v>
      </c>
      <c r="K217" s="383"/>
    </row>
    <row r="218" spans="1:11" x14ac:dyDescent="0.25">
      <c r="A218" s="1004">
        <v>216</v>
      </c>
      <c r="B218" s="1062" t="s">
        <v>3975</v>
      </c>
      <c r="C218" s="668" t="s">
        <v>3662</v>
      </c>
      <c r="D218" s="452"/>
      <c r="E218" s="452"/>
      <c r="F218" s="210"/>
      <c r="G218" s="452"/>
      <c r="H218" s="452" t="s">
        <v>90</v>
      </c>
      <c r="I218" s="452" t="s">
        <v>94</v>
      </c>
      <c r="J218" s="452">
        <v>468</v>
      </c>
      <c r="K218" s="383"/>
    </row>
    <row r="219" spans="1:11" x14ac:dyDescent="0.25">
      <c r="A219" s="1004">
        <v>217</v>
      </c>
      <c r="B219" s="1062" t="s">
        <v>3976</v>
      </c>
      <c r="C219" s="668" t="s">
        <v>3663</v>
      </c>
      <c r="D219" s="452"/>
      <c r="E219" s="452"/>
      <c r="F219" s="210"/>
      <c r="G219" s="452"/>
      <c r="H219" s="452" t="s">
        <v>90</v>
      </c>
      <c r="I219" s="452" t="s">
        <v>94</v>
      </c>
      <c r="J219" s="452">
        <v>469</v>
      </c>
      <c r="K219" s="383"/>
    </row>
    <row r="220" spans="1:11" x14ac:dyDescent="0.25">
      <c r="A220" s="1004">
        <v>218</v>
      </c>
      <c r="B220" s="1062" t="s">
        <v>3977</v>
      </c>
      <c r="C220" s="668" t="s">
        <v>3664</v>
      </c>
      <c r="D220" s="452"/>
      <c r="E220" s="452"/>
      <c r="F220" s="210"/>
      <c r="G220" s="452"/>
      <c r="H220" s="452" t="s">
        <v>90</v>
      </c>
      <c r="I220" s="452" t="s">
        <v>94</v>
      </c>
      <c r="J220" s="452">
        <v>470</v>
      </c>
      <c r="K220" s="383"/>
    </row>
    <row r="221" spans="1:11" x14ac:dyDescent="0.25">
      <c r="A221" s="1004">
        <v>219</v>
      </c>
      <c r="B221" s="1062" t="s">
        <v>3983</v>
      </c>
      <c r="C221" s="668" t="s">
        <v>3670</v>
      </c>
      <c r="D221" s="452"/>
      <c r="E221" s="452"/>
      <c r="F221" s="210"/>
      <c r="G221" s="452"/>
      <c r="H221" s="452" t="s">
        <v>90</v>
      </c>
      <c r="I221" s="452" t="s">
        <v>94</v>
      </c>
      <c r="J221" s="452">
        <v>476</v>
      </c>
      <c r="K221" s="383"/>
    </row>
    <row r="222" spans="1:11" x14ac:dyDescent="0.25">
      <c r="A222" s="1004">
        <v>220</v>
      </c>
      <c r="B222" s="1063" t="s">
        <v>3985</v>
      </c>
      <c r="C222" s="668" t="s">
        <v>3674</v>
      </c>
      <c r="D222" s="364" t="s">
        <v>92</v>
      </c>
      <c r="E222" s="452"/>
      <c r="F222" s="210"/>
      <c r="G222" s="364" t="s">
        <v>92</v>
      </c>
      <c r="H222" s="452" t="s">
        <v>90</v>
      </c>
      <c r="I222" s="452" t="s">
        <v>94</v>
      </c>
      <c r="J222" s="452">
        <v>480</v>
      </c>
      <c r="K222" s="383"/>
    </row>
    <row r="223" spans="1:11" x14ac:dyDescent="0.25">
      <c r="A223" s="1004">
        <v>221</v>
      </c>
      <c r="B223" s="1062" t="s">
        <v>3986</v>
      </c>
      <c r="C223" s="668" t="s">
        <v>3675</v>
      </c>
      <c r="D223" s="452"/>
      <c r="E223" s="452"/>
      <c r="F223" s="210"/>
      <c r="G223" s="452"/>
      <c r="H223" s="452" t="s">
        <v>90</v>
      </c>
      <c r="I223" s="452" t="s">
        <v>94</v>
      </c>
      <c r="J223" s="452">
        <v>481</v>
      </c>
      <c r="K223" s="383"/>
    </row>
    <row r="224" spans="1:11" x14ac:dyDescent="0.25">
      <c r="A224" s="1004">
        <v>222</v>
      </c>
      <c r="B224" s="1062" t="s">
        <v>3987</v>
      </c>
      <c r="C224" s="668" t="s">
        <v>3676</v>
      </c>
      <c r="D224" s="452"/>
      <c r="E224" s="452"/>
      <c r="F224" s="210"/>
      <c r="G224" s="452"/>
      <c r="H224" s="452" t="s">
        <v>90</v>
      </c>
      <c r="I224" s="452" t="s">
        <v>94</v>
      </c>
      <c r="J224" s="452">
        <v>482</v>
      </c>
      <c r="K224" s="383"/>
    </row>
    <row r="225" spans="1:11" x14ac:dyDescent="0.25">
      <c r="A225" s="1004">
        <v>223</v>
      </c>
      <c r="B225" s="1062" t="s">
        <v>3988</v>
      </c>
      <c r="C225" s="668" t="s">
        <v>3677</v>
      </c>
      <c r="D225" s="452"/>
      <c r="E225" s="452"/>
      <c r="F225" s="210"/>
      <c r="G225" s="452"/>
      <c r="H225" s="452" t="s">
        <v>90</v>
      </c>
      <c r="I225" s="452" t="s">
        <v>94</v>
      </c>
      <c r="J225" s="452">
        <v>483</v>
      </c>
      <c r="K225" s="383"/>
    </row>
    <row r="226" spans="1:11" x14ac:dyDescent="0.25">
      <c r="A226" s="1004">
        <v>224</v>
      </c>
      <c r="B226" s="1062" t="s">
        <v>3989</v>
      </c>
      <c r="C226" s="668" t="s">
        <v>3678</v>
      </c>
      <c r="D226" s="452"/>
      <c r="E226" s="452"/>
      <c r="F226" s="210"/>
      <c r="G226" s="452"/>
      <c r="H226" s="452" t="s">
        <v>90</v>
      </c>
      <c r="I226" s="452" t="s">
        <v>94</v>
      </c>
      <c r="J226" s="452">
        <v>484</v>
      </c>
      <c r="K226" s="383"/>
    </row>
    <row r="227" spans="1:11" x14ac:dyDescent="0.25">
      <c r="A227" s="1004">
        <v>225</v>
      </c>
      <c r="B227" s="1062" t="s">
        <v>3990</v>
      </c>
      <c r="C227" s="668" t="s">
        <v>3679</v>
      </c>
      <c r="D227" s="452"/>
      <c r="E227" s="452"/>
      <c r="F227" s="210"/>
      <c r="G227" s="452"/>
      <c r="H227" s="452" t="s">
        <v>90</v>
      </c>
      <c r="I227" s="452" t="s">
        <v>94</v>
      </c>
      <c r="J227" s="452">
        <v>485</v>
      </c>
      <c r="K227" s="383"/>
    </row>
    <row r="228" spans="1:11" x14ac:dyDescent="0.25">
      <c r="A228" s="1004">
        <v>226</v>
      </c>
      <c r="B228" s="1062" t="s">
        <v>3991</v>
      </c>
      <c r="C228" s="668" t="s">
        <v>3680</v>
      </c>
      <c r="D228" s="452"/>
      <c r="E228" s="452"/>
      <c r="F228" s="210"/>
      <c r="G228" s="452"/>
      <c r="H228" s="452" t="s">
        <v>90</v>
      </c>
      <c r="I228" s="452" t="s">
        <v>94</v>
      </c>
      <c r="J228" s="452">
        <v>486</v>
      </c>
      <c r="K228" s="383"/>
    </row>
    <row r="229" spans="1:11" x14ac:dyDescent="0.25">
      <c r="A229" s="1004">
        <v>227</v>
      </c>
      <c r="B229" s="1062" t="s">
        <v>3992</v>
      </c>
      <c r="C229" s="668" t="s">
        <v>3681</v>
      </c>
      <c r="D229" s="452"/>
      <c r="E229" s="452"/>
      <c r="F229" s="210"/>
      <c r="G229" s="452"/>
      <c r="H229" s="452" t="s">
        <v>90</v>
      </c>
      <c r="I229" s="452" t="s">
        <v>94</v>
      </c>
      <c r="J229" s="452">
        <v>487</v>
      </c>
      <c r="K229" s="383"/>
    </row>
    <row r="230" spans="1:11" x14ac:dyDescent="0.25">
      <c r="A230" s="1004">
        <v>228</v>
      </c>
      <c r="B230" s="1062" t="s">
        <v>3993</v>
      </c>
      <c r="C230" s="668" t="s">
        <v>3682</v>
      </c>
      <c r="D230" s="452"/>
      <c r="E230" s="452"/>
      <c r="F230" s="210"/>
      <c r="G230" s="364"/>
      <c r="H230" s="452" t="s">
        <v>90</v>
      </c>
      <c r="I230" s="452" t="s">
        <v>94</v>
      </c>
      <c r="J230" s="452">
        <v>488</v>
      </c>
      <c r="K230" s="383"/>
    </row>
    <row r="231" spans="1:11" x14ac:dyDescent="0.25">
      <c r="A231" s="1004">
        <v>229</v>
      </c>
      <c r="B231" s="1062" t="s">
        <v>3994</v>
      </c>
      <c r="C231" s="668" t="s">
        <v>3683</v>
      </c>
      <c r="D231" s="452"/>
      <c r="E231" s="452"/>
      <c r="F231" s="210"/>
      <c r="G231" s="452"/>
      <c r="H231" s="452" t="s">
        <v>90</v>
      </c>
      <c r="I231" s="452" t="s">
        <v>94</v>
      </c>
      <c r="J231" s="452">
        <v>489</v>
      </c>
      <c r="K231" s="383"/>
    </row>
    <row r="232" spans="1:11" x14ac:dyDescent="0.25">
      <c r="A232" s="1004">
        <v>230</v>
      </c>
      <c r="B232" s="1062" t="s">
        <v>3995</v>
      </c>
      <c r="C232" s="668" t="s">
        <v>3684</v>
      </c>
      <c r="D232" s="452"/>
      <c r="E232" s="452"/>
      <c r="F232" s="210"/>
      <c r="G232" s="452"/>
      <c r="H232" s="452" t="s">
        <v>90</v>
      </c>
      <c r="I232" s="452" t="s">
        <v>94</v>
      </c>
      <c r="J232" s="452">
        <v>490</v>
      </c>
      <c r="K232" s="383"/>
    </row>
    <row r="233" spans="1:11" x14ac:dyDescent="0.25">
      <c r="A233" s="1004">
        <v>231</v>
      </c>
      <c r="B233" s="1062" t="s">
        <v>3996</v>
      </c>
      <c r="C233" s="668" t="s">
        <v>3685</v>
      </c>
      <c r="D233" s="452"/>
      <c r="E233" s="452"/>
      <c r="F233" s="210"/>
      <c r="G233" s="452"/>
      <c r="H233" s="452" t="s">
        <v>90</v>
      </c>
      <c r="I233" s="452" t="s">
        <v>94</v>
      </c>
      <c r="J233" s="452">
        <v>491</v>
      </c>
      <c r="K233" s="383"/>
    </row>
    <row r="234" spans="1:11" x14ac:dyDescent="0.25">
      <c r="A234" s="1004">
        <v>232</v>
      </c>
      <c r="B234" s="1062" t="s">
        <v>3997</v>
      </c>
      <c r="C234" s="668" t="s">
        <v>3686</v>
      </c>
      <c r="D234" s="452"/>
      <c r="E234" s="452"/>
      <c r="F234" s="210"/>
      <c r="G234" s="364"/>
      <c r="H234" s="452" t="s">
        <v>90</v>
      </c>
      <c r="I234" s="452" t="s">
        <v>94</v>
      </c>
      <c r="J234" s="452">
        <v>492</v>
      </c>
      <c r="K234" s="383"/>
    </row>
    <row r="235" spans="1:11" x14ac:dyDescent="0.25">
      <c r="A235" s="1004">
        <v>233</v>
      </c>
      <c r="B235" s="1062" t="s">
        <v>3998</v>
      </c>
      <c r="C235" s="668" t="s">
        <v>3687</v>
      </c>
      <c r="D235" s="452"/>
      <c r="E235" s="452"/>
      <c r="F235" s="210"/>
      <c r="G235" s="452"/>
      <c r="H235" s="452" t="s">
        <v>90</v>
      </c>
      <c r="I235" s="452" t="s">
        <v>94</v>
      </c>
      <c r="J235" s="452">
        <v>493</v>
      </c>
      <c r="K235" s="383"/>
    </row>
    <row r="236" spans="1:11" x14ac:dyDescent="0.25">
      <c r="A236" s="1004">
        <v>234</v>
      </c>
      <c r="B236" s="1062" t="s">
        <v>3999</v>
      </c>
      <c r="C236" s="668" t="s">
        <v>3688</v>
      </c>
      <c r="D236" s="452"/>
      <c r="E236" s="452"/>
      <c r="F236" s="210"/>
      <c r="G236" s="452"/>
      <c r="H236" s="452" t="s">
        <v>90</v>
      </c>
      <c r="I236" s="452" t="s">
        <v>94</v>
      </c>
      <c r="J236" s="452">
        <v>494</v>
      </c>
      <c r="K236" s="383"/>
    </row>
    <row r="237" spans="1:11" x14ac:dyDescent="0.25">
      <c r="A237" s="1004">
        <v>235</v>
      </c>
      <c r="B237" s="1062" t="s">
        <v>4002</v>
      </c>
      <c r="C237" s="668" t="s">
        <v>3694</v>
      </c>
      <c r="D237" s="452"/>
      <c r="E237" s="452"/>
      <c r="F237" s="210"/>
      <c r="G237" s="452"/>
      <c r="H237" s="452" t="s">
        <v>90</v>
      </c>
      <c r="I237" s="452" t="s">
        <v>94</v>
      </c>
      <c r="J237" s="452">
        <v>499</v>
      </c>
      <c r="K237" s="383"/>
    </row>
    <row r="238" spans="1:11" x14ac:dyDescent="0.25">
      <c r="A238" s="1004">
        <v>236</v>
      </c>
      <c r="B238" s="1062" t="s">
        <v>4003</v>
      </c>
      <c r="C238" s="668" t="s">
        <v>3695</v>
      </c>
      <c r="D238" s="452"/>
      <c r="E238" s="452"/>
      <c r="F238" s="210"/>
      <c r="G238" s="452"/>
      <c r="H238" s="452" t="s">
        <v>90</v>
      </c>
      <c r="I238" s="452" t="s">
        <v>94</v>
      </c>
      <c r="J238" s="452">
        <v>500</v>
      </c>
      <c r="K238" s="383"/>
    </row>
    <row r="239" spans="1:11" x14ac:dyDescent="0.25">
      <c r="A239" s="1004">
        <v>237</v>
      </c>
      <c r="B239" s="1062" t="s">
        <v>4004</v>
      </c>
      <c r="C239" s="668" t="s">
        <v>3696</v>
      </c>
      <c r="D239" s="452"/>
      <c r="E239" s="452"/>
      <c r="F239" s="210"/>
      <c r="G239" s="364"/>
      <c r="H239" s="452" t="s">
        <v>90</v>
      </c>
      <c r="I239" s="452" t="s">
        <v>94</v>
      </c>
      <c r="J239" s="452">
        <v>501</v>
      </c>
      <c r="K239" s="383"/>
    </row>
    <row r="240" spans="1:11" x14ac:dyDescent="0.25">
      <c r="A240" s="1004">
        <v>238</v>
      </c>
      <c r="B240" s="1062" t="s">
        <v>4005</v>
      </c>
      <c r="C240" s="668" t="s">
        <v>3697</v>
      </c>
      <c r="D240" s="452"/>
      <c r="E240" s="452"/>
      <c r="F240" s="210"/>
      <c r="G240" s="364"/>
      <c r="H240" s="452" t="s">
        <v>90</v>
      </c>
      <c r="I240" s="452" t="s">
        <v>94</v>
      </c>
      <c r="J240" s="452">
        <v>502</v>
      </c>
      <c r="K240" s="383"/>
    </row>
    <row r="241" spans="1:11" x14ac:dyDescent="0.25">
      <c r="A241" s="1004">
        <v>239</v>
      </c>
      <c r="B241" s="1062" t="s">
        <v>4011</v>
      </c>
      <c r="C241" s="668" t="s">
        <v>3703</v>
      </c>
      <c r="D241" s="452"/>
      <c r="E241" s="452"/>
      <c r="F241" s="210"/>
      <c r="G241" s="452"/>
      <c r="H241" s="452" t="s">
        <v>90</v>
      </c>
      <c r="I241" s="452" t="s">
        <v>94</v>
      </c>
      <c r="J241" s="452">
        <v>508</v>
      </c>
      <c r="K241" s="383"/>
    </row>
    <row r="242" spans="1:11" x14ac:dyDescent="0.25">
      <c r="A242" s="1004">
        <v>240</v>
      </c>
      <c r="B242" s="1063" t="s">
        <v>4013</v>
      </c>
      <c r="C242" s="668" t="s">
        <v>3707</v>
      </c>
      <c r="D242" s="364" t="s">
        <v>92</v>
      </c>
      <c r="E242" s="452"/>
      <c r="F242" s="210"/>
      <c r="G242" s="364" t="s">
        <v>92</v>
      </c>
      <c r="H242" s="452" t="s">
        <v>90</v>
      </c>
      <c r="I242" s="452" t="s">
        <v>94</v>
      </c>
      <c r="J242" s="452">
        <v>512</v>
      </c>
      <c r="K242" s="383"/>
    </row>
    <row r="243" spans="1:11" x14ac:dyDescent="0.25">
      <c r="A243" s="1004">
        <v>241</v>
      </c>
      <c r="B243" s="1062" t="s">
        <v>4014</v>
      </c>
      <c r="C243" s="668" t="s">
        <v>3708</v>
      </c>
      <c r="D243" s="452"/>
      <c r="E243" s="452"/>
      <c r="F243" s="210"/>
      <c r="G243" s="452"/>
      <c r="H243" s="452" t="s">
        <v>90</v>
      </c>
      <c r="I243" s="452" t="s">
        <v>94</v>
      </c>
      <c r="J243" s="452">
        <v>513</v>
      </c>
      <c r="K243" s="383"/>
    </row>
    <row r="244" spans="1:11" x14ac:dyDescent="0.25">
      <c r="A244" s="1004">
        <v>242</v>
      </c>
      <c r="B244" s="1062" t="s">
        <v>4015</v>
      </c>
      <c r="C244" s="668" t="s">
        <v>3709</v>
      </c>
      <c r="D244" s="452"/>
      <c r="E244" s="452"/>
      <c r="F244" s="210"/>
      <c r="G244" s="452"/>
      <c r="H244" s="452" t="s">
        <v>90</v>
      </c>
      <c r="I244" s="452" t="s">
        <v>94</v>
      </c>
      <c r="J244" s="452">
        <v>514</v>
      </c>
      <c r="K244" s="383"/>
    </row>
    <row r="245" spans="1:11" x14ac:dyDescent="0.25">
      <c r="A245" s="1004">
        <v>243</v>
      </c>
      <c r="B245" s="1062" t="s">
        <v>4016</v>
      </c>
      <c r="C245" s="668" t="s">
        <v>3710</v>
      </c>
      <c r="D245" s="452"/>
      <c r="E245" s="452"/>
      <c r="F245" s="210"/>
      <c r="G245" s="452"/>
      <c r="H245" s="452" t="s">
        <v>90</v>
      </c>
      <c r="I245" s="452" t="s">
        <v>94</v>
      </c>
      <c r="J245" s="452">
        <v>515</v>
      </c>
      <c r="K245" s="383"/>
    </row>
    <row r="246" spans="1:11" x14ac:dyDescent="0.25">
      <c r="A246" s="1004">
        <v>244</v>
      </c>
      <c r="B246" s="1062" t="s">
        <v>4017</v>
      </c>
      <c r="C246" s="668" t="s">
        <v>3711</v>
      </c>
      <c r="D246" s="452"/>
      <c r="E246" s="452"/>
      <c r="F246" s="210"/>
      <c r="G246" s="452"/>
      <c r="H246" s="452" t="s">
        <v>90</v>
      </c>
      <c r="I246" s="452" t="s">
        <v>94</v>
      </c>
      <c r="J246" s="452">
        <v>516</v>
      </c>
      <c r="K246" s="383"/>
    </row>
    <row r="247" spans="1:11" x14ac:dyDescent="0.25">
      <c r="A247" s="1004">
        <v>245</v>
      </c>
      <c r="B247" s="1062" t="s">
        <v>4018</v>
      </c>
      <c r="C247" s="668" t="s">
        <v>3712</v>
      </c>
      <c r="D247" s="452"/>
      <c r="E247" s="452"/>
      <c r="F247" s="210"/>
      <c r="G247" s="452"/>
      <c r="H247" s="452" t="s">
        <v>90</v>
      </c>
      <c r="I247" s="452" t="s">
        <v>94</v>
      </c>
      <c r="J247" s="452">
        <v>517</v>
      </c>
      <c r="K247" s="383"/>
    </row>
    <row r="248" spans="1:11" x14ac:dyDescent="0.25">
      <c r="A248" s="1004">
        <v>246</v>
      </c>
      <c r="B248" s="1062" t="s">
        <v>4019</v>
      </c>
      <c r="C248" s="668" t="s">
        <v>3713</v>
      </c>
      <c r="D248" s="452"/>
      <c r="E248" s="452"/>
      <c r="F248" s="210"/>
      <c r="G248" s="452"/>
      <c r="H248" s="452" t="s">
        <v>90</v>
      </c>
      <c r="I248" s="452" t="s">
        <v>94</v>
      </c>
      <c r="J248" s="452">
        <v>518</v>
      </c>
      <c r="K248" s="383"/>
    </row>
    <row r="249" spans="1:11" x14ac:dyDescent="0.25">
      <c r="A249" s="1004">
        <v>247</v>
      </c>
      <c r="B249" s="1062" t="s">
        <v>4020</v>
      </c>
      <c r="C249" s="668" t="s">
        <v>3714</v>
      </c>
      <c r="D249" s="452"/>
      <c r="E249" s="452"/>
      <c r="F249" s="210"/>
      <c r="G249" s="452"/>
      <c r="H249" s="452" t="s">
        <v>90</v>
      </c>
      <c r="I249" s="452" t="s">
        <v>94</v>
      </c>
      <c r="J249" s="452">
        <v>519</v>
      </c>
      <c r="K249" s="383"/>
    </row>
    <row r="250" spans="1:11" x14ac:dyDescent="0.25">
      <c r="A250" s="1004">
        <v>248</v>
      </c>
      <c r="B250" s="1062" t="s">
        <v>4021</v>
      </c>
      <c r="C250" s="668" t="s">
        <v>3715</v>
      </c>
      <c r="D250" s="452"/>
      <c r="E250" s="452"/>
      <c r="F250" s="210"/>
      <c r="G250" s="364"/>
      <c r="H250" s="452" t="s">
        <v>90</v>
      </c>
      <c r="I250" s="452" t="s">
        <v>94</v>
      </c>
      <c r="J250" s="452">
        <v>520</v>
      </c>
      <c r="K250" s="383"/>
    </row>
    <row r="251" spans="1:11" x14ac:dyDescent="0.25">
      <c r="A251" s="1004">
        <v>249</v>
      </c>
      <c r="B251" s="1062" t="s">
        <v>4022</v>
      </c>
      <c r="C251" s="668" t="s">
        <v>3716</v>
      </c>
      <c r="D251" s="452"/>
      <c r="E251" s="452"/>
      <c r="F251" s="210"/>
      <c r="G251" s="364"/>
      <c r="H251" s="452" t="s">
        <v>90</v>
      </c>
      <c r="I251" s="452" t="s">
        <v>94</v>
      </c>
      <c r="J251" s="452">
        <v>521</v>
      </c>
      <c r="K251" s="383"/>
    </row>
    <row r="252" spans="1:11" x14ac:dyDescent="0.25">
      <c r="A252" s="1004">
        <v>250</v>
      </c>
      <c r="B252" s="1062" t="s">
        <v>4023</v>
      </c>
      <c r="C252" s="668" t="s">
        <v>3717</v>
      </c>
      <c r="D252" s="452"/>
      <c r="E252" s="452"/>
      <c r="F252" s="210"/>
      <c r="G252" s="452"/>
      <c r="H252" s="452" t="s">
        <v>90</v>
      </c>
      <c r="I252" s="452" t="s">
        <v>94</v>
      </c>
      <c r="J252" s="452">
        <v>522</v>
      </c>
      <c r="K252" s="383"/>
    </row>
    <row r="253" spans="1:11" x14ac:dyDescent="0.25">
      <c r="A253" s="1004">
        <v>251</v>
      </c>
      <c r="B253" s="1062" t="s">
        <v>4024</v>
      </c>
      <c r="C253" s="668" t="s">
        <v>3718</v>
      </c>
      <c r="D253" s="452"/>
      <c r="E253" s="452"/>
      <c r="F253" s="210"/>
      <c r="G253" s="452"/>
      <c r="H253" s="452" t="s">
        <v>90</v>
      </c>
      <c r="I253" s="452" t="s">
        <v>94</v>
      </c>
      <c r="J253" s="452">
        <v>523</v>
      </c>
      <c r="K253" s="383"/>
    </row>
    <row r="254" spans="1:11" x14ac:dyDescent="0.25">
      <c r="A254" s="1004">
        <v>252</v>
      </c>
      <c r="B254" s="1062" t="s">
        <v>4025</v>
      </c>
      <c r="C254" s="668" t="s">
        <v>3719</v>
      </c>
      <c r="D254" s="452"/>
      <c r="E254" s="452"/>
      <c r="F254" s="210"/>
      <c r="G254" s="452"/>
      <c r="H254" s="452" t="s">
        <v>90</v>
      </c>
      <c r="I254" s="452" t="s">
        <v>94</v>
      </c>
      <c r="J254" s="452">
        <v>524</v>
      </c>
      <c r="K254" s="383"/>
    </row>
    <row r="255" spans="1:11" x14ac:dyDescent="0.25">
      <c r="A255" s="1004">
        <v>253</v>
      </c>
      <c r="B255" s="1062" t="s">
        <v>4026</v>
      </c>
      <c r="C255" s="668" t="s">
        <v>3720</v>
      </c>
      <c r="D255" s="452"/>
      <c r="E255" s="452"/>
      <c r="F255" s="210"/>
      <c r="G255" s="452"/>
      <c r="H255" s="452" t="s">
        <v>90</v>
      </c>
      <c r="I255" s="452" t="s">
        <v>94</v>
      </c>
      <c r="J255" s="452">
        <v>525</v>
      </c>
      <c r="K255" s="383"/>
    </row>
    <row r="256" spans="1:11" x14ac:dyDescent="0.25">
      <c r="A256" s="1004">
        <v>254</v>
      </c>
      <c r="B256" s="1062" t="s">
        <v>4027</v>
      </c>
      <c r="C256" s="668" t="s">
        <v>3721</v>
      </c>
      <c r="D256" s="452"/>
      <c r="E256" s="452"/>
      <c r="F256" s="210"/>
      <c r="G256" s="452"/>
      <c r="H256" s="452" t="s">
        <v>90</v>
      </c>
      <c r="I256" s="452" t="s">
        <v>94</v>
      </c>
      <c r="J256" s="452">
        <v>526</v>
      </c>
      <c r="K256" s="383"/>
    </row>
    <row r="257" spans="1:11" x14ac:dyDescent="0.25">
      <c r="A257" s="1004">
        <v>255</v>
      </c>
      <c r="B257" s="1062" t="s">
        <v>4030</v>
      </c>
      <c r="C257" s="668" t="s">
        <v>3763</v>
      </c>
      <c r="D257" s="452"/>
      <c r="E257" s="452"/>
      <c r="F257" s="210"/>
      <c r="G257" s="452"/>
      <c r="H257" s="452" t="s">
        <v>90</v>
      </c>
      <c r="I257" s="452" t="s">
        <v>94</v>
      </c>
      <c r="J257" s="452">
        <v>531</v>
      </c>
      <c r="K257" s="383"/>
    </row>
    <row r="258" spans="1:11" x14ac:dyDescent="0.25">
      <c r="A258" s="1004">
        <v>256</v>
      </c>
      <c r="B258" s="1062" t="s">
        <v>4031</v>
      </c>
      <c r="C258" s="668" t="s">
        <v>3764</v>
      </c>
      <c r="D258" s="452"/>
      <c r="E258" s="452"/>
      <c r="F258" s="210"/>
      <c r="G258" s="452"/>
      <c r="H258" s="452" t="s">
        <v>90</v>
      </c>
      <c r="I258" s="452" t="s">
        <v>94</v>
      </c>
      <c r="J258" s="452">
        <v>532</v>
      </c>
      <c r="K258" s="383"/>
    </row>
    <row r="259" spans="1:11" x14ac:dyDescent="0.25">
      <c r="A259" s="1004">
        <v>257</v>
      </c>
      <c r="B259" s="1062" t="s">
        <v>4032</v>
      </c>
      <c r="C259" s="668" t="s">
        <v>3765</v>
      </c>
      <c r="D259" s="452"/>
      <c r="E259" s="452"/>
      <c r="F259" s="210"/>
      <c r="G259" s="452"/>
      <c r="H259" s="452" t="s">
        <v>90</v>
      </c>
      <c r="I259" s="452" t="s">
        <v>94</v>
      </c>
      <c r="J259" s="452">
        <v>533</v>
      </c>
      <c r="K259" s="383"/>
    </row>
    <row r="260" spans="1:11" x14ac:dyDescent="0.25">
      <c r="A260" s="1004">
        <v>258</v>
      </c>
      <c r="B260" s="1062" t="s">
        <v>4033</v>
      </c>
      <c r="C260" s="668" t="s">
        <v>3766</v>
      </c>
      <c r="D260" s="452"/>
      <c r="E260" s="452"/>
      <c r="F260" s="210"/>
      <c r="G260" s="452"/>
      <c r="H260" s="452" t="s">
        <v>90</v>
      </c>
      <c r="I260" s="452" t="s">
        <v>94</v>
      </c>
      <c r="J260" s="452">
        <v>534</v>
      </c>
      <c r="K260" s="383"/>
    </row>
    <row r="261" spans="1:11" x14ac:dyDescent="0.25">
      <c r="A261" s="1004">
        <v>259</v>
      </c>
      <c r="B261" s="1062" t="s">
        <v>4039</v>
      </c>
      <c r="C261" s="668" t="s">
        <v>3772</v>
      </c>
      <c r="D261" s="452"/>
      <c r="E261" s="452"/>
      <c r="F261" s="210"/>
      <c r="G261" s="452"/>
      <c r="H261" s="452" t="s">
        <v>90</v>
      </c>
      <c r="I261" s="452" t="s">
        <v>94</v>
      </c>
      <c r="J261" s="452">
        <v>540</v>
      </c>
      <c r="K261" s="383"/>
    </row>
    <row r="262" spans="1:11" x14ac:dyDescent="0.25">
      <c r="A262" s="1004">
        <v>260</v>
      </c>
      <c r="B262" s="1063" t="s">
        <v>4041</v>
      </c>
      <c r="C262" s="668" t="s">
        <v>3776</v>
      </c>
      <c r="D262" s="364" t="s">
        <v>92</v>
      </c>
      <c r="E262" s="452"/>
      <c r="F262" s="210"/>
      <c r="G262" s="364" t="s">
        <v>92</v>
      </c>
      <c r="H262" s="452" t="s">
        <v>90</v>
      </c>
      <c r="I262" s="452" t="s">
        <v>94</v>
      </c>
      <c r="J262" s="452">
        <v>544</v>
      </c>
      <c r="K262" s="383"/>
    </row>
    <row r="263" spans="1:11" x14ac:dyDescent="0.25">
      <c r="A263" s="1004">
        <v>261</v>
      </c>
      <c r="B263" s="1062" t="s">
        <v>4042</v>
      </c>
      <c r="C263" s="668" t="s">
        <v>3777</v>
      </c>
      <c r="D263" s="452"/>
      <c r="E263" s="452"/>
      <c r="F263" s="210"/>
      <c r="G263" s="452"/>
      <c r="H263" s="452" t="s">
        <v>90</v>
      </c>
      <c r="I263" s="452" t="s">
        <v>94</v>
      </c>
      <c r="J263" s="452">
        <v>545</v>
      </c>
      <c r="K263" s="383"/>
    </row>
    <row r="264" spans="1:11" x14ac:dyDescent="0.25">
      <c r="A264" s="1004">
        <v>262</v>
      </c>
      <c r="B264" s="1062" t="s">
        <v>4043</v>
      </c>
      <c r="C264" s="668" t="s">
        <v>3778</v>
      </c>
      <c r="D264" s="452"/>
      <c r="E264" s="452"/>
      <c r="F264" s="210"/>
      <c r="G264" s="452"/>
      <c r="H264" s="452" t="s">
        <v>90</v>
      </c>
      <c r="I264" s="452" t="s">
        <v>94</v>
      </c>
      <c r="J264" s="452">
        <v>546</v>
      </c>
      <c r="K264" s="383"/>
    </row>
    <row r="265" spans="1:11" x14ac:dyDescent="0.25">
      <c r="A265" s="1004">
        <v>263</v>
      </c>
      <c r="B265" s="1062" t="s">
        <v>4044</v>
      </c>
      <c r="C265" s="668" t="s">
        <v>3779</v>
      </c>
      <c r="D265" s="452"/>
      <c r="E265" s="452"/>
      <c r="F265" s="210"/>
      <c r="G265" s="364"/>
      <c r="H265" s="452" t="s">
        <v>90</v>
      </c>
      <c r="I265" s="452" t="s">
        <v>94</v>
      </c>
      <c r="J265" s="452">
        <v>547</v>
      </c>
      <c r="K265" s="383"/>
    </row>
    <row r="266" spans="1:11" x14ac:dyDescent="0.25">
      <c r="A266" s="1004">
        <v>264</v>
      </c>
      <c r="B266" s="1062" t="s">
        <v>4045</v>
      </c>
      <c r="C266" s="668" t="s">
        <v>3780</v>
      </c>
      <c r="D266" s="452"/>
      <c r="E266" s="452"/>
      <c r="F266" s="210"/>
      <c r="G266" s="364"/>
      <c r="H266" s="452" t="s">
        <v>90</v>
      </c>
      <c r="I266" s="452" t="s">
        <v>94</v>
      </c>
      <c r="J266" s="452">
        <v>548</v>
      </c>
      <c r="K266" s="383"/>
    </row>
    <row r="267" spans="1:11" x14ac:dyDescent="0.25">
      <c r="A267" s="1004">
        <v>265</v>
      </c>
      <c r="B267" s="1062" t="s">
        <v>4046</v>
      </c>
      <c r="C267" s="668" t="s">
        <v>3781</v>
      </c>
      <c r="D267" s="452"/>
      <c r="E267" s="452"/>
      <c r="F267" s="210"/>
      <c r="G267" s="452"/>
      <c r="H267" s="452" t="s">
        <v>90</v>
      </c>
      <c r="I267" s="452" t="s">
        <v>94</v>
      </c>
      <c r="J267" s="452">
        <v>549</v>
      </c>
      <c r="K267" s="383"/>
    </row>
    <row r="268" spans="1:11" x14ac:dyDescent="0.25">
      <c r="A268" s="1004">
        <v>266</v>
      </c>
      <c r="B268" s="1062" t="s">
        <v>4047</v>
      </c>
      <c r="C268" s="668" t="s">
        <v>3782</v>
      </c>
      <c r="D268" s="452"/>
      <c r="E268" s="452"/>
      <c r="F268" s="210"/>
      <c r="G268" s="452"/>
      <c r="H268" s="452" t="s">
        <v>90</v>
      </c>
      <c r="I268" s="452" t="s">
        <v>94</v>
      </c>
      <c r="J268" s="452">
        <v>550</v>
      </c>
      <c r="K268" s="383"/>
    </row>
    <row r="269" spans="1:11" x14ac:dyDescent="0.25">
      <c r="A269" s="1004">
        <v>267</v>
      </c>
      <c r="B269" s="1062" t="s">
        <v>4048</v>
      </c>
      <c r="C269" s="668" t="s">
        <v>3783</v>
      </c>
      <c r="D269" s="452"/>
      <c r="E269" s="452"/>
      <c r="F269" s="210"/>
      <c r="G269" s="452"/>
      <c r="H269" s="452" t="s">
        <v>90</v>
      </c>
      <c r="I269" s="452" t="s">
        <v>94</v>
      </c>
      <c r="J269" s="452">
        <v>551</v>
      </c>
      <c r="K269" s="383"/>
    </row>
    <row r="270" spans="1:11" x14ac:dyDescent="0.25">
      <c r="A270" s="1004">
        <v>268</v>
      </c>
      <c r="B270" s="1062" t="s">
        <v>4049</v>
      </c>
      <c r="C270" s="668" t="s">
        <v>3784</v>
      </c>
      <c r="D270" s="452"/>
      <c r="E270" s="452"/>
      <c r="F270" s="210"/>
      <c r="G270" s="452"/>
      <c r="H270" s="452" t="s">
        <v>90</v>
      </c>
      <c r="I270" s="452" t="s">
        <v>94</v>
      </c>
      <c r="J270" s="452">
        <v>552</v>
      </c>
      <c r="K270" s="383"/>
    </row>
    <row r="271" spans="1:11" x14ac:dyDescent="0.25">
      <c r="A271" s="1004">
        <v>269</v>
      </c>
      <c r="B271" s="1062" t="s">
        <v>4050</v>
      </c>
      <c r="C271" s="668" t="s">
        <v>3785</v>
      </c>
      <c r="D271" s="452"/>
      <c r="E271" s="452"/>
      <c r="F271" s="210"/>
      <c r="G271" s="452"/>
      <c r="H271" s="452" t="s">
        <v>90</v>
      </c>
      <c r="I271" s="452" t="s">
        <v>94</v>
      </c>
      <c r="J271" s="452">
        <v>553</v>
      </c>
      <c r="K271" s="383"/>
    </row>
    <row r="272" spans="1:11" x14ac:dyDescent="0.25">
      <c r="A272" s="1004">
        <v>270</v>
      </c>
      <c r="B272" s="1062" t="s">
        <v>4051</v>
      </c>
      <c r="C272" s="668" t="s">
        <v>3786</v>
      </c>
      <c r="D272" s="452"/>
      <c r="E272" s="452"/>
      <c r="F272" s="210"/>
      <c r="G272" s="452"/>
      <c r="H272" s="452" t="s">
        <v>90</v>
      </c>
      <c r="I272" s="452" t="s">
        <v>94</v>
      </c>
      <c r="J272" s="452">
        <v>554</v>
      </c>
      <c r="K272" s="383"/>
    </row>
    <row r="273" spans="1:11" x14ac:dyDescent="0.25">
      <c r="A273" s="1004">
        <v>271</v>
      </c>
      <c r="B273" s="1062" t="s">
        <v>4052</v>
      </c>
      <c r="C273" s="668" t="s">
        <v>3787</v>
      </c>
      <c r="D273" s="452"/>
      <c r="E273" s="452"/>
      <c r="F273" s="210"/>
      <c r="G273" s="452"/>
      <c r="H273" s="452" t="s">
        <v>90</v>
      </c>
      <c r="I273" s="452" t="s">
        <v>94</v>
      </c>
      <c r="J273" s="452">
        <v>555</v>
      </c>
      <c r="K273" s="383"/>
    </row>
    <row r="274" spans="1:11" x14ac:dyDescent="0.25">
      <c r="A274" s="1004">
        <v>272</v>
      </c>
      <c r="B274" s="1062" t="s">
        <v>4053</v>
      </c>
      <c r="C274" s="668" t="s">
        <v>3788</v>
      </c>
      <c r="D274" s="452"/>
      <c r="E274" s="452"/>
      <c r="F274" s="210"/>
      <c r="G274" s="452"/>
      <c r="H274" s="452" t="s">
        <v>90</v>
      </c>
      <c r="I274" s="452" t="s">
        <v>94</v>
      </c>
      <c r="J274" s="452">
        <v>556</v>
      </c>
      <c r="K274" s="383"/>
    </row>
    <row r="275" spans="1:11" x14ac:dyDescent="0.25">
      <c r="A275" s="1004">
        <v>273</v>
      </c>
      <c r="B275" s="1062" t="s">
        <v>4054</v>
      </c>
      <c r="C275" s="668" t="s">
        <v>3789</v>
      </c>
      <c r="D275" s="452"/>
      <c r="E275" s="452"/>
      <c r="F275" s="210"/>
      <c r="G275" s="452"/>
      <c r="H275" s="452" t="s">
        <v>90</v>
      </c>
      <c r="I275" s="452" t="s">
        <v>94</v>
      </c>
      <c r="J275" s="452">
        <v>557</v>
      </c>
      <c r="K275" s="383"/>
    </row>
    <row r="276" spans="1:11" x14ac:dyDescent="0.25">
      <c r="A276" s="1004">
        <v>274</v>
      </c>
      <c r="B276" s="1062" t="s">
        <v>4055</v>
      </c>
      <c r="C276" s="668" t="s">
        <v>3790</v>
      </c>
      <c r="D276" s="452"/>
      <c r="E276" s="452"/>
      <c r="F276" s="210"/>
      <c r="G276" s="452"/>
      <c r="H276" s="452" t="s">
        <v>90</v>
      </c>
      <c r="I276" s="452" t="s">
        <v>94</v>
      </c>
      <c r="J276" s="452">
        <v>558</v>
      </c>
      <c r="K276" s="383"/>
    </row>
    <row r="277" spans="1:11" x14ac:dyDescent="0.25">
      <c r="A277" s="1004">
        <v>275</v>
      </c>
      <c r="B277" s="1062" t="s">
        <v>4058</v>
      </c>
      <c r="C277" s="668" t="s">
        <v>3795</v>
      </c>
      <c r="D277" s="452"/>
      <c r="E277" s="452"/>
      <c r="F277" s="210"/>
      <c r="G277" s="452"/>
      <c r="H277" s="452" t="s">
        <v>90</v>
      </c>
      <c r="I277" s="452" t="s">
        <v>94</v>
      </c>
      <c r="J277" s="452">
        <v>563</v>
      </c>
      <c r="K277" s="383"/>
    </row>
    <row r="278" spans="1:11" x14ac:dyDescent="0.25">
      <c r="A278" s="1004">
        <v>276</v>
      </c>
      <c r="B278" s="1062" t="s">
        <v>4059</v>
      </c>
      <c r="C278" s="668" t="s">
        <v>3796</v>
      </c>
      <c r="D278" s="452"/>
      <c r="E278" s="452"/>
      <c r="F278" s="210"/>
      <c r="G278" s="452"/>
      <c r="H278" s="452" t="s">
        <v>90</v>
      </c>
      <c r="I278" s="452" t="s">
        <v>94</v>
      </c>
      <c r="J278" s="452">
        <v>564</v>
      </c>
      <c r="K278" s="383"/>
    </row>
    <row r="279" spans="1:11" x14ac:dyDescent="0.25">
      <c r="A279" s="1004">
        <v>277</v>
      </c>
      <c r="B279" s="1062" t="s">
        <v>4060</v>
      </c>
      <c r="C279" s="668" t="s">
        <v>3797</v>
      </c>
      <c r="D279" s="452"/>
      <c r="E279" s="452"/>
      <c r="F279" s="210"/>
      <c r="G279" s="452"/>
      <c r="H279" s="452" t="s">
        <v>90</v>
      </c>
      <c r="I279" s="452" t="s">
        <v>94</v>
      </c>
      <c r="J279" s="452">
        <v>565</v>
      </c>
      <c r="K279" s="383"/>
    </row>
    <row r="280" spans="1:11" x14ac:dyDescent="0.25">
      <c r="A280" s="1004">
        <v>278</v>
      </c>
      <c r="B280" s="1062" t="s">
        <v>4061</v>
      </c>
      <c r="C280" s="668" t="s">
        <v>3798</v>
      </c>
      <c r="D280" s="452"/>
      <c r="E280" s="452"/>
      <c r="F280" s="210"/>
      <c r="G280" s="452"/>
      <c r="H280" s="452" t="s">
        <v>90</v>
      </c>
      <c r="I280" s="452" t="s">
        <v>94</v>
      </c>
      <c r="J280" s="452">
        <v>566</v>
      </c>
      <c r="K280" s="383"/>
    </row>
    <row r="281" spans="1:11" x14ac:dyDescent="0.25">
      <c r="A281" s="1004">
        <v>279</v>
      </c>
      <c r="B281" s="1062" t="s">
        <v>4067</v>
      </c>
      <c r="C281" s="668" t="s">
        <v>3804</v>
      </c>
      <c r="D281" s="452"/>
      <c r="E281" s="452"/>
      <c r="F281" s="210"/>
      <c r="G281" s="364"/>
      <c r="H281" s="452" t="s">
        <v>90</v>
      </c>
      <c r="I281" s="452" t="s">
        <v>94</v>
      </c>
      <c r="J281" s="452">
        <v>572</v>
      </c>
      <c r="K281" s="383"/>
    </row>
    <row r="282" spans="1:11" x14ac:dyDescent="0.25">
      <c r="A282" s="1004">
        <v>280</v>
      </c>
      <c r="B282" s="1063" t="s">
        <v>4069</v>
      </c>
      <c r="C282" s="668" t="s">
        <v>3808</v>
      </c>
      <c r="D282" s="364" t="s">
        <v>92</v>
      </c>
      <c r="E282" s="452"/>
      <c r="F282" s="210"/>
      <c r="G282" s="364" t="s">
        <v>92</v>
      </c>
      <c r="H282" s="452" t="s">
        <v>90</v>
      </c>
      <c r="I282" s="452" t="s">
        <v>94</v>
      </c>
      <c r="J282" s="452">
        <v>576</v>
      </c>
      <c r="K282" s="383"/>
    </row>
    <row r="283" spans="1:11" x14ac:dyDescent="0.25">
      <c r="A283" s="1004">
        <v>281</v>
      </c>
      <c r="B283" s="1062" t="s">
        <v>4070</v>
      </c>
      <c r="C283" s="668" t="s">
        <v>3809</v>
      </c>
      <c r="D283" s="452"/>
      <c r="E283" s="452"/>
      <c r="F283" s="210"/>
      <c r="G283" s="452"/>
      <c r="H283" s="452" t="s">
        <v>90</v>
      </c>
      <c r="I283" s="452" t="s">
        <v>94</v>
      </c>
      <c r="J283" s="452">
        <v>577</v>
      </c>
      <c r="K283" s="383"/>
    </row>
    <row r="284" spans="1:11" x14ac:dyDescent="0.25">
      <c r="A284" s="1004">
        <v>282</v>
      </c>
      <c r="B284" s="1062" t="s">
        <v>4071</v>
      </c>
      <c r="C284" s="668" t="s">
        <v>3810</v>
      </c>
      <c r="D284" s="452"/>
      <c r="E284" s="452"/>
      <c r="F284" s="210"/>
      <c r="G284" s="452"/>
      <c r="H284" s="452" t="s">
        <v>90</v>
      </c>
      <c r="I284" s="452" t="s">
        <v>94</v>
      </c>
      <c r="J284" s="452">
        <v>578</v>
      </c>
      <c r="K284" s="383"/>
    </row>
    <row r="285" spans="1:11" x14ac:dyDescent="0.25">
      <c r="A285" s="1004">
        <v>283</v>
      </c>
      <c r="B285" s="1062" t="s">
        <v>4072</v>
      </c>
      <c r="C285" s="668" t="s">
        <v>3811</v>
      </c>
      <c r="D285" s="452"/>
      <c r="E285" s="452"/>
      <c r="F285" s="210"/>
      <c r="G285" s="452"/>
      <c r="H285" s="452" t="s">
        <v>90</v>
      </c>
      <c r="I285" s="452" t="s">
        <v>94</v>
      </c>
      <c r="J285" s="452">
        <v>579</v>
      </c>
      <c r="K285" s="383"/>
    </row>
    <row r="286" spans="1:11" x14ac:dyDescent="0.25">
      <c r="A286" s="1004">
        <v>284</v>
      </c>
      <c r="B286" s="1062" t="s">
        <v>4073</v>
      </c>
      <c r="C286" s="668" t="s">
        <v>3812</v>
      </c>
      <c r="D286" s="452"/>
      <c r="E286" s="452"/>
      <c r="F286" s="210"/>
      <c r="G286" s="452"/>
      <c r="H286" s="452" t="s">
        <v>90</v>
      </c>
      <c r="I286" s="452" t="s">
        <v>94</v>
      </c>
      <c r="J286" s="452">
        <v>580</v>
      </c>
      <c r="K286" s="383"/>
    </row>
    <row r="287" spans="1:11" x14ac:dyDescent="0.25">
      <c r="A287" s="1004">
        <v>285</v>
      </c>
      <c r="B287" s="1062" t="s">
        <v>4074</v>
      </c>
      <c r="C287" s="668" t="s">
        <v>3813</v>
      </c>
      <c r="D287" s="452"/>
      <c r="E287" s="452"/>
      <c r="F287" s="210"/>
      <c r="G287" s="452"/>
      <c r="H287" s="452" t="s">
        <v>90</v>
      </c>
      <c r="I287" s="452" t="s">
        <v>94</v>
      </c>
      <c r="J287" s="452">
        <v>581</v>
      </c>
      <c r="K287" s="383"/>
    </row>
    <row r="288" spans="1:11" x14ac:dyDescent="0.25">
      <c r="A288" s="1004">
        <v>286</v>
      </c>
      <c r="B288" s="1062" t="s">
        <v>4075</v>
      </c>
      <c r="C288" s="668" t="s">
        <v>3814</v>
      </c>
      <c r="D288" s="452"/>
      <c r="E288" s="452"/>
      <c r="F288" s="210"/>
      <c r="G288" s="364"/>
      <c r="H288" s="452" t="s">
        <v>90</v>
      </c>
      <c r="I288" s="452" t="s">
        <v>94</v>
      </c>
      <c r="J288" s="452">
        <v>582</v>
      </c>
      <c r="K288" s="383"/>
    </row>
    <row r="289" spans="1:11" x14ac:dyDescent="0.25">
      <c r="A289" s="1004">
        <v>287</v>
      </c>
      <c r="B289" s="1062" t="s">
        <v>4076</v>
      </c>
      <c r="C289" s="668" t="s">
        <v>3815</v>
      </c>
      <c r="D289" s="452"/>
      <c r="E289" s="452"/>
      <c r="F289" s="210"/>
      <c r="G289" s="452"/>
      <c r="H289" s="452" t="s">
        <v>90</v>
      </c>
      <c r="I289" s="452" t="s">
        <v>94</v>
      </c>
      <c r="J289" s="452">
        <v>583</v>
      </c>
      <c r="K289" s="383"/>
    </row>
    <row r="290" spans="1:11" x14ac:dyDescent="0.25">
      <c r="A290" s="1004">
        <v>288</v>
      </c>
      <c r="B290" s="1062" t="s">
        <v>4077</v>
      </c>
      <c r="C290" s="668" t="s">
        <v>3816</v>
      </c>
      <c r="D290" s="452"/>
      <c r="E290" s="452"/>
      <c r="F290" s="210"/>
      <c r="G290" s="452"/>
      <c r="H290" s="452" t="s">
        <v>90</v>
      </c>
      <c r="I290" s="452" t="s">
        <v>94</v>
      </c>
      <c r="J290" s="452">
        <v>584</v>
      </c>
      <c r="K290" s="383"/>
    </row>
    <row r="291" spans="1:11" x14ac:dyDescent="0.25">
      <c r="A291" s="1004">
        <v>289</v>
      </c>
      <c r="B291" s="1062" t="s">
        <v>4078</v>
      </c>
      <c r="C291" s="668" t="s">
        <v>3817</v>
      </c>
      <c r="D291" s="452"/>
      <c r="E291" s="452"/>
      <c r="F291" s="210"/>
      <c r="G291" s="452"/>
      <c r="H291" s="452" t="s">
        <v>90</v>
      </c>
      <c r="I291" s="452" t="s">
        <v>94</v>
      </c>
      <c r="J291" s="452">
        <v>585</v>
      </c>
      <c r="K291" s="383"/>
    </row>
    <row r="292" spans="1:11" x14ac:dyDescent="0.25">
      <c r="A292" s="1004">
        <v>290</v>
      </c>
      <c r="B292" s="1062" t="s">
        <v>4079</v>
      </c>
      <c r="C292" s="668" t="s">
        <v>3818</v>
      </c>
      <c r="D292" s="452"/>
      <c r="E292" s="452"/>
      <c r="F292" s="210"/>
      <c r="G292" s="452"/>
      <c r="H292" s="452" t="s">
        <v>90</v>
      </c>
      <c r="I292" s="452" t="s">
        <v>94</v>
      </c>
      <c r="J292" s="452">
        <v>586</v>
      </c>
      <c r="K292" s="383"/>
    </row>
    <row r="293" spans="1:11" x14ac:dyDescent="0.25">
      <c r="A293" s="1004">
        <v>291</v>
      </c>
      <c r="B293" s="1062" t="s">
        <v>4080</v>
      </c>
      <c r="C293" s="668" t="s">
        <v>3819</v>
      </c>
      <c r="D293" s="452"/>
      <c r="E293" s="452"/>
      <c r="F293" s="210"/>
      <c r="G293" s="452"/>
      <c r="H293" s="452" t="s">
        <v>90</v>
      </c>
      <c r="I293" s="452" t="s">
        <v>94</v>
      </c>
      <c r="J293" s="452">
        <v>587</v>
      </c>
      <c r="K293" s="383"/>
    </row>
    <row r="294" spans="1:11" x14ac:dyDescent="0.25">
      <c r="A294" s="1004">
        <v>292</v>
      </c>
      <c r="B294" s="1062" t="s">
        <v>4081</v>
      </c>
      <c r="C294" s="668" t="s">
        <v>3820</v>
      </c>
      <c r="D294" s="452"/>
      <c r="E294" s="452"/>
      <c r="F294" s="210"/>
      <c r="G294" s="452"/>
      <c r="H294" s="452" t="s">
        <v>90</v>
      </c>
      <c r="I294" s="452" t="s">
        <v>94</v>
      </c>
      <c r="J294" s="452">
        <v>588</v>
      </c>
      <c r="K294" s="383"/>
    </row>
    <row r="295" spans="1:11" x14ac:dyDescent="0.25">
      <c r="A295" s="1004">
        <v>293</v>
      </c>
      <c r="B295" s="1062" t="s">
        <v>4082</v>
      </c>
      <c r="C295" s="668" t="s">
        <v>3821</v>
      </c>
      <c r="D295" s="452"/>
      <c r="E295" s="452"/>
      <c r="F295" s="210"/>
      <c r="G295" s="452"/>
      <c r="H295" s="452" t="s">
        <v>90</v>
      </c>
      <c r="I295" s="452" t="s">
        <v>94</v>
      </c>
      <c r="J295" s="452">
        <v>589</v>
      </c>
      <c r="K295" s="383"/>
    </row>
    <row r="296" spans="1:11" x14ac:dyDescent="0.25">
      <c r="A296" s="1004">
        <v>294</v>
      </c>
      <c r="B296" s="1062" t="s">
        <v>4083</v>
      </c>
      <c r="C296" s="668" t="s">
        <v>3822</v>
      </c>
      <c r="D296" s="452"/>
      <c r="E296" s="452"/>
      <c r="F296" s="210"/>
      <c r="G296" s="452"/>
      <c r="H296" s="452" t="s">
        <v>90</v>
      </c>
      <c r="I296" s="452" t="s">
        <v>94</v>
      </c>
      <c r="J296" s="452">
        <v>590</v>
      </c>
      <c r="K296" s="383"/>
    </row>
    <row r="297" spans="1:11" x14ac:dyDescent="0.25">
      <c r="A297" s="1004">
        <v>295</v>
      </c>
      <c r="B297" s="1062" t="s">
        <v>4086</v>
      </c>
      <c r="C297" s="668" t="s">
        <v>3827</v>
      </c>
      <c r="D297" s="452"/>
      <c r="E297" s="452"/>
      <c r="F297" s="210"/>
      <c r="G297" s="364"/>
      <c r="H297" s="452" t="s">
        <v>90</v>
      </c>
      <c r="I297" s="452" t="s">
        <v>94</v>
      </c>
      <c r="J297" s="452">
        <v>595</v>
      </c>
      <c r="K297" s="383"/>
    </row>
    <row r="298" spans="1:11" x14ac:dyDescent="0.25">
      <c r="A298" s="1004">
        <v>296</v>
      </c>
      <c r="B298" s="1062" t="s">
        <v>4087</v>
      </c>
      <c r="C298" s="668" t="s">
        <v>3828</v>
      </c>
      <c r="D298" s="452"/>
      <c r="E298" s="452"/>
      <c r="F298" s="210"/>
      <c r="G298" s="452"/>
      <c r="H298" s="452" t="s">
        <v>90</v>
      </c>
      <c r="I298" s="452" t="s">
        <v>94</v>
      </c>
      <c r="J298" s="452">
        <v>596</v>
      </c>
      <c r="K298" s="383"/>
    </row>
    <row r="299" spans="1:11" x14ac:dyDescent="0.25">
      <c r="A299" s="1004">
        <v>297</v>
      </c>
      <c r="B299" s="1062" t="s">
        <v>4088</v>
      </c>
      <c r="C299" s="668" t="s">
        <v>3829</v>
      </c>
      <c r="D299" s="452"/>
      <c r="E299" s="452"/>
      <c r="F299" s="210"/>
      <c r="G299" s="452"/>
      <c r="H299" s="452" t="s">
        <v>90</v>
      </c>
      <c r="I299" s="452" t="s">
        <v>94</v>
      </c>
      <c r="J299" s="452">
        <v>597</v>
      </c>
      <c r="K299" s="383"/>
    </row>
    <row r="300" spans="1:11" x14ac:dyDescent="0.25">
      <c r="A300" s="1004">
        <v>298</v>
      </c>
      <c r="B300" s="1062" t="s">
        <v>4089</v>
      </c>
      <c r="C300" s="668" t="s">
        <v>3830</v>
      </c>
      <c r="D300" s="452"/>
      <c r="E300" s="452"/>
      <c r="F300" s="210"/>
      <c r="G300" s="452"/>
      <c r="H300" s="452" t="s">
        <v>90</v>
      </c>
      <c r="I300" s="452" t="s">
        <v>94</v>
      </c>
      <c r="J300" s="452">
        <v>598</v>
      </c>
      <c r="K300" s="383"/>
    </row>
    <row r="301" spans="1:11" x14ac:dyDescent="0.25">
      <c r="A301" s="1004">
        <v>299</v>
      </c>
      <c r="B301" s="1062" t="s">
        <v>4095</v>
      </c>
      <c r="C301" s="668" t="s">
        <v>3836</v>
      </c>
      <c r="D301" s="452"/>
      <c r="E301" s="452"/>
      <c r="F301" s="210"/>
      <c r="G301" s="364"/>
      <c r="H301" s="452" t="s">
        <v>90</v>
      </c>
      <c r="I301" s="452" t="s">
        <v>94</v>
      </c>
      <c r="J301" s="452">
        <v>604</v>
      </c>
      <c r="K301" s="383"/>
    </row>
    <row r="302" spans="1:11" x14ac:dyDescent="0.25">
      <c r="A302" s="1004">
        <v>300</v>
      </c>
      <c r="B302" s="1063" t="s">
        <v>4097</v>
      </c>
      <c r="C302" s="668" t="s">
        <v>3840</v>
      </c>
      <c r="D302" s="364" t="s">
        <v>92</v>
      </c>
      <c r="E302" s="452"/>
      <c r="F302" s="210"/>
      <c r="G302" s="364" t="s">
        <v>92</v>
      </c>
      <c r="H302" s="452" t="s">
        <v>90</v>
      </c>
      <c r="I302" s="452" t="s">
        <v>94</v>
      </c>
      <c r="J302" s="452">
        <v>608</v>
      </c>
      <c r="K302" s="383"/>
    </row>
    <row r="303" spans="1:11" x14ac:dyDescent="0.25">
      <c r="A303" s="1004">
        <v>301</v>
      </c>
      <c r="B303" s="1062" t="s">
        <v>4098</v>
      </c>
      <c r="C303" s="668" t="s">
        <v>3841</v>
      </c>
      <c r="D303" s="452"/>
      <c r="E303" s="452"/>
      <c r="F303" s="210"/>
      <c r="G303" s="452"/>
      <c r="H303" s="452" t="s">
        <v>90</v>
      </c>
      <c r="I303" s="452" t="s">
        <v>94</v>
      </c>
      <c r="J303" s="452">
        <v>609</v>
      </c>
      <c r="K303" s="383"/>
    </row>
    <row r="304" spans="1:11" x14ac:dyDescent="0.25">
      <c r="A304" s="1004">
        <v>302</v>
      </c>
      <c r="B304" s="1062" t="s">
        <v>4099</v>
      </c>
      <c r="C304" s="668" t="s">
        <v>3842</v>
      </c>
      <c r="D304" s="452"/>
      <c r="E304" s="452"/>
      <c r="F304" s="210"/>
      <c r="G304" s="452"/>
      <c r="H304" s="452" t="s">
        <v>90</v>
      </c>
      <c r="I304" s="452" t="s">
        <v>94</v>
      </c>
      <c r="J304" s="452">
        <v>610</v>
      </c>
      <c r="K304" s="383"/>
    </row>
    <row r="305" spans="1:11" x14ac:dyDescent="0.25">
      <c r="A305" s="1004">
        <v>303</v>
      </c>
      <c r="B305" s="1062" t="s">
        <v>4100</v>
      </c>
      <c r="C305" s="668" t="s">
        <v>3843</v>
      </c>
      <c r="D305" s="452"/>
      <c r="E305" s="452"/>
      <c r="F305" s="210"/>
      <c r="G305" s="452"/>
      <c r="H305" s="452" t="s">
        <v>90</v>
      </c>
      <c r="I305" s="452" t="s">
        <v>94</v>
      </c>
      <c r="J305" s="452">
        <v>611</v>
      </c>
      <c r="K305" s="383"/>
    </row>
    <row r="306" spans="1:11" x14ac:dyDescent="0.25">
      <c r="A306" s="1004">
        <v>304</v>
      </c>
      <c r="B306" s="1062" t="s">
        <v>4101</v>
      </c>
      <c r="C306" s="668" t="s">
        <v>3844</v>
      </c>
      <c r="D306" s="452"/>
      <c r="E306" s="452"/>
      <c r="F306" s="210"/>
      <c r="G306" s="452"/>
      <c r="H306" s="452" t="s">
        <v>90</v>
      </c>
      <c r="I306" s="452" t="s">
        <v>94</v>
      </c>
      <c r="J306" s="452">
        <v>612</v>
      </c>
      <c r="K306" s="383"/>
    </row>
    <row r="307" spans="1:11" x14ac:dyDescent="0.25">
      <c r="A307" s="1004">
        <v>305</v>
      </c>
      <c r="B307" s="1062" t="s">
        <v>4102</v>
      </c>
      <c r="C307" s="668" t="s">
        <v>3845</v>
      </c>
      <c r="D307" s="452"/>
      <c r="E307" s="452"/>
      <c r="F307" s="210"/>
      <c r="G307" s="452"/>
      <c r="H307" s="452" t="s">
        <v>90</v>
      </c>
      <c r="I307" s="452" t="s">
        <v>94</v>
      </c>
      <c r="J307" s="452">
        <v>613</v>
      </c>
      <c r="K307" s="383"/>
    </row>
    <row r="308" spans="1:11" x14ac:dyDescent="0.25">
      <c r="A308" s="1004">
        <v>306</v>
      </c>
      <c r="B308" s="1062" t="s">
        <v>4103</v>
      </c>
      <c r="C308" s="668" t="s">
        <v>3846</v>
      </c>
      <c r="D308" s="452"/>
      <c r="E308" s="452"/>
      <c r="F308" s="210"/>
      <c r="G308" s="364"/>
      <c r="H308" s="452" t="s">
        <v>90</v>
      </c>
      <c r="I308" s="452" t="s">
        <v>94</v>
      </c>
      <c r="J308" s="452">
        <v>614</v>
      </c>
      <c r="K308" s="383"/>
    </row>
    <row r="309" spans="1:11" x14ac:dyDescent="0.25">
      <c r="A309" s="1004">
        <v>307</v>
      </c>
      <c r="B309" s="1062" t="s">
        <v>4104</v>
      </c>
      <c r="C309" s="668" t="s">
        <v>3847</v>
      </c>
      <c r="D309" s="452"/>
      <c r="E309" s="452"/>
      <c r="F309" s="210"/>
      <c r="G309" s="452"/>
      <c r="H309" s="452" t="s">
        <v>90</v>
      </c>
      <c r="I309" s="452" t="s">
        <v>94</v>
      </c>
      <c r="J309" s="452">
        <v>615</v>
      </c>
      <c r="K309" s="383"/>
    </row>
    <row r="310" spans="1:11" x14ac:dyDescent="0.25">
      <c r="A310" s="1004">
        <v>308</v>
      </c>
      <c r="B310" s="1062" t="s">
        <v>4105</v>
      </c>
      <c r="C310" s="668" t="s">
        <v>3848</v>
      </c>
      <c r="D310" s="452"/>
      <c r="E310" s="452"/>
      <c r="F310" s="210"/>
      <c r="G310" s="452"/>
      <c r="H310" s="452" t="s">
        <v>90</v>
      </c>
      <c r="I310" s="452" t="s">
        <v>94</v>
      </c>
      <c r="J310" s="452">
        <v>616</v>
      </c>
      <c r="K310" s="383"/>
    </row>
    <row r="311" spans="1:11" x14ac:dyDescent="0.25">
      <c r="A311" s="1004">
        <v>309</v>
      </c>
      <c r="B311" s="1062" t="s">
        <v>4106</v>
      </c>
      <c r="C311" s="668" t="s">
        <v>3849</v>
      </c>
      <c r="D311" s="452"/>
      <c r="E311" s="452"/>
      <c r="F311" s="210"/>
      <c r="G311" s="452"/>
      <c r="H311" s="452" t="s">
        <v>90</v>
      </c>
      <c r="I311" s="452" t="s">
        <v>94</v>
      </c>
      <c r="J311" s="452">
        <v>617</v>
      </c>
      <c r="K311" s="383"/>
    </row>
    <row r="312" spans="1:11" x14ac:dyDescent="0.25">
      <c r="A312" s="1004">
        <v>310</v>
      </c>
      <c r="B312" s="1062" t="s">
        <v>4107</v>
      </c>
      <c r="C312" s="668" t="s">
        <v>3850</v>
      </c>
      <c r="D312" s="452"/>
      <c r="E312" s="452"/>
      <c r="F312" s="210"/>
      <c r="G312" s="452"/>
      <c r="H312" s="452" t="s">
        <v>90</v>
      </c>
      <c r="I312" s="452" t="s">
        <v>94</v>
      </c>
      <c r="J312" s="452">
        <v>618</v>
      </c>
      <c r="K312" s="383"/>
    </row>
    <row r="313" spans="1:11" x14ac:dyDescent="0.25">
      <c r="A313" s="1004">
        <v>311</v>
      </c>
      <c r="B313" s="1062" t="s">
        <v>4108</v>
      </c>
      <c r="C313" s="668" t="s">
        <v>3851</v>
      </c>
      <c r="D313" s="452"/>
      <c r="E313" s="452"/>
      <c r="F313" s="210"/>
      <c r="G313" s="452"/>
      <c r="H313" s="452" t="s">
        <v>90</v>
      </c>
      <c r="I313" s="452" t="s">
        <v>94</v>
      </c>
      <c r="J313" s="452">
        <v>619</v>
      </c>
      <c r="K313" s="383"/>
    </row>
    <row r="314" spans="1:11" x14ac:dyDescent="0.25">
      <c r="A314" s="1004">
        <v>312</v>
      </c>
      <c r="B314" s="1062" t="s">
        <v>4109</v>
      </c>
      <c r="C314" s="668" t="s">
        <v>3852</v>
      </c>
      <c r="D314" s="452"/>
      <c r="E314" s="452"/>
      <c r="F314" s="210"/>
      <c r="G314" s="452"/>
      <c r="H314" s="452" t="s">
        <v>90</v>
      </c>
      <c r="I314" s="452" t="s">
        <v>94</v>
      </c>
      <c r="J314" s="452">
        <v>620</v>
      </c>
      <c r="K314" s="383"/>
    </row>
    <row r="315" spans="1:11" x14ac:dyDescent="0.25">
      <c r="A315" s="1004">
        <v>313</v>
      </c>
      <c r="B315" s="1062" t="s">
        <v>4110</v>
      </c>
      <c r="C315" s="668" t="s">
        <v>3853</v>
      </c>
      <c r="D315" s="452"/>
      <c r="E315" s="452"/>
      <c r="F315" s="210"/>
      <c r="G315" s="452"/>
      <c r="H315" s="452" t="s">
        <v>90</v>
      </c>
      <c r="I315" s="452" t="s">
        <v>94</v>
      </c>
      <c r="J315" s="452">
        <v>621</v>
      </c>
      <c r="K315" s="383"/>
    </row>
    <row r="316" spans="1:11" x14ac:dyDescent="0.25">
      <c r="A316" s="1004">
        <v>314</v>
      </c>
      <c r="B316" s="1062" t="s">
        <v>4111</v>
      </c>
      <c r="C316" s="668" t="s">
        <v>3854</v>
      </c>
      <c r="D316" s="452"/>
      <c r="E316" s="452"/>
      <c r="F316" s="210"/>
      <c r="G316" s="452"/>
      <c r="H316" s="452" t="s">
        <v>90</v>
      </c>
      <c r="I316" s="452" t="s">
        <v>94</v>
      </c>
      <c r="J316" s="452">
        <v>622</v>
      </c>
      <c r="K316" s="383"/>
    </row>
    <row r="317" spans="1:11" x14ac:dyDescent="0.25">
      <c r="A317" s="1004">
        <v>315</v>
      </c>
      <c r="B317" s="1062" t="s">
        <v>4114</v>
      </c>
      <c r="C317" s="668" t="s">
        <v>3859</v>
      </c>
      <c r="D317" s="452"/>
      <c r="E317" s="452"/>
      <c r="F317" s="210"/>
      <c r="G317" s="452"/>
      <c r="H317" s="452" t="s">
        <v>90</v>
      </c>
      <c r="I317" s="452" t="s">
        <v>94</v>
      </c>
      <c r="J317" s="452">
        <v>627</v>
      </c>
      <c r="K317" s="383"/>
    </row>
    <row r="318" spans="1:11" x14ac:dyDescent="0.25">
      <c r="A318" s="1004">
        <v>316</v>
      </c>
      <c r="B318" s="1062" t="s">
        <v>4115</v>
      </c>
      <c r="C318" s="668" t="s">
        <v>3860</v>
      </c>
      <c r="D318" s="452"/>
      <c r="E318" s="452"/>
      <c r="F318" s="210"/>
      <c r="G318" s="452"/>
      <c r="H318" s="452" t="s">
        <v>90</v>
      </c>
      <c r="I318" s="452" t="s">
        <v>94</v>
      </c>
      <c r="J318" s="452">
        <v>628</v>
      </c>
      <c r="K318" s="383"/>
    </row>
    <row r="319" spans="1:11" x14ac:dyDescent="0.25">
      <c r="A319" s="1004">
        <v>317</v>
      </c>
      <c r="B319" s="1062" t="s">
        <v>4116</v>
      </c>
      <c r="C319" s="668" t="s">
        <v>3861</v>
      </c>
      <c r="D319" s="452"/>
      <c r="E319" s="452"/>
      <c r="F319" s="210"/>
      <c r="G319" s="452"/>
      <c r="H319" s="452" t="s">
        <v>90</v>
      </c>
      <c r="I319" s="452" t="s">
        <v>94</v>
      </c>
      <c r="J319" s="452">
        <v>629</v>
      </c>
      <c r="K319" s="383"/>
    </row>
    <row r="320" spans="1:11" x14ac:dyDescent="0.25">
      <c r="A320" s="1004">
        <v>318</v>
      </c>
      <c r="B320" s="1062" t="s">
        <v>4117</v>
      </c>
      <c r="C320" s="668" t="s">
        <v>3862</v>
      </c>
      <c r="D320" s="452"/>
      <c r="E320" s="452"/>
      <c r="F320" s="210"/>
      <c r="G320" s="452"/>
      <c r="H320" s="452" t="s">
        <v>90</v>
      </c>
      <c r="I320" s="452" t="s">
        <v>94</v>
      </c>
      <c r="J320" s="452">
        <v>630</v>
      </c>
      <c r="K320" s="383"/>
    </row>
    <row r="321" spans="1:11" x14ac:dyDescent="0.25">
      <c r="A321" s="1004">
        <v>319</v>
      </c>
      <c r="B321" s="1062" t="s">
        <v>4123</v>
      </c>
      <c r="C321" s="668" t="s">
        <v>3868</v>
      </c>
      <c r="D321" s="452"/>
      <c r="E321" s="452"/>
      <c r="F321" s="210"/>
      <c r="G321" s="452"/>
      <c r="H321" s="452" t="s">
        <v>90</v>
      </c>
      <c r="I321" s="452" t="s">
        <v>94</v>
      </c>
      <c r="J321" s="452">
        <v>636</v>
      </c>
      <c r="K321" s="383"/>
    </row>
    <row r="322" spans="1:11" x14ac:dyDescent="0.25">
      <c r="A322" s="1004">
        <v>320</v>
      </c>
      <c r="B322" s="1063" t="s">
        <v>4125</v>
      </c>
      <c r="C322" s="668" t="s">
        <v>3872</v>
      </c>
      <c r="D322" s="364" t="s">
        <v>92</v>
      </c>
      <c r="E322" s="452"/>
      <c r="F322" s="210"/>
      <c r="G322" s="364" t="s">
        <v>92</v>
      </c>
      <c r="H322" s="452" t="s">
        <v>90</v>
      </c>
      <c r="I322" s="452" t="s">
        <v>94</v>
      </c>
      <c r="J322" s="452">
        <v>640</v>
      </c>
      <c r="K322" s="383"/>
    </row>
    <row r="323" spans="1:11" x14ac:dyDescent="0.25">
      <c r="A323" s="1004">
        <v>321</v>
      </c>
      <c r="B323" s="1062" t="s">
        <v>4126</v>
      </c>
      <c r="C323" s="668" t="s">
        <v>3873</v>
      </c>
      <c r="D323" s="452"/>
      <c r="E323" s="452"/>
      <c r="F323" s="210"/>
      <c r="G323" s="452"/>
      <c r="H323" s="452" t="s">
        <v>90</v>
      </c>
      <c r="I323" s="452" t="s">
        <v>94</v>
      </c>
      <c r="J323" s="452">
        <v>641</v>
      </c>
      <c r="K323" s="383"/>
    </row>
    <row r="324" spans="1:11" x14ac:dyDescent="0.25">
      <c r="A324" s="1004">
        <v>322</v>
      </c>
      <c r="B324" s="1062" t="s">
        <v>4127</v>
      </c>
      <c r="C324" s="668" t="s">
        <v>3874</v>
      </c>
      <c r="D324" s="452"/>
      <c r="E324" s="452"/>
      <c r="F324" s="210"/>
      <c r="G324" s="452"/>
      <c r="H324" s="452" t="s">
        <v>90</v>
      </c>
      <c r="I324" s="452" t="s">
        <v>94</v>
      </c>
      <c r="J324" s="452">
        <v>642</v>
      </c>
      <c r="K324" s="383"/>
    </row>
    <row r="325" spans="1:11" x14ac:dyDescent="0.25">
      <c r="A325" s="1004">
        <v>323</v>
      </c>
      <c r="B325" s="1062" t="s">
        <v>4128</v>
      </c>
      <c r="C325" s="668" t="s">
        <v>3875</v>
      </c>
      <c r="D325" s="452"/>
      <c r="E325" s="452"/>
      <c r="F325" s="210"/>
      <c r="G325" s="452"/>
      <c r="H325" s="452" t="s">
        <v>90</v>
      </c>
      <c r="I325" s="452" t="s">
        <v>94</v>
      </c>
      <c r="J325" s="452">
        <v>643</v>
      </c>
      <c r="K325" s="383"/>
    </row>
    <row r="326" spans="1:11" x14ac:dyDescent="0.25">
      <c r="A326" s="1004">
        <v>324</v>
      </c>
      <c r="B326" s="1062" t="s">
        <v>4129</v>
      </c>
      <c r="C326" s="668" t="s">
        <v>3876</v>
      </c>
      <c r="D326" s="452"/>
      <c r="E326" s="452"/>
      <c r="F326" s="210"/>
      <c r="G326" s="452"/>
      <c r="H326" s="452" t="s">
        <v>90</v>
      </c>
      <c r="I326" s="452" t="s">
        <v>94</v>
      </c>
      <c r="J326" s="452">
        <v>644</v>
      </c>
      <c r="K326" s="383"/>
    </row>
    <row r="327" spans="1:11" x14ac:dyDescent="0.25">
      <c r="A327" s="1004">
        <v>325</v>
      </c>
      <c r="B327" s="1062" t="s">
        <v>4130</v>
      </c>
      <c r="C327" s="668" t="s">
        <v>3877</v>
      </c>
      <c r="D327" s="452"/>
      <c r="E327" s="452"/>
      <c r="F327" s="210"/>
      <c r="G327" s="452"/>
      <c r="H327" s="452" t="s">
        <v>90</v>
      </c>
      <c r="I327" s="452" t="s">
        <v>94</v>
      </c>
      <c r="J327" s="452">
        <v>645</v>
      </c>
      <c r="K327" s="383"/>
    </row>
    <row r="328" spans="1:11" x14ac:dyDescent="0.25">
      <c r="A328" s="1004">
        <v>326</v>
      </c>
      <c r="B328" s="1062" t="s">
        <v>4131</v>
      </c>
      <c r="C328" s="668" t="s">
        <v>3878</v>
      </c>
      <c r="D328" s="452"/>
      <c r="E328" s="452"/>
      <c r="F328" s="210"/>
      <c r="G328" s="452"/>
      <c r="H328" s="452" t="s">
        <v>90</v>
      </c>
      <c r="I328" s="452" t="s">
        <v>94</v>
      </c>
      <c r="J328" s="452">
        <v>646</v>
      </c>
      <c r="K328" s="383"/>
    </row>
    <row r="329" spans="1:11" x14ac:dyDescent="0.25">
      <c r="A329" s="1004">
        <v>327</v>
      </c>
      <c r="B329" s="1062" t="s">
        <v>4132</v>
      </c>
      <c r="C329" s="668" t="s">
        <v>3879</v>
      </c>
      <c r="D329" s="452"/>
      <c r="E329" s="452"/>
      <c r="F329" s="210"/>
      <c r="G329" s="452"/>
      <c r="H329" s="452" t="s">
        <v>90</v>
      </c>
      <c r="I329" s="452" t="s">
        <v>94</v>
      </c>
      <c r="J329" s="452">
        <v>647</v>
      </c>
      <c r="K329" s="383"/>
    </row>
    <row r="330" spans="1:11" x14ac:dyDescent="0.25">
      <c r="A330" s="1004">
        <v>328</v>
      </c>
      <c r="B330" s="1062" t="s">
        <v>4133</v>
      </c>
      <c r="C330" s="668" t="s">
        <v>3880</v>
      </c>
      <c r="D330" s="452"/>
      <c r="E330" s="452"/>
      <c r="F330" s="210"/>
      <c r="G330" s="452"/>
      <c r="H330" s="452" t="s">
        <v>90</v>
      </c>
      <c r="I330" s="452" t="s">
        <v>94</v>
      </c>
      <c r="J330" s="452">
        <v>648</v>
      </c>
      <c r="K330" s="383"/>
    </row>
    <row r="331" spans="1:11" x14ac:dyDescent="0.25">
      <c r="A331" s="1004">
        <v>329</v>
      </c>
      <c r="B331" s="1062" t="s">
        <v>4134</v>
      </c>
      <c r="C331" s="668" t="s">
        <v>3881</v>
      </c>
      <c r="D331" s="452"/>
      <c r="E331" s="452"/>
      <c r="F331" s="210"/>
      <c r="G331" s="452"/>
      <c r="H331" s="452" t="s">
        <v>90</v>
      </c>
      <c r="I331" s="452" t="s">
        <v>94</v>
      </c>
      <c r="J331" s="452">
        <v>649</v>
      </c>
      <c r="K331" s="383"/>
    </row>
    <row r="332" spans="1:11" x14ac:dyDescent="0.25">
      <c r="A332" s="1004">
        <v>330</v>
      </c>
      <c r="B332" s="1062" t="s">
        <v>4135</v>
      </c>
      <c r="C332" s="668" t="s">
        <v>3882</v>
      </c>
      <c r="D332" s="452"/>
      <c r="E332" s="452"/>
      <c r="F332" s="210"/>
      <c r="G332" s="452"/>
      <c r="H332" s="452" t="s">
        <v>90</v>
      </c>
      <c r="I332" s="452" t="s">
        <v>94</v>
      </c>
      <c r="J332" s="452">
        <v>650</v>
      </c>
      <c r="K332" s="383"/>
    </row>
    <row r="333" spans="1:11" x14ac:dyDescent="0.25">
      <c r="A333" s="1004">
        <v>331</v>
      </c>
      <c r="B333" s="1062" t="s">
        <v>4136</v>
      </c>
      <c r="C333" s="668" t="s">
        <v>3883</v>
      </c>
      <c r="D333" s="452"/>
      <c r="E333" s="452"/>
      <c r="F333" s="210"/>
      <c r="G333" s="452"/>
      <c r="H333" s="452" t="s">
        <v>90</v>
      </c>
      <c r="I333" s="452" t="s">
        <v>94</v>
      </c>
      <c r="J333" s="452">
        <v>651</v>
      </c>
      <c r="K333" s="383"/>
    </row>
    <row r="334" spans="1:11" x14ac:dyDescent="0.25">
      <c r="A334" s="1004">
        <v>332</v>
      </c>
      <c r="B334" s="1062" t="s">
        <v>4137</v>
      </c>
      <c r="C334" s="668" t="s">
        <v>3884</v>
      </c>
      <c r="D334" s="452"/>
      <c r="E334" s="452"/>
      <c r="F334" s="210"/>
      <c r="G334" s="452"/>
      <c r="H334" s="452" t="s">
        <v>90</v>
      </c>
      <c r="I334" s="452" t="s">
        <v>94</v>
      </c>
      <c r="J334" s="452">
        <v>652</v>
      </c>
      <c r="K334" s="383"/>
    </row>
    <row r="335" spans="1:11" x14ac:dyDescent="0.25">
      <c r="A335" s="1004">
        <v>333</v>
      </c>
      <c r="B335" s="1062" t="s">
        <v>4138</v>
      </c>
      <c r="C335" s="668" t="s">
        <v>3885</v>
      </c>
      <c r="D335" s="452"/>
      <c r="E335" s="452"/>
      <c r="F335" s="210"/>
      <c r="G335" s="452"/>
      <c r="H335" s="452" t="s">
        <v>90</v>
      </c>
      <c r="I335" s="452" t="s">
        <v>94</v>
      </c>
      <c r="J335" s="452">
        <v>653</v>
      </c>
      <c r="K335" s="383"/>
    </row>
    <row r="336" spans="1:11" x14ac:dyDescent="0.25">
      <c r="A336" s="1004">
        <v>334</v>
      </c>
      <c r="B336" s="1062" t="s">
        <v>4139</v>
      </c>
      <c r="C336" s="668" t="s">
        <v>3886</v>
      </c>
      <c r="D336" s="452"/>
      <c r="E336" s="452"/>
      <c r="F336" s="210"/>
      <c r="G336" s="452"/>
      <c r="H336" s="452" t="s">
        <v>90</v>
      </c>
      <c r="I336" s="452" t="s">
        <v>94</v>
      </c>
      <c r="J336" s="452">
        <v>654</v>
      </c>
      <c r="K336" s="383"/>
    </row>
    <row r="337" spans="1:11" x14ac:dyDescent="0.25">
      <c r="A337" s="1004">
        <v>335</v>
      </c>
      <c r="B337" s="1062" t="s">
        <v>4142</v>
      </c>
      <c r="C337" s="668" t="s">
        <v>3731</v>
      </c>
      <c r="D337" s="452"/>
      <c r="E337" s="452"/>
      <c r="F337" s="210"/>
      <c r="G337" s="452"/>
      <c r="H337" s="452" t="s">
        <v>90</v>
      </c>
      <c r="I337" s="452" t="s">
        <v>94</v>
      </c>
      <c r="J337" s="452">
        <v>659</v>
      </c>
      <c r="K337" s="383"/>
    </row>
    <row r="338" spans="1:11" x14ac:dyDescent="0.25">
      <c r="A338" s="1004">
        <v>336</v>
      </c>
      <c r="B338" s="1062" t="s">
        <v>4143</v>
      </c>
      <c r="C338" s="668" t="s">
        <v>3732</v>
      </c>
      <c r="D338" s="452"/>
      <c r="E338" s="452"/>
      <c r="F338" s="210"/>
      <c r="G338" s="452"/>
      <c r="H338" s="452" t="s">
        <v>90</v>
      </c>
      <c r="I338" s="452" t="s">
        <v>94</v>
      </c>
      <c r="J338" s="452">
        <v>660</v>
      </c>
      <c r="K338" s="383"/>
    </row>
    <row r="339" spans="1:11" x14ac:dyDescent="0.25">
      <c r="A339" s="1004">
        <v>337</v>
      </c>
      <c r="B339" s="1062" t="s">
        <v>4144</v>
      </c>
      <c r="C339" s="668" t="s">
        <v>3733</v>
      </c>
      <c r="D339" s="452"/>
      <c r="E339" s="452"/>
      <c r="F339" s="210"/>
      <c r="G339" s="452"/>
      <c r="H339" s="452" t="s">
        <v>90</v>
      </c>
      <c r="I339" s="452" t="s">
        <v>94</v>
      </c>
      <c r="J339" s="452">
        <v>661</v>
      </c>
      <c r="K339" s="383"/>
    </row>
    <row r="340" spans="1:11" x14ac:dyDescent="0.25">
      <c r="A340" s="1004">
        <v>338</v>
      </c>
      <c r="B340" s="1062" t="s">
        <v>4145</v>
      </c>
      <c r="C340" s="668" t="s">
        <v>3734</v>
      </c>
      <c r="D340" s="452"/>
      <c r="E340" s="452"/>
      <c r="F340" s="210"/>
      <c r="G340" s="452"/>
      <c r="H340" s="452" t="s">
        <v>90</v>
      </c>
      <c r="I340" s="452" t="s">
        <v>94</v>
      </c>
      <c r="J340" s="452">
        <v>662</v>
      </c>
      <c r="K340" s="383"/>
    </row>
    <row r="341" spans="1:11" s="271" customFormat="1" x14ac:dyDescent="0.25">
      <c r="A341" s="1004">
        <v>339</v>
      </c>
      <c r="B341" s="1062" t="s">
        <v>4151</v>
      </c>
      <c r="C341" s="668" t="s">
        <v>3740</v>
      </c>
      <c r="D341" s="452"/>
      <c r="E341" s="452"/>
      <c r="F341" s="210"/>
      <c r="G341" s="364"/>
      <c r="H341" s="452" t="s">
        <v>90</v>
      </c>
      <c r="I341" s="452" t="s">
        <v>94</v>
      </c>
      <c r="J341" s="452">
        <v>668</v>
      </c>
      <c r="K341" s="383"/>
    </row>
    <row r="342" spans="1:11" s="271" customFormat="1" x14ac:dyDescent="0.25">
      <c r="A342" s="1004">
        <v>340</v>
      </c>
      <c r="B342" s="1063" t="s">
        <v>4153</v>
      </c>
      <c r="C342" s="668" t="s">
        <v>3744</v>
      </c>
      <c r="D342" s="364" t="s">
        <v>92</v>
      </c>
      <c r="E342" s="452"/>
      <c r="F342" s="210"/>
      <c r="G342" s="364" t="s">
        <v>92</v>
      </c>
      <c r="H342" s="452" t="s">
        <v>90</v>
      </c>
      <c r="I342" s="452" t="s">
        <v>94</v>
      </c>
      <c r="J342" s="452">
        <v>672</v>
      </c>
      <c r="K342" s="383"/>
    </row>
    <row r="343" spans="1:11" s="271" customFormat="1" x14ac:dyDescent="0.25">
      <c r="A343" s="1004">
        <v>341</v>
      </c>
      <c r="B343" s="1062" t="s">
        <v>4154</v>
      </c>
      <c r="C343" s="668" t="s">
        <v>3745</v>
      </c>
      <c r="D343" s="452"/>
      <c r="E343" s="452"/>
      <c r="F343" s="210"/>
      <c r="G343" s="452"/>
      <c r="H343" s="452" t="s">
        <v>90</v>
      </c>
      <c r="I343" s="452" t="s">
        <v>94</v>
      </c>
      <c r="J343" s="452">
        <v>673</v>
      </c>
      <c r="K343" s="383"/>
    </row>
    <row r="344" spans="1:11" s="271" customFormat="1" x14ac:dyDescent="0.25">
      <c r="A344" s="1004">
        <v>342</v>
      </c>
      <c r="B344" s="1062" t="s">
        <v>4155</v>
      </c>
      <c r="C344" s="668" t="s">
        <v>3746</v>
      </c>
      <c r="D344" s="452"/>
      <c r="E344" s="452"/>
      <c r="F344" s="210"/>
      <c r="G344" s="452"/>
      <c r="H344" s="452" t="s">
        <v>90</v>
      </c>
      <c r="I344" s="452" t="s">
        <v>94</v>
      </c>
      <c r="J344" s="452">
        <v>674</v>
      </c>
      <c r="K344" s="383"/>
    </row>
    <row r="345" spans="1:11" s="271" customFormat="1" x14ac:dyDescent="0.25">
      <c r="A345" s="1004">
        <v>343</v>
      </c>
      <c r="B345" s="1062" t="s">
        <v>4156</v>
      </c>
      <c r="C345" s="668" t="s">
        <v>3747</v>
      </c>
      <c r="D345" s="452"/>
      <c r="E345" s="452"/>
      <c r="F345" s="210"/>
      <c r="G345" s="452"/>
      <c r="H345" s="452" t="s">
        <v>90</v>
      </c>
      <c r="I345" s="452" t="s">
        <v>94</v>
      </c>
      <c r="J345" s="452">
        <v>675</v>
      </c>
      <c r="K345" s="383"/>
    </row>
    <row r="346" spans="1:11" s="271" customFormat="1" x14ac:dyDescent="0.25">
      <c r="A346" s="1004">
        <v>344</v>
      </c>
      <c r="B346" s="1062" t="s">
        <v>4157</v>
      </c>
      <c r="C346" s="668" t="s">
        <v>3748</v>
      </c>
      <c r="D346" s="452"/>
      <c r="E346" s="452"/>
      <c r="F346" s="210"/>
      <c r="G346" s="452"/>
      <c r="H346" s="452" t="s">
        <v>90</v>
      </c>
      <c r="I346" s="452" t="s">
        <v>94</v>
      </c>
      <c r="J346" s="452">
        <v>676</v>
      </c>
      <c r="K346" s="383"/>
    </row>
    <row r="347" spans="1:11" s="271" customFormat="1" x14ac:dyDescent="0.25">
      <c r="A347" s="1004">
        <v>345</v>
      </c>
      <c r="B347" s="1062" t="s">
        <v>4158</v>
      </c>
      <c r="C347" s="668" t="s">
        <v>3749</v>
      </c>
      <c r="D347" s="452"/>
      <c r="E347" s="452"/>
      <c r="F347" s="210"/>
      <c r="G347" s="452"/>
      <c r="H347" s="452" t="s">
        <v>90</v>
      </c>
      <c r="I347" s="452" t="s">
        <v>94</v>
      </c>
      <c r="J347" s="452">
        <v>677</v>
      </c>
      <c r="K347" s="383"/>
    </row>
    <row r="348" spans="1:11" s="271" customFormat="1" x14ac:dyDescent="0.25">
      <c r="A348" s="1004">
        <v>346</v>
      </c>
      <c r="B348" s="1062" t="s">
        <v>4159</v>
      </c>
      <c r="C348" s="668" t="s">
        <v>3750</v>
      </c>
      <c r="D348" s="452"/>
      <c r="E348" s="452"/>
      <c r="F348" s="210"/>
      <c r="G348" s="452"/>
      <c r="H348" s="452" t="s">
        <v>90</v>
      </c>
      <c r="I348" s="452" t="s">
        <v>94</v>
      </c>
      <c r="J348" s="452">
        <v>678</v>
      </c>
      <c r="K348" s="383"/>
    </row>
    <row r="349" spans="1:11" s="271" customFormat="1" x14ac:dyDescent="0.25">
      <c r="A349" s="1004">
        <v>347</v>
      </c>
      <c r="B349" s="1062" t="s">
        <v>4160</v>
      </c>
      <c r="C349" s="668" t="s">
        <v>3751</v>
      </c>
      <c r="D349" s="452"/>
      <c r="E349" s="452"/>
      <c r="F349" s="210"/>
      <c r="G349" s="452"/>
      <c r="H349" s="452" t="s">
        <v>90</v>
      </c>
      <c r="I349" s="452" t="s">
        <v>94</v>
      </c>
      <c r="J349" s="452">
        <v>679</v>
      </c>
      <c r="K349" s="383"/>
    </row>
    <row r="350" spans="1:11" s="271" customFormat="1" x14ac:dyDescent="0.25">
      <c r="A350" s="1004">
        <v>348</v>
      </c>
      <c r="B350" s="1062" t="s">
        <v>4161</v>
      </c>
      <c r="C350" s="668" t="s">
        <v>3752</v>
      </c>
      <c r="D350" s="452"/>
      <c r="E350" s="452"/>
      <c r="F350" s="210"/>
      <c r="G350" s="452"/>
      <c r="H350" s="452" t="s">
        <v>90</v>
      </c>
      <c r="I350" s="452" t="s">
        <v>94</v>
      </c>
      <c r="J350" s="452">
        <v>680</v>
      </c>
      <c r="K350" s="383"/>
    </row>
    <row r="351" spans="1:11" s="271" customFormat="1" x14ac:dyDescent="0.25">
      <c r="A351" s="1004">
        <v>349</v>
      </c>
      <c r="B351" s="1062" t="s">
        <v>4162</v>
      </c>
      <c r="C351" s="668" t="s">
        <v>3753</v>
      </c>
      <c r="D351" s="452"/>
      <c r="E351" s="452"/>
      <c r="F351" s="210"/>
      <c r="G351" s="364"/>
      <c r="H351" s="452" t="s">
        <v>90</v>
      </c>
      <c r="I351" s="452" t="s">
        <v>94</v>
      </c>
      <c r="J351" s="452">
        <v>681</v>
      </c>
      <c r="K351" s="383"/>
    </row>
    <row r="352" spans="1:11" s="271" customFormat="1" x14ac:dyDescent="0.25">
      <c r="A352" s="1004">
        <v>350</v>
      </c>
      <c r="B352" s="1062" t="s">
        <v>4163</v>
      </c>
      <c r="C352" s="668" t="s">
        <v>3754</v>
      </c>
      <c r="D352" s="452"/>
      <c r="E352" s="452"/>
      <c r="F352" s="210"/>
      <c r="G352" s="364"/>
      <c r="H352" s="452" t="s">
        <v>90</v>
      </c>
      <c r="I352" s="452" t="s">
        <v>94</v>
      </c>
      <c r="J352" s="452">
        <v>682</v>
      </c>
      <c r="K352" s="383"/>
    </row>
    <row r="353" spans="1:11" s="271" customFormat="1" x14ac:dyDescent="0.25">
      <c r="A353" s="1004">
        <v>351</v>
      </c>
      <c r="B353" s="1062" t="s">
        <v>4164</v>
      </c>
      <c r="C353" s="668" t="s">
        <v>3755</v>
      </c>
      <c r="D353" s="452"/>
      <c r="E353" s="452"/>
      <c r="F353" s="210"/>
      <c r="G353" s="452"/>
      <c r="H353" s="452" t="s">
        <v>90</v>
      </c>
      <c r="I353" s="452" t="s">
        <v>94</v>
      </c>
      <c r="J353" s="452">
        <v>683</v>
      </c>
      <c r="K353" s="383"/>
    </row>
    <row r="354" spans="1:11" s="271" customFormat="1" x14ac:dyDescent="0.25">
      <c r="A354" s="1004">
        <v>352</v>
      </c>
      <c r="B354" s="1062" t="s">
        <v>4165</v>
      </c>
      <c r="C354" s="668" t="s">
        <v>3756</v>
      </c>
      <c r="D354" s="452"/>
      <c r="E354" s="452"/>
      <c r="F354" s="210"/>
      <c r="G354" s="452"/>
      <c r="H354" s="452" t="s">
        <v>90</v>
      </c>
      <c r="I354" s="452" t="s">
        <v>94</v>
      </c>
      <c r="J354" s="452">
        <v>684</v>
      </c>
      <c r="K354" s="383"/>
    </row>
    <row r="355" spans="1:11" s="271" customFormat="1" x14ac:dyDescent="0.25">
      <c r="A355" s="1004">
        <v>353</v>
      </c>
      <c r="B355" s="1062" t="s">
        <v>4166</v>
      </c>
      <c r="C355" s="668" t="s">
        <v>3757</v>
      </c>
      <c r="D355" s="452"/>
      <c r="E355" s="452"/>
      <c r="F355" s="210"/>
      <c r="G355" s="452"/>
      <c r="H355" s="452" t="s">
        <v>90</v>
      </c>
      <c r="I355" s="452" t="s">
        <v>94</v>
      </c>
      <c r="J355" s="452">
        <v>685</v>
      </c>
      <c r="K355" s="383"/>
    </row>
    <row r="356" spans="1:11" s="271" customFormat="1" x14ac:dyDescent="0.25">
      <c r="A356" s="1004">
        <v>354</v>
      </c>
      <c r="B356" s="1062" t="s">
        <v>4167</v>
      </c>
      <c r="C356" s="668" t="s">
        <v>3758</v>
      </c>
      <c r="D356" s="452"/>
      <c r="E356" s="452"/>
      <c r="F356" s="210"/>
      <c r="G356" s="452"/>
      <c r="H356" s="452" t="s">
        <v>90</v>
      </c>
      <c r="I356" s="452" t="s">
        <v>94</v>
      </c>
      <c r="J356" s="452">
        <v>686</v>
      </c>
      <c r="K356" s="383"/>
    </row>
    <row r="357" spans="1:11" s="271" customFormat="1" x14ac:dyDescent="0.25">
      <c r="A357" s="538">
        <v>355</v>
      </c>
      <c r="B357" s="658"/>
      <c r="C357" s="452"/>
      <c r="D357" s="452"/>
      <c r="E357" s="452"/>
      <c r="F357" s="210"/>
      <c r="G357" s="452"/>
      <c r="H357" s="452"/>
      <c r="I357" s="452"/>
      <c r="J357" s="452"/>
      <c r="K357" s="383"/>
    </row>
    <row r="358" spans="1:11" s="271" customFormat="1" x14ac:dyDescent="0.25">
      <c r="A358" s="538">
        <v>356</v>
      </c>
      <c r="B358" s="658"/>
      <c r="C358" s="452"/>
      <c r="D358" s="452"/>
      <c r="E358" s="452"/>
      <c r="F358" s="210"/>
      <c r="G358" s="452"/>
      <c r="H358" s="452"/>
      <c r="I358" s="452"/>
      <c r="J358" s="452"/>
      <c r="K358" s="383"/>
    </row>
    <row r="359" spans="1:11" s="271" customFormat="1" x14ac:dyDescent="0.25">
      <c r="A359" s="538">
        <v>357</v>
      </c>
      <c r="B359" s="658"/>
      <c r="C359" s="452"/>
      <c r="D359" s="452"/>
      <c r="E359" s="452"/>
      <c r="F359" s="210"/>
      <c r="G359" s="452"/>
      <c r="H359" s="452"/>
      <c r="I359" s="452"/>
      <c r="J359" s="452"/>
      <c r="K359" s="383"/>
    </row>
    <row r="360" spans="1:11" s="271" customFormat="1" x14ac:dyDescent="0.25">
      <c r="A360" s="538">
        <v>358</v>
      </c>
      <c r="B360" s="658"/>
      <c r="C360" s="452"/>
      <c r="D360" s="452"/>
      <c r="E360" s="452"/>
      <c r="F360" s="210"/>
      <c r="G360" s="452"/>
      <c r="H360" s="452"/>
      <c r="I360" s="452"/>
      <c r="J360" s="452"/>
      <c r="K360" s="383"/>
    </row>
    <row r="361" spans="1:11" s="271" customFormat="1" x14ac:dyDescent="0.25">
      <c r="A361" s="538">
        <v>359</v>
      </c>
      <c r="B361" s="658"/>
      <c r="C361" s="452"/>
      <c r="D361" s="452"/>
      <c r="E361" s="452"/>
      <c r="F361" s="210"/>
      <c r="G361" s="452"/>
      <c r="H361" s="452"/>
      <c r="I361" s="452"/>
      <c r="J361" s="452"/>
      <c r="K361" s="383"/>
    </row>
    <row r="362" spans="1:11" s="271" customFormat="1" x14ac:dyDescent="0.25">
      <c r="A362" s="538">
        <v>360</v>
      </c>
      <c r="B362" s="658"/>
      <c r="C362" s="452"/>
      <c r="D362" s="452"/>
      <c r="E362" s="452"/>
      <c r="F362" s="210"/>
      <c r="G362" s="452"/>
      <c r="H362" s="452"/>
      <c r="I362" s="452"/>
      <c r="J362" s="452"/>
      <c r="K362" s="383"/>
    </row>
    <row r="363" spans="1:11" s="271" customFormat="1" x14ac:dyDescent="0.25">
      <c r="A363" s="538">
        <v>361</v>
      </c>
      <c r="B363" s="658"/>
      <c r="C363" s="452"/>
      <c r="D363" s="452"/>
      <c r="E363" s="452"/>
      <c r="F363" s="210"/>
      <c r="G363" s="452"/>
      <c r="H363" s="452"/>
      <c r="I363" s="452"/>
      <c r="J363" s="452"/>
      <c r="K363" s="383"/>
    </row>
    <row r="364" spans="1:11" s="271" customFormat="1" x14ac:dyDescent="0.25">
      <c r="A364" s="538">
        <v>362</v>
      </c>
      <c r="B364" s="658"/>
      <c r="C364" s="452"/>
      <c r="D364" s="452"/>
      <c r="E364" s="452"/>
      <c r="F364" s="210"/>
      <c r="G364" s="452"/>
      <c r="H364" s="452"/>
      <c r="I364" s="452"/>
      <c r="J364" s="452"/>
      <c r="K364" s="383"/>
    </row>
    <row r="365" spans="1:11" s="271" customFormat="1" x14ac:dyDescent="0.25">
      <c r="A365" s="538">
        <v>363</v>
      </c>
      <c r="B365" s="658"/>
      <c r="C365" s="452"/>
      <c r="D365" s="452"/>
      <c r="E365" s="452"/>
      <c r="F365" s="210"/>
      <c r="G365" s="452"/>
      <c r="H365" s="452"/>
      <c r="I365" s="452"/>
      <c r="J365" s="452"/>
      <c r="K365" s="383"/>
    </row>
    <row r="366" spans="1:11" s="271" customFormat="1" x14ac:dyDescent="0.25">
      <c r="A366" s="538">
        <v>364</v>
      </c>
      <c r="B366" s="658"/>
      <c r="C366" s="452"/>
      <c r="D366" s="452"/>
      <c r="E366" s="452"/>
      <c r="F366" s="210"/>
      <c r="G366" s="452"/>
      <c r="H366" s="452"/>
      <c r="I366" s="452"/>
      <c r="J366" s="452"/>
      <c r="K366" s="383"/>
    </row>
    <row r="367" spans="1:11" s="271" customFormat="1" x14ac:dyDescent="0.25">
      <c r="A367" s="538">
        <v>365</v>
      </c>
      <c r="B367" s="658"/>
      <c r="C367" s="452"/>
      <c r="D367" s="452"/>
      <c r="E367" s="452"/>
      <c r="F367" s="210"/>
      <c r="G367" s="452"/>
      <c r="H367" s="452"/>
      <c r="I367" s="452"/>
      <c r="J367" s="452"/>
      <c r="K367" s="383"/>
    </row>
    <row r="368" spans="1:11" s="271" customFormat="1" x14ac:dyDescent="0.25">
      <c r="A368" s="538">
        <v>366</v>
      </c>
      <c r="B368" s="658"/>
      <c r="C368" s="452"/>
      <c r="D368" s="452"/>
      <c r="E368" s="452"/>
      <c r="F368" s="210"/>
      <c r="G368" s="452"/>
      <c r="H368" s="452"/>
      <c r="I368" s="452"/>
      <c r="J368" s="452"/>
      <c r="K368" s="383"/>
    </row>
    <row r="369" spans="1:11" s="271" customFormat="1" x14ac:dyDescent="0.25">
      <c r="A369" s="538">
        <v>367</v>
      </c>
      <c r="B369" s="658"/>
      <c r="C369" s="452"/>
      <c r="D369" s="452"/>
      <c r="E369" s="452"/>
      <c r="F369" s="210"/>
      <c r="G369" s="452"/>
      <c r="H369" s="452"/>
      <c r="I369" s="452"/>
      <c r="J369" s="452"/>
      <c r="K369" s="383"/>
    </row>
    <row r="370" spans="1:11" s="271" customFormat="1" x14ac:dyDescent="0.25">
      <c r="A370" s="538">
        <v>368</v>
      </c>
      <c r="B370" s="658"/>
      <c r="C370" s="452"/>
      <c r="D370" s="452"/>
      <c r="E370" s="452"/>
      <c r="F370" s="210"/>
      <c r="G370" s="364"/>
      <c r="H370" s="452"/>
      <c r="I370" s="452"/>
      <c r="J370" s="452"/>
      <c r="K370" s="383"/>
    </row>
    <row r="371" spans="1:11" s="271" customFormat="1" x14ac:dyDescent="0.25">
      <c r="A371" s="538">
        <v>369</v>
      </c>
      <c r="B371" s="658"/>
      <c r="C371" s="452"/>
      <c r="D371" s="452"/>
      <c r="E371" s="452"/>
      <c r="F371" s="210"/>
      <c r="G371" s="364"/>
      <c r="H371" s="452"/>
      <c r="I371" s="452"/>
      <c r="J371" s="452"/>
      <c r="K371" s="383"/>
    </row>
    <row r="372" spans="1:11" s="271" customFormat="1" x14ac:dyDescent="0.25">
      <c r="A372" s="538">
        <v>370</v>
      </c>
      <c r="B372" s="658"/>
      <c r="C372" s="452"/>
      <c r="D372" s="452"/>
      <c r="E372" s="452"/>
      <c r="F372" s="210"/>
      <c r="G372" s="452"/>
      <c r="H372" s="452"/>
      <c r="I372" s="452"/>
      <c r="J372" s="452"/>
      <c r="K372" s="383"/>
    </row>
    <row r="373" spans="1:11" s="271" customFormat="1" x14ac:dyDescent="0.25">
      <c r="A373" s="538">
        <v>371</v>
      </c>
      <c r="B373" s="658"/>
      <c r="C373" s="452"/>
      <c r="D373" s="452"/>
      <c r="E373" s="452"/>
      <c r="F373" s="210"/>
      <c r="G373" s="452"/>
      <c r="H373" s="452"/>
      <c r="I373" s="452"/>
      <c r="J373" s="452"/>
      <c r="K373" s="383"/>
    </row>
    <row r="374" spans="1:11" s="271" customFormat="1" x14ac:dyDescent="0.25">
      <c r="A374" s="538">
        <v>372</v>
      </c>
      <c r="B374" s="658"/>
      <c r="C374" s="452"/>
      <c r="D374" s="452"/>
      <c r="E374" s="452"/>
      <c r="F374" s="210"/>
      <c r="G374" s="452"/>
      <c r="H374" s="452"/>
      <c r="I374" s="452"/>
      <c r="J374" s="452"/>
      <c r="K374" s="383"/>
    </row>
    <row r="375" spans="1:11" s="271" customFormat="1" x14ac:dyDescent="0.25">
      <c r="A375" s="538">
        <v>373</v>
      </c>
      <c r="B375" s="658"/>
      <c r="C375" s="452"/>
      <c r="D375" s="452"/>
      <c r="E375" s="452"/>
      <c r="F375" s="210"/>
      <c r="G375" s="452"/>
      <c r="H375" s="452"/>
      <c r="I375" s="452"/>
      <c r="J375" s="452"/>
      <c r="K375" s="383"/>
    </row>
    <row r="376" spans="1:11" s="271" customFormat="1" x14ac:dyDescent="0.25">
      <c r="A376" s="538">
        <v>374</v>
      </c>
      <c r="B376" s="658"/>
      <c r="C376" s="452"/>
      <c r="D376" s="452"/>
      <c r="E376" s="452"/>
      <c r="F376" s="210"/>
      <c r="G376" s="452"/>
      <c r="H376" s="452"/>
      <c r="I376" s="452"/>
      <c r="J376" s="452"/>
      <c r="K376" s="383"/>
    </row>
    <row r="377" spans="1:11" s="271" customFormat="1" x14ac:dyDescent="0.25">
      <c r="A377" s="538">
        <v>375</v>
      </c>
      <c r="B377" s="658"/>
      <c r="C377" s="452"/>
      <c r="D377" s="452"/>
      <c r="E377" s="452"/>
      <c r="F377" s="210"/>
      <c r="G377" s="452"/>
      <c r="H377" s="452"/>
      <c r="I377" s="452"/>
      <c r="J377" s="452"/>
      <c r="K377" s="383"/>
    </row>
    <row r="378" spans="1:11" s="271" customFormat="1" x14ac:dyDescent="0.25">
      <c r="A378" s="538">
        <v>376</v>
      </c>
      <c r="B378" s="658"/>
      <c r="C378" s="452"/>
      <c r="D378" s="452"/>
      <c r="E378" s="452"/>
      <c r="F378" s="210"/>
      <c r="G378" s="452"/>
      <c r="H378" s="452"/>
      <c r="I378" s="452"/>
      <c r="J378" s="452"/>
      <c r="K378" s="383"/>
    </row>
    <row r="379" spans="1:11" s="271" customFormat="1" x14ac:dyDescent="0.25">
      <c r="A379" s="538">
        <v>377</v>
      </c>
      <c r="B379" s="658"/>
      <c r="C379" s="452"/>
      <c r="D379" s="452"/>
      <c r="E379" s="452"/>
      <c r="F379" s="210"/>
      <c r="G379" s="452"/>
      <c r="H379" s="452"/>
      <c r="I379" s="452"/>
      <c r="J379" s="452"/>
      <c r="K379" s="383"/>
    </row>
    <row r="380" spans="1:11" s="271" customFormat="1" x14ac:dyDescent="0.25">
      <c r="A380" s="538">
        <v>378</v>
      </c>
      <c r="B380" s="658"/>
      <c r="C380" s="452"/>
      <c r="D380" s="452"/>
      <c r="E380" s="452"/>
      <c r="F380" s="210"/>
      <c r="G380" s="452"/>
      <c r="H380" s="452"/>
      <c r="I380" s="452"/>
      <c r="J380" s="452"/>
      <c r="K380" s="383"/>
    </row>
    <row r="381" spans="1:11" s="271" customFormat="1" x14ac:dyDescent="0.25">
      <c r="A381" s="538">
        <v>379</v>
      </c>
      <c r="B381" s="658"/>
      <c r="C381" s="452"/>
      <c r="D381" s="452"/>
      <c r="E381" s="452"/>
      <c r="F381" s="210"/>
      <c r="G381" s="452"/>
      <c r="H381" s="452"/>
      <c r="I381" s="452"/>
      <c r="J381" s="452"/>
      <c r="K381" s="383"/>
    </row>
    <row r="382" spans="1:11" s="271" customFormat="1" x14ac:dyDescent="0.25">
      <c r="A382" s="538">
        <v>380</v>
      </c>
      <c r="B382" s="658"/>
      <c r="C382" s="452"/>
      <c r="D382" s="452"/>
      <c r="E382" s="452"/>
      <c r="F382" s="210"/>
      <c r="G382" s="452"/>
      <c r="H382" s="452"/>
      <c r="I382" s="452"/>
      <c r="J382" s="452"/>
      <c r="K382" s="383"/>
    </row>
    <row r="383" spans="1:11" s="271" customFormat="1" x14ac:dyDescent="0.25">
      <c r="A383" s="538">
        <v>381</v>
      </c>
      <c r="B383" s="658"/>
      <c r="C383" s="452"/>
      <c r="D383" s="452"/>
      <c r="E383" s="452"/>
      <c r="F383" s="210"/>
      <c r="G383" s="364"/>
      <c r="H383" s="452"/>
      <c r="I383" s="452"/>
      <c r="J383" s="452"/>
      <c r="K383" s="383"/>
    </row>
    <row r="384" spans="1:11" s="271" customFormat="1" x14ac:dyDescent="0.25">
      <c r="A384" s="538">
        <v>382</v>
      </c>
      <c r="B384" s="659"/>
      <c r="C384" s="660"/>
      <c r="D384" s="452"/>
      <c r="E384" s="452"/>
      <c r="F384" s="210"/>
      <c r="G384" s="452"/>
      <c r="H384" s="452"/>
      <c r="I384" s="452"/>
      <c r="J384" s="452"/>
      <c r="K384" s="383"/>
    </row>
    <row r="385" spans="1:11" x14ac:dyDescent="0.25">
      <c r="A385" s="538">
        <v>383</v>
      </c>
      <c r="B385" s="659"/>
      <c r="C385" s="606"/>
      <c r="D385" s="452"/>
      <c r="E385" s="452"/>
      <c r="F385" s="210"/>
      <c r="G385" s="364"/>
      <c r="H385" s="452"/>
      <c r="I385" s="452"/>
      <c r="J385" s="452"/>
      <c r="K385" s="383"/>
    </row>
    <row r="386" spans="1:11" x14ac:dyDescent="0.25">
      <c r="A386" s="538">
        <v>384</v>
      </c>
      <c r="B386" s="659"/>
      <c r="C386" s="606"/>
      <c r="D386" s="452"/>
      <c r="E386" s="452"/>
      <c r="F386" s="210"/>
      <c r="G386" s="364"/>
      <c r="H386" s="452"/>
      <c r="I386" s="452"/>
      <c r="J386" s="452"/>
      <c r="K386" s="383"/>
    </row>
    <row r="387" spans="1:11" x14ac:dyDescent="0.25">
      <c r="A387" s="538">
        <v>385</v>
      </c>
      <c r="B387" s="605"/>
      <c r="C387" s="661"/>
      <c r="D387" s="452"/>
      <c r="E387" s="452"/>
      <c r="F387" s="210"/>
      <c r="G387" s="452"/>
      <c r="H387" s="452"/>
      <c r="I387" s="452"/>
      <c r="J387" s="305"/>
      <c r="K387" s="383"/>
    </row>
    <row r="388" spans="1:11" x14ac:dyDescent="0.25">
      <c r="A388" s="538">
        <v>386</v>
      </c>
      <c r="B388" s="662"/>
      <c r="C388" s="661"/>
      <c r="D388" s="452"/>
      <c r="E388" s="452"/>
      <c r="F388" s="210"/>
      <c r="G388" s="452"/>
      <c r="H388" s="452"/>
      <c r="I388" s="452"/>
      <c r="J388" s="305"/>
      <c r="K388" s="383"/>
    </row>
    <row r="389" spans="1:11" x14ac:dyDescent="0.25">
      <c r="A389" s="538">
        <v>387</v>
      </c>
      <c r="B389" s="662"/>
      <c r="C389" s="661"/>
      <c r="D389" s="452"/>
      <c r="E389" s="452"/>
      <c r="F389" s="210"/>
      <c r="G389" s="452"/>
      <c r="H389" s="452"/>
      <c r="I389" s="452"/>
      <c r="J389" s="305"/>
      <c r="K389" s="383"/>
    </row>
    <row r="390" spans="1:11" x14ac:dyDescent="0.25">
      <c r="A390" s="538">
        <v>388</v>
      </c>
      <c r="B390" s="662"/>
      <c r="C390" s="661"/>
      <c r="D390" s="452"/>
      <c r="E390" s="452"/>
      <c r="F390" s="210"/>
      <c r="G390" s="452"/>
      <c r="H390" s="452"/>
      <c r="I390" s="452"/>
      <c r="J390" s="305"/>
      <c r="K390" s="383"/>
    </row>
    <row r="391" spans="1:11" x14ac:dyDescent="0.25">
      <c r="A391" s="538">
        <v>389</v>
      </c>
      <c r="B391" s="662"/>
      <c r="C391" s="661"/>
      <c r="D391" s="452"/>
      <c r="E391" s="452"/>
      <c r="F391" s="210"/>
      <c r="G391" s="452"/>
      <c r="H391" s="452"/>
      <c r="I391" s="452"/>
      <c r="J391" s="305"/>
      <c r="K391" s="383"/>
    </row>
    <row r="392" spans="1:11" s="271" customFormat="1" x14ac:dyDescent="0.25">
      <c r="A392" s="538">
        <v>390</v>
      </c>
      <c r="B392" s="662"/>
      <c r="C392" s="661"/>
      <c r="D392" s="452"/>
      <c r="E392" s="452"/>
      <c r="F392" s="210"/>
      <c r="G392" s="452"/>
      <c r="H392" s="452"/>
      <c r="I392" s="452"/>
      <c r="J392" s="305"/>
      <c r="K392" s="383"/>
    </row>
    <row r="393" spans="1:11" x14ac:dyDescent="0.25">
      <c r="A393" s="538">
        <v>391</v>
      </c>
      <c r="B393" s="658"/>
      <c r="C393" s="247"/>
      <c r="D393" s="452"/>
      <c r="E393" s="452"/>
      <c r="F393" s="210"/>
      <c r="G393" s="364"/>
      <c r="H393" s="452"/>
      <c r="I393" s="452"/>
      <c r="J393" s="452"/>
      <c r="K393" s="383"/>
    </row>
    <row r="394" spans="1:11" x14ac:dyDescent="0.25">
      <c r="A394" s="538">
        <v>392</v>
      </c>
      <c r="B394" s="292"/>
      <c r="C394" s="247"/>
      <c r="D394" s="452"/>
      <c r="E394" s="452"/>
      <c r="F394" s="210"/>
      <c r="G394" s="452"/>
      <c r="H394" s="452"/>
      <c r="I394" s="452"/>
      <c r="J394" s="305"/>
      <c r="K394" s="383"/>
    </row>
    <row r="395" spans="1:11" x14ac:dyDescent="0.25">
      <c r="A395" s="538">
        <v>393</v>
      </c>
      <c r="B395" s="292"/>
      <c r="C395" s="247"/>
      <c r="D395" s="452"/>
      <c r="E395" s="452"/>
      <c r="F395" s="210"/>
      <c r="G395" s="452"/>
      <c r="H395" s="452"/>
      <c r="I395" s="452"/>
      <c r="J395" s="305"/>
      <c r="K395" s="383"/>
    </row>
    <row r="396" spans="1:11" x14ac:dyDescent="0.25">
      <c r="A396" s="538">
        <v>394</v>
      </c>
      <c r="B396" s="292"/>
      <c r="C396" s="247"/>
      <c r="D396" s="452"/>
      <c r="E396" s="452"/>
      <c r="F396" s="210"/>
      <c r="G396" s="452"/>
      <c r="H396" s="452"/>
      <c r="I396" s="452"/>
      <c r="J396" s="305"/>
      <c r="K396" s="383"/>
    </row>
    <row r="397" spans="1:11" x14ac:dyDescent="0.25">
      <c r="A397" s="538">
        <v>395</v>
      </c>
      <c r="B397" s="292"/>
      <c r="C397" s="247"/>
      <c r="D397" s="452"/>
      <c r="E397" s="452"/>
      <c r="F397" s="210"/>
      <c r="G397" s="452"/>
      <c r="H397" s="452"/>
      <c r="I397" s="452"/>
      <c r="J397" s="305"/>
      <c r="K397" s="383"/>
    </row>
    <row r="398" spans="1:11" x14ac:dyDescent="0.25">
      <c r="A398" s="538">
        <v>396</v>
      </c>
      <c r="B398" s="658"/>
      <c r="C398" s="247"/>
      <c r="D398" s="452"/>
      <c r="E398" s="452"/>
      <c r="F398" s="210"/>
      <c r="G398" s="364"/>
      <c r="H398" s="452"/>
      <c r="I398" s="452"/>
      <c r="J398" s="305"/>
      <c r="K398" s="383"/>
    </row>
    <row r="399" spans="1:11" x14ac:dyDescent="0.25">
      <c r="A399" s="538">
        <v>397</v>
      </c>
      <c r="B399" s="658"/>
      <c r="C399" s="452"/>
      <c r="D399" s="452"/>
      <c r="E399" s="452"/>
      <c r="F399" s="210"/>
      <c r="G399" s="364"/>
      <c r="H399" s="452"/>
      <c r="I399" s="452"/>
      <c r="J399" s="452"/>
      <c r="K399" s="383"/>
    </row>
    <row r="400" spans="1:11" x14ac:dyDescent="0.25">
      <c r="A400" s="538">
        <v>398</v>
      </c>
      <c r="B400" s="658"/>
      <c r="C400" s="452"/>
      <c r="D400" s="452"/>
      <c r="E400" s="452"/>
      <c r="F400" s="210"/>
      <c r="G400" s="364"/>
      <c r="H400" s="452"/>
      <c r="I400" s="452"/>
      <c r="J400" s="452"/>
      <c r="K400" s="383"/>
    </row>
    <row r="401" spans="1:11" x14ac:dyDescent="0.25">
      <c r="A401" s="538">
        <v>399</v>
      </c>
      <c r="B401" s="658"/>
      <c r="C401" s="452"/>
      <c r="D401" s="452"/>
      <c r="E401" s="452"/>
      <c r="F401" s="210"/>
      <c r="G401" s="364"/>
      <c r="H401" s="452"/>
      <c r="I401" s="452"/>
      <c r="J401" s="452"/>
      <c r="K401" s="383"/>
    </row>
    <row r="402" spans="1:11" x14ac:dyDescent="0.25">
      <c r="A402" s="538">
        <v>400</v>
      </c>
      <c r="B402" s="658"/>
      <c r="C402" s="452"/>
      <c r="D402" s="452"/>
      <c r="E402" s="452"/>
      <c r="F402" s="210"/>
      <c r="G402" s="364"/>
      <c r="H402" s="452"/>
      <c r="I402" s="452"/>
      <c r="J402" s="452"/>
      <c r="K402" s="383"/>
    </row>
    <row r="403" spans="1:11" x14ac:dyDescent="0.25">
      <c r="A403" s="538">
        <v>401</v>
      </c>
      <c r="B403" s="658"/>
      <c r="C403" s="452"/>
      <c r="D403" s="452"/>
      <c r="E403" s="452"/>
      <c r="F403" s="210"/>
      <c r="G403" s="364"/>
      <c r="H403" s="452"/>
      <c r="I403" s="452"/>
      <c r="J403" s="452"/>
      <c r="K403" s="383"/>
    </row>
    <row r="404" spans="1:11" x14ac:dyDescent="0.25">
      <c r="A404" s="538">
        <v>402</v>
      </c>
      <c r="B404" s="658"/>
      <c r="C404" s="452"/>
      <c r="D404" s="452"/>
      <c r="E404" s="452"/>
      <c r="F404" s="210"/>
      <c r="G404" s="364"/>
      <c r="H404" s="452"/>
      <c r="I404" s="452"/>
      <c r="J404" s="452"/>
      <c r="K404" s="383"/>
    </row>
    <row r="405" spans="1:11" x14ac:dyDescent="0.25">
      <c r="A405" s="538">
        <v>403</v>
      </c>
      <c r="B405" s="658"/>
      <c r="C405" s="452"/>
      <c r="D405" s="452"/>
      <c r="E405" s="452"/>
      <c r="F405" s="210"/>
      <c r="G405" s="364"/>
      <c r="H405" s="452"/>
      <c r="I405" s="452"/>
      <c r="J405" s="452"/>
      <c r="K405" s="383"/>
    </row>
    <row r="406" spans="1:11" x14ac:dyDescent="0.25">
      <c r="A406" s="538">
        <v>404</v>
      </c>
      <c r="B406" s="382"/>
      <c r="C406" s="381"/>
      <c r="D406" s="452"/>
      <c r="E406" s="381"/>
      <c r="F406" s="446"/>
      <c r="G406" s="56"/>
      <c r="H406" s="381"/>
      <c r="I406" s="381"/>
      <c r="J406" s="381"/>
      <c r="K406" s="383"/>
    </row>
    <row r="407" spans="1:11" x14ac:dyDescent="0.25">
      <c r="A407" s="538">
        <v>405</v>
      </c>
      <c r="B407" s="382"/>
      <c r="C407" s="381"/>
      <c r="D407" s="452"/>
      <c r="E407" s="381"/>
      <c r="F407" s="446"/>
      <c r="G407" s="56"/>
      <c r="H407" s="381"/>
      <c r="I407" s="381"/>
      <c r="J407" s="381"/>
      <c r="K407" s="383"/>
    </row>
    <row r="408" spans="1:11" x14ac:dyDescent="0.25">
      <c r="A408" s="538">
        <v>406</v>
      </c>
      <c r="B408" s="382"/>
      <c r="C408" s="381"/>
      <c r="D408" s="452"/>
      <c r="E408" s="381"/>
      <c r="F408" s="446"/>
      <c r="G408" s="56"/>
      <c r="H408" s="381"/>
      <c r="I408" s="381"/>
      <c r="J408" s="381"/>
      <c r="K408" s="383"/>
    </row>
    <row r="409" spans="1:11" x14ac:dyDescent="0.25">
      <c r="A409" s="538">
        <v>407</v>
      </c>
      <c r="B409" s="382"/>
      <c r="C409" s="381"/>
      <c r="D409" s="452"/>
      <c r="E409" s="381"/>
      <c r="F409" s="446"/>
      <c r="G409" s="56"/>
      <c r="H409" s="381"/>
      <c r="I409" s="381"/>
      <c r="J409" s="381"/>
      <c r="K409" s="383"/>
    </row>
    <row r="410" spans="1:11" x14ac:dyDescent="0.25">
      <c r="A410" s="538">
        <v>408</v>
      </c>
      <c r="B410" s="382"/>
      <c r="C410" s="381"/>
      <c r="D410" s="452"/>
      <c r="E410" s="381"/>
      <c r="F410" s="446"/>
      <c r="G410" s="56"/>
      <c r="H410" s="381"/>
      <c r="I410" s="381"/>
      <c r="J410" s="381"/>
      <c r="K410" s="383"/>
    </row>
    <row r="411" spans="1:11" x14ac:dyDescent="0.25">
      <c r="A411" s="538">
        <v>409</v>
      </c>
      <c r="B411" s="382"/>
      <c r="C411" s="381"/>
      <c r="D411" s="452"/>
      <c r="E411" s="381"/>
      <c r="F411" s="446"/>
      <c r="G411" s="56"/>
      <c r="H411" s="381"/>
      <c r="I411" s="381"/>
      <c r="J411" s="381"/>
      <c r="K411" s="383"/>
    </row>
    <row r="412" spans="1:11" x14ac:dyDescent="0.25">
      <c r="A412" s="538">
        <v>410</v>
      </c>
      <c r="B412" s="382"/>
      <c r="C412" s="381"/>
      <c r="D412" s="452"/>
      <c r="E412" s="381"/>
      <c r="F412" s="446"/>
      <c r="G412" s="56"/>
      <c r="H412" s="381"/>
      <c r="I412" s="381"/>
      <c r="J412" s="381"/>
      <c r="K412" s="383"/>
    </row>
    <row r="413" spans="1:11" x14ac:dyDescent="0.25">
      <c r="A413" s="538">
        <v>411</v>
      </c>
      <c r="B413" s="382"/>
      <c r="C413" s="381"/>
      <c r="D413" s="452"/>
      <c r="E413" s="381"/>
      <c r="F413" s="446"/>
      <c r="G413" s="56"/>
      <c r="H413" s="381"/>
      <c r="I413" s="381"/>
      <c r="J413" s="381"/>
      <c r="K413" s="383"/>
    </row>
    <row r="414" spans="1:11" x14ac:dyDescent="0.25">
      <c r="A414" s="538">
        <v>412</v>
      </c>
      <c r="B414" s="382"/>
      <c r="C414" s="381"/>
      <c r="D414" s="452"/>
      <c r="E414" s="381"/>
      <c r="F414" s="446"/>
      <c r="G414" s="56"/>
      <c r="H414" s="381"/>
      <c r="I414" s="381"/>
      <c r="J414" s="381"/>
      <c r="K414" s="383"/>
    </row>
    <row r="415" spans="1:11" x14ac:dyDescent="0.25">
      <c r="A415" s="538">
        <v>413</v>
      </c>
      <c r="B415" s="382"/>
      <c r="C415" s="381"/>
      <c r="D415" s="452"/>
      <c r="E415" s="381"/>
      <c r="F415" s="446"/>
      <c r="G415" s="56"/>
      <c r="H415" s="381"/>
      <c r="I415" s="381"/>
      <c r="J415" s="381"/>
      <c r="K415" s="383"/>
    </row>
    <row r="416" spans="1:11" x14ac:dyDescent="0.25">
      <c r="A416" s="538">
        <v>414</v>
      </c>
      <c r="B416" s="382"/>
      <c r="C416" s="381"/>
      <c r="D416" s="452"/>
      <c r="E416" s="381"/>
      <c r="F416" s="446"/>
      <c r="G416" s="56"/>
      <c r="H416" s="381"/>
      <c r="I416" s="381"/>
      <c r="J416" s="381"/>
      <c r="K416" s="383"/>
    </row>
    <row r="417" spans="1:11" x14ac:dyDescent="0.25">
      <c r="A417" s="538">
        <v>415</v>
      </c>
      <c r="B417" s="382"/>
      <c r="C417" s="381"/>
      <c r="D417" s="452"/>
      <c r="E417" s="381"/>
      <c r="F417" s="446"/>
      <c r="G417" s="56"/>
      <c r="H417" s="381"/>
      <c r="I417" s="381"/>
      <c r="J417" s="381"/>
      <c r="K417" s="383"/>
    </row>
    <row r="418" spans="1:11" x14ac:dyDescent="0.25">
      <c r="A418" s="538">
        <v>416</v>
      </c>
      <c r="B418" s="382"/>
      <c r="C418" s="381"/>
      <c r="D418" s="452"/>
      <c r="E418" s="381"/>
      <c r="F418" s="446"/>
      <c r="G418" s="56"/>
      <c r="H418" s="381"/>
      <c r="I418" s="381"/>
      <c r="J418" s="381"/>
      <c r="K418" s="383"/>
    </row>
    <row r="419" spans="1:11" x14ac:dyDescent="0.25">
      <c r="A419" s="538">
        <v>417</v>
      </c>
      <c r="B419" s="382"/>
      <c r="C419" s="381"/>
      <c r="D419" s="452"/>
      <c r="E419" s="381"/>
      <c r="F419" s="446"/>
      <c r="G419" s="56"/>
      <c r="H419" s="381"/>
      <c r="I419" s="381"/>
      <c r="J419" s="381"/>
      <c r="K419" s="383"/>
    </row>
    <row r="420" spans="1:11" x14ac:dyDescent="0.25">
      <c r="A420" s="538">
        <v>418</v>
      </c>
      <c r="B420" s="382"/>
      <c r="C420" s="381"/>
      <c r="D420" s="452"/>
      <c r="E420" s="381"/>
      <c r="F420" s="446"/>
      <c r="G420" s="56"/>
      <c r="H420" s="381"/>
      <c r="I420" s="381"/>
      <c r="J420" s="381"/>
      <c r="K420" s="383"/>
    </row>
    <row r="421" spans="1:11" x14ac:dyDescent="0.25">
      <c r="A421" s="538">
        <v>419</v>
      </c>
      <c r="B421" s="382"/>
      <c r="C421" s="381"/>
      <c r="D421" s="452"/>
      <c r="E421" s="381"/>
      <c r="F421" s="446"/>
      <c r="G421" s="56"/>
      <c r="H421" s="381"/>
      <c r="I421" s="381"/>
      <c r="J421" s="381"/>
      <c r="K421" s="383"/>
    </row>
    <row r="422" spans="1:11" x14ac:dyDescent="0.25">
      <c r="A422" s="538">
        <v>420</v>
      </c>
      <c r="B422" s="382"/>
      <c r="C422" s="381"/>
      <c r="D422" s="452"/>
      <c r="E422" s="381"/>
      <c r="F422" s="446"/>
      <c r="G422" s="56"/>
      <c r="H422" s="381"/>
      <c r="I422" s="381"/>
      <c r="J422" s="381"/>
      <c r="K422" s="383"/>
    </row>
    <row r="423" spans="1:11" x14ac:dyDescent="0.25">
      <c r="A423" s="538">
        <v>421</v>
      </c>
      <c r="B423" s="382"/>
      <c r="C423" s="381"/>
      <c r="D423" s="452"/>
      <c r="E423" s="381"/>
      <c r="F423" s="446"/>
      <c r="G423" s="56"/>
      <c r="H423" s="381"/>
      <c r="I423" s="381"/>
      <c r="J423" s="381"/>
      <c r="K423" s="383"/>
    </row>
    <row r="424" spans="1:11" x14ac:dyDescent="0.25">
      <c r="A424" s="538">
        <v>422</v>
      </c>
      <c r="B424" s="382"/>
      <c r="C424" s="381"/>
      <c r="D424" s="452"/>
      <c r="E424" s="381"/>
      <c r="F424" s="446"/>
      <c r="G424" s="56"/>
      <c r="H424" s="381"/>
      <c r="I424" s="381"/>
      <c r="J424" s="381"/>
      <c r="K424" s="383"/>
    </row>
    <row r="425" spans="1:11" x14ac:dyDescent="0.25">
      <c r="A425" s="538">
        <v>423</v>
      </c>
      <c r="B425" s="382"/>
      <c r="C425" s="381"/>
      <c r="D425" s="452"/>
      <c r="E425" s="381"/>
      <c r="F425" s="446"/>
      <c r="G425" s="56"/>
      <c r="H425" s="381"/>
      <c r="I425" s="381"/>
      <c r="J425" s="381"/>
      <c r="K425" s="383"/>
    </row>
    <row r="426" spans="1:11" x14ac:dyDescent="0.25">
      <c r="A426" s="538">
        <v>424</v>
      </c>
      <c r="B426" s="382"/>
      <c r="C426" s="381"/>
      <c r="D426" s="452"/>
      <c r="E426" s="381"/>
      <c r="F426" s="446"/>
      <c r="G426" s="56"/>
      <c r="H426" s="381"/>
      <c r="I426" s="381"/>
      <c r="J426" s="381"/>
      <c r="K426" s="383"/>
    </row>
    <row r="427" spans="1:11" x14ac:dyDescent="0.25">
      <c r="A427" s="538">
        <v>425</v>
      </c>
      <c r="B427" s="382"/>
      <c r="C427" s="381"/>
      <c r="D427" s="452"/>
      <c r="E427" s="381"/>
      <c r="F427" s="446"/>
      <c r="G427" s="56"/>
      <c r="H427" s="381"/>
      <c r="I427" s="381"/>
      <c r="J427" s="381"/>
      <c r="K427" s="383"/>
    </row>
    <row r="428" spans="1:11" x14ac:dyDescent="0.25">
      <c r="A428" s="538">
        <v>426</v>
      </c>
      <c r="B428" s="382"/>
      <c r="C428" s="381"/>
      <c r="D428" s="452"/>
      <c r="E428" s="381"/>
      <c r="F428" s="446"/>
      <c r="G428" s="56"/>
      <c r="H428" s="381"/>
      <c r="I428" s="381"/>
      <c r="J428" s="381"/>
      <c r="K428" s="383"/>
    </row>
    <row r="429" spans="1:11" x14ac:dyDescent="0.25">
      <c r="A429" s="538">
        <v>427</v>
      </c>
      <c r="B429" s="382"/>
      <c r="C429" s="381"/>
      <c r="D429" s="452"/>
      <c r="E429" s="381"/>
      <c r="F429" s="446"/>
      <c r="G429" s="56"/>
      <c r="H429" s="381"/>
      <c r="I429" s="381"/>
      <c r="J429" s="381"/>
      <c r="K429" s="383"/>
    </row>
    <row r="430" spans="1:11" x14ac:dyDescent="0.25">
      <c r="A430" s="538">
        <v>428</v>
      </c>
      <c r="B430" s="382"/>
      <c r="C430" s="381"/>
      <c r="D430" s="452"/>
      <c r="E430" s="381"/>
      <c r="F430" s="446"/>
      <c r="G430" s="56"/>
      <c r="H430" s="381"/>
      <c r="I430" s="381"/>
      <c r="J430" s="381"/>
      <c r="K430" s="383"/>
    </row>
    <row r="431" spans="1:11" x14ac:dyDescent="0.25">
      <c r="A431" s="538">
        <v>429</v>
      </c>
      <c r="B431" s="382"/>
      <c r="C431" s="381"/>
      <c r="D431" s="452"/>
      <c r="E431" s="381"/>
      <c r="F431" s="446"/>
      <c r="G431" s="56"/>
      <c r="H431" s="381"/>
      <c r="I431" s="381"/>
      <c r="J431" s="381"/>
      <c r="K431" s="383"/>
    </row>
    <row r="432" spans="1:11" x14ac:dyDescent="0.25">
      <c r="A432" s="538">
        <v>430</v>
      </c>
      <c r="B432" s="382"/>
      <c r="C432" s="381"/>
      <c r="D432" s="452"/>
      <c r="E432" s="381"/>
      <c r="F432" s="446"/>
      <c r="G432" s="56"/>
      <c r="H432" s="381"/>
      <c r="I432" s="381"/>
      <c r="J432" s="381"/>
      <c r="K432" s="383"/>
    </row>
    <row r="433" spans="1:11" x14ac:dyDescent="0.25">
      <c r="A433" s="538">
        <v>431</v>
      </c>
      <c r="B433" s="382"/>
      <c r="C433" s="381"/>
      <c r="D433" s="452"/>
      <c r="E433" s="381"/>
      <c r="F433" s="446"/>
      <c r="G433" s="56"/>
      <c r="H433" s="381"/>
      <c r="I433" s="381"/>
      <c r="J433" s="381"/>
      <c r="K433" s="383"/>
    </row>
    <row r="434" spans="1:11" x14ac:dyDescent="0.25">
      <c r="A434" s="538">
        <v>432</v>
      </c>
      <c r="B434" s="382"/>
      <c r="C434" s="381"/>
      <c r="D434" s="452"/>
      <c r="E434" s="381"/>
      <c r="F434" s="446"/>
      <c r="G434" s="56"/>
      <c r="H434" s="381"/>
      <c r="I434" s="381"/>
      <c r="J434" s="381"/>
      <c r="K434" s="383"/>
    </row>
    <row r="435" spans="1:11" x14ac:dyDescent="0.25">
      <c r="A435" s="538">
        <v>433</v>
      </c>
      <c r="B435" s="382"/>
      <c r="C435" s="381"/>
      <c r="D435" s="452"/>
      <c r="E435" s="381"/>
      <c r="F435" s="446"/>
      <c r="G435" s="56"/>
      <c r="H435" s="381"/>
      <c r="I435" s="381"/>
      <c r="J435" s="381"/>
      <c r="K435" s="383"/>
    </row>
    <row r="436" spans="1:11" x14ac:dyDescent="0.25">
      <c r="A436" s="538">
        <v>434</v>
      </c>
      <c r="B436" s="382"/>
      <c r="C436" s="381"/>
      <c r="D436" s="452"/>
      <c r="E436" s="381"/>
      <c r="F436" s="446"/>
      <c r="G436" s="56"/>
      <c r="H436" s="381"/>
      <c r="I436" s="381"/>
      <c r="J436" s="381"/>
      <c r="K436" s="383"/>
    </row>
    <row r="437" spans="1:11" x14ac:dyDescent="0.25">
      <c r="A437" s="538">
        <v>435</v>
      </c>
      <c r="B437" s="382"/>
      <c r="C437" s="381"/>
      <c r="D437" s="452"/>
      <c r="E437" s="381"/>
      <c r="F437" s="446"/>
      <c r="G437" s="56"/>
      <c r="H437" s="381"/>
      <c r="I437" s="381"/>
      <c r="J437" s="381"/>
      <c r="K437" s="383"/>
    </row>
    <row r="438" spans="1:11" x14ac:dyDescent="0.25">
      <c r="A438" s="538">
        <v>436</v>
      </c>
      <c r="B438" s="382"/>
      <c r="C438" s="381"/>
      <c r="D438" s="452"/>
      <c r="E438" s="381"/>
      <c r="F438" s="446"/>
      <c r="G438" s="56"/>
      <c r="H438" s="381"/>
      <c r="I438" s="381"/>
      <c r="J438" s="381"/>
      <c r="K438" s="383"/>
    </row>
    <row r="439" spans="1:11" x14ac:dyDescent="0.25">
      <c r="A439" s="538">
        <v>437</v>
      </c>
      <c r="B439" s="382"/>
      <c r="C439" s="381"/>
      <c r="D439" s="452"/>
      <c r="E439" s="381"/>
      <c r="F439" s="446"/>
      <c r="G439" s="56"/>
      <c r="H439" s="381"/>
      <c r="I439" s="381"/>
      <c r="J439" s="381"/>
      <c r="K439" s="383"/>
    </row>
    <row r="440" spans="1:11" x14ac:dyDescent="0.25">
      <c r="A440" s="538">
        <v>438</v>
      </c>
      <c r="B440" s="382"/>
      <c r="C440" s="381"/>
      <c r="D440" s="452"/>
      <c r="E440" s="381"/>
      <c r="F440" s="446"/>
      <c r="G440" s="56"/>
      <c r="H440" s="381"/>
      <c r="I440" s="381"/>
      <c r="J440" s="381"/>
      <c r="K440" s="383"/>
    </row>
    <row r="441" spans="1:11" x14ac:dyDescent="0.25">
      <c r="A441" s="538">
        <v>439</v>
      </c>
      <c r="B441" s="382"/>
      <c r="C441" s="381"/>
      <c r="D441" s="452"/>
      <c r="E441" s="381"/>
      <c r="F441" s="446"/>
      <c r="G441" s="56"/>
      <c r="H441" s="381"/>
      <c r="I441" s="381"/>
      <c r="J441" s="381"/>
      <c r="K441" s="383"/>
    </row>
    <row r="442" spans="1:11" x14ac:dyDescent="0.25">
      <c r="A442" s="538">
        <v>440</v>
      </c>
      <c r="B442" s="382"/>
      <c r="C442" s="381"/>
      <c r="D442" s="452"/>
      <c r="E442" s="381"/>
      <c r="F442" s="446"/>
      <c r="G442" s="56"/>
      <c r="H442" s="381"/>
      <c r="I442" s="381"/>
      <c r="J442" s="381"/>
      <c r="K442" s="383"/>
    </row>
    <row r="443" spans="1:11" x14ac:dyDescent="0.25">
      <c r="A443" s="538">
        <v>441</v>
      </c>
      <c r="B443" s="382"/>
      <c r="C443" s="381"/>
      <c r="D443" s="452"/>
      <c r="E443" s="381"/>
      <c r="F443" s="446"/>
      <c r="G443" s="56"/>
      <c r="H443" s="381"/>
      <c r="I443" s="381"/>
      <c r="J443" s="381"/>
      <c r="K443" s="383"/>
    </row>
    <row r="444" spans="1:11" x14ac:dyDescent="0.25">
      <c r="A444" s="538">
        <v>442</v>
      </c>
      <c r="B444" s="382"/>
      <c r="C444" s="381"/>
      <c r="D444" s="452"/>
      <c r="E444" s="381"/>
      <c r="F444" s="446"/>
      <c r="G444" s="56"/>
      <c r="H444" s="381"/>
      <c r="I444" s="381"/>
      <c r="J444" s="381"/>
      <c r="K444" s="383"/>
    </row>
    <row r="445" spans="1:11" x14ac:dyDescent="0.25">
      <c r="A445" s="538">
        <v>443</v>
      </c>
      <c r="B445" s="382"/>
      <c r="C445" s="381"/>
      <c r="D445" s="452"/>
      <c r="E445" s="381"/>
      <c r="F445" s="446"/>
      <c r="G445" s="56"/>
      <c r="H445" s="381"/>
      <c r="I445" s="381"/>
      <c r="J445" s="381"/>
      <c r="K445" s="383"/>
    </row>
    <row r="446" spans="1:11" x14ac:dyDescent="0.25">
      <c r="A446" s="538">
        <v>444</v>
      </c>
      <c r="B446" s="382"/>
      <c r="C446" s="381"/>
      <c r="D446" s="452"/>
      <c r="E446" s="381"/>
      <c r="F446" s="446"/>
      <c r="G446" s="56"/>
      <c r="H446" s="381"/>
      <c r="I446" s="381"/>
      <c r="J446" s="381"/>
      <c r="K446" s="383"/>
    </row>
    <row r="447" spans="1:11" x14ac:dyDescent="0.25">
      <c r="A447" s="538">
        <v>445</v>
      </c>
      <c r="B447" s="382"/>
      <c r="C447" s="381"/>
      <c r="D447" s="452"/>
      <c r="E447" s="381"/>
      <c r="F447" s="446"/>
      <c r="G447" s="56"/>
      <c r="H447" s="381"/>
      <c r="I447" s="381"/>
      <c r="J447" s="381"/>
      <c r="K447" s="383"/>
    </row>
    <row r="448" spans="1:11" x14ac:dyDescent="0.25">
      <c r="A448" s="538">
        <v>446</v>
      </c>
      <c r="B448" s="382"/>
      <c r="C448" s="381"/>
      <c r="D448" s="452"/>
      <c r="E448" s="381"/>
      <c r="F448" s="446"/>
      <c r="G448" s="56"/>
      <c r="H448" s="381"/>
      <c r="I448" s="381"/>
      <c r="J448" s="381"/>
      <c r="K448" s="383"/>
    </row>
    <row r="449" spans="1:11" x14ac:dyDescent="0.25">
      <c r="A449" s="538">
        <v>447</v>
      </c>
      <c r="B449" s="382"/>
      <c r="C449" s="381"/>
      <c r="D449" s="452"/>
      <c r="E449" s="381"/>
      <c r="F449" s="446"/>
      <c r="G449" s="56"/>
      <c r="H449" s="381"/>
      <c r="I449" s="381"/>
      <c r="J449" s="381"/>
      <c r="K449" s="383"/>
    </row>
    <row r="450" spans="1:11" x14ac:dyDescent="0.25">
      <c r="A450" s="538">
        <v>448</v>
      </c>
      <c r="B450" s="382"/>
      <c r="C450" s="381"/>
      <c r="D450" s="452"/>
      <c r="E450" s="381"/>
      <c r="F450" s="446"/>
      <c r="G450" s="56"/>
      <c r="H450" s="381"/>
      <c r="I450" s="381"/>
      <c r="J450" s="381"/>
      <c r="K450" s="383"/>
    </row>
    <row r="451" spans="1:11" x14ac:dyDescent="0.25">
      <c r="A451" s="538">
        <v>449</v>
      </c>
      <c r="B451" s="382"/>
      <c r="C451" s="381"/>
      <c r="D451" s="452"/>
      <c r="E451" s="381"/>
      <c r="F451" s="446"/>
      <c r="G451" s="56"/>
      <c r="H451" s="381"/>
      <c r="I451" s="381"/>
      <c r="J451" s="381"/>
      <c r="K451" s="383"/>
    </row>
    <row r="452" spans="1:11" x14ac:dyDescent="0.25">
      <c r="A452" s="538">
        <v>450</v>
      </c>
      <c r="B452" s="382"/>
      <c r="C452" s="381"/>
      <c r="D452" s="452"/>
      <c r="E452" s="381"/>
      <c r="F452" s="446"/>
      <c r="G452" s="56"/>
      <c r="H452" s="381"/>
      <c r="I452" s="381"/>
      <c r="J452" s="381"/>
      <c r="K452" s="383"/>
    </row>
    <row r="453" spans="1:11" x14ac:dyDescent="0.25">
      <c r="A453" s="538">
        <v>451</v>
      </c>
      <c r="B453" s="382"/>
      <c r="C453" s="381"/>
      <c r="D453" s="452"/>
      <c r="E453" s="381"/>
      <c r="F453" s="446"/>
      <c r="G453" s="56"/>
      <c r="H453" s="381"/>
      <c r="I453" s="381"/>
      <c r="J453" s="381"/>
      <c r="K453" s="383"/>
    </row>
    <row r="454" spans="1:11" x14ac:dyDescent="0.25">
      <c r="A454" s="538">
        <v>452</v>
      </c>
      <c r="B454" s="382"/>
      <c r="C454" s="381"/>
      <c r="D454" s="452"/>
      <c r="E454" s="381"/>
      <c r="F454" s="446"/>
      <c r="G454" s="56"/>
      <c r="H454" s="381"/>
      <c r="I454" s="381"/>
      <c r="J454" s="381"/>
      <c r="K454" s="383"/>
    </row>
    <row r="455" spans="1:11" x14ac:dyDescent="0.25">
      <c r="A455" s="538">
        <v>453</v>
      </c>
      <c r="B455" s="382"/>
      <c r="C455" s="381"/>
      <c r="D455" s="452"/>
      <c r="E455" s="381"/>
      <c r="F455" s="446"/>
      <c r="G455" s="56"/>
      <c r="H455" s="381"/>
      <c r="I455" s="381"/>
      <c r="J455" s="381"/>
      <c r="K455" s="383"/>
    </row>
    <row r="456" spans="1:11" x14ac:dyDescent="0.25">
      <c r="A456" s="538">
        <v>454</v>
      </c>
      <c r="B456" s="382"/>
      <c r="C456" s="381"/>
      <c r="D456" s="452"/>
      <c r="E456" s="381"/>
      <c r="F456" s="446"/>
      <c r="G456" s="56"/>
      <c r="H456" s="381"/>
      <c r="I456" s="381"/>
      <c r="J456" s="381"/>
      <c r="K456" s="383"/>
    </row>
    <row r="457" spans="1:11" x14ac:dyDescent="0.25">
      <c r="A457" s="538">
        <v>455</v>
      </c>
      <c r="B457" s="382"/>
      <c r="C457" s="381"/>
      <c r="D457" s="452"/>
      <c r="E457" s="381"/>
      <c r="F457" s="446"/>
      <c r="G457" s="56"/>
      <c r="H457" s="381"/>
      <c r="I457" s="381"/>
      <c r="J457" s="381"/>
      <c r="K457" s="383"/>
    </row>
    <row r="458" spans="1:11" x14ac:dyDescent="0.25">
      <c r="A458" s="538">
        <v>456</v>
      </c>
      <c r="B458" s="382"/>
      <c r="C458" s="381"/>
      <c r="D458" s="452"/>
      <c r="E458" s="381"/>
      <c r="F458" s="446"/>
      <c r="G458" s="56"/>
      <c r="H458" s="381"/>
      <c r="I458" s="381"/>
      <c r="J458" s="381"/>
      <c r="K458" s="383"/>
    </row>
    <row r="459" spans="1:11" x14ac:dyDescent="0.25">
      <c r="A459" s="538">
        <v>457</v>
      </c>
      <c r="B459" s="382"/>
      <c r="C459" s="381"/>
      <c r="D459" s="452"/>
      <c r="E459" s="381"/>
      <c r="F459" s="446"/>
      <c r="G459" s="56"/>
      <c r="H459" s="381"/>
      <c r="I459" s="381"/>
      <c r="J459" s="381"/>
      <c r="K459" s="383"/>
    </row>
    <row r="460" spans="1:11" x14ac:dyDescent="0.25">
      <c r="A460" s="538">
        <v>458</v>
      </c>
      <c r="B460" s="382"/>
      <c r="C460" s="381"/>
      <c r="D460" s="452"/>
      <c r="E460" s="381"/>
      <c r="F460" s="446"/>
      <c r="G460" s="56"/>
      <c r="H460" s="381"/>
      <c r="I460" s="381"/>
      <c r="J460" s="381"/>
      <c r="K460" s="383"/>
    </row>
    <row r="461" spans="1:11" x14ac:dyDescent="0.25">
      <c r="A461" s="538">
        <v>459</v>
      </c>
      <c r="B461" s="382"/>
      <c r="C461" s="381"/>
      <c r="D461" s="452"/>
      <c r="E461" s="381"/>
      <c r="F461" s="446"/>
      <c r="G461" s="56"/>
      <c r="H461" s="381"/>
      <c r="I461" s="381"/>
      <c r="J461" s="381"/>
      <c r="K461" s="383"/>
    </row>
    <row r="462" spans="1:11" x14ac:dyDescent="0.25">
      <c r="A462" s="538">
        <v>460</v>
      </c>
      <c r="B462" s="382"/>
      <c r="C462" s="381"/>
      <c r="D462" s="452"/>
      <c r="E462" s="381"/>
      <c r="F462" s="446"/>
      <c r="G462" s="56"/>
      <c r="H462" s="381"/>
      <c r="I462" s="381"/>
      <c r="J462" s="381"/>
      <c r="K462" s="383"/>
    </row>
    <row r="463" spans="1:11" x14ac:dyDescent="0.25">
      <c r="A463" s="538">
        <v>461</v>
      </c>
      <c r="B463" s="382"/>
      <c r="C463" s="381"/>
      <c r="D463" s="452"/>
      <c r="E463" s="381"/>
      <c r="F463" s="446"/>
      <c r="G463" s="56"/>
      <c r="H463" s="381"/>
      <c r="I463" s="381"/>
      <c r="J463" s="381"/>
      <c r="K463" s="383"/>
    </row>
    <row r="464" spans="1:11" x14ac:dyDescent="0.25">
      <c r="A464" s="538">
        <v>462</v>
      </c>
      <c r="B464" s="382"/>
      <c r="C464" s="381"/>
      <c r="D464" s="452"/>
      <c r="E464" s="381"/>
      <c r="F464" s="446"/>
      <c r="G464" s="56"/>
      <c r="H464" s="381"/>
      <c r="I464" s="381"/>
      <c r="J464" s="381"/>
      <c r="K464" s="383"/>
    </row>
    <row r="465" spans="1:11" x14ac:dyDescent="0.25">
      <c r="A465" s="538">
        <v>463</v>
      </c>
      <c r="B465" s="382"/>
      <c r="C465" s="381"/>
      <c r="D465" s="452"/>
      <c r="E465" s="381"/>
      <c r="F465" s="446"/>
      <c r="G465" s="56"/>
      <c r="H465" s="381"/>
      <c r="I465" s="381"/>
      <c r="J465" s="381"/>
      <c r="K465" s="383"/>
    </row>
    <row r="466" spans="1:11" x14ac:dyDescent="0.25">
      <c r="A466" s="538">
        <v>464</v>
      </c>
      <c r="B466" s="382"/>
      <c r="C466" s="381"/>
      <c r="D466" s="452"/>
      <c r="E466" s="381"/>
      <c r="F466" s="446"/>
      <c r="G466" s="56"/>
      <c r="H466" s="381"/>
      <c r="I466" s="381"/>
      <c r="J466" s="381"/>
      <c r="K466" s="383"/>
    </row>
    <row r="467" spans="1:11" x14ac:dyDescent="0.25">
      <c r="A467" s="538">
        <v>465</v>
      </c>
      <c r="B467" s="382"/>
      <c r="C467" s="381"/>
      <c r="D467" s="452"/>
      <c r="E467" s="381"/>
      <c r="F467" s="446"/>
      <c r="G467" s="56"/>
      <c r="H467" s="381"/>
      <c r="I467" s="381"/>
      <c r="J467" s="381"/>
      <c r="K467" s="383"/>
    </row>
    <row r="468" spans="1:11" x14ac:dyDescent="0.25">
      <c r="A468" s="538">
        <v>466</v>
      </c>
      <c r="B468" s="382"/>
      <c r="C468" s="381"/>
      <c r="D468" s="452"/>
      <c r="E468" s="381"/>
      <c r="F468" s="446"/>
      <c r="G468" s="56"/>
      <c r="H468" s="381"/>
      <c r="I468" s="381"/>
      <c r="J468" s="381"/>
      <c r="K468" s="383"/>
    </row>
    <row r="469" spans="1:11" x14ac:dyDescent="0.25">
      <c r="A469" s="538">
        <v>467</v>
      </c>
      <c r="B469" s="382"/>
      <c r="C469" s="381"/>
      <c r="D469" s="452"/>
      <c r="E469" s="381"/>
      <c r="F469" s="446"/>
      <c r="G469" s="56"/>
      <c r="H469" s="381"/>
      <c r="I469" s="381"/>
      <c r="J469" s="381"/>
      <c r="K469" s="383"/>
    </row>
    <row r="470" spans="1:11" x14ac:dyDescent="0.25">
      <c r="A470" s="538">
        <v>468</v>
      </c>
      <c r="B470" s="382"/>
      <c r="C470" s="381"/>
      <c r="D470" s="452"/>
      <c r="E470" s="381"/>
      <c r="F470" s="446"/>
      <c r="G470" s="56"/>
      <c r="H470" s="381"/>
      <c r="I470" s="381"/>
      <c r="J470" s="381"/>
      <c r="K470" s="383"/>
    </row>
    <row r="471" spans="1:11" x14ac:dyDescent="0.25">
      <c r="A471" s="538">
        <v>469</v>
      </c>
      <c r="B471" s="382"/>
      <c r="C471" s="381"/>
      <c r="D471" s="452"/>
      <c r="E471" s="381"/>
      <c r="F471" s="446"/>
      <c r="G471" s="56"/>
      <c r="H471" s="381"/>
      <c r="I471" s="381"/>
      <c r="J471" s="381"/>
      <c r="K471" s="383"/>
    </row>
    <row r="472" spans="1:11" x14ac:dyDescent="0.25">
      <c r="A472" s="538">
        <v>470</v>
      </c>
      <c r="B472" s="382"/>
      <c r="C472" s="381"/>
      <c r="D472" s="452"/>
      <c r="E472" s="381"/>
      <c r="F472" s="446"/>
      <c r="G472" s="56"/>
      <c r="H472" s="381"/>
      <c r="I472" s="381"/>
      <c r="J472" s="381"/>
      <c r="K472" s="383"/>
    </row>
    <row r="473" spans="1:11" x14ac:dyDescent="0.25">
      <c r="A473" s="538">
        <v>471</v>
      </c>
      <c r="B473" s="382"/>
      <c r="C473" s="381"/>
      <c r="D473" s="452"/>
      <c r="E473" s="381"/>
      <c r="F473" s="446"/>
      <c r="G473" s="56"/>
      <c r="H473" s="381"/>
      <c r="I473" s="381"/>
      <c r="J473" s="381"/>
      <c r="K473" s="383"/>
    </row>
    <row r="474" spans="1:11" x14ac:dyDescent="0.25">
      <c r="A474" s="538">
        <v>472</v>
      </c>
      <c r="B474" s="382"/>
      <c r="C474" s="381"/>
      <c r="D474" s="452"/>
      <c r="E474" s="381"/>
      <c r="F474" s="446"/>
      <c r="G474" s="56"/>
      <c r="H474" s="381"/>
      <c r="I474" s="381"/>
      <c r="J474" s="381"/>
      <c r="K474" s="383"/>
    </row>
    <row r="475" spans="1:11" x14ac:dyDescent="0.25">
      <c r="A475" s="538">
        <v>473</v>
      </c>
      <c r="B475" s="382"/>
      <c r="C475" s="381"/>
      <c r="D475" s="452"/>
      <c r="E475" s="381"/>
      <c r="F475" s="446"/>
      <c r="G475" s="56"/>
      <c r="H475" s="381"/>
      <c r="I475" s="381"/>
      <c r="J475" s="381"/>
      <c r="K475" s="383"/>
    </row>
    <row r="476" spans="1:11" x14ac:dyDescent="0.25">
      <c r="A476" s="538">
        <v>474</v>
      </c>
      <c r="B476" s="382"/>
      <c r="C476" s="381"/>
      <c r="D476" s="452"/>
      <c r="E476" s="381"/>
      <c r="F476" s="446"/>
      <c r="G476" s="56"/>
      <c r="H476" s="381"/>
      <c r="I476" s="381"/>
      <c r="J476" s="381"/>
      <c r="K476" s="383"/>
    </row>
    <row r="477" spans="1:11" x14ac:dyDescent="0.25">
      <c r="A477" s="538">
        <v>475</v>
      </c>
      <c r="B477" s="382"/>
      <c r="C477" s="381"/>
      <c r="D477" s="452"/>
      <c r="E477" s="381"/>
      <c r="F477" s="446"/>
      <c r="G477" s="56"/>
      <c r="H477" s="381"/>
      <c r="I477" s="381"/>
      <c r="J477" s="381"/>
      <c r="K477" s="383"/>
    </row>
    <row r="478" spans="1:11" x14ac:dyDescent="0.25">
      <c r="A478" s="538">
        <v>476</v>
      </c>
      <c r="B478" s="382"/>
      <c r="C478" s="381"/>
      <c r="D478" s="452"/>
      <c r="E478" s="381"/>
      <c r="F478" s="446"/>
      <c r="G478" s="56"/>
      <c r="H478" s="381"/>
      <c r="I478" s="381"/>
      <c r="J478" s="381"/>
      <c r="K478" s="383"/>
    </row>
    <row r="479" spans="1:11" x14ac:dyDescent="0.25">
      <c r="A479" s="538">
        <v>477</v>
      </c>
      <c r="B479" s="382"/>
      <c r="C479" s="381"/>
      <c r="D479" s="452"/>
      <c r="E479" s="381"/>
      <c r="F479" s="446"/>
      <c r="G479" s="56"/>
      <c r="H479" s="381"/>
      <c r="I479" s="381"/>
      <c r="J479" s="381"/>
      <c r="K479" s="383"/>
    </row>
    <row r="480" spans="1:11" x14ac:dyDescent="0.25">
      <c r="A480" s="538">
        <v>478</v>
      </c>
      <c r="B480" s="382"/>
      <c r="C480" s="381"/>
      <c r="D480" s="452"/>
      <c r="E480" s="381"/>
      <c r="F480" s="446"/>
      <c r="G480" s="56"/>
      <c r="H480" s="381"/>
      <c r="I480" s="381"/>
      <c r="J480" s="381"/>
      <c r="K480" s="383"/>
    </row>
    <row r="481" spans="1:11" x14ac:dyDescent="0.25">
      <c r="A481" s="538">
        <v>479</v>
      </c>
      <c r="B481" s="382"/>
      <c r="C481" s="381"/>
      <c r="D481" s="452"/>
      <c r="E481" s="381"/>
      <c r="F481" s="446"/>
      <c r="G481" s="56"/>
      <c r="H481" s="381"/>
      <c r="I481" s="381"/>
      <c r="J481" s="381"/>
      <c r="K481" s="383"/>
    </row>
    <row r="482" spans="1:11" x14ac:dyDescent="0.25">
      <c r="A482" s="538">
        <v>480</v>
      </c>
      <c r="B482" s="382"/>
      <c r="C482" s="381"/>
      <c r="D482" s="452"/>
      <c r="E482" s="381"/>
      <c r="F482" s="446"/>
      <c r="G482" s="56"/>
      <c r="H482" s="381"/>
      <c r="I482" s="381"/>
      <c r="J482" s="381"/>
      <c r="K482" s="383"/>
    </row>
    <row r="483" spans="1:11" x14ac:dyDescent="0.25">
      <c r="A483" s="538">
        <v>481</v>
      </c>
      <c r="B483" s="382"/>
      <c r="C483" s="381"/>
      <c r="D483" s="452"/>
      <c r="E483" s="381"/>
      <c r="F483" s="446"/>
      <c r="G483" s="56"/>
      <c r="H483" s="381"/>
      <c r="I483" s="381"/>
      <c r="J483" s="381"/>
      <c r="K483" s="383"/>
    </row>
    <row r="484" spans="1:11" x14ac:dyDescent="0.25">
      <c r="A484" s="538">
        <v>482</v>
      </c>
      <c r="B484" s="382"/>
      <c r="C484" s="381"/>
      <c r="D484" s="452"/>
      <c r="E484" s="381"/>
      <c r="F484" s="446"/>
      <c r="G484" s="56"/>
      <c r="H484" s="381"/>
      <c r="I484" s="381"/>
      <c r="J484" s="381"/>
      <c r="K484" s="383"/>
    </row>
    <row r="485" spans="1:11" x14ac:dyDescent="0.25">
      <c r="A485" s="538">
        <v>483</v>
      </c>
      <c r="B485" s="382"/>
      <c r="C485" s="381"/>
      <c r="D485" s="452"/>
      <c r="E485" s="381"/>
      <c r="F485" s="446"/>
      <c r="G485" s="56"/>
      <c r="H485" s="381"/>
      <c r="I485" s="381"/>
      <c r="J485" s="381"/>
      <c r="K485" s="383"/>
    </row>
    <row r="486" spans="1:11" x14ac:dyDescent="0.25">
      <c r="A486" s="538">
        <v>484</v>
      </c>
      <c r="B486" s="382"/>
      <c r="C486" s="381"/>
      <c r="D486" s="452"/>
      <c r="E486" s="381"/>
      <c r="F486" s="446"/>
      <c r="G486" s="56"/>
      <c r="H486" s="381"/>
      <c r="I486" s="381"/>
      <c r="J486" s="381"/>
      <c r="K486" s="383"/>
    </row>
    <row r="487" spans="1:11" x14ac:dyDescent="0.25">
      <c r="A487" s="538">
        <v>485</v>
      </c>
      <c r="B487" s="382"/>
      <c r="C487" s="381"/>
      <c r="D487" s="452"/>
      <c r="E487" s="381"/>
      <c r="F487" s="446"/>
      <c r="G487" s="56"/>
      <c r="H487" s="381"/>
      <c r="I487" s="381"/>
      <c r="J487" s="381"/>
      <c r="K487" s="383"/>
    </row>
    <row r="488" spans="1:11" x14ac:dyDescent="0.25">
      <c r="A488" s="538">
        <v>486</v>
      </c>
      <c r="B488" s="382"/>
      <c r="C488" s="381"/>
      <c r="D488" s="452"/>
      <c r="E488" s="381"/>
      <c r="F488" s="446"/>
      <c r="G488" s="56"/>
      <c r="H488" s="381"/>
      <c r="I488" s="381"/>
      <c r="J488" s="381"/>
      <c r="K488" s="383"/>
    </row>
    <row r="489" spans="1:11" x14ac:dyDescent="0.25">
      <c r="A489" s="538">
        <v>487</v>
      </c>
      <c r="B489" s="382"/>
      <c r="C489" s="381"/>
      <c r="D489" s="452"/>
      <c r="E489" s="381"/>
      <c r="F489" s="446"/>
      <c r="G489" s="56"/>
      <c r="H489" s="381"/>
      <c r="I489" s="381"/>
      <c r="J489" s="381"/>
      <c r="K489" s="383"/>
    </row>
    <row r="490" spans="1:11" x14ac:dyDescent="0.25">
      <c r="A490" s="538">
        <v>488</v>
      </c>
      <c r="B490" s="382"/>
      <c r="C490" s="381"/>
      <c r="D490" s="452"/>
      <c r="E490" s="381"/>
      <c r="F490" s="446"/>
      <c r="G490" s="56"/>
      <c r="H490" s="381"/>
      <c r="I490" s="381"/>
      <c r="J490" s="381"/>
      <c r="K490" s="383"/>
    </row>
    <row r="491" spans="1:11" x14ac:dyDescent="0.25">
      <c r="A491" s="538">
        <v>489</v>
      </c>
      <c r="B491" s="382"/>
      <c r="C491" s="381"/>
      <c r="D491" s="452"/>
      <c r="E491" s="381"/>
      <c r="F491" s="446"/>
      <c r="G491" s="56"/>
      <c r="H491" s="381"/>
      <c r="I491" s="381"/>
      <c r="J491" s="381"/>
      <c r="K491" s="383"/>
    </row>
    <row r="492" spans="1:11" x14ac:dyDescent="0.25">
      <c r="A492" s="538">
        <v>490</v>
      </c>
      <c r="B492" s="382"/>
      <c r="C492" s="381"/>
      <c r="D492" s="452"/>
      <c r="E492" s="381"/>
      <c r="F492" s="446"/>
      <c r="G492" s="56"/>
      <c r="H492" s="381"/>
      <c r="I492" s="381"/>
      <c r="J492" s="381"/>
      <c r="K492" s="383"/>
    </row>
    <row r="493" spans="1:11" x14ac:dyDescent="0.25">
      <c r="A493" s="538">
        <v>491</v>
      </c>
      <c r="B493" s="382"/>
      <c r="C493" s="381"/>
      <c r="D493" s="452"/>
      <c r="E493" s="381"/>
      <c r="F493" s="446"/>
      <c r="G493" s="56"/>
      <c r="H493" s="381"/>
      <c r="I493" s="381"/>
      <c r="J493" s="381"/>
      <c r="K493" s="383"/>
    </row>
    <row r="494" spans="1:11" x14ac:dyDescent="0.25">
      <c r="A494" s="538">
        <v>492</v>
      </c>
      <c r="B494" s="382"/>
      <c r="C494" s="381"/>
      <c r="D494" s="452"/>
      <c r="E494" s="381"/>
      <c r="F494" s="446"/>
      <c r="G494" s="56"/>
      <c r="H494" s="381"/>
      <c r="I494" s="381"/>
      <c r="J494" s="381"/>
      <c r="K494" s="383"/>
    </row>
    <row r="495" spans="1:11" x14ac:dyDescent="0.25">
      <c r="A495" s="538">
        <v>493</v>
      </c>
      <c r="B495" s="382"/>
      <c r="C495" s="381"/>
      <c r="D495" s="452"/>
      <c r="E495" s="381"/>
      <c r="F495" s="446"/>
      <c r="G495" s="56"/>
      <c r="H495" s="381"/>
      <c r="I495" s="381"/>
      <c r="J495" s="381"/>
      <c r="K495" s="383"/>
    </row>
    <row r="496" spans="1:11" x14ac:dyDescent="0.25">
      <c r="A496" s="538">
        <v>494</v>
      </c>
      <c r="B496" s="382"/>
      <c r="C496" s="381"/>
      <c r="D496" s="452"/>
      <c r="E496" s="381"/>
      <c r="F496" s="446"/>
      <c r="G496" s="56"/>
      <c r="H496" s="381"/>
      <c r="I496" s="381"/>
      <c r="J496" s="381"/>
      <c r="K496" s="383"/>
    </row>
    <row r="497" spans="1:11" x14ac:dyDescent="0.25">
      <c r="A497" s="538">
        <v>495</v>
      </c>
      <c r="B497" s="382"/>
      <c r="C497" s="381"/>
      <c r="D497" s="452"/>
      <c r="E497" s="381"/>
      <c r="F497" s="446"/>
      <c r="G497" s="56"/>
      <c r="H497" s="381"/>
      <c r="I497" s="381"/>
      <c r="J497" s="381"/>
      <c r="K497" s="383"/>
    </row>
    <row r="498" spans="1:11" x14ac:dyDescent="0.25">
      <c r="A498" s="538">
        <v>496</v>
      </c>
      <c r="B498" s="382"/>
      <c r="C498" s="381"/>
      <c r="D498" s="452"/>
      <c r="E498" s="381"/>
      <c r="F498" s="446"/>
      <c r="G498" s="56"/>
      <c r="H498" s="381"/>
      <c r="I498" s="381"/>
      <c r="J498" s="381"/>
      <c r="K498" s="383"/>
    </row>
    <row r="499" spans="1:11" x14ac:dyDescent="0.25">
      <c r="A499" s="538">
        <v>497</v>
      </c>
      <c r="B499" s="382"/>
      <c r="C499" s="381"/>
      <c r="D499" s="452"/>
      <c r="E499" s="381"/>
      <c r="F499" s="446"/>
      <c r="G499" s="56"/>
      <c r="H499" s="381"/>
      <c r="I499" s="381"/>
      <c r="J499" s="381"/>
      <c r="K499" s="383"/>
    </row>
    <row r="500" spans="1:11" x14ac:dyDescent="0.25">
      <c r="A500" s="538">
        <v>498</v>
      </c>
      <c r="B500" s="382"/>
      <c r="C500" s="381"/>
      <c r="D500" s="452"/>
      <c r="E500" s="381"/>
      <c r="F500" s="446"/>
      <c r="G500" s="56"/>
      <c r="H500" s="381"/>
      <c r="I500" s="381"/>
      <c r="J500" s="381"/>
      <c r="K500" s="383"/>
    </row>
    <row r="501" spans="1:11" x14ac:dyDescent="0.25">
      <c r="A501" s="538">
        <v>499</v>
      </c>
      <c r="B501" s="382"/>
      <c r="C501" s="381"/>
      <c r="D501" s="452"/>
      <c r="E501" s="381"/>
      <c r="F501" s="446"/>
      <c r="G501" s="56"/>
      <c r="H501" s="381"/>
      <c r="I501" s="381"/>
      <c r="J501" s="381"/>
      <c r="K501" s="383"/>
    </row>
    <row r="502" spans="1:11" x14ac:dyDescent="0.25">
      <c r="A502" s="538">
        <v>500</v>
      </c>
      <c r="B502" s="382"/>
      <c r="C502" s="381"/>
      <c r="D502" s="452"/>
      <c r="E502" s="381"/>
      <c r="F502" s="446"/>
      <c r="G502" s="56"/>
      <c r="H502" s="381"/>
      <c r="I502" s="381"/>
      <c r="J502" s="381"/>
      <c r="K502" s="383"/>
    </row>
    <row r="503" spans="1:11" x14ac:dyDescent="0.25">
      <c r="A503" s="538">
        <v>501</v>
      </c>
      <c r="B503" s="382"/>
      <c r="C503" s="381"/>
      <c r="D503" s="452"/>
      <c r="E503" s="381"/>
      <c r="F503" s="446"/>
      <c r="G503" s="56"/>
      <c r="H503" s="381"/>
      <c r="I503" s="381"/>
      <c r="J503" s="381"/>
      <c r="K503" s="383"/>
    </row>
    <row r="504" spans="1:11" x14ac:dyDescent="0.25">
      <c r="A504" s="538">
        <v>502</v>
      </c>
      <c r="B504" s="382"/>
      <c r="C504" s="381"/>
      <c r="D504" s="452"/>
      <c r="E504" s="381"/>
      <c r="F504" s="446"/>
      <c r="G504" s="56"/>
      <c r="H504" s="381"/>
      <c r="I504" s="381"/>
      <c r="J504" s="381"/>
      <c r="K504" s="383"/>
    </row>
    <row r="505" spans="1:11" x14ac:dyDescent="0.25">
      <c r="A505" s="538">
        <v>503</v>
      </c>
      <c r="B505" s="382"/>
      <c r="C505" s="381"/>
      <c r="D505" s="452"/>
      <c r="E505" s="381"/>
      <c r="F505" s="446"/>
      <c r="G505" s="56"/>
      <c r="H505" s="381"/>
      <c r="I505" s="381"/>
      <c r="J505" s="381"/>
      <c r="K505" s="383"/>
    </row>
    <row r="506" spans="1:11" x14ac:dyDescent="0.25">
      <c r="A506" s="538">
        <v>504</v>
      </c>
      <c r="B506" s="382"/>
      <c r="C506" s="381"/>
      <c r="D506" s="452"/>
      <c r="E506" s="381"/>
      <c r="F506" s="446"/>
      <c r="G506" s="56"/>
      <c r="H506" s="381"/>
      <c r="I506" s="381"/>
      <c r="J506" s="381"/>
      <c r="K506" s="383"/>
    </row>
    <row r="507" spans="1:11" x14ac:dyDescent="0.25">
      <c r="A507" s="538">
        <v>505</v>
      </c>
      <c r="B507" s="382"/>
      <c r="C507" s="381"/>
      <c r="D507" s="452"/>
      <c r="E507" s="381"/>
      <c r="F507" s="446"/>
      <c r="G507" s="56"/>
      <c r="H507" s="381"/>
      <c r="I507" s="381"/>
      <c r="J507" s="381"/>
      <c r="K507" s="383"/>
    </row>
    <row r="508" spans="1:11" x14ac:dyDescent="0.25">
      <c r="A508" s="538">
        <v>506</v>
      </c>
      <c r="B508" s="382"/>
      <c r="C508" s="381"/>
      <c r="D508" s="452"/>
      <c r="E508" s="381"/>
      <c r="F508" s="446"/>
      <c r="G508" s="56"/>
      <c r="H508" s="381"/>
      <c r="I508" s="381"/>
      <c r="J508" s="381"/>
      <c r="K508" s="383"/>
    </row>
    <row r="509" spans="1:11" x14ac:dyDescent="0.25">
      <c r="A509" s="538">
        <v>507</v>
      </c>
      <c r="B509" s="382"/>
      <c r="C509" s="381"/>
      <c r="D509" s="452"/>
      <c r="E509" s="381"/>
      <c r="F509" s="446"/>
      <c r="G509" s="56"/>
      <c r="H509" s="381"/>
      <c r="I509" s="381"/>
      <c r="J509" s="381"/>
      <c r="K509" s="383"/>
    </row>
    <row r="510" spans="1:11" x14ac:dyDescent="0.25">
      <c r="A510" s="538">
        <v>508</v>
      </c>
      <c r="B510" s="382"/>
      <c r="C510" s="381"/>
      <c r="D510" s="452"/>
      <c r="E510" s="381"/>
      <c r="F510" s="446"/>
      <c r="G510" s="56"/>
      <c r="H510" s="381"/>
      <c r="I510" s="381"/>
      <c r="J510" s="381"/>
      <c r="K510" s="383"/>
    </row>
    <row r="511" spans="1:11" x14ac:dyDescent="0.25">
      <c r="A511" s="538">
        <v>509</v>
      </c>
      <c r="B511" s="382"/>
      <c r="C511" s="381"/>
      <c r="D511" s="452"/>
      <c r="E511" s="381"/>
      <c r="F511" s="446"/>
      <c r="G511" s="56"/>
      <c r="H511" s="381"/>
      <c r="I511" s="381"/>
      <c r="J511" s="381"/>
      <c r="K511" s="383"/>
    </row>
    <row r="512" spans="1:11" x14ac:dyDescent="0.25">
      <c r="A512" s="538">
        <v>510</v>
      </c>
      <c r="B512" s="382"/>
      <c r="C512" s="381"/>
      <c r="D512" s="452"/>
      <c r="E512" s="381"/>
      <c r="F512" s="446"/>
      <c r="G512" s="56"/>
      <c r="H512" s="381"/>
      <c r="I512" s="381"/>
      <c r="J512" s="381"/>
      <c r="K512" s="383"/>
    </row>
    <row r="513" spans="1:11" x14ac:dyDescent="0.25">
      <c r="A513" s="538">
        <v>511</v>
      </c>
      <c r="B513" s="382"/>
      <c r="C513" s="381"/>
      <c r="D513" s="452"/>
      <c r="E513" s="381"/>
      <c r="F513" s="446"/>
      <c r="G513" s="56"/>
      <c r="H513" s="381"/>
      <c r="I513" s="381"/>
      <c r="J513" s="381"/>
      <c r="K513" s="383"/>
    </row>
    <row r="514" spans="1:11" x14ac:dyDescent="0.25">
      <c r="A514" s="538">
        <v>512</v>
      </c>
      <c r="B514" s="382"/>
      <c r="C514" s="381"/>
      <c r="D514" s="452"/>
      <c r="E514" s="381"/>
      <c r="F514" s="446"/>
      <c r="G514" s="56"/>
      <c r="H514" s="381"/>
      <c r="I514" s="381"/>
      <c r="J514" s="381"/>
      <c r="K514" s="383"/>
    </row>
    <row r="515" spans="1:11" x14ac:dyDescent="0.25">
      <c r="A515" s="538">
        <v>513</v>
      </c>
      <c r="B515" s="382"/>
      <c r="C515" s="381"/>
      <c r="D515" s="452"/>
      <c r="E515" s="381"/>
      <c r="F515" s="446"/>
      <c r="G515" s="56"/>
      <c r="H515" s="381"/>
      <c r="I515" s="381"/>
      <c r="J515" s="381"/>
      <c r="K515" s="383"/>
    </row>
    <row r="516" spans="1:11" x14ac:dyDescent="0.25">
      <c r="A516" s="538">
        <v>514</v>
      </c>
      <c r="B516" s="382"/>
      <c r="C516" s="381"/>
      <c r="D516" s="452"/>
      <c r="E516" s="381"/>
      <c r="F516" s="446"/>
      <c r="G516" s="56"/>
      <c r="H516" s="381"/>
      <c r="I516" s="381"/>
      <c r="J516" s="381"/>
      <c r="K516" s="383"/>
    </row>
    <row r="517" spans="1:11" x14ac:dyDescent="0.25">
      <c r="A517" s="538">
        <v>515</v>
      </c>
      <c r="B517" s="382"/>
      <c r="C517" s="381"/>
      <c r="D517" s="452"/>
      <c r="E517" s="381"/>
      <c r="F517" s="446"/>
      <c r="G517" s="56"/>
      <c r="H517" s="381"/>
      <c r="I517" s="381"/>
      <c r="J517" s="381"/>
      <c r="K517" s="383"/>
    </row>
    <row r="518" spans="1:11" x14ac:dyDescent="0.25">
      <c r="A518" s="538">
        <v>516</v>
      </c>
      <c r="B518" s="382"/>
      <c r="C518" s="381"/>
      <c r="D518" s="452"/>
      <c r="E518" s="381"/>
      <c r="F518" s="446"/>
      <c r="G518" s="56"/>
      <c r="H518" s="381"/>
      <c r="I518" s="381"/>
      <c r="J518" s="381"/>
      <c r="K518" s="383"/>
    </row>
    <row r="519" spans="1:11" x14ac:dyDescent="0.25">
      <c r="A519" s="538">
        <v>517</v>
      </c>
      <c r="B519" s="382"/>
      <c r="C519" s="381"/>
      <c r="D519" s="452"/>
      <c r="E519" s="381"/>
      <c r="F519" s="446"/>
      <c r="G519" s="56"/>
      <c r="H519" s="381"/>
      <c r="I519" s="381"/>
      <c r="J519" s="381"/>
      <c r="K519" s="383"/>
    </row>
    <row r="520" spans="1:11" x14ac:dyDescent="0.25">
      <c r="A520" s="538">
        <v>518</v>
      </c>
      <c r="B520" s="382"/>
      <c r="C520" s="381"/>
      <c r="D520" s="452"/>
      <c r="E520" s="381"/>
      <c r="F520" s="446"/>
      <c r="G520" s="56"/>
      <c r="H520" s="381"/>
      <c r="I520" s="381"/>
      <c r="J520" s="381"/>
      <c r="K520" s="383"/>
    </row>
    <row r="521" spans="1:11" x14ac:dyDescent="0.25">
      <c r="A521" s="538">
        <v>519</v>
      </c>
      <c r="B521" s="382"/>
      <c r="C521" s="381"/>
      <c r="D521" s="452"/>
      <c r="E521" s="381"/>
      <c r="F521" s="446"/>
      <c r="G521" s="56"/>
      <c r="H521" s="381"/>
      <c r="I521" s="381"/>
      <c r="J521" s="381"/>
      <c r="K521" s="383"/>
    </row>
    <row r="522" spans="1:11" x14ac:dyDescent="0.25">
      <c r="A522" s="538">
        <v>520</v>
      </c>
      <c r="B522" s="382"/>
      <c r="C522" s="381"/>
      <c r="D522" s="452"/>
      <c r="E522" s="381"/>
      <c r="F522" s="446"/>
      <c r="G522" s="56"/>
      <c r="H522" s="381"/>
      <c r="I522" s="381"/>
      <c r="J522" s="381"/>
      <c r="K522" s="383"/>
    </row>
    <row r="523" spans="1:11" x14ac:dyDescent="0.25">
      <c r="A523" s="538">
        <v>521</v>
      </c>
      <c r="B523" s="382"/>
      <c r="C523" s="381"/>
      <c r="D523" s="452"/>
      <c r="E523" s="381"/>
      <c r="F523" s="446"/>
      <c r="G523" s="56"/>
      <c r="H523" s="381"/>
      <c r="I523" s="381"/>
      <c r="J523" s="381"/>
      <c r="K523" s="383"/>
    </row>
    <row r="524" spans="1:11" x14ac:dyDescent="0.25">
      <c r="A524" s="538">
        <v>522</v>
      </c>
      <c r="B524" s="382"/>
      <c r="C524" s="381"/>
      <c r="D524" s="452"/>
      <c r="E524" s="381"/>
      <c r="F524" s="446"/>
      <c r="G524" s="56"/>
      <c r="H524" s="381"/>
      <c r="I524" s="381"/>
      <c r="J524" s="381"/>
      <c r="K524" s="383"/>
    </row>
    <row r="525" spans="1:11" x14ac:dyDescent="0.25">
      <c r="A525" s="538">
        <v>523</v>
      </c>
      <c r="B525" s="382"/>
      <c r="C525" s="381"/>
      <c r="D525" s="452"/>
      <c r="E525" s="381"/>
      <c r="F525" s="446"/>
      <c r="G525" s="56"/>
      <c r="H525" s="381"/>
      <c r="I525" s="381"/>
      <c r="J525" s="381"/>
      <c r="K525" s="383"/>
    </row>
    <row r="526" spans="1:11" x14ac:dyDescent="0.25">
      <c r="A526" s="538">
        <v>524</v>
      </c>
      <c r="B526" s="382"/>
      <c r="C526" s="381"/>
      <c r="D526" s="452"/>
      <c r="E526" s="381"/>
      <c r="F526" s="446"/>
      <c r="G526" s="56"/>
      <c r="H526" s="381"/>
      <c r="I526" s="381"/>
      <c r="J526" s="381"/>
      <c r="K526" s="383"/>
    </row>
    <row r="527" spans="1:11" x14ac:dyDescent="0.25">
      <c r="A527" s="538">
        <v>525</v>
      </c>
      <c r="B527" s="382"/>
      <c r="C527" s="381"/>
      <c r="D527" s="452"/>
      <c r="E527" s="381"/>
      <c r="F527" s="446"/>
      <c r="G527" s="56"/>
      <c r="H527" s="381"/>
      <c r="I527" s="381"/>
      <c r="J527" s="381"/>
      <c r="K527" s="383"/>
    </row>
    <row r="528" spans="1:11" x14ac:dyDescent="0.25">
      <c r="A528" s="538">
        <v>526</v>
      </c>
      <c r="B528" s="382"/>
      <c r="C528" s="381"/>
      <c r="D528" s="452"/>
      <c r="E528" s="381"/>
      <c r="F528" s="446"/>
      <c r="G528" s="56"/>
      <c r="H528" s="381"/>
      <c r="I528" s="381"/>
      <c r="J528" s="381"/>
      <c r="K528" s="383"/>
    </row>
    <row r="529" spans="1:11" x14ac:dyDescent="0.25">
      <c r="A529" s="538">
        <v>527</v>
      </c>
      <c r="B529" s="382"/>
      <c r="C529" s="381"/>
      <c r="D529" s="452"/>
      <c r="E529" s="381"/>
      <c r="F529" s="446"/>
      <c r="G529" s="56"/>
      <c r="H529" s="381"/>
      <c r="I529" s="381"/>
      <c r="J529" s="381"/>
      <c r="K529" s="383"/>
    </row>
    <row r="530" spans="1:11" x14ac:dyDescent="0.25">
      <c r="A530" s="538">
        <v>528</v>
      </c>
      <c r="B530" s="382"/>
      <c r="C530" s="381"/>
      <c r="D530" s="452"/>
      <c r="E530" s="381"/>
      <c r="F530" s="446"/>
      <c r="G530" s="56"/>
      <c r="H530" s="381"/>
      <c r="I530" s="381"/>
      <c r="J530" s="381"/>
      <c r="K530" s="383"/>
    </row>
    <row r="531" spans="1:11" x14ac:dyDescent="0.25">
      <c r="A531" s="538">
        <v>529</v>
      </c>
      <c r="B531" s="382"/>
      <c r="C531" s="381"/>
      <c r="D531" s="452"/>
      <c r="E531" s="381"/>
      <c r="F531" s="446"/>
      <c r="G531" s="56"/>
      <c r="H531" s="381"/>
      <c r="I531" s="381"/>
      <c r="J531" s="381"/>
      <c r="K531" s="383"/>
    </row>
    <row r="532" spans="1:11" x14ac:dyDescent="0.25">
      <c r="A532" s="538">
        <v>530</v>
      </c>
      <c r="B532" s="382"/>
      <c r="C532" s="381"/>
      <c r="D532" s="452"/>
      <c r="E532" s="381"/>
      <c r="F532" s="446"/>
      <c r="G532" s="56"/>
      <c r="H532" s="381"/>
      <c r="I532" s="381"/>
      <c r="J532" s="381"/>
      <c r="K532" s="383"/>
    </row>
    <row r="533" spans="1:11" x14ac:dyDescent="0.25">
      <c r="A533" s="538">
        <v>531</v>
      </c>
      <c r="B533" s="382"/>
      <c r="C533" s="381"/>
      <c r="D533" s="452"/>
      <c r="E533" s="381"/>
      <c r="F533" s="446"/>
      <c r="G533" s="56"/>
      <c r="H533" s="381"/>
      <c r="I533" s="381"/>
      <c r="J533" s="381"/>
      <c r="K533" s="383"/>
    </row>
    <row r="534" spans="1:11" x14ac:dyDescent="0.25">
      <c r="A534" s="538">
        <v>532</v>
      </c>
      <c r="B534" s="382"/>
      <c r="C534" s="381"/>
      <c r="D534" s="452"/>
      <c r="E534" s="381"/>
      <c r="F534" s="446"/>
      <c r="G534" s="56"/>
      <c r="H534" s="381"/>
      <c r="I534" s="381"/>
      <c r="J534" s="381"/>
      <c r="K534" s="383"/>
    </row>
    <row r="535" spans="1:11" x14ac:dyDescent="0.25">
      <c r="A535" s="538">
        <v>533</v>
      </c>
      <c r="B535" s="382"/>
      <c r="C535" s="381"/>
      <c r="D535" s="452"/>
      <c r="E535" s="381"/>
      <c r="F535" s="446"/>
      <c r="G535" s="56"/>
      <c r="H535" s="381"/>
      <c r="I535" s="381"/>
      <c r="J535" s="381"/>
      <c r="K535" s="383"/>
    </row>
    <row r="536" spans="1:11" x14ac:dyDescent="0.25">
      <c r="A536" s="538">
        <v>534</v>
      </c>
      <c r="B536" s="382"/>
      <c r="C536" s="381"/>
      <c r="D536" s="452"/>
      <c r="E536" s="381"/>
      <c r="F536" s="446"/>
      <c r="G536" s="56"/>
      <c r="H536" s="381"/>
      <c r="I536" s="381"/>
      <c r="J536" s="381"/>
      <c r="K536" s="383"/>
    </row>
    <row r="537" spans="1:11" x14ac:dyDescent="0.25">
      <c r="A537" s="538">
        <v>535</v>
      </c>
      <c r="B537" s="382"/>
      <c r="C537" s="381"/>
      <c r="D537" s="452"/>
      <c r="E537" s="381"/>
      <c r="F537" s="446"/>
      <c r="G537" s="56"/>
      <c r="H537" s="381"/>
      <c r="I537" s="381"/>
      <c r="J537" s="381"/>
      <c r="K537" s="383"/>
    </row>
    <row r="538" spans="1:11" x14ac:dyDescent="0.25">
      <c r="A538" s="538">
        <v>536</v>
      </c>
      <c r="B538" s="382"/>
      <c r="C538" s="381"/>
      <c r="D538" s="452"/>
      <c r="E538" s="381"/>
      <c r="F538" s="446"/>
      <c r="G538" s="56"/>
      <c r="H538" s="381"/>
      <c r="I538" s="381"/>
      <c r="J538" s="381"/>
      <c r="K538" s="383"/>
    </row>
    <row r="539" spans="1:11" x14ac:dyDescent="0.25">
      <c r="A539" s="538">
        <v>537</v>
      </c>
      <c r="B539" s="382"/>
      <c r="C539" s="381"/>
      <c r="D539" s="452"/>
      <c r="E539" s="381"/>
      <c r="F539" s="446"/>
      <c r="G539" s="56"/>
      <c r="H539" s="381"/>
      <c r="I539" s="381"/>
      <c r="J539" s="381"/>
      <c r="K539" s="383"/>
    </row>
    <row r="540" spans="1:11" x14ac:dyDescent="0.25">
      <c r="A540" s="538">
        <v>538</v>
      </c>
      <c r="B540" s="382"/>
      <c r="C540" s="381"/>
      <c r="D540" s="452"/>
      <c r="E540" s="381"/>
      <c r="F540" s="446"/>
      <c r="G540" s="56"/>
      <c r="H540" s="381"/>
      <c r="I540" s="381"/>
      <c r="J540" s="381"/>
      <c r="K540" s="383"/>
    </row>
    <row r="541" spans="1:11" x14ac:dyDescent="0.25">
      <c r="A541" s="538">
        <v>539</v>
      </c>
      <c r="B541" s="382"/>
      <c r="C541" s="381"/>
      <c r="D541" s="452"/>
      <c r="E541" s="381"/>
      <c r="F541" s="446"/>
      <c r="G541" s="56"/>
      <c r="H541" s="381"/>
      <c r="I541" s="381"/>
      <c r="J541" s="381"/>
      <c r="K541" s="383"/>
    </row>
    <row r="542" spans="1:11" x14ac:dyDescent="0.25">
      <c r="A542" s="538">
        <v>540</v>
      </c>
      <c r="B542" s="382"/>
      <c r="C542" s="381"/>
      <c r="D542" s="452"/>
      <c r="E542" s="381"/>
      <c r="F542" s="446"/>
      <c r="G542" s="56"/>
      <c r="H542" s="381"/>
      <c r="I542" s="381"/>
      <c r="J542" s="381"/>
      <c r="K542" s="383"/>
    </row>
    <row r="543" spans="1:11" x14ac:dyDescent="0.25">
      <c r="A543" s="538">
        <v>541</v>
      </c>
      <c r="B543" s="382"/>
      <c r="C543" s="381"/>
      <c r="D543" s="452"/>
      <c r="E543" s="381"/>
      <c r="F543" s="446"/>
      <c r="G543" s="56"/>
      <c r="H543" s="381"/>
      <c r="I543" s="381"/>
      <c r="J543" s="381"/>
      <c r="K543" s="383"/>
    </row>
    <row r="544" spans="1:11" x14ac:dyDescent="0.25">
      <c r="A544" s="538">
        <v>542</v>
      </c>
      <c r="B544" s="382"/>
      <c r="C544" s="381"/>
      <c r="D544" s="452"/>
      <c r="E544" s="381"/>
      <c r="F544" s="446"/>
      <c r="G544" s="56"/>
      <c r="H544" s="381"/>
      <c r="I544" s="381"/>
      <c r="J544" s="381"/>
      <c r="K544" s="383"/>
    </row>
    <row r="545" spans="1:11" x14ac:dyDescent="0.25">
      <c r="A545" s="538">
        <v>543</v>
      </c>
      <c r="B545" s="382"/>
      <c r="C545" s="381"/>
      <c r="D545" s="452"/>
      <c r="E545" s="381"/>
      <c r="F545" s="446"/>
      <c r="G545" s="56"/>
      <c r="H545" s="381"/>
      <c r="I545" s="381"/>
      <c r="J545" s="381"/>
      <c r="K545" s="383"/>
    </row>
    <row r="546" spans="1:11" x14ac:dyDescent="0.25">
      <c r="A546" s="538">
        <v>544</v>
      </c>
      <c r="B546" s="382"/>
      <c r="C546" s="381"/>
      <c r="D546" s="452"/>
      <c r="E546" s="381"/>
      <c r="F546" s="446"/>
      <c r="G546" s="56"/>
      <c r="H546" s="381"/>
      <c r="I546" s="381"/>
      <c r="J546" s="381"/>
      <c r="K546" s="383"/>
    </row>
    <row r="547" spans="1:11" x14ac:dyDescent="0.25">
      <c r="A547" s="538">
        <v>545</v>
      </c>
      <c r="B547" s="382"/>
      <c r="C547" s="381"/>
      <c r="D547" s="452"/>
      <c r="E547" s="381"/>
      <c r="F547" s="446"/>
      <c r="G547" s="56"/>
      <c r="H547" s="381"/>
      <c r="I547" s="381"/>
      <c r="J547" s="381"/>
      <c r="K547" s="383"/>
    </row>
    <row r="548" spans="1:11" x14ac:dyDescent="0.25">
      <c r="A548" s="538">
        <v>546</v>
      </c>
      <c r="B548" s="382"/>
      <c r="C548" s="381"/>
      <c r="D548" s="452"/>
      <c r="E548" s="381"/>
      <c r="F548" s="446"/>
      <c r="G548" s="56"/>
      <c r="H548" s="381"/>
      <c r="I548" s="381"/>
      <c r="J548" s="381"/>
      <c r="K548" s="383"/>
    </row>
    <row r="549" spans="1:11" x14ac:dyDescent="0.25">
      <c r="A549" s="538">
        <v>547</v>
      </c>
      <c r="B549" s="382"/>
      <c r="C549" s="381"/>
      <c r="D549" s="452"/>
      <c r="E549" s="381"/>
      <c r="F549" s="446"/>
      <c r="G549" s="56"/>
      <c r="H549" s="381"/>
      <c r="I549" s="381"/>
      <c r="J549" s="381"/>
      <c r="K549" s="383"/>
    </row>
    <row r="550" spans="1:11" x14ac:dyDescent="0.25">
      <c r="A550" s="538">
        <v>548</v>
      </c>
      <c r="B550" s="382"/>
      <c r="C550" s="381"/>
      <c r="D550" s="452"/>
      <c r="E550" s="381"/>
      <c r="F550" s="446"/>
      <c r="G550" s="56"/>
      <c r="H550" s="381"/>
      <c r="I550" s="381"/>
      <c r="J550" s="381"/>
      <c r="K550" s="383"/>
    </row>
    <row r="551" spans="1:11" x14ac:dyDescent="0.25">
      <c r="A551" s="538">
        <v>549</v>
      </c>
      <c r="B551" s="382"/>
      <c r="C551" s="381"/>
      <c r="D551" s="452"/>
      <c r="E551" s="381"/>
      <c r="F551" s="446"/>
      <c r="G551" s="56"/>
      <c r="H551" s="381"/>
      <c r="I551" s="381"/>
      <c r="J551" s="381"/>
      <c r="K551" s="383"/>
    </row>
    <row r="552" spans="1:11" x14ac:dyDescent="0.25">
      <c r="A552" s="538">
        <v>550</v>
      </c>
      <c r="B552" s="382"/>
      <c r="C552" s="381"/>
      <c r="D552" s="452"/>
      <c r="E552" s="381"/>
      <c r="F552" s="446"/>
      <c r="G552" s="56"/>
      <c r="H552" s="381"/>
      <c r="I552" s="381"/>
      <c r="J552" s="381"/>
      <c r="K552" s="383"/>
    </row>
    <row r="553" spans="1:11" x14ac:dyDescent="0.25">
      <c r="A553" s="538">
        <v>551</v>
      </c>
      <c r="B553" s="382"/>
      <c r="C553" s="381"/>
      <c r="D553" s="452"/>
      <c r="E553" s="381"/>
      <c r="F553" s="446"/>
      <c r="G553" s="56"/>
      <c r="H553" s="381"/>
      <c r="I553" s="381"/>
      <c r="J553" s="381"/>
      <c r="K553" s="383"/>
    </row>
    <row r="554" spans="1:11" x14ac:dyDescent="0.25">
      <c r="A554" s="538">
        <v>552</v>
      </c>
      <c r="B554" s="382"/>
      <c r="C554" s="381"/>
      <c r="D554" s="452"/>
      <c r="E554" s="381"/>
      <c r="F554" s="446"/>
      <c r="G554" s="56"/>
      <c r="H554" s="381"/>
      <c r="I554" s="381"/>
      <c r="J554" s="381"/>
      <c r="K554" s="383"/>
    </row>
    <row r="555" spans="1:11" x14ac:dyDescent="0.25">
      <c r="A555" s="538">
        <v>553</v>
      </c>
      <c r="B555" s="382"/>
      <c r="C555" s="381"/>
      <c r="D555" s="452"/>
      <c r="E555" s="381"/>
      <c r="F555" s="446"/>
      <c r="G555" s="56"/>
      <c r="H555" s="381"/>
      <c r="I555" s="381"/>
      <c r="J555" s="381"/>
      <c r="K555" s="383"/>
    </row>
    <row r="556" spans="1:11" x14ac:dyDescent="0.25">
      <c r="A556" s="538">
        <v>554</v>
      </c>
      <c r="B556" s="382"/>
      <c r="C556" s="381"/>
      <c r="D556" s="452"/>
      <c r="E556" s="381"/>
      <c r="F556" s="446"/>
      <c r="G556" s="56"/>
      <c r="H556" s="381"/>
      <c r="I556" s="381"/>
      <c r="J556" s="381"/>
      <c r="K556" s="383"/>
    </row>
    <row r="557" spans="1:11" x14ac:dyDescent="0.25">
      <c r="A557" s="538">
        <v>555</v>
      </c>
      <c r="B557" s="382"/>
      <c r="C557" s="381"/>
      <c r="D557" s="452"/>
      <c r="E557" s="381"/>
      <c r="F557" s="446"/>
      <c r="G557" s="56"/>
      <c r="H557" s="381"/>
      <c r="I557" s="381"/>
      <c r="J557" s="381"/>
      <c r="K557" s="383"/>
    </row>
    <row r="558" spans="1:11" x14ac:dyDescent="0.25">
      <c r="A558" s="538">
        <v>556</v>
      </c>
      <c r="B558" s="382"/>
      <c r="C558" s="381"/>
      <c r="D558" s="452"/>
      <c r="E558" s="381"/>
      <c r="F558" s="446"/>
      <c r="G558" s="56"/>
      <c r="H558" s="381"/>
      <c r="I558" s="381"/>
      <c r="J558" s="381"/>
      <c r="K558" s="383"/>
    </row>
    <row r="559" spans="1:11" x14ac:dyDescent="0.25">
      <c r="A559" s="538">
        <v>557</v>
      </c>
      <c r="B559" s="382"/>
      <c r="C559" s="381"/>
      <c r="D559" s="452"/>
      <c r="E559" s="381"/>
      <c r="F559" s="446"/>
      <c r="G559" s="56"/>
      <c r="H559" s="381"/>
      <c r="I559" s="381"/>
      <c r="J559" s="381"/>
      <c r="K559" s="383"/>
    </row>
    <row r="560" spans="1:11" x14ac:dyDescent="0.25">
      <c r="A560" s="538">
        <v>558</v>
      </c>
      <c r="B560" s="382"/>
      <c r="C560" s="381"/>
      <c r="D560" s="452"/>
      <c r="E560" s="381"/>
      <c r="F560" s="446"/>
      <c r="G560" s="56"/>
      <c r="H560" s="381"/>
      <c r="I560" s="381"/>
      <c r="J560" s="381"/>
      <c r="K560" s="383"/>
    </row>
    <row r="561" spans="1:11" x14ac:dyDescent="0.25">
      <c r="A561" s="538">
        <v>559</v>
      </c>
      <c r="B561" s="382"/>
      <c r="C561" s="381"/>
      <c r="D561" s="452"/>
      <c r="E561" s="381"/>
      <c r="F561" s="446"/>
      <c r="G561" s="56"/>
      <c r="H561" s="381"/>
      <c r="I561" s="381"/>
      <c r="J561" s="381"/>
      <c r="K561" s="383"/>
    </row>
    <row r="562" spans="1:11" x14ac:dyDescent="0.25">
      <c r="A562" s="538">
        <v>560</v>
      </c>
      <c r="B562" s="382"/>
      <c r="C562" s="381"/>
      <c r="D562" s="452"/>
      <c r="E562" s="381"/>
      <c r="F562" s="446"/>
      <c r="G562" s="56"/>
      <c r="H562" s="381"/>
      <c r="I562" s="381"/>
      <c r="J562" s="381"/>
      <c r="K562" s="383"/>
    </row>
    <row r="563" spans="1:11" x14ac:dyDescent="0.25">
      <c r="A563" s="538">
        <v>561</v>
      </c>
      <c r="B563" s="382"/>
      <c r="C563" s="381"/>
      <c r="D563" s="452"/>
      <c r="E563" s="381"/>
      <c r="F563" s="446"/>
      <c r="G563" s="56"/>
      <c r="H563" s="381"/>
      <c r="I563" s="381"/>
      <c r="J563" s="381"/>
      <c r="K563" s="383"/>
    </row>
    <row r="564" spans="1:11" x14ac:dyDescent="0.25">
      <c r="A564" s="538">
        <v>562</v>
      </c>
      <c r="B564" s="382"/>
      <c r="C564" s="381"/>
      <c r="D564" s="452"/>
      <c r="E564" s="381"/>
      <c r="F564" s="446"/>
      <c r="G564" s="56"/>
      <c r="H564" s="381"/>
      <c r="I564" s="381"/>
      <c r="J564" s="381"/>
      <c r="K564" s="383"/>
    </row>
    <row r="565" spans="1:11" x14ac:dyDescent="0.25">
      <c r="A565" s="538">
        <v>563</v>
      </c>
      <c r="B565" s="382"/>
      <c r="C565" s="381"/>
      <c r="D565" s="452"/>
      <c r="E565" s="381"/>
      <c r="F565" s="446"/>
      <c r="G565" s="56"/>
      <c r="H565" s="381"/>
      <c r="I565" s="381"/>
      <c r="J565" s="381"/>
      <c r="K565" s="383"/>
    </row>
    <row r="566" spans="1:11" x14ac:dyDescent="0.25">
      <c r="A566" s="538">
        <v>564</v>
      </c>
      <c r="B566" s="382"/>
      <c r="C566" s="381"/>
      <c r="D566" s="452"/>
      <c r="E566" s="381"/>
      <c r="F566" s="446"/>
      <c r="G566" s="56"/>
      <c r="H566" s="381"/>
      <c r="I566" s="381"/>
      <c r="J566" s="381"/>
      <c r="K566" s="383"/>
    </row>
    <row r="567" spans="1:11" x14ac:dyDescent="0.25">
      <c r="A567" s="538">
        <v>565</v>
      </c>
      <c r="B567" s="382"/>
      <c r="C567" s="381"/>
      <c r="D567" s="452"/>
      <c r="E567" s="381"/>
      <c r="F567" s="446"/>
      <c r="G567" s="56"/>
      <c r="H567" s="381"/>
      <c r="I567" s="381"/>
      <c r="J567" s="381"/>
      <c r="K567" s="383"/>
    </row>
    <row r="568" spans="1:11" x14ac:dyDescent="0.25">
      <c r="A568" s="538">
        <v>566</v>
      </c>
      <c r="B568" s="382"/>
      <c r="C568" s="381"/>
      <c r="D568" s="452"/>
      <c r="E568" s="381"/>
      <c r="F568" s="446"/>
      <c r="G568" s="56"/>
      <c r="H568" s="381"/>
      <c r="I568" s="381"/>
      <c r="J568" s="381"/>
      <c r="K568" s="383"/>
    </row>
    <row r="569" spans="1:11" x14ac:dyDescent="0.25">
      <c r="A569" s="538">
        <v>567</v>
      </c>
      <c r="B569" s="382"/>
      <c r="C569" s="381"/>
      <c r="D569" s="452"/>
      <c r="E569" s="381"/>
      <c r="F569" s="446"/>
      <c r="G569" s="56"/>
      <c r="H569" s="381"/>
      <c r="I569" s="381"/>
      <c r="J569" s="381"/>
      <c r="K569" s="383"/>
    </row>
    <row r="570" spans="1:11" x14ac:dyDescent="0.25">
      <c r="A570" s="538">
        <v>568</v>
      </c>
      <c r="B570" s="382"/>
      <c r="C570" s="381"/>
      <c r="D570" s="452"/>
      <c r="E570" s="381"/>
      <c r="F570" s="446"/>
      <c r="G570" s="56"/>
      <c r="H570" s="381"/>
      <c r="I570" s="381"/>
      <c r="J570" s="381"/>
      <c r="K570" s="383"/>
    </row>
    <row r="571" spans="1:11" x14ac:dyDescent="0.25">
      <c r="A571" s="538">
        <v>569</v>
      </c>
      <c r="B571" s="382"/>
      <c r="C571" s="381"/>
      <c r="D571" s="452"/>
      <c r="E571" s="381"/>
      <c r="F571" s="446"/>
      <c r="G571" s="56"/>
      <c r="H571" s="381"/>
      <c r="I571" s="381"/>
      <c r="J571" s="381"/>
      <c r="K571" s="383"/>
    </row>
    <row r="572" spans="1:11" x14ac:dyDescent="0.25">
      <c r="A572" s="538">
        <v>570</v>
      </c>
      <c r="B572" s="382"/>
      <c r="C572" s="381"/>
      <c r="D572" s="452"/>
      <c r="E572" s="381"/>
      <c r="F572" s="446"/>
      <c r="G572" s="56"/>
      <c r="H572" s="381"/>
      <c r="I572" s="381"/>
      <c r="J572" s="381"/>
      <c r="K572" s="383"/>
    </row>
    <row r="573" spans="1:11" x14ac:dyDescent="0.25">
      <c r="A573" s="538">
        <v>571</v>
      </c>
      <c r="B573" s="382"/>
      <c r="C573" s="381"/>
      <c r="D573" s="452"/>
      <c r="E573" s="381"/>
      <c r="F573" s="446"/>
      <c r="G573" s="56"/>
      <c r="H573" s="381"/>
      <c r="I573" s="381"/>
      <c r="J573" s="381"/>
      <c r="K573" s="383"/>
    </row>
    <row r="574" spans="1:11" x14ac:dyDescent="0.25">
      <c r="A574" s="538">
        <v>572</v>
      </c>
      <c r="B574" s="382"/>
      <c r="C574" s="381"/>
      <c r="D574" s="452"/>
      <c r="E574" s="381"/>
      <c r="F574" s="446"/>
      <c r="G574" s="56"/>
      <c r="H574" s="381"/>
      <c r="I574" s="381"/>
      <c r="J574" s="381"/>
      <c r="K574" s="383"/>
    </row>
    <row r="575" spans="1:11" x14ac:dyDescent="0.25">
      <c r="A575" s="538">
        <v>573</v>
      </c>
      <c r="B575" s="382"/>
      <c r="C575" s="381"/>
      <c r="D575" s="452"/>
      <c r="E575" s="381"/>
      <c r="F575" s="446"/>
      <c r="G575" s="56"/>
      <c r="H575" s="381"/>
      <c r="I575" s="381"/>
      <c r="J575" s="381"/>
      <c r="K575" s="383"/>
    </row>
    <row r="576" spans="1:11" x14ac:dyDescent="0.25">
      <c r="A576" s="538">
        <v>574</v>
      </c>
      <c r="B576" s="382"/>
      <c r="C576" s="381"/>
      <c r="D576" s="452"/>
      <c r="E576" s="381"/>
      <c r="F576" s="446"/>
      <c r="G576" s="56"/>
      <c r="H576" s="381"/>
      <c r="I576" s="381"/>
      <c r="J576" s="381"/>
      <c r="K576" s="383"/>
    </row>
    <row r="577" spans="1:11" x14ac:dyDescent="0.25">
      <c r="A577" s="538">
        <v>575</v>
      </c>
      <c r="B577" s="382"/>
      <c r="C577" s="381"/>
      <c r="D577" s="452"/>
      <c r="E577" s="381"/>
      <c r="F577" s="446"/>
      <c r="G577" s="56"/>
      <c r="H577" s="381"/>
      <c r="I577" s="381"/>
      <c r="J577" s="381"/>
      <c r="K577" s="383"/>
    </row>
    <row r="578" spans="1:11" x14ac:dyDescent="0.25">
      <c r="A578" s="538">
        <v>576</v>
      </c>
      <c r="B578" s="382"/>
      <c r="C578" s="381"/>
      <c r="D578" s="452"/>
      <c r="E578" s="381"/>
      <c r="F578" s="446"/>
      <c r="G578" s="56"/>
      <c r="H578" s="381"/>
      <c r="I578" s="381"/>
      <c r="J578" s="381"/>
      <c r="K578" s="383"/>
    </row>
    <row r="579" spans="1:11" x14ac:dyDescent="0.25">
      <c r="A579" s="538">
        <v>577</v>
      </c>
      <c r="B579" s="382"/>
      <c r="C579" s="381"/>
      <c r="D579" s="452"/>
      <c r="E579" s="381"/>
      <c r="F579" s="446"/>
      <c r="G579" s="56"/>
      <c r="H579" s="381"/>
      <c r="I579" s="381"/>
      <c r="J579" s="381"/>
      <c r="K579" s="383"/>
    </row>
    <row r="580" spans="1:11" x14ac:dyDescent="0.25">
      <c r="A580" s="538">
        <v>578</v>
      </c>
      <c r="B580" s="382"/>
      <c r="C580" s="381"/>
      <c r="D580" s="452"/>
      <c r="E580" s="381"/>
      <c r="F580" s="446"/>
      <c r="G580" s="56"/>
      <c r="H580" s="381"/>
      <c r="I580" s="381"/>
      <c r="J580" s="381"/>
      <c r="K580" s="383"/>
    </row>
    <row r="581" spans="1:11" x14ac:dyDescent="0.25">
      <c r="A581" s="538">
        <v>579</v>
      </c>
      <c r="B581" s="382"/>
      <c r="C581" s="381"/>
      <c r="D581" s="452"/>
      <c r="E581" s="381"/>
      <c r="F581" s="446"/>
      <c r="G581" s="56"/>
      <c r="H581" s="381"/>
      <c r="I581" s="381"/>
      <c r="J581" s="381"/>
      <c r="K581" s="383"/>
    </row>
    <row r="582" spans="1:11" x14ac:dyDescent="0.25">
      <c r="A582" s="538">
        <v>580</v>
      </c>
      <c r="B582" s="382"/>
      <c r="C582" s="381"/>
      <c r="D582" s="452"/>
      <c r="E582" s="381"/>
      <c r="F582" s="446"/>
      <c r="G582" s="56"/>
      <c r="H582" s="381"/>
      <c r="I582" s="381"/>
      <c r="J582" s="381"/>
      <c r="K582" s="383"/>
    </row>
    <row r="583" spans="1:11" x14ac:dyDescent="0.25">
      <c r="A583" s="538">
        <v>581</v>
      </c>
      <c r="B583" s="382"/>
      <c r="C583" s="381"/>
      <c r="D583" s="452"/>
      <c r="E583" s="381"/>
      <c r="F583" s="446"/>
      <c r="G583" s="56"/>
      <c r="H583" s="381"/>
      <c r="I583" s="381"/>
      <c r="J583" s="381"/>
      <c r="K583" s="383"/>
    </row>
    <row r="584" spans="1:11" x14ac:dyDescent="0.25">
      <c r="A584" s="538">
        <v>582</v>
      </c>
      <c r="B584" s="382"/>
      <c r="C584" s="381"/>
      <c r="D584" s="452"/>
      <c r="E584" s="381"/>
      <c r="F584" s="446"/>
      <c r="G584" s="56"/>
      <c r="H584" s="381"/>
      <c r="I584" s="381"/>
      <c r="J584" s="381"/>
      <c r="K584" s="383"/>
    </row>
    <row r="585" spans="1:11" x14ac:dyDescent="0.25">
      <c r="A585" s="538">
        <v>583</v>
      </c>
      <c r="B585" s="382"/>
      <c r="C585" s="381"/>
      <c r="D585" s="452"/>
      <c r="E585" s="381"/>
      <c r="F585" s="446"/>
      <c r="G585" s="56"/>
      <c r="H585" s="381"/>
      <c r="I585" s="381"/>
      <c r="J585" s="381"/>
      <c r="K585" s="383"/>
    </row>
    <row r="586" spans="1:11" x14ac:dyDescent="0.25">
      <c r="A586" s="538">
        <v>584</v>
      </c>
      <c r="B586" s="382"/>
      <c r="C586" s="381"/>
      <c r="D586" s="452"/>
      <c r="E586" s="381"/>
      <c r="F586" s="446"/>
      <c r="G586" s="56"/>
      <c r="H586" s="381"/>
      <c r="I586" s="381"/>
      <c r="J586" s="381"/>
      <c r="K586" s="383"/>
    </row>
    <row r="587" spans="1:11" x14ac:dyDescent="0.25">
      <c r="A587" s="538">
        <v>585</v>
      </c>
      <c r="B587" s="382"/>
      <c r="C587" s="381"/>
      <c r="D587" s="452"/>
      <c r="E587" s="381"/>
      <c r="F587" s="446"/>
      <c r="G587" s="56"/>
      <c r="H587" s="381"/>
      <c r="I587" s="381"/>
      <c r="J587" s="381"/>
      <c r="K587" s="383"/>
    </row>
    <row r="588" spans="1:11" x14ac:dyDescent="0.25">
      <c r="A588" s="538">
        <v>586</v>
      </c>
      <c r="B588" s="382"/>
      <c r="C588" s="381"/>
      <c r="D588" s="452"/>
      <c r="E588" s="381"/>
      <c r="F588" s="446"/>
      <c r="G588" s="56"/>
      <c r="H588" s="381"/>
      <c r="I588" s="381"/>
      <c r="J588" s="381"/>
      <c r="K588" s="383"/>
    </row>
    <row r="589" spans="1:11" x14ac:dyDescent="0.25">
      <c r="A589" s="538">
        <v>587</v>
      </c>
      <c r="B589" s="382"/>
      <c r="C589" s="381"/>
      <c r="D589" s="452"/>
      <c r="E589" s="381"/>
      <c r="F589" s="446"/>
      <c r="G589" s="56"/>
      <c r="H589" s="381"/>
      <c r="I589" s="381"/>
      <c r="J589" s="381"/>
      <c r="K589" s="383"/>
    </row>
    <row r="590" spans="1:11" x14ac:dyDescent="0.25">
      <c r="A590" s="538">
        <v>588</v>
      </c>
      <c r="B590" s="382"/>
      <c r="C590" s="381"/>
      <c r="D590" s="452"/>
      <c r="E590" s="381"/>
      <c r="F590" s="446"/>
      <c r="G590" s="56"/>
      <c r="H590" s="381"/>
      <c r="I590" s="381"/>
      <c r="J590" s="381"/>
      <c r="K590" s="383"/>
    </row>
    <row r="591" spans="1:11" x14ac:dyDescent="0.25">
      <c r="A591" s="538">
        <v>589</v>
      </c>
      <c r="B591" s="382"/>
      <c r="C591" s="381"/>
      <c r="D591" s="452"/>
      <c r="E591" s="381"/>
      <c r="F591" s="446"/>
      <c r="G591" s="56"/>
      <c r="H591" s="381"/>
      <c r="I591" s="381"/>
      <c r="J591" s="381"/>
      <c r="K591" s="383"/>
    </row>
    <row r="592" spans="1:11" x14ac:dyDescent="0.25">
      <c r="A592" s="538">
        <v>590</v>
      </c>
      <c r="B592" s="382"/>
      <c r="C592" s="381"/>
      <c r="D592" s="452"/>
      <c r="E592" s="381"/>
      <c r="F592" s="446"/>
      <c r="G592" s="56"/>
      <c r="H592" s="381"/>
      <c r="I592" s="381"/>
      <c r="J592" s="381"/>
      <c r="K592" s="383"/>
    </row>
    <row r="593" spans="1:11" x14ac:dyDescent="0.25">
      <c r="A593" s="538">
        <v>591</v>
      </c>
      <c r="B593" s="382"/>
      <c r="C593" s="381"/>
      <c r="D593" s="452"/>
      <c r="E593" s="381"/>
      <c r="F593" s="446"/>
      <c r="G593" s="56"/>
      <c r="H593" s="381"/>
      <c r="I593" s="381"/>
      <c r="J593" s="381"/>
      <c r="K593" s="383"/>
    </row>
    <row r="594" spans="1:11" x14ac:dyDescent="0.25">
      <c r="A594" s="538">
        <v>592</v>
      </c>
      <c r="B594" s="382"/>
      <c r="C594" s="247"/>
      <c r="D594" s="452"/>
      <c r="E594" s="381"/>
      <c r="F594" s="446"/>
      <c r="G594" s="56"/>
      <c r="H594" s="534"/>
      <c r="I594" s="534"/>
      <c r="J594" s="381"/>
      <c r="K594" s="383"/>
    </row>
    <row r="595" spans="1:11" x14ac:dyDescent="0.25">
      <c r="A595" s="538">
        <v>593</v>
      </c>
      <c r="B595" s="382"/>
      <c r="C595" s="381"/>
      <c r="D595" s="452"/>
      <c r="E595" s="381"/>
      <c r="F595" s="446"/>
      <c r="G595" s="56"/>
      <c r="H595" s="381"/>
      <c r="I595" s="381"/>
      <c r="J595" s="381"/>
      <c r="K595" s="383"/>
    </row>
    <row r="596" spans="1:11" x14ac:dyDescent="0.25">
      <c r="A596" s="538">
        <v>594</v>
      </c>
      <c r="B596" s="382"/>
      <c r="C596" s="381"/>
      <c r="D596" s="452"/>
      <c r="E596" s="381"/>
      <c r="F596" s="446"/>
      <c r="G596" s="56"/>
      <c r="H596" s="381"/>
      <c r="I596" s="381"/>
      <c r="J596" s="381"/>
      <c r="K596" s="383"/>
    </row>
    <row r="597" spans="1:11" x14ac:dyDescent="0.25">
      <c r="A597" s="538">
        <v>595</v>
      </c>
      <c r="B597" s="382"/>
      <c r="C597" s="381"/>
      <c r="D597" s="452"/>
      <c r="E597" s="381"/>
      <c r="F597" s="446"/>
      <c r="G597" s="56"/>
      <c r="H597" s="381"/>
      <c r="I597" s="381"/>
      <c r="J597" s="381"/>
      <c r="K597" s="383"/>
    </row>
    <row r="598" spans="1:11" x14ac:dyDescent="0.25">
      <c r="A598" s="538">
        <v>596</v>
      </c>
      <c r="B598" s="382"/>
      <c r="C598" s="381"/>
      <c r="D598" s="381"/>
      <c r="E598" s="381"/>
      <c r="F598" s="446"/>
      <c r="G598" s="56"/>
      <c r="H598" s="381"/>
      <c r="I598" s="381"/>
      <c r="J598" s="381"/>
      <c r="K598" s="383"/>
    </row>
    <row r="599" spans="1:11" x14ac:dyDescent="0.25">
      <c r="A599" s="538">
        <v>597</v>
      </c>
      <c r="B599" s="382"/>
      <c r="C599" s="381"/>
      <c r="D599" s="381"/>
      <c r="E599" s="381"/>
      <c r="F599" s="446"/>
      <c r="G599" s="56"/>
      <c r="H599" s="381"/>
      <c r="I599" s="381"/>
      <c r="J599" s="381"/>
      <c r="K599" s="383"/>
    </row>
    <row r="600" spans="1:11" x14ac:dyDescent="0.25">
      <c r="A600" s="538">
        <v>598</v>
      </c>
      <c r="B600" s="382"/>
      <c r="C600" s="381"/>
      <c r="D600" s="381"/>
      <c r="E600" s="381"/>
      <c r="F600" s="446"/>
      <c r="G600" s="56"/>
      <c r="H600" s="381"/>
      <c r="I600" s="381"/>
      <c r="J600" s="381"/>
      <c r="K600" s="383"/>
    </row>
    <row r="601" spans="1:11" x14ac:dyDescent="0.25">
      <c r="A601" s="538">
        <v>599</v>
      </c>
      <c r="B601" s="382"/>
      <c r="C601" s="381"/>
      <c r="D601" s="381"/>
      <c r="E601" s="381"/>
      <c r="F601" s="446"/>
      <c r="G601" s="56"/>
      <c r="H601" s="381"/>
      <c r="I601" s="381"/>
      <c r="J601" s="381"/>
      <c r="K601" s="383"/>
    </row>
    <row r="602" spans="1:11" x14ac:dyDescent="0.25">
      <c r="A602" s="538">
        <v>600</v>
      </c>
      <c r="B602" s="382"/>
      <c r="C602" s="381"/>
      <c r="D602" s="381"/>
      <c r="E602" s="381"/>
      <c r="F602" s="446"/>
      <c r="G602" s="56"/>
      <c r="H602" s="381"/>
      <c r="I602" s="381"/>
      <c r="J602" s="381"/>
      <c r="K602" s="383"/>
    </row>
    <row r="603" spans="1:11" x14ac:dyDescent="0.25">
      <c r="A603" s="538">
        <v>601</v>
      </c>
      <c r="B603" s="382"/>
      <c r="C603" s="381"/>
      <c r="D603" s="381"/>
      <c r="E603" s="381"/>
      <c r="F603" s="446"/>
      <c r="G603" s="56"/>
      <c r="H603" s="381"/>
      <c r="I603" s="381"/>
      <c r="J603" s="381"/>
      <c r="K603" s="383"/>
    </row>
    <row r="604" spans="1:11" x14ac:dyDescent="0.25">
      <c r="A604" s="538">
        <v>602</v>
      </c>
      <c r="B604" s="382"/>
      <c r="C604" s="381"/>
      <c r="D604" s="381"/>
      <c r="E604" s="381"/>
      <c r="F604" s="446"/>
      <c r="G604" s="56"/>
      <c r="H604" s="381"/>
      <c r="I604" s="381"/>
      <c r="J604" s="381"/>
      <c r="K604" s="383"/>
    </row>
    <row r="605" spans="1:11" x14ac:dyDescent="0.25">
      <c r="A605" s="538">
        <v>603</v>
      </c>
      <c r="B605" s="382"/>
      <c r="C605" s="381"/>
      <c r="D605" s="381"/>
      <c r="E605" s="381"/>
      <c r="F605" s="446"/>
      <c r="G605" s="56"/>
      <c r="H605" s="381"/>
      <c r="I605" s="381"/>
      <c r="J605" s="381"/>
      <c r="K605" s="383"/>
    </row>
    <row r="606" spans="1:11" x14ac:dyDescent="0.25">
      <c r="A606" s="538">
        <v>604</v>
      </c>
      <c r="B606" s="382"/>
      <c r="C606" s="381"/>
      <c r="D606" s="381"/>
      <c r="E606" s="381"/>
      <c r="F606" s="446"/>
      <c r="G606" s="56"/>
      <c r="H606" s="381"/>
      <c r="I606" s="381"/>
      <c r="J606" s="381"/>
      <c r="K606" s="383"/>
    </row>
    <row r="607" spans="1:11" x14ac:dyDescent="0.25">
      <c r="A607" s="538">
        <v>605</v>
      </c>
      <c r="B607" s="382"/>
      <c r="C607" s="381"/>
      <c r="D607" s="381"/>
      <c r="E607" s="381"/>
      <c r="F607" s="446"/>
      <c r="G607" s="56"/>
      <c r="H607" s="381"/>
      <c r="I607" s="381"/>
      <c r="J607" s="381"/>
      <c r="K607" s="383"/>
    </row>
    <row r="608" spans="1:11" x14ac:dyDescent="0.25">
      <c r="A608" s="538">
        <v>606</v>
      </c>
      <c r="B608" s="382"/>
      <c r="C608" s="381"/>
      <c r="D608" s="381"/>
      <c r="E608" s="381"/>
      <c r="F608" s="446"/>
      <c r="G608" s="56"/>
      <c r="H608" s="381"/>
      <c r="I608" s="381"/>
      <c r="J608" s="381"/>
      <c r="K608" s="383"/>
    </row>
    <row r="609" spans="1:11" x14ac:dyDescent="0.25">
      <c r="A609" s="538">
        <v>607</v>
      </c>
      <c r="B609" s="382"/>
      <c r="C609" s="381"/>
      <c r="D609" s="381"/>
      <c r="E609" s="381"/>
      <c r="F609" s="446"/>
      <c r="G609" s="56"/>
      <c r="H609" s="381"/>
      <c r="I609" s="381"/>
      <c r="J609" s="381"/>
      <c r="K609" s="383"/>
    </row>
    <row r="610" spans="1:11" x14ac:dyDescent="0.25">
      <c r="A610" s="538">
        <v>608</v>
      </c>
      <c r="B610" s="382"/>
      <c r="C610" s="381"/>
      <c r="D610" s="381"/>
      <c r="E610" s="381"/>
      <c r="F610" s="446"/>
      <c r="G610" s="56"/>
      <c r="H610" s="381"/>
      <c r="I610" s="381"/>
      <c r="J610" s="381"/>
      <c r="K610" s="383"/>
    </row>
    <row r="611" spans="1:11" x14ac:dyDescent="0.25">
      <c r="A611" s="538">
        <v>609</v>
      </c>
      <c r="B611" s="382"/>
      <c r="C611" s="381"/>
      <c r="D611" s="381"/>
      <c r="E611" s="381"/>
      <c r="F611" s="446"/>
      <c r="G611" s="56"/>
      <c r="H611" s="381"/>
      <c r="I611" s="381"/>
      <c r="J611" s="381"/>
      <c r="K611" s="383"/>
    </row>
    <row r="612" spans="1:11" x14ac:dyDescent="0.25">
      <c r="A612" s="538">
        <v>610</v>
      </c>
      <c r="B612" s="382"/>
      <c r="C612" s="381"/>
      <c r="D612" s="381"/>
      <c r="E612" s="381"/>
      <c r="F612" s="446"/>
      <c r="G612" s="56"/>
      <c r="H612" s="381"/>
      <c r="I612" s="381"/>
      <c r="J612" s="381"/>
      <c r="K612" s="383"/>
    </row>
    <row r="613" spans="1:11" x14ac:dyDescent="0.25">
      <c r="A613" s="538">
        <v>611</v>
      </c>
      <c r="B613" s="382"/>
      <c r="C613" s="381"/>
      <c r="D613" s="381"/>
      <c r="E613" s="381"/>
      <c r="F613" s="446"/>
      <c r="G613" s="56"/>
      <c r="H613" s="381"/>
      <c r="I613" s="381"/>
      <c r="J613" s="381"/>
      <c r="K613" s="383"/>
    </row>
    <row r="614" spans="1:11" x14ac:dyDescent="0.25">
      <c r="A614" s="538">
        <v>612</v>
      </c>
      <c r="B614" s="382"/>
      <c r="C614" s="381"/>
      <c r="D614" s="381"/>
      <c r="E614" s="381"/>
      <c r="F614" s="446"/>
      <c r="G614" s="56"/>
      <c r="H614" s="381"/>
      <c r="I614" s="381"/>
      <c r="J614" s="381"/>
      <c r="K614" s="383"/>
    </row>
    <row r="615" spans="1:11" x14ac:dyDescent="0.25">
      <c r="A615" s="538">
        <v>613</v>
      </c>
      <c r="B615" s="382"/>
      <c r="C615" s="381"/>
      <c r="D615" s="381"/>
      <c r="E615" s="381"/>
      <c r="F615" s="446"/>
      <c r="G615" s="56"/>
      <c r="H615" s="381"/>
      <c r="I615" s="381"/>
      <c r="J615" s="381"/>
      <c r="K615" s="383"/>
    </row>
    <row r="616" spans="1:11" x14ac:dyDescent="0.25">
      <c r="A616" s="538">
        <v>614</v>
      </c>
      <c r="B616" s="382"/>
      <c r="C616" s="381"/>
      <c r="D616" s="381"/>
      <c r="E616" s="381"/>
      <c r="F616" s="446"/>
      <c r="G616" s="56"/>
      <c r="H616" s="381"/>
      <c r="I616" s="381"/>
      <c r="J616" s="381"/>
      <c r="K616" s="383"/>
    </row>
    <row r="617" spans="1:11" x14ac:dyDescent="0.25">
      <c r="A617" s="538">
        <v>615</v>
      </c>
      <c r="B617" s="382"/>
      <c r="C617" s="381"/>
      <c r="D617" s="381"/>
      <c r="E617" s="381"/>
      <c r="F617" s="446"/>
      <c r="G617" s="56"/>
      <c r="H617" s="381"/>
      <c r="I617" s="381"/>
      <c r="J617" s="381"/>
      <c r="K617" s="383"/>
    </row>
    <row r="618" spans="1:11" x14ac:dyDescent="0.25">
      <c r="A618" s="538">
        <v>616</v>
      </c>
      <c r="B618" s="382"/>
      <c r="C618" s="381"/>
      <c r="D618" s="381"/>
      <c r="E618" s="381"/>
      <c r="F618" s="446"/>
      <c r="G618" s="56"/>
      <c r="H618" s="381"/>
      <c r="I618" s="381"/>
      <c r="J618" s="381"/>
      <c r="K618" s="383"/>
    </row>
    <row r="619" spans="1:11" x14ac:dyDescent="0.25">
      <c r="A619" s="538">
        <v>617</v>
      </c>
      <c r="B619" s="382"/>
      <c r="C619" s="381"/>
      <c r="D619" s="381"/>
      <c r="E619" s="381"/>
      <c r="F619" s="446"/>
      <c r="G619" s="56"/>
      <c r="H619" s="381"/>
      <c r="I619" s="381"/>
      <c r="J619" s="381"/>
      <c r="K619" s="383"/>
    </row>
    <row r="620" spans="1:11" x14ac:dyDescent="0.25">
      <c r="A620" s="538">
        <v>618</v>
      </c>
      <c r="B620" s="382"/>
      <c r="C620" s="381"/>
      <c r="D620" s="381"/>
      <c r="E620" s="381"/>
      <c r="F620" s="446"/>
      <c r="G620" s="56"/>
      <c r="H620" s="381"/>
      <c r="I620" s="381"/>
      <c r="J620" s="381"/>
      <c r="K620" s="383"/>
    </row>
    <row r="621" spans="1:11" x14ac:dyDescent="0.25">
      <c r="A621" s="538">
        <v>619</v>
      </c>
      <c r="B621" s="382"/>
      <c r="C621" s="381"/>
      <c r="D621" s="381"/>
      <c r="E621" s="381"/>
      <c r="F621" s="446"/>
      <c r="G621" s="56"/>
      <c r="H621" s="381"/>
      <c r="I621" s="381"/>
      <c r="J621" s="381"/>
      <c r="K621" s="383"/>
    </row>
    <row r="622" spans="1:11" x14ac:dyDescent="0.25">
      <c r="A622" s="538">
        <v>620</v>
      </c>
      <c r="B622" s="382"/>
      <c r="C622" s="381"/>
      <c r="D622" s="381"/>
      <c r="E622" s="381"/>
      <c r="F622" s="446"/>
      <c r="G622" s="56"/>
      <c r="H622" s="381"/>
      <c r="I622" s="381"/>
      <c r="J622" s="381"/>
      <c r="K622" s="383"/>
    </row>
    <row r="623" spans="1:11" x14ac:dyDescent="0.25">
      <c r="A623" s="538">
        <v>621</v>
      </c>
      <c r="B623" s="382"/>
      <c r="C623" s="381"/>
      <c r="D623" s="381"/>
      <c r="E623" s="381"/>
      <c r="F623" s="446"/>
      <c r="G623" s="56"/>
      <c r="H623" s="381"/>
      <c r="I623" s="381"/>
      <c r="J623" s="381"/>
      <c r="K623" s="383"/>
    </row>
    <row r="624" spans="1:11" x14ac:dyDescent="0.25">
      <c r="A624" s="538">
        <v>622</v>
      </c>
      <c r="B624" s="382"/>
      <c r="C624" s="381"/>
      <c r="D624" s="381"/>
      <c r="E624" s="381"/>
      <c r="F624" s="446"/>
      <c r="G624" s="56"/>
      <c r="H624" s="381"/>
      <c r="I624" s="381"/>
      <c r="J624" s="381"/>
      <c r="K624" s="383"/>
    </row>
    <row r="625" spans="1:11" x14ac:dyDescent="0.25">
      <c r="A625" s="538">
        <v>623</v>
      </c>
      <c r="B625" s="382"/>
      <c r="C625" s="381"/>
      <c r="D625" s="381"/>
      <c r="E625" s="381"/>
      <c r="F625" s="446"/>
      <c r="G625" s="56"/>
      <c r="H625" s="381"/>
      <c r="I625" s="381"/>
      <c r="J625" s="381"/>
      <c r="K625" s="383"/>
    </row>
    <row r="626" spans="1:11" x14ac:dyDescent="0.25">
      <c r="A626" s="538">
        <v>624</v>
      </c>
      <c r="B626" s="382"/>
      <c r="C626" s="381"/>
      <c r="D626" s="381"/>
      <c r="E626" s="381"/>
      <c r="F626" s="446"/>
      <c r="G626" s="56"/>
      <c r="H626" s="381"/>
      <c r="I626" s="381"/>
      <c r="J626" s="381"/>
      <c r="K626" s="383"/>
    </row>
    <row r="627" spans="1:11" x14ac:dyDescent="0.25">
      <c r="A627" s="538">
        <v>625</v>
      </c>
      <c r="B627" s="382"/>
      <c r="C627" s="381"/>
      <c r="D627" s="381"/>
      <c r="E627" s="381"/>
      <c r="F627" s="446"/>
      <c r="G627" s="56"/>
      <c r="H627" s="381"/>
      <c r="I627" s="381"/>
      <c r="J627" s="381"/>
      <c r="K627" s="383"/>
    </row>
    <row r="628" spans="1:11" x14ac:dyDescent="0.25">
      <c r="A628" s="538">
        <v>626</v>
      </c>
      <c r="B628" s="382"/>
      <c r="C628" s="381"/>
      <c r="D628" s="381"/>
      <c r="E628" s="381"/>
      <c r="F628" s="446"/>
      <c r="G628" s="56"/>
      <c r="H628" s="381"/>
      <c r="I628" s="381"/>
      <c r="J628" s="381"/>
      <c r="K628" s="383"/>
    </row>
    <row r="629" spans="1:11" x14ac:dyDescent="0.25">
      <c r="A629" s="538">
        <v>627</v>
      </c>
      <c r="B629" s="382"/>
      <c r="C629" s="381"/>
      <c r="D629" s="381"/>
      <c r="E629" s="381"/>
      <c r="F629" s="446"/>
      <c r="G629" s="56"/>
      <c r="H629" s="381"/>
      <c r="I629" s="381"/>
      <c r="J629" s="381"/>
      <c r="K629" s="383"/>
    </row>
    <row r="630" spans="1:11" x14ac:dyDescent="0.25">
      <c r="A630" s="538">
        <v>628</v>
      </c>
      <c r="B630" s="382"/>
      <c r="C630" s="381"/>
      <c r="D630" s="381"/>
      <c r="E630" s="381"/>
      <c r="F630" s="446"/>
      <c r="G630" s="56"/>
      <c r="H630" s="381"/>
      <c r="I630" s="381"/>
      <c r="J630" s="381"/>
      <c r="K630" s="383"/>
    </row>
    <row r="631" spans="1:11" x14ac:dyDescent="0.25">
      <c r="A631" s="538">
        <v>629</v>
      </c>
      <c r="B631" s="382"/>
      <c r="C631" s="381"/>
      <c r="D631" s="381"/>
      <c r="E631" s="381"/>
      <c r="F631" s="446"/>
      <c r="G631" s="56"/>
      <c r="H631" s="381"/>
      <c r="I631" s="381"/>
      <c r="J631" s="381"/>
      <c r="K631" s="383"/>
    </row>
    <row r="632" spans="1:11" x14ac:dyDescent="0.25">
      <c r="A632" s="538">
        <v>630</v>
      </c>
      <c r="B632" s="382"/>
      <c r="C632" s="381"/>
      <c r="D632" s="381"/>
      <c r="E632" s="381"/>
      <c r="F632" s="446"/>
      <c r="G632" s="56"/>
      <c r="H632" s="381"/>
      <c r="I632" s="381"/>
      <c r="J632" s="381"/>
      <c r="K632" s="383"/>
    </row>
    <row r="633" spans="1:11" x14ac:dyDescent="0.25">
      <c r="A633" s="538">
        <v>631</v>
      </c>
      <c r="B633" s="382"/>
      <c r="C633" s="381"/>
      <c r="D633" s="381"/>
      <c r="E633" s="381"/>
      <c r="F633" s="446"/>
      <c r="G633" s="56"/>
      <c r="H633" s="381"/>
      <c r="I633" s="381"/>
      <c r="J633" s="381"/>
      <c r="K633" s="383"/>
    </row>
    <row r="634" spans="1:11" x14ac:dyDescent="0.25">
      <c r="A634" s="538">
        <v>632</v>
      </c>
      <c r="B634" s="382"/>
      <c r="C634" s="381"/>
      <c r="D634" s="381"/>
      <c r="E634" s="381"/>
      <c r="F634" s="446"/>
      <c r="G634" s="56"/>
      <c r="H634" s="381"/>
      <c r="I634" s="381"/>
      <c r="J634" s="381"/>
      <c r="K634" s="383"/>
    </row>
    <row r="635" spans="1:11" x14ac:dyDescent="0.25">
      <c r="A635" s="538">
        <v>633</v>
      </c>
      <c r="B635" s="382"/>
      <c r="C635" s="381"/>
      <c r="D635" s="381"/>
      <c r="E635" s="381"/>
      <c r="F635" s="446"/>
      <c r="G635" s="56"/>
      <c r="H635" s="381"/>
      <c r="I635" s="381"/>
      <c r="J635" s="381"/>
      <c r="K635" s="383"/>
    </row>
    <row r="636" spans="1:11" x14ac:dyDescent="0.25">
      <c r="A636" s="538">
        <v>634</v>
      </c>
      <c r="B636" s="382"/>
      <c r="C636" s="381"/>
      <c r="D636" s="381"/>
      <c r="E636" s="381"/>
      <c r="F636" s="446"/>
      <c r="G636" s="56"/>
      <c r="H636" s="381"/>
      <c r="I636" s="381"/>
      <c r="J636" s="381"/>
      <c r="K636" s="383"/>
    </row>
    <row r="637" spans="1:11" x14ac:dyDescent="0.25">
      <c r="A637" s="538">
        <v>635</v>
      </c>
      <c r="B637" s="382"/>
      <c r="C637" s="381"/>
      <c r="D637" s="381"/>
      <c r="E637" s="381"/>
      <c r="F637" s="446"/>
      <c r="G637" s="56"/>
      <c r="H637" s="381"/>
      <c r="I637" s="381"/>
      <c r="J637" s="381"/>
      <c r="K637" s="383"/>
    </row>
    <row r="638" spans="1:11" x14ac:dyDescent="0.25">
      <c r="A638" s="538">
        <v>636</v>
      </c>
      <c r="B638" s="382"/>
      <c r="C638" s="381"/>
      <c r="D638" s="381"/>
      <c r="E638" s="381"/>
      <c r="F638" s="446"/>
      <c r="G638" s="56"/>
      <c r="H638" s="381"/>
      <c r="I638" s="381"/>
      <c r="J638" s="381"/>
      <c r="K638" s="383"/>
    </row>
    <row r="639" spans="1:11" x14ac:dyDescent="0.25">
      <c r="A639" s="538">
        <v>637</v>
      </c>
      <c r="B639" s="382"/>
      <c r="C639" s="381"/>
      <c r="D639" s="381"/>
      <c r="E639" s="381"/>
      <c r="F639" s="446"/>
      <c r="G639" s="56"/>
      <c r="H639" s="381"/>
      <c r="I639" s="381"/>
      <c r="J639" s="381"/>
      <c r="K639" s="383"/>
    </row>
    <row r="640" spans="1:11" x14ac:dyDescent="0.25">
      <c r="A640" s="538">
        <v>638</v>
      </c>
      <c r="B640" s="382"/>
      <c r="C640" s="381"/>
      <c r="D640" s="381"/>
      <c r="E640" s="381"/>
      <c r="F640" s="446"/>
      <c r="G640" s="56"/>
      <c r="H640" s="381"/>
      <c r="I640" s="381"/>
      <c r="J640" s="381"/>
      <c r="K640" s="383"/>
    </row>
    <row r="641" spans="1:11" x14ac:dyDescent="0.25">
      <c r="A641" s="538">
        <v>639</v>
      </c>
      <c r="B641" s="382"/>
      <c r="C641" s="381"/>
      <c r="D641" s="381"/>
      <c r="E641" s="381"/>
      <c r="F641" s="446"/>
      <c r="G641" s="56"/>
      <c r="H641" s="381"/>
      <c r="I641" s="381"/>
      <c r="J641" s="381"/>
      <c r="K641" s="383"/>
    </row>
    <row r="642" spans="1:11" x14ac:dyDescent="0.25">
      <c r="A642" s="538">
        <v>640</v>
      </c>
      <c r="B642" s="382"/>
      <c r="C642" s="381"/>
      <c r="D642" s="381"/>
      <c r="E642" s="381"/>
      <c r="F642" s="446"/>
      <c r="G642" s="56"/>
      <c r="H642" s="381"/>
      <c r="I642" s="381"/>
      <c r="J642" s="381"/>
      <c r="K642" s="383"/>
    </row>
    <row r="643" spans="1:11" x14ac:dyDescent="0.25">
      <c r="A643" s="538">
        <v>641</v>
      </c>
      <c r="B643" s="382"/>
      <c r="C643" s="381"/>
      <c r="D643" s="381"/>
      <c r="E643" s="381"/>
      <c r="F643" s="446"/>
      <c r="G643" s="56"/>
      <c r="H643" s="381"/>
      <c r="I643" s="381"/>
      <c r="J643" s="381"/>
      <c r="K643" s="383"/>
    </row>
    <row r="644" spans="1:11" x14ac:dyDescent="0.25">
      <c r="A644" s="538">
        <v>642</v>
      </c>
      <c r="B644" s="382"/>
      <c r="C644" s="381"/>
      <c r="D644" s="381"/>
      <c r="E644" s="381"/>
      <c r="F644" s="446"/>
      <c r="G644" s="56"/>
      <c r="H644" s="381"/>
      <c r="I644" s="381"/>
      <c r="J644" s="381"/>
      <c r="K644" s="383"/>
    </row>
    <row r="645" spans="1:11" x14ac:dyDescent="0.25">
      <c r="A645" s="538">
        <v>643</v>
      </c>
      <c r="B645" s="382"/>
      <c r="C645" s="381"/>
      <c r="D645" s="381"/>
      <c r="E645" s="381"/>
      <c r="F645" s="446"/>
      <c r="G645" s="56"/>
      <c r="H645" s="381"/>
      <c r="I645" s="381"/>
      <c r="J645" s="381"/>
      <c r="K645" s="383"/>
    </row>
    <row r="646" spans="1:11" x14ac:dyDescent="0.25">
      <c r="A646" s="538">
        <v>644</v>
      </c>
      <c r="B646" s="382"/>
      <c r="C646" s="381"/>
      <c r="D646" s="381"/>
      <c r="E646" s="381"/>
      <c r="F646" s="446"/>
      <c r="G646" s="56"/>
      <c r="H646" s="381"/>
      <c r="I646" s="381"/>
      <c r="J646" s="381"/>
      <c r="K646" s="383"/>
    </row>
    <row r="647" spans="1:11" x14ac:dyDescent="0.25">
      <c r="A647" s="538">
        <v>645</v>
      </c>
      <c r="B647" s="382"/>
      <c r="C647" s="381"/>
      <c r="D647" s="381"/>
      <c r="E647" s="381"/>
      <c r="F647" s="446"/>
      <c r="G647" s="56"/>
      <c r="H647" s="381"/>
      <c r="I647" s="381"/>
      <c r="J647" s="381"/>
      <c r="K647" s="383"/>
    </row>
    <row r="648" spans="1:11" x14ac:dyDescent="0.25">
      <c r="A648" s="538">
        <v>646</v>
      </c>
      <c r="B648" s="382"/>
      <c r="C648" s="381"/>
      <c r="D648" s="381"/>
      <c r="E648" s="381"/>
      <c r="F648" s="446"/>
      <c r="G648" s="56"/>
      <c r="H648" s="381"/>
      <c r="I648" s="381"/>
      <c r="J648" s="381"/>
      <c r="K648" s="383"/>
    </row>
    <row r="649" spans="1:11" x14ac:dyDescent="0.25">
      <c r="A649" s="538">
        <v>647</v>
      </c>
      <c r="B649" s="382"/>
      <c r="C649" s="381"/>
      <c r="D649" s="381"/>
      <c r="E649" s="381"/>
      <c r="F649" s="446"/>
      <c r="G649" s="56"/>
      <c r="H649" s="381"/>
      <c r="I649" s="381"/>
      <c r="J649" s="381"/>
      <c r="K649" s="383"/>
    </row>
    <row r="650" spans="1:11" x14ac:dyDescent="0.25">
      <c r="A650" s="538">
        <v>648</v>
      </c>
      <c r="B650" s="382"/>
      <c r="C650" s="381"/>
      <c r="D650" s="381"/>
      <c r="E650" s="381"/>
      <c r="F650" s="446"/>
      <c r="G650" s="56"/>
      <c r="H650" s="381"/>
      <c r="I650" s="381"/>
      <c r="J650" s="381"/>
      <c r="K650" s="383"/>
    </row>
    <row r="651" spans="1:11" x14ac:dyDescent="0.25">
      <c r="A651" s="538">
        <v>649</v>
      </c>
      <c r="B651" s="382"/>
      <c r="C651" s="381"/>
      <c r="D651" s="381"/>
      <c r="E651" s="381"/>
      <c r="F651" s="446"/>
      <c r="G651" s="56"/>
      <c r="H651" s="381"/>
      <c r="I651" s="381"/>
      <c r="J651" s="381"/>
      <c r="K651" s="383"/>
    </row>
    <row r="652" spans="1:11" x14ac:dyDescent="0.25">
      <c r="A652" s="538">
        <v>650</v>
      </c>
      <c r="B652" s="382"/>
      <c r="C652" s="381"/>
      <c r="D652" s="381"/>
      <c r="E652" s="381"/>
      <c r="F652" s="446"/>
      <c r="G652" s="56"/>
      <c r="H652" s="381"/>
      <c r="I652" s="381"/>
      <c r="J652" s="381"/>
      <c r="K652" s="383"/>
    </row>
    <row r="653" spans="1:11" x14ac:dyDescent="0.25">
      <c r="A653" s="538">
        <v>651</v>
      </c>
      <c r="B653" s="382"/>
      <c r="C653" s="381"/>
      <c r="D653" s="381"/>
      <c r="E653" s="381"/>
      <c r="F653" s="446"/>
      <c r="G653" s="56"/>
      <c r="H653" s="381"/>
      <c r="I653" s="381"/>
      <c r="J653" s="381"/>
      <c r="K653" s="383"/>
    </row>
    <row r="654" spans="1:11" x14ac:dyDescent="0.25">
      <c r="A654" s="538">
        <v>652</v>
      </c>
      <c r="B654" s="382"/>
      <c r="C654" s="381"/>
      <c r="D654" s="381"/>
      <c r="E654" s="381"/>
      <c r="F654" s="446"/>
      <c r="G654" s="56"/>
      <c r="H654" s="381"/>
      <c r="I654" s="381"/>
      <c r="J654" s="381"/>
      <c r="K654" s="383"/>
    </row>
    <row r="655" spans="1:11" x14ac:dyDescent="0.25">
      <c r="A655" s="538">
        <v>653</v>
      </c>
      <c r="B655" s="382"/>
      <c r="C655" s="381"/>
      <c r="D655" s="381"/>
      <c r="E655" s="381"/>
      <c r="F655" s="446"/>
      <c r="G655" s="56"/>
      <c r="H655" s="381"/>
      <c r="I655" s="381"/>
      <c r="J655" s="381"/>
      <c r="K655" s="383"/>
    </row>
    <row r="656" spans="1:11" x14ac:dyDescent="0.25">
      <c r="A656" s="538">
        <v>654</v>
      </c>
      <c r="B656" s="382"/>
      <c r="C656" s="381"/>
      <c r="D656" s="381"/>
      <c r="E656" s="381"/>
      <c r="F656" s="446"/>
      <c r="G656" s="56"/>
      <c r="H656" s="381"/>
      <c r="I656" s="381"/>
      <c r="J656" s="381"/>
      <c r="K656" s="383"/>
    </row>
    <row r="657" spans="1:11" x14ac:dyDescent="0.25">
      <c r="A657" s="538">
        <v>655</v>
      </c>
      <c r="B657" s="382"/>
      <c r="C657" s="381"/>
      <c r="D657" s="381"/>
      <c r="E657" s="381"/>
      <c r="F657" s="446"/>
      <c r="G657" s="56"/>
      <c r="H657" s="381"/>
      <c r="I657" s="381"/>
      <c r="J657" s="381"/>
      <c r="K657" s="383"/>
    </row>
    <row r="658" spans="1:11" x14ac:dyDescent="0.25">
      <c r="A658" s="381"/>
      <c r="B658" s="382"/>
      <c r="C658" s="381"/>
      <c r="D658" s="381"/>
      <c r="E658" s="381"/>
      <c r="F658" s="446"/>
      <c r="G658" s="56"/>
      <c r="H658" s="381"/>
      <c r="I658" s="381"/>
      <c r="J658" s="381"/>
      <c r="K658" s="383"/>
    </row>
    <row r="659" spans="1:11" x14ac:dyDescent="0.25">
      <c r="A659" s="381"/>
      <c r="B659" s="382"/>
      <c r="C659" s="381"/>
      <c r="D659" s="381"/>
      <c r="E659" s="381"/>
      <c r="F659" s="446"/>
      <c r="G659" s="56"/>
      <c r="H659" s="381"/>
      <c r="I659" s="381"/>
      <c r="J659" s="381"/>
      <c r="K659" s="383"/>
    </row>
    <row r="660" spans="1:11" x14ac:dyDescent="0.25">
      <c r="A660" s="381"/>
      <c r="B660" s="382"/>
      <c r="C660" s="381"/>
      <c r="D660" s="381"/>
      <c r="E660" s="381"/>
      <c r="F660" s="446"/>
      <c r="G660" s="56"/>
      <c r="H660" s="381"/>
      <c r="I660" s="381"/>
      <c r="J660" s="381"/>
      <c r="K660" s="383"/>
    </row>
    <row r="661" spans="1:11" x14ac:dyDescent="0.25">
      <c r="A661" s="381"/>
      <c r="B661" s="382"/>
      <c r="C661" s="381"/>
      <c r="D661" s="381"/>
      <c r="E661" s="381"/>
      <c r="F661" s="446"/>
      <c r="G661" s="56"/>
      <c r="H661" s="381"/>
      <c r="I661" s="381"/>
      <c r="J661" s="381"/>
      <c r="K661" s="383"/>
    </row>
    <row r="662" spans="1:11" x14ac:dyDescent="0.25">
      <c r="A662" s="381"/>
      <c r="B662" s="382"/>
      <c r="C662" s="381"/>
      <c r="D662" s="381"/>
      <c r="E662" s="381"/>
      <c r="F662" s="446"/>
      <c r="G662" s="56"/>
      <c r="H662" s="381"/>
      <c r="I662" s="381"/>
      <c r="J662" s="381"/>
      <c r="K662" s="383"/>
    </row>
    <row r="663" spans="1:11" x14ac:dyDescent="0.25">
      <c r="A663" s="381"/>
      <c r="B663" s="382"/>
      <c r="C663" s="381"/>
      <c r="D663" s="381"/>
      <c r="E663" s="381"/>
      <c r="F663" s="446"/>
      <c r="G663" s="56"/>
      <c r="H663" s="381"/>
      <c r="I663" s="381"/>
      <c r="J663" s="381"/>
      <c r="K663" s="383"/>
    </row>
    <row r="664" spans="1:11" x14ac:dyDescent="0.25">
      <c r="A664" s="381"/>
      <c r="B664" s="382"/>
      <c r="C664" s="381"/>
      <c r="D664" s="381"/>
      <c r="E664" s="381"/>
      <c r="F664" s="446"/>
      <c r="G664" s="56"/>
      <c r="H664" s="381"/>
      <c r="I664" s="381"/>
      <c r="J664" s="381"/>
      <c r="K664" s="383"/>
    </row>
    <row r="665" spans="1:11" x14ac:dyDescent="0.25">
      <c r="A665" s="381"/>
      <c r="B665" s="382"/>
      <c r="C665" s="381"/>
      <c r="D665" s="381"/>
      <c r="E665" s="381"/>
      <c r="F665" s="446"/>
      <c r="G665" s="56"/>
      <c r="H665" s="381"/>
      <c r="I665" s="381"/>
      <c r="J665" s="381"/>
      <c r="K665" s="383"/>
    </row>
    <row r="666" spans="1:11" x14ac:dyDescent="0.25">
      <c r="A666" s="381"/>
      <c r="B666" s="382"/>
      <c r="C666" s="381"/>
      <c r="D666" s="381"/>
      <c r="E666" s="381"/>
      <c r="F666" s="446"/>
      <c r="G666" s="56"/>
      <c r="H666" s="381"/>
      <c r="I666" s="381"/>
      <c r="J666" s="381"/>
      <c r="K666" s="383"/>
    </row>
    <row r="667" spans="1:11" x14ac:dyDescent="0.25">
      <c r="A667" s="381"/>
      <c r="B667" s="382"/>
      <c r="C667" s="381"/>
      <c r="D667" s="381"/>
      <c r="E667" s="381"/>
      <c r="F667" s="446"/>
      <c r="G667" s="56"/>
      <c r="H667" s="381"/>
      <c r="I667" s="381"/>
      <c r="J667" s="381"/>
      <c r="K667" s="383"/>
    </row>
    <row r="668" spans="1:11" x14ac:dyDescent="0.25">
      <c r="A668" s="381"/>
      <c r="B668" s="382"/>
      <c r="C668" s="381"/>
      <c r="D668" s="381"/>
      <c r="E668" s="381"/>
      <c r="F668" s="446"/>
      <c r="G668" s="56"/>
      <c r="H668" s="381"/>
      <c r="I668" s="381"/>
      <c r="J668" s="381"/>
      <c r="K668" s="383"/>
    </row>
    <row r="669" spans="1:11" x14ac:dyDescent="0.25">
      <c r="A669" s="381"/>
      <c r="B669" s="382"/>
      <c r="C669" s="381"/>
      <c r="D669" s="381"/>
      <c r="E669" s="381"/>
      <c r="F669" s="446"/>
      <c r="G669" s="56"/>
      <c r="H669" s="381"/>
      <c r="I669" s="381"/>
      <c r="J669" s="381"/>
      <c r="K669" s="383"/>
    </row>
    <row r="670" spans="1:11" x14ac:dyDescent="0.25">
      <c r="A670" s="381"/>
      <c r="B670" s="382"/>
      <c r="C670" s="381"/>
      <c r="D670" s="381"/>
      <c r="E670" s="381"/>
      <c r="F670" s="446"/>
      <c r="G670" s="56"/>
      <c r="H670" s="381"/>
      <c r="I670" s="381"/>
      <c r="J670" s="381"/>
      <c r="K670" s="383"/>
    </row>
    <row r="671" spans="1:11" x14ac:dyDescent="0.25">
      <c r="A671" s="381"/>
      <c r="B671" s="382"/>
      <c r="C671" s="381"/>
      <c r="D671" s="381"/>
      <c r="E671" s="381"/>
      <c r="F671" s="446"/>
      <c r="G671" s="56"/>
      <c r="H671" s="381"/>
      <c r="I671" s="381"/>
      <c r="J671" s="381"/>
      <c r="K671" s="383"/>
    </row>
    <row r="672" spans="1:11" x14ac:dyDescent="0.25">
      <c r="A672" s="381"/>
      <c r="B672" s="382"/>
      <c r="C672" s="381"/>
      <c r="D672" s="381"/>
      <c r="E672" s="381"/>
      <c r="F672" s="446"/>
      <c r="G672" s="56"/>
      <c r="H672" s="381"/>
      <c r="I672" s="381"/>
      <c r="J672" s="381"/>
      <c r="K672" s="383"/>
    </row>
    <row r="673" spans="1:11" x14ac:dyDescent="0.25">
      <c r="A673" s="381"/>
      <c r="B673" s="382"/>
      <c r="C673" s="381"/>
      <c r="D673" s="381"/>
      <c r="E673" s="381"/>
      <c r="F673" s="446"/>
      <c r="G673" s="56"/>
      <c r="H673" s="381"/>
      <c r="I673" s="381"/>
      <c r="J673" s="381"/>
      <c r="K673" s="383"/>
    </row>
    <row r="674" spans="1:11" x14ac:dyDescent="0.25">
      <c r="A674" s="381"/>
      <c r="B674" s="382"/>
      <c r="C674" s="381"/>
      <c r="D674" s="381"/>
      <c r="E674" s="381"/>
      <c r="F674" s="446"/>
      <c r="G674" s="56"/>
      <c r="H674" s="381"/>
      <c r="I674" s="381"/>
      <c r="J674" s="381"/>
      <c r="K674" s="383"/>
    </row>
    <row r="675" spans="1:11" x14ac:dyDescent="0.25">
      <c r="A675" s="381"/>
      <c r="B675" s="382"/>
      <c r="C675" s="381"/>
      <c r="D675" s="381"/>
      <c r="E675" s="381"/>
      <c r="F675" s="446"/>
      <c r="G675" s="56"/>
      <c r="H675" s="381"/>
      <c r="I675" s="381"/>
      <c r="J675" s="381"/>
      <c r="K675" s="383"/>
    </row>
    <row r="676" spans="1:11" x14ac:dyDescent="0.25">
      <c r="A676" s="381"/>
      <c r="B676" s="382"/>
      <c r="C676" s="381"/>
      <c r="D676" s="381"/>
      <c r="E676" s="381"/>
      <c r="F676" s="446"/>
      <c r="G676" s="56"/>
      <c r="H676" s="381"/>
      <c r="I676" s="381"/>
      <c r="J676" s="381"/>
      <c r="K676" s="383"/>
    </row>
    <row r="677" spans="1:11" x14ac:dyDescent="0.25">
      <c r="A677" s="381"/>
      <c r="B677" s="382"/>
      <c r="C677" s="381"/>
      <c r="D677" s="381"/>
      <c r="E677" s="381"/>
      <c r="F677" s="446"/>
      <c r="G677" s="56"/>
      <c r="H677" s="381"/>
      <c r="I677" s="381"/>
      <c r="J677" s="381"/>
      <c r="K677" s="383"/>
    </row>
    <row r="678" spans="1:11" x14ac:dyDescent="0.25">
      <c r="A678" s="381"/>
      <c r="B678" s="382"/>
      <c r="C678" s="381"/>
      <c r="D678" s="381"/>
      <c r="E678" s="381"/>
      <c r="F678" s="446"/>
      <c r="G678" s="56"/>
      <c r="H678" s="381"/>
      <c r="I678" s="381"/>
      <c r="J678" s="381"/>
      <c r="K678" s="383"/>
    </row>
    <row r="679" spans="1:11" x14ac:dyDescent="0.25">
      <c r="A679" s="381"/>
      <c r="B679" s="382"/>
      <c r="C679" s="381"/>
      <c r="D679" s="381"/>
      <c r="E679" s="381"/>
      <c r="F679" s="446"/>
      <c r="G679" s="56"/>
      <c r="H679" s="381"/>
      <c r="I679" s="381"/>
      <c r="J679" s="381"/>
      <c r="K679" s="383"/>
    </row>
    <row r="680" spans="1:11" x14ac:dyDescent="0.25">
      <c r="A680" s="381"/>
      <c r="B680" s="382"/>
      <c r="C680" s="381"/>
      <c r="D680" s="381"/>
      <c r="E680" s="381"/>
      <c r="F680" s="446"/>
      <c r="G680" s="56"/>
      <c r="H680" s="381"/>
      <c r="I680" s="381"/>
      <c r="J680" s="381"/>
      <c r="K680" s="383"/>
    </row>
    <row r="681" spans="1:11" x14ac:dyDescent="0.25">
      <c r="A681" s="381"/>
      <c r="B681" s="382"/>
      <c r="C681" s="381"/>
      <c r="D681" s="381"/>
      <c r="E681" s="381"/>
      <c r="F681" s="446"/>
      <c r="G681" s="56"/>
      <c r="H681" s="381"/>
      <c r="I681" s="381"/>
      <c r="J681" s="381"/>
      <c r="K681" s="383"/>
    </row>
    <row r="682" spans="1:11" x14ac:dyDescent="0.25">
      <c r="A682" s="381"/>
      <c r="B682" s="382"/>
      <c r="C682" s="381"/>
      <c r="D682" s="381"/>
      <c r="E682" s="381"/>
      <c r="F682" s="446"/>
      <c r="G682" s="56"/>
      <c r="H682" s="381"/>
      <c r="I682" s="381"/>
      <c r="J682" s="381"/>
      <c r="K682" s="383"/>
    </row>
    <row r="683" spans="1:11" x14ac:dyDescent="0.25">
      <c r="A683" s="381"/>
      <c r="B683" s="382"/>
      <c r="C683" s="381"/>
      <c r="D683" s="381"/>
      <c r="E683" s="381"/>
      <c r="F683" s="446"/>
      <c r="G683" s="56"/>
      <c r="H683" s="381"/>
      <c r="I683" s="381"/>
      <c r="J683" s="381"/>
      <c r="K683" s="383"/>
    </row>
    <row r="684" spans="1:11" x14ac:dyDescent="0.25">
      <c r="A684" s="381"/>
      <c r="B684" s="382"/>
      <c r="C684" s="381"/>
      <c r="D684" s="381"/>
      <c r="E684" s="381"/>
      <c r="F684" s="446"/>
      <c r="G684" s="56"/>
      <c r="H684" s="381"/>
      <c r="I684" s="381"/>
      <c r="J684" s="381"/>
      <c r="K684" s="383"/>
    </row>
    <row r="685" spans="1:11" x14ac:dyDescent="0.25">
      <c r="A685" s="381"/>
      <c r="B685" s="382"/>
      <c r="C685" s="381"/>
      <c r="D685" s="381"/>
      <c r="E685" s="381"/>
      <c r="F685" s="446"/>
      <c r="G685" s="56"/>
      <c r="H685" s="381"/>
      <c r="I685" s="381"/>
      <c r="J685" s="381"/>
      <c r="K685" s="383"/>
    </row>
    <row r="686" spans="1:11" x14ac:dyDescent="0.25">
      <c r="A686" s="381"/>
      <c r="B686" s="382"/>
      <c r="C686" s="381"/>
      <c r="D686" s="381"/>
      <c r="E686" s="381"/>
      <c r="F686" s="446"/>
      <c r="G686" s="56"/>
      <c r="H686" s="381"/>
      <c r="I686" s="381"/>
      <c r="J686" s="381"/>
      <c r="K686" s="383"/>
    </row>
    <row r="687" spans="1:11" x14ac:dyDescent="0.25">
      <c r="A687" s="381"/>
      <c r="B687" s="382"/>
      <c r="C687" s="381"/>
      <c r="D687" s="381"/>
      <c r="E687" s="381"/>
      <c r="F687" s="446"/>
      <c r="G687" s="56"/>
      <c r="H687" s="381"/>
      <c r="I687" s="381"/>
      <c r="J687" s="381"/>
      <c r="K687" s="383"/>
    </row>
    <row r="688" spans="1:11" x14ac:dyDescent="0.25">
      <c r="A688" s="381"/>
      <c r="B688" s="382"/>
      <c r="C688" s="381"/>
      <c r="D688" s="381"/>
      <c r="E688" s="381"/>
      <c r="F688" s="446"/>
      <c r="G688" s="56"/>
      <c r="H688" s="381"/>
      <c r="I688" s="381"/>
      <c r="J688" s="381"/>
      <c r="K688" s="383"/>
    </row>
    <row r="689" spans="1:11" x14ac:dyDescent="0.25">
      <c r="A689" s="381"/>
      <c r="B689" s="382"/>
      <c r="C689" s="381"/>
      <c r="D689" s="381"/>
      <c r="E689" s="381"/>
      <c r="F689" s="446"/>
      <c r="G689" s="56"/>
      <c r="H689" s="381"/>
      <c r="I689" s="381"/>
      <c r="J689" s="381"/>
      <c r="K689" s="383"/>
    </row>
    <row r="690" spans="1:11" x14ac:dyDescent="0.25">
      <c r="A690" s="381"/>
      <c r="B690" s="382"/>
      <c r="C690" s="381"/>
      <c r="D690" s="381"/>
      <c r="E690" s="381"/>
      <c r="F690" s="446"/>
      <c r="G690" s="56"/>
      <c r="H690" s="381"/>
      <c r="I690" s="381"/>
      <c r="J690" s="381"/>
      <c r="K690" s="383"/>
    </row>
    <row r="691" spans="1:11" x14ac:dyDescent="0.25">
      <c r="A691" s="381"/>
      <c r="B691" s="382"/>
      <c r="C691" s="381"/>
      <c r="D691" s="381"/>
      <c r="E691" s="381"/>
      <c r="F691" s="446"/>
      <c r="G691" s="56"/>
      <c r="H691" s="381"/>
      <c r="I691" s="381"/>
      <c r="J691" s="381"/>
      <c r="K691" s="383"/>
    </row>
    <row r="692" spans="1:11" x14ac:dyDescent="0.25">
      <c r="A692" s="381"/>
      <c r="B692" s="382"/>
      <c r="C692" s="381"/>
      <c r="D692" s="381"/>
      <c r="E692" s="381"/>
      <c r="F692" s="446"/>
      <c r="G692" s="56"/>
      <c r="H692" s="381"/>
      <c r="I692" s="381"/>
      <c r="J692" s="381"/>
      <c r="K692" s="383"/>
    </row>
    <row r="693" spans="1:11" x14ac:dyDescent="0.25">
      <c r="A693" s="381"/>
      <c r="B693" s="382"/>
      <c r="C693" s="381"/>
      <c r="D693" s="381"/>
      <c r="E693" s="381"/>
      <c r="F693" s="446"/>
      <c r="G693" s="56"/>
      <c r="H693" s="381"/>
      <c r="I693" s="381"/>
      <c r="J693" s="381"/>
      <c r="K693" s="383"/>
    </row>
    <row r="694" spans="1:11" x14ac:dyDescent="0.25">
      <c r="A694" s="381"/>
      <c r="B694" s="382"/>
      <c r="C694" s="381"/>
      <c r="D694" s="381"/>
      <c r="E694" s="381"/>
      <c r="F694" s="446"/>
      <c r="G694" s="56"/>
      <c r="H694" s="381"/>
      <c r="I694" s="381"/>
      <c r="J694" s="381"/>
      <c r="K694" s="383"/>
    </row>
    <row r="695" spans="1:11" x14ac:dyDescent="0.25">
      <c r="A695" s="381"/>
      <c r="B695" s="382"/>
      <c r="C695" s="381"/>
      <c r="D695" s="381"/>
      <c r="E695" s="381"/>
      <c r="F695" s="446"/>
      <c r="G695" s="56"/>
      <c r="H695" s="381"/>
      <c r="I695" s="381"/>
      <c r="J695" s="381"/>
      <c r="K695" s="383"/>
    </row>
    <row r="696" spans="1:11" x14ac:dyDescent="0.25">
      <c r="A696" s="381"/>
      <c r="B696" s="382"/>
      <c r="C696" s="381"/>
      <c r="D696" s="381"/>
      <c r="E696" s="381"/>
      <c r="F696" s="446"/>
      <c r="G696" s="56"/>
      <c r="H696" s="381"/>
      <c r="I696" s="381"/>
      <c r="J696" s="381"/>
      <c r="K696" s="383"/>
    </row>
    <row r="697" spans="1:11" x14ac:dyDescent="0.25">
      <c r="A697" s="381"/>
      <c r="B697" s="382"/>
      <c r="C697" s="381"/>
      <c r="D697" s="381"/>
      <c r="E697" s="381"/>
      <c r="F697" s="446"/>
      <c r="G697" s="56"/>
      <c r="H697" s="381"/>
      <c r="I697" s="381"/>
      <c r="J697" s="381"/>
      <c r="K697" s="383"/>
    </row>
    <row r="698" spans="1:11" x14ac:dyDescent="0.25">
      <c r="A698" s="381"/>
      <c r="B698" s="382"/>
      <c r="C698" s="381"/>
      <c r="D698" s="381"/>
      <c r="E698" s="381"/>
      <c r="F698" s="446"/>
      <c r="G698" s="56"/>
      <c r="H698" s="381"/>
      <c r="I698" s="381"/>
      <c r="J698" s="381"/>
      <c r="K698" s="383"/>
    </row>
    <row r="699" spans="1:11" x14ac:dyDescent="0.25">
      <c r="A699" s="381"/>
      <c r="B699" s="382"/>
      <c r="C699" s="381"/>
      <c r="D699" s="381"/>
      <c r="E699" s="381"/>
      <c r="F699" s="446"/>
      <c r="G699" s="56"/>
      <c r="H699" s="381"/>
      <c r="I699" s="381"/>
      <c r="J699" s="381"/>
      <c r="K699" s="383"/>
    </row>
    <row r="700" spans="1:11" x14ac:dyDescent="0.25">
      <c r="A700" s="381"/>
      <c r="B700" s="382"/>
      <c r="C700" s="381"/>
      <c r="D700" s="381"/>
      <c r="E700" s="381"/>
      <c r="F700" s="446"/>
      <c r="G700" s="56"/>
      <c r="H700" s="381"/>
      <c r="I700" s="381"/>
      <c r="J700" s="381"/>
      <c r="K700" s="383"/>
    </row>
    <row r="701" spans="1:11" x14ac:dyDescent="0.25">
      <c r="A701" s="381"/>
      <c r="B701" s="382"/>
      <c r="C701" s="381"/>
      <c r="D701" s="381"/>
      <c r="E701" s="381"/>
      <c r="F701" s="446"/>
      <c r="G701" s="56"/>
      <c r="H701" s="381"/>
      <c r="I701" s="381"/>
      <c r="J701" s="381"/>
      <c r="K701" s="383"/>
    </row>
    <row r="702" spans="1:11" x14ac:dyDescent="0.25">
      <c r="A702" s="381"/>
      <c r="B702" s="382"/>
      <c r="C702" s="381"/>
      <c r="D702" s="381"/>
      <c r="E702" s="381"/>
      <c r="F702" s="446"/>
      <c r="G702" s="56"/>
      <c r="H702" s="381"/>
      <c r="I702" s="381"/>
      <c r="J702" s="381"/>
      <c r="K702" s="383"/>
    </row>
    <row r="703" spans="1:11" x14ac:dyDescent="0.25">
      <c r="A703" s="381"/>
      <c r="B703" s="382"/>
      <c r="C703" s="381"/>
      <c r="D703" s="381"/>
      <c r="E703" s="381"/>
      <c r="F703" s="446"/>
      <c r="G703" s="56"/>
      <c r="H703" s="381"/>
      <c r="I703" s="381"/>
      <c r="J703" s="381"/>
      <c r="K703" s="383"/>
    </row>
    <row r="704" spans="1:11" x14ac:dyDescent="0.25">
      <c r="A704" s="381"/>
      <c r="B704" s="382"/>
      <c r="C704" s="381"/>
      <c r="D704" s="381"/>
      <c r="E704" s="381"/>
      <c r="F704" s="446"/>
      <c r="G704" s="56"/>
      <c r="H704" s="381"/>
      <c r="I704" s="381"/>
      <c r="J704" s="381"/>
      <c r="K704" s="383"/>
    </row>
    <row r="705" spans="1:11" x14ac:dyDescent="0.25">
      <c r="A705" s="381"/>
      <c r="B705" s="382"/>
      <c r="C705" s="381"/>
      <c r="D705" s="381"/>
      <c r="E705" s="381"/>
      <c r="F705" s="446"/>
      <c r="G705" s="56"/>
      <c r="H705" s="381"/>
      <c r="I705" s="381"/>
      <c r="J705" s="381"/>
      <c r="K705" s="383"/>
    </row>
    <row r="706" spans="1:11" x14ac:dyDescent="0.25">
      <c r="A706" s="381"/>
      <c r="B706" s="382"/>
      <c r="C706" s="381"/>
      <c r="D706" s="381"/>
      <c r="E706" s="381"/>
      <c r="F706" s="446"/>
      <c r="G706" s="56"/>
      <c r="H706" s="381"/>
      <c r="I706" s="381"/>
      <c r="J706" s="381"/>
      <c r="K706" s="383"/>
    </row>
    <row r="707" spans="1:11" x14ac:dyDescent="0.25">
      <c r="A707" s="381"/>
      <c r="B707" s="382"/>
      <c r="C707" s="381"/>
      <c r="D707" s="381"/>
      <c r="E707" s="381"/>
      <c r="F707" s="446"/>
      <c r="G707" s="56"/>
      <c r="H707" s="381"/>
      <c r="I707" s="381"/>
      <c r="J707" s="381"/>
      <c r="K707" s="383"/>
    </row>
    <row r="708" spans="1:11" x14ac:dyDescent="0.25">
      <c r="A708" s="381"/>
      <c r="B708" s="382"/>
      <c r="C708" s="381"/>
      <c r="D708" s="381"/>
      <c r="E708" s="381"/>
      <c r="F708" s="446"/>
      <c r="G708" s="56"/>
      <c r="H708" s="381"/>
      <c r="I708" s="381"/>
      <c r="J708" s="381"/>
      <c r="K708" s="383"/>
    </row>
    <row r="709" spans="1:11" x14ac:dyDescent="0.25">
      <c r="A709" s="381"/>
      <c r="B709" s="382"/>
      <c r="C709" s="381"/>
      <c r="D709" s="381"/>
      <c r="E709" s="381"/>
      <c r="F709" s="446"/>
      <c r="G709" s="56"/>
      <c r="H709" s="381"/>
      <c r="I709" s="381"/>
      <c r="J709" s="381"/>
      <c r="K709" s="383"/>
    </row>
    <row r="710" spans="1:11" x14ac:dyDescent="0.25">
      <c r="A710" s="381"/>
      <c r="B710" s="382"/>
      <c r="C710" s="381"/>
      <c r="D710" s="381"/>
      <c r="E710" s="381"/>
      <c r="F710" s="446"/>
      <c r="G710" s="56"/>
      <c r="H710" s="381"/>
      <c r="I710" s="381"/>
      <c r="J710" s="381"/>
      <c r="K710" s="383"/>
    </row>
    <row r="711" spans="1:11" x14ac:dyDescent="0.25">
      <c r="A711" s="381"/>
      <c r="B711" s="382"/>
      <c r="C711" s="381"/>
      <c r="D711" s="381"/>
      <c r="E711" s="381"/>
      <c r="F711" s="446"/>
      <c r="G711" s="56"/>
      <c r="H711" s="381"/>
      <c r="I711" s="381"/>
      <c r="J711" s="381"/>
      <c r="K711" s="383"/>
    </row>
    <row r="712" spans="1:11" x14ac:dyDescent="0.25">
      <c r="A712" s="381"/>
      <c r="B712" s="382"/>
      <c r="C712" s="381"/>
      <c r="D712" s="381"/>
      <c r="E712" s="381"/>
      <c r="F712" s="446"/>
      <c r="G712" s="56"/>
      <c r="H712" s="381"/>
      <c r="I712" s="381"/>
      <c r="J712" s="381"/>
      <c r="K712" s="383"/>
    </row>
    <row r="713" spans="1:11" x14ac:dyDescent="0.25">
      <c r="A713" s="381"/>
      <c r="B713" s="382"/>
      <c r="C713" s="381"/>
      <c r="D713" s="381"/>
      <c r="E713" s="381"/>
      <c r="F713" s="446"/>
      <c r="G713" s="56"/>
      <c r="H713" s="381"/>
      <c r="I713" s="381"/>
      <c r="J713" s="381"/>
      <c r="K713" s="383"/>
    </row>
    <row r="714" spans="1:11" x14ac:dyDescent="0.25">
      <c r="A714" s="381"/>
      <c r="B714" s="382"/>
      <c r="C714" s="381"/>
      <c r="D714" s="381"/>
      <c r="E714" s="381"/>
      <c r="F714" s="446"/>
      <c r="G714" s="56"/>
      <c r="H714" s="381"/>
      <c r="I714" s="381"/>
      <c r="J714" s="381"/>
      <c r="K714" s="383"/>
    </row>
    <row r="715" spans="1:11" x14ac:dyDescent="0.25">
      <c r="A715" s="381"/>
      <c r="B715" s="382"/>
      <c r="C715" s="381"/>
      <c r="D715" s="381"/>
      <c r="E715" s="381"/>
      <c r="F715" s="446"/>
      <c r="G715" s="56"/>
      <c r="H715" s="381"/>
      <c r="I715" s="381"/>
      <c r="J715" s="381"/>
      <c r="K715" s="383"/>
    </row>
    <row r="716" spans="1:11" x14ac:dyDescent="0.25">
      <c r="A716" s="381"/>
      <c r="B716" s="382"/>
      <c r="C716" s="381"/>
      <c r="D716" s="381"/>
      <c r="E716" s="381"/>
      <c r="F716" s="446"/>
      <c r="G716" s="56"/>
      <c r="H716" s="381"/>
      <c r="I716" s="381"/>
      <c r="J716" s="381"/>
      <c r="K716" s="383"/>
    </row>
    <row r="717" spans="1:11" x14ac:dyDescent="0.25">
      <c r="A717" s="381"/>
      <c r="B717" s="382"/>
      <c r="C717" s="381"/>
      <c r="D717" s="381"/>
      <c r="E717" s="381"/>
      <c r="F717" s="446"/>
      <c r="G717" s="56"/>
      <c r="H717" s="381"/>
      <c r="I717" s="381"/>
      <c r="J717" s="381"/>
      <c r="K717" s="383"/>
    </row>
    <row r="718" spans="1:11" x14ac:dyDescent="0.25">
      <c r="A718" s="381"/>
      <c r="B718" s="382"/>
      <c r="C718" s="381"/>
      <c r="D718" s="381"/>
      <c r="E718" s="381"/>
      <c r="F718" s="446"/>
      <c r="G718" s="56"/>
      <c r="H718" s="381"/>
      <c r="I718" s="381"/>
      <c r="J718" s="381"/>
      <c r="K718" s="383"/>
    </row>
    <row r="719" spans="1:11" x14ac:dyDescent="0.25">
      <c r="A719" s="381"/>
      <c r="B719" s="382"/>
      <c r="C719" s="381"/>
      <c r="D719" s="381"/>
      <c r="E719" s="381"/>
      <c r="F719" s="446"/>
      <c r="G719" s="56"/>
      <c r="H719" s="381"/>
      <c r="I719" s="381"/>
      <c r="J719" s="381"/>
      <c r="K719" s="383"/>
    </row>
    <row r="720" spans="1:11" x14ac:dyDescent="0.25">
      <c r="A720" s="381"/>
      <c r="B720" s="382"/>
      <c r="C720" s="381"/>
      <c r="D720" s="381"/>
      <c r="E720" s="381"/>
      <c r="F720" s="446"/>
      <c r="G720" s="56"/>
      <c r="H720" s="381"/>
      <c r="I720" s="381"/>
      <c r="J720" s="381"/>
      <c r="K720" s="383"/>
    </row>
    <row r="721" spans="1:11" x14ac:dyDescent="0.25">
      <c r="A721" s="381"/>
      <c r="B721" s="382"/>
      <c r="C721" s="381"/>
      <c r="D721" s="381"/>
      <c r="E721" s="381"/>
      <c r="F721" s="446"/>
      <c r="G721" s="56"/>
      <c r="H721" s="381"/>
      <c r="I721" s="381"/>
      <c r="J721" s="381"/>
      <c r="K721" s="383"/>
    </row>
    <row r="722" spans="1:11" x14ac:dyDescent="0.25">
      <c r="A722" s="381"/>
      <c r="B722" s="382"/>
      <c r="C722" s="381"/>
      <c r="D722" s="381"/>
      <c r="E722" s="381"/>
      <c r="F722" s="446"/>
      <c r="G722" s="56"/>
      <c r="H722" s="381"/>
      <c r="I722" s="381"/>
      <c r="J722" s="381"/>
      <c r="K722" s="383"/>
    </row>
    <row r="723" spans="1:11" x14ac:dyDescent="0.25">
      <c r="A723" s="381"/>
      <c r="B723" s="382"/>
      <c r="C723" s="381"/>
      <c r="D723" s="381"/>
      <c r="E723" s="381"/>
      <c r="F723" s="446"/>
      <c r="G723" s="56"/>
      <c r="H723" s="381"/>
      <c r="I723" s="381"/>
      <c r="J723" s="381"/>
      <c r="K723" s="383"/>
    </row>
    <row r="724" spans="1:11" x14ac:dyDescent="0.25">
      <c r="A724" s="381"/>
      <c r="B724" s="382"/>
      <c r="C724" s="381"/>
      <c r="D724" s="381"/>
      <c r="E724" s="381"/>
      <c r="F724" s="446"/>
      <c r="G724" s="56"/>
      <c r="H724" s="381"/>
      <c r="I724" s="381"/>
      <c r="J724" s="381"/>
      <c r="K724" s="383"/>
    </row>
    <row r="725" spans="1:11" x14ac:dyDescent="0.25">
      <c r="A725" s="381"/>
      <c r="B725" s="382"/>
      <c r="C725" s="381"/>
      <c r="D725" s="381"/>
      <c r="E725" s="381"/>
      <c r="F725" s="446"/>
      <c r="G725" s="56"/>
      <c r="H725" s="381"/>
      <c r="I725" s="381"/>
      <c r="J725" s="381"/>
      <c r="K725" s="383"/>
    </row>
    <row r="726" spans="1:11" x14ac:dyDescent="0.25">
      <c r="A726" s="381"/>
      <c r="B726" s="382"/>
      <c r="C726" s="381"/>
      <c r="D726" s="381"/>
      <c r="E726" s="381"/>
      <c r="F726" s="446"/>
      <c r="G726" s="56"/>
      <c r="H726" s="381"/>
      <c r="I726" s="381"/>
      <c r="J726" s="381"/>
      <c r="K726" s="383"/>
    </row>
    <row r="727" spans="1:11" x14ac:dyDescent="0.25">
      <c r="A727" s="381"/>
      <c r="B727" s="382"/>
      <c r="C727" s="381"/>
      <c r="D727" s="381"/>
      <c r="E727" s="381"/>
      <c r="F727" s="446"/>
      <c r="G727" s="56"/>
      <c r="H727" s="381"/>
      <c r="I727" s="381"/>
      <c r="J727" s="381"/>
      <c r="K727" s="383"/>
    </row>
    <row r="728" spans="1:11" x14ac:dyDescent="0.25">
      <c r="A728" s="381"/>
      <c r="B728" s="382"/>
      <c r="C728" s="381"/>
      <c r="D728" s="381"/>
      <c r="E728" s="381"/>
      <c r="F728" s="446"/>
      <c r="G728" s="56"/>
      <c r="H728" s="381"/>
      <c r="I728" s="381"/>
      <c r="J728" s="381"/>
      <c r="K728" s="383"/>
    </row>
    <row r="729" spans="1:11" x14ac:dyDescent="0.25">
      <c r="A729" s="381"/>
      <c r="B729" s="382"/>
      <c r="C729" s="381"/>
      <c r="D729" s="381"/>
      <c r="E729" s="381"/>
      <c r="F729" s="446"/>
      <c r="G729" s="56"/>
      <c r="H729" s="381"/>
      <c r="I729" s="381"/>
      <c r="J729" s="381"/>
      <c r="K729" s="383"/>
    </row>
    <row r="730" spans="1:11" x14ac:dyDescent="0.25">
      <c r="A730" s="381"/>
      <c r="B730" s="382"/>
      <c r="C730" s="381"/>
      <c r="D730" s="381"/>
      <c r="E730" s="381"/>
      <c r="F730" s="446"/>
      <c r="G730" s="56"/>
      <c r="H730" s="381"/>
      <c r="I730" s="381"/>
      <c r="J730" s="381"/>
      <c r="K730" s="383"/>
    </row>
    <row r="731" spans="1:11" x14ac:dyDescent="0.25">
      <c r="A731" s="381"/>
      <c r="B731" s="382"/>
      <c r="C731" s="381"/>
      <c r="D731" s="381"/>
      <c r="E731" s="381"/>
      <c r="F731" s="446"/>
      <c r="G731" s="56"/>
      <c r="H731" s="381"/>
      <c r="I731" s="381"/>
      <c r="J731" s="381"/>
      <c r="K731" s="383"/>
    </row>
    <row r="732" spans="1:11" x14ac:dyDescent="0.25">
      <c r="A732" s="381"/>
      <c r="B732" s="382"/>
      <c r="C732" s="381"/>
      <c r="D732" s="381"/>
      <c r="E732" s="381"/>
      <c r="F732" s="446"/>
      <c r="G732" s="56"/>
      <c r="H732" s="381"/>
      <c r="I732" s="381"/>
      <c r="J732" s="381"/>
      <c r="K732" s="383"/>
    </row>
    <row r="733" spans="1:11" x14ac:dyDescent="0.25">
      <c r="A733" s="381"/>
      <c r="B733" s="382"/>
      <c r="C733" s="381"/>
      <c r="D733" s="381"/>
      <c r="E733" s="381"/>
      <c r="F733" s="446"/>
      <c r="G733" s="56"/>
      <c r="H733" s="381"/>
      <c r="I733" s="381"/>
      <c r="J733" s="381"/>
      <c r="K733" s="383"/>
    </row>
    <row r="734" spans="1:11" x14ac:dyDescent="0.25">
      <c r="A734" s="381"/>
      <c r="B734" s="382"/>
      <c r="C734" s="381"/>
      <c r="D734" s="381"/>
      <c r="E734" s="381"/>
      <c r="F734" s="446"/>
      <c r="G734" s="56"/>
      <c r="H734" s="381"/>
      <c r="I734" s="381"/>
      <c r="J734" s="381"/>
      <c r="K734" s="383"/>
    </row>
    <row r="735" spans="1:11" x14ac:dyDescent="0.25">
      <c r="A735" s="381"/>
      <c r="B735" s="382"/>
      <c r="C735" s="381"/>
      <c r="D735" s="381"/>
      <c r="E735" s="381"/>
      <c r="F735" s="446"/>
      <c r="G735" s="56"/>
      <c r="H735" s="381"/>
      <c r="I735" s="381"/>
      <c r="J735" s="381"/>
      <c r="K735" s="383"/>
    </row>
    <row r="736" spans="1:11" x14ac:dyDescent="0.25">
      <c r="A736" s="381"/>
      <c r="B736" s="382"/>
      <c r="C736" s="381"/>
      <c r="D736" s="381"/>
      <c r="E736" s="381"/>
      <c r="F736" s="446"/>
      <c r="G736" s="56"/>
      <c r="H736" s="381"/>
      <c r="I736" s="381"/>
      <c r="J736" s="381"/>
      <c r="K736" s="383"/>
    </row>
    <row r="737" spans="1:11" x14ac:dyDescent="0.25">
      <c r="A737" s="381"/>
      <c r="B737" s="382"/>
      <c r="C737" s="381"/>
      <c r="D737" s="381"/>
      <c r="E737" s="381"/>
      <c r="F737" s="446"/>
      <c r="G737" s="56"/>
      <c r="H737" s="381"/>
      <c r="I737" s="381"/>
      <c r="J737" s="381"/>
      <c r="K737" s="383"/>
    </row>
    <row r="738" spans="1:11" x14ac:dyDescent="0.25">
      <c r="A738" s="381"/>
      <c r="B738" s="382"/>
      <c r="C738" s="381"/>
      <c r="D738" s="381"/>
      <c r="E738" s="381"/>
      <c r="F738" s="446"/>
      <c r="G738" s="56"/>
      <c r="H738" s="381"/>
      <c r="I738" s="381"/>
      <c r="J738" s="381"/>
      <c r="K738" s="383"/>
    </row>
    <row r="739" spans="1:11" x14ac:dyDescent="0.25">
      <c r="A739" s="381"/>
      <c r="B739" s="382"/>
      <c r="C739" s="381"/>
      <c r="D739" s="381"/>
      <c r="E739" s="381"/>
      <c r="F739" s="446"/>
      <c r="G739" s="56"/>
      <c r="H739" s="381"/>
      <c r="I739" s="381"/>
      <c r="J739" s="381"/>
      <c r="K739" s="383"/>
    </row>
    <row r="740" spans="1:11" x14ac:dyDescent="0.25">
      <c r="A740" s="381"/>
      <c r="B740" s="382"/>
      <c r="C740" s="381"/>
      <c r="D740" s="381"/>
      <c r="E740" s="381"/>
      <c r="F740" s="446"/>
      <c r="G740" s="56"/>
      <c r="H740" s="381"/>
      <c r="I740" s="381"/>
      <c r="J740" s="381"/>
      <c r="K740" s="383"/>
    </row>
    <row r="741" spans="1:11" x14ac:dyDescent="0.25">
      <c r="A741" s="381"/>
      <c r="B741" s="382"/>
      <c r="C741" s="381"/>
      <c r="D741" s="381"/>
      <c r="E741" s="381"/>
      <c r="F741" s="446"/>
      <c r="G741" s="56"/>
      <c r="H741" s="381"/>
      <c r="I741" s="381"/>
      <c r="J741" s="381"/>
      <c r="K741" s="383"/>
    </row>
    <row r="742" spans="1:11" x14ac:dyDescent="0.25">
      <c r="A742" s="381"/>
      <c r="B742" s="382"/>
      <c r="C742" s="381"/>
      <c r="D742" s="381"/>
      <c r="E742" s="381"/>
      <c r="F742" s="446"/>
      <c r="G742" s="56"/>
      <c r="H742" s="381"/>
      <c r="I742" s="381"/>
      <c r="J742" s="381"/>
      <c r="K742" s="383"/>
    </row>
    <row r="743" spans="1:11" x14ac:dyDescent="0.25">
      <c r="A743" s="381"/>
      <c r="B743" s="382"/>
      <c r="C743" s="381"/>
      <c r="D743" s="381"/>
      <c r="E743" s="381"/>
      <c r="F743" s="446"/>
      <c r="G743" s="56"/>
      <c r="H743" s="381"/>
      <c r="I743" s="381"/>
      <c r="J743" s="381"/>
      <c r="K743" s="383"/>
    </row>
    <row r="744" spans="1:11" x14ac:dyDescent="0.25">
      <c r="A744" s="381"/>
      <c r="B744" s="382"/>
      <c r="C744" s="381"/>
      <c r="D744" s="381"/>
      <c r="E744" s="381"/>
      <c r="F744" s="446"/>
      <c r="G744" s="56"/>
      <c r="H744" s="381"/>
      <c r="I744" s="381"/>
      <c r="J744" s="381"/>
      <c r="K744" s="383"/>
    </row>
    <row r="745" spans="1:11" x14ac:dyDescent="0.25">
      <c r="A745" s="381"/>
      <c r="B745" s="382"/>
      <c r="C745" s="381"/>
      <c r="D745" s="381"/>
      <c r="E745" s="381"/>
      <c r="F745" s="446"/>
      <c r="G745" s="56"/>
      <c r="H745" s="381"/>
      <c r="I745" s="381"/>
      <c r="J745" s="381"/>
      <c r="K745" s="383"/>
    </row>
    <row r="746" spans="1:11" x14ac:dyDescent="0.25">
      <c r="A746" s="381"/>
      <c r="B746" s="382"/>
      <c r="C746" s="381"/>
      <c r="D746" s="381"/>
      <c r="E746" s="381"/>
      <c r="F746" s="446"/>
      <c r="G746" s="56"/>
      <c r="H746" s="381"/>
      <c r="I746" s="381"/>
      <c r="J746" s="381"/>
      <c r="K746" s="383"/>
    </row>
    <row r="747" spans="1:11" x14ac:dyDescent="0.25">
      <c r="A747" s="381"/>
      <c r="B747" s="382"/>
      <c r="C747" s="381"/>
      <c r="D747" s="381"/>
      <c r="E747" s="381"/>
      <c r="F747" s="446"/>
      <c r="G747" s="56"/>
      <c r="H747" s="381"/>
      <c r="I747" s="381"/>
      <c r="J747" s="381"/>
      <c r="K747" s="383"/>
    </row>
    <row r="748" spans="1:11" x14ac:dyDescent="0.25">
      <c r="A748" s="381"/>
      <c r="B748" s="382"/>
      <c r="C748" s="381"/>
      <c r="D748" s="381"/>
      <c r="E748" s="381"/>
      <c r="F748" s="446"/>
      <c r="G748" s="56"/>
      <c r="H748" s="381"/>
      <c r="I748" s="381"/>
      <c r="J748" s="381"/>
      <c r="K748" s="383"/>
    </row>
    <row r="749" spans="1:11" x14ac:dyDescent="0.25">
      <c r="A749" s="381"/>
      <c r="B749" s="382"/>
      <c r="C749" s="381"/>
      <c r="D749" s="381"/>
      <c r="E749" s="381"/>
      <c r="F749" s="446"/>
      <c r="G749" s="56"/>
      <c r="H749" s="381"/>
      <c r="I749" s="381"/>
      <c r="J749" s="381"/>
      <c r="K749" s="383"/>
    </row>
    <row r="750" spans="1:11" x14ac:dyDescent="0.25">
      <c r="A750" s="381"/>
      <c r="B750" s="382"/>
      <c r="C750" s="381"/>
      <c r="D750" s="381"/>
      <c r="E750" s="381"/>
      <c r="F750" s="446"/>
      <c r="G750" s="56"/>
      <c r="H750" s="381"/>
      <c r="I750" s="381"/>
      <c r="J750" s="381"/>
      <c r="K750" s="383"/>
    </row>
    <row r="751" spans="1:11" x14ac:dyDescent="0.25">
      <c r="A751" s="381"/>
      <c r="B751" s="382"/>
      <c r="C751" s="381"/>
      <c r="D751" s="381"/>
      <c r="E751" s="381"/>
      <c r="F751" s="446"/>
      <c r="G751" s="56"/>
      <c r="H751" s="381"/>
      <c r="I751" s="381"/>
      <c r="J751" s="381"/>
      <c r="K751" s="383"/>
    </row>
    <row r="752" spans="1:11" x14ac:dyDescent="0.25">
      <c r="A752" s="381"/>
      <c r="B752" s="382"/>
      <c r="C752" s="381"/>
      <c r="D752" s="381"/>
      <c r="E752" s="381"/>
      <c r="F752" s="446"/>
      <c r="G752" s="56"/>
      <c r="H752" s="381"/>
      <c r="I752" s="381"/>
      <c r="J752" s="381"/>
      <c r="K752" s="383"/>
    </row>
    <row r="753" spans="1:11" x14ac:dyDescent="0.25">
      <c r="A753" s="381"/>
      <c r="B753" s="382"/>
      <c r="C753" s="381"/>
      <c r="D753" s="381"/>
      <c r="E753" s="381"/>
      <c r="F753" s="446"/>
      <c r="G753" s="56"/>
      <c r="H753" s="381"/>
      <c r="I753" s="381"/>
      <c r="J753" s="381"/>
      <c r="K753" s="383"/>
    </row>
    <row r="754" spans="1:11" x14ac:dyDescent="0.25">
      <c r="A754" s="381"/>
      <c r="B754" s="382"/>
      <c r="C754" s="381"/>
      <c r="D754" s="381"/>
      <c r="E754" s="381"/>
      <c r="F754" s="446"/>
      <c r="G754" s="56"/>
      <c r="H754" s="381"/>
      <c r="I754" s="381"/>
      <c r="J754" s="381"/>
      <c r="K754" s="383"/>
    </row>
    <row r="755" spans="1:11" x14ac:dyDescent="0.25">
      <c r="A755" s="381"/>
      <c r="B755" s="382"/>
      <c r="C755" s="381"/>
      <c r="D755" s="381"/>
      <c r="E755" s="381"/>
      <c r="F755" s="446"/>
      <c r="G755" s="56"/>
      <c r="H755" s="381"/>
      <c r="I755" s="381"/>
      <c r="J755" s="381"/>
      <c r="K755" s="383"/>
    </row>
    <row r="756" spans="1:11" x14ac:dyDescent="0.25">
      <c r="A756" s="381"/>
      <c r="B756" s="382"/>
      <c r="C756" s="381"/>
      <c r="D756" s="381"/>
      <c r="E756" s="381"/>
      <c r="F756" s="446"/>
      <c r="G756" s="56"/>
      <c r="H756" s="381"/>
      <c r="I756" s="381"/>
      <c r="J756" s="381"/>
      <c r="K756" s="383"/>
    </row>
    <row r="757" spans="1:11" x14ac:dyDescent="0.25">
      <c r="A757" s="381"/>
      <c r="B757" s="382"/>
      <c r="C757" s="381"/>
      <c r="D757" s="381"/>
      <c r="E757" s="381"/>
      <c r="F757" s="446"/>
      <c r="G757" s="56"/>
      <c r="H757" s="381"/>
      <c r="I757" s="381"/>
      <c r="J757" s="381"/>
      <c r="K757" s="383"/>
    </row>
    <row r="758" spans="1:11" x14ac:dyDescent="0.25">
      <c r="A758" s="381"/>
      <c r="B758" s="382"/>
      <c r="C758" s="381"/>
      <c r="D758" s="381"/>
      <c r="E758" s="381"/>
      <c r="F758" s="446"/>
      <c r="G758" s="56"/>
      <c r="H758" s="381"/>
      <c r="I758" s="381"/>
      <c r="J758" s="381"/>
      <c r="K758" s="383"/>
    </row>
    <row r="759" spans="1:11" x14ac:dyDescent="0.25">
      <c r="A759" s="381"/>
      <c r="B759" s="382"/>
      <c r="C759" s="381"/>
      <c r="D759" s="381"/>
      <c r="E759" s="381"/>
      <c r="F759" s="446"/>
      <c r="G759" s="56"/>
      <c r="H759" s="381"/>
      <c r="I759" s="381"/>
      <c r="J759" s="381"/>
      <c r="K759" s="383"/>
    </row>
    <row r="760" spans="1:11" x14ac:dyDescent="0.25">
      <c r="A760" s="381"/>
      <c r="B760" s="382"/>
      <c r="C760" s="381"/>
      <c r="D760" s="381"/>
      <c r="E760" s="381"/>
      <c r="F760" s="446"/>
      <c r="G760" s="56"/>
      <c r="H760" s="381"/>
      <c r="I760" s="381"/>
      <c r="J760" s="381"/>
      <c r="K760" s="383"/>
    </row>
    <row r="761" spans="1:11" x14ac:dyDescent="0.25">
      <c r="A761" s="381"/>
      <c r="B761" s="382"/>
      <c r="C761" s="381"/>
      <c r="D761" s="381"/>
      <c r="E761" s="381"/>
      <c r="F761" s="446"/>
      <c r="G761" s="56"/>
      <c r="H761" s="381"/>
      <c r="I761" s="381"/>
      <c r="J761" s="381"/>
      <c r="K761" s="383"/>
    </row>
    <row r="762" spans="1:11" x14ac:dyDescent="0.25">
      <c r="A762" s="381"/>
      <c r="B762" s="382"/>
      <c r="C762" s="381"/>
      <c r="D762" s="381"/>
      <c r="E762" s="381"/>
      <c r="F762" s="446"/>
      <c r="G762" s="56"/>
      <c r="H762" s="381"/>
      <c r="I762" s="381"/>
      <c r="J762" s="381"/>
      <c r="K762" s="383"/>
    </row>
    <row r="763" spans="1:11" x14ac:dyDescent="0.25">
      <c r="A763" s="381"/>
      <c r="B763" s="382"/>
      <c r="C763" s="381"/>
      <c r="D763" s="381"/>
      <c r="E763" s="381"/>
      <c r="F763" s="446"/>
      <c r="G763" s="56"/>
      <c r="H763" s="381"/>
      <c r="I763" s="381"/>
      <c r="J763" s="381"/>
      <c r="K763" s="383"/>
    </row>
    <row r="764" spans="1:11" x14ac:dyDescent="0.25">
      <c r="A764" s="381"/>
      <c r="B764" s="382"/>
      <c r="C764" s="381"/>
      <c r="D764" s="381"/>
      <c r="E764" s="381"/>
      <c r="F764" s="446"/>
      <c r="G764" s="56"/>
      <c r="H764" s="381"/>
      <c r="I764" s="381"/>
      <c r="J764" s="381"/>
      <c r="K764" s="383"/>
    </row>
    <row r="765" spans="1:11" x14ac:dyDescent="0.25">
      <c r="A765" s="381"/>
      <c r="B765" s="382"/>
      <c r="C765" s="381"/>
      <c r="D765" s="381"/>
      <c r="E765" s="381"/>
      <c r="F765" s="446"/>
      <c r="G765" s="56"/>
      <c r="H765" s="381"/>
      <c r="I765" s="381"/>
      <c r="J765" s="381"/>
      <c r="K765" s="383"/>
    </row>
    <row r="766" spans="1:11" x14ac:dyDescent="0.25">
      <c r="A766" s="381"/>
      <c r="B766" s="382"/>
      <c r="C766" s="381"/>
      <c r="D766" s="381"/>
      <c r="E766" s="381"/>
      <c r="F766" s="446"/>
      <c r="G766" s="56"/>
      <c r="H766" s="381"/>
      <c r="I766" s="381"/>
      <c r="J766" s="381"/>
      <c r="K766" s="383"/>
    </row>
    <row r="767" spans="1:11" x14ac:dyDescent="0.25">
      <c r="A767" s="381"/>
      <c r="B767" s="382"/>
      <c r="C767" s="381"/>
      <c r="D767" s="381"/>
      <c r="E767" s="381"/>
      <c r="F767" s="446"/>
      <c r="G767" s="56"/>
      <c r="H767" s="381"/>
      <c r="I767" s="381"/>
      <c r="J767" s="381"/>
      <c r="K767" s="383"/>
    </row>
    <row r="768" spans="1:11" x14ac:dyDescent="0.25">
      <c r="A768" s="381"/>
      <c r="B768" s="382"/>
      <c r="C768" s="381"/>
      <c r="D768" s="381"/>
      <c r="E768" s="381"/>
      <c r="F768" s="446"/>
      <c r="G768" s="56"/>
      <c r="H768" s="381"/>
      <c r="I768" s="381"/>
      <c r="J768" s="381"/>
      <c r="K768" s="383"/>
    </row>
    <row r="769" spans="1:11" x14ac:dyDescent="0.25">
      <c r="A769" s="381"/>
      <c r="B769" s="382"/>
      <c r="C769" s="381"/>
      <c r="D769" s="381"/>
      <c r="E769" s="381"/>
      <c r="F769" s="446"/>
      <c r="G769" s="56"/>
      <c r="H769" s="381"/>
      <c r="I769" s="381"/>
      <c r="J769" s="381"/>
      <c r="K769" s="383"/>
    </row>
    <row r="770" spans="1:11" x14ac:dyDescent="0.25">
      <c r="A770" s="381"/>
      <c r="B770" s="382"/>
      <c r="C770" s="381"/>
      <c r="D770" s="381"/>
      <c r="E770" s="381"/>
      <c r="F770" s="446"/>
      <c r="G770" s="56"/>
      <c r="H770" s="381"/>
      <c r="I770" s="381"/>
      <c r="J770" s="381"/>
      <c r="K770" s="383"/>
    </row>
    <row r="771" spans="1:11" x14ac:dyDescent="0.25">
      <c r="A771" s="381"/>
      <c r="B771" s="382"/>
      <c r="C771" s="381"/>
      <c r="D771" s="381"/>
      <c r="E771" s="381"/>
      <c r="F771" s="446"/>
      <c r="G771" s="56"/>
      <c r="H771" s="381"/>
      <c r="I771" s="381"/>
      <c r="J771" s="381"/>
      <c r="K771" s="383"/>
    </row>
    <row r="772" spans="1:11" x14ac:dyDescent="0.25">
      <c r="A772" s="381"/>
      <c r="B772" s="382"/>
      <c r="C772" s="381"/>
      <c r="D772" s="381"/>
      <c r="E772" s="381"/>
      <c r="F772" s="446"/>
      <c r="G772" s="56"/>
      <c r="H772" s="381"/>
      <c r="I772" s="381"/>
      <c r="J772" s="381"/>
      <c r="K772" s="383"/>
    </row>
    <row r="773" spans="1:11" x14ac:dyDescent="0.25">
      <c r="A773" s="381"/>
      <c r="B773" s="382"/>
      <c r="C773" s="381"/>
      <c r="D773" s="381"/>
      <c r="E773" s="381"/>
      <c r="F773" s="446"/>
      <c r="G773" s="56"/>
      <c r="H773" s="381"/>
      <c r="I773" s="381"/>
      <c r="J773" s="381"/>
      <c r="K773" s="383"/>
    </row>
    <row r="774" spans="1:11" x14ac:dyDescent="0.25">
      <c r="A774" s="381"/>
      <c r="B774" s="382"/>
      <c r="C774" s="381"/>
      <c r="D774" s="381"/>
      <c r="E774" s="381"/>
      <c r="F774" s="446"/>
      <c r="G774" s="56"/>
      <c r="H774" s="381"/>
      <c r="I774" s="381"/>
      <c r="J774" s="381"/>
      <c r="K774" s="383"/>
    </row>
    <row r="775" spans="1:11" x14ac:dyDescent="0.25">
      <c r="A775" s="381"/>
      <c r="B775" s="382"/>
      <c r="C775" s="381"/>
      <c r="D775" s="381"/>
      <c r="E775" s="381"/>
      <c r="F775" s="446"/>
      <c r="G775" s="56"/>
      <c r="H775" s="381"/>
      <c r="I775" s="381"/>
      <c r="J775" s="381"/>
      <c r="K775" s="383"/>
    </row>
    <row r="776" spans="1:11" x14ac:dyDescent="0.25">
      <c r="A776" s="381"/>
      <c r="B776" s="382"/>
      <c r="C776" s="381"/>
      <c r="D776" s="381"/>
      <c r="E776" s="381"/>
      <c r="F776" s="446"/>
      <c r="G776" s="56"/>
      <c r="H776" s="381"/>
      <c r="I776" s="381"/>
      <c r="J776" s="381"/>
      <c r="K776" s="383"/>
    </row>
    <row r="777" spans="1:11" x14ac:dyDescent="0.25">
      <c r="A777" s="381"/>
      <c r="B777" s="382"/>
      <c r="C777" s="381"/>
      <c r="D777" s="381"/>
      <c r="E777" s="381"/>
      <c r="F777" s="446"/>
      <c r="G777" s="56"/>
      <c r="H777" s="381"/>
      <c r="I777" s="381"/>
      <c r="J777" s="381"/>
      <c r="K777" s="383"/>
    </row>
    <row r="778" spans="1:11" x14ac:dyDescent="0.25">
      <c r="A778" s="381"/>
      <c r="B778" s="382"/>
      <c r="C778" s="381"/>
      <c r="D778" s="381"/>
      <c r="E778" s="381"/>
      <c r="F778" s="446"/>
      <c r="G778" s="56"/>
      <c r="H778" s="381"/>
      <c r="I778" s="381"/>
      <c r="J778" s="381"/>
      <c r="K778" s="383"/>
    </row>
    <row r="779" spans="1:11" x14ac:dyDescent="0.25">
      <c r="A779" s="381"/>
      <c r="B779" s="382"/>
      <c r="C779" s="381"/>
      <c r="D779" s="381"/>
      <c r="E779" s="381"/>
      <c r="F779" s="446"/>
      <c r="G779" s="56"/>
      <c r="H779" s="381"/>
      <c r="I779" s="381"/>
      <c r="J779" s="381"/>
      <c r="K779" s="383"/>
    </row>
    <row r="780" spans="1:11" x14ac:dyDescent="0.25">
      <c r="A780" s="381"/>
      <c r="B780" s="382"/>
      <c r="C780" s="381"/>
      <c r="D780" s="381"/>
      <c r="E780" s="381"/>
      <c r="F780" s="446"/>
      <c r="G780" s="56"/>
      <c r="H780" s="381"/>
      <c r="I780" s="381"/>
      <c r="J780" s="381"/>
      <c r="K780" s="383"/>
    </row>
    <row r="781" spans="1:11" x14ac:dyDescent="0.25">
      <c r="A781" s="381"/>
      <c r="B781" s="382"/>
      <c r="C781" s="381"/>
      <c r="D781" s="381"/>
      <c r="E781" s="381"/>
      <c r="F781" s="446"/>
      <c r="G781" s="56"/>
      <c r="H781" s="381"/>
      <c r="I781" s="381"/>
      <c r="J781" s="381"/>
      <c r="K781" s="383"/>
    </row>
    <row r="782" spans="1:11" x14ac:dyDescent="0.25">
      <c r="A782" s="381"/>
      <c r="B782" s="382"/>
      <c r="C782" s="381"/>
      <c r="D782" s="381"/>
      <c r="E782" s="381"/>
      <c r="F782" s="446"/>
      <c r="G782" s="56"/>
      <c r="H782" s="381"/>
      <c r="I782" s="381"/>
      <c r="J782" s="381"/>
      <c r="K782" s="383"/>
    </row>
    <row r="783" spans="1:11" x14ac:dyDescent="0.25">
      <c r="A783" s="381"/>
      <c r="B783" s="382"/>
      <c r="C783" s="381"/>
      <c r="D783" s="381"/>
      <c r="E783" s="381"/>
      <c r="F783" s="446"/>
      <c r="G783" s="56"/>
      <c r="H783" s="381"/>
      <c r="I783" s="381"/>
      <c r="J783" s="381"/>
      <c r="K783" s="383"/>
    </row>
    <row r="784" spans="1:11" x14ac:dyDescent="0.25">
      <c r="A784" s="381"/>
      <c r="B784" s="382"/>
      <c r="C784" s="381"/>
      <c r="D784" s="381"/>
      <c r="E784" s="381"/>
      <c r="F784" s="446"/>
      <c r="G784" s="56"/>
      <c r="H784" s="381"/>
      <c r="I784" s="381"/>
      <c r="J784" s="381"/>
      <c r="K784" s="383"/>
    </row>
    <row r="785" spans="1:11" x14ac:dyDescent="0.25">
      <c r="A785" s="381"/>
      <c r="B785" s="382"/>
      <c r="C785" s="381"/>
      <c r="D785" s="381"/>
      <c r="E785" s="381"/>
      <c r="F785" s="446"/>
      <c r="G785" s="56"/>
      <c r="H785" s="381"/>
      <c r="I785" s="381"/>
      <c r="J785" s="381"/>
      <c r="K785" s="383"/>
    </row>
    <row r="786" spans="1:11" x14ac:dyDescent="0.25">
      <c r="A786" s="381"/>
      <c r="B786" s="382"/>
      <c r="C786" s="381"/>
      <c r="D786" s="381"/>
      <c r="E786" s="381"/>
      <c r="F786" s="446"/>
      <c r="G786" s="56"/>
      <c r="H786" s="381"/>
      <c r="I786" s="381"/>
      <c r="J786" s="381"/>
      <c r="K786" s="383"/>
    </row>
    <row r="787" spans="1:11" x14ac:dyDescent="0.25">
      <c r="A787" s="381"/>
      <c r="B787" s="382"/>
      <c r="C787" s="381"/>
      <c r="D787" s="381"/>
      <c r="E787" s="381"/>
      <c r="F787" s="446"/>
      <c r="G787" s="56"/>
      <c r="H787" s="381"/>
      <c r="I787" s="381"/>
      <c r="J787" s="381"/>
      <c r="K787" s="383"/>
    </row>
    <row r="788" spans="1:11" x14ac:dyDescent="0.25">
      <c r="A788" s="381"/>
      <c r="B788" s="382"/>
      <c r="C788" s="381"/>
      <c r="D788" s="381"/>
      <c r="E788" s="381"/>
      <c r="F788" s="446"/>
      <c r="G788" s="56"/>
      <c r="H788" s="381"/>
      <c r="I788" s="381"/>
      <c r="J788" s="381"/>
      <c r="K788" s="383"/>
    </row>
    <row r="789" spans="1:11" x14ac:dyDescent="0.25">
      <c r="A789" s="381"/>
      <c r="B789" s="382"/>
      <c r="C789" s="381"/>
      <c r="D789" s="381"/>
      <c r="E789" s="381"/>
      <c r="F789" s="446"/>
      <c r="G789" s="56"/>
      <c r="H789" s="381"/>
      <c r="I789" s="381"/>
      <c r="J789" s="381"/>
      <c r="K789" s="383"/>
    </row>
    <row r="790" spans="1:11" x14ac:dyDescent="0.25">
      <c r="A790" s="381"/>
      <c r="B790" s="382"/>
      <c r="C790" s="381"/>
      <c r="D790" s="381"/>
      <c r="E790" s="381"/>
      <c r="F790" s="446"/>
      <c r="G790" s="56"/>
      <c r="H790" s="381"/>
      <c r="I790" s="381"/>
      <c r="J790" s="381"/>
      <c r="K790" s="383"/>
    </row>
    <row r="791" spans="1:11" x14ac:dyDescent="0.25">
      <c r="A791" s="381"/>
      <c r="B791" s="382"/>
      <c r="C791" s="381"/>
      <c r="D791" s="381"/>
      <c r="E791" s="381"/>
      <c r="F791" s="446"/>
      <c r="G791" s="56"/>
      <c r="H791" s="381"/>
      <c r="I791" s="381"/>
      <c r="J791" s="381"/>
      <c r="K791" s="383"/>
    </row>
    <row r="792" spans="1:11" x14ac:dyDescent="0.25">
      <c r="A792" s="381"/>
      <c r="B792" s="382"/>
      <c r="C792" s="381"/>
      <c r="D792" s="381"/>
      <c r="E792" s="381"/>
      <c r="F792" s="446"/>
      <c r="G792" s="56"/>
      <c r="H792" s="381"/>
      <c r="I792" s="381"/>
      <c r="J792" s="381"/>
      <c r="K792" s="383"/>
    </row>
    <row r="793" spans="1:11" x14ac:dyDescent="0.25">
      <c r="A793" s="381"/>
      <c r="B793" s="382"/>
      <c r="C793" s="381"/>
      <c r="D793" s="381"/>
      <c r="E793" s="381"/>
      <c r="F793" s="446"/>
      <c r="G793" s="56"/>
      <c r="H793" s="381"/>
      <c r="I793" s="381"/>
      <c r="J793" s="381"/>
      <c r="K793" s="383"/>
    </row>
    <row r="794" spans="1:11" x14ac:dyDescent="0.25">
      <c r="A794" s="381"/>
      <c r="B794" s="382"/>
      <c r="C794" s="381"/>
      <c r="D794" s="381"/>
      <c r="E794" s="381"/>
      <c r="F794" s="446"/>
      <c r="G794" s="56"/>
      <c r="H794" s="381"/>
      <c r="I794" s="381"/>
      <c r="J794" s="381"/>
      <c r="K794" s="383"/>
    </row>
    <row r="795" spans="1:11" x14ac:dyDescent="0.25">
      <c r="A795" s="381"/>
      <c r="B795" s="382"/>
      <c r="C795" s="381"/>
      <c r="D795" s="381"/>
      <c r="E795" s="381"/>
      <c r="F795" s="446"/>
      <c r="G795" s="56"/>
      <c r="H795" s="381"/>
      <c r="I795" s="381"/>
      <c r="J795" s="381"/>
      <c r="K795" s="383"/>
    </row>
    <row r="796" spans="1:11" x14ac:dyDescent="0.25">
      <c r="A796" s="381"/>
      <c r="B796" s="382"/>
      <c r="C796" s="381"/>
      <c r="D796" s="381"/>
      <c r="E796" s="381"/>
      <c r="F796" s="446"/>
      <c r="G796" s="56"/>
      <c r="H796" s="381"/>
      <c r="I796" s="381"/>
      <c r="J796" s="381"/>
      <c r="K796" s="383"/>
    </row>
    <row r="797" spans="1:11" x14ac:dyDescent="0.25">
      <c r="A797" s="381"/>
      <c r="B797" s="382"/>
      <c r="C797" s="381"/>
      <c r="D797" s="381"/>
      <c r="E797" s="381"/>
      <c r="F797" s="446"/>
      <c r="G797" s="56"/>
      <c r="H797" s="381"/>
      <c r="I797" s="381"/>
      <c r="J797" s="381"/>
      <c r="K797" s="383"/>
    </row>
    <row r="798" spans="1:11" x14ac:dyDescent="0.25">
      <c r="A798" s="381"/>
      <c r="B798" s="382"/>
      <c r="C798" s="381"/>
      <c r="D798" s="381"/>
      <c r="E798" s="381"/>
      <c r="F798" s="446"/>
      <c r="G798" s="56"/>
      <c r="H798" s="381"/>
      <c r="I798" s="381"/>
      <c r="J798" s="381"/>
      <c r="K798" s="383"/>
    </row>
    <row r="799" spans="1:11" x14ac:dyDescent="0.25">
      <c r="A799" s="381"/>
      <c r="B799" s="382"/>
      <c r="C799" s="381"/>
      <c r="D799" s="381"/>
      <c r="E799" s="381"/>
      <c r="F799" s="446"/>
      <c r="G799" s="56"/>
      <c r="H799" s="381"/>
      <c r="I799" s="381"/>
      <c r="J799" s="381"/>
      <c r="K799" s="383"/>
    </row>
    <row r="800" spans="1:11" x14ac:dyDescent="0.25">
      <c r="A800" s="381"/>
      <c r="B800" s="382"/>
      <c r="C800" s="381"/>
      <c r="D800" s="381"/>
      <c r="E800" s="381"/>
      <c r="F800" s="446"/>
      <c r="G800" s="56"/>
      <c r="H800" s="381"/>
      <c r="I800" s="381"/>
      <c r="J800" s="381"/>
      <c r="K800" s="383"/>
    </row>
    <row r="801" spans="1:11" x14ac:dyDescent="0.25">
      <c r="A801" s="381"/>
      <c r="B801" s="382"/>
      <c r="C801" s="381"/>
      <c r="D801" s="381"/>
      <c r="E801" s="381"/>
      <c r="F801" s="446"/>
      <c r="G801" s="56"/>
      <c r="H801" s="381"/>
      <c r="I801" s="381"/>
      <c r="J801" s="381"/>
      <c r="K801" s="383"/>
    </row>
    <row r="802" spans="1:11" x14ac:dyDescent="0.25">
      <c r="A802" s="381"/>
      <c r="B802" s="382"/>
      <c r="C802" s="381"/>
      <c r="D802" s="381"/>
      <c r="E802" s="381"/>
      <c r="F802" s="446"/>
      <c r="G802" s="56"/>
      <c r="H802" s="381"/>
      <c r="I802" s="381"/>
      <c r="J802" s="381"/>
      <c r="K802" s="383"/>
    </row>
    <row r="803" spans="1:11" x14ac:dyDescent="0.25">
      <c r="A803" s="381"/>
      <c r="B803" s="382"/>
      <c r="C803" s="381"/>
      <c r="D803" s="381"/>
      <c r="E803" s="381"/>
      <c r="F803" s="446"/>
      <c r="G803" s="56"/>
      <c r="H803" s="381"/>
      <c r="I803" s="381"/>
      <c r="J803" s="381"/>
      <c r="K803" s="383"/>
    </row>
    <row r="804" spans="1:11" x14ac:dyDescent="0.25">
      <c r="A804" s="381"/>
      <c r="B804" s="382"/>
      <c r="C804" s="381"/>
      <c r="D804" s="381"/>
      <c r="E804" s="381"/>
      <c r="F804" s="446"/>
      <c r="G804" s="56"/>
      <c r="H804" s="381"/>
      <c r="I804" s="381"/>
      <c r="J804" s="381"/>
      <c r="K804" s="383"/>
    </row>
    <row r="805" spans="1:11" x14ac:dyDescent="0.25">
      <c r="A805" s="381"/>
      <c r="B805" s="382"/>
      <c r="C805" s="381"/>
      <c r="D805" s="381"/>
      <c r="E805" s="381"/>
      <c r="F805" s="446"/>
      <c r="G805" s="56"/>
      <c r="H805" s="381"/>
      <c r="I805" s="381"/>
      <c r="J805" s="381"/>
      <c r="K805" s="383"/>
    </row>
    <row r="806" spans="1:11" x14ac:dyDescent="0.25">
      <c r="A806" s="381"/>
      <c r="B806" s="382"/>
      <c r="C806" s="381"/>
      <c r="D806" s="381"/>
      <c r="E806" s="381"/>
      <c r="F806" s="446"/>
      <c r="G806" s="56"/>
      <c r="H806" s="381"/>
      <c r="I806" s="381"/>
      <c r="J806" s="381"/>
      <c r="K806" s="383"/>
    </row>
    <row r="807" spans="1:11" x14ac:dyDescent="0.25">
      <c r="A807" s="381"/>
      <c r="B807" s="382"/>
      <c r="C807" s="381"/>
      <c r="D807" s="381"/>
      <c r="E807" s="381"/>
      <c r="F807" s="446"/>
      <c r="G807" s="56"/>
      <c r="H807" s="381"/>
      <c r="I807" s="381"/>
      <c r="J807" s="381"/>
      <c r="K807" s="383"/>
    </row>
    <row r="808" spans="1:11" x14ac:dyDescent="0.25">
      <c r="A808" s="381"/>
      <c r="B808" s="382"/>
      <c r="C808" s="381"/>
      <c r="D808" s="381"/>
      <c r="E808" s="381"/>
      <c r="F808" s="446"/>
      <c r="G808" s="56"/>
      <c r="H808" s="381"/>
      <c r="I808" s="381"/>
      <c r="J808" s="381"/>
      <c r="K808" s="383"/>
    </row>
    <row r="809" spans="1:11" x14ac:dyDescent="0.25">
      <c r="A809" s="381"/>
      <c r="B809" s="382"/>
      <c r="C809" s="381"/>
      <c r="D809" s="381"/>
      <c r="E809" s="381"/>
      <c r="F809" s="446"/>
      <c r="G809" s="56"/>
      <c r="H809" s="381"/>
      <c r="I809" s="381"/>
      <c r="J809" s="381"/>
      <c r="K809" s="383"/>
    </row>
    <row r="810" spans="1:11" x14ac:dyDescent="0.25">
      <c r="A810" s="381"/>
      <c r="B810" s="382"/>
      <c r="C810" s="381"/>
      <c r="D810" s="381"/>
      <c r="E810" s="381"/>
      <c r="F810" s="446"/>
      <c r="G810" s="56"/>
      <c r="H810" s="381"/>
      <c r="I810" s="381"/>
      <c r="J810" s="381"/>
      <c r="K810" s="383"/>
    </row>
    <row r="811" spans="1:11" x14ac:dyDescent="0.25">
      <c r="A811" s="381"/>
      <c r="B811" s="382"/>
      <c r="C811" s="381"/>
      <c r="D811" s="381"/>
      <c r="E811" s="381"/>
      <c r="F811" s="446"/>
      <c r="G811" s="56"/>
      <c r="H811" s="381"/>
      <c r="I811" s="381"/>
      <c r="J811" s="381"/>
      <c r="K811" s="383"/>
    </row>
    <row r="812" spans="1:11" x14ac:dyDescent="0.25">
      <c r="A812" s="381"/>
      <c r="B812" s="382"/>
      <c r="C812" s="381"/>
      <c r="D812" s="381"/>
      <c r="E812" s="381"/>
      <c r="F812" s="446"/>
      <c r="G812" s="56"/>
      <c r="H812" s="381"/>
      <c r="I812" s="381"/>
      <c r="J812" s="381"/>
      <c r="K812" s="383"/>
    </row>
    <row r="813" spans="1:11" x14ac:dyDescent="0.25">
      <c r="A813" s="381"/>
      <c r="B813" s="382"/>
      <c r="C813" s="381"/>
      <c r="D813" s="381"/>
      <c r="E813" s="381"/>
      <c r="F813" s="446"/>
      <c r="G813" s="56"/>
      <c r="H813" s="381"/>
      <c r="I813" s="381"/>
      <c r="J813" s="381"/>
      <c r="K813" s="383"/>
    </row>
    <row r="814" spans="1:11" x14ac:dyDescent="0.25">
      <c r="A814" s="381"/>
      <c r="B814" s="382"/>
      <c r="C814" s="381"/>
      <c r="D814" s="381"/>
      <c r="E814" s="381"/>
      <c r="F814" s="446"/>
      <c r="G814" s="56"/>
      <c r="H814" s="381"/>
      <c r="I814" s="381"/>
      <c r="J814" s="381"/>
      <c r="K814" s="383"/>
    </row>
    <row r="815" spans="1:11" x14ac:dyDescent="0.25">
      <c r="A815" s="381"/>
      <c r="B815" s="382"/>
      <c r="C815" s="381"/>
      <c r="D815" s="381"/>
      <c r="E815" s="381"/>
      <c r="F815" s="446"/>
      <c r="G815" s="56"/>
      <c r="H815" s="381"/>
      <c r="I815" s="381"/>
      <c r="J815" s="381"/>
      <c r="K815" s="383"/>
    </row>
    <row r="816" spans="1:11" x14ac:dyDescent="0.25">
      <c r="A816" s="381"/>
      <c r="B816" s="382"/>
      <c r="C816" s="381"/>
      <c r="D816" s="381"/>
      <c r="E816" s="381"/>
      <c r="F816" s="446"/>
      <c r="G816" s="56"/>
      <c r="H816" s="381"/>
      <c r="I816" s="381"/>
      <c r="J816" s="381"/>
      <c r="K816" s="383"/>
    </row>
    <row r="817" spans="1:11" x14ac:dyDescent="0.25">
      <c r="A817" s="381"/>
      <c r="B817" s="382"/>
      <c r="C817" s="381"/>
      <c r="D817" s="381"/>
      <c r="E817" s="381"/>
      <c r="F817" s="446"/>
      <c r="G817" s="56"/>
      <c r="H817" s="381"/>
      <c r="I817" s="381"/>
      <c r="J817" s="381"/>
      <c r="K817" s="383"/>
    </row>
    <row r="818" spans="1:11" x14ac:dyDescent="0.25">
      <c r="A818" s="381"/>
      <c r="B818" s="382"/>
      <c r="C818" s="381"/>
      <c r="D818" s="381"/>
      <c r="E818" s="381"/>
      <c r="F818" s="446"/>
      <c r="G818" s="56"/>
      <c r="H818" s="381"/>
      <c r="I818" s="381"/>
      <c r="J818" s="381"/>
      <c r="K818" s="383"/>
    </row>
    <row r="819" spans="1:11" x14ac:dyDescent="0.25">
      <c r="A819" s="381"/>
      <c r="B819" s="382"/>
      <c r="C819" s="381"/>
      <c r="D819" s="381"/>
      <c r="E819" s="381"/>
      <c r="F819" s="446"/>
      <c r="G819" s="56"/>
      <c r="H819" s="381"/>
      <c r="I819" s="381"/>
      <c r="J819" s="381"/>
      <c r="K819" s="383"/>
    </row>
    <row r="820" spans="1:11" x14ac:dyDescent="0.25">
      <c r="A820" s="381"/>
      <c r="B820" s="382"/>
      <c r="C820" s="381"/>
      <c r="D820" s="381"/>
      <c r="E820" s="381"/>
      <c r="F820" s="446"/>
      <c r="G820" s="56"/>
      <c r="H820" s="381"/>
      <c r="I820" s="381"/>
      <c r="J820" s="381"/>
      <c r="K820" s="383"/>
    </row>
    <row r="821" spans="1:11" x14ac:dyDescent="0.25">
      <c r="A821" s="381"/>
      <c r="B821" s="382"/>
      <c r="C821" s="381"/>
      <c r="D821" s="381"/>
      <c r="E821" s="381"/>
      <c r="F821" s="446"/>
      <c r="G821" s="56"/>
      <c r="H821" s="381"/>
      <c r="I821" s="381"/>
      <c r="J821" s="381"/>
      <c r="K821" s="383"/>
    </row>
    <row r="822" spans="1:11" x14ac:dyDescent="0.25">
      <c r="A822" s="381"/>
      <c r="B822" s="382"/>
      <c r="C822" s="381"/>
      <c r="D822" s="381"/>
      <c r="E822" s="381"/>
      <c r="F822" s="446"/>
      <c r="G822" s="56"/>
      <c r="H822" s="381"/>
      <c r="I822" s="381"/>
      <c r="J822" s="381"/>
      <c r="K822" s="383"/>
    </row>
    <row r="823" spans="1:11" x14ac:dyDescent="0.25">
      <c r="A823" s="381"/>
      <c r="B823" s="382"/>
      <c r="C823" s="381"/>
      <c r="D823" s="381"/>
      <c r="E823" s="381"/>
      <c r="F823" s="446"/>
      <c r="G823" s="56"/>
      <c r="H823" s="381"/>
      <c r="I823" s="381"/>
      <c r="J823" s="381"/>
      <c r="K823" s="383"/>
    </row>
    <row r="824" spans="1:11" x14ac:dyDescent="0.25">
      <c r="A824" s="381"/>
      <c r="B824" s="382"/>
      <c r="C824" s="381"/>
      <c r="D824" s="381"/>
      <c r="E824" s="381"/>
      <c r="F824" s="446"/>
      <c r="G824" s="56"/>
      <c r="H824" s="381"/>
      <c r="I824" s="381"/>
      <c r="J824" s="381"/>
      <c r="K824" s="383"/>
    </row>
    <row r="825" spans="1:11" x14ac:dyDescent="0.25">
      <c r="A825" s="381"/>
      <c r="B825" s="382"/>
      <c r="C825" s="381"/>
      <c r="D825" s="381"/>
      <c r="E825" s="381"/>
      <c r="F825" s="446"/>
      <c r="G825" s="56"/>
      <c r="H825" s="381"/>
      <c r="I825" s="381"/>
      <c r="J825" s="381"/>
      <c r="K825" s="383"/>
    </row>
    <row r="826" spans="1:11" x14ac:dyDescent="0.25">
      <c r="A826" s="381"/>
      <c r="B826" s="382"/>
      <c r="C826" s="381"/>
      <c r="D826" s="381"/>
      <c r="E826" s="381"/>
      <c r="F826" s="446"/>
      <c r="G826" s="56"/>
      <c r="H826" s="381"/>
      <c r="I826" s="381"/>
      <c r="J826" s="381"/>
      <c r="K826" s="383"/>
    </row>
    <row r="827" spans="1:11" x14ac:dyDescent="0.25">
      <c r="A827" s="381"/>
      <c r="B827" s="382"/>
      <c r="C827" s="381"/>
      <c r="D827" s="381"/>
      <c r="E827" s="381"/>
      <c r="F827" s="446"/>
      <c r="G827" s="56"/>
      <c r="H827" s="381"/>
      <c r="I827" s="381"/>
      <c r="J827" s="381"/>
      <c r="K827" s="383"/>
    </row>
    <row r="828" spans="1:11" x14ac:dyDescent="0.25">
      <c r="A828" s="381"/>
      <c r="B828" s="382"/>
      <c r="C828" s="381"/>
      <c r="D828" s="381"/>
      <c r="E828" s="381"/>
      <c r="F828" s="446"/>
      <c r="G828" s="56"/>
      <c r="H828" s="381"/>
      <c r="I828" s="381"/>
      <c r="J828" s="381"/>
      <c r="K828" s="383"/>
    </row>
    <row r="829" spans="1:11" x14ac:dyDescent="0.25">
      <c r="A829" s="381"/>
      <c r="B829" s="382"/>
      <c r="C829" s="381"/>
      <c r="D829" s="381"/>
      <c r="E829" s="381"/>
      <c r="F829" s="446"/>
      <c r="G829" s="56"/>
      <c r="H829" s="381"/>
      <c r="I829" s="381"/>
      <c r="J829" s="381"/>
      <c r="K829" s="383"/>
    </row>
    <row r="830" spans="1:11" x14ac:dyDescent="0.25">
      <c r="A830" s="381"/>
      <c r="B830" s="382"/>
      <c r="C830" s="381"/>
      <c r="D830" s="381"/>
      <c r="E830" s="381"/>
      <c r="F830" s="446"/>
      <c r="G830" s="56"/>
      <c r="H830" s="381"/>
      <c r="I830" s="381"/>
      <c r="J830" s="381"/>
      <c r="K830" s="383"/>
    </row>
    <row r="831" spans="1:11" x14ac:dyDescent="0.25">
      <c r="A831" s="381"/>
      <c r="B831" s="382"/>
      <c r="C831" s="381"/>
      <c r="D831" s="381"/>
      <c r="E831" s="381"/>
      <c r="F831" s="446"/>
      <c r="G831" s="56"/>
      <c r="H831" s="381"/>
      <c r="I831" s="381"/>
      <c r="J831" s="381"/>
      <c r="K831" s="383"/>
    </row>
    <row r="832" spans="1:11" x14ac:dyDescent="0.25">
      <c r="A832" s="381"/>
      <c r="B832" s="382"/>
      <c r="C832" s="381"/>
      <c r="D832" s="381"/>
      <c r="E832" s="381"/>
      <c r="F832" s="446"/>
      <c r="G832" s="56"/>
      <c r="H832" s="381"/>
      <c r="I832" s="381"/>
      <c r="J832" s="381"/>
      <c r="K832" s="383"/>
    </row>
    <row r="833" spans="1:11" x14ac:dyDescent="0.25">
      <c r="A833" s="381"/>
      <c r="B833" s="382"/>
      <c r="C833" s="381"/>
      <c r="D833" s="381"/>
      <c r="E833" s="381"/>
      <c r="F833" s="446"/>
      <c r="G833" s="56"/>
      <c r="H833" s="381"/>
      <c r="I833" s="381"/>
      <c r="J833" s="381"/>
      <c r="K833" s="383"/>
    </row>
    <row r="834" spans="1:11" x14ac:dyDescent="0.25">
      <c r="A834" s="381"/>
      <c r="B834" s="382"/>
      <c r="C834" s="381"/>
      <c r="D834" s="381"/>
      <c r="E834" s="381"/>
      <c r="F834" s="446"/>
      <c r="G834" s="56"/>
      <c r="H834" s="381"/>
      <c r="I834" s="381"/>
      <c r="J834" s="381"/>
      <c r="K834" s="383"/>
    </row>
    <row r="835" spans="1:11" x14ac:dyDescent="0.25">
      <c r="A835" s="381"/>
      <c r="B835" s="382"/>
      <c r="C835" s="381"/>
      <c r="D835" s="381"/>
      <c r="E835" s="381"/>
      <c r="F835" s="446"/>
      <c r="G835" s="56"/>
      <c r="H835" s="381"/>
      <c r="I835" s="381"/>
      <c r="J835" s="381"/>
      <c r="K835" s="383"/>
    </row>
    <row r="836" spans="1:11" x14ac:dyDescent="0.25">
      <c r="A836" s="381"/>
      <c r="B836" s="382"/>
      <c r="C836" s="381"/>
      <c r="D836" s="381"/>
      <c r="E836" s="381"/>
      <c r="F836" s="446"/>
      <c r="G836" s="56"/>
      <c r="H836" s="381"/>
      <c r="I836" s="381"/>
      <c r="J836" s="381"/>
      <c r="K836" s="383"/>
    </row>
    <row r="837" spans="1:11" x14ac:dyDescent="0.25">
      <c r="A837" s="381"/>
      <c r="B837" s="382"/>
      <c r="C837" s="381"/>
      <c r="D837" s="381"/>
      <c r="E837" s="381"/>
      <c r="F837" s="446"/>
      <c r="G837" s="56"/>
      <c r="H837" s="381"/>
      <c r="I837" s="381"/>
      <c r="J837" s="381"/>
      <c r="K837" s="383"/>
    </row>
    <row r="838" spans="1:11" x14ac:dyDescent="0.25">
      <c r="A838" s="381"/>
      <c r="B838" s="382"/>
      <c r="C838" s="381"/>
      <c r="D838" s="381"/>
      <c r="E838" s="381"/>
      <c r="F838" s="446"/>
      <c r="G838" s="56"/>
      <c r="H838" s="381"/>
      <c r="I838" s="381"/>
      <c r="J838" s="381"/>
      <c r="K838" s="383"/>
    </row>
    <row r="839" spans="1:11" x14ac:dyDescent="0.25">
      <c r="A839" s="381"/>
      <c r="B839" s="382"/>
      <c r="C839" s="381"/>
      <c r="D839" s="381"/>
      <c r="E839" s="381"/>
      <c r="F839" s="446"/>
      <c r="G839" s="56"/>
      <c r="H839" s="381"/>
      <c r="I839" s="381"/>
      <c r="J839" s="381"/>
      <c r="K839" s="383"/>
    </row>
    <row r="840" spans="1:11" x14ac:dyDescent="0.25">
      <c r="A840" s="381"/>
      <c r="B840" s="382"/>
      <c r="C840" s="381"/>
      <c r="D840" s="381"/>
      <c r="E840" s="381"/>
      <c r="F840" s="446"/>
      <c r="G840" s="56"/>
      <c r="H840" s="381"/>
      <c r="I840" s="381"/>
      <c r="J840" s="381"/>
      <c r="K840" s="383"/>
    </row>
    <row r="841" spans="1:11" x14ac:dyDescent="0.25">
      <c r="A841" s="381"/>
      <c r="B841" s="382"/>
      <c r="C841" s="381"/>
      <c r="D841" s="381"/>
      <c r="E841" s="381"/>
      <c r="F841" s="446"/>
      <c r="G841" s="56"/>
      <c r="H841" s="381"/>
      <c r="I841" s="381"/>
      <c r="J841" s="381"/>
      <c r="K841" s="383"/>
    </row>
    <row r="842" spans="1:11" x14ac:dyDescent="0.25">
      <c r="A842" s="381"/>
      <c r="B842" s="382"/>
      <c r="C842" s="381"/>
      <c r="D842" s="381"/>
      <c r="E842" s="381"/>
      <c r="F842" s="446"/>
      <c r="G842" s="56"/>
      <c r="H842" s="381"/>
      <c r="I842" s="381"/>
      <c r="J842" s="381"/>
      <c r="K842" s="383"/>
    </row>
    <row r="843" spans="1:11" x14ac:dyDescent="0.25">
      <c r="A843" s="381"/>
      <c r="B843" s="382"/>
      <c r="C843" s="381"/>
      <c r="D843" s="381"/>
      <c r="E843" s="381"/>
      <c r="F843" s="446"/>
      <c r="G843" s="56"/>
      <c r="H843" s="381"/>
      <c r="I843" s="381"/>
      <c r="J843" s="381"/>
      <c r="K843" s="383"/>
    </row>
    <row r="844" spans="1:11" x14ac:dyDescent="0.25">
      <c r="A844" s="381"/>
      <c r="B844" s="382"/>
      <c r="C844" s="381"/>
      <c r="D844" s="381"/>
      <c r="E844" s="381"/>
      <c r="F844" s="446"/>
      <c r="G844" s="56"/>
      <c r="H844" s="381"/>
      <c r="I844" s="381"/>
      <c r="J844" s="381"/>
      <c r="K844" s="383"/>
    </row>
    <row r="845" spans="1:11" x14ac:dyDescent="0.25">
      <c r="A845" s="381"/>
      <c r="B845" s="382"/>
      <c r="C845" s="381"/>
      <c r="D845" s="381"/>
      <c r="E845" s="381"/>
      <c r="F845" s="446"/>
      <c r="G845" s="56"/>
      <c r="H845" s="381"/>
      <c r="I845" s="381"/>
      <c r="J845" s="381"/>
      <c r="K845" s="383"/>
    </row>
    <row r="846" spans="1:11" x14ac:dyDescent="0.25">
      <c r="A846" s="381"/>
      <c r="B846" s="382"/>
      <c r="C846" s="381"/>
      <c r="D846" s="381"/>
      <c r="E846" s="381"/>
      <c r="F846" s="446"/>
      <c r="G846" s="56"/>
      <c r="H846" s="381"/>
      <c r="I846" s="381"/>
      <c r="J846" s="381"/>
      <c r="K846" s="383"/>
    </row>
    <row r="847" spans="1:11" x14ac:dyDescent="0.25">
      <c r="A847" s="381"/>
      <c r="B847" s="382"/>
      <c r="C847" s="381"/>
      <c r="D847" s="381"/>
      <c r="E847" s="381"/>
      <c r="F847" s="446"/>
      <c r="G847" s="56"/>
      <c r="H847" s="381"/>
      <c r="I847" s="381"/>
      <c r="J847" s="381"/>
      <c r="K847" s="383"/>
    </row>
    <row r="848" spans="1:11" x14ac:dyDescent="0.25">
      <c r="A848" s="381"/>
      <c r="B848" s="382"/>
      <c r="C848" s="381"/>
      <c r="D848" s="381"/>
      <c r="E848" s="381"/>
      <c r="F848" s="446"/>
      <c r="G848" s="56"/>
      <c r="H848" s="381"/>
      <c r="I848" s="381"/>
      <c r="J848" s="381"/>
      <c r="K848" s="383"/>
    </row>
    <row r="849" spans="1:11" x14ac:dyDescent="0.25">
      <c r="A849" s="381"/>
      <c r="B849" s="382"/>
      <c r="C849" s="381"/>
      <c r="D849" s="381"/>
      <c r="E849" s="381"/>
      <c r="F849" s="446"/>
      <c r="G849" s="56"/>
      <c r="H849" s="381"/>
      <c r="I849" s="381"/>
      <c r="J849" s="381"/>
      <c r="K849" s="383"/>
    </row>
    <row r="850" spans="1:11" x14ac:dyDescent="0.25">
      <c r="A850" s="381"/>
      <c r="B850" s="382"/>
      <c r="C850" s="381"/>
      <c r="D850" s="381"/>
      <c r="E850" s="381"/>
      <c r="F850" s="446"/>
      <c r="G850" s="56"/>
      <c r="H850" s="381"/>
      <c r="I850" s="381"/>
      <c r="J850" s="381"/>
      <c r="K850" s="383"/>
    </row>
    <row r="851" spans="1:11" x14ac:dyDescent="0.25">
      <c r="A851" s="381"/>
      <c r="B851" s="382"/>
      <c r="C851" s="381"/>
      <c r="D851" s="381"/>
      <c r="E851" s="381"/>
      <c r="F851" s="446"/>
      <c r="G851" s="56"/>
      <c r="H851" s="381"/>
      <c r="I851" s="381"/>
      <c r="J851" s="381"/>
      <c r="K851" s="383"/>
    </row>
    <row r="852" spans="1:11" x14ac:dyDescent="0.25">
      <c r="A852" s="381"/>
      <c r="B852" s="382"/>
      <c r="C852" s="381"/>
      <c r="D852" s="381"/>
      <c r="E852" s="381"/>
      <c r="F852" s="446"/>
      <c r="G852" s="56"/>
      <c r="H852" s="381"/>
      <c r="I852" s="381"/>
      <c r="J852" s="381"/>
      <c r="K852" s="383"/>
    </row>
    <row r="853" spans="1:11" x14ac:dyDescent="0.25">
      <c r="A853" s="381"/>
      <c r="B853" s="382"/>
      <c r="C853" s="381"/>
      <c r="D853" s="381"/>
      <c r="E853" s="381"/>
      <c r="F853" s="446"/>
      <c r="G853" s="56"/>
      <c r="H853" s="381"/>
      <c r="I853" s="381"/>
      <c r="J853" s="381"/>
      <c r="K853" s="383"/>
    </row>
    <row r="854" spans="1:11" x14ac:dyDescent="0.25">
      <c r="A854" s="381"/>
      <c r="B854" s="382"/>
      <c r="C854" s="381"/>
      <c r="D854" s="381"/>
      <c r="E854" s="381"/>
      <c r="F854" s="446"/>
      <c r="G854" s="56"/>
      <c r="H854" s="381"/>
      <c r="I854" s="381"/>
      <c r="J854" s="381"/>
      <c r="K854" s="383"/>
    </row>
    <row r="855" spans="1:11" x14ac:dyDescent="0.25">
      <c r="A855" s="381"/>
      <c r="B855" s="382"/>
      <c r="C855" s="381"/>
      <c r="D855" s="381"/>
      <c r="E855" s="381"/>
      <c r="F855" s="446"/>
      <c r="G855" s="56"/>
      <c r="H855" s="381"/>
      <c r="I855" s="381"/>
      <c r="J855" s="381"/>
      <c r="K855" s="383"/>
    </row>
    <row r="856" spans="1:11" x14ac:dyDescent="0.25">
      <c r="A856" s="381"/>
      <c r="B856" s="382"/>
      <c r="C856" s="381"/>
      <c r="D856" s="381"/>
      <c r="E856" s="381"/>
      <c r="F856" s="446"/>
      <c r="G856" s="56"/>
      <c r="H856" s="381"/>
      <c r="I856" s="381"/>
      <c r="J856" s="381"/>
      <c r="K856" s="383"/>
    </row>
    <row r="857" spans="1:11" x14ac:dyDescent="0.25">
      <c r="A857" s="381"/>
      <c r="B857" s="382"/>
      <c r="C857" s="381"/>
      <c r="D857" s="381"/>
      <c r="E857" s="381"/>
      <c r="F857" s="446"/>
      <c r="G857" s="56"/>
      <c r="H857" s="381"/>
      <c r="I857" s="381"/>
      <c r="J857" s="381"/>
      <c r="K857" s="383"/>
    </row>
    <row r="858" spans="1:11" x14ac:dyDescent="0.25">
      <c r="A858" s="381"/>
      <c r="B858" s="382"/>
      <c r="C858" s="381"/>
      <c r="D858" s="381"/>
      <c r="E858" s="381"/>
      <c r="F858" s="446"/>
      <c r="G858" s="56"/>
      <c r="H858" s="381"/>
      <c r="I858" s="381"/>
      <c r="J858" s="381"/>
      <c r="K858" s="383"/>
    </row>
    <row r="859" spans="1:11" x14ac:dyDescent="0.25">
      <c r="A859" s="381"/>
      <c r="B859" s="382"/>
      <c r="C859" s="381"/>
      <c r="D859" s="381"/>
      <c r="E859" s="381"/>
      <c r="F859" s="446"/>
      <c r="G859" s="56"/>
      <c r="H859" s="381"/>
      <c r="I859" s="381"/>
      <c r="J859" s="381"/>
      <c r="K859" s="383"/>
    </row>
    <row r="860" spans="1:11" x14ac:dyDescent="0.25">
      <c r="A860" s="381"/>
      <c r="B860" s="382"/>
      <c r="C860" s="381"/>
      <c r="D860" s="381"/>
      <c r="E860" s="381"/>
      <c r="F860" s="446"/>
      <c r="G860" s="56"/>
      <c r="H860" s="381"/>
      <c r="I860" s="381"/>
      <c r="J860" s="381"/>
      <c r="K860" s="383"/>
    </row>
    <row r="861" spans="1:11" x14ac:dyDescent="0.25">
      <c r="A861" s="381"/>
      <c r="B861" s="382"/>
      <c r="C861" s="381"/>
      <c r="D861" s="381"/>
      <c r="E861" s="381"/>
      <c r="F861" s="446"/>
      <c r="G861" s="56"/>
      <c r="H861" s="381"/>
      <c r="I861" s="381"/>
      <c r="J861" s="381"/>
      <c r="K861" s="383"/>
    </row>
    <row r="862" spans="1:11" x14ac:dyDescent="0.25">
      <c r="A862" s="381"/>
      <c r="B862" s="382"/>
      <c r="C862" s="381"/>
      <c r="D862" s="381"/>
      <c r="E862" s="381"/>
      <c r="F862" s="446"/>
      <c r="G862" s="56"/>
      <c r="H862" s="381"/>
      <c r="I862" s="381"/>
      <c r="J862" s="381"/>
      <c r="K862" s="383"/>
    </row>
    <row r="863" spans="1:11" x14ac:dyDescent="0.25">
      <c r="A863" s="381"/>
      <c r="B863" s="382"/>
      <c r="C863" s="381"/>
      <c r="D863" s="381"/>
      <c r="E863" s="381"/>
      <c r="F863" s="446"/>
      <c r="G863" s="56"/>
      <c r="H863" s="381"/>
      <c r="I863" s="381"/>
      <c r="J863" s="381"/>
      <c r="K863" s="383"/>
    </row>
    <row r="864" spans="1:11" x14ac:dyDescent="0.25">
      <c r="A864" s="381"/>
      <c r="B864" s="382"/>
      <c r="C864" s="381"/>
      <c r="D864" s="381"/>
      <c r="E864" s="381"/>
      <c r="F864" s="446"/>
      <c r="G864" s="56"/>
      <c r="H864" s="381"/>
      <c r="I864" s="381"/>
      <c r="J864" s="381"/>
      <c r="K864" s="383"/>
    </row>
    <row r="865" spans="1:11" x14ac:dyDescent="0.25">
      <c r="A865" s="381"/>
      <c r="B865" s="382"/>
      <c r="C865" s="381"/>
      <c r="D865" s="381"/>
      <c r="E865" s="381"/>
      <c r="F865" s="446"/>
      <c r="G865" s="56"/>
      <c r="H865" s="381"/>
      <c r="I865" s="381"/>
      <c r="J865" s="381"/>
      <c r="K865" s="383"/>
    </row>
    <row r="866" spans="1:11" x14ac:dyDescent="0.25">
      <c r="A866" s="381"/>
      <c r="B866" s="382"/>
      <c r="C866" s="381"/>
      <c r="D866" s="381"/>
      <c r="E866" s="381"/>
      <c r="F866" s="446"/>
      <c r="G866" s="56"/>
      <c r="H866" s="381"/>
      <c r="I866" s="381"/>
      <c r="J866" s="381"/>
      <c r="K866" s="383"/>
    </row>
    <row r="867" spans="1:11" x14ac:dyDescent="0.25">
      <c r="A867" s="381"/>
      <c r="B867" s="382"/>
      <c r="C867" s="381"/>
      <c r="D867" s="381"/>
      <c r="E867" s="381"/>
      <c r="F867" s="446"/>
      <c r="G867" s="56"/>
      <c r="H867" s="381"/>
      <c r="I867" s="381"/>
      <c r="J867" s="381"/>
      <c r="K867" s="383"/>
    </row>
    <row r="868" spans="1:11" x14ac:dyDescent="0.25">
      <c r="A868" s="381"/>
      <c r="B868" s="382"/>
      <c r="C868" s="381"/>
      <c r="D868" s="381"/>
      <c r="E868" s="381"/>
      <c r="F868" s="446"/>
      <c r="G868" s="56"/>
      <c r="H868" s="381"/>
      <c r="I868" s="381"/>
      <c r="J868" s="381"/>
      <c r="K868" s="383"/>
    </row>
    <row r="869" spans="1:11" x14ac:dyDescent="0.25">
      <c r="A869" s="381"/>
      <c r="B869" s="382"/>
      <c r="C869" s="381"/>
      <c r="D869" s="381"/>
      <c r="E869" s="381"/>
      <c r="F869" s="446"/>
      <c r="G869" s="56"/>
      <c r="H869" s="381"/>
      <c r="I869" s="381"/>
      <c r="J869" s="381"/>
      <c r="K869" s="383"/>
    </row>
    <row r="870" spans="1:11" x14ac:dyDescent="0.25">
      <c r="A870" s="381"/>
      <c r="B870" s="382"/>
      <c r="C870" s="381"/>
      <c r="D870" s="381"/>
      <c r="E870" s="381"/>
      <c r="F870" s="446"/>
      <c r="G870" s="56"/>
      <c r="H870" s="381"/>
      <c r="I870" s="381"/>
      <c r="J870" s="381"/>
      <c r="K870" s="383"/>
    </row>
    <row r="871" spans="1:11" x14ac:dyDescent="0.25">
      <c r="A871" s="381"/>
      <c r="B871" s="382"/>
      <c r="C871" s="381"/>
      <c r="D871" s="381"/>
      <c r="E871" s="381"/>
      <c r="F871" s="446"/>
      <c r="G871" s="56"/>
      <c r="H871" s="381"/>
      <c r="I871" s="381"/>
      <c r="J871" s="381"/>
      <c r="K871" s="383"/>
    </row>
    <row r="872" spans="1:11" x14ac:dyDescent="0.25">
      <c r="A872" s="381"/>
      <c r="B872" s="382"/>
      <c r="C872" s="381"/>
      <c r="D872" s="381"/>
      <c r="E872" s="381"/>
      <c r="F872" s="446"/>
      <c r="G872" s="56"/>
      <c r="H872" s="381"/>
      <c r="I872" s="381"/>
      <c r="J872" s="381"/>
      <c r="K872" s="383"/>
    </row>
    <row r="873" spans="1:11" x14ac:dyDescent="0.25">
      <c r="A873" s="381"/>
      <c r="B873" s="382"/>
      <c r="C873" s="381"/>
      <c r="D873" s="381"/>
      <c r="E873" s="381"/>
      <c r="F873" s="446"/>
      <c r="G873" s="56"/>
      <c r="H873" s="381"/>
      <c r="I873" s="381"/>
      <c r="J873" s="381"/>
      <c r="K873" s="383"/>
    </row>
    <row r="874" spans="1:11" x14ac:dyDescent="0.25">
      <c r="A874" s="381"/>
      <c r="B874" s="382"/>
      <c r="C874" s="381"/>
      <c r="D874" s="381"/>
      <c r="E874" s="381"/>
      <c r="F874" s="446"/>
      <c r="G874" s="56"/>
      <c r="H874" s="381"/>
      <c r="I874" s="381"/>
      <c r="J874" s="381"/>
      <c r="K874" s="383"/>
    </row>
    <row r="875" spans="1:11" x14ac:dyDescent="0.25">
      <c r="A875" s="381"/>
      <c r="B875" s="382"/>
      <c r="C875" s="381"/>
      <c r="D875" s="381"/>
      <c r="E875" s="381"/>
      <c r="F875" s="446"/>
      <c r="G875" s="56"/>
      <c r="H875" s="381"/>
      <c r="I875" s="381"/>
      <c r="J875" s="381"/>
      <c r="K875" s="383"/>
    </row>
    <row r="876" spans="1:11" x14ac:dyDescent="0.25">
      <c r="A876" s="381"/>
      <c r="B876" s="382"/>
      <c r="C876" s="381"/>
      <c r="D876" s="381"/>
      <c r="E876" s="381"/>
      <c r="F876" s="446"/>
      <c r="G876" s="56"/>
      <c r="H876" s="381"/>
      <c r="I876" s="381"/>
      <c r="J876" s="381"/>
      <c r="K876" s="383"/>
    </row>
    <row r="877" spans="1:11" x14ac:dyDescent="0.25">
      <c r="A877" s="381"/>
      <c r="B877" s="382"/>
      <c r="C877" s="381"/>
      <c r="D877" s="381"/>
      <c r="E877" s="381"/>
      <c r="F877" s="446"/>
      <c r="G877" s="56"/>
      <c r="H877" s="381"/>
      <c r="I877" s="381"/>
      <c r="J877" s="381"/>
      <c r="K877" s="383"/>
    </row>
    <row r="878" spans="1:11" x14ac:dyDescent="0.25">
      <c r="A878" s="381"/>
      <c r="B878" s="382"/>
      <c r="C878" s="381"/>
      <c r="D878" s="381"/>
      <c r="E878" s="381"/>
      <c r="F878" s="446"/>
      <c r="G878" s="56"/>
      <c r="H878" s="381"/>
      <c r="I878" s="381"/>
      <c r="J878" s="381"/>
      <c r="K878" s="383"/>
    </row>
    <row r="879" spans="1:11" x14ac:dyDescent="0.25">
      <c r="A879" s="381"/>
      <c r="B879" s="382"/>
      <c r="C879" s="381"/>
      <c r="D879" s="381"/>
      <c r="E879" s="381"/>
      <c r="F879" s="446"/>
      <c r="G879" s="56"/>
      <c r="H879" s="381"/>
      <c r="I879" s="381"/>
      <c r="J879" s="381"/>
      <c r="K879" s="383"/>
    </row>
    <row r="880" spans="1:11" x14ac:dyDescent="0.25">
      <c r="A880" s="381"/>
      <c r="B880" s="382"/>
      <c r="C880" s="381"/>
      <c r="D880" s="381"/>
      <c r="E880" s="381"/>
      <c r="F880" s="446"/>
      <c r="G880" s="56"/>
      <c r="H880" s="381"/>
      <c r="I880" s="381"/>
      <c r="J880" s="381"/>
      <c r="K880" s="383"/>
    </row>
    <row r="881" spans="1:11" x14ac:dyDescent="0.25">
      <c r="A881" s="381"/>
      <c r="B881" s="382"/>
      <c r="C881" s="381"/>
      <c r="D881" s="381"/>
      <c r="E881" s="381"/>
      <c r="F881" s="446"/>
      <c r="G881" s="56"/>
      <c r="H881" s="381"/>
      <c r="I881" s="381"/>
      <c r="J881" s="381"/>
      <c r="K881" s="383"/>
    </row>
    <row r="882" spans="1:11" x14ac:dyDescent="0.25">
      <c r="A882" s="381"/>
      <c r="B882" s="382"/>
      <c r="C882" s="381"/>
      <c r="D882" s="381"/>
      <c r="E882" s="381"/>
      <c r="F882" s="446"/>
      <c r="G882" s="56"/>
      <c r="H882" s="381"/>
      <c r="I882" s="381"/>
      <c r="J882" s="381"/>
      <c r="K882" s="383"/>
    </row>
    <row r="883" spans="1:11" x14ac:dyDescent="0.25">
      <c r="A883" s="381"/>
      <c r="B883" s="382"/>
      <c r="C883" s="381"/>
      <c r="D883" s="381"/>
      <c r="E883" s="381"/>
      <c r="F883" s="446"/>
      <c r="G883" s="56"/>
      <c r="H883" s="381"/>
      <c r="I883" s="381"/>
      <c r="J883" s="381"/>
      <c r="K883" s="383"/>
    </row>
    <row r="884" spans="1:11" x14ac:dyDescent="0.25">
      <c r="A884" s="381"/>
      <c r="B884" s="382"/>
      <c r="C884" s="381"/>
      <c r="D884" s="381"/>
      <c r="E884" s="381"/>
      <c r="F884" s="446"/>
      <c r="G884" s="56"/>
      <c r="H884" s="381"/>
      <c r="I884" s="381"/>
      <c r="J884" s="381"/>
      <c r="K884" s="383"/>
    </row>
    <row r="885" spans="1:11" x14ac:dyDescent="0.25">
      <c r="A885" s="381"/>
      <c r="B885" s="382"/>
      <c r="C885" s="381"/>
      <c r="D885" s="381"/>
      <c r="E885" s="381"/>
      <c r="F885" s="446"/>
      <c r="G885" s="56"/>
      <c r="H885" s="381"/>
      <c r="I885" s="381"/>
      <c r="J885" s="381"/>
      <c r="K885" s="383"/>
    </row>
    <row r="886" spans="1:11" x14ac:dyDescent="0.25">
      <c r="A886" s="381"/>
      <c r="B886" s="382"/>
      <c r="C886" s="381"/>
      <c r="D886" s="381"/>
      <c r="E886" s="381"/>
      <c r="F886" s="446"/>
      <c r="G886" s="56"/>
      <c r="H886" s="381"/>
      <c r="I886" s="381"/>
      <c r="J886" s="381"/>
      <c r="K886" s="383"/>
    </row>
    <row r="887" spans="1:11" x14ac:dyDescent="0.25">
      <c r="A887" s="381"/>
      <c r="B887" s="382"/>
      <c r="C887" s="381"/>
      <c r="D887" s="381"/>
      <c r="E887" s="381"/>
      <c r="F887" s="446"/>
      <c r="G887" s="56"/>
      <c r="H887" s="381"/>
      <c r="I887" s="381"/>
      <c r="J887" s="381"/>
      <c r="K887" s="383"/>
    </row>
    <row r="888" spans="1:11" x14ac:dyDescent="0.25">
      <c r="A888" s="381"/>
      <c r="B888" s="382"/>
      <c r="C888" s="381"/>
      <c r="D888" s="381"/>
      <c r="E888" s="381"/>
      <c r="F888" s="446"/>
      <c r="G888" s="56"/>
      <c r="H888" s="381"/>
      <c r="I888" s="381"/>
      <c r="J888" s="381"/>
      <c r="K888" s="383"/>
    </row>
    <row r="889" spans="1:11" x14ac:dyDescent="0.25">
      <c r="A889" s="381"/>
      <c r="B889" s="382"/>
      <c r="C889" s="381"/>
      <c r="D889" s="381"/>
      <c r="E889" s="381"/>
      <c r="F889" s="446"/>
      <c r="G889" s="56"/>
      <c r="H889" s="381"/>
      <c r="I889" s="381"/>
      <c r="J889" s="381"/>
      <c r="K889" s="383"/>
    </row>
    <row r="890" spans="1:11" x14ac:dyDescent="0.25">
      <c r="A890" s="381"/>
      <c r="B890" s="382"/>
      <c r="C890" s="381"/>
      <c r="D890" s="381"/>
      <c r="E890" s="381"/>
      <c r="F890" s="446"/>
      <c r="G890" s="56"/>
      <c r="H890" s="381"/>
      <c r="I890" s="381"/>
      <c r="J890" s="381"/>
      <c r="K890" s="383"/>
    </row>
    <row r="891" spans="1:11" x14ac:dyDescent="0.25">
      <c r="A891" s="381"/>
      <c r="B891" s="382"/>
      <c r="C891" s="381"/>
      <c r="D891" s="381"/>
      <c r="E891" s="381"/>
      <c r="F891" s="446"/>
      <c r="G891" s="56"/>
      <c r="H891" s="381"/>
      <c r="I891" s="381"/>
      <c r="J891" s="381"/>
      <c r="K891" s="383"/>
    </row>
    <row r="892" spans="1:11" x14ac:dyDescent="0.25">
      <c r="A892" s="381"/>
      <c r="B892" s="382"/>
      <c r="C892" s="381"/>
      <c r="D892" s="381"/>
      <c r="E892" s="381"/>
      <c r="F892" s="446"/>
      <c r="G892" s="56"/>
      <c r="H892" s="381"/>
      <c r="I892" s="381"/>
      <c r="J892" s="381"/>
      <c r="K892" s="383"/>
    </row>
    <row r="893" spans="1:11" x14ac:dyDescent="0.25">
      <c r="A893" s="381"/>
      <c r="B893" s="382"/>
      <c r="C893" s="381"/>
      <c r="D893" s="381"/>
      <c r="E893" s="381"/>
      <c r="F893" s="446"/>
      <c r="G893" s="56"/>
      <c r="H893" s="381"/>
      <c r="I893" s="381"/>
      <c r="J893" s="381"/>
      <c r="K893" s="383"/>
    </row>
    <row r="894" spans="1:11" x14ac:dyDescent="0.25">
      <c r="A894" s="381"/>
      <c r="B894" s="382"/>
      <c r="C894" s="381"/>
      <c r="D894" s="381"/>
      <c r="E894" s="381"/>
      <c r="F894" s="446"/>
      <c r="G894" s="56"/>
      <c r="H894" s="381"/>
      <c r="I894" s="381"/>
      <c r="J894" s="381"/>
      <c r="K894" s="383"/>
    </row>
    <row r="895" spans="1:11" x14ac:dyDescent="0.25">
      <c r="A895" s="381"/>
      <c r="B895" s="382"/>
      <c r="C895" s="381"/>
      <c r="D895" s="381"/>
      <c r="E895" s="381"/>
      <c r="F895" s="446"/>
      <c r="G895" s="56"/>
      <c r="H895" s="381"/>
      <c r="I895" s="381"/>
      <c r="J895" s="381"/>
      <c r="K895" s="383"/>
    </row>
    <row r="896" spans="1:11" x14ac:dyDescent="0.25">
      <c r="A896" s="381"/>
      <c r="B896" s="382"/>
      <c r="C896" s="381"/>
      <c r="D896" s="381"/>
      <c r="E896" s="381"/>
      <c r="F896" s="446"/>
      <c r="G896" s="56"/>
      <c r="H896" s="381"/>
      <c r="I896" s="381"/>
      <c r="J896" s="381"/>
      <c r="K896" s="383"/>
    </row>
    <row r="897" spans="1:11" x14ac:dyDescent="0.25">
      <c r="A897" s="381"/>
      <c r="B897" s="382"/>
      <c r="C897" s="381"/>
      <c r="D897" s="381"/>
      <c r="E897" s="381"/>
      <c r="F897" s="446"/>
      <c r="G897" s="56"/>
      <c r="H897" s="381"/>
      <c r="I897" s="381"/>
      <c r="J897" s="381"/>
      <c r="K897" s="383"/>
    </row>
    <row r="898" spans="1:11" x14ac:dyDescent="0.25">
      <c r="A898" s="381"/>
      <c r="B898" s="382"/>
      <c r="C898" s="381"/>
      <c r="D898" s="381"/>
      <c r="E898" s="381"/>
      <c r="F898" s="446"/>
      <c r="G898" s="56"/>
      <c r="H898" s="381"/>
      <c r="I898" s="381"/>
      <c r="J898" s="381"/>
      <c r="K898" s="383"/>
    </row>
    <row r="899" spans="1:11" x14ac:dyDescent="0.25">
      <c r="A899" s="381"/>
      <c r="B899" s="382"/>
      <c r="C899" s="381"/>
      <c r="D899" s="381"/>
      <c r="E899" s="381"/>
      <c r="F899" s="446"/>
      <c r="G899" s="56"/>
      <c r="H899" s="381"/>
      <c r="I899" s="381"/>
      <c r="J899" s="381"/>
      <c r="K899" s="383"/>
    </row>
    <row r="900" spans="1:11" x14ac:dyDescent="0.25">
      <c r="A900" s="381"/>
      <c r="B900" s="382"/>
      <c r="C900" s="381"/>
      <c r="D900" s="381"/>
      <c r="E900" s="381"/>
      <c r="F900" s="446"/>
      <c r="G900" s="56"/>
      <c r="H900" s="381"/>
      <c r="I900" s="381"/>
      <c r="J900" s="381"/>
      <c r="K900" s="383"/>
    </row>
    <row r="901" spans="1:11" x14ac:dyDescent="0.25">
      <c r="A901" s="381"/>
      <c r="B901" s="382"/>
      <c r="C901" s="381"/>
      <c r="D901" s="381"/>
      <c r="E901" s="381"/>
      <c r="F901" s="446"/>
      <c r="G901" s="56"/>
      <c r="H901" s="381"/>
      <c r="I901" s="381"/>
      <c r="J901" s="381"/>
      <c r="K901" s="383"/>
    </row>
    <row r="902" spans="1:11" x14ac:dyDescent="0.25">
      <c r="A902" s="381"/>
      <c r="B902" s="382"/>
      <c r="C902" s="381"/>
      <c r="D902" s="381"/>
      <c r="E902" s="381"/>
      <c r="F902" s="446"/>
      <c r="G902" s="56"/>
      <c r="H902" s="381"/>
      <c r="I902" s="381"/>
      <c r="J902" s="381"/>
      <c r="K902" s="383"/>
    </row>
    <row r="903" spans="1:11" x14ac:dyDescent="0.25">
      <c r="A903" s="381"/>
      <c r="B903" s="382"/>
      <c r="C903" s="381"/>
      <c r="D903" s="381"/>
      <c r="E903" s="381"/>
      <c r="F903" s="446"/>
      <c r="G903" s="56"/>
      <c r="H903" s="381"/>
      <c r="I903" s="381"/>
      <c r="J903" s="381"/>
      <c r="K903" s="383"/>
    </row>
    <row r="904" spans="1:11" x14ac:dyDescent="0.25">
      <c r="A904" s="381"/>
      <c r="B904" s="382"/>
      <c r="C904" s="381"/>
      <c r="D904" s="381"/>
      <c r="E904" s="381"/>
      <c r="F904" s="446"/>
      <c r="G904" s="56"/>
      <c r="H904" s="381"/>
      <c r="I904" s="381"/>
      <c r="J904" s="381"/>
      <c r="K904" s="383"/>
    </row>
    <row r="905" spans="1:11" x14ac:dyDescent="0.25">
      <c r="A905" s="381"/>
      <c r="B905" s="382"/>
      <c r="C905" s="381"/>
      <c r="D905" s="381"/>
      <c r="E905" s="381"/>
      <c r="F905" s="446"/>
      <c r="H905" s="381"/>
      <c r="I905" s="381"/>
      <c r="J905" s="381"/>
      <c r="K905" s="383"/>
    </row>
    <row r="906" spans="1:11" x14ac:dyDescent="0.25">
      <c r="A906" s="381"/>
      <c r="B906" s="382"/>
      <c r="C906" s="381"/>
      <c r="D906" s="381"/>
      <c r="E906" s="381"/>
      <c r="F906" s="446"/>
      <c r="H906" s="381"/>
      <c r="I906" s="381"/>
      <c r="J906" s="381"/>
      <c r="K906" s="383"/>
    </row>
    <row r="907" spans="1:11" x14ac:dyDescent="0.25">
      <c r="A907" s="381"/>
      <c r="B907" s="382"/>
      <c r="C907" s="381"/>
      <c r="D907" s="381"/>
      <c r="E907" s="381"/>
      <c r="F907" s="446"/>
      <c r="H907" s="381"/>
      <c r="I907" s="381"/>
      <c r="J907" s="381"/>
      <c r="K907" s="383"/>
    </row>
    <row r="908" spans="1:11" x14ac:dyDescent="0.25">
      <c r="A908" s="381"/>
      <c r="B908" s="382"/>
      <c r="C908" s="381"/>
      <c r="D908" s="381"/>
      <c r="E908" s="381"/>
      <c r="F908" s="446"/>
      <c r="H908" s="381"/>
      <c r="I908" s="381"/>
      <c r="J908" s="381"/>
      <c r="K908" s="383"/>
    </row>
    <row r="909" spans="1:11" x14ac:dyDescent="0.25">
      <c r="A909" s="381"/>
      <c r="B909" s="382"/>
      <c r="C909" s="381"/>
      <c r="D909" s="381"/>
      <c r="E909" s="381"/>
      <c r="F909" s="446"/>
      <c r="H909" s="381"/>
      <c r="I909" s="381"/>
      <c r="J909" s="381"/>
      <c r="K909" s="383"/>
    </row>
    <row r="910" spans="1:11" x14ac:dyDescent="0.25">
      <c r="A910" s="381"/>
      <c r="B910" s="382"/>
      <c r="C910" s="381"/>
      <c r="D910" s="381"/>
      <c r="E910" s="381"/>
      <c r="F910" s="446"/>
      <c r="H910" s="381"/>
      <c r="I910" s="381"/>
      <c r="J910" s="381"/>
      <c r="K910" s="383"/>
    </row>
    <row r="911" spans="1:11" x14ac:dyDescent="0.25">
      <c r="A911" s="381"/>
      <c r="B911" s="382"/>
      <c r="C911" s="381"/>
      <c r="D911" s="381"/>
      <c r="E911" s="381"/>
      <c r="F911" s="446"/>
      <c r="H911" s="381"/>
      <c r="I911" s="381"/>
      <c r="J911" s="381"/>
      <c r="K911" s="383"/>
    </row>
    <row r="912" spans="1:11" x14ac:dyDescent="0.25">
      <c r="A912" s="381"/>
      <c r="B912" s="382"/>
      <c r="C912" s="381"/>
      <c r="D912" s="381"/>
      <c r="E912" s="381"/>
      <c r="F912" s="446"/>
      <c r="H912" s="381"/>
      <c r="I912" s="381"/>
      <c r="J912" s="381"/>
      <c r="K912" s="383"/>
    </row>
    <row r="913" spans="1:11" x14ac:dyDescent="0.25">
      <c r="A913" s="381"/>
      <c r="B913" s="382"/>
      <c r="C913" s="381"/>
      <c r="D913" s="381"/>
      <c r="E913" s="381"/>
      <c r="F913" s="446"/>
      <c r="H913" s="381"/>
      <c r="I913" s="381"/>
      <c r="J913" s="381"/>
      <c r="K913" s="383"/>
    </row>
    <row r="914" spans="1:11" x14ac:dyDescent="0.25">
      <c r="A914" s="381"/>
      <c r="B914" s="382"/>
      <c r="C914" s="381"/>
      <c r="D914" s="381"/>
      <c r="E914" s="381"/>
      <c r="F914" s="446"/>
      <c r="H914" s="381"/>
      <c r="I914" s="381"/>
      <c r="J914" s="381"/>
      <c r="K914" s="383"/>
    </row>
    <row r="915" spans="1:11" x14ac:dyDescent="0.25">
      <c r="A915" s="381"/>
      <c r="B915" s="382"/>
      <c r="C915" s="381"/>
      <c r="D915" s="381"/>
      <c r="E915" s="381"/>
      <c r="F915" s="446"/>
      <c r="H915" s="381"/>
      <c r="I915" s="381"/>
      <c r="J915" s="381"/>
      <c r="K915" s="383"/>
    </row>
    <row r="916" spans="1:11" x14ac:dyDescent="0.25">
      <c r="A916" s="381"/>
      <c r="B916" s="382"/>
      <c r="C916" s="381"/>
      <c r="D916" s="381"/>
      <c r="E916" s="381"/>
      <c r="F916" s="446"/>
      <c r="H916" s="381"/>
      <c r="I916" s="381"/>
      <c r="J916" s="381"/>
      <c r="K916" s="383"/>
    </row>
    <row r="917" spans="1:11" x14ac:dyDescent="0.25">
      <c r="A917" s="381"/>
      <c r="B917" s="382"/>
      <c r="C917" s="381"/>
      <c r="D917" s="381"/>
      <c r="E917" s="381"/>
      <c r="F917" s="446"/>
      <c r="H917" s="381"/>
      <c r="I917" s="381"/>
      <c r="J917" s="381"/>
      <c r="K917" s="383"/>
    </row>
    <row r="918" spans="1:11" x14ac:dyDescent="0.25">
      <c r="A918" s="381"/>
      <c r="B918" s="382"/>
      <c r="C918" s="381"/>
      <c r="D918" s="381"/>
      <c r="E918" s="381"/>
      <c r="F918" s="446"/>
      <c r="H918" s="381"/>
      <c r="I918" s="381"/>
      <c r="J918" s="381"/>
      <c r="K918" s="383"/>
    </row>
    <row r="919" spans="1:11" x14ac:dyDescent="0.25">
      <c r="A919" s="381"/>
      <c r="B919" s="382"/>
      <c r="C919" s="381"/>
      <c r="D919" s="381"/>
      <c r="E919" s="381"/>
      <c r="F919" s="446"/>
      <c r="H919" s="381"/>
      <c r="I919" s="381"/>
      <c r="J919" s="381"/>
      <c r="K919" s="383"/>
    </row>
    <row r="920" spans="1:11" x14ac:dyDescent="0.25">
      <c r="A920" s="381"/>
      <c r="B920" s="382"/>
      <c r="C920" s="381"/>
      <c r="D920" s="381"/>
      <c r="E920" s="381"/>
      <c r="F920" s="446"/>
      <c r="H920" s="381"/>
      <c r="I920" s="381"/>
      <c r="J920" s="381"/>
      <c r="K920" s="383"/>
    </row>
    <row r="921" spans="1:11" x14ac:dyDescent="0.25">
      <c r="A921" s="381"/>
      <c r="B921" s="382"/>
      <c r="C921" s="381"/>
      <c r="D921" s="381"/>
      <c r="E921" s="381"/>
      <c r="F921" s="446"/>
      <c r="H921" s="381"/>
      <c r="I921" s="381"/>
      <c r="J921" s="381"/>
      <c r="K921" s="383"/>
    </row>
    <row r="922" spans="1:11" x14ac:dyDescent="0.25">
      <c r="A922" s="381"/>
      <c r="B922" s="382"/>
      <c r="C922" s="381"/>
      <c r="D922" s="381"/>
      <c r="E922" s="381"/>
      <c r="F922" s="446"/>
      <c r="H922" s="381"/>
      <c r="I922" s="381"/>
      <c r="J922" s="381"/>
      <c r="K922" s="383"/>
    </row>
    <row r="923" spans="1:11" x14ac:dyDescent="0.25">
      <c r="A923" s="381"/>
      <c r="B923" s="382"/>
      <c r="C923" s="381"/>
      <c r="D923" s="381"/>
      <c r="E923" s="381"/>
      <c r="F923" s="446"/>
      <c r="H923" s="381"/>
      <c r="I923" s="381"/>
      <c r="J923" s="381"/>
      <c r="K923" s="383"/>
    </row>
    <row r="924" spans="1:11" x14ac:dyDescent="0.25">
      <c r="A924" s="381"/>
      <c r="B924" s="382"/>
      <c r="C924" s="381"/>
      <c r="D924" s="381"/>
      <c r="E924" s="381"/>
      <c r="F924" s="446"/>
      <c r="H924" s="381"/>
      <c r="I924" s="381"/>
      <c r="J924" s="381"/>
      <c r="K924" s="383"/>
    </row>
    <row r="925" spans="1:11" x14ac:dyDescent="0.25">
      <c r="B925" s="382"/>
      <c r="C925" s="393"/>
      <c r="D925" s="393"/>
      <c r="E925" s="393"/>
      <c r="F925" s="448"/>
      <c r="H925" s="393"/>
      <c r="I925" s="393"/>
      <c r="J925" s="393"/>
      <c r="K925" s="397"/>
    </row>
    <row r="926" spans="1:11" x14ac:dyDescent="0.25">
      <c r="B926" s="382"/>
      <c r="C926" s="393"/>
      <c r="D926" s="393"/>
      <c r="E926" s="393"/>
      <c r="F926" s="448"/>
      <c r="H926" s="393"/>
      <c r="I926" s="393"/>
      <c r="J926" s="393"/>
      <c r="K926" s="397"/>
    </row>
    <row r="927" spans="1:11" x14ac:dyDescent="0.25">
      <c r="B927" s="382"/>
      <c r="C927" s="393"/>
      <c r="D927" s="393"/>
      <c r="E927" s="393"/>
      <c r="F927" s="448"/>
      <c r="H927" s="393"/>
      <c r="I927" s="393"/>
      <c r="J927" s="393"/>
      <c r="K927" s="397"/>
    </row>
    <row r="928" spans="1:11" x14ac:dyDescent="0.25">
      <c r="B928" s="382"/>
      <c r="C928" s="393"/>
      <c r="D928" s="393"/>
      <c r="E928" s="393"/>
      <c r="F928" s="448"/>
      <c r="H928" s="393"/>
      <c r="I928" s="393"/>
      <c r="J928" s="393"/>
      <c r="K928" s="397"/>
    </row>
    <row r="929" spans="2:11" x14ac:dyDescent="0.25">
      <c r="B929" s="382"/>
      <c r="C929" s="393"/>
      <c r="D929" s="393"/>
      <c r="E929" s="393"/>
      <c r="F929" s="448"/>
      <c r="H929" s="393"/>
      <c r="I929" s="393"/>
      <c r="J929" s="393"/>
      <c r="K929" s="397"/>
    </row>
    <row r="930" spans="2:11" x14ac:dyDescent="0.25">
      <c r="B930" s="382"/>
      <c r="C930" s="393"/>
      <c r="D930" s="393"/>
      <c r="E930" s="393"/>
      <c r="F930" s="448"/>
      <c r="H930" s="393"/>
      <c r="I930" s="393"/>
      <c r="J930" s="393"/>
      <c r="K930" s="397"/>
    </row>
    <row r="931" spans="2:11" x14ac:dyDescent="0.25">
      <c r="B931" s="382"/>
      <c r="C931" s="393"/>
      <c r="D931" s="393"/>
      <c r="E931" s="393"/>
      <c r="F931" s="448"/>
      <c r="H931" s="393"/>
      <c r="I931" s="393"/>
      <c r="J931" s="393"/>
      <c r="K931" s="397"/>
    </row>
    <row r="932" spans="2:11" x14ac:dyDescent="0.25">
      <c r="B932" s="382"/>
      <c r="C932" s="393"/>
      <c r="D932" s="393"/>
      <c r="E932" s="393"/>
      <c r="F932" s="448"/>
      <c r="H932" s="393"/>
      <c r="I932" s="393"/>
      <c r="J932" s="393"/>
      <c r="K932" s="397"/>
    </row>
    <row r="933" spans="2:11" x14ac:dyDescent="0.25">
      <c r="B933" s="382"/>
      <c r="C933" s="393"/>
      <c r="D933" s="393"/>
      <c r="E933" s="393"/>
      <c r="F933" s="448"/>
      <c r="H933" s="393"/>
      <c r="I933" s="393"/>
      <c r="J933" s="393"/>
      <c r="K933" s="397"/>
    </row>
    <row r="934" spans="2:11" x14ac:dyDescent="0.25">
      <c r="B934" s="382"/>
      <c r="C934" s="393"/>
      <c r="D934" s="393"/>
      <c r="E934" s="393"/>
      <c r="F934" s="448"/>
      <c r="H934" s="393"/>
      <c r="I934" s="393"/>
      <c r="J934" s="393"/>
      <c r="K934" s="397"/>
    </row>
    <row r="935" spans="2:11" x14ac:dyDescent="0.25">
      <c r="B935" s="382"/>
      <c r="C935" s="393"/>
      <c r="D935" s="393"/>
      <c r="E935" s="393"/>
      <c r="F935" s="448"/>
      <c r="H935" s="393"/>
      <c r="I935" s="393"/>
      <c r="J935" s="393"/>
      <c r="K935" s="397"/>
    </row>
    <row r="936" spans="2:11" x14ac:dyDescent="0.25">
      <c r="B936" s="382"/>
      <c r="C936" s="393"/>
      <c r="D936" s="393"/>
      <c r="E936" s="393"/>
      <c r="F936" s="448"/>
      <c r="H936" s="393"/>
      <c r="I936" s="393"/>
      <c r="J936" s="393"/>
      <c r="K936" s="397"/>
    </row>
    <row r="937" spans="2:11" x14ac:dyDescent="0.25">
      <c r="B937" s="382"/>
      <c r="C937" s="393"/>
      <c r="D937" s="393"/>
      <c r="E937" s="393"/>
      <c r="F937" s="448"/>
      <c r="H937" s="393"/>
      <c r="I937" s="393"/>
      <c r="J937" s="393"/>
      <c r="K937" s="397"/>
    </row>
    <row r="938" spans="2:11" x14ac:dyDescent="0.25">
      <c r="B938" s="382"/>
      <c r="C938" s="393"/>
      <c r="D938" s="393"/>
      <c r="E938" s="393"/>
      <c r="F938" s="448"/>
      <c r="H938" s="393"/>
      <c r="I938" s="393"/>
      <c r="J938" s="393"/>
      <c r="K938" s="397"/>
    </row>
    <row r="939" spans="2:11" x14ac:dyDescent="0.25">
      <c r="B939" s="382"/>
      <c r="C939" s="393"/>
      <c r="D939" s="393"/>
      <c r="E939" s="393"/>
      <c r="F939" s="448"/>
      <c r="H939" s="393"/>
      <c r="I939" s="393"/>
      <c r="J939" s="393"/>
      <c r="K939" s="397"/>
    </row>
    <row r="940" spans="2:11" x14ac:dyDescent="0.25">
      <c r="B940" s="382"/>
      <c r="C940" s="393"/>
      <c r="D940" s="393"/>
      <c r="E940" s="393"/>
      <c r="F940" s="448"/>
      <c r="H940" s="393"/>
      <c r="I940" s="393"/>
      <c r="J940" s="393"/>
      <c r="K940" s="397"/>
    </row>
    <row r="941" spans="2:11" x14ac:dyDescent="0.25">
      <c r="B941" s="382"/>
      <c r="C941" s="393"/>
      <c r="D941" s="393"/>
      <c r="E941" s="393"/>
      <c r="F941" s="448"/>
      <c r="H941" s="393"/>
      <c r="I941" s="393"/>
      <c r="J941" s="393"/>
      <c r="K941" s="397"/>
    </row>
    <row r="942" spans="2:11" x14ac:dyDescent="0.25">
      <c r="B942" s="382"/>
      <c r="C942" s="393"/>
      <c r="D942" s="393"/>
      <c r="E942" s="393"/>
      <c r="F942" s="448"/>
      <c r="H942" s="393"/>
      <c r="I942" s="393"/>
      <c r="J942" s="393"/>
      <c r="K942" s="397"/>
    </row>
    <row r="943" spans="2:11" x14ac:dyDescent="0.25">
      <c r="B943" s="382"/>
      <c r="C943" s="393"/>
      <c r="D943" s="393"/>
      <c r="E943" s="393"/>
      <c r="F943" s="448"/>
      <c r="H943" s="393"/>
      <c r="I943" s="393"/>
      <c r="J943" s="393"/>
      <c r="K943" s="397"/>
    </row>
    <row r="944" spans="2:11" x14ac:dyDescent="0.25">
      <c r="B944" s="382"/>
      <c r="C944" s="393"/>
      <c r="D944" s="393"/>
      <c r="E944" s="393"/>
      <c r="F944" s="448"/>
      <c r="H944" s="393"/>
      <c r="I944" s="393"/>
      <c r="J944" s="393"/>
      <c r="K944" s="397"/>
    </row>
    <row r="945" spans="2:11" x14ac:dyDescent="0.25">
      <c r="B945" s="382"/>
      <c r="C945" s="393"/>
      <c r="D945" s="393"/>
      <c r="E945" s="393"/>
      <c r="F945" s="448"/>
      <c r="H945" s="393"/>
      <c r="I945" s="393"/>
      <c r="J945" s="393"/>
      <c r="K945" s="397"/>
    </row>
    <row r="946" spans="2:11" x14ac:dyDescent="0.25">
      <c r="B946" s="382"/>
      <c r="C946" s="393"/>
      <c r="D946" s="393"/>
      <c r="E946" s="393"/>
      <c r="F946" s="448"/>
      <c r="H946" s="393"/>
      <c r="I946" s="393"/>
      <c r="J946" s="393"/>
      <c r="K946" s="397"/>
    </row>
    <row r="947" spans="2:11" x14ac:dyDescent="0.25">
      <c r="B947" s="382"/>
      <c r="C947" s="393"/>
      <c r="D947" s="393"/>
      <c r="E947" s="393"/>
      <c r="F947" s="448"/>
      <c r="H947" s="393"/>
      <c r="I947" s="393"/>
      <c r="J947" s="393"/>
      <c r="K947" s="397"/>
    </row>
    <row r="948" spans="2:11" x14ac:dyDescent="0.25">
      <c r="B948" s="382"/>
      <c r="C948" s="393"/>
      <c r="D948" s="393"/>
      <c r="E948" s="393"/>
      <c r="F948" s="448"/>
      <c r="H948" s="393"/>
      <c r="I948" s="393"/>
      <c r="J948" s="393"/>
      <c r="K948" s="397"/>
    </row>
    <row r="949" spans="2:11" x14ac:dyDescent="0.25">
      <c r="B949" s="382"/>
      <c r="C949" s="393"/>
      <c r="D949" s="393"/>
      <c r="E949" s="393"/>
      <c r="F949" s="448"/>
      <c r="H949" s="393"/>
      <c r="I949" s="393"/>
      <c r="J949" s="393"/>
      <c r="K949" s="397"/>
    </row>
    <row r="950" spans="2:11" x14ac:dyDescent="0.25">
      <c r="B950" s="382"/>
      <c r="C950" s="393"/>
      <c r="D950" s="393"/>
      <c r="E950" s="393"/>
      <c r="F950" s="448"/>
      <c r="H950" s="393"/>
      <c r="I950" s="393"/>
      <c r="J950" s="393"/>
      <c r="K950" s="397"/>
    </row>
    <row r="951" spans="2:11" x14ac:dyDescent="0.25">
      <c r="B951" s="382"/>
      <c r="C951" s="393"/>
      <c r="D951" s="393"/>
      <c r="E951" s="393"/>
      <c r="F951" s="448"/>
      <c r="H951" s="393"/>
      <c r="I951" s="393"/>
      <c r="J951" s="393"/>
      <c r="K951" s="397"/>
    </row>
    <row r="952" spans="2:11" x14ac:dyDescent="0.25">
      <c r="B952" s="382"/>
      <c r="C952" s="393"/>
      <c r="D952" s="393"/>
      <c r="E952" s="393"/>
      <c r="F952" s="448"/>
      <c r="H952" s="393"/>
      <c r="I952" s="393"/>
      <c r="J952" s="393"/>
      <c r="K952" s="397"/>
    </row>
    <row r="953" spans="2:11" x14ac:dyDescent="0.25">
      <c r="B953" s="382"/>
      <c r="C953" s="393"/>
      <c r="D953" s="393"/>
      <c r="E953" s="393"/>
      <c r="F953" s="448"/>
      <c r="H953" s="393"/>
      <c r="I953" s="393"/>
      <c r="J953" s="393"/>
      <c r="K953" s="397"/>
    </row>
    <row r="954" spans="2:11" x14ac:dyDescent="0.25">
      <c r="B954" s="382"/>
      <c r="C954" s="393"/>
      <c r="D954" s="393"/>
      <c r="E954" s="393"/>
      <c r="F954" s="448"/>
      <c r="H954" s="393"/>
      <c r="I954" s="393"/>
      <c r="J954" s="393"/>
      <c r="K954" s="397"/>
    </row>
    <row r="955" spans="2:11" x14ac:dyDescent="0.25">
      <c r="B955" s="382"/>
      <c r="C955" s="393"/>
      <c r="D955" s="393"/>
      <c r="E955" s="393"/>
      <c r="F955" s="448"/>
      <c r="H955" s="393"/>
      <c r="I955" s="393"/>
      <c r="J955" s="393"/>
      <c r="K955" s="397"/>
    </row>
    <row r="956" spans="2:11" x14ac:dyDescent="0.25">
      <c r="B956" s="382"/>
      <c r="C956" s="393"/>
      <c r="D956" s="393"/>
      <c r="E956" s="393"/>
      <c r="F956" s="448"/>
      <c r="H956" s="393"/>
      <c r="I956" s="393"/>
      <c r="J956" s="393"/>
      <c r="K956" s="397"/>
    </row>
    <row r="957" spans="2:11" x14ac:dyDescent="0.25">
      <c r="B957" s="382"/>
      <c r="C957" s="393"/>
      <c r="D957" s="393"/>
      <c r="E957" s="393"/>
      <c r="F957" s="448"/>
      <c r="H957" s="393"/>
      <c r="I957" s="393"/>
      <c r="J957" s="393"/>
      <c r="K957" s="397"/>
    </row>
    <row r="958" spans="2:11" x14ac:dyDescent="0.25">
      <c r="B958" s="382"/>
      <c r="C958" s="393"/>
      <c r="D958" s="393"/>
      <c r="E958" s="393"/>
      <c r="F958" s="448"/>
      <c r="H958" s="393"/>
      <c r="I958" s="393"/>
      <c r="J958" s="393"/>
      <c r="K958" s="397"/>
    </row>
    <row r="959" spans="2:11" x14ac:dyDescent="0.25">
      <c r="B959" s="382"/>
      <c r="C959" s="393"/>
      <c r="D959" s="393"/>
      <c r="E959" s="393"/>
      <c r="F959" s="448"/>
      <c r="H959" s="393"/>
      <c r="I959" s="393"/>
      <c r="J959" s="393"/>
      <c r="K959" s="397"/>
    </row>
    <row r="960" spans="2:11" x14ac:dyDescent="0.25">
      <c r="B960" s="382"/>
      <c r="C960" s="393"/>
      <c r="D960" s="393"/>
      <c r="E960" s="393"/>
      <c r="F960" s="448"/>
      <c r="H960" s="393"/>
      <c r="I960" s="393"/>
      <c r="J960" s="393"/>
      <c r="K960" s="397"/>
    </row>
    <row r="961" spans="2:11" x14ac:dyDescent="0.25">
      <c r="B961" s="382"/>
      <c r="C961" s="393"/>
      <c r="D961" s="393"/>
      <c r="E961" s="393"/>
      <c r="F961" s="448"/>
      <c r="H961" s="393"/>
      <c r="I961" s="393"/>
      <c r="J961" s="393"/>
      <c r="K961" s="397"/>
    </row>
    <row r="962" spans="2:11" x14ac:dyDescent="0.25">
      <c r="B962" s="382"/>
      <c r="C962" s="393"/>
      <c r="D962" s="393"/>
      <c r="E962" s="393"/>
      <c r="F962" s="448"/>
      <c r="H962" s="393"/>
      <c r="I962" s="393"/>
      <c r="J962" s="393"/>
      <c r="K962" s="397"/>
    </row>
    <row r="963" spans="2:11" x14ac:dyDescent="0.25">
      <c r="B963" s="382"/>
      <c r="C963" s="393"/>
      <c r="D963" s="393"/>
      <c r="E963" s="393"/>
      <c r="F963" s="448"/>
      <c r="H963" s="393"/>
      <c r="I963" s="393"/>
      <c r="J963" s="393"/>
      <c r="K963" s="397"/>
    </row>
    <row r="964" spans="2:11" x14ac:dyDescent="0.25">
      <c r="B964" s="382"/>
      <c r="C964" s="393"/>
      <c r="D964" s="393"/>
      <c r="E964" s="393"/>
      <c r="F964" s="448"/>
      <c r="H964" s="393"/>
      <c r="I964" s="393"/>
      <c r="J964" s="393"/>
      <c r="K964" s="397"/>
    </row>
    <row r="965" spans="2:11" x14ac:dyDescent="0.25">
      <c r="B965" s="382"/>
      <c r="C965" s="393"/>
      <c r="D965" s="393"/>
      <c r="E965" s="393"/>
      <c r="F965" s="448"/>
      <c r="H965" s="393"/>
      <c r="I965" s="393"/>
      <c r="J965" s="393"/>
      <c r="K965" s="397"/>
    </row>
    <row r="966" spans="2:11" x14ac:dyDescent="0.25">
      <c r="B966" s="382"/>
      <c r="C966" s="393"/>
      <c r="D966" s="393"/>
      <c r="E966" s="393"/>
      <c r="F966" s="448"/>
      <c r="H966" s="393"/>
      <c r="I966" s="393"/>
      <c r="J966" s="393"/>
      <c r="K966" s="397"/>
    </row>
    <row r="967" spans="2:11" x14ac:dyDescent="0.25">
      <c r="B967" s="382"/>
      <c r="C967" s="393"/>
      <c r="D967" s="393"/>
      <c r="E967" s="393"/>
      <c r="F967" s="448"/>
      <c r="H967" s="393"/>
      <c r="I967" s="393"/>
      <c r="J967" s="393"/>
      <c r="K967" s="397"/>
    </row>
    <row r="968" spans="2:11" x14ac:dyDescent="0.25">
      <c r="B968" s="382"/>
      <c r="C968" s="393"/>
      <c r="D968" s="393"/>
      <c r="E968" s="393"/>
      <c r="F968" s="448"/>
      <c r="H968" s="393"/>
      <c r="I968" s="393"/>
      <c r="J968" s="393"/>
      <c r="K968" s="397"/>
    </row>
    <row r="969" spans="2:11" x14ac:dyDescent="0.25">
      <c r="B969" s="382"/>
      <c r="C969" s="393"/>
      <c r="D969" s="393"/>
      <c r="E969" s="393"/>
      <c r="F969" s="448"/>
      <c r="H969" s="393"/>
      <c r="I969" s="393"/>
      <c r="J969" s="393"/>
      <c r="K969" s="397"/>
    </row>
    <row r="970" spans="2:11" x14ac:dyDescent="0.25">
      <c r="B970" s="382"/>
      <c r="C970" s="393"/>
      <c r="D970" s="393"/>
      <c r="E970" s="393"/>
      <c r="F970" s="448"/>
      <c r="H970" s="393"/>
      <c r="I970" s="393"/>
      <c r="J970" s="393"/>
      <c r="K970" s="397"/>
    </row>
    <row r="971" spans="2:11" x14ac:dyDescent="0.25">
      <c r="B971" s="382"/>
      <c r="C971" s="393"/>
      <c r="D971" s="393"/>
      <c r="E971" s="393"/>
      <c r="F971" s="448"/>
      <c r="H971" s="393"/>
      <c r="I971" s="393"/>
      <c r="J971" s="393"/>
      <c r="K971" s="397"/>
    </row>
    <row r="972" spans="2:11" x14ac:dyDescent="0.25">
      <c r="B972" s="382"/>
      <c r="C972" s="393"/>
      <c r="D972" s="393"/>
      <c r="E972" s="393"/>
      <c r="F972" s="448"/>
      <c r="H972" s="393"/>
      <c r="I972" s="393"/>
      <c r="J972" s="393"/>
      <c r="K972" s="397"/>
    </row>
    <row r="973" spans="2:11" x14ac:dyDescent="0.25">
      <c r="B973" s="382"/>
      <c r="C973" s="393"/>
      <c r="D973" s="393"/>
      <c r="E973" s="393"/>
      <c r="F973" s="448"/>
      <c r="H973" s="393"/>
      <c r="I973" s="393"/>
      <c r="J973" s="393"/>
      <c r="K973" s="397"/>
    </row>
    <row r="974" spans="2:11" x14ac:dyDescent="0.25">
      <c r="B974" s="382"/>
      <c r="C974" s="393"/>
      <c r="D974" s="393"/>
      <c r="E974" s="393"/>
      <c r="F974" s="448"/>
      <c r="H974" s="393"/>
      <c r="I974" s="393"/>
      <c r="J974" s="393"/>
      <c r="K974" s="397"/>
    </row>
    <row r="975" spans="2:11" x14ac:dyDescent="0.25">
      <c r="B975" s="382"/>
      <c r="C975" s="393"/>
      <c r="D975" s="393"/>
      <c r="E975" s="393"/>
      <c r="F975" s="448"/>
      <c r="H975" s="393"/>
      <c r="I975" s="393"/>
      <c r="J975" s="393"/>
      <c r="K975" s="397"/>
    </row>
    <row r="976" spans="2:11" x14ac:dyDescent="0.25">
      <c r="B976" s="382"/>
      <c r="C976" s="393"/>
      <c r="D976" s="393"/>
      <c r="E976" s="393"/>
      <c r="F976" s="448"/>
      <c r="H976" s="393"/>
      <c r="I976" s="393"/>
      <c r="J976" s="393"/>
      <c r="K976" s="397"/>
    </row>
    <row r="977" spans="2:11" x14ac:dyDescent="0.25">
      <c r="B977" s="382"/>
      <c r="C977" s="393"/>
      <c r="D977" s="393"/>
      <c r="E977" s="393"/>
      <c r="F977" s="448"/>
      <c r="H977" s="393"/>
      <c r="I977" s="393"/>
      <c r="J977" s="393"/>
      <c r="K977" s="397"/>
    </row>
    <row r="978" spans="2:11" x14ac:dyDescent="0.25">
      <c r="B978" s="382"/>
      <c r="C978" s="393"/>
      <c r="D978" s="393"/>
      <c r="E978" s="393"/>
      <c r="F978" s="448"/>
      <c r="H978" s="393"/>
      <c r="I978" s="393"/>
      <c r="J978" s="393"/>
      <c r="K978" s="397"/>
    </row>
    <row r="979" spans="2:11" x14ac:dyDescent="0.25">
      <c r="B979" s="382"/>
      <c r="C979" s="393"/>
      <c r="D979" s="393"/>
      <c r="E979" s="393"/>
      <c r="F979" s="448"/>
      <c r="H979" s="393"/>
      <c r="I979" s="393"/>
      <c r="J979" s="393"/>
      <c r="K979" s="397"/>
    </row>
    <row r="980" spans="2:11" x14ac:dyDescent="0.25">
      <c r="B980" s="382"/>
      <c r="C980" s="393"/>
      <c r="D980" s="393"/>
      <c r="E980" s="393"/>
      <c r="F980" s="448"/>
      <c r="H980" s="393"/>
      <c r="I980" s="393"/>
      <c r="J980" s="393"/>
      <c r="K980" s="397"/>
    </row>
    <row r="981" spans="2:11" x14ac:dyDescent="0.25">
      <c r="B981" s="382"/>
      <c r="C981" s="393"/>
      <c r="D981" s="393"/>
      <c r="E981" s="393"/>
      <c r="F981" s="448"/>
      <c r="H981" s="393"/>
      <c r="I981" s="393"/>
      <c r="J981" s="393"/>
      <c r="K981" s="397"/>
    </row>
    <row r="982" spans="2:11" x14ac:dyDescent="0.25">
      <c r="B982" s="382"/>
      <c r="C982" s="393"/>
      <c r="D982" s="393"/>
      <c r="E982" s="393"/>
      <c r="F982" s="448"/>
      <c r="H982" s="393"/>
      <c r="I982" s="393"/>
      <c r="J982" s="393"/>
      <c r="K982" s="397"/>
    </row>
    <row r="983" spans="2:11" x14ac:dyDescent="0.25">
      <c r="B983" s="382"/>
      <c r="C983" s="393"/>
      <c r="D983" s="393"/>
      <c r="E983" s="393"/>
      <c r="F983" s="448"/>
      <c r="H983" s="393"/>
      <c r="I983" s="393"/>
      <c r="J983" s="393"/>
      <c r="K983" s="397"/>
    </row>
    <row r="984" spans="2:11" x14ac:dyDescent="0.25">
      <c r="B984" s="382"/>
      <c r="C984" s="393"/>
      <c r="D984" s="393"/>
      <c r="E984" s="393"/>
      <c r="F984" s="448"/>
      <c r="H984" s="393"/>
      <c r="I984" s="393"/>
      <c r="J984" s="393"/>
      <c r="K984" s="397"/>
    </row>
    <row r="985" spans="2:11" x14ac:dyDescent="0.25">
      <c r="B985" s="382"/>
      <c r="C985" s="393"/>
      <c r="D985" s="393"/>
      <c r="E985" s="393"/>
      <c r="F985" s="448"/>
      <c r="H985" s="393"/>
      <c r="I985" s="393"/>
      <c r="J985" s="393"/>
      <c r="K985" s="397"/>
    </row>
    <row r="986" spans="2:11" x14ac:dyDescent="0.25">
      <c r="B986" s="382"/>
      <c r="C986" s="393"/>
      <c r="D986" s="393"/>
      <c r="E986" s="393"/>
      <c r="F986" s="448"/>
      <c r="H986" s="393"/>
      <c r="I986" s="393"/>
      <c r="J986" s="393"/>
      <c r="K986" s="397"/>
    </row>
    <row r="987" spans="2:11" x14ac:dyDescent="0.25">
      <c r="B987" s="382"/>
      <c r="C987" s="393"/>
      <c r="D987" s="393"/>
      <c r="E987" s="393"/>
      <c r="F987" s="448"/>
      <c r="H987" s="393"/>
      <c r="I987" s="393"/>
      <c r="J987" s="393"/>
      <c r="K987" s="397"/>
    </row>
    <row r="988" spans="2:11" x14ac:dyDescent="0.25">
      <c r="B988" s="382"/>
      <c r="C988" s="393"/>
      <c r="D988" s="393"/>
      <c r="E988" s="393"/>
      <c r="F988" s="448"/>
      <c r="H988" s="393"/>
      <c r="I988" s="393"/>
      <c r="J988" s="393"/>
      <c r="K988" s="397"/>
    </row>
    <row r="989" spans="2:11" x14ac:dyDescent="0.25">
      <c r="B989" s="382"/>
      <c r="C989" s="393"/>
      <c r="D989" s="393"/>
      <c r="E989" s="393"/>
      <c r="F989" s="448"/>
      <c r="H989" s="393"/>
      <c r="I989" s="393"/>
      <c r="J989" s="393"/>
      <c r="K989" s="397"/>
    </row>
    <row r="990" spans="2:11" x14ac:dyDescent="0.25">
      <c r="B990" s="382"/>
      <c r="C990" s="393"/>
      <c r="D990" s="393"/>
      <c r="E990" s="393"/>
      <c r="F990" s="448"/>
      <c r="H990" s="393"/>
      <c r="I990" s="393"/>
      <c r="J990" s="393"/>
      <c r="K990" s="397"/>
    </row>
    <row r="991" spans="2:11" x14ac:dyDescent="0.25">
      <c r="B991" s="382"/>
      <c r="C991" s="393"/>
      <c r="D991" s="393"/>
      <c r="E991" s="393"/>
      <c r="F991" s="448"/>
      <c r="H991" s="393"/>
      <c r="I991" s="393"/>
      <c r="J991" s="393"/>
      <c r="K991" s="397"/>
    </row>
    <row r="992" spans="2:11" x14ac:dyDescent="0.25">
      <c r="B992" s="382"/>
      <c r="C992" s="393"/>
      <c r="D992" s="393"/>
      <c r="E992" s="393"/>
      <c r="F992" s="448"/>
      <c r="H992" s="393"/>
      <c r="I992" s="393"/>
      <c r="J992" s="393"/>
      <c r="K992" s="397"/>
    </row>
    <row r="993" spans="2:11" x14ac:dyDescent="0.25">
      <c r="B993" s="382"/>
      <c r="C993" s="393"/>
      <c r="D993" s="393"/>
      <c r="E993" s="393"/>
      <c r="F993" s="448"/>
      <c r="H993" s="393"/>
      <c r="I993" s="393"/>
      <c r="J993" s="393"/>
      <c r="K993" s="397"/>
    </row>
    <row r="994" spans="2:11" x14ac:dyDescent="0.25">
      <c r="B994" s="382"/>
      <c r="C994" s="393"/>
      <c r="D994" s="393"/>
      <c r="E994" s="393"/>
      <c r="F994" s="448"/>
      <c r="H994" s="393"/>
      <c r="I994" s="393"/>
      <c r="J994" s="393"/>
      <c r="K994" s="397"/>
    </row>
    <row r="995" spans="2:11" x14ac:dyDescent="0.25">
      <c r="B995" s="382"/>
      <c r="C995" s="393"/>
      <c r="D995" s="393"/>
      <c r="E995" s="393"/>
      <c r="F995" s="448"/>
      <c r="H995" s="393"/>
      <c r="I995" s="393"/>
      <c r="J995" s="393"/>
      <c r="K995" s="397"/>
    </row>
    <row r="996" spans="2:11" x14ac:dyDescent="0.25">
      <c r="B996" s="382"/>
      <c r="C996" s="393"/>
      <c r="D996" s="393"/>
      <c r="E996" s="393"/>
      <c r="F996" s="448"/>
      <c r="H996" s="393"/>
      <c r="I996" s="393"/>
      <c r="J996" s="393"/>
      <c r="K996" s="397"/>
    </row>
    <row r="997" spans="2:11" x14ac:dyDescent="0.25">
      <c r="B997" s="382"/>
      <c r="C997" s="393"/>
      <c r="D997" s="393"/>
      <c r="E997" s="393"/>
      <c r="F997" s="448"/>
      <c r="H997" s="393"/>
      <c r="I997" s="393"/>
      <c r="J997" s="393"/>
      <c r="K997" s="397"/>
    </row>
    <row r="998" spans="2:11" x14ac:dyDescent="0.25">
      <c r="B998" s="382"/>
      <c r="C998" s="393"/>
      <c r="D998" s="393"/>
      <c r="E998" s="393"/>
      <c r="F998" s="448"/>
      <c r="H998" s="393"/>
      <c r="I998" s="393"/>
      <c r="J998" s="393"/>
      <c r="K998" s="397"/>
    </row>
    <row r="999" spans="2:11" x14ac:dyDescent="0.25">
      <c r="B999" s="382"/>
      <c r="C999" s="393"/>
      <c r="D999" s="393"/>
      <c r="E999" s="393"/>
      <c r="F999" s="448"/>
      <c r="H999" s="393"/>
      <c r="I999" s="393"/>
      <c r="J999" s="393"/>
      <c r="K999" s="397"/>
    </row>
    <row r="1000" spans="2:11" x14ac:dyDescent="0.25">
      <c r="B1000" s="382"/>
      <c r="C1000" s="393"/>
      <c r="D1000" s="393"/>
      <c r="E1000" s="393"/>
      <c r="F1000" s="448"/>
      <c r="H1000" s="393"/>
      <c r="I1000" s="393"/>
      <c r="J1000" s="393"/>
      <c r="K1000" s="397"/>
    </row>
    <row r="1001" spans="2:11" x14ac:dyDescent="0.25">
      <c r="B1001" s="382"/>
      <c r="C1001" s="393"/>
      <c r="D1001" s="393"/>
      <c r="E1001" s="393"/>
      <c r="F1001" s="448"/>
      <c r="H1001" s="393"/>
      <c r="I1001" s="393"/>
      <c r="J1001" s="393"/>
      <c r="K1001" s="397"/>
    </row>
    <row r="1002" spans="2:11" x14ac:dyDescent="0.25">
      <c r="B1002" s="382"/>
      <c r="C1002" s="393"/>
      <c r="D1002" s="393"/>
      <c r="E1002" s="393"/>
      <c r="F1002" s="448"/>
      <c r="H1002" s="393"/>
      <c r="I1002" s="393"/>
      <c r="J1002" s="393"/>
      <c r="K1002" s="397"/>
    </row>
    <row r="1003" spans="2:11" x14ac:dyDescent="0.25">
      <c r="B1003" s="382"/>
      <c r="C1003" s="393"/>
      <c r="D1003" s="393"/>
      <c r="E1003" s="393"/>
      <c r="F1003" s="448"/>
      <c r="H1003" s="393"/>
      <c r="I1003" s="393"/>
      <c r="J1003" s="393"/>
      <c r="K1003" s="397"/>
    </row>
    <row r="1004" spans="2:11" x14ac:dyDescent="0.25">
      <c r="B1004" s="382"/>
      <c r="C1004" s="393"/>
      <c r="D1004" s="393"/>
      <c r="E1004" s="393"/>
      <c r="F1004" s="448"/>
      <c r="H1004" s="393"/>
      <c r="I1004" s="393"/>
      <c r="J1004" s="393"/>
      <c r="K1004" s="397"/>
    </row>
    <row r="1005" spans="2:11" x14ac:dyDescent="0.25">
      <c r="B1005" s="382"/>
      <c r="C1005" s="393"/>
      <c r="D1005" s="393"/>
      <c r="E1005" s="393"/>
      <c r="F1005" s="448"/>
      <c r="H1005" s="393"/>
      <c r="I1005" s="393"/>
      <c r="J1005" s="393"/>
      <c r="K1005" s="397"/>
    </row>
    <row r="1006" spans="2:11" x14ac:dyDescent="0.25">
      <c r="B1006" s="382"/>
      <c r="C1006" s="393"/>
      <c r="D1006" s="393"/>
      <c r="E1006" s="393"/>
      <c r="F1006" s="448"/>
      <c r="H1006" s="393"/>
      <c r="I1006" s="393"/>
      <c r="J1006" s="393"/>
      <c r="K1006" s="397"/>
    </row>
    <row r="1007" spans="2:11" x14ac:dyDescent="0.25">
      <c r="B1007" s="382"/>
      <c r="C1007" s="393"/>
      <c r="D1007" s="393"/>
      <c r="E1007" s="393"/>
      <c r="F1007" s="448"/>
      <c r="H1007" s="393"/>
      <c r="I1007" s="393"/>
      <c r="J1007" s="393"/>
      <c r="K1007" s="397"/>
    </row>
    <row r="1008" spans="2:11" x14ac:dyDescent="0.25">
      <c r="B1008" s="382"/>
      <c r="C1008" s="393"/>
      <c r="D1008" s="393"/>
      <c r="E1008" s="393"/>
      <c r="F1008" s="448"/>
      <c r="H1008" s="393"/>
      <c r="I1008" s="393"/>
      <c r="J1008" s="393"/>
      <c r="K1008" s="397"/>
    </row>
    <row r="1009" spans="2:11" x14ac:dyDescent="0.25">
      <c r="B1009" s="382"/>
      <c r="C1009" s="393"/>
      <c r="D1009" s="393"/>
      <c r="E1009" s="393"/>
      <c r="F1009" s="448"/>
      <c r="H1009" s="393"/>
      <c r="I1009" s="393"/>
      <c r="J1009" s="393"/>
      <c r="K1009" s="397"/>
    </row>
    <row r="1010" spans="2:11" x14ac:dyDescent="0.25">
      <c r="B1010" s="382"/>
      <c r="C1010" s="393"/>
      <c r="D1010" s="393"/>
      <c r="E1010" s="393"/>
      <c r="F1010" s="448"/>
      <c r="H1010" s="393"/>
      <c r="I1010" s="393"/>
      <c r="J1010" s="393"/>
      <c r="K1010" s="397"/>
    </row>
    <row r="1011" spans="2:11" x14ac:dyDescent="0.25">
      <c r="B1011" s="382"/>
      <c r="C1011" s="393"/>
      <c r="D1011" s="393"/>
      <c r="E1011" s="393"/>
      <c r="F1011" s="448"/>
      <c r="H1011" s="393"/>
      <c r="I1011" s="393"/>
      <c r="J1011" s="393"/>
      <c r="K1011" s="397"/>
    </row>
    <row r="1012" spans="2:11" x14ac:dyDescent="0.25">
      <c r="B1012" s="382"/>
      <c r="C1012" s="393"/>
      <c r="D1012" s="393"/>
      <c r="E1012" s="393"/>
      <c r="F1012" s="448"/>
      <c r="H1012" s="393"/>
      <c r="I1012" s="393"/>
      <c r="J1012" s="393"/>
      <c r="K1012" s="397"/>
    </row>
    <row r="1013" spans="2:11" x14ac:dyDescent="0.25">
      <c r="B1013" s="382"/>
      <c r="C1013" s="393"/>
      <c r="D1013" s="393"/>
      <c r="E1013" s="393"/>
      <c r="F1013" s="448"/>
      <c r="H1013" s="393"/>
      <c r="I1013" s="393"/>
      <c r="J1013" s="393"/>
      <c r="K1013" s="397"/>
    </row>
    <row r="1014" spans="2:11" x14ac:dyDescent="0.25">
      <c r="B1014" s="382"/>
      <c r="C1014" s="393"/>
      <c r="D1014" s="393"/>
      <c r="E1014" s="393"/>
      <c r="F1014" s="448"/>
      <c r="H1014" s="393"/>
      <c r="I1014" s="393"/>
      <c r="J1014" s="393"/>
      <c r="K1014" s="397"/>
    </row>
    <row r="1015" spans="2:11" x14ac:dyDescent="0.25">
      <c r="B1015" s="382"/>
      <c r="C1015" s="393"/>
      <c r="D1015" s="393"/>
      <c r="E1015" s="393"/>
      <c r="F1015" s="448"/>
      <c r="H1015" s="393"/>
      <c r="I1015" s="393"/>
      <c r="J1015" s="393"/>
      <c r="K1015" s="397"/>
    </row>
    <row r="1016" spans="2:11" x14ac:dyDescent="0.25">
      <c r="B1016" s="382"/>
      <c r="C1016" s="393"/>
      <c r="D1016" s="393"/>
      <c r="E1016" s="393"/>
      <c r="F1016" s="448"/>
      <c r="H1016" s="393"/>
      <c r="I1016" s="393"/>
      <c r="J1016" s="393"/>
      <c r="K1016" s="397"/>
    </row>
    <row r="1017" spans="2:11" x14ac:dyDescent="0.25">
      <c r="B1017" s="382"/>
      <c r="C1017" s="393"/>
      <c r="D1017" s="393"/>
      <c r="E1017" s="393"/>
      <c r="F1017" s="448"/>
      <c r="H1017" s="393"/>
      <c r="I1017" s="393"/>
      <c r="J1017" s="393"/>
      <c r="K1017" s="397"/>
    </row>
    <row r="1018" spans="2:11" x14ac:dyDescent="0.25">
      <c r="B1018" s="382"/>
      <c r="C1018" s="393"/>
      <c r="D1018" s="393"/>
      <c r="E1018" s="393"/>
      <c r="F1018" s="448"/>
      <c r="H1018" s="393"/>
      <c r="I1018" s="393"/>
      <c r="J1018" s="393"/>
      <c r="K1018" s="397"/>
    </row>
    <row r="1019" spans="2:11" x14ac:dyDescent="0.25">
      <c r="B1019" s="382"/>
      <c r="C1019" s="393"/>
      <c r="D1019" s="393"/>
      <c r="E1019" s="393"/>
      <c r="F1019" s="448"/>
      <c r="H1019" s="393"/>
      <c r="I1019" s="393"/>
      <c r="J1019" s="393"/>
      <c r="K1019" s="397"/>
    </row>
    <row r="1020" spans="2:11" x14ac:dyDescent="0.25">
      <c r="B1020" s="382"/>
      <c r="C1020" s="393"/>
      <c r="D1020" s="393"/>
      <c r="E1020" s="393"/>
      <c r="F1020" s="448"/>
      <c r="H1020" s="393"/>
      <c r="I1020" s="393"/>
      <c r="J1020" s="393"/>
      <c r="K1020" s="397"/>
    </row>
    <row r="1021" spans="2:11" x14ac:dyDescent="0.25">
      <c r="B1021" s="382"/>
      <c r="C1021" s="393"/>
      <c r="D1021" s="393"/>
      <c r="E1021" s="393"/>
      <c r="F1021" s="448"/>
      <c r="H1021" s="393"/>
      <c r="I1021" s="393"/>
      <c r="J1021" s="393"/>
      <c r="K1021" s="397"/>
    </row>
    <row r="1022" spans="2:11" x14ac:dyDescent="0.25">
      <c r="B1022" s="382"/>
      <c r="C1022" s="393"/>
      <c r="D1022" s="393"/>
      <c r="E1022" s="393"/>
      <c r="F1022" s="448"/>
      <c r="H1022" s="393"/>
      <c r="I1022" s="393"/>
      <c r="J1022" s="393"/>
      <c r="K1022" s="397"/>
    </row>
    <row r="1023" spans="2:11" x14ac:dyDescent="0.25">
      <c r="B1023" s="382"/>
      <c r="C1023" s="393"/>
      <c r="D1023" s="393"/>
      <c r="E1023" s="393"/>
      <c r="F1023" s="448"/>
      <c r="H1023" s="393"/>
      <c r="I1023" s="393"/>
      <c r="J1023" s="393"/>
      <c r="K1023" s="397"/>
    </row>
    <row r="1024" spans="2:11" x14ac:dyDescent="0.25">
      <c r="B1024" s="382"/>
      <c r="C1024" s="393"/>
      <c r="D1024" s="393"/>
      <c r="E1024" s="393"/>
      <c r="F1024" s="448"/>
      <c r="H1024" s="393"/>
      <c r="I1024" s="393"/>
      <c r="J1024" s="393"/>
      <c r="K1024" s="397"/>
    </row>
    <row r="1025" spans="2:11" x14ac:dyDescent="0.25">
      <c r="B1025" s="382"/>
      <c r="C1025" s="393"/>
      <c r="D1025" s="393"/>
      <c r="E1025" s="393"/>
      <c r="F1025" s="448"/>
      <c r="H1025" s="393"/>
      <c r="I1025" s="393"/>
      <c r="J1025" s="393"/>
      <c r="K1025" s="397"/>
    </row>
    <row r="1026" spans="2:11" x14ac:dyDescent="0.25">
      <c r="B1026" s="382"/>
      <c r="C1026" s="393"/>
      <c r="D1026" s="393"/>
      <c r="E1026" s="393"/>
      <c r="F1026" s="448"/>
      <c r="H1026" s="393"/>
      <c r="I1026" s="393"/>
      <c r="J1026" s="393"/>
      <c r="K1026" s="397"/>
    </row>
    <row r="1027" spans="2:11" x14ac:dyDescent="0.25">
      <c r="B1027" s="382"/>
      <c r="C1027" s="393"/>
      <c r="D1027" s="393"/>
      <c r="E1027" s="393"/>
      <c r="F1027" s="448"/>
      <c r="H1027" s="393"/>
      <c r="I1027" s="393"/>
      <c r="J1027" s="393"/>
      <c r="K1027" s="397"/>
    </row>
    <row r="1028" spans="2:11" x14ac:dyDescent="0.25">
      <c r="B1028" s="382"/>
      <c r="C1028" s="393"/>
      <c r="D1028" s="393"/>
      <c r="E1028" s="393"/>
      <c r="F1028" s="448"/>
      <c r="H1028" s="393"/>
      <c r="I1028" s="393"/>
      <c r="J1028" s="393"/>
      <c r="K1028" s="397"/>
    </row>
    <row r="1029" spans="2:11" x14ac:dyDescent="0.25">
      <c r="B1029" s="382"/>
      <c r="C1029" s="393"/>
      <c r="D1029" s="393"/>
      <c r="E1029" s="393"/>
      <c r="F1029" s="448"/>
      <c r="H1029" s="393"/>
      <c r="I1029" s="393"/>
      <c r="J1029" s="393"/>
      <c r="K1029" s="397"/>
    </row>
    <row r="1030" spans="2:11" x14ac:dyDescent="0.25">
      <c r="B1030" s="382"/>
      <c r="C1030" s="393"/>
      <c r="D1030" s="393"/>
      <c r="E1030" s="393"/>
      <c r="F1030" s="448"/>
      <c r="H1030" s="393"/>
      <c r="I1030" s="393"/>
      <c r="J1030" s="393"/>
      <c r="K1030" s="397"/>
    </row>
    <row r="1031" spans="2:11" x14ac:dyDescent="0.25">
      <c r="B1031" s="382"/>
      <c r="C1031" s="393"/>
      <c r="D1031" s="393"/>
      <c r="E1031" s="393"/>
      <c r="F1031" s="448"/>
      <c r="H1031" s="393"/>
      <c r="I1031" s="393"/>
      <c r="J1031" s="393"/>
      <c r="K1031" s="397"/>
    </row>
    <row r="1032" spans="2:11" x14ac:dyDescent="0.25">
      <c r="B1032" s="382"/>
      <c r="C1032" s="393"/>
      <c r="D1032" s="393"/>
      <c r="E1032" s="393"/>
      <c r="F1032" s="448"/>
      <c r="H1032" s="393"/>
      <c r="I1032" s="393"/>
      <c r="J1032" s="393"/>
      <c r="K1032" s="397"/>
    </row>
    <row r="1033" spans="2:11" x14ac:dyDescent="0.25">
      <c r="B1033" s="382"/>
      <c r="C1033" s="393"/>
      <c r="D1033" s="393"/>
      <c r="E1033" s="393"/>
      <c r="F1033" s="448"/>
      <c r="H1033" s="393"/>
      <c r="I1033" s="393"/>
      <c r="J1033" s="393"/>
      <c r="K1033" s="397"/>
    </row>
    <row r="1034" spans="2:11" x14ac:dyDescent="0.25">
      <c r="B1034" s="382"/>
      <c r="C1034" s="393"/>
      <c r="D1034" s="393"/>
      <c r="E1034" s="393"/>
      <c r="F1034" s="448"/>
      <c r="H1034" s="393"/>
      <c r="I1034" s="393"/>
      <c r="J1034" s="393"/>
      <c r="K1034" s="397"/>
    </row>
    <row r="1035" spans="2:11" x14ac:dyDescent="0.25">
      <c r="B1035" s="382"/>
      <c r="C1035" s="393"/>
      <c r="D1035" s="393"/>
      <c r="E1035" s="393"/>
      <c r="F1035" s="448"/>
      <c r="H1035" s="393"/>
      <c r="I1035" s="393"/>
      <c r="J1035" s="393"/>
      <c r="K1035" s="397"/>
    </row>
    <row r="1036" spans="2:11" x14ac:dyDescent="0.25">
      <c r="B1036" s="382"/>
      <c r="C1036" s="393"/>
      <c r="D1036" s="393"/>
      <c r="E1036" s="393"/>
      <c r="F1036" s="448"/>
      <c r="H1036" s="393"/>
      <c r="I1036" s="393"/>
      <c r="J1036" s="393"/>
      <c r="K1036" s="397"/>
    </row>
    <row r="1037" spans="2:11" x14ac:dyDescent="0.25">
      <c r="B1037" s="382"/>
      <c r="C1037" s="393"/>
      <c r="D1037" s="393"/>
      <c r="E1037" s="393"/>
      <c r="F1037" s="448"/>
      <c r="H1037" s="393"/>
      <c r="I1037" s="393"/>
      <c r="J1037" s="393"/>
      <c r="K1037" s="397"/>
    </row>
    <row r="1038" spans="2:11" x14ac:dyDescent="0.25">
      <c r="B1038" s="382"/>
      <c r="C1038" s="393"/>
      <c r="D1038" s="393"/>
      <c r="E1038" s="393"/>
      <c r="F1038" s="448"/>
      <c r="H1038" s="393"/>
      <c r="I1038" s="393"/>
      <c r="J1038" s="393"/>
      <c r="K1038" s="397"/>
    </row>
    <row r="1039" spans="2:11" x14ac:dyDescent="0.25">
      <c r="B1039" s="382"/>
      <c r="C1039" s="393"/>
      <c r="D1039" s="393"/>
      <c r="E1039" s="393"/>
      <c r="F1039" s="448"/>
      <c r="H1039" s="393"/>
      <c r="I1039" s="393"/>
      <c r="J1039" s="393"/>
      <c r="K1039" s="397"/>
    </row>
    <row r="1040" spans="2:11" x14ac:dyDescent="0.25">
      <c r="B1040" s="382"/>
      <c r="C1040" s="393"/>
      <c r="D1040" s="393"/>
      <c r="E1040" s="393"/>
      <c r="F1040" s="448"/>
      <c r="H1040" s="393"/>
      <c r="I1040" s="393"/>
      <c r="J1040" s="393"/>
      <c r="K1040" s="397"/>
    </row>
    <row r="1041" spans="2:11" x14ac:dyDescent="0.25">
      <c r="B1041" s="382"/>
      <c r="C1041" s="393"/>
      <c r="D1041" s="393"/>
      <c r="E1041" s="393"/>
      <c r="F1041" s="448"/>
      <c r="H1041" s="393"/>
      <c r="I1041" s="393"/>
      <c r="J1041" s="393"/>
      <c r="K1041" s="397"/>
    </row>
    <row r="1042" spans="2:11" x14ac:dyDescent="0.25">
      <c r="B1042" s="382"/>
      <c r="C1042" s="393"/>
      <c r="D1042" s="393"/>
      <c r="E1042" s="393"/>
      <c r="F1042" s="448"/>
      <c r="H1042" s="393"/>
      <c r="I1042" s="393"/>
      <c r="J1042" s="393"/>
      <c r="K1042" s="397"/>
    </row>
    <row r="1043" spans="2:11" x14ac:dyDescent="0.25">
      <c r="B1043" s="382"/>
      <c r="C1043" s="393"/>
      <c r="D1043" s="393"/>
      <c r="E1043" s="393"/>
      <c r="F1043" s="448"/>
      <c r="H1043" s="393"/>
      <c r="I1043" s="393"/>
      <c r="J1043" s="393"/>
      <c r="K1043" s="397"/>
    </row>
    <row r="1044" spans="2:11" x14ac:dyDescent="0.25">
      <c r="B1044" s="382"/>
      <c r="C1044" s="393"/>
      <c r="D1044" s="393"/>
      <c r="E1044" s="393"/>
      <c r="F1044" s="448"/>
      <c r="H1044" s="393"/>
      <c r="I1044" s="393"/>
      <c r="J1044" s="393"/>
      <c r="K1044" s="397"/>
    </row>
    <row r="1045" spans="2:11" x14ac:dyDescent="0.25">
      <c r="B1045" s="382"/>
      <c r="C1045" s="393"/>
      <c r="D1045" s="393"/>
      <c r="E1045" s="393"/>
      <c r="F1045" s="448"/>
      <c r="H1045" s="393"/>
      <c r="I1045" s="393"/>
      <c r="J1045" s="393"/>
      <c r="K1045" s="397"/>
    </row>
    <row r="1046" spans="2:11" x14ac:dyDescent="0.25">
      <c r="B1046" s="382"/>
      <c r="C1046" s="393"/>
      <c r="D1046" s="393"/>
      <c r="E1046" s="393"/>
      <c r="F1046" s="448"/>
      <c r="H1046" s="393"/>
      <c r="I1046" s="393"/>
      <c r="J1046" s="393"/>
      <c r="K1046" s="397"/>
    </row>
    <row r="1047" spans="2:11" x14ac:dyDescent="0.25">
      <c r="B1047" s="382"/>
      <c r="C1047" s="393"/>
      <c r="D1047" s="393"/>
      <c r="E1047" s="393"/>
      <c r="F1047" s="448"/>
      <c r="H1047" s="393"/>
      <c r="I1047" s="393"/>
      <c r="J1047" s="393"/>
      <c r="K1047" s="397"/>
    </row>
    <row r="1048" spans="2:11" x14ac:dyDescent="0.25">
      <c r="B1048" s="382"/>
      <c r="C1048" s="393"/>
      <c r="D1048" s="393"/>
      <c r="E1048" s="393"/>
      <c r="F1048" s="448"/>
      <c r="H1048" s="393"/>
      <c r="I1048" s="393"/>
      <c r="J1048" s="393"/>
      <c r="K1048" s="397"/>
    </row>
    <row r="1049" spans="2:11" x14ac:dyDescent="0.25">
      <c r="B1049" s="382"/>
      <c r="C1049" s="393"/>
      <c r="D1049" s="393"/>
      <c r="E1049" s="393"/>
      <c r="F1049" s="448"/>
      <c r="H1049" s="393"/>
      <c r="I1049" s="393"/>
      <c r="J1049" s="393"/>
      <c r="K1049" s="397"/>
    </row>
    <row r="1050" spans="2:11" x14ac:dyDescent="0.25">
      <c r="B1050" s="382"/>
      <c r="C1050" s="393"/>
      <c r="D1050" s="393"/>
      <c r="E1050" s="393"/>
      <c r="F1050" s="448"/>
      <c r="H1050" s="393"/>
      <c r="I1050" s="393"/>
      <c r="J1050" s="393"/>
      <c r="K1050" s="397"/>
    </row>
    <row r="1051" spans="2:11" x14ac:dyDescent="0.25">
      <c r="B1051" s="382"/>
      <c r="C1051" s="393"/>
      <c r="D1051" s="393"/>
      <c r="E1051" s="393"/>
      <c r="F1051" s="448"/>
      <c r="H1051" s="393"/>
      <c r="I1051" s="393"/>
      <c r="J1051" s="393"/>
      <c r="K1051" s="397"/>
    </row>
    <row r="1052" spans="2:11" x14ac:dyDescent="0.25">
      <c r="B1052" s="382"/>
      <c r="C1052" s="393"/>
      <c r="D1052" s="393"/>
      <c r="E1052" s="393"/>
      <c r="F1052" s="448"/>
      <c r="H1052" s="393"/>
      <c r="I1052" s="393"/>
      <c r="J1052" s="393"/>
      <c r="K1052" s="397"/>
    </row>
    <row r="1053" spans="2:11" x14ac:dyDescent="0.25">
      <c r="B1053" s="382"/>
      <c r="C1053" s="393"/>
      <c r="D1053" s="393"/>
      <c r="E1053" s="393"/>
      <c r="F1053" s="448"/>
      <c r="H1053" s="393"/>
      <c r="I1053" s="393"/>
      <c r="J1053" s="393"/>
      <c r="K1053" s="397"/>
    </row>
    <row r="1054" spans="2:11" x14ac:dyDescent="0.25">
      <c r="B1054" s="382"/>
      <c r="C1054" s="393"/>
      <c r="D1054" s="393"/>
      <c r="E1054" s="393"/>
      <c r="F1054" s="448"/>
      <c r="H1054" s="393"/>
      <c r="I1054" s="393"/>
      <c r="J1054" s="393"/>
      <c r="K1054" s="397"/>
    </row>
    <row r="1055" spans="2:11" x14ac:dyDescent="0.25">
      <c r="B1055" s="382"/>
      <c r="C1055" s="393"/>
      <c r="D1055" s="393"/>
      <c r="E1055" s="393"/>
      <c r="F1055" s="448"/>
      <c r="H1055" s="393"/>
      <c r="I1055" s="393"/>
      <c r="J1055" s="393"/>
      <c r="K1055" s="397"/>
    </row>
    <row r="1056" spans="2:11" x14ac:dyDescent="0.25">
      <c r="B1056" s="382"/>
      <c r="C1056" s="393"/>
      <c r="D1056" s="393"/>
      <c r="E1056" s="393"/>
      <c r="F1056" s="448"/>
      <c r="H1056" s="393"/>
      <c r="I1056" s="393"/>
      <c r="J1056" s="393"/>
      <c r="K1056" s="397"/>
    </row>
    <row r="1057" spans="2:11" x14ac:dyDescent="0.25">
      <c r="B1057" s="382"/>
      <c r="C1057" s="393"/>
      <c r="D1057" s="393"/>
      <c r="E1057" s="393"/>
      <c r="F1057" s="448"/>
      <c r="H1057" s="393"/>
      <c r="I1057" s="393"/>
      <c r="J1057" s="393"/>
      <c r="K1057" s="397"/>
    </row>
    <row r="1058" spans="2:11" x14ac:dyDescent="0.25">
      <c r="B1058" s="382"/>
      <c r="C1058" s="393"/>
      <c r="D1058" s="393"/>
      <c r="E1058" s="393"/>
      <c r="F1058" s="448"/>
      <c r="H1058" s="393"/>
      <c r="I1058" s="393"/>
      <c r="J1058" s="393"/>
      <c r="K1058" s="397"/>
    </row>
    <row r="1059" spans="2:11" x14ac:dyDescent="0.25">
      <c r="B1059" s="382"/>
      <c r="C1059" s="393"/>
      <c r="D1059" s="393"/>
      <c r="E1059" s="393"/>
      <c r="F1059" s="448"/>
      <c r="H1059" s="393"/>
      <c r="I1059" s="393"/>
      <c r="J1059" s="393"/>
      <c r="K1059" s="397"/>
    </row>
    <row r="1060" spans="2:11" x14ac:dyDescent="0.25">
      <c r="B1060" s="382"/>
      <c r="C1060" s="393"/>
      <c r="D1060" s="393"/>
      <c r="E1060" s="393"/>
      <c r="F1060" s="448"/>
      <c r="H1060" s="393"/>
      <c r="I1060" s="393"/>
      <c r="J1060" s="393"/>
      <c r="K1060" s="397"/>
    </row>
    <row r="1061" spans="2:11" x14ac:dyDescent="0.25">
      <c r="B1061" s="382"/>
      <c r="C1061" s="393"/>
      <c r="D1061" s="393"/>
      <c r="E1061" s="393"/>
      <c r="F1061" s="448"/>
      <c r="H1061" s="393"/>
      <c r="I1061" s="393"/>
      <c r="J1061" s="393"/>
      <c r="K1061" s="397"/>
    </row>
    <row r="1062" spans="2:11" x14ac:dyDescent="0.25">
      <c r="B1062" s="382"/>
      <c r="C1062" s="393"/>
      <c r="D1062" s="393"/>
      <c r="E1062" s="393"/>
      <c r="F1062" s="448"/>
      <c r="H1062" s="393"/>
      <c r="I1062" s="393"/>
      <c r="J1062" s="393"/>
      <c r="K1062" s="397"/>
    </row>
    <row r="1063" spans="2:11" x14ac:dyDescent="0.25">
      <c r="B1063" s="382"/>
      <c r="C1063" s="393"/>
      <c r="D1063" s="393"/>
      <c r="E1063" s="393"/>
      <c r="F1063" s="448"/>
      <c r="H1063" s="393"/>
      <c r="I1063" s="393"/>
      <c r="J1063" s="393"/>
      <c r="K1063" s="397"/>
    </row>
    <row r="1064" spans="2:11" x14ac:dyDescent="0.25">
      <c r="B1064" s="382"/>
      <c r="C1064" s="393"/>
      <c r="D1064" s="393"/>
      <c r="E1064" s="393"/>
      <c r="F1064" s="448"/>
      <c r="H1064" s="393"/>
      <c r="I1064" s="393"/>
      <c r="J1064" s="393"/>
      <c r="K1064" s="397"/>
    </row>
    <row r="1065" spans="2:11" x14ac:dyDescent="0.25">
      <c r="B1065" s="382"/>
      <c r="C1065" s="393"/>
      <c r="D1065" s="393"/>
      <c r="E1065" s="393"/>
      <c r="F1065" s="448"/>
      <c r="H1065" s="393"/>
      <c r="I1065" s="393"/>
      <c r="J1065" s="393"/>
      <c r="K1065" s="397"/>
    </row>
    <row r="1066" spans="2:11" x14ac:dyDescent="0.25">
      <c r="B1066" s="382"/>
      <c r="C1066" s="393"/>
      <c r="D1066" s="393"/>
      <c r="E1066" s="393"/>
      <c r="F1066" s="448"/>
      <c r="H1066" s="393"/>
      <c r="I1066" s="393"/>
      <c r="J1066" s="393"/>
      <c r="K1066" s="397"/>
    </row>
    <row r="1067" spans="2:11" x14ac:dyDescent="0.25">
      <c r="B1067" s="382"/>
      <c r="C1067" s="393"/>
      <c r="D1067" s="393"/>
      <c r="E1067" s="393"/>
      <c r="F1067" s="448"/>
      <c r="H1067" s="393"/>
      <c r="I1067" s="393"/>
      <c r="J1067" s="393"/>
      <c r="K1067" s="397"/>
    </row>
    <row r="1068" spans="2:11" x14ac:dyDescent="0.25">
      <c r="B1068" s="382"/>
      <c r="C1068" s="393"/>
      <c r="D1068" s="393"/>
      <c r="E1068" s="393"/>
      <c r="F1068" s="448"/>
      <c r="H1068" s="393"/>
      <c r="I1068" s="393"/>
      <c r="J1068" s="393"/>
      <c r="K1068" s="397"/>
    </row>
    <row r="1069" spans="2:11" x14ac:dyDescent="0.25">
      <c r="B1069" s="382"/>
      <c r="C1069" s="393"/>
      <c r="D1069" s="393"/>
      <c r="E1069" s="393"/>
      <c r="F1069" s="448"/>
      <c r="H1069" s="393"/>
      <c r="I1069" s="393"/>
      <c r="J1069" s="393"/>
      <c r="K1069" s="397"/>
    </row>
    <row r="1070" spans="2:11" x14ac:dyDescent="0.25">
      <c r="B1070" s="382"/>
      <c r="C1070" s="393"/>
      <c r="D1070" s="393"/>
      <c r="E1070" s="393"/>
      <c r="F1070" s="448"/>
      <c r="H1070" s="393"/>
      <c r="I1070" s="393"/>
      <c r="J1070" s="393"/>
      <c r="K1070" s="397"/>
    </row>
    <row r="1071" spans="2:11" x14ac:dyDescent="0.25">
      <c r="B1071" s="382"/>
      <c r="C1071" s="393"/>
      <c r="D1071" s="393"/>
      <c r="E1071" s="393"/>
      <c r="F1071" s="448"/>
      <c r="H1071" s="393"/>
      <c r="I1071" s="393"/>
      <c r="J1071" s="393"/>
      <c r="K1071" s="397"/>
    </row>
    <row r="1072" spans="2:11" x14ac:dyDescent="0.25">
      <c r="B1072" s="382"/>
      <c r="C1072" s="393"/>
      <c r="D1072" s="393"/>
      <c r="E1072" s="393"/>
      <c r="F1072" s="448"/>
      <c r="H1072" s="393"/>
      <c r="I1072" s="393"/>
      <c r="J1072" s="393"/>
      <c r="K1072" s="397"/>
    </row>
    <row r="1073" spans="2:11" x14ac:dyDescent="0.25">
      <c r="B1073" s="382"/>
      <c r="C1073" s="393"/>
      <c r="D1073" s="393"/>
      <c r="E1073" s="393"/>
      <c r="F1073" s="448"/>
      <c r="H1073" s="393"/>
      <c r="I1073" s="393"/>
      <c r="J1073" s="393"/>
      <c r="K1073" s="397"/>
    </row>
    <row r="1074" spans="2:11" x14ac:dyDescent="0.25">
      <c r="B1074" s="382"/>
      <c r="C1074" s="393"/>
      <c r="D1074" s="393"/>
      <c r="E1074" s="393"/>
      <c r="F1074" s="448"/>
      <c r="H1074" s="393"/>
      <c r="I1074" s="393"/>
      <c r="J1074" s="393"/>
      <c r="K1074" s="397"/>
    </row>
    <row r="1075" spans="2:11" x14ac:dyDescent="0.25">
      <c r="B1075" s="382"/>
      <c r="C1075" s="393"/>
      <c r="D1075" s="393"/>
      <c r="E1075" s="393"/>
      <c r="F1075" s="448"/>
      <c r="H1075" s="393"/>
      <c r="I1075" s="393"/>
      <c r="J1075" s="393"/>
      <c r="K1075" s="397"/>
    </row>
    <row r="1076" spans="2:11" x14ac:dyDescent="0.25">
      <c r="B1076" s="382"/>
      <c r="C1076" s="393"/>
      <c r="D1076" s="393"/>
      <c r="E1076" s="393"/>
      <c r="F1076" s="448"/>
      <c r="H1076" s="393"/>
      <c r="I1076" s="393"/>
      <c r="J1076" s="393"/>
      <c r="K1076" s="397"/>
    </row>
    <row r="1077" spans="2:11" x14ac:dyDescent="0.25">
      <c r="B1077" s="382"/>
      <c r="C1077" s="393"/>
      <c r="D1077" s="393"/>
      <c r="E1077" s="393"/>
      <c r="F1077" s="448"/>
      <c r="H1077" s="393"/>
      <c r="I1077" s="393"/>
      <c r="J1077" s="393"/>
      <c r="K1077" s="397"/>
    </row>
    <row r="1078" spans="2:11" x14ac:dyDescent="0.25">
      <c r="B1078" s="382"/>
      <c r="C1078" s="393"/>
      <c r="D1078" s="393"/>
      <c r="E1078" s="393"/>
      <c r="F1078" s="448"/>
      <c r="H1078" s="393"/>
      <c r="I1078" s="393"/>
      <c r="J1078" s="393"/>
      <c r="K1078" s="397"/>
    </row>
    <row r="1079" spans="2:11" x14ac:dyDescent="0.25">
      <c r="B1079" s="382"/>
      <c r="C1079" s="393"/>
      <c r="D1079" s="393"/>
      <c r="E1079" s="393"/>
      <c r="F1079" s="448"/>
      <c r="H1079" s="393"/>
      <c r="I1079" s="393"/>
      <c r="J1079" s="393"/>
      <c r="K1079" s="397"/>
    </row>
    <row r="1080" spans="2:11" x14ac:dyDescent="0.25">
      <c r="B1080" s="382"/>
      <c r="C1080" s="393"/>
      <c r="D1080" s="393"/>
      <c r="E1080" s="393"/>
      <c r="F1080" s="448"/>
      <c r="H1080" s="393"/>
      <c r="I1080" s="393"/>
      <c r="J1080" s="393"/>
      <c r="K1080" s="397"/>
    </row>
    <row r="1081" spans="2:11" x14ac:dyDescent="0.25">
      <c r="B1081" s="382"/>
      <c r="C1081" s="393"/>
      <c r="D1081" s="393"/>
      <c r="E1081" s="393"/>
      <c r="F1081" s="448"/>
      <c r="H1081" s="393"/>
      <c r="I1081" s="393"/>
      <c r="J1081" s="393"/>
      <c r="K1081" s="397"/>
    </row>
    <row r="1082" spans="2:11" x14ac:dyDescent="0.25">
      <c r="B1082" s="382"/>
      <c r="C1082" s="393"/>
      <c r="D1082" s="393"/>
      <c r="E1082" s="393"/>
      <c r="F1082" s="448"/>
      <c r="H1082" s="393"/>
      <c r="I1082" s="393"/>
      <c r="J1082" s="393"/>
      <c r="K1082" s="397"/>
    </row>
    <row r="1083" spans="2:11" x14ac:dyDescent="0.25">
      <c r="B1083" s="382"/>
      <c r="C1083" s="393"/>
      <c r="D1083" s="393"/>
      <c r="E1083" s="393"/>
      <c r="F1083" s="448"/>
      <c r="H1083" s="393"/>
      <c r="I1083" s="393"/>
      <c r="J1083" s="393"/>
      <c r="K1083" s="397"/>
    </row>
    <row r="1084" spans="2:11" x14ac:dyDescent="0.25">
      <c r="B1084" s="382"/>
      <c r="C1084" s="393"/>
      <c r="D1084" s="393"/>
      <c r="E1084" s="393"/>
      <c r="F1084" s="448"/>
      <c r="H1084" s="393"/>
      <c r="I1084" s="393"/>
      <c r="J1084" s="393"/>
      <c r="K1084" s="397"/>
    </row>
    <row r="1085" spans="2:11" x14ac:dyDescent="0.25">
      <c r="B1085" s="382"/>
      <c r="C1085" s="393"/>
      <c r="D1085" s="393"/>
      <c r="E1085" s="393"/>
      <c r="F1085" s="448"/>
      <c r="H1085" s="393"/>
      <c r="I1085" s="393"/>
      <c r="J1085" s="393"/>
      <c r="K1085" s="397"/>
    </row>
    <row r="1086" spans="2:11" x14ac:dyDescent="0.25">
      <c r="B1086" s="382"/>
      <c r="C1086" s="393"/>
      <c r="D1086" s="393"/>
      <c r="E1086" s="393"/>
      <c r="F1086" s="448"/>
      <c r="H1086" s="393"/>
      <c r="I1086" s="393"/>
      <c r="J1086" s="393"/>
      <c r="K1086" s="397"/>
    </row>
    <row r="1087" spans="2:11" x14ac:dyDescent="0.25">
      <c r="B1087" s="382"/>
      <c r="C1087" s="393"/>
      <c r="D1087" s="393"/>
      <c r="E1087" s="393"/>
      <c r="F1087" s="448"/>
      <c r="H1087" s="393"/>
      <c r="I1087" s="393"/>
      <c r="J1087" s="393"/>
      <c r="K1087" s="397"/>
    </row>
    <row r="1088" spans="2:11" x14ac:dyDescent="0.25">
      <c r="B1088" s="382"/>
      <c r="C1088" s="393"/>
      <c r="D1088" s="393"/>
      <c r="E1088" s="393"/>
      <c r="F1088" s="448"/>
      <c r="H1088" s="393"/>
      <c r="I1088" s="393"/>
      <c r="J1088" s="393"/>
      <c r="K1088" s="397"/>
    </row>
    <row r="1089" spans="2:11" x14ac:dyDescent="0.25">
      <c r="B1089" s="382"/>
      <c r="C1089" s="393"/>
      <c r="D1089" s="393"/>
      <c r="E1089" s="393"/>
      <c r="F1089" s="448"/>
      <c r="H1089" s="393"/>
      <c r="I1089" s="393"/>
      <c r="J1089" s="393"/>
      <c r="K1089" s="397"/>
    </row>
    <row r="1090" spans="2:11" x14ac:dyDescent="0.25">
      <c r="B1090" s="382"/>
      <c r="C1090" s="393"/>
      <c r="D1090" s="393"/>
      <c r="E1090" s="393"/>
      <c r="F1090" s="448"/>
      <c r="H1090" s="393"/>
      <c r="I1090" s="393"/>
      <c r="J1090" s="393"/>
      <c r="K1090" s="397"/>
    </row>
    <row r="1091" spans="2:11" x14ac:dyDescent="0.25">
      <c r="B1091" s="382"/>
      <c r="C1091" s="393"/>
      <c r="D1091" s="393"/>
      <c r="E1091" s="393"/>
      <c r="F1091" s="448"/>
      <c r="H1091" s="393"/>
      <c r="I1091" s="393"/>
      <c r="J1091" s="393"/>
      <c r="K1091" s="397"/>
    </row>
    <row r="1092" spans="2:11" x14ac:dyDescent="0.25">
      <c r="B1092" s="382"/>
      <c r="C1092" s="393"/>
      <c r="D1092" s="393"/>
      <c r="E1092" s="393"/>
      <c r="F1092" s="448"/>
      <c r="H1092" s="393"/>
      <c r="I1092" s="393"/>
      <c r="J1092" s="393"/>
      <c r="K1092" s="397"/>
    </row>
    <row r="1093" spans="2:11" x14ac:dyDescent="0.25">
      <c r="B1093" s="382"/>
      <c r="C1093" s="393"/>
      <c r="D1093" s="393"/>
      <c r="E1093" s="393"/>
      <c r="F1093" s="448"/>
      <c r="H1093" s="393"/>
      <c r="I1093" s="393"/>
      <c r="J1093" s="393"/>
      <c r="K1093" s="397"/>
    </row>
    <row r="1094" spans="2:11" x14ac:dyDescent="0.25">
      <c r="B1094" s="382"/>
      <c r="C1094" s="393"/>
      <c r="D1094" s="393"/>
      <c r="E1094" s="393"/>
      <c r="F1094" s="448"/>
      <c r="H1094" s="393"/>
      <c r="I1094" s="393"/>
      <c r="J1094" s="393"/>
      <c r="K1094" s="397"/>
    </row>
    <row r="1095" spans="2:11" x14ac:dyDescent="0.25">
      <c r="B1095" s="382"/>
      <c r="C1095" s="393"/>
      <c r="D1095" s="393"/>
      <c r="E1095" s="393"/>
      <c r="F1095" s="448"/>
      <c r="H1095" s="393"/>
      <c r="I1095" s="393"/>
      <c r="J1095" s="393"/>
      <c r="K1095" s="397"/>
    </row>
    <row r="1096" spans="2:11" x14ac:dyDescent="0.25">
      <c r="B1096" s="382"/>
      <c r="C1096" s="393"/>
      <c r="D1096" s="393"/>
      <c r="E1096" s="393"/>
      <c r="F1096" s="448"/>
      <c r="H1096" s="393"/>
      <c r="I1096" s="393"/>
      <c r="J1096" s="393"/>
      <c r="K1096" s="397"/>
    </row>
    <row r="1097" spans="2:11" x14ac:dyDescent="0.25">
      <c r="B1097" s="382"/>
      <c r="C1097" s="393"/>
      <c r="D1097" s="393"/>
      <c r="E1097" s="393"/>
      <c r="F1097" s="448"/>
      <c r="H1097" s="393"/>
      <c r="I1097" s="393"/>
      <c r="J1097" s="393"/>
      <c r="K1097" s="397"/>
    </row>
    <row r="1098" spans="2:11" x14ac:dyDescent="0.25">
      <c r="B1098" s="382"/>
      <c r="C1098" s="393"/>
      <c r="D1098" s="393"/>
      <c r="E1098" s="393"/>
      <c r="F1098" s="448"/>
      <c r="H1098" s="393"/>
      <c r="I1098" s="393"/>
      <c r="J1098" s="393"/>
      <c r="K1098" s="397"/>
    </row>
    <row r="1099" spans="2:11" x14ac:dyDescent="0.25">
      <c r="B1099" s="382"/>
      <c r="C1099" s="393"/>
      <c r="D1099" s="393"/>
      <c r="E1099" s="393"/>
      <c r="F1099" s="448"/>
      <c r="H1099" s="393"/>
      <c r="I1099" s="393"/>
      <c r="J1099" s="393"/>
      <c r="K1099" s="397"/>
    </row>
    <row r="1100" spans="2:11" x14ac:dyDescent="0.25">
      <c r="B1100" s="382"/>
      <c r="C1100" s="393"/>
      <c r="D1100" s="393"/>
      <c r="E1100" s="393"/>
      <c r="F1100" s="448"/>
      <c r="H1100" s="393"/>
      <c r="I1100" s="393"/>
      <c r="J1100" s="393"/>
      <c r="K1100" s="397"/>
    </row>
    <row r="1101" spans="2:11" x14ac:dyDescent="0.25">
      <c r="B1101" s="382"/>
      <c r="C1101" s="393"/>
      <c r="D1101" s="393"/>
      <c r="E1101" s="393"/>
      <c r="F1101" s="448"/>
      <c r="H1101" s="393"/>
      <c r="I1101" s="393"/>
      <c r="J1101" s="393"/>
      <c r="K1101" s="397"/>
    </row>
    <row r="1102" spans="2:11" x14ac:dyDescent="0.25">
      <c r="B1102" s="382"/>
      <c r="C1102" s="393"/>
      <c r="D1102" s="393"/>
      <c r="E1102" s="393"/>
      <c r="F1102" s="448"/>
      <c r="H1102" s="393"/>
      <c r="I1102" s="393"/>
      <c r="J1102" s="393"/>
      <c r="K1102" s="397"/>
    </row>
    <row r="1103" spans="2:11" x14ac:dyDescent="0.25">
      <c r="B1103" s="382"/>
      <c r="C1103" s="393"/>
      <c r="D1103" s="393"/>
      <c r="E1103" s="393"/>
      <c r="F1103" s="448"/>
      <c r="H1103" s="393"/>
      <c r="I1103" s="393"/>
      <c r="J1103" s="393"/>
      <c r="K1103" s="397"/>
    </row>
    <row r="1104" spans="2:11" x14ac:dyDescent="0.25">
      <c r="B1104" s="382"/>
      <c r="C1104" s="393"/>
      <c r="D1104" s="393"/>
      <c r="E1104" s="393"/>
      <c r="F1104" s="448"/>
      <c r="H1104" s="393"/>
      <c r="I1104" s="393"/>
      <c r="J1104" s="393"/>
      <c r="K1104" s="397"/>
    </row>
    <row r="1105" spans="2:11" x14ac:dyDescent="0.25">
      <c r="B1105" s="382"/>
      <c r="C1105" s="393"/>
      <c r="D1105" s="393"/>
      <c r="E1105" s="393"/>
      <c r="F1105" s="448"/>
      <c r="H1105" s="393"/>
      <c r="I1105" s="393"/>
      <c r="J1105" s="393"/>
      <c r="K1105" s="397"/>
    </row>
    <row r="1106" spans="2:11" x14ac:dyDescent="0.25">
      <c r="B1106" s="382"/>
      <c r="C1106" s="393"/>
      <c r="D1106" s="393"/>
      <c r="E1106" s="393"/>
      <c r="F1106" s="448"/>
      <c r="H1106" s="393"/>
      <c r="I1106" s="393"/>
      <c r="J1106" s="393"/>
      <c r="K1106" s="397"/>
    </row>
    <row r="1107" spans="2:11" x14ac:dyDescent="0.25">
      <c r="B1107" s="382"/>
      <c r="C1107" s="393"/>
      <c r="D1107" s="393"/>
      <c r="E1107" s="393"/>
      <c r="F1107" s="448"/>
      <c r="H1107" s="393"/>
      <c r="I1107" s="393"/>
      <c r="J1107" s="393"/>
      <c r="K1107" s="397"/>
    </row>
    <row r="1108" spans="2:11" x14ac:dyDescent="0.25">
      <c r="B1108" s="382"/>
      <c r="C1108" s="393"/>
      <c r="D1108" s="393"/>
      <c r="E1108" s="393"/>
      <c r="F1108" s="448"/>
      <c r="H1108" s="393"/>
      <c r="I1108" s="393"/>
      <c r="J1108" s="393"/>
      <c r="K1108" s="397"/>
    </row>
    <row r="1109" spans="2:11" x14ac:dyDescent="0.25">
      <c r="B1109" s="382"/>
      <c r="C1109" s="393"/>
      <c r="D1109" s="393"/>
      <c r="E1109" s="393"/>
      <c r="F1109" s="448"/>
      <c r="H1109" s="393"/>
      <c r="I1109" s="393"/>
      <c r="J1109" s="393"/>
      <c r="K1109" s="397"/>
    </row>
    <row r="1110" spans="2:11" x14ac:dyDescent="0.25">
      <c r="B1110" s="382"/>
      <c r="C1110" s="393"/>
      <c r="D1110" s="393"/>
      <c r="E1110" s="393"/>
      <c r="F1110" s="448"/>
      <c r="H1110" s="393"/>
      <c r="I1110" s="393"/>
      <c r="J1110" s="393"/>
      <c r="K1110" s="397"/>
    </row>
    <row r="1111" spans="2:11" x14ac:dyDescent="0.25">
      <c r="B1111" s="382"/>
      <c r="C1111" s="393"/>
      <c r="D1111" s="393"/>
      <c r="E1111" s="393"/>
      <c r="F1111" s="448"/>
      <c r="H1111" s="393"/>
      <c r="I1111" s="393"/>
      <c r="J1111" s="393"/>
      <c r="K1111" s="397"/>
    </row>
    <row r="1112" spans="2:11" x14ac:dyDescent="0.25">
      <c r="B1112" s="382"/>
      <c r="C1112" s="393"/>
      <c r="D1112" s="393"/>
      <c r="E1112" s="393"/>
      <c r="F1112" s="448"/>
      <c r="H1112" s="393"/>
      <c r="I1112" s="393"/>
      <c r="J1112" s="393"/>
      <c r="K1112" s="397"/>
    </row>
    <row r="1113" spans="2:11" x14ac:dyDescent="0.25">
      <c r="B1113" s="382"/>
      <c r="C1113" s="393"/>
      <c r="D1113" s="393"/>
      <c r="E1113" s="393"/>
      <c r="F1113" s="448"/>
      <c r="H1113" s="393"/>
      <c r="I1113" s="393"/>
      <c r="J1113" s="393"/>
      <c r="K1113" s="397"/>
    </row>
    <row r="1114" spans="2:11" x14ac:dyDescent="0.25">
      <c r="B1114" s="382"/>
      <c r="C1114" s="393"/>
      <c r="D1114" s="393"/>
      <c r="E1114" s="393"/>
      <c r="F1114" s="448"/>
      <c r="H1114" s="393"/>
      <c r="I1114" s="393"/>
      <c r="J1114" s="393"/>
      <c r="K1114" s="397"/>
    </row>
    <row r="1115" spans="2:11" x14ac:dyDescent="0.25">
      <c r="B1115" s="382"/>
      <c r="C1115" s="393"/>
      <c r="D1115" s="393"/>
      <c r="E1115" s="393"/>
      <c r="F1115" s="448"/>
      <c r="H1115" s="393"/>
      <c r="I1115" s="393"/>
      <c r="J1115" s="393"/>
      <c r="K1115" s="397"/>
    </row>
    <row r="1116" spans="2:11" x14ac:dyDescent="0.25">
      <c r="B1116" s="382"/>
      <c r="C1116" s="393"/>
      <c r="D1116" s="393"/>
      <c r="E1116" s="393"/>
      <c r="F1116" s="448"/>
      <c r="H1116" s="393"/>
      <c r="I1116" s="393"/>
      <c r="J1116" s="393"/>
      <c r="K1116" s="397"/>
    </row>
    <row r="1117" spans="2:11" x14ac:dyDescent="0.25">
      <c r="B1117" s="382"/>
      <c r="C1117" s="393"/>
      <c r="D1117" s="393"/>
      <c r="E1117" s="393"/>
      <c r="F1117" s="448"/>
      <c r="H1117" s="393"/>
      <c r="I1117" s="393"/>
      <c r="J1117" s="393"/>
      <c r="K1117" s="397"/>
    </row>
    <row r="1118" spans="2:11" x14ac:dyDescent="0.25">
      <c r="B1118" s="382"/>
      <c r="C1118" s="393"/>
      <c r="D1118" s="393"/>
      <c r="E1118" s="393"/>
      <c r="F1118" s="448"/>
      <c r="H1118" s="393"/>
      <c r="I1118" s="393"/>
      <c r="J1118" s="393"/>
      <c r="K1118" s="397"/>
    </row>
    <row r="1119" spans="2:11" x14ac:dyDescent="0.25">
      <c r="B1119" s="382"/>
      <c r="C1119" s="393"/>
      <c r="D1119" s="393"/>
      <c r="E1119" s="393"/>
      <c r="F1119" s="448"/>
      <c r="H1119" s="393"/>
      <c r="I1119" s="393"/>
      <c r="J1119" s="393"/>
      <c r="K1119" s="397"/>
    </row>
    <row r="1120" spans="2:11" x14ac:dyDescent="0.25">
      <c r="B1120" s="382"/>
      <c r="C1120" s="393"/>
      <c r="D1120" s="393"/>
      <c r="E1120" s="393"/>
      <c r="F1120" s="448"/>
      <c r="H1120" s="393"/>
      <c r="I1120" s="393"/>
      <c r="J1120" s="393"/>
      <c r="K1120" s="397"/>
    </row>
    <row r="1121" spans="2:11" x14ac:dyDescent="0.25">
      <c r="B1121" s="382"/>
      <c r="C1121" s="393"/>
      <c r="D1121" s="393"/>
      <c r="E1121" s="393"/>
      <c r="F1121" s="448"/>
      <c r="H1121" s="393"/>
      <c r="I1121" s="393"/>
      <c r="J1121" s="393"/>
      <c r="K1121" s="397"/>
    </row>
    <row r="1122" spans="2:11" x14ac:dyDescent="0.25">
      <c r="B1122" s="382"/>
      <c r="C1122" s="393"/>
      <c r="D1122" s="393"/>
      <c r="E1122" s="393"/>
      <c r="F1122" s="448"/>
      <c r="H1122" s="393"/>
      <c r="I1122" s="393"/>
      <c r="J1122" s="393"/>
      <c r="K1122" s="397"/>
    </row>
    <row r="1123" spans="2:11" x14ac:dyDescent="0.25">
      <c r="B1123" s="382"/>
      <c r="C1123" s="393"/>
      <c r="D1123" s="393"/>
      <c r="E1123" s="393"/>
      <c r="F1123" s="448"/>
      <c r="H1123" s="393"/>
      <c r="I1123" s="393"/>
      <c r="J1123" s="393"/>
      <c r="K1123" s="397"/>
    </row>
    <row r="1124" spans="2:11" x14ac:dyDescent="0.25">
      <c r="B1124" s="382"/>
      <c r="C1124" s="393"/>
      <c r="D1124" s="393"/>
      <c r="E1124" s="393"/>
      <c r="F1124" s="448"/>
      <c r="H1124" s="393"/>
      <c r="I1124" s="393"/>
      <c r="J1124" s="393"/>
      <c r="K1124" s="397"/>
    </row>
    <row r="1125" spans="2:11" x14ac:dyDescent="0.25">
      <c r="B1125" s="382"/>
      <c r="C1125" s="393"/>
      <c r="D1125" s="393"/>
      <c r="E1125" s="393"/>
      <c r="F1125" s="448"/>
      <c r="H1125" s="393"/>
      <c r="I1125" s="393"/>
      <c r="J1125" s="393"/>
      <c r="K1125" s="397"/>
    </row>
    <row r="1126" spans="2:11" x14ac:dyDescent="0.25">
      <c r="B1126" s="382"/>
      <c r="C1126" s="393"/>
      <c r="D1126" s="393"/>
      <c r="E1126" s="393"/>
      <c r="F1126" s="448"/>
      <c r="H1126" s="393"/>
      <c r="I1126" s="393"/>
      <c r="J1126" s="393"/>
      <c r="K1126" s="397"/>
    </row>
    <row r="1127" spans="2:11" x14ac:dyDescent="0.25">
      <c r="B1127" s="382"/>
      <c r="C1127" s="393"/>
      <c r="D1127" s="393"/>
      <c r="E1127" s="393"/>
      <c r="F1127" s="448"/>
      <c r="H1127" s="393"/>
      <c r="I1127" s="393"/>
      <c r="J1127" s="393"/>
      <c r="K1127" s="397"/>
    </row>
    <row r="1128" spans="2:11" x14ac:dyDescent="0.25">
      <c r="B1128" s="382"/>
      <c r="C1128" s="393"/>
      <c r="D1128" s="393"/>
      <c r="E1128" s="393"/>
      <c r="F1128" s="448"/>
      <c r="H1128" s="393"/>
      <c r="I1128" s="393"/>
      <c r="J1128" s="393"/>
      <c r="K1128" s="397"/>
    </row>
    <row r="1129" spans="2:11" x14ac:dyDescent="0.25">
      <c r="B1129" s="382"/>
      <c r="C1129" s="393"/>
      <c r="D1129" s="393"/>
      <c r="E1129" s="393"/>
      <c r="F1129" s="448"/>
      <c r="H1129" s="393"/>
      <c r="I1129" s="393"/>
      <c r="J1129" s="393"/>
      <c r="K1129" s="397"/>
    </row>
    <row r="1130" spans="2:11" x14ac:dyDescent="0.25">
      <c r="B1130" s="382"/>
      <c r="C1130" s="393"/>
      <c r="D1130" s="393"/>
      <c r="E1130" s="393"/>
      <c r="F1130" s="448"/>
      <c r="H1130" s="393"/>
      <c r="I1130" s="393"/>
      <c r="J1130" s="393"/>
      <c r="K1130" s="397"/>
    </row>
    <row r="1131" spans="2:11" x14ac:dyDescent="0.25">
      <c r="B1131" s="382"/>
      <c r="C1131" s="393"/>
      <c r="D1131" s="393"/>
      <c r="E1131" s="393"/>
      <c r="F1131" s="448"/>
      <c r="H1131" s="393"/>
      <c r="I1131" s="393"/>
      <c r="J1131" s="393"/>
      <c r="K1131" s="397"/>
    </row>
    <row r="1132" spans="2:11" x14ac:dyDescent="0.25">
      <c r="B1132" s="382"/>
      <c r="C1132" s="393"/>
      <c r="D1132" s="393"/>
      <c r="E1132" s="393"/>
      <c r="F1132" s="448"/>
      <c r="H1132" s="393"/>
      <c r="I1132" s="393"/>
      <c r="J1132" s="393"/>
      <c r="K1132" s="397"/>
    </row>
    <row r="1133" spans="2:11" x14ac:dyDescent="0.25">
      <c r="B1133" s="382"/>
      <c r="C1133" s="393"/>
      <c r="D1133" s="393"/>
      <c r="E1133" s="393"/>
      <c r="F1133" s="448"/>
      <c r="H1133" s="393"/>
      <c r="I1133" s="393"/>
      <c r="J1133" s="393"/>
      <c r="K1133" s="397"/>
    </row>
    <row r="1134" spans="2:11" x14ac:dyDescent="0.25">
      <c r="B1134" s="382"/>
      <c r="C1134" s="393"/>
      <c r="D1134" s="393"/>
      <c r="E1134" s="393"/>
      <c r="F1134" s="448"/>
      <c r="H1134" s="393"/>
      <c r="I1134" s="393"/>
      <c r="J1134" s="393"/>
      <c r="K1134" s="397"/>
    </row>
    <row r="1135" spans="2:11" x14ac:dyDescent="0.25">
      <c r="B1135" s="382"/>
      <c r="C1135" s="393"/>
      <c r="D1135" s="393"/>
      <c r="E1135" s="393"/>
      <c r="F1135" s="448"/>
      <c r="H1135" s="393"/>
      <c r="I1135" s="393"/>
      <c r="J1135" s="393"/>
      <c r="K1135" s="397"/>
    </row>
    <row r="1136" spans="2:11" x14ac:dyDescent="0.25">
      <c r="B1136" s="382"/>
      <c r="C1136" s="393"/>
      <c r="D1136" s="393"/>
      <c r="E1136" s="393"/>
      <c r="F1136" s="448"/>
      <c r="H1136" s="393"/>
      <c r="I1136" s="393"/>
      <c r="J1136" s="393"/>
      <c r="K1136" s="397"/>
    </row>
    <row r="1137" spans="2:11" x14ac:dyDescent="0.25">
      <c r="B1137" s="382"/>
      <c r="C1137" s="393"/>
      <c r="D1137" s="393"/>
      <c r="E1137" s="393"/>
      <c r="F1137" s="448"/>
      <c r="H1137" s="393"/>
      <c r="I1137" s="393"/>
      <c r="J1137" s="393"/>
      <c r="K1137" s="397"/>
    </row>
    <row r="1138" spans="2:11" x14ac:dyDescent="0.25">
      <c r="B1138" s="382"/>
      <c r="C1138" s="393"/>
      <c r="D1138" s="393"/>
      <c r="E1138" s="393"/>
      <c r="F1138" s="448"/>
      <c r="H1138" s="393"/>
      <c r="I1138" s="393"/>
      <c r="J1138" s="393"/>
      <c r="K1138" s="397"/>
    </row>
    <row r="1139" spans="2:11" x14ac:dyDescent="0.25">
      <c r="B1139" s="382"/>
      <c r="C1139" s="393"/>
      <c r="D1139" s="393"/>
      <c r="E1139" s="393"/>
      <c r="F1139" s="448"/>
      <c r="H1139" s="393"/>
      <c r="I1139" s="393"/>
      <c r="J1139" s="393"/>
      <c r="K1139" s="397"/>
    </row>
    <row r="1140" spans="2:11" x14ac:dyDescent="0.25">
      <c r="B1140" s="382"/>
      <c r="C1140" s="393"/>
      <c r="D1140" s="393"/>
      <c r="E1140" s="393"/>
      <c r="F1140" s="448"/>
      <c r="H1140" s="393"/>
      <c r="I1140" s="393"/>
      <c r="J1140" s="393"/>
      <c r="K1140" s="397"/>
    </row>
    <row r="1141" spans="2:11" x14ac:dyDescent="0.25">
      <c r="B1141" s="382"/>
      <c r="C1141" s="393"/>
      <c r="D1141" s="393"/>
      <c r="E1141" s="393"/>
      <c r="F1141" s="448"/>
      <c r="H1141" s="393"/>
      <c r="I1141" s="393"/>
      <c r="J1141" s="393"/>
      <c r="K1141" s="397"/>
    </row>
    <row r="1142" spans="2:11" x14ac:dyDescent="0.25">
      <c r="B1142" s="382"/>
      <c r="C1142" s="393"/>
      <c r="D1142" s="393"/>
      <c r="E1142" s="393"/>
      <c r="F1142" s="448"/>
      <c r="H1142" s="393"/>
      <c r="I1142" s="393"/>
      <c r="J1142" s="393"/>
      <c r="K1142" s="397"/>
    </row>
    <row r="1143" spans="2:11" x14ac:dyDescent="0.25">
      <c r="B1143" s="382"/>
      <c r="C1143" s="393"/>
      <c r="D1143" s="393"/>
      <c r="E1143" s="393"/>
      <c r="F1143" s="448"/>
      <c r="H1143" s="393"/>
      <c r="I1143" s="393"/>
      <c r="J1143" s="393"/>
      <c r="K1143" s="397"/>
    </row>
    <row r="1144" spans="2:11" x14ac:dyDescent="0.25">
      <c r="B1144" s="382"/>
      <c r="C1144" s="393"/>
      <c r="D1144" s="393"/>
      <c r="E1144" s="393"/>
      <c r="F1144" s="448"/>
      <c r="H1144" s="393"/>
      <c r="I1144" s="393"/>
      <c r="J1144" s="393"/>
      <c r="K1144" s="397"/>
    </row>
    <row r="1145" spans="2:11" x14ac:dyDescent="0.25">
      <c r="B1145" s="382"/>
      <c r="C1145" s="393"/>
      <c r="D1145" s="393"/>
      <c r="E1145" s="393"/>
      <c r="F1145" s="448"/>
      <c r="H1145" s="393"/>
      <c r="I1145" s="393"/>
      <c r="J1145" s="393"/>
      <c r="K1145" s="397"/>
    </row>
    <row r="1146" spans="2:11" x14ac:dyDescent="0.25">
      <c r="B1146" s="382"/>
      <c r="C1146" s="393"/>
      <c r="D1146" s="393"/>
      <c r="E1146" s="393"/>
      <c r="F1146" s="448"/>
      <c r="H1146" s="393"/>
      <c r="I1146" s="393"/>
      <c r="J1146" s="393"/>
      <c r="K1146" s="397"/>
    </row>
    <row r="1147" spans="2:11" x14ac:dyDescent="0.25">
      <c r="B1147" s="382"/>
      <c r="C1147" s="393"/>
      <c r="D1147" s="393"/>
      <c r="E1147" s="393"/>
      <c r="F1147" s="448"/>
      <c r="H1147" s="393"/>
      <c r="I1147" s="393"/>
      <c r="J1147" s="393"/>
      <c r="K1147" s="397"/>
    </row>
    <row r="1148" spans="2:11" x14ac:dyDescent="0.25">
      <c r="B1148" s="382"/>
      <c r="C1148" s="393"/>
      <c r="D1148" s="393"/>
      <c r="E1148" s="393"/>
      <c r="F1148" s="448"/>
      <c r="H1148" s="393"/>
      <c r="I1148" s="393"/>
      <c r="J1148" s="393"/>
      <c r="K1148" s="397"/>
    </row>
    <row r="1149" spans="2:11" x14ac:dyDescent="0.25">
      <c r="B1149" s="382"/>
      <c r="C1149" s="393"/>
      <c r="D1149" s="393"/>
      <c r="E1149" s="393"/>
      <c r="F1149" s="448"/>
      <c r="H1149" s="393"/>
      <c r="I1149" s="393"/>
      <c r="J1149" s="393"/>
      <c r="K1149" s="397"/>
    </row>
    <row r="1150" spans="2:11" x14ac:dyDescent="0.25">
      <c r="B1150" s="382"/>
      <c r="C1150" s="393"/>
      <c r="D1150" s="393"/>
      <c r="E1150" s="393"/>
      <c r="F1150" s="448"/>
      <c r="H1150" s="393"/>
      <c r="I1150" s="393"/>
      <c r="J1150" s="393"/>
      <c r="K1150" s="397"/>
    </row>
    <row r="1151" spans="2:11" x14ac:dyDescent="0.25">
      <c r="B1151" s="382"/>
      <c r="C1151" s="393"/>
      <c r="D1151" s="393"/>
      <c r="E1151" s="393"/>
      <c r="F1151" s="448"/>
      <c r="H1151" s="393"/>
      <c r="I1151" s="393"/>
      <c r="J1151" s="393"/>
      <c r="K1151" s="397"/>
    </row>
    <row r="1152" spans="2:11" x14ac:dyDescent="0.25">
      <c r="B1152" s="382"/>
      <c r="C1152" s="393"/>
      <c r="D1152" s="393"/>
      <c r="E1152" s="393"/>
      <c r="F1152" s="448"/>
      <c r="H1152" s="393"/>
      <c r="I1152" s="393"/>
      <c r="J1152" s="393"/>
      <c r="K1152" s="397"/>
    </row>
    <row r="1153" spans="2:11" x14ac:dyDescent="0.25">
      <c r="B1153" s="382"/>
      <c r="C1153" s="393"/>
      <c r="D1153" s="393"/>
      <c r="E1153" s="393"/>
      <c r="F1153" s="448"/>
      <c r="H1153" s="393"/>
      <c r="I1153" s="393"/>
      <c r="J1153" s="393"/>
      <c r="K1153" s="397"/>
    </row>
    <row r="1154" spans="2:11" x14ac:dyDescent="0.25">
      <c r="B1154" s="382"/>
      <c r="C1154" s="393"/>
      <c r="D1154" s="393"/>
      <c r="E1154" s="393"/>
      <c r="F1154" s="448"/>
      <c r="H1154" s="393"/>
      <c r="I1154" s="393"/>
      <c r="J1154" s="393"/>
      <c r="K1154" s="397"/>
    </row>
    <row r="1155" spans="2:11" x14ac:dyDescent="0.25">
      <c r="B1155" s="382"/>
      <c r="C1155" s="393"/>
      <c r="D1155" s="393"/>
      <c r="E1155" s="393"/>
      <c r="F1155" s="448"/>
      <c r="H1155" s="393"/>
      <c r="I1155" s="393"/>
      <c r="J1155" s="393"/>
      <c r="K1155" s="397"/>
    </row>
    <row r="1156" spans="2:11" x14ac:dyDescent="0.25">
      <c r="B1156" s="382"/>
      <c r="C1156" s="393"/>
      <c r="D1156" s="393"/>
      <c r="E1156" s="393"/>
      <c r="F1156" s="448"/>
      <c r="H1156" s="393"/>
      <c r="I1156" s="393"/>
      <c r="J1156" s="393"/>
      <c r="K1156" s="397"/>
    </row>
    <row r="1157" spans="2:11" x14ac:dyDescent="0.25">
      <c r="B1157" s="382"/>
      <c r="C1157" s="393"/>
      <c r="D1157" s="393"/>
      <c r="E1157" s="393"/>
      <c r="F1157" s="448"/>
      <c r="H1157" s="393"/>
      <c r="I1157" s="393"/>
      <c r="J1157" s="393"/>
      <c r="K1157" s="397"/>
    </row>
    <row r="1158" spans="2:11" x14ac:dyDescent="0.25">
      <c r="B1158" s="382"/>
      <c r="C1158" s="393"/>
      <c r="D1158" s="393"/>
      <c r="E1158" s="393"/>
      <c r="F1158" s="448"/>
      <c r="H1158" s="393"/>
      <c r="I1158" s="393"/>
      <c r="J1158" s="393"/>
      <c r="K1158" s="397"/>
    </row>
    <row r="1159" spans="2:11" x14ac:dyDescent="0.25">
      <c r="B1159" s="382"/>
      <c r="C1159" s="393"/>
      <c r="D1159" s="393"/>
      <c r="E1159" s="393"/>
      <c r="F1159" s="448"/>
      <c r="H1159" s="393"/>
      <c r="I1159" s="393"/>
      <c r="J1159" s="393"/>
      <c r="K1159" s="397"/>
    </row>
    <row r="1160" spans="2:11" x14ac:dyDescent="0.25">
      <c r="B1160" s="382"/>
      <c r="C1160" s="393"/>
      <c r="D1160" s="393"/>
      <c r="E1160" s="393"/>
      <c r="F1160" s="448"/>
      <c r="H1160" s="393"/>
      <c r="I1160" s="393"/>
      <c r="J1160" s="393"/>
      <c r="K1160" s="397"/>
    </row>
    <row r="1161" spans="2:11" x14ac:dyDescent="0.25">
      <c r="B1161" s="382"/>
      <c r="C1161" s="393"/>
      <c r="D1161" s="393"/>
      <c r="E1161" s="393"/>
      <c r="F1161" s="448"/>
      <c r="H1161" s="393"/>
      <c r="I1161" s="393"/>
      <c r="J1161" s="393"/>
      <c r="K1161" s="397"/>
    </row>
    <row r="1162" spans="2:11" x14ac:dyDescent="0.25">
      <c r="B1162" s="382"/>
      <c r="C1162" s="393"/>
      <c r="D1162" s="393"/>
      <c r="E1162" s="393"/>
      <c r="F1162" s="448"/>
      <c r="H1162" s="393"/>
      <c r="I1162" s="393"/>
      <c r="J1162" s="393"/>
      <c r="K1162" s="397"/>
    </row>
    <row r="1163" spans="2:11" x14ac:dyDescent="0.25">
      <c r="B1163" s="382"/>
      <c r="C1163" s="393"/>
      <c r="D1163" s="393"/>
      <c r="E1163" s="393"/>
      <c r="F1163" s="448"/>
      <c r="H1163" s="393"/>
      <c r="I1163" s="393"/>
      <c r="J1163" s="393"/>
      <c r="K1163" s="397"/>
    </row>
    <row r="1164" spans="2:11" x14ac:dyDescent="0.25">
      <c r="B1164" s="382"/>
      <c r="C1164" s="393"/>
      <c r="D1164" s="393"/>
      <c r="E1164" s="393"/>
      <c r="F1164" s="448"/>
      <c r="H1164" s="393"/>
      <c r="I1164" s="393"/>
      <c r="J1164" s="393"/>
      <c r="K1164" s="397"/>
    </row>
    <row r="1165" spans="2:11" x14ac:dyDescent="0.25">
      <c r="B1165" s="382"/>
      <c r="C1165" s="393"/>
      <c r="D1165" s="393"/>
      <c r="E1165" s="393"/>
      <c r="F1165" s="448"/>
      <c r="H1165" s="393"/>
      <c r="I1165" s="393"/>
      <c r="J1165" s="393"/>
      <c r="K1165" s="397"/>
    </row>
    <row r="1166" spans="2:11" x14ac:dyDescent="0.25">
      <c r="B1166" s="382"/>
      <c r="C1166" s="393"/>
      <c r="D1166" s="393"/>
      <c r="E1166" s="393"/>
      <c r="F1166" s="448"/>
      <c r="H1166" s="393"/>
      <c r="I1166" s="393"/>
      <c r="J1166" s="393"/>
      <c r="K1166" s="397"/>
    </row>
    <row r="1167" spans="2:11" x14ac:dyDescent="0.25">
      <c r="B1167" s="382"/>
      <c r="C1167" s="393"/>
      <c r="D1167" s="393"/>
      <c r="E1167" s="393"/>
      <c r="F1167" s="448"/>
      <c r="H1167" s="393"/>
      <c r="I1167" s="393"/>
      <c r="J1167" s="393"/>
      <c r="K1167" s="397"/>
    </row>
    <row r="1168" spans="2:11" x14ac:dyDescent="0.25">
      <c r="B1168" s="382"/>
      <c r="C1168" s="393"/>
      <c r="D1168" s="393"/>
      <c r="E1168" s="393"/>
      <c r="F1168" s="448"/>
      <c r="H1168" s="393"/>
      <c r="I1168" s="393"/>
      <c r="J1168" s="393"/>
      <c r="K1168" s="397"/>
    </row>
    <row r="1169" spans="2:11" x14ac:dyDescent="0.25">
      <c r="B1169" s="382"/>
      <c r="C1169" s="393"/>
      <c r="D1169" s="393"/>
      <c r="E1169" s="393"/>
      <c r="F1169" s="448"/>
      <c r="H1169" s="393"/>
      <c r="I1169" s="393"/>
      <c r="J1169" s="393"/>
      <c r="K1169" s="397"/>
    </row>
    <row r="1170" spans="2:11" x14ac:dyDescent="0.25">
      <c r="B1170" s="382"/>
      <c r="C1170" s="393"/>
      <c r="D1170" s="393"/>
      <c r="E1170" s="393"/>
      <c r="F1170" s="448"/>
      <c r="H1170" s="393"/>
      <c r="I1170" s="393"/>
      <c r="J1170" s="393"/>
      <c r="K1170" s="397"/>
    </row>
    <row r="1171" spans="2:11" x14ac:dyDescent="0.25">
      <c r="B1171" s="382"/>
      <c r="C1171" s="393"/>
      <c r="D1171" s="393"/>
      <c r="E1171" s="393"/>
      <c r="F1171" s="448"/>
      <c r="H1171" s="393"/>
      <c r="I1171" s="393"/>
      <c r="J1171" s="393"/>
      <c r="K1171" s="397"/>
    </row>
    <row r="1172" spans="2:11" x14ac:dyDescent="0.25">
      <c r="B1172" s="382"/>
      <c r="C1172" s="393"/>
      <c r="D1172" s="393"/>
      <c r="E1172" s="393"/>
      <c r="F1172" s="448"/>
      <c r="H1172" s="393"/>
      <c r="I1172" s="393"/>
      <c r="J1172" s="393"/>
      <c r="K1172" s="397"/>
    </row>
    <row r="1173" spans="2:11" x14ac:dyDescent="0.25">
      <c r="B1173" s="382"/>
      <c r="C1173" s="393"/>
      <c r="D1173" s="393"/>
      <c r="E1173" s="393"/>
      <c r="F1173" s="448"/>
      <c r="H1173" s="393"/>
      <c r="I1173" s="393"/>
      <c r="J1173" s="393"/>
      <c r="K1173" s="397"/>
    </row>
    <row r="1174" spans="2:11" x14ac:dyDescent="0.25">
      <c r="B1174" s="382"/>
      <c r="C1174" s="393"/>
      <c r="D1174" s="393"/>
      <c r="E1174" s="393"/>
      <c r="F1174" s="448"/>
      <c r="H1174" s="393"/>
      <c r="I1174" s="393"/>
      <c r="J1174" s="393"/>
      <c r="K1174" s="397"/>
    </row>
    <row r="1175" spans="2:11" x14ac:dyDescent="0.25">
      <c r="B1175" s="382"/>
      <c r="C1175" s="393"/>
      <c r="D1175" s="393"/>
      <c r="E1175" s="393"/>
      <c r="F1175" s="448"/>
      <c r="H1175" s="393"/>
      <c r="I1175" s="393"/>
      <c r="J1175" s="393"/>
      <c r="K1175" s="397"/>
    </row>
    <row r="1176" spans="2:11" x14ac:dyDescent="0.25">
      <c r="B1176" s="382"/>
      <c r="C1176" s="393"/>
      <c r="D1176" s="393"/>
      <c r="E1176" s="393"/>
      <c r="F1176" s="448"/>
      <c r="H1176" s="393"/>
      <c r="I1176" s="393"/>
      <c r="J1176" s="393"/>
      <c r="K1176" s="397"/>
    </row>
    <row r="1177" spans="2:11" x14ac:dyDescent="0.25">
      <c r="B1177" s="382"/>
      <c r="C1177" s="393"/>
      <c r="D1177" s="393"/>
      <c r="E1177" s="393"/>
      <c r="F1177" s="448"/>
      <c r="H1177" s="393"/>
      <c r="I1177" s="393"/>
      <c r="J1177" s="393"/>
      <c r="K1177" s="397"/>
    </row>
    <row r="1178" spans="2:11" x14ac:dyDescent="0.25">
      <c r="B1178" s="382"/>
      <c r="C1178" s="393"/>
      <c r="D1178" s="393"/>
      <c r="E1178" s="393"/>
      <c r="F1178" s="448"/>
      <c r="H1178" s="393"/>
      <c r="I1178" s="393"/>
      <c r="J1178" s="393"/>
      <c r="K1178" s="397"/>
    </row>
    <row r="1179" spans="2:11" x14ac:dyDescent="0.25">
      <c r="B1179" s="382"/>
      <c r="C1179" s="393"/>
      <c r="D1179" s="393"/>
      <c r="E1179" s="393"/>
      <c r="F1179" s="448"/>
      <c r="H1179" s="393"/>
      <c r="I1179" s="393"/>
      <c r="J1179" s="393"/>
      <c r="K1179" s="397"/>
    </row>
    <row r="1180" spans="2:11" x14ac:dyDescent="0.25">
      <c r="B1180" s="382"/>
      <c r="C1180" s="393"/>
      <c r="D1180" s="393"/>
      <c r="E1180" s="393"/>
      <c r="F1180" s="448"/>
      <c r="H1180" s="393"/>
      <c r="I1180" s="393"/>
      <c r="J1180" s="393"/>
      <c r="K1180" s="397"/>
    </row>
    <row r="1181" spans="2:11" x14ac:dyDescent="0.25">
      <c r="B1181" s="382"/>
      <c r="C1181" s="393"/>
      <c r="D1181" s="393"/>
      <c r="E1181" s="393"/>
      <c r="F1181" s="448"/>
      <c r="H1181" s="393"/>
      <c r="I1181" s="393"/>
      <c r="J1181" s="393"/>
      <c r="K1181" s="397"/>
    </row>
    <row r="1182" spans="2:11" x14ac:dyDescent="0.25">
      <c r="B1182" s="382"/>
      <c r="C1182" s="393"/>
      <c r="D1182" s="393"/>
      <c r="E1182" s="393"/>
      <c r="F1182" s="448"/>
      <c r="H1182" s="393"/>
      <c r="I1182" s="393"/>
      <c r="J1182" s="393"/>
      <c r="K1182" s="397"/>
    </row>
    <row r="1183" spans="2:11" x14ac:dyDescent="0.25">
      <c r="B1183" s="382"/>
      <c r="C1183" s="393"/>
      <c r="D1183" s="393"/>
      <c r="E1183" s="393"/>
      <c r="F1183" s="448"/>
      <c r="H1183" s="393"/>
      <c r="I1183" s="393"/>
      <c r="J1183" s="393"/>
      <c r="K1183" s="397"/>
    </row>
    <row r="1184" spans="2:11" x14ac:dyDescent="0.25">
      <c r="B1184" s="382"/>
      <c r="C1184" s="393"/>
      <c r="D1184" s="393"/>
      <c r="E1184" s="393"/>
      <c r="F1184" s="448"/>
      <c r="H1184" s="393"/>
      <c r="I1184" s="393"/>
      <c r="J1184" s="393"/>
      <c r="K1184" s="397"/>
    </row>
    <row r="1185" spans="2:11" x14ac:dyDescent="0.25">
      <c r="B1185" s="382"/>
      <c r="C1185" s="393"/>
      <c r="D1185" s="393"/>
      <c r="E1185" s="393"/>
      <c r="F1185" s="448"/>
      <c r="H1185" s="393"/>
      <c r="I1185" s="393"/>
      <c r="J1185" s="393"/>
      <c r="K1185" s="397"/>
    </row>
    <row r="1186" spans="2:11" x14ac:dyDescent="0.25">
      <c r="B1186" s="382"/>
      <c r="C1186" s="393"/>
      <c r="D1186" s="393"/>
      <c r="E1186" s="393"/>
      <c r="F1186" s="448"/>
      <c r="H1186" s="393"/>
      <c r="I1186" s="393"/>
      <c r="J1186" s="393"/>
      <c r="K1186" s="397"/>
    </row>
    <row r="1187" spans="2:11" x14ac:dyDescent="0.25">
      <c r="B1187" s="382"/>
      <c r="C1187" s="393"/>
      <c r="D1187" s="393"/>
      <c r="E1187" s="393"/>
      <c r="F1187" s="448"/>
      <c r="H1187" s="393"/>
      <c r="I1187" s="393"/>
      <c r="J1187" s="393"/>
      <c r="K1187" s="397"/>
    </row>
    <row r="1188" spans="2:11" x14ac:dyDescent="0.25">
      <c r="B1188" s="382"/>
      <c r="C1188" s="393"/>
      <c r="D1188" s="393"/>
      <c r="E1188" s="393"/>
      <c r="F1188" s="448"/>
      <c r="H1188" s="393"/>
      <c r="I1188" s="393"/>
      <c r="J1188" s="393"/>
      <c r="K1188" s="397"/>
    </row>
    <row r="1189" spans="2:11" x14ac:dyDescent="0.25">
      <c r="B1189" s="382"/>
      <c r="C1189" s="393"/>
      <c r="D1189" s="393"/>
      <c r="E1189" s="393"/>
      <c r="F1189" s="448"/>
      <c r="H1189" s="393"/>
      <c r="I1189" s="393"/>
      <c r="J1189" s="393"/>
      <c r="K1189" s="397"/>
    </row>
    <row r="1190" spans="2:11" x14ac:dyDescent="0.25">
      <c r="B1190" s="382"/>
      <c r="C1190" s="393"/>
      <c r="D1190" s="393"/>
      <c r="E1190" s="393"/>
      <c r="F1190" s="448"/>
      <c r="H1190" s="393"/>
      <c r="I1190" s="393"/>
      <c r="J1190" s="393"/>
      <c r="K1190" s="397"/>
    </row>
    <row r="1191" spans="2:11" x14ac:dyDescent="0.25">
      <c r="B1191" s="382"/>
      <c r="C1191" s="393"/>
      <c r="D1191" s="393"/>
      <c r="E1191" s="393"/>
      <c r="F1191" s="448"/>
      <c r="H1191" s="393"/>
      <c r="I1191" s="393"/>
      <c r="J1191" s="393"/>
      <c r="K1191" s="397"/>
    </row>
    <row r="1192" spans="2:11" x14ac:dyDescent="0.25">
      <c r="B1192" s="382"/>
      <c r="C1192" s="393"/>
      <c r="D1192" s="393"/>
      <c r="E1192" s="393"/>
      <c r="F1192" s="448"/>
      <c r="H1192" s="393"/>
      <c r="I1192" s="393"/>
      <c r="J1192" s="393"/>
      <c r="K1192" s="397"/>
    </row>
    <row r="1193" spans="2:11" x14ac:dyDescent="0.25">
      <c r="B1193" s="382"/>
      <c r="C1193" s="393"/>
      <c r="D1193" s="393"/>
      <c r="E1193" s="393"/>
      <c r="F1193" s="448"/>
      <c r="H1193" s="393"/>
      <c r="I1193" s="393"/>
      <c r="J1193" s="393"/>
      <c r="K1193" s="397"/>
    </row>
    <row r="1194" spans="2:11" x14ac:dyDescent="0.25">
      <c r="B1194" s="382"/>
      <c r="C1194" s="393"/>
      <c r="D1194" s="393"/>
      <c r="E1194" s="393"/>
      <c r="F1194" s="448"/>
      <c r="H1194" s="393"/>
      <c r="I1194" s="393"/>
      <c r="J1194" s="393"/>
      <c r="K1194" s="397"/>
    </row>
    <row r="1195" spans="2:11" x14ac:dyDescent="0.25">
      <c r="B1195" s="382"/>
      <c r="C1195" s="393"/>
      <c r="D1195" s="393"/>
      <c r="E1195" s="393"/>
      <c r="F1195" s="448"/>
      <c r="H1195" s="393"/>
      <c r="I1195" s="393"/>
      <c r="J1195" s="393"/>
      <c r="K1195" s="397"/>
    </row>
    <row r="1196" spans="2:11" x14ac:dyDescent="0.25">
      <c r="B1196" s="382"/>
      <c r="C1196" s="393"/>
      <c r="D1196" s="393"/>
      <c r="E1196" s="393"/>
      <c r="F1196" s="448"/>
      <c r="H1196" s="393"/>
      <c r="I1196" s="393"/>
      <c r="J1196" s="393"/>
      <c r="K1196" s="397"/>
    </row>
    <row r="1197" spans="2:11" x14ac:dyDescent="0.25">
      <c r="B1197" s="382"/>
      <c r="C1197" s="393"/>
      <c r="D1197" s="393"/>
      <c r="E1197" s="393"/>
      <c r="F1197" s="448"/>
      <c r="H1197" s="393"/>
      <c r="I1197" s="393"/>
      <c r="J1197" s="393"/>
      <c r="K1197" s="397"/>
    </row>
    <row r="1198" spans="2:11" x14ac:dyDescent="0.25">
      <c r="B1198" s="382"/>
      <c r="C1198" s="393"/>
      <c r="D1198" s="393"/>
      <c r="E1198" s="393"/>
      <c r="F1198" s="448"/>
      <c r="H1198" s="393"/>
      <c r="I1198" s="393"/>
      <c r="J1198" s="393"/>
      <c r="K1198" s="397"/>
    </row>
    <row r="1199" spans="2:11" x14ac:dyDescent="0.25">
      <c r="B1199" s="382"/>
      <c r="C1199" s="393"/>
      <c r="D1199" s="393"/>
      <c r="E1199" s="393"/>
      <c r="F1199" s="448"/>
      <c r="H1199" s="393"/>
      <c r="I1199" s="393"/>
      <c r="J1199" s="393"/>
      <c r="K1199" s="397"/>
    </row>
    <row r="1200" spans="2:11" x14ac:dyDescent="0.25">
      <c r="B1200" s="382"/>
      <c r="C1200" s="393"/>
      <c r="D1200" s="393"/>
      <c r="E1200" s="393"/>
      <c r="F1200" s="448"/>
      <c r="H1200" s="393"/>
      <c r="I1200" s="393"/>
      <c r="J1200" s="393"/>
      <c r="K1200" s="397"/>
    </row>
    <row r="1201" spans="2:11" x14ac:dyDescent="0.25">
      <c r="B1201" s="382"/>
      <c r="C1201" s="393"/>
      <c r="D1201" s="393"/>
      <c r="E1201" s="393"/>
      <c r="F1201" s="448"/>
      <c r="H1201" s="393"/>
      <c r="I1201" s="393"/>
      <c r="J1201" s="393"/>
      <c r="K1201" s="397"/>
    </row>
    <row r="1202" spans="2:11" x14ac:dyDescent="0.25">
      <c r="B1202" s="382"/>
      <c r="C1202" s="393"/>
      <c r="D1202" s="393"/>
      <c r="E1202" s="393"/>
      <c r="F1202" s="448"/>
      <c r="H1202" s="393"/>
      <c r="I1202" s="393"/>
      <c r="J1202" s="393"/>
      <c r="K1202" s="397"/>
    </row>
    <row r="1203" spans="2:11" x14ac:dyDescent="0.25">
      <c r="B1203" s="382"/>
      <c r="C1203" s="393"/>
      <c r="D1203" s="393"/>
      <c r="E1203" s="393"/>
      <c r="F1203" s="448"/>
      <c r="H1203" s="393"/>
      <c r="I1203" s="393"/>
      <c r="J1203" s="393"/>
      <c r="K1203" s="397"/>
    </row>
    <row r="1204" spans="2:11" x14ac:dyDescent="0.25">
      <c r="B1204" s="382"/>
      <c r="C1204" s="393"/>
      <c r="D1204" s="393"/>
      <c r="E1204" s="393"/>
      <c r="F1204" s="448"/>
      <c r="H1204" s="393"/>
      <c r="I1204" s="393"/>
      <c r="J1204" s="393"/>
      <c r="K1204" s="397"/>
    </row>
    <row r="1205" spans="2:11" x14ac:dyDescent="0.25">
      <c r="B1205" s="382"/>
      <c r="C1205" s="393"/>
      <c r="D1205" s="393"/>
      <c r="E1205" s="393"/>
      <c r="F1205" s="448"/>
      <c r="H1205" s="393"/>
      <c r="I1205" s="393"/>
      <c r="J1205" s="393"/>
      <c r="K1205" s="397"/>
    </row>
    <row r="1206" spans="2:11" x14ac:dyDescent="0.25">
      <c r="B1206" s="382"/>
      <c r="C1206" s="393"/>
      <c r="D1206" s="393"/>
      <c r="E1206" s="393"/>
      <c r="F1206" s="448"/>
      <c r="H1206" s="393"/>
      <c r="I1206" s="393"/>
      <c r="J1206" s="393"/>
      <c r="K1206" s="397"/>
    </row>
    <row r="1207" spans="2:11" x14ac:dyDescent="0.25">
      <c r="B1207" s="382"/>
      <c r="C1207" s="393"/>
      <c r="D1207" s="393"/>
      <c r="E1207" s="393"/>
      <c r="F1207" s="448"/>
      <c r="H1207" s="393"/>
      <c r="I1207" s="393"/>
      <c r="J1207" s="393"/>
      <c r="K1207" s="397"/>
    </row>
    <row r="1208" spans="2:11" x14ac:dyDescent="0.25">
      <c r="B1208" s="382"/>
      <c r="C1208" s="393"/>
      <c r="D1208" s="393"/>
      <c r="E1208" s="393"/>
      <c r="F1208" s="448"/>
      <c r="H1208" s="393"/>
      <c r="I1208" s="393"/>
      <c r="J1208" s="393"/>
      <c r="K1208" s="397"/>
    </row>
    <row r="1209" spans="2:11" x14ac:dyDescent="0.25">
      <c r="B1209" s="382"/>
      <c r="C1209" s="393"/>
      <c r="D1209" s="393"/>
      <c r="E1209" s="393"/>
      <c r="F1209" s="448"/>
      <c r="H1209" s="393"/>
      <c r="I1209" s="393"/>
      <c r="J1209" s="393"/>
      <c r="K1209" s="397"/>
    </row>
    <row r="1210" spans="2:11" x14ac:dyDescent="0.25">
      <c r="B1210" s="382"/>
      <c r="C1210" s="393"/>
      <c r="D1210" s="393"/>
      <c r="E1210" s="393"/>
      <c r="F1210" s="448"/>
      <c r="H1210" s="393"/>
      <c r="I1210" s="393"/>
      <c r="J1210" s="393"/>
      <c r="K1210" s="397"/>
    </row>
    <row r="1211" spans="2:11" x14ac:dyDescent="0.25">
      <c r="B1211" s="382"/>
      <c r="C1211" s="393"/>
      <c r="D1211" s="393"/>
      <c r="E1211" s="393"/>
      <c r="F1211" s="448"/>
      <c r="H1211" s="393"/>
      <c r="I1211" s="393"/>
      <c r="J1211" s="393"/>
      <c r="K1211" s="397"/>
    </row>
    <row r="1212" spans="2:11" x14ac:dyDescent="0.25">
      <c r="B1212" s="382"/>
      <c r="C1212" s="393"/>
      <c r="D1212" s="393"/>
      <c r="E1212" s="393"/>
      <c r="F1212" s="448"/>
      <c r="H1212" s="393"/>
      <c r="I1212" s="393"/>
      <c r="J1212" s="393"/>
      <c r="K1212" s="397"/>
    </row>
    <row r="1213" spans="2:11" x14ac:dyDescent="0.25">
      <c r="B1213" s="382"/>
      <c r="C1213" s="393"/>
      <c r="D1213" s="393"/>
      <c r="E1213" s="393"/>
      <c r="F1213" s="448"/>
      <c r="H1213" s="393"/>
      <c r="I1213" s="393"/>
      <c r="J1213" s="393"/>
      <c r="K1213" s="397"/>
    </row>
    <row r="1214" spans="2:11" x14ac:dyDescent="0.25">
      <c r="B1214" s="382"/>
      <c r="C1214" s="393"/>
      <c r="D1214" s="393"/>
      <c r="E1214" s="393"/>
      <c r="F1214" s="448"/>
      <c r="H1214" s="393"/>
      <c r="I1214" s="393"/>
      <c r="J1214" s="393"/>
      <c r="K1214" s="397"/>
    </row>
    <row r="1215" spans="2:11" x14ac:dyDescent="0.25">
      <c r="B1215" s="382"/>
      <c r="C1215" s="393"/>
      <c r="D1215" s="393"/>
      <c r="E1215" s="393"/>
      <c r="F1215" s="448"/>
      <c r="H1215" s="393"/>
      <c r="I1215" s="393"/>
      <c r="J1215" s="393"/>
      <c r="K1215" s="397"/>
    </row>
    <row r="1216" spans="2:11" x14ac:dyDescent="0.25">
      <c r="B1216" s="382"/>
      <c r="C1216" s="393"/>
      <c r="D1216" s="393"/>
      <c r="E1216" s="393"/>
      <c r="F1216" s="448"/>
      <c r="H1216" s="393"/>
      <c r="I1216" s="393"/>
      <c r="J1216" s="393"/>
      <c r="K1216" s="397"/>
    </row>
    <row r="1217" spans="2:11" x14ac:dyDescent="0.25">
      <c r="B1217" s="382"/>
      <c r="C1217" s="393"/>
      <c r="D1217" s="393"/>
      <c r="E1217" s="393"/>
      <c r="F1217" s="448"/>
      <c r="H1217" s="393"/>
      <c r="I1217" s="393"/>
      <c r="J1217" s="393"/>
      <c r="K1217" s="397"/>
    </row>
    <row r="1218" spans="2:11" x14ac:dyDescent="0.25">
      <c r="B1218" s="382"/>
      <c r="C1218" s="393"/>
      <c r="D1218" s="393"/>
      <c r="E1218" s="393"/>
      <c r="F1218" s="448"/>
      <c r="H1218" s="393"/>
      <c r="I1218" s="393"/>
      <c r="J1218" s="393"/>
      <c r="K1218" s="397"/>
    </row>
    <row r="1219" spans="2:11" x14ac:dyDescent="0.25">
      <c r="B1219" s="382"/>
      <c r="C1219" s="393"/>
      <c r="D1219" s="393"/>
      <c r="E1219" s="393"/>
      <c r="F1219" s="448"/>
      <c r="H1219" s="393"/>
      <c r="I1219" s="393"/>
      <c r="J1219" s="393"/>
      <c r="K1219" s="397"/>
    </row>
    <row r="1220" spans="2:11" x14ac:dyDescent="0.25">
      <c r="B1220" s="382"/>
      <c r="C1220" s="393"/>
      <c r="D1220" s="393"/>
      <c r="E1220" s="393"/>
      <c r="F1220" s="448"/>
      <c r="H1220" s="393"/>
      <c r="I1220" s="393"/>
      <c r="J1220" s="393"/>
      <c r="K1220" s="397"/>
    </row>
    <row r="1221" spans="2:11" x14ac:dyDescent="0.25">
      <c r="B1221" s="382"/>
      <c r="C1221" s="393"/>
      <c r="D1221" s="393"/>
      <c r="E1221" s="393"/>
      <c r="F1221" s="448"/>
      <c r="H1221" s="393"/>
      <c r="I1221" s="393"/>
      <c r="J1221" s="393"/>
      <c r="K1221" s="397"/>
    </row>
    <row r="1222" spans="2:11" x14ac:dyDescent="0.25">
      <c r="B1222" s="382"/>
      <c r="C1222" s="393"/>
      <c r="D1222" s="393"/>
      <c r="E1222" s="393"/>
      <c r="F1222" s="448"/>
      <c r="H1222" s="393"/>
      <c r="I1222" s="393"/>
      <c r="J1222" s="393"/>
      <c r="K1222" s="397"/>
    </row>
    <row r="1223" spans="2:11" x14ac:dyDescent="0.25">
      <c r="B1223" s="382"/>
      <c r="C1223" s="393"/>
      <c r="D1223" s="393"/>
      <c r="E1223" s="393"/>
      <c r="F1223" s="448"/>
      <c r="H1223" s="393"/>
      <c r="I1223" s="393"/>
      <c r="J1223" s="393"/>
      <c r="K1223" s="397"/>
    </row>
    <row r="1224" spans="2:11" x14ac:dyDescent="0.25">
      <c r="B1224" s="382"/>
      <c r="C1224" s="393"/>
      <c r="D1224" s="393"/>
      <c r="E1224" s="393"/>
      <c r="F1224" s="448"/>
      <c r="H1224" s="393"/>
      <c r="I1224" s="393"/>
      <c r="J1224" s="393"/>
      <c r="K1224" s="397"/>
    </row>
    <row r="1225" spans="2:11" x14ac:dyDescent="0.25">
      <c r="B1225" s="382"/>
      <c r="C1225" s="393"/>
      <c r="D1225" s="393"/>
      <c r="E1225" s="393"/>
      <c r="F1225" s="448"/>
      <c r="H1225" s="393"/>
      <c r="I1225" s="393"/>
      <c r="J1225" s="393"/>
      <c r="K1225" s="397"/>
    </row>
    <row r="1226" spans="2:11" x14ac:dyDescent="0.25">
      <c r="B1226" s="382"/>
      <c r="C1226" s="393"/>
      <c r="D1226" s="393"/>
      <c r="E1226" s="393"/>
      <c r="F1226" s="448"/>
      <c r="H1226" s="393"/>
      <c r="I1226" s="393"/>
      <c r="J1226" s="393"/>
      <c r="K1226" s="397"/>
    </row>
    <row r="1227" spans="2:11" x14ac:dyDescent="0.25">
      <c r="B1227" s="382"/>
      <c r="C1227" s="393"/>
      <c r="D1227" s="393"/>
      <c r="E1227" s="393"/>
      <c r="F1227" s="448"/>
      <c r="H1227" s="393"/>
      <c r="I1227" s="393"/>
      <c r="J1227" s="393"/>
      <c r="K1227" s="397"/>
    </row>
    <row r="1228" spans="2:11" x14ac:dyDescent="0.25">
      <c r="B1228" s="382"/>
      <c r="C1228" s="393"/>
      <c r="D1228" s="393"/>
      <c r="E1228" s="393"/>
      <c r="F1228" s="448"/>
      <c r="H1228" s="393"/>
      <c r="I1228" s="393"/>
      <c r="J1228" s="393"/>
      <c r="K1228" s="397"/>
    </row>
    <row r="1229" spans="2:11" x14ac:dyDescent="0.25">
      <c r="B1229" s="382"/>
      <c r="C1229" s="393"/>
      <c r="D1229" s="393"/>
      <c r="E1229" s="393"/>
      <c r="F1229" s="448"/>
      <c r="H1229" s="393"/>
      <c r="I1229" s="393"/>
      <c r="J1229" s="393"/>
      <c r="K1229" s="397"/>
    </row>
    <row r="1230" spans="2:11" x14ac:dyDescent="0.25">
      <c r="B1230" s="382"/>
      <c r="C1230" s="393"/>
      <c r="D1230" s="393"/>
      <c r="E1230" s="393"/>
      <c r="F1230" s="448"/>
      <c r="H1230" s="393"/>
      <c r="I1230" s="393"/>
      <c r="J1230" s="393"/>
      <c r="K1230" s="397"/>
    </row>
    <row r="1231" spans="2:11" x14ac:dyDescent="0.25">
      <c r="B1231" s="382"/>
      <c r="C1231" s="393"/>
      <c r="D1231" s="393"/>
      <c r="E1231" s="393"/>
      <c r="F1231" s="448"/>
      <c r="H1231" s="393"/>
      <c r="I1231" s="393"/>
      <c r="J1231" s="393"/>
      <c r="K1231" s="397"/>
    </row>
    <row r="1232" spans="2:11" x14ac:dyDescent="0.25">
      <c r="B1232" s="382"/>
      <c r="C1232" s="393"/>
      <c r="D1232" s="393"/>
      <c r="E1232" s="393"/>
      <c r="F1232" s="448"/>
      <c r="H1232" s="393"/>
      <c r="I1232" s="393"/>
      <c r="J1232" s="393"/>
      <c r="K1232" s="397"/>
    </row>
    <row r="1233" spans="2:11" x14ac:dyDescent="0.25">
      <c r="B1233" s="382"/>
      <c r="C1233" s="393"/>
      <c r="D1233" s="393"/>
      <c r="E1233" s="393"/>
      <c r="F1233" s="448"/>
      <c r="H1233" s="393"/>
      <c r="I1233" s="393"/>
      <c r="J1233" s="393"/>
      <c r="K1233" s="397"/>
    </row>
    <row r="1234" spans="2:11" x14ac:dyDescent="0.25">
      <c r="B1234" s="382"/>
      <c r="C1234" s="393"/>
      <c r="D1234" s="393"/>
      <c r="E1234" s="393"/>
      <c r="F1234" s="448"/>
      <c r="H1234" s="393"/>
      <c r="I1234" s="393"/>
      <c r="J1234" s="393"/>
      <c r="K1234" s="397"/>
    </row>
    <row r="1235" spans="2:11" x14ac:dyDescent="0.25">
      <c r="B1235" s="382"/>
      <c r="C1235" s="393"/>
      <c r="D1235" s="393"/>
      <c r="E1235" s="393"/>
      <c r="F1235" s="448"/>
      <c r="H1235" s="393"/>
      <c r="I1235" s="393"/>
      <c r="J1235" s="393"/>
      <c r="K1235" s="397"/>
    </row>
    <row r="1236" spans="2:11" x14ac:dyDescent="0.25">
      <c r="B1236" s="382"/>
      <c r="C1236" s="393"/>
      <c r="D1236" s="393"/>
      <c r="E1236" s="393"/>
      <c r="F1236" s="448"/>
      <c r="H1236" s="393"/>
      <c r="I1236" s="393"/>
      <c r="J1236" s="393"/>
      <c r="K1236" s="397"/>
    </row>
    <row r="1237" spans="2:11" x14ac:dyDescent="0.25">
      <c r="B1237" s="382"/>
      <c r="C1237" s="393"/>
      <c r="D1237" s="393"/>
      <c r="E1237" s="393"/>
      <c r="F1237" s="448"/>
      <c r="H1237" s="393"/>
      <c r="I1237" s="393"/>
      <c r="J1237" s="393"/>
      <c r="K1237" s="397"/>
    </row>
    <row r="1238" spans="2:11" x14ac:dyDescent="0.25">
      <c r="B1238" s="382"/>
      <c r="C1238" s="393"/>
      <c r="D1238" s="393"/>
      <c r="E1238" s="393"/>
      <c r="F1238" s="448"/>
      <c r="H1238" s="393"/>
      <c r="I1238" s="393"/>
      <c r="J1238" s="393"/>
      <c r="K1238" s="397"/>
    </row>
    <row r="1239" spans="2:11" x14ac:dyDescent="0.25">
      <c r="B1239" s="382"/>
      <c r="C1239" s="393"/>
      <c r="D1239" s="393"/>
      <c r="E1239" s="393"/>
      <c r="F1239" s="448"/>
      <c r="H1239" s="393"/>
      <c r="I1239" s="393"/>
      <c r="J1239" s="393"/>
      <c r="K1239" s="397"/>
    </row>
    <row r="1240" spans="2:11" x14ac:dyDescent="0.25">
      <c r="B1240" s="382"/>
      <c r="C1240" s="393"/>
      <c r="D1240" s="393"/>
      <c r="E1240" s="393"/>
      <c r="F1240" s="448"/>
      <c r="H1240" s="393"/>
      <c r="I1240" s="393"/>
      <c r="J1240" s="393"/>
      <c r="K1240" s="397"/>
    </row>
    <row r="1241" spans="2:11" x14ac:dyDescent="0.25">
      <c r="B1241" s="382"/>
      <c r="C1241" s="393"/>
      <c r="D1241" s="393"/>
      <c r="E1241" s="393"/>
      <c r="F1241" s="448"/>
      <c r="H1241" s="393"/>
      <c r="I1241" s="393"/>
      <c r="J1241" s="393"/>
      <c r="K1241" s="397"/>
    </row>
    <row r="1242" spans="2:11" x14ac:dyDescent="0.25">
      <c r="B1242" s="382"/>
      <c r="C1242" s="393"/>
      <c r="D1242" s="393"/>
      <c r="E1242" s="393"/>
      <c r="F1242" s="448"/>
      <c r="H1242" s="393"/>
      <c r="I1242" s="393"/>
      <c r="J1242" s="393"/>
      <c r="K1242" s="397"/>
    </row>
    <row r="1243" spans="2:11" x14ac:dyDescent="0.25">
      <c r="B1243" s="382"/>
      <c r="C1243" s="393"/>
      <c r="D1243" s="393"/>
      <c r="E1243" s="393"/>
      <c r="F1243" s="448"/>
      <c r="H1243" s="393"/>
      <c r="I1243" s="393"/>
      <c r="J1243" s="393"/>
      <c r="K1243" s="397"/>
    </row>
    <row r="1244" spans="2:11" x14ac:dyDescent="0.25">
      <c r="B1244" s="382"/>
      <c r="C1244" s="393"/>
      <c r="D1244" s="393"/>
      <c r="E1244" s="393"/>
      <c r="F1244" s="448"/>
      <c r="H1244" s="393"/>
      <c r="I1244" s="393"/>
      <c r="J1244" s="393"/>
      <c r="K1244" s="397"/>
    </row>
    <row r="1245" spans="2:11" x14ac:dyDescent="0.25">
      <c r="B1245" s="382"/>
      <c r="C1245" s="393"/>
      <c r="D1245" s="393"/>
      <c r="E1245" s="393"/>
      <c r="F1245" s="448"/>
      <c r="H1245" s="393"/>
      <c r="I1245" s="393"/>
      <c r="J1245" s="393"/>
      <c r="K1245" s="397"/>
    </row>
    <row r="1246" spans="2:11" x14ac:dyDescent="0.25">
      <c r="B1246" s="382"/>
      <c r="C1246" s="393"/>
      <c r="D1246" s="393"/>
      <c r="E1246" s="393"/>
      <c r="F1246" s="448"/>
      <c r="H1246" s="393"/>
      <c r="I1246" s="393"/>
      <c r="J1246" s="393"/>
      <c r="K1246" s="397"/>
    </row>
    <row r="1247" spans="2:11" x14ac:dyDescent="0.25">
      <c r="B1247" s="382"/>
      <c r="C1247" s="393"/>
      <c r="D1247" s="393"/>
      <c r="E1247" s="393"/>
      <c r="F1247" s="448"/>
      <c r="H1247" s="393"/>
      <c r="I1247" s="393"/>
      <c r="J1247" s="393"/>
      <c r="K1247" s="397"/>
    </row>
    <row r="1248" spans="2:11" x14ac:dyDescent="0.25">
      <c r="B1248" s="382"/>
      <c r="C1248" s="393"/>
      <c r="D1248" s="393"/>
      <c r="E1248" s="393"/>
      <c r="F1248" s="448"/>
      <c r="H1248" s="393"/>
      <c r="I1248" s="393"/>
      <c r="J1248" s="393"/>
      <c r="K1248" s="397"/>
    </row>
    <row r="1249" spans="2:11" x14ac:dyDescent="0.25">
      <c r="B1249" s="382"/>
      <c r="C1249" s="393"/>
      <c r="D1249" s="393"/>
      <c r="E1249" s="393"/>
      <c r="F1249" s="448"/>
      <c r="H1249" s="393"/>
      <c r="I1249" s="393"/>
      <c r="J1249" s="393"/>
      <c r="K1249" s="397"/>
    </row>
    <row r="1250" spans="2:11" x14ac:dyDescent="0.25">
      <c r="B1250" s="382"/>
      <c r="C1250" s="393"/>
      <c r="D1250" s="393"/>
      <c r="E1250" s="393"/>
      <c r="F1250" s="448"/>
      <c r="H1250" s="393"/>
      <c r="I1250" s="393"/>
      <c r="J1250" s="393"/>
      <c r="K1250" s="397"/>
    </row>
    <row r="1251" spans="2:11" x14ac:dyDescent="0.25">
      <c r="B1251" s="382"/>
      <c r="C1251" s="393"/>
      <c r="D1251" s="393"/>
      <c r="E1251" s="393"/>
      <c r="F1251" s="448"/>
      <c r="H1251" s="393"/>
      <c r="I1251" s="393"/>
      <c r="J1251" s="393"/>
      <c r="K1251" s="397"/>
    </row>
    <row r="1252" spans="2:11" x14ac:dyDescent="0.25">
      <c r="B1252" s="382"/>
      <c r="C1252" s="393"/>
      <c r="D1252" s="393"/>
      <c r="E1252" s="393"/>
      <c r="F1252" s="448"/>
      <c r="H1252" s="393"/>
      <c r="I1252" s="393"/>
      <c r="J1252" s="393"/>
      <c r="K1252" s="397"/>
    </row>
    <row r="1253" spans="2:11" x14ac:dyDescent="0.25">
      <c r="B1253" s="382"/>
      <c r="C1253" s="393"/>
      <c r="D1253" s="393"/>
      <c r="E1253" s="393"/>
      <c r="F1253" s="448"/>
      <c r="H1253" s="393"/>
      <c r="I1253" s="393"/>
      <c r="J1253" s="393"/>
      <c r="K1253" s="397"/>
    </row>
    <row r="1254" spans="2:11" x14ac:dyDescent="0.25">
      <c r="B1254" s="382"/>
      <c r="C1254" s="393"/>
      <c r="D1254" s="393"/>
      <c r="E1254" s="393"/>
      <c r="F1254" s="448"/>
      <c r="H1254" s="393"/>
      <c r="I1254" s="393"/>
      <c r="J1254" s="393"/>
      <c r="K1254" s="397"/>
    </row>
    <row r="1255" spans="2:11" x14ac:dyDescent="0.25">
      <c r="B1255" s="382"/>
      <c r="C1255" s="393"/>
      <c r="D1255" s="393"/>
      <c r="E1255" s="393"/>
      <c r="F1255" s="448"/>
      <c r="H1255" s="393"/>
      <c r="I1255" s="393"/>
      <c r="J1255" s="393"/>
      <c r="K1255" s="397"/>
    </row>
    <row r="1256" spans="2:11" x14ac:dyDescent="0.25">
      <c r="B1256" s="382"/>
      <c r="C1256" s="393"/>
      <c r="D1256" s="393"/>
      <c r="E1256" s="393"/>
      <c r="F1256" s="448"/>
      <c r="H1256" s="393"/>
      <c r="I1256" s="393"/>
      <c r="J1256" s="393"/>
      <c r="K1256" s="397"/>
    </row>
    <row r="1257" spans="2:11" x14ac:dyDescent="0.25">
      <c r="B1257" s="382"/>
      <c r="C1257" s="393"/>
      <c r="D1257" s="393"/>
      <c r="E1257" s="393"/>
      <c r="F1257" s="448"/>
      <c r="H1257" s="393"/>
      <c r="I1257" s="393"/>
      <c r="J1257" s="393"/>
      <c r="K1257" s="397"/>
    </row>
    <row r="1258" spans="2:11" x14ac:dyDescent="0.25">
      <c r="B1258" s="382"/>
      <c r="C1258" s="393"/>
      <c r="D1258" s="393"/>
      <c r="E1258" s="393"/>
      <c r="F1258" s="448"/>
      <c r="H1258" s="393"/>
      <c r="I1258" s="393"/>
      <c r="J1258" s="393"/>
      <c r="K1258" s="397"/>
    </row>
    <row r="1259" spans="2:11" x14ac:dyDescent="0.25">
      <c r="B1259" s="382"/>
      <c r="C1259" s="393"/>
      <c r="D1259" s="393"/>
      <c r="E1259" s="393"/>
      <c r="F1259" s="448"/>
      <c r="H1259" s="393"/>
      <c r="I1259" s="393"/>
      <c r="J1259" s="393"/>
      <c r="K1259" s="397"/>
    </row>
    <row r="1260" spans="2:11" x14ac:dyDescent="0.25">
      <c r="B1260" s="382"/>
      <c r="C1260" s="393"/>
      <c r="D1260" s="393"/>
      <c r="E1260" s="393"/>
      <c r="F1260" s="448"/>
      <c r="H1260" s="393"/>
      <c r="I1260" s="393"/>
      <c r="J1260" s="393"/>
      <c r="K1260" s="397"/>
    </row>
    <row r="1261" spans="2:11" x14ac:dyDescent="0.25">
      <c r="B1261" s="382"/>
      <c r="C1261" s="393"/>
      <c r="D1261" s="393"/>
      <c r="E1261" s="393"/>
      <c r="F1261" s="448"/>
      <c r="H1261" s="393"/>
      <c r="I1261" s="393"/>
      <c r="J1261" s="393"/>
      <c r="K1261" s="397"/>
    </row>
    <row r="1262" spans="2:11" x14ac:dyDescent="0.25">
      <c r="B1262" s="382"/>
      <c r="C1262" s="393"/>
      <c r="D1262" s="393"/>
      <c r="E1262" s="393"/>
      <c r="F1262" s="448"/>
      <c r="H1262" s="393"/>
      <c r="I1262" s="393"/>
      <c r="J1262" s="393"/>
      <c r="K1262" s="397"/>
    </row>
    <row r="1263" spans="2:11" x14ac:dyDescent="0.25">
      <c r="B1263" s="382"/>
      <c r="C1263" s="393"/>
      <c r="D1263" s="393"/>
      <c r="E1263" s="393"/>
      <c r="F1263" s="448"/>
      <c r="H1263" s="393"/>
      <c r="I1263" s="393"/>
      <c r="J1263" s="393"/>
      <c r="K1263" s="397"/>
    </row>
    <row r="1264" spans="2:11" x14ac:dyDescent="0.25">
      <c r="B1264" s="382"/>
      <c r="C1264" s="393"/>
      <c r="D1264" s="393"/>
      <c r="E1264" s="393"/>
      <c r="F1264" s="448"/>
      <c r="H1264" s="393"/>
      <c r="I1264" s="393"/>
      <c r="J1264" s="393"/>
      <c r="K1264" s="397"/>
    </row>
    <row r="1265" spans="2:11" x14ac:dyDescent="0.25">
      <c r="B1265" s="382"/>
      <c r="C1265" s="393"/>
      <c r="D1265" s="393"/>
      <c r="E1265" s="393"/>
      <c r="F1265" s="448"/>
      <c r="H1265" s="393"/>
      <c r="I1265" s="393"/>
      <c r="J1265" s="393"/>
      <c r="K1265" s="397"/>
    </row>
    <row r="1266" spans="2:11" x14ac:dyDescent="0.25">
      <c r="B1266" s="382"/>
      <c r="C1266" s="393"/>
      <c r="D1266" s="393"/>
      <c r="E1266" s="393"/>
      <c r="F1266" s="448"/>
      <c r="H1266" s="393"/>
      <c r="I1266" s="393"/>
      <c r="J1266" s="393"/>
      <c r="K1266" s="397"/>
    </row>
    <row r="1267" spans="2:11" x14ac:dyDescent="0.25">
      <c r="B1267" s="382"/>
      <c r="C1267" s="393"/>
      <c r="D1267" s="393"/>
      <c r="E1267" s="393"/>
      <c r="F1267" s="448"/>
      <c r="H1267" s="393"/>
      <c r="I1267" s="393"/>
      <c r="J1267" s="393"/>
      <c r="K1267" s="397"/>
    </row>
    <row r="1268" spans="2:11" x14ac:dyDescent="0.25">
      <c r="B1268" s="382"/>
      <c r="C1268" s="393"/>
      <c r="D1268" s="393"/>
      <c r="E1268" s="393"/>
      <c r="F1268" s="448"/>
      <c r="H1268" s="393"/>
      <c r="I1268" s="393"/>
      <c r="J1268" s="393"/>
      <c r="K1268" s="397"/>
    </row>
    <row r="1269" spans="2:11" x14ac:dyDescent="0.25">
      <c r="B1269" s="382"/>
      <c r="C1269" s="393"/>
      <c r="D1269" s="393"/>
      <c r="E1269" s="393"/>
      <c r="F1269" s="448"/>
      <c r="H1269" s="393"/>
      <c r="I1269" s="393"/>
      <c r="J1269" s="393"/>
      <c r="K1269" s="397"/>
    </row>
    <row r="1270" spans="2:11" x14ac:dyDescent="0.25">
      <c r="B1270" s="382"/>
      <c r="C1270" s="393"/>
      <c r="D1270" s="393"/>
      <c r="E1270" s="393"/>
      <c r="F1270" s="448"/>
      <c r="H1270" s="393"/>
      <c r="I1270" s="393"/>
      <c r="J1270" s="393"/>
      <c r="K1270" s="397"/>
    </row>
    <row r="1271" spans="2:11" x14ac:dyDescent="0.25">
      <c r="B1271" s="382"/>
      <c r="C1271" s="393"/>
      <c r="D1271" s="393"/>
      <c r="E1271" s="393"/>
      <c r="F1271" s="448"/>
      <c r="H1271" s="393"/>
      <c r="I1271" s="393"/>
      <c r="J1271" s="393"/>
      <c r="K1271" s="397"/>
    </row>
    <row r="1272" spans="2:11" x14ac:dyDescent="0.25">
      <c r="B1272" s="382"/>
      <c r="C1272" s="393"/>
      <c r="D1272" s="393"/>
      <c r="E1272" s="393"/>
      <c r="F1272" s="448"/>
      <c r="H1272" s="393"/>
      <c r="I1272" s="393"/>
      <c r="J1272" s="393"/>
      <c r="K1272" s="397"/>
    </row>
    <row r="1273" spans="2:11" x14ac:dyDescent="0.25">
      <c r="B1273" s="382"/>
      <c r="C1273" s="393"/>
      <c r="D1273" s="393"/>
      <c r="E1273" s="393"/>
      <c r="F1273" s="448"/>
      <c r="H1273" s="393"/>
      <c r="I1273" s="393"/>
      <c r="J1273" s="393"/>
      <c r="K1273" s="397"/>
    </row>
    <row r="1274" spans="2:11" x14ac:dyDescent="0.25">
      <c r="B1274" s="382"/>
      <c r="C1274" s="393"/>
      <c r="D1274" s="393"/>
      <c r="E1274" s="393"/>
      <c r="F1274" s="448"/>
      <c r="H1274" s="393"/>
      <c r="I1274" s="393"/>
      <c r="J1274" s="393"/>
      <c r="K1274" s="397"/>
    </row>
    <row r="1275" spans="2:11" x14ac:dyDescent="0.25">
      <c r="B1275" s="382"/>
      <c r="C1275" s="393"/>
      <c r="D1275" s="393"/>
      <c r="E1275" s="393"/>
      <c r="F1275" s="448"/>
      <c r="H1275" s="393"/>
      <c r="I1275" s="393"/>
      <c r="J1275" s="393"/>
      <c r="K1275" s="397"/>
    </row>
    <row r="1276" spans="2:11" x14ac:dyDescent="0.25">
      <c r="B1276" s="382"/>
      <c r="C1276" s="393"/>
      <c r="D1276" s="393"/>
      <c r="E1276" s="393"/>
      <c r="F1276" s="448"/>
      <c r="H1276" s="393"/>
      <c r="I1276" s="393"/>
      <c r="J1276" s="393"/>
      <c r="K1276" s="397"/>
    </row>
    <row r="1277" spans="2:11" x14ac:dyDescent="0.25">
      <c r="B1277" s="382"/>
      <c r="C1277" s="393"/>
      <c r="D1277" s="393"/>
      <c r="E1277" s="393"/>
      <c r="F1277" s="448"/>
      <c r="H1277" s="393"/>
      <c r="I1277" s="393"/>
      <c r="J1277" s="393"/>
      <c r="K1277" s="397"/>
    </row>
    <row r="1278" spans="2:11" x14ac:dyDescent="0.25">
      <c r="B1278" s="382"/>
      <c r="C1278" s="393"/>
      <c r="D1278" s="393"/>
      <c r="E1278" s="393"/>
      <c r="F1278" s="448"/>
      <c r="H1278" s="393"/>
      <c r="I1278" s="393"/>
      <c r="J1278" s="393"/>
      <c r="K1278" s="397"/>
    </row>
    <row r="1279" spans="2:11" x14ac:dyDescent="0.25">
      <c r="B1279" s="382"/>
      <c r="C1279" s="393"/>
      <c r="D1279" s="393"/>
      <c r="E1279" s="393"/>
      <c r="F1279" s="448"/>
      <c r="H1279" s="393"/>
      <c r="I1279" s="393"/>
      <c r="J1279" s="393"/>
      <c r="K1279" s="397"/>
    </row>
    <row r="1280" spans="2:11" x14ac:dyDescent="0.25">
      <c r="B1280" s="382"/>
      <c r="C1280" s="393"/>
      <c r="D1280" s="393"/>
      <c r="E1280" s="393"/>
      <c r="F1280" s="448"/>
      <c r="H1280" s="393"/>
      <c r="I1280" s="393"/>
      <c r="J1280" s="393"/>
      <c r="K1280" s="397"/>
    </row>
    <row r="1281" spans="2:11" x14ac:dyDescent="0.25">
      <c r="B1281" s="382"/>
      <c r="C1281" s="393"/>
      <c r="D1281" s="393"/>
      <c r="E1281" s="393"/>
      <c r="F1281" s="448"/>
      <c r="H1281" s="393"/>
      <c r="I1281" s="393"/>
      <c r="J1281" s="393"/>
      <c r="K1281" s="397"/>
    </row>
    <row r="1282" spans="2:11" x14ac:dyDescent="0.25">
      <c r="B1282" s="382"/>
      <c r="C1282" s="393"/>
      <c r="D1282" s="393"/>
      <c r="E1282" s="393"/>
      <c r="F1282" s="448"/>
      <c r="H1282" s="393"/>
      <c r="I1282" s="393"/>
      <c r="J1282" s="393"/>
      <c r="K1282" s="397"/>
    </row>
    <row r="1283" spans="2:11" x14ac:dyDescent="0.25">
      <c r="B1283" s="382"/>
      <c r="C1283" s="393"/>
      <c r="D1283" s="393"/>
      <c r="E1283" s="393"/>
      <c r="F1283" s="448"/>
      <c r="H1283" s="393"/>
      <c r="I1283" s="393"/>
      <c r="J1283" s="393"/>
      <c r="K1283" s="397"/>
    </row>
    <row r="1284" spans="2:11" x14ac:dyDescent="0.25">
      <c r="B1284" s="382"/>
      <c r="C1284" s="393"/>
      <c r="D1284" s="393"/>
      <c r="E1284" s="393"/>
      <c r="F1284" s="448"/>
      <c r="H1284" s="393"/>
      <c r="I1284" s="393"/>
      <c r="J1284" s="393"/>
      <c r="K1284" s="397"/>
    </row>
    <row r="1285" spans="2:11" x14ac:dyDescent="0.25">
      <c r="B1285" s="382"/>
      <c r="C1285" s="393"/>
      <c r="D1285" s="393"/>
      <c r="E1285" s="393"/>
      <c r="F1285" s="448"/>
      <c r="H1285" s="393"/>
      <c r="I1285" s="393"/>
      <c r="J1285" s="393"/>
      <c r="K1285" s="397"/>
    </row>
    <row r="1286" spans="2:11" x14ac:dyDescent="0.25">
      <c r="B1286" s="382"/>
      <c r="C1286" s="393"/>
      <c r="D1286" s="393"/>
      <c r="E1286" s="393"/>
      <c r="F1286" s="448"/>
      <c r="H1286" s="393"/>
      <c r="I1286" s="393"/>
      <c r="J1286" s="393"/>
      <c r="K1286" s="397"/>
    </row>
    <row r="1287" spans="2:11" x14ac:dyDescent="0.25">
      <c r="B1287" s="382"/>
      <c r="C1287" s="393"/>
      <c r="D1287" s="393"/>
      <c r="E1287" s="393"/>
      <c r="F1287" s="448"/>
      <c r="H1287" s="393"/>
      <c r="I1287" s="393"/>
      <c r="J1287" s="393"/>
      <c r="K1287" s="397"/>
    </row>
    <row r="1288" spans="2:11" x14ac:dyDescent="0.25">
      <c r="B1288" s="382"/>
      <c r="C1288" s="393"/>
      <c r="D1288" s="393"/>
      <c r="E1288" s="393"/>
      <c r="F1288" s="448"/>
      <c r="H1288" s="393"/>
      <c r="I1288" s="393"/>
      <c r="J1288" s="393"/>
      <c r="K1288" s="397"/>
    </row>
    <row r="1289" spans="2:11" x14ac:dyDescent="0.25">
      <c r="B1289" s="382"/>
      <c r="C1289" s="393"/>
      <c r="D1289" s="393"/>
      <c r="E1289" s="393"/>
      <c r="F1289" s="448"/>
      <c r="H1289" s="393"/>
      <c r="I1289" s="393"/>
      <c r="J1289" s="393"/>
      <c r="K1289" s="397"/>
    </row>
    <row r="1290" spans="2:11" x14ac:dyDescent="0.25">
      <c r="B1290" s="382"/>
      <c r="C1290" s="393"/>
      <c r="D1290" s="393"/>
      <c r="E1290" s="393"/>
      <c r="F1290" s="448"/>
      <c r="H1290" s="393"/>
      <c r="I1290" s="393"/>
      <c r="J1290" s="393"/>
      <c r="K1290" s="397"/>
    </row>
    <row r="1291" spans="2:11" x14ac:dyDescent="0.25">
      <c r="B1291" s="382"/>
      <c r="C1291" s="393"/>
      <c r="D1291" s="393"/>
      <c r="E1291" s="393"/>
      <c r="F1291" s="448"/>
      <c r="H1291" s="393"/>
      <c r="I1291" s="393"/>
      <c r="J1291" s="393"/>
      <c r="K1291" s="397"/>
    </row>
    <row r="1292" spans="2:11" x14ac:dyDescent="0.25">
      <c r="B1292" s="382"/>
      <c r="C1292" s="393"/>
      <c r="D1292" s="393"/>
      <c r="E1292" s="393"/>
      <c r="F1292" s="448"/>
      <c r="H1292" s="393"/>
      <c r="I1292" s="393"/>
      <c r="J1292" s="393"/>
      <c r="K1292" s="397"/>
    </row>
    <row r="1293" spans="2:11" x14ac:dyDescent="0.25">
      <c r="B1293" s="382"/>
      <c r="C1293" s="393"/>
      <c r="D1293" s="393"/>
      <c r="E1293" s="393"/>
      <c r="F1293" s="448"/>
      <c r="H1293" s="393"/>
      <c r="I1293" s="393"/>
      <c r="J1293" s="393"/>
      <c r="K1293" s="397"/>
    </row>
    <row r="1294" spans="2:11" x14ac:dyDescent="0.25">
      <c r="B1294" s="382"/>
      <c r="C1294" s="393"/>
      <c r="D1294" s="393"/>
      <c r="E1294" s="393"/>
      <c r="F1294" s="448"/>
      <c r="H1294" s="393"/>
      <c r="I1294" s="393"/>
      <c r="J1294" s="393"/>
      <c r="K1294" s="397"/>
    </row>
    <row r="1295" spans="2:11" x14ac:dyDescent="0.25">
      <c r="B1295" s="382"/>
      <c r="C1295" s="393"/>
      <c r="D1295" s="393"/>
      <c r="E1295" s="393"/>
      <c r="F1295" s="448"/>
      <c r="H1295" s="393"/>
      <c r="I1295" s="393"/>
      <c r="J1295" s="393"/>
      <c r="K1295" s="397"/>
    </row>
    <row r="1296" spans="2:11" x14ac:dyDescent="0.25">
      <c r="B1296" s="382"/>
      <c r="C1296" s="393"/>
      <c r="D1296" s="393"/>
      <c r="E1296" s="393"/>
      <c r="F1296" s="448"/>
      <c r="H1296" s="393"/>
      <c r="I1296" s="393"/>
      <c r="J1296" s="393"/>
      <c r="K1296" s="397"/>
    </row>
    <row r="1297" spans="2:11" x14ac:dyDescent="0.25">
      <c r="B1297" s="382"/>
      <c r="C1297" s="393"/>
      <c r="D1297" s="393"/>
      <c r="E1297" s="393"/>
      <c r="F1297" s="448"/>
      <c r="H1297" s="393"/>
      <c r="I1297" s="393"/>
      <c r="J1297" s="393"/>
      <c r="K1297" s="397"/>
    </row>
    <row r="1298" spans="2:11" x14ac:dyDescent="0.25">
      <c r="B1298" s="382"/>
      <c r="C1298" s="393"/>
      <c r="D1298" s="393"/>
      <c r="E1298" s="393"/>
      <c r="F1298" s="448"/>
      <c r="H1298" s="393"/>
      <c r="I1298" s="393"/>
      <c r="J1298" s="393"/>
      <c r="K1298" s="397"/>
    </row>
    <row r="1299" spans="2:11" x14ac:dyDescent="0.25">
      <c r="B1299" s="382"/>
      <c r="C1299" s="393"/>
      <c r="D1299" s="393"/>
      <c r="E1299" s="393"/>
      <c r="F1299" s="448"/>
      <c r="H1299" s="393"/>
      <c r="I1299" s="393"/>
      <c r="J1299" s="393"/>
      <c r="K1299" s="397"/>
    </row>
    <row r="1300" spans="2:11" x14ac:dyDescent="0.25">
      <c r="B1300" s="382"/>
      <c r="C1300" s="393"/>
      <c r="D1300" s="393"/>
      <c r="E1300" s="393"/>
      <c r="F1300" s="448"/>
      <c r="H1300" s="393"/>
      <c r="I1300" s="393"/>
      <c r="J1300" s="393"/>
      <c r="K1300" s="397"/>
    </row>
    <row r="1301" spans="2:11" x14ac:dyDescent="0.25">
      <c r="B1301" s="382"/>
      <c r="C1301" s="393"/>
      <c r="D1301" s="393"/>
      <c r="E1301" s="393"/>
      <c r="F1301" s="448"/>
      <c r="H1301" s="393"/>
      <c r="I1301" s="393"/>
      <c r="J1301" s="393"/>
      <c r="K1301" s="397"/>
    </row>
    <row r="1302" spans="2:11" x14ac:dyDescent="0.25">
      <c r="B1302" s="382"/>
      <c r="C1302" s="393"/>
      <c r="D1302" s="393"/>
      <c r="E1302" s="393"/>
      <c r="F1302" s="448"/>
      <c r="H1302" s="393"/>
      <c r="I1302" s="393"/>
      <c r="J1302" s="393"/>
      <c r="K1302" s="397"/>
    </row>
    <row r="1303" spans="2:11" x14ac:dyDescent="0.25">
      <c r="B1303" s="382"/>
      <c r="C1303" s="393"/>
      <c r="D1303" s="393"/>
      <c r="E1303" s="393"/>
      <c r="F1303" s="448"/>
      <c r="H1303" s="393"/>
      <c r="I1303" s="393"/>
      <c r="J1303" s="393"/>
      <c r="K1303" s="397"/>
    </row>
    <row r="1304" spans="2:11" x14ac:dyDescent="0.25">
      <c r="B1304" s="382"/>
      <c r="C1304" s="393"/>
      <c r="D1304" s="393"/>
      <c r="E1304" s="393"/>
      <c r="F1304" s="448"/>
      <c r="H1304" s="393"/>
      <c r="I1304" s="393"/>
      <c r="J1304" s="393"/>
      <c r="K1304" s="397"/>
    </row>
    <row r="1305" spans="2:11" x14ac:dyDescent="0.25">
      <c r="B1305" s="382"/>
      <c r="C1305" s="393"/>
      <c r="D1305" s="393"/>
      <c r="E1305" s="393"/>
      <c r="F1305" s="448"/>
      <c r="H1305" s="393"/>
      <c r="I1305" s="393"/>
      <c r="J1305" s="393"/>
      <c r="K1305" s="397"/>
    </row>
    <row r="1306" spans="2:11" x14ac:dyDescent="0.25">
      <c r="B1306" s="382"/>
      <c r="C1306" s="393"/>
      <c r="D1306" s="393"/>
      <c r="E1306" s="393"/>
      <c r="F1306" s="448"/>
      <c r="H1306" s="393"/>
      <c r="I1306" s="393"/>
      <c r="J1306" s="393"/>
      <c r="K1306" s="397"/>
    </row>
    <row r="1307" spans="2:11" x14ac:dyDescent="0.25">
      <c r="B1307" s="382"/>
      <c r="C1307" s="393"/>
      <c r="D1307" s="393"/>
      <c r="E1307" s="393"/>
      <c r="F1307" s="448"/>
      <c r="H1307" s="393"/>
      <c r="I1307" s="393"/>
      <c r="J1307" s="393"/>
      <c r="K1307" s="397"/>
    </row>
    <row r="1308" spans="2:11" x14ac:dyDescent="0.25">
      <c r="B1308" s="382"/>
      <c r="C1308" s="393"/>
      <c r="D1308" s="393"/>
      <c r="E1308" s="393"/>
      <c r="F1308" s="448"/>
      <c r="H1308" s="393"/>
      <c r="I1308" s="393"/>
      <c r="J1308" s="393"/>
      <c r="K1308" s="397"/>
    </row>
    <row r="1309" spans="2:11" x14ac:dyDescent="0.25">
      <c r="B1309" s="382"/>
      <c r="C1309" s="393"/>
      <c r="D1309" s="393"/>
      <c r="E1309" s="393"/>
      <c r="F1309" s="448"/>
      <c r="H1309" s="393"/>
      <c r="I1309" s="393"/>
      <c r="J1309" s="393"/>
      <c r="K1309" s="397"/>
    </row>
    <row r="1310" spans="2:11" x14ac:dyDescent="0.25">
      <c r="B1310" s="382"/>
      <c r="C1310" s="393"/>
      <c r="D1310" s="393"/>
      <c r="E1310" s="393"/>
      <c r="F1310" s="448"/>
      <c r="H1310" s="393"/>
      <c r="I1310" s="393"/>
      <c r="J1310" s="393"/>
      <c r="K1310" s="397"/>
    </row>
    <row r="1311" spans="2:11" x14ac:dyDescent="0.25">
      <c r="B1311" s="382"/>
      <c r="C1311" s="393"/>
      <c r="D1311" s="393"/>
      <c r="E1311" s="393"/>
      <c r="F1311" s="448"/>
      <c r="H1311" s="393"/>
      <c r="I1311" s="393"/>
      <c r="J1311" s="393"/>
      <c r="K1311" s="397"/>
    </row>
    <row r="1312" spans="2:11" x14ac:dyDescent="0.25">
      <c r="B1312" s="382"/>
      <c r="C1312" s="393"/>
      <c r="D1312" s="393"/>
      <c r="E1312" s="393"/>
      <c r="F1312" s="448"/>
      <c r="H1312" s="393"/>
      <c r="I1312" s="393"/>
      <c r="J1312" s="393"/>
      <c r="K1312" s="397"/>
    </row>
  </sheetData>
  <autoFilter ref="A2:J657"/>
  <mergeCells count="1">
    <mergeCell ref="G1:J1"/>
  </mergeCells>
  <dataValidations count="1">
    <dataValidation type="list" allowBlank="1" showInputMessage="1" showErrorMessage="1" sqref="H3:H356">
      <formula1>" "</formula1>
    </dataValidation>
  </dataValidations>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3">
    <tabColor rgb="FF92D050"/>
    <pageSetUpPr fitToPage="1"/>
  </sheetPr>
  <dimension ref="A1:V99"/>
  <sheetViews>
    <sheetView zoomScale="70" zoomScaleNormal="70" workbookViewId="0">
      <pane xSplit="2" ySplit="2" topLeftCell="C3" activePane="bottomRight" state="frozen"/>
      <selection pane="topRight" activeCell="C1" sqref="C1"/>
      <selection pane="bottomLeft" activeCell="A3" sqref="A3"/>
      <selection pane="bottomRight" activeCell="B38" sqref="B38"/>
    </sheetView>
  </sheetViews>
  <sheetFormatPr defaultColWidth="9.140625" defaultRowHeight="15" x14ac:dyDescent="0.25"/>
  <cols>
    <col min="1" max="1" width="8.85546875" style="40" customWidth="1"/>
    <col min="2" max="2" width="109.5703125" style="186" bestFit="1" customWidth="1"/>
    <col min="3" max="3" width="15.5703125" style="40" hidden="1" customWidth="1"/>
    <col min="4" max="4" width="11.28515625" style="40" customWidth="1"/>
    <col min="5" max="5" width="26.140625" style="40" customWidth="1"/>
    <col min="6" max="6" width="7.28515625" style="40" bestFit="1" customWidth="1"/>
    <col min="7" max="7" width="14.28515625" style="40" bestFit="1" customWidth="1"/>
    <col min="8" max="8" width="4.5703125" style="40" bestFit="1" customWidth="1"/>
    <col min="9" max="9" width="25" style="40" customWidth="1"/>
    <col min="10" max="10" width="59.85546875" style="40" customWidth="1"/>
    <col min="11" max="11" width="4.42578125" style="40" bestFit="1" customWidth="1"/>
    <col min="12" max="12" width="7" style="40" customWidth="1"/>
    <col min="13" max="13" width="25" style="40" customWidth="1"/>
    <col min="14" max="14" width="25.42578125" style="40" customWidth="1"/>
    <col min="15" max="15" width="3.42578125" style="40" bestFit="1" customWidth="1"/>
    <col min="16" max="16" width="3.140625" style="19" customWidth="1"/>
    <col min="17" max="17" width="3.42578125" style="19" customWidth="1"/>
    <col min="18" max="18" width="15.5703125" style="40" customWidth="1"/>
    <col min="19" max="21" width="9.140625" style="19"/>
    <col min="22" max="22" width="14.42578125" style="19" bestFit="1" customWidth="1"/>
    <col min="23" max="16384" width="9.140625" style="19"/>
  </cols>
  <sheetData>
    <row r="1" spans="1:22" ht="15.75" thickBot="1" x14ac:dyDescent="0.3">
      <c r="A1" s="418"/>
      <c r="B1" s="417"/>
      <c r="C1" s="418"/>
      <c r="D1" s="418"/>
      <c r="E1" s="418"/>
      <c r="F1" s="418"/>
      <c r="H1" s="1108" t="s">
        <v>104</v>
      </c>
      <c r="I1" s="1109"/>
      <c r="J1" s="1109"/>
      <c r="K1" s="1110"/>
      <c r="L1" s="1108" t="s">
        <v>105</v>
      </c>
      <c r="M1" s="1109"/>
      <c r="N1" s="1109"/>
      <c r="O1" s="1110"/>
    </row>
    <row r="2" spans="1:22" ht="30.75" thickBot="1" x14ac:dyDescent="0.3">
      <c r="A2" s="133" t="s">
        <v>0</v>
      </c>
      <c r="B2" s="450" t="s">
        <v>27</v>
      </c>
      <c r="C2" s="133" t="s">
        <v>2</v>
      </c>
      <c r="D2" s="133" t="s">
        <v>28</v>
      </c>
      <c r="E2" s="133" t="s">
        <v>29</v>
      </c>
      <c r="F2" s="133" t="s">
        <v>30</v>
      </c>
      <c r="G2" s="133" t="s">
        <v>31</v>
      </c>
      <c r="H2" s="46" t="s">
        <v>69</v>
      </c>
      <c r="I2" s="45" t="s">
        <v>70</v>
      </c>
      <c r="J2" s="45" t="s">
        <v>95</v>
      </c>
      <c r="K2" s="45" t="s">
        <v>0</v>
      </c>
      <c r="L2" s="45" t="s">
        <v>69</v>
      </c>
      <c r="M2" s="45" t="s">
        <v>70</v>
      </c>
      <c r="N2" s="46" t="s">
        <v>95</v>
      </c>
      <c r="O2" s="46" t="s">
        <v>0</v>
      </c>
      <c r="R2" s="418" t="s">
        <v>32</v>
      </c>
      <c r="S2" s="133" t="s">
        <v>490</v>
      </c>
      <c r="T2" s="187" t="s">
        <v>894</v>
      </c>
      <c r="V2" s="789" t="s">
        <v>458</v>
      </c>
    </row>
    <row r="3" spans="1:22" ht="15.75" thickBot="1" x14ac:dyDescent="0.3">
      <c r="A3" s="133"/>
      <c r="B3" s="673"/>
      <c r="C3" s="674"/>
      <c r="D3" s="674"/>
      <c r="E3" s="674"/>
      <c r="F3" s="674"/>
      <c r="G3" s="674"/>
      <c r="H3" s="46"/>
      <c r="I3" s="675"/>
      <c r="J3" s="675"/>
      <c r="K3" s="675"/>
      <c r="L3" s="676"/>
      <c r="M3" s="675"/>
      <c r="N3" s="677"/>
      <c r="O3" s="46"/>
      <c r="R3" s="423"/>
      <c r="S3" s="674"/>
      <c r="T3" s="678"/>
      <c r="V3" s="790"/>
    </row>
    <row r="4" spans="1:22" x14ac:dyDescent="0.25">
      <c r="A4" s="1012">
        <v>1</v>
      </c>
      <c r="B4" s="965" t="s">
        <v>2937</v>
      </c>
      <c r="C4" s="452"/>
      <c r="D4" s="452" t="s">
        <v>995</v>
      </c>
      <c r="E4" s="657">
        <v>9</v>
      </c>
      <c r="F4" s="452">
        <v>1</v>
      </c>
      <c r="G4" s="452">
        <v>0</v>
      </c>
      <c r="H4" s="210" t="s">
        <v>93</v>
      </c>
      <c r="I4" s="210" t="s">
        <v>90</v>
      </c>
      <c r="J4" s="210" t="s">
        <v>94</v>
      </c>
      <c r="K4" s="452">
        <v>75</v>
      </c>
      <c r="L4" s="453"/>
      <c r="M4" s="364"/>
      <c r="N4" s="657"/>
      <c r="O4" s="298"/>
      <c r="R4" s="454" t="s">
        <v>995</v>
      </c>
      <c r="S4" s="455">
        <v>1</v>
      </c>
      <c r="T4" s="456"/>
      <c r="U4" s="310"/>
      <c r="V4" s="789" t="s">
        <v>1409</v>
      </c>
    </row>
    <row r="5" spans="1:22" x14ac:dyDescent="0.25">
      <c r="A5" s="1013">
        <v>2</v>
      </c>
      <c r="B5" s="965" t="s">
        <v>2938</v>
      </c>
      <c r="C5" s="452"/>
      <c r="D5" s="452" t="s">
        <v>995</v>
      </c>
      <c r="E5" s="452">
        <v>9</v>
      </c>
      <c r="F5" s="452">
        <v>1</v>
      </c>
      <c r="G5" s="452">
        <v>0</v>
      </c>
      <c r="H5" s="210" t="s">
        <v>93</v>
      </c>
      <c r="I5" s="210" t="s">
        <v>90</v>
      </c>
      <c r="J5" s="210" t="s">
        <v>94</v>
      </c>
      <c r="K5" s="452">
        <v>76</v>
      </c>
      <c r="L5" s="453"/>
      <c r="M5" s="364"/>
      <c r="N5" s="452"/>
      <c r="O5" s="210"/>
      <c r="R5" s="419" t="s">
        <v>996</v>
      </c>
      <c r="S5" s="457">
        <v>1</v>
      </c>
      <c r="T5" s="458"/>
      <c r="U5" s="310"/>
      <c r="V5" s="789" t="s">
        <v>1410</v>
      </c>
    </row>
    <row r="6" spans="1:22" ht="15.75" thickBot="1" x14ac:dyDescent="0.3">
      <c r="A6" s="1013">
        <v>3</v>
      </c>
      <c r="B6" s="965" t="s">
        <v>2939</v>
      </c>
      <c r="C6" s="452"/>
      <c r="D6" s="452" t="s">
        <v>995</v>
      </c>
      <c r="E6" s="452">
        <v>9</v>
      </c>
      <c r="F6" s="452">
        <v>1</v>
      </c>
      <c r="G6" s="452">
        <v>0</v>
      </c>
      <c r="H6" s="210" t="s">
        <v>93</v>
      </c>
      <c r="I6" s="210" t="s">
        <v>90</v>
      </c>
      <c r="J6" s="210" t="s">
        <v>94</v>
      </c>
      <c r="K6" s="452">
        <v>77</v>
      </c>
      <c r="L6" s="453"/>
      <c r="M6" s="364"/>
      <c r="N6" s="452"/>
      <c r="O6" s="210"/>
      <c r="R6" s="442" t="s">
        <v>997</v>
      </c>
      <c r="S6" s="457">
        <v>1</v>
      </c>
      <c r="T6" s="458"/>
      <c r="U6" s="310"/>
      <c r="V6" s="789" t="s">
        <v>1411</v>
      </c>
    </row>
    <row r="7" spans="1:22" x14ac:dyDescent="0.25">
      <c r="A7" s="1013">
        <v>4</v>
      </c>
      <c r="B7" s="965" t="s">
        <v>2940</v>
      </c>
      <c r="C7" s="452"/>
      <c r="D7" s="452" t="s">
        <v>995</v>
      </c>
      <c r="E7" s="452">
        <v>22</v>
      </c>
      <c r="F7" s="452">
        <v>1</v>
      </c>
      <c r="G7" s="452">
        <v>0</v>
      </c>
      <c r="H7" s="210" t="s">
        <v>93</v>
      </c>
      <c r="I7" s="210" t="s">
        <v>90</v>
      </c>
      <c r="J7" s="210" t="s">
        <v>94</v>
      </c>
      <c r="K7" s="435">
        <v>79</v>
      </c>
      <c r="L7" s="453"/>
      <c r="M7" s="364"/>
      <c r="N7" s="452"/>
      <c r="O7" s="210"/>
      <c r="R7" s="419"/>
      <c r="S7" s="457">
        <v>1</v>
      </c>
      <c r="T7" s="458"/>
      <c r="U7" s="310"/>
      <c r="V7" s="789" t="s">
        <v>1412</v>
      </c>
    </row>
    <row r="8" spans="1:22" x14ac:dyDescent="0.25">
      <c r="A8" s="1013">
        <v>5</v>
      </c>
      <c r="B8" s="965" t="s">
        <v>2943</v>
      </c>
      <c r="C8" s="668"/>
      <c r="D8" s="452" t="s">
        <v>995</v>
      </c>
      <c r="E8" s="452">
        <v>29</v>
      </c>
      <c r="F8" s="452">
        <v>1</v>
      </c>
      <c r="G8" s="452">
        <v>0</v>
      </c>
      <c r="H8" s="210" t="s">
        <v>93</v>
      </c>
      <c r="I8" s="210" t="s">
        <v>90</v>
      </c>
      <c r="J8" s="210" t="s">
        <v>94</v>
      </c>
      <c r="K8" s="452">
        <v>6</v>
      </c>
      <c r="L8" s="453"/>
      <c r="M8" s="364"/>
      <c r="N8" s="452"/>
      <c r="O8" s="210"/>
      <c r="R8" s="419"/>
      <c r="S8" s="457">
        <v>1</v>
      </c>
      <c r="T8" s="458"/>
      <c r="U8" s="310"/>
      <c r="V8" s="789" t="s">
        <v>1413</v>
      </c>
    </row>
    <row r="9" spans="1:22" x14ac:dyDescent="0.25">
      <c r="A9" s="1013">
        <v>6</v>
      </c>
      <c r="B9" s="965" t="s">
        <v>2944</v>
      </c>
      <c r="C9" s="452"/>
      <c r="D9" s="452" t="s">
        <v>995</v>
      </c>
      <c r="E9" s="452">
        <v>29</v>
      </c>
      <c r="F9" s="452">
        <v>1</v>
      </c>
      <c r="G9" s="452">
        <v>0</v>
      </c>
      <c r="H9" s="210" t="s">
        <v>93</v>
      </c>
      <c r="I9" s="210" t="s">
        <v>90</v>
      </c>
      <c r="J9" s="210" t="s">
        <v>94</v>
      </c>
      <c r="K9" s="452">
        <v>3</v>
      </c>
      <c r="L9" s="453"/>
      <c r="M9" s="364"/>
      <c r="N9" s="452"/>
      <c r="O9" s="210"/>
      <c r="R9" s="419"/>
      <c r="S9" s="457">
        <v>1</v>
      </c>
      <c r="T9" s="458"/>
      <c r="U9" s="310"/>
      <c r="V9" s="789" t="s">
        <v>1414</v>
      </c>
    </row>
    <row r="10" spans="1:22" x14ac:dyDescent="0.25">
      <c r="A10" s="1013">
        <v>7</v>
      </c>
      <c r="B10" s="965" t="s">
        <v>2945</v>
      </c>
      <c r="C10" s="668"/>
      <c r="D10" s="452" t="s">
        <v>995</v>
      </c>
      <c r="E10" s="452">
        <v>29</v>
      </c>
      <c r="F10" s="452">
        <v>1</v>
      </c>
      <c r="G10" s="452">
        <v>0</v>
      </c>
      <c r="H10" s="210" t="s">
        <v>93</v>
      </c>
      <c r="I10" s="210" t="s">
        <v>90</v>
      </c>
      <c r="J10" s="210" t="s">
        <v>94</v>
      </c>
      <c r="K10" s="364">
        <v>9</v>
      </c>
      <c r="L10" s="453"/>
      <c r="M10" s="364"/>
      <c r="N10" s="452"/>
      <c r="O10" s="210"/>
      <c r="R10" s="419"/>
      <c r="S10" s="457">
        <v>1</v>
      </c>
      <c r="T10" s="458"/>
      <c r="U10" s="310"/>
      <c r="V10" s="789" t="s">
        <v>1415</v>
      </c>
    </row>
    <row r="11" spans="1:22" x14ac:dyDescent="0.25">
      <c r="A11" s="1013">
        <v>8</v>
      </c>
      <c r="B11" s="965" t="s">
        <v>2946</v>
      </c>
      <c r="C11" s="452"/>
      <c r="D11" s="452" t="s">
        <v>995</v>
      </c>
      <c r="E11" s="452">
        <v>29</v>
      </c>
      <c r="F11" s="452">
        <v>1</v>
      </c>
      <c r="G11" s="452">
        <v>0</v>
      </c>
      <c r="H11" s="210" t="s">
        <v>93</v>
      </c>
      <c r="I11" s="210" t="s">
        <v>82</v>
      </c>
      <c r="J11" s="452" t="s">
        <v>734</v>
      </c>
      <c r="K11" s="452">
        <v>1</v>
      </c>
      <c r="L11" s="453"/>
      <c r="M11" s="364"/>
      <c r="N11" s="452"/>
      <c r="O11" s="210"/>
      <c r="R11" s="419"/>
      <c r="S11" s="457">
        <v>1</v>
      </c>
      <c r="T11" s="458"/>
      <c r="U11" s="310"/>
      <c r="V11" s="789" t="s">
        <v>1416</v>
      </c>
    </row>
    <row r="12" spans="1:22" x14ac:dyDescent="0.25">
      <c r="A12" s="1013">
        <v>9</v>
      </c>
      <c r="B12" s="965" t="s">
        <v>2947</v>
      </c>
      <c r="C12" s="452"/>
      <c r="D12" s="452" t="s">
        <v>995</v>
      </c>
      <c r="E12" s="452">
        <v>30</v>
      </c>
      <c r="F12" s="452">
        <v>1</v>
      </c>
      <c r="G12" s="452">
        <v>0</v>
      </c>
      <c r="H12" s="210" t="s">
        <v>93</v>
      </c>
      <c r="I12" s="210" t="s">
        <v>82</v>
      </c>
      <c r="J12" s="452" t="s">
        <v>735</v>
      </c>
      <c r="K12" s="452">
        <v>1</v>
      </c>
      <c r="L12" s="210"/>
      <c r="M12" s="210"/>
      <c r="N12" s="210"/>
      <c r="O12" s="435"/>
      <c r="R12" s="419"/>
      <c r="S12" s="457">
        <v>1</v>
      </c>
      <c r="T12" s="458"/>
      <c r="U12" s="310"/>
      <c r="V12" s="789" t="s">
        <v>1417</v>
      </c>
    </row>
    <row r="13" spans="1:22" x14ac:dyDescent="0.25">
      <c r="A13" s="1013">
        <v>10</v>
      </c>
      <c r="B13" s="965" t="s">
        <v>2948</v>
      </c>
      <c r="C13" s="452"/>
      <c r="D13" s="452" t="s">
        <v>995</v>
      </c>
      <c r="E13" s="452">
        <v>30</v>
      </c>
      <c r="F13" s="452">
        <v>1</v>
      </c>
      <c r="G13" s="452">
        <v>0</v>
      </c>
      <c r="H13" s="210" t="s">
        <v>93</v>
      </c>
      <c r="I13" s="210" t="s">
        <v>82</v>
      </c>
      <c r="J13" s="452" t="s">
        <v>736</v>
      </c>
      <c r="K13" s="452">
        <v>1</v>
      </c>
      <c r="L13" s="210"/>
      <c r="M13" s="210"/>
      <c r="N13" s="210"/>
      <c r="O13" s="435"/>
      <c r="R13" s="419"/>
      <c r="S13" s="457">
        <v>1</v>
      </c>
      <c r="T13" s="458"/>
      <c r="U13" s="310"/>
      <c r="V13" s="789" t="s">
        <v>1418</v>
      </c>
    </row>
    <row r="14" spans="1:22" x14ac:dyDescent="0.25">
      <c r="A14" s="1013">
        <v>11</v>
      </c>
      <c r="B14" s="965" t="s">
        <v>2961</v>
      </c>
      <c r="C14" s="452"/>
      <c r="D14" s="452" t="s">
        <v>995</v>
      </c>
      <c r="E14" s="452">
        <v>41</v>
      </c>
      <c r="F14" s="452">
        <v>1</v>
      </c>
      <c r="G14" s="452">
        <v>0</v>
      </c>
      <c r="H14" s="210" t="s">
        <v>93</v>
      </c>
      <c r="I14" s="210" t="s">
        <v>90</v>
      </c>
      <c r="J14" s="210" t="s">
        <v>94</v>
      </c>
      <c r="K14" s="452">
        <v>82</v>
      </c>
      <c r="L14" s="210"/>
      <c r="M14" s="210"/>
      <c r="N14" s="210"/>
      <c r="O14" s="435"/>
      <c r="R14" s="419"/>
      <c r="S14" s="457">
        <v>1</v>
      </c>
      <c r="T14" s="458"/>
      <c r="U14" s="310"/>
      <c r="V14" s="789" t="s">
        <v>1419</v>
      </c>
    </row>
    <row r="15" spans="1:22" x14ac:dyDescent="0.25">
      <c r="A15" s="1013">
        <v>12</v>
      </c>
      <c r="B15" s="965" t="s">
        <v>2962</v>
      </c>
      <c r="C15" s="452"/>
      <c r="D15" s="452" t="s">
        <v>995</v>
      </c>
      <c r="E15" s="452">
        <v>41</v>
      </c>
      <c r="F15" s="452">
        <v>1</v>
      </c>
      <c r="G15" s="452">
        <v>0</v>
      </c>
      <c r="H15" s="210" t="s">
        <v>93</v>
      </c>
      <c r="I15" s="210" t="s">
        <v>90</v>
      </c>
      <c r="J15" s="210" t="s">
        <v>94</v>
      </c>
      <c r="K15" s="452">
        <v>83</v>
      </c>
      <c r="L15" s="210"/>
      <c r="M15" s="210"/>
      <c r="N15" s="210"/>
      <c r="O15" s="435"/>
      <c r="R15" s="419"/>
      <c r="S15" s="457">
        <v>1</v>
      </c>
      <c r="T15" s="458"/>
      <c r="U15" s="310"/>
      <c r="V15" s="789" t="s">
        <v>1420</v>
      </c>
    </row>
    <row r="16" spans="1:22" x14ac:dyDescent="0.25">
      <c r="A16" s="1013">
        <v>13</v>
      </c>
      <c r="B16" s="965" t="s">
        <v>2963</v>
      </c>
      <c r="C16" s="452"/>
      <c r="D16" s="452" t="s">
        <v>995</v>
      </c>
      <c r="E16" s="452">
        <v>84</v>
      </c>
      <c r="F16" s="452">
        <v>1</v>
      </c>
      <c r="G16" s="452">
        <v>20</v>
      </c>
      <c r="H16" s="210" t="s">
        <v>93</v>
      </c>
      <c r="I16" s="364" t="s">
        <v>71</v>
      </c>
      <c r="J16" s="452" t="s">
        <v>99</v>
      </c>
      <c r="K16" s="452">
        <v>21</v>
      </c>
      <c r="L16" s="210"/>
      <c r="M16" s="210"/>
      <c r="N16" s="210"/>
      <c r="O16" s="435"/>
      <c r="R16" s="419"/>
      <c r="S16" s="457">
        <v>1</v>
      </c>
      <c r="T16" s="458"/>
      <c r="U16" s="310"/>
      <c r="V16" s="789" t="s">
        <v>1421</v>
      </c>
    </row>
    <row r="17" spans="1:22" x14ac:dyDescent="0.25">
      <c r="A17" s="1013">
        <v>14</v>
      </c>
      <c r="B17" s="965" t="s">
        <v>2964</v>
      </c>
      <c r="C17" s="452"/>
      <c r="D17" s="452" t="s">
        <v>995</v>
      </c>
      <c r="E17" s="452">
        <v>84</v>
      </c>
      <c r="F17" s="452">
        <v>1</v>
      </c>
      <c r="G17" s="452">
        <v>20</v>
      </c>
      <c r="H17" s="210" t="s">
        <v>93</v>
      </c>
      <c r="I17" s="364" t="s">
        <v>71</v>
      </c>
      <c r="J17" s="452" t="s">
        <v>99</v>
      </c>
      <c r="K17" s="452">
        <v>48</v>
      </c>
      <c r="L17" s="453"/>
      <c r="M17" s="364"/>
      <c r="N17" s="452"/>
      <c r="O17" s="210"/>
      <c r="R17" s="419"/>
      <c r="S17" s="457">
        <v>1</v>
      </c>
      <c r="T17" s="458"/>
      <c r="U17" s="310"/>
      <c r="V17" s="789" t="s">
        <v>1422</v>
      </c>
    </row>
    <row r="18" spans="1:22" x14ac:dyDescent="0.25">
      <c r="A18" s="1013">
        <v>15</v>
      </c>
      <c r="B18" s="965" t="s">
        <v>2965</v>
      </c>
      <c r="C18" s="452"/>
      <c r="D18" s="452" t="s">
        <v>995</v>
      </c>
      <c r="E18" s="452">
        <v>85</v>
      </c>
      <c r="F18" s="452">
        <v>1</v>
      </c>
      <c r="G18" s="452">
        <v>25</v>
      </c>
      <c r="H18" s="210" t="s">
        <v>93</v>
      </c>
      <c r="I18" s="364" t="s">
        <v>71</v>
      </c>
      <c r="J18" s="452" t="s">
        <v>102</v>
      </c>
      <c r="K18" s="452">
        <v>21</v>
      </c>
      <c r="L18" s="453"/>
      <c r="M18" s="364"/>
      <c r="N18" s="452"/>
      <c r="O18" s="210"/>
      <c r="R18" s="419"/>
      <c r="S18" s="457">
        <v>1</v>
      </c>
      <c r="T18" s="458"/>
      <c r="U18" s="310"/>
      <c r="V18" s="789" t="s">
        <v>1423</v>
      </c>
    </row>
    <row r="19" spans="1:22" x14ac:dyDescent="0.25">
      <c r="A19" s="1013">
        <v>16</v>
      </c>
      <c r="B19" s="965" t="s">
        <v>2966</v>
      </c>
      <c r="C19" s="452"/>
      <c r="D19" s="452" t="s">
        <v>995</v>
      </c>
      <c r="E19" s="452">
        <v>85</v>
      </c>
      <c r="F19" s="452">
        <v>1</v>
      </c>
      <c r="G19" s="452">
        <v>25</v>
      </c>
      <c r="H19" s="210" t="s">
        <v>93</v>
      </c>
      <c r="I19" s="364" t="s">
        <v>71</v>
      </c>
      <c r="J19" s="452" t="s">
        <v>102</v>
      </c>
      <c r="K19" s="452">
        <v>48</v>
      </c>
      <c r="L19" s="453"/>
      <c r="M19" s="364"/>
      <c r="N19" s="452"/>
      <c r="O19" s="210"/>
      <c r="R19" s="419"/>
      <c r="S19" s="457">
        <v>1</v>
      </c>
      <c r="T19" s="458"/>
      <c r="U19" s="310"/>
      <c r="V19" s="789" t="s">
        <v>1424</v>
      </c>
    </row>
    <row r="20" spans="1:22" x14ac:dyDescent="0.25">
      <c r="A20" s="1013">
        <v>17</v>
      </c>
      <c r="B20" s="965" t="s">
        <v>1340</v>
      </c>
      <c r="C20" s="452"/>
      <c r="D20" s="452" t="s">
        <v>995</v>
      </c>
      <c r="E20" s="452">
        <v>85</v>
      </c>
      <c r="F20" s="452">
        <v>1</v>
      </c>
      <c r="G20" s="452">
        <v>25</v>
      </c>
      <c r="H20" s="210" t="s">
        <v>93</v>
      </c>
      <c r="I20" s="364" t="s">
        <v>74</v>
      </c>
      <c r="J20" s="452" t="s">
        <v>94</v>
      </c>
      <c r="K20" s="452">
        <v>1</v>
      </c>
      <c r="L20" s="453"/>
      <c r="M20" s="364"/>
      <c r="N20" s="452"/>
      <c r="O20" s="210"/>
      <c r="R20" s="419"/>
      <c r="S20" s="457">
        <v>1</v>
      </c>
      <c r="T20" s="458"/>
      <c r="U20" s="310"/>
      <c r="V20" s="789" t="s">
        <v>1425</v>
      </c>
    </row>
    <row r="21" spans="1:22" x14ac:dyDescent="0.25">
      <c r="A21" s="1013">
        <v>18</v>
      </c>
      <c r="B21" s="965" t="s">
        <v>2967</v>
      </c>
      <c r="C21" s="452"/>
      <c r="D21" s="452" t="s">
        <v>995</v>
      </c>
      <c r="E21" s="452">
        <v>91</v>
      </c>
      <c r="F21" s="452">
        <v>1</v>
      </c>
      <c r="G21" s="452">
        <v>0</v>
      </c>
      <c r="H21" s="210" t="s">
        <v>93</v>
      </c>
      <c r="I21" s="364" t="s">
        <v>71</v>
      </c>
      <c r="J21" s="202" t="s">
        <v>97</v>
      </c>
      <c r="K21" s="452">
        <v>22</v>
      </c>
      <c r="L21" s="453"/>
      <c r="M21" s="364"/>
      <c r="N21" s="452"/>
      <c r="O21" s="210"/>
      <c r="R21" s="419"/>
      <c r="S21" s="457">
        <v>1</v>
      </c>
      <c r="T21" s="458"/>
      <c r="U21" s="310"/>
      <c r="V21" s="789" t="s">
        <v>1426</v>
      </c>
    </row>
    <row r="22" spans="1:22" x14ac:dyDescent="0.25">
      <c r="A22" s="1013">
        <v>19</v>
      </c>
      <c r="B22" s="965" t="s">
        <v>2968</v>
      </c>
      <c r="C22" s="452"/>
      <c r="D22" s="452" t="s">
        <v>995</v>
      </c>
      <c r="E22" s="452">
        <v>91</v>
      </c>
      <c r="F22" s="452">
        <v>1</v>
      </c>
      <c r="G22" s="452">
        <v>0</v>
      </c>
      <c r="H22" s="210" t="s">
        <v>93</v>
      </c>
      <c r="I22" s="364" t="s">
        <v>71</v>
      </c>
      <c r="J22" s="202" t="s">
        <v>97</v>
      </c>
      <c r="K22" s="452">
        <v>49</v>
      </c>
      <c r="L22" s="453"/>
      <c r="M22" s="364"/>
      <c r="N22" s="452"/>
      <c r="O22" s="210"/>
      <c r="R22" s="419"/>
      <c r="S22" s="457">
        <v>1</v>
      </c>
      <c r="T22" s="458"/>
      <c r="U22" s="310"/>
      <c r="V22" s="789" t="s">
        <v>1427</v>
      </c>
    </row>
    <row r="23" spans="1:22" x14ac:dyDescent="0.25">
      <c r="A23" s="1013">
        <v>20</v>
      </c>
      <c r="B23" s="965" t="s">
        <v>2969</v>
      </c>
      <c r="C23" s="452"/>
      <c r="D23" s="452" t="s">
        <v>995</v>
      </c>
      <c r="E23" s="452">
        <v>93</v>
      </c>
      <c r="F23" s="452">
        <v>1</v>
      </c>
      <c r="G23" s="452">
        <v>0</v>
      </c>
      <c r="H23" s="210" t="s">
        <v>93</v>
      </c>
      <c r="I23" s="364" t="s">
        <v>71</v>
      </c>
      <c r="J23" s="202" t="s">
        <v>525</v>
      </c>
      <c r="K23" s="452">
        <v>22</v>
      </c>
      <c r="L23" s="453"/>
      <c r="M23" s="364"/>
      <c r="N23" s="452"/>
      <c r="O23" s="210"/>
      <c r="R23" s="419"/>
      <c r="S23" s="457">
        <v>1</v>
      </c>
      <c r="T23" s="458"/>
      <c r="U23" s="310"/>
      <c r="V23" s="789" t="s">
        <v>1428</v>
      </c>
    </row>
    <row r="24" spans="1:22" x14ac:dyDescent="0.25">
      <c r="A24" s="1013">
        <v>21</v>
      </c>
      <c r="B24" s="965" t="s">
        <v>2970</v>
      </c>
      <c r="C24" s="452"/>
      <c r="D24" s="452" t="s">
        <v>995</v>
      </c>
      <c r="E24" s="452">
        <v>93</v>
      </c>
      <c r="F24" s="452">
        <v>1</v>
      </c>
      <c r="G24" s="452">
        <v>0</v>
      </c>
      <c r="H24" s="210" t="s">
        <v>93</v>
      </c>
      <c r="I24" s="364" t="s">
        <v>71</v>
      </c>
      <c r="J24" s="202" t="s">
        <v>525</v>
      </c>
      <c r="K24" s="452">
        <v>49</v>
      </c>
      <c r="L24" s="453"/>
      <c r="M24" s="364"/>
      <c r="N24" s="452"/>
      <c r="O24" s="210"/>
      <c r="R24" s="419"/>
      <c r="S24" s="457">
        <v>1</v>
      </c>
      <c r="T24" s="458"/>
      <c r="U24" s="310"/>
      <c r="V24" s="789" t="s">
        <v>1429</v>
      </c>
    </row>
    <row r="25" spans="1:22" x14ac:dyDescent="0.25">
      <c r="A25" s="1013">
        <v>22</v>
      </c>
      <c r="B25" s="965" t="s">
        <v>1716</v>
      </c>
      <c r="C25" s="452"/>
      <c r="D25" s="452" t="s">
        <v>995</v>
      </c>
      <c r="E25" s="452">
        <v>93</v>
      </c>
      <c r="F25" s="452">
        <v>1</v>
      </c>
      <c r="G25" s="452">
        <v>0</v>
      </c>
      <c r="H25" s="210" t="s">
        <v>93</v>
      </c>
      <c r="I25" s="364" t="s">
        <v>74</v>
      </c>
      <c r="J25" s="452" t="s">
        <v>94</v>
      </c>
      <c r="K25" s="452">
        <v>2</v>
      </c>
      <c r="L25" s="453"/>
      <c r="M25" s="364"/>
      <c r="N25" s="452"/>
      <c r="O25" s="210"/>
      <c r="R25" s="419"/>
      <c r="S25" s="457">
        <v>1</v>
      </c>
      <c r="T25" s="458"/>
      <c r="U25" s="310"/>
      <c r="V25" s="789" t="s">
        <v>1430</v>
      </c>
    </row>
    <row r="26" spans="1:22" x14ac:dyDescent="0.25">
      <c r="A26" s="1013">
        <v>23</v>
      </c>
      <c r="B26" s="965" t="s">
        <v>2976</v>
      </c>
      <c r="C26" s="452"/>
      <c r="D26" s="452" t="s">
        <v>995</v>
      </c>
      <c r="E26" s="452">
        <v>101</v>
      </c>
      <c r="F26" s="452">
        <v>1</v>
      </c>
      <c r="G26" s="452">
        <v>0</v>
      </c>
      <c r="H26" s="210" t="s">
        <v>93</v>
      </c>
      <c r="I26" s="210" t="s">
        <v>82</v>
      </c>
      <c r="J26" s="452" t="s">
        <v>737</v>
      </c>
      <c r="K26" s="452">
        <v>1</v>
      </c>
      <c r="L26" s="453"/>
      <c r="M26" s="364"/>
      <c r="N26" s="452"/>
      <c r="O26" s="210"/>
      <c r="R26" s="419"/>
      <c r="S26" s="457">
        <v>1</v>
      </c>
      <c r="T26" s="458"/>
      <c r="U26" s="310"/>
      <c r="V26" s="789" t="s">
        <v>1431</v>
      </c>
    </row>
    <row r="27" spans="1:22" x14ac:dyDescent="0.25">
      <c r="A27" s="1013">
        <v>24</v>
      </c>
      <c r="B27" s="965" t="s">
        <v>2977</v>
      </c>
      <c r="C27" s="452"/>
      <c r="D27" s="452" t="s">
        <v>995</v>
      </c>
      <c r="E27" s="452">
        <v>108</v>
      </c>
      <c r="F27" s="452">
        <v>1</v>
      </c>
      <c r="G27" s="452">
        <v>10</v>
      </c>
      <c r="H27" s="210" t="s">
        <v>93</v>
      </c>
      <c r="I27" s="210" t="s">
        <v>82</v>
      </c>
      <c r="J27" s="452" t="s">
        <v>732</v>
      </c>
      <c r="K27" s="452">
        <v>1</v>
      </c>
      <c r="L27" s="453"/>
      <c r="M27" s="364"/>
      <c r="N27" s="452"/>
      <c r="O27" s="210"/>
      <c r="R27" s="419"/>
      <c r="S27" s="457">
        <v>1</v>
      </c>
      <c r="T27" s="458"/>
      <c r="U27" s="310"/>
      <c r="V27" s="789" t="s">
        <v>1432</v>
      </c>
    </row>
    <row r="28" spans="1:22" x14ac:dyDescent="0.25">
      <c r="A28" s="1013">
        <v>25</v>
      </c>
      <c r="B28" s="965" t="s">
        <v>2978</v>
      </c>
      <c r="C28" s="452"/>
      <c r="D28" s="452" t="s">
        <v>995</v>
      </c>
      <c r="E28" s="452">
        <v>115</v>
      </c>
      <c r="F28" s="452">
        <v>1</v>
      </c>
      <c r="G28" s="452">
        <v>30</v>
      </c>
      <c r="H28" s="210" t="s">
        <v>93</v>
      </c>
      <c r="I28" s="210" t="s">
        <v>82</v>
      </c>
      <c r="J28" s="452" t="s">
        <v>733</v>
      </c>
      <c r="K28" s="452">
        <v>1</v>
      </c>
      <c r="L28" s="453"/>
      <c r="M28" s="364"/>
      <c r="N28" s="452"/>
      <c r="O28" s="210"/>
      <c r="R28" s="419"/>
      <c r="S28" s="457">
        <v>1</v>
      </c>
      <c r="T28" s="458"/>
      <c r="U28" s="310"/>
      <c r="V28" s="789" t="s">
        <v>1433</v>
      </c>
    </row>
    <row r="29" spans="1:22" x14ac:dyDescent="0.25">
      <c r="A29" s="1013">
        <v>26</v>
      </c>
      <c r="B29" s="965" t="s">
        <v>2971</v>
      </c>
      <c r="C29" s="452"/>
      <c r="D29" s="452" t="s">
        <v>996</v>
      </c>
      <c r="E29" s="452">
        <v>10</v>
      </c>
      <c r="F29" s="452">
        <v>1</v>
      </c>
      <c r="G29" s="452">
        <v>3</v>
      </c>
      <c r="H29" s="210" t="s">
        <v>93</v>
      </c>
      <c r="I29" s="210" t="s">
        <v>90</v>
      </c>
      <c r="J29" s="210" t="s">
        <v>94</v>
      </c>
      <c r="K29" s="452">
        <v>84</v>
      </c>
      <c r="L29" s="453"/>
      <c r="M29" s="364"/>
      <c r="N29" s="452"/>
      <c r="O29" s="210"/>
      <c r="R29" s="419"/>
      <c r="S29" s="457">
        <v>1</v>
      </c>
      <c r="T29" s="458"/>
      <c r="U29" s="310"/>
      <c r="V29" s="789" t="s">
        <v>1434</v>
      </c>
    </row>
    <row r="30" spans="1:22" x14ac:dyDescent="0.25">
      <c r="A30" s="1013">
        <v>27</v>
      </c>
      <c r="B30" s="965" t="s">
        <v>2972</v>
      </c>
      <c r="C30" s="452"/>
      <c r="D30" s="452" t="s">
        <v>996</v>
      </c>
      <c r="E30" s="452">
        <v>21</v>
      </c>
      <c r="F30" s="452">
        <v>1</v>
      </c>
      <c r="G30" s="452">
        <v>20</v>
      </c>
      <c r="H30" s="210" t="s">
        <v>93</v>
      </c>
      <c r="I30" s="210" t="s">
        <v>90</v>
      </c>
      <c r="J30" s="210" t="s">
        <v>94</v>
      </c>
      <c r="K30" s="452">
        <v>85</v>
      </c>
      <c r="L30" s="453"/>
      <c r="M30" s="364"/>
      <c r="N30" s="452"/>
      <c r="O30" s="210"/>
      <c r="R30" s="419"/>
      <c r="S30" s="457">
        <v>1</v>
      </c>
      <c r="T30" s="458"/>
      <c r="U30" s="310"/>
      <c r="V30" s="789" t="s">
        <v>1435</v>
      </c>
    </row>
    <row r="31" spans="1:22" x14ac:dyDescent="0.25">
      <c r="A31" s="1013">
        <v>28</v>
      </c>
      <c r="B31" s="965" t="s">
        <v>2973</v>
      </c>
      <c r="C31" s="452"/>
      <c r="D31" s="452" t="s">
        <v>996</v>
      </c>
      <c r="E31" s="452">
        <v>22</v>
      </c>
      <c r="F31" s="452">
        <v>1</v>
      </c>
      <c r="G31" s="452">
        <v>20</v>
      </c>
      <c r="H31" s="210" t="s">
        <v>93</v>
      </c>
      <c r="I31" s="210" t="s">
        <v>90</v>
      </c>
      <c r="J31" s="210" t="s">
        <v>94</v>
      </c>
      <c r="K31" s="452">
        <v>86</v>
      </c>
      <c r="L31" s="453"/>
      <c r="M31" s="364"/>
      <c r="N31" s="452"/>
      <c r="O31" s="210"/>
      <c r="R31" s="419"/>
      <c r="S31" s="457">
        <v>1</v>
      </c>
      <c r="T31" s="458"/>
      <c r="U31" s="310"/>
      <c r="V31" s="789" t="s">
        <v>1436</v>
      </c>
    </row>
    <row r="32" spans="1:22" x14ac:dyDescent="0.25">
      <c r="A32" s="1013">
        <v>29</v>
      </c>
      <c r="B32" s="965" t="s">
        <v>1653</v>
      </c>
      <c r="C32" s="452"/>
      <c r="D32" s="452" t="s">
        <v>997</v>
      </c>
      <c r="E32" s="452">
        <v>9</v>
      </c>
      <c r="F32" s="452">
        <v>1</v>
      </c>
      <c r="G32" s="452">
        <v>0</v>
      </c>
      <c r="H32" s="210" t="s">
        <v>93</v>
      </c>
      <c r="I32" s="210" t="s">
        <v>90</v>
      </c>
      <c r="J32" s="210" t="s">
        <v>94</v>
      </c>
      <c r="K32" s="452">
        <v>10</v>
      </c>
      <c r="L32" s="453"/>
      <c r="M32" s="364"/>
      <c r="N32" s="452"/>
      <c r="O32" s="210"/>
      <c r="R32" s="419"/>
      <c r="S32" s="457">
        <v>1</v>
      </c>
      <c r="T32" s="458"/>
      <c r="U32" s="310"/>
      <c r="V32" s="789" t="s">
        <v>1437</v>
      </c>
    </row>
    <row r="33" spans="1:22" x14ac:dyDescent="0.25">
      <c r="A33" s="1013">
        <v>30</v>
      </c>
      <c r="B33" s="965" t="s">
        <v>2932</v>
      </c>
      <c r="C33" s="452"/>
      <c r="D33" s="452" t="s">
        <v>997</v>
      </c>
      <c r="E33" s="452">
        <v>9</v>
      </c>
      <c r="F33" s="452">
        <v>1</v>
      </c>
      <c r="G33" s="452">
        <v>0</v>
      </c>
      <c r="H33" s="210" t="s">
        <v>93</v>
      </c>
      <c r="I33" s="210" t="s">
        <v>90</v>
      </c>
      <c r="J33" s="210" t="s">
        <v>94</v>
      </c>
      <c r="K33" s="452">
        <v>72</v>
      </c>
      <c r="L33" s="453"/>
      <c r="M33" s="364"/>
      <c r="N33" s="452"/>
      <c r="O33" s="210"/>
      <c r="R33" s="419"/>
      <c r="S33" s="457">
        <v>1</v>
      </c>
      <c r="T33" s="458"/>
      <c r="U33" s="310"/>
      <c r="V33" s="789" t="s">
        <v>1438</v>
      </c>
    </row>
    <row r="34" spans="1:22" x14ac:dyDescent="0.25">
      <c r="A34" s="1013">
        <v>31</v>
      </c>
      <c r="B34" s="965" t="s">
        <v>2974</v>
      </c>
      <c r="C34" s="452"/>
      <c r="D34" s="452" t="s">
        <v>997</v>
      </c>
      <c r="E34" s="452">
        <v>27</v>
      </c>
      <c r="F34" s="452">
        <v>1</v>
      </c>
      <c r="G34" s="452">
        <v>0</v>
      </c>
      <c r="H34" s="210" t="s">
        <v>93</v>
      </c>
      <c r="I34" s="210" t="s">
        <v>90</v>
      </c>
      <c r="J34" s="210" t="s">
        <v>94</v>
      </c>
      <c r="K34" s="452">
        <v>11</v>
      </c>
      <c r="L34" s="453"/>
      <c r="M34" s="364"/>
      <c r="N34" s="452"/>
      <c r="O34" s="210"/>
      <c r="R34" s="419"/>
      <c r="S34" s="457">
        <v>1</v>
      </c>
      <c r="T34" s="458"/>
      <c r="U34" s="310"/>
      <c r="V34" s="789" t="s">
        <v>1439</v>
      </c>
    </row>
    <row r="35" spans="1:22" x14ac:dyDescent="0.25">
      <c r="A35" s="1013">
        <v>32</v>
      </c>
      <c r="B35" s="965" t="s">
        <v>2975</v>
      </c>
      <c r="C35" s="452"/>
      <c r="D35" s="452" t="s">
        <v>997</v>
      </c>
      <c r="E35" s="452">
        <v>27</v>
      </c>
      <c r="F35" s="452">
        <v>1</v>
      </c>
      <c r="G35" s="452">
        <v>0</v>
      </c>
      <c r="H35" s="210" t="s">
        <v>93</v>
      </c>
      <c r="I35" s="210" t="s">
        <v>90</v>
      </c>
      <c r="J35" s="210" t="s">
        <v>94</v>
      </c>
      <c r="K35" s="452">
        <v>73</v>
      </c>
      <c r="L35" s="453"/>
      <c r="M35" s="364"/>
      <c r="N35" s="452"/>
      <c r="O35" s="210"/>
      <c r="R35" s="419"/>
      <c r="S35" s="457">
        <v>1</v>
      </c>
      <c r="T35" s="458"/>
      <c r="U35" s="310"/>
      <c r="V35" s="789" t="s">
        <v>1440</v>
      </c>
    </row>
    <row r="36" spans="1:22" x14ac:dyDescent="0.25">
      <c r="A36" s="210">
        <v>33</v>
      </c>
      <c r="B36" s="459"/>
      <c r="C36" s="452"/>
      <c r="D36" s="452"/>
      <c r="E36" s="452"/>
      <c r="F36" s="452"/>
      <c r="G36" s="452"/>
      <c r="H36" s="210"/>
      <c r="I36" s="210"/>
      <c r="J36" s="210"/>
      <c r="K36" s="452"/>
      <c r="L36" s="453"/>
      <c r="M36" s="364"/>
      <c r="N36" s="452"/>
      <c r="O36" s="210"/>
      <c r="R36" s="419"/>
      <c r="S36" s="457"/>
      <c r="T36" s="458"/>
      <c r="U36" s="310"/>
      <c r="V36" s="789" t="s">
        <v>1441</v>
      </c>
    </row>
    <row r="37" spans="1:22" x14ac:dyDescent="0.25">
      <c r="A37" s="210">
        <v>34</v>
      </c>
      <c r="B37" s="459"/>
      <c r="C37" s="452"/>
      <c r="D37" s="452"/>
      <c r="E37" s="452"/>
      <c r="F37" s="452"/>
      <c r="G37" s="452"/>
      <c r="H37" s="210"/>
      <c r="I37" s="210"/>
      <c r="J37" s="210"/>
      <c r="K37" s="452"/>
      <c r="L37" s="453"/>
      <c r="M37" s="364"/>
      <c r="N37" s="452"/>
      <c r="O37" s="210"/>
      <c r="R37" s="419"/>
      <c r="S37" s="457"/>
      <c r="T37" s="458"/>
      <c r="U37" s="310"/>
      <c r="V37" s="789" t="s">
        <v>1442</v>
      </c>
    </row>
    <row r="38" spans="1:22" x14ac:dyDescent="0.25">
      <c r="A38" s="210">
        <v>35</v>
      </c>
      <c r="B38" s="459"/>
      <c r="C38" s="452"/>
      <c r="D38" s="452"/>
      <c r="E38" s="452"/>
      <c r="F38" s="452"/>
      <c r="G38" s="452"/>
      <c r="H38" s="210"/>
      <c r="I38" s="210"/>
      <c r="J38" s="452"/>
      <c r="K38" s="452"/>
      <c r="L38" s="453"/>
      <c r="M38" s="364"/>
      <c r="N38" s="452"/>
      <c r="O38" s="210"/>
      <c r="R38" s="419"/>
      <c r="S38" s="457"/>
      <c r="T38" s="458"/>
      <c r="U38" s="310"/>
      <c r="V38" s="789" t="s">
        <v>1443</v>
      </c>
    </row>
    <row r="39" spans="1:22" x14ac:dyDescent="0.25">
      <c r="A39" s="210">
        <v>36</v>
      </c>
      <c r="B39" s="459"/>
      <c r="C39" s="452"/>
      <c r="D39" s="452"/>
      <c r="E39" s="452"/>
      <c r="F39" s="452"/>
      <c r="G39" s="452"/>
      <c r="H39" s="210"/>
      <c r="I39" s="210"/>
      <c r="J39" s="452"/>
      <c r="K39" s="452"/>
      <c r="L39" s="453"/>
      <c r="M39" s="364"/>
      <c r="N39" s="452"/>
      <c r="O39" s="210"/>
      <c r="R39" s="419"/>
      <c r="S39" s="457"/>
      <c r="T39" s="458"/>
      <c r="U39" s="310"/>
      <c r="V39" s="789" t="s">
        <v>1444</v>
      </c>
    </row>
    <row r="40" spans="1:22" x14ac:dyDescent="0.25">
      <c r="A40" s="210">
        <v>37</v>
      </c>
      <c r="B40" s="459"/>
      <c r="C40" s="452"/>
      <c r="D40" s="452"/>
      <c r="E40" s="452"/>
      <c r="F40" s="452"/>
      <c r="G40" s="452"/>
      <c r="H40" s="210"/>
      <c r="I40" s="210"/>
      <c r="J40" s="452"/>
      <c r="K40" s="452"/>
      <c r="L40" s="453"/>
      <c r="M40" s="364"/>
      <c r="N40" s="452"/>
      <c r="O40" s="210"/>
      <c r="R40" s="419"/>
      <c r="S40" s="457"/>
      <c r="T40" s="458"/>
      <c r="U40" s="310"/>
      <c r="V40" s="789" t="s">
        <v>1445</v>
      </c>
    </row>
    <row r="41" spans="1:22" x14ac:dyDescent="0.25">
      <c r="A41" s="210">
        <v>38</v>
      </c>
      <c r="B41" s="459"/>
      <c r="C41" s="452"/>
      <c r="D41" s="452"/>
      <c r="E41" s="452"/>
      <c r="F41" s="452"/>
      <c r="G41" s="452"/>
      <c r="H41" s="210"/>
      <c r="I41" s="210"/>
      <c r="J41" s="210"/>
      <c r="K41" s="452"/>
      <c r="L41" s="453"/>
      <c r="M41" s="364"/>
      <c r="N41" s="452"/>
      <c r="O41" s="210"/>
      <c r="R41" s="419"/>
      <c r="S41" s="457"/>
      <c r="T41" s="458"/>
      <c r="U41" s="310"/>
      <c r="V41" s="789" t="s">
        <v>1446</v>
      </c>
    </row>
    <row r="42" spans="1:22" x14ac:dyDescent="0.25">
      <c r="A42" s="210">
        <v>39</v>
      </c>
      <c r="B42" s="459"/>
      <c r="C42" s="452"/>
      <c r="D42" s="452"/>
      <c r="E42" s="452"/>
      <c r="F42" s="452"/>
      <c r="G42" s="452"/>
      <c r="H42" s="210"/>
      <c r="I42" s="210"/>
      <c r="J42" s="210"/>
      <c r="K42" s="452"/>
      <c r="L42" s="453"/>
      <c r="M42" s="364"/>
      <c r="N42" s="452"/>
      <c r="O42" s="210"/>
      <c r="R42" s="419"/>
      <c r="S42" s="457"/>
      <c r="T42" s="458"/>
      <c r="U42" s="310"/>
      <c r="V42" s="789" t="s">
        <v>1447</v>
      </c>
    </row>
    <row r="43" spans="1:22" x14ac:dyDescent="0.25">
      <c r="A43" s="210">
        <v>40</v>
      </c>
      <c r="B43" s="459"/>
      <c r="C43" s="452"/>
      <c r="D43" s="452"/>
      <c r="E43" s="452"/>
      <c r="F43" s="452"/>
      <c r="G43" s="452"/>
      <c r="H43" s="210"/>
      <c r="I43" s="210"/>
      <c r="J43" s="210"/>
      <c r="K43" s="452"/>
      <c r="L43" s="453"/>
      <c r="M43" s="364"/>
      <c r="N43" s="452"/>
      <c r="O43" s="210"/>
      <c r="R43" s="419"/>
      <c r="S43" s="457"/>
      <c r="T43" s="458"/>
      <c r="U43" s="310"/>
      <c r="V43" s="789" t="s">
        <v>1448</v>
      </c>
    </row>
    <row r="44" spans="1:22" x14ac:dyDescent="0.25">
      <c r="A44" s="210">
        <v>41</v>
      </c>
      <c r="B44" s="459"/>
      <c r="C44" s="452"/>
      <c r="D44" s="452"/>
      <c r="E44" s="452"/>
      <c r="F44" s="452"/>
      <c r="G44" s="452"/>
      <c r="H44" s="210"/>
      <c r="I44" s="210"/>
      <c r="J44" s="210"/>
      <c r="K44" s="452"/>
      <c r="L44" s="453"/>
      <c r="M44" s="364"/>
      <c r="N44" s="452"/>
      <c r="O44" s="210"/>
      <c r="R44" s="419"/>
      <c r="S44" s="457"/>
      <c r="T44" s="458"/>
      <c r="U44" s="310"/>
      <c r="V44" s="789" t="s">
        <v>1449</v>
      </c>
    </row>
    <row r="45" spans="1:22" x14ac:dyDescent="0.25">
      <c r="A45" s="210">
        <v>42</v>
      </c>
      <c r="B45" s="459"/>
      <c r="C45" s="452"/>
      <c r="D45" s="452"/>
      <c r="E45" s="452"/>
      <c r="F45" s="452"/>
      <c r="G45" s="452"/>
      <c r="H45" s="210"/>
      <c r="I45" s="210"/>
      <c r="J45" s="210"/>
      <c r="K45" s="452"/>
      <c r="L45" s="453"/>
      <c r="M45" s="364"/>
      <c r="N45" s="452"/>
      <c r="O45" s="210"/>
      <c r="R45" s="419"/>
      <c r="S45" s="457"/>
      <c r="T45" s="458"/>
      <c r="U45" s="310"/>
      <c r="V45" s="789" t="s">
        <v>1450</v>
      </c>
    </row>
    <row r="46" spans="1:22" x14ac:dyDescent="0.25">
      <c r="A46" s="210">
        <v>43</v>
      </c>
      <c r="B46" s="459"/>
      <c r="C46" s="452"/>
      <c r="D46" s="452"/>
      <c r="E46" s="452"/>
      <c r="F46" s="452"/>
      <c r="G46" s="452"/>
      <c r="H46" s="210"/>
      <c r="I46" s="210"/>
      <c r="J46" s="210"/>
      <c r="K46" s="452"/>
      <c r="L46" s="453"/>
      <c r="M46" s="364"/>
      <c r="N46" s="452"/>
      <c r="O46" s="210"/>
      <c r="R46" s="419"/>
      <c r="S46" s="457"/>
      <c r="T46" s="458"/>
      <c r="U46" s="310"/>
      <c r="V46" s="789" t="s">
        <v>1451</v>
      </c>
    </row>
    <row r="47" spans="1:22" x14ac:dyDescent="0.25">
      <c r="A47" s="210">
        <v>44</v>
      </c>
      <c r="B47" s="459"/>
      <c r="C47" s="452"/>
      <c r="D47" s="452"/>
      <c r="E47" s="452"/>
      <c r="F47" s="452"/>
      <c r="G47" s="452"/>
      <c r="H47" s="210"/>
      <c r="I47" s="210"/>
      <c r="J47" s="210"/>
      <c r="K47" s="452"/>
      <c r="L47" s="453"/>
      <c r="M47" s="364"/>
      <c r="N47" s="452"/>
      <c r="O47" s="210"/>
      <c r="R47" s="419"/>
      <c r="S47" s="457"/>
      <c r="T47" s="458"/>
      <c r="U47" s="310"/>
      <c r="V47" s="789" t="s">
        <v>1452</v>
      </c>
    </row>
    <row r="48" spans="1:22" x14ac:dyDescent="0.25">
      <c r="A48" s="210">
        <v>45</v>
      </c>
      <c r="B48" s="459"/>
      <c r="C48" s="452"/>
      <c r="D48" s="452"/>
      <c r="E48" s="452"/>
      <c r="F48" s="452"/>
      <c r="G48" s="452"/>
      <c r="H48" s="210"/>
      <c r="I48" s="210"/>
      <c r="J48" s="210"/>
      <c r="K48" s="452"/>
      <c r="L48" s="453"/>
      <c r="M48" s="364"/>
      <c r="N48" s="452"/>
      <c r="O48" s="210"/>
      <c r="R48" s="419"/>
      <c r="S48" s="457"/>
      <c r="T48" s="458"/>
      <c r="U48" s="310"/>
      <c r="V48" s="789" t="s">
        <v>1453</v>
      </c>
    </row>
    <row r="49" spans="1:22" x14ac:dyDescent="0.25">
      <c r="A49" s="210">
        <v>46</v>
      </c>
      <c r="B49" s="459"/>
      <c r="C49" s="452"/>
      <c r="D49" s="452"/>
      <c r="E49" s="452"/>
      <c r="F49" s="452"/>
      <c r="G49" s="452"/>
      <c r="H49" s="210"/>
      <c r="I49" s="210"/>
      <c r="J49" s="210"/>
      <c r="K49" s="452"/>
      <c r="L49" s="453"/>
      <c r="M49" s="364"/>
      <c r="N49" s="452"/>
      <c r="O49" s="210"/>
      <c r="R49" s="419"/>
      <c r="S49" s="457"/>
      <c r="T49" s="458"/>
      <c r="U49" s="310"/>
      <c r="V49" s="789" t="s">
        <v>1454</v>
      </c>
    </row>
    <row r="50" spans="1:22" x14ac:dyDescent="0.25">
      <c r="A50" s="210">
        <v>47</v>
      </c>
      <c r="B50" s="459"/>
      <c r="C50" s="452"/>
      <c r="D50" s="452"/>
      <c r="E50" s="452"/>
      <c r="F50" s="452"/>
      <c r="G50" s="452"/>
      <c r="H50" s="210"/>
      <c r="I50" s="364"/>
      <c r="J50" s="452"/>
      <c r="K50" s="452"/>
      <c r="L50" s="453"/>
      <c r="M50" s="364"/>
      <c r="N50" s="452"/>
      <c r="O50" s="210"/>
      <c r="R50" s="419"/>
      <c r="S50" s="457"/>
      <c r="T50" s="458"/>
      <c r="U50" s="310"/>
      <c r="V50" s="789" t="s">
        <v>1455</v>
      </c>
    </row>
    <row r="51" spans="1:22" x14ac:dyDescent="0.25">
      <c r="A51" s="210">
        <v>48</v>
      </c>
      <c r="B51" s="459"/>
      <c r="C51" s="452"/>
      <c r="D51" s="452"/>
      <c r="E51" s="452"/>
      <c r="F51" s="452"/>
      <c r="G51" s="452"/>
      <c r="H51" s="210"/>
      <c r="I51" s="364"/>
      <c r="J51" s="452"/>
      <c r="K51" s="452"/>
      <c r="L51" s="453"/>
      <c r="M51" s="364"/>
      <c r="N51" s="452"/>
      <c r="O51" s="210"/>
      <c r="R51" s="419"/>
      <c r="S51" s="457"/>
      <c r="T51" s="458"/>
      <c r="U51" s="310"/>
      <c r="V51" s="789" t="s">
        <v>1456</v>
      </c>
    </row>
    <row r="52" spans="1:22" x14ac:dyDescent="0.25">
      <c r="A52" s="210">
        <v>49</v>
      </c>
      <c r="B52" s="459"/>
      <c r="C52" s="452"/>
      <c r="D52" s="452"/>
      <c r="E52" s="452"/>
      <c r="F52" s="452"/>
      <c r="G52" s="452"/>
      <c r="H52" s="210"/>
      <c r="I52" s="364"/>
      <c r="J52" s="452"/>
      <c r="K52" s="452"/>
      <c r="L52" s="453"/>
      <c r="M52" s="364"/>
      <c r="N52" s="452"/>
      <c r="O52" s="210"/>
      <c r="R52" s="419"/>
      <c r="S52" s="457"/>
      <c r="T52" s="458"/>
      <c r="U52" s="310"/>
      <c r="V52" s="789" t="s">
        <v>1457</v>
      </c>
    </row>
    <row r="53" spans="1:22" x14ac:dyDescent="0.25">
      <c r="A53" s="210">
        <v>50</v>
      </c>
      <c r="B53" s="459"/>
      <c r="C53" s="452"/>
      <c r="D53" s="452"/>
      <c r="E53" s="452"/>
      <c r="F53" s="452"/>
      <c r="G53" s="452"/>
      <c r="H53" s="210"/>
      <c r="I53" s="210"/>
      <c r="J53" s="452"/>
      <c r="K53" s="452"/>
      <c r="L53" s="453"/>
      <c r="M53" s="364"/>
      <c r="N53" s="452"/>
      <c r="O53" s="210"/>
      <c r="R53" s="419"/>
      <c r="S53" s="457"/>
      <c r="T53" s="458"/>
      <c r="U53" s="310"/>
      <c r="V53" s="789" t="s">
        <v>1458</v>
      </c>
    </row>
    <row r="54" spans="1:22" x14ac:dyDescent="0.25">
      <c r="A54" s="210">
        <v>51</v>
      </c>
      <c r="B54" s="459"/>
      <c r="C54" s="452"/>
      <c r="D54" s="452"/>
      <c r="E54" s="452"/>
      <c r="F54" s="452"/>
      <c r="G54" s="452"/>
      <c r="H54" s="210"/>
      <c r="I54" s="210"/>
      <c r="J54" s="452"/>
      <c r="K54" s="452"/>
      <c r="L54" s="453"/>
      <c r="M54" s="364"/>
      <c r="N54" s="452"/>
      <c r="O54" s="210"/>
      <c r="R54" s="419"/>
      <c r="S54" s="457"/>
      <c r="T54" s="458"/>
      <c r="U54" s="310"/>
      <c r="V54" s="789" t="s">
        <v>1459</v>
      </c>
    </row>
    <row r="55" spans="1:22" x14ac:dyDescent="0.25">
      <c r="A55" s="210">
        <v>52</v>
      </c>
      <c r="B55" s="459"/>
      <c r="C55" s="452"/>
      <c r="D55" s="452"/>
      <c r="E55" s="452"/>
      <c r="F55" s="452"/>
      <c r="G55" s="452"/>
      <c r="H55" s="210"/>
      <c r="I55" s="210"/>
      <c r="J55" s="452"/>
      <c r="K55" s="452"/>
      <c r="L55" s="453"/>
      <c r="M55" s="364"/>
      <c r="N55" s="452"/>
      <c r="O55" s="210"/>
      <c r="R55" s="419"/>
      <c r="S55" s="457"/>
      <c r="T55" s="458"/>
      <c r="U55" s="310"/>
      <c r="V55" s="789" t="s">
        <v>1460</v>
      </c>
    </row>
    <row r="56" spans="1:22" x14ac:dyDescent="0.25">
      <c r="A56" s="210">
        <v>53</v>
      </c>
      <c r="B56" s="459"/>
      <c r="C56" s="452"/>
      <c r="D56" s="452"/>
      <c r="E56" s="452"/>
      <c r="F56" s="452"/>
      <c r="G56" s="452"/>
      <c r="H56" s="210"/>
      <c r="I56" s="210"/>
      <c r="J56" s="210"/>
      <c r="K56" s="452"/>
      <c r="L56" s="453"/>
      <c r="M56" s="364"/>
      <c r="N56" s="452"/>
      <c r="O56" s="210"/>
      <c r="R56" s="419"/>
      <c r="S56" s="457"/>
      <c r="T56" s="458"/>
      <c r="U56" s="310"/>
      <c r="V56" s="789" t="s">
        <v>1461</v>
      </c>
    </row>
    <row r="57" spans="1:22" x14ac:dyDescent="0.25">
      <c r="A57" s="210">
        <v>54</v>
      </c>
      <c r="B57" s="459"/>
      <c r="C57" s="452"/>
      <c r="D57" s="452"/>
      <c r="E57" s="452"/>
      <c r="F57" s="452"/>
      <c r="G57" s="452"/>
      <c r="H57" s="210"/>
      <c r="I57" s="210"/>
      <c r="J57" s="210"/>
      <c r="K57" s="452"/>
      <c r="L57" s="453"/>
      <c r="M57" s="364"/>
      <c r="N57" s="452"/>
      <c r="O57" s="210"/>
      <c r="R57" s="419"/>
      <c r="S57" s="457"/>
      <c r="T57" s="458"/>
      <c r="U57" s="310"/>
      <c r="V57" s="789" t="s">
        <v>1462</v>
      </c>
    </row>
    <row r="58" spans="1:22" x14ac:dyDescent="0.25">
      <c r="A58" s="210">
        <v>55</v>
      </c>
      <c r="B58" s="459"/>
      <c r="C58" s="452"/>
      <c r="D58" s="452"/>
      <c r="E58" s="452"/>
      <c r="F58" s="452"/>
      <c r="G58" s="452"/>
      <c r="H58" s="210"/>
      <c r="I58" s="210"/>
      <c r="J58" s="210"/>
      <c r="K58" s="452"/>
      <c r="L58" s="453"/>
      <c r="M58" s="364"/>
      <c r="N58" s="452"/>
      <c r="O58" s="210"/>
      <c r="R58" s="419"/>
      <c r="S58" s="457"/>
      <c r="T58" s="458"/>
      <c r="U58" s="310"/>
      <c r="V58" s="789" t="s">
        <v>1463</v>
      </c>
    </row>
    <row r="59" spans="1:22" x14ac:dyDescent="0.25">
      <c r="A59" s="210">
        <v>56</v>
      </c>
      <c r="B59" s="459"/>
      <c r="C59" s="452"/>
      <c r="D59" s="452"/>
      <c r="E59" s="452"/>
      <c r="F59" s="452"/>
      <c r="G59" s="452"/>
      <c r="H59" s="210"/>
      <c r="I59" s="210"/>
      <c r="J59" s="210"/>
      <c r="K59" s="452"/>
      <c r="L59" s="453"/>
      <c r="M59" s="364"/>
      <c r="N59" s="452"/>
      <c r="O59" s="210"/>
      <c r="R59" s="419"/>
      <c r="S59" s="457"/>
      <c r="T59" s="458"/>
      <c r="U59" s="310"/>
      <c r="V59" s="789" t="s">
        <v>1464</v>
      </c>
    </row>
    <row r="60" spans="1:22" x14ac:dyDescent="0.25">
      <c r="A60" s="210">
        <v>57</v>
      </c>
      <c r="B60" s="459"/>
      <c r="C60" s="452"/>
      <c r="D60" s="452"/>
      <c r="E60" s="452"/>
      <c r="F60" s="452"/>
      <c r="G60" s="452"/>
      <c r="H60" s="210"/>
      <c r="I60" s="210"/>
      <c r="J60" s="210"/>
      <c r="K60" s="452"/>
      <c r="L60" s="453"/>
      <c r="M60" s="364"/>
      <c r="N60" s="452"/>
      <c r="O60" s="210"/>
      <c r="R60" s="419"/>
      <c r="S60" s="457"/>
      <c r="T60" s="458"/>
      <c r="U60" s="310"/>
      <c r="V60" s="789" t="s">
        <v>1465</v>
      </c>
    </row>
    <row r="61" spans="1:22" x14ac:dyDescent="0.25">
      <c r="A61" s="210">
        <v>58</v>
      </c>
      <c r="B61" s="459"/>
      <c r="C61" s="452"/>
      <c r="D61" s="452"/>
      <c r="E61" s="452"/>
      <c r="F61" s="452"/>
      <c r="G61" s="452"/>
      <c r="H61" s="210"/>
      <c r="I61" s="210"/>
      <c r="J61" s="210"/>
      <c r="K61" s="452"/>
      <c r="L61" s="453"/>
      <c r="M61" s="364"/>
      <c r="N61" s="452"/>
      <c r="O61" s="210"/>
      <c r="R61" s="419"/>
      <c r="S61" s="457"/>
      <c r="T61" s="458"/>
      <c r="U61" s="310"/>
      <c r="V61" s="789" t="s">
        <v>1466</v>
      </c>
    </row>
    <row r="62" spans="1:22" x14ac:dyDescent="0.25">
      <c r="A62" s="210">
        <v>59</v>
      </c>
      <c r="B62" s="459"/>
      <c r="C62" s="452"/>
      <c r="D62" s="452"/>
      <c r="E62" s="452"/>
      <c r="F62" s="452"/>
      <c r="G62" s="452"/>
      <c r="H62" s="210"/>
      <c r="I62" s="210"/>
      <c r="J62" s="210"/>
      <c r="K62" s="452"/>
      <c r="L62" s="453"/>
      <c r="M62" s="364"/>
      <c r="N62" s="452"/>
      <c r="O62" s="210"/>
      <c r="R62" s="419"/>
      <c r="S62" s="457"/>
      <c r="T62" s="458"/>
      <c r="U62" s="310"/>
      <c r="V62" s="789" t="s">
        <v>1467</v>
      </c>
    </row>
    <row r="63" spans="1:22" x14ac:dyDescent="0.25">
      <c r="A63" s="210">
        <v>60</v>
      </c>
      <c r="B63" s="459"/>
      <c r="C63" s="452"/>
      <c r="D63" s="452"/>
      <c r="E63" s="452"/>
      <c r="F63" s="452"/>
      <c r="G63" s="452"/>
      <c r="H63" s="210"/>
      <c r="I63" s="210"/>
      <c r="J63" s="210"/>
      <c r="K63" s="452"/>
      <c r="L63" s="453"/>
      <c r="M63" s="364"/>
      <c r="N63" s="452"/>
      <c r="O63" s="210"/>
      <c r="R63" s="419"/>
      <c r="S63" s="457"/>
      <c r="T63" s="458"/>
      <c r="U63" s="310"/>
      <c r="V63" s="789" t="s">
        <v>1468</v>
      </c>
    </row>
    <row r="64" spans="1:22" x14ac:dyDescent="0.25">
      <c r="A64" s="210">
        <v>61</v>
      </c>
      <c r="B64" s="459"/>
      <c r="C64" s="452"/>
      <c r="D64" s="452"/>
      <c r="E64" s="452"/>
      <c r="F64" s="452"/>
      <c r="G64" s="452"/>
      <c r="H64" s="210"/>
      <c r="I64" s="210"/>
      <c r="J64" s="210"/>
      <c r="K64" s="452"/>
      <c r="L64" s="453"/>
      <c r="M64" s="364"/>
      <c r="N64" s="452"/>
      <c r="O64" s="210"/>
      <c r="R64" s="419"/>
      <c r="S64" s="457"/>
      <c r="T64" s="458"/>
      <c r="U64" s="310"/>
      <c r="V64" s="789" t="s">
        <v>1469</v>
      </c>
    </row>
    <row r="65" spans="1:22" x14ac:dyDescent="0.25">
      <c r="A65" s="210">
        <v>62</v>
      </c>
      <c r="B65" s="459"/>
      <c r="C65" s="452"/>
      <c r="D65" s="452"/>
      <c r="E65" s="452"/>
      <c r="F65" s="452"/>
      <c r="G65" s="452"/>
      <c r="H65" s="210"/>
      <c r="I65" s="210"/>
      <c r="J65" s="210"/>
      <c r="K65" s="452"/>
      <c r="L65" s="453"/>
      <c r="M65" s="364"/>
      <c r="N65" s="452"/>
      <c r="O65" s="210"/>
      <c r="R65" s="419"/>
      <c r="S65" s="457"/>
      <c r="T65" s="458"/>
      <c r="U65" s="310"/>
      <c r="V65" s="789" t="s">
        <v>1470</v>
      </c>
    </row>
    <row r="66" spans="1:22" x14ac:dyDescent="0.25">
      <c r="A66" s="210">
        <v>63</v>
      </c>
      <c r="B66" s="459"/>
      <c r="C66" s="452"/>
      <c r="D66" s="452"/>
      <c r="E66" s="452"/>
      <c r="F66" s="452"/>
      <c r="G66" s="452"/>
      <c r="H66" s="210"/>
      <c r="I66" s="210"/>
      <c r="J66" s="210"/>
      <c r="K66" s="452"/>
      <c r="L66" s="453"/>
      <c r="M66" s="364"/>
      <c r="N66" s="452"/>
      <c r="O66" s="210"/>
      <c r="R66" s="419"/>
      <c r="S66" s="457"/>
      <c r="T66" s="458"/>
      <c r="U66" s="310"/>
      <c r="V66" s="789" t="s">
        <v>1471</v>
      </c>
    </row>
    <row r="67" spans="1:22" x14ac:dyDescent="0.25">
      <c r="A67" s="210">
        <v>64</v>
      </c>
      <c r="B67" s="459"/>
      <c r="C67" s="452"/>
      <c r="D67" s="452"/>
      <c r="E67" s="452"/>
      <c r="F67" s="452"/>
      <c r="G67" s="452"/>
      <c r="H67" s="210"/>
      <c r="I67" s="210"/>
      <c r="J67" s="210"/>
      <c r="K67" s="452"/>
      <c r="L67" s="453"/>
      <c r="M67" s="364"/>
      <c r="N67" s="452"/>
      <c r="O67" s="210"/>
      <c r="R67" s="419"/>
      <c r="S67" s="457"/>
      <c r="T67" s="458"/>
      <c r="U67" s="310"/>
      <c r="V67" s="789" t="s">
        <v>1472</v>
      </c>
    </row>
    <row r="68" spans="1:22" x14ac:dyDescent="0.25">
      <c r="A68" s="210">
        <v>65</v>
      </c>
      <c r="B68" s="459"/>
      <c r="C68" s="452"/>
      <c r="D68" s="452"/>
      <c r="E68" s="452"/>
      <c r="F68" s="452"/>
      <c r="G68" s="452"/>
      <c r="H68" s="210"/>
      <c r="I68" s="210"/>
      <c r="J68" s="210"/>
      <c r="K68" s="452"/>
      <c r="L68" s="453"/>
      <c r="M68" s="364"/>
      <c r="N68" s="452"/>
      <c r="O68" s="210"/>
      <c r="R68" s="419"/>
      <c r="S68" s="457"/>
      <c r="T68" s="458"/>
      <c r="U68" s="310"/>
      <c r="V68" s="789" t="s">
        <v>1473</v>
      </c>
    </row>
    <row r="69" spans="1:22" x14ac:dyDescent="0.25">
      <c r="A69" s="210">
        <v>66</v>
      </c>
      <c r="B69" s="459"/>
      <c r="C69" s="452"/>
      <c r="D69" s="452"/>
      <c r="E69" s="452"/>
      <c r="F69" s="452"/>
      <c r="G69" s="452"/>
      <c r="H69" s="210"/>
      <c r="I69" s="210"/>
      <c r="J69" s="210"/>
      <c r="K69" s="452"/>
      <c r="L69" s="453"/>
      <c r="M69" s="364"/>
      <c r="N69" s="452"/>
      <c r="O69" s="210"/>
      <c r="R69" s="419"/>
      <c r="S69" s="457"/>
      <c r="T69" s="458"/>
      <c r="U69" s="310"/>
      <c r="V69" s="789" t="s">
        <v>1474</v>
      </c>
    </row>
    <row r="70" spans="1:22" x14ac:dyDescent="0.25">
      <c r="A70" s="210">
        <v>67</v>
      </c>
      <c r="B70" s="459"/>
      <c r="C70" s="452"/>
      <c r="D70" s="452"/>
      <c r="E70" s="452"/>
      <c r="F70" s="452"/>
      <c r="G70" s="452"/>
      <c r="H70" s="210"/>
      <c r="I70" s="210"/>
      <c r="J70" s="210"/>
      <c r="K70" s="452"/>
      <c r="L70" s="453"/>
      <c r="M70" s="364"/>
      <c r="N70" s="452"/>
      <c r="O70" s="210"/>
      <c r="R70" s="419"/>
      <c r="S70" s="457"/>
      <c r="T70" s="458"/>
      <c r="U70" s="310"/>
      <c r="V70" s="789" t="s">
        <v>1475</v>
      </c>
    </row>
    <row r="71" spans="1:22" x14ac:dyDescent="0.25">
      <c r="A71" s="210">
        <v>68</v>
      </c>
      <c r="B71" s="459"/>
      <c r="C71" s="452"/>
      <c r="D71" s="452"/>
      <c r="E71" s="452"/>
      <c r="F71" s="452"/>
      <c r="G71" s="452"/>
      <c r="H71" s="210"/>
      <c r="I71" s="210"/>
      <c r="J71" s="210"/>
      <c r="K71" s="452"/>
      <c r="L71" s="453"/>
      <c r="M71" s="364"/>
      <c r="N71" s="452"/>
      <c r="O71" s="210"/>
      <c r="R71" s="419"/>
      <c r="S71" s="457"/>
      <c r="T71" s="458"/>
      <c r="U71" s="310"/>
      <c r="V71" s="789" t="s">
        <v>1476</v>
      </c>
    </row>
    <row r="72" spans="1:22" x14ac:dyDescent="0.25">
      <c r="A72" s="210">
        <v>69</v>
      </c>
      <c r="B72" s="459"/>
      <c r="C72" s="668"/>
      <c r="D72" s="452"/>
      <c r="E72" s="452"/>
      <c r="F72" s="452"/>
      <c r="G72" s="452"/>
      <c r="H72" s="210"/>
      <c r="I72" s="210"/>
      <c r="J72" s="210"/>
      <c r="K72" s="452"/>
      <c r="L72" s="453"/>
      <c r="M72" s="364"/>
      <c r="N72" s="452"/>
      <c r="O72" s="210"/>
      <c r="R72" s="419"/>
      <c r="S72" s="457"/>
      <c r="T72" s="458"/>
      <c r="U72" s="310"/>
      <c r="V72" s="789" t="s">
        <v>1477</v>
      </c>
    </row>
    <row r="73" spans="1:22" x14ac:dyDescent="0.25">
      <c r="A73" s="210">
        <v>70</v>
      </c>
      <c r="B73" s="459"/>
      <c r="C73" s="452"/>
      <c r="D73" s="452"/>
      <c r="E73" s="452"/>
      <c r="F73" s="452"/>
      <c r="G73" s="452"/>
      <c r="H73" s="210"/>
      <c r="I73" s="210"/>
      <c r="J73" s="452"/>
      <c r="K73" s="452"/>
      <c r="L73" s="453"/>
      <c r="M73" s="364"/>
      <c r="N73" s="452"/>
      <c r="O73" s="210"/>
      <c r="R73" s="419"/>
      <c r="S73" s="457"/>
      <c r="T73" s="458"/>
      <c r="U73" s="310"/>
      <c r="V73" s="789" t="s">
        <v>1478</v>
      </c>
    </row>
    <row r="74" spans="1:22" x14ac:dyDescent="0.25">
      <c r="A74" s="210">
        <v>71</v>
      </c>
      <c r="B74" s="459"/>
      <c r="C74" s="452"/>
      <c r="D74" s="452"/>
      <c r="E74" s="452"/>
      <c r="F74" s="452"/>
      <c r="G74" s="452"/>
      <c r="H74" s="210"/>
      <c r="I74" s="210"/>
      <c r="J74" s="452"/>
      <c r="K74" s="452"/>
      <c r="L74" s="453"/>
      <c r="M74" s="364"/>
      <c r="N74" s="452"/>
      <c r="O74" s="210"/>
      <c r="R74" s="419"/>
      <c r="S74" s="457"/>
      <c r="T74" s="458"/>
      <c r="U74" s="310"/>
      <c r="V74" s="789" t="s">
        <v>1479</v>
      </c>
    </row>
    <row r="75" spans="1:22" x14ac:dyDescent="0.25">
      <c r="A75" s="210">
        <v>72</v>
      </c>
      <c r="B75" s="459"/>
      <c r="C75" s="452"/>
      <c r="D75" s="452"/>
      <c r="E75" s="452"/>
      <c r="F75" s="452"/>
      <c r="G75" s="452"/>
      <c r="H75" s="210"/>
      <c r="I75" s="210"/>
      <c r="J75" s="452"/>
      <c r="K75" s="452"/>
      <c r="L75" s="453"/>
      <c r="M75" s="364"/>
      <c r="N75" s="452"/>
      <c r="O75" s="210"/>
      <c r="R75" s="419"/>
      <c r="S75" s="457"/>
      <c r="T75" s="458"/>
      <c r="U75" s="310"/>
      <c r="V75" s="789" t="s">
        <v>1480</v>
      </c>
    </row>
    <row r="76" spans="1:22" x14ac:dyDescent="0.25">
      <c r="A76" s="210">
        <v>73</v>
      </c>
      <c r="B76" s="459"/>
      <c r="C76" s="452"/>
      <c r="D76" s="452"/>
      <c r="E76" s="452"/>
      <c r="F76" s="452"/>
      <c r="G76" s="452"/>
      <c r="H76" s="210"/>
      <c r="I76" s="364"/>
      <c r="J76" s="452"/>
      <c r="K76" s="452"/>
      <c r="L76" s="453"/>
      <c r="M76" s="364"/>
      <c r="N76" s="452"/>
      <c r="O76" s="210"/>
      <c r="R76" s="419"/>
      <c r="S76" s="457"/>
      <c r="T76" s="458"/>
      <c r="U76" s="310"/>
      <c r="V76" s="789"/>
    </row>
    <row r="77" spans="1:22" x14ac:dyDescent="0.25">
      <c r="A77" s="210">
        <v>74</v>
      </c>
      <c r="B77" s="459"/>
      <c r="C77" s="452"/>
      <c r="D77" s="452"/>
      <c r="E77" s="452"/>
      <c r="F77" s="452"/>
      <c r="G77" s="452"/>
      <c r="H77" s="210"/>
      <c r="I77" s="364"/>
      <c r="J77" s="452"/>
      <c r="K77" s="452"/>
      <c r="L77" s="453"/>
      <c r="M77" s="364"/>
      <c r="N77" s="452"/>
      <c r="O77" s="210"/>
      <c r="R77" s="419"/>
      <c r="S77" s="457"/>
      <c r="T77" s="458"/>
      <c r="U77" s="310"/>
      <c r="V77" s="789"/>
    </row>
    <row r="78" spans="1:22" x14ac:dyDescent="0.25">
      <c r="A78" s="210">
        <v>75</v>
      </c>
      <c r="B78" s="459"/>
      <c r="C78" s="452"/>
      <c r="D78" s="452"/>
      <c r="E78" s="452"/>
      <c r="F78" s="452"/>
      <c r="G78" s="452"/>
      <c r="H78" s="210"/>
      <c r="I78" s="364"/>
      <c r="J78" s="452"/>
      <c r="K78" s="452"/>
      <c r="L78" s="453"/>
      <c r="M78" s="364"/>
      <c r="N78" s="452"/>
      <c r="O78" s="210"/>
      <c r="R78" s="419"/>
      <c r="S78" s="457"/>
      <c r="T78" s="458"/>
      <c r="U78" s="310"/>
      <c r="V78" s="789"/>
    </row>
    <row r="79" spans="1:22" x14ac:dyDescent="0.25">
      <c r="A79" s="210">
        <v>76</v>
      </c>
      <c r="B79" s="459"/>
      <c r="C79" s="452"/>
      <c r="D79" s="452"/>
      <c r="E79" s="452"/>
      <c r="F79" s="452"/>
      <c r="G79" s="452"/>
      <c r="H79" s="210"/>
      <c r="I79" s="56"/>
      <c r="J79" s="452"/>
      <c r="K79" s="452"/>
      <c r="L79" s="453"/>
      <c r="M79" s="56"/>
      <c r="N79" s="452"/>
      <c r="O79" s="210"/>
      <c r="R79" s="419"/>
      <c r="S79" s="457"/>
      <c r="T79" s="458"/>
      <c r="U79" s="310"/>
      <c r="V79" s="789"/>
    </row>
    <row r="80" spans="1:22" x14ac:dyDescent="0.25">
      <c r="A80" s="210">
        <v>77</v>
      </c>
      <c r="B80" s="459"/>
      <c r="C80" s="452"/>
      <c r="D80" s="452"/>
      <c r="E80" s="452"/>
      <c r="F80" s="452"/>
      <c r="G80" s="452"/>
      <c r="H80" s="210"/>
      <c r="I80" s="56"/>
      <c r="J80" s="452"/>
      <c r="K80" s="452"/>
      <c r="L80" s="453"/>
      <c r="M80" s="56"/>
      <c r="N80" s="452"/>
      <c r="O80" s="210"/>
      <c r="R80" s="419"/>
      <c r="S80" s="457"/>
      <c r="T80" s="458"/>
      <c r="U80" s="310"/>
      <c r="V80" s="789"/>
    </row>
    <row r="81" spans="1:22" x14ac:dyDescent="0.25">
      <c r="A81" s="210">
        <v>78</v>
      </c>
      <c r="B81" s="459"/>
      <c r="C81" s="452"/>
      <c r="D81" s="452"/>
      <c r="E81" s="452"/>
      <c r="F81" s="452"/>
      <c r="G81" s="452"/>
      <c r="H81" s="210"/>
      <c r="I81" s="56"/>
      <c r="J81" s="452"/>
      <c r="K81" s="452"/>
      <c r="L81" s="453"/>
      <c r="M81" s="56"/>
      <c r="N81" s="452"/>
      <c r="O81" s="210"/>
      <c r="R81" s="419"/>
      <c r="S81" s="457"/>
      <c r="T81" s="458"/>
      <c r="U81" s="310"/>
      <c r="V81" s="789"/>
    </row>
    <row r="82" spans="1:22" x14ac:dyDescent="0.25">
      <c r="A82" s="210">
        <v>79</v>
      </c>
      <c r="B82" s="459"/>
      <c r="C82" s="452"/>
      <c r="D82" s="452"/>
      <c r="E82" s="452"/>
      <c r="F82" s="452"/>
      <c r="G82" s="452"/>
      <c r="H82" s="210"/>
      <c r="I82" s="56"/>
      <c r="J82" s="452"/>
      <c r="K82" s="452"/>
      <c r="L82" s="453"/>
      <c r="M82" s="56"/>
      <c r="N82" s="452"/>
      <c r="O82" s="210"/>
      <c r="R82" s="419"/>
      <c r="S82" s="457"/>
      <c r="T82" s="458"/>
      <c r="U82" s="310"/>
      <c r="V82" s="789"/>
    </row>
    <row r="83" spans="1:22" x14ac:dyDescent="0.25">
      <c r="A83" s="210">
        <v>80</v>
      </c>
      <c r="B83" s="459"/>
      <c r="C83" s="452"/>
      <c r="D83" s="452"/>
      <c r="E83" s="452"/>
      <c r="F83" s="452"/>
      <c r="G83" s="452"/>
      <c r="H83" s="210"/>
      <c r="I83" s="56"/>
      <c r="J83" s="452"/>
      <c r="K83" s="452"/>
      <c r="L83" s="453"/>
      <c r="M83" s="56"/>
      <c r="N83" s="452"/>
      <c r="O83" s="210"/>
      <c r="R83" s="419"/>
      <c r="S83" s="457"/>
      <c r="T83" s="458"/>
      <c r="U83" s="310"/>
      <c r="V83" s="789"/>
    </row>
    <row r="84" spans="1:22" x14ac:dyDescent="0.25">
      <c r="A84" s="210">
        <v>81</v>
      </c>
      <c r="B84" s="459"/>
      <c r="C84" s="452"/>
      <c r="D84" s="452"/>
      <c r="E84" s="452"/>
      <c r="F84" s="452"/>
      <c r="G84" s="452"/>
      <c r="H84" s="210"/>
      <c r="I84" s="56"/>
      <c r="J84" s="452"/>
      <c r="K84" s="452"/>
      <c r="L84" s="453"/>
      <c r="M84" s="56"/>
      <c r="N84" s="452"/>
      <c r="O84" s="210"/>
      <c r="R84" s="419"/>
      <c r="S84" s="457"/>
      <c r="T84" s="458"/>
      <c r="U84" s="310"/>
      <c r="V84" s="789"/>
    </row>
    <row r="85" spans="1:22" x14ac:dyDescent="0.25">
      <c r="A85" s="210">
        <v>82</v>
      </c>
      <c r="B85" s="459"/>
      <c r="C85" s="452"/>
      <c r="D85" s="452"/>
      <c r="E85" s="452"/>
      <c r="F85" s="452"/>
      <c r="G85" s="452"/>
      <c r="H85" s="210"/>
      <c r="I85" s="56"/>
      <c r="J85" s="452"/>
      <c r="K85" s="452"/>
      <c r="L85" s="453"/>
      <c r="M85" s="56"/>
      <c r="N85" s="452"/>
      <c r="O85" s="210"/>
      <c r="R85" s="419"/>
      <c r="S85" s="457"/>
      <c r="T85" s="458"/>
      <c r="U85" s="310"/>
      <c r="V85" s="789"/>
    </row>
    <row r="86" spans="1:22" x14ac:dyDescent="0.25">
      <c r="A86" s="210">
        <v>83</v>
      </c>
      <c r="B86" s="459"/>
      <c r="C86" s="452"/>
      <c r="D86" s="452"/>
      <c r="E86" s="452"/>
      <c r="F86" s="452"/>
      <c r="G86" s="452"/>
      <c r="H86" s="210"/>
      <c r="I86" s="667"/>
      <c r="J86" s="452"/>
      <c r="K86" s="452"/>
      <c r="L86" s="453"/>
      <c r="M86" s="667"/>
      <c r="N86" s="452"/>
      <c r="O86" s="210"/>
      <c r="R86" s="419"/>
      <c r="S86" s="457"/>
      <c r="T86" s="458"/>
      <c r="U86" s="310"/>
      <c r="V86" s="789"/>
    </row>
    <row r="87" spans="1:22" x14ac:dyDescent="0.25">
      <c r="A87" s="210">
        <v>84</v>
      </c>
      <c r="B87" s="459"/>
      <c r="C87" s="452"/>
      <c r="D87" s="452"/>
      <c r="E87" s="452"/>
      <c r="F87" s="452"/>
      <c r="G87" s="452"/>
      <c r="H87" s="210"/>
      <c r="I87" s="667"/>
      <c r="J87" s="452"/>
      <c r="K87" s="452"/>
      <c r="L87" s="453"/>
      <c r="M87" s="667"/>
      <c r="N87" s="452"/>
      <c r="O87" s="210"/>
      <c r="R87" s="419"/>
      <c r="S87" s="457"/>
      <c r="T87" s="458"/>
      <c r="U87" s="310"/>
      <c r="V87" s="789"/>
    </row>
    <row r="88" spans="1:22" x14ac:dyDescent="0.25">
      <c r="A88" s="210">
        <v>85</v>
      </c>
      <c r="B88" s="459"/>
      <c r="C88" s="452"/>
      <c r="D88" s="452"/>
      <c r="E88" s="452"/>
      <c r="F88" s="452"/>
      <c r="G88" s="452"/>
      <c r="H88" s="210"/>
      <c r="I88" s="667"/>
      <c r="J88" s="452"/>
      <c r="K88" s="452"/>
      <c r="L88" s="453"/>
      <c r="M88" s="667"/>
      <c r="N88" s="452"/>
      <c r="O88" s="210"/>
      <c r="R88" s="419"/>
      <c r="S88" s="457"/>
      <c r="T88" s="458"/>
      <c r="U88" s="310"/>
      <c r="V88" s="789"/>
    </row>
    <row r="89" spans="1:22" x14ac:dyDescent="0.25">
      <c r="A89" s="210">
        <v>86</v>
      </c>
      <c r="B89" s="459"/>
      <c r="C89" s="452"/>
      <c r="D89" s="452"/>
      <c r="E89" s="452"/>
      <c r="F89" s="452"/>
      <c r="G89" s="452"/>
      <c r="H89" s="210"/>
      <c r="I89" s="667"/>
      <c r="J89" s="452"/>
      <c r="K89" s="452"/>
      <c r="L89" s="453"/>
      <c r="M89" s="667"/>
      <c r="N89" s="452"/>
      <c r="O89" s="210"/>
      <c r="R89" s="419"/>
      <c r="S89" s="457"/>
      <c r="T89" s="458"/>
      <c r="U89" s="310"/>
      <c r="V89" s="789"/>
    </row>
    <row r="90" spans="1:22" x14ac:dyDescent="0.25">
      <c r="A90" s="210">
        <v>87</v>
      </c>
      <c r="B90" s="459"/>
      <c r="C90" s="452"/>
      <c r="D90" s="452"/>
      <c r="E90" s="452"/>
      <c r="F90" s="452"/>
      <c r="G90" s="452"/>
      <c r="H90" s="210"/>
      <c r="I90" s="667"/>
      <c r="J90" s="452"/>
      <c r="K90" s="452"/>
      <c r="L90" s="453"/>
      <c r="M90" s="667"/>
      <c r="N90" s="452"/>
      <c r="O90" s="210"/>
      <c r="R90" s="419"/>
      <c r="S90" s="457"/>
      <c r="T90" s="458"/>
      <c r="U90" s="310"/>
      <c r="V90" s="789"/>
    </row>
    <row r="91" spans="1:22" x14ac:dyDescent="0.25">
      <c r="A91" s="210">
        <v>88</v>
      </c>
      <c r="B91" s="459"/>
      <c r="C91" s="452"/>
      <c r="D91" s="452"/>
      <c r="E91" s="452"/>
      <c r="F91" s="452"/>
      <c r="G91" s="452"/>
      <c r="H91" s="210"/>
      <c r="I91" s="667"/>
      <c r="J91" s="452"/>
      <c r="K91" s="452"/>
      <c r="L91" s="453"/>
      <c r="M91" s="667"/>
      <c r="N91" s="452"/>
      <c r="O91" s="210"/>
      <c r="R91" s="419"/>
      <c r="S91" s="457"/>
      <c r="T91" s="458"/>
      <c r="U91" s="310"/>
      <c r="V91" s="789"/>
    </row>
    <row r="92" spans="1:22" x14ac:dyDescent="0.25">
      <c r="A92" s="210">
        <v>89</v>
      </c>
      <c r="B92" s="459"/>
      <c r="C92" s="452"/>
      <c r="D92" s="452"/>
      <c r="E92" s="452"/>
      <c r="F92" s="452"/>
      <c r="G92" s="452"/>
      <c r="H92" s="210"/>
      <c r="I92" s="667"/>
      <c r="J92" s="452"/>
      <c r="K92" s="452"/>
      <c r="L92" s="453"/>
      <c r="M92" s="667"/>
      <c r="N92" s="452"/>
      <c r="O92" s="210"/>
      <c r="R92" s="419"/>
      <c r="S92" s="457"/>
      <c r="T92" s="458"/>
      <c r="U92" s="310"/>
      <c r="V92" s="789"/>
    </row>
    <row r="93" spans="1:22" x14ac:dyDescent="0.25">
      <c r="A93" s="210">
        <v>90</v>
      </c>
      <c r="B93" s="459"/>
      <c r="C93" s="452"/>
      <c r="D93" s="452"/>
      <c r="E93" s="452"/>
      <c r="F93" s="452"/>
      <c r="G93" s="452"/>
      <c r="H93" s="210"/>
      <c r="I93" s="667"/>
      <c r="J93" s="452"/>
      <c r="K93" s="452"/>
      <c r="L93" s="453"/>
      <c r="M93" s="667"/>
      <c r="N93" s="452"/>
      <c r="O93" s="210"/>
      <c r="R93" s="419"/>
      <c r="S93" s="457"/>
      <c r="T93" s="458"/>
      <c r="U93" s="310"/>
      <c r="V93" s="789"/>
    </row>
    <row r="94" spans="1:22" x14ac:dyDescent="0.25">
      <c r="A94" s="210">
        <v>91</v>
      </c>
      <c r="B94" s="459"/>
      <c r="C94" s="452"/>
      <c r="D94" s="452"/>
      <c r="E94" s="452"/>
      <c r="F94" s="452"/>
      <c r="G94" s="452"/>
      <c r="H94" s="210"/>
      <c r="I94" s="667"/>
      <c r="J94" s="452"/>
      <c r="K94" s="452"/>
      <c r="L94" s="453"/>
      <c r="M94" s="667"/>
      <c r="N94" s="452"/>
      <c r="O94" s="210"/>
      <c r="R94" s="419"/>
      <c r="S94" s="457"/>
      <c r="T94" s="458"/>
      <c r="U94" s="310"/>
      <c r="V94" s="789"/>
    </row>
    <row r="95" spans="1:22" x14ac:dyDescent="0.25">
      <c r="A95" s="210">
        <v>92</v>
      </c>
      <c r="B95" s="459"/>
      <c r="C95" s="452"/>
      <c r="D95" s="452"/>
      <c r="E95" s="452"/>
      <c r="F95" s="452"/>
      <c r="G95" s="452"/>
      <c r="H95" s="210"/>
      <c r="I95" s="667"/>
      <c r="J95" s="452"/>
      <c r="K95" s="452"/>
      <c r="L95" s="453"/>
      <c r="M95" s="667"/>
      <c r="N95" s="452"/>
      <c r="O95" s="210"/>
      <c r="R95" s="419"/>
      <c r="S95" s="457"/>
      <c r="T95" s="458"/>
      <c r="U95" s="310"/>
      <c r="V95" s="789"/>
    </row>
    <row r="96" spans="1:22" x14ac:dyDescent="0.25">
      <c r="A96" s="210">
        <v>93</v>
      </c>
      <c r="B96" s="459"/>
      <c r="C96" s="452"/>
      <c r="D96" s="452"/>
      <c r="E96" s="452"/>
      <c r="F96" s="452"/>
      <c r="G96" s="452"/>
      <c r="H96" s="210"/>
      <c r="I96" s="667"/>
      <c r="J96" s="452"/>
      <c r="K96" s="452"/>
      <c r="L96" s="453"/>
      <c r="M96" s="667"/>
      <c r="N96" s="452"/>
      <c r="O96" s="210"/>
      <c r="R96" s="419"/>
      <c r="S96" s="457"/>
      <c r="T96" s="458"/>
      <c r="U96" s="310"/>
      <c r="V96" s="789"/>
    </row>
    <row r="97" spans="1:22" x14ac:dyDescent="0.25">
      <c r="A97" s="210">
        <v>94</v>
      </c>
      <c r="B97" s="459"/>
      <c r="C97" s="452"/>
      <c r="D97" s="452"/>
      <c r="E97" s="452"/>
      <c r="F97" s="452"/>
      <c r="G97" s="452"/>
      <c r="H97" s="210"/>
      <c r="I97" s="667"/>
      <c r="J97" s="452"/>
      <c r="K97" s="452"/>
      <c r="L97" s="453"/>
      <c r="M97" s="667"/>
      <c r="N97" s="452"/>
      <c r="O97" s="210"/>
      <c r="R97" s="419"/>
      <c r="S97" s="457"/>
      <c r="T97" s="458"/>
      <c r="U97" s="310"/>
      <c r="V97" s="789"/>
    </row>
    <row r="98" spans="1:22" x14ac:dyDescent="0.25">
      <c r="A98" s="210">
        <v>95</v>
      </c>
      <c r="B98" s="459"/>
      <c r="C98" s="452"/>
      <c r="D98" s="452"/>
      <c r="E98" s="452"/>
      <c r="F98" s="452"/>
      <c r="G98" s="452"/>
      <c r="H98" s="210"/>
      <c r="I98" s="667"/>
      <c r="J98" s="452"/>
      <c r="K98" s="452"/>
      <c r="L98" s="453"/>
      <c r="M98" s="667"/>
      <c r="N98" s="452"/>
      <c r="O98" s="210"/>
      <c r="R98" s="419"/>
      <c r="S98" s="457"/>
      <c r="T98" s="458"/>
      <c r="U98" s="310"/>
      <c r="V98" s="789"/>
    </row>
    <row r="99" spans="1:22" ht="15.75" thickBot="1" x14ac:dyDescent="0.3">
      <c r="A99" s="449">
        <v>96</v>
      </c>
      <c r="B99" s="464"/>
      <c r="C99" s="460"/>
      <c r="D99" s="460"/>
      <c r="E99" s="460"/>
      <c r="F99" s="460"/>
      <c r="G99" s="460"/>
      <c r="H99" s="449"/>
      <c r="I99" s="451"/>
      <c r="J99" s="460"/>
      <c r="K99" s="460"/>
      <c r="L99" s="461"/>
      <c r="M99" s="451"/>
      <c r="N99" s="460"/>
      <c r="O99" s="449"/>
      <c r="R99" s="442"/>
      <c r="S99" s="462"/>
      <c r="T99" s="463"/>
      <c r="U99" s="310"/>
      <c r="V99" s="789"/>
    </row>
  </sheetData>
  <autoFilter ref="A1:U99">
    <filterColumn colId="7" showButton="0"/>
    <filterColumn colId="8" showButton="0"/>
    <filterColumn colId="9" showButton="0"/>
    <filterColumn colId="11" showButton="0"/>
    <filterColumn colId="12" showButton="0"/>
    <filterColumn colId="13" showButton="0"/>
  </autoFilter>
  <mergeCells count="2">
    <mergeCell ref="H1:K1"/>
    <mergeCell ref="L1:O1"/>
  </mergeCells>
  <dataValidations count="9">
    <dataValidation type="whole" operator="greaterThan" allowBlank="1" showInputMessage="1" showErrorMessage="1" sqref="K76:K99 A4:A99 K56:K57 K59:K72 K41:K52 K21:K25 K16:K19 K29:K37">
      <formula1>1</formula1>
    </dataValidation>
    <dataValidation type="list" allowBlank="1" showInputMessage="1" showErrorMessage="1" sqref="L4:L11 L17:L99">
      <formula1>INV</formula1>
    </dataValidation>
    <dataValidation type="list" allowBlank="1" showInputMessage="1" showErrorMessage="1" sqref="J77 N52 N77 N70 N4:N6 N41">
      <formula1>" "</formula1>
    </dataValidation>
    <dataValidation type="list" allowBlank="1" showInputMessage="1" showErrorMessage="1" sqref="N10:N11 N17:N29">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N7:N9 N12:N16 J56:J72 J14:J15 J41:J49 J4:J10 J29:J37">
      <formula1>"0 - значение,16 - недостоверность,64 - имитация"</formula1>
    </dataValidation>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B40 B28">
      <formula1>60</formula1>
    </dataValidation>
    <dataValidation type="whole" operator="greaterThan" showInputMessage="1" showErrorMessage="1" sqref="O4:O11 O17:O99">
      <formula1>1</formula1>
    </dataValidation>
    <dataValidation type="list" allowBlank="1" showInputMessage="1" showErrorMessage="1" sqref="D4:D99">
      <formula1>RD_TABLE</formula1>
    </dataValidation>
    <dataValidation type="list" allowBlank="1" showInputMessage="1" showErrorMessage="1" sqref="M4:M99 I4:I99">
      <formula1>Type</formula1>
    </dataValidation>
  </dataValidations>
  <pageMargins left="0.7" right="0.7" top="0.75" bottom="0.75" header="0.3" footer="0.3"/>
  <pageSetup paperSize="9" scale="33" orientation="landscape" horizontalDpi="4294967295" verticalDpi="4294967295"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Системный!$D$3:$D$5</xm:f>
          </x14:formula1>
          <xm:sqref>L12:L16 H76:H99</xm:sqref>
        </x14:dataValidation>
        <x14:dataValidation type="list" allowBlank="1" showInputMessage="1" showErrorMessage="1">
          <x14:formula1>
            <xm:f>[12]Системный!#REF!</xm:f>
          </x14:formula1>
          <xm:sqref>J38:J40 J50:J55 J73:J75</xm:sqref>
        </x14:dataValidation>
        <x14:dataValidation type="list" allowBlank="1" showInputMessage="1" showErrorMessage="1">
          <x14:formula1>
            <xm:f>[11]Системный!#REF!</xm:f>
          </x14:formula1>
          <xm:sqref>H38:H75</xm:sqref>
        </x14:dataValidation>
        <x14:dataValidation type="list" allowBlank="1" showInputMessage="1" showErrorMessage="1">
          <x14:formula1>
            <xm:f>[11]Системный!#REF!</xm:f>
          </x14:formula1>
          <xm:sqref>H4:H37</xm:sqref>
        </x14:dataValidation>
        <x14:dataValidation type="list" allowBlank="1" showInputMessage="1" showErrorMessage="1">
          <x14:formula1>
            <xm:f>[12]Системный!#REF!</xm:f>
          </x14:formula1>
          <xm:sqref>J11:J13 J16:J20 J25:J28</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5">
    <tabColor rgb="FF92D050"/>
  </sheetPr>
  <dimension ref="A1:Q75"/>
  <sheetViews>
    <sheetView zoomScale="70" zoomScaleNormal="70" workbookViewId="0">
      <selection activeCell="N57" sqref="N57"/>
    </sheetView>
  </sheetViews>
  <sheetFormatPr defaultColWidth="9.140625" defaultRowHeight="15" outlineLevelRow="1" x14ac:dyDescent="0.25"/>
  <cols>
    <col min="1" max="1" width="7.7109375" style="3" customWidth="1"/>
    <col min="2" max="2" width="80.85546875" style="177" customWidth="1"/>
    <col min="3" max="3" width="14.42578125" style="3" hidden="1" customWidth="1"/>
    <col min="4" max="4" width="14.5703125" style="3" customWidth="1"/>
    <col min="5" max="5" width="10.28515625" style="3" customWidth="1"/>
    <col min="6" max="6" width="8.140625" style="3" customWidth="1"/>
    <col min="7" max="7" width="15.28515625" style="3" bestFit="1" customWidth="1"/>
    <col min="8" max="8" width="51.28515625" style="186" customWidth="1"/>
    <col min="9" max="9" width="14" style="3" customWidth="1"/>
    <col min="10" max="10" width="8.85546875" style="262" customWidth="1"/>
    <col min="11" max="11" width="25.7109375" style="3" customWidth="1"/>
    <col min="12" max="12" width="24.140625" style="262" customWidth="1"/>
    <col min="13" max="13" width="8.85546875" style="262" customWidth="1"/>
    <col min="14" max="15" width="9.140625" style="262"/>
    <col min="16" max="16" width="28.85546875" style="262" bestFit="1" customWidth="1"/>
    <col min="17" max="16384" width="9.140625" style="262"/>
  </cols>
  <sheetData>
    <row r="1" spans="1:17" ht="15.75" thickBot="1" x14ac:dyDescent="0.3">
      <c r="F1" s="1107" t="s">
        <v>104</v>
      </c>
      <c r="G1" s="1107"/>
      <c r="H1" s="1107"/>
      <c r="I1" s="1107"/>
      <c r="J1" s="1107" t="s">
        <v>105</v>
      </c>
      <c r="K1" s="1107"/>
      <c r="L1" s="1107"/>
      <c r="M1" s="1107"/>
    </row>
    <row r="2" spans="1:17" ht="33" customHeight="1" thickBot="1" x14ac:dyDescent="0.3">
      <c r="A2" s="17" t="s">
        <v>0</v>
      </c>
      <c r="B2" s="178" t="s">
        <v>27</v>
      </c>
      <c r="C2" s="17" t="s">
        <v>2</v>
      </c>
      <c r="D2" s="178" t="s">
        <v>1351</v>
      </c>
      <c r="E2" s="178" t="s">
        <v>31</v>
      </c>
      <c r="F2" s="45" t="s">
        <v>69</v>
      </c>
      <c r="G2" s="45" t="s">
        <v>70</v>
      </c>
      <c r="H2" s="745" t="s">
        <v>95</v>
      </c>
      <c r="I2" s="45" t="s">
        <v>0</v>
      </c>
      <c r="J2" s="45" t="s">
        <v>69</v>
      </c>
      <c r="K2" s="45" t="s">
        <v>70</v>
      </c>
      <c r="L2" s="45" t="s">
        <v>95</v>
      </c>
      <c r="M2" s="45" t="s">
        <v>0</v>
      </c>
      <c r="N2" s="17" t="s">
        <v>490</v>
      </c>
      <c r="O2" s="178" t="s">
        <v>894</v>
      </c>
      <c r="P2" s="46" t="s">
        <v>1587</v>
      </c>
    </row>
    <row r="3" spans="1:17" s="739" customFormat="1" ht="15.75" thickBot="1" x14ac:dyDescent="0.3">
      <c r="A3" s="742" t="s">
        <v>1352</v>
      </c>
      <c r="B3" s="741"/>
      <c r="C3" s="741"/>
      <c r="D3" s="741"/>
      <c r="E3" s="741"/>
      <c r="F3" s="741"/>
      <c r="G3" s="741"/>
      <c r="H3" s="746"/>
      <c r="I3" s="741"/>
      <c r="J3" s="741"/>
      <c r="K3" s="741"/>
      <c r="L3" s="741"/>
      <c r="M3" s="740"/>
      <c r="N3" s="798">
        <v>1</v>
      </c>
      <c r="O3" s="799"/>
      <c r="P3" s="802"/>
    </row>
    <row r="4" spans="1:17" outlineLevel="1" x14ac:dyDescent="0.25">
      <c r="A4" s="315">
        <v>1</v>
      </c>
      <c r="B4" s="744" t="s">
        <v>1350</v>
      </c>
      <c r="C4" s="743"/>
      <c r="D4" s="210">
        <v>5</v>
      </c>
      <c r="E4" s="210">
        <v>3</v>
      </c>
      <c r="F4" s="210" t="s">
        <v>93</v>
      </c>
      <c r="G4" s="419" t="s">
        <v>71</v>
      </c>
      <c r="H4" s="747" t="s">
        <v>731</v>
      </c>
      <c r="I4" s="727">
        <v>267</v>
      </c>
      <c r="J4" s="210"/>
      <c r="K4" s="210"/>
      <c r="L4" s="210"/>
      <c r="M4" s="210"/>
      <c r="N4" s="264">
        <v>1</v>
      </c>
      <c r="O4" s="264">
        <v>0</v>
      </c>
      <c r="P4" s="792" t="s">
        <v>1588</v>
      </c>
    </row>
    <row r="5" spans="1:17" outlineLevel="1" x14ac:dyDescent="0.25">
      <c r="A5" s="315">
        <v>2</v>
      </c>
      <c r="B5" s="744" t="s">
        <v>1349</v>
      </c>
      <c r="C5" s="743"/>
      <c r="D5" s="210">
        <v>8</v>
      </c>
      <c r="E5" s="210">
        <v>0</v>
      </c>
      <c r="F5" s="210" t="s">
        <v>93</v>
      </c>
      <c r="G5" s="419" t="s">
        <v>71</v>
      </c>
      <c r="H5" s="315" t="s">
        <v>103</v>
      </c>
      <c r="I5" s="727">
        <v>267</v>
      </c>
      <c r="J5" s="210"/>
      <c r="K5" s="210"/>
      <c r="L5" s="210"/>
      <c r="M5" s="210"/>
      <c r="N5" s="11">
        <v>1</v>
      </c>
      <c r="O5" s="11">
        <v>0</v>
      </c>
      <c r="P5" s="792" t="s">
        <v>1589</v>
      </c>
    </row>
    <row r="6" spans="1:17" outlineLevel="1" x14ac:dyDescent="0.25">
      <c r="A6" s="315">
        <v>3</v>
      </c>
      <c r="B6" s="744" t="s">
        <v>1348</v>
      </c>
      <c r="C6" s="743"/>
      <c r="D6" s="210">
        <v>10</v>
      </c>
      <c r="E6" s="210">
        <v>3</v>
      </c>
      <c r="F6" s="210" t="s">
        <v>93</v>
      </c>
      <c r="G6" s="419" t="s">
        <v>71</v>
      </c>
      <c r="H6" s="315" t="s">
        <v>524</v>
      </c>
      <c r="I6" s="727">
        <v>267</v>
      </c>
      <c r="J6" s="210"/>
      <c r="K6" s="210"/>
      <c r="L6" s="210"/>
      <c r="M6" s="210"/>
      <c r="N6" s="11">
        <v>1</v>
      </c>
      <c r="O6" s="11">
        <v>0</v>
      </c>
      <c r="P6" s="792" t="s">
        <v>1590</v>
      </c>
    </row>
    <row r="7" spans="1:17" ht="30" outlineLevel="1" x14ac:dyDescent="0.25">
      <c r="A7" s="315">
        <v>4</v>
      </c>
      <c r="B7" s="744" t="s">
        <v>1347</v>
      </c>
      <c r="C7" s="743"/>
      <c r="D7" s="210"/>
      <c r="E7" s="210"/>
      <c r="F7" s="210"/>
      <c r="G7" s="419"/>
      <c r="H7" s="640"/>
      <c r="I7" s="727"/>
      <c r="J7" s="210"/>
      <c r="K7" s="210"/>
      <c r="L7" s="210"/>
      <c r="M7" s="210"/>
      <c r="N7" s="337">
        <v>0</v>
      </c>
      <c r="O7" s="337">
        <v>0</v>
      </c>
      <c r="P7" s="792" t="s">
        <v>1591</v>
      </c>
      <c r="Q7" s="262" t="s">
        <v>92</v>
      </c>
    </row>
    <row r="8" spans="1:17" outlineLevel="1" x14ac:dyDescent="0.25">
      <c r="A8" s="315">
        <v>5</v>
      </c>
      <c r="B8" s="744" t="s">
        <v>1346</v>
      </c>
      <c r="C8" s="743"/>
      <c r="D8" s="210">
        <v>18</v>
      </c>
      <c r="E8" s="210">
        <v>20</v>
      </c>
      <c r="F8" s="210" t="s">
        <v>93</v>
      </c>
      <c r="G8" s="419" t="s">
        <v>71</v>
      </c>
      <c r="H8" s="640" t="s">
        <v>525</v>
      </c>
      <c r="I8" s="727">
        <v>268</v>
      </c>
      <c r="J8" s="210"/>
      <c r="K8" s="210"/>
      <c r="L8" s="210"/>
      <c r="M8" s="210"/>
      <c r="N8" s="11">
        <v>1</v>
      </c>
      <c r="O8" s="337">
        <v>0</v>
      </c>
      <c r="P8" s="792" t="s">
        <v>1592</v>
      </c>
      <c r="Q8" s="262" t="s">
        <v>93</v>
      </c>
    </row>
    <row r="9" spans="1:17" outlineLevel="1" x14ac:dyDescent="0.25">
      <c r="A9" s="315">
        <v>6</v>
      </c>
      <c r="B9" s="744" t="s">
        <v>1345</v>
      </c>
      <c r="C9" s="743"/>
      <c r="D9" s="210">
        <v>21</v>
      </c>
      <c r="E9" s="210">
        <v>20</v>
      </c>
      <c r="F9" s="210" t="s">
        <v>93</v>
      </c>
      <c r="G9" s="419" t="s">
        <v>71</v>
      </c>
      <c r="H9" s="640" t="s">
        <v>102</v>
      </c>
      <c r="I9" s="727">
        <v>268</v>
      </c>
      <c r="J9" s="210"/>
      <c r="K9" s="210"/>
      <c r="L9" s="210"/>
      <c r="M9" s="210"/>
      <c r="N9" s="11">
        <v>1</v>
      </c>
      <c r="O9" s="337">
        <v>0</v>
      </c>
      <c r="P9" s="792" t="s">
        <v>1593</v>
      </c>
    </row>
    <row r="10" spans="1:17" outlineLevel="1" x14ac:dyDescent="0.25">
      <c r="A10" s="315">
        <v>7</v>
      </c>
      <c r="B10" s="663"/>
      <c r="C10" s="210"/>
      <c r="D10" s="210"/>
      <c r="E10" s="210"/>
      <c r="F10" s="210"/>
      <c r="G10" s="419"/>
      <c r="H10" s="640"/>
      <c r="I10" s="727"/>
      <c r="J10" s="210"/>
      <c r="K10" s="210"/>
      <c r="L10" s="210"/>
      <c r="M10" s="210"/>
      <c r="N10" s="11">
        <v>0</v>
      </c>
      <c r="O10" s="337">
        <v>0</v>
      </c>
      <c r="P10" s="792" t="s">
        <v>1594</v>
      </c>
    </row>
    <row r="11" spans="1:17" ht="15.75" outlineLevel="1" thickBot="1" x14ac:dyDescent="0.3">
      <c r="A11" s="315">
        <v>8</v>
      </c>
      <c r="B11" s="663"/>
      <c r="C11" s="210"/>
      <c r="D11" s="210"/>
      <c r="E11" s="210"/>
      <c r="F11" s="210"/>
      <c r="G11" s="419"/>
      <c r="H11" s="748"/>
      <c r="I11" s="727"/>
      <c r="J11" s="210"/>
      <c r="K11" s="210"/>
      <c r="L11" s="210"/>
      <c r="M11" s="210"/>
      <c r="N11" s="11">
        <v>0</v>
      </c>
      <c r="O11" s="337">
        <v>0</v>
      </c>
      <c r="P11" s="792" t="s">
        <v>1595</v>
      </c>
    </row>
    <row r="12" spans="1:17" s="739" customFormat="1" ht="15.75" thickBot="1" x14ac:dyDescent="0.3">
      <c r="A12" s="742" t="s">
        <v>1353</v>
      </c>
      <c r="B12" s="741"/>
      <c r="C12" s="741"/>
      <c r="D12" s="741"/>
      <c r="E12" s="741"/>
      <c r="F12" s="741"/>
      <c r="G12" s="741"/>
      <c r="H12" s="741"/>
      <c r="I12" s="741"/>
      <c r="J12" s="741"/>
      <c r="K12" s="741"/>
      <c r="L12" s="741"/>
      <c r="M12" s="800"/>
      <c r="N12" s="798">
        <v>1</v>
      </c>
      <c r="O12" s="799"/>
      <c r="P12" s="801"/>
    </row>
    <row r="13" spans="1:17" outlineLevel="1" x14ac:dyDescent="0.25">
      <c r="A13" s="315">
        <v>1</v>
      </c>
      <c r="B13" s="744" t="s">
        <v>1350</v>
      </c>
      <c r="C13" s="743"/>
      <c r="D13" s="210">
        <v>5</v>
      </c>
      <c r="E13" s="210">
        <v>3</v>
      </c>
      <c r="F13" s="210" t="s">
        <v>93</v>
      </c>
      <c r="G13" s="419" t="s">
        <v>71</v>
      </c>
      <c r="H13" s="747" t="s">
        <v>731</v>
      </c>
      <c r="I13" s="727">
        <v>273</v>
      </c>
      <c r="J13" s="210"/>
      <c r="K13" s="210"/>
      <c r="L13" s="210"/>
      <c r="M13" s="210"/>
      <c r="N13" s="264">
        <v>1</v>
      </c>
      <c r="O13" s="264">
        <v>0</v>
      </c>
      <c r="P13" s="792" t="s">
        <v>1596</v>
      </c>
    </row>
    <row r="14" spans="1:17" outlineLevel="1" x14ac:dyDescent="0.25">
      <c r="A14" s="315">
        <v>2</v>
      </c>
      <c r="B14" s="744" t="s">
        <v>1349</v>
      </c>
      <c r="C14" s="743"/>
      <c r="D14" s="210">
        <v>8</v>
      </c>
      <c r="E14" s="210">
        <v>0</v>
      </c>
      <c r="F14" s="210" t="s">
        <v>93</v>
      </c>
      <c r="G14" s="419" t="s">
        <v>71</v>
      </c>
      <c r="H14" s="315" t="s">
        <v>103</v>
      </c>
      <c r="I14" s="727">
        <v>273</v>
      </c>
      <c r="J14" s="210"/>
      <c r="K14" s="210"/>
      <c r="L14" s="210"/>
      <c r="M14" s="210"/>
      <c r="N14" s="11">
        <v>1</v>
      </c>
      <c r="O14" s="11">
        <v>0</v>
      </c>
      <c r="P14" s="792" t="s">
        <v>1597</v>
      </c>
    </row>
    <row r="15" spans="1:17" outlineLevel="1" x14ac:dyDescent="0.25">
      <c r="A15" s="315">
        <v>3</v>
      </c>
      <c r="B15" s="744" t="s">
        <v>1348</v>
      </c>
      <c r="C15" s="743"/>
      <c r="D15" s="210">
        <v>10</v>
      </c>
      <c r="E15" s="210">
        <v>3</v>
      </c>
      <c r="F15" s="210" t="s">
        <v>93</v>
      </c>
      <c r="G15" s="419" t="s">
        <v>71</v>
      </c>
      <c r="H15" s="315" t="s">
        <v>524</v>
      </c>
      <c r="I15" s="727">
        <v>273</v>
      </c>
      <c r="J15" s="210"/>
      <c r="K15" s="210"/>
      <c r="L15" s="210"/>
      <c r="M15" s="210"/>
      <c r="N15" s="11">
        <v>1</v>
      </c>
      <c r="O15" s="11">
        <v>0</v>
      </c>
      <c r="P15" s="792" t="s">
        <v>1598</v>
      </c>
    </row>
    <row r="16" spans="1:17" ht="30" outlineLevel="1" x14ac:dyDescent="0.25">
      <c r="A16" s="315">
        <v>4</v>
      </c>
      <c r="B16" s="744" t="s">
        <v>1347</v>
      </c>
      <c r="C16" s="743"/>
      <c r="D16" s="210"/>
      <c r="E16" s="210"/>
      <c r="F16" s="210"/>
      <c r="G16" s="419"/>
      <c r="H16" s="640"/>
      <c r="I16" s="727"/>
      <c r="J16" s="210"/>
      <c r="K16" s="210"/>
      <c r="L16" s="210"/>
      <c r="M16" s="210"/>
      <c r="N16" s="337">
        <v>0</v>
      </c>
      <c r="O16" s="337">
        <v>0</v>
      </c>
      <c r="P16" s="792" t="s">
        <v>1599</v>
      </c>
    </row>
    <row r="17" spans="1:16" outlineLevel="1" x14ac:dyDescent="0.25">
      <c r="A17" s="315">
        <v>5</v>
      </c>
      <c r="B17" s="744" t="s">
        <v>1346</v>
      </c>
      <c r="C17" s="743"/>
      <c r="D17" s="210">
        <v>18</v>
      </c>
      <c r="E17" s="210">
        <v>20</v>
      </c>
      <c r="F17" s="210" t="s">
        <v>93</v>
      </c>
      <c r="G17" s="419" t="s">
        <v>71</v>
      </c>
      <c r="H17" s="640" t="s">
        <v>525</v>
      </c>
      <c r="I17" s="727">
        <v>274</v>
      </c>
      <c r="J17" s="210"/>
      <c r="K17" s="210"/>
      <c r="L17" s="210"/>
      <c r="M17" s="210"/>
      <c r="N17" s="11">
        <v>1</v>
      </c>
      <c r="O17" s="337">
        <v>0</v>
      </c>
      <c r="P17" s="792" t="s">
        <v>1600</v>
      </c>
    </row>
    <row r="18" spans="1:16" outlineLevel="1" x14ac:dyDescent="0.25">
      <c r="A18" s="315">
        <v>6</v>
      </c>
      <c r="B18" s="744" t="s">
        <v>1345</v>
      </c>
      <c r="C18" s="743"/>
      <c r="D18" s="210">
        <v>21</v>
      </c>
      <c r="E18" s="210">
        <v>20</v>
      </c>
      <c r="F18" s="210" t="s">
        <v>93</v>
      </c>
      <c r="G18" s="419" t="s">
        <v>71</v>
      </c>
      <c r="H18" s="640" t="s">
        <v>102</v>
      </c>
      <c r="I18" s="727">
        <v>274</v>
      </c>
      <c r="J18" s="210"/>
      <c r="K18" s="210"/>
      <c r="L18" s="210"/>
      <c r="M18" s="210"/>
      <c r="N18" s="11">
        <v>1</v>
      </c>
      <c r="O18" s="337">
        <v>0</v>
      </c>
      <c r="P18" s="792" t="s">
        <v>1601</v>
      </c>
    </row>
    <row r="19" spans="1:16" outlineLevel="1" x14ac:dyDescent="0.25">
      <c r="A19" s="315">
        <v>7</v>
      </c>
      <c r="B19" s="251"/>
      <c r="C19" s="210"/>
      <c r="D19" s="210"/>
      <c r="E19" s="210"/>
      <c r="F19" s="210"/>
      <c r="G19" s="210"/>
      <c r="H19" s="640"/>
      <c r="I19" s="210"/>
      <c r="J19" s="210"/>
      <c r="K19" s="210"/>
      <c r="L19" s="210"/>
      <c r="M19" s="210"/>
      <c r="N19" s="11">
        <v>0</v>
      </c>
      <c r="O19" s="337">
        <v>0</v>
      </c>
      <c r="P19" s="792" t="s">
        <v>1602</v>
      </c>
    </row>
    <row r="20" spans="1:16" ht="15.75" outlineLevel="1" thickBot="1" x14ac:dyDescent="0.3">
      <c r="A20" s="315">
        <v>8</v>
      </c>
      <c r="B20" s="251"/>
      <c r="C20" s="210"/>
      <c r="D20" s="210"/>
      <c r="E20" s="210"/>
      <c r="F20" s="210"/>
      <c r="G20" s="210"/>
      <c r="H20" s="640"/>
      <c r="I20" s="210"/>
      <c r="J20" s="210"/>
      <c r="K20" s="210"/>
      <c r="L20" s="210"/>
      <c r="M20" s="210"/>
      <c r="N20" s="11">
        <v>0</v>
      </c>
      <c r="O20" s="337">
        <v>0</v>
      </c>
      <c r="P20" s="792" t="s">
        <v>1603</v>
      </c>
    </row>
    <row r="21" spans="1:16" s="739" customFormat="1" ht="15.75" thickBot="1" x14ac:dyDescent="0.3">
      <c r="A21" s="742" t="s">
        <v>1354</v>
      </c>
      <c r="B21" s="741"/>
      <c r="C21" s="741"/>
      <c r="D21" s="741"/>
      <c r="E21" s="741"/>
      <c r="F21" s="741"/>
      <c r="G21" s="741"/>
      <c r="H21" s="741"/>
      <c r="I21" s="741"/>
      <c r="J21" s="741"/>
      <c r="K21" s="741"/>
      <c r="L21" s="741"/>
      <c r="M21" s="740"/>
      <c r="N21" s="798">
        <v>1</v>
      </c>
      <c r="O21" s="799"/>
      <c r="P21" s="801"/>
    </row>
    <row r="22" spans="1:16" outlineLevel="1" x14ac:dyDescent="0.25">
      <c r="A22" s="315">
        <v>1</v>
      </c>
      <c r="B22" s="744" t="s">
        <v>1350</v>
      </c>
      <c r="C22" s="743"/>
      <c r="D22" s="210">
        <v>5</v>
      </c>
      <c r="E22" s="210">
        <v>3</v>
      </c>
      <c r="F22" s="210" t="s">
        <v>93</v>
      </c>
      <c r="G22" s="419" t="s">
        <v>71</v>
      </c>
      <c r="H22" s="747" t="s">
        <v>731</v>
      </c>
      <c r="I22" s="727">
        <v>279</v>
      </c>
      <c r="J22" s="210"/>
      <c r="K22" s="210"/>
      <c r="L22" s="210"/>
      <c r="M22" s="210"/>
      <c r="N22" s="264">
        <v>1</v>
      </c>
      <c r="O22" s="264">
        <v>0</v>
      </c>
      <c r="P22" s="792" t="s">
        <v>1628</v>
      </c>
    </row>
    <row r="23" spans="1:16" outlineLevel="1" x14ac:dyDescent="0.25">
      <c r="A23" s="315">
        <v>2</v>
      </c>
      <c r="B23" s="744" t="s">
        <v>1349</v>
      </c>
      <c r="C23" s="743"/>
      <c r="D23" s="210">
        <v>8</v>
      </c>
      <c r="E23" s="210">
        <v>0</v>
      </c>
      <c r="F23" s="210" t="s">
        <v>93</v>
      </c>
      <c r="G23" s="419" t="s">
        <v>71</v>
      </c>
      <c r="H23" s="315" t="s">
        <v>103</v>
      </c>
      <c r="I23" s="727">
        <v>279</v>
      </c>
      <c r="J23" s="210"/>
      <c r="K23" s="210"/>
      <c r="L23" s="210"/>
      <c r="M23" s="210"/>
      <c r="N23" s="11">
        <v>1</v>
      </c>
      <c r="O23" s="11">
        <v>0</v>
      </c>
      <c r="P23" s="792" t="s">
        <v>1629</v>
      </c>
    </row>
    <row r="24" spans="1:16" outlineLevel="1" x14ac:dyDescent="0.25">
      <c r="A24" s="315">
        <v>3</v>
      </c>
      <c r="B24" s="744" t="s">
        <v>1348</v>
      </c>
      <c r="C24" s="743"/>
      <c r="D24" s="210">
        <v>10</v>
      </c>
      <c r="E24" s="210">
        <v>3</v>
      </c>
      <c r="F24" s="210" t="s">
        <v>93</v>
      </c>
      <c r="G24" s="419" t="s">
        <v>71</v>
      </c>
      <c r="H24" s="315" t="s">
        <v>524</v>
      </c>
      <c r="I24" s="727">
        <v>279</v>
      </c>
      <c r="J24" s="210"/>
      <c r="K24" s="210"/>
      <c r="L24" s="210"/>
      <c r="M24" s="210"/>
      <c r="N24" s="11">
        <v>1</v>
      </c>
      <c r="O24" s="11">
        <v>0</v>
      </c>
      <c r="P24" s="792" t="s">
        <v>1630</v>
      </c>
    </row>
    <row r="25" spans="1:16" ht="30" outlineLevel="1" x14ac:dyDescent="0.25">
      <c r="A25" s="315">
        <v>4</v>
      </c>
      <c r="B25" s="744" t="s">
        <v>1347</v>
      </c>
      <c r="C25" s="743"/>
      <c r="D25" s="210"/>
      <c r="E25" s="210"/>
      <c r="F25" s="210"/>
      <c r="G25" s="419"/>
      <c r="H25" s="640"/>
      <c r="I25" s="727"/>
      <c r="J25" s="210"/>
      <c r="K25" s="210"/>
      <c r="L25" s="210"/>
      <c r="M25" s="210"/>
      <c r="N25" s="337">
        <v>0</v>
      </c>
      <c r="O25" s="337">
        <v>0</v>
      </c>
      <c r="P25" s="792" t="s">
        <v>1631</v>
      </c>
    </row>
    <row r="26" spans="1:16" outlineLevel="1" x14ac:dyDescent="0.25">
      <c r="A26" s="315">
        <v>5</v>
      </c>
      <c r="B26" s="744" t="s">
        <v>1346</v>
      </c>
      <c r="C26" s="743"/>
      <c r="D26" s="210">
        <v>18</v>
      </c>
      <c r="E26" s="210">
        <v>20</v>
      </c>
      <c r="F26" s="210" t="s">
        <v>93</v>
      </c>
      <c r="G26" s="419" t="s">
        <v>71</v>
      </c>
      <c r="H26" s="640" t="s">
        <v>525</v>
      </c>
      <c r="I26" s="727">
        <v>280</v>
      </c>
      <c r="J26" s="210"/>
      <c r="K26" s="210"/>
      <c r="L26" s="210"/>
      <c r="M26" s="210"/>
      <c r="N26" s="11">
        <v>1</v>
      </c>
      <c r="O26" s="337">
        <v>0</v>
      </c>
      <c r="P26" s="792" t="s">
        <v>1632</v>
      </c>
    </row>
    <row r="27" spans="1:16" outlineLevel="1" x14ac:dyDescent="0.25">
      <c r="A27" s="315">
        <v>6</v>
      </c>
      <c r="B27" s="744" t="s">
        <v>1345</v>
      </c>
      <c r="C27" s="743"/>
      <c r="D27" s="210">
        <v>21</v>
      </c>
      <c r="E27" s="210">
        <v>20</v>
      </c>
      <c r="F27" s="210" t="s">
        <v>93</v>
      </c>
      <c r="G27" s="419" t="s">
        <v>71</v>
      </c>
      <c r="H27" s="640" t="s">
        <v>102</v>
      </c>
      <c r="I27" s="727">
        <v>280</v>
      </c>
      <c r="J27" s="210"/>
      <c r="K27" s="210"/>
      <c r="L27" s="210"/>
      <c r="M27" s="210"/>
      <c r="N27" s="11">
        <v>1</v>
      </c>
      <c r="O27" s="337">
        <v>0</v>
      </c>
      <c r="P27" s="792" t="s">
        <v>1633</v>
      </c>
    </row>
    <row r="28" spans="1:16" outlineLevel="1" x14ac:dyDescent="0.25">
      <c r="A28" s="315">
        <v>7</v>
      </c>
      <c r="B28" s="251"/>
      <c r="C28" s="210"/>
      <c r="D28" s="210"/>
      <c r="E28" s="210"/>
      <c r="F28" s="210"/>
      <c r="G28" s="210"/>
      <c r="H28" s="640"/>
      <c r="I28" s="210"/>
      <c r="J28" s="210"/>
      <c r="K28" s="210"/>
      <c r="L28" s="210"/>
      <c r="M28" s="210"/>
      <c r="N28" s="11">
        <v>0</v>
      </c>
      <c r="O28" s="337">
        <v>0</v>
      </c>
      <c r="P28" s="792" t="s">
        <v>1634</v>
      </c>
    </row>
    <row r="29" spans="1:16" ht="15.75" outlineLevel="1" thickBot="1" x14ac:dyDescent="0.3">
      <c r="A29" s="315">
        <v>8</v>
      </c>
      <c r="B29" s="251"/>
      <c r="C29" s="210"/>
      <c r="D29" s="210"/>
      <c r="E29" s="210"/>
      <c r="F29" s="210"/>
      <c r="G29" s="210"/>
      <c r="H29" s="640"/>
      <c r="I29" s="210"/>
      <c r="J29" s="210"/>
      <c r="K29" s="210"/>
      <c r="L29" s="210"/>
      <c r="M29" s="210"/>
      <c r="N29" s="11">
        <v>0</v>
      </c>
      <c r="O29" s="337">
        <v>0</v>
      </c>
      <c r="P29" s="792" t="s">
        <v>1635</v>
      </c>
    </row>
    <row r="30" spans="1:16" s="739" customFormat="1" ht="15.75" thickBot="1" x14ac:dyDescent="0.3">
      <c r="A30" s="742" t="s">
        <v>1355</v>
      </c>
      <c r="B30" s="741"/>
      <c r="C30" s="741"/>
      <c r="D30" s="741"/>
      <c r="E30" s="741"/>
      <c r="F30" s="741"/>
      <c r="G30" s="741"/>
      <c r="H30" s="741"/>
      <c r="I30" s="741"/>
      <c r="J30" s="741"/>
      <c r="K30" s="741"/>
      <c r="L30" s="741"/>
      <c r="M30" s="740"/>
      <c r="N30" s="798">
        <v>1</v>
      </c>
      <c r="O30" s="799"/>
      <c r="P30" s="801"/>
    </row>
    <row r="31" spans="1:16" outlineLevel="1" x14ac:dyDescent="0.25">
      <c r="A31" s="315">
        <v>1</v>
      </c>
      <c r="B31" s="744" t="s">
        <v>1350</v>
      </c>
      <c r="C31" s="743"/>
      <c r="D31" s="210">
        <v>5</v>
      </c>
      <c r="E31" s="210">
        <v>3</v>
      </c>
      <c r="F31" s="210" t="s">
        <v>93</v>
      </c>
      <c r="G31" s="419" t="s">
        <v>71</v>
      </c>
      <c r="H31" s="747" t="s">
        <v>731</v>
      </c>
      <c r="I31" s="727">
        <v>285</v>
      </c>
      <c r="J31" s="210"/>
      <c r="K31" s="210"/>
      <c r="L31" s="210"/>
      <c r="M31" s="210"/>
      <c r="N31" s="264">
        <v>1</v>
      </c>
      <c r="O31" s="264">
        <v>0</v>
      </c>
      <c r="P31" s="792" t="s">
        <v>1620</v>
      </c>
    </row>
    <row r="32" spans="1:16" outlineLevel="1" x14ac:dyDescent="0.25">
      <c r="A32" s="315">
        <v>2</v>
      </c>
      <c r="B32" s="744" t="s">
        <v>1349</v>
      </c>
      <c r="C32" s="743"/>
      <c r="D32" s="210">
        <v>8</v>
      </c>
      <c r="E32" s="210">
        <v>0</v>
      </c>
      <c r="F32" s="210" t="s">
        <v>93</v>
      </c>
      <c r="G32" s="419" t="s">
        <v>71</v>
      </c>
      <c r="H32" s="315" t="s">
        <v>103</v>
      </c>
      <c r="I32" s="727">
        <v>285</v>
      </c>
      <c r="J32" s="210"/>
      <c r="K32" s="210"/>
      <c r="L32" s="210"/>
      <c r="M32" s="210"/>
      <c r="N32" s="11">
        <v>1</v>
      </c>
      <c r="O32" s="11">
        <v>0</v>
      </c>
      <c r="P32" s="792" t="s">
        <v>1621</v>
      </c>
    </row>
    <row r="33" spans="1:16" outlineLevel="1" x14ac:dyDescent="0.25">
      <c r="A33" s="315">
        <v>3</v>
      </c>
      <c r="B33" s="744" t="s">
        <v>1348</v>
      </c>
      <c r="C33" s="743"/>
      <c r="D33" s="210">
        <v>10</v>
      </c>
      <c r="E33" s="210">
        <v>3</v>
      </c>
      <c r="F33" s="210" t="s">
        <v>93</v>
      </c>
      <c r="G33" s="419" t="s">
        <v>71</v>
      </c>
      <c r="H33" s="315" t="s">
        <v>524</v>
      </c>
      <c r="I33" s="727">
        <v>285</v>
      </c>
      <c r="J33" s="210"/>
      <c r="K33" s="210"/>
      <c r="L33" s="210"/>
      <c r="M33" s="210"/>
      <c r="N33" s="11">
        <v>1</v>
      </c>
      <c r="O33" s="11">
        <v>0</v>
      </c>
      <c r="P33" s="792" t="s">
        <v>1622</v>
      </c>
    </row>
    <row r="34" spans="1:16" ht="30" outlineLevel="1" x14ac:dyDescent="0.25">
      <c r="A34" s="315">
        <v>4</v>
      </c>
      <c r="B34" s="744" t="s">
        <v>1347</v>
      </c>
      <c r="C34" s="743"/>
      <c r="D34" s="210"/>
      <c r="E34" s="210"/>
      <c r="F34" s="210"/>
      <c r="G34" s="419"/>
      <c r="H34" s="640"/>
      <c r="I34" s="727"/>
      <c r="J34" s="210"/>
      <c r="K34" s="210"/>
      <c r="L34" s="210"/>
      <c r="M34" s="210"/>
      <c r="N34" s="337">
        <v>0</v>
      </c>
      <c r="O34" s="337">
        <v>0</v>
      </c>
      <c r="P34" s="792" t="s">
        <v>1623</v>
      </c>
    </row>
    <row r="35" spans="1:16" outlineLevel="1" x14ac:dyDescent="0.25">
      <c r="A35" s="315">
        <v>5</v>
      </c>
      <c r="B35" s="744" t="s">
        <v>1346</v>
      </c>
      <c r="C35" s="743"/>
      <c r="D35" s="210">
        <v>18</v>
      </c>
      <c r="E35" s="210">
        <v>20</v>
      </c>
      <c r="F35" s="210" t="s">
        <v>93</v>
      </c>
      <c r="G35" s="419" t="s">
        <v>71</v>
      </c>
      <c r="H35" s="640" t="s">
        <v>525</v>
      </c>
      <c r="I35" s="727">
        <v>286</v>
      </c>
      <c r="J35" s="210"/>
      <c r="K35" s="210"/>
      <c r="L35" s="210"/>
      <c r="M35" s="210"/>
      <c r="N35" s="11">
        <v>1</v>
      </c>
      <c r="O35" s="337">
        <v>0</v>
      </c>
      <c r="P35" s="792" t="s">
        <v>1624</v>
      </c>
    </row>
    <row r="36" spans="1:16" outlineLevel="1" x14ac:dyDescent="0.25">
      <c r="A36" s="315">
        <v>6</v>
      </c>
      <c r="B36" s="744" t="s">
        <v>1345</v>
      </c>
      <c r="C36" s="743"/>
      <c r="D36" s="210">
        <v>21</v>
      </c>
      <c r="E36" s="210">
        <v>20</v>
      </c>
      <c r="F36" s="210" t="s">
        <v>93</v>
      </c>
      <c r="G36" s="419" t="s">
        <v>71</v>
      </c>
      <c r="H36" s="640" t="s">
        <v>102</v>
      </c>
      <c r="I36" s="727">
        <v>286</v>
      </c>
      <c r="J36" s="210"/>
      <c r="K36" s="210"/>
      <c r="L36" s="210"/>
      <c r="M36" s="210"/>
      <c r="N36" s="11">
        <v>1</v>
      </c>
      <c r="O36" s="337">
        <v>0</v>
      </c>
      <c r="P36" s="792" t="s">
        <v>1625</v>
      </c>
    </row>
    <row r="37" spans="1:16" outlineLevel="1" x14ac:dyDescent="0.25">
      <c r="A37" s="315">
        <v>7</v>
      </c>
      <c r="B37" s="251"/>
      <c r="C37" s="210"/>
      <c r="D37" s="210"/>
      <c r="E37" s="210"/>
      <c r="F37" s="210"/>
      <c r="G37" s="210"/>
      <c r="H37" s="640"/>
      <c r="I37" s="210"/>
      <c r="J37" s="210"/>
      <c r="K37" s="210"/>
      <c r="L37" s="210"/>
      <c r="M37" s="210"/>
      <c r="N37" s="11">
        <v>0</v>
      </c>
      <c r="O37" s="337">
        <v>0</v>
      </c>
      <c r="P37" s="792" t="s">
        <v>1626</v>
      </c>
    </row>
    <row r="38" spans="1:16" ht="15.75" outlineLevel="1" thickBot="1" x14ac:dyDescent="0.3">
      <c r="A38" s="315">
        <v>8</v>
      </c>
      <c r="B38" s="251"/>
      <c r="C38" s="210"/>
      <c r="D38" s="210"/>
      <c r="E38" s="210"/>
      <c r="F38" s="210"/>
      <c r="G38" s="210"/>
      <c r="H38" s="640"/>
      <c r="I38" s="210"/>
      <c r="J38" s="210"/>
      <c r="K38" s="210"/>
      <c r="L38" s="210"/>
      <c r="M38" s="210"/>
      <c r="N38" s="11">
        <v>0</v>
      </c>
      <c r="O38" s="337">
        <v>0</v>
      </c>
      <c r="P38" s="792" t="s">
        <v>1627</v>
      </c>
    </row>
    <row r="39" spans="1:16" s="739" customFormat="1" ht="15.75" thickBot="1" x14ac:dyDescent="0.3">
      <c r="A39" s="742" t="s">
        <v>1356</v>
      </c>
      <c r="B39" s="179"/>
      <c r="C39" s="34"/>
      <c r="D39" s="34"/>
      <c r="E39" s="35"/>
      <c r="F39" s="35"/>
      <c r="G39" s="35"/>
      <c r="H39" s="738"/>
      <c r="I39" s="35"/>
      <c r="J39" s="35"/>
      <c r="K39" s="35"/>
      <c r="L39" s="35"/>
      <c r="M39" s="35"/>
      <c r="N39" s="798">
        <v>1</v>
      </c>
      <c r="O39" s="799"/>
      <c r="P39" s="801"/>
    </row>
    <row r="40" spans="1:16" outlineLevel="1" x14ac:dyDescent="0.25">
      <c r="A40" s="315">
        <v>1</v>
      </c>
      <c r="B40" s="744" t="s">
        <v>1350</v>
      </c>
      <c r="C40" s="743"/>
      <c r="D40" s="210">
        <v>5</v>
      </c>
      <c r="E40" s="210">
        <v>3</v>
      </c>
      <c r="F40" s="210" t="s">
        <v>93</v>
      </c>
      <c r="G40" s="419" t="s">
        <v>71</v>
      </c>
      <c r="H40" s="747" t="s">
        <v>731</v>
      </c>
      <c r="I40" s="727">
        <v>291</v>
      </c>
      <c r="J40" s="210"/>
      <c r="K40" s="210"/>
      <c r="L40" s="210"/>
      <c r="M40" s="210"/>
      <c r="N40" s="264">
        <v>1</v>
      </c>
      <c r="O40" s="264">
        <v>0</v>
      </c>
      <c r="P40" s="792" t="s">
        <v>1612</v>
      </c>
    </row>
    <row r="41" spans="1:16" outlineLevel="1" x14ac:dyDescent="0.25">
      <c r="A41" s="315">
        <v>2</v>
      </c>
      <c r="B41" s="744" t="s">
        <v>1349</v>
      </c>
      <c r="C41" s="743"/>
      <c r="D41" s="210">
        <v>8</v>
      </c>
      <c r="E41" s="210">
        <v>0</v>
      </c>
      <c r="F41" s="210" t="s">
        <v>93</v>
      </c>
      <c r="G41" s="419" t="s">
        <v>71</v>
      </c>
      <c r="H41" s="315" t="s">
        <v>103</v>
      </c>
      <c r="I41" s="727">
        <v>291</v>
      </c>
      <c r="J41" s="210"/>
      <c r="K41" s="210"/>
      <c r="L41" s="210"/>
      <c r="M41" s="210"/>
      <c r="N41" s="11">
        <v>1</v>
      </c>
      <c r="O41" s="11">
        <v>0</v>
      </c>
      <c r="P41" s="792" t="s">
        <v>1613</v>
      </c>
    </row>
    <row r="42" spans="1:16" outlineLevel="1" x14ac:dyDescent="0.25">
      <c r="A42" s="315">
        <v>3</v>
      </c>
      <c r="B42" s="744" t="s">
        <v>1348</v>
      </c>
      <c r="C42" s="743"/>
      <c r="D42" s="210">
        <v>10</v>
      </c>
      <c r="E42" s="210">
        <v>3</v>
      </c>
      <c r="F42" s="210" t="s">
        <v>93</v>
      </c>
      <c r="G42" s="419" t="s">
        <v>71</v>
      </c>
      <c r="H42" s="315" t="s">
        <v>524</v>
      </c>
      <c r="I42" s="727">
        <v>291</v>
      </c>
      <c r="J42" s="210"/>
      <c r="K42" s="210"/>
      <c r="L42" s="210"/>
      <c r="M42" s="210"/>
      <c r="N42" s="11">
        <v>1</v>
      </c>
      <c r="O42" s="11">
        <v>0</v>
      </c>
      <c r="P42" s="792" t="s">
        <v>1614</v>
      </c>
    </row>
    <row r="43" spans="1:16" ht="30" outlineLevel="1" x14ac:dyDescent="0.25">
      <c r="A43" s="315">
        <v>4</v>
      </c>
      <c r="B43" s="744" t="s">
        <v>1347</v>
      </c>
      <c r="C43" s="743"/>
      <c r="D43" s="210"/>
      <c r="E43" s="210"/>
      <c r="F43" s="210"/>
      <c r="G43" s="419"/>
      <c r="H43" s="640"/>
      <c r="I43" s="727"/>
      <c r="J43" s="210"/>
      <c r="K43" s="210"/>
      <c r="L43" s="210"/>
      <c r="M43" s="210"/>
      <c r="N43" s="337">
        <v>0</v>
      </c>
      <c r="O43" s="337">
        <v>0</v>
      </c>
      <c r="P43" s="792" t="s">
        <v>1615</v>
      </c>
    </row>
    <row r="44" spans="1:16" outlineLevel="1" x14ac:dyDescent="0.25">
      <c r="A44" s="315">
        <v>5</v>
      </c>
      <c r="B44" s="744" t="s">
        <v>1346</v>
      </c>
      <c r="C44" s="743"/>
      <c r="D44" s="210">
        <v>18</v>
      </c>
      <c r="E44" s="210">
        <v>20</v>
      </c>
      <c r="F44" s="210" t="s">
        <v>93</v>
      </c>
      <c r="G44" s="419" t="s">
        <v>71</v>
      </c>
      <c r="H44" s="640" t="s">
        <v>525</v>
      </c>
      <c r="I44" s="727">
        <v>292</v>
      </c>
      <c r="J44" s="210"/>
      <c r="K44" s="210"/>
      <c r="L44" s="210"/>
      <c r="M44" s="210"/>
      <c r="N44" s="11">
        <v>1</v>
      </c>
      <c r="O44" s="337">
        <v>0</v>
      </c>
      <c r="P44" s="792" t="s">
        <v>1616</v>
      </c>
    </row>
    <row r="45" spans="1:16" outlineLevel="1" x14ac:dyDescent="0.25">
      <c r="A45" s="62">
        <v>6</v>
      </c>
      <c r="B45" s="744" t="s">
        <v>1345</v>
      </c>
      <c r="C45" s="743"/>
      <c r="D45" s="210">
        <v>21</v>
      </c>
      <c r="E45" s="210">
        <v>20</v>
      </c>
      <c r="F45" s="210" t="s">
        <v>93</v>
      </c>
      <c r="G45" s="419" t="s">
        <v>71</v>
      </c>
      <c r="H45" s="640" t="s">
        <v>102</v>
      </c>
      <c r="I45" s="727">
        <v>292</v>
      </c>
      <c r="J45" s="210"/>
      <c r="K45" s="210"/>
      <c r="L45" s="210"/>
      <c r="M45" s="210"/>
      <c r="N45" s="11">
        <v>1</v>
      </c>
      <c r="O45" s="337">
        <v>0</v>
      </c>
      <c r="P45" s="792" t="s">
        <v>1617</v>
      </c>
    </row>
    <row r="46" spans="1:16" outlineLevel="1" x14ac:dyDescent="0.25">
      <c r="A46" s="62">
        <v>7</v>
      </c>
      <c r="B46" s="184"/>
      <c r="C46" s="731"/>
      <c r="D46" s="731"/>
      <c r="E46" s="731"/>
      <c r="F46" s="731"/>
      <c r="G46" s="731"/>
      <c r="H46" s="184"/>
      <c r="I46" s="731"/>
      <c r="J46" s="731"/>
      <c r="K46" s="731"/>
      <c r="L46" s="731"/>
      <c r="M46" s="731"/>
      <c r="N46" s="11">
        <v>0</v>
      </c>
      <c r="O46" s="337">
        <v>0</v>
      </c>
      <c r="P46" s="792" t="s">
        <v>1618</v>
      </c>
    </row>
    <row r="47" spans="1:16" ht="15.75" outlineLevel="1" thickBot="1" x14ac:dyDescent="0.3">
      <c r="A47" s="62">
        <v>8</v>
      </c>
      <c r="B47" s="184"/>
      <c r="C47" s="731"/>
      <c r="D47" s="731"/>
      <c r="E47" s="731"/>
      <c r="F47" s="731"/>
      <c r="G47" s="731"/>
      <c r="H47" s="184"/>
      <c r="I47" s="731"/>
      <c r="J47" s="731"/>
      <c r="K47" s="731"/>
      <c r="L47" s="731"/>
      <c r="M47" s="731"/>
      <c r="N47" s="11">
        <v>0</v>
      </c>
      <c r="O47" s="337">
        <v>0</v>
      </c>
      <c r="P47" s="792" t="s">
        <v>1619</v>
      </c>
    </row>
    <row r="48" spans="1:16" s="739" customFormat="1" ht="15.75" thickBot="1" x14ac:dyDescent="0.3">
      <c r="A48" s="742" t="s">
        <v>1357</v>
      </c>
      <c r="B48" s="179"/>
      <c r="C48" s="34"/>
      <c r="D48" s="34"/>
      <c r="E48" s="35"/>
      <c r="F48" s="35"/>
      <c r="G48" s="35"/>
      <c r="H48" s="738"/>
      <c r="I48" s="35"/>
      <c r="J48" s="35"/>
      <c r="K48" s="35"/>
      <c r="L48" s="35"/>
      <c r="M48" s="35"/>
      <c r="N48" s="798">
        <v>1</v>
      </c>
      <c r="O48" s="799"/>
      <c r="P48" s="801"/>
    </row>
    <row r="49" spans="1:16" outlineLevel="1" x14ac:dyDescent="0.25">
      <c r="A49" s="315">
        <v>1</v>
      </c>
      <c r="B49" s="744" t="s">
        <v>1350</v>
      </c>
      <c r="C49" s="743"/>
      <c r="D49" s="210">
        <v>5</v>
      </c>
      <c r="E49" s="210">
        <v>3</v>
      </c>
      <c r="F49" s="210" t="s">
        <v>93</v>
      </c>
      <c r="G49" s="419" t="s">
        <v>71</v>
      </c>
      <c r="H49" s="747" t="s">
        <v>731</v>
      </c>
      <c r="I49" s="727">
        <v>297</v>
      </c>
      <c r="J49" s="210"/>
      <c r="K49" s="210"/>
      <c r="L49" s="210"/>
      <c r="M49" s="210"/>
      <c r="N49" s="264">
        <v>1</v>
      </c>
      <c r="O49" s="264">
        <v>0</v>
      </c>
      <c r="P49" s="792" t="s">
        <v>1604</v>
      </c>
    </row>
    <row r="50" spans="1:16" outlineLevel="1" x14ac:dyDescent="0.25">
      <c r="A50" s="315">
        <v>2</v>
      </c>
      <c r="B50" s="744" t="s">
        <v>1349</v>
      </c>
      <c r="C50" s="743"/>
      <c r="D50" s="210">
        <v>8</v>
      </c>
      <c r="E50" s="210">
        <v>0</v>
      </c>
      <c r="F50" s="210" t="s">
        <v>93</v>
      </c>
      <c r="G50" s="419" t="s">
        <v>71</v>
      </c>
      <c r="H50" s="315" t="s">
        <v>103</v>
      </c>
      <c r="I50" s="727">
        <v>297</v>
      </c>
      <c r="J50" s="210"/>
      <c r="K50" s="210"/>
      <c r="L50" s="210"/>
      <c r="M50" s="210"/>
      <c r="N50" s="11">
        <v>1</v>
      </c>
      <c r="O50" s="11">
        <v>0</v>
      </c>
      <c r="P50" s="792" t="s">
        <v>1605</v>
      </c>
    </row>
    <row r="51" spans="1:16" outlineLevel="1" x14ac:dyDescent="0.25">
      <c r="A51" s="315">
        <v>3</v>
      </c>
      <c r="B51" s="744" t="s">
        <v>1348</v>
      </c>
      <c r="C51" s="743"/>
      <c r="D51" s="210">
        <v>10</v>
      </c>
      <c r="E51" s="210">
        <v>3</v>
      </c>
      <c r="F51" s="210" t="s">
        <v>93</v>
      </c>
      <c r="G51" s="419" t="s">
        <v>71</v>
      </c>
      <c r="H51" s="315" t="s">
        <v>524</v>
      </c>
      <c r="I51" s="727">
        <v>297</v>
      </c>
      <c r="J51" s="210"/>
      <c r="K51" s="210"/>
      <c r="L51" s="210"/>
      <c r="M51" s="210"/>
      <c r="N51" s="11">
        <v>1</v>
      </c>
      <c r="O51" s="11">
        <v>0</v>
      </c>
      <c r="P51" s="792" t="s">
        <v>1606</v>
      </c>
    </row>
    <row r="52" spans="1:16" ht="30" outlineLevel="1" x14ac:dyDescent="0.25">
      <c r="A52" s="315">
        <v>4</v>
      </c>
      <c r="B52" s="744" t="s">
        <v>1347</v>
      </c>
      <c r="C52" s="743"/>
      <c r="D52" s="210"/>
      <c r="E52" s="210"/>
      <c r="F52" s="210"/>
      <c r="G52" s="419"/>
      <c r="H52" s="640"/>
      <c r="I52" s="727"/>
      <c r="J52" s="210"/>
      <c r="K52" s="210"/>
      <c r="L52" s="210"/>
      <c r="M52" s="210"/>
      <c r="N52" s="337">
        <v>0</v>
      </c>
      <c r="O52" s="337">
        <v>0</v>
      </c>
      <c r="P52" s="792" t="s">
        <v>1607</v>
      </c>
    </row>
    <row r="53" spans="1:16" outlineLevel="1" x14ac:dyDescent="0.25">
      <c r="A53" s="315">
        <v>5</v>
      </c>
      <c r="B53" s="744" t="s">
        <v>1346</v>
      </c>
      <c r="C53" s="743"/>
      <c r="D53" s="210">
        <v>18</v>
      </c>
      <c r="E53" s="210">
        <v>20</v>
      </c>
      <c r="F53" s="210" t="s">
        <v>93</v>
      </c>
      <c r="G53" s="419" t="s">
        <v>71</v>
      </c>
      <c r="H53" s="640" t="s">
        <v>525</v>
      </c>
      <c r="I53" s="727">
        <v>298</v>
      </c>
      <c r="J53" s="210"/>
      <c r="K53" s="210"/>
      <c r="L53" s="210"/>
      <c r="M53" s="210"/>
      <c r="N53" s="11">
        <v>1</v>
      </c>
      <c r="O53" s="337">
        <v>0</v>
      </c>
      <c r="P53" s="792" t="s">
        <v>1608</v>
      </c>
    </row>
    <row r="54" spans="1:16" outlineLevel="1" x14ac:dyDescent="0.25">
      <c r="A54" s="315">
        <v>6</v>
      </c>
      <c r="B54" s="744" t="s">
        <v>1345</v>
      </c>
      <c r="C54" s="743"/>
      <c r="D54" s="210">
        <v>21</v>
      </c>
      <c r="E54" s="210">
        <v>20</v>
      </c>
      <c r="F54" s="210" t="s">
        <v>93</v>
      </c>
      <c r="G54" s="419" t="s">
        <v>71</v>
      </c>
      <c r="H54" s="640" t="s">
        <v>102</v>
      </c>
      <c r="I54" s="727">
        <v>298</v>
      </c>
      <c r="J54" s="210"/>
      <c r="K54" s="210"/>
      <c r="L54" s="210"/>
      <c r="M54" s="210"/>
      <c r="N54" s="11">
        <v>1</v>
      </c>
      <c r="O54" s="337">
        <v>0</v>
      </c>
      <c r="P54" s="792" t="s">
        <v>1609</v>
      </c>
    </row>
    <row r="55" spans="1:16" outlineLevel="1" x14ac:dyDescent="0.25">
      <c r="A55" s="62">
        <v>7</v>
      </c>
      <c r="B55" s="184"/>
      <c r="C55" s="731"/>
      <c r="D55" s="731"/>
      <c r="E55" s="731"/>
      <c r="F55" s="731"/>
      <c r="G55" s="731"/>
      <c r="H55" s="184"/>
      <c r="I55" s="731"/>
      <c r="J55" s="731"/>
      <c r="K55" s="731"/>
      <c r="L55" s="731"/>
      <c r="M55" s="731"/>
      <c r="N55" s="11">
        <v>0</v>
      </c>
      <c r="O55" s="337">
        <v>0</v>
      </c>
      <c r="P55" s="792" t="s">
        <v>1610</v>
      </c>
    </row>
    <row r="56" spans="1:16" ht="15.75" outlineLevel="1" thickBot="1" x14ac:dyDescent="0.3">
      <c r="A56" s="62">
        <v>8</v>
      </c>
      <c r="B56" s="182"/>
      <c r="C56" s="62"/>
      <c r="D56" s="62"/>
      <c r="E56" s="62"/>
      <c r="F56" s="731"/>
      <c r="G56" s="62" t="s">
        <v>91</v>
      </c>
      <c r="H56" s="184"/>
      <c r="I56" s="62"/>
      <c r="J56" s="731"/>
      <c r="K56" s="62" t="s">
        <v>91</v>
      </c>
      <c r="L56" s="62"/>
      <c r="M56" s="62"/>
      <c r="N56" s="11">
        <v>0</v>
      </c>
      <c r="O56" s="337">
        <v>0</v>
      </c>
      <c r="P56" s="792" t="s">
        <v>1611</v>
      </c>
    </row>
    <row r="57" spans="1:16" ht="15.75" thickBot="1" x14ac:dyDescent="0.3">
      <c r="A57" s="266" t="s">
        <v>1344</v>
      </c>
      <c r="B57" s="179"/>
      <c r="C57" s="34"/>
      <c r="D57" s="34"/>
      <c r="E57" s="35"/>
      <c r="F57" s="35"/>
      <c r="G57" s="35"/>
      <c r="H57" s="738"/>
      <c r="I57" s="35"/>
      <c r="J57" s="35"/>
      <c r="K57" s="35"/>
      <c r="L57" s="35"/>
      <c r="M57" s="35"/>
      <c r="N57" s="798"/>
      <c r="O57" s="799"/>
      <c r="P57" s="801"/>
    </row>
    <row r="58" spans="1:16" ht="15.75" hidden="1" outlineLevel="1" thickBot="1" x14ac:dyDescent="0.3">
      <c r="A58" s="62">
        <v>1</v>
      </c>
      <c r="B58" s="182"/>
      <c r="C58" s="62"/>
      <c r="D58" s="62"/>
      <c r="E58" s="62"/>
      <c r="F58" s="731"/>
      <c r="G58" s="62"/>
      <c r="H58" s="184"/>
      <c r="I58" s="62"/>
      <c r="J58" s="731"/>
      <c r="K58" s="62"/>
      <c r="L58" s="62"/>
      <c r="M58" s="62"/>
    </row>
    <row r="59" spans="1:16" ht="15.75" hidden="1" outlineLevel="1" thickBot="1" x14ac:dyDescent="0.3">
      <c r="A59" s="62">
        <v>2</v>
      </c>
      <c r="B59" s="182"/>
      <c r="C59" s="62"/>
      <c r="D59" s="62"/>
      <c r="E59" s="62"/>
      <c r="F59" s="731"/>
      <c r="G59" s="62"/>
      <c r="H59" s="184"/>
      <c r="I59" s="62"/>
      <c r="J59" s="731"/>
      <c r="K59" s="62"/>
      <c r="L59" s="62"/>
      <c r="M59" s="62"/>
    </row>
    <row r="60" spans="1:16" ht="15.75" hidden="1" outlineLevel="1" thickBot="1" x14ac:dyDescent="0.3">
      <c r="A60" s="62">
        <v>3</v>
      </c>
      <c r="B60" s="182"/>
      <c r="C60" s="62"/>
      <c r="D60" s="62"/>
      <c r="E60" s="62"/>
      <c r="F60" s="731"/>
      <c r="G60" s="62" t="s">
        <v>91</v>
      </c>
      <c r="H60" s="184"/>
      <c r="I60" s="62"/>
      <c r="J60" s="731"/>
      <c r="K60" s="62" t="s">
        <v>91</v>
      </c>
      <c r="L60" s="62"/>
      <c r="M60" s="62"/>
    </row>
    <row r="61" spans="1:16" ht="15.75" hidden="1" outlineLevel="1" thickBot="1" x14ac:dyDescent="0.3">
      <c r="A61" s="62">
        <v>4</v>
      </c>
      <c r="B61" s="182"/>
      <c r="C61" s="62"/>
      <c r="D61" s="62"/>
      <c r="E61" s="62"/>
      <c r="F61" s="731"/>
      <c r="G61" s="62" t="s">
        <v>91</v>
      </c>
      <c r="H61" s="184"/>
      <c r="I61" s="62"/>
      <c r="J61" s="731"/>
      <c r="K61" s="62" t="s">
        <v>91</v>
      </c>
      <c r="L61" s="62"/>
      <c r="M61" s="62"/>
    </row>
    <row r="62" spans="1:16" ht="15.75" hidden="1" outlineLevel="1" thickBot="1" x14ac:dyDescent="0.3">
      <c r="A62" s="62">
        <v>5</v>
      </c>
      <c r="B62" s="182"/>
      <c r="C62" s="62"/>
      <c r="D62" s="62"/>
      <c r="E62" s="62"/>
      <c r="F62" s="731"/>
      <c r="G62" s="62" t="s">
        <v>91</v>
      </c>
      <c r="H62" s="184"/>
      <c r="I62" s="62"/>
      <c r="J62" s="731"/>
      <c r="K62" s="62" t="s">
        <v>91</v>
      </c>
      <c r="L62" s="62"/>
      <c r="M62" s="62"/>
    </row>
    <row r="63" spans="1:16" ht="15.75" hidden="1" outlineLevel="1" thickBot="1" x14ac:dyDescent="0.3">
      <c r="A63" s="62">
        <v>6</v>
      </c>
      <c r="B63" s="182"/>
      <c r="C63" s="62"/>
      <c r="D63" s="62"/>
      <c r="E63" s="62"/>
      <c r="F63" s="731"/>
      <c r="G63" s="62" t="s">
        <v>91</v>
      </c>
      <c r="H63" s="184"/>
      <c r="I63" s="62"/>
      <c r="J63" s="731"/>
      <c r="K63" s="62" t="s">
        <v>91</v>
      </c>
      <c r="L63" s="62"/>
      <c r="M63" s="62"/>
    </row>
    <row r="64" spans="1:16" ht="15.75" hidden="1" outlineLevel="1" thickBot="1" x14ac:dyDescent="0.3">
      <c r="A64" s="62">
        <v>7</v>
      </c>
      <c r="B64" s="182"/>
      <c r="C64" s="62"/>
      <c r="D64" s="62"/>
      <c r="E64" s="62"/>
      <c r="F64" s="731"/>
      <c r="G64" s="62" t="s">
        <v>91</v>
      </c>
      <c r="H64" s="184"/>
      <c r="I64" s="62"/>
      <c r="J64" s="731"/>
      <c r="K64" s="62" t="s">
        <v>91</v>
      </c>
      <c r="L64" s="62"/>
      <c r="M64" s="62"/>
    </row>
    <row r="65" spans="1:13" ht="15.75" hidden="1" outlineLevel="1" thickBot="1" x14ac:dyDescent="0.3">
      <c r="A65" s="62">
        <v>8</v>
      </c>
      <c r="B65" s="182"/>
      <c r="C65" s="62"/>
      <c r="D65" s="62"/>
      <c r="E65" s="62"/>
      <c r="F65" s="731"/>
      <c r="G65" s="62" t="s">
        <v>91</v>
      </c>
      <c r="H65" s="184"/>
      <c r="I65" s="62"/>
      <c r="J65" s="731"/>
      <c r="K65" s="62" t="s">
        <v>91</v>
      </c>
      <c r="L65" s="62"/>
      <c r="M65" s="62"/>
    </row>
    <row r="66" spans="1:13" ht="15.75" collapsed="1" thickBot="1" x14ac:dyDescent="0.3">
      <c r="A66" s="266" t="s">
        <v>1343</v>
      </c>
      <c r="B66" s="179"/>
      <c r="C66" s="34"/>
      <c r="D66" s="34"/>
      <c r="E66" s="35"/>
      <c r="F66" s="35"/>
      <c r="G66" s="35"/>
      <c r="H66" s="738"/>
      <c r="I66" s="35"/>
      <c r="J66" s="35"/>
      <c r="K66" s="35"/>
      <c r="L66" s="35"/>
      <c r="M66" s="35"/>
    </row>
    <row r="67" spans="1:13" hidden="1" outlineLevel="1" x14ac:dyDescent="0.25">
      <c r="A67" s="62">
        <v>1</v>
      </c>
      <c r="B67" s="182"/>
      <c r="C67" s="62"/>
      <c r="D67" s="62"/>
      <c r="E67" s="62"/>
      <c r="F67" s="731"/>
      <c r="G67" s="62"/>
      <c r="H67" s="184"/>
      <c r="I67" s="62"/>
      <c r="J67" s="731"/>
      <c r="K67" s="62"/>
      <c r="L67" s="62"/>
      <c r="M67" s="62"/>
    </row>
    <row r="68" spans="1:13" hidden="1" outlineLevel="1" x14ac:dyDescent="0.25">
      <c r="A68" s="62">
        <v>2</v>
      </c>
      <c r="B68" s="182"/>
      <c r="C68" s="62"/>
      <c r="D68" s="62"/>
      <c r="E68" s="62"/>
      <c r="F68" s="731"/>
      <c r="G68" s="62"/>
      <c r="H68" s="184"/>
      <c r="I68" s="62"/>
      <c r="J68" s="731"/>
      <c r="K68" s="62"/>
      <c r="L68" s="62"/>
      <c r="M68" s="62"/>
    </row>
    <row r="69" spans="1:13" hidden="1" outlineLevel="1" x14ac:dyDescent="0.25">
      <c r="A69" s="62">
        <v>3</v>
      </c>
      <c r="B69" s="182"/>
      <c r="C69" s="62"/>
      <c r="D69" s="62"/>
      <c r="E69" s="62"/>
      <c r="F69" s="731"/>
      <c r="G69" s="62" t="s">
        <v>91</v>
      </c>
      <c r="H69" s="184"/>
      <c r="I69" s="62"/>
      <c r="J69" s="731"/>
      <c r="K69" s="62" t="s">
        <v>91</v>
      </c>
      <c r="L69" s="62"/>
      <c r="M69" s="62"/>
    </row>
    <row r="70" spans="1:13" hidden="1" outlineLevel="1" x14ac:dyDescent="0.25">
      <c r="A70" s="62">
        <v>4</v>
      </c>
      <c r="B70" s="182"/>
      <c r="C70" s="62"/>
      <c r="D70" s="62"/>
      <c r="E70" s="62"/>
      <c r="F70" s="731"/>
      <c r="G70" s="62" t="s">
        <v>91</v>
      </c>
      <c r="H70" s="184"/>
      <c r="I70" s="62"/>
      <c r="J70" s="731"/>
      <c r="K70" s="62" t="s">
        <v>91</v>
      </c>
      <c r="L70" s="62"/>
      <c r="M70" s="62"/>
    </row>
    <row r="71" spans="1:13" hidden="1" outlineLevel="1" x14ac:dyDescent="0.25">
      <c r="A71" s="62">
        <v>5</v>
      </c>
      <c r="B71" s="182"/>
      <c r="C71" s="62"/>
      <c r="D71" s="62"/>
      <c r="E71" s="62"/>
      <c r="F71" s="731"/>
      <c r="G71" s="62" t="s">
        <v>91</v>
      </c>
      <c r="H71" s="184"/>
      <c r="I71" s="62"/>
      <c r="J71" s="731"/>
      <c r="K71" s="62" t="s">
        <v>91</v>
      </c>
      <c r="L71" s="62"/>
      <c r="M71" s="62"/>
    </row>
    <row r="72" spans="1:13" hidden="1" outlineLevel="1" x14ac:dyDescent="0.25">
      <c r="A72" s="62">
        <v>6</v>
      </c>
      <c r="B72" s="182"/>
      <c r="C72" s="62"/>
      <c r="D72" s="62"/>
      <c r="E72" s="62"/>
      <c r="F72" s="731"/>
      <c r="G72" s="62" t="s">
        <v>91</v>
      </c>
      <c r="H72" s="184"/>
      <c r="I72" s="62"/>
      <c r="J72" s="731"/>
      <c r="K72" s="62" t="s">
        <v>91</v>
      </c>
      <c r="L72" s="62"/>
      <c r="M72" s="62"/>
    </row>
    <row r="73" spans="1:13" hidden="1" outlineLevel="1" x14ac:dyDescent="0.25">
      <c r="A73" s="62">
        <v>7</v>
      </c>
      <c r="B73" s="182"/>
      <c r="C73" s="62"/>
      <c r="D73" s="62"/>
      <c r="E73" s="62"/>
      <c r="F73" s="731"/>
      <c r="G73" s="62" t="s">
        <v>91</v>
      </c>
      <c r="H73" s="184"/>
      <c r="I73" s="62"/>
      <c r="J73" s="731"/>
      <c r="K73" s="62" t="s">
        <v>91</v>
      </c>
      <c r="L73" s="62"/>
      <c r="M73" s="62"/>
    </row>
    <row r="74" spans="1:13" hidden="1" outlineLevel="1" x14ac:dyDescent="0.25">
      <c r="A74" s="62">
        <v>8</v>
      </c>
      <c r="B74" s="182"/>
      <c r="C74" s="62"/>
      <c r="D74" s="62"/>
      <c r="E74" s="62"/>
      <c r="F74" s="731"/>
      <c r="G74" s="62" t="s">
        <v>91</v>
      </c>
      <c r="H74" s="184"/>
      <c r="I74" s="62"/>
      <c r="J74" s="731"/>
      <c r="K74" s="62" t="s">
        <v>91</v>
      </c>
      <c r="L74" s="62"/>
      <c r="M74" s="62"/>
    </row>
    <row r="75" spans="1:13" collapsed="1" x14ac:dyDescent="0.25"/>
  </sheetData>
  <mergeCells count="2">
    <mergeCell ref="F1:I1"/>
    <mergeCell ref="J1:M1"/>
  </mergeCells>
  <dataValidations count="3">
    <dataValidation type="list" allowBlank="1" showInputMessage="1" showErrorMessage="1" sqref="L44 L35 L8 L26 L17 L53">
      <formula1>" "</formula1>
    </dataValidation>
    <dataValidation type="list" allowBlank="1" showInputMessage="1" showErrorMessage="1" sqref="K4 G13:G20 G22:G29 G31:G38 G4:G11 K13 K22 K31 K40 G40:G45 K49 G49:G54">
      <formula1>Type</formula1>
    </dataValidation>
    <dataValidation type="list" allowBlank="1" showInputMessage="1" showErrorMessage="1" sqref="F22:F29 F4:F11 F13:F20 J4:J11 J22:J27 J13:J18 F31:F38 J31:J36 F40:F45 J40:J45 F49:F54 J49:J54">
      <formula1>$Q$7:$Q$8</formula1>
    </dataValidation>
  </dataValidations>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[2]Системный!#REF!</xm:f>
          </x14:formula1>
          <xm:sqref>L4 L13 L22 L31 L40 L49</xm:sqref>
        </x14:dataValidation>
        <x14:dataValidation type="list" allowBlank="1" showInputMessage="1" showErrorMessage="1">
          <x14:formula1>
            <xm:f>[2]Системный!#REF!</xm:f>
          </x14:formula1>
          <xm:sqref>H16:H18 H7:H11 H25:H27 H34:H36 H43:H45 H52:H54</xm:sqref>
        </x14:dataValidation>
        <x14:dataValidation type="list" allowBlank="1" showInputMessage="1" showErrorMessage="1">
          <x14:formula1>
            <xm:f>[2]Системный!#REF!</xm:f>
          </x14:formula1>
          <xm:sqref>H19:H20</xm:sqref>
        </x14:dataValidation>
        <x14:dataValidation type="list" allowBlank="1" showInputMessage="1" showErrorMessage="1">
          <x14:formula1>
            <xm:f>[2]Системный!#REF!</xm:f>
          </x14:formula1>
          <xm:sqref>H28:H29</xm:sqref>
        </x14:dataValidation>
        <x14:dataValidation type="list" allowBlank="1" showInputMessage="1" showErrorMessage="1">
          <x14:formula1>
            <xm:f>[2]Системный!#REF!</xm:f>
          </x14:formula1>
          <xm:sqref>H37:H38</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tabColor rgb="FF92D050"/>
    <pageSetUpPr fitToPage="1"/>
  </sheetPr>
  <dimension ref="A1:P1555"/>
  <sheetViews>
    <sheetView tabSelected="1" topLeftCell="D1" zoomScale="85" zoomScaleNormal="85" workbookViewId="0">
      <pane ySplit="2" topLeftCell="A1048536" activePane="bottomLeft" state="frozen"/>
      <selection activeCell="C1" sqref="C1"/>
      <selection pane="bottomLeft" activeCell="N294" sqref="N294:P1048576"/>
    </sheetView>
  </sheetViews>
  <sheetFormatPr defaultColWidth="9.140625" defaultRowHeight="15" outlineLevelRow="1" x14ac:dyDescent="0.25"/>
  <cols>
    <col min="1" max="1" width="10" style="3" bestFit="1" customWidth="1"/>
    <col min="2" max="2" width="111.7109375" style="177" bestFit="1" customWidth="1"/>
    <col min="3" max="3" width="14.42578125" style="3" hidden="1" customWidth="1"/>
    <col min="4" max="4" width="12.42578125" style="3" customWidth="1"/>
    <col min="5" max="5" width="10.140625" style="3" customWidth="1"/>
    <col min="6" max="6" width="11.140625" style="3" bestFit="1" customWidth="1"/>
    <col min="7" max="7" width="14.5703125" style="3" bestFit="1" customWidth="1"/>
    <col min="8" max="8" width="110" style="186" customWidth="1"/>
    <col min="9" max="9" width="14" style="3" customWidth="1"/>
    <col min="10" max="10" width="8.85546875" style="262" customWidth="1"/>
    <col min="11" max="11" width="15.42578125" style="3" customWidth="1"/>
    <col min="12" max="12" width="16.42578125" style="262" customWidth="1"/>
    <col min="13" max="13" width="8.85546875" style="262" customWidth="1"/>
    <col min="14" max="15" width="9.140625" style="262"/>
    <col min="16" max="16" width="28.85546875" style="262" bestFit="1" customWidth="1"/>
    <col min="17" max="16384" width="9.140625" style="262"/>
  </cols>
  <sheetData>
    <row r="1" spans="1:16" ht="15.75" thickBot="1" x14ac:dyDescent="0.3">
      <c r="F1" s="1107" t="s">
        <v>104</v>
      </c>
      <c r="G1" s="1107"/>
      <c r="H1" s="1107"/>
      <c r="I1" s="1107"/>
      <c r="J1" s="1107" t="s">
        <v>105</v>
      </c>
      <c r="K1" s="1107"/>
      <c r="L1" s="1107"/>
      <c r="M1" s="1107"/>
    </row>
    <row r="2" spans="1:16" ht="33" customHeight="1" thickBot="1" x14ac:dyDescent="0.3">
      <c r="A2" s="17" t="s">
        <v>0</v>
      </c>
      <c r="B2" s="387" t="s">
        <v>27</v>
      </c>
      <c r="C2" s="380" t="s">
        <v>2</v>
      </c>
      <c r="D2" s="387" t="s">
        <v>106</v>
      </c>
      <c r="E2" s="387" t="s">
        <v>31</v>
      </c>
      <c r="F2" s="46" t="s">
        <v>69</v>
      </c>
      <c r="G2" s="45" t="s">
        <v>70</v>
      </c>
      <c r="H2" s="396" t="s">
        <v>95</v>
      </c>
      <c r="I2" s="46" t="s">
        <v>0</v>
      </c>
      <c r="J2" s="46" t="s">
        <v>69</v>
      </c>
      <c r="K2" s="45" t="s">
        <v>70</v>
      </c>
      <c r="L2" s="46" t="s">
        <v>95</v>
      </c>
      <c r="M2" s="46" t="s">
        <v>0</v>
      </c>
      <c r="N2" s="380" t="s">
        <v>490</v>
      </c>
      <c r="O2" s="794" t="s">
        <v>894</v>
      </c>
      <c r="P2" s="46" t="s">
        <v>1587</v>
      </c>
    </row>
    <row r="3" spans="1:16" ht="15.75" thickBot="1" x14ac:dyDescent="0.3">
      <c r="A3" s="690" t="str">
        <f>НА!B4</f>
        <v>МНА Н-6</v>
      </c>
      <c r="B3" s="691"/>
      <c r="C3" s="692"/>
      <c r="D3" s="692"/>
      <c r="E3" s="692"/>
      <c r="F3" s="693"/>
      <c r="G3" s="694"/>
      <c r="H3" s="691"/>
      <c r="I3" s="692"/>
      <c r="J3" s="693"/>
      <c r="K3" s="694"/>
      <c r="L3" s="692"/>
      <c r="M3" s="692"/>
      <c r="N3" s="795">
        <v>1</v>
      </c>
      <c r="O3" s="796"/>
      <c r="P3" s="797" t="str">
        <f>НА!FC4</f>
        <v>MNS.MNA_N6</v>
      </c>
    </row>
    <row r="4" spans="1:16" s="271" customFormat="1" outlineLevel="1" x14ac:dyDescent="0.25">
      <c r="A4" s="695">
        <v>1</v>
      </c>
      <c r="B4" s="966" t="s">
        <v>1734</v>
      </c>
      <c r="C4" s="727"/>
      <c r="D4" s="210">
        <v>2</v>
      </c>
      <c r="E4" s="315">
        <v>1</v>
      </c>
      <c r="F4" s="210" t="s">
        <v>93</v>
      </c>
      <c r="G4" s="210" t="s">
        <v>71</v>
      </c>
      <c r="H4" s="385" t="s">
        <v>525</v>
      </c>
      <c r="I4" s="210">
        <v>5</v>
      </c>
      <c r="J4" s="384"/>
      <c r="K4" s="351"/>
      <c r="L4" s="381"/>
      <c r="M4" s="381"/>
      <c r="N4" s="383">
        <v>1</v>
      </c>
      <c r="O4" s="383"/>
      <c r="P4" s="792" t="str">
        <f>CONCATENATE($P$3,".KTPRA.Ust.Set",A4)</f>
        <v>MNS.MNA_N6.KTPRA.Ust.Set1</v>
      </c>
    </row>
    <row r="5" spans="1:16" s="271" customFormat="1" outlineLevel="1" x14ac:dyDescent="0.25">
      <c r="A5" s="348">
        <v>2</v>
      </c>
      <c r="B5" s="744" t="s">
        <v>1735</v>
      </c>
      <c r="C5" s="727"/>
      <c r="D5" s="210">
        <v>3</v>
      </c>
      <c r="E5" s="315">
        <v>1</v>
      </c>
      <c r="F5" s="210" t="s">
        <v>93</v>
      </c>
      <c r="G5" s="210" t="s">
        <v>74</v>
      </c>
      <c r="H5" s="210" t="s">
        <v>94</v>
      </c>
      <c r="I5" s="210">
        <v>7</v>
      </c>
      <c r="J5" s="384"/>
      <c r="K5" s="364"/>
      <c r="L5" s="381"/>
      <c r="M5" s="381"/>
      <c r="N5" s="383">
        <v>1</v>
      </c>
      <c r="O5" s="383"/>
      <c r="P5" s="792" t="str">
        <f t="shared" ref="P5:P50" si="0">CONCATENATE($P$3,".KTPRA.Ust.Set",A5)</f>
        <v>MNS.MNA_N6.KTPRA.Ust.Set2</v>
      </c>
    </row>
    <row r="6" spans="1:16" s="271" customFormat="1" outlineLevel="1" x14ac:dyDescent="0.25">
      <c r="A6" s="348">
        <v>3</v>
      </c>
      <c r="B6" s="744" t="s">
        <v>1736</v>
      </c>
      <c r="C6" s="727"/>
      <c r="D6" s="210">
        <v>5</v>
      </c>
      <c r="E6" s="315">
        <v>1</v>
      </c>
      <c r="F6" s="210" t="s">
        <v>93</v>
      </c>
      <c r="G6" s="210" t="s">
        <v>71</v>
      </c>
      <c r="H6" s="385" t="s">
        <v>525</v>
      </c>
      <c r="I6" s="210">
        <v>3</v>
      </c>
      <c r="J6" s="384"/>
      <c r="K6" s="364"/>
      <c r="L6" s="381"/>
      <c r="M6" s="381"/>
      <c r="N6" s="383">
        <v>1</v>
      </c>
      <c r="O6" s="383"/>
      <c r="P6" s="792" t="str">
        <f t="shared" si="0"/>
        <v>MNS.MNA_N6.KTPRA.Ust.Set3</v>
      </c>
    </row>
    <row r="7" spans="1:16" s="271" customFormat="1" outlineLevel="1" x14ac:dyDescent="0.25">
      <c r="A7" s="348">
        <v>4</v>
      </c>
      <c r="B7" s="744" t="s">
        <v>1756</v>
      </c>
      <c r="C7" s="727"/>
      <c r="D7" s="210">
        <v>5</v>
      </c>
      <c r="E7" s="315">
        <v>1</v>
      </c>
      <c r="F7" s="210" t="s">
        <v>93</v>
      </c>
      <c r="G7" s="210" t="s">
        <v>71</v>
      </c>
      <c r="H7" s="385" t="s">
        <v>525</v>
      </c>
      <c r="I7" s="210">
        <v>4</v>
      </c>
      <c r="J7" s="384"/>
      <c r="K7" s="364"/>
      <c r="L7" s="381"/>
      <c r="M7" s="381"/>
      <c r="N7" s="383">
        <v>1</v>
      </c>
      <c r="O7" s="383"/>
      <c r="P7" s="792" t="str">
        <f t="shared" si="0"/>
        <v>MNS.MNA_N6.KTPRA.Ust.Set4</v>
      </c>
    </row>
    <row r="8" spans="1:16" s="271" customFormat="1" outlineLevel="1" x14ac:dyDescent="0.25">
      <c r="A8" s="348">
        <v>5</v>
      </c>
      <c r="B8" s="744" t="s">
        <v>1738</v>
      </c>
      <c r="C8" s="696"/>
      <c r="D8" s="381">
        <v>5</v>
      </c>
      <c r="E8" s="381">
        <v>1</v>
      </c>
      <c r="F8" s="210" t="s">
        <v>93</v>
      </c>
      <c r="G8" s="210" t="s">
        <v>71</v>
      </c>
      <c r="H8" s="385" t="s">
        <v>525</v>
      </c>
      <c r="I8" s="210">
        <v>6</v>
      </c>
      <c r="J8" s="384"/>
      <c r="K8" s="351"/>
      <c r="L8" s="381"/>
      <c r="M8" s="381"/>
      <c r="N8" s="383">
        <v>1</v>
      </c>
      <c r="O8" s="383"/>
      <c r="P8" s="792" t="str">
        <f t="shared" si="0"/>
        <v>MNS.MNA_N6.KTPRA.Ust.Set5</v>
      </c>
    </row>
    <row r="9" spans="1:16" s="271" customFormat="1" outlineLevel="1" x14ac:dyDescent="0.25">
      <c r="A9" s="348">
        <v>6</v>
      </c>
      <c r="B9" s="744" t="s">
        <v>1737</v>
      </c>
      <c r="C9" s="696"/>
      <c r="D9" s="381">
        <v>5</v>
      </c>
      <c r="E9" s="381">
        <v>1</v>
      </c>
      <c r="F9" s="210" t="s">
        <v>93</v>
      </c>
      <c r="G9" s="210" t="s">
        <v>71</v>
      </c>
      <c r="H9" s="385" t="s">
        <v>525</v>
      </c>
      <c r="I9" s="210">
        <v>7</v>
      </c>
      <c r="J9" s="210"/>
      <c r="K9" s="210"/>
      <c r="L9" s="315"/>
      <c r="M9" s="315"/>
      <c r="N9" s="383">
        <v>1</v>
      </c>
      <c r="O9" s="383"/>
      <c r="P9" s="792" t="str">
        <f t="shared" si="0"/>
        <v>MNS.MNA_N6.KTPRA.Ust.Set6</v>
      </c>
    </row>
    <row r="10" spans="1:16" s="271" customFormat="1" outlineLevel="1" x14ac:dyDescent="0.25">
      <c r="A10" s="348">
        <v>7</v>
      </c>
      <c r="B10" s="744" t="s">
        <v>1739</v>
      </c>
      <c r="C10" s="696"/>
      <c r="D10" s="381">
        <v>6</v>
      </c>
      <c r="E10" s="381">
        <v>1</v>
      </c>
      <c r="F10" s="210" t="s">
        <v>93</v>
      </c>
      <c r="G10" s="210" t="s">
        <v>71</v>
      </c>
      <c r="H10" s="385" t="s">
        <v>612</v>
      </c>
      <c r="I10" s="210">
        <v>3</v>
      </c>
      <c r="J10" s="384"/>
      <c r="K10" s="351"/>
      <c r="L10" s="381"/>
      <c r="M10" s="381"/>
      <c r="N10" s="383">
        <v>1</v>
      </c>
      <c r="O10" s="383"/>
      <c r="P10" s="792" t="str">
        <f t="shared" si="0"/>
        <v>MNS.MNA_N6.KTPRA.Ust.Set7</v>
      </c>
    </row>
    <row r="11" spans="1:16" s="271" customFormat="1" outlineLevel="1" x14ac:dyDescent="0.25">
      <c r="A11" s="348">
        <v>8</v>
      </c>
      <c r="B11" s="744" t="s">
        <v>1757</v>
      </c>
      <c r="C11" s="696"/>
      <c r="D11" s="381">
        <v>6</v>
      </c>
      <c r="E11" s="381">
        <v>1</v>
      </c>
      <c r="F11" s="210" t="s">
        <v>93</v>
      </c>
      <c r="G11" s="210" t="s">
        <v>71</v>
      </c>
      <c r="H11" s="385" t="s">
        <v>612</v>
      </c>
      <c r="I11" s="210">
        <v>4</v>
      </c>
      <c r="J11" s="210"/>
      <c r="K11" s="315"/>
      <c r="L11" s="315"/>
      <c r="M11" s="315"/>
      <c r="N11" s="383">
        <v>1</v>
      </c>
      <c r="O11" s="383"/>
      <c r="P11" s="792" t="str">
        <f t="shared" si="0"/>
        <v>MNS.MNA_N6.KTPRA.Ust.Set8</v>
      </c>
    </row>
    <row r="12" spans="1:16" s="271" customFormat="1" outlineLevel="1" x14ac:dyDescent="0.25">
      <c r="A12" s="348">
        <v>9</v>
      </c>
      <c r="B12" s="744" t="s">
        <v>1741</v>
      </c>
      <c r="C12" s="696"/>
      <c r="D12" s="381">
        <v>6</v>
      </c>
      <c r="E12" s="381">
        <v>1</v>
      </c>
      <c r="F12" s="210" t="s">
        <v>93</v>
      </c>
      <c r="G12" s="210" t="s">
        <v>71</v>
      </c>
      <c r="H12" s="385" t="s">
        <v>612</v>
      </c>
      <c r="I12" s="210">
        <v>6</v>
      </c>
      <c r="J12" s="210"/>
      <c r="K12" s="210"/>
      <c r="L12" s="210"/>
      <c r="M12" s="210"/>
      <c r="N12" s="383">
        <v>1</v>
      </c>
      <c r="O12" s="383"/>
      <c r="P12" s="792" t="str">
        <f t="shared" si="0"/>
        <v>MNS.MNA_N6.KTPRA.Ust.Set9</v>
      </c>
    </row>
    <row r="13" spans="1:16" s="271" customFormat="1" outlineLevel="1" x14ac:dyDescent="0.25">
      <c r="A13" s="348">
        <v>10</v>
      </c>
      <c r="B13" s="744" t="s">
        <v>1740</v>
      </c>
      <c r="C13" s="696"/>
      <c r="D13" s="381">
        <v>6</v>
      </c>
      <c r="E13" s="381">
        <v>1</v>
      </c>
      <c r="F13" s="210" t="s">
        <v>93</v>
      </c>
      <c r="G13" s="210" t="s">
        <v>71</v>
      </c>
      <c r="H13" s="385" t="s">
        <v>612</v>
      </c>
      <c r="I13" s="210">
        <v>7</v>
      </c>
      <c r="J13" s="384"/>
      <c r="K13" s="351"/>
      <c r="L13" s="381"/>
      <c r="M13" s="381"/>
      <c r="N13" s="383">
        <v>1</v>
      </c>
      <c r="O13" s="383"/>
      <c r="P13" s="792" t="str">
        <f t="shared" si="0"/>
        <v>MNS.MNA_N6.KTPRA.Ust.Set10</v>
      </c>
    </row>
    <row r="14" spans="1:16" s="271" customFormat="1" outlineLevel="1" x14ac:dyDescent="0.25">
      <c r="A14" s="348">
        <v>11</v>
      </c>
      <c r="B14" s="956" t="s">
        <v>2984</v>
      </c>
      <c r="C14" s="696"/>
      <c r="D14" s="210">
        <v>7</v>
      </c>
      <c r="E14" s="315">
        <v>1</v>
      </c>
      <c r="F14" s="210" t="s">
        <v>93</v>
      </c>
      <c r="G14" s="210" t="s">
        <v>71</v>
      </c>
      <c r="H14" s="385" t="s">
        <v>525</v>
      </c>
      <c r="I14" s="210">
        <v>8</v>
      </c>
      <c r="J14" s="384"/>
      <c r="K14" s="351"/>
      <c r="L14" s="381"/>
      <c r="M14" s="381"/>
      <c r="N14" s="383">
        <v>1</v>
      </c>
      <c r="O14" s="383"/>
      <c r="P14" s="792" t="str">
        <f t="shared" si="0"/>
        <v>MNS.MNA_N6.KTPRA.Ust.Set11</v>
      </c>
    </row>
    <row r="15" spans="1:16" s="271" customFormat="1" outlineLevel="1" x14ac:dyDescent="0.25">
      <c r="A15" s="348">
        <v>12</v>
      </c>
      <c r="B15" s="956" t="s">
        <v>2985</v>
      </c>
      <c r="C15" s="696"/>
      <c r="D15" s="210">
        <v>7</v>
      </c>
      <c r="E15" s="315">
        <v>1</v>
      </c>
      <c r="F15" s="210" t="s">
        <v>93</v>
      </c>
      <c r="G15" s="210" t="s">
        <v>71</v>
      </c>
      <c r="H15" s="385" t="s">
        <v>525</v>
      </c>
      <c r="I15" s="210">
        <v>9</v>
      </c>
      <c r="J15" s="384"/>
      <c r="K15" s="351"/>
      <c r="L15" s="381"/>
      <c r="M15" s="381"/>
      <c r="N15" s="383">
        <v>1</v>
      </c>
      <c r="O15" s="383"/>
      <c r="P15" s="792" t="str">
        <f t="shared" si="0"/>
        <v>MNS.MNA_N6.KTPRA.Ust.Set12</v>
      </c>
    </row>
    <row r="16" spans="1:16" s="271" customFormat="1" outlineLevel="1" x14ac:dyDescent="0.25">
      <c r="A16" s="348">
        <v>13</v>
      </c>
      <c r="B16" s="956" t="s">
        <v>2986</v>
      </c>
      <c r="C16" s="696"/>
      <c r="D16" s="210">
        <v>7</v>
      </c>
      <c r="E16" s="210">
        <v>1</v>
      </c>
      <c r="F16" s="210" t="s">
        <v>93</v>
      </c>
      <c r="G16" s="210" t="s">
        <v>71</v>
      </c>
      <c r="H16" s="385" t="s">
        <v>525</v>
      </c>
      <c r="I16" s="210">
        <v>10</v>
      </c>
      <c r="J16" s="210"/>
      <c r="K16" s="210"/>
      <c r="L16" s="210"/>
      <c r="M16" s="210"/>
      <c r="N16" s="383">
        <v>1</v>
      </c>
      <c r="O16" s="383"/>
      <c r="P16" s="792" t="str">
        <f t="shared" si="0"/>
        <v>MNS.MNA_N6.KTPRA.Ust.Set13</v>
      </c>
    </row>
    <row r="17" spans="1:16" s="271" customFormat="1" outlineLevel="1" x14ac:dyDescent="0.25">
      <c r="A17" s="348">
        <v>14</v>
      </c>
      <c r="B17" s="744" t="s">
        <v>1742</v>
      </c>
      <c r="C17" s="727"/>
      <c r="D17" s="210">
        <v>8</v>
      </c>
      <c r="E17" s="315">
        <v>1</v>
      </c>
      <c r="F17" s="210" t="s">
        <v>93</v>
      </c>
      <c r="G17" s="210" t="s">
        <v>90</v>
      </c>
      <c r="H17" s="210" t="s">
        <v>94</v>
      </c>
      <c r="I17" s="210">
        <v>20</v>
      </c>
      <c r="J17" s="210"/>
      <c r="K17" s="210"/>
      <c r="L17" s="210"/>
      <c r="M17" s="210"/>
      <c r="N17" s="383">
        <v>1</v>
      </c>
      <c r="O17" s="383"/>
      <c r="P17" s="792" t="str">
        <f t="shared" si="0"/>
        <v>MNS.MNA_N6.KTPRA.Ust.Set14</v>
      </c>
    </row>
    <row r="18" spans="1:16" s="271" customFormat="1" outlineLevel="1" x14ac:dyDescent="0.25">
      <c r="A18" s="348">
        <v>15</v>
      </c>
      <c r="B18" s="744" t="s">
        <v>1743</v>
      </c>
      <c r="C18" s="727"/>
      <c r="D18" s="315">
        <v>11</v>
      </c>
      <c r="E18" s="315">
        <v>5</v>
      </c>
      <c r="F18" s="210" t="s">
        <v>93</v>
      </c>
      <c r="G18" s="210" t="s">
        <v>83</v>
      </c>
      <c r="H18" s="640" t="s">
        <v>649</v>
      </c>
      <c r="I18" s="210">
        <v>1</v>
      </c>
      <c r="J18" s="210"/>
      <c r="K18" s="210"/>
      <c r="L18" s="210"/>
      <c r="M18" s="210"/>
      <c r="N18" s="383">
        <v>1</v>
      </c>
      <c r="O18" s="383"/>
      <c r="P18" s="792" t="str">
        <f t="shared" si="0"/>
        <v>MNS.MNA_N6.KTPRA.Ust.Set15</v>
      </c>
    </row>
    <row r="19" spans="1:16" s="271" customFormat="1" outlineLevel="1" x14ac:dyDescent="0.25">
      <c r="A19" s="348">
        <v>16</v>
      </c>
      <c r="B19" s="744" t="s">
        <v>1744</v>
      </c>
      <c r="C19" s="727"/>
      <c r="D19" s="1022">
        <v>11</v>
      </c>
      <c r="E19" s="1022">
        <v>5</v>
      </c>
      <c r="F19" s="210" t="s">
        <v>93</v>
      </c>
      <c r="G19" s="210" t="s">
        <v>83</v>
      </c>
      <c r="H19" s="640" t="s">
        <v>650</v>
      </c>
      <c r="I19" s="210">
        <v>1</v>
      </c>
      <c r="J19" s="210"/>
      <c r="K19" s="210"/>
      <c r="L19" s="210"/>
      <c r="M19" s="210"/>
      <c r="N19" s="383">
        <v>1</v>
      </c>
      <c r="O19" s="383"/>
      <c r="P19" s="792" t="str">
        <f t="shared" si="0"/>
        <v>MNS.MNA_N6.KTPRA.Ust.Set16</v>
      </c>
    </row>
    <row r="20" spans="1:16" s="271" customFormat="1" outlineLevel="1" x14ac:dyDescent="0.25">
      <c r="A20" s="348">
        <v>17</v>
      </c>
      <c r="B20" s="744" t="s">
        <v>1745</v>
      </c>
      <c r="C20" s="727"/>
      <c r="D20" s="315">
        <v>16</v>
      </c>
      <c r="E20" s="315">
        <v>5</v>
      </c>
      <c r="F20" s="210" t="s">
        <v>93</v>
      </c>
      <c r="G20" s="210" t="s">
        <v>83</v>
      </c>
      <c r="H20" s="640" t="s">
        <v>651</v>
      </c>
      <c r="I20" s="210">
        <v>1</v>
      </c>
      <c r="J20" s="384"/>
      <c r="K20" s="351"/>
      <c r="L20" s="381"/>
      <c r="M20" s="381"/>
      <c r="N20" s="383">
        <v>1</v>
      </c>
      <c r="O20" s="383"/>
      <c r="P20" s="792" t="str">
        <f t="shared" si="0"/>
        <v>MNS.MNA_N6.KTPRA.Ust.Set17</v>
      </c>
    </row>
    <row r="21" spans="1:16" s="271" customFormat="1" outlineLevel="1" x14ac:dyDescent="0.25">
      <c r="A21" s="348">
        <v>18</v>
      </c>
      <c r="B21" s="744" t="s">
        <v>2987</v>
      </c>
      <c r="C21" s="727"/>
      <c r="D21" s="315">
        <v>17</v>
      </c>
      <c r="E21" s="315">
        <v>5</v>
      </c>
      <c r="F21" s="210" t="s">
        <v>93</v>
      </c>
      <c r="G21" s="210" t="s">
        <v>83</v>
      </c>
      <c r="H21" s="640" t="s">
        <v>652</v>
      </c>
      <c r="I21" s="210">
        <v>1</v>
      </c>
      <c r="J21" s="384"/>
      <c r="K21" s="351"/>
      <c r="L21" s="381"/>
      <c r="M21" s="381"/>
      <c r="N21" s="383">
        <v>1</v>
      </c>
      <c r="O21" s="383"/>
      <c r="P21" s="792" t="str">
        <f t="shared" si="0"/>
        <v>MNS.MNA_N6.KTPRA.Ust.Set18</v>
      </c>
    </row>
    <row r="22" spans="1:16" s="271" customFormat="1" outlineLevel="1" x14ac:dyDescent="0.25">
      <c r="A22" s="348">
        <v>19</v>
      </c>
      <c r="B22" s="744" t="s">
        <v>2988</v>
      </c>
      <c r="C22" s="727"/>
      <c r="D22" s="315">
        <v>18</v>
      </c>
      <c r="E22" s="315">
        <v>5</v>
      </c>
      <c r="F22" s="210" t="s">
        <v>93</v>
      </c>
      <c r="G22" s="210" t="s">
        <v>83</v>
      </c>
      <c r="H22" s="640" t="s">
        <v>653</v>
      </c>
      <c r="I22" s="210">
        <v>1</v>
      </c>
      <c r="J22" s="384"/>
      <c r="K22" s="351"/>
      <c r="L22" s="381"/>
      <c r="M22" s="381"/>
      <c r="N22" s="383">
        <v>1</v>
      </c>
      <c r="O22" s="383"/>
      <c r="P22" s="792" t="str">
        <f t="shared" si="0"/>
        <v>MNS.MNA_N6.KTPRA.Ust.Set19</v>
      </c>
    </row>
    <row r="23" spans="1:16" s="271" customFormat="1" outlineLevel="1" x14ac:dyDescent="0.25">
      <c r="A23" s="348">
        <v>20</v>
      </c>
      <c r="B23" s="744" t="s">
        <v>1746</v>
      </c>
      <c r="C23" s="726"/>
      <c r="D23" s="315">
        <v>19</v>
      </c>
      <c r="E23" s="315">
        <v>2</v>
      </c>
      <c r="F23" s="210" t="s">
        <v>93</v>
      </c>
      <c r="G23" s="210" t="s">
        <v>83</v>
      </c>
      <c r="H23" s="640" t="s">
        <v>654</v>
      </c>
      <c r="I23" s="210">
        <v>1</v>
      </c>
      <c r="J23" s="210"/>
      <c r="K23" s="210"/>
      <c r="L23" s="315"/>
      <c r="M23" s="315"/>
      <c r="N23" s="383">
        <v>1</v>
      </c>
      <c r="O23" s="383"/>
      <c r="P23" s="792" t="str">
        <f t="shared" si="0"/>
        <v>MNS.MNA_N6.KTPRA.Ust.Set20</v>
      </c>
    </row>
    <row r="24" spans="1:16" s="271" customFormat="1" outlineLevel="1" x14ac:dyDescent="0.25">
      <c r="A24" s="348">
        <v>21</v>
      </c>
      <c r="B24" s="744" t="s">
        <v>1747</v>
      </c>
      <c r="C24" s="726"/>
      <c r="D24" s="315">
        <v>19</v>
      </c>
      <c r="E24" s="315">
        <v>2</v>
      </c>
      <c r="F24" s="210" t="s">
        <v>93</v>
      </c>
      <c r="G24" s="210" t="s">
        <v>83</v>
      </c>
      <c r="H24" s="640" t="s">
        <v>655</v>
      </c>
      <c r="I24" s="210">
        <v>1</v>
      </c>
      <c r="J24" s="384"/>
      <c r="K24" s="351"/>
      <c r="L24" s="381"/>
      <c r="M24" s="381"/>
      <c r="N24" s="383">
        <v>1</v>
      </c>
      <c r="O24" s="383"/>
      <c r="P24" s="792" t="str">
        <f t="shared" si="0"/>
        <v>MNS.MNA_N6.KTPRA.Ust.Set21</v>
      </c>
    </row>
    <row r="25" spans="1:16" s="271" customFormat="1" outlineLevel="1" x14ac:dyDescent="0.25">
      <c r="A25" s="348">
        <v>22</v>
      </c>
      <c r="B25" s="744" t="s">
        <v>1748</v>
      </c>
      <c r="C25" s="726"/>
      <c r="D25" s="315">
        <v>20</v>
      </c>
      <c r="E25" s="315">
        <v>2</v>
      </c>
      <c r="F25" s="210" t="s">
        <v>93</v>
      </c>
      <c r="G25" s="210" t="s">
        <v>83</v>
      </c>
      <c r="H25" s="640" t="s">
        <v>656</v>
      </c>
      <c r="I25" s="210">
        <v>1</v>
      </c>
      <c r="J25" s="210"/>
      <c r="K25" s="210"/>
      <c r="L25" s="640"/>
      <c r="M25" s="210"/>
      <c r="N25" s="383">
        <v>1</v>
      </c>
      <c r="O25" s="383"/>
      <c r="P25" s="792" t="str">
        <f t="shared" si="0"/>
        <v>MNS.MNA_N6.KTPRA.Ust.Set22</v>
      </c>
    </row>
    <row r="26" spans="1:16" s="271" customFormat="1" outlineLevel="1" x14ac:dyDescent="0.25">
      <c r="A26" s="348">
        <v>23</v>
      </c>
      <c r="B26" s="744" t="s">
        <v>1749</v>
      </c>
      <c r="C26" s="726"/>
      <c r="D26" s="315">
        <v>20</v>
      </c>
      <c r="E26" s="381">
        <v>2</v>
      </c>
      <c r="F26" s="210" t="s">
        <v>93</v>
      </c>
      <c r="G26" s="210" t="s">
        <v>83</v>
      </c>
      <c r="H26" s="640" t="s">
        <v>657</v>
      </c>
      <c r="I26" s="210">
        <v>1</v>
      </c>
      <c r="J26" s="210"/>
      <c r="K26" s="655"/>
      <c r="L26" s="655"/>
      <c r="M26" s="210"/>
      <c r="N26" s="383">
        <v>1</v>
      </c>
      <c r="O26" s="383"/>
      <c r="P26" s="792" t="str">
        <f t="shared" si="0"/>
        <v>MNS.MNA_N6.KTPRA.Ust.Set23</v>
      </c>
    </row>
    <row r="27" spans="1:16" s="271" customFormat="1" outlineLevel="1" x14ac:dyDescent="0.25">
      <c r="A27" s="348">
        <v>24</v>
      </c>
      <c r="B27" s="891" t="s">
        <v>2989</v>
      </c>
      <c r="C27" s="466"/>
      <c r="D27" s="210">
        <v>50</v>
      </c>
      <c r="E27" s="315">
        <v>0</v>
      </c>
      <c r="F27" s="210" t="s">
        <v>93</v>
      </c>
      <c r="G27" s="210" t="s">
        <v>90</v>
      </c>
      <c r="H27" s="210" t="s">
        <v>94</v>
      </c>
      <c r="I27" s="210"/>
      <c r="J27" s="210"/>
      <c r="K27" s="655"/>
      <c r="L27" s="655"/>
      <c r="M27" s="210"/>
      <c r="N27" s="383">
        <v>1</v>
      </c>
      <c r="O27" s="383"/>
      <c r="P27" s="792" t="str">
        <f t="shared" si="0"/>
        <v>MNS.MNA_N6.KTPRA.Ust.Set24</v>
      </c>
    </row>
    <row r="28" spans="1:16" s="271" customFormat="1" outlineLevel="1" x14ac:dyDescent="0.25">
      <c r="A28" s="348">
        <v>25</v>
      </c>
      <c r="B28" s="891" t="s">
        <v>1750</v>
      </c>
      <c r="C28" s="466"/>
      <c r="D28" s="381">
        <v>51</v>
      </c>
      <c r="E28" s="381">
        <v>60</v>
      </c>
      <c r="F28" s="210" t="s">
        <v>93</v>
      </c>
      <c r="G28" s="210" t="s">
        <v>83</v>
      </c>
      <c r="H28" s="640" t="s">
        <v>634</v>
      </c>
      <c r="I28" s="210">
        <v>1</v>
      </c>
      <c r="J28" s="210"/>
      <c r="K28" s="655"/>
      <c r="L28" s="655"/>
      <c r="M28" s="210"/>
      <c r="N28" s="383">
        <v>1</v>
      </c>
      <c r="O28" s="383"/>
      <c r="P28" s="792" t="str">
        <f t="shared" si="0"/>
        <v>MNS.MNA_N6.KTPRA.Ust.Set25</v>
      </c>
    </row>
    <row r="29" spans="1:16" s="271" customFormat="1" outlineLevel="1" x14ac:dyDescent="0.25">
      <c r="A29" s="348">
        <v>26</v>
      </c>
      <c r="B29" s="891" t="s">
        <v>1751</v>
      </c>
      <c r="C29" s="466"/>
      <c r="D29" s="210">
        <v>52</v>
      </c>
      <c r="E29" s="315">
        <v>0</v>
      </c>
      <c r="F29" s="210" t="s">
        <v>93</v>
      </c>
      <c r="G29" s="210" t="s">
        <v>83</v>
      </c>
      <c r="H29" s="640" t="s">
        <v>635</v>
      </c>
      <c r="I29" s="210">
        <v>1</v>
      </c>
      <c r="J29" s="210"/>
      <c r="K29" s="655"/>
      <c r="L29" s="655"/>
      <c r="M29" s="210"/>
      <c r="N29" s="383">
        <v>1</v>
      </c>
      <c r="O29" s="383">
        <v>1</v>
      </c>
      <c r="P29" s="792" t="str">
        <f t="shared" si="0"/>
        <v>MNS.MNA_N6.KTPRA.Ust.Set26</v>
      </c>
    </row>
    <row r="30" spans="1:16" s="271" customFormat="1" outlineLevel="1" x14ac:dyDescent="0.25">
      <c r="A30" s="348">
        <v>27</v>
      </c>
      <c r="B30" s="891" t="s">
        <v>2990</v>
      </c>
      <c r="C30" s="466"/>
      <c r="D30" s="210">
        <v>53</v>
      </c>
      <c r="E30" s="210">
        <v>70</v>
      </c>
      <c r="F30" s="210" t="s">
        <v>93</v>
      </c>
      <c r="G30" s="210" t="s">
        <v>83</v>
      </c>
      <c r="H30" s="640" t="s">
        <v>636</v>
      </c>
      <c r="I30" s="210">
        <v>1</v>
      </c>
      <c r="J30" s="210"/>
      <c r="K30" s="210"/>
      <c r="L30" s="210"/>
      <c r="M30" s="210"/>
      <c r="N30" s="383">
        <v>1</v>
      </c>
      <c r="O30" s="383">
        <v>1</v>
      </c>
      <c r="P30" s="792" t="str">
        <f t="shared" si="0"/>
        <v>MNS.MNA_N6.KTPRA.Ust.Set27</v>
      </c>
    </row>
    <row r="31" spans="1:16" s="271" customFormat="1" outlineLevel="1" x14ac:dyDescent="0.25">
      <c r="A31" s="348">
        <v>28</v>
      </c>
      <c r="B31" s="891" t="s">
        <v>3546</v>
      </c>
      <c r="C31" s="727"/>
      <c r="D31" s="210">
        <v>54</v>
      </c>
      <c r="E31" s="315">
        <v>3</v>
      </c>
      <c r="F31" s="210" t="s">
        <v>93</v>
      </c>
      <c r="G31" s="210" t="s">
        <v>83</v>
      </c>
      <c r="H31" s="640" t="s">
        <v>3547</v>
      </c>
      <c r="I31" s="210">
        <v>1</v>
      </c>
      <c r="J31" s="210"/>
      <c r="K31" s="315"/>
      <c r="L31" s="315"/>
      <c r="M31" s="315"/>
      <c r="N31" s="383">
        <v>1</v>
      </c>
      <c r="O31" s="383"/>
      <c r="P31" s="792" t="str">
        <f t="shared" si="0"/>
        <v>MNS.MNA_N6.KTPRA.Ust.Set28</v>
      </c>
    </row>
    <row r="32" spans="1:16" s="271" customFormat="1" outlineLevel="1" x14ac:dyDescent="0.25">
      <c r="A32" s="348">
        <v>29</v>
      </c>
      <c r="B32" s="891" t="s">
        <v>3548</v>
      </c>
      <c r="C32" s="727"/>
      <c r="D32" s="210">
        <v>56</v>
      </c>
      <c r="E32" s="315">
        <v>60</v>
      </c>
      <c r="F32" s="210" t="s">
        <v>93</v>
      </c>
      <c r="G32" s="210" t="s">
        <v>83</v>
      </c>
      <c r="H32" s="640" t="s">
        <v>3549</v>
      </c>
      <c r="I32" s="210">
        <v>1</v>
      </c>
      <c r="J32" s="210"/>
      <c r="K32" s="210"/>
      <c r="L32" s="210"/>
      <c r="M32" s="210"/>
      <c r="N32" s="383">
        <v>1</v>
      </c>
      <c r="O32" s="383"/>
      <c r="P32" s="792" t="str">
        <f t="shared" si="0"/>
        <v>MNS.MNA_N6.KTPRA.Ust.Set29</v>
      </c>
    </row>
    <row r="33" spans="1:16" s="271" customFormat="1" outlineLevel="1" x14ac:dyDescent="0.25">
      <c r="A33" s="348">
        <v>30</v>
      </c>
      <c r="B33" s="891" t="s">
        <v>2991</v>
      </c>
      <c r="C33" s="727"/>
      <c r="D33" s="210">
        <v>57</v>
      </c>
      <c r="E33" s="315">
        <v>3</v>
      </c>
      <c r="F33" s="210" t="s">
        <v>93</v>
      </c>
      <c r="G33" s="210" t="s">
        <v>83</v>
      </c>
      <c r="H33" s="640" t="s">
        <v>639</v>
      </c>
      <c r="I33" s="210">
        <v>1</v>
      </c>
      <c r="J33" s="210"/>
      <c r="K33" s="210"/>
      <c r="L33" s="210"/>
      <c r="M33" s="210"/>
      <c r="N33" s="383">
        <v>1</v>
      </c>
      <c r="O33" s="383"/>
      <c r="P33" s="792" t="str">
        <f t="shared" si="0"/>
        <v>MNS.MNA_N6.KTPRA.Ust.Set30</v>
      </c>
    </row>
    <row r="34" spans="1:16" s="271" customFormat="1" outlineLevel="1" x14ac:dyDescent="0.25">
      <c r="A34" s="348">
        <v>31</v>
      </c>
      <c r="B34" s="891" t="s">
        <v>2992</v>
      </c>
      <c r="C34" s="727"/>
      <c r="D34" s="210">
        <v>58</v>
      </c>
      <c r="E34" s="315">
        <v>0</v>
      </c>
      <c r="F34" s="210" t="s">
        <v>93</v>
      </c>
      <c r="G34" s="210" t="s">
        <v>83</v>
      </c>
      <c r="H34" s="640" t="s">
        <v>640</v>
      </c>
      <c r="I34" s="210">
        <v>1</v>
      </c>
      <c r="J34" s="210"/>
      <c r="K34" s="210"/>
      <c r="L34" s="210"/>
      <c r="M34" s="210"/>
      <c r="N34" s="383">
        <v>1</v>
      </c>
      <c r="O34" s="383"/>
      <c r="P34" s="792" t="str">
        <f t="shared" si="0"/>
        <v>MNS.MNA_N6.KTPRA.Ust.Set31</v>
      </c>
    </row>
    <row r="35" spans="1:16" s="271" customFormat="1" outlineLevel="1" x14ac:dyDescent="0.25">
      <c r="A35" s="348">
        <v>32</v>
      </c>
      <c r="B35" s="892" t="s">
        <v>2993</v>
      </c>
      <c r="C35" s="466"/>
      <c r="D35" s="381">
        <v>59</v>
      </c>
      <c r="E35" s="381">
        <v>0</v>
      </c>
      <c r="F35" s="210" t="s">
        <v>93</v>
      </c>
      <c r="G35" s="210" t="s">
        <v>83</v>
      </c>
      <c r="H35" s="640" t="s">
        <v>641</v>
      </c>
      <c r="I35" s="210">
        <v>1</v>
      </c>
      <c r="J35" s="210"/>
      <c r="K35" s="315"/>
      <c r="L35" s="315"/>
      <c r="M35" s="315"/>
      <c r="N35" s="383">
        <v>1</v>
      </c>
      <c r="O35" s="383"/>
      <c r="P35" s="792" t="str">
        <f t="shared" si="0"/>
        <v>MNS.MNA_N6.KTPRA.Ust.Set32</v>
      </c>
    </row>
    <row r="36" spans="1:16" s="271" customFormat="1" outlineLevel="1" x14ac:dyDescent="0.25">
      <c r="A36" s="348">
        <v>33</v>
      </c>
      <c r="B36" s="892" t="s">
        <v>1752</v>
      </c>
      <c r="C36" s="466"/>
      <c r="D36" s="381">
        <v>60</v>
      </c>
      <c r="E36" s="381">
        <v>0</v>
      </c>
      <c r="F36" s="210" t="s">
        <v>93</v>
      </c>
      <c r="G36" s="210" t="s">
        <v>83</v>
      </c>
      <c r="H36" s="640" t="s">
        <v>902</v>
      </c>
      <c r="I36" s="210">
        <v>1</v>
      </c>
      <c r="J36" s="210"/>
      <c r="K36" s="315"/>
      <c r="L36" s="315"/>
      <c r="M36" s="315"/>
      <c r="N36" s="383">
        <v>1</v>
      </c>
      <c r="O36" s="383"/>
      <c r="P36" s="792" t="str">
        <f t="shared" si="0"/>
        <v>MNS.MNA_N6.KTPRA.Ust.Set33</v>
      </c>
    </row>
    <row r="37" spans="1:16" s="271" customFormat="1" outlineLevel="1" x14ac:dyDescent="0.25">
      <c r="A37" s="348">
        <v>34</v>
      </c>
      <c r="B37" s="892" t="s">
        <v>1753</v>
      </c>
      <c r="C37" s="466"/>
      <c r="D37" s="381">
        <v>60</v>
      </c>
      <c r="E37" s="381">
        <v>0</v>
      </c>
      <c r="F37" s="210" t="s">
        <v>93</v>
      </c>
      <c r="G37" s="210" t="s">
        <v>83</v>
      </c>
      <c r="H37" s="640" t="s">
        <v>901</v>
      </c>
      <c r="I37" s="210">
        <v>1</v>
      </c>
      <c r="J37" s="210"/>
      <c r="K37" s="315"/>
      <c r="L37" s="315"/>
      <c r="M37" s="315"/>
      <c r="N37" s="383">
        <v>1</v>
      </c>
      <c r="O37" s="383"/>
      <c r="P37" s="792" t="str">
        <f t="shared" si="0"/>
        <v>MNS.MNA_N6.KTPRA.Ust.Set34</v>
      </c>
    </row>
    <row r="38" spans="1:16" s="271" customFormat="1" outlineLevel="1" x14ac:dyDescent="0.25">
      <c r="A38" s="348">
        <v>35</v>
      </c>
      <c r="B38" s="1007" t="s">
        <v>2994</v>
      </c>
      <c r="C38" s="466"/>
      <c r="D38" s="381">
        <v>60</v>
      </c>
      <c r="E38" s="381">
        <v>0</v>
      </c>
      <c r="F38" s="210" t="s">
        <v>93</v>
      </c>
      <c r="G38" s="210" t="s">
        <v>83</v>
      </c>
      <c r="H38" s="640" t="s">
        <v>904</v>
      </c>
      <c r="I38" s="743">
        <v>0</v>
      </c>
      <c r="J38" s="210"/>
      <c r="K38" s="210"/>
      <c r="L38" s="640"/>
      <c r="M38" s="210"/>
      <c r="N38" s="1006">
        <v>0</v>
      </c>
      <c r="O38" s="383"/>
      <c r="P38" s="792" t="str">
        <f t="shared" si="0"/>
        <v>MNS.MNA_N6.KTPRA.Ust.Set35</v>
      </c>
    </row>
    <row r="39" spans="1:16" s="271" customFormat="1" outlineLevel="1" x14ac:dyDescent="0.25">
      <c r="A39" s="348">
        <v>36</v>
      </c>
      <c r="B39" s="1007" t="s">
        <v>1754</v>
      </c>
      <c r="C39" s="466"/>
      <c r="D39" s="381">
        <v>61</v>
      </c>
      <c r="E39" s="381">
        <v>0</v>
      </c>
      <c r="F39" s="210" t="s">
        <v>93</v>
      </c>
      <c r="G39" s="210" t="s">
        <v>83</v>
      </c>
      <c r="H39" s="640" t="s">
        <v>642</v>
      </c>
      <c r="I39" s="743">
        <v>0</v>
      </c>
      <c r="J39" s="210"/>
      <c r="K39" s="210"/>
      <c r="L39" s="640"/>
      <c r="M39" s="210"/>
      <c r="N39" s="1006">
        <v>0</v>
      </c>
      <c r="O39" s="383"/>
      <c r="P39" s="792" t="str">
        <f>CONCATENATE($P$3,".KTPRA.Ust.Set",A39)</f>
        <v>MNS.MNA_N6.KTPRA.Ust.Set36</v>
      </c>
    </row>
    <row r="40" spans="1:16" s="271" customFormat="1" outlineLevel="1" x14ac:dyDescent="0.25">
      <c r="A40" s="348">
        <v>37</v>
      </c>
      <c r="B40" s="1007" t="s">
        <v>1755</v>
      </c>
      <c r="C40" s="466"/>
      <c r="D40" s="381">
        <v>61</v>
      </c>
      <c r="E40" s="315">
        <v>0</v>
      </c>
      <c r="F40" s="210" t="s">
        <v>93</v>
      </c>
      <c r="G40" s="210" t="s">
        <v>83</v>
      </c>
      <c r="H40" s="640" t="s">
        <v>643</v>
      </c>
      <c r="I40" s="743">
        <v>0</v>
      </c>
      <c r="J40" s="384"/>
      <c r="K40" s="351"/>
      <c r="L40" s="381"/>
      <c r="M40" s="381"/>
      <c r="N40" s="1006">
        <v>0</v>
      </c>
      <c r="O40" s="383"/>
      <c r="P40" s="792" t="str">
        <f t="shared" si="0"/>
        <v>MNS.MNA_N6.KTPRA.Ust.Set37</v>
      </c>
    </row>
    <row r="41" spans="1:16" s="271" customFormat="1" outlineLevel="1" x14ac:dyDescent="0.25">
      <c r="A41" s="348">
        <v>38</v>
      </c>
      <c r="B41" s="744" t="s">
        <v>3398</v>
      </c>
      <c r="C41" s="466"/>
      <c r="D41" s="210">
        <v>62</v>
      </c>
      <c r="E41" s="210">
        <v>0</v>
      </c>
      <c r="F41" s="210" t="s">
        <v>93</v>
      </c>
      <c r="G41" s="210" t="s">
        <v>83</v>
      </c>
      <c r="H41" s="640" t="s">
        <v>869</v>
      </c>
      <c r="I41" s="210">
        <v>1</v>
      </c>
      <c r="J41" s="384"/>
      <c r="K41" s="351"/>
      <c r="L41" s="381"/>
      <c r="M41" s="381"/>
      <c r="N41" s="383">
        <v>1</v>
      </c>
      <c r="O41" s="383"/>
      <c r="P41" s="792" t="str">
        <f t="shared" si="0"/>
        <v>MNS.MNA_N6.KTPRA.Ust.Set38</v>
      </c>
    </row>
    <row r="42" spans="1:16" s="271" customFormat="1" outlineLevel="1" x14ac:dyDescent="0.25">
      <c r="A42" s="348">
        <v>39</v>
      </c>
      <c r="B42" s="891" t="s">
        <v>3399</v>
      </c>
      <c r="C42" s="466"/>
      <c r="D42" s="743">
        <v>59</v>
      </c>
      <c r="E42" s="315">
        <v>0</v>
      </c>
      <c r="F42" s="210" t="s">
        <v>93</v>
      </c>
      <c r="G42" s="743" t="s">
        <v>90</v>
      </c>
      <c r="H42" s="743" t="s">
        <v>94</v>
      </c>
      <c r="I42" s="1008">
        <v>24</v>
      </c>
      <c r="J42" s="384"/>
      <c r="K42" s="351"/>
      <c r="L42" s="381"/>
      <c r="M42" s="381"/>
      <c r="N42" s="383">
        <v>1</v>
      </c>
      <c r="O42" s="383"/>
      <c r="P42" s="792" t="str">
        <f t="shared" si="0"/>
        <v>MNS.MNA_N6.KTPRA.Ust.Set39</v>
      </c>
    </row>
    <row r="43" spans="1:16" s="271" customFormat="1" outlineLevel="1" x14ac:dyDescent="0.25">
      <c r="A43" s="348">
        <v>40</v>
      </c>
      <c r="B43" s="663"/>
      <c r="C43" s="727"/>
      <c r="D43" s="210"/>
      <c r="E43" s="315"/>
      <c r="F43" s="210"/>
      <c r="G43" s="210"/>
      <c r="H43" s="210"/>
      <c r="I43" s="210"/>
      <c r="J43" s="384"/>
      <c r="K43" s="351"/>
      <c r="L43" s="381"/>
      <c r="M43" s="381"/>
      <c r="N43" s="383"/>
      <c r="O43" s="383"/>
      <c r="P43" s="792" t="str">
        <f t="shared" si="0"/>
        <v>MNS.MNA_N6.KTPRA.Ust.Set40</v>
      </c>
    </row>
    <row r="44" spans="1:16" s="271" customFormat="1" outlineLevel="1" x14ac:dyDescent="0.25">
      <c r="A44" s="348">
        <v>41</v>
      </c>
      <c r="B44" s="469"/>
      <c r="C44" s="466"/>
      <c r="D44" s="210"/>
      <c r="E44" s="315"/>
      <c r="F44" s="210"/>
      <c r="G44" s="210"/>
      <c r="H44" s="210"/>
      <c r="I44" s="210"/>
      <c r="J44" s="384"/>
      <c r="K44" s="351"/>
      <c r="L44" s="381"/>
      <c r="M44" s="381"/>
      <c r="N44" s="383"/>
      <c r="O44" s="383"/>
      <c r="P44" s="792" t="str">
        <f t="shared" si="0"/>
        <v>MNS.MNA_N6.KTPRA.Ust.Set41</v>
      </c>
    </row>
    <row r="45" spans="1:16" s="271" customFormat="1" outlineLevel="1" x14ac:dyDescent="0.25">
      <c r="A45" s="348">
        <v>42</v>
      </c>
      <c r="B45" s="469"/>
      <c r="C45" s="466"/>
      <c r="D45" s="381"/>
      <c r="E45" s="381"/>
      <c r="F45" s="210"/>
      <c r="G45" s="210"/>
      <c r="H45" s="640"/>
      <c r="I45" s="210"/>
      <c r="J45" s="210"/>
      <c r="K45" s="210"/>
      <c r="L45" s="315"/>
      <c r="M45" s="315"/>
      <c r="N45" s="383"/>
      <c r="O45" s="383"/>
      <c r="P45" s="792" t="str">
        <f t="shared" si="0"/>
        <v>MNS.MNA_N6.KTPRA.Ust.Set42</v>
      </c>
    </row>
    <row r="46" spans="1:16" s="271" customFormat="1" outlineLevel="1" x14ac:dyDescent="0.25">
      <c r="A46" s="348">
        <v>43</v>
      </c>
      <c r="B46" s="469"/>
      <c r="C46" s="466"/>
      <c r="D46" s="210"/>
      <c r="E46" s="315"/>
      <c r="F46" s="210"/>
      <c r="G46" s="210"/>
      <c r="H46" s="640"/>
      <c r="I46" s="210"/>
      <c r="J46" s="210"/>
      <c r="K46" s="210"/>
      <c r="L46" s="640"/>
      <c r="M46" s="210"/>
      <c r="N46" s="383"/>
      <c r="O46" s="383"/>
      <c r="P46" s="792" t="str">
        <f t="shared" si="0"/>
        <v>MNS.MNA_N6.KTPRA.Ust.Set43</v>
      </c>
    </row>
    <row r="47" spans="1:16" s="271" customFormat="1" outlineLevel="1" x14ac:dyDescent="0.25">
      <c r="A47" s="348">
        <v>44</v>
      </c>
      <c r="B47" s="469"/>
      <c r="C47" s="466"/>
      <c r="D47" s="210"/>
      <c r="E47" s="210"/>
      <c r="F47" s="210"/>
      <c r="G47" s="210"/>
      <c r="H47" s="640"/>
      <c r="I47" s="210"/>
      <c r="J47" s="210"/>
      <c r="K47" s="655"/>
      <c r="L47" s="655"/>
      <c r="M47" s="210"/>
      <c r="N47" s="383"/>
      <c r="O47" s="383"/>
      <c r="P47" s="792" t="str">
        <f t="shared" si="0"/>
        <v>MNS.MNA_N6.KTPRA.Ust.Set44</v>
      </c>
    </row>
    <row r="48" spans="1:16" s="271" customFormat="1" outlineLevel="1" x14ac:dyDescent="0.25">
      <c r="A48" s="348">
        <v>45</v>
      </c>
      <c r="B48" s="469"/>
      <c r="C48" s="727"/>
      <c r="D48" s="210"/>
      <c r="E48" s="315"/>
      <c r="F48" s="210"/>
      <c r="G48" s="210"/>
      <c r="H48" s="640"/>
      <c r="I48" s="210"/>
      <c r="J48" s="210"/>
      <c r="K48" s="655"/>
      <c r="L48" s="655"/>
      <c r="M48" s="210"/>
      <c r="N48" s="383"/>
      <c r="O48" s="383"/>
      <c r="P48" s="792" t="str">
        <f t="shared" si="0"/>
        <v>MNS.MNA_N6.KTPRA.Ust.Set45</v>
      </c>
    </row>
    <row r="49" spans="1:16" s="271" customFormat="1" outlineLevel="1" x14ac:dyDescent="0.25">
      <c r="A49" s="348">
        <v>46</v>
      </c>
      <c r="B49" s="469"/>
      <c r="C49" s="727"/>
      <c r="D49" s="210"/>
      <c r="E49" s="315"/>
      <c r="F49" s="210"/>
      <c r="G49" s="210"/>
      <c r="H49" s="640"/>
      <c r="I49" s="210"/>
      <c r="J49" s="384"/>
      <c r="K49" s="351"/>
      <c r="L49" s="381"/>
      <c r="M49" s="381"/>
      <c r="N49" s="383"/>
      <c r="O49" s="383"/>
      <c r="P49" s="792" t="str">
        <f t="shared" si="0"/>
        <v>MNS.MNA_N6.KTPRA.Ust.Set46</v>
      </c>
    </row>
    <row r="50" spans="1:16" s="271" customFormat="1" outlineLevel="1" x14ac:dyDescent="0.25">
      <c r="A50" s="348">
        <v>47</v>
      </c>
      <c r="B50" s="469"/>
      <c r="C50" s="727"/>
      <c r="D50" s="210"/>
      <c r="E50" s="315"/>
      <c r="F50" s="210"/>
      <c r="G50" s="210"/>
      <c r="H50" s="640"/>
      <c r="I50" s="210"/>
      <c r="J50" s="384"/>
      <c r="K50" s="351"/>
      <c r="L50" s="381"/>
      <c r="M50" s="381"/>
      <c r="N50" s="383"/>
      <c r="O50" s="383"/>
      <c r="P50" s="792" t="str">
        <f t="shared" si="0"/>
        <v>MNS.MNA_N6.KTPRA.Ust.Set47</v>
      </c>
    </row>
    <row r="51" spans="1:16" s="271" customFormat="1" outlineLevel="1" x14ac:dyDescent="0.25">
      <c r="A51" s="348">
        <v>48</v>
      </c>
      <c r="B51" s="469"/>
      <c r="C51" s="727"/>
      <c r="D51" s="210"/>
      <c r="E51" s="315"/>
      <c r="F51" s="210"/>
      <c r="G51" s="210"/>
      <c r="H51" s="640"/>
      <c r="I51" s="210"/>
      <c r="J51" s="384"/>
      <c r="K51" s="351"/>
      <c r="L51" s="381"/>
      <c r="M51" s="381"/>
      <c r="N51" s="383"/>
      <c r="O51" s="383"/>
      <c r="P51" s="792" t="str">
        <f t="shared" ref="P51:P68" si="1">CONCATENATE($P$3,".KTPRA.Ust.Set",A51)</f>
        <v>MNS.MNA_N6.KTPRA.Ust.Set48</v>
      </c>
    </row>
    <row r="52" spans="1:16" s="271" customFormat="1" outlineLevel="1" x14ac:dyDescent="0.25">
      <c r="A52" s="348">
        <v>49</v>
      </c>
      <c r="B52" s="664"/>
      <c r="C52" s="466"/>
      <c r="D52" s="381"/>
      <c r="E52" s="381"/>
      <c r="F52" s="210"/>
      <c r="G52" s="210"/>
      <c r="H52" s="640"/>
      <c r="I52" s="210"/>
      <c r="J52" s="384"/>
      <c r="K52" s="351"/>
      <c r="L52" s="381"/>
      <c r="M52" s="381"/>
      <c r="N52" s="383"/>
      <c r="O52" s="383"/>
      <c r="P52" s="792" t="str">
        <f t="shared" si="1"/>
        <v>MNS.MNA_N6.KTPRA.Ust.Set49</v>
      </c>
    </row>
    <row r="53" spans="1:16" s="271" customFormat="1" outlineLevel="1" x14ac:dyDescent="0.25">
      <c r="A53" s="348">
        <v>50</v>
      </c>
      <c r="B53" s="664"/>
      <c r="C53" s="466"/>
      <c r="D53" s="381"/>
      <c r="E53" s="381"/>
      <c r="F53" s="210"/>
      <c r="G53" s="210"/>
      <c r="H53" s="640"/>
      <c r="I53" s="210"/>
      <c r="J53" s="384"/>
      <c r="K53" s="351"/>
      <c r="L53" s="381"/>
      <c r="M53" s="381"/>
      <c r="N53" s="383"/>
      <c r="O53" s="383"/>
      <c r="P53" s="792" t="str">
        <f t="shared" si="1"/>
        <v>MNS.MNA_N6.KTPRA.Ust.Set50</v>
      </c>
    </row>
    <row r="54" spans="1:16" s="271" customFormat="1" outlineLevel="1" x14ac:dyDescent="0.25">
      <c r="A54" s="348">
        <v>51</v>
      </c>
      <c r="B54" s="664"/>
      <c r="C54" s="466"/>
      <c r="D54" s="381"/>
      <c r="E54" s="381"/>
      <c r="F54" s="210"/>
      <c r="G54" s="210"/>
      <c r="H54" s="640"/>
      <c r="I54" s="210"/>
      <c r="J54" s="384"/>
      <c r="K54" s="351"/>
      <c r="L54" s="381"/>
      <c r="M54" s="381"/>
      <c r="N54" s="383"/>
      <c r="O54" s="383"/>
      <c r="P54" s="792" t="str">
        <f t="shared" si="1"/>
        <v>MNS.MNA_N6.KTPRA.Ust.Set51</v>
      </c>
    </row>
    <row r="55" spans="1:16" s="271" customFormat="1" outlineLevel="1" x14ac:dyDescent="0.25">
      <c r="A55" s="348">
        <v>52</v>
      </c>
      <c r="B55" s="664"/>
      <c r="C55" s="466"/>
      <c r="D55" s="381"/>
      <c r="E55" s="381"/>
      <c r="F55" s="210"/>
      <c r="G55" s="210"/>
      <c r="H55" s="640"/>
      <c r="I55" s="210"/>
      <c r="J55" s="384"/>
      <c r="K55" s="351"/>
      <c r="L55" s="381"/>
      <c r="M55" s="381"/>
      <c r="N55" s="383"/>
      <c r="O55" s="383"/>
      <c r="P55" s="792" t="str">
        <f t="shared" si="1"/>
        <v>MNS.MNA_N6.KTPRA.Ust.Set52</v>
      </c>
    </row>
    <row r="56" spans="1:16" s="271" customFormat="1" outlineLevel="1" x14ac:dyDescent="0.25">
      <c r="A56" s="348">
        <v>53</v>
      </c>
      <c r="B56" s="664"/>
      <c r="C56" s="466"/>
      <c r="D56" s="381"/>
      <c r="E56" s="381"/>
      <c r="F56" s="210"/>
      <c r="G56" s="210"/>
      <c r="H56" s="640"/>
      <c r="I56" s="210"/>
      <c r="J56" s="210"/>
      <c r="K56" s="210"/>
      <c r="L56" s="315"/>
      <c r="M56" s="315"/>
      <c r="N56" s="383"/>
      <c r="O56" s="383"/>
      <c r="P56" s="792" t="str">
        <f t="shared" si="1"/>
        <v>MNS.MNA_N6.KTPRA.Ust.Set53</v>
      </c>
    </row>
    <row r="57" spans="1:16" s="271" customFormat="1" outlineLevel="1" x14ac:dyDescent="0.25">
      <c r="A57" s="348">
        <v>54</v>
      </c>
      <c r="B57" s="664"/>
      <c r="C57" s="466"/>
      <c r="D57" s="381"/>
      <c r="E57" s="315"/>
      <c r="F57" s="210"/>
      <c r="G57" s="210"/>
      <c r="H57" s="640"/>
      <c r="I57" s="210"/>
      <c r="J57" s="210"/>
      <c r="K57" s="210"/>
      <c r="L57" s="640"/>
      <c r="M57" s="210"/>
      <c r="N57" s="383"/>
      <c r="O57" s="383"/>
      <c r="P57" s="792" t="str">
        <f t="shared" si="1"/>
        <v>MNS.MNA_N6.KTPRA.Ust.Set54</v>
      </c>
    </row>
    <row r="58" spans="1:16" s="271" customFormat="1" outlineLevel="1" x14ac:dyDescent="0.25">
      <c r="A58" s="348">
        <v>55</v>
      </c>
      <c r="B58" s="663"/>
      <c r="C58" s="466"/>
      <c r="D58" s="210"/>
      <c r="E58" s="210"/>
      <c r="F58" s="210"/>
      <c r="G58" s="210"/>
      <c r="H58" s="640"/>
      <c r="I58" s="210"/>
      <c r="J58" s="210"/>
      <c r="K58" s="655"/>
      <c r="L58" s="655"/>
      <c r="M58" s="210"/>
      <c r="N58" s="383"/>
      <c r="O58" s="383"/>
      <c r="P58" s="792" t="str">
        <f t="shared" si="1"/>
        <v>MNS.MNA_N6.KTPRA.Ust.Set55</v>
      </c>
    </row>
    <row r="59" spans="1:16" s="271" customFormat="1" outlineLevel="1" x14ac:dyDescent="0.25">
      <c r="A59" s="348">
        <v>56</v>
      </c>
      <c r="B59" s="469"/>
      <c r="C59" s="466"/>
      <c r="D59" s="210"/>
      <c r="E59" s="315"/>
      <c r="F59" s="210"/>
      <c r="G59" s="210"/>
      <c r="H59" s="210"/>
      <c r="I59" s="210"/>
      <c r="J59" s="210"/>
      <c r="K59" s="655"/>
      <c r="L59" s="655"/>
      <c r="M59" s="210"/>
      <c r="N59" s="383"/>
      <c r="O59" s="383"/>
      <c r="P59" s="792" t="str">
        <f t="shared" si="1"/>
        <v>MNS.MNA_N6.KTPRA.Ust.Set56</v>
      </c>
    </row>
    <row r="60" spans="1:16" s="271" customFormat="1" outlineLevel="1" x14ac:dyDescent="0.25">
      <c r="A60" s="348">
        <v>57</v>
      </c>
      <c r="B60" s="663"/>
      <c r="C60" s="727"/>
      <c r="D60" s="210"/>
      <c r="E60" s="315"/>
      <c r="F60" s="210"/>
      <c r="G60" s="210"/>
      <c r="H60" s="210"/>
      <c r="I60" s="210"/>
      <c r="J60" s="210"/>
      <c r="K60" s="655"/>
      <c r="L60" s="655"/>
      <c r="M60" s="210"/>
      <c r="N60" s="383"/>
      <c r="O60" s="383"/>
      <c r="P60" s="792" t="str">
        <f t="shared" si="1"/>
        <v>MNS.MNA_N6.KTPRA.Ust.Set57</v>
      </c>
    </row>
    <row r="61" spans="1:16" s="271" customFormat="1" outlineLevel="1" x14ac:dyDescent="0.25">
      <c r="A61" s="348">
        <v>58</v>
      </c>
      <c r="B61" s="663"/>
      <c r="C61" s="727"/>
      <c r="D61" s="210"/>
      <c r="E61" s="315"/>
      <c r="F61" s="210"/>
      <c r="G61" s="210"/>
      <c r="H61" s="640"/>
      <c r="I61" s="210"/>
      <c r="J61" s="210"/>
      <c r="K61" s="655"/>
      <c r="L61" s="655"/>
      <c r="M61" s="210"/>
      <c r="N61" s="383"/>
      <c r="O61" s="383"/>
      <c r="P61" s="792" t="str">
        <f t="shared" si="1"/>
        <v>MNS.MNA_N6.KTPRA.Ust.Set58</v>
      </c>
    </row>
    <row r="62" spans="1:16" s="271" customFormat="1" outlineLevel="1" x14ac:dyDescent="0.25">
      <c r="A62" s="348">
        <v>59</v>
      </c>
      <c r="B62" s="663"/>
      <c r="C62" s="727"/>
      <c r="D62" s="210"/>
      <c r="E62" s="315"/>
      <c r="F62" s="210"/>
      <c r="G62" s="210"/>
      <c r="H62" s="640"/>
      <c r="I62" s="210"/>
      <c r="J62" s="210"/>
      <c r="K62" s="210"/>
      <c r="L62" s="210"/>
      <c r="M62" s="210"/>
      <c r="N62" s="383"/>
      <c r="O62" s="383"/>
      <c r="P62" s="792" t="str">
        <f t="shared" si="1"/>
        <v>MNS.MNA_N6.KTPRA.Ust.Set59</v>
      </c>
    </row>
    <row r="63" spans="1:16" s="271" customFormat="1" outlineLevel="1" x14ac:dyDescent="0.25">
      <c r="A63" s="348">
        <v>60</v>
      </c>
      <c r="B63" s="663"/>
      <c r="C63" s="727"/>
      <c r="D63" s="210"/>
      <c r="E63" s="315"/>
      <c r="F63" s="210"/>
      <c r="G63" s="210"/>
      <c r="H63" s="640"/>
      <c r="I63" s="210"/>
      <c r="J63" s="210"/>
      <c r="K63" s="315"/>
      <c r="L63" s="315"/>
      <c r="M63" s="315"/>
      <c r="N63" s="383"/>
      <c r="O63" s="383"/>
      <c r="P63" s="792" t="str">
        <f t="shared" si="1"/>
        <v>MNS.MNA_N6.KTPRA.Ust.Set60</v>
      </c>
    </row>
    <row r="64" spans="1:16" s="271" customFormat="1" outlineLevel="1" x14ac:dyDescent="0.25">
      <c r="A64" s="348">
        <v>61</v>
      </c>
      <c r="B64" s="663"/>
      <c r="C64" s="727"/>
      <c r="D64" s="210"/>
      <c r="E64" s="315"/>
      <c r="F64" s="210"/>
      <c r="G64" s="210"/>
      <c r="H64" s="640"/>
      <c r="I64" s="210"/>
      <c r="J64" s="210"/>
      <c r="K64" s="210"/>
      <c r="L64" s="210"/>
      <c r="M64" s="210"/>
      <c r="N64" s="383"/>
      <c r="O64" s="383"/>
      <c r="P64" s="792" t="str">
        <f t="shared" si="1"/>
        <v>MNS.MNA_N6.KTPRA.Ust.Set61</v>
      </c>
    </row>
    <row r="65" spans="1:16" s="271" customFormat="1" outlineLevel="1" x14ac:dyDescent="0.25">
      <c r="A65" s="348">
        <v>62</v>
      </c>
      <c r="B65" s="663"/>
      <c r="C65" s="727"/>
      <c r="D65" s="210"/>
      <c r="E65" s="315"/>
      <c r="F65" s="210"/>
      <c r="G65" s="210"/>
      <c r="H65" s="640"/>
      <c r="I65" s="210"/>
      <c r="J65" s="210"/>
      <c r="K65" s="210"/>
      <c r="L65" s="210"/>
      <c r="M65" s="210"/>
      <c r="N65" s="383"/>
      <c r="O65" s="383"/>
      <c r="P65" s="792" t="str">
        <f t="shared" si="1"/>
        <v>MNS.MNA_N6.KTPRA.Ust.Set62</v>
      </c>
    </row>
    <row r="66" spans="1:16" s="271" customFormat="1" outlineLevel="1" x14ac:dyDescent="0.25">
      <c r="A66" s="348">
        <v>63</v>
      </c>
      <c r="B66" s="663"/>
      <c r="C66" s="726"/>
      <c r="D66" s="210"/>
      <c r="E66" s="315"/>
      <c r="F66" s="210"/>
      <c r="G66" s="210"/>
      <c r="H66" s="640"/>
      <c r="I66" s="210"/>
      <c r="J66" s="210"/>
      <c r="K66" s="210"/>
      <c r="L66" s="210"/>
      <c r="M66" s="210"/>
      <c r="N66" s="383"/>
      <c r="O66" s="383"/>
      <c r="P66" s="792" t="str">
        <f t="shared" si="1"/>
        <v>MNS.MNA_N6.KTPRA.Ust.Set63</v>
      </c>
    </row>
    <row r="67" spans="1:16" s="271" customFormat="1" outlineLevel="1" x14ac:dyDescent="0.25">
      <c r="A67" s="348">
        <v>64</v>
      </c>
      <c r="B67" s="663"/>
      <c r="C67" s="726"/>
      <c r="D67" s="210"/>
      <c r="E67" s="315"/>
      <c r="F67" s="210"/>
      <c r="G67" s="210"/>
      <c r="H67" s="640"/>
      <c r="I67" s="210"/>
      <c r="J67" s="210"/>
      <c r="K67" s="315"/>
      <c r="L67" s="315"/>
      <c r="M67" s="315"/>
      <c r="N67" s="383"/>
      <c r="O67" s="383"/>
      <c r="P67" s="792" t="str">
        <f t="shared" si="1"/>
        <v>MNS.MNA_N6.KTPRA.Ust.Set64</v>
      </c>
    </row>
    <row r="68" spans="1:16" s="271" customFormat="1" outlineLevel="1" x14ac:dyDescent="0.25">
      <c r="A68" s="348">
        <v>65</v>
      </c>
      <c r="B68" s="663"/>
      <c r="C68" s="726"/>
      <c r="D68" s="210"/>
      <c r="E68" s="315"/>
      <c r="F68" s="210"/>
      <c r="G68" s="210"/>
      <c r="H68" s="640"/>
      <c r="I68" s="210"/>
      <c r="J68" s="210"/>
      <c r="K68" s="315"/>
      <c r="L68" s="315"/>
      <c r="M68" s="315"/>
      <c r="N68" s="383"/>
      <c r="O68" s="383"/>
      <c r="P68" s="792" t="str">
        <f t="shared" si="1"/>
        <v>MNS.MNA_N6.KTPRA.Ust.Set65</v>
      </c>
    </row>
    <row r="69" spans="1:16" s="271" customFormat="1" outlineLevel="1" x14ac:dyDescent="0.25">
      <c r="A69" s="348">
        <v>66</v>
      </c>
      <c r="B69" s="469"/>
      <c r="C69" s="466"/>
      <c r="D69" s="381"/>
      <c r="E69" s="381"/>
      <c r="F69" s="384"/>
      <c r="G69" s="364"/>
      <c r="H69" s="385"/>
      <c r="I69" s="381"/>
      <c r="J69" s="384"/>
      <c r="K69" s="351"/>
      <c r="L69" s="381"/>
      <c r="M69" s="381"/>
      <c r="N69" s="383"/>
      <c r="O69" s="383"/>
      <c r="P69" s="792" t="str">
        <f t="shared" ref="P69:P98" si="2">CONCATENATE($P$3,".KTPRA.Ust.Set",A69)</f>
        <v>MNS.MNA_N6.KTPRA.Ust.Set66</v>
      </c>
    </row>
    <row r="70" spans="1:16" s="271" customFormat="1" outlineLevel="1" x14ac:dyDescent="0.25">
      <c r="A70" s="348">
        <v>67</v>
      </c>
      <c r="B70" s="469"/>
      <c r="C70" s="466"/>
      <c r="D70" s="381"/>
      <c r="E70" s="381"/>
      <c r="F70" s="384"/>
      <c r="G70" s="364"/>
      <c r="H70" s="385"/>
      <c r="I70" s="381"/>
      <c r="J70" s="384"/>
      <c r="K70" s="351"/>
      <c r="L70" s="381"/>
      <c r="M70" s="381"/>
      <c r="N70" s="383"/>
      <c r="O70" s="383"/>
      <c r="P70" s="792" t="str">
        <f t="shared" si="2"/>
        <v>MNS.MNA_N6.KTPRA.Ust.Set67</v>
      </c>
    </row>
    <row r="71" spans="1:16" s="271" customFormat="1" outlineLevel="1" x14ac:dyDescent="0.25">
      <c r="A71" s="348">
        <v>68</v>
      </c>
      <c r="B71" s="469"/>
      <c r="C71" s="466"/>
      <c r="D71" s="381"/>
      <c r="E71" s="381"/>
      <c r="F71" s="384"/>
      <c r="G71" s="364"/>
      <c r="H71" s="385"/>
      <c r="I71" s="381"/>
      <c r="J71" s="384"/>
      <c r="K71" s="351"/>
      <c r="L71" s="381"/>
      <c r="M71" s="381"/>
      <c r="N71" s="383"/>
      <c r="O71" s="383"/>
      <c r="P71" s="792" t="str">
        <f t="shared" si="2"/>
        <v>MNS.MNA_N6.KTPRA.Ust.Set68</v>
      </c>
    </row>
    <row r="72" spans="1:16" s="271" customFormat="1" outlineLevel="1" x14ac:dyDescent="0.25">
      <c r="A72" s="348">
        <v>69</v>
      </c>
      <c r="B72" s="469"/>
      <c r="C72" s="466"/>
      <c r="D72" s="381"/>
      <c r="E72" s="381"/>
      <c r="F72" s="384"/>
      <c r="G72" s="364"/>
      <c r="H72" s="385"/>
      <c r="I72" s="381"/>
      <c r="J72" s="384"/>
      <c r="K72" s="351"/>
      <c r="L72" s="381"/>
      <c r="M72" s="381"/>
      <c r="N72" s="383"/>
      <c r="O72" s="383"/>
      <c r="P72" s="792" t="str">
        <f t="shared" si="2"/>
        <v>MNS.MNA_N6.KTPRA.Ust.Set69</v>
      </c>
    </row>
    <row r="73" spans="1:16" s="271" customFormat="1" outlineLevel="1" x14ac:dyDescent="0.25">
      <c r="A73" s="348">
        <v>70</v>
      </c>
      <c r="B73" s="469"/>
      <c r="C73" s="466"/>
      <c r="D73" s="381"/>
      <c r="E73" s="381"/>
      <c r="F73" s="384"/>
      <c r="G73" s="364"/>
      <c r="H73" s="385"/>
      <c r="I73" s="381"/>
      <c r="J73" s="384"/>
      <c r="K73" s="351"/>
      <c r="L73" s="381"/>
      <c r="M73" s="381"/>
      <c r="N73" s="383"/>
      <c r="O73" s="383"/>
      <c r="P73" s="792" t="str">
        <f t="shared" si="2"/>
        <v>MNS.MNA_N6.KTPRA.Ust.Set70</v>
      </c>
    </row>
    <row r="74" spans="1:16" s="271" customFormat="1" outlineLevel="1" x14ac:dyDescent="0.25">
      <c r="A74" s="348">
        <v>71</v>
      </c>
      <c r="B74" s="469"/>
      <c r="C74" s="466"/>
      <c r="D74" s="381"/>
      <c r="E74" s="381"/>
      <c r="F74" s="384"/>
      <c r="G74" s="364"/>
      <c r="H74" s="385"/>
      <c r="I74" s="381"/>
      <c r="J74" s="384"/>
      <c r="K74" s="351"/>
      <c r="L74" s="381"/>
      <c r="M74" s="381"/>
      <c r="N74" s="383"/>
      <c r="O74" s="383"/>
      <c r="P74" s="792" t="str">
        <f t="shared" si="2"/>
        <v>MNS.MNA_N6.KTPRA.Ust.Set71</v>
      </c>
    </row>
    <row r="75" spans="1:16" s="271" customFormat="1" outlineLevel="1" x14ac:dyDescent="0.25">
      <c r="A75" s="348">
        <v>72</v>
      </c>
      <c r="B75" s="469"/>
      <c r="C75" s="466"/>
      <c r="D75" s="381"/>
      <c r="E75" s="381"/>
      <c r="F75" s="384"/>
      <c r="G75" s="364"/>
      <c r="H75" s="385"/>
      <c r="I75" s="381"/>
      <c r="J75" s="384"/>
      <c r="K75" s="351"/>
      <c r="L75" s="381"/>
      <c r="M75" s="381"/>
      <c r="N75" s="383"/>
      <c r="O75" s="383"/>
      <c r="P75" s="792" t="str">
        <f t="shared" si="2"/>
        <v>MNS.MNA_N6.KTPRA.Ust.Set72</v>
      </c>
    </row>
    <row r="76" spans="1:16" s="271" customFormat="1" outlineLevel="1" x14ac:dyDescent="0.25">
      <c r="A76" s="348">
        <v>73</v>
      </c>
      <c r="B76" s="469"/>
      <c r="C76" s="466"/>
      <c r="D76" s="381"/>
      <c r="E76" s="381"/>
      <c r="F76" s="384"/>
      <c r="G76" s="364"/>
      <c r="H76" s="385"/>
      <c r="I76" s="381"/>
      <c r="J76" s="384"/>
      <c r="K76" s="351"/>
      <c r="L76" s="381"/>
      <c r="M76" s="381"/>
      <c r="N76" s="383"/>
      <c r="O76" s="383"/>
      <c r="P76" s="792" t="str">
        <f t="shared" si="2"/>
        <v>MNS.MNA_N6.KTPRA.Ust.Set73</v>
      </c>
    </row>
    <row r="77" spans="1:16" s="271" customFormat="1" outlineLevel="1" x14ac:dyDescent="0.25">
      <c r="A77" s="348">
        <v>74</v>
      </c>
      <c r="B77" s="470"/>
      <c r="C77" s="467"/>
      <c r="D77" s="381"/>
      <c r="E77" s="381"/>
      <c r="F77" s="384"/>
      <c r="G77" s="351"/>
      <c r="H77" s="385"/>
      <c r="I77" s="381"/>
      <c r="J77" s="384"/>
      <c r="K77" s="351"/>
      <c r="L77" s="381"/>
      <c r="M77" s="381"/>
      <c r="N77" s="383"/>
      <c r="O77" s="383"/>
      <c r="P77" s="792" t="str">
        <f t="shared" si="2"/>
        <v>MNS.MNA_N6.KTPRA.Ust.Set74</v>
      </c>
    </row>
    <row r="78" spans="1:16" s="271" customFormat="1" outlineLevel="1" x14ac:dyDescent="0.25">
      <c r="A78" s="348">
        <v>75</v>
      </c>
      <c r="B78" s="470"/>
      <c r="C78" s="467"/>
      <c r="D78" s="381"/>
      <c r="E78" s="381"/>
      <c r="F78" s="384"/>
      <c r="G78" s="351"/>
      <c r="H78" s="385"/>
      <c r="I78" s="381"/>
      <c r="J78" s="384"/>
      <c r="K78" s="351"/>
      <c r="L78" s="381"/>
      <c r="M78" s="381"/>
      <c r="N78" s="383"/>
      <c r="O78" s="383"/>
      <c r="P78" s="792" t="str">
        <f t="shared" si="2"/>
        <v>MNS.MNA_N6.KTPRA.Ust.Set75</v>
      </c>
    </row>
    <row r="79" spans="1:16" outlineLevel="1" x14ac:dyDescent="0.25">
      <c r="A79" s="38">
        <v>76</v>
      </c>
      <c r="B79" s="470"/>
      <c r="C79" s="468"/>
      <c r="D79" s="393"/>
      <c r="E79" s="393"/>
      <c r="F79" s="384"/>
      <c r="G79" s="55"/>
      <c r="H79" s="389"/>
      <c r="I79" s="393"/>
      <c r="J79" s="392"/>
      <c r="K79" s="55"/>
      <c r="L79" s="393"/>
      <c r="M79" s="393"/>
      <c r="N79" s="397"/>
      <c r="O79" s="397"/>
      <c r="P79" s="792" t="str">
        <f t="shared" si="2"/>
        <v>MNS.MNA_N6.KTPRA.Ust.Set76</v>
      </c>
    </row>
    <row r="80" spans="1:16" outlineLevel="1" x14ac:dyDescent="0.25">
      <c r="A80" s="38">
        <v>77</v>
      </c>
      <c r="B80" s="470"/>
      <c r="C80" s="468"/>
      <c r="D80" s="393"/>
      <c r="E80" s="393"/>
      <c r="F80" s="384"/>
      <c r="G80" s="55"/>
      <c r="H80" s="389"/>
      <c r="I80" s="393"/>
      <c r="J80" s="392"/>
      <c r="K80" s="55"/>
      <c r="L80" s="393"/>
      <c r="M80" s="393"/>
      <c r="N80" s="397"/>
      <c r="O80" s="397"/>
      <c r="P80" s="792" t="str">
        <f t="shared" si="2"/>
        <v>MNS.MNA_N6.KTPRA.Ust.Set77</v>
      </c>
    </row>
    <row r="81" spans="1:16" outlineLevel="1" x14ac:dyDescent="0.25">
      <c r="A81" s="38">
        <v>78</v>
      </c>
      <c r="B81" s="470"/>
      <c r="C81" s="468"/>
      <c r="D81" s="393"/>
      <c r="E81" s="393"/>
      <c r="F81" s="384"/>
      <c r="G81" s="55"/>
      <c r="H81" s="389"/>
      <c r="I81" s="393"/>
      <c r="J81" s="392"/>
      <c r="K81" s="55"/>
      <c r="L81" s="393"/>
      <c r="M81" s="393"/>
      <c r="N81" s="397"/>
      <c r="O81" s="397"/>
      <c r="P81" s="792" t="str">
        <f t="shared" si="2"/>
        <v>MNS.MNA_N6.KTPRA.Ust.Set78</v>
      </c>
    </row>
    <row r="82" spans="1:16" outlineLevel="1" x14ac:dyDescent="0.25">
      <c r="A82" s="38">
        <v>79</v>
      </c>
      <c r="B82" s="470"/>
      <c r="C82" s="468"/>
      <c r="D82" s="393"/>
      <c r="E82" s="393"/>
      <c r="F82" s="384"/>
      <c r="G82" s="55"/>
      <c r="H82" s="389"/>
      <c r="I82" s="393"/>
      <c r="J82" s="392"/>
      <c r="K82" s="55"/>
      <c r="L82" s="393"/>
      <c r="M82" s="393"/>
      <c r="N82" s="397"/>
      <c r="O82" s="397"/>
      <c r="P82" s="792" t="str">
        <f t="shared" si="2"/>
        <v>MNS.MNA_N6.KTPRA.Ust.Set79</v>
      </c>
    </row>
    <row r="83" spans="1:16" outlineLevel="1" x14ac:dyDescent="0.25">
      <c r="A83" s="38">
        <v>80</v>
      </c>
      <c r="B83" s="470"/>
      <c r="C83" s="468"/>
      <c r="D83" s="393"/>
      <c r="E83" s="393"/>
      <c r="F83" s="384"/>
      <c r="G83" s="55"/>
      <c r="H83" s="389"/>
      <c r="I83" s="393"/>
      <c r="J83" s="392"/>
      <c r="K83" s="55"/>
      <c r="L83" s="393"/>
      <c r="M83" s="393"/>
      <c r="N83" s="397"/>
      <c r="O83" s="397"/>
      <c r="P83" s="792" t="str">
        <f t="shared" si="2"/>
        <v>MNS.MNA_N6.KTPRA.Ust.Set80</v>
      </c>
    </row>
    <row r="84" spans="1:16" outlineLevel="1" x14ac:dyDescent="0.25">
      <c r="A84" s="38">
        <v>81</v>
      </c>
      <c r="B84" s="470"/>
      <c r="C84" s="468"/>
      <c r="D84" s="393"/>
      <c r="E84" s="393"/>
      <c r="F84" s="384"/>
      <c r="G84" s="55"/>
      <c r="H84" s="389"/>
      <c r="I84" s="393"/>
      <c r="J84" s="392"/>
      <c r="K84" s="55"/>
      <c r="L84" s="393"/>
      <c r="M84" s="393"/>
      <c r="N84" s="397"/>
      <c r="O84" s="397"/>
      <c r="P84" s="792" t="str">
        <f t="shared" si="2"/>
        <v>MNS.MNA_N6.KTPRA.Ust.Set81</v>
      </c>
    </row>
    <row r="85" spans="1:16" outlineLevel="1" x14ac:dyDescent="0.25">
      <c r="A85" s="38">
        <v>82</v>
      </c>
      <c r="B85" s="470"/>
      <c r="C85" s="468"/>
      <c r="D85" s="393"/>
      <c r="E85" s="393"/>
      <c r="F85" s="384"/>
      <c r="G85" s="55"/>
      <c r="H85" s="389"/>
      <c r="I85" s="393"/>
      <c r="J85" s="392"/>
      <c r="K85" s="55"/>
      <c r="L85" s="393"/>
      <c r="M85" s="393"/>
      <c r="N85" s="397"/>
      <c r="O85" s="397"/>
      <c r="P85" s="792" t="str">
        <f t="shared" si="2"/>
        <v>MNS.MNA_N6.KTPRA.Ust.Set82</v>
      </c>
    </row>
    <row r="86" spans="1:16" outlineLevel="1" x14ac:dyDescent="0.25">
      <c r="A86" s="38">
        <v>83</v>
      </c>
      <c r="B86" s="470"/>
      <c r="C86" s="468"/>
      <c r="D86" s="393"/>
      <c r="E86" s="393"/>
      <c r="F86" s="384"/>
      <c r="G86" s="55"/>
      <c r="H86" s="389"/>
      <c r="I86" s="393"/>
      <c r="J86" s="392"/>
      <c r="K86" s="55"/>
      <c r="L86" s="393"/>
      <c r="M86" s="393"/>
      <c r="N86" s="397"/>
      <c r="O86" s="397"/>
      <c r="P86" s="792" t="str">
        <f t="shared" si="2"/>
        <v>MNS.MNA_N6.KTPRA.Ust.Set83</v>
      </c>
    </row>
    <row r="87" spans="1:16" outlineLevel="1" x14ac:dyDescent="0.25">
      <c r="A87" s="38">
        <v>84</v>
      </c>
      <c r="B87" s="470"/>
      <c r="C87" s="468"/>
      <c r="D87" s="393"/>
      <c r="E87" s="393"/>
      <c r="F87" s="384"/>
      <c r="G87" s="55"/>
      <c r="H87" s="389"/>
      <c r="I87" s="393"/>
      <c r="J87" s="392"/>
      <c r="K87" s="55"/>
      <c r="L87" s="393"/>
      <c r="M87" s="393"/>
      <c r="N87" s="397"/>
      <c r="O87" s="397"/>
      <c r="P87" s="792" t="str">
        <f t="shared" si="2"/>
        <v>MNS.MNA_N6.KTPRA.Ust.Set84</v>
      </c>
    </row>
    <row r="88" spans="1:16" outlineLevel="1" x14ac:dyDescent="0.25">
      <c r="A88" s="38">
        <v>85</v>
      </c>
      <c r="B88" s="470"/>
      <c r="C88" s="468"/>
      <c r="D88" s="393"/>
      <c r="E88" s="393"/>
      <c r="F88" s="384"/>
      <c r="G88" s="55"/>
      <c r="H88" s="389"/>
      <c r="I88" s="393"/>
      <c r="J88" s="392"/>
      <c r="K88" s="55"/>
      <c r="L88" s="393"/>
      <c r="M88" s="393"/>
      <c r="N88" s="397"/>
      <c r="O88" s="397"/>
      <c r="P88" s="792" t="str">
        <f t="shared" si="2"/>
        <v>MNS.MNA_N6.KTPRA.Ust.Set85</v>
      </c>
    </row>
    <row r="89" spans="1:16" outlineLevel="1" x14ac:dyDescent="0.25">
      <c r="A89" s="38">
        <v>86</v>
      </c>
      <c r="B89" s="470"/>
      <c r="C89" s="468"/>
      <c r="D89" s="393"/>
      <c r="E89" s="393"/>
      <c r="F89" s="384"/>
      <c r="G89" s="55"/>
      <c r="H89" s="389"/>
      <c r="I89" s="393"/>
      <c r="J89" s="392"/>
      <c r="K89" s="55"/>
      <c r="L89" s="393"/>
      <c r="M89" s="393"/>
      <c r="N89" s="397"/>
      <c r="O89" s="397"/>
      <c r="P89" s="792" t="str">
        <f t="shared" si="2"/>
        <v>MNS.MNA_N6.KTPRA.Ust.Set86</v>
      </c>
    </row>
    <row r="90" spans="1:16" outlineLevel="1" x14ac:dyDescent="0.25">
      <c r="A90" s="38">
        <v>87</v>
      </c>
      <c r="B90" s="470"/>
      <c r="C90" s="468"/>
      <c r="D90" s="393"/>
      <c r="E90" s="393"/>
      <c r="F90" s="384"/>
      <c r="G90" s="55"/>
      <c r="H90" s="389"/>
      <c r="I90" s="393"/>
      <c r="J90" s="392"/>
      <c r="K90" s="55"/>
      <c r="L90" s="393"/>
      <c r="M90" s="393"/>
      <c r="N90" s="397"/>
      <c r="O90" s="397"/>
      <c r="P90" s="792" t="str">
        <f t="shared" si="2"/>
        <v>MNS.MNA_N6.KTPRA.Ust.Set87</v>
      </c>
    </row>
    <row r="91" spans="1:16" outlineLevel="1" x14ac:dyDescent="0.25">
      <c r="A91" s="38">
        <v>88</v>
      </c>
      <c r="B91" s="470"/>
      <c r="C91" s="468"/>
      <c r="D91" s="393"/>
      <c r="E91" s="393"/>
      <c r="F91" s="384"/>
      <c r="G91" s="55"/>
      <c r="H91" s="389"/>
      <c r="I91" s="393"/>
      <c r="J91" s="392"/>
      <c r="K91" s="55"/>
      <c r="L91" s="393"/>
      <c r="M91" s="393"/>
      <c r="N91" s="397"/>
      <c r="O91" s="397"/>
      <c r="P91" s="792" t="str">
        <f t="shared" si="2"/>
        <v>MNS.MNA_N6.KTPRA.Ust.Set88</v>
      </c>
    </row>
    <row r="92" spans="1:16" outlineLevel="1" x14ac:dyDescent="0.25">
      <c r="A92" s="38">
        <v>89</v>
      </c>
      <c r="B92" s="470"/>
      <c r="C92" s="468"/>
      <c r="D92" s="393"/>
      <c r="E92" s="393"/>
      <c r="F92" s="384"/>
      <c r="G92" s="55"/>
      <c r="H92" s="389"/>
      <c r="I92" s="393"/>
      <c r="J92" s="392"/>
      <c r="K92" s="55"/>
      <c r="L92" s="393"/>
      <c r="M92" s="393"/>
      <c r="N92" s="397"/>
      <c r="O92" s="397"/>
      <c r="P92" s="792" t="str">
        <f t="shared" si="2"/>
        <v>MNS.MNA_N6.KTPRA.Ust.Set89</v>
      </c>
    </row>
    <row r="93" spans="1:16" outlineLevel="1" x14ac:dyDescent="0.25">
      <c r="A93" s="38">
        <v>90</v>
      </c>
      <c r="B93" s="470"/>
      <c r="C93" s="468"/>
      <c r="D93" s="393"/>
      <c r="E93" s="393"/>
      <c r="F93" s="384"/>
      <c r="G93" s="55"/>
      <c r="H93" s="389"/>
      <c r="I93" s="393"/>
      <c r="J93" s="392"/>
      <c r="K93" s="55"/>
      <c r="L93" s="393"/>
      <c r="M93" s="393"/>
      <c r="N93" s="397"/>
      <c r="O93" s="397"/>
      <c r="P93" s="792" t="str">
        <f t="shared" si="2"/>
        <v>MNS.MNA_N6.KTPRA.Ust.Set90</v>
      </c>
    </row>
    <row r="94" spans="1:16" outlineLevel="1" x14ac:dyDescent="0.25">
      <c r="A94" s="38">
        <v>91</v>
      </c>
      <c r="B94" s="470"/>
      <c r="C94" s="468"/>
      <c r="D94" s="393"/>
      <c r="E94" s="393"/>
      <c r="F94" s="384"/>
      <c r="G94" s="55"/>
      <c r="H94" s="389"/>
      <c r="I94" s="393"/>
      <c r="J94" s="392"/>
      <c r="K94" s="55"/>
      <c r="L94" s="393"/>
      <c r="M94" s="393"/>
      <c r="N94" s="397"/>
      <c r="O94" s="397"/>
      <c r="P94" s="792" t="str">
        <f t="shared" si="2"/>
        <v>MNS.MNA_N6.KTPRA.Ust.Set91</v>
      </c>
    </row>
    <row r="95" spans="1:16" outlineLevel="1" x14ac:dyDescent="0.25">
      <c r="A95" s="38">
        <v>92</v>
      </c>
      <c r="B95" s="470"/>
      <c r="C95" s="468"/>
      <c r="D95" s="393"/>
      <c r="E95" s="393"/>
      <c r="F95" s="384"/>
      <c r="G95" s="55"/>
      <c r="H95" s="389"/>
      <c r="I95" s="393"/>
      <c r="J95" s="392"/>
      <c r="K95" s="55"/>
      <c r="L95" s="393"/>
      <c r="M95" s="393"/>
      <c r="N95" s="397"/>
      <c r="O95" s="397"/>
      <c r="P95" s="792" t="str">
        <f t="shared" si="2"/>
        <v>MNS.MNA_N6.KTPRA.Ust.Set92</v>
      </c>
    </row>
    <row r="96" spans="1:16" outlineLevel="1" x14ac:dyDescent="0.25">
      <c r="A96" s="38">
        <v>93</v>
      </c>
      <c r="B96" s="470"/>
      <c r="C96" s="468"/>
      <c r="D96" s="393"/>
      <c r="E96" s="393"/>
      <c r="F96" s="384"/>
      <c r="G96" s="55"/>
      <c r="H96" s="389"/>
      <c r="I96" s="393"/>
      <c r="J96" s="392"/>
      <c r="K96" s="55"/>
      <c r="L96" s="393"/>
      <c r="M96" s="393"/>
      <c r="N96" s="397"/>
      <c r="O96" s="397"/>
      <c r="P96" s="792" t="str">
        <f t="shared" si="2"/>
        <v>MNS.MNA_N6.KTPRA.Ust.Set93</v>
      </c>
    </row>
    <row r="97" spans="1:16" outlineLevel="1" x14ac:dyDescent="0.25">
      <c r="A97" s="38">
        <v>94</v>
      </c>
      <c r="B97" s="470"/>
      <c r="C97" s="468"/>
      <c r="D97" s="393"/>
      <c r="E97" s="393"/>
      <c r="F97" s="384"/>
      <c r="G97" s="55"/>
      <c r="H97" s="389"/>
      <c r="I97" s="393"/>
      <c r="J97" s="392"/>
      <c r="K97" s="55"/>
      <c r="L97" s="393"/>
      <c r="M97" s="393"/>
      <c r="N97" s="397"/>
      <c r="O97" s="397"/>
      <c r="P97" s="792" t="str">
        <f t="shared" si="2"/>
        <v>MNS.MNA_N6.KTPRA.Ust.Set94</v>
      </c>
    </row>
    <row r="98" spans="1:16" outlineLevel="1" x14ac:dyDescent="0.25">
      <c r="A98" s="38">
        <v>95</v>
      </c>
      <c r="B98" s="470"/>
      <c r="C98" s="468"/>
      <c r="D98" s="393"/>
      <c r="E98" s="393"/>
      <c r="F98" s="384"/>
      <c r="G98" s="55"/>
      <c r="H98" s="389"/>
      <c r="I98" s="393"/>
      <c r="J98" s="392"/>
      <c r="K98" s="55"/>
      <c r="L98" s="393"/>
      <c r="M98" s="393"/>
      <c r="N98" s="397"/>
      <c r="O98" s="397"/>
      <c r="P98" s="792" t="str">
        <f t="shared" si="2"/>
        <v>MNS.MNA_N6.KTPRA.Ust.Set95</v>
      </c>
    </row>
    <row r="99" spans="1:16" ht="15.75" thickBot="1" x14ac:dyDescent="0.3">
      <c r="A99" s="39">
        <v>96</v>
      </c>
      <c r="B99" s="471"/>
      <c r="C99" s="468"/>
      <c r="D99" s="393"/>
      <c r="E99" s="393"/>
      <c r="F99" s="384"/>
      <c r="G99" s="55"/>
      <c r="H99" s="389"/>
      <c r="I99" s="393"/>
      <c r="J99" s="392"/>
      <c r="K99" s="55"/>
      <c r="L99" s="393"/>
      <c r="M99" s="393"/>
      <c r="N99" s="397"/>
      <c r="O99" s="397"/>
      <c r="P99" s="792" t="str">
        <f>CONCATENATE($P$3,".KTPRA.Ust.Set",A99)</f>
        <v>MNS.MNA_N6.KTPRA.Ust.Set96</v>
      </c>
    </row>
    <row r="100" spans="1:16" ht="15.75" thickBot="1" x14ac:dyDescent="0.3">
      <c r="A100" s="690" t="s">
        <v>2551</v>
      </c>
      <c r="B100" s="692"/>
      <c r="C100" s="692"/>
      <c r="D100" s="692"/>
      <c r="E100" s="692"/>
      <c r="F100" s="693"/>
      <c r="G100" s="694"/>
      <c r="H100" s="691"/>
      <c r="I100" s="692"/>
      <c r="J100" s="693"/>
      <c r="K100" s="694"/>
      <c r="L100" s="692"/>
      <c r="M100" s="692"/>
      <c r="N100" s="397">
        <v>1</v>
      </c>
      <c r="O100" s="397"/>
      <c r="P100" s="791" t="str">
        <f>НА!FC5</f>
        <v>MNS.MNA_N7</v>
      </c>
    </row>
    <row r="101" spans="1:16" outlineLevel="1" x14ac:dyDescent="0.25">
      <c r="A101" s="695">
        <v>1</v>
      </c>
      <c r="B101" s="966" t="s">
        <v>1734</v>
      </c>
      <c r="C101" s="727"/>
      <c r="D101" s="210">
        <v>2</v>
      </c>
      <c r="E101" s="315">
        <v>1</v>
      </c>
      <c r="F101" s="210" t="s">
        <v>93</v>
      </c>
      <c r="G101" s="210" t="s">
        <v>71</v>
      </c>
      <c r="H101" s="385" t="s">
        <v>525</v>
      </c>
      <c r="I101" s="210">
        <v>32</v>
      </c>
      <c r="J101" s="384"/>
      <c r="K101" s="351"/>
      <c r="L101" s="381"/>
      <c r="M101" s="381"/>
      <c r="N101" s="383">
        <v>1</v>
      </c>
      <c r="O101" s="383"/>
      <c r="P101" s="791" t="str">
        <f>CONCATENATE($P$100,".KTPRA.Ust.Set",A101)</f>
        <v>MNS.MNA_N7.KTPRA.Ust.Set1</v>
      </c>
    </row>
    <row r="102" spans="1:16" s="271" customFormat="1" outlineLevel="1" x14ac:dyDescent="0.25">
      <c r="A102" s="348">
        <v>2</v>
      </c>
      <c r="B102" s="744" t="s">
        <v>1735</v>
      </c>
      <c r="C102" s="727"/>
      <c r="D102" s="210">
        <v>3</v>
      </c>
      <c r="E102" s="315">
        <v>1</v>
      </c>
      <c r="F102" s="210" t="s">
        <v>93</v>
      </c>
      <c r="G102" s="210" t="s">
        <v>74</v>
      </c>
      <c r="H102" s="210" t="s">
        <v>94</v>
      </c>
      <c r="I102" s="210">
        <v>8</v>
      </c>
      <c r="J102" s="384"/>
      <c r="K102" s="364"/>
      <c r="L102" s="381"/>
      <c r="M102" s="381"/>
      <c r="N102" s="383">
        <v>1</v>
      </c>
      <c r="O102" s="383"/>
      <c r="P102" s="791" t="str">
        <f t="shared" ref="P102:P165" si="3">CONCATENATE($P$100,".KTPRA.Ust.Set",A102)</f>
        <v>MNS.MNA_N7.KTPRA.Ust.Set2</v>
      </c>
    </row>
    <row r="103" spans="1:16" s="271" customFormat="1" outlineLevel="1" x14ac:dyDescent="0.25">
      <c r="A103" s="348">
        <v>3</v>
      </c>
      <c r="B103" s="744" t="s">
        <v>1736</v>
      </c>
      <c r="C103" s="727"/>
      <c r="D103" s="210">
        <v>5</v>
      </c>
      <c r="E103" s="315">
        <v>1</v>
      </c>
      <c r="F103" s="210" t="s">
        <v>93</v>
      </c>
      <c r="G103" s="210" t="s">
        <v>71</v>
      </c>
      <c r="H103" s="385" t="s">
        <v>525</v>
      </c>
      <c r="I103" s="210">
        <v>30</v>
      </c>
      <c r="J103" s="384"/>
      <c r="K103" s="364"/>
      <c r="L103" s="381"/>
      <c r="M103" s="381"/>
      <c r="N103" s="383">
        <v>1</v>
      </c>
      <c r="O103" s="383"/>
      <c r="P103" s="791" t="str">
        <f t="shared" si="3"/>
        <v>MNS.MNA_N7.KTPRA.Ust.Set3</v>
      </c>
    </row>
    <row r="104" spans="1:16" s="271" customFormat="1" outlineLevel="1" x14ac:dyDescent="0.25">
      <c r="A104" s="348">
        <v>4</v>
      </c>
      <c r="B104" s="744" t="s">
        <v>1756</v>
      </c>
      <c r="C104" s="727"/>
      <c r="D104" s="210">
        <v>5</v>
      </c>
      <c r="E104" s="315">
        <v>1</v>
      </c>
      <c r="F104" s="210" t="s">
        <v>93</v>
      </c>
      <c r="G104" s="210" t="s">
        <v>71</v>
      </c>
      <c r="H104" s="385" t="s">
        <v>525</v>
      </c>
      <c r="I104" s="210">
        <v>31</v>
      </c>
      <c r="J104" s="384"/>
      <c r="K104" s="364"/>
      <c r="L104" s="381"/>
      <c r="M104" s="381"/>
      <c r="N104" s="383">
        <v>1</v>
      </c>
      <c r="O104" s="383"/>
      <c r="P104" s="791" t="str">
        <f t="shared" si="3"/>
        <v>MNS.MNA_N7.KTPRA.Ust.Set4</v>
      </c>
    </row>
    <row r="105" spans="1:16" s="271" customFormat="1" outlineLevel="1" x14ac:dyDescent="0.25">
      <c r="A105" s="348">
        <v>5</v>
      </c>
      <c r="B105" s="744" t="s">
        <v>1738</v>
      </c>
      <c r="C105" s="696"/>
      <c r="D105" s="381">
        <v>5</v>
      </c>
      <c r="E105" s="381">
        <v>1</v>
      </c>
      <c r="F105" s="210" t="s">
        <v>93</v>
      </c>
      <c r="G105" s="210" t="s">
        <v>71</v>
      </c>
      <c r="H105" s="385" t="s">
        <v>525</v>
      </c>
      <c r="I105" s="210">
        <v>33</v>
      </c>
      <c r="J105" s="384"/>
      <c r="K105" s="351"/>
      <c r="L105" s="381"/>
      <c r="M105" s="381"/>
      <c r="N105" s="383">
        <v>1</v>
      </c>
      <c r="O105" s="383"/>
      <c r="P105" s="791" t="str">
        <f t="shared" si="3"/>
        <v>MNS.MNA_N7.KTPRA.Ust.Set5</v>
      </c>
    </row>
    <row r="106" spans="1:16" s="271" customFormat="1" outlineLevel="1" x14ac:dyDescent="0.25">
      <c r="A106" s="348">
        <v>6</v>
      </c>
      <c r="B106" s="744" t="s">
        <v>1737</v>
      </c>
      <c r="C106" s="696"/>
      <c r="D106" s="381">
        <v>5</v>
      </c>
      <c r="E106" s="381">
        <v>1</v>
      </c>
      <c r="F106" s="210" t="s">
        <v>93</v>
      </c>
      <c r="G106" s="210" t="s">
        <v>71</v>
      </c>
      <c r="H106" s="385" t="s">
        <v>525</v>
      </c>
      <c r="I106" s="210">
        <v>34</v>
      </c>
      <c r="J106" s="210"/>
      <c r="K106" s="210"/>
      <c r="L106" s="315"/>
      <c r="M106" s="315"/>
      <c r="N106" s="383">
        <v>1</v>
      </c>
      <c r="O106" s="383"/>
      <c r="P106" s="791" t="str">
        <f t="shared" si="3"/>
        <v>MNS.MNA_N7.KTPRA.Ust.Set6</v>
      </c>
    </row>
    <row r="107" spans="1:16" s="271" customFormat="1" outlineLevel="1" x14ac:dyDescent="0.25">
      <c r="A107" s="348">
        <v>7</v>
      </c>
      <c r="B107" s="744" t="s">
        <v>1739</v>
      </c>
      <c r="C107" s="696"/>
      <c r="D107" s="381">
        <v>6</v>
      </c>
      <c r="E107" s="381">
        <v>1</v>
      </c>
      <c r="F107" s="210" t="s">
        <v>93</v>
      </c>
      <c r="G107" s="210" t="s">
        <v>71</v>
      </c>
      <c r="H107" s="385" t="s">
        <v>612</v>
      </c>
      <c r="I107" s="210">
        <v>30</v>
      </c>
      <c r="J107" s="384"/>
      <c r="K107" s="351"/>
      <c r="L107" s="381"/>
      <c r="M107" s="381"/>
      <c r="N107" s="383">
        <v>1</v>
      </c>
      <c r="O107" s="383"/>
      <c r="P107" s="791" t="str">
        <f t="shared" si="3"/>
        <v>MNS.MNA_N7.KTPRA.Ust.Set7</v>
      </c>
    </row>
    <row r="108" spans="1:16" s="271" customFormat="1" outlineLevel="1" x14ac:dyDescent="0.25">
      <c r="A108" s="348">
        <v>8</v>
      </c>
      <c r="B108" s="744" t="s">
        <v>1757</v>
      </c>
      <c r="C108" s="696"/>
      <c r="D108" s="381">
        <v>6</v>
      </c>
      <c r="E108" s="381">
        <v>1</v>
      </c>
      <c r="F108" s="210" t="s">
        <v>93</v>
      </c>
      <c r="G108" s="210" t="s">
        <v>71</v>
      </c>
      <c r="H108" s="385" t="s">
        <v>612</v>
      </c>
      <c r="I108" s="210">
        <v>31</v>
      </c>
      <c r="J108" s="210"/>
      <c r="K108" s="315"/>
      <c r="L108" s="315"/>
      <c r="M108" s="315"/>
      <c r="N108" s="383">
        <v>1</v>
      </c>
      <c r="O108" s="383"/>
      <c r="P108" s="791" t="str">
        <f t="shared" si="3"/>
        <v>MNS.MNA_N7.KTPRA.Ust.Set8</v>
      </c>
    </row>
    <row r="109" spans="1:16" s="271" customFormat="1" outlineLevel="1" x14ac:dyDescent="0.25">
      <c r="A109" s="348">
        <v>9</v>
      </c>
      <c r="B109" s="744" t="s">
        <v>1741</v>
      </c>
      <c r="C109" s="696"/>
      <c r="D109" s="381">
        <v>6</v>
      </c>
      <c r="E109" s="381">
        <v>1</v>
      </c>
      <c r="F109" s="210" t="s">
        <v>93</v>
      </c>
      <c r="G109" s="210" t="s">
        <v>71</v>
      </c>
      <c r="H109" s="385" t="s">
        <v>612</v>
      </c>
      <c r="I109" s="210">
        <v>33</v>
      </c>
      <c r="J109" s="210"/>
      <c r="K109" s="210"/>
      <c r="L109" s="210"/>
      <c r="M109" s="210"/>
      <c r="N109" s="383">
        <v>1</v>
      </c>
      <c r="O109" s="383"/>
      <c r="P109" s="791" t="str">
        <f t="shared" si="3"/>
        <v>MNS.MNA_N7.KTPRA.Ust.Set9</v>
      </c>
    </row>
    <row r="110" spans="1:16" s="271" customFormat="1" outlineLevel="1" x14ac:dyDescent="0.25">
      <c r="A110" s="348">
        <v>10</v>
      </c>
      <c r="B110" s="744" t="s">
        <v>1740</v>
      </c>
      <c r="C110" s="696"/>
      <c r="D110" s="381">
        <v>6</v>
      </c>
      <c r="E110" s="381">
        <v>1</v>
      </c>
      <c r="F110" s="210" t="s">
        <v>93</v>
      </c>
      <c r="G110" s="210" t="s">
        <v>71</v>
      </c>
      <c r="H110" s="385" t="s">
        <v>612</v>
      </c>
      <c r="I110" s="210">
        <v>34</v>
      </c>
      <c r="J110" s="384"/>
      <c r="K110" s="351"/>
      <c r="L110" s="381"/>
      <c r="M110" s="381"/>
      <c r="N110" s="383">
        <v>1</v>
      </c>
      <c r="O110" s="383"/>
      <c r="P110" s="791" t="str">
        <f t="shared" si="3"/>
        <v>MNS.MNA_N7.KTPRA.Ust.Set10</v>
      </c>
    </row>
    <row r="111" spans="1:16" s="271" customFormat="1" outlineLevel="1" x14ac:dyDescent="0.25">
      <c r="A111" s="348">
        <v>11</v>
      </c>
      <c r="B111" s="956" t="s">
        <v>2984</v>
      </c>
      <c r="C111" s="696"/>
      <c r="D111" s="210">
        <v>7</v>
      </c>
      <c r="E111" s="315">
        <v>1</v>
      </c>
      <c r="F111" s="210" t="s">
        <v>93</v>
      </c>
      <c r="G111" s="210" t="s">
        <v>71</v>
      </c>
      <c r="H111" s="385" t="s">
        <v>525</v>
      </c>
      <c r="I111" s="210">
        <v>35</v>
      </c>
      <c r="J111" s="384"/>
      <c r="K111" s="351"/>
      <c r="L111" s="381"/>
      <c r="M111" s="381"/>
      <c r="N111" s="383">
        <v>1</v>
      </c>
      <c r="O111" s="383"/>
      <c r="P111" s="791" t="str">
        <f t="shared" si="3"/>
        <v>MNS.MNA_N7.KTPRA.Ust.Set11</v>
      </c>
    </row>
    <row r="112" spans="1:16" s="271" customFormat="1" outlineLevel="1" x14ac:dyDescent="0.25">
      <c r="A112" s="348">
        <v>12</v>
      </c>
      <c r="B112" s="956" t="s">
        <v>2985</v>
      </c>
      <c r="C112" s="696"/>
      <c r="D112" s="210">
        <v>7</v>
      </c>
      <c r="E112" s="315">
        <v>1</v>
      </c>
      <c r="F112" s="210" t="s">
        <v>93</v>
      </c>
      <c r="G112" s="210" t="s">
        <v>71</v>
      </c>
      <c r="H112" s="385" t="s">
        <v>525</v>
      </c>
      <c r="I112" s="210">
        <v>36</v>
      </c>
      <c r="J112" s="384"/>
      <c r="K112" s="351"/>
      <c r="L112" s="381"/>
      <c r="M112" s="381"/>
      <c r="N112" s="383">
        <v>1</v>
      </c>
      <c r="O112" s="383"/>
      <c r="P112" s="791" t="str">
        <f t="shared" si="3"/>
        <v>MNS.MNA_N7.KTPRA.Ust.Set12</v>
      </c>
    </row>
    <row r="113" spans="1:16" s="271" customFormat="1" outlineLevel="1" x14ac:dyDescent="0.25">
      <c r="A113" s="348">
        <v>13</v>
      </c>
      <c r="B113" s="956" t="s">
        <v>2986</v>
      </c>
      <c r="C113" s="696"/>
      <c r="D113" s="210">
        <v>7</v>
      </c>
      <c r="E113" s="210">
        <v>1</v>
      </c>
      <c r="F113" s="210" t="s">
        <v>93</v>
      </c>
      <c r="G113" s="210" t="s">
        <v>71</v>
      </c>
      <c r="H113" s="385" t="s">
        <v>525</v>
      </c>
      <c r="I113" s="210">
        <v>37</v>
      </c>
      <c r="J113" s="210"/>
      <c r="K113" s="210"/>
      <c r="L113" s="210"/>
      <c r="M113" s="210"/>
      <c r="N113" s="383">
        <v>1</v>
      </c>
      <c r="O113" s="383"/>
      <c r="P113" s="791" t="str">
        <f t="shared" si="3"/>
        <v>MNS.MNA_N7.KTPRA.Ust.Set13</v>
      </c>
    </row>
    <row r="114" spans="1:16" s="271" customFormat="1" outlineLevel="1" x14ac:dyDescent="0.25">
      <c r="A114" s="348">
        <v>14</v>
      </c>
      <c r="B114" s="744" t="s">
        <v>1742</v>
      </c>
      <c r="C114" s="727"/>
      <c r="D114" s="210">
        <v>8</v>
      </c>
      <c r="E114" s="315">
        <v>1</v>
      </c>
      <c r="F114" s="210" t="s">
        <v>93</v>
      </c>
      <c r="G114" s="210" t="s">
        <v>90</v>
      </c>
      <c r="H114" s="210" t="s">
        <v>94</v>
      </c>
      <c r="I114" s="210">
        <v>27</v>
      </c>
      <c r="J114" s="210"/>
      <c r="K114" s="210"/>
      <c r="L114" s="210"/>
      <c r="M114" s="210"/>
      <c r="N114" s="383">
        <v>1</v>
      </c>
      <c r="O114" s="383"/>
      <c r="P114" s="791" t="str">
        <f t="shared" si="3"/>
        <v>MNS.MNA_N7.KTPRA.Ust.Set14</v>
      </c>
    </row>
    <row r="115" spans="1:16" s="271" customFormat="1" outlineLevel="1" x14ac:dyDescent="0.25">
      <c r="A115" s="348">
        <v>15</v>
      </c>
      <c r="B115" s="744" t="s">
        <v>1743</v>
      </c>
      <c r="C115" s="727"/>
      <c r="D115" s="315">
        <v>11</v>
      </c>
      <c r="E115" s="315">
        <v>5</v>
      </c>
      <c r="F115" s="210" t="s">
        <v>93</v>
      </c>
      <c r="G115" s="210" t="s">
        <v>83</v>
      </c>
      <c r="H115" s="640" t="s">
        <v>649</v>
      </c>
      <c r="I115" s="210">
        <v>2</v>
      </c>
      <c r="J115" s="210"/>
      <c r="K115" s="210"/>
      <c r="L115" s="210"/>
      <c r="M115" s="210"/>
      <c r="N115" s="383">
        <v>1</v>
      </c>
      <c r="O115" s="383"/>
      <c r="P115" s="791" t="str">
        <f t="shared" si="3"/>
        <v>MNS.MNA_N7.KTPRA.Ust.Set15</v>
      </c>
    </row>
    <row r="116" spans="1:16" s="271" customFormat="1" outlineLevel="1" x14ac:dyDescent="0.25">
      <c r="A116" s="348">
        <v>16</v>
      </c>
      <c r="B116" s="744" t="s">
        <v>1744</v>
      </c>
      <c r="C116" s="727"/>
      <c r="D116" s="1022">
        <v>11</v>
      </c>
      <c r="E116" s="1022">
        <v>5</v>
      </c>
      <c r="F116" s="210" t="s">
        <v>93</v>
      </c>
      <c r="G116" s="210" t="s">
        <v>83</v>
      </c>
      <c r="H116" s="640" t="s">
        <v>650</v>
      </c>
      <c r="I116" s="210">
        <v>2</v>
      </c>
      <c r="J116" s="210"/>
      <c r="K116" s="210"/>
      <c r="L116" s="210"/>
      <c r="M116" s="210"/>
      <c r="N116" s="383">
        <v>1</v>
      </c>
      <c r="O116" s="383"/>
      <c r="P116" s="791" t="str">
        <f t="shared" si="3"/>
        <v>MNS.MNA_N7.KTPRA.Ust.Set16</v>
      </c>
    </row>
    <row r="117" spans="1:16" s="271" customFormat="1" outlineLevel="1" x14ac:dyDescent="0.25">
      <c r="A117" s="348">
        <v>17</v>
      </c>
      <c r="B117" s="744" t="s">
        <v>1745</v>
      </c>
      <c r="C117" s="727"/>
      <c r="D117" s="315">
        <v>16</v>
      </c>
      <c r="E117" s="315">
        <v>5</v>
      </c>
      <c r="F117" s="210" t="s">
        <v>93</v>
      </c>
      <c r="G117" s="210" t="s">
        <v>83</v>
      </c>
      <c r="H117" s="640" t="s">
        <v>651</v>
      </c>
      <c r="I117" s="210">
        <v>2</v>
      </c>
      <c r="J117" s="384"/>
      <c r="K117" s="351"/>
      <c r="L117" s="381"/>
      <c r="M117" s="381"/>
      <c r="N117" s="383">
        <v>1</v>
      </c>
      <c r="O117" s="383"/>
      <c r="P117" s="791" t="str">
        <f t="shared" si="3"/>
        <v>MNS.MNA_N7.KTPRA.Ust.Set17</v>
      </c>
    </row>
    <row r="118" spans="1:16" s="271" customFormat="1" outlineLevel="1" x14ac:dyDescent="0.25">
      <c r="A118" s="348">
        <v>18</v>
      </c>
      <c r="B118" s="744" t="s">
        <v>2987</v>
      </c>
      <c r="C118" s="727"/>
      <c r="D118" s="315">
        <v>17</v>
      </c>
      <c r="E118" s="315">
        <v>5</v>
      </c>
      <c r="F118" s="210" t="s">
        <v>93</v>
      </c>
      <c r="G118" s="210" t="s">
        <v>83</v>
      </c>
      <c r="H118" s="640" t="s">
        <v>652</v>
      </c>
      <c r="I118" s="210">
        <v>2</v>
      </c>
      <c r="J118" s="384"/>
      <c r="K118" s="351"/>
      <c r="L118" s="381"/>
      <c r="M118" s="381"/>
      <c r="N118" s="383">
        <v>1</v>
      </c>
      <c r="O118" s="383"/>
      <c r="P118" s="791" t="str">
        <f t="shared" si="3"/>
        <v>MNS.MNA_N7.KTPRA.Ust.Set18</v>
      </c>
    </row>
    <row r="119" spans="1:16" s="271" customFormat="1" outlineLevel="1" x14ac:dyDescent="0.25">
      <c r="A119" s="348">
        <v>19</v>
      </c>
      <c r="B119" s="744" t="s">
        <v>2988</v>
      </c>
      <c r="C119" s="727"/>
      <c r="D119" s="315">
        <v>18</v>
      </c>
      <c r="E119" s="315">
        <v>5</v>
      </c>
      <c r="F119" s="210" t="s">
        <v>93</v>
      </c>
      <c r="G119" s="210" t="s">
        <v>83</v>
      </c>
      <c r="H119" s="640" t="s">
        <v>653</v>
      </c>
      <c r="I119" s="210">
        <v>2</v>
      </c>
      <c r="J119" s="384"/>
      <c r="K119" s="351"/>
      <c r="L119" s="381"/>
      <c r="M119" s="381"/>
      <c r="N119" s="383">
        <v>1</v>
      </c>
      <c r="O119" s="383"/>
      <c r="P119" s="791" t="str">
        <f t="shared" si="3"/>
        <v>MNS.MNA_N7.KTPRA.Ust.Set19</v>
      </c>
    </row>
    <row r="120" spans="1:16" s="271" customFormat="1" outlineLevel="1" x14ac:dyDescent="0.25">
      <c r="A120" s="348">
        <v>20</v>
      </c>
      <c r="B120" s="744" t="s">
        <v>1746</v>
      </c>
      <c r="C120" s="726"/>
      <c r="D120" s="315">
        <v>19</v>
      </c>
      <c r="E120" s="315">
        <v>2</v>
      </c>
      <c r="F120" s="210" t="s">
        <v>93</v>
      </c>
      <c r="G120" s="210" t="s">
        <v>83</v>
      </c>
      <c r="H120" s="640" t="s">
        <v>654</v>
      </c>
      <c r="I120" s="210">
        <v>2</v>
      </c>
      <c r="J120" s="210"/>
      <c r="K120" s="210"/>
      <c r="L120" s="315"/>
      <c r="M120" s="315"/>
      <c r="N120" s="383">
        <v>1</v>
      </c>
      <c r="O120" s="383"/>
      <c r="P120" s="791" t="str">
        <f t="shared" si="3"/>
        <v>MNS.MNA_N7.KTPRA.Ust.Set20</v>
      </c>
    </row>
    <row r="121" spans="1:16" s="271" customFormat="1" outlineLevel="1" x14ac:dyDescent="0.25">
      <c r="A121" s="348">
        <v>21</v>
      </c>
      <c r="B121" s="744" t="s">
        <v>1747</v>
      </c>
      <c r="C121" s="726"/>
      <c r="D121" s="315">
        <v>19</v>
      </c>
      <c r="E121" s="315">
        <v>2</v>
      </c>
      <c r="F121" s="210" t="s">
        <v>93</v>
      </c>
      <c r="G121" s="210" t="s">
        <v>83</v>
      </c>
      <c r="H121" s="640" t="s">
        <v>655</v>
      </c>
      <c r="I121" s="210">
        <v>2</v>
      </c>
      <c r="J121" s="384"/>
      <c r="K121" s="351"/>
      <c r="L121" s="381"/>
      <c r="M121" s="381"/>
      <c r="N121" s="383">
        <v>1</v>
      </c>
      <c r="O121" s="383"/>
      <c r="P121" s="791" t="str">
        <f t="shared" si="3"/>
        <v>MNS.MNA_N7.KTPRA.Ust.Set21</v>
      </c>
    </row>
    <row r="122" spans="1:16" s="271" customFormat="1" outlineLevel="1" x14ac:dyDescent="0.25">
      <c r="A122" s="348">
        <v>22</v>
      </c>
      <c r="B122" s="744" t="s">
        <v>1748</v>
      </c>
      <c r="C122" s="726"/>
      <c r="D122" s="315">
        <v>20</v>
      </c>
      <c r="E122" s="315">
        <v>2</v>
      </c>
      <c r="F122" s="210" t="s">
        <v>93</v>
      </c>
      <c r="G122" s="210" t="s">
        <v>83</v>
      </c>
      <c r="H122" s="640" t="s">
        <v>656</v>
      </c>
      <c r="I122" s="210">
        <v>2</v>
      </c>
      <c r="J122" s="210"/>
      <c r="K122" s="210"/>
      <c r="L122" s="640"/>
      <c r="M122" s="210"/>
      <c r="N122" s="383">
        <v>1</v>
      </c>
      <c r="O122" s="383"/>
      <c r="P122" s="791" t="str">
        <f t="shared" si="3"/>
        <v>MNS.MNA_N7.KTPRA.Ust.Set22</v>
      </c>
    </row>
    <row r="123" spans="1:16" s="271" customFormat="1" outlineLevel="1" x14ac:dyDescent="0.25">
      <c r="A123" s="348">
        <v>23</v>
      </c>
      <c r="B123" s="744" t="s">
        <v>1749</v>
      </c>
      <c r="C123" s="726"/>
      <c r="D123" s="315">
        <v>20</v>
      </c>
      <c r="E123" s="381">
        <v>2</v>
      </c>
      <c r="F123" s="210" t="s">
        <v>93</v>
      </c>
      <c r="G123" s="210" t="s">
        <v>83</v>
      </c>
      <c r="H123" s="640" t="s">
        <v>657</v>
      </c>
      <c r="I123" s="210">
        <v>2</v>
      </c>
      <c r="J123" s="210"/>
      <c r="K123" s="655"/>
      <c r="L123" s="655"/>
      <c r="M123" s="210"/>
      <c r="N123" s="383">
        <v>1</v>
      </c>
      <c r="O123" s="383"/>
      <c r="P123" s="791" t="str">
        <f t="shared" si="3"/>
        <v>MNS.MNA_N7.KTPRA.Ust.Set23</v>
      </c>
    </row>
    <row r="124" spans="1:16" s="271" customFormat="1" outlineLevel="1" x14ac:dyDescent="0.25">
      <c r="A124" s="348">
        <v>24</v>
      </c>
      <c r="B124" s="891" t="s">
        <v>2989</v>
      </c>
      <c r="C124" s="466"/>
      <c r="D124" s="210">
        <v>50</v>
      </c>
      <c r="E124" s="315">
        <v>0</v>
      </c>
      <c r="F124" s="210" t="s">
        <v>93</v>
      </c>
      <c r="G124" s="210" t="s">
        <v>90</v>
      </c>
      <c r="H124" s="210" t="s">
        <v>94</v>
      </c>
      <c r="I124" s="210"/>
      <c r="J124" s="210"/>
      <c r="K124" s="655"/>
      <c r="L124" s="655"/>
      <c r="M124" s="210"/>
      <c r="N124" s="383">
        <v>1</v>
      </c>
      <c r="O124" s="383"/>
      <c r="P124" s="791" t="str">
        <f t="shared" si="3"/>
        <v>MNS.MNA_N7.KTPRA.Ust.Set24</v>
      </c>
    </row>
    <row r="125" spans="1:16" s="271" customFormat="1" outlineLevel="1" x14ac:dyDescent="0.25">
      <c r="A125" s="348">
        <v>25</v>
      </c>
      <c r="B125" s="891" t="s">
        <v>1750</v>
      </c>
      <c r="C125" s="466"/>
      <c r="D125" s="381">
        <v>51</v>
      </c>
      <c r="E125" s="381">
        <v>60</v>
      </c>
      <c r="F125" s="210" t="s">
        <v>93</v>
      </c>
      <c r="G125" s="210" t="s">
        <v>83</v>
      </c>
      <c r="H125" s="640" t="s">
        <v>634</v>
      </c>
      <c r="I125" s="210">
        <v>2</v>
      </c>
      <c r="J125" s="210"/>
      <c r="K125" s="655"/>
      <c r="L125" s="655"/>
      <c r="M125" s="210"/>
      <c r="N125" s="383">
        <v>1</v>
      </c>
      <c r="O125" s="383"/>
      <c r="P125" s="791" t="str">
        <f t="shared" si="3"/>
        <v>MNS.MNA_N7.KTPRA.Ust.Set25</v>
      </c>
    </row>
    <row r="126" spans="1:16" s="271" customFormat="1" outlineLevel="1" x14ac:dyDescent="0.25">
      <c r="A126" s="348">
        <v>26</v>
      </c>
      <c r="B126" s="891" t="s">
        <v>1751</v>
      </c>
      <c r="C126" s="466"/>
      <c r="D126" s="210">
        <v>52</v>
      </c>
      <c r="E126" s="315">
        <v>0</v>
      </c>
      <c r="F126" s="210" t="s">
        <v>93</v>
      </c>
      <c r="G126" s="210" t="s">
        <v>83</v>
      </c>
      <c r="H126" s="640" t="s">
        <v>635</v>
      </c>
      <c r="I126" s="210">
        <v>2</v>
      </c>
      <c r="J126" s="210"/>
      <c r="K126" s="655"/>
      <c r="L126" s="655"/>
      <c r="M126" s="210"/>
      <c r="N126" s="383">
        <v>1</v>
      </c>
      <c r="O126" s="383">
        <v>1</v>
      </c>
      <c r="P126" s="791" t="str">
        <f t="shared" si="3"/>
        <v>MNS.MNA_N7.KTPRA.Ust.Set26</v>
      </c>
    </row>
    <row r="127" spans="1:16" s="271" customFormat="1" outlineLevel="1" x14ac:dyDescent="0.25">
      <c r="A127" s="348">
        <v>27</v>
      </c>
      <c r="B127" s="891" t="s">
        <v>2990</v>
      </c>
      <c r="C127" s="466"/>
      <c r="D127" s="210">
        <v>53</v>
      </c>
      <c r="E127" s="210">
        <v>70</v>
      </c>
      <c r="F127" s="210" t="s">
        <v>93</v>
      </c>
      <c r="G127" s="210" t="s">
        <v>83</v>
      </c>
      <c r="H127" s="640" t="s">
        <v>636</v>
      </c>
      <c r="I127" s="210">
        <v>2</v>
      </c>
      <c r="J127" s="210"/>
      <c r="K127" s="210"/>
      <c r="L127" s="210"/>
      <c r="M127" s="210"/>
      <c r="N127" s="383">
        <v>1</v>
      </c>
      <c r="O127" s="383">
        <v>1</v>
      </c>
      <c r="P127" s="791" t="str">
        <f t="shared" si="3"/>
        <v>MNS.MNA_N7.KTPRA.Ust.Set27</v>
      </c>
    </row>
    <row r="128" spans="1:16" s="271" customFormat="1" outlineLevel="1" x14ac:dyDescent="0.25">
      <c r="A128" s="348">
        <v>28</v>
      </c>
      <c r="B128" s="891" t="s">
        <v>3546</v>
      </c>
      <c r="C128" s="727"/>
      <c r="D128" s="210">
        <v>54</v>
      </c>
      <c r="E128" s="315">
        <v>3</v>
      </c>
      <c r="F128" s="210" t="s">
        <v>93</v>
      </c>
      <c r="G128" s="210" t="s">
        <v>83</v>
      </c>
      <c r="H128" s="640" t="s">
        <v>3547</v>
      </c>
      <c r="I128" s="210">
        <v>2</v>
      </c>
      <c r="J128" s="210"/>
      <c r="K128" s="315"/>
      <c r="L128" s="315"/>
      <c r="M128" s="315"/>
      <c r="N128" s="383">
        <v>1</v>
      </c>
      <c r="O128" s="383"/>
      <c r="P128" s="791" t="str">
        <f t="shared" si="3"/>
        <v>MNS.MNA_N7.KTPRA.Ust.Set28</v>
      </c>
    </row>
    <row r="129" spans="1:16" s="271" customFormat="1" outlineLevel="1" x14ac:dyDescent="0.25">
      <c r="A129" s="348">
        <v>29</v>
      </c>
      <c r="B129" s="891" t="s">
        <v>3548</v>
      </c>
      <c r="C129" s="727"/>
      <c r="D129" s="210">
        <v>56</v>
      </c>
      <c r="E129" s="315">
        <v>60</v>
      </c>
      <c r="F129" s="210" t="s">
        <v>93</v>
      </c>
      <c r="G129" s="210" t="s">
        <v>83</v>
      </c>
      <c r="H129" s="640" t="s">
        <v>3549</v>
      </c>
      <c r="I129" s="210">
        <v>2</v>
      </c>
      <c r="J129" s="210"/>
      <c r="K129" s="210"/>
      <c r="L129" s="210"/>
      <c r="M129" s="210"/>
      <c r="N129" s="383">
        <v>1</v>
      </c>
      <c r="O129" s="383"/>
      <c r="P129" s="791" t="str">
        <f t="shared" si="3"/>
        <v>MNS.MNA_N7.KTPRA.Ust.Set29</v>
      </c>
    </row>
    <row r="130" spans="1:16" s="271" customFormat="1" outlineLevel="1" x14ac:dyDescent="0.25">
      <c r="A130" s="348">
        <v>30</v>
      </c>
      <c r="B130" s="891" t="s">
        <v>2991</v>
      </c>
      <c r="C130" s="727"/>
      <c r="D130" s="210">
        <v>57</v>
      </c>
      <c r="E130" s="315">
        <v>3</v>
      </c>
      <c r="F130" s="210" t="s">
        <v>93</v>
      </c>
      <c r="G130" s="210" t="s">
        <v>83</v>
      </c>
      <c r="H130" s="640" t="s">
        <v>639</v>
      </c>
      <c r="I130" s="210">
        <v>2</v>
      </c>
      <c r="J130" s="210"/>
      <c r="K130" s="210"/>
      <c r="L130" s="210"/>
      <c r="M130" s="210"/>
      <c r="N130" s="383">
        <v>1</v>
      </c>
      <c r="O130" s="383"/>
      <c r="P130" s="791" t="str">
        <f t="shared" si="3"/>
        <v>MNS.MNA_N7.KTPRA.Ust.Set30</v>
      </c>
    </row>
    <row r="131" spans="1:16" s="271" customFormat="1" outlineLevel="1" x14ac:dyDescent="0.25">
      <c r="A131" s="348">
        <v>31</v>
      </c>
      <c r="B131" s="891" t="s">
        <v>2992</v>
      </c>
      <c r="C131" s="727"/>
      <c r="D131" s="210">
        <v>58</v>
      </c>
      <c r="E131" s="315">
        <v>0</v>
      </c>
      <c r="F131" s="210" t="s">
        <v>93</v>
      </c>
      <c r="G131" s="210" t="s">
        <v>83</v>
      </c>
      <c r="H131" s="640" t="s">
        <v>640</v>
      </c>
      <c r="I131" s="210">
        <v>2</v>
      </c>
      <c r="J131" s="210"/>
      <c r="K131" s="210"/>
      <c r="L131" s="210"/>
      <c r="M131" s="210"/>
      <c r="N131" s="383">
        <v>1</v>
      </c>
      <c r="O131" s="383"/>
      <c r="P131" s="791" t="str">
        <f t="shared" si="3"/>
        <v>MNS.MNA_N7.KTPRA.Ust.Set31</v>
      </c>
    </row>
    <row r="132" spans="1:16" s="271" customFormat="1" outlineLevel="1" x14ac:dyDescent="0.25">
      <c r="A132" s="348">
        <v>32</v>
      </c>
      <c r="B132" s="892" t="s">
        <v>2993</v>
      </c>
      <c r="C132" s="466"/>
      <c r="D132" s="381">
        <v>59</v>
      </c>
      <c r="E132" s="381">
        <v>0</v>
      </c>
      <c r="F132" s="210" t="s">
        <v>93</v>
      </c>
      <c r="G132" s="210" t="s">
        <v>83</v>
      </c>
      <c r="H132" s="640" t="s">
        <v>641</v>
      </c>
      <c r="I132" s="210">
        <v>2</v>
      </c>
      <c r="J132" s="210"/>
      <c r="K132" s="315"/>
      <c r="L132" s="315"/>
      <c r="M132" s="315"/>
      <c r="N132" s="383">
        <v>1</v>
      </c>
      <c r="O132" s="383"/>
      <c r="P132" s="791" t="str">
        <f>CONCATENATE($P$100,".KTPRA.Ust.Set",A132)</f>
        <v>MNS.MNA_N7.KTPRA.Ust.Set32</v>
      </c>
    </row>
    <row r="133" spans="1:16" s="271" customFormat="1" outlineLevel="1" x14ac:dyDescent="0.25">
      <c r="A133" s="348">
        <v>33</v>
      </c>
      <c r="B133" s="892" t="s">
        <v>1752</v>
      </c>
      <c r="C133" s="466"/>
      <c r="D133" s="381">
        <v>60</v>
      </c>
      <c r="E133" s="381">
        <v>0</v>
      </c>
      <c r="F133" s="210" t="s">
        <v>93</v>
      </c>
      <c r="G133" s="210" t="s">
        <v>83</v>
      </c>
      <c r="H133" s="640" t="s">
        <v>902</v>
      </c>
      <c r="I133" s="210">
        <v>2</v>
      </c>
      <c r="J133" s="210"/>
      <c r="K133" s="315"/>
      <c r="L133" s="315"/>
      <c r="M133" s="315"/>
      <c r="N133" s="383">
        <v>1</v>
      </c>
      <c r="O133" s="383"/>
      <c r="P133" s="791" t="str">
        <f t="shared" si="3"/>
        <v>MNS.MNA_N7.KTPRA.Ust.Set33</v>
      </c>
    </row>
    <row r="134" spans="1:16" s="271" customFormat="1" outlineLevel="1" x14ac:dyDescent="0.25">
      <c r="A134" s="348">
        <v>34</v>
      </c>
      <c r="B134" s="892" t="s">
        <v>1753</v>
      </c>
      <c r="C134" s="466"/>
      <c r="D134" s="381">
        <v>60</v>
      </c>
      <c r="E134" s="381">
        <v>0</v>
      </c>
      <c r="F134" s="210" t="s">
        <v>93</v>
      </c>
      <c r="G134" s="210" t="s">
        <v>83</v>
      </c>
      <c r="H134" s="640" t="s">
        <v>901</v>
      </c>
      <c r="I134" s="210">
        <v>2</v>
      </c>
      <c r="J134" s="210"/>
      <c r="K134" s="315"/>
      <c r="L134" s="315"/>
      <c r="M134" s="315"/>
      <c r="N134" s="383">
        <v>1</v>
      </c>
      <c r="O134" s="383"/>
      <c r="P134" s="791" t="str">
        <f t="shared" si="3"/>
        <v>MNS.MNA_N7.KTPRA.Ust.Set34</v>
      </c>
    </row>
    <row r="135" spans="1:16" s="271" customFormat="1" outlineLevel="1" x14ac:dyDescent="0.25">
      <c r="A135" s="348">
        <v>35</v>
      </c>
      <c r="B135" s="1007" t="s">
        <v>2994</v>
      </c>
      <c r="C135" s="466"/>
      <c r="D135" s="381">
        <v>60</v>
      </c>
      <c r="E135" s="381">
        <v>0</v>
      </c>
      <c r="F135" s="210" t="s">
        <v>93</v>
      </c>
      <c r="G135" s="210" t="s">
        <v>83</v>
      </c>
      <c r="H135" s="640" t="s">
        <v>904</v>
      </c>
      <c r="I135" s="743">
        <v>0</v>
      </c>
      <c r="J135" s="210"/>
      <c r="K135" s="210"/>
      <c r="L135" s="640"/>
      <c r="M135" s="210"/>
      <c r="N135" s="1006">
        <v>0</v>
      </c>
      <c r="O135" s="383"/>
      <c r="P135" s="791" t="str">
        <f t="shared" si="3"/>
        <v>MNS.MNA_N7.KTPRA.Ust.Set35</v>
      </c>
    </row>
    <row r="136" spans="1:16" s="271" customFormat="1" outlineLevel="1" x14ac:dyDescent="0.25">
      <c r="A136" s="348">
        <v>36</v>
      </c>
      <c r="B136" s="1007" t="s">
        <v>1754</v>
      </c>
      <c r="C136" s="466"/>
      <c r="D136" s="381">
        <v>61</v>
      </c>
      <c r="E136" s="381">
        <v>0</v>
      </c>
      <c r="F136" s="210" t="s">
        <v>93</v>
      </c>
      <c r="G136" s="210" t="s">
        <v>83</v>
      </c>
      <c r="H136" s="640" t="s">
        <v>642</v>
      </c>
      <c r="I136" s="743">
        <v>0</v>
      </c>
      <c r="J136" s="210"/>
      <c r="K136" s="210"/>
      <c r="L136" s="640"/>
      <c r="M136" s="210"/>
      <c r="N136" s="1006">
        <v>0</v>
      </c>
      <c r="O136" s="383"/>
      <c r="P136" s="791" t="str">
        <f t="shared" si="3"/>
        <v>MNS.MNA_N7.KTPRA.Ust.Set36</v>
      </c>
    </row>
    <row r="137" spans="1:16" s="271" customFormat="1" outlineLevel="1" x14ac:dyDescent="0.25">
      <c r="A137" s="348">
        <v>37</v>
      </c>
      <c r="B137" s="1007" t="s">
        <v>1755</v>
      </c>
      <c r="C137" s="466"/>
      <c r="D137" s="381">
        <v>61</v>
      </c>
      <c r="E137" s="315">
        <v>0</v>
      </c>
      <c r="F137" s="210" t="s">
        <v>93</v>
      </c>
      <c r="G137" s="210" t="s">
        <v>83</v>
      </c>
      <c r="H137" s="640" t="s">
        <v>643</v>
      </c>
      <c r="I137" s="743">
        <v>0</v>
      </c>
      <c r="J137" s="384"/>
      <c r="K137" s="351"/>
      <c r="L137" s="381"/>
      <c r="M137" s="381"/>
      <c r="N137" s="1006">
        <v>0</v>
      </c>
      <c r="O137" s="383"/>
      <c r="P137" s="791" t="str">
        <f t="shared" si="3"/>
        <v>MNS.MNA_N7.KTPRA.Ust.Set37</v>
      </c>
    </row>
    <row r="138" spans="1:16" s="271" customFormat="1" outlineLevel="1" x14ac:dyDescent="0.25">
      <c r="A138" s="348">
        <v>38</v>
      </c>
      <c r="B138" s="744" t="s">
        <v>3398</v>
      </c>
      <c r="C138" s="466"/>
      <c r="D138" s="210">
        <v>62</v>
      </c>
      <c r="E138" s="210">
        <v>0</v>
      </c>
      <c r="F138" s="210" t="s">
        <v>93</v>
      </c>
      <c r="G138" s="210" t="s">
        <v>83</v>
      </c>
      <c r="H138" s="640" t="s">
        <v>869</v>
      </c>
      <c r="I138" s="210">
        <v>2</v>
      </c>
      <c r="J138" s="384"/>
      <c r="K138" s="351"/>
      <c r="L138" s="381"/>
      <c r="M138" s="381"/>
      <c r="N138" s="383">
        <v>1</v>
      </c>
      <c r="O138" s="383"/>
      <c r="P138" s="791" t="str">
        <f t="shared" si="3"/>
        <v>MNS.MNA_N7.KTPRA.Ust.Set38</v>
      </c>
    </row>
    <row r="139" spans="1:16" s="271" customFormat="1" outlineLevel="1" x14ac:dyDescent="0.25">
      <c r="A139" s="348">
        <v>39</v>
      </c>
      <c r="B139" s="891" t="s">
        <v>3399</v>
      </c>
      <c r="C139" s="466"/>
      <c r="D139" s="743">
        <v>59</v>
      </c>
      <c r="E139" s="315">
        <v>0</v>
      </c>
      <c r="F139" s="210" t="s">
        <v>93</v>
      </c>
      <c r="G139" s="743" t="s">
        <v>90</v>
      </c>
      <c r="H139" s="743" t="s">
        <v>94</v>
      </c>
      <c r="I139" s="1008">
        <v>31</v>
      </c>
      <c r="J139" s="384"/>
      <c r="K139" s="351"/>
      <c r="L139" s="381"/>
      <c r="M139" s="381"/>
      <c r="N139" s="383">
        <v>1</v>
      </c>
      <c r="O139" s="383"/>
      <c r="P139" s="791" t="str">
        <f t="shared" si="3"/>
        <v>MNS.MNA_N7.KTPRA.Ust.Set39</v>
      </c>
    </row>
    <row r="140" spans="1:16" s="271" customFormat="1" outlineLevel="1" x14ac:dyDescent="0.25">
      <c r="A140" s="348">
        <v>40</v>
      </c>
      <c r="B140" s="663"/>
      <c r="C140" s="727"/>
      <c r="D140" s="210"/>
      <c r="E140" s="315"/>
      <c r="F140" s="210"/>
      <c r="G140" s="210"/>
      <c r="H140" s="210"/>
      <c r="I140" s="210"/>
      <c r="J140" s="384"/>
      <c r="K140" s="351"/>
      <c r="L140" s="381"/>
      <c r="M140" s="381"/>
      <c r="N140" s="383"/>
      <c r="O140" s="383"/>
      <c r="P140" s="791" t="str">
        <f t="shared" si="3"/>
        <v>MNS.MNA_N7.KTPRA.Ust.Set40</v>
      </c>
    </row>
    <row r="141" spans="1:16" s="271" customFormat="1" outlineLevel="1" x14ac:dyDescent="0.25">
      <c r="A141" s="348">
        <v>41</v>
      </c>
      <c r="B141" s="469"/>
      <c r="C141" s="466"/>
      <c r="D141" s="210"/>
      <c r="E141" s="315"/>
      <c r="F141" s="210"/>
      <c r="G141" s="210"/>
      <c r="H141" s="210"/>
      <c r="I141" s="210"/>
      <c r="J141" s="384"/>
      <c r="K141" s="351"/>
      <c r="L141" s="381"/>
      <c r="M141" s="381"/>
      <c r="N141" s="383"/>
      <c r="O141" s="383"/>
      <c r="P141" s="791" t="str">
        <f t="shared" si="3"/>
        <v>MNS.MNA_N7.KTPRA.Ust.Set41</v>
      </c>
    </row>
    <row r="142" spans="1:16" s="271" customFormat="1" outlineLevel="1" x14ac:dyDescent="0.25">
      <c r="A142" s="348">
        <v>42</v>
      </c>
      <c r="B142" s="469"/>
      <c r="C142" s="466"/>
      <c r="D142" s="381"/>
      <c r="E142" s="381"/>
      <c r="F142" s="210"/>
      <c r="G142" s="210"/>
      <c r="H142" s="640"/>
      <c r="I142" s="210"/>
      <c r="J142" s="210"/>
      <c r="K142" s="210"/>
      <c r="L142" s="315"/>
      <c r="M142" s="315"/>
      <c r="N142" s="383"/>
      <c r="O142" s="383"/>
      <c r="P142" s="791" t="str">
        <f t="shared" si="3"/>
        <v>MNS.MNA_N7.KTPRA.Ust.Set42</v>
      </c>
    </row>
    <row r="143" spans="1:16" s="271" customFormat="1" outlineLevel="1" x14ac:dyDescent="0.25">
      <c r="A143" s="348">
        <v>43</v>
      </c>
      <c r="B143" s="469"/>
      <c r="C143" s="466"/>
      <c r="D143" s="210"/>
      <c r="E143" s="315"/>
      <c r="F143" s="210"/>
      <c r="G143" s="210"/>
      <c r="H143" s="640"/>
      <c r="I143" s="210"/>
      <c r="J143" s="210"/>
      <c r="K143" s="210"/>
      <c r="L143" s="640"/>
      <c r="M143" s="210"/>
      <c r="N143" s="383"/>
      <c r="O143" s="383"/>
      <c r="P143" s="791" t="str">
        <f t="shared" si="3"/>
        <v>MNS.MNA_N7.KTPRA.Ust.Set43</v>
      </c>
    </row>
    <row r="144" spans="1:16" s="271" customFormat="1" outlineLevel="1" x14ac:dyDescent="0.25">
      <c r="A144" s="348">
        <v>44</v>
      </c>
      <c r="B144" s="469"/>
      <c r="C144" s="466"/>
      <c r="D144" s="210"/>
      <c r="E144" s="210"/>
      <c r="F144" s="210"/>
      <c r="G144" s="210"/>
      <c r="H144" s="640"/>
      <c r="I144" s="210"/>
      <c r="J144" s="210"/>
      <c r="K144" s="655"/>
      <c r="L144" s="655"/>
      <c r="M144" s="210"/>
      <c r="N144" s="383"/>
      <c r="O144" s="383"/>
      <c r="P144" s="791" t="str">
        <f t="shared" si="3"/>
        <v>MNS.MNA_N7.KTPRA.Ust.Set44</v>
      </c>
    </row>
    <row r="145" spans="1:16" s="271" customFormat="1" outlineLevel="1" x14ac:dyDescent="0.25">
      <c r="A145" s="348">
        <v>45</v>
      </c>
      <c r="B145" s="469"/>
      <c r="C145" s="727"/>
      <c r="D145" s="210"/>
      <c r="E145" s="315"/>
      <c r="F145" s="210"/>
      <c r="G145" s="210"/>
      <c r="H145" s="640"/>
      <c r="I145" s="210"/>
      <c r="J145" s="210"/>
      <c r="K145" s="655"/>
      <c r="L145" s="655"/>
      <c r="M145" s="210"/>
      <c r="N145" s="383"/>
      <c r="O145" s="383"/>
      <c r="P145" s="791" t="str">
        <f t="shared" si="3"/>
        <v>MNS.MNA_N7.KTPRA.Ust.Set45</v>
      </c>
    </row>
    <row r="146" spans="1:16" s="271" customFormat="1" outlineLevel="1" x14ac:dyDescent="0.25">
      <c r="A146" s="348">
        <v>46</v>
      </c>
      <c r="B146" s="469"/>
      <c r="C146" s="727"/>
      <c r="D146" s="210"/>
      <c r="E146" s="315"/>
      <c r="F146" s="210"/>
      <c r="G146" s="210"/>
      <c r="H146" s="640"/>
      <c r="I146" s="210"/>
      <c r="J146" s="384"/>
      <c r="K146" s="351"/>
      <c r="L146" s="381"/>
      <c r="M146" s="381"/>
      <c r="N146" s="383"/>
      <c r="O146" s="383"/>
      <c r="P146" s="791" t="str">
        <f t="shared" si="3"/>
        <v>MNS.MNA_N7.KTPRA.Ust.Set46</v>
      </c>
    </row>
    <row r="147" spans="1:16" s="271" customFormat="1" outlineLevel="1" x14ac:dyDescent="0.25">
      <c r="A147" s="348">
        <v>47</v>
      </c>
      <c r="B147" s="469"/>
      <c r="C147" s="727"/>
      <c r="D147" s="210"/>
      <c r="E147" s="315"/>
      <c r="F147" s="210"/>
      <c r="G147" s="210"/>
      <c r="H147" s="640"/>
      <c r="I147" s="210"/>
      <c r="J147" s="384"/>
      <c r="K147" s="351"/>
      <c r="L147" s="381"/>
      <c r="M147" s="381"/>
      <c r="N147" s="383"/>
      <c r="O147" s="383"/>
      <c r="P147" s="791" t="str">
        <f t="shared" si="3"/>
        <v>MNS.MNA_N7.KTPRA.Ust.Set47</v>
      </c>
    </row>
    <row r="148" spans="1:16" s="271" customFormat="1" outlineLevel="1" x14ac:dyDescent="0.25">
      <c r="A148" s="348">
        <v>48</v>
      </c>
      <c r="B148" s="469"/>
      <c r="C148" s="727"/>
      <c r="D148" s="210"/>
      <c r="E148" s="315"/>
      <c r="F148" s="210"/>
      <c r="G148" s="210"/>
      <c r="H148" s="640"/>
      <c r="I148" s="210"/>
      <c r="J148" s="384"/>
      <c r="K148" s="351"/>
      <c r="L148" s="381"/>
      <c r="M148" s="381"/>
      <c r="N148" s="383"/>
      <c r="O148" s="383"/>
      <c r="P148" s="791" t="str">
        <f t="shared" si="3"/>
        <v>MNS.MNA_N7.KTPRA.Ust.Set48</v>
      </c>
    </row>
    <row r="149" spans="1:16" s="271" customFormat="1" outlineLevel="1" x14ac:dyDescent="0.25">
      <c r="A149" s="348">
        <v>49</v>
      </c>
      <c r="B149" s="664"/>
      <c r="C149" s="466"/>
      <c r="D149" s="381"/>
      <c r="E149" s="381"/>
      <c r="F149" s="210"/>
      <c r="G149" s="210"/>
      <c r="H149" s="640"/>
      <c r="I149" s="210"/>
      <c r="J149" s="384"/>
      <c r="K149" s="351"/>
      <c r="L149" s="381"/>
      <c r="M149" s="381"/>
      <c r="N149" s="383"/>
      <c r="O149" s="383"/>
      <c r="P149" s="791" t="str">
        <f>CONCATENATE($P$100,".KTPRA.Ust.Set",A149)</f>
        <v>MNS.MNA_N7.KTPRA.Ust.Set49</v>
      </c>
    </row>
    <row r="150" spans="1:16" s="271" customFormat="1" outlineLevel="1" x14ac:dyDescent="0.25">
      <c r="A150" s="348">
        <v>50</v>
      </c>
      <c r="B150" s="664"/>
      <c r="C150" s="466"/>
      <c r="D150" s="381"/>
      <c r="E150" s="381"/>
      <c r="F150" s="210"/>
      <c r="G150" s="210"/>
      <c r="H150" s="640"/>
      <c r="I150" s="210"/>
      <c r="J150" s="384"/>
      <c r="K150" s="351"/>
      <c r="L150" s="381"/>
      <c r="M150" s="381"/>
      <c r="N150" s="383"/>
      <c r="O150" s="383"/>
      <c r="P150" s="791" t="str">
        <f t="shared" si="3"/>
        <v>MNS.MNA_N7.KTPRA.Ust.Set50</v>
      </c>
    </row>
    <row r="151" spans="1:16" s="271" customFormat="1" outlineLevel="1" x14ac:dyDescent="0.25">
      <c r="A151" s="348">
        <v>51</v>
      </c>
      <c r="B151" s="664"/>
      <c r="C151" s="466"/>
      <c r="D151" s="381"/>
      <c r="E151" s="381"/>
      <c r="F151" s="210"/>
      <c r="G151" s="210"/>
      <c r="H151" s="640"/>
      <c r="I151" s="210"/>
      <c r="J151" s="384"/>
      <c r="K151" s="351"/>
      <c r="L151" s="381"/>
      <c r="M151" s="381"/>
      <c r="N151" s="383"/>
      <c r="O151" s="383"/>
      <c r="P151" s="791" t="str">
        <f t="shared" si="3"/>
        <v>MNS.MNA_N7.KTPRA.Ust.Set51</v>
      </c>
    </row>
    <row r="152" spans="1:16" s="271" customFormat="1" outlineLevel="1" x14ac:dyDescent="0.25">
      <c r="A152" s="348">
        <v>52</v>
      </c>
      <c r="B152" s="664"/>
      <c r="C152" s="466"/>
      <c r="D152" s="381"/>
      <c r="E152" s="381"/>
      <c r="F152" s="210"/>
      <c r="G152" s="210"/>
      <c r="H152" s="640"/>
      <c r="I152" s="210"/>
      <c r="J152" s="384"/>
      <c r="K152" s="351"/>
      <c r="L152" s="381"/>
      <c r="M152" s="381"/>
      <c r="N152" s="383"/>
      <c r="O152" s="383"/>
      <c r="P152" s="791" t="str">
        <f t="shared" si="3"/>
        <v>MNS.MNA_N7.KTPRA.Ust.Set52</v>
      </c>
    </row>
    <row r="153" spans="1:16" s="271" customFormat="1" outlineLevel="1" x14ac:dyDescent="0.25">
      <c r="A153" s="348">
        <v>53</v>
      </c>
      <c r="B153" s="664"/>
      <c r="C153" s="466"/>
      <c r="D153" s="381"/>
      <c r="E153" s="381"/>
      <c r="F153" s="210"/>
      <c r="G153" s="210"/>
      <c r="H153" s="640"/>
      <c r="I153" s="210"/>
      <c r="J153" s="210"/>
      <c r="K153" s="210"/>
      <c r="L153" s="315"/>
      <c r="M153" s="315"/>
      <c r="N153" s="383"/>
      <c r="O153" s="383"/>
      <c r="P153" s="791" t="str">
        <f t="shared" si="3"/>
        <v>MNS.MNA_N7.KTPRA.Ust.Set53</v>
      </c>
    </row>
    <row r="154" spans="1:16" s="271" customFormat="1" outlineLevel="1" x14ac:dyDescent="0.25">
      <c r="A154" s="348">
        <v>54</v>
      </c>
      <c r="B154" s="664"/>
      <c r="C154" s="466"/>
      <c r="D154" s="381"/>
      <c r="E154" s="315"/>
      <c r="F154" s="210"/>
      <c r="G154" s="210"/>
      <c r="H154" s="640"/>
      <c r="I154" s="210"/>
      <c r="J154" s="210"/>
      <c r="K154" s="210"/>
      <c r="L154" s="640"/>
      <c r="M154" s="210"/>
      <c r="N154" s="383"/>
      <c r="O154" s="383"/>
      <c r="P154" s="791" t="str">
        <f t="shared" si="3"/>
        <v>MNS.MNA_N7.KTPRA.Ust.Set54</v>
      </c>
    </row>
    <row r="155" spans="1:16" s="271" customFormat="1" outlineLevel="1" x14ac:dyDescent="0.25">
      <c r="A155" s="348">
        <v>55</v>
      </c>
      <c r="B155" s="663"/>
      <c r="C155" s="466"/>
      <c r="D155" s="210"/>
      <c r="E155" s="210"/>
      <c r="F155" s="210"/>
      <c r="G155" s="210"/>
      <c r="H155" s="640"/>
      <c r="I155" s="210"/>
      <c r="J155" s="210"/>
      <c r="K155" s="655"/>
      <c r="L155" s="655"/>
      <c r="M155" s="210"/>
      <c r="N155" s="383"/>
      <c r="O155" s="383"/>
      <c r="P155" s="791" t="str">
        <f t="shared" si="3"/>
        <v>MNS.MNA_N7.KTPRA.Ust.Set55</v>
      </c>
    </row>
    <row r="156" spans="1:16" s="271" customFormat="1" outlineLevel="1" x14ac:dyDescent="0.25">
      <c r="A156" s="348">
        <v>56</v>
      </c>
      <c r="B156" s="469"/>
      <c r="C156" s="466"/>
      <c r="D156" s="210"/>
      <c r="E156" s="315"/>
      <c r="F156" s="210"/>
      <c r="G156" s="210"/>
      <c r="H156" s="210"/>
      <c r="I156" s="210"/>
      <c r="J156" s="210"/>
      <c r="K156" s="655"/>
      <c r="L156" s="655"/>
      <c r="M156" s="210"/>
      <c r="N156" s="383"/>
      <c r="O156" s="383"/>
      <c r="P156" s="791" t="str">
        <f t="shared" si="3"/>
        <v>MNS.MNA_N7.KTPRA.Ust.Set56</v>
      </c>
    </row>
    <row r="157" spans="1:16" outlineLevel="1" x14ac:dyDescent="0.25">
      <c r="A157" s="38">
        <v>57</v>
      </c>
      <c r="B157" s="663"/>
      <c r="C157" s="727"/>
      <c r="D157" s="210"/>
      <c r="E157" s="315"/>
      <c r="F157" s="210"/>
      <c r="G157" s="210"/>
      <c r="H157" s="210"/>
      <c r="I157" s="210"/>
      <c r="J157" s="210"/>
      <c r="K157" s="655"/>
      <c r="L157" s="655"/>
      <c r="M157" s="210"/>
      <c r="N157" s="383"/>
      <c r="O157" s="383"/>
      <c r="P157" s="791" t="str">
        <f t="shared" si="3"/>
        <v>MNS.MNA_N7.KTPRA.Ust.Set57</v>
      </c>
    </row>
    <row r="158" spans="1:16" outlineLevel="1" x14ac:dyDescent="0.25">
      <c r="A158" s="38">
        <v>58</v>
      </c>
      <c r="B158" s="663"/>
      <c r="C158" s="727"/>
      <c r="D158" s="210"/>
      <c r="E158" s="315"/>
      <c r="F158" s="210"/>
      <c r="G158" s="210"/>
      <c r="H158" s="640"/>
      <c r="I158" s="210"/>
      <c r="J158" s="210"/>
      <c r="K158" s="655"/>
      <c r="L158" s="655"/>
      <c r="M158" s="210"/>
      <c r="N158" s="383"/>
      <c r="O158" s="383"/>
      <c r="P158" s="791" t="str">
        <f t="shared" si="3"/>
        <v>MNS.MNA_N7.KTPRA.Ust.Set58</v>
      </c>
    </row>
    <row r="159" spans="1:16" outlineLevel="1" x14ac:dyDescent="0.25">
      <c r="A159" s="38">
        <v>59</v>
      </c>
      <c r="B159" s="663"/>
      <c r="C159" s="727"/>
      <c r="D159" s="210"/>
      <c r="E159" s="315"/>
      <c r="F159" s="210"/>
      <c r="G159" s="210"/>
      <c r="H159" s="640"/>
      <c r="I159" s="210"/>
      <c r="J159" s="210"/>
      <c r="K159" s="210"/>
      <c r="L159" s="210"/>
      <c r="M159" s="210"/>
      <c r="N159" s="383"/>
      <c r="O159" s="383"/>
      <c r="P159" s="791" t="str">
        <f t="shared" si="3"/>
        <v>MNS.MNA_N7.KTPRA.Ust.Set59</v>
      </c>
    </row>
    <row r="160" spans="1:16" outlineLevel="1" x14ac:dyDescent="0.25">
      <c r="A160" s="38">
        <v>60</v>
      </c>
      <c r="B160" s="663"/>
      <c r="C160" s="727"/>
      <c r="D160" s="210"/>
      <c r="E160" s="315"/>
      <c r="F160" s="210"/>
      <c r="G160" s="210"/>
      <c r="H160" s="640"/>
      <c r="I160" s="210"/>
      <c r="J160" s="210"/>
      <c r="K160" s="315"/>
      <c r="L160" s="315"/>
      <c r="M160" s="315"/>
      <c r="N160" s="383"/>
      <c r="O160" s="383"/>
      <c r="P160" s="791" t="str">
        <f t="shared" si="3"/>
        <v>MNS.MNA_N7.KTPRA.Ust.Set60</v>
      </c>
    </row>
    <row r="161" spans="1:16" outlineLevel="1" x14ac:dyDescent="0.25">
      <c r="A161" s="38">
        <v>61</v>
      </c>
      <c r="B161" s="663"/>
      <c r="C161" s="727"/>
      <c r="D161" s="210"/>
      <c r="E161" s="315"/>
      <c r="F161" s="210"/>
      <c r="G161" s="210"/>
      <c r="H161" s="640"/>
      <c r="I161" s="210"/>
      <c r="J161" s="210"/>
      <c r="K161" s="210"/>
      <c r="L161" s="210"/>
      <c r="M161" s="210"/>
      <c r="N161" s="383"/>
      <c r="O161" s="383"/>
      <c r="P161" s="791" t="str">
        <f t="shared" si="3"/>
        <v>MNS.MNA_N7.KTPRA.Ust.Set61</v>
      </c>
    </row>
    <row r="162" spans="1:16" outlineLevel="1" x14ac:dyDescent="0.25">
      <c r="A162" s="38">
        <v>62</v>
      </c>
      <c r="B162" s="663"/>
      <c r="C162" s="727"/>
      <c r="D162" s="210"/>
      <c r="E162" s="315"/>
      <c r="F162" s="210"/>
      <c r="G162" s="210"/>
      <c r="H162" s="640"/>
      <c r="I162" s="210"/>
      <c r="J162" s="210"/>
      <c r="K162" s="210"/>
      <c r="L162" s="210"/>
      <c r="M162" s="210"/>
      <c r="N162" s="383"/>
      <c r="O162" s="383"/>
      <c r="P162" s="791" t="str">
        <f t="shared" si="3"/>
        <v>MNS.MNA_N7.KTPRA.Ust.Set62</v>
      </c>
    </row>
    <row r="163" spans="1:16" outlineLevel="1" x14ac:dyDescent="0.25">
      <c r="A163" s="38">
        <v>63</v>
      </c>
      <c r="B163" s="663"/>
      <c r="C163" s="726"/>
      <c r="D163" s="210"/>
      <c r="E163" s="315"/>
      <c r="F163" s="210"/>
      <c r="G163" s="210"/>
      <c r="H163" s="640"/>
      <c r="I163" s="210"/>
      <c r="J163" s="210"/>
      <c r="K163" s="210"/>
      <c r="L163" s="210"/>
      <c r="M163" s="210"/>
      <c r="N163" s="383"/>
      <c r="O163" s="383"/>
      <c r="P163" s="791" t="str">
        <f t="shared" si="3"/>
        <v>MNS.MNA_N7.KTPRA.Ust.Set63</v>
      </c>
    </row>
    <row r="164" spans="1:16" outlineLevel="1" x14ac:dyDescent="0.25">
      <c r="A164" s="38">
        <v>64</v>
      </c>
      <c r="B164" s="663"/>
      <c r="C164" s="726"/>
      <c r="D164" s="210"/>
      <c r="E164" s="315"/>
      <c r="F164" s="210"/>
      <c r="G164" s="210"/>
      <c r="H164" s="640"/>
      <c r="I164" s="210"/>
      <c r="J164" s="210"/>
      <c r="K164" s="315"/>
      <c r="L164" s="315"/>
      <c r="M164" s="315"/>
      <c r="N164" s="383"/>
      <c r="O164" s="383"/>
      <c r="P164" s="791" t="str">
        <f t="shared" si="3"/>
        <v>MNS.MNA_N7.KTPRA.Ust.Set64</v>
      </c>
    </row>
    <row r="165" spans="1:16" outlineLevel="1" x14ac:dyDescent="0.25">
      <c r="A165" s="38">
        <v>65</v>
      </c>
      <c r="B165" s="663"/>
      <c r="C165" s="726"/>
      <c r="D165" s="210"/>
      <c r="E165" s="315"/>
      <c r="F165" s="210"/>
      <c r="G165" s="210"/>
      <c r="H165" s="640"/>
      <c r="I165" s="210"/>
      <c r="J165" s="210"/>
      <c r="K165" s="315"/>
      <c r="L165" s="315"/>
      <c r="M165" s="315"/>
      <c r="N165" s="383"/>
      <c r="O165" s="383"/>
      <c r="P165" s="791" t="str">
        <f t="shared" si="3"/>
        <v>MNS.MNA_N7.KTPRA.Ust.Set65</v>
      </c>
    </row>
    <row r="166" spans="1:16" outlineLevel="1" x14ac:dyDescent="0.25">
      <c r="A166" s="38">
        <v>66</v>
      </c>
      <c r="B166" s="469"/>
      <c r="C166" s="466"/>
      <c r="D166" s="381"/>
      <c r="E166" s="381"/>
      <c r="F166" s="384"/>
      <c r="G166" s="364"/>
      <c r="H166" s="385"/>
      <c r="I166" s="381"/>
      <c r="J166" s="384"/>
      <c r="K166" s="351"/>
      <c r="L166" s="381"/>
      <c r="M166" s="381"/>
      <c r="N166" s="383"/>
      <c r="O166" s="383"/>
      <c r="P166" s="791" t="str">
        <f t="shared" ref="P166:P179" si="4">CONCATENATE($P$100,".KTPRA.Ust.Set",A166)</f>
        <v>MNS.MNA_N7.KTPRA.Ust.Set66</v>
      </c>
    </row>
    <row r="167" spans="1:16" outlineLevel="1" x14ac:dyDescent="0.25">
      <c r="A167" s="38">
        <v>67</v>
      </c>
      <c r="B167" s="469"/>
      <c r="C167" s="466"/>
      <c r="D167" s="381"/>
      <c r="E167" s="381"/>
      <c r="F167" s="384"/>
      <c r="G167" s="364"/>
      <c r="H167" s="385"/>
      <c r="I167" s="381"/>
      <c r="J167" s="384"/>
      <c r="K167" s="351"/>
      <c r="L167" s="381"/>
      <c r="M167" s="381"/>
      <c r="N167" s="383"/>
      <c r="O167" s="383"/>
      <c r="P167" s="791" t="str">
        <f t="shared" si="4"/>
        <v>MNS.MNA_N7.KTPRA.Ust.Set67</v>
      </c>
    </row>
    <row r="168" spans="1:16" outlineLevel="1" x14ac:dyDescent="0.25">
      <c r="A168" s="38">
        <v>68</v>
      </c>
      <c r="B168" s="469"/>
      <c r="C168" s="466"/>
      <c r="D168" s="381"/>
      <c r="E168" s="381"/>
      <c r="F168" s="384"/>
      <c r="G168" s="364"/>
      <c r="H168" s="385"/>
      <c r="I168" s="381"/>
      <c r="J168" s="384"/>
      <c r="K168" s="351"/>
      <c r="L168" s="381"/>
      <c r="M168" s="381"/>
      <c r="N168" s="383"/>
      <c r="O168" s="383"/>
      <c r="P168" s="791" t="str">
        <f t="shared" si="4"/>
        <v>MNS.MNA_N7.KTPRA.Ust.Set68</v>
      </c>
    </row>
    <row r="169" spans="1:16" outlineLevel="1" x14ac:dyDescent="0.25">
      <c r="A169" s="38">
        <v>69</v>
      </c>
      <c r="B169" s="469"/>
      <c r="C169" s="466"/>
      <c r="D169" s="381"/>
      <c r="E169" s="381"/>
      <c r="F169" s="384"/>
      <c r="G169" s="364"/>
      <c r="H169" s="385"/>
      <c r="I169" s="381"/>
      <c r="J169" s="384"/>
      <c r="K169" s="351"/>
      <c r="L169" s="381"/>
      <c r="M169" s="381"/>
      <c r="N169" s="383"/>
      <c r="O169" s="383"/>
      <c r="P169" s="791" t="str">
        <f t="shared" si="4"/>
        <v>MNS.MNA_N7.KTPRA.Ust.Set69</v>
      </c>
    </row>
    <row r="170" spans="1:16" outlineLevel="1" x14ac:dyDescent="0.25">
      <c r="A170" s="38">
        <v>70</v>
      </c>
      <c r="B170" s="469"/>
      <c r="C170" s="466"/>
      <c r="D170" s="381"/>
      <c r="E170" s="381"/>
      <c r="F170" s="384"/>
      <c r="G170" s="364"/>
      <c r="H170" s="385"/>
      <c r="I170" s="381"/>
      <c r="J170" s="384"/>
      <c r="K170" s="351"/>
      <c r="L170" s="381"/>
      <c r="M170" s="381"/>
      <c r="N170" s="383"/>
      <c r="O170" s="383"/>
      <c r="P170" s="791" t="str">
        <f t="shared" si="4"/>
        <v>MNS.MNA_N7.KTPRA.Ust.Set70</v>
      </c>
    </row>
    <row r="171" spans="1:16" outlineLevel="1" x14ac:dyDescent="0.25">
      <c r="A171" s="38">
        <v>71</v>
      </c>
      <c r="B171" s="469"/>
      <c r="C171" s="466"/>
      <c r="D171" s="381"/>
      <c r="E171" s="381"/>
      <c r="F171" s="384"/>
      <c r="G171" s="364"/>
      <c r="H171" s="385"/>
      <c r="I171" s="381"/>
      <c r="J171" s="384"/>
      <c r="K171" s="351"/>
      <c r="L171" s="381"/>
      <c r="M171" s="381"/>
      <c r="N171" s="383"/>
      <c r="O171" s="383"/>
      <c r="P171" s="791" t="str">
        <f t="shared" si="4"/>
        <v>MNS.MNA_N7.KTPRA.Ust.Set71</v>
      </c>
    </row>
    <row r="172" spans="1:16" outlineLevel="1" x14ac:dyDescent="0.25">
      <c r="A172" s="38">
        <v>72</v>
      </c>
      <c r="B172" s="469"/>
      <c r="C172" s="466"/>
      <c r="D172" s="381"/>
      <c r="E172" s="381"/>
      <c r="F172" s="384"/>
      <c r="G172" s="364"/>
      <c r="H172" s="385"/>
      <c r="I172" s="381"/>
      <c r="J172" s="384"/>
      <c r="K172" s="351"/>
      <c r="L172" s="381"/>
      <c r="M172" s="381"/>
      <c r="N172" s="383"/>
      <c r="O172" s="383"/>
      <c r="P172" s="791" t="str">
        <f t="shared" si="4"/>
        <v>MNS.MNA_N7.KTPRA.Ust.Set72</v>
      </c>
    </row>
    <row r="173" spans="1:16" outlineLevel="1" x14ac:dyDescent="0.25">
      <c r="A173" s="38">
        <v>73</v>
      </c>
      <c r="B173" s="469"/>
      <c r="C173" s="466"/>
      <c r="D173" s="381"/>
      <c r="E173" s="381"/>
      <c r="F173" s="384"/>
      <c r="G173" s="364"/>
      <c r="H173" s="385"/>
      <c r="I173" s="381"/>
      <c r="J173" s="384"/>
      <c r="K173" s="351"/>
      <c r="L173" s="381"/>
      <c r="M173" s="381"/>
      <c r="N173" s="383"/>
      <c r="O173" s="383"/>
      <c r="P173" s="791" t="str">
        <f t="shared" si="4"/>
        <v>MNS.MNA_N7.KTPRA.Ust.Set73</v>
      </c>
    </row>
    <row r="174" spans="1:16" outlineLevel="1" x14ac:dyDescent="0.25">
      <c r="A174" s="38">
        <v>74</v>
      </c>
      <c r="B174" s="470"/>
      <c r="C174" s="467"/>
      <c r="D174" s="381"/>
      <c r="E174" s="381"/>
      <c r="F174" s="384"/>
      <c r="G174" s="351"/>
      <c r="H174" s="385"/>
      <c r="I174" s="381"/>
      <c r="J174" s="384"/>
      <c r="K174" s="351"/>
      <c r="L174" s="381"/>
      <c r="M174" s="381"/>
      <c r="N174" s="383"/>
      <c r="O174" s="383"/>
      <c r="P174" s="791" t="str">
        <f t="shared" si="4"/>
        <v>MNS.MNA_N7.KTPRA.Ust.Set74</v>
      </c>
    </row>
    <row r="175" spans="1:16" outlineLevel="1" x14ac:dyDescent="0.25">
      <c r="A175" s="38">
        <v>75</v>
      </c>
      <c r="B175" s="470"/>
      <c r="C175" s="467"/>
      <c r="D175" s="381"/>
      <c r="E175" s="381"/>
      <c r="F175" s="384"/>
      <c r="G175" s="351"/>
      <c r="H175" s="385"/>
      <c r="I175" s="381"/>
      <c r="J175" s="384"/>
      <c r="K175" s="351"/>
      <c r="L175" s="381"/>
      <c r="M175" s="381"/>
      <c r="N175" s="383"/>
      <c r="O175" s="383"/>
      <c r="P175" s="791" t="str">
        <f t="shared" si="4"/>
        <v>MNS.MNA_N7.KTPRA.Ust.Set75</v>
      </c>
    </row>
    <row r="176" spans="1:16" outlineLevel="1" x14ac:dyDescent="0.25">
      <c r="A176" s="38">
        <v>76</v>
      </c>
      <c r="B176" s="470"/>
      <c r="C176" s="468"/>
      <c r="D176" s="393"/>
      <c r="E176" s="393"/>
      <c r="F176" s="384"/>
      <c r="G176" s="55"/>
      <c r="H176" s="389"/>
      <c r="I176" s="393"/>
      <c r="J176" s="392"/>
      <c r="K176" s="55"/>
      <c r="L176" s="393"/>
      <c r="M176" s="393"/>
      <c r="N176" s="397"/>
      <c r="O176" s="397"/>
      <c r="P176" s="791" t="str">
        <f t="shared" si="4"/>
        <v>MNS.MNA_N7.KTPRA.Ust.Set76</v>
      </c>
    </row>
    <row r="177" spans="1:16" outlineLevel="1" x14ac:dyDescent="0.25">
      <c r="A177" s="38">
        <v>77</v>
      </c>
      <c r="B177" s="470"/>
      <c r="C177" s="468"/>
      <c r="D177" s="393"/>
      <c r="E177" s="393"/>
      <c r="F177" s="384"/>
      <c r="G177" s="55"/>
      <c r="H177" s="389"/>
      <c r="I177" s="393"/>
      <c r="J177" s="392"/>
      <c r="K177" s="55"/>
      <c r="L177" s="393"/>
      <c r="M177" s="393"/>
      <c r="N177" s="397"/>
      <c r="O177" s="397"/>
      <c r="P177" s="791" t="str">
        <f t="shared" si="4"/>
        <v>MNS.MNA_N7.KTPRA.Ust.Set77</v>
      </c>
    </row>
    <row r="178" spans="1:16" outlineLevel="1" x14ac:dyDescent="0.25">
      <c r="A178" s="38">
        <v>78</v>
      </c>
      <c r="B178" s="470"/>
      <c r="C178" s="468"/>
      <c r="D178" s="393"/>
      <c r="E178" s="393"/>
      <c r="F178" s="384"/>
      <c r="G178" s="55"/>
      <c r="H178" s="389"/>
      <c r="I178" s="393"/>
      <c r="J178" s="392"/>
      <c r="K178" s="55"/>
      <c r="L178" s="393"/>
      <c r="M178" s="393"/>
      <c r="N178" s="397"/>
      <c r="O178" s="397"/>
      <c r="P178" s="791" t="str">
        <f t="shared" si="4"/>
        <v>MNS.MNA_N7.KTPRA.Ust.Set78</v>
      </c>
    </row>
    <row r="179" spans="1:16" outlineLevel="1" x14ac:dyDescent="0.25">
      <c r="A179" s="38">
        <v>79</v>
      </c>
      <c r="B179" s="470"/>
      <c r="C179" s="468"/>
      <c r="D179" s="393"/>
      <c r="E179" s="393"/>
      <c r="F179" s="384"/>
      <c r="G179" s="55"/>
      <c r="H179" s="389"/>
      <c r="I179" s="393"/>
      <c r="J179" s="392"/>
      <c r="K179" s="55"/>
      <c r="L179" s="393"/>
      <c r="M179" s="393"/>
      <c r="N179" s="397"/>
      <c r="O179" s="397"/>
      <c r="P179" s="791" t="str">
        <f t="shared" si="4"/>
        <v>MNS.MNA_N7.KTPRA.Ust.Set79</v>
      </c>
    </row>
    <row r="180" spans="1:16" outlineLevel="1" x14ac:dyDescent="0.25">
      <c r="A180" s="38">
        <v>80</v>
      </c>
      <c r="B180" s="470"/>
      <c r="C180" s="468"/>
      <c r="D180" s="393"/>
      <c r="E180" s="393"/>
      <c r="F180" s="384"/>
      <c r="G180" s="55"/>
      <c r="H180" s="389"/>
      <c r="I180" s="393"/>
      <c r="J180" s="392"/>
      <c r="K180" s="55"/>
      <c r="L180" s="393"/>
      <c r="M180" s="393"/>
      <c r="N180" s="397"/>
      <c r="O180" s="397"/>
      <c r="P180" s="791" t="str">
        <f>CONCATENATE($P$100,".KTPRA.Ust.Set",A180)</f>
        <v>MNS.MNA_N7.KTPRA.Ust.Set80</v>
      </c>
    </row>
    <row r="181" spans="1:16" outlineLevel="1" x14ac:dyDescent="0.25">
      <c r="A181" s="38">
        <v>81</v>
      </c>
      <c r="B181" s="470"/>
      <c r="C181" s="468"/>
      <c r="D181" s="393"/>
      <c r="E181" s="393"/>
      <c r="F181" s="384"/>
      <c r="G181" s="55"/>
      <c r="H181" s="389"/>
      <c r="I181" s="393"/>
      <c r="J181" s="392"/>
      <c r="K181" s="55"/>
      <c r="L181" s="393"/>
      <c r="M181" s="393"/>
      <c r="N181" s="397"/>
      <c r="O181" s="397"/>
      <c r="P181" s="791" t="str">
        <f>CONCATENATE($P$100,".KTPRA.Ust.Set",A181)</f>
        <v>MNS.MNA_N7.KTPRA.Ust.Set81</v>
      </c>
    </row>
    <row r="182" spans="1:16" outlineLevel="1" x14ac:dyDescent="0.25">
      <c r="A182" s="38">
        <v>82</v>
      </c>
      <c r="B182" s="470"/>
      <c r="C182" s="468"/>
      <c r="D182" s="393"/>
      <c r="E182" s="393"/>
      <c r="F182" s="384"/>
      <c r="G182" s="55"/>
      <c r="H182" s="389"/>
      <c r="I182" s="393"/>
      <c r="J182" s="392"/>
      <c r="K182" s="55"/>
      <c r="L182" s="393"/>
      <c r="M182" s="393"/>
      <c r="N182" s="397"/>
      <c r="O182" s="397"/>
      <c r="P182" s="791" t="str">
        <f t="shared" ref="P182:P196" si="5">CONCATENATE($P$100,".KTPRA.Ust.Set",A182)</f>
        <v>MNS.MNA_N7.KTPRA.Ust.Set82</v>
      </c>
    </row>
    <row r="183" spans="1:16" outlineLevel="1" x14ac:dyDescent="0.25">
      <c r="A183" s="38">
        <v>83</v>
      </c>
      <c r="B183" s="470"/>
      <c r="C183" s="468"/>
      <c r="D183" s="393"/>
      <c r="E183" s="393"/>
      <c r="F183" s="384"/>
      <c r="G183" s="55"/>
      <c r="H183" s="389"/>
      <c r="I183" s="393"/>
      <c r="J183" s="392"/>
      <c r="K183" s="55"/>
      <c r="L183" s="393"/>
      <c r="M183" s="393"/>
      <c r="N183" s="397"/>
      <c r="O183" s="397"/>
      <c r="P183" s="791" t="str">
        <f t="shared" si="5"/>
        <v>MNS.MNA_N7.KTPRA.Ust.Set83</v>
      </c>
    </row>
    <row r="184" spans="1:16" outlineLevel="1" x14ac:dyDescent="0.25">
      <c r="A184" s="38">
        <v>84</v>
      </c>
      <c r="B184" s="470"/>
      <c r="C184" s="468"/>
      <c r="D184" s="393"/>
      <c r="E184" s="393"/>
      <c r="F184" s="384"/>
      <c r="G184" s="55"/>
      <c r="H184" s="389"/>
      <c r="I184" s="393"/>
      <c r="J184" s="392"/>
      <c r="K184" s="55"/>
      <c r="L184" s="393"/>
      <c r="M184" s="393"/>
      <c r="N184" s="397"/>
      <c r="O184" s="397"/>
      <c r="P184" s="791" t="str">
        <f t="shared" si="5"/>
        <v>MNS.MNA_N7.KTPRA.Ust.Set84</v>
      </c>
    </row>
    <row r="185" spans="1:16" outlineLevel="1" x14ac:dyDescent="0.25">
      <c r="A185" s="38">
        <v>85</v>
      </c>
      <c r="B185" s="470"/>
      <c r="C185" s="468"/>
      <c r="D185" s="393"/>
      <c r="E185" s="393"/>
      <c r="F185" s="384"/>
      <c r="G185" s="55"/>
      <c r="H185" s="389"/>
      <c r="I185" s="393"/>
      <c r="J185" s="392"/>
      <c r="K185" s="55"/>
      <c r="L185" s="393"/>
      <c r="M185" s="393"/>
      <c r="N185" s="397"/>
      <c r="O185" s="397"/>
      <c r="P185" s="791" t="str">
        <f t="shared" si="5"/>
        <v>MNS.MNA_N7.KTPRA.Ust.Set85</v>
      </c>
    </row>
    <row r="186" spans="1:16" outlineLevel="1" x14ac:dyDescent="0.25">
      <c r="A186" s="38">
        <v>86</v>
      </c>
      <c r="B186" s="470"/>
      <c r="C186" s="468"/>
      <c r="D186" s="393"/>
      <c r="E186" s="393"/>
      <c r="F186" s="384"/>
      <c r="G186" s="55"/>
      <c r="H186" s="389"/>
      <c r="I186" s="393"/>
      <c r="J186" s="392"/>
      <c r="K186" s="55"/>
      <c r="L186" s="393"/>
      <c r="M186" s="393"/>
      <c r="N186" s="397"/>
      <c r="O186" s="397"/>
      <c r="P186" s="791" t="str">
        <f t="shared" si="5"/>
        <v>MNS.MNA_N7.KTPRA.Ust.Set86</v>
      </c>
    </row>
    <row r="187" spans="1:16" outlineLevel="1" x14ac:dyDescent="0.25">
      <c r="A187" s="38">
        <v>87</v>
      </c>
      <c r="B187" s="470"/>
      <c r="C187" s="468"/>
      <c r="D187" s="393"/>
      <c r="E187" s="393"/>
      <c r="F187" s="384"/>
      <c r="G187" s="55"/>
      <c r="H187" s="389"/>
      <c r="I187" s="393"/>
      <c r="J187" s="392"/>
      <c r="K187" s="55"/>
      <c r="L187" s="393"/>
      <c r="M187" s="393"/>
      <c r="N187" s="397"/>
      <c r="O187" s="397"/>
      <c r="P187" s="791" t="str">
        <f t="shared" si="5"/>
        <v>MNS.MNA_N7.KTPRA.Ust.Set87</v>
      </c>
    </row>
    <row r="188" spans="1:16" outlineLevel="1" x14ac:dyDescent="0.25">
      <c r="A188" s="38">
        <v>88</v>
      </c>
      <c r="B188" s="470"/>
      <c r="C188" s="468"/>
      <c r="D188" s="393"/>
      <c r="E188" s="393"/>
      <c r="F188" s="384"/>
      <c r="G188" s="55"/>
      <c r="H188" s="389"/>
      <c r="I188" s="393"/>
      <c r="J188" s="392"/>
      <c r="K188" s="55"/>
      <c r="L188" s="393"/>
      <c r="M188" s="393"/>
      <c r="N188" s="397"/>
      <c r="O188" s="397"/>
      <c r="P188" s="791" t="str">
        <f t="shared" si="5"/>
        <v>MNS.MNA_N7.KTPRA.Ust.Set88</v>
      </c>
    </row>
    <row r="189" spans="1:16" outlineLevel="1" x14ac:dyDescent="0.25">
      <c r="A189" s="38">
        <v>89</v>
      </c>
      <c r="B189" s="470"/>
      <c r="C189" s="468"/>
      <c r="D189" s="393"/>
      <c r="E189" s="393"/>
      <c r="F189" s="384"/>
      <c r="G189" s="55"/>
      <c r="H189" s="389"/>
      <c r="I189" s="393"/>
      <c r="J189" s="392"/>
      <c r="K189" s="55"/>
      <c r="L189" s="393"/>
      <c r="M189" s="393"/>
      <c r="N189" s="397"/>
      <c r="O189" s="397"/>
      <c r="P189" s="791" t="str">
        <f t="shared" si="5"/>
        <v>MNS.MNA_N7.KTPRA.Ust.Set89</v>
      </c>
    </row>
    <row r="190" spans="1:16" outlineLevel="1" x14ac:dyDescent="0.25">
      <c r="A190" s="38">
        <v>90</v>
      </c>
      <c r="B190" s="470"/>
      <c r="C190" s="468"/>
      <c r="D190" s="393"/>
      <c r="E190" s="393"/>
      <c r="F190" s="384"/>
      <c r="G190" s="55"/>
      <c r="H190" s="389"/>
      <c r="I190" s="393"/>
      <c r="J190" s="392"/>
      <c r="K190" s="55"/>
      <c r="L190" s="393"/>
      <c r="M190" s="393"/>
      <c r="N190" s="397"/>
      <c r="O190" s="397"/>
      <c r="P190" s="791" t="str">
        <f t="shared" si="5"/>
        <v>MNS.MNA_N7.KTPRA.Ust.Set90</v>
      </c>
    </row>
    <row r="191" spans="1:16" outlineLevel="1" x14ac:dyDescent="0.25">
      <c r="A191" s="38">
        <v>91</v>
      </c>
      <c r="B191" s="470"/>
      <c r="C191" s="468"/>
      <c r="D191" s="393"/>
      <c r="E191" s="393"/>
      <c r="F191" s="384"/>
      <c r="G191" s="55"/>
      <c r="H191" s="389"/>
      <c r="I191" s="393"/>
      <c r="J191" s="392"/>
      <c r="K191" s="55"/>
      <c r="L191" s="393"/>
      <c r="M191" s="393"/>
      <c r="N191" s="397"/>
      <c r="O191" s="397"/>
      <c r="P191" s="791" t="str">
        <f t="shared" si="5"/>
        <v>MNS.MNA_N7.KTPRA.Ust.Set91</v>
      </c>
    </row>
    <row r="192" spans="1:16" outlineLevel="1" x14ac:dyDescent="0.25">
      <c r="A192" s="38">
        <v>92</v>
      </c>
      <c r="B192" s="470"/>
      <c r="C192" s="468"/>
      <c r="D192" s="393"/>
      <c r="E192" s="393"/>
      <c r="F192" s="384"/>
      <c r="G192" s="55"/>
      <c r="H192" s="389"/>
      <c r="I192" s="393"/>
      <c r="J192" s="392"/>
      <c r="K192" s="55"/>
      <c r="L192" s="393"/>
      <c r="M192" s="393"/>
      <c r="N192" s="397"/>
      <c r="O192" s="397"/>
      <c r="P192" s="791" t="str">
        <f t="shared" si="5"/>
        <v>MNS.MNA_N7.KTPRA.Ust.Set92</v>
      </c>
    </row>
    <row r="193" spans="1:16" outlineLevel="1" x14ac:dyDescent="0.25">
      <c r="A193" s="38">
        <v>93</v>
      </c>
      <c r="B193" s="470"/>
      <c r="C193" s="468"/>
      <c r="D193" s="393"/>
      <c r="E193" s="393"/>
      <c r="F193" s="384"/>
      <c r="G193" s="55"/>
      <c r="H193" s="389"/>
      <c r="I193" s="393"/>
      <c r="J193" s="392"/>
      <c r="K193" s="55"/>
      <c r="L193" s="393"/>
      <c r="M193" s="393"/>
      <c r="N193" s="397"/>
      <c r="O193" s="397"/>
      <c r="P193" s="791" t="str">
        <f t="shared" si="5"/>
        <v>MNS.MNA_N7.KTPRA.Ust.Set93</v>
      </c>
    </row>
    <row r="194" spans="1:16" outlineLevel="1" x14ac:dyDescent="0.25">
      <c r="A194" s="38">
        <v>94</v>
      </c>
      <c r="B194" s="470"/>
      <c r="C194" s="468"/>
      <c r="D194" s="393"/>
      <c r="E194" s="393"/>
      <c r="F194" s="384"/>
      <c r="G194" s="55"/>
      <c r="H194" s="389"/>
      <c r="I194" s="393"/>
      <c r="J194" s="392"/>
      <c r="K194" s="55"/>
      <c r="L194" s="393"/>
      <c r="M194" s="393"/>
      <c r="N194" s="397"/>
      <c r="O194" s="397"/>
      <c r="P194" s="791" t="str">
        <f t="shared" si="5"/>
        <v>MNS.MNA_N7.KTPRA.Ust.Set94</v>
      </c>
    </row>
    <row r="195" spans="1:16" outlineLevel="1" x14ac:dyDescent="0.25">
      <c r="A195" s="38">
        <v>95</v>
      </c>
      <c r="B195" s="470"/>
      <c r="C195" s="468"/>
      <c r="D195" s="393"/>
      <c r="E195" s="393"/>
      <c r="F195" s="384"/>
      <c r="G195" s="55"/>
      <c r="H195" s="389"/>
      <c r="I195" s="393"/>
      <c r="J195" s="392"/>
      <c r="K195" s="55"/>
      <c r="L195" s="393"/>
      <c r="M195" s="393"/>
      <c r="N195" s="397"/>
      <c r="O195" s="397"/>
      <c r="P195" s="791" t="str">
        <f t="shared" si="5"/>
        <v>MNS.MNA_N7.KTPRA.Ust.Set95</v>
      </c>
    </row>
    <row r="196" spans="1:16" ht="15.75" thickBot="1" x14ac:dyDescent="0.3">
      <c r="A196" s="39">
        <v>96</v>
      </c>
      <c r="B196" s="471"/>
      <c r="C196" s="468"/>
      <c r="D196" s="393"/>
      <c r="E196" s="393"/>
      <c r="F196" s="384"/>
      <c r="G196" s="55"/>
      <c r="H196" s="389"/>
      <c r="I196" s="393"/>
      <c r="J196" s="392"/>
      <c r="K196" s="55"/>
      <c r="L196" s="393"/>
      <c r="M196" s="393"/>
      <c r="N196" s="397"/>
      <c r="O196" s="397"/>
      <c r="P196" s="791" t="str">
        <f t="shared" si="5"/>
        <v>MNS.MNA_N7.KTPRA.Ust.Set96</v>
      </c>
    </row>
    <row r="197" spans="1:16" ht="15.75" thickBot="1" x14ac:dyDescent="0.3">
      <c r="A197" s="266" t="s">
        <v>1787</v>
      </c>
      <c r="B197" s="391"/>
      <c r="C197" s="391"/>
      <c r="D197" s="391"/>
      <c r="E197" s="391"/>
      <c r="F197" s="395"/>
      <c r="G197" s="34"/>
      <c r="H197" s="388"/>
      <c r="I197" s="388"/>
      <c r="J197" s="922"/>
      <c r="K197" s="34"/>
      <c r="L197" s="391"/>
      <c r="M197" s="391"/>
      <c r="N197" s="397"/>
      <c r="O197" s="397"/>
      <c r="P197" s="791"/>
    </row>
    <row r="198" spans="1:16" outlineLevel="1" x14ac:dyDescent="0.25">
      <c r="A198" s="695">
        <v>1</v>
      </c>
      <c r="B198" s="839"/>
      <c r="C198" s="727"/>
      <c r="D198" s="210"/>
      <c r="E198" s="315"/>
      <c r="F198" s="210"/>
      <c r="G198" s="210"/>
      <c r="H198" s="385"/>
      <c r="I198" s="210"/>
      <c r="J198" s="384"/>
      <c r="K198" s="351"/>
      <c r="L198" s="381"/>
      <c r="M198" s="381"/>
      <c r="N198" s="383"/>
      <c r="O198" s="383"/>
      <c r="P198" s="791"/>
    </row>
    <row r="199" spans="1:16" s="271" customFormat="1" outlineLevel="1" x14ac:dyDescent="0.25">
      <c r="A199" s="348">
        <v>2</v>
      </c>
      <c r="B199" s="663"/>
      <c r="C199" s="727"/>
      <c r="D199" s="210"/>
      <c r="E199" s="315"/>
      <c r="F199" s="210"/>
      <c r="G199" s="210"/>
      <c r="H199" s="210"/>
      <c r="I199" s="210"/>
      <c r="J199" s="384"/>
      <c r="K199" s="364"/>
      <c r="L199" s="381"/>
      <c r="M199" s="381"/>
      <c r="N199" s="383"/>
      <c r="O199" s="383"/>
      <c r="P199" s="791"/>
    </row>
    <row r="200" spans="1:16" s="271" customFormat="1" outlineLevel="1" x14ac:dyDescent="0.25">
      <c r="A200" s="348">
        <v>3</v>
      </c>
      <c r="B200" s="663"/>
      <c r="C200" s="727"/>
      <c r="D200" s="210"/>
      <c r="E200" s="315"/>
      <c r="F200" s="210"/>
      <c r="G200" s="210"/>
      <c r="H200" s="385"/>
      <c r="I200" s="210"/>
      <c r="J200" s="384"/>
      <c r="K200" s="364"/>
      <c r="L200" s="381"/>
      <c r="M200" s="381"/>
      <c r="N200" s="383"/>
      <c r="O200" s="383"/>
      <c r="P200" s="791"/>
    </row>
    <row r="201" spans="1:16" s="271" customFormat="1" outlineLevel="1" x14ac:dyDescent="0.25">
      <c r="A201" s="348">
        <v>4</v>
      </c>
      <c r="B201" s="663"/>
      <c r="C201" s="727"/>
      <c r="D201" s="210"/>
      <c r="E201" s="315"/>
      <c r="F201" s="210"/>
      <c r="G201" s="210"/>
      <c r="H201" s="385"/>
      <c r="I201" s="210"/>
      <c r="J201" s="384"/>
      <c r="K201" s="364"/>
      <c r="L201" s="381"/>
      <c r="M201" s="381"/>
      <c r="N201" s="383"/>
      <c r="O201" s="383"/>
      <c r="P201" s="791"/>
    </row>
    <row r="202" spans="1:16" s="271" customFormat="1" outlineLevel="1" x14ac:dyDescent="0.25">
      <c r="A202" s="348">
        <v>5</v>
      </c>
      <c r="B202" s="663"/>
      <c r="C202" s="727"/>
      <c r="D202" s="210"/>
      <c r="E202" s="315"/>
      <c r="F202" s="210"/>
      <c r="G202" s="210"/>
      <c r="H202" s="385"/>
      <c r="I202" s="210"/>
      <c r="J202" s="384"/>
      <c r="K202" s="351"/>
      <c r="L202" s="381"/>
      <c r="M202" s="381"/>
      <c r="N202" s="383"/>
      <c r="O202" s="383"/>
      <c r="P202" s="791"/>
    </row>
    <row r="203" spans="1:16" s="271" customFormat="1" outlineLevel="1" x14ac:dyDescent="0.25">
      <c r="A203" s="348">
        <v>6</v>
      </c>
      <c r="B203" s="663"/>
      <c r="C203" s="727"/>
      <c r="D203" s="210"/>
      <c r="E203" s="315"/>
      <c r="F203" s="210"/>
      <c r="G203" s="210"/>
      <c r="H203" s="385"/>
      <c r="I203" s="210"/>
      <c r="J203" s="210"/>
      <c r="K203" s="210"/>
      <c r="L203" s="315"/>
      <c r="M203" s="315"/>
      <c r="N203" s="383"/>
      <c r="O203" s="383"/>
      <c r="P203" s="791"/>
    </row>
    <row r="204" spans="1:16" s="271" customFormat="1" outlineLevel="1" x14ac:dyDescent="0.25">
      <c r="A204" s="348">
        <v>7</v>
      </c>
      <c r="B204" s="663"/>
      <c r="C204" s="696"/>
      <c r="D204" s="381"/>
      <c r="E204" s="381"/>
      <c r="F204" s="210"/>
      <c r="G204" s="210"/>
      <c r="H204" s="385"/>
      <c r="I204" s="210"/>
      <c r="J204" s="384"/>
      <c r="K204" s="351"/>
      <c r="L204" s="381"/>
      <c r="M204" s="381"/>
      <c r="N204" s="383"/>
      <c r="O204" s="383"/>
      <c r="P204" s="791"/>
    </row>
    <row r="205" spans="1:16" s="271" customFormat="1" outlineLevel="1" x14ac:dyDescent="0.25">
      <c r="A205" s="348">
        <v>8</v>
      </c>
      <c r="B205" s="663"/>
      <c r="C205" s="696"/>
      <c r="D205" s="381"/>
      <c r="E205" s="381"/>
      <c r="F205" s="210"/>
      <c r="G205" s="210"/>
      <c r="H205" s="385"/>
      <c r="I205" s="210"/>
      <c r="J205" s="210"/>
      <c r="K205" s="315"/>
      <c r="L205" s="315"/>
      <c r="M205" s="315"/>
      <c r="N205" s="383"/>
      <c r="O205" s="383"/>
      <c r="P205" s="791"/>
    </row>
    <row r="206" spans="1:16" s="271" customFormat="1" outlineLevel="1" x14ac:dyDescent="0.25">
      <c r="A206" s="348">
        <v>9</v>
      </c>
      <c r="B206" s="663"/>
      <c r="C206" s="696"/>
      <c r="D206" s="210"/>
      <c r="E206" s="315"/>
      <c r="F206" s="210"/>
      <c r="G206" s="210"/>
      <c r="H206" s="385"/>
      <c r="I206" s="210"/>
      <c r="J206" s="210"/>
      <c r="K206" s="210"/>
      <c r="L206" s="210"/>
      <c r="M206" s="210"/>
      <c r="N206" s="383"/>
      <c r="O206" s="383"/>
      <c r="P206" s="791"/>
    </row>
    <row r="207" spans="1:16" s="271" customFormat="1" outlineLevel="1" x14ac:dyDescent="0.25">
      <c r="A207" s="348">
        <v>10</v>
      </c>
      <c r="B207" s="663"/>
      <c r="C207" s="727"/>
      <c r="D207" s="210"/>
      <c r="E207" s="315"/>
      <c r="F207" s="210"/>
      <c r="G207" s="210"/>
      <c r="H207" s="385"/>
      <c r="I207" s="210"/>
      <c r="J207" s="384"/>
      <c r="K207" s="351"/>
      <c r="L207" s="381"/>
      <c r="M207" s="381"/>
      <c r="N207" s="383"/>
      <c r="O207" s="383"/>
      <c r="P207" s="791"/>
    </row>
    <row r="208" spans="1:16" s="271" customFormat="1" outlineLevel="1" x14ac:dyDescent="0.25">
      <c r="A208" s="348">
        <v>11</v>
      </c>
      <c r="B208" s="663"/>
      <c r="C208" s="727"/>
      <c r="D208" s="210"/>
      <c r="E208" s="315"/>
      <c r="F208" s="210"/>
      <c r="G208" s="210"/>
      <c r="H208" s="210"/>
      <c r="I208" s="210"/>
      <c r="J208" s="384"/>
      <c r="K208" s="351"/>
      <c r="L208" s="381"/>
      <c r="M208" s="381"/>
      <c r="N208" s="383"/>
      <c r="O208" s="383"/>
      <c r="P208" s="791"/>
    </row>
    <row r="209" spans="1:16" s="271" customFormat="1" outlineLevel="1" x14ac:dyDescent="0.25">
      <c r="A209" s="348">
        <v>12</v>
      </c>
      <c r="B209" s="663"/>
      <c r="C209" s="727"/>
      <c r="D209" s="315"/>
      <c r="E209" s="315"/>
      <c r="F209" s="210"/>
      <c r="G209" s="210"/>
      <c r="H209" s="640"/>
      <c r="I209" s="210"/>
      <c r="J209" s="384"/>
      <c r="K209" s="351"/>
      <c r="L209" s="381"/>
      <c r="M209" s="381"/>
      <c r="N209" s="383"/>
      <c r="O209" s="383"/>
      <c r="P209" s="791"/>
    </row>
    <row r="210" spans="1:16" s="271" customFormat="1" outlineLevel="1" x14ac:dyDescent="0.25">
      <c r="A210" s="348">
        <v>13</v>
      </c>
      <c r="B210" s="663"/>
      <c r="C210" s="727"/>
      <c r="D210" s="315"/>
      <c r="E210" s="315"/>
      <c r="F210" s="210"/>
      <c r="G210" s="210"/>
      <c r="H210" s="640"/>
      <c r="I210" s="210"/>
      <c r="J210" s="210"/>
      <c r="K210" s="210"/>
      <c r="L210" s="210"/>
      <c r="M210" s="210"/>
      <c r="N210" s="383"/>
      <c r="O210" s="383"/>
      <c r="P210" s="791"/>
    </row>
    <row r="211" spans="1:16" s="271" customFormat="1" outlineLevel="1" x14ac:dyDescent="0.25">
      <c r="A211" s="348">
        <v>14</v>
      </c>
      <c r="B211" s="663"/>
      <c r="C211" s="727"/>
      <c r="D211" s="315"/>
      <c r="E211" s="315"/>
      <c r="F211" s="210"/>
      <c r="G211" s="210"/>
      <c r="H211" s="640"/>
      <c r="I211" s="210"/>
      <c r="J211" s="210"/>
      <c r="K211" s="210"/>
      <c r="L211" s="210"/>
      <c r="M211" s="210"/>
      <c r="N211" s="383"/>
      <c r="O211" s="383"/>
      <c r="P211" s="791"/>
    </row>
    <row r="212" spans="1:16" s="271" customFormat="1" outlineLevel="1" x14ac:dyDescent="0.25">
      <c r="A212" s="348">
        <v>15</v>
      </c>
      <c r="B212" s="663"/>
      <c r="C212" s="727"/>
      <c r="D212" s="315"/>
      <c r="E212" s="315"/>
      <c r="F212" s="210"/>
      <c r="G212" s="210"/>
      <c r="H212" s="640"/>
      <c r="I212" s="210"/>
      <c r="J212" s="210"/>
      <c r="K212" s="210"/>
      <c r="L212" s="210"/>
      <c r="M212" s="210"/>
      <c r="N212" s="383"/>
      <c r="O212" s="383"/>
      <c r="P212" s="791"/>
    </row>
    <row r="213" spans="1:16" s="271" customFormat="1" outlineLevel="1" x14ac:dyDescent="0.25">
      <c r="A213" s="348">
        <v>16</v>
      </c>
      <c r="B213" s="663"/>
      <c r="C213" s="727"/>
      <c r="D213" s="315"/>
      <c r="E213" s="315"/>
      <c r="F213" s="210"/>
      <c r="G213" s="210"/>
      <c r="H213" s="640"/>
      <c r="I213" s="210"/>
      <c r="J213" s="210"/>
      <c r="K213" s="210"/>
      <c r="L213" s="210"/>
      <c r="M213" s="210"/>
      <c r="N213" s="383"/>
      <c r="O213" s="383"/>
      <c r="P213" s="791"/>
    </row>
    <row r="214" spans="1:16" s="271" customFormat="1" outlineLevel="1" x14ac:dyDescent="0.25">
      <c r="A214" s="348">
        <v>17</v>
      </c>
      <c r="B214" s="663"/>
      <c r="C214" s="726"/>
      <c r="D214" s="315"/>
      <c r="E214" s="315"/>
      <c r="F214" s="210"/>
      <c r="G214" s="210"/>
      <c r="H214" s="640"/>
      <c r="I214" s="210"/>
      <c r="J214" s="384"/>
      <c r="K214" s="351"/>
      <c r="L214" s="381"/>
      <c r="M214" s="381"/>
      <c r="N214" s="383"/>
      <c r="O214" s="383"/>
      <c r="P214" s="791"/>
    </row>
    <row r="215" spans="1:16" s="271" customFormat="1" outlineLevel="1" x14ac:dyDescent="0.25">
      <c r="A215" s="348">
        <v>18</v>
      </c>
      <c r="B215" s="663"/>
      <c r="C215" s="726"/>
      <c r="D215" s="315"/>
      <c r="E215" s="315"/>
      <c r="F215" s="210"/>
      <c r="G215" s="210"/>
      <c r="H215" s="640"/>
      <c r="I215" s="210"/>
      <c r="J215" s="384"/>
      <c r="K215" s="351"/>
      <c r="L215" s="381"/>
      <c r="M215" s="381"/>
      <c r="N215" s="383"/>
      <c r="O215" s="383"/>
      <c r="P215" s="791"/>
    </row>
    <row r="216" spans="1:16" s="271" customFormat="1" outlineLevel="1" x14ac:dyDescent="0.25">
      <c r="A216" s="348">
        <v>19</v>
      </c>
      <c r="B216" s="663"/>
      <c r="C216" s="726"/>
      <c r="D216" s="315"/>
      <c r="E216" s="315"/>
      <c r="F216" s="210"/>
      <c r="G216" s="210"/>
      <c r="H216" s="640"/>
      <c r="I216" s="210"/>
      <c r="J216" s="384"/>
      <c r="K216" s="351"/>
      <c r="L216" s="381"/>
      <c r="M216" s="381"/>
      <c r="N216" s="383"/>
      <c r="O216" s="383"/>
      <c r="P216" s="791"/>
    </row>
    <row r="217" spans="1:16" s="271" customFormat="1" outlineLevel="1" x14ac:dyDescent="0.25">
      <c r="A217" s="348">
        <v>20</v>
      </c>
      <c r="B217" s="663"/>
      <c r="C217" s="726"/>
      <c r="D217" s="315"/>
      <c r="E217" s="381"/>
      <c r="F217" s="210"/>
      <c r="G217" s="210"/>
      <c r="H217" s="640"/>
      <c r="I217" s="210"/>
      <c r="J217" s="210"/>
      <c r="K217" s="210"/>
      <c r="L217" s="315"/>
      <c r="M217" s="315"/>
      <c r="N217" s="383"/>
      <c r="O217" s="383"/>
      <c r="P217" s="791"/>
    </row>
    <row r="218" spans="1:16" s="271" customFormat="1" outlineLevel="1" x14ac:dyDescent="0.25">
      <c r="A218" s="348">
        <v>21</v>
      </c>
      <c r="B218" s="469"/>
      <c r="C218" s="466"/>
      <c r="D218" s="210"/>
      <c r="E218" s="315"/>
      <c r="F218" s="210"/>
      <c r="G218" s="210"/>
      <c r="H218" s="210"/>
      <c r="I218" s="210"/>
      <c r="J218" s="384"/>
      <c r="K218" s="351"/>
      <c r="L218" s="381"/>
      <c r="M218" s="381"/>
      <c r="N218" s="383"/>
      <c r="O218" s="383"/>
      <c r="P218" s="791"/>
    </row>
    <row r="219" spans="1:16" s="271" customFormat="1" outlineLevel="1" x14ac:dyDescent="0.25">
      <c r="A219" s="348">
        <v>22</v>
      </c>
      <c r="B219" s="469"/>
      <c r="C219" s="466"/>
      <c r="D219" s="381"/>
      <c r="E219" s="381"/>
      <c r="F219" s="210"/>
      <c r="G219" s="210"/>
      <c r="H219" s="640"/>
      <c r="I219" s="210"/>
      <c r="J219" s="210"/>
      <c r="K219" s="210"/>
      <c r="L219" s="640"/>
      <c r="M219" s="210"/>
      <c r="N219" s="383"/>
      <c r="O219" s="383"/>
      <c r="P219" s="791"/>
    </row>
    <row r="220" spans="1:16" s="271" customFormat="1" outlineLevel="1" x14ac:dyDescent="0.25">
      <c r="A220" s="348">
        <v>23</v>
      </c>
      <c r="B220" s="469"/>
      <c r="C220" s="466"/>
      <c r="D220" s="210"/>
      <c r="E220" s="315"/>
      <c r="F220" s="210"/>
      <c r="G220" s="210"/>
      <c r="H220" s="640"/>
      <c r="I220" s="210"/>
      <c r="J220" s="210"/>
      <c r="K220" s="655"/>
      <c r="L220" s="655"/>
      <c r="M220" s="210"/>
      <c r="N220" s="383"/>
      <c r="O220" s="383"/>
      <c r="P220" s="791"/>
    </row>
    <row r="221" spans="1:16" s="271" customFormat="1" outlineLevel="1" x14ac:dyDescent="0.25">
      <c r="A221" s="348">
        <v>24</v>
      </c>
      <c r="B221" s="469"/>
      <c r="C221" s="466"/>
      <c r="D221" s="210"/>
      <c r="E221" s="210"/>
      <c r="F221" s="210"/>
      <c r="G221" s="210"/>
      <c r="H221" s="640"/>
      <c r="I221" s="210"/>
      <c r="J221" s="210"/>
      <c r="K221" s="655"/>
      <c r="L221" s="655"/>
      <c r="M221" s="210"/>
      <c r="N221" s="383"/>
      <c r="O221" s="383"/>
      <c r="P221" s="791"/>
    </row>
    <row r="222" spans="1:16" s="271" customFormat="1" outlineLevel="1" x14ac:dyDescent="0.25">
      <c r="A222" s="348">
        <v>25</v>
      </c>
      <c r="B222" s="469"/>
      <c r="C222" s="727"/>
      <c r="D222" s="210"/>
      <c r="E222" s="315"/>
      <c r="F222" s="210"/>
      <c r="G222" s="210"/>
      <c r="H222" s="640"/>
      <c r="I222" s="210"/>
      <c r="J222" s="210"/>
      <c r="K222" s="655"/>
      <c r="L222" s="655"/>
      <c r="M222" s="210"/>
      <c r="N222" s="383"/>
      <c r="O222" s="383"/>
      <c r="P222" s="791"/>
    </row>
    <row r="223" spans="1:16" s="271" customFormat="1" outlineLevel="1" x14ac:dyDescent="0.25">
      <c r="A223" s="348">
        <v>26</v>
      </c>
      <c r="B223" s="469"/>
      <c r="C223" s="727"/>
      <c r="D223" s="210"/>
      <c r="E223" s="315"/>
      <c r="F223" s="210"/>
      <c r="G223" s="210"/>
      <c r="H223" s="640"/>
      <c r="I223" s="210"/>
      <c r="J223" s="210"/>
      <c r="K223" s="655"/>
      <c r="L223" s="655"/>
      <c r="M223" s="210"/>
      <c r="N223" s="383"/>
      <c r="O223" s="383"/>
      <c r="P223" s="791"/>
    </row>
    <row r="224" spans="1:16" s="271" customFormat="1" outlineLevel="1" x14ac:dyDescent="0.25">
      <c r="A224" s="348">
        <v>27</v>
      </c>
      <c r="B224" s="469"/>
      <c r="C224" s="727"/>
      <c r="D224" s="210"/>
      <c r="E224" s="315"/>
      <c r="F224" s="210"/>
      <c r="G224" s="210"/>
      <c r="H224" s="640"/>
      <c r="I224" s="210"/>
      <c r="J224" s="210"/>
      <c r="K224" s="210"/>
      <c r="L224" s="210"/>
      <c r="M224" s="210"/>
      <c r="N224" s="383"/>
      <c r="O224" s="383"/>
      <c r="P224" s="791"/>
    </row>
    <row r="225" spans="1:16" s="271" customFormat="1" outlineLevel="1" x14ac:dyDescent="0.25">
      <c r="A225" s="348">
        <v>28</v>
      </c>
      <c r="B225" s="469"/>
      <c r="C225" s="727"/>
      <c r="D225" s="210"/>
      <c r="E225" s="315"/>
      <c r="F225" s="210"/>
      <c r="G225" s="210"/>
      <c r="H225" s="640"/>
      <c r="I225" s="210"/>
      <c r="J225" s="210"/>
      <c r="K225" s="315"/>
      <c r="L225" s="315"/>
      <c r="M225" s="315"/>
      <c r="N225" s="383"/>
      <c r="O225" s="383"/>
      <c r="P225" s="791"/>
    </row>
    <row r="226" spans="1:16" s="271" customFormat="1" outlineLevel="1" x14ac:dyDescent="0.25">
      <c r="A226" s="348">
        <v>29</v>
      </c>
      <c r="B226" s="664"/>
      <c r="C226" s="466"/>
      <c r="D226" s="381"/>
      <c r="E226" s="381"/>
      <c r="F226" s="210"/>
      <c r="G226" s="210"/>
      <c r="H226" s="640"/>
      <c r="I226" s="210"/>
      <c r="J226" s="210"/>
      <c r="K226" s="210"/>
      <c r="L226" s="210"/>
      <c r="M226" s="210"/>
      <c r="N226" s="383"/>
      <c r="O226" s="383"/>
      <c r="P226" s="791"/>
    </row>
    <row r="227" spans="1:16" s="271" customFormat="1" outlineLevel="1" x14ac:dyDescent="0.25">
      <c r="A227" s="348">
        <v>30</v>
      </c>
      <c r="B227" s="664"/>
      <c r="C227" s="466"/>
      <c r="D227" s="381"/>
      <c r="E227" s="381"/>
      <c r="F227" s="210"/>
      <c r="G227" s="210"/>
      <c r="H227" s="640"/>
      <c r="I227" s="210"/>
      <c r="J227" s="210"/>
      <c r="K227" s="210"/>
      <c r="L227" s="210"/>
      <c r="M227" s="210"/>
      <c r="N227" s="383"/>
      <c r="O227" s="383"/>
      <c r="P227" s="791"/>
    </row>
    <row r="228" spans="1:16" s="271" customFormat="1" outlineLevel="1" x14ac:dyDescent="0.25">
      <c r="A228" s="348">
        <v>31</v>
      </c>
      <c r="B228" s="664"/>
      <c r="C228" s="466"/>
      <c r="D228" s="381"/>
      <c r="E228" s="381"/>
      <c r="F228" s="210"/>
      <c r="G228" s="210"/>
      <c r="H228" s="640"/>
      <c r="I228" s="210"/>
      <c r="J228" s="210"/>
      <c r="K228" s="210"/>
      <c r="L228" s="210"/>
      <c r="M228" s="210"/>
      <c r="N228" s="383"/>
      <c r="O228" s="383"/>
      <c r="P228" s="791"/>
    </row>
    <row r="229" spans="1:16" s="271" customFormat="1" outlineLevel="1" x14ac:dyDescent="0.25">
      <c r="A229" s="348">
        <v>32</v>
      </c>
      <c r="B229" s="664"/>
      <c r="C229" s="466"/>
      <c r="D229" s="381"/>
      <c r="E229" s="381"/>
      <c r="F229" s="210"/>
      <c r="G229" s="210"/>
      <c r="H229" s="640"/>
      <c r="I229" s="210"/>
      <c r="J229" s="210"/>
      <c r="K229" s="315"/>
      <c r="L229" s="315"/>
      <c r="M229" s="315"/>
      <c r="N229" s="383"/>
      <c r="O229" s="383"/>
      <c r="P229" s="791"/>
    </row>
    <row r="230" spans="1:16" s="271" customFormat="1" outlineLevel="1" x14ac:dyDescent="0.25">
      <c r="A230" s="348">
        <v>33</v>
      </c>
      <c r="B230" s="664"/>
      <c r="C230" s="466"/>
      <c r="D230" s="381"/>
      <c r="E230" s="315"/>
      <c r="F230" s="210"/>
      <c r="G230" s="210"/>
      <c r="H230" s="640"/>
      <c r="I230" s="210"/>
      <c r="J230" s="210"/>
      <c r="K230" s="315"/>
      <c r="L230" s="315"/>
      <c r="M230" s="315"/>
      <c r="N230" s="383"/>
      <c r="O230" s="383"/>
      <c r="P230" s="791"/>
    </row>
    <row r="231" spans="1:16" s="271" customFormat="1" outlineLevel="1" x14ac:dyDescent="0.25">
      <c r="A231" s="348">
        <v>34</v>
      </c>
      <c r="B231" s="664"/>
      <c r="C231" s="466"/>
      <c r="D231" s="381"/>
      <c r="E231" s="315"/>
      <c r="F231" s="210"/>
      <c r="G231" s="210"/>
      <c r="H231" s="640"/>
      <c r="I231" s="210"/>
      <c r="J231" s="210"/>
      <c r="K231" s="315"/>
      <c r="L231" s="315"/>
      <c r="M231" s="315"/>
      <c r="N231" s="383"/>
      <c r="O231" s="383"/>
      <c r="P231" s="791"/>
    </row>
    <row r="232" spans="1:16" s="271" customFormat="1" outlineLevel="1" x14ac:dyDescent="0.25">
      <c r="A232" s="348">
        <v>35</v>
      </c>
      <c r="B232" s="663"/>
      <c r="C232" s="726"/>
      <c r="D232" s="315"/>
      <c r="E232" s="315"/>
      <c r="F232" s="210"/>
      <c r="G232" s="210"/>
      <c r="H232" s="640"/>
      <c r="I232" s="210"/>
      <c r="J232" s="210"/>
      <c r="K232" s="210"/>
      <c r="L232" s="640"/>
      <c r="M232" s="210"/>
      <c r="N232" s="383"/>
      <c r="O232" s="383"/>
      <c r="P232" s="791"/>
    </row>
    <row r="233" spans="1:16" s="271" customFormat="1" outlineLevel="1" x14ac:dyDescent="0.25">
      <c r="A233" s="348">
        <v>36</v>
      </c>
      <c r="B233" s="663"/>
      <c r="C233" s="726"/>
      <c r="D233" s="315"/>
      <c r="E233" s="315"/>
      <c r="F233" s="210"/>
      <c r="G233" s="210"/>
      <c r="H233" s="640"/>
      <c r="I233" s="210"/>
      <c r="J233" s="210"/>
      <c r="K233" s="210"/>
      <c r="L233" s="640"/>
      <c r="M233" s="210"/>
      <c r="N233" s="383"/>
      <c r="O233" s="383"/>
      <c r="P233" s="791"/>
    </row>
    <row r="234" spans="1:16" s="271" customFormat="1" outlineLevel="1" x14ac:dyDescent="0.25">
      <c r="A234" s="348">
        <v>37</v>
      </c>
      <c r="B234" s="663"/>
      <c r="C234" s="726"/>
      <c r="D234" s="315"/>
      <c r="E234" s="381"/>
      <c r="F234" s="210"/>
      <c r="G234" s="210"/>
      <c r="H234" s="640"/>
      <c r="I234" s="210"/>
      <c r="J234" s="384"/>
      <c r="K234" s="351"/>
      <c r="L234" s="381"/>
      <c r="M234" s="381"/>
      <c r="N234" s="383"/>
      <c r="O234" s="383"/>
      <c r="P234" s="791"/>
    </row>
    <row r="235" spans="1:16" s="271" customFormat="1" outlineLevel="1" x14ac:dyDescent="0.25">
      <c r="A235" s="348">
        <v>38</v>
      </c>
      <c r="B235" s="663"/>
      <c r="C235" s="726"/>
      <c r="D235" s="315"/>
      <c r="E235" s="381"/>
      <c r="F235" s="210"/>
      <c r="G235" s="210"/>
      <c r="H235" s="640"/>
      <c r="I235" s="210"/>
      <c r="J235" s="384"/>
      <c r="K235" s="351"/>
      <c r="L235" s="381"/>
      <c r="M235" s="381"/>
      <c r="N235" s="383"/>
      <c r="O235" s="383"/>
      <c r="P235" s="791"/>
    </row>
    <row r="236" spans="1:16" s="271" customFormat="1" outlineLevel="1" x14ac:dyDescent="0.25">
      <c r="A236" s="348">
        <v>39</v>
      </c>
      <c r="B236" s="663"/>
      <c r="C236" s="726"/>
      <c r="D236" s="381"/>
      <c r="E236" s="381"/>
      <c r="F236" s="210"/>
      <c r="G236" s="210"/>
      <c r="H236" s="385"/>
      <c r="I236" s="210"/>
      <c r="J236" s="384"/>
      <c r="K236" s="351"/>
      <c r="L236" s="381"/>
      <c r="M236" s="381"/>
      <c r="N236" s="383"/>
      <c r="O236" s="383"/>
      <c r="P236" s="791"/>
    </row>
    <row r="237" spans="1:16" s="271" customFormat="1" outlineLevel="1" x14ac:dyDescent="0.25">
      <c r="A237" s="348">
        <v>40</v>
      </c>
      <c r="B237" s="469"/>
      <c r="C237" s="466"/>
      <c r="D237" s="381"/>
      <c r="E237" s="381"/>
      <c r="F237" s="210"/>
      <c r="G237" s="210"/>
      <c r="H237" s="385"/>
      <c r="I237" s="210"/>
      <c r="J237" s="384"/>
      <c r="K237" s="351"/>
      <c r="L237" s="381"/>
      <c r="M237" s="381"/>
      <c r="N237" s="383"/>
      <c r="O237" s="383"/>
      <c r="P237" s="791"/>
    </row>
    <row r="238" spans="1:16" s="271" customFormat="1" outlineLevel="1" x14ac:dyDescent="0.25">
      <c r="A238" s="348">
        <v>41</v>
      </c>
      <c r="B238" s="469"/>
      <c r="C238" s="466"/>
      <c r="D238" s="210"/>
      <c r="E238" s="315"/>
      <c r="F238" s="210"/>
      <c r="G238" s="210"/>
      <c r="H238" s="210"/>
      <c r="I238" s="210"/>
      <c r="J238" s="384"/>
      <c r="K238" s="351"/>
      <c r="L238" s="381"/>
      <c r="M238" s="381"/>
      <c r="N238" s="383"/>
      <c r="O238" s="383"/>
      <c r="P238" s="791"/>
    </row>
    <row r="239" spans="1:16" s="271" customFormat="1" outlineLevel="1" x14ac:dyDescent="0.25">
      <c r="A239" s="348">
        <v>42</v>
      </c>
      <c r="B239" s="469"/>
      <c r="C239" s="466"/>
      <c r="D239" s="381"/>
      <c r="E239" s="381"/>
      <c r="F239" s="210"/>
      <c r="G239" s="210"/>
      <c r="H239" s="640"/>
      <c r="I239" s="210"/>
      <c r="J239" s="210"/>
      <c r="K239" s="210"/>
      <c r="L239" s="315"/>
      <c r="M239" s="315"/>
      <c r="N239" s="383"/>
      <c r="O239" s="383"/>
      <c r="P239" s="791"/>
    </row>
    <row r="240" spans="1:16" s="271" customFormat="1" outlineLevel="1" x14ac:dyDescent="0.25">
      <c r="A240" s="348">
        <v>43</v>
      </c>
      <c r="B240" s="469"/>
      <c r="C240" s="466"/>
      <c r="D240" s="210"/>
      <c r="E240" s="315"/>
      <c r="F240" s="210"/>
      <c r="G240" s="210"/>
      <c r="H240" s="640"/>
      <c r="I240" s="210"/>
      <c r="J240" s="210"/>
      <c r="K240" s="210"/>
      <c r="L240" s="640"/>
      <c r="M240" s="210"/>
      <c r="N240" s="383"/>
      <c r="O240" s="383"/>
      <c r="P240" s="791"/>
    </row>
    <row r="241" spans="1:16" s="271" customFormat="1" outlineLevel="1" x14ac:dyDescent="0.25">
      <c r="A241" s="348">
        <v>44</v>
      </c>
      <c r="B241" s="469"/>
      <c r="C241" s="466"/>
      <c r="D241" s="210"/>
      <c r="E241" s="210"/>
      <c r="F241" s="210"/>
      <c r="G241" s="210"/>
      <c r="H241" s="640"/>
      <c r="I241" s="210"/>
      <c r="J241" s="210"/>
      <c r="K241" s="655"/>
      <c r="L241" s="655"/>
      <c r="M241" s="210"/>
      <c r="N241" s="383"/>
      <c r="O241" s="383"/>
      <c r="P241" s="791"/>
    </row>
    <row r="242" spans="1:16" s="271" customFormat="1" outlineLevel="1" x14ac:dyDescent="0.25">
      <c r="A242" s="348">
        <v>45</v>
      </c>
      <c r="B242" s="469"/>
      <c r="C242" s="727"/>
      <c r="D242" s="210"/>
      <c r="E242" s="315"/>
      <c r="F242" s="210"/>
      <c r="G242" s="210"/>
      <c r="H242" s="640"/>
      <c r="I242" s="210"/>
      <c r="J242" s="210"/>
      <c r="K242" s="655"/>
      <c r="L242" s="655"/>
      <c r="M242" s="210"/>
      <c r="N242" s="383"/>
      <c r="O242" s="383"/>
      <c r="P242" s="791"/>
    </row>
    <row r="243" spans="1:16" s="271" customFormat="1" outlineLevel="1" x14ac:dyDescent="0.25">
      <c r="A243" s="348">
        <v>46</v>
      </c>
      <c r="B243" s="469"/>
      <c r="C243" s="727"/>
      <c r="D243" s="210"/>
      <c r="E243" s="315"/>
      <c r="F243" s="210"/>
      <c r="G243" s="210"/>
      <c r="H243" s="640"/>
      <c r="I243" s="210"/>
      <c r="J243" s="384"/>
      <c r="K243" s="351"/>
      <c r="L243" s="381"/>
      <c r="M243" s="381"/>
      <c r="N243" s="383"/>
      <c r="O243" s="383"/>
      <c r="P243" s="791"/>
    </row>
    <row r="244" spans="1:16" s="271" customFormat="1" outlineLevel="1" x14ac:dyDescent="0.25">
      <c r="A244" s="348">
        <v>47</v>
      </c>
      <c r="B244" s="469"/>
      <c r="C244" s="727"/>
      <c r="D244" s="210"/>
      <c r="E244" s="315"/>
      <c r="F244" s="210"/>
      <c r="G244" s="210"/>
      <c r="H244" s="640"/>
      <c r="I244" s="210"/>
      <c r="J244" s="384"/>
      <c r="K244" s="351"/>
      <c r="L244" s="381"/>
      <c r="M244" s="381"/>
      <c r="N244" s="383"/>
      <c r="O244" s="383"/>
      <c r="P244" s="791"/>
    </row>
    <row r="245" spans="1:16" s="271" customFormat="1" outlineLevel="1" x14ac:dyDescent="0.25">
      <c r="A245" s="348">
        <v>48</v>
      </c>
      <c r="B245" s="469"/>
      <c r="C245" s="727"/>
      <c r="D245" s="210"/>
      <c r="E245" s="315"/>
      <c r="F245" s="210"/>
      <c r="G245" s="210"/>
      <c r="H245" s="640"/>
      <c r="I245" s="210"/>
      <c r="J245" s="384"/>
      <c r="K245" s="351"/>
      <c r="L245" s="381"/>
      <c r="M245" s="381"/>
      <c r="N245" s="383"/>
      <c r="O245" s="383"/>
      <c r="P245" s="791"/>
    </row>
    <row r="246" spans="1:16" s="271" customFormat="1" outlineLevel="1" x14ac:dyDescent="0.25">
      <c r="A246" s="348">
        <v>49</v>
      </c>
      <c r="B246" s="664"/>
      <c r="C246" s="466"/>
      <c r="D246" s="381"/>
      <c r="E246" s="381"/>
      <c r="F246" s="210"/>
      <c r="G246" s="210"/>
      <c r="H246" s="640"/>
      <c r="I246" s="210"/>
      <c r="J246" s="384"/>
      <c r="K246" s="351"/>
      <c r="L246" s="381"/>
      <c r="M246" s="381"/>
      <c r="N246" s="383"/>
      <c r="O246" s="383"/>
      <c r="P246" s="791"/>
    </row>
    <row r="247" spans="1:16" s="271" customFormat="1" outlineLevel="1" x14ac:dyDescent="0.25">
      <c r="A247" s="348">
        <v>50</v>
      </c>
      <c r="B247" s="664"/>
      <c r="C247" s="466"/>
      <c r="D247" s="381"/>
      <c r="E247" s="381"/>
      <c r="F247" s="210"/>
      <c r="G247" s="210"/>
      <c r="H247" s="640"/>
      <c r="I247" s="210"/>
      <c r="J247" s="384"/>
      <c r="K247" s="351"/>
      <c r="L247" s="381"/>
      <c r="M247" s="381"/>
      <c r="N247" s="383"/>
      <c r="O247" s="383"/>
      <c r="P247" s="791"/>
    </row>
    <row r="248" spans="1:16" s="271" customFormat="1" outlineLevel="1" x14ac:dyDescent="0.25">
      <c r="A248" s="348">
        <v>51</v>
      </c>
      <c r="B248" s="664"/>
      <c r="C248" s="466"/>
      <c r="D248" s="381"/>
      <c r="E248" s="381"/>
      <c r="F248" s="210"/>
      <c r="G248" s="210"/>
      <c r="H248" s="640"/>
      <c r="I248" s="210"/>
      <c r="J248" s="384"/>
      <c r="K248" s="351"/>
      <c r="L248" s="381"/>
      <c r="M248" s="381"/>
      <c r="N248" s="383"/>
      <c r="O248" s="383"/>
      <c r="P248" s="791"/>
    </row>
    <row r="249" spans="1:16" s="271" customFormat="1" outlineLevel="1" x14ac:dyDescent="0.25">
      <c r="A249" s="348">
        <v>52</v>
      </c>
      <c r="B249" s="664"/>
      <c r="C249" s="466"/>
      <c r="D249" s="381"/>
      <c r="E249" s="381"/>
      <c r="F249" s="210"/>
      <c r="G249" s="210"/>
      <c r="H249" s="640"/>
      <c r="I249" s="210"/>
      <c r="J249" s="384"/>
      <c r="K249" s="351"/>
      <c r="L249" s="381"/>
      <c r="M249" s="381"/>
      <c r="N249" s="383"/>
      <c r="O249" s="383"/>
      <c r="P249" s="791"/>
    </row>
    <row r="250" spans="1:16" s="271" customFormat="1" outlineLevel="1" x14ac:dyDescent="0.25">
      <c r="A250" s="348">
        <v>53</v>
      </c>
      <c r="B250" s="664"/>
      <c r="C250" s="466"/>
      <c r="D250" s="381"/>
      <c r="E250" s="381"/>
      <c r="F250" s="210"/>
      <c r="G250" s="210"/>
      <c r="H250" s="640"/>
      <c r="I250" s="210"/>
      <c r="J250" s="210"/>
      <c r="K250" s="210"/>
      <c r="L250" s="315"/>
      <c r="M250" s="315"/>
      <c r="N250" s="383"/>
      <c r="O250" s="383"/>
      <c r="P250" s="791"/>
    </row>
    <row r="251" spans="1:16" s="271" customFormat="1" outlineLevel="1" x14ac:dyDescent="0.25">
      <c r="A251" s="348">
        <v>54</v>
      </c>
      <c r="B251" s="664"/>
      <c r="C251" s="466"/>
      <c r="D251" s="381"/>
      <c r="E251" s="315"/>
      <c r="F251" s="210"/>
      <c r="G251" s="210"/>
      <c r="H251" s="640"/>
      <c r="I251" s="210"/>
      <c r="J251" s="210"/>
      <c r="K251" s="210"/>
      <c r="L251" s="640"/>
      <c r="M251" s="210"/>
      <c r="N251" s="383"/>
      <c r="O251" s="383"/>
      <c r="P251" s="791"/>
    </row>
    <row r="252" spans="1:16" s="271" customFormat="1" outlineLevel="1" x14ac:dyDescent="0.25">
      <c r="A252" s="348">
        <v>55</v>
      </c>
      <c r="B252" s="663"/>
      <c r="C252" s="466"/>
      <c r="D252" s="210"/>
      <c r="E252" s="210"/>
      <c r="F252" s="210"/>
      <c r="G252" s="210"/>
      <c r="H252" s="640"/>
      <c r="I252" s="210"/>
      <c r="J252" s="210"/>
      <c r="K252" s="655"/>
      <c r="L252" s="655"/>
      <c r="M252" s="210"/>
      <c r="N252" s="383"/>
      <c r="O252" s="383"/>
      <c r="P252" s="791"/>
    </row>
    <row r="253" spans="1:16" s="271" customFormat="1" outlineLevel="1" x14ac:dyDescent="0.25">
      <c r="A253" s="348">
        <v>56</v>
      </c>
      <c r="B253" s="469"/>
      <c r="C253" s="466"/>
      <c r="D253" s="210"/>
      <c r="E253" s="315"/>
      <c r="F253" s="210"/>
      <c r="G253" s="210"/>
      <c r="H253" s="210"/>
      <c r="I253" s="210"/>
      <c r="J253" s="210"/>
      <c r="K253" s="655"/>
      <c r="L253" s="655"/>
      <c r="M253" s="210"/>
      <c r="N253" s="383"/>
      <c r="O253" s="383"/>
      <c r="P253" s="791"/>
    </row>
    <row r="254" spans="1:16" s="271" customFormat="1" outlineLevel="1" x14ac:dyDescent="0.25">
      <c r="A254" s="348">
        <v>57</v>
      </c>
      <c r="B254" s="663"/>
      <c r="C254" s="727"/>
      <c r="D254" s="210"/>
      <c r="E254" s="315"/>
      <c r="F254" s="210"/>
      <c r="G254" s="210"/>
      <c r="H254" s="210"/>
      <c r="I254" s="210"/>
      <c r="J254" s="210"/>
      <c r="K254" s="655"/>
      <c r="L254" s="655"/>
      <c r="M254" s="210"/>
      <c r="N254" s="383"/>
      <c r="O254" s="383"/>
      <c r="P254" s="791"/>
    </row>
    <row r="255" spans="1:16" s="271" customFormat="1" outlineLevel="1" x14ac:dyDescent="0.25">
      <c r="A255" s="348">
        <v>58</v>
      </c>
      <c r="B255" s="663"/>
      <c r="C255" s="727"/>
      <c r="D255" s="210"/>
      <c r="E255" s="315"/>
      <c r="F255" s="210"/>
      <c r="G255" s="210"/>
      <c r="H255" s="640"/>
      <c r="I255" s="210"/>
      <c r="J255" s="210"/>
      <c r="K255" s="655"/>
      <c r="L255" s="655"/>
      <c r="M255" s="210"/>
      <c r="N255" s="383"/>
      <c r="O255" s="383"/>
      <c r="P255" s="791"/>
    </row>
    <row r="256" spans="1:16" s="271" customFormat="1" outlineLevel="1" x14ac:dyDescent="0.25">
      <c r="A256" s="348">
        <v>59</v>
      </c>
      <c r="B256" s="663"/>
      <c r="C256" s="727"/>
      <c r="D256" s="210"/>
      <c r="E256" s="315"/>
      <c r="F256" s="210"/>
      <c r="G256" s="210"/>
      <c r="H256" s="640"/>
      <c r="I256" s="210"/>
      <c r="J256" s="210"/>
      <c r="K256" s="210"/>
      <c r="L256" s="210"/>
      <c r="M256" s="210"/>
      <c r="N256" s="383"/>
      <c r="O256" s="383"/>
      <c r="P256" s="791"/>
    </row>
    <row r="257" spans="1:16" s="271" customFormat="1" outlineLevel="1" x14ac:dyDescent="0.25">
      <c r="A257" s="348">
        <v>60</v>
      </c>
      <c r="B257" s="663"/>
      <c r="C257" s="727"/>
      <c r="D257" s="210"/>
      <c r="E257" s="315"/>
      <c r="F257" s="210"/>
      <c r="G257" s="210"/>
      <c r="H257" s="640"/>
      <c r="I257" s="210"/>
      <c r="J257" s="210"/>
      <c r="K257" s="315"/>
      <c r="L257" s="315"/>
      <c r="M257" s="315"/>
      <c r="N257" s="383"/>
      <c r="O257" s="383"/>
      <c r="P257" s="791"/>
    </row>
    <row r="258" spans="1:16" s="271" customFormat="1" outlineLevel="1" x14ac:dyDescent="0.25">
      <c r="A258" s="348">
        <v>61</v>
      </c>
      <c r="B258" s="663"/>
      <c r="C258" s="727"/>
      <c r="D258" s="210"/>
      <c r="E258" s="315"/>
      <c r="F258" s="210"/>
      <c r="G258" s="210"/>
      <c r="H258" s="640"/>
      <c r="I258" s="210"/>
      <c r="J258" s="210"/>
      <c r="K258" s="210"/>
      <c r="L258" s="210"/>
      <c r="M258" s="210"/>
      <c r="N258" s="383"/>
      <c r="O258" s="383"/>
      <c r="P258" s="791"/>
    </row>
    <row r="259" spans="1:16" s="271" customFormat="1" outlineLevel="1" x14ac:dyDescent="0.25">
      <c r="A259" s="348">
        <v>62</v>
      </c>
      <c r="B259" s="663"/>
      <c r="C259" s="727"/>
      <c r="D259" s="210"/>
      <c r="E259" s="315"/>
      <c r="F259" s="210"/>
      <c r="G259" s="210"/>
      <c r="H259" s="640"/>
      <c r="I259" s="210"/>
      <c r="J259" s="210"/>
      <c r="K259" s="210"/>
      <c r="L259" s="210"/>
      <c r="M259" s="210"/>
      <c r="N259" s="383"/>
      <c r="O259" s="383"/>
      <c r="P259" s="791"/>
    </row>
    <row r="260" spans="1:16" s="271" customFormat="1" outlineLevel="1" x14ac:dyDescent="0.25">
      <c r="A260" s="348">
        <v>63</v>
      </c>
      <c r="B260" s="663"/>
      <c r="C260" s="726"/>
      <c r="D260" s="210"/>
      <c r="E260" s="315"/>
      <c r="F260" s="210"/>
      <c r="G260" s="210"/>
      <c r="H260" s="640"/>
      <c r="I260" s="210"/>
      <c r="J260" s="210"/>
      <c r="K260" s="210"/>
      <c r="L260" s="210"/>
      <c r="M260" s="210"/>
      <c r="N260" s="383"/>
      <c r="O260" s="383"/>
      <c r="P260" s="791"/>
    </row>
    <row r="261" spans="1:16" s="271" customFormat="1" outlineLevel="1" x14ac:dyDescent="0.25">
      <c r="A261" s="348">
        <v>64</v>
      </c>
      <c r="B261" s="663"/>
      <c r="C261" s="726"/>
      <c r="D261" s="210"/>
      <c r="E261" s="315"/>
      <c r="F261" s="210"/>
      <c r="G261" s="210"/>
      <c r="H261" s="640"/>
      <c r="I261" s="210"/>
      <c r="J261" s="210"/>
      <c r="K261" s="315"/>
      <c r="L261" s="315"/>
      <c r="M261" s="315"/>
      <c r="N261" s="383"/>
      <c r="O261" s="383"/>
      <c r="P261" s="791"/>
    </row>
    <row r="262" spans="1:16" s="271" customFormat="1" outlineLevel="1" x14ac:dyDescent="0.25">
      <c r="A262" s="348">
        <v>65</v>
      </c>
      <c r="B262" s="663"/>
      <c r="C262" s="726"/>
      <c r="D262" s="210"/>
      <c r="E262" s="315"/>
      <c r="F262" s="210"/>
      <c r="G262" s="210"/>
      <c r="H262" s="640"/>
      <c r="I262" s="210"/>
      <c r="J262" s="210"/>
      <c r="K262" s="315"/>
      <c r="L262" s="315"/>
      <c r="M262" s="315"/>
      <c r="N262" s="383"/>
      <c r="O262" s="383"/>
      <c r="P262" s="791"/>
    </row>
    <row r="263" spans="1:16" s="271" customFormat="1" outlineLevel="1" x14ac:dyDescent="0.25">
      <c r="A263" s="348">
        <v>66</v>
      </c>
      <c r="B263" s="469"/>
      <c r="C263" s="466"/>
      <c r="D263" s="381"/>
      <c r="E263" s="381"/>
      <c r="F263" s="384"/>
      <c r="G263" s="364"/>
      <c r="H263" s="385"/>
      <c r="I263" s="381"/>
      <c r="J263" s="384"/>
      <c r="K263" s="351"/>
      <c r="L263" s="381"/>
      <c r="M263" s="381"/>
      <c r="N263" s="383"/>
      <c r="O263" s="383"/>
      <c r="P263" s="791"/>
    </row>
    <row r="264" spans="1:16" outlineLevel="1" x14ac:dyDescent="0.25">
      <c r="A264" s="38">
        <v>67</v>
      </c>
      <c r="B264" s="469"/>
      <c r="C264" s="466"/>
      <c r="D264" s="381"/>
      <c r="E264" s="381"/>
      <c r="F264" s="384"/>
      <c r="G264" s="364"/>
      <c r="H264" s="385"/>
      <c r="I264" s="381"/>
      <c r="J264" s="384"/>
      <c r="K264" s="351"/>
      <c r="L264" s="381"/>
      <c r="M264" s="381"/>
      <c r="N264" s="383"/>
      <c r="O264" s="383"/>
      <c r="P264" s="791"/>
    </row>
    <row r="265" spans="1:16" outlineLevel="1" x14ac:dyDescent="0.25">
      <c r="A265" s="38">
        <v>68</v>
      </c>
      <c r="B265" s="469"/>
      <c r="C265" s="466"/>
      <c r="D265" s="381"/>
      <c r="E265" s="381"/>
      <c r="F265" s="384"/>
      <c r="G265" s="364"/>
      <c r="H265" s="385"/>
      <c r="I265" s="381"/>
      <c r="J265" s="384"/>
      <c r="K265" s="351"/>
      <c r="L265" s="381"/>
      <c r="M265" s="381"/>
      <c r="N265" s="383"/>
      <c r="O265" s="383"/>
      <c r="P265" s="791"/>
    </row>
    <row r="266" spans="1:16" outlineLevel="1" x14ac:dyDescent="0.25">
      <c r="A266" s="38">
        <v>69</v>
      </c>
      <c r="B266" s="469"/>
      <c r="C266" s="466"/>
      <c r="D266" s="381"/>
      <c r="E266" s="381"/>
      <c r="F266" s="384"/>
      <c r="G266" s="364"/>
      <c r="H266" s="385"/>
      <c r="I266" s="381"/>
      <c r="J266" s="384"/>
      <c r="K266" s="351"/>
      <c r="L266" s="381"/>
      <c r="M266" s="381"/>
      <c r="N266" s="383"/>
      <c r="O266" s="383"/>
      <c r="P266" s="791"/>
    </row>
    <row r="267" spans="1:16" outlineLevel="1" x14ac:dyDescent="0.25">
      <c r="A267" s="38">
        <v>70</v>
      </c>
      <c r="B267" s="469"/>
      <c r="C267" s="466"/>
      <c r="D267" s="381"/>
      <c r="E267" s="381"/>
      <c r="F267" s="384"/>
      <c r="G267" s="364"/>
      <c r="H267" s="385"/>
      <c r="I267" s="381"/>
      <c r="J267" s="384"/>
      <c r="K267" s="351"/>
      <c r="L267" s="381"/>
      <c r="M267" s="381"/>
      <c r="N267" s="383"/>
      <c r="O267" s="383"/>
      <c r="P267" s="791"/>
    </row>
    <row r="268" spans="1:16" outlineLevel="1" x14ac:dyDescent="0.25">
      <c r="A268" s="38">
        <v>71</v>
      </c>
      <c r="B268" s="469"/>
      <c r="C268" s="466"/>
      <c r="D268" s="381"/>
      <c r="E268" s="381"/>
      <c r="F268" s="384"/>
      <c r="G268" s="364"/>
      <c r="H268" s="385"/>
      <c r="I268" s="381"/>
      <c r="J268" s="384"/>
      <c r="K268" s="351"/>
      <c r="L268" s="381"/>
      <c r="M268" s="381"/>
      <c r="N268" s="383"/>
      <c r="O268" s="383"/>
      <c r="P268" s="791"/>
    </row>
    <row r="269" spans="1:16" outlineLevel="1" x14ac:dyDescent="0.25">
      <c r="A269" s="38">
        <v>72</v>
      </c>
      <c r="B269" s="469"/>
      <c r="C269" s="466"/>
      <c r="D269" s="381"/>
      <c r="E269" s="381"/>
      <c r="F269" s="384"/>
      <c r="G269" s="364"/>
      <c r="H269" s="385"/>
      <c r="I269" s="381"/>
      <c r="J269" s="384"/>
      <c r="K269" s="351"/>
      <c r="L269" s="381"/>
      <c r="M269" s="381"/>
      <c r="N269" s="383"/>
      <c r="O269" s="383"/>
      <c r="P269" s="791"/>
    </row>
    <row r="270" spans="1:16" outlineLevel="1" x14ac:dyDescent="0.25">
      <c r="A270" s="38">
        <v>73</v>
      </c>
      <c r="B270" s="469"/>
      <c r="C270" s="466"/>
      <c r="D270" s="381"/>
      <c r="E270" s="381"/>
      <c r="F270" s="384"/>
      <c r="G270" s="364"/>
      <c r="H270" s="385"/>
      <c r="I270" s="381"/>
      <c r="J270" s="384"/>
      <c r="K270" s="351"/>
      <c r="L270" s="381"/>
      <c r="M270" s="381"/>
      <c r="N270" s="383"/>
      <c r="O270" s="383"/>
      <c r="P270" s="791"/>
    </row>
    <row r="271" spans="1:16" outlineLevel="1" x14ac:dyDescent="0.25">
      <c r="A271" s="38">
        <v>74</v>
      </c>
      <c r="B271" s="470"/>
      <c r="C271" s="467"/>
      <c r="D271" s="381"/>
      <c r="E271" s="381"/>
      <c r="F271" s="384"/>
      <c r="G271" s="351"/>
      <c r="H271" s="385"/>
      <c r="I271" s="381"/>
      <c r="J271" s="384"/>
      <c r="K271" s="351"/>
      <c r="L271" s="381"/>
      <c r="M271" s="381"/>
      <c r="N271" s="383"/>
      <c r="O271" s="383"/>
      <c r="P271" s="791"/>
    </row>
    <row r="272" spans="1:16" outlineLevel="1" x14ac:dyDescent="0.25">
      <c r="A272" s="38">
        <v>75</v>
      </c>
      <c r="B272" s="470"/>
      <c r="C272" s="467"/>
      <c r="D272" s="381"/>
      <c r="E272" s="381"/>
      <c r="F272" s="384"/>
      <c r="G272" s="351"/>
      <c r="H272" s="385"/>
      <c r="I272" s="381"/>
      <c r="J272" s="384"/>
      <c r="K272" s="351"/>
      <c r="L272" s="381"/>
      <c r="M272" s="381"/>
      <c r="N272" s="383"/>
      <c r="O272" s="383"/>
      <c r="P272" s="791"/>
    </row>
    <row r="273" spans="1:16" outlineLevel="1" x14ac:dyDescent="0.25">
      <c r="A273" s="38">
        <v>76</v>
      </c>
      <c r="B273" s="470"/>
      <c r="C273" s="468"/>
      <c r="D273" s="393"/>
      <c r="E273" s="393"/>
      <c r="F273" s="384"/>
      <c r="G273" s="55"/>
      <c r="H273" s="389"/>
      <c r="I273" s="393"/>
      <c r="J273" s="392"/>
      <c r="K273" s="55"/>
      <c r="L273" s="393"/>
      <c r="M273" s="393"/>
      <c r="N273" s="397"/>
      <c r="O273" s="397"/>
      <c r="P273" s="791"/>
    </row>
    <row r="274" spans="1:16" outlineLevel="1" x14ac:dyDescent="0.25">
      <c r="A274" s="38">
        <v>77</v>
      </c>
      <c r="B274" s="470"/>
      <c r="C274" s="468"/>
      <c r="D274" s="393"/>
      <c r="E274" s="393"/>
      <c r="F274" s="384"/>
      <c r="G274" s="55"/>
      <c r="H274" s="389"/>
      <c r="I274" s="393"/>
      <c r="J274" s="392"/>
      <c r="K274" s="55"/>
      <c r="L274" s="393"/>
      <c r="M274" s="393"/>
      <c r="N274" s="397"/>
      <c r="O274" s="397"/>
      <c r="P274" s="791"/>
    </row>
    <row r="275" spans="1:16" outlineLevel="1" x14ac:dyDescent="0.25">
      <c r="A275" s="38">
        <v>78</v>
      </c>
      <c r="B275" s="470"/>
      <c r="C275" s="468"/>
      <c r="D275" s="393"/>
      <c r="E275" s="393"/>
      <c r="F275" s="384"/>
      <c r="G275" s="55"/>
      <c r="H275" s="389"/>
      <c r="I275" s="393"/>
      <c r="J275" s="392"/>
      <c r="K275" s="55"/>
      <c r="L275" s="393"/>
      <c r="M275" s="393"/>
      <c r="N275" s="397"/>
      <c r="O275" s="397"/>
      <c r="P275" s="791"/>
    </row>
    <row r="276" spans="1:16" outlineLevel="1" x14ac:dyDescent="0.25">
      <c r="A276" s="38">
        <v>79</v>
      </c>
      <c r="B276" s="470"/>
      <c r="C276" s="468"/>
      <c r="D276" s="393"/>
      <c r="E276" s="393"/>
      <c r="F276" s="384"/>
      <c r="G276" s="55"/>
      <c r="H276" s="389"/>
      <c r="I276" s="393"/>
      <c r="J276" s="392"/>
      <c r="K276" s="55"/>
      <c r="L276" s="393"/>
      <c r="M276" s="393"/>
      <c r="N276" s="397"/>
      <c r="O276" s="397"/>
      <c r="P276" s="791"/>
    </row>
    <row r="277" spans="1:16" outlineLevel="1" x14ac:dyDescent="0.25">
      <c r="A277" s="38">
        <v>80</v>
      </c>
      <c r="B277" s="470"/>
      <c r="C277" s="468"/>
      <c r="D277" s="393"/>
      <c r="E277" s="393"/>
      <c r="F277" s="384"/>
      <c r="G277" s="55"/>
      <c r="H277" s="389"/>
      <c r="I277" s="393"/>
      <c r="J277" s="392"/>
      <c r="K277" s="55"/>
      <c r="L277" s="393"/>
      <c r="M277" s="393"/>
      <c r="N277" s="397"/>
      <c r="O277" s="397"/>
      <c r="P277" s="791"/>
    </row>
    <row r="278" spans="1:16" outlineLevel="1" x14ac:dyDescent="0.25">
      <c r="A278" s="38">
        <v>81</v>
      </c>
      <c r="B278" s="470"/>
      <c r="C278" s="468"/>
      <c r="D278" s="393"/>
      <c r="E278" s="393"/>
      <c r="F278" s="384"/>
      <c r="G278" s="55"/>
      <c r="H278" s="389"/>
      <c r="I278" s="393"/>
      <c r="J278" s="392"/>
      <c r="K278" s="55"/>
      <c r="L278" s="393"/>
      <c r="M278" s="393"/>
      <c r="N278" s="397"/>
      <c r="O278" s="397"/>
      <c r="P278" s="791"/>
    </row>
    <row r="279" spans="1:16" outlineLevel="1" x14ac:dyDescent="0.25">
      <c r="A279" s="38">
        <v>82</v>
      </c>
      <c r="B279" s="470"/>
      <c r="C279" s="468"/>
      <c r="D279" s="393"/>
      <c r="E279" s="393"/>
      <c r="F279" s="384"/>
      <c r="G279" s="55"/>
      <c r="H279" s="389"/>
      <c r="I279" s="393"/>
      <c r="J279" s="392"/>
      <c r="K279" s="55"/>
      <c r="L279" s="393"/>
      <c r="M279" s="393"/>
      <c r="N279" s="397"/>
      <c r="O279" s="397"/>
      <c r="P279" s="791"/>
    </row>
    <row r="280" spans="1:16" outlineLevel="1" x14ac:dyDescent="0.25">
      <c r="A280" s="38">
        <v>83</v>
      </c>
      <c r="B280" s="470"/>
      <c r="C280" s="468"/>
      <c r="D280" s="393"/>
      <c r="E280" s="393"/>
      <c r="F280" s="384"/>
      <c r="G280" s="55"/>
      <c r="H280" s="389"/>
      <c r="I280" s="393"/>
      <c r="J280" s="392"/>
      <c r="K280" s="55"/>
      <c r="L280" s="393"/>
      <c r="M280" s="393"/>
      <c r="N280" s="397"/>
      <c r="O280" s="397"/>
      <c r="P280" s="791"/>
    </row>
    <row r="281" spans="1:16" outlineLevel="1" x14ac:dyDescent="0.25">
      <c r="A281" s="38">
        <v>84</v>
      </c>
      <c r="B281" s="470"/>
      <c r="C281" s="468"/>
      <c r="D281" s="393"/>
      <c r="E281" s="393"/>
      <c r="F281" s="384"/>
      <c r="G281" s="55"/>
      <c r="H281" s="389"/>
      <c r="I281" s="393"/>
      <c r="J281" s="392"/>
      <c r="K281" s="55"/>
      <c r="L281" s="393"/>
      <c r="M281" s="393"/>
      <c r="N281" s="397"/>
      <c r="O281" s="397"/>
      <c r="P281" s="791"/>
    </row>
    <row r="282" spans="1:16" outlineLevel="1" x14ac:dyDescent="0.25">
      <c r="A282" s="38">
        <v>85</v>
      </c>
      <c r="B282" s="470"/>
      <c r="C282" s="468"/>
      <c r="D282" s="393"/>
      <c r="E282" s="393"/>
      <c r="F282" s="384"/>
      <c r="G282" s="55"/>
      <c r="H282" s="389"/>
      <c r="I282" s="393"/>
      <c r="J282" s="392"/>
      <c r="K282" s="55"/>
      <c r="L282" s="393"/>
      <c r="M282" s="393"/>
      <c r="N282" s="397"/>
      <c r="O282" s="397"/>
      <c r="P282" s="791"/>
    </row>
    <row r="283" spans="1:16" outlineLevel="1" x14ac:dyDescent="0.25">
      <c r="A283" s="38">
        <v>86</v>
      </c>
      <c r="B283" s="470"/>
      <c r="C283" s="468"/>
      <c r="D283" s="393"/>
      <c r="E283" s="393"/>
      <c r="F283" s="384"/>
      <c r="G283" s="55"/>
      <c r="H283" s="389"/>
      <c r="I283" s="393"/>
      <c r="J283" s="392"/>
      <c r="K283" s="55"/>
      <c r="L283" s="393"/>
      <c r="M283" s="393"/>
      <c r="N283" s="397"/>
      <c r="O283" s="397"/>
      <c r="P283" s="791"/>
    </row>
    <row r="284" spans="1:16" outlineLevel="1" x14ac:dyDescent="0.25">
      <c r="A284" s="38">
        <v>87</v>
      </c>
      <c r="B284" s="470"/>
      <c r="C284" s="468"/>
      <c r="D284" s="393"/>
      <c r="E284" s="393"/>
      <c r="F284" s="384"/>
      <c r="G284" s="55"/>
      <c r="H284" s="389"/>
      <c r="I284" s="393"/>
      <c r="J284" s="392"/>
      <c r="K284" s="55"/>
      <c r="L284" s="393"/>
      <c r="M284" s="393"/>
      <c r="N284" s="397"/>
      <c r="O284" s="397"/>
      <c r="P284" s="791"/>
    </row>
    <row r="285" spans="1:16" outlineLevel="1" x14ac:dyDescent="0.25">
      <c r="A285" s="38">
        <v>88</v>
      </c>
      <c r="B285" s="470"/>
      <c r="C285" s="468"/>
      <c r="D285" s="393"/>
      <c r="E285" s="393"/>
      <c r="F285" s="384"/>
      <c r="G285" s="55"/>
      <c r="H285" s="389"/>
      <c r="I285" s="393"/>
      <c r="J285" s="392"/>
      <c r="K285" s="55"/>
      <c r="L285" s="393"/>
      <c r="M285" s="393"/>
      <c r="N285" s="397"/>
      <c r="O285" s="397"/>
      <c r="P285" s="791"/>
    </row>
    <row r="286" spans="1:16" outlineLevel="1" x14ac:dyDescent="0.25">
      <c r="A286" s="38">
        <v>89</v>
      </c>
      <c r="B286" s="470"/>
      <c r="C286" s="468"/>
      <c r="D286" s="393"/>
      <c r="E286" s="393"/>
      <c r="F286" s="384"/>
      <c r="G286" s="55"/>
      <c r="H286" s="389"/>
      <c r="I286" s="393"/>
      <c r="J286" s="392"/>
      <c r="K286" s="55"/>
      <c r="L286" s="393"/>
      <c r="M286" s="393"/>
      <c r="N286" s="397"/>
      <c r="O286" s="397"/>
      <c r="P286" s="791"/>
    </row>
    <row r="287" spans="1:16" outlineLevel="1" x14ac:dyDescent="0.25">
      <c r="A287" s="38">
        <v>90</v>
      </c>
      <c r="B287" s="470"/>
      <c r="C287" s="468"/>
      <c r="D287" s="393"/>
      <c r="E287" s="393"/>
      <c r="F287" s="384"/>
      <c r="G287" s="55"/>
      <c r="H287" s="389"/>
      <c r="I287" s="393"/>
      <c r="J287" s="392"/>
      <c r="K287" s="55"/>
      <c r="L287" s="393"/>
      <c r="M287" s="393"/>
      <c r="N287" s="397"/>
      <c r="O287" s="397"/>
      <c r="P287" s="791"/>
    </row>
    <row r="288" spans="1:16" outlineLevel="1" x14ac:dyDescent="0.25">
      <c r="A288" s="38">
        <v>91</v>
      </c>
      <c r="B288" s="470"/>
      <c r="C288" s="468"/>
      <c r="D288" s="393"/>
      <c r="E288" s="393"/>
      <c r="F288" s="384"/>
      <c r="G288" s="55"/>
      <c r="H288" s="389"/>
      <c r="I288" s="393"/>
      <c r="J288" s="392"/>
      <c r="K288" s="55"/>
      <c r="L288" s="393"/>
      <c r="M288" s="393"/>
      <c r="N288" s="397"/>
      <c r="O288" s="397"/>
      <c r="P288" s="791"/>
    </row>
    <row r="289" spans="1:16" outlineLevel="1" x14ac:dyDescent="0.25">
      <c r="A289" s="38">
        <v>92</v>
      </c>
      <c r="B289" s="470"/>
      <c r="C289" s="468"/>
      <c r="D289" s="393"/>
      <c r="E289" s="393"/>
      <c r="F289" s="384"/>
      <c r="G289" s="55"/>
      <c r="H289" s="389"/>
      <c r="I289" s="393"/>
      <c r="J289" s="392"/>
      <c r="K289" s="55"/>
      <c r="L289" s="393"/>
      <c r="M289" s="393"/>
      <c r="N289" s="397"/>
      <c r="O289" s="397"/>
      <c r="P289" s="791"/>
    </row>
    <row r="290" spans="1:16" outlineLevel="1" x14ac:dyDescent="0.25">
      <c r="A290" s="38">
        <v>93</v>
      </c>
      <c r="B290" s="470"/>
      <c r="C290" s="468"/>
      <c r="D290" s="393"/>
      <c r="E290" s="393"/>
      <c r="F290" s="384"/>
      <c r="G290" s="55"/>
      <c r="H290" s="389"/>
      <c r="I290" s="393"/>
      <c r="J290" s="392"/>
      <c r="K290" s="55"/>
      <c r="L290" s="393"/>
      <c r="M290" s="393"/>
      <c r="N290" s="397"/>
      <c r="O290" s="397"/>
      <c r="P290" s="791"/>
    </row>
    <row r="291" spans="1:16" outlineLevel="1" x14ac:dyDescent="0.25">
      <c r="A291" s="38">
        <v>94</v>
      </c>
      <c r="B291" s="470"/>
      <c r="C291" s="468"/>
      <c r="D291" s="393"/>
      <c r="E291" s="393"/>
      <c r="F291" s="384"/>
      <c r="G291" s="55"/>
      <c r="H291" s="389"/>
      <c r="I291" s="393"/>
      <c r="J291" s="392"/>
      <c r="K291" s="55"/>
      <c r="L291" s="393"/>
      <c r="M291" s="393"/>
      <c r="N291" s="397"/>
      <c r="O291" s="397"/>
      <c r="P291" s="791"/>
    </row>
    <row r="292" spans="1:16" outlineLevel="1" x14ac:dyDescent="0.25">
      <c r="A292" s="38">
        <v>95</v>
      </c>
      <c r="B292" s="470"/>
      <c r="C292" s="468"/>
      <c r="D292" s="393"/>
      <c r="E292" s="393"/>
      <c r="F292" s="384"/>
      <c r="G292" s="55"/>
      <c r="H292" s="389"/>
      <c r="I292" s="393"/>
      <c r="J292" s="392"/>
      <c r="K292" s="55"/>
      <c r="L292" s="393"/>
      <c r="M292" s="393"/>
      <c r="N292" s="397"/>
      <c r="O292" s="397"/>
      <c r="P292" s="791"/>
    </row>
    <row r="293" spans="1:16" ht="15.75" thickBot="1" x14ac:dyDescent="0.3">
      <c r="A293" s="39">
        <v>96</v>
      </c>
      <c r="B293" s="471"/>
      <c r="C293" s="468"/>
      <c r="D293" s="393"/>
      <c r="E293" s="393"/>
      <c r="F293" s="384"/>
      <c r="G293" s="55"/>
      <c r="H293" s="389"/>
      <c r="I293" s="393"/>
      <c r="J293" s="392"/>
      <c r="K293" s="55"/>
      <c r="L293" s="393"/>
      <c r="M293" s="393"/>
      <c r="N293" s="397"/>
      <c r="O293" s="397"/>
      <c r="P293" s="791"/>
    </row>
    <row r="294" spans="1:16" ht="15.75" thickBot="1" x14ac:dyDescent="0.3">
      <c r="A294" s="266" t="s">
        <v>1788</v>
      </c>
      <c r="B294" s="388"/>
      <c r="C294" s="391"/>
      <c r="D294" s="391"/>
      <c r="E294" s="391"/>
      <c r="F294" s="395"/>
      <c r="G294" s="34"/>
      <c r="H294" s="388"/>
      <c r="I294" s="388"/>
      <c r="J294" s="395"/>
      <c r="K294" s="34"/>
      <c r="L294" s="391"/>
      <c r="M294" s="391"/>
      <c r="N294" s="397"/>
      <c r="O294" s="397"/>
      <c r="P294" s="791"/>
    </row>
    <row r="295" spans="1:16" hidden="1" outlineLevel="1" x14ac:dyDescent="0.25">
      <c r="A295" s="695">
        <v>1</v>
      </c>
      <c r="B295" s="839"/>
      <c r="C295" s="727"/>
      <c r="D295" s="210"/>
      <c r="E295" s="315"/>
      <c r="F295" s="210"/>
      <c r="G295" s="210"/>
      <c r="H295" s="385"/>
      <c r="I295" s="210"/>
      <c r="J295" s="384"/>
      <c r="K295" s="351"/>
      <c r="L295" s="381"/>
      <c r="M295" s="381"/>
      <c r="N295" s="383"/>
      <c r="O295" s="383"/>
      <c r="P295" s="791"/>
    </row>
    <row r="296" spans="1:16" s="271" customFormat="1" hidden="1" outlineLevel="1" x14ac:dyDescent="0.25">
      <c r="A296" s="348">
        <v>2</v>
      </c>
      <c r="B296" s="663"/>
      <c r="C296" s="727"/>
      <c r="D296" s="210"/>
      <c r="E296" s="315"/>
      <c r="F296" s="210"/>
      <c r="G296" s="210"/>
      <c r="H296" s="210"/>
      <c r="I296" s="210"/>
      <c r="J296" s="384"/>
      <c r="K296" s="364"/>
      <c r="L296" s="381"/>
      <c r="M296" s="381"/>
      <c r="N296" s="383"/>
      <c r="O296" s="383"/>
      <c r="P296" s="791"/>
    </row>
    <row r="297" spans="1:16" s="271" customFormat="1" hidden="1" outlineLevel="1" x14ac:dyDescent="0.25">
      <c r="A297" s="348">
        <v>3</v>
      </c>
      <c r="B297" s="284"/>
      <c r="C297" s="727"/>
      <c r="D297" s="210"/>
      <c r="E297" s="315"/>
      <c r="F297" s="210"/>
      <c r="G297" s="210"/>
      <c r="H297" s="385"/>
      <c r="I297" s="210"/>
      <c r="J297" s="384"/>
      <c r="K297" s="364"/>
      <c r="L297" s="381"/>
      <c r="M297" s="381"/>
      <c r="N297" s="383"/>
      <c r="O297" s="383"/>
      <c r="P297" s="791"/>
    </row>
    <row r="298" spans="1:16" s="271" customFormat="1" hidden="1" outlineLevel="1" x14ac:dyDescent="0.25">
      <c r="A298" s="348">
        <v>4</v>
      </c>
      <c r="B298" s="284"/>
      <c r="C298" s="727"/>
      <c r="D298" s="210"/>
      <c r="E298" s="315"/>
      <c r="F298" s="210"/>
      <c r="G298" s="210"/>
      <c r="H298" s="385"/>
      <c r="I298" s="210"/>
      <c r="J298" s="384"/>
      <c r="K298" s="364"/>
      <c r="L298" s="381"/>
      <c r="M298" s="381"/>
      <c r="N298" s="383"/>
      <c r="O298" s="383"/>
      <c r="P298" s="791"/>
    </row>
    <row r="299" spans="1:16" s="271" customFormat="1" hidden="1" outlineLevel="1" x14ac:dyDescent="0.25">
      <c r="A299" s="348">
        <v>5</v>
      </c>
      <c r="B299" s="284"/>
      <c r="C299" s="727"/>
      <c r="D299" s="210"/>
      <c r="E299" s="315"/>
      <c r="F299" s="210"/>
      <c r="G299" s="210"/>
      <c r="H299" s="385"/>
      <c r="I299" s="210"/>
      <c r="J299" s="384"/>
      <c r="K299" s="351"/>
      <c r="L299" s="381"/>
      <c r="M299" s="381"/>
      <c r="N299" s="383"/>
      <c r="O299" s="383"/>
      <c r="P299" s="791"/>
    </row>
    <row r="300" spans="1:16" s="271" customFormat="1" hidden="1" outlineLevel="1" x14ac:dyDescent="0.25">
      <c r="A300" s="348">
        <v>6</v>
      </c>
      <c r="B300" s="284"/>
      <c r="C300" s="727"/>
      <c r="D300" s="210"/>
      <c r="E300" s="315"/>
      <c r="F300" s="210"/>
      <c r="G300" s="210"/>
      <c r="H300" s="385"/>
      <c r="I300" s="210"/>
      <c r="J300" s="210"/>
      <c r="K300" s="210"/>
      <c r="L300" s="315"/>
      <c r="M300" s="315"/>
      <c r="N300" s="383"/>
      <c r="O300" s="383"/>
      <c r="P300" s="791"/>
    </row>
    <row r="301" spans="1:16" s="271" customFormat="1" hidden="1" outlineLevel="1" x14ac:dyDescent="0.25">
      <c r="A301" s="348">
        <v>7</v>
      </c>
      <c r="B301" s="284"/>
      <c r="C301" s="727"/>
      <c r="D301" s="210"/>
      <c r="E301" s="315"/>
      <c r="F301" s="210"/>
      <c r="G301" s="210"/>
      <c r="H301" s="385"/>
      <c r="I301" s="210"/>
      <c r="J301" s="384"/>
      <c r="K301" s="351"/>
      <c r="L301" s="381"/>
      <c r="M301" s="381"/>
      <c r="N301" s="383"/>
      <c r="O301" s="383"/>
      <c r="P301" s="791"/>
    </row>
    <row r="302" spans="1:16" s="271" customFormat="1" hidden="1" outlineLevel="1" x14ac:dyDescent="0.25">
      <c r="A302" s="348">
        <v>8</v>
      </c>
      <c r="B302" s="284"/>
      <c r="C302" s="727"/>
      <c r="D302" s="210"/>
      <c r="E302" s="315"/>
      <c r="F302" s="210"/>
      <c r="G302" s="210"/>
      <c r="H302" s="385"/>
      <c r="I302" s="210"/>
      <c r="J302" s="210"/>
      <c r="K302" s="315"/>
      <c r="L302" s="315"/>
      <c r="M302" s="315"/>
      <c r="N302" s="383"/>
      <c r="O302" s="383"/>
      <c r="P302" s="791"/>
    </row>
    <row r="303" spans="1:16" s="271" customFormat="1" hidden="1" outlineLevel="1" x14ac:dyDescent="0.25">
      <c r="A303" s="348">
        <v>9</v>
      </c>
      <c r="B303" s="284"/>
      <c r="C303" s="696"/>
      <c r="D303" s="381"/>
      <c r="E303" s="381"/>
      <c r="F303" s="210"/>
      <c r="G303" s="210"/>
      <c r="H303" s="385"/>
      <c r="I303" s="210"/>
      <c r="J303" s="210"/>
      <c r="K303" s="210"/>
      <c r="L303" s="210"/>
      <c r="M303" s="210"/>
      <c r="N303" s="383"/>
      <c r="O303" s="383"/>
      <c r="P303" s="791"/>
    </row>
    <row r="304" spans="1:16" s="271" customFormat="1" hidden="1" outlineLevel="1" x14ac:dyDescent="0.25">
      <c r="A304" s="348">
        <v>10</v>
      </c>
      <c r="B304" s="284"/>
      <c r="C304" s="696"/>
      <c r="D304" s="381"/>
      <c r="E304" s="381"/>
      <c r="F304" s="210"/>
      <c r="G304" s="210"/>
      <c r="H304" s="385"/>
      <c r="I304" s="210"/>
      <c r="J304" s="384"/>
      <c r="K304" s="351"/>
      <c r="L304" s="381"/>
      <c r="M304" s="381"/>
      <c r="N304" s="383"/>
      <c r="O304" s="383"/>
      <c r="P304" s="791"/>
    </row>
    <row r="305" spans="1:16" s="271" customFormat="1" hidden="1" outlineLevel="1" x14ac:dyDescent="0.25">
      <c r="A305" s="348">
        <v>11</v>
      </c>
      <c r="B305" s="663"/>
      <c r="C305" s="696"/>
      <c r="D305" s="381"/>
      <c r="E305" s="381"/>
      <c r="F305" s="210"/>
      <c r="G305" s="210"/>
      <c r="H305" s="210"/>
      <c r="I305" s="210"/>
      <c r="J305" s="384"/>
      <c r="K305" s="351"/>
      <c r="L305" s="381"/>
      <c r="M305" s="381"/>
      <c r="N305" s="383"/>
      <c r="O305" s="383"/>
      <c r="P305" s="791"/>
    </row>
    <row r="306" spans="1:16" s="271" customFormat="1" hidden="1" outlineLevel="1" x14ac:dyDescent="0.25">
      <c r="A306" s="348">
        <v>12</v>
      </c>
      <c r="B306" s="663"/>
      <c r="C306" s="696"/>
      <c r="D306" s="381"/>
      <c r="E306" s="381"/>
      <c r="F306" s="210"/>
      <c r="G306" s="210"/>
      <c r="H306" s="640"/>
      <c r="I306" s="210"/>
      <c r="J306" s="384"/>
      <c r="K306" s="351"/>
      <c r="L306" s="381"/>
      <c r="M306" s="381"/>
      <c r="N306" s="383"/>
      <c r="O306" s="383"/>
      <c r="P306" s="791"/>
    </row>
    <row r="307" spans="1:16" s="271" customFormat="1" hidden="1" outlineLevel="1" x14ac:dyDescent="0.25">
      <c r="A307" s="348">
        <v>13</v>
      </c>
      <c r="B307" s="663"/>
      <c r="C307" s="727"/>
      <c r="D307" s="210"/>
      <c r="E307" s="315"/>
      <c r="F307" s="210"/>
      <c r="G307" s="210"/>
      <c r="H307" s="640"/>
      <c r="I307" s="210"/>
      <c r="J307" s="210"/>
      <c r="K307" s="210"/>
      <c r="L307" s="210"/>
      <c r="M307" s="210"/>
      <c r="N307" s="383"/>
      <c r="O307" s="383"/>
      <c r="P307" s="791"/>
    </row>
    <row r="308" spans="1:16" s="271" customFormat="1" hidden="1" outlineLevel="1" x14ac:dyDescent="0.25">
      <c r="A308" s="348">
        <v>14</v>
      </c>
      <c r="B308" s="663"/>
      <c r="C308" s="727"/>
      <c r="D308" s="210"/>
      <c r="E308" s="315"/>
      <c r="F308" s="210"/>
      <c r="G308" s="210"/>
      <c r="H308" s="640"/>
      <c r="I308" s="210"/>
      <c r="J308" s="210"/>
      <c r="K308" s="210"/>
      <c r="L308" s="210"/>
      <c r="M308" s="210"/>
      <c r="N308" s="383"/>
      <c r="O308" s="383"/>
      <c r="P308" s="791"/>
    </row>
    <row r="309" spans="1:16" s="271" customFormat="1" hidden="1" outlineLevel="1" x14ac:dyDescent="0.25">
      <c r="A309" s="348">
        <v>15</v>
      </c>
      <c r="B309" s="663"/>
      <c r="C309" s="696"/>
      <c r="D309" s="381"/>
      <c r="E309" s="315"/>
      <c r="F309" s="210"/>
      <c r="G309" s="210"/>
      <c r="H309" s="640"/>
      <c r="I309" s="210"/>
      <c r="J309" s="210"/>
      <c r="K309" s="210"/>
      <c r="L309" s="210"/>
      <c r="M309" s="210"/>
      <c r="N309" s="383"/>
      <c r="O309" s="383"/>
      <c r="P309" s="791"/>
    </row>
    <row r="310" spans="1:16" s="271" customFormat="1" hidden="1" outlineLevel="1" x14ac:dyDescent="0.25">
      <c r="A310" s="348">
        <v>16</v>
      </c>
      <c r="B310" s="663"/>
      <c r="C310" s="696"/>
      <c r="D310" s="381"/>
      <c r="E310" s="315"/>
      <c r="F310" s="210"/>
      <c r="G310" s="210"/>
      <c r="H310" s="640"/>
      <c r="I310" s="210"/>
      <c r="J310" s="210"/>
      <c r="K310" s="210"/>
      <c r="L310" s="210"/>
      <c r="M310" s="210"/>
      <c r="N310" s="383"/>
      <c r="O310" s="383"/>
      <c r="P310" s="791"/>
    </row>
    <row r="311" spans="1:16" s="271" customFormat="1" hidden="1" outlineLevel="1" x14ac:dyDescent="0.25">
      <c r="A311" s="348">
        <v>17</v>
      </c>
      <c r="B311" s="663"/>
      <c r="C311" s="696"/>
      <c r="D311" s="381"/>
      <c r="E311" s="315"/>
      <c r="F311" s="210"/>
      <c r="G311" s="210"/>
      <c r="H311" s="640"/>
      <c r="I311" s="210"/>
      <c r="J311" s="384"/>
      <c r="K311" s="351"/>
      <c r="L311" s="381"/>
      <c r="M311" s="381"/>
      <c r="N311" s="383"/>
      <c r="O311" s="383"/>
      <c r="P311" s="791"/>
    </row>
    <row r="312" spans="1:16" s="271" customFormat="1" hidden="1" outlineLevel="1" x14ac:dyDescent="0.25">
      <c r="A312" s="348">
        <v>18</v>
      </c>
      <c r="B312" s="663"/>
      <c r="C312" s="696"/>
      <c r="D312" s="210"/>
      <c r="E312" s="315"/>
      <c r="F312" s="210"/>
      <c r="G312" s="210"/>
      <c r="H312" s="640"/>
      <c r="I312" s="210"/>
      <c r="J312" s="384"/>
      <c r="K312" s="351"/>
      <c r="L312" s="381"/>
      <c r="M312" s="381"/>
      <c r="N312" s="383"/>
      <c r="O312" s="383"/>
      <c r="P312" s="791"/>
    </row>
    <row r="313" spans="1:16" s="271" customFormat="1" hidden="1" outlineLevel="1" x14ac:dyDescent="0.25">
      <c r="A313" s="348">
        <v>19</v>
      </c>
      <c r="B313" s="663"/>
      <c r="C313" s="696"/>
      <c r="D313" s="210"/>
      <c r="E313" s="381"/>
      <c r="F313" s="210"/>
      <c r="G313" s="210"/>
      <c r="H313" s="640"/>
      <c r="I313" s="210"/>
      <c r="J313" s="384"/>
      <c r="K313" s="351"/>
      <c r="L313" s="381"/>
      <c r="M313" s="381"/>
      <c r="N313" s="383"/>
      <c r="O313" s="383"/>
      <c r="P313" s="791"/>
    </row>
    <row r="314" spans="1:16" s="271" customFormat="1" hidden="1" outlineLevel="1" x14ac:dyDescent="0.25">
      <c r="A314" s="348">
        <v>20</v>
      </c>
      <c r="B314" s="663"/>
      <c r="C314" s="696"/>
      <c r="D314" s="381"/>
      <c r="E314" s="381"/>
      <c r="F314" s="210"/>
      <c r="G314" s="210"/>
      <c r="H314" s="385"/>
      <c r="I314" s="210"/>
      <c r="J314" s="210"/>
      <c r="K314" s="210"/>
      <c r="L314" s="315"/>
      <c r="M314" s="315"/>
      <c r="N314" s="383"/>
      <c r="O314" s="383"/>
      <c r="P314" s="791"/>
    </row>
    <row r="315" spans="1:16" s="271" customFormat="1" hidden="1" outlineLevel="1" x14ac:dyDescent="0.25">
      <c r="A315" s="348">
        <v>21</v>
      </c>
      <c r="B315" s="663"/>
      <c r="C315" s="696"/>
      <c r="D315" s="210"/>
      <c r="E315" s="315"/>
      <c r="F315" s="210"/>
      <c r="G315" s="210"/>
      <c r="H315" s="210"/>
      <c r="I315" s="210"/>
      <c r="J315" s="210"/>
      <c r="K315" s="210"/>
      <c r="L315" s="640"/>
      <c r="M315" s="210"/>
      <c r="N315" s="383"/>
      <c r="O315" s="383"/>
      <c r="P315" s="791"/>
    </row>
    <row r="316" spans="1:16" s="271" customFormat="1" hidden="1" outlineLevel="1" x14ac:dyDescent="0.25">
      <c r="A316" s="348">
        <v>22</v>
      </c>
      <c r="B316" s="469"/>
      <c r="C316" s="696"/>
      <c r="D316" s="210"/>
      <c r="E316" s="315"/>
      <c r="F316" s="210"/>
      <c r="G316" s="210"/>
      <c r="H316" s="640"/>
      <c r="I316" s="210"/>
      <c r="J316" s="210"/>
      <c r="K316" s="655"/>
      <c r="L316" s="655"/>
      <c r="M316" s="210"/>
      <c r="N316" s="383"/>
      <c r="O316" s="383"/>
      <c r="P316" s="791"/>
    </row>
    <row r="317" spans="1:16" s="271" customFormat="1" hidden="1" outlineLevel="1" x14ac:dyDescent="0.25">
      <c r="A317" s="348">
        <v>23</v>
      </c>
      <c r="B317" s="469"/>
      <c r="C317" s="696"/>
      <c r="D317" s="210"/>
      <c r="E317" s="210"/>
      <c r="F317" s="210"/>
      <c r="G317" s="210"/>
      <c r="H317" s="640"/>
      <c r="I317" s="210"/>
      <c r="J317" s="210"/>
      <c r="K317" s="655"/>
      <c r="L317" s="655"/>
      <c r="M317" s="210"/>
      <c r="N317" s="383"/>
      <c r="O317" s="383"/>
      <c r="P317" s="791"/>
    </row>
    <row r="318" spans="1:16" s="271" customFormat="1" hidden="1" outlineLevel="1" x14ac:dyDescent="0.25">
      <c r="A318" s="348">
        <v>24</v>
      </c>
      <c r="B318" s="469"/>
      <c r="C318" s="727"/>
      <c r="D318" s="210"/>
      <c r="E318" s="315"/>
      <c r="F318" s="210"/>
      <c r="G318" s="210"/>
      <c r="H318" s="640"/>
      <c r="I318" s="210"/>
      <c r="J318" s="210"/>
      <c r="K318" s="655"/>
      <c r="L318" s="655"/>
      <c r="M318" s="210"/>
      <c r="N318" s="383"/>
      <c r="O318" s="383"/>
      <c r="P318" s="791"/>
    </row>
    <row r="319" spans="1:16" s="271" customFormat="1" hidden="1" outlineLevel="1" x14ac:dyDescent="0.25">
      <c r="A319" s="348">
        <v>25</v>
      </c>
      <c r="B319" s="469"/>
      <c r="C319" s="727"/>
      <c r="D319" s="210"/>
      <c r="E319" s="315"/>
      <c r="F319" s="210"/>
      <c r="G319" s="210"/>
      <c r="H319" s="640"/>
      <c r="I319" s="210"/>
      <c r="J319" s="210"/>
      <c r="K319" s="655"/>
      <c r="L319" s="655"/>
      <c r="M319" s="210"/>
      <c r="N319" s="383"/>
      <c r="O319" s="383"/>
      <c r="P319" s="791"/>
    </row>
    <row r="320" spans="1:16" s="271" customFormat="1" hidden="1" outlineLevel="1" x14ac:dyDescent="0.25">
      <c r="A320" s="348">
        <v>26</v>
      </c>
      <c r="B320" s="469"/>
      <c r="C320" s="727"/>
      <c r="D320" s="210"/>
      <c r="E320" s="315"/>
      <c r="F320" s="210"/>
      <c r="G320" s="210"/>
      <c r="H320" s="640"/>
      <c r="I320" s="210"/>
      <c r="J320" s="210"/>
      <c r="K320" s="210"/>
      <c r="L320" s="210"/>
      <c r="M320" s="210"/>
      <c r="N320" s="383"/>
      <c r="O320" s="383"/>
      <c r="P320" s="791"/>
    </row>
    <row r="321" spans="1:16" s="271" customFormat="1" hidden="1" outlineLevel="1" x14ac:dyDescent="0.25">
      <c r="A321" s="348">
        <v>27</v>
      </c>
      <c r="B321" s="469"/>
      <c r="C321" s="727"/>
      <c r="D321" s="210"/>
      <c r="E321" s="315"/>
      <c r="F321" s="210"/>
      <c r="G321" s="210"/>
      <c r="H321" s="640"/>
      <c r="I321" s="210"/>
      <c r="J321" s="210"/>
      <c r="K321" s="315"/>
      <c r="L321" s="315"/>
      <c r="M321" s="315"/>
      <c r="N321" s="383"/>
      <c r="O321" s="383"/>
      <c r="P321" s="791"/>
    </row>
    <row r="322" spans="1:16" s="271" customFormat="1" hidden="1" outlineLevel="1" x14ac:dyDescent="0.25">
      <c r="A322" s="348">
        <v>28</v>
      </c>
      <c r="B322" s="469"/>
      <c r="C322" s="727"/>
      <c r="D322" s="210"/>
      <c r="E322" s="315"/>
      <c r="F322" s="210"/>
      <c r="G322" s="210"/>
      <c r="H322" s="640"/>
      <c r="I322" s="210"/>
      <c r="J322" s="210"/>
      <c r="K322" s="210"/>
      <c r="L322" s="210"/>
      <c r="M322" s="210"/>
      <c r="N322" s="383"/>
      <c r="O322" s="383"/>
      <c r="P322" s="791"/>
    </row>
    <row r="323" spans="1:16" s="271" customFormat="1" hidden="1" outlineLevel="1" x14ac:dyDescent="0.25">
      <c r="A323" s="348">
        <v>29</v>
      </c>
      <c r="B323" s="664"/>
      <c r="C323" s="727"/>
      <c r="D323" s="210"/>
      <c r="E323" s="315"/>
      <c r="F323" s="210"/>
      <c r="G323" s="210"/>
      <c r="H323" s="640"/>
      <c r="I323" s="210"/>
      <c r="J323" s="210"/>
      <c r="K323" s="210"/>
      <c r="L323" s="210"/>
      <c r="M323" s="210"/>
      <c r="N323" s="383"/>
      <c r="O323" s="383"/>
      <c r="P323" s="791"/>
    </row>
    <row r="324" spans="1:16" s="271" customFormat="1" hidden="1" outlineLevel="1" x14ac:dyDescent="0.25">
      <c r="A324" s="348">
        <v>30</v>
      </c>
      <c r="B324" s="664"/>
      <c r="C324" s="727"/>
      <c r="D324" s="210"/>
      <c r="E324" s="315"/>
      <c r="F324" s="210"/>
      <c r="G324" s="210"/>
      <c r="H324" s="640"/>
      <c r="I324" s="210"/>
      <c r="J324" s="210"/>
      <c r="K324" s="210"/>
      <c r="L324" s="210"/>
      <c r="M324" s="210"/>
      <c r="N324" s="383"/>
      <c r="O324" s="383"/>
      <c r="P324" s="791"/>
    </row>
    <row r="325" spans="1:16" s="271" customFormat="1" hidden="1" outlineLevel="1" x14ac:dyDescent="0.25">
      <c r="A325" s="348">
        <v>31</v>
      </c>
      <c r="B325" s="664"/>
      <c r="C325" s="727"/>
      <c r="D325" s="210"/>
      <c r="E325" s="315"/>
      <c r="F325" s="210"/>
      <c r="G325" s="210"/>
      <c r="H325" s="640"/>
      <c r="I325" s="210"/>
      <c r="J325" s="210"/>
      <c r="K325" s="315"/>
      <c r="L325" s="315"/>
      <c r="M325" s="315"/>
      <c r="N325" s="383"/>
      <c r="O325" s="383"/>
      <c r="P325" s="791"/>
    </row>
    <row r="326" spans="1:16" s="271" customFormat="1" hidden="1" outlineLevel="1" x14ac:dyDescent="0.25">
      <c r="A326" s="348">
        <v>32</v>
      </c>
      <c r="B326" s="664"/>
      <c r="C326" s="727"/>
      <c r="D326" s="210"/>
      <c r="E326" s="315"/>
      <c r="F326" s="210"/>
      <c r="G326" s="210"/>
      <c r="H326" s="640"/>
      <c r="I326" s="210"/>
      <c r="J326" s="210"/>
      <c r="K326" s="315"/>
      <c r="L326" s="315"/>
      <c r="M326" s="315"/>
      <c r="N326" s="383"/>
      <c r="O326" s="383"/>
      <c r="P326" s="791"/>
    </row>
    <row r="327" spans="1:16" s="271" customFormat="1" hidden="1" outlineLevel="1" x14ac:dyDescent="0.25">
      <c r="A327" s="348">
        <v>33</v>
      </c>
      <c r="B327" s="664"/>
      <c r="C327" s="726"/>
      <c r="D327" s="210"/>
      <c r="E327" s="315"/>
      <c r="F327" s="210"/>
      <c r="G327" s="210"/>
      <c r="H327" s="640"/>
      <c r="I327" s="210"/>
      <c r="J327" s="384"/>
      <c r="K327" s="351"/>
      <c r="L327" s="381"/>
      <c r="M327" s="381"/>
      <c r="N327" s="383"/>
      <c r="O327" s="383"/>
      <c r="P327" s="791"/>
    </row>
    <row r="328" spans="1:16" s="271" customFormat="1" hidden="1" outlineLevel="1" x14ac:dyDescent="0.25">
      <c r="A328" s="348">
        <v>34</v>
      </c>
      <c r="B328" s="664"/>
      <c r="C328" s="726"/>
      <c r="D328" s="210"/>
      <c r="E328" s="315"/>
      <c r="F328" s="210"/>
      <c r="G328" s="210"/>
      <c r="H328" s="640"/>
      <c r="I328" s="210"/>
      <c r="J328" s="384"/>
      <c r="K328" s="351"/>
      <c r="L328" s="381"/>
      <c r="M328" s="381"/>
      <c r="N328" s="383"/>
      <c r="O328" s="383"/>
      <c r="P328" s="791"/>
    </row>
    <row r="329" spans="1:16" s="271" customFormat="1" hidden="1" outlineLevel="1" x14ac:dyDescent="0.25">
      <c r="A329" s="348">
        <v>35</v>
      </c>
      <c r="B329" s="663"/>
      <c r="C329" s="466"/>
      <c r="D329" s="210"/>
      <c r="E329" s="210"/>
      <c r="F329" s="210"/>
      <c r="G329" s="210"/>
      <c r="H329" s="640"/>
      <c r="I329" s="210"/>
      <c r="J329" s="384"/>
      <c r="K329" s="351"/>
      <c r="L329" s="381"/>
      <c r="M329" s="381"/>
      <c r="N329" s="383"/>
      <c r="O329" s="383"/>
      <c r="P329" s="791"/>
    </row>
    <row r="330" spans="1:16" s="271" customFormat="1" hidden="1" outlineLevel="1" x14ac:dyDescent="0.25">
      <c r="A330" s="348">
        <v>36</v>
      </c>
      <c r="B330" s="663"/>
      <c r="C330" s="466"/>
      <c r="D330" s="210"/>
      <c r="E330" s="210"/>
      <c r="F330" s="210"/>
      <c r="G330" s="210"/>
      <c r="H330" s="640"/>
      <c r="I330" s="210"/>
      <c r="J330" s="384"/>
      <c r="K330" s="351"/>
      <c r="L330" s="381"/>
      <c r="M330" s="381"/>
      <c r="N330" s="383"/>
      <c r="O330" s="383"/>
      <c r="P330" s="791"/>
    </row>
    <row r="331" spans="1:16" s="271" customFormat="1" hidden="1" outlineLevel="1" x14ac:dyDescent="0.25">
      <c r="A331" s="348">
        <v>37</v>
      </c>
      <c r="B331" s="469"/>
      <c r="C331" s="466"/>
      <c r="D331" s="210"/>
      <c r="E331" s="210"/>
      <c r="F331" s="210"/>
      <c r="G331" s="210"/>
      <c r="H331" s="640"/>
      <c r="I331" s="210"/>
      <c r="J331" s="384"/>
      <c r="K331" s="351"/>
      <c r="L331" s="381"/>
      <c r="M331" s="381"/>
      <c r="N331" s="383"/>
      <c r="O331" s="383"/>
      <c r="P331" s="791"/>
    </row>
    <row r="332" spans="1:16" s="271" customFormat="1" hidden="1" outlineLevel="1" x14ac:dyDescent="0.25">
      <c r="A332" s="348">
        <v>38</v>
      </c>
      <c r="B332" s="469"/>
      <c r="C332" s="466"/>
      <c r="D332" s="210"/>
      <c r="E332" s="210"/>
      <c r="F332" s="210"/>
      <c r="G332" s="210"/>
      <c r="H332" s="640"/>
      <c r="I332" s="210"/>
      <c r="J332" s="384"/>
      <c r="K332" s="351"/>
      <c r="L332" s="381"/>
      <c r="M332" s="381"/>
      <c r="N332" s="383"/>
      <c r="O332" s="383"/>
      <c r="P332" s="791"/>
    </row>
    <row r="333" spans="1:16" s="271" customFormat="1" hidden="1" outlineLevel="1" x14ac:dyDescent="0.25">
      <c r="A333" s="348">
        <v>39</v>
      </c>
      <c r="B333" s="469"/>
      <c r="C333" s="466"/>
      <c r="D333" s="210"/>
      <c r="E333" s="210"/>
      <c r="F333" s="210"/>
      <c r="G333" s="210"/>
      <c r="H333" s="640"/>
      <c r="I333" s="210"/>
      <c r="J333" s="384"/>
      <c r="K333" s="351"/>
      <c r="L333" s="381"/>
      <c r="M333" s="381"/>
      <c r="N333" s="383"/>
      <c r="O333" s="383"/>
      <c r="P333" s="791"/>
    </row>
    <row r="334" spans="1:16" s="271" customFormat="1" hidden="1" outlineLevel="1" x14ac:dyDescent="0.25">
      <c r="A334" s="348">
        <v>40</v>
      </c>
      <c r="B334" s="469"/>
      <c r="C334" s="466"/>
      <c r="D334" s="210"/>
      <c r="E334" s="210"/>
      <c r="F334" s="210"/>
      <c r="G334" s="210"/>
      <c r="H334" s="640"/>
      <c r="I334" s="210"/>
      <c r="J334" s="384"/>
      <c r="K334" s="351"/>
      <c r="L334" s="381"/>
      <c r="M334" s="381"/>
      <c r="N334" s="383"/>
      <c r="O334" s="383"/>
      <c r="P334" s="791"/>
    </row>
    <row r="335" spans="1:16" s="271" customFormat="1" hidden="1" outlineLevel="1" x14ac:dyDescent="0.25">
      <c r="A335" s="348">
        <v>41</v>
      </c>
      <c r="B335" s="469"/>
      <c r="C335" s="466"/>
      <c r="D335" s="210"/>
      <c r="E335" s="210"/>
      <c r="F335" s="210"/>
      <c r="G335" s="210"/>
      <c r="H335" s="640"/>
      <c r="I335" s="210"/>
      <c r="J335" s="384"/>
      <c r="K335" s="351"/>
      <c r="L335" s="381"/>
      <c r="M335" s="381"/>
      <c r="N335" s="383"/>
      <c r="O335" s="383"/>
      <c r="P335" s="791"/>
    </row>
    <row r="336" spans="1:16" s="271" customFormat="1" hidden="1" outlineLevel="1" x14ac:dyDescent="0.25">
      <c r="A336" s="348">
        <v>42</v>
      </c>
      <c r="B336" s="469"/>
      <c r="C336" s="466"/>
      <c r="D336" s="381"/>
      <c r="E336" s="381"/>
      <c r="F336" s="384"/>
      <c r="G336" s="364"/>
      <c r="H336" s="385"/>
      <c r="I336" s="381"/>
      <c r="J336" s="384"/>
      <c r="K336" s="364"/>
      <c r="L336" s="381"/>
      <c r="M336" s="381"/>
      <c r="N336" s="383"/>
      <c r="O336" s="383"/>
      <c r="P336" s="791"/>
    </row>
    <row r="337" spans="1:16" s="271" customFormat="1" hidden="1" outlineLevel="1" x14ac:dyDescent="0.25">
      <c r="A337" s="348">
        <v>43</v>
      </c>
      <c r="B337" s="469"/>
      <c r="C337" s="466"/>
      <c r="D337" s="381"/>
      <c r="E337" s="381"/>
      <c r="F337" s="384"/>
      <c r="G337" s="364"/>
      <c r="H337" s="385"/>
      <c r="I337" s="381"/>
      <c r="J337" s="384"/>
      <c r="K337" s="351"/>
      <c r="L337" s="381"/>
      <c r="M337" s="381"/>
      <c r="N337" s="383"/>
      <c r="O337" s="383"/>
      <c r="P337" s="791"/>
    </row>
    <row r="338" spans="1:16" s="271" customFormat="1" hidden="1" outlineLevel="1" x14ac:dyDescent="0.25">
      <c r="A338" s="348">
        <v>44</v>
      </c>
      <c r="B338" s="469"/>
      <c r="C338" s="466"/>
      <c r="D338" s="381"/>
      <c r="E338" s="381"/>
      <c r="F338" s="384"/>
      <c r="G338" s="364"/>
      <c r="H338" s="385"/>
      <c r="I338" s="381"/>
      <c r="J338" s="384"/>
      <c r="K338" s="351"/>
      <c r="L338" s="381"/>
      <c r="M338" s="381"/>
      <c r="N338" s="383"/>
      <c r="O338" s="383"/>
      <c r="P338" s="791"/>
    </row>
    <row r="339" spans="1:16" s="271" customFormat="1" hidden="1" outlineLevel="1" x14ac:dyDescent="0.25">
      <c r="A339" s="348">
        <v>45</v>
      </c>
      <c r="B339" s="469"/>
      <c r="C339" s="466"/>
      <c r="D339" s="381"/>
      <c r="E339" s="381"/>
      <c r="F339" s="384"/>
      <c r="G339" s="364"/>
      <c r="H339" s="385"/>
      <c r="I339" s="381"/>
      <c r="J339" s="384"/>
      <c r="K339" s="351"/>
      <c r="L339" s="381"/>
      <c r="M339" s="381"/>
      <c r="N339" s="383"/>
      <c r="O339" s="383"/>
      <c r="P339" s="791"/>
    </row>
    <row r="340" spans="1:16" s="271" customFormat="1" hidden="1" outlineLevel="1" x14ac:dyDescent="0.25">
      <c r="A340" s="348">
        <v>46</v>
      </c>
      <c r="B340" s="664"/>
      <c r="C340" s="466"/>
      <c r="D340" s="381"/>
      <c r="E340" s="381"/>
      <c r="F340" s="384"/>
      <c r="G340" s="364"/>
      <c r="H340" s="385"/>
      <c r="I340" s="381"/>
      <c r="J340" s="384"/>
      <c r="K340" s="351"/>
      <c r="L340" s="381"/>
      <c r="M340" s="381"/>
      <c r="N340" s="383"/>
      <c r="O340" s="383"/>
      <c r="P340" s="791"/>
    </row>
    <row r="341" spans="1:16" s="271" customFormat="1" hidden="1" outlineLevel="1" x14ac:dyDescent="0.25">
      <c r="A341" s="348">
        <v>47</v>
      </c>
      <c r="B341" s="664"/>
      <c r="C341" s="466"/>
      <c r="D341" s="381"/>
      <c r="E341" s="381"/>
      <c r="F341" s="384"/>
      <c r="G341" s="364"/>
      <c r="H341" s="385"/>
      <c r="I341" s="381"/>
      <c r="J341" s="384"/>
      <c r="K341" s="351"/>
      <c r="L341" s="381"/>
      <c r="M341" s="381"/>
      <c r="N341" s="383"/>
      <c r="O341" s="383"/>
      <c r="P341" s="791"/>
    </row>
    <row r="342" spans="1:16" s="271" customFormat="1" hidden="1" outlineLevel="1" x14ac:dyDescent="0.25">
      <c r="A342" s="348">
        <v>48</v>
      </c>
      <c r="B342" s="664"/>
      <c r="C342" s="466"/>
      <c r="D342" s="381"/>
      <c r="E342" s="381"/>
      <c r="F342" s="384"/>
      <c r="G342" s="364"/>
      <c r="H342" s="385"/>
      <c r="I342" s="381"/>
      <c r="J342" s="384"/>
      <c r="K342" s="351"/>
      <c r="L342" s="381"/>
      <c r="M342" s="381"/>
      <c r="N342" s="383"/>
      <c r="O342" s="383"/>
      <c r="P342" s="791"/>
    </row>
    <row r="343" spans="1:16" s="271" customFormat="1" hidden="1" outlineLevel="1" x14ac:dyDescent="0.25">
      <c r="A343" s="348">
        <v>49</v>
      </c>
      <c r="B343" s="664"/>
      <c r="C343" s="466"/>
      <c r="D343" s="381"/>
      <c r="E343" s="381"/>
      <c r="F343" s="384"/>
      <c r="G343" s="364"/>
      <c r="H343" s="385"/>
      <c r="I343" s="381"/>
      <c r="J343" s="384"/>
      <c r="K343" s="351"/>
      <c r="L343" s="381"/>
      <c r="M343" s="381"/>
      <c r="N343" s="383"/>
      <c r="O343" s="383"/>
      <c r="P343" s="791"/>
    </row>
    <row r="344" spans="1:16" s="271" customFormat="1" hidden="1" outlineLevel="1" x14ac:dyDescent="0.25">
      <c r="A344" s="348">
        <v>50</v>
      </c>
      <c r="B344" s="664"/>
      <c r="C344" s="466"/>
      <c r="D344" s="381"/>
      <c r="E344" s="381"/>
      <c r="F344" s="384"/>
      <c r="G344" s="364"/>
      <c r="H344" s="385"/>
      <c r="I344" s="381"/>
      <c r="J344" s="384"/>
      <c r="K344" s="351"/>
      <c r="L344" s="381"/>
      <c r="M344" s="381"/>
      <c r="N344" s="383"/>
      <c r="O344" s="383"/>
      <c r="P344" s="791"/>
    </row>
    <row r="345" spans="1:16" s="271" customFormat="1" hidden="1" outlineLevel="1" x14ac:dyDescent="0.25">
      <c r="A345" s="348">
        <v>51</v>
      </c>
      <c r="B345" s="664"/>
      <c r="C345" s="466"/>
      <c r="D345" s="381"/>
      <c r="E345" s="381"/>
      <c r="F345" s="384"/>
      <c r="G345" s="364"/>
      <c r="H345" s="385"/>
      <c r="I345" s="381"/>
      <c r="J345" s="384"/>
      <c r="K345" s="351"/>
      <c r="L345" s="381"/>
      <c r="M345" s="381"/>
      <c r="N345" s="383"/>
      <c r="O345" s="383"/>
      <c r="P345" s="791"/>
    </row>
    <row r="346" spans="1:16" s="271" customFormat="1" hidden="1" outlineLevel="1" x14ac:dyDescent="0.25">
      <c r="A346" s="348">
        <v>52</v>
      </c>
      <c r="B346" s="663"/>
      <c r="C346" s="466"/>
      <c r="D346" s="381"/>
      <c r="E346" s="381"/>
      <c r="F346" s="384"/>
      <c r="G346" s="364"/>
      <c r="H346" s="385"/>
      <c r="I346" s="381"/>
      <c r="J346" s="384"/>
      <c r="K346" s="351"/>
      <c r="L346" s="381"/>
      <c r="M346" s="381"/>
      <c r="N346" s="383"/>
      <c r="O346" s="383"/>
      <c r="P346" s="791"/>
    </row>
    <row r="347" spans="1:16" s="271" customFormat="1" hidden="1" outlineLevel="1" x14ac:dyDescent="0.25">
      <c r="A347" s="348">
        <v>53</v>
      </c>
      <c r="B347" s="469"/>
      <c r="C347" s="466"/>
      <c r="D347" s="381"/>
      <c r="E347" s="381"/>
      <c r="F347" s="384"/>
      <c r="G347" s="364"/>
      <c r="H347" s="385"/>
      <c r="I347" s="381"/>
      <c r="J347" s="384"/>
      <c r="K347" s="351"/>
      <c r="L347" s="381"/>
      <c r="M347" s="381"/>
      <c r="N347" s="383"/>
      <c r="O347" s="383"/>
      <c r="P347" s="791"/>
    </row>
    <row r="348" spans="1:16" s="271" customFormat="1" hidden="1" outlineLevel="1" x14ac:dyDescent="0.25">
      <c r="A348" s="348">
        <v>54</v>
      </c>
      <c r="B348" s="663"/>
      <c r="C348" s="466"/>
      <c r="D348" s="381"/>
      <c r="E348" s="381"/>
      <c r="F348" s="384"/>
      <c r="G348" s="364"/>
      <c r="H348" s="385"/>
      <c r="I348" s="381"/>
      <c r="J348" s="384"/>
      <c r="K348" s="351"/>
      <c r="L348" s="381"/>
      <c r="M348" s="381"/>
      <c r="N348" s="383"/>
      <c r="O348" s="383"/>
      <c r="P348" s="791"/>
    </row>
    <row r="349" spans="1:16" s="271" customFormat="1" hidden="1" outlineLevel="1" x14ac:dyDescent="0.25">
      <c r="A349" s="348">
        <v>55</v>
      </c>
      <c r="B349" s="470"/>
      <c r="C349" s="467"/>
      <c r="D349" s="381"/>
      <c r="E349" s="381"/>
      <c r="F349" s="384"/>
      <c r="G349" s="351"/>
      <c r="H349" s="385"/>
      <c r="I349" s="381"/>
      <c r="J349" s="384"/>
      <c r="K349" s="351"/>
      <c r="L349" s="381"/>
      <c r="M349" s="381"/>
      <c r="N349" s="383"/>
      <c r="O349" s="383"/>
      <c r="P349" s="791"/>
    </row>
    <row r="350" spans="1:16" s="271" customFormat="1" hidden="1" outlineLevel="1" x14ac:dyDescent="0.25">
      <c r="A350" s="348">
        <v>56</v>
      </c>
      <c r="B350" s="470"/>
      <c r="C350" s="467"/>
      <c r="D350" s="381"/>
      <c r="E350" s="381"/>
      <c r="F350" s="384"/>
      <c r="G350" s="351"/>
      <c r="H350" s="385"/>
      <c r="I350" s="381"/>
      <c r="J350" s="384"/>
      <c r="K350" s="351"/>
      <c r="L350" s="381"/>
      <c r="M350" s="381"/>
      <c r="N350" s="383"/>
      <c r="O350" s="383"/>
      <c r="P350" s="791"/>
    </row>
    <row r="351" spans="1:16" s="271" customFormat="1" hidden="1" outlineLevel="1" x14ac:dyDescent="0.25">
      <c r="A351" s="348">
        <v>57</v>
      </c>
      <c r="B351" s="470"/>
      <c r="C351" s="467"/>
      <c r="D351" s="381"/>
      <c r="E351" s="381"/>
      <c r="F351" s="384"/>
      <c r="G351" s="351"/>
      <c r="H351" s="385"/>
      <c r="I351" s="381"/>
      <c r="J351" s="384"/>
      <c r="K351" s="351"/>
      <c r="L351" s="381"/>
      <c r="M351" s="381"/>
      <c r="N351" s="383"/>
      <c r="O351" s="383"/>
      <c r="P351" s="791"/>
    </row>
    <row r="352" spans="1:16" s="271" customFormat="1" hidden="1" outlineLevel="1" x14ac:dyDescent="0.25">
      <c r="A352" s="348">
        <v>58</v>
      </c>
      <c r="B352" s="470"/>
      <c r="C352" s="467"/>
      <c r="D352" s="381"/>
      <c r="E352" s="381"/>
      <c r="F352" s="384"/>
      <c r="G352" s="351"/>
      <c r="H352" s="385"/>
      <c r="I352" s="381"/>
      <c r="J352" s="384"/>
      <c r="K352" s="351"/>
      <c r="L352" s="381"/>
      <c r="M352" s="381"/>
      <c r="N352" s="383"/>
      <c r="O352" s="383"/>
      <c r="P352" s="791"/>
    </row>
    <row r="353" spans="1:16" s="271" customFormat="1" hidden="1" outlineLevel="1" x14ac:dyDescent="0.25">
      <c r="A353" s="348">
        <v>59</v>
      </c>
      <c r="B353" s="470"/>
      <c r="C353" s="467"/>
      <c r="D353" s="381"/>
      <c r="E353" s="381"/>
      <c r="F353" s="384"/>
      <c r="G353" s="351"/>
      <c r="H353" s="385"/>
      <c r="I353" s="381"/>
      <c r="J353" s="384"/>
      <c r="K353" s="351"/>
      <c r="L353" s="381"/>
      <c r="M353" s="381"/>
      <c r="N353" s="383"/>
      <c r="O353" s="383"/>
      <c r="P353" s="791"/>
    </row>
    <row r="354" spans="1:16" s="271" customFormat="1" hidden="1" outlineLevel="1" x14ac:dyDescent="0.25">
      <c r="A354" s="348">
        <v>60</v>
      </c>
      <c r="B354" s="470"/>
      <c r="C354" s="467"/>
      <c r="D354" s="381"/>
      <c r="E354" s="381"/>
      <c r="F354" s="384"/>
      <c r="G354" s="351"/>
      <c r="H354" s="385"/>
      <c r="I354" s="381"/>
      <c r="J354" s="384"/>
      <c r="K354" s="351"/>
      <c r="L354" s="381"/>
      <c r="M354" s="381"/>
      <c r="N354" s="383"/>
      <c r="O354" s="383"/>
      <c r="P354" s="791"/>
    </row>
    <row r="355" spans="1:16" s="271" customFormat="1" hidden="1" outlineLevel="1" x14ac:dyDescent="0.25">
      <c r="A355" s="348">
        <v>61</v>
      </c>
      <c r="B355" s="470"/>
      <c r="C355" s="467"/>
      <c r="D355" s="381"/>
      <c r="E355" s="381"/>
      <c r="F355" s="384"/>
      <c r="G355" s="351"/>
      <c r="H355" s="385"/>
      <c r="I355" s="381"/>
      <c r="J355" s="384"/>
      <c r="K355" s="351"/>
      <c r="L355" s="381"/>
      <c r="M355" s="381"/>
      <c r="N355" s="383"/>
      <c r="O355" s="383"/>
      <c r="P355" s="791"/>
    </row>
    <row r="356" spans="1:16" s="271" customFormat="1" hidden="1" outlineLevel="1" x14ac:dyDescent="0.25">
      <c r="A356" s="348">
        <v>62</v>
      </c>
      <c r="B356" s="470"/>
      <c r="C356" s="467"/>
      <c r="D356" s="381"/>
      <c r="E356" s="381"/>
      <c r="F356" s="384"/>
      <c r="G356" s="351"/>
      <c r="H356" s="385"/>
      <c r="I356" s="381"/>
      <c r="J356" s="384"/>
      <c r="K356" s="351"/>
      <c r="L356" s="381"/>
      <c r="M356" s="381"/>
      <c r="N356" s="383"/>
      <c r="O356" s="383"/>
      <c r="P356" s="791"/>
    </row>
    <row r="357" spans="1:16" s="271" customFormat="1" hidden="1" outlineLevel="1" x14ac:dyDescent="0.25">
      <c r="A357" s="348">
        <v>63</v>
      </c>
      <c r="B357" s="470"/>
      <c r="C357" s="467"/>
      <c r="D357" s="381"/>
      <c r="E357" s="381"/>
      <c r="F357" s="384"/>
      <c r="G357" s="351"/>
      <c r="H357" s="385"/>
      <c r="I357" s="381"/>
      <c r="J357" s="384"/>
      <c r="K357" s="351"/>
      <c r="L357" s="381"/>
      <c r="M357" s="381"/>
      <c r="N357" s="383"/>
      <c r="O357" s="383"/>
      <c r="P357" s="791"/>
    </row>
    <row r="358" spans="1:16" s="271" customFormat="1" hidden="1" outlineLevel="1" x14ac:dyDescent="0.25">
      <c r="A358" s="348">
        <v>64</v>
      </c>
      <c r="B358" s="470"/>
      <c r="C358" s="467"/>
      <c r="D358" s="381"/>
      <c r="E358" s="381"/>
      <c r="F358" s="384"/>
      <c r="G358" s="351"/>
      <c r="H358" s="385"/>
      <c r="I358" s="381"/>
      <c r="J358" s="384"/>
      <c r="K358" s="351"/>
      <c r="L358" s="381"/>
      <c r="M358" s="381"/>
      <c r="N358" s="383"/>
      <c r="O358" s="383"/>
      <c r="P358" s="791"/>
    </row>
    <row r="359" spans="1:16" s="271" customFormat="1" hidden="1" outlineLevel="1" x14ac:dyDescent="0.25">
      <c r="A359" s="348">
        <v>65</v>
      </c>
      <c r="B359" s="470"/>
      <c r="C359" s="467"/>
      <c r="D359" s="381"/>
      <c r="E359" s="381"/>
      <c r="F359" s="384"/>
      <c r="G359" s="351"/>
      <c r="H359" s="385"/>
      <c r="I359" s="381"/>
      <c r="J359" s="384"/>
      <c r="K359" s="351"/>
      <c r="L359" s="381"/>
      <c r="M359" s="381"/>
      <c r="N359" s="383"/>
      <c r="O359" s="383"/>
      <c r="P359" s="791"/>
    </row>
    <row r="360" spans="1:16" s="271" customFormat="1" hidden="1" outlineLevel="1" x14ac:dyDescent="0.25">
      <c r="A360" s="348">
        <v>66</v>
      </c>
      <c r="B360" s="470"/>
      <c r="C360" s="467"/>
      <c r="D360" s="381"/>
      <c r="E360" s="381"/>
      <c r="F360" s="384"/>
      <c r="G360" s="351"/>
      <c r="H360" s="385"/>
      <c r="I360" s="381"/>
      <c r="J360" s="384"/>
      <c r="K360" s="351"/>
      <c r="L360" s="381"/>
      <c r="M360" s="381"/>
      <c r="N360" s="383"/>
      <c r="O360" s="383"/>
      <c r="P360" s="791"/>
    </row>
    <row r="361" spans="1:16" s="271" customFormat="1" hidden="1" outlineLevel="1" x14ac:dyDescent="0.25">
      <c r="A361" s="348">
        <v>67</v>
      </c>
      <c r="B361" s="470"/>
      <c r="C361" s="467"/>
      <c r="D361" s="381"/>
      <c r="E361" s="381"/>
      <c r="F361" s="384"/>
      <c r="G361" s="351"/>
      <c r="H361" s="385"/>
      <c r="I361" s="381"/>
      <c r="J361" s="384"/>
      <c r="K361" s="351"/>
      <c r="L361" s="381"/>
      <c r="M361" s="381"/>
      <c r="N361" s="383"/>
      <c r="O361" s="383"/>
      <c r="P361" s="791"/>
    </row>
    <row r="362" spans="1:16" s="271" customFormat="1" hidden="1" outlineLevel="1" x14ac:dyDescent="0.25">
      <c r="A362" s="348">
        <v>68</v>
      </c>
      <c r="B362" s="470"/>
      <c r="C362" s="467"/>
      <c r="D362" s="381"/>
      <c r="E362" s="381"/>
      <c r="F362" s="384"/>
      <c r="G362" s="351"/>
      <c r="H362" s="385"/>
      <c r="I362" s="381"/>
      <c r="J362" s="384"/>
      <c r="K362" s="351"/>
      <c r="L362" s="381"/>
      <c r="M362" s="381"/>
      <c r="N362" s="383"/>
      <c r="O362" s="383"/>
      <c r="P362" s="791"/>
    </row>
    <row r="363" spans="1:16" s="271" customFormat="1" hidden="1" outlineLevel="1" x14ac:dyDescent="0.25">
      <c r="A363" s="348">
        <v>69</v>
      </c>
      <c r="B363" s="470"/>
      <c r="C363" s="467"/>
      <c r="D363" s="381"/>
      <c r="E363" s="381"/>
      <c r="F363" s="384"/>
      <c r="G363" s="351"/>
      <c r="H363" s="385"/>
      <c r="I363" s="381"/>
      <c r="J363" s="384"/>
      <c r="K363" s="351"/>
      <c r="L363" s="381"/>
      <c r="M363" s="381"/>
      <c r="N363" s="383"/>
      <c r="O363" s="383"/>
      <c r="P363" s="791"/>
    </row>
    <row r="364" spans="1:16" s="271" customFormat="1" hidden="1" outlineLevel="1" x14ac:dyDescent="0.25">
      <c r="A364" s="348">
        <v>70</v>
      </c>
      <c r="B364" s="470"/>
      <c r="C364" s="467"/>
      <c r="D364" s="381"/>
      <c r="E364" s="381"/>
      <c r="F364" s="384"/>
      <c r="G364" s="351"/>
      <c r="H364" s="385"/>
      <c r="I364" s="381"/>
      <c r="J364" s="384"/>
      <c r="K364" s="351"/>
      <c r="L364" s="381"/>
      <c r="M364" s="381"/>
      <c r="N364" s="383"/>
      <c r="O364" s="383"/>
      <c r="P364" s="791"/>
    </row>
    <row r="365" spans="1:16" s="271" customFormat="1" hidden="1" outlineLevel="1" x14ac:dyDescent="0.25">
      <c r="A365" s="348">
        <v>71</v>
      </c>
      <c r="B365" s="470"/>
      <c r="C365" s="467"/>
      <c r="D365" s="381"/>
      <c r="E365" s="381"/>
      <c r="F365" s="384"/>
      <c r="G365" s="351"/>
      <c r="H365" s="385"/>
      <c r="I365" s="381"/>
      <c r="J365" s="384"/>
      <c r="K365" s="351"/>
      <c r="L365" s="381"/>
      <c r="M365" s="381"/>
      <c r="N365" s="383"/>
      <c r="O365" s="383"/>
      <c r="P365" s="791"/>
    </row>
    <row r="366" spans="1:16" s="271" customFormat="1" hidden="1" outlineLevel="1" x14ac:dyDescent="0.25">
      <c r="A366" s="348">
        <v>72</v>
      </c>
      <c r="B366" s="470"/>
      <c r="C366" s="467"/>
      <c r="D366" s="381"/>
      <c r="E366" s="381"/>
      <c r="F366" s="384"/>
      <c r="G366" s="351"/>
      <c r="H366" s="385"/>
      <c r="I366" s="381"/>
      <c r="J366" s="384"/>
      <c r="K366" s="351"/>
      <c r="L366" s="381"/>
      <c r="M366" s="381"/>
      <c r="N366" s="383"/>
      <c r="O366" s="383"/>
      <c r="P366" s="791"/>
    </row>
    <row r="367" spans="1:16" s="271" customFormat="1" hidden="1" outlineLevel="1" x14ac:dyDescent="0.25">
      <c r="A367" s="348">
        <v>73</v>
      </c>
      <c r="B367" s="470"/>
      <c r="C367" s="467"/>
      <c r="D367" s="381"/>
      <c r="E367" s="381"/>
      <c r="F367" s="384"/>
      <c r="G367" s="351"/>
      <c r="H367" s="385"/>
      <c r="I367" s="381"/>
      <c r="J367" s="384"/>
      <c r="K367" s="351"/>
      <c r="L367" s="381"/>
      <c r="M367" s="381"/>
      <c r="N367" s="383"/>
      <c r="O367" s="383"/>
      <c r="P367" s="791"/>
    </row>
    <row r="368" spans="1:16" s="271" customFormat="1" hidden="1" outlineLevel="1" x14ac:dyDescent="0.25">
      <c r="A368" s="348">
        <v>74</v>
      </c>
      <c r="B368" s="470"/>
      <c r="C368" s="467"/>
      <c r="D368" s="381"/>
      <c r="E368" s="381"/>
      <c r="F368" s="384"/>
      <c r="G368" s="351"/>
      <c r="H368" s="385"/>
      <c r="I368" s="381"/>
      <c r="J368" s="384"/>
      <c r="K368" s="351"/>
      <c r="L368" s="381"/>
      <c r="M368" s="381"/>
      <c r="N368" s="383"/>
      <c r="O368" s="383"/>
      <c r="P368" s="791"/>
    </row>
    <row r="369" spans="1:16" s="271" customFormat="1" hidden="1" outlineLevel="1" x14ac:dyDescent="0.25">
      <c r="A369" s="348">
        <v>75</v>
      </c>
      <c r="B369" s="470"/>
      <c r="C369" s="467"/>
      <c r="D369" s="381"/>
      <c r="E369" s="381"/>
      <c r="F369" s="384"/>
      <c r="G369" s="351"/>
      <c r="H369" s="385"/>
      <c r="I369" s="381"/>
      <c r="J369" s="384"/>
      <c r="K369" s="351"/>
      <c r="L369" s="381"/>
      <c r="M369" s="381"/>
      <c r="N369" s="383"/>
      <c r="O369" s="383"/>
      <c r="P369" s="791"/>
    </row>
    <row r="370" spans="1:16" s="271" customFormat="1" hidden="1" outlineLevel="1" x14ac:dyDescent="0.25">
      <c r="A370" s="348">
        <v>76</v>
      </c>
      <c r="B370" s="470"/>
      <c r="C370" s="467"/>
      <c r="D370" s="381"/>
      <c r="E370" s="381"/>
      <c r="F370" s="384"/>
      <c r="G370" s="351"/>
      <c r="H370" s="385"/>
      <c r="I370" s="381"/>
      <c r="J370" s="384"/>
      <c r="K370" s="351"/>
      <c r="L370" s="381"/>
      <c r="M370" s="381"/>
      <c r="N370" s="383"/>
      <c r="O370" s="383"/>
      <c r="P370" s="791"/>
    </row>
    <row r="371" spans="1:16" s="271" customFormat="1" hidden="1" outlineLevel="1" x14ac:dyDescent="0.25">
      <c r="A371" s="348">
        <v>77</v>
      </c>
      <c r="B371" s="470"/>
      <c r="C371" s="467"/>
      <c r="D371" s="381"/>
      <c r="E371" s="381"/>
      <c r="F371" s="384"/>
      <c r="G371" s="351"/>
      <c r="H371" s="385"/>
      <c r="I371" s="381"/>
      <c r="J371" s="384"/>
      <c r="K371" s="351"/>
      <c r="L371" s="381"/>
      <c r="M371" s="381"/>
      <c r="N371" s="383"/>
      <c r="O371" s="383"/>
      <c r="P371" s="791"/>
    </row>
    <row r="372" spans="1:16" s="271" customFormat="1" hidden="1" outlineLevel="1" x14ac:dyDescent="0.25">
      <c r="A372" s="348">
        <v>78</v>
      </c>
      <c r="B372" s="470"/>
      <c r="C372" s="467"/>
      <c r="D372" s="381"/>
      <c r="E372" s="381"/>
      <c r="F372" s="384"/>
      <c r="G372" s="351"/>
      <c r="H372" s="385"/>
      <c r="I372" s="381"/>
      <c r="J372" s="384"/>
      <c r="K372" s="351"/>
      <c r="L372" s="381"/>
      <c r="M372" s="381"/>
      <c r="N372" s="383"/>
      <c r="O372" s="383"/>
      <c r="P372" s="791"/>
    </row>
    <row r="373" spans="1:16" s="271" customFormat="1" hidden="1" outlineLevel="1" x14ac:dyDescent="0.25">
      <c r="A373" s="348">
        <v>79</v>
      </c>
      <c r="B373" s="470"/>
      <c r="C373" s="467"/>
      <c r="D373" s="381"/>
      <c r="E373" s="381"/>
      <c r="F373" s="384"/>
      <c r="G373" s="351"/>
      <c r="H373" s="385"/>
      <c r="I373" s="381"/>
      <c r="J373" s="384"/>
      <c r="K373" s="351"/>
      <c r="L373" s="381"/>
      <c r="M373" s="381"/>
      <c r="N373" s="383"/>
      <c r="O373" s="383"/>
      <c r="P373" s="791"/>
    </row>
    <row r="374" spans="1:16" s="271" customFormat="1" hidden="1" outlineLevel="1" x14ac:dyDescent="0.25">
      <c r="A374" s="348">
        <v>80</v>
      </c>
      <c r="B374" s="470"/>
      <c r="C374" s="467"/>
      <c r="D374" s="381"/>
      <c r="E374" s="381"/>
      <c r="F374" s="384"/>
      <c r="G374" s="351"/>
      <c r="H374" s="385"/>
      <c r="I374" s="381"/>
      <c r="J374" s="384"/>
      <c r="K374" s="351"/>
      <c r="L374" s="381"/>
      <c r="M374" s="381"/>
      <c r="N374" s="383"/>
      <c r="O374" s="383"/>
      <c r="P374" s="791"/>
    </row>
    <row r="375" spans="1:16" s="271" customFormat="1" hidden="1" outlineLevel="1" x14ac:dyDescent="0.25">
      <c r="A375" s="348">
        <v>81</v>
      </c>
      <c r="B375" s="470"/>
      <c r="C375" s="467"/>
      <c r="D375" s="381"/>
      <c r="E375" s="381"/>
      <c r="F375" s="384"/>
      <c r="G375" s="351"/>
      <c r="H375" s="385"/>
      <c r="I375" s="381"/>
      <c r="J375" s="384"/>
      <c r="K375" s="351"/>
      <c r="L375" s="381"/>
      <c r="M375" s="381"/>
      <c r="N375" s="383"/>
      <c r="O375" s="383"/>
      <c r="P375" s="791"/>
    </row>
    <row r="376" spans="1:16" s="271" customFormat="1" hidden="1" outlineLevel="1" x14ac:dyDescent="0.25">
      <c r="A376" s="348">
        <v>82</v>
      </c>
      <c r="B376" s="470"/>
      <c r="C376" s="467"/>
      <c r="D376" s="381"/>
      <c r="E376" s="381"/>
      <c r="F376" s="384"/>
      <c r="G376" s="351"/>
      <c r="H376" s="385"/>
      <c r="I376" s="381"/>
      <c r="J376" s="384"/>
      <c r="K376" s="351"/>
      <c r="L376" s="381"/>
      <c r="M376" s="381"/>
      <c r="N376" s="383"/>
      <c r="O376" s="383"/>
      <c r="P376" s="791"/>
    </row>
    <row r="377" spans="1:16" s="271" customFormat="1" hidden="1" outlineLevel="1" x14ac:dyDescent="0.25">
      <c r="A377" s="348">
        <v>83</v>
      </c>
      <c r="B377" s="470"/>
      <c r="C377" s="467"/>
      <c r="D377" s="381"/>
      <c r="E377" s="381"/>
      <c r="F377" s="384"/>
      <c r="G377" s="351"/>
      <c r="H377" s="385"/>
      <c r="I377" s="381"/>
      <c r="J377" s="384"/>
      <c r="K377" s="351"/>
      <c r="L377" s="381"/>
      <c r="M377" s="381"/>
      <c r="N377" s="383"/>
      <c r="O377" s="383"/>
      <c r="P377" s="791"/>
    </row>
    <row r="378" spans="1:16" hidden="1" outlineLevel="1" x14ac:dyDescent="0.25">
      <c r="A378" s="38">
        <v>84</v>
      </c>
      <c r="B378" s="729"/>
      <c r="C378" s="468"/>
      <c r="D378" s="393"/>
      <c r="E378" s="393"/>
      <c r="F378" s="392"/>
      <c r="G378" s="55"/>
      <c r="H378" s="389"/>
      <c r="I378" s="393"/>
      <c r="J378" s="392"/>
      <c r="K378" s="55"/>
      <c r="L378" s="393"/>
      <c r="M378" s="393"/>
      <c r="N378" s="397"/>
      <c r="O378" s="397"/>
      <c r="P378" s="791"/>
    </row>
    <row r="379" spans="1:16" hidden="1" outlineLevel="1" x14ac:dyDescent="0.25">
      <c r="A379" s="38">
        <v>85</v>
      </c>
      <c r="B379" s="729"/>
      <c r="C379" s="468"/>
      <c r="D379" s="393"/>
      <c r="E379" s="393"/>
      <c r="F379" s="392"/>
      <c r="G379" s="55"/>
      <c r="H379" s="389"/>
      <c r="I379" s="393"/>
      <c r="J379" s="392"/>
      <c r="K379" s="55"/>
      <c r="L379" s="393"/>
      <c r="M379" s="393"/>
      <c r="N379" s="397"/>
      <c r="O379" s="397"/>
      <c r="P379" s="791"/>
    </row>
    <row r="380" spans="1:16" hidden="1" outlineLevel="1" x14ac:dyDescent="0.25">
      <c r="A380" s="38">
        <v>86</v>
      </c>
      <c r="B380" s="729"/>
      <c r="C380" s="468"/>
      <c r="D380" s="393"/>
      <c r="E380" s="393"/>
      <c r="F380" s="392"/>
      <c r="G380" s="55"/>
      <c r="H380" s="389"/>
      <c r="I380" s="393"/>
      <c r="J380" s="392"/>
      <c r="K380" s="55"/>
      <c r="L380" s="393"/>
      <c r="M380" s="393"/>
      <c r="N380" s="397"/>
      <c r="O380" s="397"/>
      <c r="P380" s="791"/>
    </row>
    <row r="381" spans="1:16" hidden="1" outlineLevel="1" x14ac:dyDescent="0.25">
      <c r="A381" s="38">
        <v>87</v>
      </c>
      <c r="B381" s="729"/>
      <c r="C381" s="468"/>
      <c r="D381" s="393"/>
      <c r="E381" s="393"/>
      <c r="F381" s="392"/>
      <c r="G381" s="55"/>
      <c r="H381" s="389"/>
      <c r="I381" s="393"/>
      <c r="J381" s="392"/>
      <c r="K381" s="55"/>
      <c r="L381" s="393"/>
      <c r="M381" s="393"/>
      <c r="N381" s="397"/>
      <c r="O381" s="397"/>
      <c r="P381" s="791"/>
    </row>
    <row r="382" spans="1:16" hidden="1" outlineLevel="1" x14ac:dyDescent="0.25">
      <c r="A382" s="38">
        <v>88</v>
      </c>
      <c r="B382" s="729"/>
      <c r="C382" s="468"/>
      <c r="D382" s="393"/>
      <c r="E382" s="393"/>
      <c r="F382" s="392"/>
      <c r="G382" s="55"/>
      <c r="H382" s="389"/>
      <c r="I382" s="393"/>
      <c r="J382" s="392"/>
      <c r="K382" s="55"/>
      <c r="L382" s="393"/>
      <c r="M382" s="393"/>
      <c r="N382" s="397"/>
      <c r="O382" s="397"/>
      <c r="P382" s="791"/>
    </row>
    <row r="383" spans="1:16" hidden="1" outlineLevel="1" x14ac:dyDescent="0.25">
      <c r="A383" s="38">
        <v>89</v>
      </c>
      <c r="B383" s="729"/>
      <c r="C383" s="468"/>
      <c r="D383" s="393"/>
      <c r="E383" s="393"/>
      <c r="F383" s="392"/>
      <c r="G383" s="55"/>
      <c r="H383" s="389"/>
      <c r="I383" s="393"/>
      <c r="J383" s="392"/>
      <c r="K383" s="55"/>
      <c r="L383" s="393"/>
      <c r="M383" s="393"/>
      <c r="N383" s="397"/>
      <c r="O383" s="397"/>
      <c r="P383" s="791"/>
    </row>
    <row r="384" spans="1:16" hidden="1" outlineLevel="1" x14ac:dyDescent="0.25">
      <c r="A384" s="38">
        <v>90</v>
      </c>
      <c r="B384" s="729"/>
      <c r="C384" s="468"/>
      <c r="D384" s="393"/>
      <c r="E384" s="393"/>
      <c r="F384" s="392"/>
      <c r="G384" s="55"/>
      <c r="H384" s="389"/>
      <c r="I384" s="393"/>
      <c r="J384" s="392"/>
      <c r="K384" s="55"/>
      <c r="L384" s="393"/>
      <c r="M384" s="393"/>
      <c r="N384" s="397"/>
      <c r="O384" s="397"/>
      <c r="P384" s="791"/>
    </row>
    <row r="385" spans="1:16" hidden="1" outlineLevel="1" x14ac:dyDescent="0.25">
      <c r="A385" s="38">
        <v>91</v>
      </c>
      <c r="B385" s="729"/>
      <c r="C385" s="468"/>
      <c r="D385" s="393"/>
      <c r="E385" s="393"/>
      <c r="F385" s="392"/>
      <c r="G385" s="55"/>
      <c r="H385" s="389"/>
      <c r="I385" s="393"/>
      <c r="J385" s="392"/>
      <c r="K385" s="55"/>
      <c r="L385" s="393"/>
      <c r="M385" s="393"/>
      <c r="N385" s="397"/>
      <c r="O385" s="397"/>
      <c r="P385" s="791"/>
    </row>
    <row r="386" spans="1:16" hidden="1" outlineLevel="1" x14ac:dyDescent="0.25">
      <c r="A386" s="38">
        <v>92</v>
      </c>
      <c r="B386" s="729"/>
      <c r="C386" s="468"/>
      <c r="D386" s="393"/>
      <c r="E386" s="393"/>
      <c r="F386" s="392"/>
      <c r="G386" s="55"/>
      <c r="H386" s="389"/>
      <c r="I386" s="393"/>
      <c r="J386" s="392"/>
      <c r="K386" s="55"/>
      <c r="L386" s="393"/>
      <c r="M386" s="393"/>
      <c r="N386" s="397"/>
      <c r="O386" s="397"/>
      <c r="P386" s="791"/>
    </row>
    <row r="387" spans="1:16" hidden="1" outlineLevel="1" x14ac:dyDescent="0.25">
      <c r="A387" s="38">
        <v>93</v>
      </c>
      <c r="B387" s="729"/>
      <c r="C387" s="468"/>
      <c r="D387" s="393"/>
      <c r="E387" s="393"/>
      <c r="F387" s="392"/>
      <c r="G387" s="55"/>
      <c r="H387" s="389"/>
      <c r="I387" s="393"/>
      <c r="J387" s="392"/>
      <c r="K387" s="55"/>
      <c r="L387" s="393"/>
      <c r="M387" s="393"/>
      <c r="N387" s="397"/>
      <c r="O387" s="397"/>
      <c r="P387" s="791"/>
    </row>
    <row r="388" spans="1:16" hidden="1" outlineLevel="1" x14ac:dyDescent="0.25">
      <c r="A388" s="38">
        <v>94</v>
      </c>
      <c r="B388" s="729"/>
      <c r="C388" s="468"/>
      <c r="D388" s="393"/>
      <c r="E388" s="393"/>
      <c r="F388" s="392"/>
      <c r="G388" s="55"/>
      <c r="H388" s="389"/>
      <c r="I388" s="393"/>
      <c r="J388" s="392"/>
      <c r="K388" s="55"/>
      <c r="L388" s="393"/>
      <c r="M388" s="393"/>
      <c r="N388" s="397"/>
      <c r="O388" s="397"/>
      <c r="P388" s="791"/>
    </row>
    <row r="389" spans="1:16" hidden="1" outlineLevel="1" x14ac:dyDescent="0.25">
      <c r="A389" s="38">
        <v>95</v>
      </c>
      <c r="B389" s="729"/>
      <c r="C389" s="468"/>
      <c r="D389" s="393"/>
      <c r="E389" s="393"/>
      <c r="F389" s="392"/>
      <c r="G389" s="55"/>
      <c r="H389" s="389"/>
      <c r="I389" s="393"/>
      <c r="J389" s="392"/>
      <c r="K389" s="55"/>
      <c r="L389" s="393"/>
      <c r="M389" s="393"/>
      <c r="N389" s="397"/>
      <c r="O389" s="397"/>
      <c r="P389" s="791"/>
    </row>
    <row r="390" spans="1:16" ht="15.75" collapsed="1" thickBot="1" x14ac:dyDescent="0.3">
      <c r="A390" s="39">
        <v>96</v>
      </c>
      <c r="B390" s="730"/>
      <c r="C390" s="728"/>
      <c r="D390" s="394"/>
      <c r="E390" s="394"/>
      <c r="F390" s="392"/>
      <c r="G390" s="55"/>
      <c r="H390" s="389"/>
      <c r="I390" s="393"/>
      <c r="J390" s="392"/>
      <c r="K390" s="55"/>
      <c r="L390" s="393"/>
      <c r="M390" s="393"/>
      <c r="N390" s="397"/>
      <c r="O390" s="397"/>
      <c r="P390" s="791"/>
    </row>
    <row r="391" spans="1:16" ht="15.75" thickBot="1" x14ac:dyDescent="0.3">
      <c r="A391" s="266" t="s">
        <v>1789</v>
      </c>
      <c r="B391" s="388"/>
      <c r="C391" s="391"/>
      <c r="D391" s="391"/>
      <c r="E391" s="391"/>
      <c r="F391" s="395"/>
      <c r="G391" s="34"/>
      <c r="H391" s="388"/>
      <c r="I391" s="391"/>
      <c r="J391" s="395"/>
      <c r="K391" s="34"/>
      <c r="L391" s="391"/>
      <c r="M391" s="391"/>
      <c r="N391" s="397"/>
      <c r="O391" s="397"/>
      <c r="P391" s="791"/>
    </row>
    <row r="392" spans="1:16" hidden="1" outlineLevel="1" x14ac:dyDescent="0.25">
      <c r="A392" s="348">
        <v>1</v>
      </c>
      <c r="B392" s="839"/>
      <c r="C392" s="727"/>
      <c r="D392" s="210"/>
      <c r="E392" s="315"/>
      <c r="F392" s="210"/>
      <c r="G392" s="210"/>
      <c r="H392" s="385"/>
      <c r="I392" s="210"/>
      <c r="J392" s="384"/>
      <c r="K392" s="351"/>
      <c r="L392" s="381"/>
      <c r="M392" s="381"/>
      <c r="N392" s="383"/>
      <c r="O392" s="397"/>
      <c r="P392" s="791"/>
    </row>
    <row r="393" spans="1:16" hidden="1" outlineLevel="1" x14ac:dyDescent="0.25">
      <c r="A393" s="348">
        <v>2</v>
      </c>
      <c r="B393" s="663"/>
      <c r="C393" s="727"/>
      <c r="D393" s="210"/>
      <c r="E393" s="315"/>
      <c r="F393" s="210"/>
      <c r="G393" s="210"/>
      <c r="H393" s="210"/>
      <c r="I393" s="210"/>
      <c r="J393" s="384"/>
      <c r="K393" s="364"/>
      <c r="L393" s="381"/>
      <c r="M393" s="381"/>
      <c r="N393" s="383"/>
      <c r="O393" s="383"/>
      <c r="P393" s="791"/>
    </row>
    <row r="394" spans="1:16" hidden="1" outlineLevel="1" x14ac:dyDescent="0.25">
      <c r="A394" s="348">
        <v>3</v>
      </c>
      <c r="B394" s="284"/>
      <c r="C394" s="727"/>
      <c r="D394" s="210"/>
      <c r="E394" s="315"/>
      <c r="F394" s="210"/>
      <c r="G394" s="210"/>
      <c r="H394" s="385"/>
      <c r="I394" s="210"/>
      <c r="J394" s="384"/>
      <c r="K394" s="364"/>
      <c r="L394" s="381"/>
      <c r="M394" s="381"/>
      <c r="N394" s="383"/>
      <c r="O394" s="383"/>
      <c r="P394" s="791"/>
    </row>
    <row r="395" spans="1:16" hidden="1" outlineLevel="1" x14ac:dyDescent="0.25">
      <c r="A395" s="348">
        <v>4</v>
      </c>
      <c r="B395" s="284"/>
      <c r="C395" s="727"/>
      <c r="D395" s="210"/>
      <c r="E395" s="315"/>
      <c r="F395" s="210"/>
      <c r="G395" s="210"/>
      <c r="H395" s="385"/>
      <c r="I395" s="210"/>
      <c r="J395" s="384"/>
      <c r="K395" s="364"/>
      <c r="L395" s="381"/>
      <c r="M395" s="381"/>
      <c r="N395" s="383"/>
      <c r="O395" s="383"/>
      <c r="P395" s="791"/>
    </row>
    <row r="396" spans="1:16" hidden="1" outlineLevel="1" x14ac:dyDescent="0.25">
      <c r="A396" s="348">
        <v>5</v>
      </c>
      <c r="B396" s="284"/>
      <c r="C396" s="727"/>
      <c r="D396" s="210"/>
      <c r="E396" s="315"/>
      <c r="F396" s="210"/>
      <c r="G396" s="210"/>
      <c r="H396" s="385"/>
      <c r="I396" s="210"/>
      <c r="J396" s="384"/>
      <c r="K396" s="351"/>
      <c r="L396" s="381"/>
      <c r="M396" s="381"/>
      <c r="N396" s="383"/>
      <c r="O396" s="383"/>
      <c r="P396" s="791"/>
    </row>
    <row r="397" spans="1:16" hidden="1" outlineLevel="1" x14ac:dyDescent="0.25">
      <c r="A397" s="348">
        <v>6</v>
      </c>
      <c r="B397" s="284"/>
      <c r="C397" s="727"/>
      <c r="D397" s="210"/>
      <c r="E397" s="315"/>
      <c r="F397" s="210"/>
      <c r="G397" s="210"/>
      <c r="H397" s="385"/>
      <c r="I397" s="210"/>
      <c r="J397" s="210"/>
      <c r="K397" s="210"/>
      <c r="L397" s="315"/>
      <c r="M397" s="315"/>
      <c r="N397" s="383"/>
      <c r="O397" s="383"/>
      <c r="P397" s="791"/>
    </row>
    <row r="398" spans="1:16" hidden="1" outlineLevel="1" x14ac:dyDescent="0.25">
      <c r="A398" s="348">
        <v>7</v>
      </c>
      <c r="B398" s="284"/>
      <c r="C398" s="727"/>
      <c r="D398" s="210"/>
      <c r="E398" s="315"/>
      <c r="F398" s="210"/>
      <c r="G398" s="210"/>
      <c r="H398" s="385"/>
      <c r="I398" s="210"/>
      <c r="J398" s="384"/>
      <c r="K398" s="351"/>
      <c r="L398" s="381"/>
      <c r="M398" s="381"/>
      <c r="N398" s="383"/>
      <c r="O398" s="383"/>
      <c r="P398" s="791"/>
    </row>
    <row r="399" spans="1:16" hidden="1" outlineLevel="1" x14ac:dyDescent="0.25">
      <c r="A399" s="348">
        <v>8</v>
      </c>
      <c r="B399" s="284"/>
      <c r="C399" s="727"/>
      <c r="D399" s="210"/>
      <c r="E399" s="315"/>
      <c r="F399" s="210"/>
      <c r="G399" s="210"/>
      <c r="H399" s="385"/>
      <c r="I399" s="210"/>
      <c r="J399" s="210"/>
      <c r="K399" s="315"/>
      <c r="L399" s="315"/>
      <c r="M399" s="315"/>
      <c r="N399" s="383"/>
      <c r="O399" s="383"/>
      <c r="P399" s="791"/>
    </row>
    <row r="400" spans="1:16" hidden="1" outlineLevel="1" x14ac:dyDescent="0.25">
      <c r="A400" s="348">
        <v>9</v>
      </c>
      <c r="B400" s="284"/>
      <c r="C400" s="696"/>
      <c r="D400" s="381"/>
      <c r="E400" s="381"/>
      <c r="F400" s="210"/>
      <c r="G400" s="210"/>
      <c r="H400" s="385"/>
      <c r="I400" s="210"/>
      <c r="J400" s="210"/>
      <c r="K400" s="210"/>
      <c r="L400" s="210"/>
      <c r="M400" s="210"/>
      <c r="N400" s="383"/>
      <c r="O400" s="383"/>
      <c r="P400" s="791"/>
    </row>
    <row r="401" spans="1:16" hidden="1" outlineLevel="1" x14ac:dyDescent="0.25">
      <c r="A401" s="348">
        <v>10</v>
      </c>
      <c r="B401" s="284"/>
      <c r="C401" s="696"/>
      <c r="D401" s="381"/>
      <c r="E401" s="381"/>
      <c r="F401" s="210"/>
      <c r="G401" s="210"/>
      <c r="H401" s="385"/>
      <c r="I401" s="210"/>
      <c r="J401" s="384"/>
      <c r="K401" s="351"/>
      <c r="L401" s="381"/>
      <c r="M401" s="381"/>
      <c r="N401" s="383"/>
      <c r="O401" s="383"/>
      <c r="P401" s="791"/>
    </row>
    <row r="402" spans="1:16" hidden="1" outlineLevel="1" x14ac:dyDescent="0.25">
      <c r="A402" s="348">
        <v>11</v>
      </c>
      <c r="B402" s="663"/>
      <c r="C402" s="696"/>
      <c r="D402" s="381"/>
      <c r="E402" s="381"/>
      <c r="F402" s="210"/>
      <c r="G402" s="210"/>
      <c r="H402" s="210"/>
      <c r="I402" s="210"/>
      <c r="J402" s="384"/>
      <c r="K402" s="351"/>
      <c r="L402" s="381"/>
      <c r="M402" s="381"/>
      <c r="N402" s="383"/>
      <c r="O402" s="383"/>
      <c r="P402" s="791"/>
    </row>
    <row r="403" spans="1:16" hidden="1" outlineLevel="1" x14ac:dyDescent="0.25">
      <c r="A403" s="348">
        <v>12</v>
      </c>
      <c r="B403" s="663"/>
      <c r="C403" s="696"/>
      <c r="D403" s="381"/>
      <c r="E403" s="381"/>
      <c r="F403" s="210"/>
      <c r="G403" s="210"/>
      <c r="H403" s="640"/>
      <c r="I403" s="210"/>
      <c r="J403" s="384"/>
      <c r="K403" s="351"/>
      <c r="L403" s="381"/>
      <c r="M403" s="381"/>
      <c r="N403" s="383"/>
      <c r="O403" s="383"/>
      <c r="P403" s="791"/>
    </row>
    <row r="404" spans="1:16" hidden="1" outlineLevel="1" x14ac:dyDescent="0.25">
      <c r="A404" s="348">
        <v>13</v>
      </c>
      <c r="B404" s="663"/>
      <c r="C404" s="727"/>
      <c r="D404" s="210"/>
      <c r="E404" s="315"/>
      <c r="F404" s="210"/>
      <c r="G404" s="210"/>
      <c r="H404" s="640"/>
      <c r="I404" s="210"/>
      <c r="J404" s="210"/>
      <c r="K404" s="210"/>
      <c r="L404" s="210"/>
      <c r="M404" s="210"/>
      <c r="N404" s="383"/>
      <c r="O404" s="383"/>
      <c r="P404" s="791"/>
    </row>
    <row r="405" spans="1:16" hidden="1" outlineLevel="1" x14ac:dyDescent="0.25">
      <c r="A405" s="348">
        <v>14</v>
      </c>
      <c r="B405" s="663"/>
      <c r="C405" s="727"/>
      <c r="D405" s="210"/>
      <c r="E405" s="315"/>
      <c r="F405" s="210"/>
      <c r="G405" s="210"/>
      <c r="H405" s="640"/>
      <c r="I405" s="210"/>
      <c r="J405" s="210"/>
      <c r="K405" s="210"/>
      <c r="L405" s="210"/>
      <c r="M405" s="210"/>
      <c r="N405" s="383"/>
      <c r="O405" s="383"/>
      <c r="P405" s="791"/>
    </row>
    <row r="406" spans="1:16" hidden="1" outlineLevel="1" x14ac:dyDescent="0.25">
      <c r="A406" s="348">
        <v>15</v>
      </c>
      <c r="B406" s="663"/>
      <c r="C406" s="696"/>
      <c r="D406" s="381"/>
      <c r="E406" s="315"/>
      <c r="F406" s="210"/>
      <c r="G406" s="210"/>
      <c r="H406" s="640"/>
      <c r="I406" s="210"/>
      <c r="J406" s="210"/>
      <c r="K406" s="210"/>
      <c r="L406" s="210"/>
      <c r="M406" s="210"/>
      <c r="N406" s="383"/>
      <c r="O406" s="383"/>
      <c r="P406" s="791"/>
    </row>
    <row r="407" spans="1:16" hidden="1" outlineLevel="1" x14ac:dyDescent="0.25">
      <c r="A407" s="348">
        <v>16</v>
      </c>
      <c r="B407" s="663"/>
      <c r="C407" s="696"/>
      <c r="D407" s="381"/>
      <c r="E407" s="315"/>
      <c r="F407" s="210"/>
      <c r="G407" s="210"/>
      <c r="H407" s="640"/>
      <c r="I407" s="210"/>
      <c r="J407" s="210"/>
      <c r="K407" s="210"/>
      <c r="L407" s="210"/>
      <c r="M407" s="210"/>
      <c r="N407" s="383"/>
      <c r="O407" s="383"/>
      <c r="P407" s="791"/>
    </row>
    <row r="408" spans="1:16" hidden="1" outlineLevel="1" x14ac:dyDescent="0.25">
      <c r="A408" s="348">
        <v>17</v>
      </c>
      <c r="B408" s="663"/>
      <c r="C408" s="696"/>
      <c r="D408" s="381"/>
      <c r="E408" s="315"/>
      <c r="F408" s="210"/>
      <c r="G408" s="210"/>
      <c r="H408" s="640"/>
      <c r="I408" s="210"/>
      <c r="J408" s="384"/>
      <c r="K408" s="351"/>
      <c r="L408" s="381"/>
      <c r="M408" s="381"/>
      <c r="N408" s="383"/>
      <c r="O408" s="383"/>
      <c r="P408" s="791"/>
    </row>
    <row r="409" spans="1:16" hidden="1" outlineLevel="1" x14ac:dyDescent="0.25">
      <c r="A409" s="348">
        <v>18</v>
      </c>
      <c r="B409" s="663"/>
      <c r="C409" s="696"/>
      <c r="D409" s="210"/>
      <c r="E409" s="315"/>
      <c r="F409" s="210"/>
      <c r="G409" s="210"/>
      <c r="H409" s="640"/>
      <c r="I409" s="210"/>
      <c r="J409" s="384"/>
      <c r="K409" s="351"/>
      <c r="L409" s="381"/>
      <c r="M409" s="381"/>
      <c r="N409" s="383"/>
      <c r="O409" s="383"/>
      <c r="P409" s="791"/>
    </row>
    <row r="410" spans="1:16" hidden="1" outlineLevel="1" x14ac:dyDescent="0.25">
      <c r="A410" s="348">
        <v>19</v>
      </c>
      <c r="B410" s="663"/>
      <c r="C410" s="696"/>
      <c r="D410" s="210"/>
      <c r="E410" s="381"/>
      <c r="F410" s="210"/>
      <c r="G410" s="210"/>
      <c r="H410" s="640"/>
      <c r="I410" s="210"/>
      <c r="J410" s="384"/>
      <c r="K410" s="351"/>
      <c r="L410" s="381"/>
      <c r="M410" s="381"/>
      <c r="N410" s="383"/>
      <c r="O410" s="383"/>
      <c r="P410" s="791"/>
    </row>
    <row r="411" spans="1:16" hidden="1" outlineLevel="1" x14ac:dyDescent="0.25">
      <c r="A411" s="348">
        <v>20</v>
      </c>
      <c r="B411" s="663"/>
      <c r="C411" s="696"/>
      <c r="D411" s="381"/>
      <c r="E411" s="381"/>
      <c r="F411" s="210"/>
      <c r="G411" s="210"/>
      <c r="H411" s="385"/>
      <c r="I411" s="210"/>
      <c r="J411" s="210"/>
      <c r="K411" s="210"/>
      <c r="L411" s="315"/>
      <c r="M411" s="210"/>
      <c r="N411" s="383"/>
      <c r="O411" s="383"/>
      <c r="P411" s="791"/>
    </row>
    <row r="412" spans="1:16" hidden="1" outlineLevel="1" x14ac:dyDescent="0.25">
      <c r="A412" s="348">
        <v>21</v>
      </c>
      <c r="B412" s="663"/>
      <c r="C412" s="696"/>
      <c r="D412" s="210"/>
      <c r="E412" s="315"/>
      <c r="F412" s="210"/>
      <c r="G412" s="210"/>
      <c r="H412" s="210"/>
      <c r="I412" s="210"/>
      <c r="J412" s="210"/>
      <c r="K412" s="210"/>
      <c r="L412" s="640"/>
      <c r="M412" s="210"/>
      <c r="N412" s="383"/>
      <c r="O412" s="383"/>
      <c r="P412" s="791"/>
    </row>
    <row r="413" spans="1:16" hidden="1" outlineLevel="1" x14ac:dyDescent="0.25">
      <c r="A413" s="348">
        <v>22</v>
      </c>
      <c r="B413" s="469"/>
      <c r="C413" s="696"/>
      <c r="D413" s="210"/>
      <c r="E413" s="315"/>
      <c r="F413" s="210"/>
      <c r="G413" s="210"/>
      <c r="H413" s="640"/>
      <c r="I413" s="210"/>
      <c r="J413" s="210"/>
      <c r="K413" s="655"/>
      <c r="L413" s="655"/>
      <c r="M413" s="210"/>
      <c r="N413" s="383"/>
      <c r="O413" s="383"/>
      <c r="P413" s="791"/>
    </row>
    <row r="414" spans="1:16" hidden="1" outlineLevel="1" x14ac:dyDescent="0.25">
      <c r="A414" s="348">
        <v>23</v>
      </c>
      <c r="B414" s="469"/>
      <c r="C414" s="696"/>
      <c r="D414" s="210"/>
      <c r="E414" s="210"/>
      <c r="F414" s="210"/>
      <c r="G414" s="210"/>
      <c r="H414" s="640"/>
      <c r="I414" s="210"/>
      <c r="J414" s="210"/>
      <c r="K414" s="655"/>
      <c r="L414" s="655"/>
      <c r="M414" s="210"/>
      <c r="N414" s="383"/>
      <c r="O414" s="383"/>
      <c r="P414" s="791"/>
    </row>
    <row r="415" spans="1:16" hidden="1" outlineLevel="1" x14ac:dyDescent="0.25">
      <c r="A415" s="348">
        <v>24</v>
      </c>
      <c r="B415" s="469"/>
      <c r="C415" s="727"/>
      <c r="D415" s="210"/>
      <c r="E415" s="315"/>
      <c r="F415" s="210"/>
      <c r="G415" s="210"/>
      <c r="H415" s="640"/>
      <c r="I415" s="210"/>
      <c r="J415" s="210"/>
      <c r="K415" s="655"/>
      <c r="L415" s="655"/>
      <c r="M415" s="210"/>
      <c r="N415" s="383"/>
      <c r="O415" s="383"/>
      <c r="P415" s="791"/>
    </row>
    <row r="416" spans="1:16" hidden="1" outlineLevel="1" x14ac:dyDescent="0.25">
      <c r="A416" s="348">
        <v>25</v>
      </c>
      <c r="B416" s="469"/>
      <c r="C416" s="727"/>
      <c r="D416" s="210"/>
      <c r="E416" s="315"/>
      <c r="F416" s="210"/>
      <c r="G416" s="210"/>
      <c r="H416" s="640"/>
      <c r="I416" s="210"/>
      <c r="J416" s="210"/>
      <c r="K416" s="655"/>
      <c r="L416" s="655"/>
      <c r="M416" s="210"/>
      <c r="N416" s="383"/>
      <c r="O416" s="383"/>
      <c r="P416" s="791"/>
    </row>
    <row r="417" spans="1:16" hidden="1" outlineLevel="1" x14ac:dyDescent="0.25">
      <c r="A417" s="348">
        <v>26</v>
      </c>
      <c r="B417" s="469"/>
      <c r="C417" s="727"/>
      <c r="D417" s="210"/>
      <c r="E417" s="315"/>
      <c r="F417" s="210"/>
      <c r="G417" s="210"/>
      <c r="H417" s="640"/>
      <c r="I417" s="210"/>
      <c r="J417" s="210"/>
      <c r="K417" s="210"/>
      <c r="L417" s="210"/>
      <c r="M417" s="210"/>
      <c r="N417" s="383"/>
      <c r="O417" s="383"/>
      <c r="P417" s="791"/>
    </row>
    <row r="418" spans="1:16" hidden="1" outlineLevel="1" x14ac:dyDescent="0.25">
      <c r="A418" s="348">
        <v>27</v>
      </c>
      <c r="B418" s="469"/>
      <c r="C418" s="727"/>
      <c r="D418" s="210"/>
      <c r="E418" s="315"/>
      <c r="F418" s="210"/>
      <c r="G418" s="210"/>
      <c r="H418" s="640"/>
      <c r="I418" s="210"/>
      <c r="J418" s="210"/>
      <c r="K418" s="315"/>
      <c r="L418" s="315"/>
      <c r="M418" s="315"/>
      <c r="N418" s="383"/>
      <c r="O418" s="383"/>
      <c r="P418" s="791"/>
    </row>
    <row r="419" spans="1:16" hidden="1" outlineLevel="1" x14ac:dyDescent="0.25">
      <c r="A419" s="348">
        <v>28</v>
      </c>
      <c r="B419" s="469"/>
      <c r="C419" s="727"/>
      <c r="D419" s="210"/>
      <c r="E419" s="315"/>
      <c r="F419" s="210"/>
      <c r="G419" s="210"/>
      <c r="H419" s="640"/>
      <c r="I419" s="210"/>
      <c r="J419" s="210"/>
      <c r="K419" s="210"/>
      <c r="L419" s="210"/>
      <c r="M419" s="210"/>
      <c r="N419" s="383"/>
      <c r="O419" s="383"/>
      <c r="P419" s="791"/>
    </row>
    <row r="420" spans="1:16" hidden="1" outlineLevel="1" x14ac:dyDescent="0.25">
      <c r="A420" s="348">
        <v>29</v>
      </c>
      <c r="B420" s="664"/>
      <c r="C420" s="727"/>
      <c r="D420" s="210"/>
      <c r="E420" s="315"/>
      <c r="F420" s="210"/>
      <c r="G420" s="210"/>
      <c r="H420" s="640"/>
      <c r="I420" s="210"/>
      <c r="J420" s="210"/>
      <c r="K420" s="210"/>
      <c r="L420" s="210"/>
      <c r="M420" s="210"/>
      <c r="N420" s="383"/>
      <c r="O420" s="383"/>
      <c r="P420" s="791"/>
    </row>
    <row r="421" spans="1:16" hidden="1" outlineLevel="1" x14ac:dyDescent="0.25">
      <c r="A421" s="348">
        <v>30</v>
      </c>
      <c r="B421" s="664"/>
      <c r="C421" s="727"/>
      <c r="D421" s="210"/>
      <c r="E421" s="315"/>
      <c r="F421" s="210"/>
      <c r="G421" s="210"/>
      <c r="H421" s="640"/>
      <c r="I421" s="210"/>
      <c r="J421" s="210"/>
      <c r="K421" s="210"/>
      <c r="L421" s="210"/>
      <c r="M421" s="210"/>
      <c r="N421" s="383"/>
      <c r="O421" s="383"/>
      <c r="P421" s="791"/>
    </row>
    <row r="422" spans="1:16" hidden="1" outlineLevel="1" x14ac:dyDescent="0.25">
      <c r="A422" s="348">
        <v>31</v>
      </c>
      <c r="B422" s="664"/>
      <c r="C422" s="727"/>
      <c r="D422" s="210"/>
      <c r="E422" s="315"/>
      <c r="F422" s="210"/>
      <c r="G422" s="210"/>
      <c r="H422" s="640"/>
      <c r="I422" s="210"/>
      <c r="J422" s="210"/>
      <c r="K422" s="315"/>
      <c r="L422" s="315"/>
      <c r="M422" s="315"/>
      <c r="N422" s="383"/>
      <c r="O422" s="383"/>
      <c r="P422" s="791"/>
    </row>
    <row r="423" spans="1:16" hidden="1" outlineLevel="1" x14ac:dyDescent="0.25">
      <c r="A423" s="348">
        <v>32</v>
      </c>
      <c r="B423" s="664"/>
      <c r="C423" s="727"/>
      <c r="D423" s="210"/>
      <c r="E423" s="315"/>
      <c r="F423" s="210"/>
      <c r="G423" s="210"/>
      <c r="H423" s="640"/>
      <c r="I423" s="210"/>
      <c r="J423" s="210"/>
      <c r="K423" s="315"/>
      <c r="L423" s="315"/>
      <c r="M423" s="315"/>
      <c r="N423" s="383"/>
      <c r="O423" s="383"/>
      <c r="P423" s="791"/>
    </row>
    <row r="424" spans="1:16" hidden="1" outlineLevel="1" x14ac:dyDescent="0.25">
      <c r="A424" s="348">
        <v>33</v>
      </c>
      <c r="B424" s="664"/>
      <c r="C424" s="726"/>
      <c r="D424" s="210"/>
      <c r="E424" s="315"/>
      <c r="F424" s="210"/>
      <c r="G424" s="210"/>
      <c r="H424" s="640"/>
      <c r="I424" s="210"/>
      <c r="J424" s="384"/>
      <c r="K424" s="351"/>
      <c r="L424" s="381"/>
      <c r="M424" s="381"/>
      <c r="N424" s="383"/>
      <c r="O424" s="383"/>
      <c r="P424" s="791"/>
    </row>
    <row r="425" spans="1:16" hidden="1" outlineLevel="1" x14ac:dyDescent="0.25">
      <c r="A425" s="348">
        <v>34</v>
      </c>
      <c r="B425" s="664"/>
      <c r="C425" s="726"/>
      <c r="D425" s="210"/>
      <c r="E425" s="315"/>
      <c r="F425" s="210"/>
      <c r="G425" s="210"/>
      <c r="H425" s="640"/>
      <c r="I425" s="210"/>
      <c r="J425" s="384"/>
      <c r="K425" s="351"/>
      <c r="L425" s="381"/>
      <c r="M425" s="381"/>
      <c r="N425" s="383"/>
      <c r="O425" s="383"/>
      <c r="P425" s="791"/>
    </row>
    <row r="426" spans="1:16" hidden="1" outlineLevel="1" x14ac:dyDescent="0.25">
      <c r="A426" s="348">
        <v>35</v>
      </c>
      <c r="B426" s="663"/>
      <c r="C426" s="466"/>
      <c r="D426" s="210"/>
      <c r="E426" s="210"/>
      <c r="F426" s="210"/>
      <c r="G426" s="210"/>
      <c r="H426" s="640"/>
      <c r="I426" s="210"/>
      <c r="J426" s="384"/>
      <c r="K426" s="351"/>
      <c r="L426" s="381"/>
      <c r="M426" s="381"/>
      <c r="N426" s="383"/>
      <c r="O426" s="383"/>
      <c r="P426" s="791"/>
    </row>
    <row r="427" spans="1:16" hidden="1" outlineLevel="1" x14ac:dyDescent="0.25">
      <c r="A427" s="348">
        <v>36</v>
      </c>
      <c r="B427" s="663"/>
      <c r="C427" s="466"/>
      <c r="D427" s="210"/>
      <c r="E427" s="210"/>
      <c r="F427" s="210"/>
      <c r="G427" s="210"/>
      <c r="H427" s="640"/>
      <c r="I427" s="210"/>
      <c r="J427" s="384"/>
      <c r="K427" s="351"/>
      <c r="L427" s="381"/>
      <c r="M427" s="381"/>
      <c r="N427" s="383"/>
      <c r="O427" s="383"/>
      <c r="P427" s="791"/>
    </row>
    <row r="428" spans="1:16" hidden="1" outlineLevel="1" x14ac:dyDescent="0.25">
      <c r="A428" s="38">
        <v>37</v>
      </c>
      <c r="B428" s="385"/>
      <c r="C428" s="381"/>
      <c r="D428" s="381"/>
      <c r="E428" s="381"/>
      <c r="F428" s="384"/>
      <c r="G428" s="351"/>
      <c r="H428" s="385"/>
      <c r="I428" s="381"/>
      <c r="J428" s="384"/>
      <c r="K428" s="351"/>
      <c r="L428" s="381"/>
      <c r="M428" s="381"/>
      <c r="N428" s="397"/>
      <c r="O428" s="397"/>
      <c r="P428" s="791"/>
    </row>
    <row r="429" spans="1:16" hidden="1" outlineLevel="1" x14ac:dyDescent="0.25">
      <c r="A429" s="38">
        <v>38</v>
      </c>
      <c r="B429" s="385"/>
      <c r="C429" s="381"/>
      <c r="D429" s="381"/>
      <c r="E429" s="381"/>
      <c r="F429" s="384"/>
      <c r="G429" s="351"/>
      <c r="H429" s="385"/>
      <c r="I429" s="381"/>
      <c r="J429" s="384"/>
      <c r="K429" s="351"/>
      <c r="L429" s="381"/>
      <c r="M429" s="381"/>
      <c r="N429" s="397"/>
      <c r="O429" s="397"/>
      <c r="P429" s="791"/>
    </row>
    <row r="430" spans="1:16" hidden="1" outlineLevel="1" x14ac:dyDescent="0.25">
      <c r="A430" s="38">
        <v>39</v>
      </c>
      <c r="B430" s="385"/>
      <c r="C430" s="381"/>
      <c r="D430" s="381"/>
      <c r="E430" s="381"/>
      <c r="F430" s="384"/>
      <c r="G430" s="351"/>
      <c r="H430" s="385"/>
      <c r="I430" s="381"/>
      <c r="J430" s="384"/>
      <c r="K430" s="351"/>
      <c r="L430" s="381"/>
      <c r="M430" s="381"/>
      <c r="N430" s="397"/>
      <c r="O430" s="397"/>
      <c r="P430" s="791"/>
    </row>
    <row r="431" spans="1:16" hidden="1" outlineLevel="1" x14ac:dyDescent="0.25">
      <c r="A431" s="38">
        <v>40</v>
      </c>
      <c r="B431" s="385"/>
      <c r="C431" s="381"/>
      <c r="D431" s="381"/>
      <c r="E431" s="381"/>
      <c r="F431" s="384"/>
      <c r="G431" s="351"/>
      <c r="H431" s="385"/>
      <c r="I431" s="381"/>
      <c r="J431" s="384"/>
      <c r="K431" s="351"/>
      <c r="L431" s="381"/>
      <c r="M431" s="381"/>
      <c r="N431" s="397"/>
      <c r="O431" s="397"/>
      <c r="P431" s="791"/>
    </row>
    <row r="432" spans="1:16" hidden="1" outlineLevel="1" x14ac:dyDescent="0.25">
      <c r="A432" s="38">
        <v>41</v>
      </c>
      <c r="B432" s="385"/>
      <c r="C432" s="381"/>
      <c r="D432" s="381"/>
      <c r="E432" s="381"/>
      <c r="F432" s="384"/>
      <c r="G432" s="351"/>
      <c r="H432" s="385"/>
      <c r="I432" s="381"/>
      <c r="J432" s="384"/>
      <c r="K432" s="351"/>
      <c r="L432" s="381"/>
      <c r="M432" s="381"/>
      <c r="N432" s="397"/>
      <c r="O432" s="397"/>
      <c r="P432" s="791"/>
    </row>
    <row r="433" spans="1:16" hidden="1" outlineLevel="1" x14ac:dyDescent="0.25">
      <c r="A433" s="38">
        <v>42</v>
      </c>
      <c r="B433" s="385"/>
      <c r="C433" s="381"/>
      <c r="D433" s="381"/>
      <c r="E433" s="381"/>
      <c r="F433" s="384"/>
      <c r="G433" s="351"/>
      <c r="H433" s="385"/>
      <c r="I433" s="381"/>
      <c r="J433" s="384"/>
      <c r="K433" s="351"/>
      <c r="L433" s="381"/>
      <c r="M433" s="381"/>
      <c r="N433" s="397"/>
      <c r="O433" s="397"/>
      <c r="P433" s="791"/>
    </row>
    <row r="434" spans="1:16" hidden="1" outlineLevel="1" x14ac:dyDescent="0.25">
      <c r="A434" s="38">
        <v>43</v>
      </c>
      <c r="B434" s="385"/>
      <c r="C434" s="381"/>
      <c r="D434" s="381"/>
      <c r="E434" s="381"/>
      <c r="F434" s="384"/>
      <c r="G434" s="351"/>
      <c r="H434" s="385"/>
      <c r="I434" s="381"/>
      <c r="J434" s="384"/>
      <c r="K434" s="351"/>
      <c r="L434" s="381"/>
      <c r="M434" s="381"/>
      <c r="N434" s="397"/>
      <c r="O434" s="397"/>
      <c r="P434" s="791"/>
    </row>
    <row r="435" spans="1:16" hidden="1" outlineLevel="1" x14ac:dyDescent="0.25">
      <c r="A435" s="38">
        <v>44</v>
      </c>
      <c r="B435" s="389"/>
      <c r="C435" s="393"/>
      <c r="D435" s="393"/>
      <c r="E435" s="393"/>
      <c r="F435" s="392"/>
      <c r="G435" s="55"/>
      <c r="H435" s="389"/>
      <c r="I435" s="393"/>
      <c r="J435" s="392"/>
      <c r="K435" s="55"/>
      <c r="L435" s="393"/>
      <c r="M435" s="393"/>
      <c r="N435" s="397"/>
      <c r="O435" s="397"/>
      <c r="P435" s="791"/>
    </row>
    <row r="436" spans="1:16" hidden="1" outlineLevel="1" x14ac:dyDescent="0.25">
      <c r="A436" s="38">
        <v>45</v>
      </c>
      <c r="B436" s="389"/>
      <c r="C436" s="393"/>
      <c r="D436" s="393"/>
      <c r="E436" s="393"/>
      <c r="F436" s="392"/>
      <c r="G436" s="55"/>
      <c r="H436" s="389"/>
      <c r="I436" s="393"/>
      <c r="J436" s="392"/>
      <c r="K436" s="55"/>
      <c r="L436" s="393"/>
      <c r="M436" s="393"/>
      <c r="N436" s="397"/>
      <c r="O436" s="397"/>
      <c r="P436" s="791"/>
    </row>
    <row r="437" spans="1:16" hidden="1" outlineLevel="1" x14ac:dyDescent="0.25">
      <c r="A437" s="38">
        <v>46</v>
      </c>
      <c r="B437" s="389"/>
      <c r="C437" s="393"/>
      <c r="D437" s="393"/>
      <c r="E437" s="393"/>
      <c r="F437" s="392"/>
      <c r="G437" s="55"/>
      <c r="H437" s="389"/>
      <c r="I437" s="393"/>
      <c r="J437" s="392"/>
      <c r="K437" s="55"/>
      <c r="L437" s="393"/>
      <c r="M437" s="393"/>
      <c r="N437" s="397"/>
      <c r="O437" s="397"/>
      <c r="P437" s="791"/>
    </row>
    <row r="438" spans="1:16" hidden="1" outlineLevel="1" x14ac:dyDescent="0.25">
      <c r="A438" s="38">
        <v>47</v>
      </c>
      <c r="B438" s="389"/>
      <c r="C438" s="393"/>
      <c r="D438" s="393"/>
      <c r="E438" s="393"/>
      <c r="F438" s="392"/>
      <c r="G438" s="55"/>
      <c r="H438" s="389"/>
      <c r="I438" s="393"/>
      <c r="J438" s="392"/>
      <c r="K438" s="55"/>
      <c r="L438" s="393"/>
      <c r="M438" s="393"/>
      <c r="N438" s="397"/>
      <c r="O438" s="397"/>
      <c r="P438" s="791"/>
    </row>
    <row r="439" spans="1:16" hidden="1" outlineLevel="1" x14ac:dyDescent="0.25">
      <c r="A439" s="38">
        <v>48</v>
      </c>
      <c r="B439" s="389"/>
      <c r="C439" s="393"/>
      <c r="D439" s="393"/>
      <c r="E439" s="393"/>
      <c r="F439" s="392"/>
      <c r="G439" s="55"/>
      <c r="H439" s="389"/>
      <c r="I439" s="393"/>
      <c r="J439" s="392"/>
      <c r="K439" s="55"/>
      <c r="L439" s="393"/>
      <c r="M439" s="393"/>
      <c r="N439" s="397"/>
      <c r="O439" s="397"/>
      <c r="P439" s="791"/>
    </row>
    <row r="440" spans="1:16" hidden="1" outlineLevel="1" x14ac:dyDescent="0.25">
      <c r="A440" s="38">
        <v>49</v>
      </c>
      <c r="B440" s="389"/>
      <c r="C440" s="393"/>
      <c r="D440" s="393"/>
      <c r="E440" s="393"/>
      <c r="F440" s="392"/>
      <c r="G440" s="55"/>
      <c r="H440" s="389"/>
      <c r="I440" s="393"/>
      <c r="J440" s="392"/>
      <c r="K440" s="55"/>
      <c r="L440" s="393"/>
      <c r="M440" s="393"/>
      <c r="N440" s="397"/>
      <c r="O440" s="397"/>
      <c r="P440" s="791"/>
    </row>
    <row r="441" spans="1:16" hidden="1" outlineLevel="1" x14ac:dyDescent="0.25">
      <c r="A441" s="38">
        <v>50</v>
      </c>
      <c r="B441" s="389"/>
      <c r="C441" s="393"/>
      <c r="D441" s="393"/>
      <c r="E441" s="393"/>
      <c r="F441" s="392"/>
      <c r="G441" s="55"/>
      <c r="H441" s="389"/>
      <c r="I441" s="393"/>
      <c r="J441" s="392"/>
      <c r="K441" s="55"/>
      <c r="L441" s="393"/>
      <c r="M441" s="393"/>
      <c r="N441" s="397"/>
      <c r="O441" s="397"/>
      <c r="P441" s="791"/>
    </row>
    <row r="442" spans="1:16" hidden="1" outlineLevel="1" x14ac:dyDescent="0.25">
      <c r="A442" s="38">
        <v>51</v>
      </c>
      <c r="B442" s="389"/>
      <c r="C442" s="393"/>
      <c r="D442" s="393"/>
      <c r="E442" s="393"/>
      <c r="F442" s="392"/>
      <c r="G442" s="55"/>
      <c r="H442" s="389"/>
      <c r="I442" s="393"/>
      <c r="J442" s="392"/>
      <c r="K442" s="55"/>
      <c r="L442" s="393"/>
      <c r="M442" s="393"/>
      <c r="N442" s="397"/>
      <c r="O442" s="397"/>
      <c r="P442" s="791"/>
    </row>
    <row r="443" spans="1:16" hidden="1" outlineLevel="1" x14ac:dyDescent="0.25">
      <c r="A443" s="38">
        <v>52</v>
      </c>
      <c r="B443" s="389"/>
      <c r="C443" s="393"/>
      <c r="D443" s="393"/>
      <c r="E443" s="393"/>
      <c r="F443" s="392"/>
      <c r="G443" s="55"/>
      <c r="H443" s="389"/>
      <c r="I443" s="393"/>
      <c r="J443" s="392"/>
      <c r="K443" s="55"/>
      <c r="L443" s="393"/>
      <c r="M443" s="393"/>
      <c r="N443" s="397"/>
      <c r="O443" s="397"/>
      <c r="P443" s="791"/>
    </row>
    <row r="444" spans="1:16" hidden="1" outlineLevel="1" x14ac:dyDescent="0.25">
      <c r="A444" s="38">
        <v>53</v>
      </c>
      <c r="B444" s="389"/>
      <c r="C444" s="393"/>
      <c r="D444" s="393"/>
      <c r="E444" s="393"/>
      <c r="F444" s="392"/>
      <c r="G444" s="55"/>
      <c r="H444" s="389"/>
      <c r="I444" s="393"/>
      <c r="J444" s="392"/>
      <c r="K444" s="55"/>
      <c r="L444" s="393"/>
      <c r="M444" s="393"/>
      <c r="N444" s="397"/>
      <c r="O444" s="397"/>
      <c r="P444" s="791"/>
    </row>
    <row r="445" spans="1:16" hidden="1" outlineLevel="1" x14ac:dyDescent="0.25">
      <c r="A445" s="38">
        <v>54</v>
      </c>
      <c r="B445" s="389"/>
      <c r="C445" s="393"/>
      <c r="D445" s="393"/>
      <c r="E445" s="393"/>
      <c r="F445" s="392"/>
      <c r="G445" s="55"/>
      <c r="H445" s="389"/>
      <c r="I445" s="393"/>
      <c r="J445" s="392"/>
      <c r="K445" s="55"/>
      <c r="L445" s="393"/>
      <c r="M445" s="393"/>
      <c r="N445" s="397"/>
      <c r="O445" s="397"/>
      <c r="P445" s="791"/>
    </row>
    <row r="446" spans="1:16" hidden="1" outlineLevel="1" x14ac:dyDescent="0.25">
      <c r="A446" s="38">
        <v>55</v>
      </c>
      <c r="B446" s="389"/>
      <c r="C446" s="393"/>
      <c r="D446" s="393"/>
      <c r="E446" s="393"/>
      <c r="F446" s="392"/>
      <c r="G446" s="55"/>
      <c r="H446" s="389"/>
      <c r="I446" s="393"/>
      <c r="J446" s="392"/>
      <c r="K446" s="55"/>
      <c r="L446" s="393"/>
      <c r="M446" s="393"/>
      <c r="N446" s="397"/>
      <c r="O446" s="397"/>
      <c r="P446" s="791"/>
    </row>
    <row r="447" spans="1:16" hidden="1" outlineLevel="1" x14ac:dyDescent="0.25">
      <c r="A447" s="38">
        <v>56</v>
      </c>
      <c r="B447" s="389"/>
      <c r="C447" s="393"/>
      <c r="D447" s="393"/>
      <c r="E447" s="393"/>
      <c r="F447" s="392"/>
      <c r="G447" s="55"/>
      <c r="H447" s="389"/>
      <c r="I447" s="393"/>
      <c r="J447" s="392"/>
      <c r="K447" s="55"/>
      <c r="L447" s="393"/>
      <c r="M447" s="393"/>
      <c r="N447" s="397"/>
      <c r="O447" s="397"/>
      <c r="P447" s="791"/>
    </row>
    <row r="448" spans="1:16" hidden="1" outlineLevel="1" x14ac:dyDescent="0.25">
      <c r="A448" s="38">
        <v>57</v>
      </c>
      <c r="B448" s="389"/>
      <c r="C448" s="393"/>
      <c r="D448" s="393"/>
      <c r="E448" s="393"/>
      <c r="F448" s="392"/>
      <c r="G448" s="55"/>
      <c r="H448" s="389"/>
      <c r="I448" s="393"/>
      <c r="J448" s="392"/>
      <c r="K448" s="55"/>
      <c r="L448" s="393"/>
      <c r="M448" s="393"/>
      <c r="N448" s="397"/>
      <c r="O448" s="397"/>
      <c r="P448" s="791"/>
    </row>
    <row r="449" spans="1:16" hidden="1" outlineLevel="1" x14ac:dyDescent="0.25">
      <c r="A449" s="38">
        <v>58</v>
      </c>
      <c r="B449" s="389"/>
      <c r="C449" s="393"/>
      <c r="D449" s="393"/>
      <c r="E449" s="393"/>
      <c r="F449" s="392"/>
      <c r="G449" s="55"/>
      <c r="H449" s="389"/>
      <c r="I449" s="393"/>
      <c r="J449" s="392"/>
      <c r="K449" s="55"/>
      <c r="L449" s="393"/>
      <c r="M449" s="393"/>
      <c r="N449" s="397"/>
      <c r="O449" s="397"/>
      <c r="P449" s="791"/>
    </row>
    <row r="450" spans="1:16" hidden="1" outlineLevel="1" x14ac:dyDescent="0.25">
      <c r="A450" s="38">
        <v>59</v>
      </c>
      <c r="B450" s="389"/>
      <c r="C450" s="393"/>
      <c r="D450" s="393"/>
      <c r="E450" s="393"/>
      <c r="F450" s="392"/>
      <c r="G450" s="55"/>
      <c r="H450" s="389"/>
      <c r="I450" s="393"/>
      <c r="J450" s="392"/>
      <c r="K450" s="55"/>
      <c r="L450" s="393"/>
      <c r="M450" s="393"/>
      <c r="N450" s="397"/>
      <c r="O450" s="397"/>
      <c r="P450" s="791"/>
    </row>
    <row r="451" spans="1:16" hidden="1" outlineLevel="1" x14ac:dyDescent="0.25">
      <c r="A451" s="38">
        <v>60</v>
      </c>
      <c r="B451" s="389"/>
      <c r="C451" s="393"/>
      <c r="D451" s="393"/>
      <c r="E451" s="393"/>
      <c r="F451" s="392"/>
      <c r="G451" s="55"/>
      <c r="H451" s="389"/>
      <c r="I451" s="393"/>
      <c r="J451" s="392"/>
      <c r="K451" s="55"/>
      <c r="L451" s="393"/>
      <c r="M451" s="393"/>
      <c r="N451" s="397"/>
      <c r="O451" s="397"/>
      <c r="P451" s="791"/>
    </row>
    <row r="452" spans="1:16" hidden="1" outlineLevel="1" x14ac:dyDescent="0.25">
      <c r="A452" s="38">
        <v>61</v>
      </c>
      <c r="B452" s="389"/>
      <c r="C452" s="393"/>
      <c r="D452" s="393"/>
      <c r="E452" s="393"/>
      <c r="F452" s="392"/>
      <c r="G452" s="55"/>
      <c r="H452" s="389"/>
      <c r="I452" s="393"/>
      <c r="J452" s="392"/>
      <c r="K452" s="55"/>
      <c r="L452" s="393"/>
      <c r="M452" s="393"/>
      <c r="N452" s="397"/>
      <c r="O452" s="397"/>
      <c r="P452" s="791"/>
    </row>
    <row r="453" spans="1:16" hidden="1" outlineLevel="1" x14ac:dyDescent="0.25">
      <c r="A453" s="38">
        <v>62</v>
      </c>
      <c r="B453" s="389"/>
      <c r="C453" s="393"/>
      <c r="D453" s="393"/>
      <c r="E453" s="393"/>
      <c r="F453" s="392"/>
      <c r="G453" s="55"/>
      <c r="H453" s="389"/>
      <c r="I453" s="393"/>
      <c r="J453" s="392"/>
      <c r="K453" s="55"/>
      <c r="L453" s="393"/>
      <c r="M453" s="393"/>
      <c r="N453" s="397"/>
      <c r="O453" s="397"/>
      <c r="P453" s="791"/>
    </row>
    <row r="454" spans="1:16" hidden="1" outlineLevel="1" x14ac:dyDescent="0.25">
      <c r="A454" s="38">
        <v>63</v>
      </c>
      <c r="B454" s="389"/>
      <c r="C454" s="393"/>
      <c r="D454" s="393"/>
      <c r="E454" s="393"/>
      <c r="F454" s="392"/>
      <c r="G454" s="55"/>
      <c r="H454" s="389"/>
      <c r="I454" s="393"/>
      <c r="J454" s="392"/>
      <c r="K454" s="55"/>
      <c r="L454" s="393"/>
      <c r="M454" s="393"/>
      <c r="N454" s="397"/>
      <c r="O454" s="397"/>
      <c r="P454" s="791"/>
    </row>
    <row r="455" spans="1:16" hidden="1" outlineLevel="1" x14ac:dyDescent="0.25">
      <c r="A455" s="38">
        <v>64</v>
      </c>
      <c r="B455" s="389"/>
      <c r="C455" s="393"/>
      <c r="D455" s="393"/>
      <c r="E455" s="393"/>
      <c r="F455" s="392"/>
      <c r="G455" s="55"/>
      <c r="H455" s="389"/>
      <c r="I455" s="393"/>
      <c r="J455" s="392"/>
      <c r="K455" s="55"/>
      <c r="L455" s="393"/>
      <c r="M455" s="393"/>
      <c r="N455" s="397"/>
      <c r="O455" s="397"/>
      <c r="P455" s="791"/>
    </row>
    <row r="456" spans="1:16" hidden="1" outlineLevel="1" x14ac:dyDescent="0.25">
      <c r="A456" s="38">
        <v>65</v>
      </c>
      <c r="B456" s="389"/>
      <c r="C456" s="393"/>
      <c r="D456" s="393"/>
      <c r="E456" s="393"/>
      <c r="F456" s="392"/>
      <c r="G456" s="55"/>
      <c r="H456" s="389"/>
      <c r="I456" s="393"/>
      <c r="J456" s="392"/>
      <c r="K456" s="55"/>
      <c r="L456" s="393"/>
      <c r="M456" s="393"/>
      <c r="N456" s="397"/>
      <c r="O456" s="397"/>
      <c r="P456" s="791"/>
    </row>
    <row r="457" spans="1:16" hidden="1" outlineLevel="1" x14ac:dyDescent="0.25">
      <c r="A457" s="38">
        <v>66</v>
      </c>
      <c r="B457" s="389"/>
      <c r="C457" s="393"/>
      <c r="D457" s="393"/>
      <c r="E457" s="393"/>
      <c r="F457" s="392"/>
      <c r="G457" s="55"/>
      <c r="H457" s="389"/>
      <c r="I457" s="393"/>
      <c r="J457" s="392"/>
      <c r="K457" s="55"/>
      <c r="L457" s="393"/>
      <c r="M457" s="393"/>
      <c r="N457" s="397"/>
      <c r="O457" s="397"/>
      <c r="P457" s="791"/>
    </row>
    <row r="458" spans="1:16" hidden="1" outlineLevel="1" x14ac:dyDescent="0.25">
      <c r="A458" s="38">
        <v>67</v>
      </c>
      <c r="B458" s="389"/>
      <c r="C458" s="393"/>
      <c r="D458" s="393"/>
      <c r="E458" s="393"/>
      <c r="F458" s="392"/>
      <c r="G458" s="55"/>
      <c r="H458" s="389"/>
      <c r="I458" s="393"/>
      <c r="J458" s="392"/>
      <c r="K458" s="55"/>
      <c r="L458" s="393"/>
      <c r="M458" s="393"/>
      <c r="N458" s="397"/>
      <c r="O458" s="397"/>
      <c r="P458" s="791"/>
    </row>
    <row r="459" spans="1:16" hidden="1" outlineLevel="1" x14ac:dyDescent="0.25">
      <c r="A459" s="38">
        <v>68</v>
      </c>
      <c r="B459" s="389"/>
      <c r="C459" s="393"/>
      <c r="D459" s="393"/>
      <c r="E459" s="393"/>
      <c r="F459" s="392"/>
      <c r="G459" s="55"/>
      <c r="H459" s="389"/>
      <c r="I459" s="393"/>
      <c r="J459" s="392"/>
      <c r="K459" s="55"/>
      <c r="L459" s="393"/>
      <c r="M459" s="393"/>
      <c r="N459" s="397"/>
      <c r="O459" s="397"/>
      <c r="P459" s="791"/>
    </row>
    <row r="460" spans="1:16" hidden="1" outlineLevel="1" x14ac:dyDescent="0.25">
      <c r="A460" s="38">
        <v>69</v>
      </c>
      <c r="B460" s="389"/>
      <c r="C460" s="393"/>
      <c r="D460" s="393"/>
      <c r="E460" s="393"/>
      <c r="F460" s="392"/>
      <c r="G460" s="55"/>
      <c r="H460" s="389"/>
      <c r="I460" s="393"/>
      <c r="J460" s="392"/>
      <c r="K460" s="55"/>
      <c r="L460" s="393"/>
      <c r="M460" s="393"/>
      <c r="N460" s="397"/>
      <c r="O460" s="397"/>
      <c r="P460" s="791"/>
    </row>
    <row r="461" spans="1:16" hidden="1" outlineLevel="1" x14ac:dyDescent="0.25">
      <c r="A461" s="38">
        <v>70</v>
      </c>
      <c r="B461" s="389"/>
      <c r="C461" s="393"/>
      <c r="D461" s="393"/>
      <c r="E461" s="393"/>
      <c r="F461" s="392"/>
      <c r="G461" s="55"/>
      <c r="H461" s="389"/>
      <c r="I461" s="393"/>
      <c r="J461" s="392"/>
      <c r="K461" s="55"/>
      <c r="L461" s="393"/>
      <c r="M461" s="393"/>
      <c r="N461" s="397"/>
      <c r="O461" s="397"/>
      <c r="P461" s="791"/>
    </row>
    <row r="462" spans="1:16" hidden="1" outlineLevel="1" x14ac:dyDescent="0.25">
      <c r="A462" s="38">
        <v>71</v>
      </c>
      <c r="B462" s="389"/>
      <c r="C462" s="393"/>
      <c r="D462" s="393"/>
      <c r="E462" s="393"/>
      <c r="F462" s="392"/>
      <c r="G462" s="55"/>
      <c r="H462" s="389"/>
      <c r="I462" s="393"/>
      <c r="J462" s="392"/>
      <c r="K462" s="55"/>
      <c r="L462" s="393"/>
      <c r="M462" s="393"/>
      <c r="N462" s="397"/>
      <c r="O462" s="397"/>
      <c r="P462" s="791"/>
    </row>
    <row r="463" spans="1:16" hidden="1" outlineLevel="1" x14ac:dyDescent="0.25">
      <c r="A463" s="38">
        <v>72</v>
      </c>
      <c r="B463" s="389"/>
      <c r="C463" s="393"/>
      <c r="D463" s="393"/>
      <c r="E463" s="393"/>
      <c r="F463" s="392"/>
      <c r="G463" s="55"/>
      <c r="H463" s="389"/>
      <c r="I463" s="393"/>
      <c r="J463" s="392"/>
      <c r="K463" s="55"/>
      <c r="L463" s="393"/>
      <c r="M463" s="393"/>
      <c r="N463" s="397"/>
      <c r="O463" s="397"/>
      <c r="P463" s="791"/>
    </row>
    <row r="464" spans="1:16" hidden="1" outlineLevel="1" x14ac:dyDescent="0.25">
      <c r="A464" s="38">
        <v>73</v>
      </c>
      <c r="B464" s="389"/>
      <c r="C464" s="393"/>
      <c r="D464" s="393"/>
      <c r="E464" s="393"/>
      <c r="F464" s="392"/>
      <c r="G464" s="55"/>
      <c r="H464" s="389"/>
      <c r="I464" s="393"/>
      <c r="J464" s="392"/>
      <c r="K464" s="55"/>
      <c r="L464" s="393"/>
      <c r="M464" s="393"/>
      <c r="N464" s="397"/>
      <c r="O464" s="397"/>
      <c r="P464" s="791"/>
    </row>
    <row r="465" spans="1:16" hidden="1" outlineLevel="1" x14ac:dyDescent="0.25">
      <c r="A465" s="38">
        <v>74</v>
      </c>
      <c r="B465" s="389"/>
      <c r="C465" s="393"/>
      <c r="D465" s="393"/>
      <c r="E465" s="393"/>
      <c r="F465" s="392"/>
      <c r="G465" s="55"/>
      <c r="H465" s="389"/>
      <c r="I465" s="393"/>
      <c r="J465" s="392"/>
      <c r="K465" s="55"/>
      <c r="L465" s="393"/>
      <c r="M465" s="393"/>
      <c r="N465" s="397"/>
      <c r="O465" s="397"/>
      <c r="P465" s="791"/>
    </row>
    <row r="466" spans="1:16" hidden="1" outlineLevel="1" x14ac:dyDescent="0.25">
      <c r="A466" s="38">
        <v>75</v>
      </c>
      <c r="B466" s="389"/>
      <c r="C466" s="393"/>
      <c r="D466" s="393"/>
      <c r="E466" s="393"/>
      <c r="F466" s="392"/>
      <c r="G466" s="55"/>
      <c r="H466" s="389"/>
      <c r="I466" s="393"/>
      <c r="J466" s="392"/>
      <c r="K466" s="55"/>
      <c r="L466" s="393"/>
      <c r="M466" s="393"/>
      <c r="N466" s="397"/>
      <c r="O466" s="397"/>
      <c r="P466" s="791"/>
    </row>
    <row r="467" spans="1:16" hidden="1" outlineLevel="1" x14ac:dyDescent="0.25">
      <c r="A467" s="38">
        <v>76</v>
      </c>
      <c r="B467" s="389"/>
      <c r="C467" s="393"/>
      <c r="D467" s="393"/>
      <c r="E467" s="393"/>
      <c r="F467" s="392"/>
      <c r="G467" s="55"/>
      <c r="H467" s="389"/>
      <c r="I467" s="393"/>
      <c r="J467" s="392"/>
      <c r="K467" s="55"/>
      <c r="L467" s="393"/>
      <c r="M467" s="393"/>
      <c r="N467" s="397"/>
      <c r="O467" s="397"/>
      <c r="P467" s="791"/>
    </row>
    <row r="468" spans="1:16" hidden="1" outlineLevel="1" x14ac:dyDescent="0.25">
      <c r="A468" s="38">
        <v>77</v>
      </c>
      <c r="B468" s="389"/>
      <c r="C468" s="393"/>
      <c r="D468" s="393"/>
      <c r="E468" s="393"/>
      <c r="F468" s="392"/>
      <c r="G468" s="55"/>
      <c r="H468" s="389"/>
      <c r="I468" s="393"/>
      <c r="J468" s="392"/>
      <c r="K468" s="55"/>
      <c r="L468" s="393"/>
      <c r="M468" s="393"/>
      <c r="N468" s="397"/>
      <c r="O468" s="397"/>
      <c r="P468" s="791"/>
    </row>
    <row r="469" spans="1:16" hidden="1" outlineLevel="1" x14ac:dyDescent="0.25">
      <c r="A469" s="38">
        <v>78</v>
      </c>
      <c r="B469" s="389"/>
      <c r="C469" s="393"/>
      <c r="D469" s="393"/>
      <c r="E469" s="393"/>
      <c r="F469" s="392"/>
      <c r="G469" s="55"/>
      <c r="H469" s="389"/>
      <c r="I469" s="393"/>
      <c r="J469" s="392"/>
      <c r="K469" s="55"/>
      <c r="L469" s="393"/>
      <c r="M469" s="393"/>
      <c r="N469" s="397"/>
      <c r="O469" s="397"/>
      <c r="P469" s="791"/>
    </row>
    <row r="470" spans="1:16" hidden="1" outlineLevel="1" x14ac:dyDescent="0.25">
      <c r="A470" s="38">
        <v>79</v>
      </c>
      <c r="B470" s="389"/>
      <c r="C470" s="393"/>
      <c r="D470" s="393"/>
      <c r="E470" s="393"/>
      <c r="F470" s="392"/>
      <c r="G470" s="55"/>
      <c r="H470" s="389"/>
      <c r="I470" s="393"/>
      <c r="J470" s="392"/>
      <c r="K470" s="55"/>
      <c r="L470" s="393"/>
      <c r="M470" s="393"/>
      <c r="N470" s="397"/>
      <c r="O470" s="397"/>
      <c r="P470" s="791"/>
    </row>
    <row r="471" spans="1:16" hidden="1" outlineLevel="1" x14ac:dyDescent="0.25">
      <c r="A471" s="38">
        <v>80</v>
      </c>
      <c r="B471" s="389"/>
      <c r="C471" s="393"/>
      <c r="D471" s="393"/>
      <c r="E471" s="393"/>
      <c r="F471" s="392"/>
      <c r="G471" s="55"/>
      <c r="H471" s="389"/>
      <c r="I471" s="393"/>
      <c r="J471" s="392"/>
      <c r="K471" s="55"/>
      <c r="L471" s="393"/>
      <c r="M471" s="393"/>
      <c r="N471" s="397"/>
      <c r="O471" s="397"/>
      <c r="P471" s="791"/>
    </row>
    <row r="472" spans="1:16" hidden="1" outlineLevel="1" x14ac:dyDescent="0.25">
      <c r="A472" s="38">
        <v>81</v>
      </c>
      <c r="B472" s="389"/>
      <c r="C472" s="393"/>
      <c r="D472" s="393"/>
      <c r="E472" s="393"/>
      <c r="F472" s="392"/>
      <c r="G472" s="55"/>
      <c r="H472" s="389"/>
      <c r="I472" s="393"/>
      <c r="J472" s="392"/>
      <c r="K472" s="55"/>
      <c r="L472" s="393"/>
      <c r="M472" s="393"/>
      <c r="N472" s="397"/>
      <c r="O472" s="397"/>
      <c r="P472" s="791"/>
    </row>
    <row r="473" spans="1:16" hidden="1" outlineLevel="1" x14ac:dyDescent="0.25">
      <c r="A473" s="38">
        <v>82</v>
      </c>
      <c r="B473" s="389"/>
      <c r="C473" s="393"/>
      <c r="D473" s="393"/>
      <c r="E473" s="393"/>
      <c r="F473" s="392"/>
      <c r="G473" s="55"/>
      <c r="H473" s="389"/>
      <c r="I473" s="393"/>
      <c r="J473" s="392"/>
      <c r="K473" s="55"/>
      <c r="L473" s="393"/>
      <c r="M473" s="393"/>
      <c r="N473" s="397"/>
      <c r="O473" s="397"/>
      <c r="P473" s="791"/>
    </row>
    <row r="474" spans="1:16" hidden="1" outlineLevel="1" x14ac:dyDescent="0.25">
      <c r="A474" s="38">
        <v>83</v>
      </c>
      <c r="B474" s="389"/>
      <c r="C474" s="393"/>
      <c r="D474" s="393"/>
      <c r="E474" s="393"/>
      <c r="F474" s="392"/>
      <c r="G474" s="55"/>
      <c r="H474" s="389"/>
      <c r="I474" s="393"/>
      <c r="J474" s="392"/>
      <c r="K474" s="55"/>
      <c r="L474" s="393"/>
      <c r="M474" s="393"/>
      <c r="N474" s="397"/>
      <c r="O474" s="397"/>
      <c r="P474" s="791"/>
    </row>
    <row r="475" spans="1:16" hidden="1" outlineLevel="1" x14ac:dyDescent="0.25">
      <c r="A475" s="38">
        <v>84</v>
      </c>
      <c r="B475" s="389"/>
      <c r="C475" s="393"/>
      <c r="D475" s="393"/>
      <c r="E475" s="393"/>
      <c r="F475" s="392"/>
      <c r="G475" s="55"/>
      <c r="H475" s="389"/>
      <c r="I475" s="393"/>
      <c r="J475" s="392"/>
      <c r="K475" s="55"/>
      <c r="L475" s="393"/>
      <c r="M475" s="393"/>
      <c r="N475" s="397"/>
      <c r="O475" s="397"/>
      <c r="P475" s="791"/>
    </row>
    <row r="476" spans="1:16" hidden="1" outlineLevel="1" x14ac:dyDescent="0.25">
      <c r="A476" s="38">
        <v>85</v>
      </c>
      <c r="B476" s="389"/>
      <c r="C476" s="393"/>
      <c r="D476" s="393"/>
      <c r="E476" s="393"/>
      <c r="F476" s="392"/>
      <c r="G476" s="55"/>
      <c r="H476" s="389"/>
      <c r="I476" s="393"/>
      <c r="J476" s="392"/>
      <c r="K476" s="55"/>
      <c r="L476" s="393"/>
      <c r="M476" s="393"/>
      <c r="N476" s="397"/>
      <c r="O476" s="397"/>
      <c r="P476" s="791"/>
    </row>
    <row r="477" spans="1:16" hidden="1" outlineLevel="1" x14ac:dyDescent="0.25">
      <c r="A477" s="38">
        <v>86</v>
      </c>
      <c r="B477" s="389"/>
      <c r="C477" s="393"/>
      <c r="D477" s="393"/>
      <c r="E477" s="393"/>
      <c r="F477" s="392"/>
      <c r="G477" s="55"/>
      <c r="H477" s="389"/>
      <c r="I477" s="393"/>
      <c r="J477" s="392"/>
      <c r="K477" s="55"/>
      <c r="L477" s="393"/>
      <c r="M477" s="393"/>
      <c r="N477" s="397"/>
      <c r="O477" s="397"/>
      <c r="P477" s="791"/>
    </row>
    <row r="478" spans="1:16" hidden="1" outlineLevel="1" x14ac:dyDescent="0.25">
      <c r="A478" s="38">
        <v>87</v>
      </c>
      <c r="B478" s="389"/>
      <c r="C478" s="393"/>
      <c r="D478" s="393"/>
      <c r="E478" s="393"/>
      <c r="F478" s="392"/>
      <c r="G478" s="55"/>
      <c r="H478" s="389"/>
      <c r="I478" s="393"/>
      <c r="J478" s="392"/>
      <c r="K478" s="55"/>
      <c r="L478" s="393"/>
      <c r="M478" s="393"/>
      <c r="N478" s="397"/>
      <c r="O478" s="397"/>
      <c r="P478" s="791"/>
    </row>
    <row r="479" spans="1:16" hidden="1" outlineLevel="1" x14ac:dyDescent="0.25">
      <c r="A479" s="38">
        <v>88</v>
      </c>
      <c r="B479" s="389"/>
      <c r="C479" s="393"/>
      <c r="D479" s="393"/>
      <c r="E479" s="393"/>
      <c r="F479" s="392"/>
      <c r="G479" s="55"/>
      <c r="H479" s="389"/>
      <c r="I479" s="393"/>
      <c r="J479" s="392"/>
      <c r="K479" s="55"/>
      <c r="L479" s="393"/>
      <c r="M479" s="393"/>
      <c r="N479" s="397"/>
      <c r="O479" s="397"/>
      <c r="P479" s="791"/>
    </row>
    <row r="480" spans="1:16" hidden="1" outlineLevel="1" x14ac:dyDescent="0.25">
      <c r="A480" s="38">
        <v>89</v>
      </c>
      <c r="B480" s="389"/>
      <c r="C480" s="393"/>
      <c r="D480" s="393"/>
      <c r="E480" s="393"/>
      <c r="F480" s="392"/>
      <c r="G480" s="55"/>
      <c r="H480" s="389"/>
      <c r="I480" s="393"/>
      <c r="J480" s="392"/>
      <c r="K480" s="55"/>
      <c r="L480" s="393"/>
      <c r="M480" s="393"/>
      <c r="N480" s="397"/>
      <c r="O480" s="397"/>
      <c r="P480" s="791"/>
    </row>
    <row r="481" spans="1:16" hidden="1" outlineLevel="1" x14ac:dyDescent="0.25">
      <c r="A481" s="38">
        <v>90</v>
      </c>
      <c r="B481" s="389"/>
      <c r="C481" s="393"/>
      <c r="D481" s="393"/>
      <c r="E481" s="393"/>
      <c r="F481" s="392"/>
      <c r="G481" s="55"/>
      <c r="H481" s="389"/>
      <c r="I481" s="393"/>
      <c r="J481" s="392"/>
      <c r="K481" s="55"/>
      <c r="L481" s="393"/>
      <c r="M481" s="393"/>
      <c r="N481" s="397"/>
      <c r="O481" s="397"/>
      <c r="P481" s="791"/>
    </row>
    <row r="482" spans="1:16" hidden="1" outlineLevel="1" x14ac:dyDescent="0.25">
      <c r="A482" s="348">
        <v>91</v>
      </c>
      <c r="B482" s="385"/>
      <c r="C482" s="381"/>
      <c r="D482" s="381"/>
      <c r="E482" s="381"/>
      <c r="F482" s="384"/>
      <c r="G482" s="351"/>
      <c r="H482" s="385"/>
      <c r="I482" s="381"/>
      <c r="J482" s="384"/>
      <c r="K482" s="351"/>
      <c r="L482" s="381"/>
      <c r="M482" s="381"/>
      <c r="N482" s="397"/>
      <c r="O482" s="397"/>
      <c r="P482" s="791"/>
    </row>
    <row r="483" spans="1:16" hidden="1" outlineLevel="1" x14ac:dyDescent="0.25">
      <c r="A483" s="348">
        <v>92</v>
      </c>
      <c r="B483" s="385"/>
      <c r="C483" s="381"/>
      <c r="D483" s="381"/>
      <c r="E483" s="381"/>
      <c r="F483" s="384"/>
      <c r="G483" s="351"/>
      <c r="H483" s="385"/>
      <c r="I483" s="381"/>
      <c r="J483" s="384"/>
      <c r="K483" s="351"/>
      <c r="L483" s="381"/>
      <c r="M483" s="381"/>
      <c r="N483" s="397"/>
      <c r="O483" s="397"/>
      <c r="P483" s="791"/>
    </row>
    <row r="484" spans="1:16" hidden="1" outlineLevel="1" x14ac:dyDescent="0.25">
      <c r="A484" s="348">
        <v>93</v>
      </c>
      <c r="B484" s="385"/>
      <c r="C484" s="381"/>
      <c r="D484" s="381"/>
      <c r="E484" s="381"/>
      <c r="F484" s="384"/>
      <c r="G484" s="351"/>
      <c r="H484" s="385"/>
      <c r="I484" s="381"/>
      <c r="J484" s="384"/>
      <c r="K484" s="351"/>
      <c r="L484" s="381"/>
      <c r="M484" s="381"/>
      <c r="N484" s="397"/>
      <c r="O484" s="397"/>
      <c r="P484" s="791"/>
    </row>
    <row r="485" spans="1:16" hidden="1" outlineLevel="1" x14ac:dyDescent="0.25">
      <c r="A485" s="348">
        <v>94</v>
      </c>
      <c r="B485" s="385"/>
      <c r="C485" s="381"/>
      <c r="D485" s="381"/>
      <c r="E485" s="381"/>
      <c r="F485" s="384"/>
      <c r="G485" s="351"/>
      <c r="H485" s="385"/>
      <c r="I485" s="381"/>
      <c r="J485" s="384"/>
      <c r="K485" s="351"/>
      <c r="L485" s="381"/>
      <c r="M485" s="381"/>
      <c r="N485" s="397"/>
      <c r="O485" s="397"/>
      <c r="P485" s="791"/>
    </row>
    <row r="486" spans="1:16" hidden="1" outlineLevel="1" x14ac:dyDescent="0.25">
      <c r="A486" s="348">
        <v>95</v>
      </c>
      <c r="B486" s="385"/>
      <c r="C486" s="381"/>
      <c r="D486" s="381"/>
      <c r="E486" s="381"/>
      <c r="F486" s="384"/>
      <c r="G486" s="351"/>
      <c r="H486" s="385"/>
      <c r="I486" s="381"/>
      <c r="J486" s="384"/>
      <c r="K486" s="351"/>
      <c r="L486" s="381"/>
      <c r="M486" s="381"/>
      <c r="N486" s="397"/>
      <c r="O486" s="397"/>
      <c r="P486" s="791"/>
    </row>
    <row r="487" spans="1:16" ht="15.75" collapsed="1" thickBot="1" x14ac:dyDescent="0.3">
      <c r="A487" s="697">
        <v>96</v>
      </c>
      <c r="B487" s="386"/>
      <c r="C487" s="698"/>
      <c r="D487" s="698"/>
      <c r="E487" s="698"/>
      <c r="F487" s="384"/>
      <c r="G487" s="351"/>
      <c r="H487" s="385"/>
      <c r="I487" s="381"/>
      <c r="J487" s="384"/>
      <c r="K487" s="351"/>
      <c r="L487" s="381"/>
      <c r="M487" s="381"/>
      <c r="N487" s="397"/>
      <c r="O487" s="397"/>
      <c r="P487" s="791"/>
    </row>
    <row r="488" spans="1:16" ht="15.75" thickBot="1" x14ac:dyDescent="0.3">
      <c r="A488" s="266" t="s">
        <v>1786</v>
      </c>
      <c r="B488" s="388"/>
      <c r="C488" s="391"/>
      <c r="D488" s="391"/>
      <c r="E488" s="391"/>
      <c r="F488" s="395"/>
      <c r="G488" s="34"/>
      <c r="H488" s="388"/>
      <c r="I488" s="391"/>
      <c r="J488" s="395"/>
      <c r="K488" s="34"/>
      <c r="L488" s="391"/>
      <c r="M488" s="391"/>
      <c r="N488" s="397"/>
      <c r="O488" s="397"/>
      <c r="P488" s="791"/>
    </row>
    <row r="489" spans="1:16" hidden="1" outlineLevel="1" x14ac:dyDescent="0.25">
      <c r="A489" s="348">
        <v>1</v>
      </c>
      <c r="B489" s="839" t="s">
        <v>1734</v>
      </c>
      <c r="C489" s="727"/>
      <c r="D489" s="210">
        <v>2</v>
      </c>
      <c r="E489" s="315">
        <v>1</v>
      </c>
      <c r="F489" s="210" t="s">
        <v>93</v>
      </c>
      <c r="G489" s="210" t="s">
        <v>71</v>
      </c>
      <c r="H489" s="385" t="s">
        <v>525</v>
      </c>
      <c r="I489" s="210">
        <v>156</v>
      </c>
      <c r="J489" s="384"/>
      <c r="K489" s="351"/>
      <c r="L489" s="381"/>
      <c r="M489" s="381"/>
      <c r="N489" s="383"/>
      <c r="O489" s="397"/>
      <c r="P489" s="791"/>
    </row>
    <row r="490" spans="1:16" hidden="1" outlineLevel="1" x14ac:dyDescent="0.25">
      <c r="A490" s="348">
        <v>2</v>
      </c>
      <c r="B490" s="744" t="s">
        <v>1735</v>
      </c>
      <c r="C490" s="727"/>
      <c r="D490" s="210">
        <v>3</v>
      </c>
      <c r="E490" s="315">
        <v>1</v>
      </c>
      <c r="F490" s="210" t="s">
        <v>93</v>
      </c>
      <c r="G490" s="210" t="s">
        <v>74</v>
      </c>
      <c r="H490" s="210" t="s">
        <v>94</v>
      </c>
      <c r="I490" s="210">
        <v>15</v>
      </c>
      <c r="J490" s="384"/>
      <c r="K490" s="364"/>
      <c r="L490" s="381"/>
      <c r="M490" s="381"/>
      <c r="N490" s="383"/>
      <c r="O490" s="383"/>
      <c r="P490" s="791"/>
    </row>
    <row r="491" spans="1:16" hidden="1" outlineLevel="1" x14ac:dyDescent="0.25">
      <c r="A491" s="348">
        <v>3</v>
      </c>
      <c r="B491" s="284" t="s">
        <v>1736</v>
      </c>
      <c r="C491" s="727"/>
      <c r="D491" s="210">
        <v>5</v>
      </c>
      <c r="E491" s="315">
        <v>1</v>
      </c>
      <c r="F491" s="210" t="s">
        <v>93</v>
      </c>
      <c r="G491" s="210" t="s">
        <v>71</v>
      </c>
      <c r="H491" s="385" t="s">
        <v>525</v>
      </c>
      <c r="I491" s="210">
        <v>154</v>
      </c>
      <c r="J491" s="384"/>
      <c r="K491" s="364"/>
      <c r="L491" s="381"/>
      <c r="M491" s="381"/>
      <c r="N491" s="383"/>
      <c r="O491" s="383"/>
      <c r="P491" s="791"/>
    </row>
    <row r="492" spans="1:16" hidden="1" outlineLevel="1" x14ac:dyDescent="0.25">
      <c r="A492" s="348">
        <v>4</v>
      </c>
      <c r="B492" s="284" t="s">
        <v>1756</v>
      </c>
      <c r="C492" s="727"/>
      <c r="D492" s="210">
        <v>5</v>
      </c>
      <c r="E492" s="315">
        <v>1</v>
      </c>
      <c r="F492" s="210" t="s">
        <v>93</v>
      </c>
      <c r="G492" s="210" t="s">
        <v>71</v>
      </c>
      <c r="H492" s="385" t="s">
        <v>525</v>
      </c>
      <c r="I492" s="210">
        <v>155</v>
      </c>
      <c r="J492" s="384"/>
      <c r="K492" s="364"/>
      <c r="L492" s="381"/>
      <c r="M492" s="381"/>
      <c r="N492" s="383"/>
      <c r="O492" s="383"/>
      <c r="P492" s="791"/>
    </row>
    <row r="493" spans="1:16" hidden="1" outlineLevel="1" x14ac:dyDescent="0.25">
      <c r="A493" s="348">
        <v>5</v>
      </c>
      <c r="B493" s="284" t="s">
        <v>1737</v>
      </c>
      <c r="C493" s="727"/>
      <c r="D493" s="210">
        <v>5</v>
      </c>
      <c r="E493" s="315">
        <v>1</v>
      </c>
      <c r="F493" s="210" t="s">
        <v>93</v>
      </c>
      <c r="G493" s="210" t="s">
        <v>71</v>
      </c>
      <c r="H493" s="385" t="s">
        <v>525</v>
      </c>
      <c r="I493" s="210">
        <v>158</v>
      </c>
      <c r="J493" s="384"/>
      <c r="K493" s="351"/>
      <c r="L493" s="381"/>
      <c r="M493" s="381"/>
      <c r="N493" s="383"/>
      <c r="O493" s="383"/>
      <c r="P493" s="791"/>
    </row>
    <row r="494" spans="1:16" hidden="1" outlineLevel="1" x14ac:dyDescent="0.25">
      <c r="A494" s="348">
        <v>6</v>
      </c>
      <c r="B494" s="284" t="s">
        <v>1738</v>
      </c>
      <c r="C494" s="727"/>
      <c r="D494" s="210">
        <v>5</v>
      </c>
      <c r="E494" s="315">
        <v>1</v>
      </c>
      <c r="F494" s="210" t="s">
        <v>93</v>
      </c>
      <c r="G494" s="210" t="s">
        <v>71</v>
      </c>
      <c r="H494" s="385" t="s">
        <v>525</v>
      </c>
      <c r="I494" s="210">
        <v>157</v>
      </c>
      <c r="J494" s="210"/>
      <c r="K494" s="210"/>
      <c r="L494" s="315"/>
      <c r="M494" s="315"/>
      <c r="N494" s="383"/>
      <c r="O494" s="383"/>
      <c r="P494" s="791"/>
    </row>
    <row r="495" spans="1:16" hidden="1" outlineLevel="1" x14ac:dyDescent="0.25">
      <c r="A495" s="348">
        <v>7</v>
      </c>
      <c r="B495" s="284" t="s">
        <v>1739</v>
      </c>
      <c r="C495" s="727"/>
      <c r="D495" s="210">
        <v>6</v>
      </c>
      <c r="E495" s="315">
        <v>1</v>
      </c>
      <c r="F495" s="210" t="s">
        <v>93</v>
      </c>
      <c r="G495" s="210" t="s">
        <v>71</v>
      </c>
      <c r="H495" s="385" t="s">
        <v>612</v>
      </c>
      <c r="I495" s="210">
        <v>154</v>
      </c>
      <c r="J495" s="384"/>
      <c r="K495" s="351"/>
      <c r="L495" s="381"/>
      <c r="M495" s="381"/>
      <c r="N495" s="383"/>
      <c r="O495" s="383"/>
      <c r="P495" s="791"/>
    </row>
    <row r="496" spans="1:16" hidden="1" outlineLevel="1" x14ac:dyDescent="0.25">
      <c r="A496" s="348">
        <v>8</v>
      </c>
      <c r="B496" s="284" t="s">
        <v>1757</v>
      </c>
      <c r="C496" s="727"/>
      <c r="D496" s="210">
        <v>6</v>
      </c>
      <c r="E496" s="315">
        <v>1</v>
      </c>
      <c r="F496" s="210" t="s">
        <v>93</v>
      </c>
      <c r="G496" s="210" t="s">
        <v>71</v>
      </c>
      <c r="H496" s="385" t="s">
        <v>612</v>
      </c>
      <c r="I496" s="210">
        <v>155</v>
      </c>
      <c r="J496" s="210"/>
      <c r="K496" s="315"/>
      <c r="L496" s="315"/>
      <c r="M496" s="315"/>
      <c r="N496" s="383"/>
      <c r="O496" s="383"/>
      <c r="P496" s="791"/>
    </row>
    <row r="497" spans="1:16" hidden="1" outlineLevel="1" x14ac:dyDescent="0.25">
      <c r="A497" s="348">
        <v>9</v>
      </c>
      <c r="B497" s="284" t="s">
        <v>1740</v>
      </c>
      <c r="C497" s="696"/>
      <c r="D497" s="381">
        <v>6</v>
      </c>
      <c r="E497" s="381">
        <v>1</v>
      </c>
      <c r="F497" s="210" t="s">
        <v>93</v>
      </c>
      <c r="G497" s="210" t="s">
        <v>71</v>
      </c>
      <c r="H497" s="385" t="s">
        <v>612</v>
      </c>
      <c r="I497" s="210">
        <v>158</v>
      </c>
      <c r="J497" s="210"/>
      <c r="K497" s="210"/>
      <c r="L497" s="210"/>
      <c r="M497" s="210"/>
      <c r="N497" s="383"/>
      <c r="O497" s="383"/>
      <c r="P497" s="791"/>
    </row>
    <row r="498" spans="1:16" hidden="1" outlineLevel="1" x14ac:dyDescent="0.25">
      <c r="A498" s="348">
        <v>10</v>
      </c>
      <c r="B498" s="284" t="s">
        <v>1741</v>
      </c>
      <c r="C498" s="696"/>
      <c r="D498" s="381">
        <v>6</v>
      </c>
      <c r="E498" s="381">
        <v>1</v>
      </c>
      <c r="F498" s="210" t="s">
        <v>93</v>
      </c>
      <c r="G498" s="210" t="s">
        <v>71</v>
      </c>
      <c r="H498" s="385" t="s">
        <v>612</v>
      </c>
      <c r="I498" s="210">
        <v>157</v>
      </c>
      <c r="J498" s="384"/>
      <c r="K498" s="351"/>
      <c r="L498" s="381"/>
      <c r="M498" s="381"/>
      <c r="N498" s="383"/>
      <c r="O498" s="383"/>
      <c r="P498" s="791"/>
    </row>
    <row r="499" spans="1:16" hidden="1" outlineLevel="1" x14ac:dyDescent="0.25">
      <c r="A499" s="348">
        <v>11</v>
      </c>
      <c r="B499" s="663" t="s">
        <v>1742</v>
      </c>
      <c r="C499" s="696"/>
      <c r="D499" s="381">
        <v>8</v>
      </c>
      <c r="E499" s="381">
        <v>1</v>
      </c>
      <c r="F499" s="210" t="s">
        <v>93</v>
      </c>
      <c r="G499" s="210" t="s">
        <v>90</v>
      </c>
      <c r="H499" s="210" t="s">
        <v>94</v>
      </c>
      <c r="I499" s="210">
        <v>119</v>
      </c>
      <c r="J499" s="384"/>
      <c r="K499" s="351"/>
      <c r="L499" s="381"/>
      <c r="M499" s="381"/>
      <c r="N499" s="383"/>
      <c r="O499" s="383"/>
      <c r="P499" s="791"/>
    </row>
    <row r="500" spans="1:16" hidden="1" outlineLevel="1" x14ac:dyDescent="0.25">
      <c r="A500" s="348">
        <v>12</v>
      </c>
      <c r="B500" s="744" t="s">
        <v>1743</v>
      </c>
      <c r="C500" s="696"/>
      <c r="D500" s="381">
        <v>10</v>
      </c>
      <c r="E500" s="381">
        <v>5</v>
      </c>
      <c r="F500" s="210" t="s">
        <v>93</v>
      </c>
      <c r="G500" s="210" t="s">
        <v>83</v>
      </c>
      <c r="H500" s="640" t="s">
        <v>649</v>
      </c>
      <c r="I500" s="210">
        <v>6</v>
      </c>
      <c r="J500" s="384"/>
      <c r="K500" s="351"/>
      <c r="L500" s="381"/>
      <c r="M500" s="381"/>
      <c r="N500" s="383"/>
      <c r="O500" s="383"/>
      <c r="P500" s="791"/>
    </row>
    <row r="501" spans="1:16" hidden="1" outlineLevel="1" x14ac:dyDescent="0.25">
      <c r="A501" s="348">
        <v>13</v>
      </c>
      <c r="B501" s="744" t="s">
        <v>1744</v>
      </c>
      <c r="C501" s="727"/>
      <c r="D501" s="210">
        <v>10</v>
      </c>
      <c r="E501" s="315">
        <v>5</v>
      </c>
      <c r="F501" s="210" t="s">
        <v>93</v>
      </c>
      <c r="G501" s="210" t="s">
        <v>83</v>
      </c>
      <c r="H501" s="640" t="s">
        <v>650</v>
      </c>
      <c r="I501" s="210">
        <v>6</v>
      </c>
      <c r="J501" s="210"/>
      <c r="K501" s="210"/>
      <c r="L501" s="210"/>
      <c r="M501" s="210"/>
      <c r="N501" s="383"/>
      <c r="O501" s="383"/>
      <c r="P501" s="791"/>
    </row>
    <row r="502" spans="1:16" hidden="1" outlineLevel="1" x14ac:dyDescent="0.25">
      <c r="A502" s="348">
        <v>14</v>
      </c>
      <c r="B502" s="744" t="s">
        <v>1745</v>
      </c>
      <c r="C502" s="727"/>
      <c r="D502" s="210">
        <v>12</v>
      </c>
      <c r="E502" s="315">
        <v>5</v>
      </c>
      <c r="F502" s="210" t="s">
        <v>93</v>
      </c>
      <c r="G502" s="210" t="s">
        <v>83</v>
      </c>
      <c r="H502" s="640" t="s">
        <v>651</v>
      </c>
      <c r="I502" s="210">
        <v>6</v>
      </c>
      <c r="J502" s="210"/>
      <c r="K502" s="210"/>
      <c r="L502" s="210"/>
      <c r="M502" s="210"/>
      <c r="N502" s="383"/>
      <c r="O502" s="383"/>
      <c r="P502" s="791"/>
    </row>
    <row r="503" spans="1:16" hidden="1" outlineLevel="1" x14ac:dyDescent="0.25">
      <c r="A503" s="348">
        <v>15</v>
      </c>
      <c r="B503" s="744" t="s">
        <v>1758</v>
      </c>
      <c r="C503" s="696"/>
      <c r="D503" s="381">
        <v>12</v>
      </c>
      <c r="E503" s="315">
        <v>5</v>
      </c>
      <c r="F503" s="210" t="s">
        <v>93</v>
      </c>
      <c r="G503" s="210" t="s">
        <v>83</v>
      </c>
      <c r="H503" s="640" t="s">
        <v>652</v>
      </c>
      <c r="I503" s="210">
        <v>6</v>
      </c>
      <c r="J503" s="210"/>
      <c r="K503" s="210"/>
      <c r="L503" s="210"/>
      <c r="M503" s="210"/>
      <c r="N503" s="383"/>
      <c r="O503" s="383"/>
      <c r="P503" s="791"/>
    </row>
    <row r="504" spans="1:16" hidden="1" outlineLevel="1" x14ac:dyDescent="0.25">
      <c r="A504" s="348">
        <v>16</v>
      </c>
      <c r="B504" s="744" t="s">
        <v>1746</v>
      </c>
      <c r="C504" s="696"/>
      <c r="D504" s="381">
        <v>13</v>
      </c>
      <c r="E504" s="315">
        <v>2</v>
      </c>
      <c r="F504" s="210" t="s">
        <v>93</v>
      </c>
      <c r="G504" s="210" t="s">
        <v>83</v>
      </c>
      <c r="H504" s="640" t="s">
        <v>654</v>
      </c>
      <c r="I504" s="210">
        <v>6</v>
      </c>
      <c r="J504" s="210"/>
      <c r="K504" s="210"/>
      <c r="L504" s="210"/>
      <c r="M504" s="210"/>
      <c r="N504" s="383"/>
      <c r="O504" s="383"/>
      <c r="P504" s="791"/>
    </row>
    <row r="505" spans="1:16" hidden="1" outlineLevel="1" x14ac:dyDescent="0.25">
      <c r="A505" s="348">
        <v>17</v>
      </c>
      <c r="B505" s="744" t="s">
        <v>1747</v>
      </c>
      <c r="C505" s="696"/>
      <c r="D505" s="381">
        <v>13</v>
      </c>
      <c r="E505" s="315">
        <v>2</v>
      </c>
      <c r="F505" s="210" t="s">
        <v>93</v>
      </c>
      <c r="G505" s="210" t="s">
        <v>83</v>
      </c>
      <c r="H505" s="640" t="s">
        <v>655</v>
      </c>
      <c r="I505" s="210">
        <v>6</v>
      </c>
      <c r="J505" s="384"/>
      <c r="K505" s="351"/>
      <c r="L505" s="381"/>
      <c r="M505" s="381"/>
      <c r="N505" s="383"/>
      <c r="O505" s="383"/>
      <c r="P505" s="791"/>
    </row>
    <row r="506" spans="1:16" hidden="1" outlineLevel="1" x14ac:dyDescent="0.25">
      <c r="A506" s="348">
        <v>18</v>
      </c>
      <c r="B506" s="744" t="s">
        <v>1748</v>
      </c>
      <c r="C506" s="696"/>
      <c r="D506" s="210">
        <v>14</v>
      </c>
      <c r="E506" s="315">
        <v>2</v>
      </c>
      <c r="F506" s="210" t="s">
        <v>93</v>
      </c>
      <c r="G506" s="210" t="s">
        <v>83</v>
      </c>
      <c r="H506" s="640" t="s">
        <v>656</v>
      </c>
      <c r="I506" s="210">
        <v>6</v>
      </c>
      <c r="J506" s="384"/>
      <c r="K506" s="351"/>
      <c r="L506" s="381"/>
      <c r="M506" s="381"/>
      <c r="N506" s="383"/>
      <c r="O506" s="383"/>
      <c r="P506" s="791"/>
    </row>
    <row r="507" spans="1:16" hidden="1" outlineLevel="1" x14ac:dyDescent="0.25">
      <c r="A507" s="348">
        <v>19</v>
      </c>
      <c r="B507" s="744" t="s">
        <v>1749</v>
      </c>
      <c r="C507" s="696"/>
      <c r="D507" s="210">
        <v>14</v>
      </c>
      <c r="E507" s="381">
        <v>2</v>
      </c>
      <c r="F507" s="210" t="s">
        <v>93</v>
      </c>
      <c r="G507" s="210" t="s">
        <v>83</v>
      </c>
      <c r="H507" s="640" t="s">
        <v>657</v>
      </c>
      <c r="I507" s="210">
        <v>6</v>
      </c>
      <c r="J507" s="384"/>
      <c r="K507" s="351"/>
      <c r="L507" s="381"/>
      <c r="M507" s="381"/>
      <c r="N507" s="383"/>
      <c r="O507" s="383"/>
      <c r="P507" s="791"/>
    </row>
    <row r="508" spans="1:16" hidden="1" outlineLevel="1" x14ac:dyDescent="0.25">
      <c r="A508" s="348">
        <v>20</v>
      </c>
      <c r="B508" s="663" t="s">
        <v>1759</v>
      </c>
      <c r="C508" s="696"/>
      <c r="D508" s="381">
        <v>15</v>
      </c>
      <c r="E508" s="381">
        <v>7</v>
      </c>
      <c r="F508" s="210" t="s">
        <v>93</v>
      </c>
      <c r="G508" s="210" t="s">
        <v>71</v>
      </c>
      <c r="H508" s="385" t="s">
        <v>102</v>
      </c>
      <c r="I508" s="210">
        <v>170</v>
      </c>
      <c r="J508" s="210" t="s">
        <v>92</v>
      </c>
      <c r="K508" s="210" t="s">
        <v>83</v>
      </c>
      <c r="L508" s="315" t="s">
        <v>616</v>
      </c>
      <c r="M508" s="210">
        <v>6</v>
      </c>
      <c r="N508" s="383"/>
      <c r="O508" s="383"/>
      <c r="P508" s="791"/>
    </row>
    <row r="509" spans="1:16" hidden="1" outlineLevel="1" x14ac:dyDescent="0.25">
      <c r="A509" s="348">
        <v>21</v>
      </c>
      <c r="B509" s="893" t="s">
        <v>1760</v>
      </c>
      <c r="C509" s="696"/>
      <c r="D509" s="210">
        <v>17</v>
      </c>
      <c r="E509" s="315">
        <v>0</v>
      </c>
      <c r="F509" s="210" t="s">
        <v>93</v>
      </c>
      <c r="G509" s="210" t="s">
        <v>90</v>
      </c>
      <c r="H509" s="210" t="s">
        <v>94</v>
      </c>
      <c r="I509" s="210"/>
      <c r="J509" s="210"/>
      <c r="K509" s="210"/>
      <c r="L509" s="640"/>
      <c r="M509" s="210"/>
      <c r="N509" s="383"/>
      <c r="O509" s="383"/>
      <c r="P509" s="791"/>
    </row>
    <row r="510" spans="1:16" hidden="1" outlineLevel="1" x14ac:dyDescent="0.25">
      <c r="A510" s="348">
        <v>22</v>
      </c>
      <c r="B510" s="891" t="s">
        <v>1750</v>
      </c>
      <c r="C510" s="696"/>
      <c r="D510" s="210">
        <v>18</v>
      </c>
      <c r="E510" s="315">
        <v>60</v>
      </c>
      <c r="F510" s="210" t="s">
        <v>93</v>
      </c>
      <c r="G510" s="210" t="s">
        <v>83</v>
      </c>
      <c r="H510" s="640" t="s">
        <v>634</v>
      </c>
      <c r="I510" s="210">
        <v>6</v>
      </c>
      <c r="J510" s="210"/>
      <c r="K510" s="655"/>
      <c r="L510" s="655"/>
      <c r="M510" s="210"/>
      <c r="N510" s="383"/>
      <c r="O510" s="383"/>
      <c r="P510" s="791"/>
    </row>
    <row r="511" spans="1:16" hidden="1" outlineLevel="1" x14ac:dyDescent="0.25">
      <c r="A511" s="348">
        <v>23</v>
      </c>
      <c r="B511" s="891" t="s">
        <v>1751</v>
      </c>
      <c r="C511" s="696"/>
      <c r="D511" s="210">
        <v>19</v>
      </c>
      <c r="E511" s="210">
        <v>0</v>
      </c>
      <c r="F511" s="210" t="s">
        <v>93</v>
      </c>
      <c r="G511" s="210" t="s">
        <v>83</v>
      </c>
      <c r="H511" s="640" t="s">
        <v>635</v>
      </c>
      <c r="I511" s="210">
        <v>6</v>
      </c>
      <c r="J511" s="210"/>
      <c r="K511" s="655"/>
      <c r="L511" s="655"/>
      <c r="M511" s="210"/>
      <c r="N511" s="383"/>
      <c r="O511" s="383"/>
      <c r="P511" s="791"/>
    </row>
    <row r="512" spans="1:16" hidden="1" outlineLevel="1" x14ac:dyDescent="0.25">
      <c r="A512" s="348">
        <v>24</v>
      </c>
      <c r="B512" s="891" t="s">
        <v>1761</v>
      </c>
      <c r="C512" s="727"/>
      <c r="D512" s="210">
        <v>20</v>
      </c>
      <c r="E512" s="315">
        <v>70</v>
      </c>
      <c r="F512" s="210" t="s">
        <v>93</v>
      </c>
      <c r="G512" s="210" t="s">
        <v>83</v>
      </c>
      <c r="H512" s="640" t="s">
        <v>636</v>
      </c>
      <c r="I512" s="210">
        <v>6</v>
      </c>
      <c r="J512" s="210"/>
      <c r="K512" s="655"/>
      <c r="L512" s="655"/>
      <c r="M512" s="210"/>
      <c r="N512" s="383"/>
      <c r="O512" s="383"/>
      <c r="P512" s="791"/>
    </row>
    <row r="513" spans="1:16" hidden="1" outlineLevel="1" x14ac:dyDescent="0.25">
      <c r="A513" s="348">
        <v>25</v>
      </c>
      <c r="B513" s="891" t="s">
        <v>3550</v>
      </c>
      <c r="C513" s="727"/>
      <c r="D513" s="210">
        <v>21</v>
      </c>
      <c r="E513" s="315">
        <v>3</v>
      </c>
      <c r="F513" s="210" t="s">
        <v>93</v>
      </c>
      <c r="G513" s="210" t="s">
        <v>83</v>
      </c>
      <c r="H513" s="640" t="s">
        <v>3547</v>
      </c>
      <c r="I513" s="210">
        <v>6</v>
      </c>
      <c r="J513" s="210"/>
      <c r="K513" s="655"/>
      <c r="L513" s="655"/>
      <c r="M513" s="210"/>
      <c r="N513" s="383"/>
      <c r="O513" s="383"/>
      <c r="P513" s="791"/>
    </row>
    <row r="514" spans="1:16" hidden="1" outlineLevel="1" x14ac:dyDescent="0.25">
      <c r="A514" s="348">
        <v>26</v>
      </c>
      <c r="B514" s="891" t="s">
        <v>3551</v>
      </c>
      <c r="C514" s="727"/>
      <c r="D514" s="210">
        <v>23</v>
      </c>
      <c r="E514" s="315">
        <v>60</v>
      </c>
      <c r="F514" s="210" t="s">
        <v>93</v>
      </c>
      <c r="G514" s="210" t="s">
        <v>83</v>
      </c>
      <c r="H514" s="640" t="s">
        <v>638</v>
      </c>
      <c r="I514" s="210">
        <v>6</v>
      </c>
      <c r="J514" s="210"/>
      <c r="K514" s="210"/>
      <c r="L514" s="210"/>
      <c r="M514" s="210"/>
      <c r="N514" s="383"/>
      <c r="O514" s="383"/>
      <c r="P514" s="791"/>
    </row>
    <row r="515" spans="1:16" hidden="1" outlineLevel="1" x14ac:dyDescent="0.25">
      <c r="A515" s="348">
        <v>27</v>
      </c>
      <c r="B515" s="891" t="s">
        <v>1762</v>
      </c>
      <c r="C515" s="727"/>
      <c r="D515" s="210">
        <v>24</v>
      </c>
      <c r="E515" s="315">
        <v>3</v>
      </c>
      <c r="F515" s="210" t="s">
        <v>93</v>
      </c>
      <c r="G515" s="210" t="s">
        <v>83</v>
      </c>
      <c r="H515" s="640" t="s">
        <v>639</v>
      </c>
      <c r="I515" s="210">
        <v>6</v>
      </c>
      <c r="J515" s="210"/>
      <c r="K515" s="315"/>
      <c r="L515" s="315"/>
      <c r="M515" s="315"/>
      <c r="N515" s="383"/>
      <c r="O515" s="383"/>
      <c r="P515" s="791"/>
    </row>
    <row r="516" spans="1:16" hidden="1" outlineLevel="1" x14ac:dyDescent="0.25">
      <c r="A516" s="348">
        <v>28</v>
      </c>
      <c r="B516" s="891" t="s">
        <v>1763</v>
      </c>
      <c r="C516" s="727"/>
      <c r="D516" s="210">
        <v>25</v>
      </c>
      <c r="E516" s="315">
        <v>0</v>
      </c>
      <c r="F516" s="210" t="s">
        <v>93</v>
      </c>
      <c r="G516" s="210" t="s">
        <v>83</v>
      </c>
      <c r="H516" s="640" t="s">
        <v>640</v>
      </c>
      <c r="I516" s="210">
        <v>6</v>
      </c>
      <c r="J516" s="210"/>
      <c r="K516" s="210"/>
      <c r="L516" s="210"/>
      <c r="M516" s="210"/>
      <c r="N516" s="383"/>
      <c r="O516" s="383"/>
      <c r="P516" s="791"/>
    </row>
    <row r="517" spans="1:16" hidden="1" outlineLevel="1" x14ac:dyDescent="0.25">
      <c r="A517" s="348">
        <v>29</v>
      </c>
      <c r="B517" s="892" t="s">
        <v>1764</v>
      </c>
      <c r="C517" s="727"/>
      <c r="D517" s="210">
        <v>26</v>
      </c>
      <c r="E517" s="315">
        <v>0</v>
      </c>
      <c r="F517" s="210" t="s">
        <v>93</v>
      </c>
      <c r="G517" s="210" t="s">
        <v>83</v>
      </c>
      <c r="H517" s="640" t="s">
        <v>641</v>
      </c>
      <c r="I517" s="210">
        <v>6</v>
      </c>
      <c r="J517" s="210"/>
      <c r="K517" s="210"/>
      <c r="L517" s="210"/>
      <c r="M517" s="210"/>
      <c r="N517" s="383"/>
      <c r="O517" s="383"/>
      <c r="P517" s="791"/>
    </row>
    <row r="518" spans="1:16" hidden="1" outlineLevel="1" x14ac:dyDescent="0.25">
      <c r="A518" s="348">
        <v>30</v>
      </c>
      <c r="B518" s="892" t="s">
        <v>1752</v>
      </c>
      <c r="C518" s="727"/>
      <c r="D518" s="210">
        <v>27</v>
      </c>
      <c r="E518" s="315">
        <v>0</v>
      </c>
      <c r="F518" s="210" t="s">
        <v>93</v>
      </c>
      <c r="G518" s="210" t="s">
        <v>83</v>
      </c>
      <c r="H518" s="640" t="s">
        <v>902</v>
      </c>
      <c r="I518" s="210">
        <v>6</v>
      </c>
      <c r="J518" s="210"/>
      <c r="K518" s="210"/>
      <c r="L518" s="210"/>
      <c r="M518" s="210"/>
      <c r="N518" s="383"/>
      <c r="O518" s="383"/>
      <c r="P518" s="791"/>
    </row>
    <row r="519" spans="1:16" hidden="1" outlineLevel="1" x14ac:dyDescent="0.25">
      <c r="A519" s="348">
        <v>31</v>
      </c>
      <c r="B519" s="892" t="s">
        <v>1753</v>
      </c>
      <c r="C519" s="727"/>
      <c r="D519" s="210">
        <v>27</v>
      </c>
      <c r="E519" s="315">
        <v>0</v>
      </c>
      <c r="F519" s="210" t="s">
        <v>93</v>
      </c>
      <c r="G519" s="210" t="s">
        <v>83</v>
      </c>
      <c r="H519" s="640" t="s">
        <v>901</v>
      </c>
      <c r="I519" s="210">
        <v>6</v>
      </c>
      <c r="J519" s="210"/>
      <c r="K519" s="315"/>
      <c r="L519" s="315"/>
      <c r="M519" s="315"/>
      <c r="N519" s="383"/>
      <c r="O519" s="383"/>
      <c r="P519" s="791"/>
    </row>
    <row r="520" spans="1:16" hidden="1" outlineLevel="1" x14ac:dyDescent="0.25">
      <c r="A520" s="348">
        <v>32</v>
      </c>
      <c r="B520" s="892" t="s">
        <v>1754</v>
      </c>
      <c r="C520" s="727"/>
      <c r="D520" s="210">
        <v>28</v>
      </c>
      <c r="E520" s="315">
        <v>0</v>
      </c>
      <c r="F520" s="210" t="s">
        <v>93</v>
      </c>
      <c r="G520" s="210" t="s">
        <v>83</v>
      </c>
      <c r="H520" s="640" t="s">
        <v>642</v>
      </c>
      <c r="I520" s="210">
        <v>6</v>
      </c>
      <c r="J520" s="210"/>
      <c r="K520" s="315"/>
      <c r="L520" s="315"/>
      <c r="M520" s="315"/>
      <c r="N520" s="383"/>
      <c r="O520" s="383"/>
      <c r="P520" s="791"/>
    </row>
    <row r="521" spans="1:16" hidden="1" outlineLevel="1" x14ac:dyDescent="0.25">
      <c r="A521" s="348">
        <v>33</v>
      </c>
      <c r="B521" s="892" t="s">
        <v>1755</v>
      </c>
      <c r="C521" s="726"/>
      <c r="D521" s="210">
        <v>28</v>
      </c>
      <c r="E521" s="315">
        <v>0</v>
      </c>
      <c r="F521" s="210" t="s">
        <v>93</v>
      </c>
      <c r="G521" s="210" t="s">
        <v>83</v>
      </c>
      <c r="H521" s="640" t="s">
        <v>643</v>
      </c>
      <c r="I521" s="210">
        <v>6</v>
      </c>
      <c r="J521" s="384"/>
      <c r="K521" s="351"/>
      <c r="L521" s="381"/>
      <c r="M521" s="381"/>
      <c r="N521" s="383"/>
      <c r="O521" s="383"/>
      <c r="P521" s="791"/>
    </row>
    <row r="522" spans="1:16" hidden="1" outlineLevel="1" x14ac:dyDescent="0.25">
      <c r="A522" s="348">
        <v>34</v>
      </c>
      <c r="B522" s="664"/>
      <c r="C522" s="726"/>
      <c r="D522" s="210"/>
      <c r="E522" s="315"/>
      <c r="F522" s="210"/>
      <c r="G522" s="210"/>
      <c r="H522" s="640"/>
      <c r="I522" s="210"/>
      <c r="J522" s="384"/>
      <c r="K522" s="351"/>
      <c r="L522" s="381"/>
      <c r="M522" s="381"/>
      <c r="N522" s="383"/>
      <c r="O522" s="383"/>
      <c r="P522" s="791"/>
    </row>
    <row r="523" spans="1:16" hidden="1" outlineLevel="1" x14ac:dyDescent="0.25">
      <c r="A523" s="348">
        <v>35</v>
      </c>
      <c r="B523" s="663"/>
      <c r="C523" s="466"/>
      <c r="D523" s="210"/>
      <c r="E523" s="210"/>
      <c r="F523" s="210"/>
      <c r="G523" s="210"/>
      <c r="H523" s="640"/>
      <c r="I523" s="210"/>
      <c r="J523" s="384"/>
      <c r="K523" s="351"/>
      <c r="L523" s="381"/>
      <c r="M523" s="381"/>
      <c r="N523" s="383"/>
      <c r="O523" s="383"/>
      <c r="P523" s="791"/>
    </row>
    <row r="524" spans="1:16" hidden="1" outlineLevel="1" x14ac:dyDescent="0.25">
      <c r="A524" s="348">
        <v>36</v>
      </c>
      <c r="B524" s="663"/>
      <c r="C524" s="466"/>
      <c r="D524" s="210"/>
      <c r="E524" s="210"/>
      <c r="F524" s="210"/>
      <c r="G524" s="210"/>
      <c r="H524" s="640"/>
      <c r="I524" s="210"/>
      <c r="J524" s="384"/>
      <c r="K524" s="351"/>
      <c r="L524" s="381"/>
      <c r="M524" s="381"/>
      <c r="N524" s="383"/>
      <c r="O524" s="383"/>
      <c r="P524" s="791"/>
    </row>
    <row r="525" spans="1:16" hidden="1" outlineLevel="1" x14ac:dyDescent="0.25">
      <c r="A525" s="38">
        <v>37</v>
      </c>
      <c r="B525" s="385"/>
      <c r="C525" s="381"/>
      <c r="D525" s="381"/>
      <c r="E525" s="381"/>
      <c r="F525" s="384"/>
      <c r="G525" s="351"/>
      <c r="H525" s="385"/>
      <c r="I525" s="381"/>
      <c r="J525" s="384"/>
      <c r="K525" s="351"/>
      <c r="L525" s="381"/>
      <c r="M525" s="381"/>
      <c r="N525" s="397"/>
      <c r="O525" s="397"/>
      <c r="P525" s="791"/>
    </row>
    <row r="526" spans="1:16" hidden="1" outlineLevel="1" x14ac:dyDescent="0.25">
      <c r="A526" s="38">
        <v>38</v>
      </c>
      <c r="B526" s="385"/>
      <c r="C526" s="381"/>
      <c r="D526" s="381"/>
      <c r="E526" s="381"/>
      <c r="F526" s="384"/>
      <c r="G526" s="351"/>
      <c r="H526" s="385"/>
      <c r="I526" s="381"/>
      <c r="J526" s="384"/>
      <c r="K526" s="351"/>
      <c r="L526" s="381"/>
      <c r="M526" s="381"/>
      <c r="N526" s="397"/>
      <c r="O526" s="397"/>
      <c r="P526" s="791"/>
    </row>
    <row r="527" spans="1:16" hidden="1" outlineLevel="1" x14ac:dyDescent="0.25">
      <c r="A527" s="38">
        <v>39</v>
      </c>
      <c r="B527" s="385"/>
      <c r="C527" s="381"/>
      <c r="D527" s="381"/>
      <c r="E527" s="381"/>
      <c r="F527" s="384"/>
      <c r="G527" s="351"/>
      <c r="H527" s="385"/>
      <c r="I527" s="381"/>
      <c r="J527" s="384"/>
      <c r="K527" s="351"/>
      <c r="L527" s="381"/>
      <c r="M527" s="381"/>
      <c r="N527" s="397"/>
      <c r="O527" s="397"/>
      <c r="P527" s="791"/>
    </row>
    <row r="528" spans="1:16" hidden="1" outlineLevel="1" x14ac:dyDescent="0.25">
      <c r="A528" s="38">
        <v>40</v>
      </c>
      <c r="B528" s="385"/>
      <c r="C528" s="381"/>
      <c r="D528" s="381"/>
      <c r="E528" s="381"/>
      <c r="F528" s="384"/>
      <c r="G528" s="351"/>
      <c r="H528" s="385"/>
      <c r="I528" s="381"/>
      <c r="J528" s="384"/>
      <c r="K528" s="351"/>
      <c r="L528" s="381"/>
      <c r="M528" s="381"/>
      <c r="N528" s="397"/>
      <c r="O528" s="397"/>
      <c r="P528" s="791"/>
    </row>
    <row r="529" spans="1:16" hidden="1" outlineLevel="1" x14ac:dyDescent="0.25">
      <c r="A529" s="38">
        <v>41</v>
      </c>
      <c r="B529" s="385"/>
      <c r="C529" s="381"/>
      <c r="D529" s="381"/>
      <c r="E529" s="381"/>
      <c r="F529" s="384"/>
      <c r="G529" s="351"/>
      <c r="H529" s="385"/>
      <c r="I529" s="381"/>
      <c r="J529" s="384"/>
      <c r="K529" s="351"/>
      <c r="L529" s="381"/>
      <c r="M529" s="381"/>
      <c r="N529" s="397"/>
      <c r="O529" s="397"/>
      <c r="P529" s="791"/>
    </row>
    <row r="530" spans="1:16" hidden="1" outlineLevel="1" x14ac:dyDescent="0.25">
      <c r="A530" s="38">
        <v>42</v>
      </c>
      <c r="B530" s="385"/>
      <c r="C530" s="381"/>
      <c r="D530" s="381"/>
      <c r="E530" s="381"/>
      <c r="F530" s="384"/>
      <c r="G530" s="351"/>
      <c r="H530" s="385"/>
      <c r="I530" s="381"/>
      <c r="J530" s="384"/>
      <c r="K530" s="351"/>
      <c r="L530" s="381"/>
      <c r="M530" s="381"/>
      <c r="N530" s="397"/>
      <c r="O530" s="397"/>
      <c r="P530" s="791"/>
    </row>
    <row r="531" spans="1:16" hidden="1" outlineLevel="1" x14ac:dyDescent="0.25">
      <c r="A531" s="38">
        <v>43</v>
      </c>
      <c r="B531" s="385"/>
      <c r="C531" s="381"/>
      <c r="D531" s="381"/>
      <c r="E531" s="381"/>
      <c r="F531" s="384"/>
      <c r="G531" s="351"/>
      <c r="H531" s="385"/>
      <c r="I531" s="381"/>
      <c r="J531" s="384"/>
      <c r="K531" s="351"/>
      <c r="L531" s="381"/>
      <c r="M531" s="381"/>
      <c r="N531" s="397"/>
      <c r="O531" s="397"/>
      <c r="P531" s="791"/>
    </row>
    <row r="532" spans="1:16" hidden="1" outlineLevel="1" x14ac:dyDescent="0.25">
      <c r="A532" s="38">
        <v>44</v>
      </c>
      <c r="B532" s="385"/>
      <c r="C532" s="381"/>
      <c r="D532" s="381"/>
      <c r="E532" s="381"/>
      <c r="F532" s="384"/>
      <c r="G532" s="351"/>
      <c r="H532" s="385"/>
      <c r="I532" s="381"/>
      <c r="J532" s="384"/>
      <c r="K532" s="351"/>
      <c r="L532" s="381"/>
      <c r="M532" s="381"/>
      <c r="N532" s="397"/>
      <c r="O532" s="397"/>
      <c r="P532" s="791"/>
    </row>
    <row r="533" spans="1:16" hidden="1" outlineLevel="1" x14ac:dyDescent="0.25">
      <c r="A533" s="38">
        <v>45</v>
      </c>
      <c r="B533" s="385"/>
      <c r="C533" s="381"/>
      <c r="D533" s="381"/>
      <c r="E533" s="381"/>
      <c r="F533" s="384"/>
      <c r="G533" s="351"/>
      <c r="H533" s="385"/>
      <c r="I533" s="381"/>
      <c r="J533" s="384"/>
      <c r="K533" s="351"/>
      <c r="L533" s="381"/>
      <c r="M533" s="381"/>
      <c r="N533" s="397"/>
      <c r="O533" s="397"/>
      <c r="P533" s="791"/>
    </row>
    <row r="534" spans="1:16" hidden="1" outlineLevel="1" x14ac:dyDescent="0.25">
      <c r="A534" s="38">
        <v>46</v>
      </c>
      <c r="B534" s="385"/>
      <c r="C534" s="381"/>
      <c r="D534" s="381"/>
      <c r="E534" s="381"/>
      <c r="F534" s="384"/>
      <c r="G534" s="351"/>
      <c r="H534" s="385"/>
      <c r="I534" s="381"/>
      <c r="J534" s="384"/>
      <c r="K534" s="351"/>
      <c r="L534" s="381"/>
      <c r="M534" s="381"/>
      <c r="N534" s="397"/>
      <c r="O534" s="397"/>
      <c r="P534" s="791"/>
    </row>
    <row r="535" spans="1:16" hidden="1" outlineLevel="1" x14ac:dyDescent="0.25">
      <c r="A535" s="38">
        <v>47</v>
      </c>
      <c r="B535" s="385"/>
      <c r="C535" s="381"/>
      <c r="D535" s="381"/>
      <c r="E535" s="381"/>
      <c r="F535" s="384"/>
      <c r="G535" s="351"/>
      <c r="H535" s="385"/>
      <c r="I535" s="381"/>
      <c r="J535" s="384"/>
      <c r="K535" s="351"/>
      <c r="L535" s="381"/>
      <c r="M535" s="381"/>
      <c r="N535" s="397"/>
      <c r="O535" s="397"/>
      <c r="P535" s="791"/>
    </row>
    <row r="536" spans="1:16" hidden="1" outlineLevel="1" x14ac:dyDescent="0.25">
      <c r="A536" s="38">
        <v>48</v>
      </c>
      <c r="B536" s="385"/>
      <c r="C536" s="381"/>
      <c r="D536" s="381"/>
      <c r="E536" s="381"/>
      <c r="F536" s="384"/>
      <c r="G536" s="351"/>
      <c r="H536" s="385"/>
      <c r="I536" s="381"/>
      <c r="J536" s="384"/>
      <c r="K536" s="351"/>
      <c r="L536" s="381"/>
      <c r="M536" s="381"/>
      <c r="N536" s="397"/>
      <c r="O536" s="397"/>
      <c r="P536" s="791"/>
    </row>
    <row r="537" spans="1:16" hidden="1" outlineLevel="1" x14ac:dyDescent="0.25">
      <c r="A537" s="38">
        <v>49</v>
      </c>
      <c r="B537" s="389"/>
      <c r="C537" s="393"/>
      <c r="D537" s="393"/>
      <c r="E537" s="393"/>
      <c r="F537" s="392"/>
      <c r="G537" s="55"/>
      <c r="H537" s="389"/>
      <c r="I537" s="393"/>
      <c r="J537" s="392"/>
      <c r="K537" s="55"/>
      <c r="L537" s="393"/>
      <c r="M537" s="393"/>
      <c r="N537" s="397"/>
      <c r="O537" s="397"/>
      <c r="P537" s="791"/>
    </row>
    <row r="538" spans="1:16" hidden="1" outlineLevel="1" x14ac:dyDescent="0.25">
      <c r="A538" s="38">
        <v>50</v>
      </c>
      <c r="B538" s="389"/>
      <c r="C538" s="393"/>
      <c r="D538" s="393"/>
      <c r="E538" s="393"/>
      <c r="F538" s="392"/>
      <c r="G538" s="55"/>
      <c r="H538" s="389"/>
      <c r="I538" s="393"/>
      <c r="J538" s="392"/>
      <c r="K538" s="55"/>
      <c r="L538" s="393"/>
      <c r="M538" s="393"/>
      <c r="N538" s="397"/>
      <c r="O538" s="397"/>
      <c r="P538" s="791"/>
    </row>
    <row r="539" spans="1:16" hidden="1" outlineLevel="1" x14ac:dyDescent="0.25">
      <c r="A539" s="38">
        <v>51</v>
      </c>
      <c r="B539" s="389"/>
      <c r="C539" s="393"/>
      <c r="D539" s="393"/>
      <c r="E539" s="393"/>
      <c r="F539" s="392"/>
      <c r="G539" s="55"/>
      <c r="H539" s="389"/>
      <c r="I539" s="393"/>
      <c r="J539" s="392"/>
      <c r="K539" s="55"/>
      <c r="L539" s="393"/>
      <c r="M539" s="393"/>
      <c r="N539" s="397"/>
      <c r="O539" s="397"/>
      <c r="P539" s="791"/>
    </row>
    <row r="540" spans="1:16" hidden="1" outlineLevel="1" x14ac:dyDescent="0.25">
      <c r="A540" s="38">
        <v>52</v>
      </c>
      <c r="B540" s="389"/>
      <c r="C540" s="393"/>
      <c r="D540" s="393"/>
      <c r="E540" s="393"/>
      <c r="F540" s="392"/>
      <c r="G540" s="55"/>
      <c r="H540" s="389"/>
      <c r="I540" s="393"/>
      <c r="J540" s="392"/>
      <c r="K540" s="55"/>
      <c r="L540" s="393"/>
      <c r="M540" s="393"/>
      <c r="N540" s="397"/>
      <c r="O540" s="397"/>
      <c r="P540" s="791"/>
    </row>
    <row r="541" spans="1:16" hidden="1" outlineLevel="1" x14ac:dyDescent="0.25">
      <c r="A541" s="38">
        <v>53</v>
      </c>
      <c r="B541" s="389"/>
      <c r="C541" s="393"/>
      <c r="D541" s="393"/>
      <c r="E541" s="393"/>
      <c r="F541" s="392"/>
      <c r="G541" s="55"/>
      <c r="H541" s="389"/>
      <c r="I541" s="393"/>
      <c r="J541" s="392"/>
      <c r="K541" s="55"/>
      <c r="L541" s="393"/>
      <c r="M541" s="393"/>
      <c r="N541" s="397"/>
      <c r="O541" s="397"/>
      <c r="P541" s="791"/>
    </row>
    <row r="542" spans="1:16" hidden="1" outlineLevel="1" x14ac:dyDescent="0.25">
      <c r="A542" s="38">
        <v>54</v>
      </c>
      <c r="B542" s="389"/>
      <c r="C542" s="393"/>
      <c r="D542" s="393"/>
      <c r="E542" s="393"/>
      <c r="F542" s="392"/>
      <c r="G542" s="55"/>
      <c r="H542" s="389"/>
      <c r="I542" s="393"/>
      <c r="J542" s="392"/>
      <c r="K542" s="55"/>
      <c r="L542" s="393"/>
      <c r="M542" s="393"/>
      <c r="N542" s="397"/>
      <c r="O542" s="397"/>
      <c r="P542" s="791"/>
    </row>
    <row r="543" spans="1:16" hidden="1" outlineLevel="1" x14ac:dyDescent="0.25">
      <c r="A543" s="38">
        <v>55</v>
      </c>
      <c r="B543" s="389"/>
      <c r="C543" s="393"/>
      <c r="D543" s="393"/>
      <c r="E543" s="393"/>
      <c r="F543" s="392"/>
      <c r="G543" s="55"/>
      <c r="H543" s="389"/>
      <c r="I543" s="393"/>
      <c r="J543" s="392"/>
      <c r="K543" s="55"/>
      <c r="L543" s="393"/>
      <c r="M543" s="393"/>
      <c r="N543" s="397"/>
      <c r="O543" s="397"/>
      <c r="P543" s="791"/>
    </row>
    <row r="544" spans="1:16" hidden="1" outlineLevel="1" x14ac:dyDescent="0.25">
      <c r="A544" s="38">
        <v>56</v>
      </c>
      <c r="B544" s="389"/>
      <c r="C544" s="393"/>
      <c r="D544" s="393"/>
      <c r="E544" s="393"/>
      <c r="F544" s="392"/>
      <c r="G544" s="55"/>
      <c r="H544" s="389"/>
      <c r="I544" s="393"/>
      <c r="J544" s="392"/>
      <c r="K544" s="55"/>
      <c r="L544" s="393"/>
      <c r="M544" s="393"/>
      <c r="N544" s="397"/>
      <c r="O544" s="397"/>
      <c r="P544" s="791"/>
    </row>
    <row r="545" spans="1:16" hidden="1" outlineLevel="1" x14ac:dyDescent="0.25">
      <c r="A545" s="38">
        <v>57</v>
      </c>
      <c r="B545" s="389"/>
      <c r="C545" s="393"/>
      <c r="D545" s="393"/>
      <c r="E545" s="393"/>
      <c r="F545" s="392"/>
      <c r="G545" s="55"/>
      <c r="H545" s="389"/>
      <c r="I545" s="393"/>
      <c r="J545" s="392"/>
      <c r="K545" s="55"/>
      <c r="L545" s="393"/>
      <c r="M545" s="393"/>
      <c r="N545" s="397"/>
      <c r="O545" s="397"/>
      <c r="P545" s="791"/>
    </row>
    <row r="546" spans="1:16" hidden="1" outlineLevel="1" x14ac:dyDescent="0.25">
      <c r="A546" s="38">
        <v>58</v>
      </c>
      <c r="B546" s="389"/>
      <c r="C546" s="393"/>
      <c r="D546" s="393"/>
      <c r="E546" s="393"/>
      <c r="F546" s="392"/>
      <c r="G546" s="55"/>
      <c r="H546" s="389"/>
      <c r="I546" s="393"/>
      <c r="J546" s="392"/>
      <c r="K546" s="55"/>
      <c r="L546" s="393"/>
      <c r="M546" s="393"/>
      <c r="N546" s="397"/>
      <c r="O546" s="397"/>
      <c r="P546" s="791"/>
    </row>
    <row r="547" spans="1:16" hidden="1" outlineLevel="1" x14ac:dyDescent="0.25">
      <c r="A547" s="38">
        <v>59</v>
      </c>
      <c r="B547" s="389"/>
      <c r="C547" s="393"/>
      <c r="D547" s="393"/>
      <c r="E547" s="393"/>
      <c r="F547" s="392"/>
      <c r="G547" s="55"/>
      <c r="H547" s="389"/>
      <c r="I547" s="393"/>
      <c r="J547" s="392"/>
      <c r="K547" s="55"/>
      <c r="L547" s="393"/>
      <c r="M547" s="393"/>
      <c r="N547" s="397"/>
      <c r="O547" s="397"/>
      <c r="P547" s="791"/>
    </row>
    <row r="548" spans="1:16" hidden="1" outlineLevel="1" x14ac:dyDescent="0.25">
      <c r="A548" s="38">
        <v>60</v>
      </c>
      <c r="B548" s="389"/>
      <c r="C548" s="393"/>
      <c r="D548" s="393"/>
      <c r="E548" s="393"/>
      <c r="F548" s="392"/>
      <c r="G548" s="55"/>
      <c r="H548" s="389"/>
      <c r="I548" s="393"/>
      <c r="J548" s="392"/>
      <c r="K548" s="55"/>
      <c r="L548" s="393"/>
      <c r="M548" s="393"/>
      <c r="N548" s="397"/>
      <c r="O548" s="397"/>
      <c r="P548" s="791"/>
    </row>
    <row r="549" spans="1:16" hidden="1" outlineLevel="1" x14ac:dyDescent="0.25">
      <c r="A549" s="38">
        <v>61</v>
      </c>
      <c r="B549" s="389"/>
      <c r="C549" s="393"/>
      <c r="D549" s="393"/>
      <c r="E549" s="393"/>
      <c r="F549" s="392"/>
      <c r="G549" s="55"/>
      <c r="H549" s="389"/>
      <c r="I549" s="393"/>
      <c r="J549" s="392"/>
      <c r="K549" s="55"/>
      <c r="L549" s="393"/>
      <c r="M549" s="393"/>
      <c r="N549" s="397"/>
      <c r="O549" s="397"/>
      <c r="P549" s="791"/>
    </row>
    <row r="550" spans="1:16" hidden="1" outlineLevel="1" x14ac:dyDescent="0.25">
      <c r="A550" s="38">
        <v>62</v>
      </c>
      <c r="B550" s="389"/>
      <c r="C550" s="393"/>
      <c r="D550" s="393"/>
      <c r="E550" s="393"/>
      <c r="F550" s="392"/>
      <c r="G550" s="55"/>
      <c r="H550" s="389"/>
      <c r="I550" s="393"/>
      <c r="J550" s="392"/>
      <c r="K550" s="55"/>
      <c r="L550" s="393"/>
      <c r="M550" s="393"/>
      <c r="N550" s="397"/>
      <c r="O550" s="397"/>
      <c r="P550" s="791"/>
    </row>
    <row r="551" spans="1:16" hidden="1" outlineLevel="1" x14ac:dyDescent="0.25">
      <c r="A551" s="38">
        <v>63</v>
      </c>
      <c r="B551" s="389"/>
      <c r="C551" s="393"/>
      <c r="D551" s="393"/>
      <c r="E551" s="393"/>
      <c r="F551" s="392"/>
      <c r="G551" s="55"/>
      <c r="H551" s="389"/>
      <c r="I551" s="393"/>
      <c r="J551" s="392"/>
      <c r="K551" s="55"/>
      <c r="L551" s="393"/>
      <c r="M551" s="393"/>
      <c r="N551" s="397"/>
      <c r="O551" s="397"/>
      <c r="P551" s="791"/>
    </row>
    <row r="552" spans="1:16" hidden="1" outlineLevel="1" x14ac:dyDescent="0.25">
      <c r="A552" s="38">
        <v>64</v>
      </c>
      <c r="B552" s="389"/>
      <c r="C552" s="393"/>
      <c r="D552" s="393"/>
      <c r="E552" s="393"/>
      <c r="F552" s="392"/>
      <c r="G552" s="55"/>
      <c r="H552" s="389"/>
      <c r="I552" s="393"/>
      <c r="J552" s="392"/>
      <c r="K552" s="55"/>
      <c r="L552" s="393"/>
      <c r="M552" s="393"/>
      <c r="N552" s="397"/>
      <c r="O552" s="397"/>
      <c r="P552" s="791"/>
    </row>
    <row r="553" spans="1:16" hidden="1" outlineLevel="1" x14ac:dyDescent="0.25">
      <c r="A553" s="38">
        <v>65</v>
      </c>
      <c r="B553" s="389"/>
      <c r="C553" s="393"/>
      <c r="D553" s="393"/>
      <c r="E553" s="393"/>
      <c r="F553" s="392"/>
      <c r="G553" s="55"/>
      <c r="H553" s="389"/>
      <c r="I553" s="393"/>
      <c r="J553" s="392"/>
      <c r="K553" s="55"/>
      <c r="L553" s="393"/>
      <c r="M553" s="393"/>
      <c r="N553" s="397"/>
      <c r="O553" s="397"/>
      <c r="P553" s="791"/>
    </row>
    <row r="554" spans="1:16" hidden="1" outlineLevel="1" x14ac:dyDescent="0.25">
      <c r="A554" s="38">
        <v>66</v>
      </c>
      <c r="B554" s="389"/>
      <c r="C554" s="393"/>
      <c r="D554" s="393"/>
      <c r="E554" s="393"/>
      <c r="F554" s="392"/>
      <c r="G554" s="55"/>
      <c r="H554" s="389"/>
      <c r="I554" s="393"/>
      <c r="J554" s="392"/>
      <c r="K554" s="55"/>
      <c r="L554" s="393"/>
      <c r="M554" s="393"/>
      <c r="N554" s="397"/>
      <c r="O554" s="397"/>
      <c r="P554" s="791"/>
    </row>
    <row r="555" spans="1:16" hidden="1" outlineLevel="1" x14ac:dyDescent="0.25">
      <c r="A555" s="38">
        <v>67</v>
      </c>
      <c r="B555" s="389"/>
      <c r="C555" s="393"/>
      <c r="D555" s="393"/>
      <c r="E555" s="393"/>
      <c r="F555" s="392"/>
      <c r="G555" s="55"/>
      <c r="H555" s="389"/>
      <c r="I555" s="393"/>
      <c r="J555" s="392"/>
      <c r="K555" s="55"/>
      <c r="L555" s="393"/>
      <c r="M555" s="393"/>
      <c r="N555" s="397"/>
      <c r="O555" s="397"/>
      <c r="P555" s="791"/>
    </row>
    <row r="556" spans="1:16" hidden="1" outlineLevel="1" x14ac:dyDescent="0.25">
      <c r="A556" s="38">
        <v>68</v>
      </c>
      <c r="B556" s="389"/>
      <c r="C556" s="393"/>
      <c r="D556" s="393"/>
      <c r="E556" s="393"/>
      <c r="F556" s="392"/>
      <c r="G556" s="55"/>
      <c r="H556" s="389"/>
      <c r="I556" s="393"/>
      <c r="J556" s="392"/>
      <c r="K556" s="55"/>
      <c r="L556" s="393"/>
      <c r="M556" s="393"/>
      <c r="N556" s="397"/>
      <c r="O556" s="397"/>
      <c r="P556" s="791"/>
    </row>
    <row r="557" spans="1:16" hidden="1" outlineLevel="1" x14ac:dyDescent="0.25">
      <c r="A557" s="38">
        <v>69</v>
      </c>
      <c r="B557" s="389"/>
      <c r="C557" s="393"/>
      <c r="D557" s="393"/>
      <c r="E557" s="393"/>
      <c r="F557" s="392"/>
      <c r="G557" s="55"/>
      <c r="H557" s="389"/>
      <c r="I557" s="393"/>
      <c r="J557" s="392"/>
      <c r="K557" s="55"/>
      <c r="L557" s="393"/>
      <c r="M557" s="393"/>
      <c r="N557" s="397"/>
      <c r="O557" s="397"/>
      <c r="P557" s="791"/>
    </row>
    <row r="558" spans="1:16" hidden="1" outlineLevel="1" x14ac:dyDescent="0.25">
      <c r="A558" s="38">
        <v>70</v>
      </c>
      <c r="B558" s="389"/>
      <c r="C558" s="393"/>
      <c r="D558" s="393"/>
      <c r="E558" s="393"/>
      <c r="F558" s="392"/>
      <c r="G558" s="55"/>
      <c r="H558" s="389"/>
      <c r="I558" s="393"/>
      <c r="J558" s="392"/>
      <c r="K558" s="55"/>
      <c r="L558" s="393"/>
      <c r="M558" s="393"/>
      <c r="N558" s="397"/>
      <c r="O558" s="397"/>
      <c r="P558" s="791"/>
    </row>
    <row r="559" spans="1:16" hidden="1" outlineLevel="1" x14ac:dyDescent="0.25">
      <c r="A559" s="38">
        <v>71</v>
      </c>
      <c r="B559" s="389"/>
      <c r="C559" s="393"/>
      <c r="D559" s="393"/>
      <c r="E559" s="393"/>
      <c r="F559" s="392"/>
      <c r="G559" s="55"/>
      <c r="H559" s="389"/>
      <c r="I559" s="393"/>
      <c r="J559" s="392"/>
      <c r="K559" s="55"/>
      <c r="L559" s="393"/>
      <c r="M559" s="393"/>
      <c r="N559" s="397"/>
      <c r="O559" s="397"/>
      <c r="P559" s="791"/>
    </row>
    <row r="560" spans="1:16" hidden="1" outlineLevel="1" x14ac:dyDescent="0.25">
      <c r="A560" s="38">
        <v>72</v>
      </c>
      <c r="B560" s="389"/>
      <c r="C560" s="393"/>
      <c r="D560" s="393"/>
      <c r="E560" s="393"/>
      <c r="F560" s="392"/>
      <c r="G560" s="55"/>
      <c r="H560" s="389"/>
      <c r="I560" s="393"/>
      <c r="J560" s="392"/>
      <c r="K560" s="55"/>
      <c r="L560" s="393"/>
      <c r="M560" s="393"/>
      <c r="N560" s="397"/>
      <c r="O560" s="397"/>
      <c r="P560" s="791"/>
    </row>
    <row r="561" spans="1:16" hidden="1" outlineLevel="1" x14ac:dyDescent="0.25">
      <c r="A561" s="38">
        <v>73</v>
      </c>
      <c r="B561" s="389"/>
      <c r="C561" s="393"/>
      <c r="D561" s="393"/>
      <c r="E561" s="393"/>
      <c r="F561" s="392"/>
      <c r="G561" s="55"/>
      <c r="H561" s="389"/>
      <c r="I561" s="393"/>
      <c r="J561" s="392"/>
      <c r="K561" s="55"/>
      <c r="L561" s="393"/>
      <c r="M561" s="393"/>
      <c r="N561" s="397"/>
      <c r="O561" s="397"/>
      <c r="P561" s="791"/>
    </row>
    <row r="562" spans="1:16" hidden="1" outlineLevel="1" x14ac:dyDescent="0.25">
      <c r="A562" s="38">
        <v>74</v>
      </c>
      <c r="B562" s="389"/>
      <c r="C562" s="393"/>
      <c r="D562" s="393"/>
      <c r="E562" s="393"/>
      <c r="F562" s="392"/>
      <c r="G562" s="55"/>
      <c r="H562" s="389"/>
      <c r="I562" s="393"/>
      <c r="J562" s="392"/>
      <c r="K562" s="55"/>
      <c r="L562" s="393"/>
      <c r="M562" s="393"/>
      <c r="N562" s="397"/>
      <c r="O562" s="397"/>
      <c r="P562" s="791"/>
    </row>
    <row r="563" spans="1:16" hidden="1" outlineLevel="1" x14ac:dyDescent="0.25">
      <c r="A563" s="38">
        <v>75</v>
      </c>
      <c r="B563" s="389"/>
      <c r="C563" s="393"/>
      <c r="D563" s="393"/>
      <c r="E563" s="393"/>
      <c r="F563" s="392"/>
      <c r="G563" s="55"/>
      <c r="H563" s="389"/>
      <c r="I563" s="393"/>
      <c r="J563" s="392"/>
      <c r="K563" s="55"/>
      <c r="L563" s="393"/>
      <c r="M563" s="393"/>
      <c r="N563" s="397"/>
      <c r="O563" s="397"/>
      <c r="P563" s="791"/>
    </row>
    <row r="564" spans="1:16" hidden="1" outlineLevel="1" x14ac:dyDescent="0.25">
      <c r="A564" s="38">
        <v>76</v>
      </c>
      <c r="B564" s="389"/>
      <c r="C564" s="393"/>
      <c r="D564" s="393"/>
      <c r="E564" s="393"/>
      <c r="F564" s="392"/>
      <c r="G564" s="55"/>
      <c r="H564" s="389"/>
      <c r="I564" s="393"/>
      <c r="J564" s="392"/>
      <c r="K564" s="55"/>
      <c r="L564" s="393"/>
      <c r="M564" s="393"/>
      <c r="N564" s="397"/>
      <c r="O564" s="397"/>
      <c r="P564" s="791"/>
    </row>
    <row r="565" spans="1:16" hidden="1" outlineLevel="1" x14ac:dyDescent="0.25">
      <c r="A565" s="38">
        <v>77</v>
      </c>
      <c r="B565" s="389"/>
      <c r="C565" s="393"/>
      <c r="D565" s="393"/>
      <c r="E565" s="393"/>
      <c r="F565" s="392"/>
      <c r="G565" s="55"/>
      <c r="H565" s="389"/>
      <c r="I565" s="393"/>
      <c r="J565" s="392"/>
      <c r="K565" s="55"/>
      <c r="L565" s="393"/>
      <c r="M565" s="393"/>
      <c r="N565" s="397"/>
      <c r="O565" s="397"/>
      <c r="P565" s="791"/>
    </row>
    <row r="566" spans="1:16" hidden="1" outlineLevel="1" x14ac:dyDescent="0.25">
      <c r="A566" s="38">
        <v>78</v>
      </c>
      <c r="B566" s="389"/>
      <c r="C566" s="393"/>
      <c r="D566" s="393"/>
      <c r="E566" s="393"/>
      <c r="F566" s="392"/>
      <c r="G566" s="55"/>
      <c r="H566" s="389"/>
      <c r="I566" s="393"/>
      <c r="J566" s="392"/>
      <c r="K566" s="55"/>
      <c r="L566" s="393"/>
      <c r="M566" s="393"/>
      <c r="N566" s="397"/>
      <c r="O566" s="397"/>
      <c r="P566" s="791"/>
    </row>
    <row r="567" spans="1:16" hidden="1" outlineLevel="1" x14ac:dyDescent="0.25">
      <c r="A567" s="38">
        <v>79</v>
      </c>
      <c r="B567" s="389"/>
      <c r="C567" s="393"/>
      <c r="D567" s="393"/>
      <c r="E567" s="393"/>
      <c r="F567" s="392"/>
      <c r="G567" s="55"/>
      <c r="H567" s="389"/>
      <c r="I567" s="393"/>
      <c r="J567" s="392"/>
      <c r="K567" s="55"/>
      <c r="L567" s="393"/>
      <c r="M567" s="393"/>
      <c r="N567" s="397"/>
      <c r="O567" s="397"/>
      <c r="P567" s="791"/>
    </row>
    <row r="568" spans="1:16" hidden="1" outlineLevel="1" x14ac:dyDescent="0.25">
      <c r="A568" s="38">
        <v>80</v>
      </c>
      <c r="B568" s="389"/>
      <c r="C568" s="393"/>
      <c r="D568" s="393"/>
      <c r="E568" s="393"/>
      <c r="F568" s="392"/>
      <c r="G568" s="55"/>
      <c r="H568" s="389"/>
      <c r="I568" s="393"/>
      <c r="J568" s="392"/>
      <c r="K568" s="55"/>
      <c r="L568" s="393"/>
      <c r="M568" s="393"/>
      <c r="N568" s="397"/>
      <c r="O568" s="397"/>
      <c r="P568" s="791"/>
    </row>
    <row r="569" spans="1:16" hidden="1" outlineLevel="1" x14ac:dyDescent="0.25">
      <c r="A569" s="38">
        <v>81</v>
      </c>
      <c r="B569" s="389"/>
      <c r="C569" s="393"/>
      <c r="D569" s="393"/>
      <c r="E569" s="393"/>
      <c r="F569" s="392"/>
      <c r="G569" s="55"/>
      <c r="H569" s="389"/>
      <c r="I569" s="393"/>
      <c r="J569" s="392"/>
      <c r="K569" s="55"/>
      <c r="L569" s="393"/>
      <c r="M569" s="393"/>
      <c r="N569" s="397"/>
      <c r="O569" s="397"/>
      <c r="P569" s="791"/>
    </row>
    <row r="570" spans="1:16" hidden="1" outlineLevel="1" x14ac:dyDescent="0.25">
      <c r="A570" s="38">
        <v>82</v>
      </c>
      <c r="B570" s="389"/>
      <c r="C570" s="393"/>
      <c r="D570" s="393"/>
      <c r="E570" s="393"/>
      <c r="F570" s="392"/>
      <c r="G570" s="55"/>
      <c r="H570" s="389"/>
      <c r="I570" s="393"/>
      <c r="J570" s="392"/>
      <c r="K570" s="55"/>
      <c r="L570" s="393"/>
      <c r="M570" s="393"/>
      <c r="N570" s="397"/>
      <c r="O570" s="397"/>
      <c r="P570" s="791"/>
    </row>
    <row r="571" spans="1:16" hidden="1" outlineLevel="1" x14ac:dyDescent="0.25">
      <c r="A571" s="38">
        <v>83</v>
      </c>
      <c r="B571" s="389"/>
      <c r="C571" s="393"/>
      <c r="D571" s="393"/>
      <c r="E571" s="393"/>
      <c r="F571" s="392"/>
      <c r="G571" s="55"/>
      <c r="H571" s="389"/>
      <c r="I571" s="393"/>
      <c r="J571" s="392"/>
      <c r="K571" s="55"/>
      <c r="L571" s="393"/>
      <c r="M571" s="393"/>
      <c r="N571" s="397"/>
      <c r="O571" s="397"/>
      <c r="P571" s="791"/>
    </row>
    <row r="572" spans="1:16" hidden="1" outlineLevel="1" x14ac:dyDescent="0.25">
      <c r="A572" s="38">
        <v>84</v>
      </c>
      <c r="B572" s="389"/>
      <c r="C572" s="393"/>
      <c r="D572" s="393"/>
      <c r="E572" s="393"/>
      <c r="F572" s="392"/>
      <c r="G572" s="55"/>
      <c r="H572" s="389"/>
      <c r="I572" s="393"/>
      <c r="J572" s="392"/>
      <c r="K572" s="55"/>
      <c r="L572" s="393"/>
      <c r="M572" s="393"/>
      <c r="N572" s="397"/>
      <c r="O572" s="397"/>
      <c r="P572" s="791"/>
    </row>
    <row r="573" spans="1:16" hidden="1" outlineLevel="1" x14ac:dyDescent="0.25">
      <c r="A573" s="38">
        <v>85</v>
      </c>
      <c r="B573" s="389"/>
      <c r="C573" s="393"/>
      <c r="D573" s="393"/>
      <c r="E573" s="393"/>
      <c r="F573" s="392"/>
      <c r="G573" s="55"/>
      <c r="H573" s="389"/>
      <c r="I573" s="393"/>
      <c r="J573" s="392"/>
      <c r="K573" s="55"/>
      <c r="L573" s="393"/>
      <c r="M573" s="393"/>
      <c r="N573" s="397"/>
      <c r="O573" s="397"/>
      <c r="P573" s="791"/>
    </row>
    <row r="574" spans="1:16" hidden="1" outlineLevel="1" x14ac:dyDescent="0.25">
      <c r="A574" s="38">
        <v>86</v>
      </c>
      <c r="B574" s="389"/>
      <c r="C574" s="393"/>
      <c r="D574" s="393"/>
      <c r="E574" s="393"/>
      <c r="F574" s="392"/>
      <c r="G574" s="55"/>
      <c r="H574" s="389"/>
      <c r="I574" s="393"/>
      <c r="J574" s="392"/>
      <c r="K574" s="55"/>
      <c r="L574" s="393"/>
      <c r="M574" s="393"/>
      <c r="N574" s="397"/>
      <c r="O574" s="397"/>
      <c r="P574" s="791"/>
    </row>
    <row r="575" spans="1:16" hidden="1" outlineLevel="1" x14ac:dyDescent="0.25">
      <c r="A575" s="38">
        <v>87</v>
      </c>
      <c r="B575" s="389"/>
      <c r="C575" s="393"/>
      <c r="D575" s="393"/>
      <c r="E575" s="393"/>
      <c r="F575" s="392"/>
      <c r="G575" s="55"/>
      <c r="H575" s="389"/>
      <c r="I575" s="393"/>
      <c r="J575" s="392"/>
      <c r="K575" s="55"/>
      <c r="L575" s="393"/>
      <c r="M575" s="393"/>
      <c r="N575" s="397"/>
      <c r="O575" s="397"/>
      <c r="P575" s="791"/>
    </row>
    <row r="576" spans="1:16" hidden="1" outlineLevel="1" x14ac:dyDescent="0.25">
      <c r="A576" s="38">
        <v>88</v>
      </c>
      <c r="B576" s="389"/>
      <c r="C576" s="393"/>
      <c r="D576" s="393"/>
      <c r="E576" s="393"/>
      <c r="F576" s="392"/>
      <c r="G576" s="55"/>
      <c r="H576" s="389"/>
      <c r="I576" s="393"/>
      <c r="J576" s="392"/>
      <c r="K576" s="55"/>
      <c r="L576" s="393"/>
      <c r="M576" s="393"/>
      <c r="N576" s="397"/>
      <c r="O576" s="397"/>
      <c r="P576" s="791"/>
    </row>
    <row r="577" spans="1:16" hidden="1" outlineLevel="1" x14ac:dyDescent="0.25">
      <c r="A577" s="38">
        <v>89</v>
      </c>
      <c r="B577" s="389"/>
      <c r="C577" s="393"/>
      <c r="D577" s="393"/>
      <c r="E577" s="393"/>
      <c r="F577" s="392"/>
      <c r="G577" s="55"/>
      <c r="H577" s="389"/>
      <c r="I577" s="393"/>
      <c r="J577" s="392"/>
      <c r="K577" s="55"/>
      <c r="L577" s="393"/>
      <c r="M577" s="393"/>
      <c r="N577" s="397"/>
      <c r="O577" s="397"/>
      <c r="P577" s="791"/>
    </row>
    <row r="578" spans="1:16" hidden="1" outlineLevel="1" x14ac:dyDescent="0.25">
      <c r="A578" s="38">
        <v>90</v>
      </c>
      <c r="B578" s="389"/>
      <c r="C578" s="393"/>
      <c r="D578" s="393"/>
      <c r="E578" s="393"/>
      <c r="F578" s="392"/>
      <c r="G578" s="55"/>
      <c r="H578" s="389"/>
      <c r="I578" s="393"/>
      <c r="J578" s="392"/>
      <c r="K578" s="55"/>
      <c r="L578" s="393"/>
      <c r="M578" s="393"/>
      <c r="N578" s="397"/>
      <c r="O578" s="397"/>
      <c r="P578" s="791"/>
    </row>
    <row r="579" spans="1:16" hidden="1" outlineLevel="1" x14ac:dyDescent="0.25">
      <c r="A579" s="38">
        <v>91</v>
      </c>
      <c r="B579" s="389"/>
      <c r="C579" s="393"/>
      <c r="D579" s="393"/>
      <c r="E579" s="393"/>
      <c r="F579" s="392"/>
      <c r="G579" s="55"/>
      <c r="H579" s="389"/>
      <c r="I579" s="393"/>
      <c r="J579" s="392"/>
      <c r="K579" s="55"/>
      <c r="L579" s="393"/>
      <c r="M579" s="393"/>
      <c r="N579" s="397"/>
      <c r="O579" s="397"/>
      <c r="P579" s="791"/>
    </row>
    <row r="580" spans="1:16" hidden="1" outlineLevel="1" x14ac:dyDescent="0.25">
      <c r="A580" s="38">
        <v>92</v>
      </c>
      <c r="B580" s="389"/>
      <c r="C580" s="393"/>
      <c r="D580" s="393"/>
      <c r="E580" s="393"/>
      <c r="F580" s="392"/>
      <c r="G580" s="55"/>
      <c r="H580" s="389"/>
      <c r="I580" s="393"/>
      <c r="J580" s="392"/>
      <c r="K580" s="55"/>
      <c r="L580" s="393"/>
      <c r="M580" s="393"/>
      <c r="N580" s="397"/>
      <c r="O580" s="397"/>
      <c r="P580" s="791"/>
    </row>
    <row r="581" spans="1:16" hidden="1" outlineLevel="1" x14ac:dyDescent="0.25">
      <c r="A581" s="38">
        <v>93</v>
      </c>
      <c r="B581" s="389"/>
      <c r="C581" s="393"/>
      <c r="D581" s="393"/>
      <c r="E581" s="393"/>
      <c r="F581" s="392"/>
      <c r="G581" s="55"/>
      <c r="H581" s="389"/>
      <c r="I581" s="393"/>
      <c r="J581" s="392"/>
      <c r="K581" s="55"/>
      <c r="L581" s="393"/>
      <c r="M581" s="393"/>
      <c r="N581" s="397"/>
      <c r="O581" s="397"/>
      <c r="P581" s="791"/>
    </row>
    <row r="582" spans="1:16" hidden="1" outlineLevel="1" x14ac:dyDescent="0.25">
      <c r="A582" s="38">
        <v>94</v>
      </c>
      <c r="B582" s="389"/>
      <c r="C582" s="393"/>
      <c r="D582" s="393"/>
      <c r="E582" s="393"/>
      <c r="F582" s="392"/>
      <c r="G582" s="55"/>
      <c r="H582" s="389"/>
      <c r="I582" s="393"/>
      <c r="J582" s="392"/>
      <c r="K582" s="55"/>
      <c r="L582" s="393"/>
      <c r="M582" s="393"/>
      <c r="N582" s="397"/>
      <c r="O582" s="397"/>
      <c r="P582" s="791"/>
    </row>
    <row r="583" spans="1:16" hidden="1" outlineLevel="1" x14ac:dyDescent="0.25">
      <c r="A583" s="38">
        <v>95</v>
      </c>
      <c r="B583" s="389"/>
      <c r="C583" s="393"/>
      <c r="D583" s="393"/>
      <c r="E583" s="393"/>
      <c r="F583" s="392"/>
      <c r="G583" s="55"/>
      <c r="H583" s="389"/>
      <c r="I583" s="393"/>
      <c r="J583" s="392"/>
      <c r="K583" s="55"/>
      <c r="L583" s="393"/>
      <c r="M583" s="393"/>
      <c r="N583" s="397"/>
      <c r="O583" s="397"/>
      <c r="P583" s="791"/>
    </row>
    <row r="584" spans="1:16" ht="15.75" collapsed="1" thickBot="1" x14ac:dyDescent="0.3">
      <c r="A584" s="39">
        <v>96</v>
      </c>
      <c r="B584" s="390"/>
      <c r="C584" s="394"/>
      <c r="D584" s="394"/>
      <c r="E584" s="394"/>
      <c r="F584" s="392"/>
      <c r="G584" s="55"/>
      <c r="H584" s="389"/>
      <c r="I584" s="393"/>
      <c r="J584" s="392"/>
      <c r="K584" s="55"/>
      <c r="L584" s="393"/>
      <c r="M584" s="393"/>
      <c r="N584" s="397"/>
      <c r="O584" s="397"/>
      <c r="P584" s="791"/>
    </row>
    <row r="585" spans="1:16" ht="15.75" thickBot="1" x14ac:dyDescent="0.3">
      <c r="A585" s="266" t="s">
        <v>1637</v>
      </c>
      <c r="B585" s="388"/>
      <c r="C585" s="391"/>
      <c r="D585" s="391"/>
      <c r="E585" s="391"/>
      <c r="F585" s="395"/>
      <c r="G585" s="34"/>
      <c r="H585" s="388"/>
      <c r="I585" s="391"/>
      <c r="J585" s="395"/>
      <c r="K585" s="34"/>
      <c r="L585" s="391"/>
      <c r="M585" s="391"/>
      <c r="N585" s="397"/>
      <c r="O585" s="397"/>
      <c r="P585" s="791"/>
    </row>
    <row r="586" spans="1:16" hidden="1" outlineLevel="1" x14ac:dyDescent="0.25">
      <c r="A586" s="38">
        <v>1</v>
      </c>
      <c r="B586" s="839"/>
      <c r="C586" s="727"/>
      <c r="D586" s="210"/>
      <c r="E586" s="315"/>
      <c r="F586" s="210"/>
      <c r="G586" s="210"/>
      <c r="H586" s="385"/>
      <c r="I586" s="210"/>
      <c r="J586" s="384"/>
      <c r="K586" s="351"/>
      <c r="L586" s="381"/>
      <c r="M586" s="381"/>
      <c r="N586" s="383"/>
      <c r="O586" s="397"/>
      <c r="P586" s="791"/>
    </row>
    <row r="587" spans="1:16" hidden="1" outlineLevel="1" x14ac:dyDescent="0.25">
      <c r="A587" s="38">
        <v>2</v>
      </c>
      <c r="B587" s="663"/>
      <c r="C587" s="727"/>
      <c r="D587" s="210"/>
      <c r="E587" s="315"/>
      <c r="F587" s="210"/>
      <c r="G587" s="210"/>
      <c r="H587" s="385"/>
      <c r="I587" s="210"/>
      <c r="J587" s="384"/>
      <c r="K587" s="364"/>
      <c r="L587" s="381"/>
      <c r="M587" s="381"/>
      <c r="N587" s="383"/>
      <c r="O587" s="383"/>
      <c r="P587" s="791"/>
    </row>
    <row r="588" spans="1:16" hidden="1" outlineLevel="1" x14ac:dyDescent="0.25">
      <c r="A588" s="38">
        <v>3</v>
      </c>
      <c r="B588" s="284"/>
      <c r="C588" s="727"/>
      <c r="D588" s="210"/>
      <c r="E588" s="315"/>
      <c r="F588" s="210"/>
      <c r="G588" s="210"/>
      <c r="H588" s="385"/>
      <c r="I588" s="210"/>
      <c r="J588" s="384"/>
      <c r="K588" s="364"/>
      <c r="L588" s="381"/>
      <c r="M588" s="381"/>
      <c r="N588" s="383"/>
      <c r="O588" s="383"/>
      <c r="P588" s="791"/>
    </row>
    <row r="589" spans="1:16" hidden="1" outlineLevel="1" x14ac:dyDescent="0.25">
      <c r="A589" s="38">
        <v>4</v>
      </c>
      <c r="B589" s="284"/>
      <c r="C589" s="727"/>
      <c r="D589" s="210"/>
      <c r="E589" s="315"/>
      <c r="F589" s="210"/>
      <c r="G589" s="210"/>
      <c r="H589" s="385"/>
      <c r="I589" s="210"/>
      <c r="J589" s="384"/>
      <c r="K589" s="364"/>
      <c r="L589" s="381"/>
      <c r="M589" s="381"/>
      <c r="N589" s="383"/>
      <c r="O589" s="383"/>
      <c r="P589" s="791"/>
    </row>
    <row r="590" spans="1:16" hidden="1" outlineLevel="1" x14ac:dyDescent="0.25">
      <c r="A590" s="38">
        <v>5</v>
      </c>
      <c r="B590" s="284"/>
      <c r="C590" s="727"/>
      <c r="D590" s="210"/>
      <c r="E590" s="315"/>
      <c r="F590" s="210"/>
      <c r="G590" s="210"/>
      <c r="H590" s="385"/>
      <c r="I590" s="210"/>
      <c r="J590" s="384"/>
      <c r="K590" s="351"/>
      <c r="L590" s="381"/>
      <c r="M590" s="381"/>
      <c r="N590" s="383"/>
      <c r="O590" s="383"/>
      <c r="P590" s="791"/>
    </row>
    <row r="591" spans="1:16" hidden="1" outlineLevel="1" x14ac:dyDescent="0.25">
      <c r="A591" s="38">
        <v>6</v>
      </c>
      <c r="B591" s="284"/>
      <c r="C591" s="727"/>
      <c r="D591" s="210"/>
      <c r="E591" s="315"/>
      <c r="F591" s="210"/>
      <c r="G591" s="210"/>
      <c r="H591" s="385"/>
      <c r="I591" s="210"/>
      <c r="J591" s="210"/>
      <c r="K591" s="210"/>
      <c r="L591" s="315"/>
      <c r="M591" s="315"/>
      <c r="N591" s="383"/>
      <c r="O591" s="383"/>
      <c r="P591" s="791"/>
    </row>
    <row r="592" spans="1:16" hidden="1" outlineLevel="1" x14ac:dyDescent="0.25">
      <c r="A592" s="38">
        <v>7</v>
      </c>
      <c r="B592" s="284"/>
      <c r="C592" s="727"/>
      <c r="D592" s="210"/>
      <c r="E592" s="315"/>
      <c r="F592" s="210"/>
      <c r="G592" s="210"/>
      <c r="H592" s="385"/>
      <c r="I592" s="210"/>
      <c r="J592" s="384"/>
      <c r="K592" s="351"/>
      <c r="L592" s="381"/>
      <c r="M592" s="381"/>
      <c r="N592" s="383"/>
      <c r="O592" s="383"/>
      <c r="P592" s="791"/>
    </row>
    <row r="593" spans="1:16" hidden="1" outlineLevel="1" x14ac:dyDescent="0.25">
      <c r="A593" s="38">
        <v>8</v>
      </c>
      <c r="B593" s="284"/>
      <c r="C593" s="727"/>
      <c r="D593" s="210"/>
      <c r="E593" s="315"/>
      <c r="F593" s="210"/>
      <c r="G593" s="210"/>
      <c r="H593" s="385"/>
      <c r="I593" s="210"/>
      <c r="J593" s="210"/>
      <c r="K593" s="315"/>
      <c r="L593" s="315"/>
      <c r="M593" s="315"/>
      <c r="N593" s="383"/>
      <c r="O593" s="383"/>
      <c r="P593" s="791"/>
    </row>
    <row r="594" spans="1:16" hidden="1" outlineLevel="1" x14ac:dyDescent="0.25">
      <c r="A594" s="38">
        <v>9</v>
      </c>
      <c r="B594" s="284"/>
      <c r="C594" s="696"/>
      <c r="D594" s="381"/>
      <c r="E594" s="381"/>
      <c r="F594" s="210"/>
      <c r="G594" s="210"/>
      <c r="H594" s="385"/>
      <c r="I594" s="210"/>
      <c r="J594" s="210"/>
      <c r="K594" s="210"/>
      <c r="L594" s="210"/>
      <c r="M594" s="210"/>
      <c r="N594" s="383"/>
      <c r="O594" s="383"/>
      <c r="P594" s="791"/>
    </row>
    <row r="595" spans="1:16" hidden="1" outlineLevel="1" x14ac:dyDescent="0.25">
      <c r="A595" s="38">
        <v>10</v>
      </c>
      <c r="B595" s="284"/>
      <c r="C595" s="696"/>
      <c r="D595" s="381"/>
      <c r="E595" s="381"/>
      <c r="F595" s="210"/>
      <c r="G595" s="210"/>
      <c r="H595" s="385"/>
      <c r="I595" s="210"/>
      <c r="J595" s="384"/>
      <c r="K595" s="351"/>
      <c r="L595" s="381"/>
      <c r="M595" s="381"/>
      <c r="N595" s="383"/>
      <c r="O595" s="383"/>
      <c r="P595" s="791"/>
    </row>
    <row r="596" spans="1:16" hidden="1" outlineLevel="1" x14ac:dyDescent="0.25">
      <c r="A596" s="38">
        <v>11</v>
      </c>
      <c r="B596" s="663"/>
      <c r="C596" s="696"/>
      <c r="D596" s="381"/>
      <c r="E596" s="381"/>
      <c r="F596" s="210"/>
      <c r="G596" s="210"/>
      <c r="H596" s="210"/>
      <c r="I596" s="210"/>
      <c r="J596" s="384"/>
      <c r="K596" s="351"/>
      <c r="L596" s="381"/>
      <c r="M596" s="381"/>
      <c r="N596" s="383"/>
      <c r="O596" s="383"/>
      <c r="P596" s="791"/>
    </row>
    <row r="597" spans="1:16" hidden="1" outlineLevel="1" x14ac:dyDescent="0.25">
      <c r="A597" s="38">
        <v>12</v>
      </c>
      <c r="B597" s="663"/>
      <c r="C597" s="696"/>
      <c r="D597" s="381"/>
      <c r="E597" s="381"/>
      <c r="F597" s="210"/>
      <c r="G597" s="210"/>
      <c r="H597" s="640"/>
      <c r="I597" s="210"/>
      <c r="J597" s="384"/>
      <c r="K597" s="351"/>
      <c r="L597" s="381"/>
      <c r="M597" s="381"/>
      <c r="N597" s="383"/>
      <c r="O597" s="383"/>
      <c r="P597" s="791"/>
    </row>
    <row r="598" spans="1:16" hidden="1" outlineLevel="1" x14ac:dyDescent="0.25">
      <c r="A598" s="38">
        <v>13</v>
      </c>
      <c r="B598" s="663"/>
      <c r="C598" s="727"/>
      <c r="D598" s="210"/>
      <c r="E598" s="315"/>
      <c r="F598" s="210"/>
      <c r="G598" s="210"/>
      <c r="H598" s="640"/>
      <c r="I598" s="210"/>
      <c r="J598" s="210"/>
      <c r="K598" s="210"/>
      <c r="L598" s="210"/>
      <c r="M598" s="210"/>
      <c r="N598" s="383"/>
      <c r="O598" s="383"/>
      <c r="P598" s="791"/>
    </row>
    <row r="599" spans="1:16" hidden="1" outlineLevel="1" x14ac:dyDescent="0.25">
      <c r="A599" s="38">
        <v>14</v>
      </c>
      <c r="B599" s="663"/>
      <c r="C599" s="727"/>
      <c r="D599" s="210"/>
      <c r="E599" s="315"/>
      <c r="F599" s="210"/>
      <c r="G599" s="210"/>
      <c r="H599" s="640"/>
      <c r="I599" s="210"/>
      <c r="J599" s="210"/>
      <c r="K599" s="210"/>
      <c r="L599" s="210"/>
      <c r="M599" s="210"/>
      <c r="N599" s="383"/>
      <c r="O599" s="383"/>
      <c r="P599" s="791"/>
    </row>
    <row r="600" spans="1:16" hidden="1" outlineLevel="1" x14ac:dyDescent="0.25">
      <c r="A600" s="38">
        <v>15</v>
      </c>
      <c r="B600" s="663"/>
      <c r="C600" s="696"/>
      <c r="D600" s="381"/>
      <c r="E600" s="315"/>
      <c r="F600" s="210"/>
      <c r="G600" s="210"/>
      <c r="H600" s="640"/>
      <c r="I600" s="210"/>
      <c r="J600" s="210"/>
      <c r="K600" s="210"/>
      <c r="L600" s="210"/>
      <c r="M600" s="210"/>
      <c r="N600" s="383"/>
      <c r="O600" s="383"/>
      <c r="P600" s="791"/>
    </row>
    <row r="601" spans="1:16" hidden="1" outlineLevel="1" x14ac:dyDescent="0.25">
      <c r="A601" s="38">
        <v>16</v>
      </c>
      <c r="B601" s="663"/>
      <c r="C601" s="696"/>
      <c r="D601" s="381"/>
      <c r="E601" s="315"/>
      <c r="F601" s="210"/>
      <c r="G601" s="210"/>
      <c r="H601" s="640"/>
      <c r="I601" s="210"/>
      <c r="J601" s="210"/>
      <c r="K601" s="210"/>
      <c r="L601" s="210"/>
      <c r="M601" s="210"/>
      <c r="N601" s="383"/>
      <c r="O601" s="383"/>
      <c r="P601" s="791"/>
    </row>
    <row r="602" spans="1:16" hidden="1" outlineLevel="1" x14ac:dyDescent="0.25">
      <c r="A602" s="38">
        <v>17</v>
      </c>
      <c r="B602" s="663"/>
      <c r="C602" s="696"/>
      <c r="D602" s="381"/>
      <c r="E602" s="315"/>
      <c r="F602" s="210"/>
      <c r="G602" s="210"/>
      <c r="H602" s="640"/>
      <c r="I602" s="210"/>
      <c r="J602" s="384"/>
      <c r="K602" s="351"/>
      <c r="L602" s="381"/>
      <c r="M602" s="381"/>
      <c r="N602" s="383"/>
      <c r="O602" s="383"/>
      <c r="P602" s="791"/>
    </row>
    <row r="603" spans="1:16" hidden="1" outlineLevel="1" x14ac:dyDescent="0.25">
      <c r="A603" s="38">
        <v>18</v>
      </c>
      <c r="B603" s="663"/>
      <c r="C603" s="696"/>
      <c r="D603" s="210"/>
      <c r="E603" s="315"/>
      <c r="F603" s="210"/>
      <c r="G603" s="210"/>
      <c r="H603" s="640"/>
      <c r="I603" s="210"/>
      <c r="J603" s="384"/>
      <c r="K603" s="351"/>
      <c r="L603" s="381"/>
      <c r="M603" s="381"/>
      <c r="N603" s="383"/>
      <c r="O603" s="383"/>
      <c r="P603" s="791"/>
    </row>
    <row r="604" spans="1:16" hidden="1" outlineLevel="1" x14ac:dyDescent="0.25">
      <c r="A604" s="38">
        <v>19</v>
      </c>
      <c r="B604" s="663"/>
      <c r="C604" s="696"/>
      <c r="D604" s="210"/>
      <c r="E604" s="381"/>
      <c r="F604" s="210"/>
      <c r="G604" s="210"/>
      <c r="H604" s="640"/>
      <c r="I604" s="210"/>
      <c r="J604" s="384"/>
      <c r="K604" s="351"/>
      <c r="L604" s="381"/>
      <c r="M604" s="381"/>
      <c r="N604" s="383"/>
      <c r="O604" s="383"/>
      <c r="P604" s="791"/>
    </row>
    <row r="605" spans="1:16" hidden="1" outlineLevel="1" x14ac:dyDescent="0.25">
      <c r="A605" s="38">
        <v>20</v>
      </c>
      <c r="B605" s="663"/>
      <c r="C605" s="696"/>
      <c r="D605" s="381"/>
      <c r="E605" s="381"/>
      <c r="F605" s="210"/>
      <c r="G605" s="210"/>
      <c r="H605" s="385"/>
      <c r="I605" s="210"/>
      <c r="J605" s="210"/>
      <c r="K605" s="210"/>
      <c r="L605" s="315"/>
      <c r="M605" s="315"/>
      <c r="N605" s="383"/>
      <c r="O605" s="383"/>
      <c r="P605" s="791"/>
    </row>
    <row r="606" spans="1:16" hidden="1" outlineLevel="1" x14ac:dyDescent="0.25">
      <c r="A606" s="38">
        <v>21</v>
      </c>
      <c r="B606" s="663"/>
      <c r="C606" s="696"/>
      <c r="D606" s="210"/>
      <c r="E606" s="315"/>
      <c r="F606" s="210"/>
      <c r="G606" s="210"/>
      <c r="H606" s="210"/>
      <c r="I606" s="210"/>
      <c r="J606" s="384"/>
      <c r="K606" s="351"/>
      <c r="L606" s="381"/>
      <c r="M606" s="381"/>
      <c r="N606" s="383"/>
      <c r="O606" s="383"/>
      <c r="P606" s="791"/>
    </row>
    <row r="607" spans="1:16" hidden="1" outlineLevel="1" x14ac:dyDescent="0.25">
      <c r="A607" s="38">
        <v>22</v>
      </c>
      <c r="B607" s="663"/>
      <c r="C607" s="696"/>
      <c r="D607" s="210"/>
      <c r="E607" s="315"/>
      <c r="F607" s="210"/>
      <c r="G607" s="210"/>
      <c r="H607" s="210"/>
      <c r="I607" s="210"/>
      <c r="J607" s="210"/>
      <c r="K607" s="210"/>
      <c r="L607" s="640"/>
      <c r="M607" s="210"/>
      <c r="N607" s="383"/>
      <c r="O607" s="383"/>
      <c r="P607" s="791"/>
    </row>
    <row r="608" spans="1:16" hidden="1" outlineLevel="1" x14ac:dyDescent="0.25">
      <c r="A608" s="38">
        <v>23</v>
      </c>
      <c r="B608" s="469"/>
      <c r="C608" s="696"/>
      <c r="D608" s="210"/>
      <c r="E608" s="315"/>
      <c r="F608" s="210"/>
      <c r="G608" s="210"/>
      <c r="H608" s="640"/>
      <c r="I608" s="210"/>
      <c r="J608" s="210"/>
      <c r="K608" s="655"/>
      <c r="L608" s="655"/>
      <c r="M608" s="210"/>
      <c r="N608" s="383"/>
      <c r="O608" s="383"/>
      <c r="P608" s="791"/>
    </row>
    <row r="609" spans="1:16" hidden="1" outlineLevel="1" x14ac:dyDescent="0.25">
      <c r="A609" s="38">
        <v>24</v>
      </c>
      <c r="B609" s="469"/>
      <c r="C609" s="696"/>
      <c r="D609" s="210"/>
      <c r="E609" s="210"/>
      <c r="F609" s="210"/>
      <c r="G609" s="210"/>
      <c r="H609" s="640"/>
      <c r="I609" s="210"/>
      <c r="J609" s="210"/>
      <c r="K609" s="655"/>
      <c r="L609" s="655"/>
      <c r="M609" s="210"/>
      <c r="N609" s="383"/>
      <c r="O609" s="383"/>
      <c r="P609" s="791"/>
    </row>
    <row r="610" spans="1:16" hidden="1" outlineLevel="1" x14ac:dyDescent="0.25">
      <c r="A610" s="38">
        <v>25</v>
      </c>
      <c r="B610" s="469"/>
      <c r="C610" s="727"/>
      <c r="D610" s="210"/>
      <c r="E610" s="315"/>
      <c r="F610" s="210"/>
      <c r="G610" s="210"/>
      <c r="H610" s="640"/>
      <c r="I610" s="210"/>
      <c r="J610" s="210"/>
      <c r="K610" s="655"/>
      <c r="L610" s="655"/>
      <c r="M610" s="210"/>
      <c r="N610" s="383"/>
      <c r="O610" s="383"/>
      <c r="P610" s="791"/>
    </row>
    <row r="611" spans="1:16" hidden="1" outlineLevel="1" x14ac:dyDescent="0.25">
      <c r="A611" s="38">
        <v>26</v>
      </c>
      <c r="B611" s="469"/>
      <c r="C611" s="727"/>
      <c r="D611" s="210"/>
      <c r="E611" s="315"/>
      <c r="F611" s="210"/>
      <c r="G611" s="210"/>
      <c r="H611" s="640"/>
      <c r="I611" s="210"/>
      <c r="J611" s="210"/>
      <c r="K611" s="655"/>
      <c r="L611" s="655"/>
      <c r="M611" s="210"/>
      <c r="N611" s="383"/>
      <c r="O611" s="383"/>
      <c r="P611" s="791"/>
    </row>
    <row r="612" spans="1:16" hidden="1" outlineLevel="1" x14ac:dyDescent="0.25">
      <c r="A612" s="38">
        <v>27</v>
      </c>
      <c r="B612" s="469"/>
      <c r="C612" s="727"/>
      <c r="D612" s="210"/>
      <c r="E612" s="315"/>
      <c r="F612" s="210"/>
      <c r="G612" s="210"/>
      <c r="H612" s="640"/>
      <c r="I612" s="210"/>
      <c r="J612" s="210"/>
      <c r="K612" s="210"/>
      <c r="L612" s="210"/>
      <c r="M612" s="210"/>
      <c r="N612" s="383"/>
      <c r="O612" s="383"/>
      <c r="P612" s="791"/>
    </row>
    <row r="613" spans="1:16" hidden="1" outlineLevel="1" x14ac:dyDescent="0.25">
      <c r="A613" s="38">
        <v>28</v>
      </c>
      <c r="B613" s="469"/>
      <c r="C613" s="727"/>
      <c r="D613" s="210"/>
      <c r="E613" s="315"/>
      <c r="F613" s="210"/>
      <c r="G613" s="210"/>
      <c r="H613" s="640"/>
      <c r="I613" s="210"/>
      <c r="J613" s="210"/>
      <c r="K613" s="315"/>
      <c r="L613" s="315"/>
      <c r="M613" s="315"/>
      <c r="N613" s="383"/>
      <c r="O613" s="383"/>
      <c r="P613" s="791"/>
    </row>
    <row r="614" spans="1:16" hidden="1" outlineLevel="1" x14ac:dyDescent="0.25">
      <c r="A614" s="38">
        <v>29</v>
      </c>
      <c r="B614" s="469"/>
      <c r="C614" s="727"/>
      <c r="D614" s="210"/>
      <c r="E614" s="315"/>
      <c r="F614" s="210"/>
      <c r="G614" s="210"/>
      <c r="H614" s="640"/>
      <c r="I614" s="210"/>
      <c r="J614" s="210"/>
      <c r="K614" s="210"/>
      <c r="L614" s="210"/>
      <c r="M614" s="210"/>
      <c r="N614" s="383"/>
      <c r="O614" s="383"/>
      <c r="P614" s="791"/>
    </row>
    <row r="615" spans="1:16" hidden="1" outlineLevel="1" x14ac:dyDescent="0.25">
      <c r="A615" s="38">
        <v>30</v>
      </c>
      <c r="B615" s="664"/>
      <c r="C615" s="727"/>
      <c r="D615" s="210"/>
      <c r="E615" s="315"/>
      <c r="F615" s="210"/>
      <c r="G615" s="210"/>
      <c r="H615" s="640"/>
      <c r="I615" s="210"/>
      <c r="J615" s="210"/>
      <c r="K615" s="210"/>
      <c r="L615" s="210"/>
      <c r="M615" s="210"/>
      <c r="N615" s="383"/>
      <c r="O615" s="383"/>
      <c r="P615" s="791"/>
    </row>
    <row r="616" spans="1:16" hidden="1" outlineLevel="1" x14ac:dyDescent="0.25">
      <c r="A616" s="38">
        <v>31</v>
      </c>
      <c r="B616" s="664"/>
      <c r="C616" s="727"/>
      <c r="D616" s="210"/>
      <c r="E616" s="315"/>
      <c r="F616" s="210"/>
      <c r="G616" s="210"/>
      <c r="H616" s="640"/>
      <c r="I616" s="210"/>
      <c r="J616" s="210"/>
      <c r="K616" s="210"/>
      <c r="L616" s="210"/>
      <c r="M616" s="210"/>
      <c r="N616" s="383"/>
      <c r="O616" s="383"/>
      <c r="P616" s="791"/>
    </row>
    <row r="617" spans="1:16" hidden="1" outlineLevel="1" x14ac:dyDescent="0.25">
      <c r="A617" s="38">
        <v>32</v>
      </c>
      <c r="B617" s="664"/>
      <c r="C617" s="727"/>
      <c r="D617" s="210"/>
      <c r="E617" s="315"/>
      <c r="F617" s="210"/>
      <c r="G617" s="210"/>
      <c r="H617" s="640"/>
      <c r="I617" s="210"/>
      <c r="J617" s="210"/>
      <c r="K617" s="315"/>
      <c r="L617" s="315"/>
      <c r="M617" s="315"/>
      <c r="N617" s="383"/>
      <c r="O617" s="383"/>
      <c r="P617" s="791"/>
    </row>
    <row r="618" spans="1:16" hidden="1" outlineLevel="1" x14ac:dyDescent="0.25">
      <c r="A618" s="38">
        <v>33</v>
      </c>
      <c r="B618" s="664"/>
      <c r="C618" s="727"/>
      <c r="D618" s="210"/>
      <c r="E618" s="315"/>
      <c r="F618" s="210"/>
      <c r="G618" s="210"/>
      <c r="H618" s="640"/>
      <c r="I618" s="210"/>
      <c r="J618" s="210"/>
      <c r="K618" s="315"/>
      <c r="L618" s="315"/>
      <c r="M618" s="315"/>
      <c r="N618" s="383"/>
      <c r="O618" s="383"/>
      <c r="P618" s="791"/>
    </row>
    <row r="619" spans="1:16" hidden="1" outlineLevel="1" x14ac:dyDescent="0.25">
      <c r="A619" s="38">
        <v>34</v>
      </c>
      <c r="B619" s="664"/>
      <c r="C619" s="726"/>
      <c r="D619" s="210"/>
      <c r="E619" s="315"/>
      <c r="F619" s="210"/>
      <c r="G619" s="210"/>
      <c r="H619" s="640"/>
      <c r="I619" s="210"/>
      <c r="J619" s="384"/>
      <c r="K619" s="351"/>
      <c r="L619" s="381"/>
      <c r="M619" s="381"/>
      <c r="N619" s="383"/>
      <c r="O619" s="383"/>
      <c r="P619" s="791"/>
    </row>
    <row r="620" spans="1:16" hidden="1" outlineLevel="1" x14ac:dyDescent="0.25">
      <c r="A620" s="38">
        <v>35</v>
      </c>
      <c r="B620" s="385"/>
      <c r="C620" s="381"/>
      <c r="D620" s="381"/>
      <c r="E620" s="381"/>
      <c r="F620" s="384"/>
      <c r="G620" s="351"/>
      <c r="H620" s="385"/>
      <c r="I620" s="381"/>
      <c r="J620" s="384"/>
      <c r="K620" s="351"/>
      <c r="L620" s="381"/>
      <c r="M620" s="381"/>
      <c r="N620" s="397"/>
      <c r="O620" s="397"/>
      <c r="P620" s="791"/>
    </row>
    <row r="621" spans="1:16" hidden="1" outlineLevel="1" x14ac:dyDescent="0.25">
      <c r="A621" s="38">
        <v>36</v>
      </c>
      <c r="B621" s="385"/>
      <c r="C621" s="381"/>
      <c r="D621" s="381"/>
      <c r="E621" s="381"/>
      <c r="F621" s="384"/>
      <c r="G621" s="351"/>
      <c r="H621" s="385"/>
      <c r="I621" s="381"/>
      <c r="J621" s="384"/>
      <c r="K621" s="351"/>
      <c r="L621" s="381"/>
      <c r="M621" s="381"/>
      <c r="N621" s="397"/>
      <c r="O621" s="397"/>
      <c r="P621" s="791"/>
    </row>
    <row r="622" spans="1:16" hidden="1" outlineLevel="1" x14ac:dyDescent="0.25">
      <c r="A622" s="38">
        <v>37</v>
      </c>
      <c r="B622" s="385"/>
      <c r="C622" s="381"/>
      <c r="D622" s="381"/>
      <c r="E622" s="381"/>
      <c r="F622" s="384"/>
      <c r="G622" s="351"/>
      <c r="H622" s="385"/>
      <c r="I622" s="381"/>
      <c r="J622" s="384"/>
      <c r="K622" s="351"/>
      <c r="L622" s="381"/>
      <c r="M622" s="381"/>
      <c r="N622" s="397"/>
      <c r="O622" s="397"/>
      <c r="P622" s="791"/>
    </row>
    <row r="623" spans="1:16" hidden="1" outlineLevel="1" x14ac:dyDescent="0.25">
      <c r="A623" s="38">
        <v>38</v>
      </c>
      <c r="B623" s="385"/>
      <c r="C623" s="381"/>
      <c r="D623" s="381"/>
      <c r="E623" s="381"/>
      <c r="F623" s="384"/>
      <c r="G623" s="351"/>
      <c r="H623" s="385"/>
      <c r="I623" s="381"/>
      <c r="J623" s="384"/>
      <c r="K623" s="351"/>
      <c r="L623" s="381"/>
      <c r="M623" s="381"/>
      <c r="N623" s="397"/>
      <c r="O623" s="397"/>
      <c r="P623" s="791"/>
    </row>
    <row r="624" spans="1:16" hidden="1" outlineLevel="1" x14ac:dyDescent="0.25">
      <c r="A624" s="38">
        <v>39</v>
      </c>
      <c r="B624" s="389"/>
      <c r="C624" s="393"/>
      <c r="D624" s="393"/>
      <c r="E624" s="393"/>
      <c r="F624" s="392"/>
      <c r="G624" s="55"/>
      <c r="H624" s="389"/>
      <c r="I624" s="393"/>
      <c r="J624" s="392"/>
      <c r="K624" s="55"/>
      <c r="L624" s="393"/>
      <c r="M624" s="393"/>
      <c r="N624" s="397"/>
      <c r="O624" s="397"/>
      <c r="P624" s="791"/>
    </row>
    <row r="625" spans="1:16" hidden="1" outlineLevel="1" x14ac:dyDescent="0.25">
      <c r="A625" s="38">
        <v>40</v>
      </c>
      <c r="B625" s="389"/>
      <c r="C625" s="393"/>
      <c r="D625" s="393"/>
      <c r="E625" s="393"/>
      <c r="F625" s="392"/>
      <c r="G625" s="55"/>
      <c r="H625" s="389"/>
      <c r="I625" s="393"/>
      <c r="J625" s="392"/>
      <c r="K625" s="55"/>
      <c r="L625" s="393"/>
      <c r="M625" s="393"/>
      <c r="N625" s="397"/>
      <c r="O625" s="397"/>
      <c r="P625" s="791"/>
    </row>
    <row r="626" spans="1:16" hidden="1" outlineLevel="1" x14ac:dyDescent="0.25">
      <c r="A626" s="38">
        <v>41</v>
      </c>
      <c r="B626" s="389"/>
      <c r="C626" s="393"/>
      <c r="D626" s="393"/>
      <c r="E626" s="393"/>
      <c r="F626" s="392"/>
      <c r="G626" s="55"/>
      <c r="H626" s="389"/>
      <c r="I626" s="393"/>
      <c r="J626" s="392"/>
      <c r="K626" s="55"/>
      <c r="L626" s="393"/>
      <c r="M626" s="393"/>
      <c r="N626" s="397"/>
      <c r="O626" s="397"/>
      <c r="P626" s="791"/>
    </row>
    <row r="627" spans="1:16" hidden="1" outlineLevel="1" x14ac:dyDescent="0.25">
      <c r="A627" s="38">
        <v>42</v>
      </c>
      <c r="B627" s="389"/>
      <c r="C627" s="393"/>
      <c r="D627" s="393"/>
      <c r="E627" s="393"/>
      <c r="F627" s="392"/>
      <c r="G627" s="55"/>
      <c r="H627" s="389"/>
      <c r="I627" s="393"/>
      <c r="J627" s="392"/>
      <c r="K627" s="55"/>
      <c r="L627" s="393"/>
      <c r="M627" s="393"/>
      <c r="N627" s="397"/>
      <c r="O627" s="397"/>
      <c r="P627" s="791"/>
    </row>
    <row r="628" spans="1:16" hidden="1" outlineLevel="1" x14ac:dyDescent="0.25">
      <c r="A628" s="38">
        <v>43</v>
      </c>
      <c r="B628" s="389"/>
      <c r="C628" s="393"/>
      <c r="D628" s="393"/>
      <c r="E628" s="393"/>
      <c r="F628" s="392"/>
      <c r="G628" s="55"/>
      <c r="H628" s="389"/>
      <c r="I628" s="393"/>
      <c r="J628" s="392"/>
      <c r="K628" s="55"/>
      <c r="L628" s="393"/>
      <c r="M628" s="393"/>
      <c r="N628" s="397"/>
      <c r="O628" s="397"/>
      <c r="P628" s="791"/>
    </row>
    <row r="629" spans="1:16" hidden="1" outlineLevel="1" x14ac:dyDescent="0.25">
      <c r="A629" s="38">
        <v>44</v>
      </c>
      <c r="B629" s="389"/>
      <c r="C629" s="393"/>
      <c r="D629" s="393"/>
      <c r="E629" s="393"/>
      <c r="F629" s="392"/>
      <c r="G629" s="55"/>
      <c r="H629" s="389"/>
      <c r="I629" s="393"/>
      <c r="J629" s="392"/>
      <c r="K629" s="55"/>
      <c r="L629" s="393"/>
      <c r="M629" s="393"/>
      <c r="N629" s="397"/>
      <c r="O629" s="397"/>
      <c r="P629" s="791"/>
    </row>
    <row r="630" spans="1:16" hidden="1" outlineLevel="1" x14ac:dyDescent="0.25">
      <c r="A630" s="38">
        <v>45</v>
      </c>
      <c r="B630" s="389"/>
      <c r="C630" s="393"/>
      <c r="D630" s="393"/>
      <c r="E630" s="393"/>
      <c r="F630" s="392"/>
      <c r="G630" s="55"/>
      <c r="H630" s="389"/>
      <c r="I630" s="393"/>
      <c r="J630" s="392"/>
      <c r="K630" s="55"/>
      <c r="L630" s="393"/>
      <c r="M630" s="393"/>
      <c r="N630" s="397"/>
      <c r="O630" s="397"/>
      <c r="P630" s="791"/>
    </row>
    <row r="631" spans="1:16" hidden="1" outlineLevel="1" x14ac:dyDescent="0.25">
      <c r="A631" s="38">
        <v>46</v>
      </c>
      <c r="B631" s="389"/>
      <c r="C631" s="393"/>
      <c r="D631" s="393"/>
      <c r="E631" s="393"/>
      <c r="F631" s="392"/>
      <c r="G631" s="55"/>
      <c r="H631" s="389"/>
      <c r="I631" s="393"/>
      <c r="J631" s="392"/>
      <c r="K631" s="55"/>
      <c r="L631" s="393"/>
      <c r="M631" s="393"/>
      <c r="N631" s="397"/>
      <c r="O631" s="397"/>
      <c r="P631" s="791"/>
    </row>
    <row r="632" spans="1:16" hidden="1" outlineLevel="1" x14ac:dyDescent="0.25">
      <c r="A632" s="38">
        <v>47</v>
      </c>
      <c r="B632" s="389"/>
      <c r="C632" s="393"/>
      <c r="D632" s="393"/>
      <c r="E632" s="393"/>
      <c r="F632" s="392"/>
      <c r="G632" s="55"/>
      <c r="H632" s="389"/>
      <c r="I632" s="393"/>
      <c r="J632" s="392"/>
      <c r="K632" s="55"/>
      <c r="L632" s="393"/>
      <c r="M632" s="393"/>
      <c r="N632" s="397"/>
      <c r="O632" s="397"/>
      <c r="P632" s="791"/>
    </row>
    <row r="633" spans="1:16" hidden="1" outlineLevel="1" x14ac:dyDescent="0.25">
      <c r="A633" s="38">
        <v>48</v>
      </c>
      <c r="B633" s="389"/>
      <c r="C633" s="393"/>
      <c r="D633" s="393"/>
      <c r="E633" s="393"/>
      <c r="F633" s="392"/>
      <c r="G633" s="55"/>
      <c r="H633" s="389"/>
      <c r="I633" s="393"/>
      <c r="J633" s="392"/>
      <c r="K633" s="55"/>
      <c r="L633" s="393"/>
      <c r="M633" s="393"/>
      <c r="N633" s="397"/>
      <c r="O633" s="397"/>
      <c r="P633" s="791"/>
    </row>
    <row r="634" spans="1:16" hidden="1" outlineLevel="1" x14ac:dyDescent="0.25">
      <c r="A634" s="38">
        <v>49</v>
      </c>
      <c r="B634" s="389"/>
      <c r="C634" s="393"/>
      <c r="D634" s="393"/>
      <c r="E634" s="393"/>
      <c r="F634" s="392"/>
      <c r="G634" s="55"/>
      <c r="H634" s="389"/>
      <c r="I634" s="393"/>
      <c r="J634" s="392"/>
      <c r="K634" s="55"/>
      <c r="L634" s="393"/>
      <c r="M634" s="393"/>
      <c r="N634" s="397"/>
      <c r="O634" s="397"/>
      <c r="P634" s="791"/>
    </row>
    <row r="635" spans="1:16" hidden="1" outlineLevel="1" x14ac:dyDescent="0.25">
      <c r="A635" s="38">
        <v>50</v>
      </c>
      <c r="B635" s="389"/>
      <c r="C635" s="393"/>
      <c r="D635" s="393"/>
      <c r="E635" s="393"/>
      <c r="F635" s="392"/>
      <c r="G635" s="55"/>
      <c r="H635" s="389"/>
      <c r="I635" s="393"/>
      <c r="J635" s="392"/>
      <c r="K635" s="55"/>
      <c r="L635" s="393"/>
      <c r="M635" s="393"/>
      <c r="N635" s="397"/>
      <c r="O635" s="397"/>
      <c r="P635" s="791"/>
    </row>
    <row r="636" spans="1:16" hidden="1" outlineLevel="1" x14ac:dyDescent="0.25">
      <c r="A636" s="38">
        <v>51</v>
      </c>
      <c r="B636" s="389"/>
      <c r="C636" s="393"/>
      <c r="D636" s="393"/>
      <c r="E636" s="393"/>
      <c r="F636" s="392"/>
      <c r="G636" s="55"/>
      <c r="H636" s="389"/>
      <c r="I636" s="393"/>
      <c r="J636" s="392"/>
      <c r="K636" s="55"/>
      <c r="L636" s="393"/>
      <c r="M636" s="393"/>
      <c r="N636" s="397"/>
      <c r="O636" s="397"/>
      <c r="P636" s="791"/>
    </row>
    <row r="637" spans="1:16" hidden="1" outlineLevel="1" x14ac:dyDescent="0.25">
      <c r="A637" s="38">
        <v>52</v>
      </c>
      <c r="B637" s="389"/>
      <c r="C637" s="393"/>
      <c r="D637" s="393"/>
      <c r="E637" s="393"/>
      <c r="F637" s="392"/>
      <c r="G637" s="55"/>
      <c r="H637" s="389"/>
      <c r="I637" s="393"/>
      <c r="J637" s="392"/>
      <c r="K637" s="55"/>
      <c r="L637" s="393"/>
      <c r="M637" s="393"/>
      <c r="N637" s="397"/>
      <c r="O637" s="397"/>
      <c r="P637" s="791"/>
    </row>
    <row r="638" spans="1:16" hidden="1" outlineLevel="1" x14ac:dyDescent="0.25">
      <c r="A638" s="38">
        <v>53</v>
      </c>
      <c r="B638" s="389"/>
      <c r="C638" s="393"/>
      <c r="D638" s="393"/>
      <c r="E638" s="393"/>
      <c r="F638" s="392"/>
      <c r="G638" s="55"/>
      <c r="H638" s="389"/>
      <c r="I638" s="393"/>
      <c r="J638" s="392"/>
      <c r="K638" s="55"/>
      <c r="L638" s="393"/>
      <c r="M638" s="393"/>
      <c r="N638" s="397"/>
      <c r="O638" s="397"/>
      <c r="P638" s="791"/>
    </row>
    <row r="639" spans="1:16" hidden="1" outlineLevel="1" x14ac:dyDescent="0.25">
      <c r="A639" s="38">
        <v>54</v>
      </c>
      <c r="B639" s="389"/>
      <c r="C639" s="393"/>
      <c r="D639" s="393"/>
      <c r="E639" s="393"/>
      <c r="F639" s="392"/>
      <c r="G639" s="55"/>
      <c r="H639" s="389"/>
      <c r="I639" s="393"/>
      <c r="J639" s="392"/>
      <c r="K639" s="55"/>
      <c r="L639" s="393"/>
      <c r="M639" s="393"/>
      <c r="N639" s="397"/>
      <c r="O639" s="397"/>
      <c r="P639" s="791"/>
    </row>
    <row r="640" spans="1:16" hidden="1" outlineLevel="1" x14ac:dyDescent="0.25">
      <c r="A640" s="38">
        <v>55</v>
      </c>
      <c r="B640" s="389"/>
      <c r="C640" s="393"/>
      <c r="D640" s="393"/>
      <c r="E640" s="393"/>
      <c r="F640" s="392"/>
      <c r="G640" s="55"/>
      <c r="H640" s="389"/>
      <c r="I640" s="393"/>
      <c r="J640" s="392"/>
      <c r="K640" s="55"/>
      <c r="L640" s="393"/>
      <c r="M640" s="393"/>
      <c r="N640" s="397"/>
      <c r="O640" s="397"/>
      <c r="P640" s="791"/>
    </row>
    <row r="641" spans="1:16" hidden="1" outlineLevel="1" x14ac:dyDescent="0.25">
      <c r="A641" s="38">
        <v>56</v>
      </c>
      <c r="B641" s="389"/>
      <c r="C641" s="393"/>
      <c r="D641" s="393"/>
      <c r="E641" s="393"/>
      <c r="F641" s="392"/>
      <c r="G641" s="55"/>
      <c r="H641" s="389"/>
      <c r="I641" s="393"/>
      <c r="J641" s="392"/>
      <c r="K641" s="55"/>
      <c r="L641" s="393"/>
      <c r="M641" s="393"/>
      <c r="N641" s="397"/>
      <c r="O641" s="397"/>
      <c r="P641" s="791"/>
    </row>
    <row r="642" spans="1:16" hidden="1" outlineLevel="1" x14ac:dyDescent="0.25">
      <c r="A642" s="38">
        <v>57</v>
      </c>
      <c r="B642" s="389"/>
      <c r="C642" s="393"/>
      <c r="D642" s="393"/>
      <c r="E642" s="393"/>
      <c r="F642" s="392"/>
      <c r="G642" s="55"/>
      <c r="H642" s="389"/>
      <c r="I642" s="393"/>
      <c r="J642" s="392"/>
      <c r="K642" s="55"/>
      <c r="L642" s="393"/>
      <c r="M642" s="393"/>
      <c r="N642" s="397"/>
      <c r="O642" s="397"/>
      <c r="P642" s="791"/>
    </row>
    <row r="643" spans="1:16" hidden="1" outlineLevel="1" x14ac:dyDescent="0.25">
      <c r="A643" s="38">
        <v>58</v>
      </c>
      <c r="B643" s="389"/>
      <c r="C643" s="393"/>
      <c r="D643" s="393"/>
      <c r="E643" s="393"/>
      <c r="F643" s="392"/>
      <c r="G643" s="55"/>
      <c r="H643" s="389"/>
      <c r="I643" s="393"/>
      <c r="J643" s="392"/>
      <c r="K643" s="55"/>
      <c r="L643" s="393"/>
      <c r="M643" s="393"/>
      <c r="N643" s="397"/>
      <c r="O643" s="397"/>
      <c r="P643" s="791"/>
    </row>
    <row r="644" spans="1:16" hidden="1" outlineLevel="1" x14ac:dyDescent="0.25">
      <c r="A644" s="38">
        <v>59</v>
      </c>
      <c r="B644" s="389"/>
      <c r="C644" s="393"/>
      <c r="D644" s="393"/>
      <c r="E644" s="393"/>
      <c r="F644" s="392"/>
      <c r="G644" s="55"/>
      <c r="H644" s="389"/>
      <c r="I644" s="393"/>
      <c r="J644" s="392"/>
      <c r="K644" s="55"/>
      <c r="L644" s="393"/>
      <c r="M644" s="393"/>
      <c r="N644" s="397"/>
      <c r="O644" s="397"/>
      <c r="P644" s="791"/>
    </row>
    <row r="645" spans="1:16" hidden="1" outlineLevel="1" x14ac:dyDescent="0.25">
      <c r="A645" s="38">
        <v>60</v>
      </c>
      <c r="B645" s="389"/>
      <c r="C645" s="393"/>
      <c r="D645" s="393"/>
      <c r="E645" s="393"/>
      <c r="F645" s="392"/>
      <c r="G645" s="55"/>
      <c r="H645" s="389"/>
      <c r="I645" s="393"/>
      <c r="J645" s="392"/>
      <c r="K645" s="55"/>
      <c r="L645" s="393"/>
      <c r="M645" s="393"/>
      <c r="N645" s="397"/>
      <c r="O645" s="397"/>
      <c r="P645" s="791"/>
    </row>
    <row r="646" spans="1:16" hidden="1" outlineLevel="1" x14ac:dyDescent="0.25">
      <c r="A646" s="38">
        <v>61</v>
      </c>
      <c r="B646" s="389"/>
      <c r="C646" s="393"/>
      <c r="D646" s="393"/>
      <c r="E646" s="393"/>
      <c r="F646" s="392"/>
      <c r="G646" s="55"/>
      <c r="H646" s="389"/>
      <c r="I646" s="393"/>
      <c r="J646" s="392"/>
      <c r="K646" s="55"/>
      <c r="L646" s="393"/>
      <c r="M646" s="393"/>
      <c r="N646" s="397"/>
      <c r="O646" s="397"/>
      <c r="P646" s="791"/>
    </row>
    <row r="647" spans="1:16" hidden="1" outlineLevel="1" x14ac:dyDescent="0.25">
      <c r="A647" s="38">
        <v>62</v>
      </c>
      <c r="B647" s="389"/>
      <c r="C647" s="393"/>
      <c r="D647" s="393"/>
      <c r="E647" s="393"/>
      <c r="F647" s="392"/>
      <c r="G647" s="55"/>
      <c r="H647" s="389"/>
      <c r="I647" s="393"/>
      <c r="J647" s="392"/>
      <c r="K647" s="55"/>
      <c r="L647" s="393"/>
      <c r="M647" s="393"/>
      <c r="N647" s="397"/>
      <c r="O647" s="397"/>
      <c r="P647" s="791"/>
    </row>
    <row r="648" spans="1:16" hidden="1" outlineLevel="1" x14ac:dyDescent="0.25">
      <c r="A648" s="38">
        <v>63</v>
      </c>
      <c r="B648" s="389"/>
      <c r="C648" s="393"/>
      <c r="D648" s="393"/>
      <c r="E648" s="393"/>
      <c r="F648" s="392"/>
      <c r="G648" s="55"/>
      <c r="H648" s="389"/>
      <c r="I648" s="393"/>
      <c r="J648" s="392"/>
      <c r="K648" s="55"/>
      <c r="L648" s="393"/>
      <c r="M648" s="393"/>
      <c r="N648" s="397"/>
      <c r="O648" s="397"/>
      <c r="P648" s="791"/>
    </row>
    <row r="649" spans="1:16" hidden="1" outlineLevel="1" x14ac:dyDescent="0.25">
      <c r="A649" s="38">
        <v>64</v>
      </c>
      <c r="B649" s="389"/>
      <c r="C649" s="393"/>
      <c r="D649" s="393"/>
      <c r="E649" s="393"/>
      <c r="F649" s="392"/>
      <c r="G649" s="55"/>
      <c r="H649" s="389"/>
      <c r="I649" s="393"/>
      <c r="J649" s="392"/>
      <c r="K649" s="55"/>
      <c r="L649" s="393"/>
      <c r="M649" s="393"/>
      <c r="N649" s="397"/>
      <c r="O649" s="397"/>
      <c r="P649" s="791"/>
    </row>
    <row r="650" spans="1:16" hidden="1" outlineLevel="1" x14ac:dyDescent="0.25">
      <c r="A650" s="38">
        <v>65</v>
      </c>
      <c r="B650" s="389"/>
      <c r="C650" s="393"/>
      <c r="D650" s="393"/>
      <c r="E650" s="393"/>
      <c r="F650" s="392"/>
      <c r="G650" s="55"/>
      <c r="H650" s="389"/>
      <c r="I650" s="393"/>
      <c r="J650" s="392"/>
      <c r="K650" s="55"/>
      <c r="L650" s="393"/>
      <c r="M650" s="393"/>
      <c r="N650" s="397"/>
      <c r="O650" s="397"/>
      <c r="P650" s="791"/>
    </row>
    <row r="651" spans="1:16" hidden="1" outlineLevel="1" x14ac:dyDescent="0.25">
      <c r="A651" s="38">
        <v>66</v>
      </c>
      <c r="B651" s="389"/>
      <c r="C651" s="393"/>
      <c r="D651" s="393"/>
      <c r="E651" s="393"/>
      <c r="F651" s="392"/>
      <c r="G651" s="55"/>
      <c r="H651" s="389"/>
      <c r="I651" s="393"/>
      <c r="J651" s="392"/>
      <c r="K651" s="55"/>
      <c r="L651" s="393"/>
      <c r="M651" s="393"/>
      <c r="N651" s="397"/>
      <c r="O651" s="397"/>
      <c r="P651" s="791"/>
    </row>
    <row r="652" spans="1:16" hidden="1" outlineLevel="1" x14ac:dyDescent="0.25">
      <c r="A652" s="38">
        <v>67</v>
      </c>
      <c r="B652" s="389"/>
      <c r="C652" s="393"/>
      <c r="D652" s="393"/>
      <c r="E652" s="393"/>
      <c r="F652" s="392"/>
      <c r="G652" s="55"/>
      <c r="H652" s="389"/>
      <c r="I652" s="393"/>
      <c r="J652" s="392"/>
      <c r="K652" s="55"/>
      <c r="L652" s="393"/>
      <c r="M652" s="393"/>
      <c r="N652" s="397"/>
      <c r="O652" s="397"/>
      <c r="P652" s="791"/>
    </row>
    <row r="653" spans="1:16" hidden="1" outlineLevel="1" x14ac:dyDescent="0.25">
      <c r="A653" s="38">
        <v>68</v>
      </c>
      <c r="B653" s="389"/>
      <c r="C653" s="393"/>
      <c r="D653" s="393"/>
      <c r="E653" s="393"/>
      <c r="F653" s="392"/>
      <c r="G653" s="55"/>
      <c r="H653" s="389"/>
      <c r="I653" s="393"/>
      <c r="J653" s="392"/>
      <c r="K653" s="55"/>
      <c r="L653" s="393"/>
      <c r="M653" s="393"/>
      <c r="N653" s="397"/>
      <c r="O653" s="397"/>
      <c r="P653" s="791"/>
    </row>
    <row r="654" spans="1:16" hidden="1" outlineLevel="1" x14ac:dyDescent="0.25">
      <c r="A654" s="38">
        <v>69</v>
      </c>
      <c r="B654" s="389"/>
      <c r="C654" s="393"/>
      <c r="D654" s="393"/>
      <c r="E654" s="393"/>
      <c r="F654" s="392"/>
      <c r="G654" s="55"/>
      <c r="H654" s="389"/>
      <c r="I654" s="393"/>
      <c r="J654" s="392"/>
      <c r="K654" s="55"/>
      <c r="L654" s="393"/>
      <c r="M654" s="393"/>
      <c r="N654" s="397"/>
      <c r="O654" s="397"/>
      <c r="P654" s="791"/>
    </row>
    <row r="655" spans="1:16" hidden="1" outlineLevel="1" x14ac:dyDescent="0.25">
      <c r="A655" s="38">
        <v>70</v>
      </c>
      <c r="B655" s="389"/>
      <c r="C655" s="393"/>
      <c r="D655" s="393"/>
      <c r="E655" s="393"/>
      <c r="F655" s="392"/>
      <c r="G655" s="55"/>
      <c r="H655" s="389"/>
      <c r="I655" s="393"/>
      <c r="J655" s="392"/>
      <c r="K655" s="55"/>
      <c r="L655" s="393"/>
      <c r="M655" s="393"/>
      <c r="N655" s="397"/>
      <c r="O655" s="397"/>
      <c r="P655" s="791"/>
    </row>
    <row r="656" spans="1:16" hidden="1" outlineLevel="1" x14ac:dyDescent="0.25">
      <c r="A656" s="38">
        <v>71</v>
      </c>
      <c r="B656" s="389"/>
      <c r="C656" s="393"/>
      <c r="D656" s="393"/>
      <c r="E656" s="393"/>
      <c r="F656" s="392"/>
      <c r="G656" s="55"/>
      <c r="H656" s="389"/>
      <c r="I656" s="393"/>
      <c r="J656" s="392"/>
      <c r="K656" s="55"/>
      <c r="L656" s="393"/>
      <c r="M656" s="393"/>
      <c r="N656" s="397"/>
      <c r="O656" s="397"/>
      <c r="P656" s="791"/>
    </row>
    <row r="657" spans="1:16" hidden="1" outlineLevel="1" x14ac:dyDescent="0.25">
      <c r="A657" s="38">
        <v>72</v>
      </c>
      <c r="B657" s="389"/>
      <c r="C657" s="393"/>
      <c r="D657" s="393"/>
      <c r="E657" s="393"/>
      <c r="F657" s="392"/>
      <c r="G657" s="55"/>
      <c r="H657" s="389"/>
      <c r="I657" s="393"/>
      <c r="J657" s="392"/>
      <c r="K657" s="55"/>
      <c r="L657" s="393"/>
      <c r="M657" s="393"/>
      <c r="N657" s="397"/>
      <c r="O657" s="397"/>
      <c r="P657" s="791"/>
    </row>
    <row r="658" spans="1:16" hidden="1" outlineLevel="1" x14ac:dyDescent="0.25">
      <c r="A658" s="38">
        <v>73</v>
      </c>
      <c r="B658" s="389"/>
      <c r="C658" s="393"/>
      <c r="D658" s="393"/>
      <c r="E658" s="393"/>
      <c r="F658" s="392"/>
      <c r="G658" s="55"/>
      <c r="H658" s="389"/>
      <c r="I658" s="393"/>
      <c r="J658" s="392"/>
      <c r="K658" s="55"/>
      <c r="L658" s="393"/>
      <c r="M658" s="393"/>
      <c r="N658" s="397"/>
      <c r="O658" s="397"/>
      <c r="P658" s="791"/>
    </row>
    <row r="659" spans="1:16" hidden="1" outlineLevel="1" x14ac:dyDescent="0.25">
      <c r="A659" s="38">
        <v>74</v>
      </c>
      <c r="B659" s="389"/>
      <c r="C659" s="393"/>
      <c r="D659" s="393"/>
      <c r="E659" s="393"/>
      <c r="F659" s="392"/>
      <c r="G659" s="55"/>
      <c r="H659" s="389"/>
      <c r="I659" s="393"/>
      <c r="J659" s="392"/>
      <c r="K659" s="55"/>
      <c r="L659" s="393"/>
      <c r="M659" s="393"/>
      <c r="N659" s="397"/>
      <c r="O659" s="397"/>
      <c r="P659" s="791"/>
    </row>
    <row r="660" spans="1:16" hidden="1" outlineLevel="1" x14ac:dyDescent="0.25">
      <c r="A660" s="38">
        <v>75</v>
      </c>
      <c r="B660" s="389"/>
      <c r="C660" s="393"/>
      <c r="D660" s="393"/>
      <c r="E660" s="393"/>
      <c r="F660" s="392"/>
      <c r="G660" s="55"/>
      <c r="H660" s="389"/>
      <c r="I660" s="393"/>
      <c r="J660" s="392"/>
      <c r="K660" s="55"/>
      <c r="L660" s="393"/>
      <c r="M660" s="393"/>
      <c r="N660" s="397"/>
      <c r="O660" s="397"/>
      <c r="P660" s="791"/>
    </row>
    <row r="661" spans="1:16" hidden="1" outlineLevel="1" x14ac:dyDescent="0.25">
      <c r="A661" s="38">
        <v>76</v>
      </c>
      <c r="B661" s="389"/>
      <c r="C661" s="393"/>
      <c r="D661" s="393"/>
      <c r="E661" s="393"/>
      <c r="F661" s="392"/>
      <c r="G661" s="55"/>
      <c r="H661" s="389"/>
      <c r="I661" s="393"/>
      <c r="J661" s="392"/>
      <c r="K661" s="55"/>
      <c r="L661" s="393"/>
      <c r="M661" s="393"/>
      <c r="N661" s="397"/>
      <c r="O661" s="397"/>
      <c r="P661" s="791"/>
    </row>
    <row r="662" spans="1:16" hidden="1" outlineLevel="1" x14ac:dyDescent="0.25">
      <c r="A662" s="38">
        <v>77</v>
      </c>
      <c r="B662" s="389"/>
      <c r="C662" s="393"/>
      <c r="D662" s="393"/>
      <c r="E662" s="393"/>
      <c r="F662" s="392"/>
      <c r="G662" s="55"/>
      <c r="H662" s="389"/>
      <c r="I662" s="393"/>
      <c r="J662" s="392"/>
      <c r="K662" s="55"/>
      <c r="L662" s="393"/>
      <c r="M662" s="393"/>
      <c r="N662" s="397"/>
      <c r="O662" s="397"/>
      <c r="P662" s="791"/>
    </row>
    <row r="663" spans="1:16" hidden="1" outlineLevel="1" x14ac:dyDescent="0.25">
      <c r="A663" s="38">
        <v>78</v>
      </c>
      <c r="B663" s="389"/>
      <c r="C663" s="393"/>
      <c r="D663" s="393"/>
      <c r="E663" s="393"/>
      <c r="F663" s="392"/>
      <c r="G663" s="55"/>
      <c r="H663" s="389"/>
      <c r="I663" s="393"/>
      <c r="J663" s="392"/>
      <c r="K663" s="55"/>
      <c r="L663" s="393"/>
      <c r="M663" s="393"/>
      <c r="N663" s="397"/>
      <c r="O663" s="397"/>
      <c r="P663" s="791"/>
    </row>
    <row r="664" spans="1:16" hidden="1" outlineLevel="1" x14ac:dyDescent="0.25">
      <c r="A664" s="38">
        <v>79</v>
      </c>
      <c r="B664" s="389"/>
      <c r="C664" s="393"/>
      <c r="D664" s="393"/>
      <c r="E664" s="393"/>
      <c r="F664" s="392"/>
      <c r="G664" s="55"/>
      <c r="H664" s="389"/>
      <c r="I664" s="393"/>
      <c r="J664" s="392"/>
      <c r="K664" s="55"/>
      <c r="L664" s="393"/>
      <c r="M664" s="393"/>
      <c r="N664" s="397"/>
      <c r="O664" s="397"/>
      <c r="P664" s="791"/>
    </row>
    <row r="665" spans="1:16" hidden="1" outlineLevel="1" x14ac:dyDescent="0.25">
      <c r="A665" s="38">
        <v>80</v>
      </c>
      <c r="B665" s="389"/>
      <c r="C665" s="393"/>
      <c r="D665" s="393"/>
      <c r="E665" s="393"/>
      <c r="F665" s="392"/>
      <c r="G665" s="55"/>
      <c r="H665" s="389"/>
      <c r="I665" s="393"/>
      <c r="J665" s="392"/>
      <c r="K665" s="55"/>
      <c r="L665" s="393"/>
      <c r="M665" s="393"/>
      <c r="N665" s="397"/>
      <c r="O665" s="397"/>
      <c r="P665" s="791"/>
    </row>
    <row r="666" spans="1:16" hidden="1" outlineLevel="1" x14ac:dyDescent="0.25">
      <c r="A666" s="38">
        <v>81</v>
      </c>
      <c r="B666" s="389"/>
      <c r="C666" s="393"/>
      <c r="D666" s="393"/>
      <c r="E666" s="393"/>
      <c r="F666" s="392"/>
      <c r="G666" s="55"/>
      <c r="H666" s="389"/>
      <c r="I666" s="393"/>
      <c r="J666" s="392"/>
      <c r="K666" s="55"/>
      <c r="L666" s="393"/>
      <c r="M666" s="393"/>
      <c r="N666" s="397"/>
      <c r="O666" s="397"/>
      <c r="P666" s="791"/>
    </row>
    <row r="667" spans="1:16" hidden="1" outlineLevel="1" x14ac:dyDescent="0.25">
      <c r="A667" s="38">
        <v>82</v>
      </c>
      <c r="B667" s="389"/>
      <c r="C667" s="393"/>
      <c r="D667" s="393"/>
      <c r="E667" s="393"/>
      <c r="F667" s="392"/>
      <c r="G667" s="55"/>
      <c r="H667" s="389"/>
      <c r="I667" s="393"/>
      <c r="J667" s="392"/>
      <c r="K667" s="55"/>
      <c r="L667" s="393"/>
      <c r="M667" s="393"/>
      <c r="N667" s="397"/>
      <c r="O667" s="397"/>
      <c r="P667" s="791"/>
    </row>
    <row r="668" spans="1:16" hidden="1" outlineLevel="1" x14ac:dyDescent="0.25">
      <c r="A668" s="38">
        <v>83</v>
      </c>
      <c r="B668" s="389"/>
      <c r="C668" s="393"/>
      <c r="D668" s="393"/>
      <c r="E668" s="393"/>
      <c r="F668" s="392"/>
      <c r="G668" s="55"/>
      <c r="H668" s="389"/>
      <c r="I668" s="393"/>
      <c r="J668" s="392"/>
      <c r="K668" s="55"/>
      <c r="L668" s="393"/>
      <c r="M668" s="393"/>
      <c r="N668" s="397"/>
      <c r="O668" s="397"/>
      <c r="P668" s="791"/>
    </row>
    <row r="669" spans="1:16" hidden="1" outlineLevel="1" x14ac:dyDescent="0.25">
      <c r="A669" s="38">
        <v>84</v>
      </c>
      <c r="B669" s="389"/>
      <c r="C669" s="393"/>
      <c r="D669" s="393"/>
      <c r="E669" s="393"/>
      <c r="F669" s="392"/>
      <c r="G669" s="55"/>
      <c r="H669" s="389"/>
      <c r="I669" s="393"/>
      <c r="J669" s="392"/>
      <c r="K669" s="55"/>
      <c r="L669" s="393"/>
      <c r="M669" s="393"/>
      <c r="N669" s="397"/>
      <c r="O669" s="397"/>
      <c r="P669" s="791"/>
    </row>
    <row r="670" spans="1:16" hidden="1" outlineLevel="1" x14ac:dyDescent="0.25">
      <c r="A670" s="38">
        <v>85</v>
      </c>
      <c r="B670" s="389"/>
      <c r="C670" s="393"/>
      <c r="D670" s="393"/>
      <c r="E670" s="393"/>
      <c r="F670" s="392"/>
      <c r="G670" s="55"/>
      <c r="H670" s="389"/>
      <c r="I670" s="393"/>
      <c r="J670" s="392"/>
      <c r="K670" s="55"/>
      <c r="L670" s="393"/>
      <c r="M670" s="393"/>
      <c r="N670" s="397"/>
      <c r="O670" s="397"/>
      <c r="P670" s="791"/>
    </row>
    <row r="671" spans="1:16" hidden="1" outlineLevel="1" x14ac:dyDescent="0.25">
      <c r="A671" s="38">
        <v>86</v>
      </c>
      <c r="B671" s="389"/>
      <c r="C671" s="393"/>
      <c r="D671" s="393"/>
      <c r="E671" s="393"/>
      <c r="F671" s="392"/>
      <c r="G671" s="55"/>
      <c r="H671" s="389"/>
      <c r="I671" s="393"/>
      <c r="J671" s="392"/>
      <c r="K671" s="55"/>
      <c r="L671" s="393"/>
      <c r="M671" s="393"/>
      <c r="N671" s="397"/>
      <c r="O671" s="397"/>
      <c r="P671" s="791"/>
    </row>
    <row r="672" spans="1:16" hidden="1" outlineLevel="1" x14ac:dyDescent="0.25">
      <c r="A672" s="38">
        <v>87</v>
      </c>
      <c r="B672" s="389"/>
      <c r="C672" s="393"/>
      <c r="D672" s="393"/>
      <c r="E672" s="393"/>
      <c r="F672" s="392"/>
      <c r="G672" s="55"/>
      <c r="H672" s="389"/>
      <c r="I672" s="393"/>
      <c r="J672" s="392"/>
      <c r="K672" s="55"/>
      <c r="L672" s="393"/>
      <c r="M672" s="393"/>
      <c r="N672" s="397"/>
      <c r="O672" s="397"/>
      <c r="P672" s="791"/>
    </row>
    <row r="673" spans="1:16" hidden="1" outlineLevel="1" x14ac:dyDescent="0.25">
      <c r="A673" s="38">
        <v>88</v>
      </c>
      <c r="B673" s="389"/>
      <c r="C673" s="393"/>
      <c r="D673" s="393"/>
      <c r="E673" s="393"/>
      <c r="F673" s="392"/>
      <c r="G673" s="55"/>
      <c r="H673" s="389"/>
      <c r="I673" s="393"/>
      <c r="J673" s="392"/>
      <c r="K673" s="55"/>
      <c r="L673" s="393"/>
      <c r="M673" s="393"/>
      <c r="N673" s="397"/>
      <c r="O673" s="397"/>
      <c r="P673" s="791"/>
    </row>
    <row r="674" spans="1:16" hidden="1" outlineLevel="1" x14ac:dyDescent="0.25">
      <c r="A674" s="38">
        <v>89</v>
      </c>
      <c r="B674" s="389"/>
      <c r="C674" s="393"/>
      <c r="D674" s="393"/>
      <c r="E674" s="393"/>
      <c r="F674" s="392"/>
      <c r="G674" s="55"/>
      <c r="H674" s="389"/>
      <c r="I674" s="393"/>
      <c r="J674" s="392"/>
      <c r="K674" s="55"/>
      <c r="L674" s="393"/>
      <c r="M674" s="393"/>
      <c r="N674" s="397"/>
      <c r="O674" s="397"/>
      <c r="P674" s="791"/>
    </row>
    <row r="675" spans="1:16" hidden="1" outlineLevel="1" x14ac:dyDescent="0.25">
      <c r="A675" s="38">
        <v>90</v>
      </c>
      <c r="B675" s="389"/>
      <c r="C675" s="393"/>
      <c r="D675" s="393"/>
      <c r="E675" s="393"/>
      <c r="F675" s="392"/>
      <c r="G675" s="55"/>
      <c r="H675" s="389"/>
      <c r="I675" s="393"/>
      <c r="J675" s="392"/>
      <c r="K675" s="55"/>
      <c r="L675" s="393"/>
      <c r="M675" s="393"/>
      <c r="N675" s="397"/>
      <c r="O675" s="397"/>
      <c r="P675" s="791"/>
    </row>
    <row r="676" spans="1:16" hidden="1" outlineLevel="1" x14ac:dyDescent="0.25">
      <c r="A676" s="38">
        <v>91</v>
      </c>
      <c r="B676" s="389"/>
      <c r="C676" s="393"/>
      <c r="D676" s="393"/>
      <c r="E676" s="393"/>
      <c r="F676" s="392"/>
      <c r="G676" s="55"/>
      <c r="H676" s="389"/>
      <c r="I676" s="393"/>
      <c r="J676" s="392"/>
      <c r="K676" s="55"/>
      <c r="L676" s="393"/>
      <c r="M676" s="393"/>
      <c r="N676" s="397"/>
      <c r="O676" s="397"/>
      <c r="P676" s="791"/>
    </row>
    <row r="677" spans="1:16" hidden="1" outlineLevel="1" x14ac:dyDescent="0.25">
      <c r="A677" s="38">
        <v>92</v>
      </c>
      <c r="B677" s="389"/>
      <c r="C677" s="393"/>
      <c r="D677" s="393"/>
      <c r="E677" s="393"/>
      <c r="F677" s="392"/>
      <c r="G677" s="55"/>
      <c r="H677" s="389"/>
      <c r="I677" s="393"/>
      <c r="J677" s="392"/>
      <c r="K677" s="55"/>
      <c r="L677" s="393"/>
      <c r="M677" s="393"/>
      <c r="N677" s="397"/>
      <c r="O677" s="397"/>
      <c r="P677" s="791"/>
    </row>
    <row r="678" spans="1:16" hidden="1" outlineLevel="1" x14ac:dyDescent="0.25">
      <c r="A678" s="38">
        <v>93</v>
      </c>
      <c r="B678" s="389"/>
      <c r="C678" s="393"/>
      <c r="D678" s="393"/>
      <c r="E678" s="393"/>
      <c r="F678" s="392"/>
      <c r="G678" s="55"/>
      <c r="H678" s="389"/>
      <c r="I678" s="393"/>
      <c r="J678" s="392"/>
      <c r="K678" s="55"/>
      <c r="L678" s="393"/>
      <c r="M678" s="393"/>
      <c r="N678" s="397"/>
      <c r="O678" s="397"/>
      <c r="P678" s="791"/>
    </row>
    <row r="679" spans="1:16" hidden="1" outlineLevel="1" x14ac:dyDescent="0.25">
      <c r="A679" s="38">
        <v>94</v>
      </c>
      <c r="B679" s="389"/>
      <c r="C679" s="393"/>
      <c r="D679" s="393"/>
      <c r="E679" s="393"/>
      <c r="F679" s="392"/>
      <c r="G679" s="55"/>
      <c r="H679" s="389"/>
      <c r="I679" s="393"/>
      <c r="J679" s="392"/>
      <c r="K679" s="55"/>
      <c r="L679" s="393"/>
      <c r="M679" s="393"/>
      <c r="N679" s="397"/>
      <c r="O679" s="397"/>
      <c r="P679" s="791"/>
    </row>
    <row r="680" spans="1:16" hidden="1" outlineLevel="1" x14ac:dyDescent="0.25">
      <c r="A680" s="38">
        <v>95</v>
      </c>
      <c r="B680" s="389"/>
      <c r="C680" s="393"/>
      <c r="D680" s="393"/>
      <c r="E680" s="393"/>
      <c r="F680" s="392"/>
      <c r="G680" s="55"/>
      <c r="H680" s="389"/>
      <c r="I680" s="393"/>
      <c r="J680" s="392"/>
      <c r="K680" s="55"/>
      <c r="L680" s="393"/>
      <c r="M680" s="393"/>
      <c r="N680" s="397"/>
      <c r="O680" s="397"/>
      <c r="P680" s="791"/>
    </row>
    <row r="681" spans="1:16" ht="15.75" collapsed="1" thickBot="1" x14ac:dyDescent="0.3">
      <c r="A681" s="39">
        <v>96</v>
      </c>
      <c r="B681" s="390"/>
      <c r="C681" s="394"/>
      <c r="D681" s="394"/>
      <c r="E681" s="394"/>
      <c r="F681" s="392"/>
      <c r="G681" s="55"/>
      <c r="H681" s="389"/>
      <c r="I681" s="393"/>
      <c r="J681" s="392"/>
      <c r="K681" s="55"/>
      <c r="L681" s="393"/>
      <c r="M681" s="393"/>
      <c r="N681" s="397"/>
      <c r="O681" s="397"/>
      <c r="P681" s="791"/>
    </row>
    <row r="682" spans="1:16" ht="15.75" thickBot="1" x14ac:dyDescent="0.3">
      <c r="A682" s="266" t="s">
        <v>741</v>
      </c>
      <c r="B682" s="388"/>
      <c r="C682" s="391"/>
      <c r="D682" s="391"/>
      <c r="E682" s="391"/>
      <c r="F682" s="395"/>
      <c r="G682" s="34"/>
      <c r="H682" s="388"/>
      <c r="I682" s="391"/>
      <c r="J682" s="395"/>
      <c r="K682" s="34"/>
      <c r="L682" s="391"/>
      <c r="M682" s="391"/>
      <c r="N682" s="397"/>
      <c r="O682" s="397"/>
      <c r="P682" s="791"/>
    </row>
    <row r="683" spans="1:16" hidden="1" outlineLevel="1" x14ac:dyDescent="0.25">
      <c r="A683" s="38">
        <v>1</v>
      </c>
      <c r="B683" s="389"/>
      <c r="C683" s="393"/>
      <c r="D683" s="393"/>
      <c r="E683" s="393"/>
      <c r="F683" s="392"/>
      <c r="G683" s="55"/>
      <c r="H683" s="389"/>
      <c r="I683" s="393"/>
      <c r="J683" s="392"/>
      <c r="K683" s="55"/>
      <c r="L683" s="393"/>
      <c r="M683" s="393"/>
      <c r="N683" s="397"/>
      <c r="O683" s="397"/>
      <c r="P683" s="791"/>
    </row>
    <row r="684" spans="1:16" hidden="1" outlineLevel="1" x14ac:dyDescent="0.25">
      <c r="A684" s="38">
        <v>2</v>
      </c>
      <c r="B684" s="389"/>
      <c r="C684" s="393"/>
      <c r="D684" s="393"/>
      <c r="E684" s="393"/>
      <c r="F684" s="392"/>
      <c r="G684" s="55"/>
      <c r="H684" s="389"/>
      <c r="I684" s="393"/>
      <c r="J684" s="392"/>
      <c r="K684" s="55"/>
      <c r="L684" s="393"/>
      <c r="M684" s="393"/>
      <c r="N684" s="397"/>
      <c r="O684" s="397"/>
      <c r="P684" s="791"/>
    </row>
    <row r="685" spans="1:16" hidden="1" outlineLevel="1" x14ac:dyDescent="0.25">
      <c r="A685" s="38">
        <v>3</v>
      </c>
      <c r="B685" s="389"/>
      <c r="C685" s="393"/>
      <c r="D685" s="393"/>
      <c r="E685" s="393"/>
      <c r="F685" s="392"/>
      <c r="G685" s="55"/>
      <c r="H685" s="389"/>
      <c r="I685" s="393"/>
      <c r="J685" s="392"/>
      <c r="K685" s="55"/>
      <c r="L685" s="393"/>
      <c r="M685" s="393"/>
      <c r="N685" s="397"/>
      <c r="O685" s="397"/>
      <c r="P685" s="791"/>
    </row>
    <row r="686" spans="1:16" hidden="1" outlineLevel="1" x14ac:dyDescent="0.25">
      <c r="A686" s="38">
        <v>4</v>
      </c>
      <c r="B686" s="389"/>
      <c r="C686" s="393"/>
      <c r="D686" s="393"/>
      <c r="E686" s="393"/>
      <c r="F686" s="392"/>
      <c r="G686" s="55"/>
      <c r="H686" s="389"/>
      <c r="I686" s="393"/>
      <c r="J686" s="392"/>
      <c r="K686" s="55"/>
      <c r="L686" s="393"/>
      <c r="M686" s="393"/>
      <c r="N686" s="397"/>
      <c r="O686" s="397"/>
      <c r="P686" s="791"/>
    </row>
    <row r="687" spans="1:16" hidden="1" outlineLevel="1" x14ac:dyDescent="0.25">
      <c r="A687" s="38">
        <v>5</v>
      </c>
      <c r="B687" s="389"/>
      <c r="C687" s="393"/>
      <c r="D687" s="393"/>
      <c r="E687" s="393"/>
      <c r="F687" s="392"/>
      <c r="G687" s="55"/>
      <c r="H687" s="389"/>
      <c r="I687" s="393"/>
      <c r="J687" s="392"/>
      <c r="K687" s="55"/>
      <c r="L687" s="393"/>
      <c r="M687" s="393"/>
      <c r="N687" s="397"/>
      <c r="O687" s="397"/>
      <c r="P687" s="791"/>
    </row>
    <row r="688" spans="1:16" hidden="1" outlineLevel="1" x14ac:dyDescent="0.25">
      <c r="A688" s="38">
        <v>6</v>
      </c>
      <c r="B688" s="389"/>
      <c r="C688" s="393"/>
      <c r="D688" s="393"/>
      <c r="E688" s="393"/>
      <c r="F688" s="392"/>
      <c r="G688" s="55"/>
      <c r="H688" s="389"/>
      <c r="I688" s="393"/>
      <c r="J688" s="392"/>
      <c r="K688" s="55"/>
      <c r="L688" s="393"/>
      <c r="M688" s="393"/>
      <c r="N688" s="397"/>
      <c r="O688" s="397"/>
      <c r="P688" s="791"/>
    </row>
    <row r="689" spans="1:16" hidden="1" outlineLevel="1" x14ac:dyDescent="0.25">
      <c r="A689" s="38">
        <v>7</v>
      </c>
      <c r="B689" s="389"/>
      <c r="C689" s="393"/>
      <c r="D689" s="393"/>
      <c r="E689" s="393"/>
      <c r="F689" s="392"/>
      <c r="G689" s="55"/>
      <c r="H689" s="389"/>
      <c r="I689" s="393"/>
      <c r="J689" s="392"/>
      <c r="K689" s="55"/>
      <c r="L689" s="393"/>
      <c r="M689" s="393"/>
      <c r="N689" s="397"/>
      <c r="O689" s="397"/>
      <c r="P689" s="791"/>
    </row>
    <row r="690" spans="1:16" hidden="1" outlineLevel="1" x14ac:dyDescent="0.25">
      <c r="A690" s="38">
        <v>8</v>
      </c>
      <c r="B690" s="389"/>
      <c r="C690" s="393"/>
      <c r="D690" s="393"/>
      <c r="E690" s="393"/>
      <c r="F690" s="392"/>
      <c r="G690" s="55"/>
      <c r="H690" s="389"/>
      <c r="I690" s="393"/>
      <c r="J690" s="392"/>
      <c r="K690" s="55"/>
      <c r="L690" s="393"/>
      <c r="M690" s="393"/>
      <c r="N690" s="397"/>
      <c r="O690" s="397"/>
      <c r="P690" s="791"/>
    </row>
    <row r="691" spans="1:16" hidden="1" outlineLevel="1" x14ac:dyDescent="0.25">
      <c r="A691" s="38">
        <v>9</v>
      </c>
      <c r="B691" s="389"/>
      <c r="C691" s="393"/>
      <c r="D691" s="393"/>
      <c r="E691" s="393"/>
      <c r="F691" s="392"/>
      <c r="G691" s="55"/>
      <c r="H691" s="389"/>
      <c r="I691" s="393"/>
      <c r="J691" s="392"/>
      <c r="K691" s="55"/>
      <c r="L691" s="393"/>
      <c r="M691" s="393"/>
      <c r="N691" s="397"/>
      <c r="O691" s="397"/>
      <c r="P691" s="791"/>
    </row>
    <row r="692" spans="1:16" hidden="1" outlineLevel="1" x14ac:dyDescent="0.25">
      <c r="A692" s="38">
        <v>10</v>
      </c>
      <c r="B692" s="389"/>
      <c r="C692" s="393"/>
      <c r="D692" s="393"/>
      <c r="E692" s="393"/>
      <c r="F692" s="392"/>
      <c r="G692" s="55"/>
      <c r="H692" s="389"/>
      <c r="I692" s="393"/>
      <c r="J692" s="392"/>
      <c r="K692" s="55"/>
      <c r="L692" s="393"/>
      <c r="M692" s="393"/>
      <c r="N692" s="397"/>
      <c r="O692" s="397"/>
      <c r="P692" s="791"/>
    </row>
    <row r="693" spans="1:16" hidden="1" outlineLevel="1" x14ac:dyDescent="0.25">
      <c r="A693" s="38">
        <v>11</v>
      </c>
      <c r="B693" s="389"/>
      <c r="C693" s="393"/>
      <c r="D693" s="393"/>
      <c r="E693" s="393"/>
      <c r="F693" s="392"/>
      <c r="G693" s="55"/>
      <c r="H693" s="389"/>
      <c r="I693" s="393"/>
      <c r="J693" s="392"/>
      <c r="K693" s="55"/>
      <c r="L693" s="393"/>
      <c r="M693" s="393"/>
      <c r="N693" s="397"/>
      <c r="O693" s="397"/>
      <c r="P693" s="791"/>
    </row>
    <row r="694" spans="1:16" hidden="1" outlineLevel="1" x14ac:dyDescent="0.25">
      <c r="A694" s="38">
        <v>12</v>
      </c>
      <c r="B694" s="389"/>
      <c r="C694" s="393"/>
      <c r="D694" s="393"/>
      <c r="E694" s="393"/>
      <c r="F694" s="392"/>
      <c r="G694" s="55"/>
      <c r="H694" s="389"/>
      <c r="I694" s="393"/>
      <c r="J694" s="392"/>
      <c r="K694" s="55"/>
      <c r="L694" s="393"/>
      <c r="M694" s="393"/>
      <c r="N694" s="397"/>
      <c r="O694" s="397"/>
      <c r="P694" s="791"/>
    </row>
    <row r="695" spans="1:16" hidden="1" outlineLevel="1" x14ac:dyDescent="0.25">
      <c r="A695" s="38">
        <v>13</v>
      </c>
      <c r="B695" s="389"/>
      <c r="C695" s="393"/>
      <c r="D695" s="393"/>
      <c r="E695" s="393"/>
      <c r="F695" s="392"/>
      <c r="G695" s="55"/>
      <c r="H695" s="389"/>
      <c r="I695" s="393"/>
      <c r="J695" s="392"/>
      <c r="K695" s="55"/>
      <c r="L695" s="393"/>
      <c r="M695" s="393"/>
      <c r="N695" s="397"/>
      <c r="O695" s="397"/>
      <c r="P695" s="791"/>
    </row>
    <row r="696" spans="1:16" hidden="1" outlineLevel="1" x14ac:dyDescent="0.25">
      <c r="A696" s="38">
        <v>14</v>
      </c>
      <c r="B696" s="389"/>
      <c r="C696" s="393"/>
      <c r="D696" s="393"/>
      <c r="E696" s="393"/>
      <c r="F696" s="392"/>
      <c r="G696" s="55"/>
      <c r="H696" s="389"/>
      <c r="I696" s="393"/>
      <c r="J696" s="392"/>
      <c r="K696" s="55"/>
      <c r="L696" s="393"/>
      <c r="M696" s="393"/>
      <c r="N696" s="397"/>
      <c r="O696" s="397"/>
      <c r="P696" s="791"/>
    </row>
    <row r="697" spans="1:16" hidden="1" outlineLevel="1" x14ac:dyDescent="0.25">
      <c r="A697" s="38">
        <v>15</v>
      </c>
      <c r="B697" s="389"/>
      <c r="C697" s="393"/>
      <c r="D697" s="393"/>
      <c r="E697" s="393"/>
      <c r="F697" s="392"/>
      <c r="G697" s="55"/>
      <c r="H697" s="389"/>
      <c r="I697" s="393"/>
      <c r="J697" s="392"/>
      <c r="K697" s="55"/>
      <c r="L697" s="393"/>
      <c r="M697" s="393"/>
      <c r="N697" s="397"/>
      <c r="O697" s="397"/>
      <c r="P697" s="791"/>
    </row>
    <row r="698" spans="1:16" hidden="1" outlineLevel="1" x14ac:dyDescent="0.25">
      <c r="A698" s="38">
        <v>16</v>
      </c>
      <c r="B698" s="389"/>
      <c r="C698" s="393"/>
      <c r="D698" s="393"/>
      <c r="E698" s="393"/>
      <c r="F698" s="392"/>
      <c r="G698" s="55"/>
      <c r="H698" s="389"/>
      <c r="I698" s="393"/>
      <c r="J698" s="392"/>
      <c r="K698" s="55"/>
      <c r="L698" s="393"/>
      <c r="M698" s="393"/>
      <c r="N698" s="397"/>
      <c r="O698" s="397"/>
      <c r="P698" s="791"/>
    </row>
    <row r="699" spans="1:16" hidden="1" outlineLevel="1" x14ac:dyDescent="0.25">
      <c r="A699" s="38">
        <v>17</v>
      </c>
      <c r="B699" s="389"/>
      <c r="C699" s="393"/>
      <c r="D699" s="393"/>
      <c r="E699" s="393"/>
      <c r="F699" s="392"/>
      <c r="G699" s="55"/>
      <c r="H699" s="389"/>
      <c r="I699" s="393"/>
      <c r="J699" s="392"/>
      <c r="K699" s="55"/>
      <c r="L699" s="393"/>
      <c r="M699" s="393"/>
      <c r="N699" s="397"/>
      <c r="O699" s="397"/>
      <c r="P699" s="791"/>
    </row>
    <row r="700" spans="1:16" hidden="1" outlineLevel="1" x14ac:dyDescent="0.25">
      <c r="A700" s="38">
        <v>18</v>
      </c>
      <c r="B700" s="389"/>
      <c r="C700" s="393"/>
      <c r="D700" s="393"/>
      <c r="E700" s="393"/>
      <c r="F700" s="392"/>
      <c r="G700" s="55"/>
      <c r="H700" s="389"/>
      <c r="I700" s="393"/>
      <c r="J700" s="392"/>
      <c r="K700" s="55"/>
      <c r="L700" s="393"/>
      <c r="M700" s="393"/>
      <c r="N700" s="397"/>
      <c r="O700" s="397"/>
      <c r="P700" s="791"/>
    </row>
    <row r="701" spans="1:16" hidden="1" outlineLevel="1" x14ac:dyDescent="0.25">
      <c r="A701" s="38">
        <v>19</v>
      </c>
      <c r="B701" s="389"/>
      <c r="C701" s="393"/>
      <c r="D701" s="393"/>
      <c r="E701" s="393"/>
      <c r="F701" s="392"/>
      <c r="G701" s="55"/>
      <c r="H701" s="389"/>
      <c r="I701" s="393"/>
      <c r="J701" s="392"/>
      <c r="K701" s="55"/>
      <c r="L701" s="393"/>
      <c r="M701" s="393"/>
      <c r="N701" s="397"/>
      <c r="O701" s="397"/>
      <c r="P701" s="791"/>
    </row>
    <row r="702" spans="1:16" hidden="1" outlineLevel="1" x14ac:dyDescent="0.25">
      <c r="A702" s="38">
        <v>20</v>
      </c>
      <c r="B702" s="389"/>
      <c r="C702" s="393"/>
      <c r="D702" s="393"/>
      <c r="E702" s="393"/>
      <c r="F702" s="392"/>
      <c r="G702" s="55"/>
      <c r="H702" s="389"/>
      <c r="I702" s="393"/>
      <c r="J702" s="392"/>
      <c r="K702" s="55"/>
      <c r="L702" s="393"/>
      <c r="M702" s="393"/>
      <c r="N702" s="397"/>
      <c r="O702" s="397"/>
      <c r="P702" s="791"/>
    </row>
    <row r="703" spans="1:16" hidden="1" outlineLevel="1" x14ac:dyDescent="0.25">
      <c r="A703" s="38">
        <v>21</v>
      </c>
      <c r="B703" s="389"/>
      <c r="C703" s="393"/>
      <c r="D703" s="393"/>
      <c r="E703" s="393"/>
      <c r="F703" s="392"/>
      <c r="G703" s="55"/>
      <c r="H703" s="389"/>
      <c r="I703" s="393"/>
      <c r="J703" s="392"/>
      <c r="K703" s="55"/>
      <c r="L703" s="393"/>
      <c r="M703" s="393"/>
      <c r="N703" s="397"/>
      <c r="O703" s="397"/>
      <c r="P703" s="791"/>
    </row>
    <row r="704" spans="1:16" hidden="1" outlineLevel="1" x14ac:dyDescent="0.25">
      <c r="A704" s="38">
        <v>22</v>
      </c>
      <c r="B704" s="389"/>
      <c r="C704" s="393"/>
      <c r="D704" s="393"/>
      <c r="E704" s="393"/>
      <c r="F704" s="392"/>
      <c r="G704" s="55"/>
      <c r="H704" s="389"/>
      <c r="I704" s="393"/>
      <c r="J704" s="392"/>
      <c r="K704" s="55"/>
      <c r="L704" s="393"/>
      <c r="M704" s="393"/>
      <c r="N704" s="397"/>
      <c r="O704" s="397"/>
      <c r="P704" s="791"/>
    </row>
    <row r="705" spans="1:16" hidden="1" outlineLevel="1" x14ac:dyDescent="0.25">
      <c r="A705" s="38">
        <v>23</v>
      </c>
      <c r="B705" s="389"/>
      <c r="C705" s="393"/>
      <c r="D705" s="393"/>
      <c r="E705" s="393"/>
      <c r="F705" s="392"/>
      <c r="G705" s="55"/>
      <c r="H705" s="389"/>
      <c r="I705" s="393"/>
      <c r="J705" s="392"/>
      <c r="K705" s="55"/>
      <c r="L705" s="393"/>
      <c r="M705" s="393"/>
      <c r="N705" s="397"/>
      <c r="O705" s="397"/>
      <c r="P705" s="791"/>
    </row>
    <row r="706" spans="1:16" hidden="1" outlineLevel="1" x14ac:dyDescent="0.25">
      <c r="A706" s="38">
        <v>24</v>
      </c>
      <c r="B706" s="389"/>
      <c r="C706" s="393"/>
      <c r="D706" s="393"/>
      <c r="E706" s="393"/>
      <c r="F706" s="392"/>
      <c r="G706" s="55"/>
      <c r="H706" s="389"/>
      <c r="I706" s="393"/>
      <c r="J706" s="392"/>
      <c r="K706" s="55"/>
      <c r="L706" s="393"/>
      <c r="M706" s="393"/>
      <c r="N706" s="397"/>
      <c r="O706" s="397"/>
      <c r="P706" s="791"/>
    </row>
    <row r="707" spans="1:16" hidden="1" outlineLevel="1" x14ac:dyDescent="0.25">
      <c r="A707" s="38">
        <v>25</v>
      </c>
      <c r="B707" s="389"/>
      <c r="C707" s="393"/>
      <c r="D707" s="393"/>
      <c r="E707" s="393"/>
      <c r="F707" s="392"/>
      <c r="G707" s="55"/>
      <c r="H707" s="389"/>
      <c r="I707" s="393"/>
      <c r="J707" s="392"/>
      <c r="K707" s="55"/>
      <c r="L707" s="393"/>
      <c r="M707" s="393"/>
      <c r="N707" s="397"/>
      <c r="O707" s="397"/>
      <c r="P707" s="791"/>
    </row>
    <row r="708" spans="1:16" hidden="1" outlineLevel="1" x14ac:dyDescent="0.25">
      <c r="A708" s="38">
        <v>26</v>
      </c>
      <c r="B708" s="389"/>
      <c r="C708" s="393"/>
      <c r="D708" s="393"/>
      <c r="E708" s="393"/>
      <c r="F708" s="392"/>
      <c r="G708" s="55"/>
      <c r="H708" s="389"/>
      <c r="I708" s="393"/>
      <c r="J708" s="392"/>
      <c r="K708" s="55"/>
      <c r="L708" s="393"/>
      <c r="M708" s="393"/>
      <c r="N708" s="397"/>
      <c r="O708" s="397"/>
      <c r="P708" s="791"/>
    </row>
    <row r="709" spans="1:16" hidden="1" outlineLevel="1" x14ac:dyDescent="0.25">
      <c r="A709" s="38">
        <v>27</v>
      </c>
      <c r="B709" s="389"/>
      <c r="C709" s="393"/>
      <c r="D709" s="393"/>
      <c r="E709" s="393"/>
      <c r="F709" s="392"/>
      <c r="G709" s="55"/>
      <c r="H709" s="389"/>
      <c r="I709" s="393"/>
      <c r="J709" s="392"/>
      <c r="K709" s="55"/>
      <c r="L709" s="393"/>
      <c r="M709" s="393"/>
      <c r="N709" s="397"/>
      <c r="O709" s="397"/>
      <c r="P709" s="791"/>
    </row>
    <row r="710" spans="1:16" hidden="1" outlineLevel="1" x14ac:dyDescent="0.25">
      <c r="A710" s="38">
        <v>28</v>
      </c>
      <c r="B710" s="389"/>
      <c r="C710" s="393"/>
      <c r="D710" s="393"/>
      <c r="E710" s="393"/>
      <c r="F710" s="392"/>
      <c r="G710" s="55"/>
      <c r="H710" s="389"/>
      <c r="I710" s="393"/>
      <c r="J710" s="392"/>
      <c r="K710" s="55"/>
      <c r="L710" s="393"/>
      <c r="M710" s="393"/>
      <c r="N710" s="397"/>
      <c r="O710" s="397"/>
      <c r="P710" s="791"/>
    </row>
    <row r="711" spans="1:16" hidden="1" outlineLevel="1" x14ac:dyDescent="0.25">
      <c r="A711" s="38">
        <v>29</v>
      </c>
      <c r="B711" s="389"/>
      <c r="C711" s="393"/>
      <c r="D711" s="393"/>
      <c r="E711" s="393"/>
      <c r="F711" s="392"/>
      <c r="G711" s="55"/>
      <c r="H711" s="389"/>
      <c r="I711" s="393"/>
      <c r="J711" s="392"/>
      <c r="K711" s="55"/>
      <c r="L711" s="393"/>
      <c r="M711" s="393"/>
      <c r="N711" s="397"/>
      <c r="O711" s="397"/>
      <c r="P711" s="791"/>
    </row>
    <row r="712" spans="1:16" hidden="1" outlineLevel="1" x14ac:dyDescent="0.25">
      <c r="A712" s="38">
        <v>30</v>
      </c>
      <c r="B712" s="389"/>
      <c r="C712" s="393"/>
      <c r="D712" s="393"/>
      <c r="E712" s="393"/>
      <c r="F712" s="392"/>
      <c r="G712" s="55"/>
      <c r="H712" s="389"/>
      <c r="I712" s="393"/>
      <c r="J712" s="392"/>
      <c r="K712" s="55"/>
      <c r="L712" s="393"/>
      <c r="M712" s="393"/>
      <c r="N712" s="397"/>
      <c r="O712" s="397"/>
      <c r="P712" s="791"/>
    </row>
    <row r="713" spans="1:16" hidden="1" outlineLevel="1" x14ac:dyDescent="0.25">
      <c r="A713" s="38">
        <v>31</v>
      </c>
      <c r="B713" s="389"/>
      <c r="C713" s="393"/>
      <c r="D713" s="393"/>
      <c r="E713" s="393"/>
      <c r="F713" s="392"/>
      <c r="G713" s="55"/>
      <c r="H713" s="389"/>
      <c r="I713" s="393"/>
      <c r="J713" s="392"/>
      <c r="K713" s="55"/>
      <c r="L713" s="393"/>
      <c r="M713" s="393"/>
      <c r="N713" s="397"/>
      <c r="O713" s="397"/>
      <c r="P713" s="791"/>
    </row>
    <row r="714" spans="1:16" hidden="1" outlineLevel="1" x14ac:dyDescent="0.25">
      <c r="A714" s="38">
        <v>32</v>
      </c>
      <c r="B714" s="389"/>
      <c r="C714" s="393"/>
      <c r="D714" s="393"/>
      <c r="E714" s="393"/>
      <c r="F714" s="392"/>
      <c r="G714" s="55"/>
      <c r="H714" s="389"/>
      <c r="I714" s="393"/>
      <c r="J714" s="392"/>
      <c r="K714" s="55"/>
      <c r="L714" s="393"/>
      <c r="M714" s="393"/>
      <c r="N714" s="397"/>
      <c r="O714" s="397"/>
      <c r="P714" s="791"/>
    </row>
    <row r="715" spans="1:16" hidden="1" outlineLevel="1" x14ac:dyDescent="0.25">
      <c r="A715" s="38">
        <v>33</v>
      </c>
      <c r="B715" s="389"/>
      <c r="C715" s="393"/>
      <c r="D715" s="393"/>
      <c r="E715" s="393"/>
      <c r="F715" s="392"/>
      <c r="G715" s="55"/>
      <c r="H715" s="389"/>
      <c r="I715" s="393"/>
      <c r="J715" s="392"/>
      <c r="K715" s="55"/>
      <c r="L715" s="393"/>
      <c r="M715" s="393"/>
      <c r="N715" s="397"/>
      <c r="O715" s="397"/>
      <c r="P715" s="791"/>
    </row>
    <row r="716" spans="1:16" hidden="1" outlineLevel="1" x14ac:dyDescent="0.25">
      <c r="A716" s="38">
        <v>34</v>
      </c>
      <c r="B716" s="389"/>
      <c r="C716" s="393"/>
      <c r="D716" s="393"/>
      <c r="E716" s="393"/>
      <c r="F716" s="392"/>
      <c r="G716" s="55"/>
      <c r="H716" s="389"/>
      <c r="I716" s="393"/>
      <c r="J716" s="392"/>
      <c r="K716" s="55"/>
      <c r="L716" s="393"/>
      <c r="M716" s="393"/>
      <c r="N716" s="397"/>
      <c r="O716" s="397"/>
      <c r="P716" s="791"/>
    </row>
    <row r="717" spans="1:16" hidden="1" outlineLevel="1" x14ac:dyDescent="0.25">
      <c r="A717" s="38">
        <v>35</v>
      </c>
      <c r="B717" s="389"/>
      <c r="C717" s="393"/>
      <c r="D717" s="393"/>
      <c r="E717" s="393"/>
      <c r="F717" s="392"/>
      <c r="G717" s="55"/>
      <c r="H717" s="389"/>
      <c r="I717" s="393"/>
      <c r="J717" s="392"/>
      <c r="K717" s="55"/>
      <c r="L717" s="393"/>
      <c r="M717" s="393"/>
      <c r="N717" s="397"/>
      <c r="O717" s="397"/>
      <c r="P717" s="791"/>
    </row>
    <row r="718" spans="1:16" hidden="1" outlineLevel="1" x14ac:dyDescent="0.25">
      <c r="A718" s="38">
        <v>36</v>
      </c>
      <c r="B718" s="389"/>
      <c r="C718" s="393"/>
      <c r="D718" s="393"/>
      <c r="E718" s="393"/>
      <c r="F718" s="392"/>
      <c r="G718" s="55"/>
      <c r="H718" s="389"/>
      <c r="I718" s="393"/>
      <c r="J718" s="392"/>
      <c r="K718" s="55"/>
      <c r="L718" s="393"/>
      <c r="M718" s="393"/>
      <c r="N718" s="397"/>
      <c r="O718" s="397"/>
      <c r="P718" s="791"/>
    </row>
    <row r="719" spans="1:16" hidden="1" outlineLevel="1" x14ac:dyDescent="0.25">
      <c r="A719" s="38">
        <v>37</v>
      </c>
      <c r="B719" s="389"/>
      <c r="C719" s="393"/>
      <c r="D719" s="393"/>
      <c r="E719" s="393"/>
      <c r="F719" s="392"/>
      <c r="G719" s="55"/>
      <c r="H719" s="389"/>
      <c r="I719" s="393"/>
      <c r="J719" s="392"/>
      <c r="K719" s="55"/>
      <c r="L719" s="393"/>
      <c r="M719" s="393"/>
      <c r="N719" s="397"/>
      <c r="O719" s="397"/>
      <c r="P719" s="791"/>
    </row>
    <row r="720" spans="1:16" hidden="1" outlineLevel="1" x14ac:dyDescent="0.25">
      <c r="A720" s="38">
        <v>38</v>
      </c>
      <c r="B720" s="389"/>
      <c r="C720" s="393"/>
      <c r="D720" s="393"/>
      <c r="E720" s="393"/>
      <c r="F720" s="392"/>
      <c r="G720" s="55"/>
      <c r="H720" s="389"/>
      <c r="I720" s="393"/>
      <c r="J720" s="392"/>
      <c r="K720" s="55"/>
      <c r="L720" s="393"/>
      <c r="M720" s="393"/>
      <c r="N720" s="397"/>
      <c r="O720" s="397"/>
      <c r="P720" s="791"/>
    </row>
    <row r="721" spans="1:16" hidden="1" outlineLevel="1" x14ac:dyDescent="0.25">
      <c r="A721" s="38">
        <v>39</v>
      </c>
      <c r="B721" s="389"/>
      <c r="C721" s="393"/>
      <c r="D721" s="393"/>
      <c r="E721" s="393"/>
      <c r="F721" s="392"/>
      <c r="G721" s="55"/>
      <c r="H721" s="389"/>
      <c r="I721" s="393"/>
      <c r="J721" s="392"/>
      <c r="K721" s="55"/>
      <c r="L721" s="393"/>
      <c r="M721" s="393"/>
      <c r="N721" s="397"/>
      <c r="O721" s="397"/>
      <c r="P721" s="791"/>
    </row>
    <row r="722" spans="1:16" hidden="1" outlineLevel="1" x14ac:dyDescent="0.25">
      <c r="A722" s="38">
        <v>40</v>
      </c>
      <c r="B722" s="389"/>
      <c r="C722" s="393"/>
      <c r="D722" s="393"/>
      <c r="E722" s="393"/>
      <c r="F722" s="392"/>
      <c r="G722" s="55"/>
      <c r="H722" s="389"/>
      <c r="I722" s="393"/>
      <c r="J722" s="392"/>
      <c r="K722" s="55"/>
      <c r="L722" s="393"/>
      <c r="M722" s="393"/>
      <c r="N722" s="397"/>
      <c r="O722" s="397"/>
      <c r="P722" s="791"/>
    </row>
    <row r="723" spans="1:16" hidden="1" outlineLevel="1" x14ac:dyDescent="0.25">
      <c r="A723" s="38">
        <v>41</v>
      </c>
      <c r="B723" s="389"/>
      <c r="C723" s="393"/>
      <c r="D723" s="393"/>
      <c r="E723" s="393"/>
      <c r="F723" s="392"/>
      <c r="G723" s="55"/>
      <c r="H723" s="389"/>
      <c r="I723" s="393"/>
      <c r="J723" s="392"/>
      <c r="K723" s="55"/>
      <c r="L723" s="393"/>
      <c r="M723" s="393"/>
      <c r="N723" s="397"/>
      <c r="O723" s="397"/>
      <c r="P723" s="791"/>
    </row>
    <row r="724" spans="1:16" hidden="1" outlineLevel="1" x14ac:dyDescent="0.25">
      <c r="A724" s="38">
        <v>42</v>
      </c>
      <c r="B724" s="389"/>
      <c r="C724" s="393"/>
      <c r="D724" s="393"/>
      <c r="E724" s="393"/>
      <c r="F724" s="392"/>
      <c r="G724" s="55"/>
      <c r="H724" s="389"/>
      <c r="I724" s="393"/>
      <c r="J724" s="392"/>
      <c r="K724" s="55"/>
      <c r="L724" s="393"/>
      <c r="M724" s="393"/>
      <c r="N724" s="397"/>
      <c r="O724" s="397"/>
      <c r="P724" s="791"/>
    </row>
    <row r="725" spans="1:16" hidden="1" outlineLevel="1" x14ac:dyDescent="0.25">
      <c r="A725" s="38">
        <v>43</v>
      </c>
      <c r="B725" s="389"/>
      <c r="C725" s="393"/>
      <c r="D725" s="393"/>
      <c r="E725" s="393"/>
      <c r="F725" s="392"/>
      <c r="G725" s="55"/>
      <c r="H725" s="389"/>
      <c r="I725" s="393"/>
      <c r="J725" s="392"/>
      <c r="K725" s="55"/>
      <c r="L725" s="393"/>
      <c r="M725" s="393"/>
      <c r="N725" s="397"/>
      <c r="O725" s="397"/>
      <c r="P725" s="791"/>
    </row>
    <row r="726" spans="1:16" hidden="1" outlineLevel="1" x14ac:dyDescent="0.25">
      <c r="A726" s="38">
        <v>44</v>
      </c>
      <c r="B726" s="389"/>
      <c r="C726" s="393"/>
      <c r="D726" s="393"/>
      <c r="E726" s="393"/>
      <c r="F726" s="392"/>
      <c r="G726" s="55"/>
      <c r="H726" s="389"/>
      <c r="I726" s="393"/>
      <c r="J726" s="392"/>
      <c r="K726" s="55"/>
      <c r="L726" s="393"/>
      <c r="M726" s="393"/>
      <c r="N726" s="397"/>
      <c r="O726" s="397"/>
      <c r="P726" s="791"/>
    </row>
    <row r="727" spans="1:16" hidden="1" outlineLevel="1" x14ac:dyDescent="0.25">
      <c r="A727" s="38">
        <v>45</v>
      </c>
      <c r="B727" s="389"/>
      <c r="C727" s="393"/>
      <c r="D727" s="393"/>
      <c r="E727" s="393"/>
      <c r="F727" s="392"/>
      <c r="G727" s="55"/>
      <c r="H727" s="389"/>
      <c r="I727" s="393"/>
      <c r="J727" s="392"/>
      <c r="K727" s="55"/>
      <c r="L727" s="393"/>
      <c r="M727" s="393"/>
      <c r="N727" s="397"/>
      <c r="O727" s="397"/>
      <c r="P727" s="791"/>
    </row>
    <row r="728" spans="1:16" hidden="1" outlineLevel="1" x14ac:dyDescent="0.25">
      <c r="A728" s="38">
        <v>46</v>
      </c>
      <c r="B728" s="389"/>
      <c r="C728" s="393"/>
      <c r="D728" s="393"/>
      <c r="E728" s="393"/>
      <c r="F728" s="392"/>
      <c r="G728" s="55"/>
      <c r="H728" s="389"/>
      <c r="I728" s="393"/>
      <c r="J728" s="392"/>
      <c r="K728" s="55"/>
      <c r="L728" s="393"/>
      <c r="M728" s="393"/>
      <c r="N728" s="397"/>
      <c r="O728" s="397"/>
      <c r="P728" s="791"/>
    </row>
    <row r="729" spans="1:16" hidden="1" outlineLevel="1" x14ac:dyDescent="0.25">
      <c r="A729" s="38">
        <v>47</v>
      </c>
      <c r="B729" s="389"/>
      <c r="C729" s="393"/>
      <c r="D729" s="393"/>
      <c r="E729" s="393"/>
      <c r="F729" s="392"/>
      <c r="G729" s="55"/>
      <c r="H729" s="389"/>
      <c r="I729" s="393"/>
      <c r="J729" s="392"/>
      <c r="K729" s="55"/>
      <c r="L729" s="393"/>
      <c r="M729" s="393"/>
      <c r="N729" s="397"/>
      <c r="O729" s="397"/>
      <c r="P729" s="791"/>
    </row>
    <row r="730" spans="1:16" hidden="1" outlineLevel="1" x14ac:dyDescent="0.25">
      <c r="A730" s="38">
        <v>48</v>
      </c>
      <c r="B730" s="389"/>
      <c r="C730" s="393"/>
      <c r="D730" s="393"/>
      <c r="E730" s="393"/>
      <c r="F730" s="392"/>
      <c r="G730" s="55"/>
      <c r="H730" s="389"/>
      <c r="I730" s="393"/>
      <c r="J730" s="392"/>
      <c r="K730" s="55"/>
      <c r="L730" s="393"/>
      <c r="M730" s="393"/>
      <c r="N730" s="397"/>
      <c r="O730" s="397"/>
      <c r="P730" s="791"/>
    </row>
    <row r="731" spans="1:16" hidden="1" outlineLevel="1" x14ac:dyDescent="0.25">
      <c r="A731" s="38">
        <v>49</v>
      </c>
      <c r="B731" s="389"/>
      <c r="C731" s="393"/>
      <c r="D731" s="393"/>
      <c r="E731" s="393"/>
      <c r="F731" s="392"/>
      <c r="G731" s="55"/>
      <c r="H731" s="389"/>
      <c r="I731" s="393"/>
      <c r="J731" s="392"/>
      <c r="K731" s="55"/>
      <c r="L731" s="393"/>
      <c r="M731" s="393"/>
      <c r="N731" s="397"/>
      <c r="O731" s="397"/>
      <c r="P731" s="791"/>
    </row>
    <row r="732" spans="1:16" hidden="1" outlineLevel="1" x14ac:dyDescent="0.25">
      <c r="A732" s="38">
        <v>50</v>
      </c>
      <c r="B732" s="389"/>
      <c r="C732" s="393"/>
      <c r="D732" s="393"/>
      <c r="E732" s="393"/>
      <c r="F732" s="392"/>
      <c r="G732" s="55"/>
      <c r="H732" s="389"/>
      <c r="I732" s="393"/>
      <c r="J732" s="392"/>
      <c r="K732" s="55"/>
      <c r="L732" s="393"/>
      <c r="M732" s="393"/>
      <c r="N732" s="397"/>
      <c r="O732" s="397"/>
      <c r="P732" s="791"/>
    </row>
    <row r="733" spans="1:16" hidden="1" outlineLevel="1" x14ac:dyDescent="0.25">
      <c r="A733" s="38">
        <v>51</v>
      </c>
      <c r="B733" s="389"/>
      <c r="C733" s="393"/>
      <c r="D733" s="393"/>
      <c r="E733" s="393"/>
      <c r="F733" s="392"/>
      <c r="G733" s="55"/>
      <c r="H733" s="389"/>
      <c r="I733" s="393"/>
      <c r="J733" s="392"/>
      <c r="K733" s="55"/>
      <c r="L733" s="393"/>
      <c r="M733" s="393"/>
      <c r="N733" s="397"/>
      <c r="O733" s="397"/>
      <c r="P733" s="791"/>
    </row>
    <row r="734" spans="1:16" hidden="1" outlineLevel="1" x14ac:dyDescent="0.25">
      <c r="A734" s="38">
        <v>52</v>
      </c>
      <c r="B734" s="389"/>
      <c r="C734" s="393"/>
      <c r="D734" s="393"/>
      <c r="E734" s="393"/>
      <c r="F734" s="392"/>
      <c r="G734" s="55"/>
      <c r="H734" s="389"/>
      <c r="I734" s="393"/>
      <c r="J734" s="392"/>
      <c r="K734" s="55"/>
      <c r="L734" s="393"/>
      <c r="M734" s="393"/>
      <c r="N734" s="397"/>
      <c r="O734" s="397"/>
      <c r="P734" s="791"/>
    </row>
    <row r="735" spans="1:16" hidden="1" outlineLevel="1" x14ac:dyDescent="0.25">
      <c r="A735" s="38">
        <v>53</v>
      </c>
      <c r="B735" s="389"/>
      <c r="C735" s="393"/>
      <c r="D735" s="393"/>
      <c r="E735" s="393"/>
      <c r="F735" s="392"/>
      <c r="G735" s="55"/>
      <c r="H735" s="389"/>
      <c r="I735" s="393"/>
      <c r="J735" s="392"/>
      <c r="K735" s="55"/>
      <c r="L735" s="393"/>
      <c r="M735" s="393"/>
      <c r="N735" s="397"/>
      <c r="O735" s="397"/>
      <c r="P735" s="791"/>
    </row>
    <row r="736" spans="1:16" hidden="1" outlineLevel="1" x14ac:dyDescent="0.25">
      <c r="A736" s="38">
        <v>54</v>
      </c>
      <c r="B736" s="389"/>
      <c r="C736" s="393"/>
      <c r="D736" s="393"/>
      <c r="E736" s="393"/>
      <c r="F736" s="392"/>
      <c r="G736" s="55"/>
      <c r="H736" s="389"/>
      <c r="I736" s="393"/>
      <c r="J736" s="392"/>
      <c r="K736" s="55"/>
      <c r="L736" s="393"/>
      <c r="M736" s="393"/>
      <c r="N736" s="397"/>
      <c r="O736" s="397"/>
      <c r="P736" s="791"/>
    </row>
    <row r="737" spans="1:16" hidden="1" outlineLevel="1" x14ac:dyDescent="0.25">
      <c r="A737" s="38">
        <v>55</v>
      </c>
      <c r="B737" s="389"/>
      <c r="C737" s="393"/>
      <c r="D737" s="393"/>
      <c r="E737" s="393"/>
      <c r="F737" s="392"/>
      <c r="G737" s="55"/>
      <c r="H737" s="389"/>
      <c r="I737" s="393"/>
      <c r="J737" s="392"/>
      <c r="K737" s="55"/>
      <c r="L737" s="393"/>
      <c r="M737" s="393"/>
      <c r="N737" s="397"/>
      <c r="O737" s="397"/>
      <c r="P737" s="791"/>
    </row>
    <row r="738" spans="1:16" hidden="1" outlineLevel="1" x14ac:dyDescent="0.25">
      <c r="A738" s="38">
        <v>56</v>
      </c>
      <c r="B738" s="389"/>
      <c r="C738" s="393"/>
      <c r="D738" s="393"/>
      <c r="E738" s="393"/>
      <c r="F738" s="392"/>
      <c r="G738" s="55"/>
      <c r="H738" s="389"/>
      <c r="I738" s="393"/>
      <c r="J738" s="392"/>
      <c r="K738" s="55"/>
      <c r="L738" s="393"/>
      <c r="M738" s="393"/>
      <c r="N738" s="397"/>
      <c r="O738" s="397"/>
      <c r="P738" s="791"/>
    </row>
    <row r="739" spans="1:16" hidden="1" outlineLevel="1" x14ac:dyDescent="0.25">
      <c r="A739" s="38">
        <v>57</v>
      </c>
      <c r="B739" s="389"/>
      <c r="C739" s="393"/>
      <c r="D739" s="393"/>
      <c r="E739" s="393"/>
      <c r="F739" s="392"/>
      <c r="G739" s="55"/>
      <c r="H739" s="389"/>
      <c r="I739" s="393"/>
      <c r="J739" s="392"/>
      <c r="K739" s="55"/>
      <c r="L739" s="393"/>
      <c r="M739" s="393"/>
      <c r="N739" s="397"/>
      <c r="O739" s="397"/>
      <c r="P739" s="791"/>
    </row>
    <row r="740" spans="1:16" hidden="1" outlineLevel="1" x14ac:dyDescent="0.25">
      <c r="A740" s="38">
        <v>58</v>
      </c>
      <c r="B740" s="389"/>
      <c r="C740" s="393"/>
      <c r="D740" s="393"/>
      <c r="E740" s="393"/>
      <c r="F740" s="392"/>
      <c r="G740" s="55"/>
      <c r="H740" s="389"/>
      <c r="I740" s="393"/>
      <c r="J740" s="392"/>
      <c r="K740" s="55"/>
      <c r="L740" s="393"/>
      <c r="M740" s="393"/>
      <c r="N740" s="397"/>
      <c r="O740" s="397"/>
      <c r="P740" s="791"/>
    </row>
    <row r="741" spans="1:16" hidden="1" outlineLevel="1" x14ac:dyDescent="0.25">
      <c r="A741" s="38">
        <v>59</v>
      </c>
      <c r="B741" s="389"/>
      <c r="C741" s="393"/>
      <c r="D741" s="393"/>
      <c r="E741" s="393"/>
      <c r="F741" s="392"/>
      <c r="G741" s="55"/>
      <c r="H741" s="389"/>
      <c r="I741" s="393"/>
      <c r="J741" s="392"/>
      <c r="K741" s="55"/>
      <c r="L741" s="393"/>
      <c r="M741" s="393"/>
      <c r="N741" s="397"/>
      <c r="O741" s="397"/>
      <c r="P741" s="791"/>
    </row>
    <row r="742" spans="1:16" hidden="1" outlineLevel="1" x14ac:dyDescent="0.25">
      <c r="A742" s="38">
        <v>60</v>
      </c>
      <c r="B742" s="389"/>
      <c r="C742" s="393"/>
      <c r="D742" s="393"/>
      <c r="E742" s="393"/>
      <c r="F742" s="392"/>
      <c r="G742" s="55"/>
      <c r="H742" s="389"/>
      <c r="I742" s="393"/>
      <c r="J742" s="392"/>
      <c r="K742" s="55"/>
      <c r="L742" s="393"/>
      <c r="M742" s="393"/>
      <c r="N742" s="397"/>
      <c r="O742" s="397"/>
      <c r="P742" s="791"/>
    </row>
    <row r="743" spans="1:16" hidden="1" outlineLevel="1" x14ac:dyDescent="0.25">
      <c r="A743" s="38">
        <v>61</v>
      </c>
      <c r="B743" s="389"/>
      <c r="C743" s="393"/>
      <c r="D743" s="393"/>
      <c r="E743" s="393"/>
      <c r="F743" s="392"/>
      <c r="G743" s="55"/>
      <c r="H743" s="389"/>
      <c r="I743" s="393"/>
      <c r="J743" s="392"/>
      <c r="K743" s="55"/>
      <c r="L743" s="393"/>
      <c r="M743" s="393"/>
      <c r="N743" s="397"/>
      <c r="O743" s="397"/>
      <c r="P743" s="791"/>
    </row>
    <row r="744" spans="1:16" hidden="1" outlineLevel="1" x14ac:dyDescent="0.25">
      <c r="A744" s="38">
        <v>62</v>
      </c>
      <c r="B744" s="389"/>
      <c r="C744" s="393"/>
      <c r="D744" s="393"/>
      <c r="E744" s="393"/>
      <c r="F744" s="392"/>
      <c r="G744" s="55"/>
      <c r="H744" s="389"/>
      <c r="I744" s="393"/>
      <c r="J744" s="392"/>
      <c r="K744" s="55"/>
      <c r="L744" s="393"/>
      <c r="M744" s="393"/>
      <c r="N744" s="397"/>
      <c r="O744" s="397"/>
      <c r="P744" s="791"/>
    </row>
    <row r="745" spans="1:16" hidden="1" outlineLevel="1" x14ac:dyDescent="0.25">
      <c r="A745" s="38">
        <v>63</v>
      </c>
      <c r="B745" s="389"/>
      <c r="C745" s="393"/>
      <c r="D745" s="393"/>
      <c r="E745" s="393"/>
      <c r="F745" s="392"/>
      <c r="G745" s="55"/>
      <c r="H745" s="389"/>
      <c r="I745" s="393"/>
      <c r="J745" s="392"/>
      <c r="K745" s="55"/>
      <c r="L745" s="393"/>
      <c r="M745" s="393"/>
      <c r="N745" s="397"/>
      <c r="O745" s="397"/>
      <c r="P745" s="791"/>
    </row>
    <row r="746" spans="1:16" hidden="1" outlineLevel="1" x14ac:dyDescent="0.25">
      <c r="A746" s="38">
        <v>64</v>
      </c>
      <c r="B746" s="389"/>
      <c r="C746" s="393"/>
      <c r="D746" s="393"/>
      <c r="E746" s="393"/>
      <c r="F746" s="392"/>
      <c r="G746" s="55"/>
      <c r="H746" s="389"/>
      <c r="I746" s="393"/>
      <c r="J746" s="392"/>
      <c r="K746" s="55"/>
      <c r="L746" s="393"/>
      <c r="M746" s="393"/>
      <c r="N746" s="397"/>
      <c r="O746" s="397"/>
      <c r="P746" s="791"/>
    </row>
    <row r="747" spans="1:16" hidden="1" outlineLevel="1" x14ac:dyDescent="0.25">
      <c r="A747" s="38">
        <v>65</v>
      </c>
      <c r="B747" s="389"/>
      <c r="C747" s="393"/>
      <c r="D747" s="393"/>
      <c r="E747" s="393"/>
      <c r="F747" s="392"/>
      <c r="G747" s="55"/>
      <c r="H747" s="389"/>
      <c r="I747" s="393"/>
      <c r="J747" s="392"/>
      <c r="K747" s="55"/>
      <c r="L747" s="393"/>
      <c r="M747" s="393"/>
      <c r="N747" s="397"/>
      <c r="O747" s="397"/>
      <c r="P747" s="791"/>
    </row>
    <row r="748" spans="1:16" hidden="1" outlineLevel="1" x14ac:dyDescent="0.25">
      <c r="A748" s="38">
        <v>66</v>
      </c>
      <c r="B748" s="389"/>
      <c r="C748" s="393"/>
      <c r="D748" s="393"/>
      <c r="E748" s="393"/>
      <c r="F748" s="392"/>
      <c r="G748" s="55"/>
      <c r="H748" s="389"/>
      <c r="I748" s="393"/>
      <c r="J748" s="392"/>
      <c r="K748" s="55"/>
      <c r="L748" s="393"/>
      <c r="M748" s="393"/>
      <c r="N748" s="397"/>
      <c r="O748" s="397"/>
      <c r="P748" s="791"/>
    </row>
    <row r="749" spans="1:16" hidden="1" outlineLevel="1" x14ac:dyDescent="0.25">
      <c r="A749" s="38">
        <v>67</v>
      </c>
      <c r="B749" s="389"/>
      <c r="C749" s="393"/>
      <c r="D749" s="393"/>
      <c r="E749" s="393"/>
      <c r="F749" s="392"/>
      <c r="G749" s="55"/>
      <c r="H749" s="389"/>
      <c r="I749" s="393"/>
      <c r="J749" s="392"/>
      <c r="K749" s="55"/>
      <c r="L749" s="393"/>
      <c r="M749" s="393"/>
      <c r="N749" s="397"/>
      <c r="O749" s="397"/>
      <c r="P749" s="791"/>
    </row>
    <row r="750" spans="1:16" hidden="1" outlineLevel="1" x14ac:dyDescent="0.25">
      <c r="A750" s="38">
        <v>68</v>
      </c>
      <c r="B750" s="389"/>
      <c r="C750" s="393"/>
      <c r="D750" s="393"/>
      <c r="E750" s="393"/>
      <c r="F750" s="392"/>
      <c r="G750" s="55"/>
      <c r="H750" s="389"/>
      <c r="I750" s="393"/>
      <c r="J750" s="392"/>
      <c r="K750" s="55"/>
      <c r="L750" s="393"/>
      <c r="M750" s="393"/>
      <c r="N750" s="397"/>
      <c r="O750" s="397"/>
      <c r="P750" s="791"/>
    </row>
    <row r="751" spans="1:16" hidden="1" outlineLevel="1" x14ac:dyDescent="0.25">
      <c r="A751" s="38">
        <v>69</v>
      </c>
      <c r="B751" s="389"/>
      <c r="C751" s="393"/>
      <c r="D751" s="393"/>
      <c r="E751" s="393"/>
      <c r="F751" s="392"/>
      <c r="G751" s="55"/>
      <c r="H751" s="389"/>
      <c r="I751" s="393"/>
      <c r="J751" s="392"/>
      <c r="K751" s="55"/>
      <c r="L751" s="393"/>
      <c r="M751" s="393"/>
      <c r="N751" s="397"/>
      <c r="O751" s="397"/>
      <c r="P751" s="791"/>
    </row>
    <row r="752" spans="1:16" hidden="1" outlineLevel="1" x14ac:dyDescent="0.25">
      <c r="A752" s="38">
        <v>70</v>
      </c>
      <c r="B752" s="389"/>
      <c r="C752" s="393"/>
      <c r="D752" s="393"/>
      <c r="E752" s="393"/>
      <c r="F752" s="392"/>
      <c r="G752" s="55"/>
      <c r="H752" s="389"/>
      <c r="I752" s="393"/>
      <c r="J752" s="392"/>
      <c r="K752" s="55"/>
      <c r="L752" s="393"/>
      <c r="M752" s="393"/>
      <c r="N752" s="397"/>
      <c r="O752" s="397"/>
      <c r="P752" s="791"/>
    </row>
    <row r="753" spans="1:16" hidden="1" outlineLevel="1" x14ac:dyDescent="0.25">
      <c r="A753" s="38">
        <v>71</v>
      </c>
      <c r="B753" s="389"/>
      <c r="C753" s="393"/>
      <c r="D753" s="393"/>
      <c r="E753" s="393"/>
      <c r="F753" s="392"/>
      <c r="G753" s="55"/>
      <c r="H753" s="389"/>
      <c r="I753" s="393"/>
      <c r="J753" s="392"/>
      <c r="K753" s="55"/>
      <c r="L753" s="393"/>
      <c r="M753" s="393"/>
      <c r="N753" s="397"/>
      <c r="O753" s="397"/>
      <c r="P753" s="791"/>
    </row>
    <row r="754" spans="1:16" hidden="1" outlineLevel="1" x14ac:dyDescent="0.25">
      <c r="A754" s="38">
        <v>72</v>
      </c>
      <c r="B754" s="389"/>
      <c r="C754" s="393"/>
      <c r="D754" s="393"/>
      <c r="E754" s="393"/>
      <c r="F754" s="392"/>
      <c r="G754" s="55"/>
      <c r="H754" s="389"/>
      <c r="I754" s="393"/>
      <c r="J754" s="392"/>
      <c r="K754" s="55"/>
      <c r="L754" s="393"/>
      <c r="M754" s="393"/>
      <c r="N754" s="397"/>
      <c r="O754" s="397"/>
      <c r="P754" s="791"/>
    </row>
    <row r="755" spans="1:16" hidden="1" outlineLevel="1" x14ac:dyDescent="0.25">
      <c r="A755" s="38">
        <v>73</v>
      </c>
      <c r="B755" s="389"/>
      <c r="C755" s="393"/>
      <c r="D755" s="393"/>
      <c r="E755" s="393"/>
      <c r="F755" s="392"/>
      <c r="G755" s="55"/>
      <c r="H755" s="389"/>
      <c r="I755" s="393"/>
      <c r="J755" s="392"/>
      <c r="K755" s="55"/>
      <c r="L755" s="393"/>
      <c r="M755" s="393"/>
      <c r="N755" s="397"/>
      <c r="O755" s="397"/>
      <c r="P755" s="791"/>
    </row>
    <row r="756" spans="1:16" hidden="1" outlineLevel="1" x14ac:dyDescent="0.25">
      <c r="A756" s="38">
        <v>74</v>
      </c>
      <c r="B756" s="389"/>
      <c r="C756" s="393"/>
      <c r="D756" s="393"/>
      <c r="E756" s="393"/>
      <c r="F756" s="392"/>
      <c r="G756" s="55"/>
      <c r="H756" s="389"/>
      <c r="I756" s="393"/>
      <c r="J756" s="392"/>
      <c r="K756" s="55"/>
      <c r="L756" s="393"/>
      <c r="M756" s="393"/>
      <c r="N756" s="397"/>
      <c r="O756" s="397"/>
      <c r="P756" s="791"/>
    </row>
    <row r="757" spans="1:16" hidden="1" outlineLevel="1" x14ac:dyDescent="0.25">
      <c r="A757" s="38">
        <v>75</v>
      </c>
      <c r="B757" s="389"/>
      <c r="C757" s="393"/>
      <c r="D757" s="393"/>
      <c r="E757" s="393"/>
      <c r="F757" s="392"/>
      <c r="G757" s="55"/>
      <c r="H757" s="389"/>
      <c r="I757" s="393"/>
      <c r="J757" s="392"/>
      <c r="K757" s="55"/>
      <c r="L757" s="393"/>
      <c r="M757" s="393"/>
      <c r="N757" s="397"/>
      <c r="O757" s="397"/>
      <c r="P757" s="791"/>
    </row>
    <row r="758" spans="1:16" hidden="1" outlineLevel="1" x14ac:dyDescent="0.25">
      <c r="A758" s="38">
        <v>76</v>
      </c>
      <c r="B758" s="389"/>
      <c r="C758" s="393"/>
      <c r="D758" s="393"/>
      <c r="E758" s="393"/>
      <c r="F758" s="392"/>
      <c r="G758" s="55"/>
      <c r="H758" s="389"/>
      <c r="I758" s="393"/>
      <c r="J758" s="392"/>
      <c r="K758" s="55"/>
      <c r="L758" s="393"/>
      <c r="M758" s="393"/>
      <c r="N758" s="397"/>
      <c r="O758" s="397"/>
      <c r="P758" s="791"/>
    </row>
    <row r="759" spans="1:16" hidden="1" outlineLevel="1" x14ac:dyDescent="0.25">
      <c r="A759" s="38">
        <v>77</v>
      </c>
      <c r="B759" s="389"/>
      <c r="C759" s="393"/>
      <c r="D759" s="393"/>
      <c r="E759" s="393"/>
      <c r="F759" s="392"/>
      <c r="G759" s="55"/>
      <c r="H759" s="389"/>
      <c r="I759" s="393"/>
      <c r="J759" s="392"/>
      <c r="K759" s="55"/>
      <c r="L759" s="393"/>
      <c r="M759" s="393"/>
      <c r="N759" s="397"/>
      <c r="O759" s="397"/>
      <c r="P759" s="791"/>
    </row>
    <row r="760" spans="1:16" hidden="1" outlineLevel="1" x14ac:dyDescent="0.25">
      <c r="A760" s="38">
        <v>78</v>
      </c>
      <c r="B760" s="389"/>
      <c r="C760" s="393"/>
      <c r="D760" s="393"/>
      <c r="E760" s="393"/>
      <c r="F760" s="392"/>
      <c r="G760" s="55"/>
      <c r="H760" s="389"/>
      <c r="I760" s="393"/>
      <c r="J760" s="392"/>
      <c r="K760" s="55"/>
      <c r="L760" s="393"/>
      <c r="M760" s="393"/>
      <c r="N760" s="397"/>
      <c r="O760" s="397"/>
      <c r="P760" s="791"/>
    </row>
    <row r="761" spans="1:16" hidden="1" outlineLevel="1" x14ac:dyDescent="0.25">
      <c r="A761" s="38">
        <v>79</v>
      </c>
      <c r="B761" s="389"/>
      <c r="C761" s="393"/>
      <c r="D761" s="393"/>
      <c r="E761" s="393"/>
      <c r="F761" s="392"/>
      <c r="G761" s="55"/>
      <c r="H761" s="389"/>
      <c r="I761" s="393"/>
      <c r="J761" s="392"/>
      <c r="K761" s="55"/>
      <c r="L761" s="393"/>
      <c r="M761" s="393"/>
      <c r="N761" s="397"/>
      <c r="O761" s="397"/>
      <c r="P761" s="791"/>
    </row>
    <row r="762" spans="1:16" hidden="1" outlineLevel="1" x14ac:dyDescent="0.25">
      <c r="A762" s="38">
        <v>80</v>
      </c>
      <c r="B762" s="389"/>
      <c r="C762" s="393"/>
      <c r="D762" s="393"/>
      <c r="E762" s="393"/>
      <c r="F762" s="392"/>
      <c r="G762" s="55"/>
      <c r="H762" s="389"/>
      <c r="I762" s="393"/>
      <c r="J762" s="392"/>
      <c r="K762" s="55"/>
      <c r="L762" s="393"/>
      <c r="M762" s="393"/>
      <c r="N762" s="397"/>
      <c r="O762" s="397"/>
      <c r="P762" s="791"/>
    </row>
    <row r="763" spans="1:16" hidden="1" outlineLevel="1" x14ac:dyDescent="0.25">
      <c r="A763" s="38">
        <v>81</v>
      </c>
      <c r="B763" s="389"/>
      <c r="C763" s="393"/>
      <c r="D763" s="393"/>
      <c r="E763" s="393"/>
      <c r="F763" s="392"/>
      <c r="G763" s="55"/>
      <c r="H763" s="389"/>
      <c r="I763" s="393"/>
      <c r="J763" s="392"/>
      <c r="K763" s="55"/>
      <c r="L763" s="393"/>
      <c r="M763" s="393"/>
      <c r="N763" s="397"/>
      <c r="O763" s="397"/>
      <c r="P763" s="791"/>
    </row>
    <row r="764" spans="1:16" hidden="1" outlineLevel="1" x14ac:dyDescent="0.25">
      <c r="A764" s="38">
        <v>82</v>
      </c>
      <c r="B764" s="389"/>
      <c r="C764" s="393"/>
      <c r="D764" s="393"/>
      <c r="E764" s="393"/>
      <c r="F764" s="392"/>
      <c r="G764" s="55"/>
      <c r="H764" s="389"/>
      <c r="I764" s="393"/>
      <c r="J764" s="392"/>
      <c r="K764" s="55"/>
      <c r="L764" s="393"/>
      <c r="M764" s="393"/>
      <c r="N764" s="397"/>
      <c r="O764" s="397"/>
      <c r="P764" s="791"/>
    </row>
    <row r="765" spans="1:16" hidden="1" outlineLevel="1" x14ac:dyDescent="0.25">
      <c r="A765" s="38">
        <v>83</v>
      </c>
      <c r="B765" s="389"/>
      <c r="C765" s="393"/>
      <c r="D765" s="393"/>
      <c r="E765" s="393"/>
      <c r="F765" s="392"/>
      <c r="G765" s="55"/>
      <c r="H765" s="389"/>
      <c r="I765" s="393"/>
      <c r="J765" s="392"/>
      <c r="K765" s="55"/>
      <c r="L765" s="393"/>
      <c r="M765" s="393"/>
      <c r="N765" s="397"/>
      <c r="O765" s="397"/>
      <c r="P765" s="791"/>
    </row>
    <row r="766" spans="1:16" hidden="1" outlineLevel="1" x14ac:dyDescent="0.25">
      <c r="A766" s="38">
        <v>84</v>
      </c>
      <c r="B766" s="389"/>
      <c r="C766" s="393"/>
      <c r="D766" s="393"/>
      <c r="E766" s="393"/>
      <c r="F766" s="392"/>
      <c r="G766" s="55"/>
      <c r="H766" s="389"/>
      <c r="I766" s="393"/>
      <c r="J766" s="392"/>
      <c r="K766" s="55"/>
      <c r="L766" s="393"/>
      <c r="M766" s="393"/>
      <c r="N766" s="397"/>
      <c r="O766" s="397"/>
      <c r="P766" s="791"/>
    </row>
    <row r="767" spans="1:16" hidden="1" outlineLevel="1" x14ac:dyDescent="0.25">
      <c r="A767" s="38">
        <v>85</v>
      </c>
      <c r="B767" s="389"/>
      <c r="C767" s="393"/>
      <c r="D767" s="393"/>
      <c r="E767" s="393"/>
      <c r="F767" s="392"/>
      <c r="G767" s="55"/>
      <c r="H767" s="389"/>
      <c r="I767" s="393"/>
      <c r="J767" s="392"/>
      <c r="K767" s="55"/>
      <c r="L767" s="393"/>
      <c r="M767" s="393"/>
      <c r="N767" s="397"/>
      <c r="O767" s="397"/>
      <c r="P767" s="791"/>
    </row>
    <row r="768" spans="1:16" hidden="1" outlineLevel="1" x14ac:dyDescent="0.25">
      <c r="A768" s="38">
        <v>86</v>
      </c>
      <c r="B768" s="389"/>
      <c r="C768" s="393"/>
      <c r="D768" s="393"/>
      <c r="E768" s="393"/>
      <c r="F768" s="392"/>
      <c r="G768" s="55"/>
      <c r="H768" s="389"/>
      <c r="I768" s="393"/>
      <c r="J768" s="392"/>
      <c r="K768" s="55"/>
      <c r="L768" s="393"/>
      <c r="M768" s="393"/>
      <c r="N768" s="397"/>
      <c r="O768" s="397"/>
      <c r="P768" s="791"/>
    </row>
    <row r="769" spans="1:16" hidden="1" outlineLevel="1" x14ac:dyDescent="0.25">
      <c r="A769" s="38">
        <v>87</v>
      </c>
      <c r="B769" s="389"/>
      <c r="C769" s="393"/>
      <c r="D769" s="393"/>
      <c r="E769" s="393"/>
      <c r="F769" s="392"/>
      <c r="G769" s="55"/>
      <c r="H769" s="389"/>
      <c r="I769" s="393"/>
      <c r="J769" s="392"/>
      <c r="K769" s="55"/>
      <c r="L769" s="393"/>
      <c r="M769" s="393"/>
      <c r="N769" s="397"/>
      <c r="O769" s="397"/>
      <c r="P769" s="791"/>
    </row>
    <row r="770" spans="1:16" hidden="1" outlineLevel="1" x14ac:dyDescent="0.25">
      <c r="A770" s="38">
        <v>88</v>
      </c>
      <c r="B770" s="389"/>
      <c r="C770" s="393"/>
      <c r="D770" s="393"/>
      <c r="E770" s="393"/>
      <c r="F770" s="392"/>
      <c r="G770" s="55"/>
      <c r="H770" s="389"/>
      <c r="I770" s="393"/>
      <c r="J770" s="392"/>
      <c r="K770" s="55"/>
      <c r="L770" s="393"/>
      <c r="M770" s="393"/>
      <c r="N770" s="397"/>
      <c r="O770" s="397"/>
      <c r="P770" s="791"/>
    </row>
    <row r="771" spans="1:16" hidden="1" outlineLevel="1" x14ac:dyDescent="0.25">
      <c r="A771" s="38">
        <v>89</v>
      </c>
      <c r="B771" s="389"/>
      <c r="C771" s="393"/>
      <c r="D771" s="393"/>
      <c r="E771" s="393"/>
      <c r="F771" s="392"/>
      <c r="G771" s="55"/>
      <c r="H771" s="389"/>
      <c r="I771" s="393"/>
      <c r="J771" s="392"/>
      <c r="K771" s="55"/>
      <c r="L771" s="393"/>
      <c r="M771" s="393"/>
      <c r="N771" s="397"/>
      <c r="O771" s="397"/>
      <c r="P771" s="791"/>
    </row>
    <row r="772" spans="1:16" hidden="1" outlineLevel="1" x14ac:dyDescent="0.25">
      <c r="A772" s="38">
        <v>90</v>
      </c>
      <c r="B772" s="389"/>
      <c r="C772" s="393"/>
      <c r="D772" s="393"/>
      <c r="E772" s="393"/>
      <c r="F772" s="392"/>
      <c r="G772" s="55"/>
      <c r="H772" s="389"/>
      <c r="I772" s="393"/>
      <c r="J772" s="392"/>
      <c r="K772" s="55"/>
      <c r="L772" s="393"/>
      <c r="M772" s="393"/>
      <c r="N772" s="397"/>
      <c r="O772" s="397"/>
      <c r="P772" s="791"/>
    </row>
    <row r="773" spans="1:16" hidden="1" outlineLevel="1" x14ac:dyDescent="0.25">
      <c r="A773" s="38">
        <v>91</v>
      </c>
      <c r="B773" s="389"/>
      <c r="C773" s="393"/>
      <c r="D773" s="393"/>
      <c r="E773" s="393"/>
      <c r="F773" s="392"/>
      <c r="G773" s="55"/>
      <c r="H773" s="389"/>
      <c r="I773" s="393"/>
      <c r="J773" s="392"/>
      <c r="K773" s="55"/>
      <c r="L773" s="393"/>
      <c r="M773" s="393"/>
      <c r="N773" s="397"/>
      <c r="O773" s="397"/>
      <c r="P773" s="791"/>
    </row>
    <row r="774" spans="1:16" hidden="1" outlineLevel="1" x14ac:dyDescent="0.25">
      <c r="A774" s="38">
        <v>92</v>
      </c>
      <c r="B774" s="389"/>
      <c r="C774" s="393"/>
      <c r="D774" s="393"/>
      <c r="E774" s="393"/>
      <c r="F774" s="392"/>
      <c r="G774" s="55"/>
      <c r="H774" s="389"/>
      <c r="I774" s="393"/>
      <c r="J774" s="392"/>
      <c r="K774" s="55"/>
      <c r="L774" s="393"/>
      <c r="M774" s="393"/>
      <c r="N774" s="397"/>
      <c r="O774" s="397"/>
      <c r="P774" s="791"/>
    </row>
    <row r="775" spans="1:16" hidden="1" outlineLevel="1" x14ac:dyDescent="0.25">
      <c r="A775" s="38">
        <v>93</v>
      </c>
      <c r="B775" s="389"/>
      <c r="C775" s="393"/>
      <c r="D775" s="393"/>
      <c r="E775" s="393"/>
      <c r="F775" s="392"/>
      <c r="G775" s="55"/>
      <c r="H775" s="389"/>
      <c r="I775" s="393"/>
      <c r="J775" s="392"/>
      <c r="K775" s="55"/>
      <c r="L775" s="393"/>
      <c r="M775" s="393"/>
      <c r="N775" s="397"/>
      <c r="O775" s="397"/>
      <c r="P775" s="791"/>
    </row>
    <row r="776" spans="1:16" hidden="1" outlineLevel="1" x14ac:dyDescent="0.25">
      <c r="A776" s="38">
        <v>94</v>
      </c>
      <c r="B776" s="389"/>
      <c r="C776" s="393"/>
      <c r="D776" s="393"/>
      <c r="E776" s="393"/>
      <c r="F776" s="392"/>
      <c r="G776" s="55"/>
      <c r="H776" s="389"/>
      <c r="I776" s="393"/>
      <c r="J776" s="392"/>
      <c r="K776" s="55"/>
      <c r="L776" s="393"/>
      <c r="M776" s="393"/>
      <c r="N776" s="397"/>
      <c r="O776" s="397"/>
      <c r="P776" s="791"/>
    </row>
    <row r="777" spans="1:16" hidden="1" outlineLevel="1" x14ac:dyDescent="0.25">
      <c r="A777" s="38">
        <v>95</v>
      </c>
      <c r="B777" s="389"/>
      <c r="C777" s="393"/>
      <c r="D777" s="393"/>
      <c r="E777" s="393"/>
      <c r="F777" s="392"/>
      <c r="G777" s="55"/>
      <c r="H777" s="389"/>
      <c r="I777" s="393"/>
      <c r="J777" s="392"/>
      <c r="K777" s="55"/>
      <c r="L777" s="393"/>
      <c r="M777" s="393"/>
      <c r="N777" s="397"/>
      <c r="O777" s="397"/>
      <c r="P777" s="791"/>
    </row>
    <row r="778" spans="1:16" ht="15.75" collapsed="1" thickBot="1" x14ac:dyDescent="0.3">
      <c r="A778" s="39">
        <v>96</v>
      </c>
      <c r="B778" s="390"/>
      <c r="C778" s="394"/>
      <c r="D778" s="394"/>
      <c r="E778" s="394"/>
      <c r="F778" s="392"/>
      <c r="G778" s="55"/>
      <c r="H778" s="389"/>
      <c r="I778" s="393"/>
      <c r="J778" s="392"/>
      <c r="K778" s="55"/>
      <c r="L778" s="393"/>
      <c r="M778" s="393"/>
      <c r="N778" s="397"/>
      <c r="O778" s="397"/>
      <c r="P778" s="791"/>
    </row>
    <row r="779" spans="1:16" ht="15.75" thickBot="1" x14ac:dyDescent="0.3">
      <c r="A779" s="266" t="s">
        <v>742</v>
      </c>
      <c r="B779" s="388"/>
      <c r="C779" s="391"/>
      <c r="D779" s="391"/>
      <c r="E779" s="391"/>
      <c r="F779" s="395"/>
      <c r="G779" s="34"/>
      <c r="H779" s="388"/>
      <c r="I779" s="391"/>
      <c r="J779" s="395"/>
      <c r="K779" s="34"/>
      <c r="L779" s="391"/>
      <c r="M779" s="391"/>
      <c r="N779" s="397"/>
      <c r="O779" s="397"/>
      <c r="P779" s="791"/>
    </row>
    <row r="780" spans="1:16" hidden="1" outlineLevel="1" x14ac:dyDescent="0.25">
      <c r="A780" s="38">
        <v>1</v>
      </c>
      <c r="B780" s="389"/>
      <c r="C780" s="393"/>
      <c r="D780" s="393"/>
      <c r="E780" s="393"/>
      <c r="F780" s="392"/>
      <c r="G780" s="56"/>
      <c r="H780" s="389"/>
      <c r="I780" s="393"/>
      <c r="J780" s="392"/>
      <c r="K780" s="56"/>
      <c r="L780" s="393"/>
      <c r="M780" s="393"/>
      <c r="N780" s="397"/>
      <c r="O780" s="397"/>
      <c r="P780" s="791"/>
    </row>
    <row r="781" spans="1:16" hidden="1" outlineLevel="1" x14ac:dyDescent="0.25">
      <c r="A781" s="38">
        <v>2</v>
      </c>
      <c r="B781" s="389"/>
      <c r="C781" s="393"/>
      <c r="D781" s="393"/>
      <c r="E781" s="393"/>
      <c r="F781" s="392"/>
      <c r="G781" s="56"/>
      <c r="H781" s="389"/>
      <c r="I781" s="393"/>
      <c r="J781" s="392"/>
      <c r="K781" s="56"/>
      <c r="L781" s="393"/>
      <c r="M781" s="393"/>
      <c r="N781" s="397"/>
      <c r="O781" s="397"/>
      <c r="P781" s="791"/>
    </row>
    <row r="782" spans="1:16" hidden="1" outlineLevel="1" x14ac:dyDescent="0.25">
      <c r="A782" s="38">
        <v>3</v>
      </c>
      <c r="B782" s="389"/>
      <c r="C782" s="393"/>
      <c r="D782" s="393"/>
      <c r="E782" s="393"/>
      <c r="F782" s="392"/>
      <c r="G782" s="56"/>
      <c r="H782" s="389"/>
      <c r="I782" s="393"/>
      <c r="J782" s="392"/>
      <c r="K782" s="56"/>
      <c r="L782" s="393"/>
      <c r="M782" s="393"/>
      <c r="N782" s="397"/>
      <c r="O782" s="397"/>
      <c r="P782" s="791"/>
    </row>
    <row r="783" spans="1:16" hidden="1" outlineLevel="1" x14ac:dyDescent="0.25">
      <c r="A783" s="38">
        <v>4</v>
      </c>
      <c r="B783" s="389"/>
      <c r="C783" s="393"/>
      <c r="D783" s="393"/>
      <c r="E783" s="393"/>
      <c r="F783" s="392"/>
      <c r="G783" s="56"/>
      <c r="H783" s="389"/>
      <c r="I783" s="393"/>
      <c r="J783" s="392"/>
      <c r="K783" s="56"/>
      <c r="L783" s="393"/>
      <c r="M783" s="393"/>
      <c r="N783" s="397"/>
      <c r="O783" s="397"/>
      <c r="P783" s="791"/>
    </row>
    <row r="784" spans="1:16" hidden="1" outlineLevel="1" x14ac:dyDescent="0.25">
      <c r="A784" s="38">
        <v>5</v>
      </c>
      <c r="B784" s="389"/>
      <c r="C784" s="393"/>
      <c r="D784" s="393"/>
      <c r="E784" s="393"/>
      <c r="F784" s="392"/>
      <c r="G784" s="56"/>
      <c r="H784" s="389"/>
      <c r="I784" s="393"/>
      <c r="J784" s="392"/>
      <c r="K784" s="56"/>
      <c r="L784" s="393"/>
      <c r="M784" s="393"/>
      <c r="N784" s="397"/>
      <c r="O784" s="397"/>
      <c r="P784" s="791"/>
    </row>
    <row r="785" spans="1:16" hidden="1" outlineLevel="1" x14ac:dyDescent="0.25">
      <c r="A785" s="38">
        <v>6</v>
      </c>
      <c r="B785" s="389"/>
      <c r="C785" s="393"/>
      <c r="D785" s="393"/>
      <c r="E785" s="393"/>
      <c r="F785" s="392"/>
      <c r="G785" s="56"/>
      <c r="H785" s="389"/>
      <c r="I785" s="393"/>
      <c r="J785" s="392"/>
      <c r="K785" s="56"/>
      <c r="L785" s="393"/>
      <c r="M785" s="393"/>
      <c r="N785" s="397"/>
      <c r="O785" s="397"/>
      <c r="P785" s="791"/>
    </row>
    <row r="786" spans="1:16" hidden="1" outlineLevel="1" x14ac:dyDescent="0.25">
      <c r="A786" s="38">
        <v>7</v>
      </c>
      <c r="B786" s="389"/>
      <c r="C786" s="393"/>
      <c r="D786" s="393"/>
      <c r="E786" s="393"/>
      <c r="F786" s="392"/>
      <c r="G786" s="56"/>
      <c r="H786" s="389"/>
      <c r="I786" s="393"/>
      <c r="J786" s="392"/>
      <c r="K786" s="56"/>
      <c r="L786" s="393"/>
      <c r="M786" s="393"/>
      <c r="N786" s="397"/>
      <c r="O786" s="397"/>
      <c r="P786" s="791"/>
    </row>
    <row r="787" spans="1:16" hidden="1" outlineLevel="1" x14ac:dyDescent="0.25">
      <c r="A787" s="38">
        <v>8</v>
      </c>
      <c r="B787" s="389"/>
      <c r="C787" s="393"/>
      <c r="D787" s="393"/>
      <c r="E787" s="393"/>
      <c r="F787" s="392"/>
      <c r="G787" s="56"/>
      <c r="H787" s="389"/>
      <c r="I787" s="393"/>
      <c r="J787" s="392"/>
      <c r="K787" s="56"/>
      <c r="L787" s="393"/>
      <c r="M787" s="393"/>
      <c r="N787" s="397"/>
      <c r="O787" s="397"/>
      <c r="P787" s="791"/>
    </row>
    <row r="788" spans="1:16" hidden="1" outlineLevel="1" x14ac:dyDescent="0.25">
      <c r="A788" s="38">
        <v>9</v>
      </c>
      <c r="B788" s="389"/>
      <c r="C788" s="393"/>
      <c r="D788" s="393"/>
      <c r="E788" s="393"/>
      <c r="F788" s="392"/>
      <c r="G788" s="56"/>
      <c r="H788" s="389"/>
      <c r="I788" s="393"/>
      <c r="J788" s="392"/>
      <c r="K788" s="56"/>
      <c r="L788" s="393"/>
      <c r="M788" s="393"/>
      <c r="N788" s="397"/>
      <c r="O788" s="397"/>
      <c r="P788" s="791"/>
    </row>
    <row r="789" spans="1:16" hidden="1" outlineLevel="1" x14ac:dyDescent="0.25">
      <c r="A789" s="38">
        <v>10</v>
      </c>
      <c r="B789" s="389"/>
      <c r="C789" s="393"/>
      <c r="D789" s="393"/>
      <c r="E789" s="393"/>
      <c r="F789" s="392"/>
      <c r="G789" s="56"/>
      <c r="H789" s="389"/>
      <c r="I789" s="393"/>
      <c r="J789" s="392"/>
      <c r="K789" s="56"/>
      <c r="L789" s="393"/>
      <c r="M789" s="393"/>
      <c r="N789" s="397"/>
      <c r="O789" s="397"/>
      <c r="P789" s="791"/>
    </row>
    <row r="790" spans="1:16" hidden="1" outlineLevel="1" x14ac:dyDescent="0.25">
      <c r="A790" s="38">
        <v>11</v>
      </c>
      <c r="B790" s="389"/>
      <c r="C790" s="393"/>
      <c r="D790" s="393"/>
      <c r="E790" s="393"/>
      <c r="F790" s="392"/>
      <c r="G790" s="56"/>
      <c r="H790" s="389"/>
      <c r="I790" s="393"/>
      <c r="J790" s="392"/>
      <c r="K790" s="56"/>
      <c r="L790" s="393"/>
      <c r="M790" s="393"/>
      <c r="N790" s="397"/>
      <c r="O790" s="397"/>
      <c r="P790" s="791"/>
    </row>
    <row r="791" spans="1:16" hidden="1" outlineLevel="1" x14ac:dyDescent="0.25">
      <c r="A791" s="38">
        <v>12</v>
      </c>
      <c r="B791" s="389"/>
      <c r="C791" s="393"/>
      <c r="D791" s="393"/>
      <c r="E791" s="393"/>
      <c r="F791" s="392"/>
      <c r="G791" s="56"/>
      <c r="H791" s="389"/>
      <c r="I791" s="393"/>
      <c r="J791" s="392"/>
      <c r="K791" s="56"/>
      <c r="L791" s="393"/>
      <c r="M791" s="393"/>
      <c r="N791" s="397"/>
      <c r="O791" s="397"/>
      <c r="P791" s="791"/>
    </row>
    <row r="792" spans="1:16" hidden="1" outlineLevel="1" x14ac:dyDescent="0.25">
      <c r="A792" s="38">
        <v>13</v>
      </c>
      <c r="B792" s="389"/>
      <c r="C792" s="393"/>
      <c r="D792" s="393"/>
      <c r="E792" s="393"/>
      <c r="F792" s="392"/>
      <c r="G792" s="56"/>
      <c r="H792" s="389"/>
      <c r="I792" s="393"/>
      <c r="J792" s="392"/>
      <c r="K792" s="56"/>
      <c r="L792" s="393"/>
      <c r="M792" s="393"/>
      <c r="N792" s="397"/>
      <c r="O792" s="397"/>
      <c r="P792" s="791"/>
    </row>
    <row r="793" spans="1:16" hidden="1" outlineLevel="1" x14ac:dyDescent="0.25">
      <c r="A793" s="38">
        <v>14</v>
      </c>
      <c r="B793" s="389"/>
      <c r="C793" s="393"/>
      <c r="D793" s="393"/>
      <c r="E793" s="393"/>
      <c r="F793" s="392"/>
      <c r="G793" s="55"/>
      <c r="H793" s="389"/>
      <c r="I793" s="393"/>
      <c r="J793" s="392"/>
      <c r="K793" s="55"/>
      <c r="L793" s="393"/>
      <c r="M793" s="393"/>
      <c r="N793" s="397"/>
      <c r="O793" s="397"/>
      <c r="P793" s="791"/>
    </row>
    <row r="794" spans="1:16" hidden="1" outlineLevel="1" x14ac:dyDescent="0.25">
      <c r="A794" s="38">
        <v>15</v>
      </c>
      <c r="B794" s="389"/>
      <c r="C794" s="393"/>
      <c r="D794" s="393"/>
      <c r="E794" s="393"/>
      <c r="F794" s="392"/>
      <c r="G794" s="55"/>
      <c r="H794" s="389"/>
      <c r="I794" s="393"/>
      <c r="J794" s="392"/>
      <c r="K794" s="55"/>
      <c r="L794" s="393"/>
      <c r="M794" s="393"/>
      <c r="N794" s="397"/>
      <c r="O794" s="397"/>
      <c r="P794" s="791"/>
    </row>
    <row r="795" spans="1:16" hidden="1" outlineLevel="1" x14ac:dyDescent="0.25">
      <c r="A795" s="38">
        <v>16</v>
      </c>
      <c r="B795" s="389"/>
      <c r="C795" s="393"/>
      <c r="D795" s="393"/>
      <c r="E795" s="393"/>
      <c r="F795" s="392"/>
      <c r="G795" s="55"/>
      <c r="H795" s="389"/>
      <c r="I795" s="393"/>
      <c r="J795" s="392"/>
      <c r="K795" s="55"/>
      <c r="L795" s="393"/>
      <c r="M795" s="393"/>
      <c r="N795" s="397"/>
      <c r="O795" s="397"/>
      <c r="P795" s="791"/>
    </row>
    <row r="796" spans="1:16" hidden="1" outlineLevel="1" x14ac:dyDescent="0.25">
      <c r="A796" s="38">
        <v>17</v>
      </c>
      <c r="B796" s="389"/>
      <c r="C796" s="393"/>
      <c r="D796" s="393"/>
      <c r="E796" s="393"/>
      <c r="F796" s="392"/>
      <c r="G796" s="55"/>
      <c r="H796" s="389"/>
      <c r="I796" s="393"/>
      <c r="J796" s="392"/>
      <c r="K796" s="55"/>
      <c r="L796" s="393"/>
      <c r="M796" s="393"/>
      <c r="N796" s="397"/>
      <c r="O796" s="397"/>
      <c r="P796" s="791"/>
    </row>
    <row r="797" spans="1:16" hidden="1" outlineLevel="1" x14ac:dyDescent="0.25">
      <c r="A797" s="38">
        <v>18</v>
      </c>
      <c r="B797" s="389"/>
      <c r="C797" s="393"/>
      <c r="D797" s="393"/>
      <c r="E797" s="393"/>
      <c r="F797" s="392"/>
      <c r="G797" s="55"/>
      <c r="H797" s="389"/>
      <c r="I797" s="393"/>
      <c r="J797" s="392"/>
      <c r="K797" s="55"/>
      <c r="L797" s="393"/>
      <c r="M797" s="393"/>
      <c r="N797" s="397"/>
      <c r="O797" s="397"/>
      <c r="P797" s="791"/>
    </row>
    <row r="798" spans="1:16" hidden="1" outlineLevel="1" x14ac:dyDescent="0.25">
      <c r="A798" s="38">
        <v>19</v>
      </c>
      <c r="B798" s="389"/>
      <c r="C798" s="393"/>
      <c r="D798" s="393"/>
      <c r="E798" s="393"/>
      <c r="F798" s="392"/>
      <c r="G798" s="55"/>
      <c r="H798" s="389"/>
      <c r="I798" s="393"/>
      <c r="J798" s="392"/>
      <c r="K798" s="55"/>
      <c r="L798" s="393"/>
      <c r="M798" s="393"/>
      <c r="N798" s="397"/>
      <c r="O798" s="397"/>
      <c r="P798" s="791"/>
    </row>
    <row r="799" spans="1:16" hidden="1" outlineLevel="1" x14ac:dyDescent="0.25">
      <c r="A799" s="38">
        <v>20</v>
      </c>
      <c r="B799" s="389"/>
      <c r="C799" s="393"/>
      <c r="D799" s="393"/>
      <c r="E799" s="393"/>
      <c r="F799" s="392"/>
      <c r="G799" s="55"/>
      <c r="H799" s="389"/>
      <c r="I799" s="393"/>
      <c r="J799" s="392"/>
      <c r="K799" s="55"/>
      <c r="L799" s="393"/>
      <c r="M799" s="393"/>
      <c r="N799" s="397"/>
      <c r="O799" s="397"/>
      <c r="P799" s="791"/>
    </row>
    <row r="800" spans="1:16" hidden="1" outlineLevel="1" x14ac:dyDescent="0.25">
      <c r="A800" s="38">
        <v>21</v>
      </c>
      <c r="B800" s="389"/>
      <c r="C800" s="393"/>
      <c r="D800" s="393"/>
      <c r="E800" s="393"/>
      <c r="F800" s="392"/>
      <c r="G800" s="55"/>
      <c r="H800" s="389"/>
      <c r="I800" s="393"/>
      <c r="J800" s="392"/>
      <c r="K800" s="55"/>
      <c r="L800" s="393"/>
      <c r="M800" s="393"/>
      <c r="N800" s="397"/>
      <c r="O800" s="397"/>
      <c r="P800" s="791"/>
    </row>
    <row r="801" spans="1:16" hidden="1" outlineLevel="1" x14ac:dyDescent="0.25">
      <c r="A801" s="38">
        <v>22</v>
      </c>
      <c r="B801" s="389"/>
      <c r="C801" s="393"/>
      <c r="D801" s="393"/>
      <c r="E801" s="393"/>
      <c r="F801" s="392"/>
      <c r="G801" s="55"/>
      <c r="H801" s="389"/>
      <c r="I801" s="393"/>
      <c r="J801" s="392"/>
      <c r="K801" s="55"/>
      <c r="L801" s="393"/>
      <c r="M801" s="393"/>
      <c r="N801" s="397"/>
      <c r="O801" s="397"/>
      <c r="P801" s="791"/>
    </row>
    <row r="802" spans="1:16" hidden="1" outlineLevel="1" x14ac:dyDescent="0.25">
      <c r="A802" s="38">
        <v>23</v>
      </c>
      <c r="B802" s="389"/>
      <c r="C802" s="393"/>
      <c r="D802" s="393"/>
      <c r="E802" s="393"/>
      <c r="F802" s="392"/>
      <c r="G802" s="55"/>
      <c r="H802" s="389"/>
      <c r="I802" s="393"/>
      <c r="J802" s="392"/>
      <c r="K802" s="55"/>
      <c r="L802" s="393"/>
      <c r="M802" s="393"/>
      <c r="N802" s="397"/>
      <c r="O802" s="397"/>
      <c r="P802" s="791"/>
    </row>
    <row r="803" spans="1:16" hidden="1" outlineLevel="1" x14ac:dyDescent="0.25">
      <c r="A803" s="38">
        <v>24</v>
      </c>
      <c r="B803" s="389"/>
      <c r="C803" s="393"/>
      <c r="D803" s="393"/>
      <c r="E803" s="393"/>
      <c r="F803" s="392"/>
      <c r="G803" s="55"/>
      <c r="H803" s="389"/>
      <c r="I803" s="393"/>
      <c r="J803" s="392"/>
      <c r="K803" s="55"/>
      <c r="L803" s="393"/>
      <c r="M803" s="393"/>
      <c r="N803" s="397"/>
      <c r="O803" s="397"/>
      <c r="P803" s="791"/>
    </row>
    <row r="804" spans="1:16" hidden="1" outlineLevel="1" x14ac:dyDescent="0.25">
      <c r="A804" s="38">
        <v>25</v>
      </c>
      <c r="B804" s="389"/>
      <c r="C804" s="393"/>
      <c r="D804" s="393"/>
      <c r="E804" s="393"/>
      <c r="F804" s="392"/>
      <c r="G804" s="55"/>
      <c r="H804" s="389"/>
      <c r="I804" s="393"/>
      <c r="J804" s="392"/>
      <c r="K804" s="55"/>
      <c r="L804" s="393"/>
      <c r="M804" s="393"/>
      <c r="N804" s="397"/>
      <c r="O804" s="397"/>
      <c r="P804" s="791"/>
    </row>
    <row r="805" spans="1:16" hidden="1" outlineLevel="1" x14ac:dyDescent="0.25">
      <c r="A805" s="38">
        <v>26</v>
      </c>
      <c r="B805" s="389"/>
      <c r="C805" s="393"/>
      <c r="D805" s="393"/>
      <c r="E805" s="393"/>
      <c r="F805" s="392"/>
      <c r="G805" s="55"/>
      <c r="H805" s="389"/>
      <c r="I805" s="393"/>
      <c r="J805" s="392"/>
      <c r="K805" s="55"/>
      <c r="L805" s="393"/>
      <c r="M805" s="393"/>
      <c r="N805" s="397"/>
      <c r="O805" s="397"/>
      <c r="P805" s="791"/>
    </row>
    <row r="806" spans="1:16" hidden="1" outlineLevel="1" x14ac:dyDescent="0.25">
      <c r="A806" s="38">
        <v>27</v>
      </c>
      <c r="B806" s="389"/>
      <c r="C806" s="393"/>
      <c r="D806" s="393"/>
      <c r="E806" s="393"/>
      <c r="F806" s="392"/>
      <c r="G806" s="55"/>
      <c r="H806" s="389"/>
      <c r="I806" s="393"/>
      <c r="J806" s="392"/>
      <c r="K806" s="55"/>
      <c r="L806" s="393"/>
      <c r="M806" s="393"/>
      <c r="N806" s="397"/>
      <c r="O806" s="397"/>
      <c r="P806" s="791"/>
    </row>
    <row r="807" spans="1:16" hidden="1" outlineLevel="1" x14ac:dyDescent="0.25">
      <c r="A807" s="38">
        <v>28</v>
      </c>
      <c r="B807" s="389"/>
      <c r="C807" s="393"/>
      <c r="D807" s="393"/>
      <c r="E807" s="393"/>
      <c r="F807" s="392"/>
      <c r="G807" s="55"/>
      <c r="H807" s="389"/>
      <c r="I807" s="393"/>
      <c r="J807" s="392"/>
      <c r="K807" s="55"/>
      <c r="L807" s="393"/>
      <c r="M807" s="393"/>
      <c r="N807" s="397"/>
      <c r="O807" s="397"/>
      <c r="P807" s="791"/>
    </row>
    <row r="808" spans="1:16" hidden="1" outlineLevel="1" x14ac:dyDescent="0.25">
      <c r="A808" s="38">
        <v>29</v>
      </c>
      <c r="B808" s="389"/>
      <c r="C808" s="393"/>
      <c r="D808" s="393"/>
      <c r="E808" s="393"/>
      <c r="F808" s="392"/>
      <c r="G808" s="55"/>
      <c r="H808" s="389"/>
      <c r="I808" s="393"/>
      <c r="J808" s="392"/>
      <c r="K808" s="55"/>
      <c r="L808" s="393"/>
      <c r="M808" s="393"/>
      <c r="N808" s="397"/>
      <c r="O808" s="397"/>
      <c r="P808" s="791"/>
    </row>
    <row r="809" spans="1:16" hidden="1" outlineLevel="1" x14ac:dyDescent="0.25">
      <c r="A809" s="38">
        <v>30</v>
      </c>
      <c r="B809" s="389"/>
      <c r="C809" s="393"/>
      <c r="D809" s="393"/>
      <c r="E809" s="393"/>
      <c r="F809" s="392"/>
      <c r="G809" s="55"/>
      <c r="H809" s="389"/>
      <c r="I809" s="393"/>
      <c r="J809" s="392"/>
      <c r="K809" s="55"/>
      <c r="L809" s="393"/>
      <c r="M809" s="393"/>
      <c r="N809" s="397"/>
      <c r="O809" s="397"/>
      <c r="P809" s="791"/>
    </row>
    <row r="810" spans="1:16" hidden="1" outlineLevel="1" x14ac:dyDescent="0.25">
      <c r="A810" s="38">
        <v>31</v>
      </c>
      <c r="B810" s="389"/>
      <c r="C810" s="393"/>
      <c r="D810" s="393"/>
      <c r="E810" s="393"/>
      <c r="F810" s="392"/>
      <c r="G810" s="55"/>
      <c r="H810" s="389"/>
      <c r="I810" s="393"/>
      <c r="J810" s="392"/>
      <c r="K810" s="55"/>
      <c r="L810" s="393"/>
      <c r="M810" s="393"/>
      <c r="N810" s="397"/>
      <c r="O810" s="397"/>
      <c r="P810" s="791"/>
    </row>
    <row r="811" spans="1:16" hidden="1" outlineLevel="1" x14ac:dyDescent="0.25">
      <c r="A811" s="38">
        <v>32</v>
      </c>
      <c r="B811" s="389"/>
      <c r="C811" s="393"/>
      <c r="D811" s="393"/>
      <c r="E811" s="393"/>
      <c r="F811" s="392"/>
      <c r="G811" s="55"/>
      <c r="H811" s="389"/>
      <c r="I811" s="393"/>
      <c r="J811" s="392"/>
      <c r="K811" s="55"/>
      <c r="L811" s="393"/>
      <c r="M811" s="393"/>
      <c r="N811" s="397"/>
      <c r="O811" s="397"/>
      <c r="P811" s="791"/>
    </row>
    <row r="812" spans="1:16" hidden="1" outlineLevel="1" x14ac:dyDescent="0.25">
      <c r="A812" s="38">
        <v>33</v>
      </c>
      <c r="B812" s="389"/>
      <c r="C812" s="393"/>
      <c r="D812" s="393"/>
      <c r="E812" s="393"/>
      <c r="F812" s="392"/>
      <c r="G812" s="55"/>
      <c r="H812" s="389"/>
      <c r="I812" s="393"/>
      <c r="J812" s="392"/>
      <c r="K812" s="55"/>
      <c r="L812" s="393"/>
      <c r="M812" s="393"/>
      <c r="N812" s="397"/>
      <c r="O812" s="397"/>
      <c r="P812" s="791"/>
    </row>
    <row r="813" spans="1:16" hidden="1" outlineLevel="1" x14ac:dyDescent="0.25">
      <c r="A813" s="38">
        <v>34</v>
      </c>
      <c r="B813" s="389"/>
      <c r="C813" s="393"/>
      <c r="D813" s="393"/>
      <c r="E813" s="393"/>
      <c r="F813" s="392"/>
      <c r="G813" s="55"/>
      <c r="H813" s="389"/>
      <c r="I813" s="393"/>
      <c r="J813" s="392"/>
      <c r="K813" s="55"/>
      <c r="L813" s="393"/>
      <c r="M813" s="393"/>
      <c r="N813" s="397"/>
      <c r="O813" s="397"/>
      <c r="P813" s="791"/>
    </row>
    <row r="814" spans="1:16" hidden="1" outlineLevel="1" x14ac:dyDescent="0.25">
      <c r="A814" s="38">
        <v>35</v>
      </c>
      <c r="B814" s="389"/>
      <c r="C814" s="393"/>
      <c r="D814" s="393"/>
      <c r="E814" s="393"/>
      <c r="F814" s="392"/>
      <c r="G814" s="55"/>
      <c r="H814" s="389"/>
      <c r="I814" s="393"/>
      <c r="J814" s="392"/>
      <c r="K814" s="55"/>
      <c r="L814" s="393"/>
      <c r="M814" s="393"/>
      <c r="N814" s="397"/>
      <c r="O814" s="397"/>
      <c r="P814" s="791"/>
    </row>
    <row r="815" spans="1:16" hidden="1" outlineLevel="1" x14ac:dyDescent="0.25">
      <c r="A815" s="38">
        <v>36</v>
      </c>
      <c r="B815" s="389"/>
      <c r="C815" s="393"/>
      <c r="D815" s="393"/>
      <c r="E815" s="393"/>
      <c r="F815" s="392"/>
      <c r="G815" s="55"/>
      <c r="H815" s="389"/>
      <c r="I815" s="393"/>
      <c r="J815" s="392"/>
      <c r="K815" s="55"/>
      <c r="L815" s="393"/>
      <c r="M815" s="393"/>
      <c r="N815" s="397"/>
      <c r="O815" s="397"/>
      <c r="P815" s="791"/>
    </row>
    <row r="816" spans="1:16" hidden="1" outlineLevel="1" x14ac:dyDescent="0.25">
      <c r="A816" s="38">
        <v>37</v>
      </c>
      <c r="B816" s="389"/>
      <c r="C816" s="393"/>
      <c r="D816" s="393"/>
      <c r="E816" s="393"/>
      <c r="F816" s="392"/>
      <c r="G816" s="55"/>
      <c r="H816" s="389"/>
      <c r="I816" s="393"/>
      <c r="J816" s="392"/>
      <c r="K816" s="55"/>
      <c r="L816" s="393"/>
      <c r="M816" s="393"/>
      <c r="N816" s="397"/>
      <c r="O816" s="397"/>
      <c r="P816" s="791"/>
    </row>
    <row r="817" spans="1:16" hidden="1" outlineLevel="1" x14ac:dyDescent="0.25">
      <c r="A817" s="38">
        <v>38</v>
      </c>
      <c r="B817" s="389"/>
      <c r="C817" s="393"/>
      <c r="D817" s="393"/>
      <c r="E817" s="393"/>
      <c r="F817" s="392"/>
      <c r="G817" s="55"/>
      <c r="H817" s="389"/>
      <c r="I817" s="393"/>
      <c r="J817" s="392"/>
      <c r="K817" s="55"/>
      <c r="L817" s="393"/>
      <c r="M817" s="393"/>
      <c r="N817" s="397"/>
      <c r="O817" s="397"/>
      <c r="P817" s="791"/>
    </row>
    <row r="818" spans="1:16" hidden="1" outlineLevel="1" x14ac:dyDescent="0.25">
      <c r="A818" s="38">
        <v>39</v>
      </c>
      <c r="B818" s="389"/>
      <c r="C818" s="393"/>
      <c r="D818" s="393"/>
      <c r="E818" s="393"/>
      <c r="F818" s="392"/>
      <c r="G818" s="55"/>
      <c r="H818" s="389"/>
      <c r="I818" s="393"/>
      <c r="J818" s="392"/>
      <c r="K818" s="55"/>
      <c r="L818" s="393"/>
      <c r="M818" s="393"/>
      <c r="N818" s="397"/>
      <c r="O818" s="397"/>
      <c r="P818" s="791"/>
    </row>
    <row r="819" spans="1:16" hidden="1" outlineLevel="1" x14ac:dyDescent="0.25">
      <c r="A819" s="38">
        <v>40</v>
      </c>
      <c r="B819" s="389"/>
      <c r="C819" s="393"/>
      <c r="D819" s="393"/>
      <c r="E819" s="393"/>
      <c r="F819" s="392"/>
      <c r="G819" s="55"/>
      <c r="H819" s="389"/>
      <c r="I819" s="393"/>
      <c r="J819" s="392"/>
      <c r="K819" s="55"/>
      <c r="L819" s="393"/>
      <c r="M819" s="393"/>
      <c r="N819" s="397"/>
      <c r="O819" s="397"/>
      <c r="P819" s="791"/>
    </row>
    <row r="820" spans="1:16" hidden="1" outlineLevel="1" x14ac:dyDescent="0.25">
      <c r="A820" s="38">
        <v>41</v>
      </c>
      <c r="B820" s="389"/>
      <c r="C820" s="393"/>
      <c r="D820" s="393"/>
      <c r="E820" s="393"/>
      <c r="F820" s="392"/>
      <c r="G820" s="55"/>
      <c r="H820" s="389"/>
      <c r="I820" s="393"/>
      <c r="J820" s="392"/>
      <c r="K820" s="55"/>
      <c r="L820" s="393"/>
      <c r="M820" s="393"/>
      <c r="N820" s="397"/>
      <c r="O820" s="397"/>
      <c r="P820" s="791"/>
    </row>
    <row r="821" spans="1:16" hidden="1" outlineLevel="1" x14ac:dyDescent="0.25">
      <c r="A821" s="38">
        <v>42</v>
      </c>
      <c r="B821" s="389"/>
      <c r="C821" s="393"/>
      <c r="D821" s="393"/>
      <c r="E821" s="393"/>
      <c r="F821" s="392"/>
      <c r="G821" s="55"/>
      <c r="H821" s="389"/>
      <c r="I821" s="393"/>
      <c r="J821" s="392"/>
      <c r="K821" s="55"/>
      <c r="L821" s="393"/>
      <c r="M821" s="393"/>
      <c r="N821" s="397"/>
      <c r="O821" s="397"/>
      <c r="P821" s="791"/>
    </row>
    <row r="822" spans="1:16" hidden="1" outlineLevel="1" x14ac:dyDescent="0.25">
      <c r="A822" s="38">
        <v>43</v>
      </c>
      <c r="B822" s="389"/>
      <c r="C822" s="393"/>
      <c r="D822" s="393"/>
      <c r="E822" s="393"/>
      <c r="F822" s="392"/>
      <c r="G822" s="55"/>
      <c r="H822" s="389"/>
      <c r="I822" s="393"/>
      <c r="J822" s="392"/>
      <c r="K822" s="55"/>
      <c r="L822" s="393"/>
      <c r="M822" s="393"/>
      <c r="N822" s="397"/>
      <c r="O822" s="397"/>
      <c r="P822" s="791"/>
    </row>
    <row r="823" spans="1:16" hidden="1" outlineLevel="1" x14ac:dyDescent="0.25">
      <c r="A823" s="38">
        <v>44</v>
      </c>
      <c r="B823" s="389"/>
      <c r="C823" s="393"/>
      <c r="D823" s="393"/>
      <c r="E823" s="393"/>
      <c r="F823" s="392"/>
      <c r="G823" s="55"/>
      <c r="H823" s="389"/>
      <c r="I823" s="393"/>
      <c r="J823" s="392"/>
      <c r="K823" s="55"/>
      <c r="L823" s="393"/>
      <c r="M823" s="393"/>
      <c r="N823" s="397"/>
      <c r="O823" s="397"/>
      <c r="P823" s="791"/>
    </row>
    <row r="824" spans="1:16" hidden="1" outlineLevel="1" x14ac:dyDescent="0.25">
      <c r="A824" s="38">
        <v>45</v>
      </c>
      <c r="B824" s="389"/>
      <c r="C824" s="393"/>
      <c r="D824" s="393"/>
      <c r="E824" s="393"/>
      <c r="F824" s="392"/>
      <c r="G824" s="55"/>
      <c r="H824" s="389"/>
      <c r="I824" s="393"/>
      <c r="J824" s="392"/>
      <c r="K824" s="55"/>
      <c r="L824" s="393"/>
      <c r="M824" s="393"/>
      <c r="N824" s="397"/>
      <c r="O824" s="397"/>
      <c r="P824" s="791"/>
    </row>
    <row r="825" spans="1:16" hidden="1" outlineLevel="1" x14ac:dyDescent="0.25">
      <c r="A825" s="38">
        <v>46</v>
      </c>
      <c r="B825" s="389"/>
      <c r="C825" s="393"/>
      <c r="D825" s="393"/>
      <c r="E825" s="393"/>
      <c r="F825" s="392"/>
      <c r="G825" s="55"/>
      <c r="H825" s="389"/>
      <c r="I825" s="393"/>
      <c r="J825" s="392"/>
      <c r="K825" s="55"/>
      <c r="L825" s="393"/>
      <c r="M825" s="393"/>
      <c r="N825" s="397"/>
      <c r="O825" s="397"/>
      <c r="P825" s="791"/>
    </row>
    <row r="826" spans="1:16" hidden="1" outlineLevel="1" x14ac:dyDescent="0.25">
      <c r="A826" s="38">
        <v>47</v>
      </c>
      <c r="B826" s="389"/>
      <c r="C826" s="393"/>
      <c r="D826" s="393"/>
      <c r="E826" s="393"/>
      <c r="F826" s="392"/>
      <c r="G826" s="55"/>
      <c r="H826" s="389"/>
      <c r="I826" s="393"/>
      <c r="J826" s="392"/>
      <c r="K826" s="55"/>
      <c r="L826" s="393"/>
      <c r="M826" s="393"/>
      <c r="N826" s="397"/>
      <c r="O826" s="397"/>
      <c r="P826" s="791"/>
    </row>
    <row r="827" spans="1:16" hidden="1" outlineLevel="1" x14ac:dyDescent="0.25">
      <c r="A827" s="38">
        <v>48</v>
      </c>
      <c r="B827" s="389"/>
      <c r="C827" s="393"/>
      <c r="D827" s="393"/>
      <c r="E827" s="393"/>
      <c r="F827" s="392"/>
      <c r="G827" s="55"/>
      <c r="H827" s="389"/>
      <c r="I827" s="393"/>
      <c r="J827" s="392"/>
      <c r="K827" s="55"/>
      <c r="L827" s="393"/>
      <c r="M827" s="393"/>
      <c r="N827" s="397"/>
      <c r="O827" s="397"/>
      <c r="P827" s="791"/>
    </row>
    <row r="828" spans="1:16" hidden="1" outlineLevel="1" x14ac:dyDescent="0.25">
      <c r="A828" s="38">
        <v>49</v>
      </c>
      <c r="B828" s="389"/>
      <c r="C828" s="393"/>
      <c r="D828" s="393"/>
      <c r="E828" s="393"/>
      <c r="F828" s="392"/>
      <c r="G828" s="55"/>
      <c r="H828" s="389"/>
      <c r="I828" s="393"/>
      <c r="J828" s="392"/>
      <c r="K828" s="55"/>
      <c r="L828" s="393"/>
      <c r="M828" s="393"/>
      <c r="N828" s="397"/>
      <c r="O828" s="397"/>
      <c r="P828" s="791"/>
    </row>
    <row r="829" spans="1:16" hidden="1" outlineLevel="1" x14ac:dyDescent="0.25">
      <c r="A829" s="38">
        <v>50</v>
      </c>
      <c r="B829" s="389"/>
      <c r="C829" s="393"/>
      <c r="D829" s="393"/>
      <c r="E829" s="393"/>
      <c r="F829" s="392"/>
      <c r="G829" s="55"/>
      <c r="H829" s="389"/>
      <c r="I829" s="393"/>
      <c r="J829" s="392"/>
      <c r="K829" s="55"/>
      <c r="L829" s="393"/>
      <c r="M829" s="393"/>
      <c r="N829" s="397"/>
      <c r="O829" s="397"/>
      <c r="P829" s="791"/>
    </row>
    <row r="830" spans="1:16" hidden="1" outlineLevel="1" x14ac:dyDescent="0.25">
      <c r="A830" s="38">
        <v>51</v>
      </c>
      <c r="B830" s="389"/>
      <c r="C830" s="393"/>
      <c r="D830" s="393"/>
      <c r="E830" s="393"/>
      <c r="F830" s="392"/>
      <c r="G830" s="55"/>
      <c r="H830" s="389"/>
      <c r="I830" s="393"/>
      <c r="J830" s="392"/>
      <c r="K830" s="55"/>
      <c r="L830" s="393"/>
      <c r="M830" s="393"/>
      <c r="N830" s="397"/>
      <c r="O830" s="397"/>
      <c r="P830" s="791"/>
    </row>
    <row r="831" spans="1:16" hidden="1" outlineLevel="1" x14ac:dyDescent="0.25">
      <c r="A831" s="38">
        <v>52</v>
      </c>
      <c r="B831" s="389"/>
      <c r="C831" s="393"/>
      <c r="D831" s="393"/>
      <c r="E831" s="393"/>
      <c r="F831" s="392"/>
      <c r="G831" s="55"/>
      <c r="H831" s="389"/>
      <c r="I831" s="393"/>
      <c r="J831" s="392"/>
      <c r="K831" s="55"/>
      <c r="L831" s="393"/>
      <c r="M831" s="393"/>
      <c r="N831" s="397"/>
      <c r="O831" s="397"/>
      <c r="P831" s="791"/>
    </row>
    <row r="832" spans="1:16" hidden="1" outlineLevel="1" x14ac:dyDescent="0.25">
      <c r="A832" s="38">
        <v>53</v>
      </c>
      <c r="B832" s="389"/>
      <c r="C832" s="393"/>
      <c r="D832" s="393"/>
      <c r="E832" s="393"/>
      <c r="F832" s="392"/>
      <c r="G832" s="55"/>
      <c r="H832" s="389"/>
      <c r="I832" s="393"/>
      <c r="J832" s="392"/>
      <c r="K832" s="55"/>
      <c r="L832" s="393"/>
      <c r="M832" s="393"/>
      <c r="N832" s="397"/>
      <c r="O832" s="397"/>
      <c r="P832" s="791"/>
    </row>
    <row r="833" spans="1:16" hidden="1" outlineLevel="1" x14ac:dyDescent="0.25">
      <c r="A833" s="38">
        <v>54</v>
      </c>
      <c r="B833" s="389"/>
      <c r="C833" s="393"/>
      <c r="D833" s="393"/>
      <c r="E833" s="393"/>
      <c r="F833" s="392"/>
      <c r="G833" s="55"/>
      <c r="H833" s="389"/>
      <c r="I833" s="393"/>
      <c r="J833" s="392"/>
      <c r="K833" s="55"/>
      <c r="L833" s="393"/>
      <c r="M833" s="393"/>
      <c r="N833" s="397"/>
      <c r="O833" s="397"/>
      <c r="P833" s="791"/>
    </row>
    <row r="834" spans="1:16" hidden="1" outlineLevel="1" x14ac:dyDescent="0.25">
      <c r="A834" s="38">
        <v>55</v>
      </c>
      <c r="B834" s="389"/>
      <c r="C834" s="393"/>
      <c r="D834" s="393"/>
      <c r="E834" s="393"/>
      <c r="F834" s="392"/>
      <c r="G834" s="55"/>
      <c r="H834" s="389"/>
      <c r="I834" s="393"/>
      <c r="J834" s="392"/>
      <c r="K834" s="55"/>
      <c r="L834" s="393"/>
      <c r="M834" s="393"/>
      <c r="N834" s="397"/>
      <c r="O834" s="397"/>
      <c r="P834" s="791"/>
    </row>
    <row r="835" spans="1:16" hidden="1" outlineLevel="1" x14ac:dyDescent="0.25">
      <c r="A835" s="38">
        <v>56</v>
      </c>
      <c r="B835" s="389"/>
      <c r="C835" s="393"/>
      <c r="D835" s="393"/>
      <c r="E835" s="393"/>
      <c r="F835" s="392"/>
      <c r="G835" s="55"/>
      <c r="H835" s="389"/>
      <c r="I835" s="393"/>
      <c r="J835" s="392"/>
      <c r="K835" s="55"/>
      <c r="L835" s="393"/>
      <c r="M835" s="393"/>
      <c r="N835" s="397"/>
      <c r="O835" s="397"/>
      <c r="P835" s="791"/>
    </row>
    <row r="836" spans="1:16" hidden="1" outlineLevel="1" x14ac:dyDescent="0.25">
      <c r="A836" s="38">
        <v>57</v>
      </c>
      <c r="B836" s="389"/>
      <c r="C836" s="393"/>
      <c r="D836" s="393"/>
      <c r="E836" s="393"/>
      <c r="F836" s="392"/>
      <c r="G836" s="55"/>
      <c r="H836" s="389"/>
      <c r="I836" s="393"/>
      <c r="J836" s="392"/>
      <c r="K836" s="55"/>
      <c r="L836" s="393"/>
      <c r="M836" s="393"/>
      <c r="N836" s="397"/>
      <c r="O836" s="397"/>
      <c r="P836" s="791"/>
    </row>
    <row r="837" spans="1:16" hidden="1" outlineLevel="1" x14ac:dyDescent="0.25">
      <c r="A837" s="38">
        <v>58</v>
      </c>
      <c r="B837" s="389"/>
      <c r="C837" s="393"/>
      <c r="D837" s="393"/>
      <c r="E837" s="393"/>
      <c r="F837" s="392"/>
      <c r="G837" s="55"/>
      <c r="H837" s="389"/>
      <c r="I837" s="393"/>
      <c r="J837" s="392"/>
      <c r="K837" s="55"/>
      <c r="L837" s="393"/>
      <c r="M837" s="393"/>
      <c r="N837" s="397"/>
      <c r="O837" s="397"/>
      <c r="P837" s="791"/>
    </row>
    <row r="838" spans="1:16" hidden="1" outlineLevel="1" x14ac:dyDescent="0.25">
      <c r="A838" s="38">
        <v>59</v>
      </c>
      <c r="B838" s="389"/>
      <c r="C838" s="393"/>
      <c r="D838" s="393"/>
      <c r="E838" s="393"/>
      <c r="F838" s="392"/>
      <c r="G838" s="55"/>
      <c r="H838" s="389"/>
      <c r="I838" s="393"/>
      <c r="J838" s="392"/>
      <c r="K838" s="55"/>
      <c r="L838" s="393"/>
      <c r="M838" s="393"/>
      <c r="N838" s="397"/>
      <c r="O838" s="397"/>
      <c r="P838" s="791"/>
    </row>
    <row r="839" spans="1:16" hidden="1" outlineLevel="1" x14ac:dyDescent="0.25">
      <c r="A839" s="38">
        <v>60</v>
      </c>
      <c r="B839" s="389"/>
      <c r="C839" s="393"/>
      <c r="D839" s="393"/>
      <c r="E839" s="393"/>
      <c r="F839" s="392"/>
      <c r="G839" s="55"/>
      <c r="H839" s="389"/>
      <c r="I839" s="393"/>
      <c r="J839" s="392"/>
      <c r="K839" s="55"/>
      <c r="L839" s="393"/>
      <c r="M839" s="393"/>
      <c r="N839" s="397"/>
      <c r="O839" s="397"/>
      <c r="P839" s="791"/>
    </row>
    <row r="840" spans="1:16" hidden="1" outlineLevel="1" x14ac:dyDescent="0.25">
      <c r="A840" s="38">
        <v>61</v>
      </c>
      <c r="B840" s="389"/>
      <c r="C840" s="393"/>
      <c r="D840" s="393"/>
      <c r="E840" s="393"/>
      <c r="F840" s="392"/>
      <c r="G840" s="55"/>
      <c r="H840" s="389"/>
      <c r="I840" s="393"/>
      <c r="J840" s="392"/>
      <c r="K840" s="55"/>
      <c r="L840" s="393"/>
      <c r="M840" s="393"/>
      <c r="N840" s="397"/>
      <c r="O840" s="397"/>
      <c r="P840" s="791"/>
    </row>
    <row r="841" spans="1:16" hidden="1" outlineLevel="1" x14ac:dyDescent="0.25">
      <c r="A841" s="38">
        <v>62</v>
      </c>
      <c r="B841" s="389"/>
      <c r="C841" s="393"/>
      <c r="D841" s="393"/>
      <c r="E841" s="393"/>
      <c r="F841" s="392"/>
      <c r="G841" s="55"/>
      <c r="H841" s="389"/>
      <c r="I841" s="393"/>
      <c r="J841" s="392"/>
      <c r="K841" s="55"/>
      <c r="L841" s="393"/>
      <c r="M841" s="393"/>
      <c r="N841" s="397"/>
      <c r="O841" s="397"/>
      <c r="P841" s="791"/>
    </row>
    <row r="842" spans="1:16" hidden="1" outlineLevel="1" x14ac:dyDescent="0.25">
      <c r="A842" s="38">
        <v>63</v>
      </c>
      <c r="B842" s="389"/>
      <c r="C842" s="393"/>
      <c r="D842" s="393"/>
      <c r="E842" s="393"/>
      <c r="F842" s="392"/>
      <c r="G842" s="55"/>
      <c r="H842" s="389"/>
      <c r="I842" s="393"/>
      <c r="J842" s="392"/>
      <c r="K842" s="55"/>
      <c r="L842" s="393"/>
      <c r="M842" s="393"/>
      <c r="N842" s="397"/>
      <c r="O842" s="397"/>
      <c r="P842" s="791"/>
    </row>
    <row r="843" spans="1:16" hidden="1" outlineLevel="1" x14ac:dyDescent="0.25">
      <c r="A843" s="38">
        <v>64</v>
      </c>
      <c r="B843" s="389"/>
      <c r="C843" s="393"/>
      <c r="D843" s="393"/>
      <c r="E843" s="393"/>
      <c r="F843" s="392"/>
      <c r="G843" s="55"/>
      <c r="H843" s="389"/>
      <c r="I843" s="393"/>
      <c r="J843" s="392"/>
      <c r="K843" s="55"/>
      <c r="L843" s="393"/>
      <c r="M843" s="393"/>
      <c r="N843" s="397"/>
      <c r="O843" s="397"/>
      <c r="P843" s="791"/>
    </row>
    <row r="844" spans="1:16" hidden="1" outlineLevel="1" x14ac:dyDescent="0.25">
      <c r="A844" s="38">
        <v>65</v>
      </c>
      <c r="B844" s="389"/>
      <c r="C844" s="393"/>
      <c r="D844" s="393"/>
      <c r="E844" s="393"/>
      <c r="F844" s="392"/>
      <c r="G844" s="55"/>
      <c r="H844" s="389"/>
      <c r="I844" s="393"/>
      <c r="J844" s="392"/>
      <c r="K844" s="55"/>
      <c r="L844" s="393"/>
      <c r="M844" s="393"/>
      <c r="N844" s="397"/>
      <c r="O844" s="397"/>
      <c r="P844" s="791"/>
    </row>
    <row r="845" spans="1:16" hidden="1" outlineLevel="1" x14ac:dyDescent="0.25">
      <c r="A845" s="38">
        <v>66</v>
      </c>
      <c r="B845" s="389"/>
      <c r="C845" s="393"/>
      <c r="D845" s="393"/>
      <c r="E845" s="393"/>
      <c r="F845" s="392"/>
      <c r="G845" s="55"/>
      <c r="H845" s="389"/>
      <c r="I845" s="393"/>
      <c r="J845" s="392"/>
      <c r="K845" s="55"/>
      <c r="L845" s="393"/>
      <c r="M845" s="393"/>
      <c r="N845" s="397"/>
      <c r="O845" s="397"/>
      <c r="P845" s="791"/>
    </row>
    <row r="846" spans="1:16" hidden="1" outlineLevel="1" x14ac:dyDescent="0.25">
      <c r="A846" s="38">
        <v>67</v>
      </c>
      <c r="B846" s="389"/>
      <c r="C846" s="393"/>
      <c r="D846" s="393"/>
      <c r="E846" s="393"/>
      <c r="F846" s="392"/>
      <c r="G846" s="55"/>
      <c r="H846" s="389"/>
      <c r="I846" s="393"/>
      <c r="J846" s="392"/>
      <c r="K846" s="55"/>
      <c r="L846" s="393"/>
      <c r="M846" s="393"/>
      <c r="N846" s="397"/>
      <c r="O846" s="397"/>
      <c r="P846" s="791"/>
    </row>
    <row r="847" spans="1:16" hidden="1" outlineLevel="1" x14ac:dyDescent="0.25">
      <c r="A847" s="38">
        <v>68</v>
      </c>
      <c r="B847" s="389"/>
      <c r="C847" s="393"/>
      <c r="D847" s="393"/>
      <c r="E847" s="393"/>
      <c r="F847" s="392"/>
      <c r="G847" s="55"/>
      <c r="H847" s="389"/>
      <c r="I847" s="393"/>
      <c r="J847" s="392"/>
      <c r="K847" s="55"/>
      <c r="L847" s="393"/>
      <c r="M847" s="393"/>
      <c r="N847" s="397"/>
      <c r="O847" s="397"/>
      <c r="P847" s="791"/>
    </row>
    <row r="848" spans="1:16" hidden="1" outlineLevel="1" x14ac:dyDescent="0.25">
      <c r="A848" s="38">
        <v>69</v>
      </c>
      <c r="B848" s="389"/>
      <c r="C848" s="393"/>
      <c r="D848" s="393"/>
      <c r="E848" s="393"/>
      <c r="F848" s="392"/>
      <c r="G848" s="55"/>
      <c r="H848" s="389"/>
      <c r="I848" s="393"/>
      <c r="J848" s="392"/>
      <c r="K848" s="55"/>
      <c r="L848" s="393"/>
      <c r="M848" s="393"/>
      <c r="N848" s="397"/>
      <c r="O848" s="397"/>
      <c r="P848" s="791"/>
    </row>
    <row r="849" spans="1:16" hidden="1" outlineLevel="1" x14ac:dyDescent="0.25">
      <c r="A849" s="38">
        <v>70</v>
      </c>
      <c r="B849" s="389"/>
      <c r="C849" s="393"/>
      <c r="D849" s="393"/>
      <c r="E849" s="393"/>
      <c r="F849" s="392"/>
      <c r="G849" s="55"/>
      <c r="H849" s="389"/>
      <c r="I849" s="393"/>
      <c r="J849" s="392"/>
      <c r="K849" s="55"/>
      <c r="L849" s="393"/>
      <c r="M849" s="393"/>
      <c r="N849" s="397"/>
      <c r="O849" s="397"/>
      <c r="P849" s="791"/>
    </row>
    <row r="850" spans="1:16" hidden="1" outlineLevel="1" x14ac:dyDescent="0.25">
      <c r="A850" s="38">
        <v>71</v>
      </c>
      <c r="B850" s="389"/>
      <c r="C850" s="393"/>
      <c r="D850" s="393"/>
      <c r="E850" s="393"/>
      <c r="F850" s="392"/>
      <c r="G850" s="55"/>
      <c r="H850" s="389"/>
      <c r="I850" s="393"/>
      <c r="J850" s="392"/>
      <c r="K850" s="55"/>
      <c r="L850" s="393"/>
      <c r="M850" s="393"/>
      <c r="N850" s="397"/>
      <c r="O850" s="397"/>
      <c r="P850" s="791"/>
    </row>
    <row r="851" spans="1:16" hidden="1" outlineLevel="1" x14ac:dyDescent="0.25">
      <c r="A851" s="38">
        <v>72</v>
      </c>
      <c r="B851" s="389"/>
      <c r="C851" s="393"/>
      <c r="D851" s="393"/>
      <c r="E851" s="393"/>
      <c r="F851" s="392"/>
      <c r="G851" s="55"/>
      <c r="H851" s="389"/>
      <c r="I851" s="393"/>
      <c r="J851" s="392"/>
      <c r="K851" s="55"/>
      <c r="L851" s="393"/>
      <c r="M851" s="393"/>
      <c r="N851" s="397"/>
      <c r="O851" s="397"/>
      <c r="P851" s="791"/>
    </row>
    <row r="852" spans="1:16" hidden="1" outlineLevel="1" x14ac:dyDescent="0.25">
      <c r="A852" s="38">
        <v>73</v>
      </c>
      <c r="B852" s="389"/>
      <c r="C852" s="393"/>
      <c r="D852" s="393"/>
      <c r="E852" s="393"/>
      <c r="F852" s="392"/>
      <c r="G852" s="55"/>
      <c r="H852" s="389"/>
      <c r="I852" s="393"/>
      <c r="J852" s="392"/>
      <c r="K852" s="55"/>
      <c r="L852" s="393"/>
      <c r="M852" s="393"/>
      <c r="N852" s="397"/>
      <c r="O852" s="397"/>
      <c r="P852" s="791"/>
    </row>
    <row r="853" spans="1:16" hidden="1" outlineLevel="1" x14ac:dyDescent="0.25">
      <c r="A853" s="38">
        <v>74</v>
      </c>
      <c r="B853" s="389"/>
      <c r="C853" s="393"/>
      <c r="D853" s="393"/>
      <c r="E853" s="393"/>
      <c r="F853" s="392"/>
      <c r="G853" s="55"/>
      <c r="H853" s="389"/>
      <c r="I853" s="393"/>
      <c r="J853" s="392"/>
      <c r="K853" s="55"/>
      <c r="L853" s="393"/>
      <c r="M853" s="393"/>
      <c r="N853" s="397"/>
      <c r="O853" s="397"/>
      <c r="P853" s="791"/>
    </row>
    <row r="854" spans="1:16" hidden="1" outlineLevel="1" x14ac:dyDescent="0.25">
      <c r="A854" s="38">
        <v>75</v>
      </c>
      <c r="B854" s="389"/>
      <c r="C854" s="393"/>
      <c r="D854" s="393"/>
      <c r="E854" s="393"/>
      <c r="F854" s="392"/>
      <c r="G854" s="55"/>
      <c r="H854" s="389"/>
      <c r="I854" s="393"/>
      <c r="J854" s="392"/>
      <c r="K854" s="55"/>
      <c r="L854" s="393"/>
      <c r="M854" s="393"/>
      <c r="N854" s="397"/>
      <c r="O854" s="397"/>
      <c r="P854" s="791"/>
    </row>
    <row r="855" spans="1:16" hidden="1" outlineLevel="1" x14ac:dyDescent="0.25">
      <c r="A855" s="38">
        <v>76</v>
      </c>
      <c r="B855" s="389"/>
      <c r="C855" s="393"/>
      <c r="D855" s="393"/>
      <c r="E855" s="393"/>
      <c r="F855" s="392"/>
      <c r="G855" s="55"/>
      <c r="H855" s="389"/>
      <c r="I855" s="393"/>
      <c r="J855" s="392"/>
      <c r="K855" s="55"/>
      <c r="L855" s="393"/>
      <c r="M855" s="393"/>
      <c r="N855" s="397"/>
      <c r="O855" s="397"/>
      <c r="P855" s="791"/>
    </row>
    <row r="856" spans="1:16" hidden="1" outlineLevel="1" x14ac:dyDescent="0.25">
      <c r="A856" s="38">
        <v>77</v>
      </c>
      <c r="B856" s="389"/>
      <c r="C856" s="393"/>
      <c r="D856" s="393"/>
      <c r="E856" s="393"/>
      <c r="F856" s="392"/>
      <c r="G856" s="55"/>
      <c r="H856" s="389"/>
      <c r="I856" s="393"/>
      <c r="J856" s="392"/>
      <c r="K856" s="55"/>
      <c r="L856" s="393"/>
      <c r="M856" s="393"/>
      <c r="N856" s="397"/>
      <c r="O856" s="397"/>
      <c r="P856" s="791"/>
    </row>
    <row r="857" spans="1:16" hidden="1" outlineLevel="1" x14ac:dyDescent="0.25">
      <c r="A857" s="38">
        <v>78</v>
      </c>
      <c r="B857" s="389"/>
      <c r="C857" s="393"/>
      <c r="D857" s="393"/>
      <c r="E857" s="393"/>
      <c r="F857" s="392"/>
      <c r="G857" s="55"/>
      <c r="H857" s="389"/>
      <c r="I857" s="393"/>
      <c r="J857" s="392"/>
      <c r="K857" s="55"/>
      <c r="L857" s="393"/>
      <c r="M857" s="393"/>
      <c r="N857" s="397"/>
      <c r="O857" s="397"/>
      <c r="P857" s="791"/>
    </row>
    <row r="858" spans="1:16" hidden="1" outlineLevel="1" x14ac:dyDescent="0.25">
      <c r="A858" s="38">
        <v>79</v>
      </c>
      <c r="B858" s="389"/>
      <c r="C858" s="393"/>
      <c r="D858" s="393"/>
      <c r="E858" s="393"/>
      <c r="F858" s="392"/>
      <c r="G858" s="55"/>
      <c r="H858" s="389"/>
      <c r="I858" s="393"/>
      <c r="J858" s="392"/>
      <c r="K858" s="55"/>
      <c r="L858" s="393"/>
      <c r="M858" s="393"/>
      <c r="N858" s="397"/>
      <c r="O858" s="397"/>
      <c r="P858" s="791"/>
    </row>
    <row r="859" spans="1:16" hidden="1" outlineLevel="1" x14ac:dyDescent="0.25">
      <c r="A859" s="38">
        <v>80</v>
      </c>
      <c r="B859" s="389"/>
      <c r="C859" s="393"/>
      <c r="D859" s="393"/>
      <c r="E859" s="393"/>
      <c r="F859" s="392"/>
      <c r="G859" s="55"/>
      <c r="H859" s="389"/>
      <c r="I859" s="393"/>
      <c r="J859" s="392"/>
      <c r="K859" s="55"/>
      <c r="L859" s="393"/>
      <c r="M859" s="393"/>
      <c r="N859" s="397"/>
      <c r="O859" s="397"/>
      <c r="P859" s="791"/>
    </row>
    <row r="860" spans="1:16" hidden="1" outlineLevel="1" x14ac:dyDescent="0.25">
      <c r="A860" s="38">
        <v>81</v>
      </c>
      <c r="B860" s="389"/>
      <c r="C860" s="393"/>
      <c r="D860" s="393"/>
      <c r="E860" s="393"/>
      <c r="F860" s="392"/>
      <c r="G860" s="55"/>
      <c r="H860" s="389"/>
      <c r="I860" s="393"/>
      <c r="J860" s="392"/>
      <c r="K860" s="55"/>
      <c r="L860" s="393"/>
      <c r="M860" s="393"/>
      <c r="N860" s="397"/>
      <c r="O860" s="397"/>
      <c r="P860" s="791"/>
    </row>
    <row r="861" spans="1:16" hidden="1" outlineLevel="1" x14ac:dyDescent="0.25">
      <c r="A861" s="38">
        <v>82</v>
      </c>
      <c r="B861" s="389"/>
      <c r="C861" s="393"/>
      <c r="D861" s="393"/>
      <c r="E861" s="393"/>
      <c r="F861" s="392"/>
      <c r="G861" s="55"/>
      <c r="H861" s="389"/>
      <c r="I861" s="393"/>
      <c r="J861" s="392"/>
      <c r="K861" s="55"/>
      <c r="L861" s="393"/>
      <c r="M861" s="393"/>
      <c r="N861" s="397"/>
      <c r="O861" s="397"/>
      <c r="P861" s="791"/>
    </row>
    <row r="862" spans="1:16" hidden="1" outlineLevel="1" x14ac:dyDescent="0.25">
      <c r="A862" s="38">
        <v>83</v>
      </c>
      <c r="B862" s="389"/>
      <c r="C862" s="393"/>
      <c r="D862" s="393"/>
      <c r="E862" s="393"/>
      <c r="F862" s="392"/>
      <c r="G862" s="55"/>
      <c r="H862" s="389"/>
      <c r="I862" s="393"/>
      <c r="J862" s="392"/>
      <c r="K862" s="55"/>
      <c r="L862" s="393"/>
      <c r="M862" s="393"/>
      <c r="N862" s="397"/>
      <c r="O862" s="397"/>
      <c r="P862" s="791"/>
    </row>
    <row r="863" spans="1:16" hidden="1" outlineLevel="1" x14ac:dyDescent="0.25">
      <c r="A863" s="38">
        <v>84</v>
      </c>
      <c r="B863" s="389"/>
      <c r="C863" s="393"/>
      <c r="D863" s="393"/>
      <c r="E863" s="393"/>
      <c r="F863" s="392"/>
      <c r="G863" s="55"/>
      <c r="H863" s="389"/>
      <c r="I863" s="393"/>
      <c r="J863" s="392"/>
      <c r="K863" s="55"/>
      <c r="L863" s="393"/>
      <c r="M863" s="393"/>
      <c r="N863" s="397"/>
      <c r="O863" s="397"/>
      <c r="P863" s="791"/>
    </row>
    <row r="864" spans="1:16" hidden="1" outlineLevel="1" x14ac:dyDescent="0.25">
      <c r="A864" s="38">
        <v>85</v>
      </c>
      <c r="B864" s="389"/>
      <c r="C864" s="393"/>
      <c r="D864" s="393"/>
      <c r="E864" s="393"/>
      <c r="F864" s="392"/>
      <c r="G864" s="55"/>
      <c r="H864" s="389"/>
      <c r="I864" s="393"/>
      <c r="J864" s="392"/>
      <c r="K864" s="55"/>
      <c r="L864" s="393"/>
      <c r="M864" s="393"/>
      <c r="N864" s="397"/>
      <c r="O864" s="397"/>
      <c r="P864" s="791"/>
    </row>
    <row r="865" spans="1:16" hidden="1" outlineLevel="1" x14ac:dyDescent="0.25">
      <c r="A865" s="38">
        <v>86</v>
      </c>
      <c r="B865" s="389"/>
      <c r="C865" s="393"/>
      <c r="D865" s="393"/>
      <c r="E865" s="393"/>
      <c r="F865" s="392"/>
      <c r="G865" s="55"/>
      <c r="H865" s="389"/>
      <c r="I865" s="393"/>
      <c r="J865" s="392"/>
      <c r="K865" s="55"/>
      <c r="L865" s="393"/>
      <c r="M865" s="393"/>
      <c r="N865" s="397"/>
      <c r="O865" s="397"/>
      <c r="P865" s="791"/>
    </row>
    <row r="866" spans="1:16" hidden="1" outlineLevel="1" x14ac:dyDescent="0.25">
      <c r="A866" s="38">
        <v>87</v>
      </c>
      <c r="B866" s="389"/>
      <c r="C866" s="393"/>
      <c r="D866" s="393"/>
      <c r="E866" s="393"/>
      <c r="F866" s="392"/>
      <c r="G866" s="55"/>
      <c r="H866" s="389"/>
      <c r="I866" s="393"/>
      <c r="J866" s="392"/>
      <c r="K866" s="55"/>
      <c r="L866" s="393"/>
      <c r="M866" s="393"/>
      <c r="N866" s="397"/>
      <c r="O866" s="397"/>
      <c r="P866" s="791"/>
    </row>
    <row r="867" spans="1:16" hidden="1" outlineLevel="1" x14ac:dyDescent="0.25">
      <c r="A867" s="38">
        <v>88</v>
      </c>
      <c r="B867" s="389"/>
      <c r="C867" s="393"/>
      <c r="D867" s="393"/>
      <c r="E867" s="393"/>
      <c r="F867" s="392"/>
      <c r="G867" s="55"/>
      <c r="H867" s="389"/>
      <c r="I867" s="393"/>
      <c r="J867" s="392"/>
      <c r="K867" s="55"/>
      <c r="L867" s="393"/>
      <c r="M867" s="393"/>
      <c r="N867" s="397"/>
      <c r="O867" s="397"/>
      <c r="P867" s="791"/>
    </row>
    <row r="868" spans="1:16" hidden="1" outlineLevel="1" x14ac:dyDescent="0.25">
      <c r="A868" s="38">
        <v>89</v>
      </c>
      <c r="B868" s="389"/>
      <c r="C868" s="393"/>
      <c r="D868" s="393"/>
      <c r="E868" s="393"/>
      <c r="F868" s="392"/>
      <c r="G868" s="55"/>
      <c r="H868" s="389"/>
      <c r="I868" s="393"/>
      <c r="J868" s="392"/>
      <c r="K868" s="55"/>
      <c r="L868" s="393"/>
      <c r="M868" s="393"/>
      <c r="N868" s="397"/>
      <c r="O868" s="397"/>
      <c r="P868" s="791"/>
    </row>
    <row r="869" spans="1:16" hidden="1" outlineLevel="1" x14ac:dyDescent="0.25">
      <c r="A869" s="38">
        <v>90</v>
      </c>
      <c r="B869" s="389"/>
      <c r="C869" s="393"/>
      <c r="D869" s="393"/>
      <c r="E869" s="393"/>
      <c r="F869" s="392"/>
      <c r="G869" s="55"/>
      <c r="H869" s="389"/>
      <c r="I869" s="393"/>
      <c r="J869" s="392"/>
      <c r="K869" s="55"/>
      <c r="L869" s="393"/>
      <c r="M869" s="393"/>
      <c r="N869" s="397"/>
      <c r="O869" s="397"/>
      <c r="P869" s="791"/>
    </row>
    <row r="870" spans="1:16" hidden="1" outlineLevel="1" x14ac:dyDescent="0.25">
      <c r="A870" s="38">
        <v>91</v>
      </c>
      <c r="B870" s="389"/>
      <c r="C870" s="393"/>
      <c r="D870" s="393"/>
      <c r="E870" s="393"/>
      <c r="F870" s="392"/>
      <c r="G870" s="55"/>
      <c r="H870" s="389"/>
      <c r="I870" s="393"/>
      <c r="J870" s="392"/>
      <c r="K870" s="55"/>
      <c r="L870" s="393"/>
      <c r="M870" s="393"/>
      <c r="N870" s="397"/>
      <c r="O870" s="397"/>
      <c r="P870" s="791"/>
    </row>
    <row r="871" spans="1:16" hidden="1" outlineLevel="1" x14ac:dyDescent="0.25">
      <c r="A871" s="38">
        <v>92</v>
      </c>
      <c r="B871" s="389"/>
      <c r="C871" s="393"/>
      <c r="D871" s="393"/>
      <c r="E871" s="393"/>
      <c r="F871" s="392"/>
      <c r="G871" s="55"/>
      <c r="H871" s="389"/>
      <c r="I871" s="393"/>
      <c r="J871" s="392"/>
      <c r="K871" s="55"/>
      <c r="L871" s="393"/>
      <c r="M871" s="393"/>
      <c r="N871" s="397"/>
      <c r="O871" s="397"/>
      <c r="P871" s="791"/>
    </row>
    <row r="872" spans="1:16" hidden="1" outlineLevel="1" x14ac:dyDescent="0.25">
      <c r="A872" s="38">
        <v>93</v>
      </c>
      <c r="B872" s="389"/>
      <c r="C872" s="393"/>
      <c r="D872" s="393"/>
      <c r="E872" s="393"/>
      <c r="F872" s="392"/>
      <c r="G872" s="55"/>
      <c r="H872" s="389"/>
      <c r="I872" s="393"/>
      <c r="J872" s="392"/>
      <c r="K872" s="55"/>
      <c r="L872" s="393"/>
      <c r="M872" s="393"/>
      <c r="N872" s="397"/>
      <c r="O872" s="397"/>
      <c r="P872" s="791"/>
    </row>
    <row r="873" spans="1:16" hidden="1" outlineLevel="1" x14ac:dyDescent="0.25">
      <c r="A873" s="38">
        <v>94</v>
      </c>
      <c r="B873" s="389"/>
      <c r="C873" s="393"/>
      <c r="D873" s="393"/>
      <c r="E873" s="393"/>
      <c r="F873" s="392"/>
      <c r="G873" s="55"/>
      <c r="H873" s="389"/>
      <c r="I873" s="393"/>
      <c r="J873" s="392"/>
      <c r="K873" s="55"/>
      <c r="L873" s="393"/>
      <c r="M873" s="393"/>
      <c r="N873" s="397"/>
      <c r="O873" s="397"/>
      <c r="P873" s="791"/>
    </row>
    <row r="874" spans="1:16" hidden="1" outlineLevel="1" x14ac:dyDescent="0.25">
      <c r="A874" s="38">
        <v>95</v>
      </c>
      <c r="B874" s="389"/>
      <c r="C874" s="393"/>
      <c r="D874" s="393"/>
      <c r="E874" s="393"/>
      <c r="F874" s="392"/>
      <c r="G874" s="55"/>
      <c r="H874" s="389"/>
      <c r="I874" s="393"/>
      <c r="J874" s="392"/>
      <c r="K874" s="55"/>
      <c r="L874" s="393"/>
      <c r="M874" s="393"/>
      <c r="N874" s="397"/>
      <c r="O874" s="397"/>
      <c r="P874" s="791"/>
    </row>
    <row r="875" spans="1:16" ht="15.75" collapsed="1" thickBot="1" x14ac:dyDescent="0.3">
      <c r="A875" s="39">
        <v>96</v>
      </c>
      <c r="B875" s="390"/>
      <c r="C875" s="394"/>
      <c r="D875" s="394"/>
      <c r="E875" s="394"/>
      <c r="F875" s="392"/>
      <c r="G875" s="55"/>
      <c r="H875" s="389"/>
      <c r="I875" s="393"/>
      <c r="J875" s="392"/>
      <c r="K875" s="55"/>
      <c r="L875" s="393"/>
      <c r="M875" s="393"/>
      <c r="N875" s="397"/>
      <c r="O875" s="397"/>
      <c r="P875" s="791"/>
    </row>
    <row r="876" spans="1:16" ht="15.75" thickBot="1" x14ac:dyDescent="0.3">
      <c r="A876" s="266" t="s">
        <v>743</v>
      </c>
      <c r="B876" s="388"/>
      <c r="C876" s="391"/>
      <c r="D876" s="391"/>
      <c r="E876" s="391"/>
      <c r="F876" s="395"/>
      <c r="G876" s="34"/>
      <c r="H876" s="388"/>
      <c r="I876" s="391"/>
      <c r="J876" s="395"/>
      <c r="K876" s="34"/>
      <c r="L876" s="391"/>
      <c r="M876" s="391"/>
      <c r="N876" s="397"/>
      <c r="O876" s="397"/>
      <c r="P876" s="791"/>
    </row>
    <row r="877" spans="1:16" hidden="1" outlineLevel="1" x14ac:dyDescent="0.25">
      <c r="A877" s="38">
        <v>1</v>
      </c>
      <c r="B877" s="389"/>
      <c r="C877" s="393"/>
      <c r="D877" s="393"/>
      <c r="E877" s="393"/>
      <c r="F877" s="392"/>
      <c r="G877" s="327"/>
      <c r="H877" s="389"/>
      <c r="I877" s="393"/>
      <c r="J877" s="392"/>
      <c r="K877" s="327"/>
      <c r="L877" s="393"/>
      <c r="M877" s="393"/>
      <c r="N877" s="397"/>
      <c r="O877" s="397"/>
      <c r="P877" s="791"/>
    </row>
    <row r="878" spans="1:16" hidden="1" outlineLevel="1" x14ac:dyDescent="0.25">
      <c r="A878" s="38">
        <v>2</v>
      </c>
      <c r="B878" s="389"/>
      <c r="C878" s="393"/>
      <c r="D878" s="393"/>
      <c r="E878" s="393"/>
      <c r="F878" s="392"/>
      <c r="G878" s="56"/>
      <c r="H878" s="389"/>
      <c r="I878" s="393"/>
      <c r="J878" s="392"/>
      <c r="K878" s="56"/>
      <c r="L878" s="393"/>
      <c r="M878" s="393"/>
      <c r="N878" s="397"/>
      <c r="O878" s="397"/>
      <c r="P878" s="791"/>
    </row>
    <row r="879" spans="1:16" hidden="1" outlineLevel="1" x14ac:dyDescent="0.25">
      <c r="A879" s="38">
        <v>3</v>
      </c>
      <c r="B879" s="389"/>
      <c r="C879" s="393"/>
      <c r="D879" s="393"/>
      <c r="E879" s="393"/>
      <c r="F879" s="392"/>
      <c r="G879" s="56"/>
      <c r="H879" s="389"/>
      <c r="I879" s="393"/>
      <c r="J879" s="392"/>
      <c r="K879" s="56"/>
      <c r="L879" s="393"/>
      <c r="M879" s="393"/>
      <c r="N879" s="397"/>
      <c r="O879" s="397"/>
      <c r="P879" s="791"/>
    </row>
    <row r="880" spans="1:16" hidden="1" outlineLevel="1" x14ac:dyDescent="0.25">
      <c r="A880" s="38">
        <v>4</v>
      </c>
      <c r="B880" s="389"/>
      <c r="C880" s="393"/>
      <c r="D880" s="393"/>
      <c r="E880" s="393"/>
      <c r="F880" s="392"/>
      <c r="G880" s="56"/>
      <c r="H880" s="389"/>
      <c r="I880" s="393"/>
      <c r="J880" s="392"/>
      <c r="K880" s="56"/>
      <c r="L880" s="393"/>
      <c r="M880" s="393"/>
      <c r="N880" s="397"/>
      <c r="O880" s="397"/>
      <c r="P880" s="791"/>
    </row>
    <row r="881" spans="1:16" hidden="1" outlineLevel="1" x14ac:dyDescent="0.25">
      <c r="A881" s="38">
        <v>5</v>
      </c>
      <c r="B881" s="389"/>
      <c r="C881" s="393"/>
      <c r="D881" s="393"/>
      <c r="E881" s="393"/>
      <c r="F881" s="392"/>
      <c r="G881" s="56"/>
      <c r="H881" s="389"/>
      <c r="I881" s="393"/>
      <c r="J881" s="392"/>
      <c r="K881" s="56"/>
      <c r="L881" s="393"/>
      <c r="M881" s="393"/>
      <c r="N881" s="397"/>
      <c r="O881" s="397"/>
      <c r="P881" s="791"/>
    </row>
    <row r="882" spans="1:16" hidden="1" outlineLevel="1" x14ac:dyDescent="0.25">
      <c r="A882" s="38">
        <v>6</v>
      </c>
      <c r="B882" s="389"/>
      <c r="C882" s="393"/>
      <c r="D882" s="393"/>
      <c r="E882" s="393"/>
      <c r="F882" s="392"/>
      <c r="G882" s="56"/>
      <c r="H882" s="389"/>
      <c r="I882" s="393"/>
      <c r="J882" s="392"/>
      <c r="K882" s="56"/>
      <c r="L882" s="393"/>
      <c r="M882" s="393"/>
      <c r="N882" s="397"/>
      <c r="O882" s="397"/>
      <c r="P882" s="791"/>
    </row>
    <row r="883" spans="1:16" hidden="1" outlineLevel="1" x14ac:dyDescent="0.25">
      <c r="A883" s="38">
        <v>7</v>
      </c>
      <c r="B883" s="389"/>
      <c r="C883" s="393"/>
      <c r="D883" s="393"/>
      <c r="E883" s="393"/>
      <c r="F883" s="392"/>
      <c r="G883" s="56"/>
      <c r="H883" s="389"/>
      <c r="I883" s="393"/>
      <c r="J883" s="392"/>
      <c r="K883" s="56"/>
      <c r="L883" s="393"/>
      <c r="M883" s="393"/>
      <c r="N883" s="397"/>
      <c r="O883" s="397"/>
      <c r="P883" s="791"/>
    </row>
    <row r="884" spans="1:16" hidden="1" outlineLevel="1" x14ac:dyDescent="0.25">
      <c r="A884" s="38">
        <v>8</v>
      </c>
      <c r="B884" s="389"/>
      <c r="C884" s="393"/>
      <c r="D884" s="393"/>
      <c r="E884" s="393"/>
      <c r="F884" s="392"/>
      <c r="G884" s="56"/>
      <c r="H884" s="389"/>
      <c r="I884" s="393"/>
      <c r="J884" s="392"/>
      <c r="K884" s="56"/>
      <c r="L884" s="393"/>
      <c r="M884" s="393"/>
      <c r="N884" s="397"/>
      <c r="O884" s="397"/>
      <c r="P884" s="791"/>
    </row>
    <row r="885" spans="1:16" hidden="1" outlineLevel="1" x14ac:dyDescent="0.25">
      <c r="A885" s="38">
        <v>9</v>
      </c>
      <c r="B885" s="389"/>
      <c r="C885" s="393"/>
      <c r="D885" s="393"/>
      <c r="E885" s="393"/>
      <c r="F885" s="392"/>
      <c r="G885" s="56"/>
      <c r="H885" s="389"/>
      <c r="I885" s="393"/>
      <c r="J885" s="392"/>
      <c r="K885" s="56"/>
      <c r="L885" s="393"/>
      <c r="M885" s="393"/>
      <c r="N885" s="397"/>
      <c r="O885" s="397"/>
      <c r="P885" s="791"/>
    </row>
    <row r="886" spans="1:16" hidden="1" outlineLevel="1" x14ac:dyDescent="0.25">
      <c r="A886" s="38">
        <v>10</v>
      </c>
      <c r="B886" s="389"/>
      <c r="C886" s="393"/>
      <c r="D886" s="393"/>
      <c r="E886" s="393"/>
      <c r="F886" s="392"/>
      <c r="G886" s="56"/>
      <c r="H886" s="389"/>
      <c r="I886" s="393"/>
      <c r="J886" s="392"/>
      <c r="K886" s="56"/>
      <c r="L886" s="393"/>
      <c r="M886" s="393"/>
      <c r="N886" s="397"/>
      <c r="O886" s="397"/>
      <c r="P886" s="791"/>
    </row>
    <row r="887" spans="1:16" hidden="1" outlineLevel="1" x14ac:dyDescent="0.25">
      <c r="A887" s="38">
        <v>11</v>
      </c>
      <c r="B887" s="389"/>
      <c r="C887" s="393"/>
      <c r="D887" s="393"/>
      <c r="E887" s="393"/>
      <c r="F887" s="392"/>
      <c r="G887" s="56"/>
      <c r="H887" s="389"/>
      <c r="I887" s="393"/>
      <c r="J887" s="392"/>
      <c r="K887" s="56"/>
      <c r="L887" s="393"/>
      <c r="M887" s="393"/>
      <c r="N887" s="397"/>
      <c r="O887" s="397"/>
      <c r="P887" s="791"/>
    </row>
    <row r="888" spans="1:16" hidden="1" outlineLevel="1" x14ac:dyDescent="0.25">
      <c r="A888" s="38">
        <v>12</v>
      </c>
      <c r="B888" s="389"/>
      <c r="C888" s="393"/>
      <c r="D888" s="393"/>
      <c r="E888" s="393"/>
      <c r="F888" s="392"/>
      <c r="G888" s="56"/>
      <c r="H888" s="389"/>
      <c r="I888" s="393"/>
      <c r="J888" s="392"/>
      <c r="K888" s="56"/>
      <c r="L888" s="393"/>
      <c r="M888" s="393"/>
      <c r="N888" s="397"/>
      <c r="O888" s="397"/>
      <c r="P888" s="791"/>
    </row>
    <row r="889" spans="1:16" hidden="1" outlineLevel="1" x14ac:dyDescent="0.25">
      <c r="A889" s="38">
        <v>13</v>
      </c>
      <c r="B889" s="389"/>
      <c r="C889" s="393"/>
      <c r="D889" s="393"/>
      <c r="E889" s="393"/>
      <c r="F889" s="392"/>
      <c r="G889" s="56"/>
      <c r="H889" s="389"/>
      <c r="I889" s="393"/>
      <c r="J889" s="392"/>
      <c r="K889" s="56"/>
      <c r="L889" s="393"/>
      <c r="M889" s="393"/>
      <c r="N889" s="397"/>
      <c r="O889" s="397"/>
      <c r="P889" s="791"/>
    </row>
    <row r="890" spans="1:16" hidden="1" outlineLevel="1" x14ac:dyDescent="0.25">
      <c r="A890" s="38">
        <v>14</v>
      </c>
      <c r="B890" s="389"/>
      <c r="C890" s="393"/>
      <c r="D890" s="393"/>
      <c r="E890" s="393"/>
      <c r="F890" s="392"/>
      <c r="G890" s="56"/>
      <c r="H890" s="389"/>
      <c r="I890" s="393"/>
      <c r="J890" s="392"/>
      <c r="K890" s="56"/>
      <c r="L890" s="393"/>
      <c r="M890" s="393"/>
      <c r="N890" s="397"/>
      <c r="O890" s="397"/>
      <c r="P890" s="791"/>
    </row>
    <row r="891" spans="1:16" hidden="1" outlineLevel="1" x14ac:dyDescent="0.25">
      <c r="A891" s="38">
        <v>15</v>
      </c>
      <c r="B891" s="389"/>
      <c r="C891" s="393"/>
      <c r="D891" s="393"/>
      <c r="E891" s="393"/>
      <c r="F891" s="392"/>
      <c r="G891" s="56"/>
      <c r="H891" s="389"/>
      <c r="I891" s="393"/>
      <c r="J891" s="392"/>
      <c r="K891" s="56"/>
      <c r="L891" s="393"/>
      <c r="M891" s="393"/>
      <c r="N891" s="397"/>
      <c r="O891" s="397"/>
      <c r="P891" s="791"/>
    </row>
    <row r="892" spans="1:16" hidden="1" outlineLevel="1" x14ac:dyDescent="0.25">
      <c r="A892" s="38">
        <v>16</v>
      </c>
      <c r="B892" s="389"/>
      <c r="C892" s="393"/>
      <c r="D892" s="393"/>
      <c r="E892" s="393"/>
      <c r="F892" s="392"/>
      <c r="G892" s="56"/>
      <c r="H892" s="389"/>
      <c r="I892" s="393"/>
      <c r="J892" s="392"/>
      <c r="K892" s="56"/>
      <c r="L892" s="393"/>
      <c r="M892" s="393"/>
      <c r="N892" s="397"/>
      <c r="O892" s="397"/>
      <c r="P892" s="791"/>
    </row>
    <row r="893" spans="1:16" hidden="1" outlineLevel="1" x14ac:dyDescent="0.25">
      <c r="A893" s="38">
        <v>17</v>
      </c>
      <c r="B893" s="389"/>
      <c r="C893" s="393"/>
      <c r="D893" s="393"/>
      <c r="E893" s="393"/>
      <c r="F893" s="392"/>
      <c r="G893" s="56"/>
      <c r="H893" s="389"/>
      <c r="I893" s="393"/>
      <c r="J893" s="392"/>
      <c r="K893" s="56"/>
      <c r="L893" s="393"/>
      <c r="M893" s="393"/>
      <c r="N893" s="397"/>
      <c r="O893" s="397"/>
      <c r="P893" s="791"/>
    </row>
    <row r="894" spans="1:16" hidden="1" outlineLevel="1" x14ac:dyDescent="0.25">
      <c r="A894" s="38">
        <v>18</v>
      </c>
      <c r="B894" s="389"/>
      <c r="C894" s="393"/>
      <c r="D894" s="393"/>
      <c r="E894" s="393"/>
      <c r="F894" s="392"/>
      <c r="G894" s="56"/>
      <c r="H894" s="389"/>
      <c r="I894" s="393"/>
      <c r="J894" s="392"/>
      <c r="K894" s="56"/>
      <c r="L894" s="393"/>
      <c r="M894" s="393"/>
      <c r="N894" s="397"/>
      <c r="O894" s="397"/>
      <c r="P894" s="791"/>
    </row>
    <row r="895" spans="1:16" hidden="1" outlineLevel="1" x14ac:dyDescent="0.25">
      <c r="A895" s="38">
        <v>19</v>
      </c>
      <c r="B895" s="389"/>
      <c r="C895" s="393"/>
      <c r="D895" s="393"/>
      <c r="E895" s="393"/>
      <c r="F895" s="392"/>
      <c r="G895" s="55"/>
      <c r="H895" s="389"/>
      <c r="I895" s="393"/>
      <c r="J895" s="392"/>
      <c r="K895" s="55"/>
      <c r="L895" s="393"/>
      <c r="M895" s="393"/>
      <c r="N895" s="397"/>
      <c r="O895" s="397"/>
      <c r="P895" s="791"/>
    </row>
    <row r="896" spans="1:16" hidden="1" outlineLevel="1" x14ac:dyDescent="0.25">
      <c r="A896" s="38">
        <v>20</v>
      </c>
      <c r="B896" s="389"/>
      <c r="C896" s="393"/>
      <c r="D896" s="393"/>
      <c r="E896" s="393"/>
      <c r="F896" s="392"/>
      <c r="G896" s="55"/>
      <c r="H896" s="389"/>
      <c r="I896" s="393"/>
      <c r="J896" s="392"/>
      <c r="K896" s="55"/>
      <c r="L896" s="393"/>
      <c r="M896" s="393"/>
      <c r="N896" s="397"/>
      <c r="O896" s="397"/>
      <c r="P896" s="791"/>
    </row>
    <row r="897" spans="1:16" hidden="1" outlineLevel="1" x14ac:dyDescent="0.25">
      <c r="A897" s="38">
        <v>21</v>
      </c>
      <c r="B897" s="389"/>
      <c r="C897" s="393"/>
      <c r="D897" s="393"/>
      <c r="E897" s="393"/>
      <c r="F897" s="392"/>
      <c r="G897" s="55"/>
      <c r="H897" s="389"/>
      <c r="I897" s="393"/>
      <c r="J897" s="392"/>
      <c r="K897" s="55"/>
      <c r="L897" s="393"/>
      <c r="M897" s="393"/>
      <c r="N897" s="397"/>
      <c r="O897" s="397"/>
      <c r="P897" s="791"/>
    </row>
    <row r="898" spans="1:16" hidden="1" outlineLevel="1" x14ac:dyDescent="0.25">
      <c r="A898" s="38">
        <v>22</v>
      </c>
      <c r="B898" s="389"/>
      <c r="C898" s="393"/>
      <c r="D898" s="393"/>
      <c r="E898" s="393"/>
      <c r="F898" s="392"/>
      <c r="G898" s="55"/>
      <c r="H898" s="389"/>
      <c r="I898" s="393"/>
      <c r="J898" s="392"/>
      <c r="K898" s="55"/>
      <c r="L898" s="393"/>
      <c r="M898" s="393"/>
      <c r="N898" s="397"/>
      <c r="O898" s="397"/>
      <c r="P898" s="791"/>
    </row>
    <row r="899" spans="1:16" hidden="1" outlineLevel="1" x14ac:dyDescent="0.25">
      <c r="A899" s="38">
        <v>23</v>
      </c>
      <c r="B899" s="389"/>
      <c r="C899" s="393"/>
      <c r="D899" s="393"/>
      <c r="E899" s="393"/>
      <c r="F899" s="392"/>
      <c r="G899" s="55"/>
      <c r="H899" s="389"/>
      <c r="I899" s="393"/>
      <c r="J899" s="392"/>
      <c r="K899" s="55"/>
      <c r="L899" s="393"/>
      <c r="M899" s="393"/>
      <c r="N899" s="397"/>
      <c r="O899" s="397"/>
      <c r="P899" s="791"/>
    </row>
    <row r="900" spans="1:16" hidden="1" outlineLevel="1" x14ac:dyDescent="0.25">
      <c r="A900" s="38">
        <v>24</v>
      </c>
      <c r="B900" s="389"/>
      <c r="C900" s="393"/>
      <c r="D900" s="393"/>
      <c r="E900" s="393"/>
      <c r="F900" s="392"/>
      <c r="G900" s="55"/>
      <c r="H900" s="389"/>
      <c r="I900" s="393"/>
      <c r="J900" s="392"/>
      <c r="K900" s="55"/>
      <c r="L900" s="393"/>
      <c r="M900" s="393"/>
      <c r="N900" s="397"/>
      <c r="O900" s="397"/>
      <c r="P900" s="791"/>
    </row>
    <row r="901" spans="1:16" hidden="1" outlineLevel="1" x14ac:dyDescent="0.25">
      <c r="A901" s="38">
        <v>25</v>
      </c>
      <c r="B901" s="389"/>
      <c r="C901" s="393"/>
      <c r="D901" s="393"/>
      <c r="E901" s="393"/>
      <c r="F901" s="392"/>
      <c r="G901" s="55"/>
      <c r="H901" s="389"/>
      <c r="I901" s="393"/>
      <c r="J901" s="392"/>
      <c r="K901" s="55"/>
      <c r="L901" s="393"/>
      <c r="M901" s="393"/>
      <c r="N901" s="397"/>
      <c r="O901" s="397"/>
      <c r="P901" s="791"/>
    </row>
    <row r="902" spans="1:16" hidden="1" outlineLevel="1" x14ac:dyDescent="0.25">
      <c r="A902" s="38">
        <v>26</v>
      </c>
      <c r="B902" s="389"/>
      <c r="C902" s="393"/>
      <c r="D902" s="393"/>
      <c r="E902" s="393"/>
      <c r="F902" s="392"/>
      <c r="G902" s="55"/>
      <c r="H902" s="389"/>
      <c r="I902" s="393"/>
      <c r="J902" s="392"/>
      <c r="K902" s="55"/>
      <c r="L902" s="393"/>
      <c r="M902" s="393"/>
      <c r="N902" s="397"/>
      <c r="O902" s="397"/>
      <c r="P902" s="791"/>
    </row>
    <row r="903" spans="1:16" hidden="1" outlineLevel="1" x14ac:dyDescent="0.25">
      <c r="A903" s="38">
        <v>27</v>
      </c>
      <c r="B903" s="389"/>
      <c r="C903" s="393"/>
      <c r="D903" s="393"/>
      <c r="E903" s="393"/>
      <c r="F903" s="392"/>
      <c r="G903" s="55"/>
      <c r="H903" s="389"/>
      <c r="I903" s="393"/>
      <c r="J903" s="392"/>
      <c r="K903" s="55"/>
      <c r="L903" s="393"/>
      <c r="M903" s="393"/>
      <c r="N903" s="397"/>
      <c r="O903" s="397"/>
      <c r="P903" s="791"/>
    </row>
    <row r="904" spans="1:16" hidden="1" outlineLevel="1" x14ac:dyDescent="0.25">
      <c r="A904" s="38">
        <v>28</v>
      </c>
      <c r="B904" s="389"/>
      <c r="C904" s="393"/>
      <c r="D904" s="393"/>
      <c r="E904" s="393"/>
      <c r="F904" s="392"/>
      <c r="G904" s="55"/>
      <c r="H904" s="389"/>
      <c r="I904" s="393"/>
      <c r="J904" s="392"/>
      <c r="K904" s="55"/>
      <c r="L904" s="393"/>
      <c r="M904" s="393"/>
      <c r="N904" s="397"/>
      <c r="O904" s="397"/>
      <c r="P904" s="791"/>
    </row>
    <row r="905" spans="1:16" hidden="1" outlineLevel="1" x14ac:dyDescent="0.25">
      <c r="A905" s="38">
        <v>29</v>
      </c>
      <c r="B905" s="389"/>
      <c r="C905" s="393"/>
      <c r="D905" s="393"/>
      <c r="E905" s="393"/>
      <c r="F905" s="392"/>
      <c r="G905" s="55"/>
      <c r="H905" s="389"/>
      <c r="I905" s="393"/>
      <c r="J905" s="392"/>
      <c r="K905" s="55"/>
      <c r="L905" s="393"/>
      <c r="M905" s="393"/>
      <c r="N905" s="397"/>
      <c r="O905" s="397"/>
      <c r="P905" s="791"/>
    </row>
    <row r="906" spans="1:16" hidden="1" outlineLevel="1" x14ac:dyDescent="0.25">
      <c r="A906" s="38">
        <v>30</v>
      </c>
      <c r="B906" s="389"/>
      <c r="C906" s="393"/>
      <c r="D906" s="393"/>
      <c r="E906" s="393"/>
      <c r="F906" s="392"/>
      <c r="G906" s="55"/>
      <c r="H906" s="389"/>
      <c r="I906" s="393"/>
      <c r="J906" s="392"/>
      <c r="K906" s="55"/>
      <c r="L906" s="393"/>
      <c r="M906" s="393"/>
      <c r="N906" s="397"/>
      <c r="O906" s="397"/>
      <c r="P906" s="791"/>
    </row>
    <row r="907" spans="1:16" hidden="1" outlineLevel="1" x14ac:dyDescent="0.25">
      <c r="A907" s="38">
        <v>31</v>
      </c>
      <c r="B907" s="389"/>
      <c r="C907" s="393"/>
      <c r="D907" s="393"/>
      <c r="E907" s="393"/>
      <c r="F907" s="392"/>
      <c r="G907" s="55"/>
      <c r="H907" s="389"/>
      <c r="I907" s="393"/>
      <c r="J907" s="392"/>
      <c r="K907" s="55"/>
      <c r="L907" s="393"/>
      <c r="M907" s="393"/>
      <c r="N907" s="397"/>
      <c r="O907" s="397"/>
      <c r="P907" s="791"/>
    </row>
    <row r="908" spans="1:16" hidden="1" outlineLevel="1" x14ac:dyDescent="0.25">
      <c r="A908" s="38">
        <v>32</v>
      </c>
      <c r="B908" s="389"/>
      <c r="C908" s="393"/>
      <c r="D908" s="393"/>
      <c r="E908" s="393"/>
      <c r="F908" s="392"/>
      <c r="G908" s="55"/>
      <c r="H908" s="389"/>
      <c r="I908" s="393"/>
      <c r="J908" s="392"/>
      <c r="K908" s="55"/>
      <c r="L908" s="393"/>
      <c r="M908" s="393"/>
      <c r="N908" s="397"/>
      <c r="O908" s="397"/>
      <c r="P908" s="791"/>
    </row>
    <row r="909" spans="1:16" hidden="1" outlineLevel="1" x14ac:dyDescent="0.25">
      <c r="A909" s="38">
        <v>33</v>
      </c>
      <c r="B909" s="389"/>
      <c r="C909" s="393"/>
      <c r="D909" s="393"/>
      <c r="E909" s="393"/>
      <c r="F909" s="392"/>
      <c r="G909" s="55"/>
      <c r="H909" s="389"/>
      <c r="I909" s="393"/>
      <c r="J909" s="392"/>
      <c r="K909" s="55"/>
      <c r="L909" s="393"/>
      <c r="M909" s="393"/>
      <c r="N909" s="397"/>
      <c r="O909" s="397"/>
      <c r="P909" s="791"/>
    </row>
    <row r="910" spans="1:16" hidden="1" outlineLevel="1" x14ac:dyDescent="0.25">
      <c r="A910" s="38">
        <v>34</v>
      </c>
      <c r="B910" s="389"/>
      <c r="C910" s="393"/>
      <c r="D910" s="393"/>
      <c r="E910" s="393"/>
      <c r="F910" s="392"/>
      <c r="G910" s="55"/>
      <c r="H910" s="389"/>
      <c r="I910" s="393"/>
      <c r="J910" s="392"/>
      <c r="K910" s="55"/>
      <c r="L910" s="393"/>
      <c r="M910" s="393"/>
      <c r="N910" s="397"/>
      <c r="O910" s="397"/>
      <c r="P910" s="791"/>
    </row>
    <row r="911" spans="1:16" hidden="1" outlineLevel="1" x14ac:dyDescent="0.25">
      <c r="A911" s="38">
        <v>35</v>
      </c>
      <c r="B911" s="389"/>
      <c r="C911" s="393"/>
      <c r="D911" s="393"/>
      <c r="E911" s="393"/>
      <c r="F911" s="392"/>
      <c r="G911" s="55"/>
      <c r="H911" s="389"/>
      <c r="I911" s="393"/>
      <c r="J911" s="392"/>
      <c r="K911" s="55"/>
      <c r="L911" s="393"/>
      <c r="M911" s="393"/>
      <c r="N911" s="397"/>
      <c r="O911" s="397"/>
      <c r="P911" s="791"/>
    </row>
    <row r="912" spans="1:16" hidden="1" outlineLevel="1" x14ac:dyDescent="0.25">
      <c r="A912" s="38">
        <v>36</v>
      </c>
      <c r="B912" s="389"/>
      <c r="C912" s="393"/>
      <c r="D912" s="393"/>
      <c r="E912" s="393"/>
      <c r="F912" s="392"/>
      <c r="G912" s="55"/>
      <c r="H912" s="389"/>
      <c r="I912" s="393"/>
      <c r="J912" s="392"/>
      <c r="K912" s="55"/>
      <c r="L912" s="393"/>
      <c r="M912" s="393"/>
      <c r="N912" s="397"/>
      <c r="O912" s="397"/>
      <c r="P912" s="791"/>
    </row>
    <row r="913" spans="1:16" hidden="1" outlineLevel="1" x14ac:dyDescent="0.25">
      <c r="A913" s="38">
        <v>37</v>
      </c>
      <c r="B913" s="389"/>
      <c r="C913" s="393"/>
      <c r="D913" s="393"/>
      <c r="E913" s="393"/>
      <c r="F913" s="392"/>
      <c r="G913" s="55"/>
      <c r="H913" s="389"/>
      <c r="I913" s="393"/>
      <c r="J913" s="392"/>
      <c r="K913" s="55"/>
      <c r="L913" s="393"/>
      <c r="M913" s="393"/>
      <c r="N913" s="397"/>
      <c r="O913" s="397"/>
      <c r="P913" s="791"/>
    </row>
    <row r="914" spans="1:16" hidden="1" outlineLevel="1" x14ac:dyDescent="0.25">
      <c r="A914" s="38">
        <v>38</v>
      </c>
      <c r="B914" s="389"/>
      <c r="C914" s="393"/>
      <c r="D914" s="393"/>
      <c r="E914" s="393"/>
      <c r="F914" s="392"/>
      <c r="G914" s="55"/>
      <c r="H914" s="389"/>
      <c r="I914" s="393"/>
      <c r="J914" s="392"/>
      <c r="K914" s="55"/>
      <c r="L914" s="393"/>
      <c r="M914" s="393"/>
      <c r="N914" s="397"/>
      <c r="O914" s="397"/>
      <c r="P914" s="791"/>
    </row>
    <row r="915" spans="1:16" hidden="1" outlineLevel="1" x14ac:dyDescent="0.25">
      <c r="A915" s="38">
        <v>39</v>
      </c>
      <c r="B915" s="389"/>
      <c r="C915" s="393"/>
      <c r="D915" s="393"/>
      <c r="E915" s="393"/>
      <c r="F915" s="392"/>
      <c r="G915" s="55"/>
      <c r="H915" s="389"/>
      <c r="I915" s="393"/>
      <c r="J915" s="392"/>
      <c r="K915" s="55"/>
      <c r="L915" s="393"/>
      <c r="M915" s="393"/>
      <c r="N915" s="397"/>
      <c r="O915" s="397"/>
      <c r="P915" s="791"/>
    </row>
    <row r="916" spans="1:16" hidden="1" outlineLevel="1" x14ac:dyDescent="0.25">
      <c r="A916" s="38">
        <v>40</v>
      </c>
      <c r="B916" s="389"/>
      <c r="C916" s="393"/>
      <c r="D916" s="393"/>
      <c r="E916" s="393"/>
      <c r="F916" s="392"/>
      <c r="G916" s="55"/>
      <c r="H916" s="389"/>
      <c r="I916" s="393"/>
      <c r="J916" s="392"/>
      <c r="K916" s="55"/>
      <c r="L916" s="393"/>
      <c r="M916" s="393"/>
      <c r="N916" s="397"/>
      <c r="O916" s="397"/>
      <c r="P916" s="791"/>
    </row>
    <row r="917" spans="1:16" hidden="1" outlineLevel="1" x14ac:dyDescent="0.25">
      <c r="A917" s="38">
        <v>41</v>
      </c>
      <c r="B917" s="389"/>
      <c r="C917" s="393"/>
      <c r="D917" s="393"/>
      <c r="E917" s="393"/>
      <c r="F917" s="392"/>
      <c r="G917" s="55"/>
      <c r="H917" s="389"/>
      <c r="I917" s="393"/>
      <c r="J917" s="392"/>
      <c r="K917" s="55"/>
      <c r="L917" s="393"/>
      <c r="M917" s="393"/>
      <c r="N917" s="397"/>
      <c r="O917" s="397"/>
      <c r="P917" s="791"/>
    </row>
    <row r="918" spans="1:16" hidden="1" outlineLevel="1" x14ac:dyDescent="0.25">
      <c r="A918" s="38">
        <v>42</v>
      </c>
      <c r="B918" s="389"/>
      <c r="C918" s="393"/>
      <c r="D918" s="393"/>
      <c r="E918" s="393"/>
      <c r="F918" s="392"/>
      <c r="G918" s="55"/>
      <c r="H918" s="389"/>
      <c r="I918" s="393"/>
      <c r="J918" s="392"/>
      <c r="K918" s="55"/>
      <c r="L918" s="393"/>
      <c r="M918" s="393"/>
      <c r="N918" s="397"/>
      <c r="O918" s="397"/>
      <c r="P918" s="791"/>
    </row>
    <row r="919" spans="1:16" hidden="1" outlineLevel="1" x14ac:dyDescent="0.25">
      <c r="A919" s="38">
        <v>43</v>
      </c>
      <c r="B919" s="389"/>
      <c r="C919" s="393"/>
      <c r="D919" s="393"/>
      <c r="E919" s="393"/>
      <c r="F919" s="392"/>
      <c r="G919" s="55"/>
      <c r="H919" s="389"/>
      <c r="I919" s="393"/>
      <c r="J919" s="392"/>
      <c r="K919" s="55"/>
      <c r="L919" s="393"/>
      <c r="M919" s="393"/>
      <c r="N919" s="397"/>
      <c r="O919" s="397"/>
      <c r="P919" s="791"/>
    </row>
    <row r="920" spans="1:16" hidden="1" outlineLevel="1" x14ac:dyDescent="0.25">
      <c r="A920" s="38">
        <v>44</v>
      </c>
      <c r="B920" s="389"/>
      <c r="C920" s="393"/>
      <c r="D920" s="393"/>
      <c r="E920" s="393"/>
      <c r="F920" s="392"/>
      <c r="G920" s="55"/>
      <c r="H920" s="389"/>
      <c r="I920" s="393"/>
      <c r="J920" s="392"/>
      <c r="K920" s="55"/>
      <c r="L920" s="393"/>
      <c r="M920" s="393"/>
      <c r="N920" s="397"/>
      <c r="O920" s="397"/>
      <c r="P920" s="791"/>
    </row>
    <row r="921" spans="1:16" hidden="1" outlineLevel="1" x14ac:dyDescent="0.25">
      <c r="A921" s="38">
        <v>45</v>
      </c>
      <c r="B921" s="389"/>
      <c r="C921" s="393"/>
      <c r="D921" s="393"/>
      <c r="E921" s="393"/>
      <c r="F921" s="392"/>
      <c r="G921" s="55"/>
      <c r="H921" s="389"/>
      <c r="I921" s="393"/>
      <c r="J921" s="392"/>
      <c r="K921" s="55"/>
      <c r="L921" s="393"/>
      <c r="M921" s="393"/>
      <c r="N921" s="397"/>
      <c r="O921" s="397"/>
      <c r="P921" s="791"/>
    </row>
    <row r="922" spans="1:16" hidden="1" outlineLevel="1" x14ac:dyDescent="0.25">
      <c r="A922" s="38">
        <v>46</v>
      </c>
      <c r="B922" s="389"/>
      <c r="C922" s="393"/>
      <c r="D922" s="393"/>
      <c r="E922" s="393"/>
      <c r="F922" s="392"/>
      <c r="G922" s="55"/>
      <c r="H922" s="389"/>
      <c r="I922" s="393"/>
      <c r="J922" s="392"/>
      <c r="K922" s="55"/>
      <c r="L922" s="393"/>
      <c r="M922" s="393"/>
      <c r="N922" s="397"/>
      <c r="O922" s="397"/>
      <c r="P922" s="791"/>
    </row>
    <row r="923" spans="1:16" hidden="1" outlineLevel="1" x14ac:dyDescent="0.25">
      <c r="A923" s="38">
        <v>47</v>
      </c>
      <c r="B923" s="389"/>
      <c r="C923" s="393"/>
      <c r="D923" s="393"/>
      <c r="E923" s="393"/>
      <c r="F923" s="392"/>
      <c r="G923" s="55"/>
      <c r="H923" s="389"/>
      <c r="I923" s="393"/>
      <c r="J923" s="392"/>
      <c r="K923" s="55"/>
      <c r="L923" s="393"/>
      <c r="M923" s="393"/>
      <c r="N923" s="397"/>
      <c r="O923" s="397"/>
      <c r="P923" s="791"/>
    </row>
    <row r="924" spans="1:16" hidden="1" outlineLevel="1" x14ac:dyDescent="0.25">
      <c r="A924" s="38">
        <v>48</v>
      </c>
      <c r="B924" s="389"/>
      <c r="C924" s="393"/>
      <c r="D924" s="393"/>
      <c r="E924" s="393"/>
      <c r="F924" s="392"/>
      <c r="G924" s="55"/>
      <c r="H924" s="389"/>
      <c r="I924" s="393"/>
      <c r="J924" s="392"/>
      <c r="K924" s="55"/>
      <c r="L924" s="393"/>
      <c r="M924" s="393"/>
      <c r="N924" s="397"/>
      <c r="O924" s="397"/>
      <c r="P924" s="791"/>
    </row>
    <row r="925" spans="1:16" hidden="1" outlineLevel="1" x14ac:dyDescent="0.25">
      <c r="A925" s="38">
        <v>49</v>
      </c>
      <c r="B925" s="389"/>
      <c r="C925" s="393"/>
      <c r="D925" s="393"/>
      <c r="E925" s="393"/>
      <c r="F925" s="392"/>
      <c r="G925" s="55"/>
      <c r="H925" s="389"/>
      <c r="I925" s="393"/>
      <c r="J925" s="392"/>
      <c r="K925" s="55"/>
      <c r="L925" s="393"/>
      <c r="M925" s="393"/>
      <c r="N925" s="397"/>
      <c r="O925" s="397"/>
      <c r="P925" s="791"/>
    </row>
    <row r="926" spans="1:16" hidden="1" outlineLevel="1" x14ac:dyDescent="0.25">
      <c r="A926" s="38">
        <v>50</v>
      </c>
      <c r="B926" s="389"/>
      <c r="C926" s="393"/>
      <c r="D926" s="393"/>
      <c r="E926" s="393"/>
      <c r="F926" s="392"/>
      <c r="G926" s="55"/>
      <c r="H926" s="389"/>
      <c r="I926" s="393"/>
      <c r="J926" s="392"/>
      <c r="K926" s="55"/>
      <c r="L926" s="393"/>
      <c r="M926" s="393"/>
      <c r="N926" s="397"/>
      <c r="O926" s="397"/>
      <c r="P926" s="791"/>
    </row>
    <row r="927" spans="1:16" hidden="1" outlineLevel="1" x14ac:dyDescent="0.25">
      <c r="A927" s="38">
        <v>51</v>
      </c>
      <c r="B927" s="389"/>
      <c r="C927" s="393"/>
      <c r="D927" s="393"/>
      <c r="E927" s="393"/>
      <c r="F927" s="392"/>
      <c r="G927" s="55"/>
      <c r="H927" s="389"/>
      <c r="I927" s="393"/>
      <c r="J927" s="392"/>
      <c r="K927" s="55"/>
      <c r="L927" s="393"/>
      <c r="M927" s="393"/>
      <c r="N927" s="397"/>
      <c r="O927" s="397"/>
      <c r="P927" s="791"/>
    </row>
    <row r="928" spans="1:16" hidden="1" outlineLevel="1" x14ac:dyDescent="0.25">
      <c r="A928" s="38">
        <v>52</v>
      </c>
      <c r="B928" s="389"/>
      <c r="C928" s="393"/>
      <c r="D928" s="393"/>
      <c r="E928" s="393"/>
      <c r="F928" s="392"/>
      <c r="G928" s="55"/>
      <c r="H928" s="389"/>
      <c r="I928" s="393"/>
      <c r="J928" s="392"/>
      <c r="K928" s="55"/>
      <c r="L928" s="393"/>
      <c r="M928" s="393"/>
      <c r="N928" s="397"/>
      <c r="O928" s="397"/>
      <c r="P928" s="791"/>
    </row>
    <row r="929" spans="1:16" hidden="1" outlineLevel="1" x14ac:dyDescent="0.25">
      <c r="A929" s="38">
        <v>53</v>
      </c>
      <c r="B929" s="389"/>
      <c r="C929" s="393"/>
      <c r="D929" s="393"/>
      <c r="E929" s="393"/>
      <c r="F929" s="392"/>
      <c r="G929" s="55"/>
      <c r="H929" s="389"/>
      <c r="I929" s="393"/>
      <c r="J929" s="392"/>
      <c r="K929" s="55"/>
      <c r="L929" s="393"/>
      <c r="M929" s="393"/>
      <c r="N929" s="397"/>
      <c r="O929" s="397"/>
      <c r="P929" s="791"/>
    </row>
    <row r="930" spans="1:16" hidden="1" outlineLevel="1" x14ac:dyDescent="0.25">
      <c r="A930" s="38">
        <v>54</v>
      </c>
      <c r="B930" s="389"/>
      <c r="C930" s="393"/>
      <c r="D930" s="393"/>
      <c r="E930" s="393"/>
      <c r="F930" s="392"/>
      <c r="G930" s="55"/>
      <c r="H930" s="389"/>
      <c r="I930" s="393"/>
      <c r="J930" s="392"/>
      <c r="K930" s="55"/>
      <c r="L930" s="393"/>
      <c r="M930" s="393"/>
      <c r="N930" s="397"/>
      <c r="O930" s="397"/>
      <c r="P930" s="791"/>
    </row>
    <row r="931" spans="1:16" hidden="1" outlineLevel="1" x14ac:dyDescent="0.25">
      <c r="A931" s="38">
        <v>55</v>
      </c>
      <c r="B931" s="389"/>
      <c r="C931" s="393"/>
      <c r="D931" s="393"/>
      <c r="E931" s="393"/>
      <c r="F931" s="392"/>
      <c r="G931" s="55"/>
      <c r="H931" s="389"/>
      <c r="I931" s="393"/>
      <c r="J931" s="392"/>
      <c r="K931" s="55"/>
      <c r="L931" s="393"/>
      <c r="M931" s="393"/>
      <c r="N931" s="397"/>
      <c r="O931" s="397"/>
      <c r="P931" s="791"/>
    </row>
    <row r="932" spans="1:16" hidden="1" outlineLevel="1" x14ac:dyDescent="0.25">
      <c r="A932" s="38">
        <v>56</v>
      </c>
      <c r="B932" s="389"/>
      <c r="C932" s="393"/>
      <c r="D932" s="393"/>
      <c r="E932" s="393"/>
      <c r="F932" s="392"/>
      <c r="G932" s="55"/>
      <c r="H932" s="389"/>
      <c r="I932" s="393"/>
      <c r="J932" s="392"/>
      <c r="K932" s="55"/>
      <c r="L932" s="393"/>
      <c r="M932" s="393"/>
      <c r="N932" s="397"/>
      <c r="O932" s="397"/>
      <c r="P932" s="791"/>
    </row>
    <row r="933" spans="1:16" hidden="1" outlineLevel="1" x14ac:dyDescent="0.25">
      <c r="A933" s="38">
        <v>57</v>
      </c>
      <c r="B933" s="389"/>
      <c r="C933" s="393"/>
      <c r="D933" s="393"/>
      <c r="E933" s="393"/>
      <c r="F933" s="392"/>
      <c r="G933" s="55"/>
      <c r="H933" s="389"/>
      <c r="I933" s="393"/>
      <c r="J933" s="392"/>
      <c r="K933" s="55"/>
      <c r="L933" s="393"/>
      <c r="M933" s="393"/>
      <c r="N933" s="397"/>
      <c r="O933" s="397"/>
      <c r="P933" s="791"/>
    </row>
    <row r="934" spans="1:16" hidden="1" outlineLevel="1" x14ac:dyDescent="0.25">
      <c r="A934" s="38">
        <v>58</v>
      </c>
      <c r="B934" s="389"/>
      <c r="C934" s="393"/>
      <c r="D934" s="393"/>
      <c r="E934" s="393"/>
      <c r="F934" s="392"/>
      <c r="G934" s="55"/>
      <c r="H934" s="389"/>
      <c r="I934" s="393"/>
      <c r="J934" s="392"/>
      <c r="K934" s="55"/>
      <c r="L934" s="393"/>
      <c r="M934" s="393"/>
      <c r="N934" s="397"/>
      <c r="O934" s="397"/>
      <c r="P934" s="791"/>
    </row>
    <row r="935" spans="1:16" hidden="1" outlineLevel="1" x14ac:dyDescent="0.25">
      <c r="A935" s="38">
        <v>59</v>
      </c>
      <c r="B935" s="389"/>
      <c r="C935" s="393"/>
      <c r="D935" s="393"/>
      <c r="E935" s="393"/>
      <c r="F935" s="392"/>
      <c r="G935" s="55"/>
      <c r="H935" s="389"/>
      <c r="I935" s="393"/>
      <c r="J935" s="392"/>
      <c r="K935" s="55"/>
      <c r="L935" s="393"/>
      <c r="M935" s="393"/>
      <c r="N935" s="397"/>
      <c r="O935" s="397"/>
      <c r="P935" s="791"/>
    </row>
    <row r="936" spans="1:16" hidden="1" outlineLevel="1" x14ac:dyDescent="0.25">
      <c r="A936" s="38">
        <v>60</v>
      </c>
      <c r="B936" s="389"/>
      <c r="C936" s="393"/>
      <c r="D936" s="393"/>
      <c r="E936" s="393"/>
      <c r="F936" s="392"/>
      <c r="G936" s="55"/>
      <c r="H936" s="389"/>
      <c r="I936" s="393"/>
      <c r="J936" s="392"/>
      <c r="K936" s="55"/>
      <c r="L936" s="393"/>
      <c r="M936" s="393"/>
      <c r="N936" s="397"/>
      <c r="O936" s="397"/>
      <c r="P936" s="791"/>
    </row>
    <row r="937" spans="1:16" hidden="1" outlineLevel="1" x14ac:dyDescent="0.25">
      <c r="A937" s="38">
        <v>61</v>
      </c>
      <c r="B937" s="389"/>
      <c r="C937" s="393"/>
      <c r="D937" s="393"/>
      <c r="E937" s="393"/>
      <c r="F937" s="392"/>
      <c r="G937" s="55"/>
      <c r="H937" s="389"/>
      <c r="I937" s="393"/>
      <c r="J937" s="392"/>
      <c r="K937" s="55"/>
      <c r="L937" s="393"/>
      <c r="M937" s="393"/>
      <c r="N937" s="397"/>
      <c r="O937" s="397"/>
      <c r="P937" s="791"/>
    </row>
    <row r="938" spans="1:16" hidden="1" outlineLevel="1" x14ac:dyDescent="0.25">
      <c r="A938" s="38">
        <v>62</v>
      </c>
      <c r="B938" s="389"/>
      <c r="C938" s="393"/>
      <c r="D938" s="393"/>
      <c r="E938" s="393"/>
      <c r="F938" s="392"/>
      <c r="G938" s="55"/>
      <c r="H938" s="389"/>
      <c r="I938" s="393"/>
      <c r="J938" s="392"/>
      <c r="K938" s="55"/>
      <c r="L938" s="393"/>
      <c r="M938" s="393"/>
      <c r="N938" s="397"/>
      <c r="O938" s="397"/>
      <c r="P938" s="791"/>
    </row>
    <row r="939" spans="1:16" hidden="1" outlineLevel="1" x14ac:dyDescent="0.25">
      <c r="A939" s="38">
        <v>63</v>
      </c>
      <c r="B939" s="389"/>
      <c r="C939" s="393"/>
      <c r="D939" s="393"/>
      <c r="E939" s="393"/>
      <c r="F939" s="392"/>
      <c r="G939" s="55"/>
      <c r="H939" s="389"/>
      <c r="I939" s="393"/>
      <c r="J939" s="392"/>
      <c r="K939" s="55"/>
      <c r="L939" s="393"/>
      <c r="M939" s="393"/>
      <c r="N939" s="397"/>
      <c r="O939" s="397"/>
      <c r="P939" s="791"/>
    </row>
    <row r="940" spans="1:16" hidden="1" outlineLevel="1" x14ac:dyDescent="0.25">
      <c r="A940" s="38">
        <v>64</v>
      </c>
      <c r="B940" s="389"/>
      <c r="C940" s="393"/>
      <c r="D940" s="393"/>
      <c r="E940" s="393"/>
      <c r="F940" s="392"/>
      <c r="G940" s="55"/>
      <c r="H940" s="389"/>
      <c r="I940" s="393"/>
      <c r="J940" s="392"/>
      <c r="K940" s="55"/>
      <c r="L940" s="393"/>
      <c r="M940" s="393"/>
      <c r="N940" s="397"/>
      <c r="O940" s="397"/>
      <c r="P940" s="791"/>
    </row>
    <row r="941" spans="1:16" hidden="1" outlineLevel="1" x14ac:dyDescent="0.25">
      <c r="A941" s="38">
        <v>65</v>
      </c>
      <c r="B941" s="389"/>
      <c r="C941" s="393"/>
      <c r="D941" s="393"/>
      <c r="E941" s="393"/>
      <c r="F941" s="392"/>
      <c r="G941" s="55"/>
      <c r="H941" s="389"/>
      <c r="I941" s="393"/>
      <c r="J941" s="392"/>
      <c r="K941" s="55"/>
      <c r="L941" s="393"/>
      <c r="M941" s="393"/>
      <c r="N941" s="397"/>
      <c r="O941" s="397"/>
      <c r="P941" s="791"/>
    </row>
    <row r="942" spans="1:16" hidden="1" outlineLevel="1" x14ac:dyDescent="0.25">
      <c r="A942" s="38">
        <v>66</v>
      </c>
      <c r="B942" s="389"/>
      <c r="C942" s="393"/>
      <c r="D942" s="393"/>
      <c r="E942" s="393"/>
      <c r="F942" s="392"/>
      <c r="G942" s="55"/>
      <c r="H942" s="389"/>
      <c r="I942" s="393"/>
      <c r="J942" s="392"/>
      <c r="K942" s="55"/>
      <c r="L942" s="393"/>
      <c r="M942" s="393"/>
      <c r="N942" s="397"/>
      <c r="O942" s="397"/>
      <c r="P942" s="791"/>
    </row>
    <row r="943" spans="1:16" hidden="1" outlineLevel="1" x14ac:dyDescent="0.25">
      <c r="A943" s="38">
        <v>67</v>
      </c>
      <c r="B943" s="389"/>
      <c r="C943" s="393"/>
      <c r="D943" s="393"/>
      <c r="E943" s="393"/>
      <c r="F943" s="392"/>
      <c r="G943" s="55"/>
      <c r="H943" s="389"/>
      <c r="I943" s="393"/>
      <c r="J943" s="392"/>
      <c r="K943" s="55"/>
      <c r="L943" s="393"/>
      <c r="M943" s="393"/>
      <c r="N943" s="397"/>
      <c r="O943" s="397"/>
      <c r="P943" s="791"/>
    </row>
    <row r="944" spans="1:16" hidden="1" outlineLevel="1" x14ac:dyDescent="0.25">
      <c r="A944" s="38">
        <v>68</v>
      </c>
      <c r="B944" s="389"/>
      <c r="C944" s="393"/>
      <c r="D944" s="393"/>
      <c r="E944" s="393"/>
      <c r="F944" s="392"/>
      <c r="G944" s="55"/>
      <c r="H944" s="389"/>
      <c r="I944" s="393"/>
      <c r="J944" s="392"/>
      <c r="K944" s="55"/>
      <c r="L944" s="393"/>
      <c r="M944" s="393"/>
      <c r="N944" s="397"/>
      <c r="O944" s="397"/>
      <c r="P944" s="791"/>
    </row>
    <row r="945" spans="1:16" hidden="1" outlineLevel="1" x14ac:dyDescent="0.25">
      <c r="A945" s="38">
        <v>69</v>
      </c>
      <c r="B945" s="389"/>
      <c r="C945" s="393"/>
      <c r="D945" s="393"/>
      <c r="E945" s="393"/>
      <c r="F945" s="392"/>
      <c r="G945" s="55"/>
      <c r="H945" s="389"/>
      <c r="I945" s="393"/>
      <c r="J945" s="392"/>
      <c r="K945" s="55"/>
      <c r="L945" s="393"/>
      <c r="M945" s="393"/>
      <c r="N945" s="397"/>
      <c r="O945" s="397"/>
      <c r="P945" s="791"/>
    </row>
    <row r="946" spans="1:16" hidden="1" outlineLevel="1" x14ac:dyDescent="0.25">
      <c r="A946" s="38">
        <v>70</v>
      </c>
      <c r="B946" s="389"/>
      <c r="C946" s="393"/>
      <c r="D946" s="393"/>
      <c r="E946" s="393"/>
      <c r="F946" s="392"/>
      <c r="G946" s="55"/>
      <c r="H946" s="389"/>
      <c r="I946" s="393"/>
      <c r="J946" s="392"/>
      <c r="K946" s="55"/>
      <c r="L946" s="393"/>
      <c r="M946" s="393"/>
      <c r="N946" s="397"/>
      <c r="O946" s="397"/>
      <c r="P946" s="791"/>
    </row>
    <row r="947" spans="1:16" hidden="1" outlineLevel="1" x14ac:dyDescent="0.25">
      <c r="A947" s="38">
        <v>71</v>
      </c>
      <c r="B947" s="389"/>
      <c r="C947" s="393"/>
      <c r="D947" s="393"/>
      <c r="E947" s="393"/>
      <c r="F947" s="392"/>
      <c r="G947" s="55"/>
      <c r="H947" s="389"/>
      <c r="I947" s="393"/>
      <c r="J947" s="392"/>
      <c r="K947" s="55"/>
      <c r="L947" s="393"/>
      <c r="M947" s="393"/>
      <c r="N947" s="397"/>
      <c r="O947" s="397"/>
      <c r="P947" s="791"/>
    </row>
    <row r="948" spans="1:16" hidden="1" outlineLevel="1" x14ac:dyDescent="0.25">
      <c r="A948" s="38">
        <v>72</v>
      </c>
      <c r="B948" s="389"/>
      <c r="C948" s="393"/>
      <c r="D948" s="393"/>
      <c r="E948" s="393"/>
      <c r="F948" s="392"/>
      <c r="G948" s="55"/>
      <c r="H948" s="389"/>
      <c r="I948" s="393"/>
      <c r="J948" s="392"/>
      <c r="K948" s="55"/>
      <c r="L948" s="393"/>
      <c r="M948" s="393"/>
      <c r="N948" s="397"/>
      <c r="O948" s="397"/>
      <c r="P948" s="791"/>
    </row>
    <row r="949" spans="1:16" hidden="1" outlineLevel="1" x14ac:dyDescent="0.25">
      <c r="A949" s="38">
        <v>73</v>
      </c>
      <c r="B949" s="389"/>
      <c r="C949" s="393"/>
      <c r="D949" s="393"/>
      <c r="E949" s="393"/>
      <c r="F949" s="392"/>
      <c r="G949" s="55"/>
      <c r="H949" s="389"/>
      <c r="I949" s="393"/>
      <c r="J949" s="392"/>
      <c r="K949" s="55"/>
      <c r="L949" s="393"/>
      <c r="M949" s="393"/>
      <c r="N949" s="397"/>
      <c r="O949" s="397"/>
      <c r="P949" s="791"/>
    </row>
    <row r="950" spans="1:16" hidden="1" outlineLevel="1" x14ac:dyDescent="0.25">
      <c r="A950" s="38">
        <v>74</v>
      </c>
      <c r="B950" s="389"/>
      <c r="C950" s="393"/>
      <c r="D950" s="393"/>
      <c r="E950" s="393"/>
      <c r="F950" s="392"/>
      <c r="G950" s="55"/>
      <c r="H950" s="389"/>
      <c r="I950" s="393"/>
      <c r="J950" s="392"/>
      <c r="K950" s="55"/>
      <c r="L950" s="393"/>
      <c r="M950" s="393"/>
      <c r="N950" s="397"/>
      <c r="O950" s="397"/>
      <c r="P950" s="791"/>
    </row>
    <row r="951" spans="1:16" hidden="1" outlineLevel="1" x14ac:dyDescent="0.25">
      <c r="A951" s="38">
        <v>75</v>
      </c>
      <c r="B951" s="389"/>
      <c r="C951" s="393"/>
      <c r="D951" s="393"/>
      <c r="E951" s="393"/>
      <c r="F951" s="392"/>
      <c r="G951" s="55"/>
      <c r="H951" s="389"/>
      <c r="I951" s="393"/>
      <c r="J951" s="392"/>
      <c r="K951" s="55"/>
      <c r="L951" s="393"/>
      <c r="M951" s="393"/>
      <c r="N951" s="397"/>
      <c r="O951" s="397"/>
      <c r="P951" s="791"/>
    </row>
    <row r="952" spans="1:16" hidden="1" outlineLevel="1" x14ac:dyDescent="0.25">
      <c r="A952" s="38">
        <v>76</v>
      </c>
      <c r="B952" s="389"/>
      <c r="C952" s="393"/>
      <c r="D952" s="393"/>
      <c r="E952" s="393"/>
      <c r="F952" s="392"/>
      <c r="G952" s="55"/>
      <c r="H952" s="389"/>
      <c r="I952" s="393"/>
      <c r="J952" s="392"/>
      <c r="K952" s="55"/>
      <c r="L952" s="393"/>
      <c r="M952" s="393"/>
      <c r="N952" s="397"/>
      <c r="O952" s="397"/>
      <c r="P952" s="791"/>
    </row>
    <row r="953" spans="1:16" hidden="1" outlineLevel="1" x14ac:dyDescent="0.25">
      <c r="A953" s="38">
        <v>77</v>
      </c>
      <c r="B953" s="389"/>
      <c r="C953" s="393"/>
      <c r="D953" s="393"/>
      <c r="E953" s="393"/>
      <c r="F953" s="392"/>
      <c r="G953" s="55"/>
      <c r="H953" s="389"/>
      <c r="I953" s="393"/>
      <c r="J953" s="392"/>
      <c r="K953" s="55"/>
      <c r="L953" s="393"/>
      <c r="M953" s="393"/>
      <c r="N953" s="397"/>
      <c r="O953" s="397"/>
      <c r="P953" s="791"/>
    </row>
    <row r="954" spans="1:16" hidden="1" outlineLevel="1" x14ac:dyDescent="0.25">
      <c r="A954" s="38">
        <v>78</v>
      </c>
      <c r="B954" s="389"/>
      <c r="C954" s="393"/>
      <c r="D954" s="393"/>
      <c r="E954" s="393"/>
      <c r="F954" s="392"/>
      <c r="G954" s="55"/>
      <c r="H954" s="389"/>
      <c r="I954" s="393"/>
      <c r="J954" s="392"/>
      <c r="K954" s="55"/>
      <c r="L954" s="393"/>
      <c r="M954" s="393"/>
      <c r="N954" s="397"/>
      <c r="O954" s="397"/>
      <c r="P954" s="791"/>
    </row>
    <row r="955" spans="1:16" hidden="1" outlineLevel="1" x14ac:dyDescent="0.25">
      <c r="A955" s="38">
        <v>79</v>
      </c>
      <c r="B955" s="389"/>
      <c r="C955" s="393"/>
      <c r="D955" s="393"/>
      <c r="E955" s="393"/>
      <c r="F955" s="392"/>
      <c r="G955" s="55"/>
      <c r="H955" s="389"/>
      <c r="I955" s="393"/>
      <c r="J955" s="392"/>
      <c r="K955" s="55"/>
      <c r="L955" s="393"/>
      <c r="M955" s="393"/>
      <c r="N955" s="397"/>
      <c r="O955" s="397"/>
      <c r="P955" s="791"/>
    </row>
    <row r="956" spans="1:16" hidden="1" outlineLevel="1" x14ac:dyDescent="0.25">
      <c r="A956" s="38">
        <v>80</v>
      </c>
      <c r="B956" s="389"/>
      <c r="C956" s="393"/>
      <c r="D956" s="393"/>
      <c r="E956" s="393"/>
      <c r="F956" s="392"/>
      <c r="G956" s="55"/>
      <c r="H956" s="389"/>
      <c r="I956" s="393"/>
      <c r="J956" s="392"/>
      <c r="K956" s="55"/>
      <c r="L956" s="393"/>
      <c r="M956" s="393"/>
      <c r="N956" s="397"/>
      <c r="O956" s="397"/>
      <c r="P956" s="791"/>
    </row>
    <row r="957" spans="1:16" hidden="1" outlineLevel="1" x14ac:dyDescent="0.25">
      <c r="A957" s="38">
        <v>81</v>
      </c>
      <c r="B957" s="389"/>
      <c r="C957" s="393"/>
      <c r="D957" s="393"/>
      <c r="E957" s="393"/>
      <c r="F957" s="392"/>
      <c r="G957" s="55"/>
      <c r="H957" s="389"/>
      <c r="I957" s="393"/>
      <c r="J957" s="392"/>
      <c r="K957" s="55"/>
      <c r="L957" s="393"/>
      <c r="M957" s="393"/>
      <c r="N957" s="397"/>
      <c r="O957" s="397"/>
      <c r="P957" s="791"/>
    </row>
    <row r="958" spans="1:16" hidden="1" outlineLevel="1" x14ac:dyDescent="0.25">
      <c r="A958" s="38">
        <v>82</v>
      </c>
      <c r="B958" s="389"/>
      <c r="C958" s="393"/>
      <c r="D958" s="393"/>
      <c r="E958" s="393"/>
      <c r="F958" s="392"/>
      <c r="G958" s="55"/>
      <c r="H958" s="389"/>
      <c r="I958" s="393"/>
      <c r="J958" s="392"/>
      <c r="K958" s="55"/>
      <c r="L958" s="393"/>
      <c r="M958" s="393"/>
      <c r="N958" s="397"/>
      <c r="O958" s="397"/>
      <c r="P958" s="791"/>
    </row>
    <row r="959" spans="1:16" hidden="1" outlineLevel="1" x14ac:dyDescent="0.25">
      <c r="A959" s="38">
        <v>83</v>
      </c>
      <c r="B959" s="389"/>
      <c r="C959" s="393"/>
      <c r="D959" s="393"/>
      <c r="E959" s="393"/>
      <c r="F959" s="392"/>
      <c r="G959" s="55"/>
      <c r="H959" s="389"/>
      <c r="I959" s="393"/>
      <c r="J959" s="392"/>
      <c r="K959" s="55"/>
      <c r="L959" s="393"/>
      <c r="M959" s="393"/>
      <c r="N959" s="397"/>
      <c r="O959" s="397"/>
      <c r="P959" s="791"/>
    </row>
    <row r="960" spans="1:16" hidden="1" outlineLevel="1" x14ac:dyDescent="0.25">
      <c r="A960" s="38">
        <v>84</v>
      </c>
      <c r="B960" s="389"/>
      <c r="C960" s="393"/>
      <c r="D960" s="393"/>
      <c r="E960" s="393"/>
      <c r="F960" s="392"/>
      <c r="G960" s="55"/>
      <c r="H960" s="389"/>
      <c r="I960" s="393"/>
      <c r="J960" s="392"/>
      <c r="K960" s="55"/>
      <c r="L960" s="393"/>
      <c r="M960" s="393"/>
      <c r="N960" s="397"/>
      <c r="O960" s="397"/>
      <c r="P960" s="791"/>
    </row>
    <row r="961" spans="1:16" hidden="1" outlineLevel="1" x14ac:dyDescent="0.25">
      <c r="A961" s="38">
        <v>85</v>
      </c>
      <c r="B961" s="389"/>
      <c r="C961" s="393"/>
      <c r="D961" s="393"/>
      <c r="E961" s="393"/>
      <c r="F961" s="392"/>
      <c r="G961" s="55"/>
      <c r="H961" s="389"/>
      <c r="I961" s="393"/>
      <c r="J961" s="392"/>
      <c r="K961" s="55"/>
      <c r="L961" s="393"/>
      <c r="M961" s="393"/>
      <c r="N961" s="397"/>
      <c r="O961" s="397"/>
      <c r="P961" s="791"/>
    </row>
    <row r="962" spans="1:16" hidden="1" outlineLevel="1" x14ac:dyDescent="0.25">
      <c r="A962" s="38">
        <v>86</v>
      </c>
      <c r="B962" s="389"/>
      <c r="C962" s="393"/>
      <c r="D962" s="393"/>
      <c r="E962" s="393"/>
      <c r="F962" s="392"/>
      <c r="G962" s="55"/>
      <c r="H962" s="389"/>
      <c r="I962" s="393"/>
      <c r="J962" s="392"/>
      <c r="K962" s="55"/>
      <c r="L962" s="393"/>
      <c r="M962" s="393"/>
      <c r="N962" s="397"/>
      <c r="O962" s="397"/>
      <c r="P962" s="791"/>
    </row>
    <row r="963" spans="1:16" hidden="1" outlineLevel="1" x14ac:dyDescent="0.25">
      <c r="A963" s="38">
        <v>87</v>
      </c>
      <c r="B963" s="389"/>
      <c r="C963" s="393"/>
      <c r="D963" s="393"/>
      <c r="E963" s="393"/>
      <c r="F963" s="392"/>
      <c r="G963" s="55"/>
      <c r="H963" s="389"/>
      <c r="I963" s="393"/>
      <c r="J963" s="392"/>
      <c r="K963" s="55"/>
      <c r="L963" s="393"/>
      <c r="M963" s="393"/>
      <c r="N963" s="397"/>
      <c r="O963" s="397"/>
      <c r="P963" s="791"/>
    </row>
    <row r="964" spans="1:16" hidden="1" outlineLevel="1" x14ac:dyDescent="0.25">
      <c r="A964" s="38">
        <v>88</v>
      </c>
      <c r="B964" s="389"/>
      <c r="C964" s="393"/>
      <c r="D964" s="393"/>
      <c r="E964" s="393"/>
      <c r="F964" s="392"/>
      <c r="G964" s="55"/>
      <c r="H964" s="389"/>
      <c r="I964" s="393"/>
      <c r="J964" s="392"/>
      <c r="K964" s="55"/>
      <c r="L964" s="393"/>
      <c r="M964" s="393"/>
      <c r="N964" s="397"/>
      <c r="O964" s="397"/>
      <c r="P964" s="791"/>
    </row>
    <row r="965" spans="1:16" hidden="1" outlineLevel="1" x14ac:dyDescent="0.25">
      <c r="A965" s="38">
        <v>89</v>
      </c>
      <c r="B965" s="389"/>
      <c r="C965" s="393"/>
      <c r="D965" s="393"/>
      <c r="E965" s="393"/>
      <c r="F965" s="392"/>
      <c r="G965" s="55"/>
      <c r="H965" s="389"/>
      <c r="I965" s="393"/>
      <c r="J965" s="392"/>
      <c r="K965" s="55"/>
      <c r="L965" s="393"/>
      <c r="M965" s="393"/>
      <c r="N965" s="397"/>
      <c r="O965" s="397"/>
      <c r="P965" s="791"/>
    </row>
    <row r="966" spans="1:16" hidden="1" outlineLevel="1" x14ac:dyDescent="0.25">
      <c r="A966" s="38">
        <v>90</v>
      </c>
      <c r="B966" s="389"/>
      <c r="C966" s="393"/>
      <c r="D966" s="393"/>
      <c r="E966" s="393"/>
      <c r="F966" s="392"/>
      <c r="G966" s="55"/>
      <c r="H966" s="389"/>
      <c r="I966" s="393"/>
      <c r="J966" s="392"/>
      <c r="K966" s="55"/>
      <c r="L966" s="393"/>
      <c r="M966" s="393"/>
      <c r="N966" s="397"/>
      <c r="O966" s="397"/>
      <c r="P966" s="791"/>
    </row>
    <row r="967" spans="1:16" hidden="1" outlineLevel="1" x14ac:dyDescent="0.25">
      <c r="A967" s="38">
        <v>91</v>
      </c>
      <c r="B967" s="389"/>
      <c r="C967" s="393"/>
      <c r="D967" s="393"/>
      <c r="E967" s="393"/>
      <c r="F967" s="392"/>
      <c r="G967" s="55"/>
      <c r="H967" s="389"/>
      <c r="I967" s="393"/>
      <c r="J967" s="392"/>
      <c r="K967" s="55"/>
      <c r="L967" s="393"/>
      <c r="M967" s="393"/>
      <c r="N967" s="397"/>
      <c r="O967" s="397"/>
      <c r="P967" s="791"/>
    </row>
    <row r="968" spans="1:16" hidden="1" outlineLevel="1" x14ac:dyDescent="0.25">
      <c r="A968" s="38">
        <v>92</v>
      </c>
      <c r="B968" s="389"/>
      <c r="C968" s="393"/>
      <c r="D968" s="393"/>
      <c r="E968" s="393"/>
      <c r="F968" s="392"/>
      <c r="G968" s="55"/>
      <c r="H968" s="389"/>
      <c r="I968" s="393"/>
      <c r="J968" s="392"/>
      <c r="K968" s="55"/>
      <c r="L968" s="393"/>
      <c r="M968" s="393"/>
      <c r="N968" s="397"/>
      <c r="O968" s="397"/>
      <c r="P968" s="791"/>
    </row>
    <row r="969" spans="1:16" hidden="1" outlineLevel="1" x14ac:dyDescent="0.25">
      <c r="A969" s="38">
        <v>93</v>
      </c>
      <c r="B969" s="389"/>
      <c r="C969" s="393"/>
      <c r="D969" s="393"/>
      <c r="E969" s="393"/>
      <c r="F969" s="392"/>
      <c r="G969" s="55"/>
      <c r="H969" s="389"/>
      <c r="I969" s="393"/>
      <c r="J969" s="392"/>
      <c r="K969" s="55"/>
      <c r="L969" s="393"/>
      <c r="M969" s="393"/>
      <c r="N969" s="397"/>
      <c r="O969" s="397"/>
      <c r="P969" s="791"/>
    </row>
    <row r="970" spans="1:16" hidden="1" outlineLevel="1" x14ac:dyDescent="0.25">
      <c r="A970" s="38">
        <v>94</v>
      </c>
      <c r="B970" s="389"/>
      <c r="C970" s="393"/>
      <c r="D970" s="393"/>
      <c r="E970" s="393"/>
      <c r="F970" s="392"/>
      <c r="G970" s="55"/>
      <c r="H970" s="389"/>
      <c r="I970" s="393"/>
      <c r="J970" s="392"/>
      <c r="K970" s="55"/>
      <c r="L970" s="393"/>
      <c r="M970" s="393"/>
      <c r="N970" s="397"/>
      <c r="O970" s="397"/>
      <c r="P970" s="791"/>
    </row>
    <row r="971" spans="1:16" hidden="1" outlineLevel="1" x14ac:dyDescent="0.25">
      <c r="A971" s="38">
        <v>95</v>
      </c>
      <c r="B971" s="389"/>
      <c r="C971" s="393"/>
      <c r="D971" s="393"/>
      <c r="E971" s="393"/>
      <c r="F971" s="392"/>
      <c r="G971" s="55"/>
      <c r="H971" s="389"/>
      <c r="I971" s="393"/>
      <c r="J971" s="392"/>
      <c r="K971" s="55"/>
      <c r="L971" s="393"/>
      <c r="M971" s="393"/>
      <c r="N971" s="397"/>
      <c r="O971" s="397"/>
      <c r="P971" s="791"/>
    </row>
    <row r="972" spans="1:16" ht="15.75" collapsed="1" thickBot="1" x14ac:dyDescent="0.3">
      <c r="A972" s="39">
        <v>96</v>
      </c>
      <c r="B972" s="390"/>
      <c r="C972" s="394"/>
      <c r="D972" s="394"/>
      <c r="E972" s="394"/>
      <c r="F972" s="392"/>
      <c r="G972" s="55"/>
      <c r="H972" s="389"/>
      <c r="I972" s="393"/>
      <c r="J972" s="392"/>
      <c r="K972" s="55"/>
      <c r="L972" s="393"/>
      <c r="M972" s="393"/>
      <c r="N972" s="397"/>
      <c r="O972" s="397"/>
      <c r="P972" s="791"/>
    </row>
    <row r="973" spans="1:16" ht="15.75" thickBot="1" x14ac:dyDescent="0.3">
      <c r="A973" s="266" t="s">
        <v>744</v>
      </c>
      <c r="B973" s="388"/>
      <c r="C973" s="391"/>
      <c r="D973" s="391"/>
      <c r="E973" s="391"/>
      <c r="F973" s="395"/>
      <c r="G973" s="34"/>
      <c r="H973" s="388"/>
      <c r="I973" s="391"/>
      <c r="J973" s="395"/>
      <c r="K973" s="34"/>
      <c r="L973" s="391"/>
      <c r="M973" s="391"/>
      <c r="N973" s="397"/>
      <c r="O973" s="397"/>
      <c r="P973" s="791"/>
    </row>
    <row r="974" spans="1:16" hidden="1" outlineLevel="1" x14ac:dyDescent="0.25">
      <c r="A974" s="38">
        <v>1</v>
      </c>
      <c r="B974" s="389"/>
      <c r="C974" s="393"/>
      <c r="D974" s="393"/>
      <c r="E974" s="393"/>
      <c r="F974" s="392"/>
      <c r="G974" s="327"/>
      <c r="H974" s="389"/>
      <c r="I974" s="393"/>
      <c r="J974" s="392"/>
      <c r="K974" s="327"/>
      <c r="L974" s="393"/>
      <c r="M974" s="393"/>
      <c r="N974" s="397"/>
      <c r="O974" s="397"/>
      <c r="P974" s="791"/>
    </row>
    <row r="975" spans="1:16" hidden="1" outlineLevel="1" x14ac:dyDescent="0.25">
      <c r="A975" s="38">
        <v>2</v>
      </c>
      <c r="B975" s="389"/>
      <c r="C975" s="393"/>
      <c r="D975" s="393"/>
      <c r="E975" s="393"/>
      <c r="F975" s="392"/>
      <c r="G975" s="327"/>
      <c r="H975" s="389"/>
      <c r="I975" s="393"/>
      <c r="J975" s="392"/>
      <c r="K975" s="327"/>
      <c r="L975" s="393"/>
      <c r="M975" s="393"/>
      <c r="N975" s="397"/>
      <c r="O975" s="397"/>
      <c r="P975" s="791"/>
    </row>
    <row r="976" spans="1:16" hidden="1" outlineLevel="1" x14ac:dyDescent="0.25">
      <c r="A976" s="38">
        <v>3</v>
      </c>
      <c r="B976" s="389"/>
      <c r="C976" s="393"/>
      <c r="D976" s="393"/>
      <c r="E976" s="393"/>
      <c r="F976" s="392"/>
      <c r="G976" s="327"/>
      <c r="H976" s="389"/>
      <c r="I976" s="393"/>
      <c r="J976" s="392"/>
      <c r="K976" s="327"/>
      <c r="L976" s="393"/>
      <c r="M976" s="393"/>
      <c r="N976" s="397"/>
      <c r="O976" s="397"/>
      <c r="P976" s="791"/>
    </row>
    <row r="977" spans="1:16" hidden="1" outlineLevel="1" x14ac:dyDescent="0.25">
      <c r="A977" s="38">
        <v>4</v>
      </c>
      <c r="B977" s="389"/>
      <c r="C977" s="393"/>
      <c r="D977" s="393"/>
      <c r="E977" s="393"/>
      <c r="F977" s="392"/>
      <c r="G977" s="56"/>
      <c r="H977" s="389"/>
      <c r="I977" s="393"/>
      <c r="J977" s="392"/>
      <c r="K977" s="56"/>
      <c r="L977" s="393"/>
      <c r="M977" s="393"/>
      <c r="N977" s="397"/>
      <c r="O977" s="397"/>
      <c r="P977" s="791"/>
    </row>
    <row r="978" spans="1:16" hidden="1" outlineLevel="1" x14ac:dyDescent="0.25">
      <c r="A978" s="38">
        <v>5</v>
      </c>
      <c r="B978" s="389"/>
      <c r="C978" s="393"/>
      <c r="D978" s="393"/>
      <c r="E978" s="393"/>
      <c r="F978" s="392"/>
      <c r="G978" s="56"/>
      <c r="H978" s="389"/>
      <c r="I978" s="393"/>
      <c r="J978" s="392"/>
      <c r="K978" s="56"/>
      <c r="L978" s="393"/>
      <c r="M978" s="393"/>
      <c r="N978" s="397"/>
      <c r="O978" s="397"/>
      <c r="P978" s="791"/>
    </row>
    <row r="979" spans="1:16" hidden="1" outlineLevel="1" x14ac:dyDescent="0.25">
      <c r="A979" s="38">
        <v>6</v>
      </c>
      <c r="B979" s="389"/>
      <c r="C979" s="393"/>
      <c r="D979" s="393"/>
      <c r="E979" s="393"/>
      <c r="F979" s="392"/>
      <c r="G979" s="56"/>
      <c r="H979" s="389"/>
      <c r="I979" s="393"/>
      <c r="J979" s="392"/>
      <c r="K979" s="56"/>
      <c r="L979" s="393"/>
      <c r="M979" s="393"/>
      <c r="N979" s="397"/>
      <c r="O979" s="397"/>
      <c r="P979" s="791"/>
    </row>
    <row r="980" spans="1:16" hidden="1" outlineLevel="1" x14ac:dyDescent="0.25">
      <c r="A980" s="38">
        <v>7</v>
      </c>
      <c r="B980" s="389"/>
      <c r="C980" s="393"/>
      <c r="D980" s="393"/>
      <c r="E980" s="393"/>
      <c r="F980" s="392"/>
      <c r="G980" s="56"/>
      <c r="H980" s="389"/>
      <c r="I980" s="393"/>
      <c r="J980" s="392"/>
      <c r="K980" s="56"/>
      <c r="L980" s="393"/>
      <c r="M980" s="393"/>
      <c r="N980" s="397"/>
      <c r="O980" s="397"/>
      <c r="P980" s="791"/>
    </row>
    <row r="981" spans="1:16" hidden="1" outlineLevel="1" x14ac:dyDescent="0.25">
      <c r="A981" s="38">
        <v>8</v>
      </c>
      <c r="B981" s="389"/>
      <c r="C981" s="393"/>
      <c r="D981" s="393"/>
      <c r="E981" s="393"/>
      <c r="F981" s="392"/>
      <c r="G981" s="56"/>
      <c r="H981" s="389"/>
      <c r="I981" s="393"/>
      <c r="J981" s="392"/>
      <c r="K981" s="56"/>
      <c r="L981" s="393"/>
      <c r="M981" s="393"/>
      <c r="N981" s="397"/>
      <c r="O981" s="397"/>
      <c r="P981" s="791"/>
    </row>
    <row r="982" spans="1:16" hidden="1" outlineLevel="1" x14ac:dyDescent="0.25">
      <c r="A982" s="38">
        <v>9</v>
      </c>
      <c r="B982" s="389"/>
      <c r="C982" s="393"/>
      <c r="D982" s="393"/>
      <c r="E982" s="393"/>
      <c r="F982" s="392"/>
      <c r="G982" s="56"/>
      <c r="H982" s="389"/>
      <c r="I982" s="393"/>
      <c r="J982" s="392"/>
      <c r="K982" s="56"/>
      <c r="L982" s="393"/>
      <c r="M982" s="393"/>
      <c r="N982" s="397"/>
      <c r="O982" s="397"/>
      <c r="P982" s="791"/>
    </row>
    <row r="983" spans="1:16" hidden="1" outlineLevel="1" x14ac:dyDescent="0.25">
      <c r="A983" s="38">
        <v>10</v>
      </c>
      <c r="B983" s="389"/>
      <c r="C983" s="393"/>
      <c r="D983" s="393"/>
      <c r="E983" s="393"/>
      <c r="F983" s="392"/>
      <c r="G983" s="55"/>
      <c r="H983" s="389"/>
      <c r="I983" s="393"/>
      <c r="J983" s="392"/>
      <c r="K983" s="55"/>
      <c r="L983" s="393"/>
      <c r="M983" s="393"/>
      <c r="N983" s="397"/>
      <c r="O983" s="397"/>
      <c r="P983" s="791"/>
    </row>
    <row r="984" spans="1:16" hidden="1" outlineLevel="1" x14ac:dyDescent="0.25">
      <c r="A984" s="38">
        <v>11</v>
      </c>
      <c r="B984" s="389"/>
      <c r="C984" s="393"/>
      <c r="D984" s="393"/>
      <c r="E984" s="393"/>
      <c r="F984" s="392"/>
      <c r="G984" s="55"/>
      <c r="H984" s="389"/>
      <c r="I984" s="393"/>
      <c r="J984" s="392"/>
      <c r="K984" s="55"/>
      <c r="L984" s="393"/>
      <c r="M984" s="393"/>
      <c r="N984" s="397"/>
      <c r="O984" s="397"/>
      <c r="P984" s="791"/>
    </row>
    <row r="985" spans="1:16" hidden="1" outlineLevel="1" x14ac:dyDescent="0.25">
      <c r="A985" s="38">
        <v>12</v>
      </c>
      <c r="B985" s="389"/>
      <c r="C985" s="393"/>
      <c r="D985" s="393"/>
      <c r="E985" s="393"/>
      <c r="F985" s="392"/>
      <c r="G985" s="55"/>
      <c r="H985" s="389"/>
      <c r="I985" s="393"/>
      <c r="J985" s="392"/>
      <c r="K985" s="55"/>
      <c r="L985" s="393"/>
      <c r="M985" s="393"/>
      <c r="N985" s="397"/>
      <c r="O985" s="397"/>
      <c r="P985" s="791"/>
    </row>
    <row r="986" spans="1:16" hidden="1" outlineLevel="1" x14ac:dyDescent="0.25">
      <c r="A986" s="38">
        <v>13</v>
      </c>
      <c r="B986" s="389"/>
      <c r="C986" s="393"/>
      <c r="D986" s="393"/>
      <c r="E986" s="393"/>
      <c r="F986" s="392"/>
      <c r="G986" s="55"/>
      <c r="H986" s="389"/>
      <c r="I986" s="393"/>
      <c r="J986" s="392"/>
      <c r="K986" s="55"/>
      <c r="L986" s="393"/>
      <c r="M986" s="393"/>
      <c r="N986" s="397"/>
      <c r="O986" s="397"/>
      <c r="P986" s="791"/>
    </row>
    <row r="987" spans="1:16" hidden="1" outlineLevel="1" x14ac:dyDescent="0.25">
      <c r="A987" s="38">
        <v>14</v>
      </c>
      <c r="B987" s="389"/>
      <c r="C987" s="393"/>
      <c r="D987" s="393"/>
      <c r="E987" s="393"/>
      <c r="F987" s="392"/>
      <c r="G987" s="55"/>
      <c r="H987" s="389"/>
      <c r="I987" s="393"/>
      <c r="J987" s="392"/>
      <c r="K987" s="55"/>
      <c r="L987" s="393"/>
      <c r="M987" s="393"/>
      <c r="N987" s="397"/>
      <c r="O987" s="397"/>
      <c r="P987" s="791"/>
    </row>
    <row r="988" spans="1:16" hidden="1" outlineLevel="1" x14ac:dyDescent="0.25">
      <c r="A988" s="38">
        <v>15</v>
      </c>
      <c r="B988" s="389"/>
      <c r="C988" s="393"/>
      <c r="D988" s="393"/>
      <c r="E988" s="393"/>
      <c r="F988" s="392"/>
      <c r="G988" s="55"/>
      <c r="H988" s="389"/>
      <c r="I988" s="393"/>
      <c r="J988" s="392"/>
      <c r="K988" s="55"/>
      <c r="L988" s="393"/>
      <c r="M988" s="393"/>
      <c r="N988" s="397"/>
      <c r="O988" s="397"/>
      <c r="P988" s="791"/>
    </row>
    <row r="989" spans="1:16" hidden="1" outlineLevel="1" x14ac:dyDescent="0.25">
      <c r="A989" s="38">
        <v>16</v>
      </c>
      <c r="B989" s="389"/>
      <c r="C989" s="393"/>
      <c r="D989" s="393"/>
      <c r="E989" s="393"/>
      <c r="F989" s="392"/>
      <c r="G989" s="55"/>
      <c r="H989" s="389"/>
      <c r="I989" s="393"/>
      <c r="J989" s="392"/>
      <c r="K989" s="55"/>
      <c r="L989" s="393"/>
      <c r="M989" s="393"/>
      <c r="N989" s="397"/>
      <c r="O989" s="397"/>
      <c r="P989" s="791"/>
    </row>
    <row r="990" spans="1:16" hidden="1" outlineLevel="1" x14ac:dyDescent="0.25">
      <c r="A990" s="38">
        <v>17</v>
      </c>
      <c r="B990" s="389"/>
      <c r="C990" s="393"/>
      <c r="D990" s="393"/>
      <c r="E990" s="393"/>
      <c r="F990" s="392"/>
      <c r="G990" s="55"/>
      <c r="H990" s="389"/>
      <c r="I990" s="393"/>
      <c r="J990" s="392"/>
      <c r="K990" s="55"/>
      <c r="L990" s="393"/>
      <c r="M990" s="393"/>
      <c r="N990" s="397"/>
      <c r="O990" s="397"/>
      <c r="P990" s="791"/>
    </row>
    <row r="991" spans="1:16" hidden="1" outlineLevel="1" x14ac:dyDescent="0.25">
      <c r="A991" s="38">
        <v>18</v>
      </c>
      <c r="B991" s="389"/>
      <c r="C991" s="393"/>
      <c r="D991" s="393"/>
      <c r="E991" s="393"/>
      <c r="F991" s="392"/>
      <c r="G991" s="55"/>
      <c r="H991" s="389"/>
      <c r="I991" s="393"/>
      <c r="J991" s="392"/>
      <c r="K991" s="55"/>
      <c r="L991" s="393"/>
      <c r="M991" s="393"/>
      <c r="N991" s="397"/>
      <c r="O991" s="397"/>
      <c r="P991" s="791"/>
    </row>
    <row r="992" spans="1:16" hidden="1" outlineLevel="1" x14ac:dyDescent="0.25">
      <c r="A992" s="38">
        <v>19</v>
      </c>
      <c r="B992" s="389"/>
      <c r="C992" s="393"/>
      <c r="D992" s="393"/>
      <c r="E992" s="393"/>
      <c r="F992" s="392"/>
      <c r="G992" s="55"/>
      <c r="H992" s="389"/>
      <c r="I992" s="393"/>
      <c r="J992" s="392"/>
      <c r="K992" s="55"/>
      <c r="L992" s="393"/>
      <c r="M992" s="393"/>
      <c r="N992" s="397"/>
      <c r="O992" s="397"/>
      <c r="P992" s="791"/>
    </row>
    <row r="993" spans="1:16" hidden="1" outlineLevel="1" x14ac:dyDescent="0.25">
      <c r="A993" s="38">
        <v>20</v>
      </c>
      <c r="B993" s="389"/>
      <c r="C993" s="393"/>
      <c r="D993" s="393"/>
      <c r="E993" s="393"/>
      <c r="F993" s="392"/>
      <c r="G993" s="55"/>
      <c r="H993" s="389"/>
      <c r="I993" s="393"/>
      <c r="J993" s="392"/>
      <c r="K993" s="55"/>
      <c r="L993" s="393"/>
      <c r="M993" s="393"/>
      <c r="N993" s="397"/>
      <c r="O993" s="397"/>
      <c r="P993" s="791"/>
    </row>
    <row r="994" spans="1:16" hidden="1" outlineLevel="1" x14ac:dyDescent="0.25">
      <c r="A994" s="38">
        <v>21</v>
      </c>
      <c r="B994" s="389"/>
      <c r="C994" s="393"/>
      <c r="D994" s="393"/>
      <c r="E994" s="393"/>
      <c r="F994" s="392"/>
      <c r="G994" s="55"/>
      <c r="H994" s="389"/>
      <c r="I994" s="393"/>
      <c r="J994" s="392"/>
      <c r="K994" s="55"/>
      <c r="L994" s="393"/>
      <c r="M994" s="393"/>
      <c r="N994" s="397"/>
      <c r="O994" s="397"/>
      <c r="P994" s="791"/>
    </row>
    <row r="995" spans="1:16" hidden="1" outlineLevel="1" x14ac:dyDescent="0.25">
      <c r="A995" s="38">
        <v>22</v>
      </c>
      <c r="B995" s="389"/>
      <c r="C995" s="393"/>
      <c r="D995" s="393"/>
      <c r="E995" s="393"/>
      <c r="F995" s="392"/>
      <c r="G995" s="55"/>
      <c r="H995" s="389"/>
      <c r="I995" s="393"/>
      <c r="J995" s="392"/>
      <c r="K995" s="55"/>
      <c r="L995" s="393"/>
      <c r="M995" s="393"/>
      <c r="N995" s="397"/>
      <c r="O995" s="397"/>
      <c r="P995" s="791"/>
    </row>
    <row r="996" spans="1:16" hidden="1" outlineLevel="1" x14ac:dyDescent="0.25">
      <c r="A996" s="38">
        <v>23</v>
      </c>
      <c r="B996" s="389"/>
      <c r="C996" s="393"/>
      <c r="D996" s="393"/>
      <c r="E996" s="393"/>
      <c r="F996" s="392"/>
      <c r="G996" s="55"/>
      <c r="H996" s="389"/>
      <c r="I996" s="393"/>
      <c r="J996" s="392"/>
      <c r="K996" s="55"/>
      <c r="L996" s="393"/>
      <c r="M996" s="393"/>
      <c r="N996" s="397"/>
      <c r="O996" s="397"/>
      <c r="P996" s="791"/>
    </row>
    <row r="997" spans="1:16" hidden="1" outlineLevel="1" x14ac:dyDescent="0.25">
      <c r="A997" s="38">
        <v>24</v>
      </c>
      <c r="B997" s="389"/>
      <c r="C997" s="393"/>
      <c r="D997" s="393"/>
      <c r="E997" s="393"/>
      <c r="F997" s="392"/>
      <c r="G997" s="55"/>
      <c r="H997" s="389"/>
      <c r="I997" s="393"/>
      <c r="J997" s="392"/>
      <c r="K997" s="55"/>
      <c r="L997" s="393"/>
      <c r="M997" s="393"/>
      <c r="N997" s="397"/>
      <c r="O997" s="397"/>
      <c r="P997" s="791"/>
    </row>
    <row r="998" spans="1:16" hidden="1" outlineLevel="1" x14ac:dyDescent="0.25">
      <c r="A998" s="38">
        <v>25</v>
      </c>
      <c r="B998" s="389"/>
      <c r="C998" s="393"/>
      <c r="D998" s="393"/>
      <c r="E998" s="393"/>
      <c r="F998" s="392"/>
      <c r="G998" s="55"/>
      <c r="H998" s="389"/>
      <c r="I998" s="393"/>
      <c r="J998" s="392"/>
      <c r="K998" s="55"/>
      <c r="L998" s="393"/>
      <c r="M998" s="393"/>
      <c r="N998" s="397"/>
      <c r="O998" s="397"/>
      <c r="P998" s="791"/>
    </row>
    <row r="999" spans="1:16" hidden="1" outlineLevel="1" x14ac:dyDescent="0.25">
      <c r="A999" s="38">
        <v>26</v>
      </c>
      <c r="B999" s="389"/>
      <c r="C999" s="393"/>
      <c r="D999" s="393"/>
      <c r="E999" s="393"/>
      <c r="F999" s="392"/>
      <c r="G999" s="55"/>
      <c r="H999" s="389"/>
      <c r="I999" s="393"/>
      <c r="J999" s="392"/>
      <c r="K999" s="55"/>
      <c r="L999" s="393"/>
      <c r="M999" s="393"/>
      <c r="N999" s="397"/>
      <c r="O999" s="397"/>
      <c r="P999" s="791"/>
    </row>
    <row r="1000" spans="1:16" hidden="1" outlineLevel="1" x14ac:dyDescent="0.25">
      <c r="A1000" s="38">
        <v>27</v>
      </c>
      <c r="B1000" s="389"/>
      <c r="C1000" s="393"/>
      <c r="D1000" s="393"/>
      <c r="E1000" s="393"/>
      <c r="F1000" s="392"/>
      <c r="G1000" s="55"/>
      <c r="H1000" s="389"/>
      <c r="I1000" s="393"/>
      <c r="J1000" s="392"/>
      <c r="K1000" s="55"/>
      <c r="L1000" s="393"/>
      <c r="M1000" s="393"/>
      <c r="N1000" s="397"/>
      <c r="O1000" s="397"/>
      <c r="P1000" s="791"/>
    </row>
    <row r="1001" spans="1:16" hidden="1" outlineLevel="1" x14ac:dyDescent="0.25">
      <c r="A1001" s="38">
        <v>28</v>
      </c>
      <c r="B1001" s="389"/>
      <c r="C1001" s="393"/>
      <c r="D1001" s="393"/>
      <c r="E1001" s="393"/>
      <c r="F1001" s="392"/>
      <c r="G1001" s="55"/>
      <c r="H1001" s="389"/>
      <c r="I1001" s="393"/>
      <c r="J1001" s="392"/>
      <c r="K1001" s="55"/>
      <c r="L1001" s="393"/>
      <c r="M1001" s="393"/>
      <c r="N1001" s="397"/>
      <c r="O1001" s="397"/>
      <c r="P1001" s="791"/>
    </row>
    <row r="1002" spans="1:16" hidden="1" outlineLevel="1" x14ac:dyDescent="0.25">
      <c r="A1002" s="38">
        <v>29</v>
      </c>
      <c r="B1002" s="389"/>
      <c r="C1002" s="393"/>
      <c r="D1002" s="393"/>
      <c r="E1002" s="393"/>
      <c r="F1002" s="392"/>
      <c r="G1002" s="55"/>
      <c r="H1002" s="389"/>
      <c r="I1002" s="393"/>
      <c r="J1002" s="392"/>
      <c r="K1002" s="55"/>
      <c r="L1002" s="393"/>
      <c r="M1002" s="393"/>
      <c r="N1002" s="397"/>
      <c r="O1002" s="397"/>
      <c r="P1002" s="791"/>
    </row>
    <row r="1003" spans="1:16" hidden="1" outlineLevel="1" x14ac:dyDescent="0.25">
      <c r="A1003" s="38">
        <v>30</v>
      </c>
      <c r="B1003" s="389"/>
      <c r="C1003" s="393"/>
      <c r="D1003" s="393"/>
      <c r="E1003" s="393"/>
      <c r="F1003" s="392"/>
      <c r="G1003" s="55"/>
      <c r="H1003" s="389"/>
      <c r="I1003" s="393"/>
      <c r="J1003" s="392"/>
      <c r="K1003" s="55"/>
      <c r="L1003" s="393"/>
      <c r="M1003" s="393"/>
      <c r="N1003" s="397"/>
      <c r="O1003" s="397"/>
      <c r="P1003" s="791"/>
    </row>
    <row r="1004" spans="1:16" hidden="1" outlineLevel="1" x14ac:dyDescent="0.25">
      <c r="A1004" s="38">
        <v>31</v>
      </c>
      <c r="B1004" s="389"/>
      <c r="C1004" s="393"/>
      <c r="D1004" s="393"/>
      <c r="E1004" s="393"/>
      <c r="F1004" s="392"/>
      <c r="G1004" s="55"/>
      <c r="H1004" s="389"/>
      <c r="I1004" s="393"/>
      <c r="J1004" s="392"/>
      <c r="K1004" s="55"/>
      <c r="L1004" s="393"/>
      <c r="M1004" s="393"/>
      <c r="N1004" s="397"/>
      <c r="O1004" s="397"/>
      <c r="P1004" s="791"/>
    </row>
    <row r="1005" spans="1:16" hidden="1" outlineLevel="1" x14ac:dyDescent="0.25">
      <c r="A1005" s="38">
        <v>32</v>
      </c>
      <c r="B1005" s="389"/>
      <c r="C1005" s="393"/>
      <c r="D1005" s="393"/>
      <c r="E1005" s="393"/>
      <c r="F1005" s="392"/>
      <c r="G1005" s="55"/>
      <c r="H1005" s="389"/>
      <c r="I1005" s="393"/>
      <c r="J1005" s="392"/>
      <c r="K1005" s="55"/>
      <c r="L1005" s="393"/>
      <c r="M1005" s="393"/>
      <c r="N1005" s="397"/>
      <c r="O1005" s="397"/>
      <c r="P1005" s="791"/>
    </row>
    <row r="1006" spans="1:16" hidden="1" outlineLevel="1" x14ac:dyDescent="0.25">
      <c r="A1006" s="38">
        <v>33</v>
      </c>
      <c r="B1006" s="389"/>
      <c r="C1006" s="393"/>
      <c r="D1006" s="393"/>
      <c r="E1006" s="393"/>
      <c r="F1006" s="392"/>
      <c r="G1006" s="55"/>
      <c r="H1006" s="389"/>
      <c r="I1006" s="393"/>
      <c r="J1006" s="392"/>
      <c r="K1006" s="55"/>
      <c r="L1006" s="393"/>
      <c r="M1006" s="393"/>
      <c r="N1006" s="397"/>
      <c r="O1006" s="397"/>
      <c r="P1006" s="791"/>
    </row>
    <row r="1007" spans="1:16" hidden="1" outlineLevel="1" x14ac:dyDescent="0.25">
      <c r="A1007" s="38">
        <v>34</v>
      </c>
      <c r="B1007" s="389"/>
      <c r="C1007" s="393"/>
      <c r="D1007" s="393"/>
      <c r="E1007" s="393"/>
      <c r="F1007" s="392"/>
      <c r="G1007" s="55"/>
      <c r="H1007" s="389"/>
      <c r="I1007" s="393"/>
      <c r="J1007" s="392"/>
      <c r="K1007" s="55"/>
      <c r="L1007" s="393"/>
      <c r="M1007" s="393"/>
      <c r="N1007" s="397"/>
      <c r="O1007" s="397"/>
      <c r="P1007" s="791"/>
    </row>
    <row r="1008" spans="1:16" hidden="1" outlineLevel="1" x14ac:dyDescent="0.25">
      <c r="A1008" s="38">
        <v>35</v>
      </c>
      <c r="B1008" s="389"/>
      <c r="C1008" s="393"/>
      <c r="D1008" s="393"/>
      <c r="E1008" s="393"/>
      <c r="F1008" s="392"/>
      <c r="G1008" s="55"/>
      <c r="H1008" s="389"/>
      <c r="I1008" s="393"/>
      <c r="J1008" s="392"/>
      <c r="K1008" s="55"/>
      <c r="L1008" s="393"/>
      <c r="M1008" s="393"/>
      <c r="N1008" s="397"/>
      <c r="O1008" s="397"/>
      <c r="P1008" s="791"/>
    </row>
    <row r="1009" spans="1:16" hidden="1" outlineLevel="1" x14ac:dyDescent="0.25">
      <c r="A1009" s="38">
        <v>36</v>
      </c>
      <c r="B1009" s="389"/>
      <c r="C1009" s="393"/>
      <c r="D1009" s="393"/>
      <c r="E1009" s="393"/>
      <c r="F1009" s="392"/>
      <c r="G1009" s="55"/>
      <c r="H1009" s="389"/>
      <c r="I1009" s="393"/>
      <c r="J1009" s="392"/>
      <c r="K1009" s="55"/>
      <c r="L1009" s="393"/>
      <c r="M1009" s="393"/>
      <c r="N1009" s="397"/>
      <c r="O1009" s="397"/>
      <c r="P1009" s="791"/>
    </row>
    <row r="1010" spans="1:16" hidden="1" outlineLevel="1" x14ac:dyDescent="0.25">
      <c r="A1010" s="38">
        <v>37</v>
      </c>
      <c r="B1010" s="389"/>
      <c r="C1010" s="393"/>
      <c r="D1010" s="393"/>
      <c r="E1010" s="393"/>
      <c r="F1010" s="392"/>
      <c r="G1010" s="55"/>
      <c r="H1010" s="389"/>
      <c r="I1010" s="393"/>
      <c r="J1010" s="392"/>
      <c r="K1010" s="55"/>
      <c r="L1010" s="393"/>
      <c r="M1010" s="393"/>
      <c r="N1010" s="397"/>
      <c r="O1010" s="397"/>
      <c r="P1010" s="791"/>
    </row>
    <row r="1011" spans="1:16" hidden="1" outlineLevel="1" x14ac:dyDescent="0.25">
      <c r="A1011" s="38">
        <v>38</v>
      </c>
      <c r="B1011" s="389"/>
      <c r="C1011" s="393"/>
      <c r="D1011" s="393"/>
      <c r="E1011" s="393"/>
      <c r="F1011" s="392"/>
      <c r="G1011" s="55"/>
      <c r="H1011" s="389"/>
      <c r="I1011" s="393"/>
      <c r="J1011" s="392"/>
      <c r="K1011" s="55"/>
      <c r="L1011" s="393"/>
      <c r="M1011" s="393"/>
      <c r="N1011" s="397"/>
      <c r="O1011" s="397"/>
      <c r="P1011" s="791"/>
    </row>
    <row r="1012" spans="1:16" hidden="1" outlineLevel="1" x14ac:dyDescent="0.25">
      <c r="A1012" s="38">
        <v>39</v>
      </c>
      <c r="B1012" s="389"/>
      <c r="C1012" s="393"/>
      <c r="D1012" s="393"/>
      <c r="E1012" s="393"/>
      <c r="F1012" s="392"/>
      <c r="G1012" s="55"/>
      <c r="H1012" s="389"/>
      <c r="I1012" s="393"/>
      <c r="J1012" s="392"/>
      <c r="K1012" s="55"/>
      <c r="L1012" s="393"/>
      <c r="M1012" s="393"/>
      <c r="N1012" s="397"/>
      <c r="O1012" s="397"/>
      <c r="P1012" s="791"/>
    </row>
    <row r="1013" spans="1:16" hidden="1" outlineLevel="1" x14ac:dyDescent="0.25">
      <c r="A1013" s="38">
        <v>40</v>
      </c>
      <c r="B1013" s="389"/>
      <c r="C1013" s="393"/>
      <c r="D1013" s="393"/>
      <c r="E1013" s="393"/>
      <c r="F1013" s="392"/>
      <c r="G1013" s="55"/>
      <c r="H1013" s="389"/>
      <c r="I1013" s="393"/>
      <c r="J1013" s="392"/>
      <c r="K1013" s="55"/>
      <c r="L1013" s="393"/>
      <c r="M1013" s="393"/>
      <c r="N1013" s="397"/>
      <c r="O1013" s="397"/>
      <c r="P1013" s="791"/>
    </row>
    <row r="1014" spans="1:16" hidden="1" outlineLevel="1" x14ac:dyDescent="0.25">
      <c r="A1014" s="38">
        <v>41</v>
      </c>
      <c r="B1014" s="389"/>
      <c r="C1014" s="393"/>
      <c r="D1014" s="393"/>
      <c r="E1014" s="393"/>
      <c r="F1014" s="392"/>
      <c r="G1014" s="55"/>
      <c r="H1014" s="389"/>
      <c r="I1014" s="393"/>
      <c r="J1014" s="392"/>
      <c r="K1014" s="55"/>
      <c r="L1014" s="393"/>
      <c r="M1014" s="393"/>
      <c r="N1014" s="397"/>
      <c r="O1014" s="397"/>
      <c r="P1014" s="791"/>
    </row>
    <row r="1015" spans="1:16" hidden="1" outlineLevel="1" x14ac:dyDescent="0.25">
      <c r="A1015" s="38">
        <v>42</v>
      </c>
      <c r="B1015" s="389"/>
      <c r="C1015" s="393"/>
      <c r="D1015" s="393"/>
      <c r="E1015" s="393"/>
      <c r="F1015" s="392"/>
      <c r="G1015" s="55"/>
      <c r="H1015" s="389"/>
      <c r="I1015" s="393"/>
      <c r="J1015" s="392"/>
      <c r="K1015" s="55"/>
      <c r="L1015" s="393"/>
      <c r="M1015" s="393"/>
      <c r="N1015" s="397"/>
      <c r="O1015" s="397"/>
      <c r="P1015" s="791"/>
    </row>
    <row r="1016" spans="1:16" hidden="1" outlineLevel="1" x14ac:dyDescent="0.25">
      <c r="A1016" s="38">
        <v>43</v>
      </c>
      <c r="B1016" s="389"/>
      <c r="C1016" s="393"/>
      <c r="D1016" s="393"/>
      <c r="E1016" s="393"/>
      <c r="F1016" s="392"/>
      <c r="G1016" s="55"/>
      <c r="H1016" s="389"/>
      <c r="I1016" s="393"/>
      <c r="J1016" s="392"/>
      <c r="K1016" s="55"/>
      <c r="L1016" s="393"/>
      <c r="M1016" s="393"/>
      <c r="N1016" s="397"/>
      <c r="O1016" s="397"/>
      <c r="P1016" s="791"/>
    </row>
    <row r="1017" spans="1:16" hidden="1" outlineLevel="1" x14ac:dyDescent="0.25">
      <c r="A1017" s="38">
        <v>44</v>
      </c>
      <c r="B1017" s="389"/>
      <c r="C1017" s="393"/>
      <c r="D1017" s="393"/>
      <c r="E1017" s="393"/>
      <c r="F1017" s="392"/>
      <c r="G1017" s="55"/>
      <c r="H1017" s="389"/>
      <c r="I1017" s="393"/>
      <c r="J1017" s="392"/>
      <c r="K1017" s="55"/>
      <c r="L1017" s="393"/>
      <c r="M1017" s="393"/>
      <c r="N1017" s="397"/>
      <c r="O1017" s="397"/>
      <c r="P1017" s="791"/>
    </row>
    <row r="1018" spans="1:16" hidden="1" outlineLevel="1" x14ac:dyDescent="0.25">
      <c r="A1018" s="38">
        <v>45</v>
      </c>
      <c r="B1018" s="389"/>
      <c r="C1018" s="393"/>
      <c r="D1018" s="393"/>
      <c r="E1018" s="393"/>
      <c r="F1018" s="392"/>
      <c r="G1018" s="55"/>
      <c r="H1018" s="389"/>
      <c r="I1018" s="393"/>
      <c r="J1018" s="392"/>
      <c r="K1018" s="55"/>
      <c r="L1018" s="393"/>
      <c r="M1018" s="393"/>
      <c r="N1018" s="397"/>
      <c r="O1018" s="397"/>
      <c r="P1018" s="791"/>
    </row>
    <row r="1019" spans="1:16" hidden="1" outlineLevel="1" x14ac:dyDescent="0.25">
      <c r="A1019" s="38">
        <v>46</v>
      </c>
      <c r="B1019" s="389"/>
      <c r="C1019" s="393"/>
      <c r="D1019" s="393"/>
      <c r="E1019" s="393"/>
      <c r="F1019" s="392"/>
      <c r="G1019" s="55"/>
      <c r="H1019" s="389"/>
      <c r="I1019" s="393"/>
      <c r="J1019" s="392"/>
      <c r="K1019" s="55"/>
      <c r="L1019" s="393"/>
      <c r="M1019" s="393"/>
      <c r="N1019" s="397"/>
      <c r="O1019" s="397"/>
      <c r="P1019" s="791"/>
    </row>
    <row r="1020" spans="1:16" hidden="1" outlineLevel="1" x14ac:dyDescent="0.25">
      <c r="A1020" s="38">
        <v>47</v>
      </c>
      <c r="B1020" s="389"/>
      <c r="C1020" s="393"/>
      <c r="D1020" s="393"/>
      <c r="E1020" s="393"/>
      <c r="F1020" s="392"/>
      <c r="G1020" s="55"/>
      <c r="H1020" s="389"/>
      <c r="I1020" s="393"/>
      <c r="J1020" s="392"/>
      <c r="K1020" s="55"/>
      <c r="L1020" s="393"/>
      <c r="M1020" s="393"/>
      <c r="N1020" s="397"/>
      <c r="O1020" s="397"/>
      <c r="P1020" s="791"/>
    </row>
    <row r="1021" spans="1:16" hidden="1" outlineLevel="1" x14ac:dyDescent="0.25">
      <c r="A1021" s="38">
        <v>48</v>
      </c>
      <c r="B1021" s="389"/>
      <c r="C1021" s="393"/>
      <c r="D1021" s="393"/>
      <c r="E1021" s="393"/>
      <c r="F1021" s="392"/>
      <c r="G1021" s="55"/>
      <c r="H1021" s="389"/>
      <c r="I1021" s="393"/>
      <c r="J1021" s="392"/>
      <c r="K1021" s="55"/>
      <c r="L1021" s="393"/>
      <c r="M1021" s="393"/>
      <c r="N1021" s="397"/>
      <c r="O1021" s="397"/>
      <c r="P1021" s="791"/>
    </row>
    <row r="1022" spans="1:16" hidden="1" outlineLevel="1" x14ac:dyDescent="0.25">
      <c r="A1022" s="38">
        <v>49</v>
      </c>
      <c r="B1022" s="389"/>
      <c r="C1022" s="393"/>
      <c r="D1022" s="393"/>
      <c r="E1022" s="393"/>
      <c r="F1022" s="392"/>
      <c r="G1022" s="55"/>
      <c r="H1022" s="389"/>
      <c r="I1022" s="393"/>
      <c r="J1022" s="392"/>
      <c r="K1022" s="55"/>
      <c r="L1022" s="393"/>
      <c r="M1022" s="393"/>
      <c r="N1022" s="397"/>
      <c r="O1022" s="397"/>
      <c r="P1022" s="791"/>
    </row>
    <row r="1023" spans="1:16" hidden="1" outlineLevel="1" x14ac:dyDescent="0.25">
      <c r="A1023" s="38">
        <v>50</v>
      </c>
      <c r="B1023" s="389"/>
      <c r="C1023" s="393"/>
      <c r="D1023" s="393"/>
      <c r="E1023" s="393"/>
      <c r="F1023" s="392"/>
      <c r="G1023" s="55"/>
      <c r="H1023" s="389"/>
      <c r="I1023" s="393"/>
      <c r="J1023" s="392"/>
      <c r="K1023" s="55"/>
      <c r="L1023" s="393"/>
      <c r="M1023" s="393"/>
      <c r="N1023" s="397"/>
      <c r="O1023" s="397"/>
      <c r="P1023" s="791"/>
    </row>
    <row r="1024" spans="1:16" hidden="1" outlineLevel="1" x14ac:dyDescent="0.25">
      <c r="A1024" s="38">
        <v>51</v>
      </c>
      <c r="B1024" s="389"/>
      <c r="C1024" s="393"/>
      <c r="D1024" s="393"/>
      <c r="E1024" s="393"/>
      <c r="F1024" s="392"/>
      <c r="G1024" s="55"/>
      <c r="H1024" s="389"/>
      <c r="I1024" s="393"/>
      <c r="J1024" s="392"/>
      <c r="K1024" s="55"/>
      <c r="L1024" s="393"/>
      <c r="M1024" s="393"/>
      <c r="N1024" s="397"/>
      <c r="O1024" s="397"/>
      <c r="P1024" s="791"/>
    </row>
    <row r="1025" spans="1:16" hidden="1" outlineLevel="1" x14ac:dyDescent="0.25">
      <c r="A1025" s="38">
        <v>52</v>
      </c>
      <c r="B1025" s="389"/>
      <c r="C1025" s="393"/>
      <c r="D1025" s="393"/>
      <c r="E1025" s="393"/>
      <c r="F1025" s="392"/>
      <c r="G1025" s="55"/>
      <c r="H1025" s="389"/>
      <c r="I1025" s="393"/>
      <c r="J1025" s="392"/>
      <c r="K1025" s="55"/>
      <c r="L1025" s="393"/>
      <c r="M1025" s="393"/>
      <c r="N1025" s="397"/>
      <c r="O1025" s="397"/>
      <c r="P1025" s="791"/>
    </row>
    <row r="1026" spans="1:16" hidden="1" outlineLevel="1" x14ac:dyDescent="0.25">
      <c r="A1026" s="38">
        <v>53</v>
      </c>
      <c r="B1026" s="389"/>
      <c r="C1026" s="393"/>
      <c r="D1026" s="393"/>
      <c r="E1026" s="393"/>
      <c r="F1026" s="392"/>
      <c r="G1026" s="55"/>
      <c r="H1026" s="389"/>
      <c r="I1026" s="393"/>
      <c r="J1026" s="392"/>
      <c r="K1026" s="55"/>
      <c r="L1026" s="393"/>
      <c r="M1026" s="393"/>
      <c r="N1026" s="397"/>
      <c r="O1026" s="397"/>
      <c r="P1026" s="791"/>
    </row>
    <row r="1027" spans="1:16" hidden="1" outlineLevel="1" x14ac:dyDescent="0.25">
      <c r="A1027" s="38">
        <v>54</v>
      </c>
      <c r="B1027" s="389"/>
      <c r="C1027" s="393"/>
      <c r="D1027" s="393"/>
      <c r="E1027" s="393"/>
      <c r="F1027" s="392"/>
      <c r="G1027" s="55"/>
      <c r="H1027" s="389"/>
      <c r="I1027" s="393"/>
      <c r="J1027" s="392"/>
      <c r="K1027" s="55"/>
      <c r="L1027" s="393"/>
      <c r="M1027" s="393"/>
      <c r="N1027" s="397"/>
      <c r="O1027" s="397"/>
      <c r="P1027" s="791"/>
    </row>
    <row r="1028" spans="1:16" hidden="1" outlineLevel="1" x14ac:dyDescent="0.25">
      <c r="A1028" s="38">
        <v>55</v>
      </c>
      <c r="B1028" s="389"/>
      <c r="C1028" s="393"/>
      <c r="D1028" s="393"/>
      <c r="E1028" s="393"/>
      <c r="F1028" s="392"/>
      <c r="G1028" s="55"/>
      <c r="H1028" s="389"/>
      <c r="I1028" s="393"/>
      <c r="J1028" s="392"/>
      <c r="K1028" s="55"/>
      <c r="L1028" s="393"/>
      <c r="M1028" s="393"/>
      <c r="N1028" s="397"/>
      <c r="O1028" s="397"/>
      <c r="P1028" s="791"/>
    </row>
    <row r="1029" spans="1:16" hidden="1" outlineLevel="1" x14ac:dyDescent="0.25">
      <c r="A1029" s="38">
        <v>56</v>
      </c>
      <c r="B1029" s="389"/>
      <c r="C1029" s="393"/>
      <c r="D1029" s="393"/>
      <c r="E1029" s="393"/>
      <c r="F1029" s="392"/>
      <c r="G1029" s="55"/>
      <c r="H1029" s="389"/>
      <c r="I1029" s="393"/>
      <c r="J1029" s="392"/>
      <c r="K1029" s="55"/>
      <c r="L1029" s="393"/>
      <c r="M1029" s="393"/>
      <c r="N1029" s="397"/>
      <c r="O1029" s="397"/>
      <c r="P1029" s="791"/>
    </row>
    <row r="1030" spans="1:16" hidden="1" outlineLevel="1" x14ac:dyDescent="0.25">
      <c r="A1030" s="38">
        <v>57</v>
      </c>
      <c r="B1030" s="389"/>
      <c r="C1030" s="393"/>
      <c r="D1030" s="393"/>
      <c r="E1030" s="393"/>
      <c r="F1030" s="392"/>
      <c r="G1030" s="55"/>
      <c r="H1030" s="389"/>
      <c r="I1030" s="393"/>
      <c r="J1030" s="392"/>
      <c r="K1030" s="55"/>
      <c r="L1030" s="393"/>
      <c r="M1030" s="393"/>
      <c r="N1030" s="397"/>
      <c r="O1030" s="397"/>
      <c r="P1030" s="791"/>
    </row>
    <row r="1031" spans="1:16" hidden="1" outlineLevel="1" x14ac:dyDescent="0.25">
      <c r="A1031" s="38">
        <v>58</v>
      </c>
      <c r="B1031" s="389"/>
      <c r="C1031" s="393"/>
      <c r="D1031" s="393"/>
      <c r="E1031" s="393"/>
      <c r="F1031" s="392"/>
      <c r="G1031" s="55"/>
      <c r="H1031" s="389"/>
      <c r="I1031" s="393"/>
      <c r="J1031" s="392"/>
      <c r="K1031" s="55"/>
      <c r="L1031" s="393"/>
      <c r="M1031" s="393"/>
      <c r="N1031" s="397"/>
      <c r="O1031" s="397"/>
      <c r="P1031" s="791"/>
    </row>
    <row r="1032" spans="1:16" hidden="1" outlineLevel="1" x14ac:dyDescent="0.25">
      <c r="A1032" s="38">
        <v>59</v>
      </c>
      <c r="B1032" s="389"/>
      <c r="C1032" s="393"/>
      <c r="D1032" s="393"/>
      <c r="E1032" s="393"/>
      <c r="F1032" s="392"/>
      <c r="G1032" s="55"/>
      <c r="H1032" s="389"/>
      <c r="I1032" s="393"/>
      <c r="J1032" s="392"/>
      <c r="K1032" s="55"/>
      <c r="L1032" s="393"/>
      <c r="M1032" s="393"/>
      <c r="N1032" s="397"/>
      <c r="O1032" s="397"/>
      <c r="P1032" s="791"/>
    </row>
    <row r="1033" spans="1:16" hidden="1" outlineLevel="1" x14ac:dyDescent="0.25">
      <c r="A1033" s="38">
        <v>60</v>
      </c>
      <c r="B1033" s="389"/>
      <c r="C1033" s="393"/>
      <c r="D1033" s="393"/>
      <c r="E1033" s="393"/>
      <c r="F1033" s="392"/>
      <c r="G1033" s="55"/>
      <c r="H1033" s="389"/>
      <c r="I1033" s="393"/>
      <c r="J1033" s="392"/>
      <c r="K1033" s="55"/>
      <c r="L1033" s="393"/>
      <c r="M1033" s="393"/>
      <c r="N1033" s="397"/>
      <c r="O1033" s="397"/>
      <c r="P1033" s="791"/>
    </row>
    <row r="1034" spans="1:16" hidden="1" outlineLevel="1" x14ac:dyDescent="0.25">
      <c r="A1034" s="38">
        <v>61</v>
      </c>
      <c r="B1034" s="389"/>
      <c r="C1034" s="393"/>
      <c r="D1034" s="393"/>
      <c r="E1034" s="393"/>
      <c r="F1034" s="392"/>
      <c r="G1034" s="55"/>
      <c r="H1034" s="389"/>
      <c r="I1034" s="393"/>
      <c r="J1034" s="392"/>
      <c r="K1034" s="55"/>
      <c r="L1034" s="393"/>
      <c r="M1034" s="393"/>
      <c r="N1034" s="397"/>
      <c r="O1034" s="397"/>
      <c r="P1034" s="791"/>
    </row>
    <row r="1035" spans="1:16" hidden="1" outlineLevel="1" x14ac:dyDescent="0.25">
      <c r="A1035" s="38">
        <v>62</v>
      </c>
      <c r="B1035" s="389"/>
      <c r="C1035" s="393"/>
      <c r="D1035" s="393"/>
      <c r="E1035" s="393"/>
      <c r="F1035" s="392"/>
      <c r="G1035" s="55"/>
      <c r="H1035" s="389"/>
      <c r="I1035" s="393"/>
      <c r="J1035" s="392"/>
      <c r="K1035" s="55"/>
      <c r="L1035" s="393"/>
      <c r="M1035" s="393"/>
      <c r="N1035" s="397"/>
      <c r="O1035" s="397"/>
      <c r="P1035" s="791"/>
    </row>
    <row r="1036" spans="1:16" hidden="1" outlineLevel="1" x14ac:dyDescent="0.25">
      <c r="A1036" s="38">
        <v>63</v>
      </c>
      <c r="B1036" s="389"/>
      <c r="C1036" s="393"/>
      <c r="D1036" s="393"/>
      <c r="E1036" s="393"/>
      <c r="F1036" s="392"/>
      <c r="G1036" s="55"/>
      <c r="H1036" s="389"/>
      <c r="I1036" s="393"/>
      <c r="J1036" s="392"/>
      <c r="K1036" s="55"/>
      <c r="L1036" s="393"/>
      <c r="M1036" s="393"/>
      <c r="N1036" s="397"/>
      <c r="O1036" s="397"/>
      <c r="P1036" s="791"/>
    </row>
    <row r="1037" spans="1:16" hidden="1" outlineLevel="1" x14ac:dyDescent="0.25">
      <c r="A1037" s="38">
        <v>64</v>
      </c>
      <c r="B1037" s="389"/>
      <c r="C1037" s="393"/>
      <c r="D1037" s="393"/>
      <c r="E1037" s="393"/>
      <c r="F1037" s="392"/>
      <c r="G1037" s="55"/>
      <c r="H1037" s="389"/>
      <c r="I1037" s="393"/>
      <c r="J1037" s="392"/>
      <c r="K1037" s="55"/>
      <c r="L1037" s="393"/>
      <c r="M1037" s="393"/>
      <c r="N1037" s="397"/>
      <c r="O1037" s="397"/>
      <c r="P1037" s="791"/>
    </row>
    <row r="1038" spans="1:16" hidden="1" outlineLevel="1" x14ac:dyDescent="0.25">
      <c r="A1038" s="38">
        <v>65</v>
      </c>
      <c r="B1038" s="389"/>
      <c r="C1038" s="393"/>
      <c r="D1038" s="393"/>
      <c r="E1038" s="393"/>
      <c r="F1038" s="392"/>
      <c r="G1038" s="55"/>
      <c r="H1038" s="389"/>
      <c r="I1038" s="393"/>
      <c r="J1038" s="392"/>
      <c r="K1038" s="55"/>
      <c r="L1038" s="393"/>
      <c r="M1038" s="393"/>
      <c r="N1038" s="397"/>
      <c r="O1038" s="397"/>
      <c r="P1038" s="791"/>
    </row>
    <row r="1039" spans="1:16" hidden="1" outlineLevel="1" x14ac:dyDescent="0.25">
      <c r="A1039" s="38">
        <v>66</v>
      </c>
      <c r="B1039" s="389"/>
      <c r="C1039" s="393"/>
      <c r="D1039" s="393"/>
      <c r="E1039" s="393"/>
      <c r="F1039" s="392"/>
      <c r="G1039" s="55"/>
      <c r="H1039" s="389"/>
      <c r="I1039" s="393"/>
      <c r="J1039" s="392"/>
      <c r="K1039" s="55"/>
      <c r="L1039" s="393"/>
      <c r="M1039" s="393"/>
      <c r="N1039" s="397"/>
      <c r="O1039" s="397"/>
      <c r="P1039" s="791"/>
    </row>
    <row r="1040" spans="1:16" hidden="1" outlineLevel="1" x14ac:dyDescent="0.25">
      <c r="A1040" s="38">
        <v>67</v>
      </c>
      <c r="B1040" s="389"/>
      <c r="C1040" s="393"/>
      <c r="D1040" s="393"/>
      <c r="E1040" s="393"/>
      <c r="F1040" s="392"/>
      <c r="G1040" s="55"/>
      <c r="H1040" s="389"/>
      <c r="I1040" s="393"/>
      <c r="J1040" s="392"/>
      <c r="K1040" s="55"/>
      <c r="L1040" s="393"/>
      <c r="M1040" s="393"/>
      <c r="N1040" s="397"/>
      <c r="O1040" s="397"/>
      <c r="P1040" s="791"/>
    </row>
    <row r="1041" spans="1:16" hidden="1" outlineLevel="1" x14ac:dyDescent="0.25">
      <c r="A1041" s="38">
        <v>68</v>
      </c>
      <c r="B1041" s="389"/>
      <c r="C1041" s="393"/>
      <c r="D1041" s="393"/>
      <c r="E1041" s="393"/>
      <c r="F1041" s="392"/>
      <c r="G1041" s="55"/>
      <c r="H1041" s="389"/>
      <c r="I1041" s="393"/>
      <c r="J1041" s="392"/>
      <c r="K1041" s="55"/>
      <c r="L1041" s="393"/>
      <c r="M1041" s="393"/>
      <c r="N1041" s="397"/>
      <c r="O1041" s="397"/>
      <c r="P1041" s="791"/>
    </row>
    <row r="1042" spans="1:16" hidden="1" outlineLevel="1" x14ac:dyDescent="0.25">
      <c r="A1042" s="38">
        <v>69</v>
      </c>
      <c r="B1042" s="389"/>
      <c r="C1042" s="393"/>
      <c r="D1042" s="393"/>
      <c r="E1042" s="393"/>
      <c r="F1042" s="392"/>
      <c r="G1042" s="55"/>
      <c r="H1042" s="389"/>
      <c r="I1042" s="393"/>
      <c r="J1042" s="392"/>
      <c r="K1042" s="55"/>
      <c r="L1042" s="393"/>
      <c r="M1042" s="393"/>
      <c r="N1042" s="397"/>
      <c r="O1042" s="397"/>
      <c r="P1042" s="791"/>
    </row>
    <row r="1043" spans="1:16" hidden="1" outlineLevel="1" x14ac:dyDescent="0.25">
      <c r="A1043" s="38">
        <v>70</v>
      </c>
      <c r="B1043" s="389"/>
      <c r="C1043" s="393"/>
      <c r="D1043" s="393"/>
      <c r="E1043" s="393"/>
      <c r="F1043" s="392"/>
      <c r="G1043" s="55"/>
      <c r="H1043" s="389"/>
      <c r="I1043" s="393"/>
      <c r="J1043" s="392"/>
      <c r="K1043" s="55"/>
      <c r="L1043" s="393"/>
      <c r="M1043" s="393"/>
      <c r="N1043" s="397"/>
      <c r="O1043" s="397"/>
      <c r="P1043" s="791"/>
    </row>
    <row r="1044" spans="1:16" hidden="1" outlineLevel="1" x14ac:dyDescent="0.25">
      <c r="A1044" s="38">
        <v>71</v>
      </c>
      <c r="B1044" s="389"/>
      <c r="C1044" s="393"/>
      <c r="D1044" s="393"/>
      <c r="E1044" s="393"/>
      <c r="F1044" s="392"/>
      <c r="G1044" s="55"/>
      <c r="H1044" s="389"/>
      <c r="I1044" s="393"/>
      <c r="J1044" s="392"/>
      <c r="K1044" s="55"/>
      <c r="L1044" s="393"/>
      <c r="M1044" s="393"/>
      <c r="N1044" s="397"/>
      <c r="O1044" s="397"/>
      <c r="P1044" s="791"/>
    </row>
    <row r="1045" spans="1:16" hidden="1" outlineLevel="1" x14ac:dyDescent="0.25">
      <c r="A1045" s="38">
        <v>72</v>
      </c>
      <c r="B1045" s="389"/>
      <c r="C1045" s="393"/>
      <c r="D1045" s="393"/>
      <c r="E1045" s="393"/>
      <c r="F1045" s="392"/>
      <c r="G1045" s="55"/>
      <c r="H1045" s="389"/>
      <c r="I1045" s="393"/>
      <c r="J1045" s="392"/>
      <c r="K1045" s="55"/>
      <c r="L1045" s="393"/>
      <c r="M1045" s="393"/>
      <c r="N1045" s="397"/>
      <c r="O1045" s="397"/>
      <c r="P1045" s="791"/>
    </row>
    <row r="1046" spans="1:16" hidden="1" outlineLevel="1" x14ac:dyDescent="0.25">
      <c r="A1046" s="38">
        <v>73</v>
      </c>
      <c r="B1046" s="389"/>
      <c r="C1046" s="393"/>
      <c r="D1046" s="393"/>
      <c r="E1046" s="393"/>
      <c r="F1046" s="392"/>
      <c r="G1046" s="55"/>
      <c r="H1046" s="389"/>
      <c r="I1046" s="393"/>
      <c r="J1046" s="392"/>
      <c r="K1046" s="55"/>
      <c r="L1046" s="393"/>
      <c r="M1046" s="393"/>
      <c r="N1046" s="397"/>
      <c r="O1046" s="397"/>
      <c r="P1046" s="791"/>
    </row>
    <row r="1047" spans="1:16" hidden="1" outlineLevel="1" x14ac:dyDescent="0.25">
      <c r="A1047" s="38">
        <v>74</v>
      </c>
      <c r="B1047" s="389"/>
      <c r="C1047" s="393"/>
      <c r="D1047" s="393"/>
      <c r="E1047" s="393"/>
      <c r="F1047" s="392"/>
      <c r="G1047" s="55"/>
      <c r="H1047" s="389"/>
      <c r="I1047" s="393"/>
      <c r="J1047" s="392"/>
      <c r="K1047" s="55"/>
      <c r="L1047" s="393"/>
      <c r="M1047" s="393"/>
      <c r="N1047" s="397"/>
      <c r="O1047" s="397"/>
      <c r="P1047" s="791"/>
    </row>
    <row r="1048" spans="1:16" hidden="1" outlineLevel="1" x14ac:dyDescent="0.25">
      <c r="A1048" s="38">
        <v>75</v>
      </c>
      <c r="B1048" s="389"/>
      <c r="C1048" s="393"/>
      <c r="D1048" s="393"/>
      <c r="E1048" s="393"/>
      <c r="F1048" s="392"/>
      <c r="G1048" s="55"/>
      <c r="H1048" s="389"/>
      <c r="I1048" s="393"/>
      <c r="J1048" s="392"/>
      <c r="K1048" s="55"/>
      <c r="L1048" s="393"/>
      <c r="M1048" s="393"/>
      <c r="N1048" s="397"/>
      <c r="O1048" s="397"/>
      <c r="P1048" s="791"/>
    </row>
    <row r="1049" spans="1:16" hidden="1" outlineLevel="1" x14ac:dyDescent="0.25">
      <c r="A1049" s="38">
        <v>76</v>
      </c>
      <c r="B1049" s="389"/>
      <c r="C1049" s="393"/>
      <c r="D1049" s="393"/>
      <c r="E1049" s="393"/>
      <c r="F1049" s="392"/>
      <c r="G1049" s="55"/>
      <c r="H1049" s="389"/>
      <c r="I1049" s="393"/>
      <c r="J1049" s="392"/>
      <c r="K1049" s="55"/>
      <c r="L1049" s="393"/>
      <c r="M1049" s="393"/>
      <c r="N1049" s="397"/>
      <c r="O1049" s="397"/>
      <c r="P1049" s="791"/>
    </row>
    <row r="1050" spans="1:16" hidden="1" outlineLevel="1" x14ac:dyDescent="0.25">
      <c r="A1050" s="38">
        <v>77</v>
      </c>
      <c r="B1050" s="389"/>
      <c r="C1050" s="393"/>
      <c r="D1050" s="393"/>
      <c r="E1050" s="393"/>
      <c r="F1050" s="392"/>
      <c r="G1050" s="55"/>
      <c r="H1050" s="389"/>
      <c r="I1050" s="393"/>
      <c r="J1050" s="392"/>
      <c r="K1050" s="55"/>
      <c r="L1050" s="393"/>
      <c r="M1050" s="393"/>
      <c r="N1050" s="397"/>
      <c r="O1050" s="397"/>
      <c r="P1050" s="791"/>
    </row>
    <row r="1051" spans="1:16" hidden="1" outlineLevel="1" x14ac:dyDescent="0.25">
      <c r="A1051" s="38">
        <v>78</v>
      </c>
      <c r="B1051" s="389"/>
      <c r="C1051" s="393"/>
      <c r="D1051" s="393"/>
      <c r="E1051" s="393"/>
      <c r="F1051" s="392"/>
      <c r="G1051" s="55"/>
      <c r="H1051" s="389"/>
      <c r="I1051" s="393"/>
      <c r="J1051" s="392"/>
      <c r="K1051" s="55"/>
      <c r="L1051" s="393"/>
      <c r="M1051" s="393"/>
      <c r="N1051" s="397"/>
      <c r="O1051" s="397"/>
      <c r="P1051" s="791"/>
    </row>
    <row r="1052" spans="1:16" hidden="1" outlineLevel="1" x14ac:dyDescent="0.25">
      <c r="A1052" s="38">
        <v>79</v>
      </c>
      <c r="B1052" s="389"/>
      <c r="C1052" s="393"/>
      <c r="D1052" s="393"/>
      <c r="E1052" s="393"/>
      <c r="F1052" s="392"/>
      <c r="G1052" s="55"/>
      <c r="H1052" s="389"/>
      <c r="I1052" s="393"/>
      <c r="J1052" s="392"/>
      <c r="K1052" s="55"/>
      <c r="L1052" s="393"/>
      <c r="M1052" s="393"/>
      <c r="N1052" s="397"/>
      <c r="O1052" s="397"/>
      <c r="P1052" s="791"/>
    </row>
    <row r="1053" spans="1:16" hidden="1" outlineLevel="1" x14ac:dyDescent="0.25">
      <c r="A1053" s="38">
        <v>80</v>
      </c>
      <c r="B1053" s="389"/>
      <c r="C1053" s="393"/>
      <c r="D1053" s="393"/>
      <c r="E1053" s="393"/>
      <c r="F1053" s="392"/>
      <c r="G1053" s="55"/>
      <c r="H1053" s="389"/>
      <c r="I1053" s="393"/>
      <c r="J1053" s="392"/>
      <c r="K1053" s="55"/>
      <c r="L1053" s="393"/>
      <c r="M1053" s="393"/>
      <c r="N1053" s="397"/>
      <c r="O1053" s="397"/>
      <c r="P1053" s="791"/>
    </row>
    <row r="1054" spans="1:16" hidden="1" outlineLevel="1" x14ac:dyDescent="0.25">
      <c r="A1054" s="38">
        <v>81</v>
      </c>
      <c r="B1054" s="389"/>
      <c r="C1054" s="393"/>
      <c r="D1054" s="393"/>
      <c r="E1054" s="393"/>
      <c r="F1054" s="392"/>
      <c r="G1054" s="55"/>
      <c r="H1054" s="389"/>
      <c r="I1054" s="393"/>
      <c r="J1054" s="392"/>
      <c r="K1054" s="55"/>
      <c r="L1054" s="393"/>
      <c r="M1054" s="393"/>
      <c r="N1054" s="397"/>
      <c r="O1054" s="397"/>
      <c r="P1054" s="791"/>
    </row>
    <row r="1055" spans="1:16" hidden="1" outlineLevel="1" x14ac:dyDescent="0.25">
      <c r="A1055" s="38">
        <v>82</v>
      </c>
      <c r="B1055" s="389"/>
      <c r="C1055" s="393"/>
      <c r="D1055" s="393"/>
      <c r="E1055" s="393"/>
      <c r="F1055" s="392"/>
      <c r="G1055" s="55"/>
      <c r="H1055" s="389"/>
      <c r="I1055" s="393"/>
      <c r="J1055" s="392"/>
      <c r="K1055" s="55"/>
      <c r="L1055" s="393"/>
      <c r="M1055" s="393"/>
      <c r="N1055" s="397"/>
      <c r="O1055" s="397"/>
      <c r="P1055" s="791"/>
    </row>
    <row r="1056" spans="1:16" hidden="1" outlineLevel="1" x14ac:dyDescent="0.25">
      <c r="A1056" s="38">
        <v>83</v>
      </c>
      <c r="B1056" s="389"/>
      <c r="C1056" s="393"/>
      <c r="D1056" s="393"/>
      <c r="E1056" s="393"/>
      <c r="F1056" s="392"/>
      <c r="G1056" s="55"/>
      <c r="H1056" s="389"/>
      <c r="I1056" s="393"/>
      <c r="J1056" s="392"/>
      <c r="K1056" s="55"/>
      <c r="L1056" s="393"/>
      <c r="M1056" s="393"/>
      <c r="N1056" s="397"/>
      <c r="O1056" s="397"/>
      <c r="P1056" s="791"/>
    </row>
    <row r="1057" spans="1:16" hidden="1" outlineLevel="1" x14ac:dyDescent="0.25">
      <c r="A1057" s="38">
        <v>84</v>
      </c>
      <c r="B1057" s="389"/>
      <c r="C1057" s="393"/>
      <c r="D1057" s="393"/>
      <c r="E1057" s="393"/>
      <c r="F1057" s="392"/>
      <c r="G1057" s="55"/>
      <c r="H1057" s="389"/>
      <c r="I1057" s="393"/>
      <c r="J1057" s="392"/>
      <c r="K1057" s="55"/>
      <c r="L1057" s="393"/>
      <c r="M1057" s="393"/>
      <c r="N1057" s="397"/>
      <c r="O1057" s="397"/>
      <c r="P1057" s="791"/>
    </row>
    <row r="1058" spans="1:16" hidden="1" outlineLevel="1" x14ac:dyDescent="0.25">
      <c r="A1058" s="38">
        <v>85</v>
      </c>
      <c r="B1058" s="389"/>
      <c r="C1058" s="393"/>
      <c r="D1058" s="393"/>
      <c r="E1058" s="393"/>
      <c r="F1058" s="392"/>
      <c r="G1058" s="55"/>
      <c r="H1058" s="389"/>
      <c r="I1058" s="393"/>
      <c r="J1058" s="392"/>
      <c r="K1058" s="55"/>
      <c r="L1058" s="393"/>
      <c r="M1058" s="393"/>
      <c r="N1058" s="397"/>
      <c r="O1058" s="397"/>
      <c r="P1058" s="791"/>
    </row>
    <row r="1059" spans="1:16" hidden="1" outlineLevel="1" x14ac:dyDescent="0.25">
      <c r="A1059" s="38">
        <v>86</v>
      </c>
      <c r="B1059" s="389"/>
      <c r="C1059" s="393"/>
      <c r="D1059" s="393"/>
      <c r="E1059" s="393"/>
      <c r="F1059" s="392"/>
      <c r="G1059" s="55"/>
      <c r="H1059" s="389"/>
      <c r="I1059" s="393"/>
      <c r="J1059" s="392"/>
      <c r="K1059" s="55"/>
      <c r="L1059" s="393"/>
      <c r="M1059" s="393"/>
      <c r="N1059" s="397"/>
      <c r="O1059" s="397"/>
      <c r="P1059" s="791"/>
    </row>
    <row r="1060" spans="1:16" hidden="1" outlineLevel="1" x14ac:dyDescent="0.25">
      <c r="A1060" s="38">
        <v>87</v>
      </c>
      <c r="B1060" s="389"/>
      <c r="C1060" s="393"/>
      <c r="D1060" s="393"/>
      <c r="E1060" s="393"/>
      <c r="F1060" s="392"/>
      <c r="G1060" s="55"/>
      <c r="H1060" s="389"/>
      <c r="I1060" s="393"/>
      <c r="J1060" s="392"/>
      <c r="K1060" s="55"/>
      <c r="L1060" s="393"/>
      <c r="M1060" s="393"/>
      <c r="N1060" s="397"/>
      <c r="O1060" s="397"/>
      <c r="P1060" s="791"/>
    </row>
    <row r="1061" spans="1:16" hidden="1" outlineLevel="1" x14ac:dyDescent="0.25">
      <c r="A1061" s="38">
        <v>88</v>
      </c>
      <c r="B1061" s="389"/>
      <c r="C1061" s="393"/>
      <c r="D1061" s="393"/>
      <c r="E1061" s="393"/>
      <c r="F1061" s="392"/>
      <c r="G1061" s="55"/>
      <c r="H1061" s="389"/>
      <c r="I1061" s="393"/>
      <c r="J1061" s="392"/>
      <c r="K1061" s="55"/>
      <c r="L1061" s="393"/>
      <c r="M1061" s="393"/>
      <c r="N1061" s="397"/>
      <c r="O1061" s="397"/>
      <c r="P1061" s="791"/>
    </row>
    <row r="1062" spans="1:16" hidden="1" outlineLevel="1" x14ac:dyDescent="0.25">
      <c r="A1062" s="38">
        <v>89</v>
      </c>
      <c r="B1062" s="389"/>
      <c r="C1062" s="393"/>
      <c r="D1062" s="393"/>
      <c r="E1062" s="393"/>
      <c r="F1062" s="392"/>
      <c r="G1062" s="55"/>
      <c r="H1062" s="389"/>
      <c r="I1062" s="393"/>
      <c r="J1062" s="392"/>
      <c r="K1062" s="55"/>
      <c r="L1062" s="393"/>
      <c r="M1062" s="393"/>
      <c r="N1062" s="397"/>
      <c r="O1062" s="397"/>
      <c r="P1062" s="791"/>
    </row>
    <row r="1063" spans="1:16" hidden="1" outlineLevel="1" x14ac:dyDescent="0.25">
      <c r="A1063" s="38">
        <v>90</v>
      </c>
      <c r="B1063" s="389"/>
      <c r="C1063" s="393"/>
      <c r="D1063" s="393"/>
      <c r="E1063" s="393"/>
      <c r="F1063" s="392"/>
      <c r="G1063" s="55"/>
      <c r="H1063" s="389"/>
      <c r="I1063" s="393"/>
      <c r="J1063" s="392"/>
      <c r="K1063" s="55"/>
      <c r="L1063" s="393"/>
      <c r="M1063" s="393"/>
      <c r="N1063" s="397"/>
      <c r="O1063" s="397"/>
      <c r="P1063" s="791"/>
    </row>
    <row r="1064" spans="1:16" hidden="1" outlineLevel="1" x14ac:dyDescent="0.25">
      <c r="A1064" s="38">
        <v>91</v>
      </c>
      <c r="B1064" s="389"/>
      <c r="C1064" s="393"/>
      <c r="D1064" s="393"/>
      <c r="E1064" s="393"/>
      <c r="F1064" s="392"/>
      <c r="G1064" s="55"/>
      <c r="H1064" s="389"/>
      <c r="I1064" s="393"/>
      <c r="J1064" s="392"/>
      <c r="K1064" s="55"/>
      <c r="L1064" s="393"/>
      <c r="M1064" s="393"/>
      <c r="N1064" s="397"/>
      <c r="O1064" s="397"/>
      <c r="P1064" s="791"/>
    </row>
    <row r="1065" spans="1:16" hidden="1" outlineLevel="1" x14ac:dyDescent="0.25">
      <c r="A1065" s="38">
        <v>92</v>
      </c>
      <c r="B1065" s="389"/>
      <c r="C1065" s="393"/>
      <c r="D1065" s="393"/>
      <c r="E1065" s="393"/>
      <c r="F1065" s="392"/>
      <c r="G1065" s="55"/>
      <c r="H1065" s="389"/>
      <c r="I1065" s="393"/>
      <c r="J1065" s="392"/>
      <c r="K1065" s="55"/>
      <c r="L1065" s="393"/>
      <c r="M1065" s="393"/>
      <c r="N1065" s="397"/>
      <c r="O1065" s="397"/>
      <c r="P1065" s="791"/>
    </row>
    <row r="1066" spans="1:16" hidden="1" outlineLevel="1" x14ac:dyDescent="0.25">
      <c r="A1066" s="38">
        <v>93</v>
      </c>
      <c r="B1066" s="389"/>
      <c r="C1066" s="393"/>
      <c r="D1066" s="393"/>
      <c r="E1066" s="393"/>
      <c r="F1066" s="392"/>
      <c r="G1066" s="55"/>
      <c r="H1066" s="389"/>
      <c r="I1066" s="393"/>
      <c r="J1066" s="392"/>
      <c r="K1066" s="55"/>
      <c r="L1066" s="393"/>
      <c r="M1066" s="393"/>
      <c r="N1066" s="397"/>
      <c r="O1066" s="397"/>
      <c r="P1066" s="791"/>
    </row>
    <row r="1067" spans="1:16" hidden="1" outlineLevel="1" x14ac:dyDescent="0.25">
      <c r="A1067" s="38">
        <v>94</v>
      </c>
      <c r="B1067" s="389"/>
      <c r="C1067" s="393"/>
      <c r="D1067" s="393"/>
      <c r="E1067" s="393"/>
      <c r="F1067" s="392"/>
      <c r="G1067" s="55"/>
      <c r="H1067" s="389"/>
      <c r="I1067" s="393"/>
      <c r="J1067" s="392"/>
      <c r="K1067" s="55"/>
      <c r="L1067" s="393"/>
      <c r="M1067" s="393"/>
      <c r="N1067" s="397"/>
      <c r="O1067" s="397"/>
      <c r="P1067" s="791"/>
    </row>
    <row r="1068" spans="1:16" hidden="1" outlineLevel="1" x14ac:dyDescent="0.25">
      <c r="A1068" s="38">
        <v>95</v>
      </c>
      <c r="B1068" s="389"/>
      <c r="C1068" s="393"/>
      <c r="D1068" s="393"/>
      <c r="E1068" s="393"/>
      <c r="F1068" s="392"/>
      <c r="G1068" s="55"/>
      <c r="H1068" s="389"/>
      <c r="I1068" s="393"/>
      <c r="J1068" s="392"/>
      <c r="K1068" s="55"/>
      <c r="L1068" s="393"/>
      <c r="M1068" s="393"/>
      <c r="N1068" s="397"/>
      <c r="O1068" s="397"/>
      <c r="P1068" s="791"/>
    </row>
    <row r="1069" spans="1:16" ht="15.75" collapsed="1" thickBot="1" x14ac:dyDescent="0.3">
      <c r="A1069" s="39">
        <v>96</v>
      </c>
      <c r="B1069" s="390"/>
      <c r="C1069" s="394"/>
      <c r="D1069" s="394"/>
      <c r="E1069" s="394"/>
      <c r="F1069" s="392"/>
      <c r="G1069" s="55"/>
      <c r="H1069" s="389"/>
      <c r="I1069" s="393"/>
      <c r="J1069" s="392"/>
      <c r="K1069" s="55"/>
      <c r="L1069" s="393"/>
      <c r="M1069" s="393"/>
      <c r="N1069" s="397"/>
      <c r="O1069" s="397"/>
      <c r="P1069" s="791"/>
    </row>
    <row r="1070" spans="1:16" ht="15.75" thickBot="1" x14ac:dyDescent="0.3">
      <c r="A1070" s="266" t="s">
        <v>745</v>
      </c>
      <c r="B1070" s="388"/>
      <c r="C1070" s="391"/>
      <c r="D1070" s="391"/>
      <c r="E1070" s="391"/>
      <c r="F1070" s="395"/>
      <c r="G1070" s="34"/>
      <c r="H1070" s="388"/>
      <c r="I1070" s="391"/>
      <c r="J1070" s="395"/>
      <c r="K1070" s="34"/>
      <c r="L1070" s="391"/>
      <c r="M1070" s="391"/>
      <c r="N1070" s="397"/>
      <c r="O1070" s="397"/>
      <c r="P1070" s="791"/>
    </row>
    <row r="1071" spans="1:16" hidden="1" outlineLevel="1" x14ac:dyDescent="0.25">
      <c r="A1071" s="38">
        <v>1</v>
      </c>
      <c r="B1071" s="389"/>
      <c r="C1071" s="393"/>
      <c r="D1071" s="393"/>
      <c r="E1071" s="393"/>
      <c r="F1071" s="392"/>
      <c r="G1071" s="327"/>
      <c r="H1071" s="389"/>
      <c r="I1071" s="393"/>
      <c r="J1071" s="392"/>
      <c r="K1071" s="327"/>
      <c r="L1071" s="393"/>
      <c r="M1071" s="393"/>
      <c r="N1071" s="397"/>
      <c r="O1071" s="397"/>
      <c r="P1071" s="791"/>
    </row>
    <row r="1072" spans="1:16" hidden="1" outlineLevel="1" x14ac:dyDescent="0.25">
      <c r="A1072" s="38">
        <v>2</v>
      </c>
      <c r="B1072" s="389"/>
      <c r="C1072" s="393"/>
      <c r="D1072" s="393"/>
      <c r="E1072" s="393"/>
      <c r="F1072" s="392"/>
      <c r="G1072" s="56"/>
      <c r="H1072" s="389"/>
      <c r="I1072" s="393"/>
      <c r="J1072" s="392"/>
      <c r="K1072" s="56"/>
      <c r="L1072" s="393"/>
      <c r="M1072" s="393"/>
      <c r="N1072" s="397"/>
      <c r="O1072" s="397"/>
      <c r="P1072" s="791"/>
    </row>
    <row r="1073" spans="1:16" hidden="1" outlineLevel="1" x14ac:dyDescent="0.25">
      <c r="A1073" s="38">
        <v>3</v>
      </c>
      <c r="B1073" s="389"/>
      <c r="C1073" s="393"/>
      <c r="D1073" s="393"/>
      <c r="E1073" s="393"/>
      <c r="F1073" s="392"/>
      <c r="G1073" s="56"/>
      <c r="H1073" s="389"/>
      <c r="I1073" s="393"/>
      <c r="J1073" s="392"/>
      <c r="K1073" s="56"/>
      <c r="L1073" s="393"/>
      <c r="M1073" s="393"/>
      <c r="N1073" s="397"/>
      <c r="O1073" s="397"/>
      <c r="P1073" s="791"/>
    </row>
    <row r="1074" spans="1:16" hidden="1" outlineLevel="1" x14ac:dyDescent="0.25">
      <c r="A1074" s="38">
        <v>4</v>
      </c>
      <c r="B1074" s="389"/>
      <c r="C1074" s="393"/>
      <c r="D1074" s="393"/>
      <c r="E1074" s="393"/>
      <c r="F1074" s="392"/>
      <c r="G1074" s="56"/>
      <c r="H1074" s="389"/>
      <c r="I1074" s="393"/>
      <c r="J1074" s="392"/>
      <c r="K1074" s="56"/>
      <c r="L1074" s="393"/>
      <c r="M1074" s="393"/>
      <c r="N1074" s="397"/>
      <c r="O1074" s="397"/>
      <c r="P1074" s="791"/>
    </row>
    <row r="1075" spans="1:16" hidden="1" outlineLevel="1" x14ac:dyDescent="0.25">
      <c r="A1075" s="38">
        <v>5</v>
      </c>
      <c r="B1075" s="389"/>
      <c r="C1075" s="393"/>
      <c r="D1075" s="393"/>
      <c r="E1075" s="393"/>
      <c r="F1075" s="392"/>
      <c r="G1075" s="56"/>
      <c r="H1075" s="389"/>
      <c r="I1075" s="393"/>
      <c r="J1075" s="392"/>
      <c r="K1075" s="56"/>
      <c r="L1075" s="393"/>
      <c r="M1075" s="393"/>
      <c r="N1075" s="397"/>
      <c r="O1075" s="397"/>
      <c r="P1075" s="791"/>
    </row>
    <row r="1076" spans="1:16" hidden="1" outlineLevel="1" x14ac:dyDescent="0.25">
      <c r="A1076" s="38">
        <v>6</v>
      </c>
      <c r="B1076" s="389"/>
      <c r="C1076" s="393"/>
      <c r="D1076" s="393"/>
      <c r="E1076" s="393"/>
      <c r="F1076" s="392"/>
      <c r="G1076" s="56"/>
      <c r="H1076" s="389"/>
      <c r="I1076" s="393"/>
      <c r="J1076" s="392"/>
      <c r="K1076" s="56"/>
      <c r="L1076" s="393"/>
      <c r="M1076" s="393"/>
      <c r="N1076" s="397"/>
      <c r="O1076" s="397"/>
      <c r="P1076" s="791"/>
    </row>
    <row r="1077" spans="1:16" hidden="1" outlineLevel="1" x14ac:dyDescent="0.25">
      <c r="A1077" s="38">
        <v>7</v>
      </c>
      <c r="B1077" s="389"/>
      <c r="C1077" s="393"/>
      <c r="D1077" s="393"/>
      <c r="E1077" s="393"/>
      <c r="F1077" s="392"/>
      <c r="G1077" s="56"/>
      <c r="H1077" s="389"/>
      <c r="I1077" s="393"/>
      <c r="J1077" s="392"/>
      <c r="K1077" s="56"/>
      <c r="L1077" s="393"/>
      <c r="M1077" s="393"/>
      <c r="N1077" s="397"/>
      <c r="O1077" s="397"/>
      <c r="P1077" s="791"/>
    </row>
    <row r="1078" spans="1:16" hidden="1" outlineLevel="1" x14ac:dyDescent="0.25">
      <c r="A1078" s="38">
        <v>8</v>
      </c>
      <c r="B1078" s="389"/>
      <c r="C1078" s="393"/>
      <c r="D1078" s="393"/>
      <c r="E1078" s="393"/>
      <c r="F1078" s="392"/>
      <c r="G1078" s="56"/>
      <c r="H1078" s="389"/>
      <c r="I1078" s="393"/>
      <c r="J1078" s="392"/>
      <c r="K1078" s="56"/>
      <c r="L1078" s="393"/>
      <c r="M1078" s="393"/>
      <c r="N1078" s="397"/>
      <c r="O1078" s="397"/>
      <c r="P1078" s="791"/>
    </row>
    <row r="1079" spans="1:16" hidden="1" outlineLevel="1" x14ac:dyDescent="0.25">
      <c r="A1079" s="38">
        <v>9</v>
      </c>
      <c r="B1079" s="389"/>
      <c r="C1079" s="393"/>
      <c r="D1079" s="393"/>
      <c r="E1079" s="393"/>
      <c r="F1079" s="392"/>
      <c r="G1079" s="56"/>
      <c r="H1079" s="389"/>
      <c r="I1079" s="393"/>
      <c r="J1079" s="392"/>
      <c r="K1079" s="56"/>
      <c r="L1079" s="393"/>
      <c r="M1079" s="393"/>
      <c r="N1079" s="397"/>
      <c r="O1079" s="397"/>
      <c r="P1079" s="791"/>
    </row>
    <row r="1080" spans="1:16" hidden="1" outlineLevel="1" x14ac:dyDescent="0.25">
      <c r="A1080" s="38">
        <v>10</v>
      </c>
      <c r="B1080" s="389"/>
      <c r="C1080" s="393"/>
      <c r="D1080" s="393"/>
      <c r="E1080" s="393"/>
      <c r="F1080" s="392"/>
      <c r="G1080" s="56"/>
      <c r="H1080" s="389"/>
      <c r="I1080" s="393"/>
      <c r="J1080" s="392"/>
      <c r="K1080" s="56"/>
      <c r="L1080" s="393"/>
      <c r="M1080" s="393"/>
      <c r="N1080" s="397"/>
      <c r="O1080" s="397"/>
      <c r="P1080" s="791"/>
    </row>
    <row r="1081" spans="1:16" hidden="1" outlineLevel="1" x14ac:dyDescent="0.25">
      <c r="A1081" s="38">
        <v>11</v>
      </c>
      <c r="B1081" s="389"/>
      <c r="C1081" s="393"/>
      <c r="D1081" s="393"/>
      <c r="E1081" s="393"/>
      <c r="F1081" s="392"/>
      <c r="G1081" s="55"/>
      <c r="H1081" s="389"/>
      <c r="I1081" s="393"/>
      <c r="J1081" s="392"/>
      <c r="K1081" s="55"/>
      <c r="L1081" s="393"/>
      <c r="M1081" s="393"/>
      <c r="N1081" s="397"/>
      <c r="O1081" s="397"/>
      <c r="P1081" s="791"/>
    </row>
    <row r="1082" spans="1:16" hidden="1" outlineLevel="1" x14ac:dyDescent="0.25">
      <c r="A1082" s="38">
        <v>12</v>
      </c>
      <c r="B1082" s="389"/>
      <c r="C1082" s="393"/>
      <c r="D1082" s="393"/>
      <c r="E1082" s="393"/>
      <c r="F1082" s="392"/>
      <c r="G1082" s="55"/>
      <c r="H1082" s="389"/>
      <c r="I1082" s="393"/>
      <c r="J1082" s="392"/>
      <c r="K1082" s="55"/>
      <c r="L1082" s="393"/>
      <c r="M1082" s="393"/>
      <c r="N1082" s="397"/>
      <c r="O1082" s="397"/>
      <c r="P1082" s="791"/>
    </row>
    <row r="1083" spans="1:16" hidden="1" outlineLevel="1" x14ac:dyDescent="0.25">
      <c r="A1083" s="38">
        <v>13</v>
      </c>
      <c r="B1083" s="389"/>
      <c r="C1083" s="393"/>
      <c r="D1083" s="393"/>
      <c r="E1083" s="393"/>
      <c r="F1083" s="392"/>
      <c r="G1083" s="55"/>
      <c r="H1083" s="389"/>
      <c r="I1083" s="393"/>
      <c r="J1083" s="392"/>
      <c r="K1083" s="55"/>
      <c r="L1083" s="393"/>
      <c r="M1083" s="393"/>
      <c r="N1083" s="397"/>
      <c r="O1083" s="397"/>
      <c r="P1083" s="791"/>
    </row>
    <row r="1084" spans="1:16" hidden="1" outlineLevel="1" x14ac:dyDescent="0.25">
      <c r="A1084" s="38">
        <v>14</v>
      </c>
      <c r="B1084" s="389"/>
      <c r="C1084" s="393"/>
      <c r="D1084" s="393"/>
      <c r="E1084" s="393"/>
      <c r="F1084" s="392"/>
      <c r="G1084" s="55"/>
      <c r="H1084" s="389"/>
      <c r="I1084" s="393"/>
      <c r="J1084" s="392"/>
      <c r="K1084" s="55"/>
      <c r="L1084" s="393"/>
      <c r="M1084" s="393"/>
      <c r="N1084" s="397"/>
      <c r="O1084" s="397"/>
      <c r="P1084" s="791"/>
    </row>
    <row r="1085" spans="1:16" hidden="1" outlineLevel="1" x14ac:dyDescent="0.25">
      <c r="A1085" s="38">
        <v>15</v>
      </c>
      <c r="B1085" s="389"/>
      <c r="C1085" s="393"/>
      <c r="D1085" s="393"/>
      <c r="E1085" s="393"/>
      <c r="F1085" s="392"/>
      <c r="G1085" s="55"/>
      <c r="H1085" s="389"/>
      <c r="I1085" s="393"/>
      <c r="J1085" s="392"/>
      <c r="K1085" s="55"/>
      <c r="L1085" s="393"/>
      <c r="M1085" s="393"/>
      <c r="N1085" s="397"/>
      <c r="O1085" s="397"/>
      <c r="P1085" s="791"/>
    </row>
    <row r="1086" spans="1:16" hidden="1" outlineLevel="1" x14ac:dyDescent="0.25">
      <c r="A1086" s="38">
        <v>16</v>
      </c>
      <c r="B1086" s="389"/>
      <c r="C1086" s="393"/>
      <c r="D1086" s="393"/>
      <c r="E1086" s="393"/>
      <c r="F1086" s="392"/>
      <c r="G1086" s="55"/>
      <c r="H1086" s="389"/>
      <c r="I1086" s="393"/>
      <c r="J1086" s="392"/>
      <c r="K1086" s="55"/>
      <c r="L1086" s="393"/>
      <c r="M1086" s="393"/>
      <c r="N1086" s="397"/>
      <c r="O1086" s="397"/>
      <c r="P1086" s="791"/>
    </row>
    <row r="1087" spans="1:16" hidden="1" outlineLevel="1" x14ac:dyDescent="0.25">
      <c r="A1087" s="38">
        <v>17</v>
      </c>
      <c r="B1087" s="389"/>
      <c r="C1087" s="393"/>
      <c r="D1087" s="393"/>
      <c r="E1087" s="393"/>
      <c r="F1087" s="392"/>
      <c r="G1087" s="55"/>
      <c r="H1087" s="389"/>
      <c r="I1087" s="393"/>
      <c r="J1087" s="392"/>
      <c r="K1087" s="55"/>
      <c r="L1087" s="393"/>
      <c r="M1087" s="393"/>
      <c r="N1087" s="397"/>
      <c r="O1087" s="397"/>
      <c r="P1087" s="791"/>
    </row>
    <row r="1088" spans="1:16" hidden="1" outlineLevel="1" x14ac:dyDescent="0.25">
      <c r="A1088" s="38">
        <v>18</v>
      </c>
      <c r="B1088" s="389"/>
      <c r="C1088" s="393"/>
      <c r="D1088" s="393"/>
      <c r="E1088" s="393"/>
      <c r="F1088" s="392"/>
      <c r="G1088" s="55"/>
      <c r="H1088" s="389"/>
      <c r="I1088" s="393"/>
      <c r="J1088" s="392"/>
      <c r="K1088" s="55"/>
      <c r="L1088" s="393"/>
      <c r="M1088" s="393"/>
      <c r="N1088" s="397"/>
      <c r="O1088" s="397"/>
      <c r="P1088" s="791"/>
    </row>
    <row r="1089" spans="1:16" hidden="1" outlineLevel="1" x14ac:dyDescent="0.25">
      <c r="A1089" s="38">
        <v>19</v>
      </c>
      <c r="B1089" s="389"/>
      <c r="C1089" s="393"/>
      <c r="D1089" s="393"/>
      <c r="E1089" s="393"/>
      <c r="F1089" s="392"/>
      <c r="G1089" s="55"/>
      <c r="H1089" s="389"/>
      <c r="I1089" s="393"/>
      <c r="J1089" s="392"/>
      <c r="K1089" s="55"/>
      <c r="L1089" s="393"/>
      <c r="M1089" s="393"/>
      <c r="N1089" s="397"/>
      <c r="O1089" s="397"/>
      <c r="P1089" s="791"/>
    </row>
    <row r="1090" spans="1:16" hidden="1" outlineLevel="1" x14ac:dyDescent="0.25">
      <c r="A1090" s="38">
        <v>20</v>
      </c>
      <c r="B1090" s="389"/>
      <c r="C1090" s="393"/>
      <c r="D1090" s="393"/>
      <c r="E1090" s="393"/>
      <c r="F1090" s="392"/>
      <c r="G1090" s="55"/>
      <c r="H1090" s="389"/>
      <c r="I1090" s="393"/>
      <c r="J1090" s="392"/>
      <c r="K1090" s="55"/>
      <c r="L1090" s="393"/>
      <c r="M1090" s="393"/>
      <c r="N1090" s="397"/>
      <c r="O1090" s="397"/>
      <c r="P1090" s="791"/>
    </row>
    <row r="1091" spans="1:16" hidden="1" outlineLevel="1" x14ac:dyDescent="0.25">
      <c r="A1091" s="38">
        <v>21</v>
      </c>
      <c r="B1091" s="389"/>
      <c r="C1091" s="393"/>
      <c r="D1091" s="393"/>
      <c r="E1091" s="393"/>
      <c r="F1091" s="392"/>
      <c r="G1091" s="55"/>
      <c r="H1091" s="389"/>
      <c r="I1091" s="393"/>
      <c r="J1091" s="392"/>
      <c r="K1091" s="55"/>
      <c r="L1091" s="393"/>
      <c r="M1091" s="393"/>
      <c r="N1091" s="397"/>
      <c r="O1091" s="397"/>
      <c r="P1091" s="791"/>
    </row>
    <row r="1092" spans="1:16" hidden="1" outlineLevel="1" x14ac:dyDescent="0.25">
      <c r="A1092" s="38">
        <v>22</v>
      </c>
      <c r="B1092" s="389"/>
      <c r="C1092" s="393"/>
      <c r="D1092" s="393"/>
      <c r="E1092" s="393"/>
      <c r="F1092" s="392"/>
      <c r="G1092" s="55"/>
      <c r="H1092" s="389"/>
      <c r="I1092" s="393"/>
      <c r="J1092" s="392"/>
      <c r="K1092" s="55"/>
      <c r="L1092" s="393"/>
      <c r="M1092" s="393"/>
      <c r="N1092" s="397"/>
      <c r="O1092" s="397"/>
      <c r="P1092" s="791"/>
    </row>
    <row r="1093" spans="1:16" hidden="1" outlineLevel="1" x14ac:dyDescent="0.25">
      <c r="A1093" s="38">
        <v>23</v>
      </c>
      <c r="B1093" s="389"/>
      <c r="C1093" s="393"/>
      <c r="D1093" s="393"/>
      <c r="E1093" s="393"/>
      <c r="F1093" s="392"/>
      <c r="G1093" s="55"/>
      <c r="H1093" s="389"/>
      <c r="I1093" s="393"/>
      <c r="J1093" s="392"/>
      <c r="K1093" s="55"/>
      <c r="L1093" s="393"/>
      <c r="M1093" s="393"/>
      <c r="N1093" s="397"/>
      <c r="O1093" s="397"/>
      <c r="P1093" s="791"/>
    </row>
    <row r="1094" spans="1:16" hidden="1" outlineLevel="1" x14ac:dyDescent="0.25">
      <c r="A1094" s="38">
        <v>24</v>
      </c>
      <c r="B1094" s="389"/>
      <c r="C1094" s="393"/>
      <c r="D1094" s="393"/>
      <c r="E1094" s="393"/>
      <c r="F1094" s="392"/>
      <c r="G1094" s="55"/>
      <c r="H1094" s="389"/>
      <c r="I1094" s="393"/>
      <c r="J1094" s="392"/>
      <c r="K1094" s="55"/>
      <c r="L1094" s="393"/>
      <c r="M1094" s="393"/>
      <c r="N1094" s="397"/>
      <c r="O1094" s="397"/>
      <c r="P1094" s="791"/>
    </row>
    <row r="1095" spans="1:16" hidden="1" outlineLevel="1" x14ac:dyDescent="0.25">
      <c r="A1095" s="38">
        <v>25</v>
      </c>
      <c r="B1095" s="389"/>
      <c r="C1095" s="393"/>
      <c r="D1095" s="393"/>
      <c r="E1095" s="393"/>
      <c r="F1095" s="392"/>
      <c r="G1095" s="55"/>
      <c r="H1095" s="389"/>
      <c r="I1095" s="393"/>
      <c r="J1095" s="392"/>
      <c r="K1095" s="55"/>
      <c r="L1095" s="393"/>
      <c r="M1095" s="393"/>
      <c r="N1095" s="397"/>
      <c r="O1095" s="397"/>
      <c r="P1095" s="791"/>
    </row>
    <row r="1096" spans="1:16" hidden="1" outlineLevel="1" x14ac:dyDescent="0.25">
      <c r="A1096" s="38">
        <v>26</v>
      </c>
      <c r="B1096" s="389"/>
      <c r="C1096" s="393"/>
      <c r="D1096" s="393"/>
      <c r="E1096" s="393"/>
      <c r="F1096" s="392"/>
      <c r="G1096" s="55"/>
      <c r="H1096" s="389"/>
      <c r="I1096" s="393"/>
      <c r="J1096" s="392"/>
      <c r="K1096" s="55"/>
      <c r="L1096" s="393"/>
      <c r="M1096" s="393"/>
      <c r="N1096" s="397"/>
      <c r="O1096" s="397"/>
      <c r="P1096" s="791"/>
    </row>
    <row r="1097" spans="1:16" hidden="1" outlineLevel="1" x14ac:dyDescent="0.25">
      <c r="A1097" s="38">
        <v>27</v>
      </c>
      <c r="B1097" s="389"/>
      <c r="C1097" s="393"/>
      <c r="D1097" s="393"/>
      <c r="E1097" s="393"/>
      <c r="F1097" s="392"/>
      <c r="G1097" s="55"/>
      <c r="H1097" s="389"/>
      <c r="I1097" s="393"/>
      <c r="J1097" s="392"/>
      <c r="K1097" s="55"/>
      <c r="L1097" s="393"/>
      <c r="M1097" s="393"/>
      <c r="N1097" s="397"/>
      <c r="O1097" s="397"/>
      <c r="P1097" s="791"/>
    </row>
    <row r="1098" spans="1:16" hidden="1" outlineLevel="1" x14ac:dyDescent="0.25">
      <c r="A1098" s="38">
        <v>28</v>
      </c>
      <c r="B1098" s="389"/>
      <c r="C1098" s="393"/>
      <c r="D1098" s="393"/>
      <c r="E1098" s="393"/>
      <c r="F1098" s="392"/>
      <c r="G1098" s="55"/>
      <c r="H1098" s="389"/>
      <c r="I1098" s="393"/>
      <c r="J1098" s="392"/>
      <c r="K1098" s="55"/>
      <c r="L1098" s="393"/>
      <c r="M1098" s="393"/>
      <c r="N1098" s="397"/>
      <c r="O1098" s="397"/>
      <c r="P1098" s="791"/>
    </row>
    <row r="1099" spans="1:16" hidden="1" outlineLevel="1" x14ac:dyDescent="0.25">
      <c r="A1099" s="38">
        <v>29</v>
      </c>
      <c r="B1099" s="389"/>
      <c r="C1099" s="393"/>
      <c r="D1099" s="393"/>
      <c r="E1099" s="393"/>
      <c r="F1099" s="392"/>
      <c r="G1099" s="55"/>
      <c r="H1099" s="389"/>
      <c r="I1099" s="393"/>
      <c r="J1099" s="392"/>
      <c r="K1099" s="55"/>
      <c r="L1099" s="393"/>
      <c r="M1099" s="393"/>
      <c r="N1099" s="397"/>
      <c r="O1099" s="397"/>
      <c r="P1099" s="791"/>
    </row>
    <row r="1100" spans="1:16" hidden="1" outlineLevel="1" x14ac:dyDescent="0.25">
      <c r="A1100" s="38">
        <v>30</v>
      </c>
      <c r="B1100" s="389"/>
      <c r="C1100" s="393"/>
      <c r="D1100" s="393"/>
      <c r="E1100" s="393"/>
      <c r="F1100" s="392"/>
      <c r="G1100" s="55"/>
      <c r="H1100" s="389"/>
      <c r="I1100" s="393"/>
      <c r="J1100" s="392"/>
      <c r="K1100" s="55"/>
      <c r="L1100" s="393"/>
      <c r="M1100" s="393"/>
      <c r="N1100" s="397"/>
      <c r="O1100" s="397"/>
      <c r="P1100" s="791"/>
    </row>
    <row r="1101" spans="1:16" hidden="1" outlineLevel="1" x14ac:dyDescent="0.25">
      <c r="A1101" s="38">
        <v>31</v>
      </c>
      <c r="B1101" s="389"/>
      <c r="C1101" s="393"/>
      <c r="D1101" s="393"/>
      <c r="E1101" s="393"/>
      <c r="F1101" s="392"/>
      <c r="G1101" s="55"/>
      <c r="H1101" s="389"/>
      <c r="I1101" s="393"/>
      <c r="J1101" s="392"/>
      <c r="K1101" s="55"/>
      <c r="L1101" s="393"/>
      <c r="M1101" s="393"/>
      <c r="N1101" s="397"/>
      <c r="O1101" s="397"/>
      <c r="P1101" s="791"/>
    </row>
    <row r="1102" spans="1:16" hidden="1" outlineLevel="1" x14ac:dyDescent="0.25">
      <c r="A1102" s="38">
        <v>32</v>
      </c>
      <c r="B1102" s="389"/>
      <c r="C1102" s="393"/>
      <c r="D1102" s="393"/>
      <c r="E1102" s="393"/>
      <c r="F1102" s="392"/>
      <c r="G1102" s="55"/>
      <c r="H1102" s="389"/>
      <c r="I1102" s="393"/>
      <c r="J1102" s="392"/>
      <c r="K1102" s="55"/>
      <c r="L1102" s="393"/>
      <c r="M1102" s="393"/>
      <c r="N1102" s="397"/>
      <c r="O1102" s="397"/>
      <c r="P1102" s="791"/>
    </row>
    <row r="1103" spans="1:16" hidden="1" outlineLevel="1" x14ac:dyDescent="0.25">
      <c r="A1103" s="38">
        <v>33</v>
      </c>
      <c r="B1103" s="389"/>
      <c r="C1103" s="393"/>
      <c r="D1103" s="393"/>
      <c r="E1103" s="393"/>
      <c r="F1103" s="392"/>
      <c r="G1103" s="55"/>
      <c r="H1103" s="389"/>
      <c r="I1103" s="393"/>
      <c r="J1103" s="392"/>
      <c r="K1103" s="55"/>
      <c r="L1103" s="393"/>
      <c r="M1103" s="393"/>
      <c r="N1103" s="397"/>
      <c r="O1103" s="397"/>
      <c r="P1103" s="791"/>
    </row>
    <row r="1104" spans="1:16" hidden="1" outlineLevel="1" x14ac:dyDescent="0.25">
      <c r="A1104" s="38">
        <v>34</v>
      </c>
      <c r="B1104" s="389"/>
      <c r="C1104" s="393"/>
      <c r="D1104" s="393"/>
      <c r="E1104" s="393"/>
      <c r="F1104" s="392"/>
      <c r="G1104" s="55"/>
      <c r="H1104" s="389"/>
      <c r="I1104" s="393"/>
      <c r="J1104" s="392"/>
      <c r="K1104" s="55"/>
      <c r="L1104" s="393"/>
      <c r="M1104" s="393"/>
      <c r="N1104" s="397"/>
      <c r="O1104" s="397"/>
      <c r="P1104" s="791"/>
    </row>
    <row r="1105" spans="1:16" hidden="1" outlineLevel="1" x14ac:dyDescent="0.25">
      <c r="A1105" s="38">
        <v>35</v>
      </c>
      <c r="B1105" s="389"/>
      <c r="C1105" s="393"/>
      <c r="D1105" s="393"/>
      <c r="E1105" s="393"/>
      <c r="F1105" s="392"/>
      <c r="G1105" s="55"/>
      <c r="H1105" s="389"/>
      <c r="I1105" s="393"/>
      <c r="J1105" s="392"/>
      <c r="K1105" s="55"/>
      <c r="L1105" s="393"/>
      <c r="M1105" s="393"/>
      <c r="N1105" s="397"/>
      <c r="O1105" s="397"/>
      <c r="P1105" s="791"/>
    </row>
    <row r="1106" spans="1:16" hidden="1" outlineLevel="1" x14ac:dyDescent="0.25">
      <c r="A1106" s="38">
        <v>36</v>
      </c>
      <c r="B1106" s="389"/>
      <c r="C1106" s="393"/>
      <c r="D1106" s="393"/>
      <c r="E1106" s="393"/>
      <c r="F1106" s="392"/>
      <c r="G1106" s="55"/>
      <c r="H1106" s="389"/>
      <c r="I1106" s="393"/>
      <c r="J1106" s="392"/>
      <c r="K1106" s="55"/>
      <c r="L1106" s="393"/>
      <c r="M1106" s="393"/>
      <c r="N1106" s="397"/>
      <c r="O1106" s="397"/>
      <c r="P1106" s="791"/>
    </row>
    <row r="1107" spans="1:16" hidden="1" outlineLevel="1" x14ac:dyDescent="0.25">
      <c r="A1107" s="38">
        <v>37</v>
      </c>
      <c r="B1107" s="389"/>
      <c r="C1107" s="393"/>
      <c r="D1107" s="393"/>
      <c r="E1107" s="393"/>
      <c r="F1107" s="392"/>
      <c r="G1107" s="55"/>
      <c r="H1107" s="389"/>
      <c r="I1107" s="393"/>
      <c r="J1107" s="392"/>
      <c r="K1107" s="55"/>
      <c r="L1107" s="393"/>
      <c r="M1107" s="393"/>
      <c r="N1107" s="397"/>
      <c r="O1107" s="397"/>
      <c r="P1107" s="791"/>
    </row>
    <row r="1108" spans="1:16" hidden="1" outlineLevel="1" x14ac:dyDescent="0.25">
      <c r="A1108" s="38">
        <v>38</v>
      </c>
      <c r="B1108" s="389"/>
      <c r="C1108" s="393"/>
      <c r="D1108" s="393"/>
      <c r="E1108" s="393"/>
      <c r="F1108" s="392"/>
      <c r="G1108" s="55"/>
      <c r="H1108" s="389"/>
      <c r="I1108" s="393"/>
      <c r="J1108" s="392"/>
      <c r="K1108" s="55"/>
      <c r="L1108" s="393"/>
      <c r="M1108" s="393"/>
      <c r="N1108" s="397"/>
      <c r="O1108" s="397"/>
      <c r="P1108" s="791"/>
    </row>
    <row r="1109" spans="1:16" hidden="1" outlineLevel="1" x14ac:dyDescent="0.25">
      <c r="A1109" s="38">
        <v>39</v>
      </c>
      <c r="B1109" s="389"/>
      <c r="C1109" s="393"/>
      <c r="D1109" s="393"/>
      <c r="E1109" s="393"/>
      <c r="F1109" s="392"/>
      <c r="G1109" s="55"/>
      <c r="H1109" s="389"/>
      <c r="I1109" s="393"/>
      <c r="J1109" s="392"/>
      <c r="K1109" s="55"/>
      <c r="L1109" s="393"/>
      <c r="M1109" s="393"/>
      <c r="N1109" s="397"/>
      <c r="O1109" s="397"/>
      <c r="P1109" s="791"/>
    </row>
    <row r="1110" spans="1:16" hidden="1" outlineLevel="1" x14ac:dyDescent="0.25">
      <c r="A1110" s="38">
        <v>40</v>
      </c>
      <c r="B1110" s="389"/>
      <c r="C1110" s="393"/>
      <c r="D1110" s="393"/>
      <c r="E1110" s="393"/>
      <c r="F1110" s="392"/>
      <c r="G1110" s="55"/>
      <c r="H1110" s="389"/>
      <c r="I1110" s="393"/>
      <c r="J1110" s="392"/>
      <c r="K1110" s="55"/>
      <c r="L1110" s="393"/>
      <c r="M1110" s="393"/>
      <c r="N1110" s="397"/>
      <c r="O1110" s="397"/>
      <c r="P1110" s="791"/>
    </row>
    <row r="1111" spans="1:16" hidden="1" outlineLevel="1" x14ac:dyDescent="0.25">
      <c r="A1111" s="38">
        <v>41</v>
      </c>
      <c r="B1111" s="389"/>
      <c r="C1111" s="393"/>
      <c r="D1111" s="393"/>
      <c r="E1111" s="393"/>
      <c r="F1111" s="392"/>
      <c r="G1111" s="55"/>
      <c r="H1111" s="389"/>
      <c r="I1111" s="393"/>
      <c r="J1111" s="392"/>
      <c r="K1111" s="55"/>
      <c r="L1111" s="393"/>
      <c r="M1111" s="393"/>
      <c r="N1111" s="397"/>
      <c r="O1111" s="397"/>
      <c r="P1111" s="791"/>
    </row>
    <row r="1112" spans="1:16" hidden="1" outlineLevel="1" x14ac:dyDescent="0.25">
      <c r="A1112" s="38">
        <v>42</v>
      </c>
      <c r="B1112" s="389"/>
      <c r="C1112" s="393"/>
      <c r="D1112" s="393"/>
      <c r="E1112" s="393"/>
      <c r="F1112" s="392"/>
      <c r="G1112" s="55"/>
      <c r="H1112" s="389"/>
      <c r="I1112" s="393"/>
      <c r="J1112" s="392"/>
      <c r="K1112" s="55"/>
      <c r="L1112" s="393"/>
      <c r="M1112" s="393"/>
      <c r="N1112" s="397"/>
      <c r="O1112" s="397"/>
      <c r="P1112" s="791"/>
    </row>
    <row r="1113" spans="1:16" hidden="1" outlineLevel="1" x14ac:dyDescent="0.25">
      <c r="A1113" s="38">
        <v>43</v>
      </c>
      <c r="B1113" s="389"/>
      <c r="C1113" s="393"/>
      <c r="D1113" s="393"/>
      <c r="E1113" s="393"/>
      <c r="F1113" s="392"/>
      <c r="G1113" s="55"/>
      <c r="H1113" s="389"/>
      <c r="I1113" s="393"/>
      <c r="J1113" s="392"/>
      <c r="K1113" s="55"/>
      <c r="L1113" s="393"/>
      <c r="M1113" s="393"/>
      <c r="N1113" s="397"/>
      <c r="O1113" s="397"/>
      <c r="P1113" s="791"/>
    </row>
    <row r="1114" spans="1:16" hidden="1" outlineLevel="1" x14ac:dyDescent="0.25">
      <c r="A1114" s="38">
        <v>44</v>
      </c>
      <c r="B1114" s="389"/>
      <c r="C1114" s="393"/>
      <c r="D1114" s="393"/>
      <c r="E1114" s="393"/>
      <c r="F1114" s="392"/>
      <c r="G1114" s="55"/>
      <c r="H1114" s="389"/>
      <c r="I1114" s="393"/>
      <c r="J1114" s="392"/>
      <c r="K1114" s="55"/>
      <c r="L1114" s="393"/>
      <c r="M1114" s="393"/>
      <c r="N1114" s="397"/>
      <c r="O1114" s="397"/>
      <c r="P1114" s="791"/>
    </row>
    <row r="1115" spans="1:16" hidden="1" outlineLevel="1" x14ac:dyDescent="0.25">
      <c r="A1115" s="38">
        <v>45</v>
      </c>
      <c r="B1115" s="389"/>
      <c r="C1115" s="393"/>
      <c r="D1115" s="393"/>
      <c r="E1115" s="393"/>
      <c r="F1115" s="392"/>
      <c r="G1115" s="55"/>
      <c r="H1115" s="389"/>
      <c r="I1115" s="393"/>
      <c r="J1115" s="392"/>
      <c r="K1115" s="55"/>
      <c r="L1115" s="393"/>
      <c r="M1115" s="393"/>
      <c r="N1115" s="397"/>
      <c r="O1115" s="397"/>
      <c r="P1115" s="791"/>
    </row>
    <row r="1116" spans="1:16" hidden="1" outlineLevel="1" x14ac:dyDescent="0.25">
      <c r="A1116" s="38">
        <v>46</v>
      </c>
      <c r="B1116" s="389"/>
      <c r="C1116" s="393"/>
      <c r="D1116" s="393"/>
      <c r="E1116" s="393"/>
      <c r="F1116" s="392"/>
      <c r="G1116" s="55"/>
      <c r="H1116" s="389"/>
      <c r="I1116" s="393"/>
      <c r="J1116" s="392"/>
      <c r="K1116" s="55"/>
      <c r="L1116" s="393"/>
      <c r="M1116" s="393"/>
      <c r="N1116" s="397"/>
      <c r="O1116" s="397"/>
      <c r="P1116" s="791"/>
    </row>
    <row r="1117" spans="1:16" hidden="1" outlineLevel="1" x14ac:dyDescent="0.25">
      <c r="A1117" s="38">
        <v>47</v>
      </c>
      <c r="B1117" s="389"/>
      <c r="C1117" s="393"/>
      <c r="D1117" s="393"/>
      <c r="E1117" s="393"/>
      <c r="F1117" s="392"/>
      <c r="G1117" s="55"/>
      <c r="H1117" s="389"/>
      <c r="I1117" s="393"/>
      <c r="J1117" s="392"/>
      <c r="K1117" s="55"/>
      <c r="L1117" s="393"/>
      <c r="M1117" s="393"/>
      <c r="N1117" s="397"/>
      <c r="O1117" s="397"/>
      <c r="P1117" s="791"/>
    </row>
    <row r="1118" spans="1:16" hidden="1" outlineLevel="1" x14ac:dyDescent="0.25">
      <c r="A1118" s="38">
        <v>48</v>
      </c>
      <c r="B1118" s="389"/>
      <c r="C1118" s="393"/>
      <c r="D1118" s="393"/>
      <c r="E1118" s="393"/>
      <c r="F1118" s="392"/>
      <c r="G1118" s="55"/>
      <c r="H1118" s="389"/>
      <c r="I1118" s="393"/>
      <c r="J1118" s="392"/>
      <c r="K1118" s="55"/>
      <c r="L1118" s="393"/>
      <c r="M1118" s="393"/>
      <c r="N1118" s="397"/>
      <c r="O1118" s="397"/>
      <c r="P1118" s="791"/>
    </row>
    <row r="1119" spans="1:16" hidden="1" outlineLevel="1" x14ac:dyDescent="0.25">
      <c r="A1119" s="38">
        <v>49</v>
      </c>
      <c r="B1119" s="389"/>
      <c r="C1119" s="393"/>
      <c r="D1119" s="393"/>
      <c r="E1119" s="393"/>
      <c r="F1119" s="392"/>
      <c r="G1119" s="55"/>
      <c r="H1119" s="389"/>
      <c r="I1119" s="393"/>
      <c r="J1119" s="392"/>
      <c r="K1119" s="55"/>
      <c r="L1119" s="393"/>
      <c r="M1119" s="393"/>
      <c r="N1119" s="397"/>
      <c r="O1119" s="397"/>
      <c r="P1119" s="791"/>
    </row>
    <row r="1120" spans="1:16" hidden="1" outlineLevel="1" x14ac:dyDescent="0.25">
      <c r="A1120" s="38">
        <v>50</v>
      </c>
      <c r="B1120" s="389"/>
      <c r="C1120" s="393"/>
      <c r="D1120" s="393"/>
      <c r="E1120" s="393"/>
      <c r="F1120" s="392"/>
      <c r="G1120" s="55"/>
      <c r="H1120" s="389"/>
      <c r="I1120" s="393"/>
      <c r="J1120" s="392"/>
      <c r="K1120" s="55"/>
      <c r="L1120" s="393"/>
      <c r="M1120" s="393"/>
      <c r="N1120" s="397"/>
      <c r="O1120" s="397"/>
      <c r="P1120" s="791"/>
    </row>
    <row r="1121" spans="1:16" hidden="1" outlineLevel="1" x14ac:dyDescent="0.25">
      <c r="A1121" s="38">
        <v>51</v>
      </c>
      <c r="B1121" s="389"/>
      <c r="C1121" s="393"/>
      <c r="D1121" s="393"/>
      <c r="E1121" s="393"/>
      <c r="F1121" s="392"/>
      <c r="G1121" s="55"/>
      <c r="H1121" s="389"/>
      <c r="I1121" s="393"/>
      <c r="J1121" s="392"/>
      <c r="K1121" s="55"/>
      <c r="L1121" s="393"/>
      <c r="M1121" s="393"/>
      <c r="N1121" s="397"/>
      <c r="O1121" s="397"/>
      <c r="P1121" s="791"/>
    </row>
    <row r="1122" spans="1:16" hidden="1" outlineLevel="1" x14ac:dyDescent="0.25">
      <c r="A1122" s="38">
        <v>52</v>
      </c>
      <c r="B1122" s="389"/>
      <c r="C1122" s="393"/>
      <c r="D1122" s="393"/>
      <c r="E1122" s="393"/>
      <c r="F1122" s="392"/>
      <c r="G1122" s="55"/>
      <c r="H1122" s="389"/>
      <c r="I1122" s="393"/>
      <c r="J1122" s="392"/>
      <c r="K1122" s="55"/>
      <c r="L1122" s="393"/>
      <c r="M1122" s="393"/>
      <c r="N1122" s="397"/>
      <c r="O1122" s="397"/>
      <c r="P1122" s="791"/>
    </row>
    <row r="1123" spans="1:16" hidden="1" outlineLevel="1" x14ac:dyDescent="0.25">
      <c r="A1123" s="38">
        <v>53</v>
      </c>
      <c r="B1123" s="389"/>
      <c r="C1123" s="393"/>
      <c r="D1123" s="393"/>
      <c r="E1123" s="393"/>
      <c r="F1123" s="392"/>
      <c r="G1123" s="55"/>
      <c r="H1123" s="389"/>
      <c r="I1123" s="393"/>
      <c r="J1123" s="392"/>
      <c r="K1123" s="55"/>
      <c r="L1123" s="393"/>
      <c r="M1123" s="393"/>
      <c r="N1123" s="397"/>
      <c r="O1123" s="397"/>
      <c r="P1123" s="791"/>
    </row>
    <row r="1124" spans="1:16" hidden="1" outlineLevel="1" x14ac:dyDescent="0.25">
      <c r="A1124" s="38">
        <v>54</v>
      </c>
      <c r="B1124" s="389"/>
      <c r="C1124" s="393"/>
      <c r="D1124" s="393"/>
      <c r="E1124" s="393"/>
      <c r="F1124" s="392"/>
      <c r="G1124" s="55"/>
      <c r="H1124" s="389"/>
      <c r="I1124" s="393"/>
      <c r="J1124" s="392"/>
      <c r="K1124" s="55"/>
      <c r="L1124" s="393"/>
      <c r="M1124" s="393"/>
      <c r="N1124" s="397"/>
      <c r="O1124" s="397"/>
      <c r="P1124" s="791"/>
    </row>
    <row r="1125" spans="1:16" hidden="1" outlineLevel="1" x14ac:dyDescent="0.25">
      <c r="A1125" s="38">
        <v>55</v>
      </c>
      <c r="B1125" s="389"/>
      <c r="C1125" s="393"/>
      <c r="D1125" s="393"/>
      <c r="E1125" s="393"/>
      <c r="F1125" s="392"/>
      <c r="G1125" s="55"/>
      <c r="H1125" s="389"/>
      <c r="I1125" s="393"/>
      <c r="J1125" s="392"/>
      <c r="K1125" s="55"/>
      <c r="L1125" s="393"/>
      <c r="M1125" s="393"/>
      <c r="N1125" s="397"/>
      <c r="O1125" s="397"/>
      <c r="P1125" s="791"/>
    </row>
    <row r="1126" spans="1:16" hidden="1" outlineLevel="1" x14ac:dyDescent="0.25">
      <c r="A1126" s="38">
        <v>56</v>
      </c>
      <c r="B1126" s="389"/>
      <c r="C1126" s="393"/>
      <c r="D1126" s="393"/>
      <c r="E1126" s="393"/>
      <c r="F1126" s="392"/>
      <c r="G1126" s="55"/>
      <c r="H1126" s="389"/>
      <c r="I1126" s="393"/>
      <c r="J1126" s="392"/>
      <c r="K1126" s="55"/>
      <c r="L1126" s="393"/>
      <c r="M1126" s="393"/>
      <c r="N1126" s="397"/>
      <c r="O1126" s="397"/>
      <c r="P1126" s="791"/>
    </row>
    <row r="1127" spans="1:16" hidden="1" outlineLevel="1" x14ac:dyDescent="0.25">
      <c r="A1127" s="38">
        <v>57</v>
      </c>
      <c r="B1127" s="389"/>
      <c r="C1127" s="393"/>
      <c r="D1127" s="393"/>
      <c r="E1127" s="393"/>
      <c r="F1127" s="392"/>
      <c r="G1127" s="55"/>
      <c r="H1127" s="389"/>
      <c r="I1127" s="393"/>
      <c r="J1127" s="392"/>
      <c r="K1127" s="55"/>
      <c r="L1127" s="393"/>
      <c r="M1127" s="393"/>
      <c r="N1127" s="397"/>
      <c r="O1127" s="397"/>
      <c r="P1127" s="791"/>
    </row>
    <row r="1128" spans="1:16" hidden="1" outlineLevel="1" x14ac:dyDescent="0.25">
      <c r="A1128" s="38">
        <v>58</v>
      </c>
      <c r="B1128" s="389"/>
      <c r="C1128" s="393"/>
      <c r="D1128" s="393"/>
      <c r="E1128" s="393"/>
      <c r="F1128" s="392"/>
      <c r="G1128" s="55"/>
      <c r="H1128" s="389"/>
      <c r="I1128" s="393"/>
      <c r="J1128" s="392"/>
      <c r="K1128" s="55"/>
      <c r="L1128" s="393"/>
      <c r="M1128" s="393"/>
      <c r="N1128" s="397"/>
      <c r="O1128" s="397"/>
      <c r="P1128" s="791"/>
    </row>
    <row r="1129" spans="1:16" hidden="1" outlineLevel="1" x14ac:dyDescent="0.25">
      <c r="A1129" s="38">
        <v>59</v>
      </c>
      <c r="B1129" s="389"/>
      <c r="C1129" s="393"/>
      <c r="D1129" s="393"/>
      <c r="E1129" s="393"/>
      <c r="F1129" s="392"/>
      <c r="G1129" s="55"/>
      <c r="H1129" s="389"/>
      <c r="I1129" s="393"/>
      <c r="J1129" s="392"/>
      <c r="K1129" s="55"/>
      <c r="L1129" s="393"/>
      <c r="M1129" s="393"/>
      <c r="N1129" s="397"/>
      <c r="O1129" s="397"/>
      <c r="P1129" s="791"/>
    </row>
    <row r="1130" spans="1:16" hidden="1" outlineLevel="1" x14ac:dyDescent="0.25">
      <c r="A1130" s="38">
        <v>60</v>
      </c>
      <c r="B1130" s="389"/>
      <c r="C1130" s="393"/>
      <c r="D1130" s="393"/>
      <c r="E1130" s="393"/>
      <c r="F1130" s="392"/>
      <c r="G1130" s="55"/>
      <c r="H1130" s="389"/>
      <c r="I1130" s="393"/>
      <c r="J1130" s="392"/>
      <c r="K1130" s="55"/>
      <c r="L1130" s="393"/>
      <c r="M1130" s="393"/>
      <c r="N1130" s="397"/>
      <c r="O1130" s="397"/>
      <c r="P1130" s="791"/>
    </row>
    <row r="1131" spans="1:16" hidden="1" outlineLevel="1" x14ac:dyDescent="0.25">
      <c r="A1131" s="38">
        <v>61</v>
      </c>
      <c r="B1131" s="389"/>
      <c r="C1131" s="393"/>
      <c r="D1131" s="393"/>
      <c r="E1131" s="393"/>
      <c r="F1131" s="392"/>
      <c r="G1131" s="55"/>
      <c r="H1131" s="389"/>
      <c r="I1131" s="393"/>
      <c r="J1131" s="392"/>
      <c r="K1131" s="55"/>
      <c r="L1131" s="393"/>
      <c r="M1131" s="393"/>
      <c r="N1131" s="397"/>
      <c r="O1131" s="397"/>
      <c r="P1131" s="791"/>
    </row>
    <row r="1132" spans="1:16" hidden="1" outlineLevel="1" x14ac:dyDescent="0.25">
      <c r="A1132" s="38">
        <v>62</v>
      </c>
      <c r="B1132" s="389"/>
      <c r="C1132" s="393"/>
      <c r="D1132" s="393"/>
      <c r="E1132" s="393"/>
      <c r="F1132" s="392"/>
      <c r="G1132" s="55"/>
      <c r="H1132" s="389"/>
      <c r="I1132" s="393"/>
      <c r="J1132" s="392"/>
      <c r="K1132" s="55"/>
      <c r="L1132" s="393"/>
      <c r="M1132" s="393"/>
      <c r="N1132" s="397"/>
      <c r="O1132" s="397"/>
      <c r="P1132" s="791"/>
    </row>
    <row r="1133" spans="1:16" hidden="1" outlineLevel="1" x14ac:dyDescent="0.25">
      <c r="A1133" s="38">
        <v>63</v>
      </c>
      <c r="B1133" s="389"/>
      <c r="C1133" s="393"/>
      <c r="D1133" s="393"/>
      <c r="E1133" s="393"/>
      <c r="F1133" s="392"/>
      <c r="G1133" s="55"/>
      <c r="H1133" s="389"/>
      <c r="I1133" s="393"/>
      <c r="J1133" s="392"/>
      <c r="K1133" s="55"/>
      <c r="L1133" s="393"/>
      <c r="M1133" s="393"/>
      <c r="N1133" s="397"/>
      <c r="O1133" s="397"/>
      <c r="P1133" s="791"/>
    </row>
    <row r="1134" spans="1:16" hidden="1" outlineLevel="1" x14ac:dyDescent="0.25">
      <c r="A1134" s="38">
        <v>64</v>
      </c>
      <c r="B1134" s="389"/>
      <c r="C1134" s="393"/>
      <c r="D1134" s="393"/>
      <c r="E1134" s="393"/>
      <c r="F1134" s="392"/>
      <c r="G1134" s="55"/>
      <c r="H1134" s="389"/>
      <c r="I1134" s="393"/>
      <c r="J1134" s="392"/>
      <c r="K1134" s="55"/>
      <c r="L1134" s="393"/>
      <c r="M1134" s="393"/>
      <c r="N1134" s="397"/>
      <c r="O1134" s="397"/>
      <c r="P1134" s="791"/>
    </row>
    <row r="1135" spans="1:16" hidden="1" outlineLevel="1" x14ac:dyDescent="0.25">
      <c r="A1135" s="38">
        <v>65</v>
      </c>
      <c r="B1135" s="389"/>
      <c r="C1135" s="393"/>
      <c r="D1135" s="393"/>
      <c r="E1135" s="393"/>
      <c r="F1135" s="392"/>
      <c r="G1135" s="55"/>
      <c r="H1135" s="389"/>
      <c r="I1135" s="393"/>
      <c r="J1135" s="392"/>
      <c r="K1135" s="55"/>
      <c r="L1135" s="393"/>
      <c r="M1135" s="393"/>
      <c r="N1135" s="397"/>
      <c r="O1135" s="397"/>
      <c r="P1135" s="791"/>
    </row>
    <row r="1136" spans="1:16" hidden="1" outlineLevel="1" x14ac:dyDescent="0.25">
      <c r="A1136" s="38">
        <v>66</v>
      </c>
      <c r="B1136" s="389"/>
      <c r="C1136" s="393"/>
      <c r="D1136" s="393"/>
      <c r="E1136" s="393"/>
      <c r="F1136" s="392"/>
      <c r="G1136" s="55"/>
      <c r="H1136" s="389"/>
      <c r="I1136" s="393"/>
      <c r="J1136" s="392"/>
      <c r="K1136" s="55"/>
      <c r="L1136" s="393"/>
      <c r="M1136" s="393"/>
      <c r="N1136" s="397"/>
      <c r="O1136" s="397"/>
      <c r="P1136" s="791"/>
    </row>
    <row r="1137" spans="1:16" hidden="1" outlineLevel="1" x14ac:dyDescent="0.25">
      <c r="A1137" s="38">
        <v>67</v>
      </c>
      <c r="B1137" s="389"/>
      <c r="C1137" s="393"/>
      <c r="D1137" s="393"/>
      <c r="E1137" s="393"/>
      <c r="F1137" s="392"/>
      <c r="G1137" s="55"/>
      <c r="H1137" s="389"/>
      <c r="I1137" s="393"/>
      <c r="J1137" s="392"/>
      <c r="K1137" s="55"/>
      <c r="L1137" s="393"/>
      <c r="M1137" s="393"/>
      <c r="N1137" s="397"/>
      <c r="O1137" s="397"/>
      <c r="P1137" s="791"/>
    </row>
    <row r="1138" spans="1:16" hidden="1" outlineLevel="1" x14ac:dyDescent="0.25">
      <c r="A1138" s="38">
        <v>68</v>
      </c>
      <c r="B1138" s="389"/>
      <c r="C1138" s="393"/>
      <c r="D1138" s="393"/>
      <c r="E1138" s="393"/>
      <c r="F1138" s="392"/>
      <c r="G1138" s="55"/>
      <c r="H1138" s="389"/>
      <c r="I1138" s="393"/>
      <c r="J1138" s="392"/>
      <c r="K1138" s="55"/>
      <c r="L1138" s="393"/>
      <c r="M1138" s="393"/>
      <c r="N1138" s="397"/>
      <c r="O1138" s="397"/>
      <c r="P1138" s="791"/>
    </row>
    <row r="1139" spans="1:16" hidden="1" outlineLevel="1" x14ac:dyDescent="0.25">
      <c r="A1139" s="38">
        <v>69</v>
      </c>
      <c r="B1139" s="389"/>
      <c r="C1139" s="393"/>
      <c r="D1139" s="393"/>
      <c r="E1139" s="393"/>
      <c r="F1139" s="392"/>
      <c r="G1139" s="55"/>
      <c r="H1139" s="389"/>
      <c r="I1139" s="393"/>
      <c r="J1139" s="392"/>
      <c r="K1139" s="55"/>
      <c r="L1139" s="393"/>
      <c r="M1139" s="393"/>
      <c r="N1139" s="397"/>
      <c r="O1139" s="397"/>
      <c r="P1139" s="791"/>
    </row>
    <row r="1140" spans="1:16" hidden="1" outlineLevel="1" x14ac:dyDescent="0.25">
      <c r="A1140" s="38">
        <v>70</v>
      </c>
      <c r="B1140" s="389"/>
      <c r="C1140" s="393"/>
      <c r="D1140" s="393"/>
      <c r="E1140" s="393"/>
      <c r="F1140" s="392"/>
      <c r="G1140" s="55"/>
      <c r="H1140" s="389"/>
      <c r="I1140" s="393"/>
      <c r="J1140" s="392"/>
      <c r="K1140" s="55"/>
      <c r="L1140" s="393"/>
      <c r="M1140" s="393"/>
      <c r="N1140" s="397"/>
      <c r="O1140" s="397"/>
      <c r="P1140" s="791"/>
    </row>
    <row r="1141" spans="1:16" hidden="1" outlineLevel="1" x14ac:dyDescent="0.25">
      <c r="A1141" s="38">
        <v>71</v>
      </c>
      <c r="B1141" s="389"/>
      <c r="C1141" s="393"/>
      <c r="D1141" s="393"/>
      <c r="E1141" s="393"/>
      <c r="F1141" s="392"/>
      <c r="G1141" s="55"/>
      <c r="H1141" s="389"/>
      <c r="I1141" s="393"/>
      <c r="J1141" s="392"/>
      <c r="K1141" s="55"/>
      <c r="L1141" s="393"/>
      <c r="M1141" s="393"/>
      <c r="N1141" s="397"/>
      <c r="O1141" s="397"/>
      <c r="P1141" s="791"/>
    </row>
    <row r="1142" spans="1:16" hidden="1" outlineLevel="1" x14ac:dyDescent="0.25">
      <c r="A1142" s="38">
        <v>72</v>
      </c>
      <c r="B1142" s="389"/>
      <c r="C1142" s="393"/>
      <c r="D1142" s="393"/>
      <c r="E1142" s="393"/>
      <c r="F1142" s="392"/>
      <c r="G1142" s="55"/>
      <c r="H1142" s="389"/>
      <c r="I1142" s="393"/>
      <c r="J1142" s="392"/>
      <c r="K1142" s="55"/>
      <c r="L1142" s="393"/>
      <c r="M1142" s="393"/>
      <c r="N1142" s="397"/>
      <c r="O1142" s="397"/>
      <c r="P1142" s="791"/>
    </row>
    <row r="1143" spans="1:16" hidden="1" outlineLevel="1" x14ac:dyDescent="0.25">
      <c r="A1143" s="38">
        <v>73</v>
      </c>
      <c r="B1143" s="389"/>
      <c r="C1143" s="393"/>
      <c r="D1143" s="393"/>
      <c r="E1143" s="393"/>
      <c r="F1143" s="392"/>
      <c r="G1143" s="55"/>
      <c r="H1143" s="389"/>
      <c r="I1143" s="393"/>
      <c r="J1143" s="392"/>
      <c r="K1143" s="55"/>
      <c r="L1143" s="393"/>
      <c r="M1143" s="393"/>
      <c r="N1143" s="397"/>
      <c r="O1143" s="397"/>
      <c r="P1143" s="791"/>
    </row>
    <row r="1144" spans="1:16" hidden="1" outlineLevel="1" x14ac:dyDescent="0.25">
      <c r="A1144" s="38">
        <v>74</v>
      </c>
      <c r="B1144" s="389"/>
      <c r="C1144" s="393"/>
      <c r="D1144" s="393"/>
      <c r="E1144" s="393"/>
      <c r="F1144" s="392"/>
      <c r="G1144" s="55"/>
      <c r="H1144" s="389"/>
      <c r="I1144" s="393"/>
      <c r="J1144" s="392"/>
      <c r="K1144" s="55"/>
      <c r="L1144" s="393"/>
      <c r="M1144" s="393"/>
      <c r="N1144" s="397"/>
      <c r="O1144" s="397"/>
      <c r="P1144" s="791"/>
    </row>
    <row r="1145" spans="1:16" hidden="1" outlineLevel="1" x14ac:dyDescent="0.25">
      <c r="A1145" s="38">
        <v>75</v>
      </c>
      <c r="B1145" s="389"/>
      <c r="C1145" s="393"/>
      <c r="D1145" s="393"/>
      <c r="E1145" s="393"/>
      <c r="F1145" s="392"/>
      <c r="G1145" s="55"/>
      <c r="H1145" s="389"/>
      <c r="I1145" s="393"/>
      <c r="J1145" s="392"/>
      <c r="K1145" s="55"/>
      <c r="L1145" s="393"/>
      <c r="M1145" s="393"/>
      <c r="N1145" s="397"/>
      <c r="O1145" s="397"/>
      <c r="P1145" s="791"/>
    </row>
    <row r="1146" spans="1:16" hidden="1" outlineLevel="1" x14ac:dyDescent="0.25">
      <c r="A1146" s="38">
        <v>76</v>
      </c>
      <c r="B1146" s="389"/>
      <c r="C1146" s="393"/>
      <c r="D1146" s="393"/>
      <c r="E1146" s="393"/>
      <c r="F1146" s="392"/>
      <c r="G1146" s="55"/>
      <c r="H1146" s="389"/>
      <c r="I1146" s="393"/>
      <c r="J1146" s="392"/>
      <c r="K1146" s="55"/>
      <c r="L1146" s="393"/>
      <c r="M1146" s="393"/>
      <c r="N1146" s="397"/>
      <c r="O1146" s="397"/>
      <c r="P1146" s="791"/>
    </row>
    <row r="1147" spans="1:16" hidden="1" outlineLevel="1" x14ac:dyDescent="0.25">
      <c r="A1147" s="38">
        <v>77</v>
      </c>
      <c r="B1147" s="389"/>
      <c r="C1147" s="393"/>
      <c r="D1147" s="393"/>
      <c r="E1147" s="393"/>
      <c r="F1147" s="392"/>
      <c r="G1147" s="55"/>
      <c r="H1147" s="389"/>
      <c r="I1147" s="393"/>
      <c r="J1147" s="392"/>
      <c r="K1147" s="55"/>
      <c r="L1147" s="393"/>
      <c r="M1147" s="393"/>
      <c r="N1147" s="397"/>
      <c r="O1147" s="397"/>
      <c r="P1147" s="791"/>
    </row>
    <row r="1148" spans="1:16" hidden="1" outlineLevel="1" x14ac:dyDescent="0.25">
      <c r="A1148" s="38">
        <v>78</v>
      </c>
      <c r="B1148" s="389"/>
      <c r="C1148" s="393"/>
      <c r="D1148" s="393"/>
      <c r="E1148" s="393"/>
      <c r="F1148" s="392"/>
      <c r="G1148" s="55"/>
      <c r="H1148" s="389"/>
      <c r="I1148" s="393"/>
      <c r="J1148" s="392"/>
      <c r="K1148" s="55"/>
      <c r="L1148" s="393"/>
      <c r="M1148" s="393"/>
      <c r="N1148" s="397"/>
      <c r="O1148" s="397"/>
      <c r="P1148" s="791"/>
    </row>
    <row r="1149" spans="1:16" hidden="1" outlineLevel="1" x14ac:dyDescent="0.25">
      <c r="A1149" s="38">
        <v>79</v>
      </c>
      <c r="B1149" s="389"/>
      <c r="C1149" s="393"/>
      <c r="D1149" s="393"/>
      <c r="E1149" s="393"/>
      <c r="F1149" s="392"/>
      <c r="G1149" s="55"/>
      <c r="H1149" s="389"/>
      <c r="I1149" s="393"/>
      <c r="J1149" s="392"/>
      <c r="K1149" s="55"/>
      <c r="L1149" s="393"/>
      <c r="M1149" s="393"/>
      <c r="N1149" s="397"/>
      <c r="O1149" s="397"/>
      <c r="P1149" s="791"/>
    </row>
    <row r="1150" spans="1:16" hidden="1" outlineLevel="1" x14ac:dyDescent="0.25">
      <c r="A1150" s="38">
        <v>80</v>
      </c>
      <c r="B1150" s="389"/>
      <c r="C1150" s="393"/>
      <c r="D1150" s="393"/>
      <c r="E1150" s="393"/>
      <c r="F1150" s="392"/>
      <c r="G1150" s="55"/>
      <c r="H1150" s="389"/>
      <c r="I1150" s="393"/>
      <c r="J1150" s="392"/>
      <c r="K1150" s="55"/>
      <c r="L1150" s="393"/>
      <c r="M1150" s="393"/>
      <c r="N1150" s="397"/>
      <c r="O1150" s="397"/>
      <c r="P1150" s="791"/>
    </row>
    <row r="1151" spans="1:16" hidden="1" outlineLevel="1" x14ac:dyDescent="0.25">
      <c r="A1151" s="38">
        <v>81</v>
      </c>
      <c r="B1151" s="389"/>
      <c r="C1151" s="393"/>
      <c r="D1151" s="393"/>
      <c r="E1151" s="393"/>
      <c r="F1151" s="392"/>
      <c r="G1151" s="55"/>
      <c r="H1151" s="389"/>
      <c r="I1151" s="393"/>
      <c r="J1151" s="392"/>
      <c r="K1151" s="55"/>
      <c r="L1151" s="393"/>
      <c r="M1151" s="393"/>
      <c r="N1151" s="397"/>
      <c r="O1151" s="397"/>
      <c r="P1151" s="791"/>
    </row>
    <row r="1152" spans="1:16" hidden="1" outlineLevel="1" x14ac:dyDescent="0.25">
      <c r="A1152" s="38">
        <v>82</v>
      </c>
      <c r="B1152" s="389"/>
      <c r="C1152" s="393"/>
      <c r="D1152" s="393"/>
      <c r="E1152" s="393"/>
      <c r="F1152" s="392"/>
      <c r="G1152" s="55"/>
      <c r="H1152" s="389"/>
      <c r="I1152" s="393"/>
      <c r="J1152" s="392"/>
      <c r="K1152" s="55"/>
      <c r="L1152" s="393"/>
      <c r="M1152" s="393"/>
      <c r="N1152" s="397"/>
      <c r="O1152" s="397"/>
      <c r="P1152" s="791"/>
    </row>
    <row r="1153" spans="1:16" hidden="1" outlineLevel="1" x14ac:dyDescent="0.25">
      <c r="A1153" s="38">
        <v>83</v>
      </c>
      <c r="B1153" s="389"/>
      <c r="C1153" s="393"/>
      <c r="D1153" s="393"/>
      <c r="E1153" s="393"/>
      <c r="F1153" s="392"/>
      <c r="G1153" s="55"/>
      <c r="H1153" s="389"/>
      <c r="I1153" s="393"/>
      <c r="J1153" s="392"/>
      <c r="K1153" s="55"/>
      <c r="L1153" s="393"/>
      <c r="M1153" s="393"/>
      <c r="N1153" s="397"/>
      <c r="O1153" s="397"/>
      <c r="P1153" s="791"/>
    </row>
    <row r="1154" spans="1:16" hidden="1" outlineLevel="1" x14ac:dyDescent="0.25">
      <c r="A1154" s="38">
        <v>84</v>
      </c>
      <c r="B1154" s="389"/>
      <c r="C1154" s="393"/>
      <c r="D1154" s="393"/>
      <c r="E1154" s="393"/>
      <c r="F1154" s="392"/>
      <c r="G1154" s="55"/>
      <c r="H1154" s="389"/>
      <c r="I1154" s="393"/>
      <c r="J1154" s="392"/>
      <c r="K1154" s="55"/>
      <c r="L1154" s="393"/>
      <c r="M1154" s="393"/>
      <c r="N1154" s="397"/>
      <c r="O1154" s="397"/>
      <c r="P1154" s="791"/>
    </row>
    <row r="1155" spans="1:16" hidden="1" outlineLevel="1" x14ac:dyDescent="0.25">
      <c r="A1155" s="38">
        <v>85</v>
      </c>
      <c r="B1155" s="389"/>
      <c r="C1155" s="393"/>
      <c r="D1155" s="393"/>
      <c r="E1155" s="393"/>
      <c r="F1155" s="392"/>
      <c r="G1155" s="55"/>
      <c r="H1155" s="389"/>
      <c r="I1155" s="393"/>
      <c r="J1155" s="392"/>
      <c r="K1155" s="55"/>
      <c r="L1155" s="393"/>
      <c r="M1155" s="393"/>
      <c r="N1155" s="397"/>
      <c r="O1155" s="397"/>
      <c r="P1155" s="791"/>
    </row>
    <row r="1156" spans="1:16" hidden="1" outlineLevel="1" x14ac:dyDescent="0.25">
      <c r="A1156" s="38">
        <v>86</v>
      </c>
      <c r="B1156" s="389"/>
      <c r="C1156" s="393"/>
      <c r="D1156" s="393"/>
      <c r="E1156" s="393"/>
      <c r="F1156" s="392"/>
      <c r="G1156" s="55"/>
      <c r="H1156" s="389"/>
      <c r="I1156" s="393"/>
      <c r="J1156" s="392"/>
      <c r="K1156" s="55"/>
      <c r="L1156" s="393"/>
      <c r="M1156" s="393"/>
      <c r="N1156" s="397"/>
      <c r="O1156" s="397"/>
      <c r="P1156" s="791"/>
    </row>
    <row r="1157" spans="1:16" hidden="1" outlineLevel="1" x14ac:dyDescent="0.25">
      <c r="A1157" s="38">
        <v>87</v>
      </c>
      <c r="B1157" s="389"/>
      <c r="C1157" s="393"/>
      <c r="D1157" s="393"/>
      <c r="E1157" s="393"/>
      <c r="F1157" s="392"/>
      <c r="G1157" s="55"/>
      <c r="H1157" s="389"/>
      <c r="I1157" s="393"/>
      <c r="J1157" s="392"/>
      <c r="K1157" s="55"/>
      <c r="L1157" s="393"/>
      <c r="M1157" s="393"/>
      <c r="N1157" s="397"/>
      <c r="O1157" s="397"/>
      <c r="P1157" s="791"/>
    </row>
    <row r="1158" spans="1:16" hidden="1" outlineLevel="1" x14ac:dyDescent="0.25">
      <c r="A1158" s="38">
        <v>88</v>
      </c>
      <c r="B1158" s="389"/>
      <c r="C1158" s="393"/>
      <c r="D1158" s="393"/>
      <c r="E1158" s="393"/>
      <c r="F1158" s="392"/>
      <c r="G1158" s="55"/>
      <c r="H1158" s="389"/>
      <c r="I1158" s="393"/>
      <c r="J1158" s="392"/>
      <c r="K1158" s="55"/>
      <c r="L1158" s="393"/>
      <c r="M1158" s="393"/>
      <c r="N1158" s="397"/>
      <c r="O1158" s="397"/>
      <c r="P1158" s="791"/>
    </row>
    <row r="1159" spans="1:16" hidden="1" outlineLevel="1" x14ac:dyDescent="0.25">
      <c r="A1159" s="38">
        <v>89</v>
      </c>
      <c r="B1159" s="389"/>
      <c r="C1159" s="393"/>
      <c r="D1159" s="393"/>
      <c r="E1159" s="393"/>
      <c r="F1159" s="392"/>
      <c r="G1159" s="55"/>
      <c r="H1159" s="389"/>
      <c r="I1159" s="393"/>
      <c r="J1159" s="392"/>
      <c r="K1159" s="55"/>
      <c r="L1159" s="393"/>
      <c r="M1159" s="393"/>
      <c r="N1159" s="397"/>
      <c r="O1159" s="397"/>
      <c r="P1159" s="791"/>
    </row>
    <row r="1160" spans="1:16" hidden="1" outlineLevel="1" x14ac:dyDescent="0.25">
      <c r="A1160" s="38">
        <v>90</v>
      </c>
      <c r="B1160" s="389"/>
      <c r="C1160" s="393"/>
      <c r="D1160" s="393"/>
      <c r="E1160" s="393"/>
      <c r="F1160" s="392"/>
      <c r="G1160" s="55"/>
      <c r="H1160" s="389"/>
      <c r="I1160" s="393"/>
      <c r="J1160" s="392"/>
      <c r="K1160" s="55"/>
      <c r="L1160" s="393"/>
      <c r="M1160" s="393"/>
      <c r="N1160" s="397"/>
      <c r="O1160" s="397"/>
      <c r="P1160" s="791"/>
    </row>
    <row r="1161" spans="1:16" hidden="1" outlineLevel="1" x14ac:dyDescent="0.25">
      <c r="A1161" s="38">
        <v>91</v>
      </c>
      <c r="B1161" s="389"/>
      <c r="C1161" s="393"/>
      <c r="D1161" s="393"/>
      <c r="E1161" s="393"/>
      <c r="F1161" s="392"/>
      <c r="G1161" s="55"/>
      <c r="H1161" s="389"/>
      <c r="I1161" s="393"/>
      <c r="J1161" s="392"/>
      <c r="K1161" s="55"/>
      <c r="L1161" s="393"/>
      <c r="M1161" s="393"/>
      <c r="N1161" s="397"/>
      <c r="O1161" s="397"/>
      <c r="P1161" s="791"/>
    </row>
    <row r="1162" spans="1:16" hidden="1" outlineLevel="1" x14ac:dyDescent="0.25">
      <c r="A1162" s="38">
        <v>92</v>
      </c>
      <c r="B1162" s="389"/>
      <c r="C1162" s="393"/>
      <c r="D1162" s="393"/>
      <c r="E1162" s="393"/>
      <c r="F1162" s="392"/>
      <c r="G1162" s="55"/>
      <c r="H1162" s="389"/>
      <c r="I1162" s="393"/>
      <c r="J1162" s="392"/>
      <c r="K1162" s="55"/>
      <c r="L1162" s="393"/>
      <c r="M1162" s="393"/>
      <c r="N1162" s="397"/>
      <c r="O1162" s="397"/>
      <c r="P1162" s="791"/>
    </row>
    <row r="1163" spans="1:16" hidden="1" outlineLevel="1" x14ac:dyDescent="0.25">
      <c r="A1163" s="38">
        <v>93</v>
      </c>
      <c r="B1163" s="389"/>
      <c r="C1163" s="393"/>
      <c r="D1163" s="393"/>
      <c r="E1163" s="393"/>
      <c r="F1163" s="392"/>
      <c r="G1163" s="55"/>
      <c r="H1163" s="389"/>
      <c r="I1163" s="393"/>
      <c r="J1163" s="392"/>
      <c r="K1163" s="55"/>
      <c r="L1163" s="393"/>
      <c r="M1163" s="393"/>
      <c r="N1163" s="397"/>
      <c r="O1163" s="397"/>
      <c r="P1163" s="791"/>
    </row>
    <row r="1164" spans="1:16" hidden="1" outlineLevel="1" x14ac:dyDescent="0.25">
      <c r="A1164" s="38">
        <v>94</v>
      </c>
      <c r="B1164" s="389"/>
      <c r="C1164" s="393"/>
      <c r="D1164" s="393"/>
      <c r="E1164" s="393"/>
      <c r="F1164" s="392"/>
      <c r="G1164" s="55"/>
      <c r="H1164" s="389"/>
      <c r="I1164" s="393"/>
      <c r="J1164" s="392"/>
      <c r="K1164" s="55"/>
      <c r="L1164" s="393"/>
      <c r="M1164" s="393"/>
      <c r="N1164" s="397"/>
      <c r="O1164" s="397"/>
      <c r="P1164" s="791"/>
    </row>
    <row r="1165" spans="1:16" hidden="1" outlineLevel="1" x14ac:dyDescent="0.25">
      <c r="A1165" s="38">
        <v>95</v>
      </c>
      <c r="B1165" s="389"/>
      <c r="C1165" s="393"/>
      <c r="D1165" s="393"/>
      <c r="E1165" s="393"/>
      <c r="F1165" s="392"/>
      <c r="G1165" s="55"/>
      <c r="H1165" s="389"/>
      <c r="I1165" s="393"/>
      <c r="J1165" s="392"/>
      <c r="K1165" s="55"/>
      <c r="L1165" s="393"/>
      <c r="M1165" s="393"/>
      <c r="N1165" s="397"/>
      <c r="O1165" s="397"/>
      <c r="P1165" s="791"/>
    </row>
    <row r="1166" spans="1:16" ht="15.75" collapsed="1" thickBot="1" x14ac:dyDescent="0.3">
      <c r="A1166" s="39">
        <v>96</v>
      </c>
      <c r="B1166" s="390"/>
      <c r="C1166" s="394"/>
      <c r="D1166" s="394"/>
      <c r="E1166" s="394"/>
      <c r="F1166" s="392"/>
      <c r="G1166" s="55"/>
      <c r="H1166" s="389"/>
      <c r="I1166" s="393"/>
      <c r="J1166" s="392"/>
      <c r="K1166" s="55"/>
      <c r="L1166" s="393"/>
      <c r="M1166" s="393"/>
      <c r="N1166" s="397"/>
      <c r="O1166" s="397"/>
      <c r="P1166" s="791"/>
    </row>
    <row r="1167" spans="1:16" ht="15.75" thickBot="1" x14ac:dyDescent="0.3">
      <c r="A1167" s="266" t="s">
        <v>746</v>
      </c>
      <c r="B1167" s="388"/>
      <c r="C1167" s="391"/>
      <c r="D1167" s="391"/>
      <c r="E1167" s="391"/>
      <c r="F1167" s="395"/>
      <c r="G1167" s="34"/>
      <c r="H1167" s="388"/>
      <c r="I1167" s="391"/>
      <c r="J1167" s="395"/>
      <c r="K1167" s="34"/>
      <c r="L1167" s="391"/>
      <c r="M1167" s="391"/>
      <c r="N1167" s="397"/>
      <c r="O1167" s="397"/>
      <c r="P1167" s="791"/>
    </row>
    <row r="1168" spans="1:16" hidden="1" outlineLevel="1" x14ac:dyDescent="0.25">
      <c r="A1168" s="38">
        <v>1</v>
      </c>
      <c r="B1168" s="389"/>
      <c r="C1168" s="393"/>
      <c r="D1168" s="393"/>
      <c r="E1168" s="393"/>
      <c r="F1168" s="392"/>
      <c r="G1168" s="56"/>
      <c r="H1168" s="389"/>
      <c r="I1168" s="393"/>
      <c r="J1168" s="392"/>
      <c r="K1168" s="56"/>
      <c r="L1168" s="393"/>
      <c r="M1168" s="393"/>
      <c r="N1168" s="397"/>
      <c r="O1168" s="397"/>
      <c r="P1168" s="791"/>
    </row>
    <row r="1169" spans="1:16" hidden="1" outlineLevel="1" x14ac:dyDescent="0.25">
      <c r="A1169" s="38">
        <v>2</v>
      </c>
      <c r="B1169" s="389"/>
      <c r="C1169" s="393"/>
      <c r="D1169" s="393"/>
      <c r="E1169" s="393"/>
      <c r="F1169" s="392"/>
      <c r="G1169" s="56"/>
      <c r="H1169" s="389"/>
      <c r="I1169" s="393"/>
      <c r="J1169" s="392"/>
      <c r="K1169" s="56"/>
      <c r="L1169" s="393"/>
      <c r="M1169" s="393"/>
      <c r="N1169" s="397"/>
      <c r="O1169" s="397"/>
      <c r="P1169" s="791"/>
    </row>
    <row r="1170" spans="1:16" hidden="1" outlineLevel="1" x14ac:dyDescent="0.25">
      <c r="A1170" s="38">
        <v>3</v>
      </c>
      <c r="B1170" s="389"/>
      <c r="C1170" s="393"/>
      <c r="D1170" s="393"/>
      <c r="E1170" s="393"/>
      <c r="F1170" s="392"/>
      <c r="G1170" s="56"/>
      <c r="H1170" s="389"/>
      <c r="I1170" s="393"/>
      <c r="J1170" s="392"/>
      <c r="K1170" s="56"/>
      <c r="L1170" s="393"/>
      <c r="M1170" s="393"/>
      <c r="N1170" s="397"/>
      <c r="O1170" s="397"/>
      <c r="P1170" s="791"/>
    </row>
    <row r="1171" spans="1:16" hidden="1" outlineLevel="1" x14ac:dyDescent="0.25">
      <c r="A1171" s="38">
        <v>4</v>
      </c>
      <c r="B1171" s="389"/>
      <c r="C1171" s="393"/>
      <c r="D1171" s="393"/>
      <c r="E1171" s="393"/>
      <c r="F1171" s="392"/>
      <c r="G1171" s="56"/>
      <c r="H1171" s="389"/>
      <c r="I1171" s="393"/>
      <c r="J1171" s="392"/>
      <c r="K1171" s="56"/>
      <c r="L1171" s="393"/>
      <c r="M1171" s="393"/>
      <c r="N1171" s="397"/>
      <c r="O1171" s="397"/>
      <c r="P1171" s="791"/>
    </row>
    <row r="1172" spans="1:16" hidden="1" outlineLevel="1" x14ac:dyDescent="0.25">
      <c r="A1172" s="38">
        <v>5</v>
      </c>
      <c r="B1172" s="389"/>
      <c r="C1172" s="393"/>
      <c r="D1172" s="393"/>
      <c r="E1172" s="393"/>
      <c r="F1172" s="392"/>
      <c r="G1172" s="56"/>
      <c r="H1172" s="389"/>
      <c r="I1172" s="393"/>
      <c r="J1172" s="392"/>
      <c r="K1172" s="56"/>
      <c r="L1172" s="393"/>
      <c r="M1172" s="393"/>
      <c r="N1172" s="397"/>
      <c r="O1172" s="397"/>
      <c r="P1172" s="791"/>
    </row>
    <row r="1173" spans="1:16" hidden="1" outlineLevel="1" x14ac:dyDescent="0.25">
      <c r="A1173" s="38">
        <v>6</v>
      </c>
      <c r="B1173" s="389"/>
      <c r="C1173" s="393"/>
      <c r="D1173" s="393"/>
      <c r="E1173" s="393"/>
      <c r="F1173" s="392"/>
      <c r="G1173" s="56"/>
      <c r="H1173" s="389"/>
      <c r="I1173" s="393"/>
      <c r="J1173" s="392"/>
      <c r="K1173" s="56"/>
      <c r="L1173" s="393"/>
      <c r="M1173" s="393"/>
      <c r="N1173" s="397"/>
      <c r="O1173" s="397"/>
      <c r="P1173" s="791"/>
    </row>
    <row r="1174" spans="1:16" hidden="1" outlineLevel="1" x14ac:dyDescent="0.25">
      <c r="A1174" s="38">
        <v>7</v>
      </c>
      <c r="B1174" s="389"/>
      <c r="C1174" s="393"/>
      <c r="D1174" s="393"/>
      <c r="E1174" s="393"/>
      <c r="F1174" s="392"/>
      <c r="G1174" s="56"/>
      <c r="H1174" s="389"/>
      <c r="I1174" s="393"/>
      <c r="J1174" s="392"/>
      <c r="K1174" s="56"/>
      <c r="L1174" s="393"/>
      <c r="M1174" s="393"/>
      <c r="N1174" s="397"/>
      <c r="O1174" s="397"/>
      <c r="P1174" s="791"/>
    </row>
    <row r="1175" spans="1:16" hidden="1" outlineLevel="1" x14ac:dyDescent="0.25">
      <c r="A1175" s="38">
        <v>8</v>
      </c>
      <c r="B1175" s="389"/>
      <c r="C1175" s="393"/>
      <c r="D1175" s="393"/>
      <c r="E1175" s="393"/>
      <c r="F1175" s="392"/>
      <c r="G1175" s="56"/>
      <c r="H1175" s="389"/>
      <c r="I1175" s="393"/>
      <c r="J1175" s="392"/>
      <c r="K1175" s="56"/>
      <c r="L1175" s="393"/>
      <c r="M1175" s="393"/>
      <c r="N1175" s="397"/>
      <c r="O1175" s="397"/>
      <c r="P1175" s="791"/>
    </row>
    <row r="1176" spans="1:16" hidden="1" outlineLevel="1" x14ac:dyDescent="0.25">
      <c r="A1176" s="38">
        <v>9</v>
      </c>
      <c r="B1176" s="389"/>
      <c r="C1176" s="393"/>
      <c r="D1176" s="393"/>
      <c r="E1176" s="393"/>
      <c r="F1176" s="392"/>
      <c r="G1176" s="56"/>
      <c r="H1176" s="389"/>
      <c r="I1176" s="393"/>
      <c r="J1176" s="392"/>
      <c r="K1176" s="56"/>
      <c r="L1176" s="393"/>
      <c r="M1176" s="393"/>
      <c r="N1176" s="397"/>
      <c r="O1176" s="397"/>
      <c r="P1176" s="791"/>
    </row>
    <row r="1177" spans="1:16" hidden="1" outlineLevel="1" x14ac:dyDescent="0.25">
      <c r="A1177" s="38">
        <v>10</v>
      </c>
      <c r="B1177" s="389"/>
      <c r="C1177" s="393"/>
      <c r="D1177" s="393"/>
      <c r="E1177" s="393"/>
      <c r="F1177" s="392"/>
      <c r="G1177" s="56"/>
      <c r="H1177" s="389"/>
      <c r="I1177" s="393"/>
      <c r="J1177" s="392"/>
      <c r="K1177" s="56"/>
      <c r="L1177" s="393"/>
      <c r="M1177" s="393"/>
      <c r="N1177" s="397"/>
      <c r="O1177" s="397"/>
      <c r="P1177" s="791"/>
    </row>
    <row r="1178" spans="1:16" hidden="1" outlineLevel="1" x14ac:dyDescent="0.25">
      <c r="A1178" s="38">
        <v>11</v>
      </c>
      <c r="B1178" s="389"/>
      <c r="C1178" s="393"/>
      <c r="D1178" s="393"/>
      <c r="E1178" s="393"/>
      <c r="F1178" s="392"/>
      <c r="G1178" s="56"/>
      <c r="H1178" s="389"/>
      <c r="I1178" s="393"/>
      <c r="J1178" s="392"/>
      <c r="K1178" s="56"/>
      <c r="L1178" s="393"/>
      <c r="M1178" s="393"/>
      <c r="N1178" s="397"/>
      <c r="O1178" s="397"/>
      <c r="P1178" s="791"/>
    </row>
    <row r="1179" spans="1:16" hidden="1" outlineLevel="1" x14ac:dyDescent="0.25">
      <c r="A1179" s="38">
        <v>12</v>
      </c>
      <c r="B1179" s="389"/>
      <c r="C1179" s="393"/>
      <c r="D1179" s="393"/>
      <c r="E1179" s="393"/>
      <c r="F1179" s="392"/>
      <c r="G1179" s="55"/>
      <c r="H1179" s="389"/>
      <c r="I1179" s="393"/>
      <c r="J1179" s="392"/>
      <c r="K1179" s="55"/>
      <c r="L1179" s="393"/>
      <c r="M1179" s="393"/>
      <c r="N1179" s="397"/>
      <c r="O1179" s="397"/>
      <c r="P1179" s="791"/>
    </row>
    <row r="1180" spans="1:16" hidden="1" outlineLevel="1" x14ac:dyDescent="0.25">
      <c r="A1180" s="38">
        <v>13</v>
      </c>
      <c r="B1180" s="389"/>
      <c r="C1180" s="393"/>
      <c r="D1180" s="393"/>
      <c r="E1180" s="393"/>
      <c r="F1180" s="392"/>
      <c r="G1180" s="55"/>
      <c r="H1180" s="389"/>
      <c r="I1180" s="393"/>
      <c r="J1180" s="392"/>
      <c r="K1180" s="55"/>
      <c r="L1180" s="393"/>
      <c r="M1180" s="393"/>
      <c r="N1180" s="397"/>
      <c r="O1180" s="397"/>
      <c r="P1180" s="791"/>
    </row>
    <row r="1181" spans="1:16" hidden="1" outlineLevel="1" x14ac:dyDescent="0.25">
      <c r="A1181" s="38">
        <v>14</v>
      </c>
      <c r="B1181" s="389"/>
      <c r="C1181" s="393"/>
      <c r="D1181" s="393"/>
      <c r="E1181" s="393"/>
      <c r="F1181" s="392"/>
      <c r="G1181" s="55"/>
      <c r="H1181" s="389"/>
      <c r="I1181" s="393"/>
      <c r="J1181" s="392"/>
      <c r="K1181" s="55"/>
      <c r="L1181" s="393"/>
      <c r="M1181" s="393"/>
      <c r="N1181" s="397"/>
      <c r="O1181" s="397"/>
      <c r="P1181" s="791"/>
    </row>
    <row r="1182" spans="1:16" hidden="1" outlineLevel="1" x14ac:dyDescent="0.25">
      <c r="A1182" s="38">
        <v>15</v>
      </c>
      <c r="B1182" s="389"/>
      <c r="C1182" s="393"/>
      <c r="D1182" s="393"/>
      <c r="E1182" s="393"/>
      <c r="F1182" s="392"/>
      <c r="G1182" s="55"/>
      <c r="H1182" s="389"/>
      <c r="I1182" s="393"/>
      <c r="J1182" s="392"/>
      <c r="K1182" s="55"/>
      <c r="L1182" s="393"/>
      <c r="M1182" s="393"/>
      <c r="N1182" s="397"/>
      <c r="O1182" s="397"/>
      <c r="P1182" s="791"/>
    </row>
    <row r="1183" spans="1:16" hidden="1" outlineLevel="1" x14ac:dyDescent="0.25">
      <c r="A1183" s="38">
        <v>16</v>
      </c>
      <c r="B1183" s="389"/>
      <c r="C1183" s="393"/>
      <c r="D1183" s="393"/>
      <c r="E1183" s="393"/>
      <c r="F1183" s="392"/>
      <c r="G1183" s="55"/>
      <c r="H1183" s="389"/>
      <c r="I1183" s="393"/>
      <c r="J1183" s="392"/>
      <c r="K1183" s="55"/>
      <c r="L1183" s="393"/>
      <c r="M1183" s="393"/>
      <c r="N1183" s="397"/>
      <c r="O1183" s="397"/>
      <c r="P1183" s="791"/>
    </row>
    <row r="1184" spans="1:16" hidden="1" outlineLevel="1" x14ac:dyDescent="0.25">
      <c r="A1184" s="38">
        <v>17</v>
      </c>
      <c r="B1184" s="389"/>
      <c r="C1184" s="393"/>
      <c r="D1184" s="393"/>
      <c r="E1184" s="393"/>
      <c r="F1184" s="392"/>
      <c r="G1184" s="55"/>
      <c r="H1184" s="389"/>
      <c r="I1184" s="393"/>
      <c r="J1184" s="392"/>
      <c r="K1184" s="55"/>
      <c r="L1184" s="393"/>
      <c r="M1184" s="393"/>
      <c r="N1184" s="397"/>
      <c r="O1184" s="397"/>
      <c r="P1184" s="791"/>
    </row>
    <row r="1185" spans="1:16" hidden="1" outlineLevel="1" x14ac:dyDescent="0.25">
      <c r="A1185" s="38">
        <v>18</v>
      </c>
      <c r="B1185" s="389"/>
      <c r="C1185" s="393"/>
      <c r="D1185" s="393"/>
      <c r="E1185" s="393"/>
      <c r="F1185" s="392"/>
      <c r="G1185" s="55"/>
      <c r="H1185" s="389"/>
      <c r="I1185" s="393"/>
      <c r="J1185" s="392"/>
      <c r="K1185" s="55"/>
      <c r="L1185" s="393"/>
      <c r="M1185" s="393"/>
      <c r="N1185" s="397"/>
      <c r="O1185" s="397"/>
      <c r="P1185" s="791"/>
    </row>
    <row r="1186" spans="1:16" hidden="1" outlineLevel="1" x14ac:dyDescent="0.25">
      <c r="A1186" s="38">
        <v>19</v>
      </c>
      <c r="B1186" s="389"/>
      <c r="C1186" s="393"/>
      <c r="D1186" s="393"/>
      <c r="E1186" s="393"/>
      <c r="F1186" s="392"/>
      <c r="G1186" s="55"/>
      <c r="H1186" s="389"/>
      <c r="I1186" s="393"/>
      <c r="J1186" s="392"/>
      <c r="K1186" s="55"/>
      <c r="L1186" s="393"/>
      <c r="M1186" s="393"/>
      <c r="N1186" s="397"/>
      <c r="O1186" s="397"/>
      <c r="P1186" s="791"/>
    </row>
    <row r="1187" spans="1:16" hidden="1" outlineLevel="1" x14ac:dyDescent="0.25">
      <c r="A1187" s="38">
        <v>20</v>
      </c>
      <c r="B1187" s="389"/>
      <c r="C1187" s="393"/>
      <c r="D1187" s="393"/>
      <c r="E1187" s="393"/>
      <c r="F1187" s="392"/>
      <c r="G1187" s="55"/>
      <c r="H1187" s="389"/>
      <c r="I1187" s="393"/>
      <c r="J1187" s="392"/>
      <c r="K1187" s="55"/>
      <c r="L1187" s="393"/>
      <c r="M1187" s="393"/>
      <c r="N1187" s="397"/>
      <c r="O1187" s="397"/>
      <c r="P1187" s="791"/>
    </row>
    <row r="1188" spans="1:16" hidden="1" outlineLevel="1" x14ac:dyDescent="0.25">
      <c r="A1188" s="38">
        <v>21</v>
      </c>
      <c r="B1188" s="389"/>
      <c r="C1188" s="393"/>
      <c r="D1188" s="393"/>
      <c r="E1188" s="393"/>
      <c r="F1188" s="392"/>
      <c r="G1188" s="55"/>
      <c r="H1188" s="389"/>
      <c r="I1188" s="393"/>
      <c r="J1188" s="392"/>
      <c r="K1188" s="55"/>
      <c r="L1188" s="393"/>
      <c r="M1188" s="393"/>
      <c r="N1188" s="397"/>
      <c r="O1188" s="397"/>
      <c r="P1188" s="791"/>
    </row>
    <row r="1189" spans="1:16" hidden="1" outlineLevel="1" x14ac:dyDescent="0.25">
      <c r="A1189" s="38">
        <v>22</v>
      </c>
      <c r="B1189" s="389"/>
      <c r="C1189" s="393"/>
      <c r="D1189" s="393"/>
      <c r="E1189" s="393"/>
      <c r="F1189" s="392"/>
      <c r="G1189" s="55"/>
      <c r="H1189" s="389"/>
      <c r="I1189" s="393"/>
      <c r="J1189" s="392"/>
      <c r="K1189" s="55"/>
      <c r="L1189" s="393"/>
      <c r="M1189" s="393"/>
      <c r="N1189" s="397"/>
      <c r="O1189" s="397"/>
      <c r="P1189" s="791"/>
    </row>
    <row r="1190" spans="1:16" hidden="1" outlineLevel="1" x14ac:dyDescent="0.25">
      <c r="A1190" s="38">
        <v>23</v>
      </c>
      <c r="B1190" s="389"/>
      <c r="C1190" s="393"/>
      <c r="D1190" s="393"/>
      <c r="E1190" s="393"/>
      <c r="F1190" s="392"/>
      <c r="G1190" s="55"/>
      <c r="H1190" s="389"/>
      <c r="I1190" s="393"/>
      <c r="J1190" s="392"/>
      <c r="K1190" s="55"/>
      <c r="L1190" s="393"/>
      <c r="M1190" s="393"/>
      <c r="N1190" s="397"/>
      <c r="O1190" s="397"/>
      <c r="P1190" s="791"/>
    </row>
    <row r="1191" spans="1:16" hidden="1" outlineLevel="1" x14ac:dyDescent="0.25">
      <c r="A1191" s="38">
        <v>24</v>
      </c>
      <c r="B1191" s="389"/>
      <c r="C1191" s="393"/>
      <c r="D1191" s="393"/>
      <c r="E1191" s="393"/>
      <c r="F1191" s="392"/>
      <c r="G1191" s="55"/>
      <c r="H1191" s="389"/>
      <c r="I1191" s="393"/>
      <c r="J1191" s="392"/>
      <c r="K1191" s="55"/>
      <c r="L1191" s="393"/>
      <c r="M1191" s="393"/>
      <c r="N1191" s="397"/>
      <c r="O1191" s="397"/>
      <c r="P1191" s="791"/>
    </row>
    <row r="1192" spans="1:16" hidden="1" outlineLevel="1" x14ac:dyDescent="0.25">
      <c r="A1192" s="38">
        <v>25</v>
      </c>
      <c r="B1192" s="389"/>
      <c r="C1192" s="393"/>
      <c r="D1192" s="393"/>
      <c r="E1192" s="393"/>
      <c r="F1192" s="392"/>
      <c r="G1192" s="55"/>
      <c r="H1192" s="389"/>
      <c r="I1192" s="393"/>
      <c r="J1192" s="392"/>
      <c r="K1192" s="55"/>
      <c r="L1192" s="393"/>
      <c r="M1192" s="393"/>
      <c r="N1192" s="397"/>
      <c r="O1192" s="397"/>
      <c r="P1192" s="791"/>
    </row>
    <row r="1193" spans="1:16" hidden="1" outlineLevel="1" x14ac:dyDescent="0.25">
      <c r="A1193" s="38">
        <v>26</v>
      </c>
      <c r="B1193" s="389"/>
      <c r="C1193" s="393"/>
      <c r="D1193" s="393"/>
      <c r="E1193" s="393"/>
      <c r="F1193" s="392"/>
      <c r="G1193" s="55"/>
      <c r="H1193" s="389"/>
      <c r="I1193" s="393"/>
      <c r="J1193" s="392"/>
      <c r="K1193" s="55"/>
      <c r="L1193" s="393"/>
      <c r="M1193" s="393"/>
      <c r="N1193" s="397"/>
      <c r="O1193" s="397"/>
      <c r="P1193" s="791"/>
    </row>
    <row r="1194" spans="1:16" hidden="1" outlineLevel="1" x14ac:dyDescent="0.25">
      <c r="A1194" s="38">
        <v>27</v>
      </c>
      <c r="B1194" s="389"/>
      <c r="C1194" s="393"/>
      <c r="D1194" s="393"/>
      <c r="E1194" s="393"/>
      <c r="F1194" s="392"/>
      <c r="G1194" s="55"/>
      <c r="H1194" s="389"/>
      <c r="I1194" s="393"/>
      <c r="J1194" s="392"/>
      <c r="K1194" s="55"/>
      <c r="L1194" s="393"/>
      <c r="M1194" s="393"/>
      <c r="N1194" s="397"/>
      <c r="O1194" s="397"/>
      <c r="P1194" s="791"/>
    </row>
    <row r="1195" spans="1:16" hidden="1" outlineLevel="1" x14ac:dyDescent="0.25">
      <c r="A1195" s="38">
        <v>28</v>
      </c>
      <c r="B1195" s="389"/>
      <c r="C1195" s="393"/>
      <c r="D1195" s="393"/>
      <c r="E1195" s="393"/>
      <c r="F1195" s="392"/>
      <c r="G1195" s="55"/>
      <c r="H1195" s="389"/>
      <c r="I1195" s="393"/>
      <c r="J1195" s="392"/>
      <c r="K1195" s="55"/>
      <c r="L1195" s="393"/>
      <c r="M1195" s="393"/>
      <c r="N1195" s="397"/>
      <c r="O1195" s="397"/>
      <c r="P1195" s="791"/>
    </row>
    <row r="1196" spans="1:16" hidden="1" outlineLevel="1" x14ac:dyDescent="0.25">
      <c r="A1196" s="38">
        <v>29</v>
      </c>
      <c r="B1196" s="389"/>
      <c r="C1196" s="393"/>
      <c r="D1196" s="393"/>
      <c r="E1196" s="393"/>
      <c r="F1196" s="392"/>
      <c r="G1196" s="55"/>
      <c r="H1196" s="389"/>
      <c r="I1196" s="393"/>
      <c r="J1196" s="392"/>
      <c r="K1196" s="55"/>
      <c r="L1196" s="393"/>
      <c r="M1196" s="393"/>
      <c r="N1196" s="397"/>
      <c r="O1196" s="397"/>
      <c r="P1196" s="791"/>
    </row>
    <row r="1197" spans="1:16" hidden="1" outlineLevel="1" x14ac:dyDescent="0.25">
      <c r="A1197" s="38">
        <v>30</v>
      </c>
      <c r="B1197" s="389"/>
      <c r="C1197" s="393"/>
      <c r="D1197" s="393"/>
      <c r="E1197" s="393"/>
      <c r="F1197" s="392"/>
      <c r="G1197" s="55"/>
      <c r="H1197" s="389"/>
      <c r="I1197" s="393"/>
      <c r="J1197" s="392"/>
      <c r="K1197" s="55"/>
      <c r="L1197" s="393"/>
      <c r="M1197" s="393"/>
      <c r="N1197" s="397"/>
      <c r="O1197" s="397"/>
      <c r="P1197" s="791"/>
    </row>
    <row r="1198" spans="1:16" hidden="1" outlineLevel="1" x14ac:dyDescent="0.25">
      <c r="A1198" s="38">
        <v>31</v>
      </c>
      <c r="B1198" s="389"/>
      <c r="C1198" s="393"/>
      <c r="D1198" s="393"/>
      <c r="E1198" s="393"/>
      <c r="F1198" s="392"/>
      <c r="G1198" s="55"/>
      <c r="H1198" s="389"/>
      <c r="I1198" s="393"/>
      <c r="J1198" s="392"/>
      <c r="K1198" s="55"/>
      <c r="L1198" s="393"/>
      <c r="M1198" s="393"/>
      <c r="N1198" s="397"/>
      <c r="O1198" s="397"/>
      <c r="P1198" s="791"/>
    </row>
    <row r="1199" spans="1:16" hidden="1" outlineLevel="1" x14ac:dyDescent="0.25">
      <c r="A1199" s="38">
        <v>32</v>
      </c>
      <c r="B1199" s="389"/>
      <c r="C1199" s="393"/>
      <c r="D1199" s="393"/>
      <c r="E1199" s="393"/>
      <c r="F1199" s="392"/>
      <c r="G1199" s="55"/>
      <c r="H1199" s="389"/>
      <c r="I1199" s="393"/>
      <c r="J1199" s="392"/>
      <c r="K1199" s="55"/>
      <c r="L1199" s="393"/>
      <c r="M1199" s="393"/>
      <c r="N1199" s="397"/>
      <c r="O1199" s="397"/>
      <c r="P1199" s="791"/>
    </row>
    <row r="1200" spans="1:16" hidden="1" outlineLevel="1" x14ac:dyDescent="0.25">
      <c r="A1200" s="38">
        <v>33</v>
      </c>
      <c r="B1200" s="389"/>
      <c r="C1200" s="393"/>
      <c r="D1200" s="393"/>
      <c r="E1200" s="393"/>
      <c r="F1200" s="392"/>
      <c r="G1200" s="55"/>
      <c r="H1200" s="389"/>
      <c r="I1200" s="393"/>
      <c r="J1200" s="392"/>
      <c r="K1200" s="55"/>
      <c r="L1200" s="393"/>
      <c r="M1200" s="393"/>
      <c r="N1200" s="397"/>
      <c r="O1200" s="397"/>
      <c r="P1200" s="791"/>
    </row>
    <row r="1201" spans="1:16" hidden="1" outlineLevel="1" x14ac:dyDescent="0.25">
      <c r="A1201" s="38">
        <v>34</v>
      </c>
      <c r="B1201" s="389"/>
      <c r="C1201" s="393"/>
      <c r="D1201" s="393"/>
      <c r="E1201" s="393"/>
      <c r="F1201" s="392"/>
      <c r="G1201" s="55"/>
      <c r="H1201" s="389"/>
      <c r="I1201" s="393"/>
      <c r="J1201" s="392"/>
      <c r="K1201" s="55"/>
      <c r="L1201" s="393"/>
      <c r="M1201" s="393"/>
      <c r="N1201" s="397"/>
      <c r="O1201" s="397"/>
      <c r="P1201" s="791"/>
    </row>
    <row r="1202" spans="1:16" hidden="1" outlineLevel="1" x14ac:dyDescent="0.25">
      <c r="A1202" s="38">
        <v>35</v>
      </c>
      <c r="B1202" s="389"/>
      <c r="C1202" s="393"/>
      <c r="D1202" s="393"/>
      <c r="E1202" s="393"/>
      <c r="F1202" s="392"/>
      <c r="G1202" s="55"/>
      <c r="H1202" s="389"/>
      <c r="I1202" s="393"/>
      <c r="J1202" s="392"/>
      <c r="K1202" s="55"/>
      <c r="L1202" s="393"/>
      <c r="M1202" s="393"/>
      <c r="N1202" s="397"/>
      <c r="O1202" s="397"/>
      <c r="P1202" s="791"/>
    </row>
    <row r="1203" spans="1:16" hidden="1" outlineLevel="1" x14ac:dyDescent="0.25">
      <c r="A1203" s="38">
        <v>36</v>
      </c>
      <c r="B1203" s="389"/>
      <c r="C1203" s="393"/>
      <c r="D1203" s="393"/>
      <c r="E1203" s="393"/>
      <c r="F1203" s="392"/>
      <c r="G1203" s="55"/>
      <c r="H1203" s="389"/>
      <c r="I1203" s="393"/>
      <c r="J1203" s="392"/>
      <c r="K1203" s="55"/>
      <c r="L1203" s="393"/>
      <c r="M1203" s="393"/>
      <c r="N1203" s="397"/>
      <c r="O1203" s="397"/>
      <c r="P1203" s="791"/>
    </row>
    <row r="1204" spans="1:16" hidden="1" outlineLevel="1" x14ac:dyDescent="0.25">
      <c r="A1204" s="38">
        <v>37</v>
      </c>
      <c r="B1204" s="389"/>
      <c r="C1204" s="393"/>
      <c r="D1204" s="393"/>
      <c r="E1204" s="393"/>
      <c r="F1204" s="392"/>
      <c r="G1204" s="55"/>
      <c r="H1204" s="389"/>
      <c r="I1204" s="393"/>
      <c r="J1204" s="392"/>
      <c r="K1204" s="55"/>
      <c r="L1204" s="393"/>
      <c r="M1204" s="393"/>
      <c r="N1204" s="397"/>
      <c r="O1204" s="397"/>
      <c r="P1204" s="791"/>
    </row>
    <row r="1205" spans="1:16" hidden="1" outlineLevel="1" x14ac:dyDescent="0.25">
      <c r="A1205" s="38">
        <v>38</v>
      </c>
      <c r="B1205" s="389"/>
      <c r="C1205" s="393"/>
      <c r="D1205" s="393"/>
      <c r="E1205" s="393"/>
      <c r="F1205" s="392"/>
      <c r="G1205" s="55"/>
      <c r="H1205" s="389"/>
      <c r="I1205" s="393"/>
      <c r="J1205" s="392"/>
      <c r="K1205" s="55"/>
      <c r="L1205" s="393"/>
      <c r="M1205" s="393"/>
      <c r="N1205" s="397"/>
      <c r="O1205" s="397"/>
      <c r="P1205" s="791"/>
    </row>
    <row r="1206" spans="1:16" hidden="1" outlineLevel="1" x14ac:dyDescent="0.25">
      <c r="A1206" s="38">
        <v>39</v>
      </c>
      <c r="B1206" s="389"/>
      <c r="C1206" s="393"/>
      <c r="D1206" s="393"/>
      <c r="E1206" s="393"/>
      <c r="F1206" s="392"/>
      <c r="G1206" s="55"/>
      <c r="H1206" s="389"/>
      <c r="I1206" s="393"/>
      <c r="J1206" s="392"/>
      <c r="K1206" s="55"/>
      <c r="L1206" s="393"/>
      <c r="M1206" s="393"/>
      <c r="N1206" s="397"/>
      <c r="O1206" s="397"/>
      <c r="P1206" s="791"/>
    </row>
    <row r="1207" spans="1:16" hidden="1" outlineLevel="1" x14ac:dyDescent="0.25">
      <c r="A1207" s="38">
        <v>40</v>
      </c>
      <c r="B1207" s="389"/>
      <c r="C1207" s="393"/>
      <c r="D1207" s="393"/>
      <c r="E1207" s="393"/>
      <c r="F1207" s="392"/>
      <c r="G1207" s="55"/>
      <c r="H1207" s="389"/>
      <c r="I1207" s="393"/>
      <c r="J1207" s="392"/>
      <c r="K1207" s="55"/>
      <c r="L1207" s="393"/>
      <c r="M1207" s="393"/>
      <c r="N1207" s="397"/>
      <c r="O1207" s="397"/>
      <c r="P1207" s="791"/>
    </row>
    <row r="1208" spans="1:16" hidden="1" outlineLevel="1" x14ac:dyDescent="0.25">
      <c r="A1208" s="38">
        <v>41</v>
      </c>
      <c r="B1208" s="389"/>
      <c r="C1208" s="393"/>
      <c r="D1208" s="393"/>
      <c r="E1208" s="393"/>
      <c r="F1208" s="392"/>
      <c r="G1208" s="55"/>
      <c r="H1208" s="389"/>
      <c r="I1208" s="393"/>
      <c r="J1208" s="392"/>
      <c r="K1208" s="55"/>
      <c r="L1208" s="393"/>
      <c r="M1208" s="393"/>
      <c r="N1208" s="397"/>
      <c r="O1208" s="397"/>
      <c r="P1208" s="791"/>
    </row>
    <row r="1209" spans="1:16" hidden="1" outlineLevel="1" x14ac:dyDescent="0.25">
      <c r="A1209" s="38">
        <v>42</v>
      </c>
      <c r="B1209" s="389"/>
      <c r="C1209" s="393"/>
      <c r="D1209" s="393"/>
      <c r="E1209" s="393"/>
      <c r="F1209" s="392"/>
      <c r="G1209" s="55"/>
      <c r="H1209" s="389"/>
      <c r="I1209" s="393"/>
      <c r="J1209" s="392"/>
      <c r="K1209" s="55"/>
      <c r="L1209" s="393"/>
      <c r="M1209" s="393"/>
      <c r="N1209" s="397"/>
      <c r="O1209" s="397"/>
      <c r="P1209" s="791"/>
    </row>
    <row r="1210" spans="1:16" hidden="1" outlineLevel="1" x14ac:dyDescent="0.25">
      <c r="A1210" s="38">
        <v>43</v>
      </c>
      <c r="B1210" s="389"/>
      <c r="C1210" s="393"/>
      <c r="D1210" s="393"/>
      <c r="E1210" s="393"/>
      <c r="F1210" s="392"/>
      <c r="G1210" s="55"/>
      <c r="H1210" s="389"/>
      <c r="I1210" s="393"/>
      <c r="J1210" s="392"/>
      <c r="K1210" s="55"/>
      <c r="L1210" s="393"/>
      <c r="M1210" s="393"/>
      <c r="N1210" s="397"/>
      <c r="O1210" s="397"/>
      <c r="P1210" s="791"/>
    </row>
    <row r="1211" spans="1:16" hidden="1" outlineLevel="1" x14ac:dyDescent="0.25">
      <c r="A1211" s="38">
        <v>44</v>
      </c>
      <c r="B1211" s="389"/>
      <c r="C1211" s="393"/>
      <c r="D1211" s="393"/>
      <c r="E1211" s="393"/>
      <c r="F1211" s="392"/>
      <c r="G1211" s="55"/>
      <c r="H1211" s="389"/>
      <c r="I1211" s="393"/>
      <c r="J1211" s="392"/>
      <c r="K1211" s="55"/>
      <c r="L1211" s="393"/>
      <c r="M1211" s="393"/>
      <c r="N1211" s="397"/>
      <c r="O1211" s="397"/>
      <c r="P1211" s="791"/>
    </row>
    <row r="1212" spans="1:16" hidden="1" outlineLevel="1" x14ac:dyDescent="0.25">
      <c r="A1212" s="38">
        <v>45</v>
      </c>
      <c r="B1212" s="389"/>
      <c r="C1212" s="393"/>
      <c r="D1212" s="393"/>
      <c r="E1212" s="393"/>
      <c r="F1212" s="392"/>
      <c r="G1212" s="55"/>
      <c r="H1212" s="389"/>
      <c r="I1212" s="393"/>
      <c r="J1212" s="392"/>
      <c r="K1212" s="55"/>
      <c r="L1212" s="393"/>
      <c r="M1212" s="393"/>
      <c r="N1212" s="397"/>
      <c r="O1212" s="397"/>
      <c r="P1212" s="791"/>
    </row>
    <row r="1213" spans="1:16" hidden="1" outlineLevel="1" x14ac:dyDescent="0.25">
      <c r="A1213" s="38">
        <v>46</v>
      </c>
      <c r="B1213" s="389"/>
      <c r="C1213" s="393"/>
      <c r="D1213" s="393"/>
      <c r="E1213" s="393"/>
      <c r="F1213" s="392"/>
      <c r="G1213" s="55"/>
      <c r="H1213" s="389"/>
      <c r="I1213" s="393"/>
      <c r="J1213" s="392"/>
      <c r="K1213" s="55"/>
      <c r="L1213" s="393"/>
      <c r="M1213" s="393"/>
      <c r="N1213" s="397"/>
      <c r="O1213" s="397"/>
      <c r="P1213" s="791"/>
    </row>
    <row r="1214" spans="1:16" hidden="1" outlineLevel="1" x14ac:dyDescent="0.25">
      <c r="A1214" s="38">
        <v>47</v>
      </c>
      <c r="B1214" s="389"/>
      <c r="C1214" s="393"/>
      <c r="D1214" s="393"/>
      <c r="E1214" s="393"/>
      <c r="F1214" s="392"/>
      <c r="G1214" s="55"/>
      <c r="H1214" s="389"/>
      <c r="I1214" s="393"/>
      <c r="J1214" s="392"/>
      <c r="K1214" s="55"/>
      <c r="L1214" s="393"/>
      <c r="M1214" s="393"/>
      <c r="N1214" s="397"/>
      <c r="O1214" s="397"/>
      <c r="P1214" s="791"/>
    </row>
    <row r="1215" spans="1:16" hidden="1" outlineLevel="1" x14ac:dyDescent="0.25">
      <c r="A1215" s="38">
        <v>48</v>
      </c>
      <c r="B1215" s="389"/>
      <c r="C1215" s="393"/>
      <c r="D1215" s="393"/>
      <c r="E1215" s="393"/>
      <c r="F1215" s="392"/>
      <c r="G1215" s="55"/>
      <c r="H1215" s="389"/>
      <c r="I1215" s="393"/>
      <c r="J1215" s="392"/>
      <c r="K1215" s="55"/>
      <c r="L1215" s="393"/>
      <c r="M1215" s="393"/>
      <c r="N1215" s="397"/>
      <c r="O1215" s="397"/>
      <c r="P1215" s="791"/>
    </row>
    <row r="1216" spans="1:16" hidden="1" outlineLevel="1" x14ac:dyDescent="0.25">
      <c r="A1216" s="38">
        <v>49</v>
      </c>
      <c r="B1216" s="389"/>
      <c r="C1216" s="393"/>
      <c r="D1216" s="393"/>
      <c r="E1216" s="393"/>
      <c r="F1216" s="392"/>
      <c r="G1216" s="55"/>
      <c r="H1216" s="389"/>
      <c r="I1216" s="393"/>
      <c r="J1216" s="392"/>
      <c r="K1216" s="55"/>
      <c r="L1216" s="393"/>
      <c r="M1216" s="393"/>
      <c r="N1216" s="397"/>
      <c r="O1216" s="397"/>
      <c r="P1216" s="791"/>
    </row>
    <row r="1217" spans="1:16" hidden="1" outlineLevel="1" x14ac:dyDescent="0.25">
      <c r="A1217" s="38">
        <v>50</v>
      </c>
      <c r="B1217" s="389"/>
      <c r="C1217" s="393"/>
      <c r="D1217" s="393"/>
      <c r="E1217" s="393"/>
      <c r="F1217" s="392"/>
      <c r="G1217" s="55"/>
      <c r="H1217" s="389"/>
      <c r="I1217" s="393"/>
      <c r="J1217" s="392"/>
      <c r="K1217" s="55"/>
      <c r="L1217" s="393"/>
      <c r="M1217" s="393"/>
      <c r="N1217" s="397"/>
      <c r="O1217" s="397"/>
      <c r="P1217" s="791"/>
    </row>
    <row r="1218" spans="1:16" hidden="1" outlineLevel="1" x14ac:dyDescent="0.25">
      <c r="A1218" s="38">
        <v>51</v>
      </c>
      <c r="B1218" s="389"/>
      <c r="C1218" s="393"/>
      <c r="D1218" s="393"/>
      <c r="E1218" s="393"/>
      <c r="F1218" s="392"/>
      <c r="G1218" s="55"/>
      <c r="H1218" s="389"/>
      <c r="I1218" s="393"/>
      <c r="J1218" s="392"/>
      <c r="K1218" s="55"/>
      <c r="L1218" s="393"/>
      <c r="M1218" s="393"/>
      <c r="N1218" s="397"/>
      <c r="O1218" s="397"/>
      <c r="P1218" s="791"/>
    </row>
    <row r="1219" spans="1:16" hidden="1" outlineLevel="1" x14ac:dyDescent="0.25">
      <c r="A1219" s="38">
        <v>52</v>
      </c>
      <c r="B1219" s="389"/>
      <c r="C1219" s="393"/>
      <c r="D1219" s="393"/>
      <c r="E1219" s="393"/>
      <c r="F1219" s="392"/>
      <c r="G1219" s="55"/>
      <c r="H1219" s="389"/>
      <c r="I1219" s="393"/>
      <c r="J1219" s="392"/>
      <c r="K1219" s="55"/>
      <c r="L1219" s="393"/>
      <c r="M1219" s="393"/>
      <c r="N1219" s="397"/>
      <c r="O1219" s="397"/>
      <c r="P1219" s="791"/>
    </row>
    <row r="1220" spans="1:16" hidden="1" outlineLevel="1" x14ac:dyDescent="0.25">
      <c r="A1220" s="38">
        <v>53</v>
      </c>
      <c r="B1220" s="389"/>
      <c r="C1220" s="393"/>
      <c r="D1220" s="393"/>
      <c r="E1220" s="393"/>
      <c r="F1220" s="392"/>
      <c r="G1220" s="55"/>
      <c r="H1220" s="389"/>
      <c r="I1220" s="393"/>
      <c r="J1220" s="392"/>
      <c r="K1220" s="55"/>
      <c r="L1220" s="393"/>
      <c r="M1220" s="393"/>
      <c r="N1220" s="397"/>
      <c r="O1220" s="397"/>
      <c r="P1220" s="791"/>
    </row>
    <row r="1221" spans="1:16" hidden="1" outlineLevel="1" x14ac:dyDescent="0.25">
      <c r="A1221" s="38">
        <v>54</v>
      </c>
      <c r="B1221" s="389"/>
      <c r="C1221" s="393"/>
      <c r="D1221" s="393"/>
      <c r="E1221" s="393"/>
      <c r="F1221" s="392"/>
      <c r="G1221" s="55"/>
      <c r="H1221" s="389"/>
      <c r="I1221" s="393"/>
      <c r="J1221" s="392"/>
      <c r="K1221" s="55"/>
      <c r="L1221" s="393"/>
      <c r="M1221" s="393"/>
      <c r="N1221" s="397"/>
      <c r="O1221" s="397"/>
      <c r="P1221" s="791"/>
    </row>
    <row r="1222" spans="1:16" hidden="1" outlineLevel="1" x14ac:dyDescent="0.25">
      <c r="A1222" s="38">
        <v>55</v>
      </c>
      <c r="B1222" s="389"/>
      <c r="C1222" s="393"/>
      <c r="D1222" s="393"/>
      <c r="E1222" s="393"/>
      <c r="F1222" s="392"/>
      <c r="G1222" s="55"/>
      <c r="H1222" s="389"/>
      <c r="I1222" s="393"/>
      <c r="J1222" s="392"/>
      <c r="K1222" s="55"/>
      <c r="L1222" s="393"/>
      <c r="M1222" s="393"/>
      <c r="N1222" s="397"/>
      <c r="O1222" s="397"/>
      <c r="P1222" s="791"/>
    </row>
    <row r="1223" spans="1:16" hidden="1" outlineLevel="1" x14ac:dyDescent="0.25">
      <c r="A1223" s="38">
        <v>56</v>
      </c>
      <c r="B1223" s="389"/>
      <c r="C1223" s="393"/>
      <c r="D1223" s="393"/>
      <c r="E1223" s="393"/>
      <c r="F1223" s="392"/>
      <c r="G1223" s="55"/>
      <c r="H1223" s="389"/>
      <c r="I1223" s="393"/>
      <c r="J1223" s="392"/>
      <c r="K1223" s="55"/>
      <c r="L1223" s="393"/>
      <c r="M1223" s="393"/>
      <c r="N1223" s="397"/>
      <c r="O1223" s="397"/>
      <c r="P1223" s="791"/>
    </row>
    <row r="1224" spans="1:16" hidden="1" outlineLevel="1" x14ac:dyDescent="0.25">
      <c r="A1224" s="38">
        <v>57</v>
      </c>
      <c r="B1224" s="389"/>
      <c r="C1224" s="393"/>
      <c r="D1224" s="393"/>
      <c r="E1224" s="393"/>
      <c r="F1224" s="392"/>
      <c r="G1224" s="55"/>
      <c r="H1224" s="389"/>
      <c r="I1224" s="393"/>
      <c r="J1224" s="392"/>
      <c r="K1224" s="55"/>
      <c r="L1224" s="393"/>
      <c r="M1224" s="393"/>
      <c r="N1224" s="397"/>
      <c r="O1224" s="397"/>
      <c r="P1224" s="791"/>
    </row>
    <row r="1225" spans="1:16" hidden="1" outlineLevel="1" x14ac:dyDescent="0.25">
      <c r="A1225" s="38">
        <v>58</v>
      </c>
      <c r="B1225" s="389"/>
      <c r="C1225" s="393"/>
      <c r="D1225" s="393"/>
      <c r="E1225" s="393"/>
      <c r="F1225" s="392"/>
      <c r="G1225" s="55"/>
      <c r="H1225" s="389"/>
      <c r="I1225" s="393"/>
      <c r="J1225" s="392"/>
      <c r="K1225" s="55"/>
      <c r="L1225" s="393"/>
      <c r="M1225" s="393"/>
      <c r="N1225" s="397"/>
      <c r="O1225" s="397"/>
      <c r="P1225" s="791"/>
    </row>
    <row r="1226" spans="1:16" hidden="1" outlineLevel="1" x14ac:dyDescent="0.25">
      <c r="A1226" s="38">
        <v>59</v>
      </c>
      <c r="B1226" s="389"/>
      <c r="C1226" s="393"/>
      <c r="D1226" s="393"/>
      <c r="E1226" s="393"/>
      <c r="F1226" s="392"/>
      <c r="G1226" s="55"/>
      <c r="H1226" s="389"/>
      <c r="I1226" s="393"/>
      <c r="J1226" s="392"/>
      <c r="K1226" s="55"/>
      <c r="L1226" s="393"/>
      <c r="M1226" s="393"/>
      <c r="N1226" s="397"/>
      <c r="O1226" s="397"/>
      <c r="P1226" s="791"/>
    </row>
    <row r="1227" spans="1:16" hidden="1" outlineLevel="1" x14ac:dyDescent="0.25">
      <c r="A1227" s="38">
        <v>60</v>
      </c>
      <c r="B1227" s="389"/>
      <c r="C1227" s="393"/>
      <c r="D1227" s="393"/>
      <c r="E1227" s="393"/>
      <c r="F1227" s="392"/>
      <c r="G1227" s="55"/>
      <c r="H1227" s="389"/>
      <c r="I1227" s="393"/>
      <c r="J1227" s="392"/>
      <c r="K1227" s="55"/>
      <c r="L1227" s="393"/>
      <c r="M1227" s="393"/>
      <c r="N1227" s="397"/>
      <c r="O1227" s="397"/>
      <c r="P1227" s="791"/>
    </row>
    <row r="1228" spans="1:16" hidden="1" outlineLevel="1" x14ac:dyDescent="0.25">
      <c r="A1228" s="38">
        <v>61</v>
      </c>
      <c r="B1228" s="389"/>
      <c r="C1228" s="393"/>
      <c r="D1228" s="393"/>
      <c r="E1228" s="393"/>
      <c r="F1228" s="392"/>
      <c r="G1228" s="55"/>
      <c r="H1228" s="389"/>
      <c r="I1228" s="393"/>
      <c r="J1228" s="392"/>
      <c r="K1228" s="55"/>
      <c r="L1228" s="393"/>
      <c r="M1228" s="393"/>
      <c r="N1228" s="397"/>
      <c r="O1228" s="397"/>
      <c r="P1228" s="791"/>
    </row>
    <row r="1229" spans="1:16" hidden="1" outlineLevel="1" x14ac:dyDescent="0.25">
      <c r="A1229" s="38">
        <v>62</v>
      </c>
      <c r="B1229" s="389"/>
      <c r="C1229" s="393"/>
      <c r="D1229" s="393"/>
      <c r="E1229" s="393"/>
      <c r="F1229" s="392"/>
      <c r="G1229" s="55"/>
      <c r="H1229" s="389"/>
      <c r="I1229" s="393"/>
      <c r="J1229" s="392"/>
      <c r="K1229" s="55"/>
      <c r="L1229" s="393"/>
      <c r="M1229" s="393"/>
      <c r="N1229" s="397"/>
      <c r="O1229" s="397"/>
      <c r="P1229" s="791"/>
    </row>
    <row r="1230" spans="1:16" hidden="1" outlineLevel="1" x14ac:dyDescent="0.25">
      <c r="A1230" s="38">
        <v>63</v>
      </c>
      <c r="B1230" s="389"/>
      <c r="C1230" s="393"/>
      <c r="D1230" s="393"/>
      <c r="E1230" s="393"/>
      <c r="F1230" s="392"/>
      <c r="G1230" s="55"/>
      <c r="H1230" s="389"/>
      <c r="I1230" s="393"/>
      <c r="J1230" s="392"/>
      <c r="K1230" s="55"/>
      <c r="L1230" s="393"/>
      <c r="M1230" s="393"/>
      <c r="N1230" s="397"/>
      <c r="O1230" s="397"/>
      <c r="P1230" s="791"/>
    </row>
    <row r="1231" spans="1:16" hidden="1" outlineLevel="1" x14ac:dyDescent="0.25">
      <c r="A1231" s="38">
        <v>64</v>
      </c>
      <c r="B1231" s="389"/>
      <c r="C1231" s="393"/>
      <c r="D1231" s="393"/>
      <c r="E1231" s="393"/>
      <c r="F1231" s="392"/>
      <c r="G1231" s="55"/>
      <c r="H1231" s="389"/>
      <c r="I1231" s="393"/>
      <c r="J1231" s="392"/>
      <c r="K1231" s="55"/>
      <c r="L1231" s="393"/>
      <c r="M1231" s="393"/>
      <c r="N1231" s="397"/>
      <c r="O1231" s="397"/>
      <c r="P1231" s="791"/>
    </row>
    <row r="1232" spans="1:16" hidden="1" outlineLevel="1" x14ac:dyDescent="0.25">
      <c r="A1232" s="38">
        <v>65</v>
      </c>
      <c r="B1232" s="389"/>
      <c r="C1232" s="393"/>
      <c r="D1232" s="393"/>
      <c r="E1232" s="393"/>
      <c r="F1232" s="392"/>
      <c r="G1232" s="55"/>
      <c r="H1232" s="389"/>
      <c r="I1232" s="393"/>
      <c r="J1232" s="392"/>
      <c r="K1232" s="55"/>
      <c r="L1232" s="393"/>
      <c r="M1232" s="393"/>
      <c r="N1232" s="397"/>
      <c r="O1232" s="397"/>
      <c r="P1232" s="791"/>
    </row>
    <row r="1233" spans="1:16" hidden="1" outlineLevel="1" x14ac:dyDescent="0.25">
      <c r="A1233" s="38">
        <v>66</v>
      </c>
      <c r="B1233" s="389"/>
      <c r="C1233" s="393"/>
      <c r="D1233" s="393"/>
      <c r="E1233" s="393"/>
      <c r="F1233" s="392"/>
      <c r="G1233" s="55"/>
      <c r="H1233" s="389"/>
      <c r="I1233" s="393"/>
      <c r="J1233" s="392"/>
      <c r="K1233" s="55"/>
      <c r="L1233" s="393"/>
      <c r="M1233" s="393"/>
      <c r="N1233" s="397"/>
      <c r="O1233" s="397"/>
      <c r="P1233" s="791"/>
    </row>
    <row r="1234" spans="1:16" hidden="1" outlineLevel="1" x14ac:dyDescent="0.25">
      <c r="A1234" s="38">
        <v>67</v>
      </c>
      <c r="B1234" s="389"/>
      <c r="C1234" s="393"/>
      <c r="D1234" s="393"/>
      <c r="E1234" s="393"/>
      <c r="F1234" s="392"/>
      <c r="G1234" s="55"/>
      <c r="H1234" s="389"/>
      <c r="I1234" s="393"/>
      <c r="J1234" s="392"/>
      <c r="K1234" s="55"/>
      <c r="L1234" s="393"/>
      <c r="M1234" s="393"/>
      <c r="N1234" s="397"/>
      <c r="O1234" s="397"/>
      <c r="P1234" s="791"/>
    </row>
    <row r="1235" spans="1:16" hidden="1" outlineLevel="1" x14ac:dyDescent="0.25">
      <c r="A1235" s="38">
        <v>68</v>
      </c>
      <c r="B1235" s="389"/>
      <c r="C1235" s="393"/>
      <c r="D1235" s="393"/>
      <c r="E1235" s="393"/>
      <c r="F1235" s="392"/>
      <c r="G1235" s="55"/>
      <c r="H1235" s="389"/>
      <c r="I1235" s="393"/>
      <c r="J1235" s="392"/>
      <c r="K1235" s="55"/>
      <c r="L1235" s="393"/>
      <c r="M1235" s="393"/>
      <c r="N1235" s="397"/>
      <c r="O1235" s="397"/>
      <c r="P1235" s="791"/>
    </row>
    <row r="1236" spans="1:16" hidden="1" outlineLevel="1" x14ac:dyDescent="0.25">
      <c r="A1236" s="38">
        <v>69</v>
      </c>
      <c r="B1236" s="389"/>
      <c r="C1236" s="393"/>
      <c r="D1236" s="393"/>
      <c r="E1236" s="393"/>
      <c r="F1236" s="392"/>
      <c r="G1236" s="55"/>
      <c r="H1236" s="389"/>
      <c r="I1236" s="393"/>
      <c r="J1236" s="392"/>
      <c r="K1236" s="55"/>
      <c r="L1236" s="393"/>
      <c r="M1236" s="393"/>
      <c r="N1236" s="397"/>
      <c r="O1236" s="397"/>
      <c r="P1236" s="791"/>
    </row>
    <row r="1237" spans="1:16" hidden="1" outlineLevel="1" x14ac:dyDescent="0.25">
      <c r="A1237" s="38">
        <v>70</v>
      </c>
      <c r="B1237" s="389"/>
      <c r="C1237" s="393"/>
      <c r="D1237" s="393"/>
      <c r="E1237" s="393"/>
      <c r="F1237" s="392"/>
      <c r="G1237" s="55"/>
      <c r="H1237" s="389"/>
      <c r="I1237" s="393"/>
      <c r="J1237" s="392"/>
      <c r="K1237" s="55"/>
      <c r="L1237" s="393"/>
      <c r="M1237" s="393"/>
      <c r="N1237" s="397"/>
      <c r="O1237" s="397"/>
      <c r="P1237" s="791"/>
    </row>
    <row r="1238" spans="1:16" hidden="1" outlineLevel="1" x14ac:dyDescent="0.25">
      <c r="A1238" s="38">
        <v>71</v>
      </c>
      <c r="B1238" s="389"/>
      <c r="C1238" s="393"/>
      <c r="D1238" s="393"/>
      <c r="E1238" s="393"/>
      <c r="F1238" s="392"/>
      <c r="G1238" s="55"/>
      <c r="H1238" s="389"/>
      <c r="I1238" s="393"/>
      <c r="J1238" s="392"/>
      <c r="K1238" s="55"/>
      <c r="L1238" s="393"/>
      <c r="M1238" s="393"/>
      <c r="N1238" s="397"/>
      <c r="O1238" s="397"/>
      <c r="P1238" s="791"/>
    </row>
    <row r="1239" spans="1:16" hidden="1" outlineLevel="1" x14ac:dyDescent="0.25">
      <c r="A1239" s="38">
        <v>72</v>
      </c>
      <c r="B1239" s="389"/>
      <c r="C1239" s="393"/>
      <c r="D1239" s="393"/>
      <c r="E1239" s="393"/>
      <c r="F1239" s="392"/>
      <c r="G1239" s="55"/>
      <c r="H1239" s="389"/>
      <c r="I1239" s="393"/>
      <c r="J1239" s="392"/>
      <c r="K1239" s="55"/>
      <c r="L1239" s="393"/>
      <c r="M1239" s="393"/>
      <c r="N1239" s="397"/>
      <c r="O1239" s="397"/>
      <c r="P1239" s="791"/>
    </row>
    <row r="1240" spans="1:16" hidden="1" outlineLevel="1" x14ac:dyDescent="0.25">
      <c r="A1240" s="38">
        <v>73</v>
      </c>
      <c r="B1240" s="389"/>
      <c r="C1240" s="393"/>
      <c r="D1240" s="393"/>
      <c r="E1240" s="393"/>
      <c r="F1240" s="392"/>
      <c r="G1240" s="55"/>
      <c r="H1240" s="389"/>
      <c r="I1240" s="393"/>
      <c r="J1240" s="392"/>
      <c r="K1240" s="55"/>
      <c r="L1240" s="393"/>
      <c r="M1240" s="393"/>
      <c r="N1240" s="397"/>
      <c r="O1240" s="397"/>
      <c r="P1240" s="791"/>
    </row>
    <row r="1241" spans="1:16" hidden="1" outlineLevel="1" x14ac:dyDescent="0.25">
      <c r="A1241" s="38">
        <v>74</v>
      </c>
      <c r="B1241" s="389"/>
      <c r="C1241" s="393"/>
      <c r="D1241" s="393"/>
      <c r="E1241" s="393"/>
      <c r="F1241" s="392"/>
      <c r="G1241" s="55"/>
      <c r="H1241" s="389"/>
      <c r="I1241" s="393"/>
      <c r="J1241" s="392"/>
      <c r="K1241" s="55"/>
      <c r="L1241" s="393"/>
      <c r="M1241" s="393"/>
      <c r="N1241" s="397"/>
      <c r="O1241" s="397"/>
      <c r="P1241" s="791"/>
    </row>
    <row r="1242" spans="1:16" hidden="1" outlineLevel="1" x14ac:dyDescent="0.25">
      <c r="A1242" s="38">
        <v>75</v>
      </c>
      <c r="B1242" s="389"/>
      <c r="C1242" s="393"/>
      <c r="D1242" s="393"/>
      <c r="E1242" s="393"/>
      <c r="F1242" s="392"/>
      <c r="G1242" s="55"/>
      <c r="H1242" s="389"/>
      <c r="I1242" s="393"/>
      <c r="J1242" s="392"/>
      <c r="K1242" s="55"/>
      <c r="L1242" s="393"/>
      <c r="M1242" s="393"/>
      <c r="N1242" s="397"/>
      <c r="O1242" s="397"/>
      <c r="P1242" s="791"/>
    </row>
    <row r="1243" spans="1:16" hidden="1" outlineLevel="1" x14ac:dyDescent="0.25">
      <c r="A1243" s="38">
        <v>76</v>
      </c>
      <c r="B1243" s="389"/>
      <c r="C1243" s="393"/>
      <c r="D1243" s="393"/>
      <c r="E1243" s="393"/>
      <c r="F1243" s="392"/>
      <c r="G1243" s="55"/>
      <c r="H1243" s="389"/>
      <c r="I1243" s="393"/>
      <c r="J1243" s="392"/>
      <c r="K1243" s="55"/>
      <c r="L1243" s="393"/>
      <c r="M1243" s="393"/>
      <c r="N1243" s="397"/>
      <c r="O1243" s="397"/>
      <c r="P1243" s="791"/>
    </row>
    <row r="1244" spans="1:16" hidden="1" outlineLevel="1" x14ac:dyDescent="0.25">
      <c r="A1244" s="38">
        <v>77</v>
      </c>
      <c r="B1244" s="389"/>
      <c r="C1244" s="393"/>
      <c r="D1244" s="393"/>
      <c r="E1244" s="393"/>
      <c r="F1244" s="392"/>
      <c r="G1244" s="55"/>
      <c r="H1244" s="389"/>
      <c r="I1244" s="393"/>
      <c r="J1244" s="392"/>
      <c r="K1244" s="55"/>
      <c r="L1244" s="393"/>
      <c r="M1244" s="393"/>
      <c r="N1244" s="397"/>
      <c r="O1244" s="397"/>
      <c r="P1244" s="791"/>
    </row>
    <row r="1245" spans="1:16" hidden="1" outlineLevel="1" x14ac:dyDescent="0.25">
      <c r="A1245" s="38">
        <v>78</v>
      </c>
      <c r="B1245" s="389"/>
      <c r="C1245" s="393"/>
      <c r="D1245" s="393"/>
      <c r="E1245" s="393"/>
      <c r="F1245" s="392"/>
      <c r="G1245" s="55"/>
      <c r="H1245" s="389"/>
      <c r="I1245" s="393"/>
      <c r="J1245" s="392"/>
      <c r="K1245" s="55"/>
      <c r="L1245" s="393"/>
      <c r="M1245" s="393"/>
      <c r="N1245" s="397"/>
      <c r="O1245" s="397"/>
      <c r="P1245" s="791"/>
    </row>
    <row r="1246" spans="1:16" hidden="1" outlineLevel="1" x14ac:dyDescent="0.25">
      <c r="A1246" s="38">
        <v>79</v>
      </c>
      <c r="B1246" s="389"/>
      <c r="C1246" s="393"/>
      <c r="D1246" s="393"/>
      <c r="E1246" s="393"/>
      <c r="F1246" s="392"/>
      <c r="G1246" s="55"/>
      <c r="H1246" s="389"/>
      <c r="I1246" s="393"/>
      <c r="J1246" s="392"/>
      <c r="K1246" s="55"/>
      <c r="L1246" s="393"/>
      <c r="M1246" s="393"/>
      <c r="N1246" s="397"/>
      <c r="O1246" s="397"/>
      <c r="P1246" s="791"/>
    </row>
    <row r="1247" spans="1:16" hidden="1" outlineLevel="1" x14ac:dyDescent="0.25">
      <c r="A1247" s="38">
        <v>80</v>
      </c>
      <c r="B1247" s="389"/>
      <c r="C1247" s="393"/>
      <c r="D1247" s="393"/>
      <c r="E1247" s="393"/>
      <c r="F1247" s="392"/>
      <c r="G1247" s="55"/>
      <c r="H1247" s="389"/>
      <c r="I1247" s="393"/>
      <c r="J1247" s="392"/>
      <c r="K1247" s="55"/>
      <c r="L1247" s="393"/>
      <c r="M1247" s="393"/>
      <c r="N1247" s="397"/>
      <c r="O1247" s="397"/>
      <c r="P1247" s="791"/>
    </row>
    <row r="1248" spans="1:16" hidden="1" outlineLevel="1" x14ac:dyDescent="0.25">
      <c r="A1248" s="38">
        <v>81</v>
      </c>
      <c r="B1248" s="389"/>
      <c r="C1248" s="393"/>
      <c r="D1248" s="393"/>
      <c r="E1248" s="393"/>
      <c r="F1248" s="392"/>
      <c r="G1248" s="55"/>
      <c r="H1248" s="389"/>
      <c r="I1248" s="393"/>
      <c r="J1248" s="392"/>
      <c r="K1248" s="55"/>
      <c r="L1248" s="393"/>
      <c r="M1248" s="393"/>
      <c r="N1248" s="397"/>
      <c r="O1248" s="397"/>
      <c r="P1248" s="791"/>
    </row>
    <row r="1249" spans="1:16" hidden="1" outlineLevel="1" x14ac:dyDescent="0.25">
      <c r="A1249" s="38">
        <v>82</v>
      </c>
      <c r="B1249" s="389"/>
      <c r="C1249" s="393"/>
      <c r="D1249" s="393"/>
      <c r="E1249" s="393"/>
      <c r="F1249" s="392"/>
      <c r="G1249" s="55"/>
      <c r="H1249" s="389"/>
      <c r="I1249" s="393"/>
      <c r="J1249" s="392"/>
      <c r="K1249" s="55"/>
      <c r="L1249" s="393"/>
      <c r="M1249" s="393"/>
      <c r="N1249" s="397"/>
      <c r="O1249" s="397"/>
      <c r="P1249" s="791"/>
    </row>
    <row r="1250" spans="1:16" hidden="1" outlineLevel="1" x14ac:dyDescent="0.25">
      <c r="A1250" s="38">
        <v>83</v>
      </c>
      <c r="B1250" s="389"/>
      <c r="C1250" s="393"/>
      <c r="D1250" s="393"/>
      <c r="E1250" s="393"/>
      <c r="F1250" s="392"/>
      <c r="G1250" s="55"/>
      <c r="H1250" s="389"/>
      <c r="I1250" s="393"/>
      <c r="J1250" s="392"/>
      <c r="K1250" s="55"/>
      <c r="L1250" s="393"/>
      <c r="M1250" s="393"/>
      <c r="N1250" s="397"/>
      <c r="O1250" s="397"/>
      <c r="P1250" s="791"/>
    </row>
    <row r="1251" spans="1:16" hidden="1" outlineLevel="1" x14ac:dyDescent="0.25">
      <c r="A1251" s="38">
        <v>84</v>
      </c>
      <c r="B1251" s="389"/>
      <c r="C1251" s="393"/>
      <c r="D1251" s="393"/>
      <c r="E1251" s="393"/>
      <c r="F1251" s="392"/>
      <c r="G1251" s="55"/>
      <c r="H1251" s="389"/>
      <c r="I1251" s="393"/>
      <c r="J1251" s="392"/>
      <c r="K1251" s="55"/>
      <c r="L1251" s="393"/>
      <c r="M1251" s="393"/>
      <c r="N1251" s="397"/>
      <c r="O1251" s="397"/>
      <c r="P1251" s="791"/>
    </row>
    <row r="1252" spans="1:16" hidden="1" outlineLevel="1" x14ac:dyDescent="0.25">
      <c r="A1252" s="38">
        <v>85</v>
      </c>
      <c r="B1252" s="389"/>
      <c r="C1252" s="393"/>
      <c r="D1252" s="393"/>
      <c r="E1252" s="393"/>
      <c r="F1252" s="392"/>
      <c r="G1252" s="55"/>
      <c r="H1252" s="389"/>
      <c r="I1252" s="393"/>
      <c r="J1252" s="392"/>
      <c r="K1252" s="55"/>
      <c r="L1252" s="393"/>
      <c r="M1252" s="393"/>
      <c r="N1252" s="397"/>
      <c r="O1252" s="397"/>
      <c r="P1252" s="791"/>
    </row>
    <row r="1253" spans="1:16" hidden="1" outlineLevel="1" x14ac:dyDescent="0.25">
      <c r="A1253" s="38">
        <v>86</v>
      </c>
      <c r="B1253" s="389"/>
      <c r="C1253" s="393"/>
      <c r="D1253" s="393"/>
      <c r="E1253" s="393"/>
      <c r="F1253" s="392"/>
      <c r="G1253" s="55"/>
      <c r="H1253" s="389"/>
      <c r="I1253" s="393"/>
      <c r="J1253" s="392"/>
      <c r="K1253" s="55"/>
      <c r="L1253" s="393"/>
      <c r="M1253" s="393"/>
      <c r="N1253" s="397"/>
      <c r="O1253" s="397"/>
      <c r="P1253" s="791"/>
    </row>
    <row r="1254" spans="1:16" hidden="1" outlineLevel="1" x14ac:dyDescent="0.25">
      <c r="A1254" s="38">
        <v>87</v>
      </c>
      <c r="B1254" s="389"/>
      <c r="C1254" s="393"/>
      <c r="D1254" s="393"/>
      <c r="E1254" s="393"/>
      <c r="F1254" s="392"/>
      <c r="G1254" s="55"/>
      <c r="H1254" s="389"/>
      <c r="I1254" s="393"/>
      <c r="J1254" s="392"/>
      <c r="K1254" s="55"/>
      <c r="L1254" s="393"/>
      <c r="M1254" s="393"/>
      <c r="N1254" s="397"/>
      <c r="O1254" s="397"/>
      <c r="P1254" s="791"/>
    </row>
    <row r="1255" spans="1:16" hidden="1" outlineLevel="1" x14ac:dyDescent="0.25">
      <c r="A1255" s="38">
        <v>88</v>
      </c>
      <c r="B1255" s="389"/>
      <c r="C1255" s="393"/>
      <c r="D1255" s="393"/>
      <c r="E1255" s="393"/>
      <c r="F1255" s="392"/>
      <c r="G1255" s="55"/>
      <c r="H1255" s="389"/>
      <c r="I1255" s="393"/>
      <c r="J1255" s="392"/>
      <c r="K1255" s="55"/>
      <c r="L1255" s="393"/>
      <c r="M1255" s="393"/>
      <c r="N1255" s="397"/>
      <c r="O1255" s="397"/>
      <c r="P1255" s="791"/>
    </row>
    <row r="1256" spans="1:16" hidden="1" outlineLevel="1" x14ac:dyDescent="0.25">
      <c r="A1256" s="38">
        <v>89</v>
      </c>
      <c r="B1256" s="389"/>
      <c r="C1256" s="393"/>
      <c r="D1256" s="393"/>
      <c r="E1256" s="393"/>
      <c r="F1256" s="392"/>
      <c r="G1256" s="55"/>
      <c r="H1256" s="389"/>
      <c r="I1256" s="393"/>
      <c r="J1256" s="392"/>
      <c r="K1256" s="55"/>
      <c r="L1256" s="393"/>
      <c r="M1256" s="393"/>
      <c r="N1256" s="397"/>
      <c r="O1256" s="397"/>
      <c r="P1256" s="791"/>
    </row>
    <row r="1257" spans="1:16" hidden="1" outlineLevel="1" x14ac:dyDescent="0.25">
      <c r="A1257" s="38">
        <v>90</v>
      </c>
      <c r="B1257" s="389"/>
      <c r="C1257" s="393"/>
      <c r="D1257" s="393"/>
      <c r="E1257" s="393"/>
      <c r="F1257" s="392"/>
      <c r="G1257" s="55"/>
      <c r="H1257" s="389"/>
      <c r="I1257" s="393"/>
      <c r="J1257" s="392"/>
      <c r="K1257" s="55"/>
      <c r="L1257" s="393"/>
      <c r="M1257" s="393"/>
      <c r="N1257" s="397"/>
      <c r="O1257" s="397"/>
      <c r="P1257" s="791"/>
    </row>
    <row r="1258" spans="1:16" hidden="1" outlineLevel="1" x14ac:dyDescent="0.25">
      <c r="A1258" s="38">
        <v>91</v>
      </c>
      <c r="B1258" s="389"/>
      <c r="C1258" s="393"/>
      <c r="D1258" s="393"/>
      <c r="E1258" s="393"/>
      <c r="F1258" s="392"/>
      <c r="G1258" s="55"/>
      <c r="H1258" s="389"/>
      <c r="I1258" s="393"/>
      <c r="J1258" s="392"/>
      <c r="K1258" s="55"/>
      <c r="L1258" s="393"/>
      <c r="M1258" s="393"/>
      <c r="N1258" s="397"/>
      <c r="O1258" s="397"/>
      <c r="P1258" s="791"/>
    </row>
    <row r="1259" spans="1:16" hidden="1" outlineLevel="1" x14ac:dyDescent="0.25">
      <c r="A1259" s="38">
        <v>92</v>
      </c>
      <c r="B1259" s="389"/>
      <c r="C1259" s="393"/>
      <c r="D1259" s="393"/>
      <c r="E1259" s="393"/>
      <c r="F1259" s="392"/>
      <c r="G1259" s="55"/>
      <c r="H1259" s="389"/>
      <c r="I1259" s="393"/>
      <c r="J1259" s="392"/>
      <c r="K1259" s="55"/>
      <c r="L1259" s="393"/>
      <c r="M1259" s="393"/>
      <c r="N1259" s="397"/>
      <c r="O1259" s="397"/>
      <c r="P1259" s="791"/>
    </row>
    <row r="1260" spans="1:16" hidden="1" outlineLevel="1" x14ac:dyDescent="0.25">
      <c r="A1260" s="38">
        <v>93</v>
      </c>
      <c r="B1260" s="389"/>
      <c r="C1260" s="393"/>
      <c r="D1260" s="393"/>
      <c r="E1260" s="393"/>
      <c r="F1260" s="392"/>
      <c r="G1260" s="55"/>
      <c r="H1260" s="389"/>
      <c r="I1260" s="393"/>
      <c r="J1260" s="392"/>
      <c r="K1260" s="55"/>
      <c r="L1260" s="393"/>
      <c r="M1260" s="393"/>
      <c r="N1260" s="397"/>
      <c r="O1260" s="397"/>
      <c r="P1260" s="791"/>
    </row>
    <row r="1261" spans="1:16" hidden="1" outlineLevel="1" x14ac:dyDescent="0.25">
      <c r="A1261" s="38">
        <v>94</v>
      </c>
      <c r="B1261" s="389"/>
      <c r="C1261" s="393"/>
      <c r="D1261" s="393"/>
      <c r="E1261" s="393"/>
      <c r="F1261" s="392"/>
      <c r="G1261" s="55"/>
      <c r="H1261" s="389"/>
      <c r="I1261" s="393"/>
      <c r="J1261" s="392"/>
      <c r="K1261" s="55"/>
      <c r="L1261" s="393"/>
      <c r="M1261" s="393"/>
      <c r="N1261" s="397"/>
      <c r="O1261" s="397"/>
      <c r="P1261" s="791"/>
    </row>
    <row r="1262" spans="1:16" hidden="1" outlineLevel="1" x14ac:dyDescent="0.25">
      <c r="A1262" s="38">
        <v>95</v>
      </c>
      <c r="B1262" s="389"/>
      <c r="C1262" s="393"/>
      <c r="D1262" s="393"/>
      <c r="E1262" s="393"/>
      <c r="F1262" s="392"/>
      <c r="G1262" s="55"/>
      <c r="H1262" s="389"/>
      <c r="I1262" s="393"/>
      <c r="J1262" s="392"/>
      <c r="K1262" s="55"/>
      <c r="L1262" s="393"/>
      <c r="M1262" s="393"/>
      <c r="N1262" s="397"/>
      <c r="O1262" s="397"/>
      <c r="P1262" s="791"/>
    </row>
    <row r="1263" spans="1:16" ht="15.75" collapsed="1" thickBot="1" x14ac:dyDescent="0.3">
      <c r="A1263" s="39">
        <v>96</v>
      </c>
      <c r="B1263" s="390"/>
      <c r="C1263" s="394"/>
      <c r="D1263" s="394"/>
      <c r="E1263" s="394"/>
      <c r="F1263" s="392"/>
      <c r="G1263" s="55"/>
      <c r="H1263" s="389"/>
      <c r="I1263" s="393"/>
      <c r="J1263" s="392"/>
      <c r="K1263" s="55"/>
      <c r="L1263" s="393"/>
      <c r="M1263" s="393"/>
      <c r="N1263" s="397"/>
      <c r="O1263" s="397"/>
      <c r="P1263" s="791"/>
    </row>
    <row r="1264" spans="1:16" ht="15.75" thickBot="1" x14ac:dyDescent="0.3">
      <c r="A1264" s="266" t="s">
        <v>747</v>
      </c>
      <c r="B1264" s="388"/>
      <c r="C1264" s="391"/>
      <c r="D1264" s="391"/>
      <c r="E1264" s="391"/>
      <c r="F1264" s="395"/>
      <c r="G1264" s="34"/>
      <c r="H1264" s="388"/>
      <c r="I1264" s="391"/>
      <c r="J1264" s="395"/>
      <c r="K1264" s="34"/>
      <c r="L1264" s="391"/>
      <c r="M1264" s="391"/>
      <c r="N1264" s="397"/>
      <c r="O1264" s="397"/>
      <c r="P1264" s="791"/>
    </row>
    <row r="1265" spans="1:16" hidden="1" outlineLevel="1" x14ac:dyDescent="0.25">
      <c r="A1265" s="38">
        <v>1</v>
      </c>
      <c r="B1265" s="389"/>
      <c r="C1265" s="393"/>
      <c r="D1265" s="393"/>
      <c r="E1265" s="393"/>
      <c r="F1265" s="392"/>
      <c r="G1265" s="55"/>
      <c r="H1265" s="389"/>
      <c r="I1265" s="393"/>
      <c r="J1265" s="392"/>
      <c r="K1265" s="55"/>
      <c r="L1265" s="393"/>
      <c r="M1265" s="393"/>
      <c r="N1265" s="397"/>
      <c r="O1265" s="397"/>
      <c r="P1265" s="791"/>
    </row>
    <row r="1266" spans="1:16" hidden="1" outlineLevel="1" x14ac:dyDescent="0.25">
      <c r="A1266" s="38">
        <v>2</v>
      </c>
      <c r="B1266" s="389"/>
      <c r="C1266" s="393"/>
      <c r="D1266" s="393"/>
      <c r="E1266" s="393"/>
      <c r="F1266" s="392"/>
      <c r="G1266" s="55"/>
      <c r="H1266" s="389"/>
      <c r="I1266" s="393"/>
      <c r="J1266" s="392"/>
      <c r="K1266" s="55"/>
      <c r="L1266" s="393"/>
      <c r="M1266" s="393"/>
      <c r="N1266" s="397"/>
      <c r="O1266" s="397"/>
      <c r="P1266" s="791"/>
    </row>
    <row r="1267" spans="1:16" hidden="1" outlineLevel="1" x14ac:dyDescent="0.25">
      <c r="A1267" s="38">
        <v>3</v>
      </c>
      <c r="B1267" s="389"/>
      <c r="C1267" s="393"/>
      <c r="D1267" s="393"/>
      <c r="E1267" s="393"/>
      <c r="F1267" s="392"/>
      <c r="G1267" s="55"/>
      <c r="H1267" s="389"/>
      <c r="I1267" s="393"/>
      <c r="J1267" s="392"/>
      <c r="K1267" s="55"/>
      <c r="L1267" s="393"/>
      <c r="M1267" s="393"/>
      <c r="N1267" s="397"/>
      <c r="O1267" s="397"/>
      <c r="P1267" s="791"/>
    </row>
    <row r="1268" spans="1:16" hidden="1" outlineLevel="1" x14ac:dyDescent="0.25">
      <c r="A1268" s="38">
        <v>4</v>
      </c>
      <c r="B1268" s="389"/>
      <c r="C1268" s="393"/>
      <c r="D1268" s="393"/>
      <c r="E1268" s="393"/>
      <c r="F1268" s="392"/>
      <c r="G1268" s="55"/>
      <c r="H1268" s="389"/>
      <c r="I1268" s="393"/>
      <c r="J1268" s="392"/>
      <c r="K1268" s="55"/>
      <c r="L1268" s="393"/>
      <c r="M1268" s="393"/>
      <c r="N1268" s="397"/>
      <c r="O1268" s="397"/>
      <c r="P1268" s="791"/>
    </row>
    <row r="1269" spans="1:16" hidden="1" outlineLevel="1" x14ac:dyDescent="0.25">
      <c r="A1269" s="38">
        <v>5</v>
      </c>
      <c r="B1269" s="389"/>
      <c r="C1269" s="393"/>
      <c r="D1269" s="393"/>
      <c r="E1269" s="393"/>
      <c r="F1269" s="392"/>
      <c r="G1269" s="55"/>
      <c r="H1269" s="389"/>
      <c r="I1269" s="393"/>
      <c r="J1269" s="392"/>
      <c r="K1269" s="55"/>
      <c r="L1269" s="393"/>
      <c r="M1269" s="393"/>
      <c r="N1269" s="397"/>
      <c r="O1269" s="397"/>
      <c r="P1269" s="791"/>
    </row>
    <row r="1270" spans="1:16" hidden="1" outlineLevel="1" x14ac:dyDescent="0.25">
      <c r="A1270" s="38">
        <v>6</v>
      </c>
      <c r="B1270" s="389"/>
      <c r="C1270" s="393"/>
      <c r="D1270" s="393"/>
      <c r="E1270" s="393"/>
      <c r="F1270" s="392"/>
      <c r="G1270" s="55"/>
      <c r="H1270" s="389"/>
      <c r="I1270" s="393"/>
      <c r="J1270" s="392"/>
      <c r="K1270" s="55"/>
      <c r="L1270" s="393"/>
      <c r="M1270" s="393"/>
      <c r="N1270" s="397"/>
      <c r="O1270" s="397"/>
      <c r="P1270" s="791"/>
    </row>
    <row r="1271" spans="1:16" hidden="1" outlineLevel="1" x14ac:dyDescent="0.25">
      <c r="A1271" s="38">
        <v>7</v>
      </c>
      <c r="B1271" s="389"/>
      <c r="C1271" s="393"/>
      <c r="D1271" s="393"/>
      <c r="E1271" s="393"/>
      <c r="F1271" s="392"/>
      <c r="G1271" s="55"/>
      <c r="H1271" s="389"/>
      <c r="I1271" s="393"/>
      <c r="J1271" s="392"/>
      <c r="K1271" s="55"/>
      <c r="L1271" s="393"/>
      <c r="M1271" s="393"/>
      <c r="N1271" s="397"/>
      <c r="O1271" s="397"/>
      <c r="P1271" s="791"/>
    </row>
    <row r="1272" spans="1:16" hidden="1" outlineLevel="1" x14ac:dyDescent="0.25">
      <c r="A1272" s="38">
        <v>8</v>
      </c>
      <c r="B1272" s="389"/>
      <c r="C1272" s="393"/>
      <c r="D1272" s="393"/>
      <c r="E1272" s="393"/>
      <c r="F1272" s="392"/>
      <c r="G1272" s="55"/>
      <c r="H1272" s="389"/>
      <c r="I1272" s="393"/>
      <c r="J1272" s="392"/>
      <c r="K1272" s="55"/>
      <c r="L1272" s="393"/>
      <c r="M1272" s="393"/>
      <c r="N1272" s="397"/>
      <c r="O1272" s="397"/>
      <c r="P1272" s="791"/>
    </row>
    <row r="1273" spans="1:16" hidden="1" outlineLevel="1" x14ac:dyDescent="0.25">
      <c r="A1273" s="38">
        <v>9</v>
      </c>
      <c r="B1273" s="389"/>
      <c r="C1273" s="393"/>
      <c r="D1273" s="393"/>
      <c r="E1273" s="393"/>
      <c r="F1273" s="392"/>
      <c r="G1273" s="55"/>
      <c r="H1273" s="389"/>
      <c r="I1273" s="393"/>
      <c r="J1273" s="392"/>
      <c r="K1273" s="55"/>
      <c r="L1273" s="393"/>
      <c r="M1273" s="393"/>
      <c r="N1273" s="397"/>
      <c r="O1273" s="397"/>
      <c r="P1273" s="791"/>
    </row>
    <row r="1274" spans="1:16" hidden="1" outlineLevel="1" x14ac:dyDescent="0.25">
      <c r="A1274" s="38">
        <v>10</v>
      </c>
      <c r="B1274" s="389"/>
      <c r="C1274" s="393"/>
      <c r="D1274" s="393"/>
      <c r="E1274" s="393"/>
      <c r="F1274" s="392"/>
      <c r="G1274" s="55"/>
      <c r="H1274" s="389"/>
      <c r="I1274" s="393"/>
      <c r="J1274" s="392"/>
      <c r="K1274" s="55"/>
      <c r="L1274" s="393"/>
      <c r="M1274" s="393"/>
      <c r="N1274" s="397"/>
      <c r="O1274" s="397"/>
      <c r="P1274" s="791"/>
    </row>
    <row r="1275" spans="1:16" hidden="1" outlineLevel="1" x14ac:dyDescent="0.25">
      <c r="A1275" s="38">
        <v>11</v>
      </c>
      <c r="B1275" s="389"/>
      <c r="C1275" s="393"/>
      <c r="D1275" s="393"/>
      <c r="E1275" s="393"/>
      <c r="F1275" s="392"/>
      <c r="G1275" s="55"/>
      <c r="H1275" s="389"/>
      <c r="I1275" s="393"/>
      <c r="J1275" s="392"/>
      <c r="K1275" s="55"/>
      <c r="L1275" s="393"/>
      <c r="M1275" s="393"/>
      <c r="N1275" s="397"/>
      <c r="O1275" s="397"/>
      <c r="P1275" s="791"/>
    </row>
    <row r="1276" spans="1:16" hidden="1" outlineLevel="1" x14ac:dyDescent="0.25">
      <c r="A1276" s="38">
        <v>12</v>
      </c>
      <c r="B1276" s="389"/>
      <c r="C1276" s="393"/>
      <c r="D1276" s="393"/>
      <c r="E1276" s="393"/>
      <c r="F1276" s="392"/>
      <c r="G1276" s="55"/>
      <c r="H1276" s="389"/>
      <c r="I1276" s="393"/>
      <c r="J1276" s="392"/>
      <c r="K1276" s="55"/>
      <c r="L1276" s="393"/>
      <c r="M1276" s="393"/>
      <c r="N1276" s="397"/>
      <c r="O1276" s="397"/>
      <c r="P1276" s="791"/>
    </row>
    <row r="1277" spans="1:16" hidden="1" outlineLevel="1" x14ac:dyDescent="0.25">
      <c r="A1277" s="38">
        <v>13</v>
      </c>
      <c r="B1277" s="389"/>
      <c r="C1277" s="393"/>
      <c r="D1277" s="393"/>
      <c r="E1277" s="393"/>
      <c r="F1277" s="392"/>
      <c r="G1277" s="55"/>
      <c r="H1277" s="389"/>
      <c r="I1277" s="393"/>
      <c r="J1277" s="392"/>
      <c r="K1277" s="55"/>
      <c r="L1277" s="393"/>
      <c r="M1277" s="393"/>
      <c r="N1277" s="397"/>
      <c r="O1277" s="397"/>
      <c r="P1277" s="791"/>
    </row>
    <row r="1278" spans="1:16" hidden="1" outlineLevel="1" x14ac:dyDescent="0.25">
      <c r="A1278" s="38">
        <v>14</v>
      </c>
      <c r="B1278" s="389"/>
      <c r="C1278" s="393"/>
      <c r="D1278" s="393"/>
      <c r="E1278" s="393"/>
      <c r="F1278" s="392"/>
      <c r="G1278" s="55"/>
      <c r="H1278" s="389"/>
      <c r="I1278" s="393"/>
      <c r="J1278" s="392"/>
      <c r="K1278" s="55"/>
      <c r="L1278" s="393"/>
      <c r="M1278" s="393"/>
      <c r="N1278" s="397"/>
      <c r="O1278" s="397"/>
      <c r="P1278" s="791"/>
    </row>
    <row r="1279" spans="1:16" hidden="1" outlineLevel="1" x14ac:dyDescent="0.25">
      <c r="A1279" s="38">
        <v>15</v>
      </c>
      <c r="B1279" s="389"/>
      <c r="C1279" s="393"/>
      <c r="D1279" s="393"/>
      <c r="E1279" s="393"/>
      <c r="F1279" s="392"/>
      <c r="G1279" s="55"/>
      <c r="H1279" s="389"/>
      <c r="I1279" s="393"/>
      <c r="J1279" s="392"/>
      <c r="K1279" s="55"/>
      <c r="L1279" s="393"/>
      <c r="M1279" s="393"/>
      <c r="N1279" s="397"/>
      <c r="O1279" s="397"/>
      <c r="P1279" s="791"/>
    </row>
    <row r="1280" spans="1:16" hidden="1" outlineLevel="1" x14ac:dyDescent="0.25">
      <c r="A1280" s="38">
        <v>16</v>
      </c>
      <c r="B1280" s="389"/>
      <c r="C1280" s="393"/>
      <c r="D1280" s="393"/>
      <c r="E1280" s="393"/>
      <c r="F1280" s="392"/>
      <c r="G1280" s="55"/>
      <c r="H1280" s="389"/>
      <c r="I1280" s="393"/>
      <c r="J1280" s="392"/>
      <c r="K1280" s="55"/>
      <c r="L1280" s="393"/>
      <c r="M1280" s="393"/>
      <c r="N1280" s="397"/>
      <c r="O1280" s="397"/>
      <c r="P1280" s="791"/>
    </row>
    <row r="1281" spans="1:16" hidden="1" outlineLevel="1" x14ac:dyDescent="0.25">
      <c r="A1281" s="38">
        <v>17</v>
      </c>
      <c r="B1281" s="389"/>
      <c r="C1281" s="393"/>
      <c r="D1281" s="393"/>
      <c r="E1281" s="393"/>
      <c r="F1281" s="392"/>
      <c r="G1281" s="55"/>
      <c r="H1281" s="389"/>
      <c r="I1281" s="393"/>
      <c r="J1281" s="392"/>
      <c r="K1281" s="55"/>
      <c r="L1281" s="393"/>
      <c r="M1281" s="393"/>
      <c r="N1281" s="397"/>
      <c r="O1281" s="397"/>
      <c r="P1281" s="791"/>
    </row>
    <row r="1282" spans="1:16" hidden="1" outlineLevel="1" x14ac:dyDescent="0.25">
      <c r="A1282" s="38">
        <v>18</v>
      </c>
      <c r="B1282" s="389"/>
      <c r="C1282" s="393"/>
      <c r="D1282" s="393"/>
      <c r="E1282" s="393"/>
      <c r="F1282" s="392"/>
      <c r="G1282" s="55"/>
      <c r="H1282" s="389"/>
      <c r="I1282" s="393"/>
      <c r="J1282" s="392"/>
      <c r="K1282" s="55"/>
      <c r="L1282" s="393"/>
      <c r="M1282" s="393"/>
      <c r="N1282" s="397"/>
      <c r="O1282" s="397"/>
      <c r="P1282" s="791"/>
    </row>
    <row r="1283" spans="1:16" hidden="1" outlineLevel="1" x14ac:dyDescent="0.25">
      <c r="A1283" s="38">
        <v>19</v>
      </c>
      <c r="B1283" s="389"/>
      <c r="C1283" s="393"/>
      <c r="D1283" s="393"/>
      <c r="E1283" s="393"/>
      <c r="F1283" s="392"/>
      <c r="G1283" s="55"/>
      <c r="H1283" s="389"/>
      <c r="I1283" s="393"/>
      <c r="J1283" s="392"/>
      <c r="K1283" s="55"/>
      <c r="L1283" s="393"/>
      <c r="M1283" s="393"/>
      <c r="N1283" s="397"/>
      <c r="O1283" s="397"/>
      <c r="P1283" s="791"/>
    </row>
    <row r="1284" spans="1:16" hidden="1" outlineLevel="1" x14ac:dyDescent="0.25">
      <c r="A1284" s="38">
        <v>20</v>
      </c>
      <c r="B1284" s="389"/>
      <c r="C1284" s="393"/>
      <c r="D1284" s="393"/>
      <c r="E1284" s="393"/>
      <c r="F1284" s="392"/>
      <c r="G1284" s="55"/>
      <c r="H1284" s="389"/>
      <c r="I1284" s="393"/>
      <c r="J1284" s="392"/>
      <c r="K1284" s="55"/>
      <c r="L1284" s="393"/>
      <c r="M1284" s="393"/>
      <c r="N1284" s="397"/>
      <c r="O1284" s="397"/>
      <c r="P1284" s="791"/>
    </row>
    <row r="1285" spans="1:16" hidden="1" outlineLevel="1" x14ac:dyDescent="0.25">
      <c r="A1285" s="38">
        <v>21</v>
      </c>
      <c r="B1285" s="389"/>
      <c r="C1285" s="393"/>
      <c r="D1285" s="393"/>
      <c r="E1285" s="393"/>
      <c r="F1285" s="392"/>
      <c r="G1285" s="55"/>
      <c r="H1285" s="389"/>
      <c r="I1285" s="393"/>
      <c r="J1285" s="392"/>
      <c r="K1285" s="55"/>
      <c r="L1285" s="393"/>
      <c r="M1285" s="393"/>
      <c r="N1285" s="397"/>
      <c r="O1285" s="397"/>
      <c r="P1285" s="791"/>
    </row>
    <row r="1286" spans="1:16" hidden="1" outlineLevel="1" x14ac:dyDescent="0.25">
      <c r="A1286" s="38">
        <v>22</v>
      </c>
      <c r="B1286" s="389"/>
      <c r="C1286" s="393"/>
      <c r="D1286" s="393"/>
      <c r="E1286" s="393"/>
      <c r="F1286" s="392"/>
      <c r="G1286" s="55"/>
      <c r="H1286" s="389"/>
      <c r="I1286" s="393"/>
      <c r="J1286" s="392"/>
      <c r="K1286" s="55"/>
      <c r="L1286" s="393"/>
      <c r="M1286" s="393"/>
      <c r="N1286" s="397"/>
      <c r="O1286" s="397"/>
      <c r="P1286" s="791"/>
    </row>
    <row r="1287" spans="1:16" hidden="1" outlineLevel="1" x14ac:dyDescent="0.25">
      <c r="A1287" s="38">
        <v>23</v>
      </c>
      <c r="B1287" s="389"/>
      <c r="C1287" s="393"/>
      <c r="D1287" s="393"/>
      <c r="E1287" s="393"/>
      <c r="F1287" s="392"/>
      <c r="G1287" s="55"/>
      <c r="H1287" s="389"/>
      <c r="I1287" s="393"/>
      <c r="J1287" s="392"/>
      <c r="K1287" s="55"/>
      <c r="L1287" s="393"/>
      <c r="M1287" s="393"/>
      <c r="N1287" s="397"/>
      <c r="O1287" s="397"/>
      <c r="P1287" s="791"/>
    </row>
    <row r="1288" spans="1:16" hidden="1" outlineLevel="1" x14ac:dyDescent="0.25">
      <c r="A1288" s="38">
        <v>24</v>
      </c>
      <c r="B1288" s="389"/>
      <c r="C1288" s="393"/>
      <c r="D1288" s="393"/>
      <c r="E1288" s="393"/>
      <c r="F1288" s="392"/>
      <c r="G1288" s="55"/>
      <c r="H1288" s="389"/>
      <c r="I1288" s="393"/>
      <c r="J1288" s="392"/>
      <c r="K1288" s="55"/>
      <c r="L1288" s="393"/>
      <c r="M1288" s="393"/>
      <c r="N1288" s="397"/>
      <c r="O1288" s="397"/>
      <c r="P1288" s="791"/>
    </row>
    <row r="1289" spans="1:16" hidden="1" outlineLevel="1" x14ac:dyDescent="0.25">
      <c r="A1289" s="38">
        <v>25</v>
      </c>
      <c r="B1289" s="389"/>
      <c r="C1289" s="393"/>
      <c r="D1289" s="393"/>
      <c r="E1289" s="393"/>
      <c r="F1289" s="392"/>
      <c r="G1289" s="55"/>
      <c r="H1289" s="389"/>
      <c r="I1289" s="393"/>
      <c r="J1289" s="392"/>
      <c r="K1289" s="55"/>
      <c r="L1289" s="393"/>
      <c r="M1289" s="393"/>
      <c r="N1289" s="397"/>
      <c r="O1289" s="397"/>
      <c r="P1289" s="791"/>
    </row>
    <row r="1290" spans="1:16" hidden="1" outlineLevel="1" x14ac:dyDescent="0.25">
      <c r="A1290" s="38">
        <v>26</v>
      </c>
      <c r="B1290" s="389"/>
      <c r="C1290" s="393"/>
      <c r="D1290" s="393"/>
      <c r="E1290" s="393"/>
      <c r="F1290" s="392"/>
      <c r="G1290" s="55"/>
      <c r="H1290" s="389"/>
      <c r="I1290" s="393"/>
      <c r="J1290" s="392"/>
      <c r="K1290" s="55"/>
      <c r="L1290" s="393"/>
      <c r="M1290" s="393"/>
      <c r="N1290" s="397"/>
      <c r="O1290" s="397"/>
      <c r="P1290" s="791"/>
    </row>
    <row r="1291" spans="1:16" hidden="1" outlineLevel="1" x14ac:dyDescent="0.25">
      <c r="A1291" s="38">
        <v>27</v>
      </c>
      <c r="B1291" s="389"/>
      <c r="C1291" s="393"/>
      <c r="D1291" s="393"/>
      <c r="E1291" s="393"/>
      <c r="F1291" s="392"/>
      <c r="G1291" s="55"/>
      <c r="H1291" s="389"/>
      <c r="I1291" s="393"/>
      <c r="J1291" s="392"/>
      <c r="K1291" s="55"/>
      <c r="L1291" s="393"/>
      <c r="M1291" s="393"/>
      <c r="N1291" s="397"/>
      <c r="O1291" s="397"/>
      <c r="P1291" s="791"/>
    </row>
    <row r="1292" spans="1:16" hidden="1" outlineLevel="1" x14ac:dyDescent="0.25">
      <c r="A1292" s="38">
        <v>28</v>
      </c>
      <c r="B1292" s="389"/>
      <c r="C1292" s="393"/>
      <c r="D1292" s="393"/>
      <c r="E1292" s="393"/>
      <c r="F1292" s="392"/>
      <c r="G1292" s="55"/>
      <c r="H1292" s="389"/>
      <c r="I1292" s="393"/>
      <c r="J1292" s="392"/>
      <c r="K1292" s="55"/>
      <c r="L1292" s="393"/>
      <c r="M1292" s="393"/>
      <c r="N1292" s="397"/>
      <c r="O1292" s="397"/>
      <c r="P1292" s="791"/>
    </row>
    <row r="1293" spans="1:16" hidden="1" outlineLevel="1" x14ac:dyDescent="0.25">
      <c r="A1293" s="38">
        <v>29</v>
      </c>
      <c r="B1293" s="389"/>
      <c r="C1293" s="393"/>
      <c r="D1293" s="393"/>
      <c r="E1293" s="393"/>
      <c r="F1293" s="392"/>
      <c r="G1293" s="55"/>
      <c r="H1293" s="389"/>
      <c r="I1293" s="393"/>
      <c r="J1293" s="392"/>
      <c r="K1293" s="55"/>
      <c r="L1293" s="393"/>
      <c r="M1293" s="393"/>
      <c r="N1293" s="397"/>
      <c r="O1293" s="397"/>
      <c r="P1293" s="791"/>
    </row>
    <row r="1294" spans="1:16" hidden="1" outlineLevel="1" x14ac:dyDescent="0.25">
      <c r="A1294" s="38">
        <v>30</v>
      </c>
      <c r="B1294" s="389"/>
      <c r="C1294" s="393"/>
      <c r="D1294" s="393"/>
      <c r="E1294" s="393"/>
      <c r="F1294" s="392"/>
      <c r="G1294" s="55"/>
      <c r="H1294" s="389"/>
      <c r="I1294" s="393"/>
      <c r="J1294" s="392"/>
      <c r="K1294" s="55"/>
      <c r="L1294" s="393"/>
      <c r="M1294" s="393"/>
      <c r="N1294" s="397"/>
      <c r="O1294" s="397"/>
      <c r="P1294" s="791"/>
    </row>
    <row r="1295" spans="1:16" hidden="1" outlineLevel="1" x14ac:dyDescent="0.25">
      <c r="A1295" s="38">
        <v>31</v>
      </c>
      <c r="B1295" s="389"/>
      <c r="C1295" s="393"/>
      <c r="D1295" s="393"/>
      <c r="E1295" s="393"/>
      <c r="F1295" s="392"/>
      <c r="G1295" s="55"/>
      <c r="H1295" s="389"/>
      <c r="I1295" s="393"/>
      <c r="J1295" s="392"/>
      <c r="K1295" s="55"/>
      <c r="L1295" s="393"/>
      <c r="M1295" s="393"/>
      <c r="N1295" s="397"/>
      <c r="O1295" s="397"/>
      <c r="P1295" s="791"/>
    </row>
    <row r="1296" spans="1:16" hidden="1" outlineLevel="1" x14ac:dyDescent="0.25">
      <c r="A1296" s="38">
        <v>32</v>
      </c>
      <c r="B1296" s="389"/>
      <c r="C1296" s="393"/>
      <c r="D1296" s="393"/>
      <c r="E1296" s="393"/>
      <c r="F1296" s="392"/>
      <c r="G1296" s="55"/>
      <c r="H1296" s="389"/>
      <c r="I1296" s="393"/>
      <c r="J1296" s="392"/>
      <c r="K1296" s="55"/>
      <c r="L1296" s="393"/>
      <c r="M1296" s="393"/>
      <c r="N1296" s="397"/>
      <c r="O1296" s="397"/>
      <c r="P1296" s="791"/>
    </row>
    <row r="1297" spans="1:16" hidden="1" outlineLevel="1" x14ac:dyDescent="0.25">
      <c r="A1297" s="38">
        <v>33</v>
      </c>
      <c r="B1297" s="389"/>
      <c r="C1297" s="393"/>
      <c r="D1297" s="393"/>
      <c r="E1297" s="393"/>
      <c r="F1297" s="392"/>
      <c r="G1297" s="55"/>
      <c r="H1297" s="389"/>
      <c r="I1297" s="393"/>
      <c r="J1297" s="392"/>
      <c r="K1297" s="55"/>
      <c r="L1297" s="393"/>
      <c r="M1297" s="393"/>
      <c r="N1297" s="397"/>
      <c r="O1297" s="397"/>
      <c r="P1297" s="791"/>
    </row>
    <row r="1298" spans="1:16" hidden="1" outlineLevel="1" x14ac:dyDescent="0.25">
      <c r="A1298" s="38">
        <v>34</v>
      </c>
      <c r="B1298" s="389"/>
      <c r="C1298" s="393"/>
      <c r="D1298" s="393"/>
      <c r="E1298" s="393"/>
      <c r="F1298" s="392"/>
      <c r="G1298" s="55"/>
      <c r="H1298" s="389"/>
      <c r="I1298" s="393"/>
      <c r="J1298" s="392"/>
      <c r="K1298" s="55"/>
      <c r="L1298" s="393"/>
      <c r="M1298" s="393"/>
      <c r="N1298" s="397"/>
      <c r="O1298" s="397"/>
      <c r="P1298" s="791"/>
    </row>
    <row r="1299" spans="1:16" hidden="1" outlineLevel="1" x14ac:dyDescent="0.25">
      <c r="A1299" s="38">
        <v>35</v>
      </c>
      <c r="B1299" s="389"/>
      <c r="C1299" s="393"/>
      <c r="D1299" s="393"/>
      <c r="E1299" s="393"/>
      <c r="F1299" s="392"/>
      <c r="G1299" s="55"/>
      <c r="H1299" s="389"/>
      <c r="I1299" s="393"/>
      <c r="J1299" s="392"/>
      <c r="K1299" s="55"/>
      <c r="L1299" s="393"/>
      <c r="M1299" s="393"/>
      <c r="N1299" s="397"/>
      <c r="O1299" s="397"/>
      <c r="P1299" s="791"/>
    </row>
    <row r="1300" spans="1:16" hidden="1" outlineLevel="1" x14ac:dyDescent="0.25">
      <c r="A1300" s="38">
        <v>36</v>
      </c>
      <c r="B1300" s="389"/>
      <c r="C1300" s="393"/>
      <c r="D1300" s="393"/>
      <c r="E1300" s="393"/>
      <c r="F1300" s="392"/>
      <c r="G1300" s="55"/>
      <c r="H1300" s="389"/>
      <c r="I1300" s="393"/>
      <c r="J1300" s="392"/>
      <c r="K1300" s="55"/>
      <c r="L1300" s="393"/>
      <c r="M1300" s="393"/>
      <c r="N1300" s="397"/>
      <c r="O1300" s="397"/>
      <c r="P1300" s="791"/>
    </row>
    <row r="1301" spans="1:16" hidden="1" outlineLevel="1" x14ac:dyDescent="0.25">
      <c r="A1301" s="38">
        <v>37</v>
      </c>
      <c r="B1301" s="389"/>
      <c r="C1301" s="393"/>
      <c r="D1301" s="393"/>
      <c r="E1301" s="393"/>
      <c r="F1301" s="392"/>
      <c r="G1301" s="55"/>
      <c r="H1301" s="389"/>
      <c r="I1301" s="393"/>
      <c r="J1301" s="392"/>
      <c r="K1301" s="55"/>
      <c r="L1301" s="393"/>
      <c r="M1301" s="393"/>
      <c r="N1301" s="397"/>
      <c r="O1301" s="397"/>
      <c r="P1301" s="791"/>
    </row>
    <row r="1302" spans="1:16" hidden="1" outlineLevel="1" x14ac:dyDescent="0.25">
      <c r="A1302" s="38">
        <v>38</v>
      </c>
      <c r="B1302" s="389"/>
      <c r="C1302" s="393"/>
      <c r="D1302" s="393"/>
      <c r="E1302" s="393"/>
      <c r="F1302" s="392"/>
      <c r="G1302" s="55"/>
      <c r="H1302" s="389"/>
      <c r="I1302" s="393"/>
      <c r="J1302" s="392"/>
      <c r="K1302" s="55"/>
      <c r="L1302" s="393"/>
      <c r="M1302" s="393"/>
      <c r="N1302" s="397"/>
      <c r="O1302" s="397"/>
      <c r="P1302" s="791"/>
    </row>
    <row r="1303" spans="1:16" hidden="1" outlineLevel="1" x14ac:dyDescent="0.25">
      <c r="A1303" s="38">
        <v>39</v>
      </c>
      <c r="B1303" s="389"/>
      <c r="C1303" s="393"/>
      <c r="D1303" s="393"/>
      <c r="E1303" s="393"/>
      <c r="F1303" s="392"/>
      <c r="G1303" s="55"/>
      <c r="H1303" s="389"/>
      <c r="I1303" s="393"/>
      <c r="J1303" s="392"/>
      <c r="K1303" s="55"/>
      <c r="L1303" s="393"/>
      <c r="M1303" s="393"/>
      <c r="N1303" s="397"/>
      <c r="O1303" s="397"/>
      <c r="P1303" s="791"/>
    </row>
    <row r="1304" spans="1:16" hidden="1" outlineLevel="1" x14ac:dyDescent="0.25">
      <c r="A1304" s="38">
        <v>40</v>
      </c>
      <c r="B1304" s="389"/>
      <c r="C1304" s="393"/>
      <c r="D1304" s="393"/>
      <c r="E1304" s="393"/>
      <c r="F1304" s="392"/>
      <c r="G1304" s="55"/>
      <c r="H1304" s="389"/>
      <c r="I1304" s="393"/>
      <c r="J1304" s="392"/>
      <c r="K1304" s="55"/>
      <c r="L1304" s="393"/>
      <c r="M1304" s="393"/>
      <c r="N1304" s="397"/>
      <c r="O1304" s="397"/>
      <c r="P1304" s="791"/>
    </row>
    <row r="1305" spans="1:16" hidden="1" outlineLevel="1" x14ac:dyDescent="0.25">
      <c r="A1305" s="38">
        <v>41</v>
      </c>
      <c r="B1305" s="389"/>
      <c r="C1305" s="393"/>
      <c r="D1305" s="393"/>
      <c r="E1305" s="393"/>
      <c r="F1305" s="392"/>
      <c r="G1305" s="55"/>
      <c r="H1305" s="389"/>
      <c r="I1305" s="393"/>
      <c r="J1305" s="392"/>
      <c r="K1305" s="55"/>
      <c r="L1305" s="393"/>
      <c r="M1305" s="393"/>
      <c r="N1305" s="397"/>
      <c r="O1305" s="397"/>
      <c r="P1305" s="791"/>
    </row>
    <row r="1306" spans="1:16" hidden="1" outlineLevel="1" x14ac:dyDescent="0.25">
      <c r="A1306" s="38">
        <v>42</v>
      </c>
      <c r="B1306" s="389"/>
      <c r="C1306" s="393"/>
      <c r="D1306" s="393"/>
      <c r="E1306" s="393"/>
      <c r="F1306" s="392"/>
      <c r="G1306" s="55"/>
      <c r="H1306" s="389"/>
      <c r="I1306" s="393"/>
      <c r="J1306" s="392"/>
      <c r="K1306" s="55"/>
      <c r="L1306" s="393"/>
      <c r="M1306" s="393"/>
      <c r="N1306" s="397"/>
      <c r="O1306" s="397"/>
      <c r="P1306" s="791"/>
    </row>
    <row r="1307" spans="1:16" hidden="1" outlineLevel="1" x14ac:dyDescent="0.25">
      <c r="A1307" s="38">
        <v>43</v>
      </c>
      <c r="B1307" s="389"/>
      <c r="C1307" s="393"/>
      <c r="D1307" s="393"/>
      <c r="E1307" s="393"/>
      <c r="F1307" s="392"/>
      <c r="G1307" s="55"/>
      <c r="H1307" s="389"/>
      <c r="I1307" s="393"/>
      <c r="J1307" s="392"/>
      <c r="K1307" s="55"/>
      <c r="L1307" s="393"/>
      <c r="M1307" s="393"/>
      <c r="N1307" s="397"/>
      <c r="O1307" s="397"/>
      <c r="P1307" s="791"/>
    </row>
    <row r="1308" spans="1:16" hidden="1" outlineLevel="1" x14ac:dyDescent="0.25">
      <c r="A1308" s="38">
        <v>44</v>
      </c>
      <c r="B1308" s="389"/>
      <c r="C1308" s="393"/>
      <c r="D1308" s="393"/>
      <c r="E1308" s="393"/>
      <c r="F1308" s="392"/>
      <c r="G1308" s="55"/>
      <c r="H1308" s="389"/>
      <c r="I1308" s="393"/>
      <c r="J1308" s="392"/>
      <c r="K1308" s="55"/>
      <c r="L1308" s="393"/>
      <c r="M1308" s="393"/>
      <c r="N1308" s="397"/>
      <c r="O1308" s="397"/>
      <c r="P1308" s="791"/>
    </row>
    <row r="1309" spans="1:16" hidden="1" outlineLevel="1" x14ac:dyDescent="0.25">
      <c r="A1309" s="38">
        <v>45</v>
      </c>
      <c r="B1309" s="389"/>
      <c r="C1309" s="393"/>
      <c r="D1309" s="393"/>
      <c r="E1309" s="393"/>
      <c r="F1309" s="392"/>
      <c r="G1309" s="55"/>
      <c r="H1309" s="389"/>
      <c r="I1309" s="393"/>
      <c r="J1309" s="392"/>
      <c r="K1309" s="55"/>
      <c r="L1309" s="393"/>
      <c r="M1309" s="393"/>
      <c r="N1309" s="397"/>
      <c r="O1309" s="397"/>
      <c r="P1309" s="791"/>
    </row>
    <row r="1310" spans="1:16" hidden="1" outlineLevel="1" x14ac:dyDescent="0.25">
      <c r="A1310" s="38">
        <v>46</v>
      </c>
      <c r="B1310" s="389"/>
      <c r="C1310" s="393"/>
      <c r="D1310" s="393"/>
      <c r="E1310" s="393"/>
      <c r="F1310" s="392"/>
      <c r="G1310" s="55"/>
      <c r="H1310" s="389"/>
      <c r="I1310" s="393"/>
      <c r="J1310" s="392"/>
      <c r="K1310" s="55"/>
      <c r="L1310" s="393"/>
      <c r="M1310" s="393"/>
      <c r="N1310" s="397"/>
      <c r="O1310" s="397"/>
      <c r="P1310" s="791"/>
    </row>
    <row r="1311" spans="1:16" hidden="1" outlineLevel="1" x14ac:dyDescent="0.25">
      <c r="A1311" s="38">
        <v>47</v>
      </c>
      <c r="B1311" s="389"/>
      <c r="C1311" s="393"/>
      <c r="D1311" s="393"/>
      <c r="E1311" s="393"/>
      <c r="F1311" s="392"/>
      <c r="G1311" s="55"/>
      <c r="H1311" s="389"/>
      <c r="I1311" s="393"/>
      <c r="J1311" s="392"/>
      <c r="K1311" s="55"/>
      <c r="L1311" s="393"/>
      <c r="M1311" s="393"/>
      <c r="N1311" s="397"/>
      <c r="O1311" s="397"/>
      <c r="P1311" s="791"/>
    </row>
    <row r="1312" spans="1:16" hidden="1" outlineLevel="1" x14ac:dyDescent="0.25">
      <c r="A1312" s="38">
        <v>48</v>
      </c>
      <c r="B1312" s="389"/>
      <c r="C1312" s="393"/>
      <c r="D1312" s="393"/>
      <c r="E1312" s="393"/>
      <c r="F1312" s="392"/>
      <c r="G1312" s="55"/>
      <c r="H1312" s="389"/>
      <c r="I1312" s="393"/>
      <c r="J1312" s="392"/>
      <c r="K1312" s="55"/>
      <c r="L1312" s="393"/>
      <c r="M1312" s="393"/>
      <c r="N1312" s="397"/>
      <c r="O1312" s="397"/>
      <c r="P1312" s="791"/>
    </row>
    <row r="1313" spans="1:16" hidden="1" outlineLevel="1" x14ac:dyDescent="0.25">
      <c r="A1313" s="38">
        <v>49</v>
      </c>
      <c r="B1313" s="389"/>
      <c r="C1313" s="393"/>
      <c r="D1313" s="393"/>
      <c r="E1313" s="393"/>
      <c r="F1313" s="392"/>
      <c r="G1313" s="55"/>
      <c r="H1313" s="389"/>
      <c r="I1313" s="393"/>
      <c r="J1313" s="392"/>
      <c r="K1313" s="55"/>
      <c r="L1313" s="393"/>
      <c r="M1313" s="393"/>
      <c r="N1313" s="397"/>
      <c r="O1313" s="397"/>
      <c r="P1313" s="791"/>
    </row>
    <row r="1314" spans="1:16" hidden="1" outlineLevel="1" x14ac:dyDescent="0.25">
      <c r="A1314" s="38">
        <v>50</v>
      </c>
      <c r="B1314" s="389"/>
      <c r="C1314" s="393"/>
      <c r="D1314" s="393"/>
      <c r="E1314" s="393"/>
      <c r="F1314" s="392"/>
      <c r="G1314" s="55"/>
      <c r="H1314" s="389"/>
      <c r="I1314" s="393"/>
      <c r="J1314" s="392"/>
      <c r="K1314" s="55"/>
      <c r="L1314" s="393"/>
      <c r="M1314" s="393"/>
      <c r="N1314" s="397"/>
      <c r="O1314" s="397"/>
      <c r="P1314" s="791"/>
    </row>
    <row r="1315" spans="1:16" hidden="1" outlineLevel="1" x14ac:dyDescent="0.25">
      <c r="A1315" s="38">
        <v>51</v>
      </c>
      <c r="B1315" s="389"/>
      <c r="C1315" s="393"/>
      <c r="D1315" s="393"/>
      <c r="E1315" s="393"/>
      <c r="F1315" s="392"/>
      <c r="G1315" s="55"/>
      <c r="H1315" s="389"/>
      <c r="I1315" s="393"/>
      <c r="J1315" s="392"/>
      <c r="K1315" s="55"/>
      <c r="L1315" s="393"/>
      <c r="M1315" s="393"/>
      <c r="N1315" s="397"/>
      <c r="O1315" s="397"/>
      <c r="P1315" s="791"/>
    </row>
    <row r="1316" spans="1:16" hidden="1" outlineLevel="1" x14ac:dyDescent="0.25">
      <c r="A1316" s="38">
        <v>52</v>
      </c>
      <c r="B1316" s="389"/>
      <c r="C1316" s="393"/>
      <c r="D1316" s="393"/>
      <c r="E1316" s="393"/>
      <c r="F1316" s="392"/>
      <c r="G1316" s="55"/>
      <c r="H1316" s="389"/>
      <c r="I1316" s="393"/>
      <c r="J1316" s="392"/>
      <c r="K1316" s="55"/>
      <c r="L1316" s="393"/>
      <c r="M1316" s="393"/>
      <c r="N1316" s="397"/>
      <c r="O1316" s="397"/>
      <c r="P1316" s="791"/>
    </row>
    <row r="1317" spans="1:16" hidden="1" outlineLevel="1" x14ac:dyDescent="0.25">
      <c r="A1317" s="38">
        <v>53</v>
      </c>
      <c r="B1317" s="389"/>
      <c r="C1317" s="393"/>
      <c r="D1317" s="393"/>
      <c r="E1317" s="393"/>
      <c r="F1317" s="392"/>
      <c r="G1317" s="55"/>
      <c r="H1317" s="389"/>
      <c r="I1317" s="393"/>
      <c r="J1317" s="392"/>
      <c r="K1317" s="55"/>
      <c r="L1317" s="393"/>
      <c r="M1317" s="393"/>
      <c r="N1317" s="397"/>
      <c r="O1317" s="397"/>
      <c r="P1317" s="791"/>
    </row>
    <row r="1318" spans="1:16" hidden="1" outlineLevel="1" x14ac:dyDescent="0.25">
      <c r="A1318" s="38">
        <v>54</v>
      </c>
      <c r="B1318" s="389"/>
      <c r="C1318" s="393"/>
      <c r="D1318" s="393"/>
      <c r="E1318" s="393"/>
      <c r="F1318" s="392"/>
      <c r="G1318" s="55"/>
      <c r="H1318" s="389"/>
      <c r="I1318" s="393"/>
      <c r="J1318" s="392"/>
      <c r="K1318" s="55"/>
      <c r="L1318" s="393"/>
      <c r="M1318" s="393"/>
      <c r="N1318" s="397"/>
      <c r="O1318" s="397"/>
      <c r="P1318" s="791"/>
    </row>
    <row r="1319" spans="1:16" hidden="1" outlineLevel="1" x14ac:dyDescent="0.25">
      <c r="A1319" s="38">
        <v>55</v>
      </c>
      <c r="B1319" s="389"/>
      <c r="C1319" s="393"/>
      <c r="D1319" s="393"/>
      <c r="E1319" s="393"/>
      <c r="F1319" s="392"/>
      <c r="G1319" s="55"/>
      <c r="H1319" s="389"/>
      <c r="I1319" s="393"/>
      <c r="J1319" s="392"/>
      <c r="K1319" s="55"/>
      <c r="L1319" s="393"/>
      <c r="M1319" s="393"/>
      <c r="N1319" s="397"/>
      <c r="O1319" s="397"/>
      <c r="P1319" s="791"/>
    </row>
    <row r="1320" spans="1:16" hidden="1" outlineLevel="1" x14ac:dyDescent="0.25">
      <c r="A1320" s="38">
        <v>56</v>
      </c>
      <c r="B1320" s="389"/>
      <c r="C1320" s="393"/>
      <c r="D1320" s="393"/>
      <c r="E1320" s="393"/>
      <c r="F1320" s="392"/>
      <c r="G1320" s="55"/>
      <c r="H1320" s="389"/>
      <c r="I1320" s="393"/>
      <c r="J1320" s="392"/>
      <c r="K1320" s="55"/>
      <c r="L1320" s="393"/>
      <c r="M1320" s="393"/>
      <c r="N1320" s="397"/>
      <c r="O1320" s="397"/>
      <c r="P1320" s="791"/>
    </row>
    <row r="1321" spans="1:16" hidden="1" outlineLevel="1" x14ac:dyDescent="0.25">
      <c r="A1321" s="38">
        <v>57</v>
      </c>
      <c r="B1321" s="389"/>
      <c r="C1321" s="393"/>
      <c r="D1321" s="393"/>
      <c r="E1321" s="393"/>
      <c r="F1321" s="392"/>
      <c r="G1321" s="55"/>
      <c r="H1321" s="389"/>
      <c r="I1321" s="393"/>
      <c r="J1321" s="392"/>
      <c r="K1321" s="55"/>
      <c r="L1321" s="393"/>
      <c r="M1321" s="393"/>
      <c r="N1321" s="397"/>
      <c r="O1321" s="397"/>
      <c r="P1321" s="791"/>
    </row>
    <row r="1322" spans="1:16" hidden="1" outlineLevel="1" x14ac:dyDescent="0.25">
      <c r="A1322" s="38">
        <v>58</v>
      </c>
      <c r="B1322" s="389"/>
      <c r="C1322" s="393"/>
      <c r="D1322" s="393"/>
      <c r="E1322" s="393"/>
      <c r="F1322" s="392"/>
      <c r="G1322" s="55"/>
      <c r="H1322" s="389"/>
      <c r="I1322" s="393"/>
      <c r="J1322" s="392"/>
      <c r="K1322" s="55"/>
      <c r="L1322" s="393"/>
      <c r="M1322" s="393"/>
      <c r="N1322" s="397"/>
      <c r="O1322" s="397"/>
      <c r="P1322" s="791"/>
    </row>
    <row r="1323" spans="1:16" hidden="1" outlineLevel="1" x14ac:dyDescent="0.25">
      <c r="A1323" s="38">
        <v>59</v>
      </c>
      <c r="B1323" s="389"/>
      <c r="C1323" s="393"/>
      <c r="D1323" s="393"/>
      <c r="E1323" s="393"/>
      <c r="F1323" s="392"/>
      <c r="G1323" s="55"/>
      <c r="H1323" s="389"/>
      <c r="I1323" s="393"/>
      <c r="J1323" s="392"/>
      <c r="K1323" s="55"/>
      <c r="L1323" s="393"/>
      <c r="M1323" s="393"/>
      <c r="N1323" s="397"/>
      <c r="O1323" s="397"/>
      <c r="P1323" s="791"/>
    </row>
    <row r="1324" spans="1:16" hidden="1" outlineLevel="1" x14ac:dyDescent="0.25">
      <c r="A1324" s="38">
        <v>60</v>
      </c>
      <c r="B1324" s="389"/>
      <c r="C1324" s="393"/>
      <c r="D1324" s="393"/>
      <c r="E1324" s="393"/>
      <c r="F1324" s="392"/>
      <c r="G1324" s="55"/>
      <c r="H1324" s="389"/>
      <c r="I1324" s="393"/>
      <c r="J1324" s="392"/>
      <c r="K1324" s="55"/>
      <c r="L1324" s="393"/>
      <c r="M1324" s="393"/>
      <c r="N1324" s="397"/>
      <c r="O1324" s="397"/>
      <c r="P1324" s="791"/>
    </row>
    <row r="1325" spans="1:16" hidden="1" outlineLevel="1" x14ac:dyDescent="0.25">
      <c r="A1325" s="38">
        <v>61</v>
      </c>
      <c r="B1325" s="389"/>
      <c r="C1325" s="393"/>
      <c r="D1325" s="393"/>
      <c r="E1325" s="393"/>
      <c r="F1325" s="392"/>
      <c r="G1325" s="55"/>
      <c r="H1325" s="389"/>
      <c r="I1325" s="393"/>
      <c r="J1325" s="392"/>
      <c r="K1325" s="55"/>
      <c r="L1325" s="393"/>
      <c r="M1325" s="393"/>
      <c r="N1325" s="397"/>
      <c r="O1325" s="397"/>
      <c r="P1325" s="791"/>
    </row>
    <row r="1326" spans="1:16" hidden="1" outlineLevel="1" x14ac:dyDescent="0.25">
      <c r="A1326" s="38">
        <v>62</v>
      </c>
      <c r="B1326" s="389"/>
      <c r="C1326" s="393"/>
      <c r="D1326" s="393"/>
      <c r="E1326" s="393"/>
      <c r="F1326" s="392"/>
      <c r="G1326" s="55"/>
      <c r="H1326" s="389"/>
      <c r="I1326" s="393"/>
      <c r="J1326" s="392"/>
      <c r="K1326" s="55"/>
      <c r="L1326" s="393"/>
      <c r="M1326" s="393"/>
      <c r="N1326" s="397"/>
      <c r="O1326" s="397"/>
      <c r="P1326" s="791"/>
    </row>
    <row r="1327" spans="1:16" hidden="1" outlineLevel="1" x14ac:dyDescent="0.25">
      <c r="A1327" s="38">
        <v>63</v>
      </c>
      <c r="B1327" s="389"/>
      <c r="C1327" s="393"/>
      <c r="D1327" s="393"/>
      <c r="E1327" s="393"/>
      <c r="F1327" s="392"/>
      <c r="G1327" s="55"/>
      <c r="H1327" s="389"/>
      <c r="I1327" s="393"/>
      <c r="J1327" s="392"/>
      <c r="K1327" s="55"/>
      <c r="L1327" s="393"/>
      <c r="M1327" s="393"/>
      <c r="N1327" s="397"/>
      <c r="O1327" s="397"/>
      <c r="P1327" s="791"/>
    </row>
    <row r="1328" spans="1:16" hidden="1" outlineLevel="1" x14ac:dyDescent="0.25">
      <c r="A1328" s="38">
        <v>64</v>
      </c>
      <c r="B1328" s="389"/>
      <c r="C1328" s="393"/>
      <c r="D1328" s="393"/>
      <c r="E1328" s="393"/>
      <c r="F1328" s="392"/>
      <c r="G1328" s="55"/>
      <c r="H1328" s="389"/>
      <c r="I1328" s="393"/>
      <c r="J1328" s="392"/>
      <c r="K1328" s="55"/>
      <c r="L1328" s="393"/>
      <c r="M1328" s="393"/>
      <c r="N1328" s="397"/>
      <c r="O1328" s="397"/>
      <c r="P1328" s="791"/>
    </row>
    <row r="1329" spans="1:16" hidden="1" outlineLevel="1" x14ac:dyDescent="0.25">
      <c r="A1329" s="38">
        <v>65</v>
      </c>
      <c r="B1329" s="389"/>
      <c r="C1329" s="393"/>
      <c r="D1329" s="393"/>
      <c r="E1329" s="393"/>
      <c r="F1329" s="392"/>
      <c r="G1329" s="55"/>
      <c r="H1329" s="389"/>
      <c r="I1329" s="393"/>
      <c r="J1329" s="392"/>
      <c r="K1329" s="55"/>
      <c r="L1329" s="393"/>
      <c r="M1329" s="393"/>
      <c r="N1329" s="397"/>
      <c r="O1329" s="397"/>
      <c r="P1329" s="791"/>
    </row>
    <row r="1330" spans="1:16" hidden="1" outlineLevel="1" x14ac:dyDescent="0.25">
      <c r="A1330" s="38">
        <v>66</v>
      </c>
      <c r="B1330" s="389"/>
      <c r="C1330" s="393"/>
      <c r="D1330" s="393"/>
      <c r="E1330" s="393"/>
      <c r="F1330" s="392"/>
      <c r="G1330" s="55"/>
      <c r="H1330" s="389"/>
      <c r="I1330" s="393"/>
      <c r="J1330" s="392"/>
      <c r="K1330" s="55"/>
      <c r="L1330" s="393"/>
      <c r="M1330" s="393"/>
      <c r="N1330" s="397"/>
      <c r="O1330" s="397"/>
      <c r="P1330" s="791"/>
    </row>
    <row r="1331" spans="1:16" hidden="1" outlineLevel="1" x14ac:dyDescent="0.25">
      <c r="A1331" s="38">
        <v>67</v>
      </c>
      <c r="B1331" s="389"/>
      <c r="C1331" s="393"/>
      <c r="D1331" s="393"/>
      <c r="E1331" s="393"/>
      <c r="F1331" s="392"/>
      <c r="G1331" s="55"/>
      <c r="H1331" s="389"/>
      <c r="I1331" s="393"/>
      <c r="J1331" s="392"/>
      <c r="K1331" s="55"/>
      <c r="L1331" s="393"/>
      <c r="M1331" s="393"/>
      <c r="N1331" s="397"/>
      <c r="O1331" s="397"/>
      <c r="P1331" s="791"/>
    </row>
    <row r="1332" spans="1:16" hidden="1" outlineLevel="1" x14ac:dyDescent="0.25">
      <c r="A1332" s="38">
        <v>68</v>
      </c>
      <c r="B1332" s="389"/>
      <c r="C1332" s="393"/>
      <c r="D1332" s="393"/>
      <c r="E1332" s="393"/>
      <c r="F1332" s="392"/>
      <c r="G1332" s="55"/>
      <c r="H1332" s="389"/>
      <c r="I1332" s="393"/>
      <c r="J1332" s="392"/>
      <c r="K1332" s="55"/>
      <c r="L1332" s="393"/>
      <c r="M1332" s="393"/>
      <c r="N1332" s="397"/>
      <c r="O1332" s="397"/>
      <c r="P1332" s="791"/>
    </row>
    <row r="1333" spans="1:16" hidden="1" outlineLevel="1" x14ac:dyDescent="0.25">
      <c r="A1333" s="38">
        <v>69</v>
      </c>
      <c r="B1333" s="389"/>
      <c r="C1333" s="393"/>
      <c r="D1333" s="393"/>
      <c r="E1333" s="393"/>
      <c r="F1333" s="392"/>
      <c r="G1333" s="55"/>
      <c r="H1333" s="389"/>
      <c r="I1333" s="393"/>
      <c r="J1333" s="392"/>
      <c r="K1333" s="55"/>
      <c r="L1333" s="393"/>
      <c r="M1333" s="393"/>
      <c r="N1333" s="397"/>
      <c r="O1333" s="397"/>
      <c r="P1333" s="791"/>
    </row>
    <row r="1334" spans="1:16" hidden="1" outlineLevel="1" x14ac:dyDescent="0.25">
      <c r="A1334" s="38">
        <v>70</v>
      </c>
      <c r="B1334" s="389"/>
      <c r="C1334" s="393"/>
      <c r="D1334" s="393"/>
      <c r="E1334" s="393"/>
      <c r="F1334" s="392"/>
      <c r="G1334" s="55"/>
      <c r="H1334" s="389"/>
      <c r="I1334" s="393"/>
      <c r="J1334" s="392"/>
      <c r="K1334" s="55"/>
      <c r="L1334" s="393"/>
      <c r="M1334" s="393"/>
      <c r="N1334" s="397"/>
      <c r="O1334" s="397"/>
      <c r="P1334" s="791"/>
    </row>
    <row r="1335" spans="1:16" hidden="1" outlineLevel="1" x14ac:dyDescent="0.25">
      <c r="A1335" s="38">
        <v>71</v>
      </c>
      <c r="B1335" s="389"/>
      <c r="C1335" s="393"/>
      <c r="D1335" s="393"/>
      <c r="E1335" s="393"/>
      <c r="F1335" s="392"/>
      <c r="G1335" s="55"/>
      <c r="H1335" s="389"/>
      <c r="I1335" s="393"/>
      <c r="J1335" s="392"/>
      <c r="K1335" s="55"/>
      <c r="L1335" s="393"/>
      <c r="M1335" s="393"/>
      <c r="N1335" s="397"/>
      <c r="O1335" s="397"/>
      <c r="P1335" s="791"/>
    </row>
    <row r="1336" spans="1:16" hidden="1" outlineLevel="1" x14ac:dyDescent="0.25">
      <c r="A1336" s="38">
        <v>72</v>
      </c>
      <c r="B1336" s="389"/>
      <c r="C1336" s="393"/>
      <c r="D1336" s="393"/>
      <c r="E1336" s="393"/>
      <c r="F1336" s="392"/>
      <c r="G1336" s="55"/>
      <c r="H1336" s="389"/>
      <c r="I1336" s="393"/>
      <c r="J1336" s="392"/>
      <c r="K1336" s="55"/>
      <c r="L1336" s="393"/>
      <c r="M1336" s="393"/>
      <c r="N1336" s="397"/>
      <c r="O1336" s="397"/>
      <c r="P1336" s="791"/>
    </row>
    <row r="1337" spans="1:16" hidden="1" outlineLevel="1" x14ac:dyDescent="0.25">
      <c r="A1337" s="38">
        <v>73</v>
      </c>
      <c r="B1337" s="389"/>
      <c r="C1337" s="393"/>
      <c r="D1337" s="393"/>
      <c r="E1337" s="393"/>
      <c r="F1337" s="392"/>
      <c r="G1337" s="55"/>
      <c r="H1337" s="389"/>
      <c r="I1337" s="393"/>
      <c r="J1337" s="392"/>
      <c r="K1337" s="55"/>
      <c r="L1337" s="393"/>
      <c r="M1337" s="393"/>
      <c r="N1337" s="397"/>
      <c r="O1337" s="397"/>
      <c r="P1337" s="791"/>
    </row>
    <row r="1338" spans="1:16" hidden="1" outlineLevel="1" x14ac:dyDescent="0.25">
      <c r="A1338" s="38">
        <v>74</v>
      </c>
      <c r="B1338" s="389"/>
      <c r="C1338" s="393"/>
      <c r="D1338" s="393"/>
      <c r="E1338" s="393"/>
      <c r="F1338" s="392"/>
      <c r="G1338" s="55"/>
      <c r="H1338" s="389"/>
      <c r="I1338" s="393"/>
      <c r="J1338" s="392"/>
      <c r="K1338" s="55"/>
      <c r="L1338" s="393"/>
      <c r="M1338" s="393"/>
      <c r="N1338" s="397"/>
      <c r="O1338" s="397"/>
      <c r="P1338" s="791"/>
    </row>
    <row r="1339" spans="1:16" hidden="1" outlineLevel="1" x14ac:dyDescent="0.25">
      <c r="A1339" s="38">
        <v>75</v>
      </c>
      <c r="B1339" s="389"/>
      <c r="C1339" s="393"/>
      <c r="D1339" s="393"/>
      <c r="E1339" s="393"/>
      <c r="F1339" s="392"/>
      <c r="G1339" s="55"/>
      <c r="H1339" s="389"/>
      <c r="I1339" s="393"/>
      <c r="J1339" s="392"/>
      <c r="K1339" s="55"/>
      <c r="L1339" s="393"/>
      <c r="M1339" s="393"/>
      <c r="N1339" s="397"/>
      <c r="O1339" s="397"/>
      <c r="P1339" s="791"/>
    </row>
    <row r="1340" spans="1:16" hidden="1" outlineLevel="1" x14ac:dyDescent="0.25">
      <c r="A1340" s="38">
        <v>76</v>
      </c>
      <c r="B1340" s="389"/>
      <c r="C1340" s="393"/>
      <c r="D1340" s="393"/>
      <c r="E1340" s="393"/>
      <c r="F1340" s="392"/>
      <c r="G1340" s="55"/>
      <c r="H1340" s="389"/>
      <c r="I1340" s="393"/>
      <c r="J1340" s="392"/>
      <c r="K1340" s="55"/>
      <c r="L1340" s="393"/>
      <c r="M1340" s="393"/>
      <c r="N1340" s="397"/>
      <c r="O1340" s="397"/>
      <c r="P1340" s="791"/>
    </row>
    <row r="1341" spans="1:16" hidden="1" outlineLevel="1" x14ac:dyDescent="0.25">
      <c r="A1341" s="38">
        <v>77</v>
      </c>
      <c r="B1341" s="389"/>
      <c r="C1341" s="393"/>
      <c r="D1341" s="393"/>
      <c r="E1341" s="393"/>
      <c r="F1341" s="392"/>
      <c r="G1341" s="55"/>
      <c r="H1341" s="389"/>
      <c r="I1341" s="393"/>
      <c r="J1341" s="392"/>
      <c r="K1341" s="55"/>
      <c r="L1341" s="393"/>
      <c r="M1341" s="393"/>
      <c r="N1341" s="397"/>
      <c r="O1341" s="397"/>
      <c r="P1341" s="791"/>
    </row>
    <row r="1342" spans="1:16" hidden="1" outlineLevel="1" x14ac:dyDescent="0.25">
      <c r="A1342" s="38">
        <v>78</v>
      </c>
      <c r="B1342" s="389"/>
      <c r="C1342" s="393"/>
      <c r="D1342" s="393"/>
      <c r="E1342" s="393"/>
      <c r="F1342" s="392"/>
      <c r="G1342" s="55"/>
      <c r="H1342" s="389"/>
      <c r="I1342" s="393"/>
      <c r="J1342" s="392"/>
      <c r="K1342" s="55"/>
      <c r="L1342" s="393"/>
      <c r="M1342" s="393"/>
      <c r="N1342" s="397"/>
      <c r="O1342" s="397"/>
      <c r="P1342" s="791"/>
    </row>
    <row r="1343" spans="1:16" hidden="1" outlineLevel="1" x14ac:dyDescent="0.25">
      <c r="A1343" s="38">
        <v>79</v>
      </c>
      <c r="B1343" s="389"/>
      <c r="C1343" s="393"/>
      <c r="D1343" s="393"/>
      <c r="E1343" s="393"/>
      <c r="F1343" s="392"/>
      <c r="G1343" s="55"/>
      <c r="H1343" s="389"/>
      <c r="I1343" s="393"/>
      <c r="J1343" s="392"/>
      <c r="K1343" s="55"/>
      <c r="L1343" s="393"/>
      <c r="M1343" s="393"/>
      <c r="N1343" s="397"/>
      <c r="O1343" s="397"/>
      <c r="P1343" s="791"/>
    </row>
    <row r="1344" spans="1:16" hidden="1" outlineLevel="1" x14ac:dyDescent="0.25">
      <c r="A1344" s="38">
        <v>80</v>
      </c>
      <c r="B1344" s="389"/>
      <c r="C1344" s="393"/>
      <c r="D1344" s="393"/>
      <c r="E1344" s="393"/>
      <c r="F1344" s="392"/>
      <c r="G1344" s="55"/>
      <c r="H1344" s="389"/>
      <c r="I1344" s="393"/>
      <c r="J1344" s="392"/>
      <c r="K1344" s="55"/>
      <c r="L1344" s="393"/>
      <c r="M1344" s="393"/>
      <c r="N1344" s="397"/>
      <c r="O1344" s="397"/>
      <c r="P1344" s="791"/>
    </row>
    <row r="1345" spans="1:16" hidden="1" outlineLevel="1" x14ac:dyDescent="0.25">
      <c r="A1345" s="38">
        <v>81</v>
      </c>
      <c r="B1345" s="389"/>
      <c r="C1345" s="393"/>
      <c r="D1345" s="393"/>
      <c r="E1345" s="393"/>
      <c r="F1345" s="392"/>
      <c r="G1345" s="55"/>
      <c r="H1345" s="389"/>
      <c r="I1345" s="393"/>
      <c r="J1345" s="392"/>
      <c r="K1345" s="55"/>
      <c r="L1345" s="393"/>
      <c r="M1345" s="393"/>
      <c r="N1345" s="397"/>
      <c r="O1345" s="397"/>
      <c r="P1345" s="791"/>
    </row>
    <row r="1346" spans="1:16" hidden="1" outlineLevel="1" x14ac:dyDescent="0.25">
      <c r="A1346" s="38">
        <v>82</v>
      </c>
      <c r="B1346" s="389"/>
      <c r="C1346" s="393"/>
      <c r="D1346" s="393"/>
      <c r="E1346" s="393"/>
      <c r="F1346" s="392"/>
      <c r="G1346" s="55"/>
      <c r="H1346" s="389"/>
      <c r="I1346" s="393"/>
      <c r="J1346" s="392"/>
      <c r="K1346" s="55"/>
      <c r="L1346" s="393"/>
      <c r="M1346" s="393"/>
      <c r="N1346" s="397"/>
      <c r="O1346" s="397"/>
      <c r="P1346" s="791"/>
    </row>
    <row r="1347" spans="1:16" hidden="1" outlineLevel="1" x14ac:dyDescent="0.25">
      <c r="A1347" s="38">
        <v>83</v>
      </c>
      <c r="B1347" s="389"/>
      <c r="C1347" s="393"/>
      <c r="D1347" s="393"/>
      <c r="E1347" s="393"/>
      <c r="F1347" s="392"/>
      <c r="G1347" s="55"/>
      <c r="H1347" s="389"/>
      <c r="I1347" s="393"/>
      <c r="J1347" s="392"/>
      <c r="K1347" s="55"/>
      <c r="L1347" s="393"/>
      <c r="M1347" s="393"/>
      <c r="N1347" s="397"/>
      <c r="O1347" s="397"/>
      <c r="P1347" s="791"/>
    </row>
    <row r="1348" spans="1:16" hidden="1" outlineLevel="1" x14ac:dyDescent="0.25">
      <c r="A1348" s="38">
        <v>84</v>
      </c>
      <c r="B1348" s="389"/>
      <c r="C1348" s="393"/>
      <c r="D1348" s="393"/>
      <c r="E1348" s="393"/>
      <c r="F1348" s="392"/>
      <c r="G1348" s="55"/>
      <c r="H1348" s="389"/>
      <c r="I1348" s="393"/>
      <c r="J1348" s="392"/>
      <c r="K1348" s="55"/>
      <c r="L1348" s="393"/>
      <c r="M1348" s="393"/>
      <c r="N1348" s="397"/>
      <c r="O1348" s="397"/>
      <c r="P1348" s="791"/>
    </row>
    <row r="1349" spans="1:16" hidden="1" outlineLevel="1" x14ac:dyDescent="0.25">
      <c r="A1349" s="38">
        <v>85</v>
      </c>
      <c r="B1349" s="389"/>
      <c r="C1349" s="393"/>
      <c r="D1349" s="393"/>
      <c r="E1349" s="393"/>
      <c r="F1349" s="392"/>
      <c r="G1349" s="55"/>
      <c r="H1349" s="389"/>
      <c r="I1349" s="393"/>
      <c r="J1349" s="392"/>
      <c r="K1349" s="55"/>
      <c r="L1349" s="393"/>
      <c r="M1349" s="393"/>
      <c r="N1349" s="397"/>
      <c r="O1349" s="397"/>
      <c r="P1349" s="791"/>
    </row>
    <row r="1350" spans="1:16" hidden="1" outlineLevel="1" x14ac:dyDescent="0.25">
      <c r="A1350" s="38">
        <v>86</v>
      </c>
      <c r="B1350" s="389"/>
      <c r="C1350" s="393"/>
      <c r="D1350" s="393"/>
      <c r="E1350" s="393"/>
      <c r="F1350" s="392"/>
      <c r="G1350" s="55"/>
      <c r="H1350" s="389"/>
      <c r="I1350" s="393"/>
      <c r="J1350" s="392"/>
      <c r="K1350" s="55"/>
      <c r="L1350" s="393"/>
      <c r="M1350" s="393"/>
      <c r="N1350" s="397"/>
      <c r="O1350" s="397"/>
      <c r="P1350" s="791"/>
    </row>
    <row r="1351" spans="1:16" hidden="1" outlineLevel="1" x14ac:dyDescent="0.25">
      <c r="A1351" s="38">
        <v>87</v>
      </c>
      <c r="B1351" s="389"/>
      <c r="C1351" s="393"/>
      <c r="D1351" s="393"/>
      <c r="E1351" s="393"/>
      <c r="F1351" s="392"/>
      <c r="G1351" s="55"/>
      <c r="H1351" s="389"/>
      <c r="I1351" s="393"/>
      <c r="J1351" s="392"/>
      <c r="K1351" s="55"/>
      <c r="L1351" s="393"/>
      <c r="M1351" s="393"/>
      <c r="N1351" s="397"/>
      <c r="O1351" s="397"/>
      <c r="P1351" s="791"/>
    </row>
    <row r="1352" spans="1:16" hidden="1" outlineLevel="1" x14ac:dyDescent="0.25">
      <c r="A1352" s="38">
        <v>88</v>
      </c>
      <c r="B1352" s="389"/>
      <c r="C1352" s="393"/>
      <c r="D1352" s="393"/>
      <c r="E1352" s="393"/>
      <c r="F1352" s="392"/>
      <c r="G1352" s="55"/>
      <c r="H1352" s="389"/>
      <c r="I1352" s="393"/>
      <c r="J1352" s="392"/>
      <c r="K1352" s="55"/>
      <c r="L1352" s="393"/>
      <c r="M1352" s="393"/>
      <c r="N1352" s="397"/>
      <c r="O1352" s="397"/>
      <c r="P1352" s="791"/>
    </row>
    <row r="1353" spans="1:16" hidden="1" outlineLevel="1" x14ac:dyDescent="0.25">
      <c r="A1353" s="38">
        <v>89</v>
      </c>
      <c r="B1353" s="389"/>
      <c r="C1353" s="393"/>
      <c r="D1353" s="393"/>
      <c r="E1353" s="393"/>
      <c r="F1353" s="392"/>
      <c r="G1353" s="55"/>
      <c r="H1353" s="389"/>
      <c r="I1353" s="393"/>
      <c r="J1353" s="392"/>
      <c r="K1353" s="55"/>
      <c r="L1353" s="393"/>
      <c r="M1353" s="393"/>
      <c r="N1353" s="397"/>
      <c r="O1353" s="397"/>
      <c r="P1353" s="791"/>
    </row>
    <row r="1354" spans="1:16" hidden="1" outlineLevel="1" x14ac:dyDescent="0.25">
      <c r="A1354" s="38">
        <v>90</v>
      </c>
      <c r="B1354" s="389"/>
      <c r="C1354" s="393"/>
      <c r="D1354" s="393"/>
      <c r="E1354" s="393"/>
      <c r="F1354" s="392"/>
      <c r="G1354" s="55"/>
      <c r="H1354" s="389"/>
      <c r="I1354" s="393"/>
      <c r="J1354" s="392"/>
      <c r="K1354" s="55"/>
      <c r="L1354" s="393"/>
      <c r="M1354" s="393"/>
      <c r="N1354" s="397"/>
      <c r="O1354" s="397"/>
      <c r="P1354" s="791"/>
    </row>
    <row r="1355" spans="1:16" hidden="1" outlineLevel="1" x14ac:dyDescent="0.25">
      <c r="A1355" s="38">
        <v>91</v>
      </c>
      <c r="B1355" s="389"/>
      <c r="C1355" s="393"/>
      <c r="D1355" s="393"/>
      <c r="E1355" s="393"/>
      <c r="F1355" s="392"/>
      <c r="G1355" s="55"/>
      <c r="H1355" s="389"/>
      <c r="I1355" s="393"/>
      <c r="J1355" s="392"/>
      <c r="K1355" s="55"/>
      <c r="L1355" s="393"/>
      <c r="M1355" s="393"/>
      <c r="N1355" s="397"/>
      <c r="O1355" s="397"/>
      <c r="P1355" s="791"/>
    </row>
    <row r="1356" spans="1:16" hidden="1" outlineLevel="1" x14ac:dyDescent="0.25">
      <c r="A1356" s="38">
        <v>92</v>
      </c>
      <c r="B1356" s="389"/>
      <c r="C1356" s="393"/>
      <c r="D1356" s="393"/>
      <c r="E1356" s="393"/>
      <c r="F1356" s="392"/>
      <c r="G1356" s="55"/>
      <c r="H1356" s="389"/>
      <c r="I1356" s="393"/>
      <c r="J1356" s="392"/>
      <c r="K1356" s="55"/>
      <c r="L1356" s="393"/>
      <c r="M1356" s="393"/>
      <c r="N1356" s="397"/>
      <c r="O1356" s="397"/>
      <c r="P1356" s="791"/>
    </row>
    <row r="1357" spans="1:16" hidden="1" outlineLevel="1" x14ac:dyDescent="0.25">
      <c r="A1357" s="38">
        <v>93</v>
      </c>
      <c r="B1357" s="389"/>
      <c r="C1357" s="393"/>
      <c r="D1357" s="393"/>
      <c r="E1357" s="393"/>
      <c r="F1357" s="392"/>
      <c r="G1357" s="55"/>
      <c r="H1357" s="389"/>
      <c r="I1357" s="393"/>
      <c r="J1357" s="392"/>
      <c r="K1357" s="55"/>
      <c r="L1357" s="393"/>
      <c r="M1357" s="393"/>
      <c r="N1357" s="397"/>
      <c r="O1357" s="397"/>
      <c r="P1357" s="791"/>
    </row>
    <row r="1358" spans="1:16" hidden="1" outlineLevel="1" x14ac:dyDescent="0.25">
      <c r="A1358" s="38">
        <v>94</v>
      </c>
      <c r="B1358" s="389"/>
      <c r="C1358" s="393"/>
      <c r="D1358" s="393"/>
      <c r="E1358" s="393"/>
      <c r="F1358" s="392"/>
      <c r="G1358" s="55"/>
      <c r="H1358" s="389"/>
      <c r="I1358" s="393"/>
      <c r="J1358" s="392"/>
      <c r="K1358" s="55"/>
      <c r="L1358" s="393"/>
      <c r="M1358" s="393"/>
      <c r="N1358" s="397"/>
      <c r="O1358" s="397"/>
      <c r="P1358" s="791"/>
    </row>
    <row r="1359" spans="1:16" hidden="1" outlineLevel="1" x14ac:dyDescent="0.25">
      <c r="A1359" s="38">
        <v>95</v>
      </c>
      <c r="B1359" s="389"/>
      <c r="C1359" s="393"/>
      <c r="D1359" s="393"/>
      <c r="E1359" s="393"/>
      <c r="F1359" s="392"/>
      <c r="G1359" s="55"/>
      <c r="H1359" s="389"/>
      <c r="I1359" s="393"/>
      <c r="J1359" s="392"/>
      <c r="K1359" s="55"/>
      <c r="L1359" s="393"/>
      <c r="M1359" s="393"/>
      <c r="N1359" s="397"/>
      <c r="O1359" s="397"/>
      <c r="P1359" s="791"/>
    </row>
    <row r="1360" spans="1:16" ht="15.75" collapsed="1" thickBot="1" x14ac:dyDescent="0.3">
      <c r="A1360" s="39">
        <v>96</v>
      </c>
      <c r="B1360" s="390"/>
      <c r="C1360" s="394"/>
      <c r="D1360" s="394"/>
      <c r="E1360" s="394"/>
      <c r="F1360" s="392"/>
      <c r="G1360" s="55"/>
      <c r="H1360" s="389"/>
      <c r="I1360" s="393"/>
      <c r="J1360" s="392"/>
      <c r="K1360" s="55"/>
      <c r="L1360" s="393"/>
      <c r="M1360" s="393"/>
      <c r="N1360" s="397"/>
      <c r="O1360" s="397"/>
      <c r="P1360" s="791"/>
    </row>
    <row r="1361" spans="1:16" ht="15.75" thickBot="1" x14ac:dyDescent="0.3">
      <c r="A1361" s="266" t="s">
        <v>748</v>
      </c>
      <c r="B1361" s="388"/>
      <c r="C1361" s="391"/>
      <c r="D1361" s="391"/>
      <c r="E1361" s="391"/>
      <c r="F1361" s="395"/>
      <c r="G1361" s="34"/>
      <c r="H1361" s="388"/>
      <c r="I1361" s="391"/>
      <c r="J1361" s="395"/>
      <c r="K1361" s="34"/>
      <c r="L1361" s="391"/>
      <c r="M1361" s="391"/>
      <c r="N1361" s="397"/>
      <c r="O1361" s="397"/>
      <c r="P1361" s="791"/>
    </row>
    <row r="1362" spans="1:16" hidden="1" outlineLevel="1" x14ac:dyDescent="0.25">
      <c r="A1362" s="38">
        <v>1</v>
      </c>
      <c r="B1362" s="389"/>
      <c r="C1362" s="393"/>
      <c r="D1362" s="393"/>
      <c r="E1362" s="393"/>
      <c r="F1362" s="392"/>
      <c r="G1362" s="327"/>
      <c r="H1362" s="389"/>
      <c r="I1362" s="393"/>
      <c r="J1362" s="392"/>
      <c r="K1362" s="327"/>
      <c r="L1362" s="393"/>
      <c r="M1362" s="393"/>
      <c r="N1362" s="397"/>
      <c r="O1362" s="397"/>
      <c r="P1362" s="791"/>
    </row>
    <row r="1363" spans="1:16" hidden="1" outlineLevel="1" x14ac:dyDescent="0.25">
      <c r="A1363" s="38">
        <v>2</v>
      </c>
      <c r="B1363" s="389"/>
      <c r="C1363" s="393"/>
      <c r="D1363" s="393"/>
      <c r="E1363" s="393"/>
      <c r="F1363" s="392"/>
      <c r="G1363" s="56"/>
      <c r="H1363" s="389"/>
      <c r="I1363" s="393"/>
      <c r="J1363" s="392"/>
      <c r="K1363" s="56"/>
      <c r="L1363" s="393"/>
      <c r="M1363" s="393"/>
      <c r="N1363" s="397"/>
      <c r="O1363" s="397"/>
      <c r="P1363" s="791"/>
    </row>
    <row r="1364" spans="1:16" hidden="1" outlineLevel="1" x14ac:dyDescent="0.25">
      <c r="A1364" s="38">
        <v>3</v>
      </c>
      <c r="B1364" s="389"/>
      <c r="C1364" s="393"/>
      <c r="D1364" s="393"/>
      <c r="E1364" s="393"/>
      <c r="F1364" s="392"/>
      <c r="G1364" s="56"/>
      <c r="H1364" s="389"/>
      <c r="I1364" s="393"/>
      <c r="J1364" s="392"/>
      <c r="K1364" s="56"/>
      <c r="L1364" s="393"/>
      <c r="M1364" s="393"/>
      <c r="N1364" s="397"/>
      <c r="O1364" s="397"/>
      <c r="P1364" s="791"/>
    </row>
    <row r="1365" spans="1:16" hidden="1" outlineLevel="1" x14ac:dyDescent="0.25">
      <c r="A1365" s="38">
        <v>4</v>
      </c>
      <c r="B1365" s="389"/>
      <c r="C1365" s="393"/>
      <c r="D1365" s="393"/>
      <c r="E1365" s="393"/>
      <c r="F1365" s="392"/>
      <c r="G1365" s="56"/>
      <c r="H1365" s="389"/>
      <c r="I1365" s="393"/>
      <c r="J1365" s="392"/>
      <c r="K1365" s="56"/>
      <c r="L1365" s="393"/>
      <c r="M1365" s="393"/>
      <c r="N1365" s="397"/>
      <c r="O1365" s="397"/>
      <c r="P1365" s="791"/>
    </row>
    <row r="1366" spans="1:16" hidden="1" outlineLevel="1" x14ac:dyDescent="0.25">
      <c r="A1366" s="38">
        <v>5</v>
      </c>
      <c r="B1366" s="389"/>
      <c r="C1366" s="393"/>
      <c r="D1366" s="393"/>
      <c r="E1366" s="393"/>
      <c r="F1366" s="392"/>
      <c r="G1366" s="56"/>
      <c r="H1366" s="389"/>
      <c r="I1366" s="393"/>
      <c r="J1366" s="392"/>
      <c r="K1366" s="56"/>
      <c r="L1366" s="393"/>
      <c r="M1366" s="393"/>
      <c r="N1366" s="397"/>
      <c r="O1366" s="397"/>
      <c r="P1366" s="791"/>
    </row>
    <row r="1367" spans="1:16" hidden="1" outlineLevel="1" x14ac:dyDescent="0.25">
      <c r="A1367" s="38">
        <v>6</v>
      </c>
      <c r="B1367" s="389"/>
      <c r="C1367" s="393"/>
      <c r="D1367" s="393"/>
      <c r="E1367" s="393"/>
      <c r="F1367" s="392"/>
      <c r="G1367" s="56"/>
      <c r="H1367" s="389"/>
      <c r="I1367" s="393"/>
      <c r="J1367" s="392"/>
      <c r="K1367" s="56"/>
      <c r="L1367" s="393"/>
      <c r="M1367" s="393"/>
      <c r="N1367" s="397"/>
      <c r="O1367" s="397"/>
      <c r="P1367" s="791"/>
    </row>
    <row r="1368" spans="1:16" hidden="1" outlineLevel="1" x14ac:dyDescent="0.25">
      <c r="A1368" s="38">
        <v>7</v>
      </c>
      <c r="B1368" s="389"/>
      <c r="C1368" s="393"/>
      <c r="D1368" s="393"/>
      <c r="E1368" s="393"/>
      <c r="F1368" s="392"/>
      <c r="G1368" s="56"/>
      <c r="H1368" s="389"/>
      <c r="I1368" s="393"/>
      <c r="J1368" s="392"/>
      <c r="K1368" s="56"/>
      <c r="L1368" s="393"/>
      <c r="M1368" s="393"/>
      <c r="N1368" s="397"/>
      <c r="O1368" s="397"/>
      <c r="P1368" s="791"/>
    </row>
    <row r="1369" spans="1:16" hidden="1" outlineLevel="1" x14ac:dyDescent="0.25">
      <c r="A1369" s="38">
        <v>8</v>
      </c>
      <c r="B1369" s="389"/>
      <c r="C1369" s="393"/>
      <c r="D1369" s="393"/>
      <c r="E1369" s="393"/>
      <c r="F1369" s="392"/>
      <c r="G1369" s="56"/>
      <c r="H1369" s="389"/>
      <c r="I1369" s="393"/>
      <c r="J1369" s="392"/>
      <c r="K1369" s="56"/>
      <c r="L1369" s="393"/>
      <c r="M1369" s="393"/>
      <c r="N1369" s="397"/>
      <c r="O1369" s="397"/>
      <c r="P1369" s="791"/>
    </row>
    <row r="1370" spans="1:16" hidden="1" outlineLevel="1" x14ac:dyDescent="0.25">
      <c r="A1370" s="38">
        <v>9</v>
      </c>
      <c r="B1370" s="389"/>
      <c r="C1370" s="393"/>
      <c r="D1370" s="393"/>
      <c r="E1370" s="393"/>
      <c r="F1370" s="392"/>
      <c r="G1370" s="56"/>
      <c r="H1370" s="389"/>
      <c r="I1370" s="393"/>
      <c r="J1370" s="392"/>
      <c r="K1370" s="56"/>
      <c r="L1370" s="393"/>
      <c r="M1370" s="393"/>
      <c r="N1370" s="397"/>
      <c r="O1370" s="397"/>
      <c r="P1370" s="791"/>
    </row>
    <row r="1371" spans="1:16" hidden="1" outlineLevel="1" x14ac:dyDescent="0.25">
      <c r="A1371" s="38">
        <v>10</v>
      </c>
      <c r="B1371" s="389"/>
      <c r="C1371" s="393"/>
      <c r="D1371" s="393"/>
      <c r="E1371" s="393"/>
      <c r="F1371" s="392"/>
      <c r="G1371" s="55"/>
      <c r="H1371" s="389"/>
      <c r="I1371" s="393"/>
      <c r="J1371" s="392"/>
      <c r="K1371" s="55"/>
      <c r="L1371" s="393"/>
      <c r="M1371" s="393"/>
      <c r="N1371" s="397"/>
      <c r="O1371" s="397"/>
      <c r="P1371" s="791"/>
    </row>
    <row r="1372" spans="1:16" hidden="1" outlineLevel="1" x14ac:dyDescent="0.25">
      <c r="A1372" s="38">
        <v>11</v>
      </c>
      <c r="B1372" s="389"/>
      <c r="C1372" s="393"/>
      <c r="D1372" s="393"/>
      <c r="E1372" s="393"/>
      <c r="F1372" s="392"/>
      <c r="G1372" s="55"/>
      <c r="H1372" s="389"/>
      <c r="I1372" s="393"/>
      <c r="J1372" s="392"/>
      <c r="K1372" s="55"/>
      <c r="L1372" s="393"/>
      <c r="M1372" s="393"/>
      <c r="N1372" s="397"/>
      <c r="O1372" s="397"/>
      <c r="P1372" s="791"/>
    </row>
    <row r="1373" spans="1:16" hidden="1" outlineLevel="1" x14ac:dyDescent="0.25">
      <c r="A1373" s="38">
        <v>12</v>
      </c>
      <c r="B1373" s="389"/>
      <c r="C1373" s="393"/>
      <c r="D1373" s="393"/>
      <c r="E1373" s="393"/>
      <c r="F1373" s="392"/>
      <c r="G1373" s="55"/>
      <c r="H1373" s="389"/>
      <c r="I1373" s="393"/>
      <c r="J1373" s="392"/>
      <c r="K1373" s="55"/>
      <c r="L1373" s="393"/>
      <c r="M1373" s="393"/>
      <c r="N1373" s="397"/>
      <c r="O1373" s="397"/>
      <c r="P1373" s="791"/>
    </row>
    <row r="1374" spans="1:16" hidden="1" outlineLevel="1" x14ac:dyDescent="0.25">
      <c r="A1374" s="38">
        <v>13</v>
      </c>
      <c r="B1374" s="389"/>
      <c r="C1374" s="393"/>
      <c r="D1374" s="393"/>
      <c r="E1374" s="393"/>
      <c r="F1374" s="392"/>
      <c r="G1374" s="55"/>
      <c r="H1374" s="389"/>
      <c r="I1374" s="393"/>
      <c r="J1374" s="392"/>
      <c r="K1374" s="55"/>
      <c r="L1374" s="393"/>
      <c r="M1374" s="393"/>
      <c r="N1374" s="397"/>
      <c r="O1374" s="397"/>
      <c r="P1374" s="791"/>
    </row>
    <row r="1375" spans="1:16" hidden="1" outlineLevel="1" x14ac:dyDescent="0.25">
      <c r="A1375" s="38">
        <v>14</v>
      </c>
      <c r="B1375" s="389"/>
      <c r="C1375" s="393"/>
      <c r="D1375" s="393"/>
      <c r="E1375" s="393"/>
      <c r="F1375" s="392"/>
      <c r="G1375" s="55"/>
      <c r="H1375" s="389"/>
      <c r="I1375" s="393"/>
      <c r="J1375" s="392"/>
      <c r="K1375" s="55"/>
      <c r="L1375" s="393"/>
      <c r="M1375" s="393"/>
      <c r="N1375" s="397"/>
      <c r="O1375" s="397"/>
      <c r="P1375" s="791"/>
    </row>
    <row r="1376" spans="1:16" hidden="1" outlineLevel="1" x14ac:dyDescent="0.25">
      <c r="A1376" s="38">
        <v>15</v>
      </c>
      <c r="B1376" s="389"/>
      <c r="C1376" s="393"/>
      <c r="D1376" s="393"/>
      <c r="E1376" s="393"/>
      <c r="F1376" s="392"/>
      <c r="G1376" s="55"/>
      <c r="H1376" s="389"/>
      <c r="I1376" s="393"/>
      <c r="J1376" s="392"/>
      <c r="K1376" s="55"/>
      <c r="L1376" s="393"/>
      <c r="M1376" s="393"/>
      <c r="N1376" s="397"/>
      <c r="O1376" s="397"/>
      <c r="P1376" s="791"/>
    </row>
    <row r="1377" spans="1:16" hidden="1" outlineLevel="1" x14ac:dyDescent="0.25">
      <c r="A1377" s="38">
        <v>16</v>
      </c>
      <c r="B1377" s="389"/>
      <c r="C1377" s="393"/>
      <c r="D1377" s="393"/>
      <c r="E1377" s="393"/>
      <c r="F1377" s="392"/>
      <c r="G1377" s="55"/>
      <c r="H1377" s="389"/>
      <c r="I1377" s="393"/>
      <c r="J1377" s="392"/>
      <c r="K1377" s="55"/>
      <c r="L1377" s="393"/>
      <c r="M1377" s="393"/>
      <c r="N1377" s="397"/>
      <c r="O1377" s="397"/>
      <c r="P1377" s="791"/>
    </row>
    <row r="1378" spans="1:16" hidden="1" outlineLevel="1" x14ac:dyDescent="0.25">
      <c r="A1378" s="38">
        <v>17</v>
      </c>
      <c r="B1378" s="389"/>
      <c r="C1378" s="393"/>
      <c r="D1378" s="393"/>
      <c r="E1378" s="393"/>
      <c r="F1378" s="392"/>
      <c r="G1378" s="55"/>
      <c r="H1378" s="389"/>
      <c r="I1378" s="393"/>
      <c r="J1378" s="392"/>
      <c r="K1378" s="55"/>
      <c r="L1378" s="393"/>
      <c r="M1378" s="393"/>
      <c r="N1378" s="397"/>
      <c r="O1378" s="397"/>
      <c r="P1378" s="791"/>
    </row>
    <row r="1379" spans="1:16" hidden="1" outlineLevel="1" x14ac:dyDescent="0.25">
      <c r="A1379" s="38">
        <v>18</v>
      </c>
      <c r="B1379" s="389"/>
      <c r="C1379" s="393"/>
      <c r="D1379" s="393"/>
      <c r="E1379" s="393"/>
      <c r="F1379" s="392"/>
      <c r="G1379" s="55"/>
      <c r="H1379" s="389"/>
      <c r="I1379" s="393"/>
      <c r="J1379" s="392"/>
      <c r="K1379" s="55"/>
      <c r="L1379" s="393"/>
      <c r="M1379" s="393"/>
      <c r="N1379" s="397"/>
      <c r="O1379" s="397"/>
      <c r="P1379" s="791"/>
    </row>
    <row r="1380" spans="1:16" hidden="1" outlineLevel="1" x14ac:dyDescent="0.25">
      <c r="A1380" s="38">
        <v>19</v>
      </c>
      <c r="B1380" s="389"/>
      <c r="C1380" s="393"/>
      <c r="D1380" s="393"/>
      <c r="E1380" s="393"/>
      <c r="F1380" s="392"/>
      <c r="G1380" s="55"/>
      <c r="H1380" s="389"/>
      <c r="I1380" s="393"/>
      <c r="J1380" s="392"/>
      <c r="K1380" s="55"/>
      <c r="L1380" s="393"/>
      <c r="M1380" s="393"/>
      <c r="N1380" s="397"/>
      <c r="O1380" s="397"/>
      <c r="P1380" s="791"/>
    </row>
    <row r="1381" spans="1:16" hidden="1" outlineLevel="1" x14ac:dyDescent="0.25">
      <c r="A1381" s="38">
        <v>20</v>
      </c>
      <c r="B1381" s="389"/>
      <c r="C1381" s="393"/>
      <c r="D1381" s="393"/>
      <c r="E1381" s="393"/>
      <c r="F1381" s="392"/>
      <c r="G1381" s="55"/>
      <c r="H1381" s="389"/>
      <c r="I1381" s="393"/>
      <c r="J1381" s="392"/>
      <c r="K1381" s="55"/>
      <c r="L1381" s="393"/>
      <c r="M1381" s="393"/>
      <c r="N1381" s="397"/>
      <c r="O1381" s="397"/>
      <c r="P1381" s="791"/>
    </row>
    <row r="1382" spans="1:16" hidden="1" outlineLevel="1" x14ac:dyDescent="0.25">
      <c r="A1382" s="38">
        <v>21</v>
      </c>
      <c r="B1382" s="389"/>
      <c r="C1382" s="393"/>
      <c r="D1382" s="393"/>
      <c r="E1382" s="393"/>
      <c r="F1382" s="392"/>
      <c r="G1382" s="55"/>
      <c r="H1382" s="389"/>
      <c r="I1382" s="393"/>
      <c r="J1382" s="392"/>
      <c r="K1382" s="55"/>
      <c r="L1382" s="393"/>
      <c r="M1382" s="393"/>
      <c r="N1382" s="397"/>
      <c r="O1382" s="397"/>
      <c r="P1382" s="791"/>
    </row>
    <row r="1383" spans="1:16" hidden="1" outlineLevel="1" x14ac:dyDescent="0.25">
      <c r="A1383" s="38">
        <v>22</v>
      </c>
      <c r="B1383" s="389"/>
      <c r="C1383" s="393"/>
      <c r="D1383" s="393"/>
      <c r="E1383" s="393"/>
      <c r="F1383" s="392"/>
      <c r="G1383" s="55"/>
      <c r="H1383" s="389"/>
      <c r="I1383" s="393"/>
      <c r="J1383" s="392"/>
      <c r="K1383" s="55"/>
      <c r="L1383" s="393"/>
      <c r="M1383" s="393"/>
      <c r="N1383" s="397"/>
      <c r="O1383" s="397"/>
      <c r="P1383" s="791"/>
    </row>
    <row r="1384" spans="1:16" hidden="1" outlineLevel="1" x14ac:dyDescent="0.25">
      <c r="A1384" s="38">
        <v>23</v>
      </c>
      <c r="B1384" s="389"/>
      <c r="C1384" s="393"/>
      <c r="D1384" s="393"/>
      <c r="E1384" s="393"/>
      <c r="F1384" s="392"/>
      <c r="G1384" s="55"/>
      <c r="H1384" s="389"/>
      <c r="I1384" s="393"/>
      <c r="J1384" s="392"/>
      <c r="K1384" s="55"/>
      <c r="L1384" s="393"/>
      <c r="M1384" s="393"/>
      <c r="N1384" s="397"/>
      <c r="O1384" s="397"/>
      <c r="P1384" s="791"/>
    </row>
    <row r="1385" spans="1:16" hidden="1" outlineLevel="1" x14ac:dyDescent="0.25">
      <c r="A1385" s="38">
        <v>24</v>
      </c>
      <c r="B1385" s="389"/>
      <c r="C1385" s="393"/>
      <c r="D1385" s="393"/>
      <c r="E1385" s="393"/>
      <c r="F1385" s="392"/>
      <c r="G1385" s="55"/>
      <c r="H1385" s="389"/>
      <c r="I1385" s="393"/>
      <c r="J1385" s="392"/>
      <c r="K1385" s="55"/>
      <c r="L1385" s="393"/>
      <c r="M1385" s="393"/>
      <c r="N1385" s="397"/>
      <c r="O1385" s="397"/>
      <c r="P1385" s="791"/>
    </row>
    <row r="1386" spans="1:16" hidden="1" outlineLevel="1" x14ac:dyDescent="0.25">
      <c r="A1386" s="38">
        <v>25</v>
      </c>
      <c r="B1386" s="389"/>
      <c r="C1386" s="393"/>
      <c r="D1386" s="393"/>
      <c r="E1386" s="393"/>
      <c r="F1386" s="392"/>
      <c r="G1386" s="55"/>
      <c r="H1386" s="389"/>
      <c r="I1386" s="393"/>
      <c r="J1386" s="392"/>
      <c r="K1386" s="55"/>
      <c r="L1386" s="393"/>
      <c r="M1386" s="393"/>
      <c r="N1386" s="397"/>
      <c r="O1386" s="397"/>
      <c r="P1386" s="791"/>
    </row>
    <row r="1387" spans="1:16" hidden="1" outlineLevel="1" x14ac:dyDescent="0.25">
      <c r="A1387" s="38">
        <v>26</v>
      </c>
      <c r="B1387" s="389"/>
      <c r="C1387" s="393"/>
      <c r="D1387" s="393"/>
      <c r="E1387" s="393"/>
      <c r="F1387" s="392"/>
      <c r="G1387" s="55"/>
      <c r="H1387" s="389"/>
      <c r="I1387" s="393"/>
      <c r="J1387" s="392"/>
      <c r="K1387" s="55"/>
      <c r="L1387" s="393"/>
      <c r="M1387" s="393"/>
      <c r="N1387" s="397"/>
      <c r="O1387" s="397"/>
      <c r="P1387" s="791"/>
    </row>
    <row r="1388" spans="1:16" hidden="1" outlineLevel="1" x14ac:dyDescent="0.25">
      <c r="A1388" s="38">
        <v>27</v>
      </c>
      <c r="B1388" s="389"/>
      <c r="C1388" s="393"/>
      <c r="D1388" s="393"/>
      <c r="E1388" s="393"/>
      <c r="F1388" s="392"/>
      <c r="G1388" s="55"/>
      <c r="H1388" s="389"/>
      <c r="I1388" s="393"/>
      <c r="J1388" s="392"/>
      <c r="K1388" s="55"/>
      <c r="L1388" s="393"/>
      <c r="M1388" s="393"/>
      <c r="N1388" s="397"/>
      <c r="O1388" s="397"/>
      <c r="P1388" s="791"/>
    </row>
    <row r="1389" spans="1:16" hidden="1" outlineLevel="1" x14ac:dyDescent="0.25">
      <c r="A1389" s="38">
        <v>28</v>
      </c>
      <c r="B1389" s="389"/>
      <c r="C1389" s="393"/>
      <c r="D1389" s="393"/>
      <c r="E1389" s="393"/>
      <c r="F1389" s="392"/>
      <c r="G1389" s="55"/>
      <c r="H1389" s="389"/>
      <c r="I1389" s="393"/>
      <c r="J1389" s="392"/>
      <c r="K1389" s="55"/>
      <c r="L1389" s="393"/>
      <c r="M1389" s="393"/>
      <c r="N1389" s="397"/>
      <c r="O1389" s="397"/>
      <c r="P1389" s="791"/>
    </row>
    <row r="1390" spans="1:16" hidden="1" outlineLevel="1" x14ac:dyDescent="0.25">
      <c r="A1390" s="38">
        <v>29</v>
      </c>
      <c r="B1390" s="389"/>
      <c r="C1390" s="393"/>
      <c r="D1390" s="393"/>
      <c r="E1390" s="393"/>
      <c r="F1390" s="392"/>
      <c r="G1390" s="55"/>
      <c r="H1390" s="389"/>
      <c r="I1390" s="393"/>
      <c r="J1390" s="392"/>
      <c r="K1390" s="55"/>
      <c r="L1390" s="393"/>
      <c r="M1390" s="393"/>
      <c r="N1390" s="397"/>
      <c r="O1390" s="397"/>
      <c r="P1390" s="791"/>
    </row>
    <row r="1391" spans="1:16" hidden="1" outlineLevel="1" x14ac:dyDescent="0.25">
      <c r="A1391" s="38">
        <v>30</v>
      </c>
      <c r="B1391" s="389"/>
      <c r="C1391" s="393"/>
      <c r="D1391" s="393"/>
      <c r="E1391" s="393"/>
      <c r="F1391" s="392"/>
      <c r="G1391" s="55"/>
      <c r="H1391" s="389"/>
      <c r="I1391" s="393"/>
      <c r="J1391" s="392"/>
      <c r="K1391" s="55"/>
      <c r="L1391" s="393"/>
      <c r="M1391" s="393"/>
      <c r="N1391" s="397"/>
      <c r="O1391" s="397"/>
      <c r="P1391" s="791"/>
    </row>
    <row r="1392" spans="1:16" hidden="1" outlineLevel="1" x14ac:dyDescent="0.25">
      <c r="A1392" s="38">
        <v>31</v>
      </c>
      <c r="B1392" s="389"/>
      <c r="C1392" s="393"/>
      <c r="D1392" s="393"/>
      <c r="E1392" s="393"/>
      <c r="F1392" s="392"/>
      <c r="G1392" s="55"/>
      <c r="H1392" s="389"/>
      <c r="I1392" s="393"/>
      <c r="J1392" s="392"/>
      <c r="K1392" s="55"/>
      <c r="L1392" s="393"/>
      <c r="M1392" s="393"/>
      <c r="N1392" s="397"/>
      <c r="O1392" s="397"/>
      <c r="P1392" s="791"/>
    </row>
    <row r="1393" spans="1:16" hidden="1" outlineLevel="1" x14ac:dyDescent="0.25">
      <c r="A1393" s="38">
        <v>32</v>
      </c>
      <c r="B1393" s="389"/>
      <c r="C1393" s="393"/>
      <c r="D1393" s="393"/>
      <c r="E1393" s="393"/>
      <c r="F1393" s="392"/>
      <c r="G1393" s="55"/>
      <c r="H1393" s="389"/>
      <c r="I1393" s="393"/>
      <c r="J1393" s="392"/>
      <c r="K1393" s="55"/>
      <c r="L1393" s="393"/>
      <c r="M1393" s="393"/>
      <c r="N1393" s="397"/>
      <c r="O1393" s="397"/>
      <c r="P1393" s="791"/>
    </row>
    <row r="1394" spans="1:16" hidden="1" outlineLevel="1" x14ac:dyDescent="0.25">
      <c r="A1394" s="38">
        <v>33</v>
      </c>
      <c r="B1394" s="389"/>
      <c r="C1394" s="393"/>
      <c r="D1394" s="393"/>
      <c r="E1394" s="393"/>
      <c r="F1394" s="392"/>
      <c r="G1394" s="55"/>
      <c r="H1394" s="389"/>
      <c r="I1394" s="393"/>
      <c r="J1394" s="392"/>
      <c r="K1394" s="55"/>
      <c r="L1394" s="393"/>
      <c r="M1394" s="393"/>
      <c r="N1394" s="397"/>
      <c r="O1394" s="397"/>
      <c r="P1394" s="791"/>
    </row>
    <row r="1395" spans="1:16" hidden="1" outlineLevel="1" x14ac:dyDescent="0.25">
      <c r="A1395" s="38">
        <v>34</v>
      </c>
      <c r="B1395" s="389"/>
      <c r="C1395" s="393"/>
      <c r="D1395" s="393"/>
      <c r="E1395" s="393"/>
      <c r="F1395" s="392"/>
      <c r="G1395" s="55"/>
      <c r="H1395" s="389"/>
      <c r="I1395" s="393"/>
      <c r="J1395" s="392"/>
      <c r="K1395" s="55"/>
      <c r="L1395" s="393"/>
      <c r="M1395" s="393"/>
      <c r="N1395" s="397"/>
      <c r="O1395" s="397"/>
      <c r="P1395" s="791"/>
    </row>
    <row r="1396" spans="1:16" hidden="1" outlineLevel="1" x14ac:dyDescent="0.25">
      <c r="A1396" s="38">
        <v>35</v>
      </c>
      <c r="B1396" s="389"/>
      <c r="C1396" s="393"/>
      <c r="D1396" s="393"/>
      <c r="E1396" s="393"/>
      <c r="F1396" s="392"/>
      <c r="G1396" s="55"/>
      <c r="H1396" s="389"/>
      <c r="I1396" s="393"/>
      <c r="J1396" s="392"/>
      <c r="K1396" s="55"/>
      <c r="L1396" s="393"/>
      <c r="M1396" s="393"/>
      <c r="N1396" s="397"/>
      <c r="O1396" s="397"/>
      <c r="P1396" s="791"/>
    </row>
    <row r="1397" spans="1:16" hidden="1" outlineLevel="1" x14ac:dyDescent="0.25">
      <c r="A1397" s="38">
        <v>36</v>
      </c>
      <c r="B1397" s="389"/>
      <c r="C1397" s="393"/>
      <c r="D1397" s="393"/>
      <c r="E1397" s="393"/>
      <c r="F1397" s="392"/>
      <c r="G1397" s="55"/>
      <c r="H1397" s="389"/>
      <c r="I1397" s="393"/>
      <c r="J1397" s="392"/>
      <c r="K1397" s="55"/>
      <c r="L1397" s="393"/>
      <c r="M1397" s="393"/>
      <c r="N1397" s="397"/>
      <c r="O1397" s="397"/>
      <c r="P1397" s="791"/>
    </row>
    <row r="1398" spans="1:16" hidden="1" outlineLevel="1" x14ac:dyDescent="0.25">
      <c r="A1398" s="38">
        <v>37</v>
      </c>
      <c r="B1398" s="389"/>
      <c r="C1398" s="393"/>
      <c r="D1398" s="393"/>
      <c r="E1398" s="393"/>
      <c r="F1398" s="392"/>
      <c r="G1398" s="55"/>
      <c r="H1398" s="389"/>
      <c r="I1398" s="393"/>
      <c r="J1398" s="392"/>
      <c r="K1398" s="55"/>
      <c r="L1398" s="393"/>
      <c r="M1398" s="393"/>
      <c r="N1398" s="397"/>
      <c r="O1398" s="397"/>
      <c r="P1398" s="791"/>
    </row>
    <row r="1399" spans="1:16" hidden="1" outlineLevel="1" x14ac:dyDescent="0.25">
      <c r="A1399" s="38">
        <v>38</v>
      </c>
      <c r="B1399" s="389"/>
      <c r="C1399" s="393"/>
      <c r="D1399" s="393"/>
      <c r="E1399" s="393"/>
      <c r="F1399" s="392"/>
      <c r="G1399" s="55"/>
      <c r="H1399" s="389"/>
      <c r="I1399" s="393"/>
      <c r="J1399" s="392"/>
      <c r="K1399" s="55"/>
      <c r="L1399" s="393"/>
      <c r="M1399" s="393"/>
      <c r="N1399" s="397"/>
      <c r="O1399" s="397"/>
      <c r="P1399" s="791"/>
    </row>
    <row r="1400" spans="1:16" hidden="1" outlineLevel="1" x14ac:dyDescent="0.25">
      <c r="A1400" s="38">
        <v>39</v>
      </c>
      <c r="B1400" s="389"/>
      <c r="C1400" s="393"/>
      <c r="D1400" s="393"/>
      <c r="E1400" s="393"/>
      <c r="F1400" s="392"/>
      <c r="G1400" s="55"/>
      <c r="H1400" s="389"/>
      <c r="I1400" s="393"/>
      <c r="J1400" s="392"/>
      <c r="K1400" s="55"/>
      <c r="L1400" s="393"/>
      <c r="M1400" s="393"/>
      <c r="N1400" s="397"/>
      <c r="O1400" s="397"/>
      <c r="P1400" s="791"/>
    </row>
    <row r="1401" spans="1:16" hidden="1" outlineLevel="1" x14ac:dyDescent="0.25">
      <c r="A1401" s="38">
        <v>40</v>
      </c>
      <c r="B1401" s="389"/>
      <c r="C1401" s="393"/>
      <c r="D1401" s="393"/>
      <c r="E1401" s="393"/>
      <c r="F1401" s="392"/>
      <c r="G1401" s="55"/>
      <c r="H1401" s="389"/>
      <c r="I1401" s="393"/>
      <c r="J1401" s="392"/>
      <c r="K1401" s="55"/>
      <c r="L1401" s="393"/>
      <c r="M1401" s="393"/>
      <c r="N1401" s="397"/>
      <c r="O1401" s="397"/>
      <c r="P1401" s="791"/>
    </row>
    <row r="1402" spans="1:16" hidden="1" outlineLevel="1" x14ac:dyDescent="0.25">
      <c r="A1402" s="38">
        <v>41</v>
      </c>
      <c r="B1402" s="389"/>
      <c r="C1402" s="393"/>
      <c r="D1402" s="393"/>
      <c r="E1402" s="393"/>
      <c r="F1402" s="392"/>
      <c r="G1402" s="55"/>
      <c r="H1402" s="389"/>
      <c r="I1402" s="393"/>
      <c r="J1402" s="392"/>
      <c r="K1402" s="55"/>
      <c r="L1402" s="393"/>
      <c r="M1402" s="393"/>
      <c r="N1402" s="397"/>
      <c r="O1402" s="397"/>
      <c r="P1402" s="791"/>
    </row>
    <row r="1403" spans="1:16" hidden="1" outlineLevel="1" x14ac:dyDescent="0.25">
      <c r="A1403" s="38">
        <v>42</v>
      </c>
      <c r="B1403" s="389"/>
      <c r="C1403" s="393"/>
      <c r="D1403" s="393"/>
      <c r="E1403" s="393"/>
      <c r="F1403" s="392"/>
      <c r="G1403" s="55"/>
      <c r="H1403" s="389"/>
      <c r="I1403" s="393"/>
      <c r="J1403" s="392"/>
      <c r="K1403" s="55"/>
      <c r="L1403" s="393"/>
      <c r="M1403" s="393"/>
      <c r="N1403" s="397"/>
      <c r="O1403" s="397"/>
      <c r="P1403" s="791"/>
    </row>
    <row r="1404" spans="1:16" hidden="1" outlineLevel="1" x14ac:dyDescent="0.25">
      <c r="A1404" s="38">
        <v>43</v>
      </c>
      <c r="B1404" s="389"/>
      <c r="C1404" s="393"/>
      <c r="D1404" s="393"/>
      <c r="E1404" s="393"/>
      <c r="F1404" s="392"/>
      <c r="G1404" s="55"/>
      <c r="H1404" s="389"/>
      <c r="I1404" s="393"/>
      <c r="J1404" s="392"/>
      <c r="K1404" s="55"/>
      <c r="L1404" s="393"/>
      <c r="M1404" s="393"/>
      <c r="N1404" s="397"/>
      <c r="O1404" s="397"/>
      <c r="P1404" s="791"/>
    </row>
    <row r="1405" spans="1:16" hidden="1" outlineLevel="1" x14ac:dyDescent="0.25">
      <c r="A1405" s="38">
        <v>44</v>
      </c>
      <c r="B1405" s="389"/>
      <c r="C1405" s="393"/>
      <c r="D1405" s="393"/>
      <c r="E1405" s="393"/>
      <c r="F1405" s="392"/>
      <c r="G1405" s="55"/>
      <c r="H1405" s="389"/>
      <c r="I1405" s="393"/>
      <c r="J1405" s="392"/>
      <c r="K1405" s="55"/>
      <c r="L1405" s="393"/>
      <c r="M1405" s="393"/>
      <c r="N1405" s="397"/>
      <c r="O1405" s="397"/>
      <c r="P1405" s="791"/>
    </row>
    <row r="1406" spans="1:16" hidden="1" outlineLevel="1" x14ac:dyDescent="0.25">
      <c r="A1406" s="38">
        <v>45</v>
      </c>
      <c r="B1406" s="389"/>
      <c r="C1406" s="393"/>
      <c r="D1406" s="393"/>
      <c r="E1406" s="393"/>
      <c r="F1406" s="392"/>
      <c r="G1406" s="55"/>
      <c r="H1406" s="389"/>
      <c r="I1406" s="393"/>
      <c r="J1406" s="392"/>
      <c r="K1406" s="55"/>
      <c r="L1406" s="393"/>
      <c r="M1406" s="393"/>
      <c r="N1406" s="397"/>
      <c r="O1406" s="397"/>
      <c r="P1406" s="791"/>
    </row>
    <row r="1407" spans="1:16" hidden="1" outlineLevel="1" x14ac:dyDescent="0.25">
      <c r="A1407" s="38">
        <v>46</v>
      </c>
      <c r="B1407" s="389"/>
      <c r="C1407" s="393"/>
      <c r="D1407" s="393"/>
      <c r="E1407" s="393"/>
      <c r="F1407" s="392"/>
      <c r="G1407" s="55"/>
      <c r="H1407" s="389"/>
      <c r="I1407" s="393"/>
      <c r="J1407" s="392"/>
      <c r="K1407" s="55"/>
      <c r="L1407" s="393"/>
      <c r="M1407" s="393"/>
      <c r="N1407" s="397"/>
      <c r="O1407" s="397"/>
      <c r="P1407" s="791"/>
    </row>
    <row r="1408" spans="1:16" hidden="1" outlineLevel="1" x14ac:dyDescent="0.25">
      <c r="A1408" s="38">
        <v>47</v>
      </c>
      <c r="B1408" s="389"/>
      <c r="C1408" s="393"/>
      <c r="D1408" s="393"/>
      <c r="E1408" s="393"/>
      <c r="F1408" s="392"/>
      <c r="G1408" s="55"/>
      <c r="H1408" s="389"/>
      <c r="I1408" s="393"/>
      <c r="J1408" s="392"/>
      <c r="K1408" s="55"/>
      <c r="L1408" s="393"/>
      <c r="M1408" s="393"/>
      <c r="N1408" s="397"/>
      <c r="O1408" s="397"/>
      <c r="P1408" s="791"/>
    </row>
    <row r="1409" spans="1:16" hidden="1" outlineLevel="1" x14ac:dyDescent="0.25">
      <c r="A1409" s="38">
        <v>48</v>
      </c>
      <c r="B1409" s="389"/>
      <c r="C1409" s="393"/>
      <c r="D1409" s="393"/>
      <c r="E1409" s="393"/>
      <c r="F1409" s="392"/>
      <c r="G1409" s="55"/>
      <c r="H1409" s="389"/>
      <c r="I1409" s="393"/>
      <c r="J1409" s="392"/>
      <c r="K1409" s="55"/>
      <c r="L1409" s="393"/>
      <c r="M1409" s="393"/>
      <c r="N1409" s="397"/>
      <c r="O1409" s="397"/>
      <c r="P1409" s="791"/>
    </row>
    <row r="1410" spans="1:16" hidden="1" outlineLevel="1" x14ac:dyDescent="0.25">
      <c r="A1410" s="38">
        <v>49</v>
      </c>
      <c r="B1410" s="389"/>
      <c r="C1410" s="393"/>
      <c r="D1410" s="393"/>
      <c r="E1410" s="393"/>
      <c r="F1410" s="392"/>
      <c r="G1410" s="55"/>
      <c r="H1410" s="389"/>
      <c r="I1410" s="393"/>
      <c r="J1410" s="392"/>
      <c r="K1410" s="55"/>
      <c r="L1410" s="393"/>
      <c r="M1410" s="393"/>
      <c r="N1410" s="397"/>
      <c r="O1410" s="397"/>
      <c r="P1410" s="791"/>
    </row>
    <row r="1411" spans="1:16" hidden="1" outlineLevel="1" x14ac:dyDescent="0.25">
      <c r="A1411" s="38">
        <v>50</v>
      </c>
      <c r="B1411" s="389"/>
      <c r="C1411" s="393"/>
      <c r="D1411" s="393"/>
      <c r="E1411" s="393"/>
      <c r="F1411" s="392"/>
      <c r="G1411" s="55"/>
      <c r="H1411" s="389"/>
      <c r="I1411" s="393"/>
      <c r="J1411" s="392"/>
      <c r="K1411" s="55"/>
      <c r="L1411" s="393"/>
      <c r="M1411" s="393"/>
      <c r="N1411" s="397"/>
      <c r="O1411" s="397"/>
      <c r="P1411" s="791"/>
    </row>
    <row r="1412" spans="1:16" hidden="1" outlineLevel="1" x14ac:dyDescent="0.25">
      <c r="A1412" s="38">
        <v>51</v>
      </c>
      <c r="B1412" s="389"/>
      <c r="C1412" s="393"/>
      <c r="D1412" s="393"/>
      <c r="E1412" s="393"/>
      <c r="F1412" s="392"/>
      <c r="G1412" s="55"/>
      <c r="H1412" s="389"/>
      <c r="I1412" s="393"/>
      <c r="J1412" s="392"/>
      <c r="K1412" s="55"/>
      <c r="L1412" s="393"/>
      <c r="M1412" s="393"/>
      <c r="N1412" s="397"/>
      <c r="O1412" s="397"/>
      <c r="P1412" s="791"/>
    </row>
    <row r="1413" spans="1:16" hidden="1" outlineLevel="1" x14ac:dyDescent="0.25">
      <c r="A1413" s="38">
        <v>52</v>
      </c>
      <c r="B1413" s="389"/>
      <c r="C1413" s="393"/>
      <c r="D1413" s="393"/>
      <c r="E1413" s="393"/>
      <c r="F1413" s="392"/>
      <c r="G1413" s="55"/>
      <c r="H1413" s="389"/>
      <c r="I1413" s="393"/>
      <c r="J1413" s="392"/>
      <c r="K1413" s="55"/>
      <c r="L1413" s="393"/>
      <c r="M1413" s="393"/>
      <c r="N1413" s="397"/>
      <c r="O1413" s="397"/>
      <c r="P1413" s="791"/>
    </row>
    <row r="1414" spans="1:16" hidden="1" outlineLevel="1" x14ac:dyDescent="0.25">
      <c r="A1414" s="38">
        <v>53</v>
      </c>
      <c r="B1414" s="389"/>
      <c r="C1414" s="393"/>
      <c r="D1414" s="393"/>
      <c r="E1414" s="393"/>
      <c r="F1414" s="392"/>
      <c r="G1414" s="55"/>
      <c r="H1414" s="389"/>
      <c r="I1414" s="393"/>
      <c r="J1414" s="392"/>
      <c r="K1414" s="55"/>
      <c r="L1414" s="393"/>
      <c r="M1414" s="393"/>
      <c r="N1414" s="397"/>
      <c r="O1414" s="397"/>
      <c r="P1414" s="791"/>
    </row>
    <row r="1415" spans="1:16" hidden="1" outlineLevel="1" x14ac:dyDescent="0.25">
      <c r="A1415" s="38">
        <v>54</v>
      </c>
      <c r="B1415" s="389"/>
      <c r="C1415" s="393"/>
      <c r="D1415" s="393"/>
      <c r="E1415" s="393"/>
      <c r="F1415" s="392"/>
      <c r="G1415" s="55"/>
      <c r="H1415" s="389"/>
      <c r="I1415" s="393"/>
      <c r="J1415" s="392"/>
      <c r="K1415" s="55"/>
      <c r="L1415" s="393"/>
      <c r="M1415" s="393"/>
      <c r="N1415" s="397"/>
      <c r="O1415" s="397"/>
      <c r="P1415" s="791"/>
    </row>
    <row r="1416" spans="1:16" hidden="1" outlineLevel="1" x14ac:dyDescent="0.25">
      <c r="A1416" s="38">
        <v>55</v>
      </c>
      <c r="B1416" s="389"/>
      <c r="C1416" s="393"/>
      <c r="D1416" s="393"/>
      <c r="E1416" s="393"/>
      <c r="F1416" s="392"/>
      <c r="G1416" s="55"/>
      <c r="H1416" s="389"/>
      <c r="I1416" s="393"/>
      <c r="J1416" s="392"/>
      <c r="K1416" s="55"/>
      <c r="L1416" s="393"/>
      <c r="M1416" s="393"/>
      <c r="N1416" s="397"/>
      <c r="O1416" s="397"/>
      <c r="P1416" s="791"/>
    </row>
    <row r="1417" spans="1:16" hidden="1" outlineLevel="1" x14ac:dyDescent="0.25">
      <c r="A1417" s="38">
        <v>56</v>
      </c>
      <c r="B1417" s="389"/>
      <c r="C1417" s="393"/>
      <c r="D1417" s="393"/>
      <c r="E1417" s="393"/>
      <c r="F1417" s="392"/>
      <c r="G1417" s="55"/>
      <c r="H1417" s="389"/>
      <c r="I1417" s="393"/>
      <c r="J1417" s="392"/>
      <c r="K1417" s="55"/>
      <c r="L1417" s="393"/>
      <c r="M1417" s="393"/>
      <c r="N1417" s="397"/>
      <c r="O1417" s="397"/>
      <c r="P1417" s="791"/>
    </row>
    <row r="1418" spans="1:16" hidden="1" outlineLevel="1" x14ac:dyDescent="0.25">
      <c r="A1418" s="38">
        <v>57</v>
      </c>
      <c r="B1418" s="389"/>
      <c r="C1418" s="393"/>
      <c r="D1418" s="393"/>
      <c r="E1418" s="393"/>
      <c r="F1418" s="392"/>
      <c r="G1418" s="55"/>
      <c r="H1418" s="389"/>
      <c r="I1418" s="393"/>
      <c r="J1418" s="392"/>
      <c r="K1418" s="55"/>
      <c r="L1418" s="393"/>
      <c r="M1418" s="393"/>
      <c r="N1418" s="397"/>
      <c r="O1418" s="397"/>
      <c r="P1418" s="791"/>
    </row>
    <row r="1419" spans="1:16" hidden="1" outlineLevel="1" x14ac:dyDescent="0.25">
      <c r="A1419" s="38">
        <v>58</v>
      </c>
      <c r="B1419" s="389"/>
      <c r="C1419" s="393"/>
      <c r="D1419" s="393"/>
      <c r="E1419" s="393"/>
      <c r="F1419" s="392"/>
      <c r="G1419" s="55"/>
      <c r="H1419" s="389"/>
      <c r="I1419" s="393"/>
      <c r="J1419" s="392"/>
      <c r="K1419" s="55"/>
      <c r="L1419" s="393"/>
      <c r="M1419" s="393"/>
      <c r="N1419" s="397"/>
      <c r="O1419" s="397"/>
      <c r="P1419" s="791"/>
    </row>
    <row r="1420" spans="1:16" hidden="1" outlineLevel="1" x14ac:dyDescent="0.25">
      <c r="A1420" s="38">
        <v>59</v>
      </c>
      <c r="B1420" s="389"/>
      <c r="C1420" s="393"/>
      <c r="D1420" s="393"/>
      <c r="E1420" s="393"/>
      <c r="F1420" s="392"/>
      <c r="G1420" s="55"/>
      <c r="H1420" s="389"/>
      <c r="I1420" s="393"/>
      <c r="J1420" s="392"/>
      <c r="K1420" s="55"/>
      <c r="L1420" s="393"/>
      <c r="M1420" s="393"/>
      <c r="N1420" s="397"/>
      <c r="O1420" s="397"/>
      <c r="P1420" s="791"/>
    </row>
    <row r="1421" spans="1:16" hidden="1" outlineLevel="1" x14ac:dyDescent="0.25">
      <c r="A1421" s="38">
        <v>60</v>
      </c>
      <c r="B1421" s="389"/>
      <c r="C1421" s="393"/>
      <c r="D1421" s="393"/>
      <c r="E1421" s="393"/>
      <c r="F1421" s="392"/>
      <c r="G1421" s="55"/>
      <c r="H1421" s="389"/>
      <c r="I1421" s="393"/>
      <c r="J1421" s="392"/>
      <c r="K1421" s="55"/>
      <c r="L1421" s="393"/>
      <c r="M1421" s="393"/>
      <c r="N1421" s="397"/>
      <c r="O1421" s="397"/>
      <c r="P1421" s="791"/>
    </row>
    <row r="1422" spans="1:16" hidden="1" outlineLevel="1" x14ac:dyDescent="0.25">
      <c r="A1422" s="38">
        <v>61</v>
      </c>
      <c r="B1422" s="389"/>
      <c r="C1422" s="393"/>
      <c r="D1422" s="393"/>
      <c r="E1422" s="393"/>
      <c r="F1422" s="392"/>
      <c r="G1422" s="55"/>
      <c r="H1422" s="389"/>
      <c r="I1422" s="393"/>
      <c r="J1422" s="392"/>
      <c r="K1422" s="55"/>
      <c r="L1422" s="393"/>
      <c r="M1422" s="393"/>
      <c r="N1422" s="397"/>
      <c r="O1422" s="397"/>
      <c r="P1422" s="791"/>
    </row>
    <row r="1423" spans="1:16" hidden="1" outlineLevel="1" x14ac:dyDescent="0.25">
      <c r="A1423" s="38">
        <v>62</v>
      </c>
      <c r="B1423" s="389"/>
      <c r="C1423" s="393"/>
      <c r="D1423" s="393"/>
      <c r="E1423" s="393"/>
      <c r="F1423" s="392"/>
      <c r="G1423" s="55"/>
      <c r="H1423" s="389"/>
      <c r="I1423" s="393"/>
      <c r="J1423" s="392"/>
      <c r="K1423" s="55"/>
      <c r="L1423" s="393"/>
      <c r="M1423" s="393"/>
      <c r="N1423" s="397"/>
      <c r="O1423" s="397"/>
      <c r="P1423" s="791"/>
    </row>
    <row r="1424" spans="1:16" hidden="1" outlineLevel="1" x14ac:dyDescent="0.25">
      <c r="A1424" s="38">
        <v>63</v>
      </c>
      <c r="B1424" s="389"/>
      <c r="C1424" s="393"/>
      <c r="D1424" s="393"/>
      <c r="E1424" s="393"/>
      <c r="F1424" s="392"/>
      <c r="G1424" s="55"/>
      <c r="H1424" s="389"/>
      <c r="I1424" s="393"/>
      <c r="J1424" s="392"/>
      <c r="K1424" s="55"/>
      <c r="L1424" s="393"/>
      <c r="M1424" s="393"/>
      <c r="N1424" s="397"/>
      <c r="O1424" s="397"/>
      <c r="P1424" s="791"/>
    </row>
    <row r="1425" spans="1:16" hidden="1" outlineLevel="1" x14ac:dyDescent="0.25">
      <c r="A1425" s="38">
        <v>64</v>
      </c>
      <c r="B1425" s="389"/>
      <c r="C1425" s="393"/>
      <c r="D1425" s="393"/>
      <c r="E1425" s="393"/>
      <c r="F1425" s="392"/>
      <c r="G1425" s="55"/>
      <c r="H1425" s="389"/>
      <c r="I1425" s="393"/>
      <c r="J1425" s="392"/>
      <c r="K1425" s="55"/>
      <c r="L1425" s="393"/>
      <c r="M1425" s="393"/>
      <c r="N1425" s="397"/>
      <c r="O1425" s="397"/>
      <c r="P1425" s="791"/>
    </row>
    <row r="1426" spans="1:16" hidden="1" outlineLevel="1" x14ac:dyDescent="0.25">
      <c r="A1426" s="38">
        <v>65</v>
      </c>
      <c r="B1426" s="389"/>
      <c r="C1426" s="393"/>
      <c r="D1426" s="393"/>
      <c r="E1426" s="393"/>
      <c r="F1426" s="392"/>
      <c r="G1426" s="55"/>
      <c r="H1426" s="389"/>
      <c r="I1426" s="393"/>
      <c r="J1426" s="392"/>
      <c r="K1426" s="55"/>
      <c r="L1426" s="393"/>
      <c r="M1426" s="393"/>
      <c r="N1426" s="397"/>
      <c r="O1426" s="397"/>
      <c r="P1426" s="791"/>
    </row>
    <row r="1427" spans="1:16" hidden="1" outlineLevel="1" x14ac:dyDescent="0.25">
      <c r="A1427" s="38">
        <v>66</v>
      </c>
      <c r="B1427" s="389"/>
      <c r="C1427" s="393"/>
      <c r="D1427" s="393"/>
      <c r="E1427" s="393"/>
      <c r="F1427" s="392"/>
      <c r="G1427" s="55"/>
      <c r="H1427" s="389"/>
      <c r="I1427" s="393"/>
      <c r="J1427" s="392"/>
      <c r="K1427" s="55"/>
      <c r="L1427" s="393"/>
      <c r="M1427" s="393"/>
      <c r="N1427" s="397"/>
      <c r="O1427" s="397"/>
      <c r="P1427" s="791"/>
    </row>
    <row r="1428" spans="1:16" hidden="1" outlineLevel="1" x14ac:dyDescent="0.25">
      <c r="A1428" s="38">
        <v>67</v>
      </c>
      <c r="B1428" s="389"/>
      <c r="C1428" s="393"/>
      <c r="D1428" s="393"/>
      <c r="E1428" s="393"/>
      <c r="F1428" s="392"/>
      <c r="G1428" s="55"/>
      <c r="H1428" s="389"/>
      <c r="I1428" s="393"/>
      <c r="J1428" s="392"/>
      <c r="K1428" s="55"/>
      <c r="L1428" s="393"/>
      <c r="M1428" s="393"/>
      <c r="N1428" s="397"/>
      <c r="O1428" s="397"/>
      <c r="P1428" s="791"/>
    </row>
    <row r="1429" spans="1:16" hidden="1" outlineLevel="1" x14ac:dyDescent="0.25">
      <c r="A1429" s="38">
        <v>68</v>
      </c>
      <c r="B1429" s="389"/>
      <c r="C1429" s="393"/>
      <c r="D1429" s="393"/>
      <c r="E1429" s="393"/>
      <c r="F1429" s="392"/>
      <c r="G1429" s="55"/>
      <c r="H1429" s="389"/>
      <c r="I1429" s="393"/>
      <c r="J1429" s="392"/>
      <c r="K1429" s="55"/>
      <c r="L1429" s="393"/>
      <c r="M1429" s="393"/>
      <c r="N1429" s="397"/>
      <c r="O1429" s="397"/>
      <c r="P1429" s="791"/>
    </row>
    <row r="1430" spans="1:16" hidden="1" outlineLevel="1" x14ac:dyDescent="0.25">
      <c r="A1430" s="38">
        <v>69</v>
      </c>
      <c r="B1430" s="389"/>
      <c r="C1430" s="393"/>
      <c r="D1430" s="393"/>
      <c r="E1430" s="393"/>
      <c r="F1430" s="392"/>
      <c r="G1430" s="55"/>
      <c r="H1430" s="389"/>
      <c r="I1430" s="393"/>
      <c r="J1430" s="392"/>
      <c r="K1430" s="55"/>
      <c r="L1430" s="393"/>
      <c r="M1430" s="393"/>
      <c r="N1430" s="397"/>
      <c r="O1430" s="397"/>
      <c r="P1430" s="791"/>
    </row>
    <row r="1431" spans="1:16" hidden="1" outlineLevel="1" x14ac:dyDescent="0.25">
      <c r="A1431" s="38">
        <v>70</v>
      </c>
      <c r="B1431" s="389"/>
      <c r="C1431" s="393"/>
      <c r="D1431" s="393"/>
      <c r="E1431" s="393"/>
      <c r="F1431" s="392"/>
      <c r="G1431" s="55"/>
      <c r="H1431" s="389"/>
      <c r="I1431" s="393"/>
      <c r="J1431" s="392"/>
      <c r="K1431" s="55"/>
      <c r="L1431" s="393"/>
      <c r="M1431" s="393"/>
      <c r="N1431" s="397"/>
      <c r="O1431" s="397"/>
      <c r="P1431" s="791"/>
    </row>
    <row r="1432" spans="1:16" hidden="1" outlineLevel="1" x14ac:dyDescent="0.25">
      <c r="A1432" s="38">
        <v>71</v>
      </c>
      <c r="B1432" s="389"/>
      <c r="C1432" s="393"/>
      <c r="D1432" s="393"/>
      <c r="E1432" s="393"/>
      <c r="F1432" s="392"/>
      <c r="G1432" s="55"/>
      <c r="H1432" s="389"/>
      <c r="I1432" s="393"/>
      <c r="J1432" s="392"/>
      <c r="K1432" s="55"/>
      <c r="L1432" s="393"/>
      <c r="M1432" s="393"/>
      <c r="N1432" s="397"/>
      <c r="O1432" s="397"/>
      <c r="P1432" s="791"/>
    </row>
    <row r="1433" spans="1:16" hidden="1" outlineLevel="1" x14ac:dyDescent="0.25">
      <c r="A1433" s="38">
        <v>72</v>
      </c>
      <c r="B1433" s="389"/>
      <c r="C1433" s="393"/>
      <c r="D1433" s="393"/>
      <c r="E1433" s="393"/>
      <c r="F1433" s="392"/>
      <c r="G1433" s="55"/>
      <c r="H1433" s="389"/>
      <c r="I1433" s="393"/>
      <c r="J1433" s="392"/>
      <c r="K1433" s="55"/>
      <c r="L1433" s="393"/>
      <c r="M1433" s="393"/>
      <c r="N1433" s="397"/>
      <c r="O1433" s="397"/>
      <c r="P1433" s="791"/>
    </row>
    <row r="1434" spans="1:16" hidden="1" outlineLevel="1" x14ac:dyDescent="0.25">
      <c r="A1434" s="38">
        <v>73</v>
      </c>
      <c r="B1434" s="389"/>
      <c r="C1434" s="393"/>
      <c r="D1434" s="393"/>
      <c r="E1434" s="393"/>
      <c r="F1434" s="392"/>
      <c r="G1434" s="55"/>
      <c r="H1434" s="389"/>
      <c r="I1434" s="393"/>
      <c r="J1434" s="392"/>
      <c r="K1434" s="55"/>
      <c r="L1434" s="393"/>
      <c r="M1434" s="393"/>
      <c r="N1434" s="397"/>
      <c r="O1434" s="397"/>
      <c r="P1434" s="791"/>
    </row>
    <row r="1435" spans="1:16" hidden="1" outlineLevel="1" x14ac:dyDescent="0.25">
      <c r="A1435" s="38">
        <v>74</v>
      </c>
      <c r="B1435" s="389"/>
      <c r="C1435" s="393"/>
      <c r="D1435" s="393"/>
      <c r="E1435" s="393"/>
      <c r="F1435" s="392"/>
      <c r="G1435" s="55"/>
      <c r="H1435" s="389"/>
      <c r="I1435" s="393"/>
      <c r="J1435" s="392"/>
      <c r="K1435" s="55"/>
      <c r="L1435" s="393"/>
      <c r="M1435" s="393"/>
      <c r="N1435" s="397"/>
      <c r="O1435" s="397"/>
      <c r="P1435" s="791"/>
    </row>
    <row r="1436" spans="1:16" hidden="1" outlineLevel="1" x14ac:dyDescent="0.25">
      <c r="A1436" s="38">
        <v>75</v>
      </c>
      <c r="B1436" s="389"/>
      <c r="C1436" s="393"/>
      <c r="D1436" s="393"/>
      <c r="E1436" s="393"/>
      <c r="F1436" s="392"/>
      <c r="G1436" s="55"/>
      <c r="H1436" s="389"/>
      <c r="I1436" s="393"/>
      <c r="J1436" s="392"/>
      <c r="K1436" s="55"/>
      <c r="L1436" s="393"/>
      <c r="M1436" s="393"/>
      <c r="N1436" s="397"/>
      <c r="O1436" s="397"/>
      <c r="P1436" s="791"/>
    </row>
    <row r="1437" spans="1:16" hidden="1" outlineLevel="1" x14ac:dyDescent="0.25">
      <c r="A1437" s="38">
        <v>76</v>
      </c>
      <c r="B1437" s="389"/>
      <c r="C1437" s="393"/>
      <c r="D1437" s="393"/>
      <c r="E1437" s="393"/>
      <c r="F1437" s="392"/>
      <c r="G1437" s="55"/>
      <c r="H1437" s="389"/>
      <c r="I1437" s="393"/>
      <c r="J1437" s="392"/>
      <c r="K1437" s="55"/>
      <c r="L1437" s="393"/>
      <c r="M1437" s="393"/>
      <c r="N1437" s="397"/>
      <c r="O1437" s="397"/>
      <c r="P1437" s="791"/>
    </row>
    <row r="1438" spans="1:16" hidden="1" outlineLevel="1" x14ac:dyDescent="0.25">
      <c r="A1438" s="38">
        <v>77</v>
      </c>
      <c r="B1438" s="389"/>
      <c r="C1438" s="393"/>
      <c r="D1438" s="393"/>
      <c r="E1438" s="393"/>
      <c r="F1438" s="392"/>
      <c r="G1438" s="55"/>
      <c r="H1438" s="389"/>
      <c r="I1438" s="393"/>
      <c r="J1438" s="392"/>
      <c r="K1438" s="55"/>
      <c r="L1438" s="393"/>
      <c r="M1438" s="393"/>
      <c r="N1438" s="397"/>
      <c r="O1438" s="397"/>
      <c r="P1438" s="791"/>
    </row>
    <row r="1439" spans="1:16" hidden="1" outlineLevel="1" x14ac:dyDescent="0.25">
      <c r="A1439" s="38">
        <v>78</v>
      </c>
      <c r="B1439" s="389"/>
      <c r="C1439" s="393"/>
      <c r="D1439" s="393"/>
      <c r="E1439" s="393"/>
      <c r="F1439" s="392"/>
      <c r="G1439" s="55"/>
      <c r="H1439" s="389"/>
      <c r="I1439" s="393"/>
      <c r="J1439" s="392"/>
      <c r="K1439" s="55"/>
      <c r="L1439" s="393"/>
      <c r="M1439" s="393"/>
      <c r="N1439" s="397"/>
      <c r="O1439" s="397"/>
      <c r="P1439" s="791"/>
    </row>
    <row r="1440" spans="1:16" hidden="1" outlineLevel="1" x14ac:dyDescent="0.25">
      <c r="A1440" s="38">
        <v>79</v>
      </c>
      <c r="B1440" s="389"/>
      <c r="C1440" s="393"/>
      <c r="D1440" s="393"/>
      <c r="E1440" s="393"/>
      <c r="F1440" s="392"/>
      <c r="G1440" s="55"/>
      <c r="H1440" s="389"/>
      <c r="I1440" s="393"/>
      <c r="J1440" s="392"/>
      <c r="K1440" s="55"/>
      <c r="L1440" s="393"/>
      <c r="M1440" s="393"/>
      <c r="N1440" s="397"/>
      <c r="O1440" s="397"/>
      <c r="P1440" s="791"/>
    </row>
    <row r="1441" spans="1:16" hidden="1" outlineLevel="1" x14ac:dyDescent="0.25">
      <c r="A1441" s="38">
        <v>80</v>
      </c>
      <c r="B1441" s="389"/>
      <c r="C1441" s="393"/>
      <c r="D1441" s="393"/>
      <c r="E1441" s="393"/>
      <c r="F1441" s="392"/>
      <c r="G1441" s="55"/>
      <c r="H1441" s="389"/>
      <c r="I1441" s="393"/>
      <c r="J1441" s="392"/>
      <c r="K1441" s="55"/>
      <c r="L1441" s="393"/>
      <c r="M1441" s="393"/>
      <c r="N1441" s="397"/>
      <c r="O1441" s="397"/>
      <c r="P1441" s="791"/>
    </row>
    <row r="1442" spans="1:16" hidden="1" outlineLevel="1" x14ac:dyDescent="0.25">
      <c r="A1442" s="38">
        <v>81</v>
      </c>
      <c r="B1442" s="389"/>
      <c r="C1442" s="393"/>
      <c r="D1442" s="393"/>
      <c r="E1442" s="393"/>
      <c r="F1442" s="392"/>
      <c r="G1442" s="55"/>
      <c r="H1442" s="389"/>
      <c r="I1442" s="393"/>
      <c r="J1442" s="392"/>
      <c r="K1442" s="55"/>
      <c r="L1442" s="393"/>
      <c r="M1442" s="393"/>
      <c r="N1442" s="397"/>
      <c r="O1442" s="397"/>
      <c r="P1442" s="791"/>
    </row>
    <row r="1443" spans="1:16" hidden="1" outlineLevel="1" x14ac:dyDescent="0.25">
      <c r="A1443" s="38">
        <v>82</v>
      </c>
      <c r="B1443" s="389"/>
      <c r="C1443" s="393"/>
      <c r="D1443" s="393"/>
      <c r="E1443" s="393"/>
      <c r="F1443" s="392"/>
      <c r="G1443" s="55"/>
      <c r="H1443" s="389"/>
      <c r="I1443" s="393"/>
      <c r="J1443" s="392"/>
      <c r="K1443" s="55"/>
      <c r="L1443" s="393"/>
      <c r="M1443" s="393"/>
      <c r="N1443" s="397"/>
      <c r="O1443" s="397"/>
      <c r="P1443" s="791"/>
    </row>
    <row r="1444" spans="1:16" hidden="1" outlineLevel="1" x14ac:dyDescent="0.25">
      <c r="A1444" s="38">
        <v>83</v>
      </c>
      <c r="B1444" s="389"/>
      <c r="C1444" s="393"/>
      <c r="D1444" s="393"/>
      <c r="E1444" s="393"/>
      <c r="F1444" s="392"/>
      <c r="G1444" s="55"/>
      <c r="H1444" s="389"/>
      <c r="I1444" s="393"/>
      <c r="J1444" s="392"/>
      <c r="K1444" s="55"/>
      <c r="L1444" s="393"/>
      <c r="M1444" s="393"/>
      <c r="N1444" s="397"/>
      <c r="O1444" s="397"/>
      <c r="P1444" s="791"/>
    </row>
    <row r="1445" spans="1:16" hidden="1" outlineLevel="1" x14ac:dyDescent="0.25">
      <c r="A1445" s="38">
        <v>84</v>
      </c>
      <c r="B1445" s="389"/>
      <c r="C1445" s="393"/>
      <c r="D1445" s="393"/>
      <c r="E1445" s="393"/>
      <c r="F1445" s="392"/>
      <c r="G1445" s="55"/>
      <c r="H1445" s="389"/>
      <c r="I1445" s="393"/>
      <c r="J1445" s="392"/>
      <c r="K1445" s="55"/>
      <c r="L1445" s="393"/>
      <c r="M1445" s="393"/>
      <c r="N1445" s="397"/>
      <c r="O1445" s="397"/>
      <c r="P1445" s="791"/>
    </row>
    <row r="1446" spans="1:16" hidden="1" outlineLevel="1" x14ac:dyDescent="0.25">
      <c r="A1446" s="38">
        <v>85</v>
      </c>
      <c r="B1446" s="389"/>
      <c r="C1446" s="393"/>
      <c r="D1446" s="393"/>
      <c r="E1446" s="393"/>
      <c r="F1446" s="392"/>
      <c r="G1446" s="55"/>
      <c r="H1446" s="389"/>
      <c r="I1446" s="393"/>
      <c r="J1446" s="392"/>
      <c r="K1446" s="55"/>
      <c r="L1446" s="393"/>
      <c r="M1446" s="393"/>
      <c r="N1446" s="397"/>
      <c r="O1446" s="397"/>
      <c r="P1446" s="791"/>
    </row>
    <row r="1447" spans="1:16" hidden="1" outlineLevel="1" x14ac:dyDescent="0.25">
      <c r="A1447" s="38">
        <v>86</v>
      </c>
      <c r="B1447" s="389"/>
      <c r="C1447" s="393"/>
      <c r="D1447" s="393"/>
      <c r="E1447" s="393"/>
      <c r="F1447" s="392"/>
      <c r="G1447" s="55"/>
      <c r="H1447" s="389"/>
      <c r="I1447" s="393"/>
      <c r="J1447" s="392"/>
      <c r="K1447" s="55"/>
      <c r="L1447" s="393"/>
      <c r="M1447" s="393"/>
      <c r="N1447" s="397"/>
      <c r="O1447" s="397"/>
      <c r="P1447" s="791"/>
    </row>
    <row r="1448" spans="1:16" hidden="1" outlineLevel="1" x14ac:dyDescent="0.25">
      <c r="A1448" s="38">
        <v>87</v>
      </c>
      <c r="B1448" s="389"/>
      <c r="C1448" s="393"/>
      <c r="D1448" s="393"/>
      <c r="E1448" s="393"/>
      <c r="F1448" s="392"/>
      <c r="G1448" s="55"/>
      <c r="H1448" s="389"/>
      <c r="I1448" s="393"/>
      <c r="J1448" s="392"/>
      <c r="K1448" s="55"/>
      <c r="L1448" s="393"/>
      <c r="M1448" s="393"/>
      <c r="N1448" s="397"/>
      <c r="O1448" s="397"/>
      <c r="P1448" s="791"/>
    </row>
    <row r="1449" spans="1:16" hidden="1" outlineLevel="1" x14ac:dyDescent="0.25">
      <c r="A1449" s="38">
        <v>88</v>
      </c>
      <c r="B1449" s="389"/>
      <c r="C1449" s="393"/>
      <c r="D1449" s="393"/>
      <c r="E1449" s="393"/>
      <c r="F1449" s="392"/>
      <c r="G1449" s="55"/>
      <c r="H1449" s="389"/>
      <c r="I1449" s="393"/>
      <c r="J1449" s="392"/>
      <c r="K1449" s="55"/>
      <c r="L1449" s="393"/>
      <c r="M1449" s="393"/>
      <c r="N1449" s="397"/>
      <c r="O1449" s="397"/>
      <c r="P1449" s="791"/>
    </row>
    <row r="1450" spans="1:16" hidden="1" outlineLevel="1" x14ac:dyDescent="0.25">
      <c r="A1450" s="38">
        <v>89</v>
      </c>
      <c r="B1450" s="389"/>
      <c r="C1450" s="393"/>
      <c r="D1450" s="393"/>
      <c r="E1450" s="393"/>
      <c r="F1450" s="392"/>
      <c r="G1450" s="55"/>
      <c r="H1450" s="389"/>
      <c r="I1450" s="393"/>
      <c r="J1450" s="392"/>
      <c r="K1450" s="55"/>
      <c r="L1450" s="393"/>
      <c r="M1450" s="393"/>
      <c r="N1450" s="397"/>
      <c r="O1450" s="397"/>
      <c r="P1450" s="791"/>
    </row>
    <row r="1451" spans="1:16" hidden="1" outlineLevel="1" x14ac:dyDescent="0.25">
      <c r="A1451" s="38">
        <v>90</v>
      </c>
      <c r="B1451" s="389"/>
      <c r="C1451" s="393"/>
      <c r="D1451" s="393"/>
      <c r="E1451" s="393"/>
      <c r="F1451" s="392"/>
      <c r="G1451" s="55"/>
      <c r="H1451" s="389"/>
      <c r="I1451" s="393"/>
      <c r="J1451" s="392"/>
      <c r="K1451" s="55"/>
      <c r="L1451" s="393"/>
      <c r="M1451" s="393"/>
      <c r="N1451" s="397"/>
      <c r="O1451" s="397"/>
      <c r="P1451" s="791"/>
    </row>
    <row r="1452" spans="1:16" hidden="1" outlineLevel="1" x14ac:dyDescent="0.25">
      <c r="A1452" s="38">
        <v>91</v>
      </c>
      <c r="B1452" s="389"/>
      <c r="C1452" s="393"/>
      <c r="D1452" s="393"/>
      <c r="E1452" s="393"/>
      <c r="F1452" s="392"/>
      <c r="G1452" s="55"/>
      <c r="H1452" s="389"/>
      <c r="I1452" s="393"/>
      <c r="J1452" s="392"/>
      <c r="K1452" s="55"/>
      <c r="L1452" s="393"/>
      <c r="M1452" s="393"/>
      <c r="N1452" s="397"/>
      <c r="O1452" s="397"/>
      <c r="P1452" s="791"/>
    </row>
    <row r="1453" spans="1:16" hidden="1" outlineLevel="1" x14ac:dyDescent="0.25">
      <c r="A1453" s="38">
        <v>92</v>
      </c>
      <c r="B1453" s="389"/>
      <c r="C1453" s="393"/>
      <c r="D1453" s="393"/>
      <c r="E1453" s="393"/>
      <c r="F1453" s="392"/>
      <c r="G1453" s="55"/>
      <c r="H1453" s="389"/>
      <c r="I1453" s="393"/>
      <c r="J1453" s="392"/>
      <c r="K1453" s="55"/>
      <c r="L1453" s="393"/>
      <c r="M1453" s="393"/>
      <c r="N1453" s="397"/>
      <c r="O1453" s="397"/>
      <c r="P1453" s="791"/>
    </row>
    <row r="1454" spans="1:16" hidden="1" outlineLevel="1" x14ac:dyDescent="0.25">
      <c r="A1454" s="38">
        <v>93</v>
      </c>
      <c r="B1454" s="389"/>
      <c r="C1454" s="393"/>
      <c r="D1454" s="393"/>
      <c r="E1454" s="393"/>
      <c r="F1454" s="392"/>
      <c r="G1454" s="55"/>
      <c r="H1454" s="389"/>
      <c r="I1454" s="393"/>
      <c r="J1454" s="392"/>
      <c r="K1454" s="55"/>
      <c r="L1454" s="393"/>
      <c r="M1454" s="393"/>
      <c r="N1454" s="397"/>
      <c r="O1454" s="397"/>
      <c r="P1454" s="791"/>
    </row>
    <row r="1455" spans="1:16" hidden="1" outlineLevel="1" x14ac:dyDescent="0.25">
      <c r="A1455" s="38">
        <v>94</v>
      </c>
      <c r="B1455" s="389"/>
      <c r="C1455" s="393"/>
      <c r="D1455" s="393"/>
      <c r="E1455" s="393"/>
      <c r="F1455" s="392"/>
      <c r="G1455" s="55"/>
      <c r="H1455" s="389"/>
      <c r="I1455" s="393"/>
      <c r="J1455" s="392"/>
      <c r="K1455" s="55"/>
      <c r="L1455" s="393"/>
      <c r="M1455" s="393"/>
      <c r="N1455" s="397"/>
      <c r="O1455" s="397"/>
      <c r="P1455" s="791"/>
    </row>
    <row r="1456" spans="1:16" hidden="1" outlineLevel="1" x14ac:dyDescent="0.25">
      <c r="A1456" s="38">
        <v>95</v>
      </c>
      <c r="B1456" s="389"/>
      <c r="C1456" s="393"/>
      <c r="D1456" s="393"/>
      <c r="E1456" s="393"/>
      <c r="F1456" s="392"/>
      <c r="G1456" s="55"/>
      <c r="H1456" s="389"/>
      <c r="I1456" s="393"/>
      <c r="J1456" s="392"/>
      <c r="K1456" s="55"/>
      <c r="L1456" s="393"/>
      <c r="M1456" s="393"/>
      <c r="N1456" s="397"/>
      <c r="O1456" s="397"/>
      <c r="P1456" s="791"/>
    </row>
    <row r="1457" spans="1:16" ht="15.75" collapsed="1" thickBot="1" x14ac:dyDescent="0.3">
      <c r="A1457" s="39">
        <v>96</v>
      </c>
      <c r="B1457" s="390"/>
      <c r="C1457" s="394"/>
      <c r="D1457" s="394"/>
      <c r="E1457" s="394"/>
      <c r="F1457" s="392"/>
      <c r="G1457" s="55"/>
      <c r="H1457" s="389"/>
      <c r="I1457" s="393"/>
      <c r="J1457" s="392"/>
      <c r="K1457" s="55"/>
      <c r="L1457" s="393"/>
      <c r="M1457" s="393"/>
      <c r="N1457" s="397"/>
      <c r="O1457" s="397"/>
      <c r="P1457" s="791"/>
    </row>
    <row r="1458" spans="1:16" ht="15.75" thickBot="1" x14ac:dyDescent="0.3">
      <c r="A1458" s="266" t="s">
        <v>749</v>
      </c>
      <c r="B1458" s="388"/>
      <c r="C1458" s="391"/>
      <c r="D1458" s="391"/>
      <c r="E1458" s="391"/>
      <c r="F1458" s="395"/>
      <c r="G1458" s="34"/>
      <c r="H1458" s="388"/>
      <c r="I1458" s="391"/>
      <c r="J1458" s="395"/>
      <c r="K1458" s="34"/>
      <c r="L1458" s="391"/>
      <c r="M1458" s="391"/>
      <c r="N1458" s="397"/>
      <c r="O1458" s="397"/>
      <c r="P1458" s="793"/>
    </row>
    <row r="1459" spans="1:16" hidden="1" outlineLevel="1" x14ac:dyDescent="0.25">
      <c r="A1459" s="62">
        <v>1</v>
      </c>
      <c r="B1459" s="182"/>
      <c r="C1459" s="62"/>
      <c r="D1459" s="62"/>
      <c r="E1459" s="62"/>
      <c r="F1459" s="62"/>
      <c r="G1459" s="62"/>
      <c r="H1459" s="184"/>
      <c r="I1459" s="62"/>
      <c r="J1459" s="313"/>
      <c r="K1459" s="265"/>
      <c r="L1459" s="265"/>
      <c r="M1459" s="313"/>
    </row>
    <row r="1460" spans="1:16" hidden="1" outlineLevel="1" x14ac:dyDescent="0.25">
      <c r="A1460" s="62">
        <v>2</v>
      </c>
      <c r="B1460" s="182"/>
      <c r="C1460" s="62"/>
      <c r="D1460" s="62"/>
      <c r="E1460" s="62"/>
      <c r="F1460" s="62"/>
      <c r="G1460" s="62"/>
      <c r="H1460" s="184"/>
      <c r="I1460" s="62"/>
      <c r="J1460" s="313"/>
      <c r="K1460" s="313"/>
      <c r="L1460" s="313"/>
      <c r="M1460" s="313"/>
    </row>
    <row r="1461" spans="1:16" hidden="1" outlineLevel="1" x14ac:dyDescent="0.25">
      <c r="A1461" s="62">
        <v>3</v>
      </c>
      <c r="B1461" s="182"/>
      <c r="C1461" s="62"/>
      <c r="D1461" s="62"/>
      <c r="E1461" s="62"/>
      <c r="F1461" s="62"/>
      <c r="G1461" s="62"/>
      <c r="H1461" s="184"/>
      <c r="I1461" s="62"/>
      <c r="J1461" s="313"/>
      <c r="K1461" s="313"/>
      <c r="L1461" s="313"/>
      <c r="M1461" s="313"/>
    </row>
    <row r="1462" spans="1:16" hidden="1" outlineLevel="1" x14ac:dyDescent="0.25">
      <c r="A1462" s="62">
        <v>4</v>
      </c>
      <c r="B1462" s="182"/>
      <c r="C1462" s="62"/>
      <c r="D1462" s="62"/>
      <c r="E1462" s="62"/>
      <c r="F1462" s="62"/>
      <c r="G1462" s="62"/>
      <c r="H1462" s="184"/>
      <c r="I1462" s="62"/>
      <c r="J1462" s="313"/>
      <c r="K1462" s="313"/>
      <c r="L1462" s="313"/>
      <c r="M1462" s="313"/>
    </row>
    <row r="1463" spans="1:16" hidden="1" outlineLevel="1" x14ac:dyDescent="0.25">
      <c r="A1463" s="62">
        <v>5</v>
      </c>
      <c r="B1463" s="182"/>
      <c r="C1463" s="62"/>
      <c r="D1463" s="62"/>
      <c r="E1463" s="62"/>
      <c r="F1463" s="62"/>
      <c r="G1463" s="62"/>
      <c r="H1463" s="184"/>
      <c r="I1463" s="62"/>
      <c r="J1463" s="313"/>
      <c r="K1463" s="313"/>
      <c r="L1463" s="313"/>
      <c r="M1463" s="313"/>
    </row>
    <row r="1464" spans="1:16" hidden="1" outlineLevel="1" x14ac:dyDescent="0.25">
      <c r="A1464" s="62">
        <v>6</v>
      </c>
      <c r="B1464" s="182"/>
      <c r="C1464" s="62"/>
      <c r="D1464" s="62"/>
      <c r="E1464" s="62"/>
      <c r="F1464" s="62"/>
      <c r="G1464" s="62"/>
      <c r="H1464" s="184"/>
      <c r="I1464" s="62"/>
      <c r="J1464" s="313"/>
      <c r="K1464" s="313"/>
      <c r="L1464" s="313"/>
      <c r="M1464" s="313"/>
    </row>
    <row r="1465" spans="1:16" hidden="1" outlineLevel="1" x14ac:dyDescent="0.25">
      <c r="A1465" s="62">
        <v>7</v>
      </c>
      <c r="B1465" s="182"/>
      <c r="C1465" s="62"/>
      <c r="D1465" s="62"/>
      <c r="E1465" s="62"/>
      <c r="F1465" s="62"/>
      <c r="G1465" s="62"/>
      <c r="H1465" s="184"/>
      <c r="I1465" s="62"/>
      <c r="J1465" s="313"/>
      <c r="K1465" s="313"/>
      <c r="L1465" s="313"/>
      <c r="M1465" s="313"/>
    </row>
    <row r="1466" spans="1:16" hidden="1" outlineLevel="1" x14ac:dyDescent="0.25">
      <c r="A1466" s="62">
        <v>8</v>
      </c>
      <c r="B1466" s="182"/>
      <c r="C1466" s="62"/>
      <c r="D1466" s="62"/>
      <c r="E1466" s="62"/>
      <c r="F1466" s="62"/>
      <c r="G1466" s="62"/>
      <c r="H1466" s="184"/>
      <c r="I1466" s="62"/>
      <c r="J1466" s="313"/>
      <c r="K1466" s="313"/>
      <c r="L1466" s="313"/>
      <c r="M1466" s="313"/>
    </row>
    <row r="1467" spans="1:16" hidden="1" outlineLevel="1" x14ac:dyDescent="0.25">
      <c r="A1467" s="62">
        <v>9</v>
      </c>
      <c r="B1467" s="182"/>
      <c r="C1467" s="62"/>
      <c r="D1467" s="62"/>
      <c r="E1467" s="62"/>
      <c r="F1467" s="62"/>
      <c r="G1467" s="62"/>
      <c r="H1467" s="184"/>
      <c r="I1467" s="62"/>
      <c r="J1467" s="313"/>
      <c r="K1467" s="313"/>
      <c r="L1467" s="313"/>
      <c r="M1467" s="313"/>
    </row>
    <row r="1468" spans="1:16" hidden="1" outlineLevel="1" x14ac:dyDescent="0.25">
      <c r="A1468" s="62">
        <v>10</v>
      </c>
      <c r="B1468" s="182"/>
      <c r="C1468" s="62"/>
      <c r="D1468" s="62"/>
      <c r="E1468" s="62"/>
      <c r="F1468" s="62"/>
      <c r="G1468" s="62"/>
      <c r="H1468" s="184"/>
      <c r="I1468" s="62"/>
      <c r="J1468" s="313"/>
      <c r="K1468" s="62" t="s">
        <v>91</v>
      </c>
      <c r="L1468" s="62"/>
      <c r="M1468" s="62"/>
    </row>
    <row r="1469" spans="1:16" hidden="1" outlineLevel="1" x14ac:dyDescent="0.25">
      <c r="A1469" s="62">
        <v>11</v>
      </c>
      <c r="B1469" s="182"/>
      <c r="C1469" s="62"/>
      <c r="D1469" s="62"/>
      <c r="E1469" s="62"/>
      <c r="F1469" s="62"/>
      <c r="G1469" s="62"/>
      <c r="H1469" s="184"/>
      <c r="I1469" s="62"/>
      <c r="J1469" s="313"/>
      <c r="K1469" s="62" t="s">
        <v>91</v>
      </c>
      <c r="L1469" s="62"/>
      <c r="M1469" s="62"/>
    </row>
    <row r="1470" spans="1:16" hidden="1" outlineLevel="1" x14ac:dyDescent="0.25">
      <c r="A1470" s="62">
        <v>12</v>
      </c>
      <c r="B1470" s="182"/>
      <c r="C1470" s="62"/>
      <c r="D1470" s="62"/>
      <c r="E1470" s="62"/>
      <c r="F1470" s="62"/>
      <c r="G1470" s="62"/>
      <c r="H1470" s="184"/>
      <c r="I1470" s="62"/>
      <c r="J1470" s="313"/>
      <c r="K1470" s="62" t="s">
        <v>91</v>
      </c>
      <c r="L1470" s="62"/>
      <c r="M1470" s="62"/>
    </row>
    <row r="1471" spans="1:16" hidden="1" outlineLevel="1" x14ac:dyDescent="0.25">
      <c r="A1471" s="62">
        <v>13</v>
      </c>
      <c r="B1471" s="182"/>
      <c r="C1471" s="62"/>
      <c r="D1471" s="62"/>
      <c r="E1471" s="62"/>
      <c r="F1471" s="62"/>
      <c r="G1471" s="62"/>
      <c r="H1471" s="184"/>
      <c r="I1471" s="62"/>
      <c r="J1471" s="313"/>
      <c r="K1471" s="62" t="s">
        <v>91</v>
      </c>
      <c r="L1471" s="62"/>
      <c r="M1471" s="62"/>
    </row>
    <row r="1472" spans="1:16" hidden="1" outlineLevel="1" x14ac:dyDescent="0.25">
      <c r="A1472" s="62">
        <v>14</v>
      </c>
      <c r="B1472" s="182"/>
      <c r="C1472" s="62"/>
      <c r="D1472" s="62"/>
      <c r="E1472" s="62"/>
      <c r="F1472" s="62"/>
      <c r="G1472" s="62"/>
      <c r="H1472" s="184"/>
      <c r="I1472" s="62"/>
      <c r="J1472" s="313"/>
      <c r="K1472" s="62" t="s">
        <v>91</v>
      </c>
      <c r="L1472" s="62"/>
      <c r="M1472" s="62"/>
    </row>
    <row r="1473" spans="1:13" hidden="1" outlineLevel="1" x14ac:dyDescent="0.25">
      <c r="A1473" s="62">
        <v>15</v>
      </c>
      <c r="B1473" s="182"/>
      <c r="C1473" s="62"/>
      <c r="D1473" s="62"/>
      <c r="E1473" s="62"/>
      <c r="F1473" s="62"/>
      <c r="G1473" s="62"/>
      <c r="H1473" s="184"/>
      <c r="I1473" s="62"/>
      <c r="J1473" s="313"/>
      <c r="K1473" s="62" t="s">
        <v>91</v>
      </c>
      <c r="L1473" s="62"/>
      <c r="M1473" s="62"/>
    </row>
    <row r="1474" spans="1:13" hidden="1" outlineLevel="1" x14ac:dyDescent="0.25">
      <c r="A1474" s="62">
        <v>16</v>
      </c>
      <c r="B1474" s="182"/>
      <c r="C1474" s="62"/>
      <c r="D1474" s="62"/>
      <c r="E1474" s="62"/>
      <c r="F1474" s="62"/>
      <c r="G1474" s="62"/>
      <c r="H1474" s="184"/>
      <c r="I1474" s="62"/>
      <c r="J1474" s="313"/>
      <c r="K1474" s="62" t="s">
        <v>91</v>
      </c>
      <c r="L1474" s="62"/>
      <c r="M1474" s="62"/>
    </row>
    <row r="1475" spans="1:13" hidden="1" outlineLevel="1" x14ac:dyDescent="0.25">
      <c r="A1475" s="62">
        <v>17</v>
      </c>
      <c r="B1475" s="182"/>
      <c r="C1475" s="62"/>
      <c r="D1475" s="62"/>
      <c r="E1475" s="62"/>
      <c r="F1475" s="62"/>
      <c r="G1475" s="62"/>
      <c r="H1475" s="184"/>
      <c r="I1475" s="62"/>
      <c r="J1475" s="313"/>
      <c r="K1475" s="62" t="s">
        <v>91</v>
      </c>
      <c r="L1475" s="62"/>
      <c r="M1475" s="62"/>
    </row>
    <row r="1476" spans="1:13" hidden="1" outlineLevel="1" x14ac:dyDescent="0.25">
      <c r="A1476" s="62">
        <v>18</v>
      </c>
      <c r="B1476" s="182"/>
      <c r="C1476" s="62"/>
      <c r="D1476" s="62"/>
      <c r="E1476" s="62"/>
      <c r="F1476" s="62"/>
      <c r="G1476" s="62"/>
      <c r="H1476" s="184"/>
      <c r="I1476" s="62"/>
      <c r="J1476" s="313"/>
      <c r="K1476" s="62" t="s">
        <v>91</v>
      </c>
      <c r="L1476" s="62"/>
      <c r="M1476" s="62"/>
    </row>
    <row r="1477" spans="1:13" hidden="1" outlineLevel="1" x14ac:dyDescent="0.25">
      <c r="A1477" s="62">
        <v>19</v>
      </c>
      <c r="B1477" s="182"/>
      <c r="C1477" s="62"/>
      <c r="D1477" s="62"/>
      <c r="E1477" s="62"/>
      <c r="F1477" s="62"/>
      <c r="G1477" s="62"/>
      <c r="H1477" s="184"/>
      <c r="I1477" s="62"/>
      <c r="J1477" s="313"/>
      <c r="K1477" s="62" t="s">
        <v>91</v>
      </c>
      <c r="L1477" s="62"/>
      <c r="M1477" s="62"/>
    </row>
    <row r="1478" spans="1:13" hidden="1" outlineLevel="1" x14ac:dyDescent="0.25">
      <c r="A1478" s="62">
        <v>20</v>
      </c>
      <c r="B1478" s="182"/>
      <c r="C1478" s="62"/>
      <c r="D1478" s="62"/>
      <c r="E1478" s="62"/>
      <c r="F1478" s="62"/>
      <c r="G1478" s="62"/>
      <c r="H1478" s="184"/>
      <c r="I1478" s="62"/>
      <c r="J1478" s="313"/>
      <c r="K1478" s="62" t="s">
        <v>91</v>
      </c>
      <c r="L1478" s="62"/>
      <c r="M1478" s="62"/>
    </row>
    <row r="1479" spans="1:13" hidden="1" outlineLevel="1" x14ac:dyDescent="0.25">
      <c r="A1479" s="62">
        <v>21</v>
      </c>
      <c r="B1479" s="182"/>
      <c r="C1479" s="62"/>
      <c r="D1479" s="62"/>
      <c r="E1479" s="62"/>
      <c r="F1479" s="62"/>
      <c r="G1479" s="62"/>
      <c r="H1479" s="184"/>
      <c r="I1479" s="62"/>
      <c r="J1479" s="313"/>
      <c r="K1479" s="62" t="s">
        <v>91</v>
      </c>
      <c r="L1479" s="62"/>
      <c r="M1479" s="62"/>
    </row>
    <row r="1480" spans="1:13" hidden="1" outlineLevel="1" x14ac:dyDescent="0.25">
      <c r="A1480" s="62">
        <v>22</v>
      </c>
      <c r="B1480" s="182"/>
      <c r="C1480" s="62"/>
      <c r="D1480" s="62"/>
      <c r="E1480" s="62"/>
      <c r="F1480" s="62"/>
      <c r="G1480" s="62"/>
      <c r="H1480" s="184"/>
      <c r="I1480" s="62"/>
      <c r="J1480" s="313"/>
      <c r="K1480" s="62" t="s">
        <v>91</v>
      </c>
      <c r="L1480" s="62"/>
      <c r="M1480" s="62"/>
    </row>
    <row r="1481" spans="1:13" hidden="1" outlineLevel="1" x14ac:dyDescent="0.25">
      <c r="A1481" s="62">
        <v>23</v>
      </c>
      <c r="B1481" s="182"/>
      <c r="C1481" s="62"/>
      <c r="D1481" s="62"/>
      <c r="E1481" s="62"/>
      <c r="F1481" s="62"/>
      <c r="G1481" s="62"/>
      <c r="H1481" s="184"/>
      <c r="I1481" s="62"/>
      <c r="J1481" s="313"/>
      <c r="K1481" s="62" t="s">
        <v>91</v>
      </c>
      <c r="L1481" s="62"/>
      <c r="M1481" s="62"/>
    </row>
    <row r="1482" spans="1:13" hidden="1" outlineLevel="1" x14ac:dyDescent="0.25">
      <c r="A1482" s="62">
        <v>24</v>
      </c>
      <c r="B1482" s="182"/>
      <c r="C1482" s="62"/>
      <c r="D1482" s="62"/>
      <c r="E1482" s="62"/>
      <c r="F1482" s="62"/>
      <c r="G1482" s="62"/>
      <c r="H1482" s="184"/>
      <c r="I1482" s="62"/>
      <c r="J1482" s="313"/>
      <c r="K1482" s="62" t="s">
        <v>91</v>
      </c>
      <c r="L1482" s="62"/>
      <c r="M1482" s="62"/>
    </row>
    <row r="1483" spans="1:13" hidden="1" outlineLevel="1" x14ac:dyDescent="0.25">
      <c r="A1483" s="62">
        <v>25</v>
      </c>
      <c r="B1483" s="182"/>
      <c r="C1483" s="62"/>
      <c r="D1483" s="62"/>
      <c r="E1483" s="62"/>
      <c r="F1483" s="62"/>
      <c r="G1483" s="62"/>
      <c r="H1483" s="184"/>
      <c r="I1483" s="62"/>
      <c r="J1483" s="313"/>
      <c r="K1483" s="62" t="s">
        <v>91</v>
      </c>
      <c r="L1483" s="62"/>
      <c r="M1483" s="62"/>
    </row>
    <row r="1484" spans="1:13" hidden="1" outlineLevel="1" x14ac:dyDescent="0.25">
      <c r="A1484" s="62">
        <v>26</v>
      </c>
      <c r="B1484" s="182"/>
      <c r="C1484" s="62"/>
      <c r="D1484" s="62"/>
      <c r="E1484" s="62"/>
      <c r="F1484" s="62"/>
      <c r="G1484" s="62"/>
      <c r="H1484" s="184"/>
      <c r="I1484" s="62"/>
      <c r="J1484" s="313"/>
      <c r="K1484" s="62" t="s">
        <v>91</v>
      </c>
      <c r="L1484" s="62"/>
      <c r="M1484" s="62"/>
    </row>
    <row r="1485" spans="1:13" hidden="1" outlineLevel="1" x14ac:dyDescent="0.25">
      <c r="A1485" s="62">
        <v>27</v>
      </c>
      <c r="B1485" s="182"/>
      <c r="C1485" s="62"/>
      <c r="D1485" s="62"/>
      <c r="E1485" s="62"/>
      <c r="F1485" s="62"/>
      <c r="G1485" s="62"/>
      <c r="H1485" s="184"/>
      <c r="I1485" s="62"/>
      <c r="J1485" s="313"/>
      <c r="K1485" s="62" t="s">
        <v>91</v>
      </c>
      <c r="L1485" s="62"/>
      <c r="M1485" s="62"/>
    </row>
    <row r="1486" spans="1:13" hidden="1" outlineLevel="1" x14ac:dyDescent="0.25">
      <c r="A1486" s="62">
        <v>28</v>
      </c>
      <c r="B1486" s="182"/>
      <c r="C1486" s="62"/>
      <c r="D1486" s="62"/>
      <c r="E1486" s="62"/>
      <c r="F1486" s="62"/>
      <c r="G1486" s="62"/>
      <c r="H1486" s="184"/>
      <c r="I1486" s="62"/>
      <c r="J1486" s="313"/>
      <c r="K1486" s="62" t="s">
        <v>91</v>
      </c>
      <c r="L1486" s="62"/>
      <c r="M1486" s="62"/>
    </row>
    <row r="1487" spans="1:13" hidden="1" outlineLevel="1" x14ac:dyDescent="0.25">
      <c r="A1487" s="62">
        <v>29</v>
      </c>
      <c r="B1487" s="182"/>
      <c r="C1487" s="62"/>
      <c r="D1487" s="62"/>
      <c r="E1487" s="62"/>
      <c r="F1487" s="62"/>
      <c r="G1487" s="62"/>
      <c r="H1487" s="184"/>
      <c r="I1487" s="62"/>
      <c r="J1487" s="313"/>
      <c r="K1487" s="62" t="s">
        <v>91</v>
      </c>
      <c r="L1487" s="62"/>
      <c r="M1487" s="62"/>
    </row>
    <row r="1488" spans="1:13" hidden="1" outlineLevel="1" x14ac:dyDescent="0.25">
      <c r="A1488" s="62">
        <v>30</v>
      </c>
      <c r="B1488" s="182"/>
      <c r="C1488" s="62"/>
      <c r="D1488" s="62"/>
      <c r="E1488" s="62"/>
      <c r="F1488" s="62"/>
      <c r="G1488" s="62"/>
      <c r="H1488" s="184"/>
      <c r="I1488" s="62"/>
      <c r="J1488" s="313"/>
      <c r="K1488" s="62" t="s">
        <v>91</v>
      </c>
      <c r="L1488" s="62"/>
      <c r="M1488" s="62"/>
    </row>
    <row r="1489" spans="1:13" hidden="1" outlineLevel="1" x14ac:dyDescent="0.25">
      <c r="A1489" s="62">
        <v>31</v>
      </c>
      <c r="B1489" s="182"/>
      <c r="C1489" s="62"/>
      <c r="D1489" s="62"/>
      <c r="E1489" s="62"/>
      <c r="F1489" s="62"/>
      <c r="G1489" s="62"/>
      <c r="H1489" s="184"/>
      <c r="I1489" s="62"/>
      <c r="J1489" s="313"/>
      <c r="K1489" s="62" t="s">
        <v>91</v>
      </c>
      <c r="L1489" s="62"/>
      <c r="M1489" s="62"/>
    </row>
    <row r="1490" spans="1:13" hidden="1" outlineLevel="1" x14ac:dyDescent="0.25">
      <c r="A1490" s="62">
        <v>32</v>
      </c>
      <c r="B1490" s="182"/>
      <c r="C1490" s="62"/>
      <c r="D1490" s="62"/>
      <c r="E1490" s="62"/>
      <c r="F1490" s="62"/>
      <c r="G1490" s="62"/>
      <c r="H1490" s="184"/>
      <c r="I1490" s="62"/>
      <c r="J1490" s="313"/>
      <c r="K1490" s="62" t="s">
        <v>91</v>
      </c>
      <c r="L1490" s="62"/>
      <c r="M1490" s="62"/>
    </row>
    <row r="1491" spans="1:13" hidden="1" outlineLevel="1" x14ac:dyDescent="0.25">
      <c r="A1491" s="62">
        <v>33</v>
      </c>
      <c r="B1491" s="182"/>
      <c r="C1491" s="62"/>
      <c r="D1491" s="62"/>
      <c r="E1491" s="62"/>
      <c r="F1491" s="62"/>
      <c r="G1491" s="62"/>
      <c r="H1491" s="184"/>
      <c r="I1491" s="62"/>
      <c r="J1491" s="313"/>
      <c r="K1491" s="62" t="s">
        <v>91</v>
      </c>
      <c r="L1491" s="62"/>
      <c r="M1491" s="62"/>
    </row>
    <row r="1492" spans="1:13" hidden="1" outlineLevel="1" x14ac:dyDescent="0.25">
      <c r="A1492" s="62">
        <v>34</v>
      </c>
      <c r="B1492" s="182"/>
      <c r="C1492" s="62"/>
      <c r="D1492" s="62"/>
      <c r="E1492" s="62"/>
      <c r="F1492" s="62"/>
      <c r="G1492" s="62"/>
      <c r="H1492" s="184"/>
      <c r="I1492" s="62"/>
      <c r="J1492" s="313"/>
      <c r="K1492" s="62" t="s">
        <v>91</v>
      </c>
      <c r="L1492" s="62"/>
      <c r="M1492" s="62"/>
    </row>
    <row r="1493" spans="1:13" hidden="1" outlineLevel="1" x14ac:dyDescent="0.25">
      <c r="A1493" s="62">
        <v>35</v>
      </c>
      <c r="B1493" s="182"/>
      <c r="C1493" s="62"/>
      <c r="D1493" s="62"/>
      <c r="E1493" s="62"/>
      <c r="F1493" s="62"/>
      <c r="G1493" s="62"/>
      <c r="H1493" s="184"/>
      <c r="I1493" s="62"/>
      <c r="J1493" s="313"/>
      <c r="K1493" s="62" t="s">
        <v>91</v>
      </c>
      <c r="L1493" s="62"/>
      <c r="M1493" s="62"/>
    </row>
    <row r="1494" spans="1:13" hidden="1" outlineLevel="1" x14ac:dyDescent="0.25">
      <c r="A1494" s="62">
        <v>36</v>
      </c>
      <c r="B1494" s="182"/>
      <c r="C1494" s="62"/>
      <c r="D1494" s="62"/>
      <c r="E1494" s="62"/>
      <c r="F1494" s="62"/>
      <c r="G1494" s="62"/>
      <c r="H1494" s="184"/>
      <c r="I1494" s="62"/>
      <c r="J1494" s="313"/>
      <c r="K1494" s="62" t="s">
        <v>91</v>
      </c>
      <c r="L1494" s="62"/>
      <c r="M1494" s="62"/>
    </row>
    <row r="1495" spans="1:13" hidden="1" outlineLevel="1" x14ac:dyDescent="0.25">
      <c r="A1495" s="62">
        <v>37</v>
      </c>
      <c r="B1495" s="182"/>
      <c r="C1495" s="62"/>
      <c r="D1495" s="62"/>
      <c r="E1495" s="62"/>
      <c r="F1495" s="62"/>
      <c r="G1495" s="62"/>
      <c r="H1495" s="184"/>
      <c r="I1495" s="62"/>
      <c r="J1495" s="313"/>
      <c r="K1495" s="62" t="s">
        <v>91</v>
      </c>
      <c r="L1495" s="62"/>
      <c r="M1495" s="62"/>
    </row>
    <row r="1496" spans="1:13" hidden="1" outlineLevel="1" x14ac:dyDescent="0.25">
      <c r="A1496" s="62">
        <v>38</v>
      </c>
      <c r="B1496" s="182"/>
      <c r="C1496" s="62"/>
      <c r="D1496" s="62"/>
      <c r="E1496" s="62"/>
      <c r="F1496" s="62"/>
      <c r="G1496" s="62"/>
      <c r="H1496" s="184"/>
      <c r="I1496" s="62"/>
      <c r="J1496" s="313"/>
      <c r="K1496" s="62" t="s">
        <v>91</v>
      </c>
      <c r="L1496" s="62"/>
      <c r="M1496" s="62"/>
    </row>
    <row r="1497" spans="1:13" hidden="1" outlineLevel="1" x14ac:dyDescent="0.25">
      <c r="A1497" s="62">
        <v>39</v>
      </c>
      <c r="B1497" s="182"/>
      <c r="C1497" s="62"/>
      <c r="D1497" s="62"/>
      <c r="E1497" s="62"/>
      <c r="F1497" s="62"/>
      <c r="G1497" s="62"/>
      <c r="H1497" s="184"/>
      <c r="I1497" s="62"/>
      <c r="J1497" s="313"/>
      <c r="K1497" s="62" t="s">
        <v>91</v>
      </c>
      <c r="L1497" s="62"/>
      <c r="M1497" s="62"/>
    </row>
    <row r="1498" spans="1:13" hidden="1" outlineLevel="1" x14ac:dyDescent="0.25">
      <c r="A1498" s="62">
        <v>40</v>
      </c>
      <c r="B1498" s="182"/>
      <c r="C1498" s="62"/>
      <c r="D1498" s="62"/>
      <c r="E1498" s="62"/>
      <c r="F1498" s="62"/>
      <c r="G1498" s="62"/>
      <c r="H1498" s="184"/>
      <c r="I1498" s="62"/>
      <c r="J1498" s="313"/>
      <c r="K1498" s="62" t="s">
        <v>91</v>
      </c>
      <c r="L1498" s="62"/>
      <c r="M1498" s="62"/>
    </row>
    <row r="1499" spans="1:13" hidden="1" outlineLevel="1" x14ac:dyDescent="0.25">
      <c r="A1499" s="62">
        <v>41</v>
      </c>
      <c r="B1499" s="182"/>
      <c r="C1499" s="62"/>
      <c r="D1499" s="62"/>
      <c r="E1499" s="62"/>
      <c r="F1499" s="62"/>
      <c r="G1499" s="62"/>
      <c r="H1499" s="184"/>
      <c r="I1499" s="62"/>
      <c r="J1499" s="313"/>
      <c r="K1499" s="62" t="s">
        <v>91</v>
      </c>
      <c r="L1499" s="62"/>
      <c r="M1499" s="62"/>
    </row>
    <row r="1500" spans="1:13" hidden="1" outlineLevel="1" x14ac:dyDescent="0.25">
      <c r="A1500" s="62">
        <v>42</v>
      </c>
      <c r="B1500" s="182"/>
      <c r="C1500" s="62"/>
      <c r="D1500" s="62"/>
      <c r="E1500" s="62"/>
      <c r="F1500" s="62"/>
      <c r="G1500" s="62"/>
      <c r="H1500" s="184"/>
      <c r="I1500" s="62"/>
      <c r="J1500" s="313"/>
      <c r="K1500" s="62" t="s">
        <v>91</v>
      </c>
      <c r="L1500" s="62"/>
      <c r="M1500" s="62"/>
    </row>
    <row r="1501" spans="1:13" hidden="1" outlineLevel="1" x14ac:dyDescent="0.25">
      <c r="A1501" s="62">
        <v>43</v>
      </c>
      <c r="B1501" s="182"/>
      <c r="C1501" s="62"/>
      <c r="D1501" s="62"/>
      <c r="E1501" s="62"/>
      <c r="F1501" s="62"/>
      <c r="G1501" s="62"/>
      <c r="H1501" s="184"/>
      <c r="I1501" s="62"/>
      <c r="J1501" s="313"/>
      <c r="K1501" s="62" t="s">
        <v>91</v>
      </c>
      <c r="L1501" s="62"/>
      <c r="M1501" s="62"/>
    </row>
    <row r="1502" spans="1:13" hidden="1" outlineLevel="1" x14ac:dyDescent="0.25">
      <c r="A1502" s="62">
        <v>44</v>
      </c>
      <c r="B1502" s="182"/>
      <c r="C1502" s="62"/>
      <c r="D1502" s="62"/>
      <c r="E1502" s="62"/>
      <c r="F1502" s="62"/>
      <c r="G1502" s="62"/>
      <c r="H1502" s="184"/>
      <c r="I1502" s="62"/>
      <c r="J1502" s="313"/>
      <c r="K1502" s="62" t="s">
        <v>91</v>
      </c>
      <c r="L1502" s="62"/>
      <c r="M1502" s="62"/>
    </row>
    <row r="1503" spans="1:13" hidden="1" outlineLevel="1" x14ac:dyDescent="0.25">
      <c r="A1503" s="62">
        <v>45</v>
      </c>
      <c r="B1503" s="182"/>
      <c r="C1503" s="62"/>
      <c r="D1503" s="62"/>
      <c r="E1503" s="62"/>
      <c r="F1503" s="62"/>
      <c r="G1503" s="62"/>
      <c r="H1503" s="184"/>
      <c r="I1503" s="62"/>
      <c r="J1503" s="313"/>
      <c r="K1503" s="62" t="s">
        <v>91</v>
      </c>
      <c r="L1503" s="62"/>
      <c r="M1503" s="62"/>
    </row>
    <row r="1504" spans="1:13" hidden="1" outlineLevel="1" x14ac:dyDescent="0.25">
      <c r="A1504" s="62">
        <v>46</v>
      </c>
      <c r="B1504" s="182"/>
      <c r="C1504" s="62"/>
      <c r="D1504" s="62"/>
      <c r="E1504" s="62"/>
      <c r="F1504" s="62"/>
      <c r="G1504" s="62"/>
      <c r="H1504" s="184"/>
      <c r="I1504" s="62"/>
      <c r="J1504" s="313"/>
      <c r="K1504" s="62" t="s">
        <v>91</v>
      </c>
      <c r="L1504" s="62"/>
      <c r="M1504" s="62"/>
    </row>
    <row r="1505" spans="1:13" hidden="1" outlineLevel="1" x14ac:dyDescent="0.25">
      <c r="A1505" s="62">
        <v>47</v>
      </c>
      <c r="B1505" s="182"/>
      <c r="C1505" s="62"/>
      <c r="D1505" s="62"/>
      <c r="E1505" s="62"/>
      <c r="F1505" s="62"/>
      <c r="G1505" s="62"/>
      <c r="H1505" s="184"/>
      <c r="I1505" s="62"/>
      <c r="J1505" s="313"/>
      <c r="K1505" s="62" t="s">
        <v>91</v>
      </c>
      <c r="L1505" s="62"/>
      <c r="M1505" s="62"/>
    </row>
    <row r="1506" spans="1:13" hidden="1" outlineLevel="1" x14ac:dyDescent="0.25">
      <c r="A1506" s="62">
        <v>48</v>
      </c>
      <c r="B1506" s="182"/>
      <c r="C1506" s="62"/>
      <c r="D1506" s="62"/>
      <c r="E1506" s="62"/>
      <c r="F1506" s="62"/>
      <c r="G1506" s="62"/>
      <c r="H1506" s="184"/>
      <c r="I1506" s="62"/>
      <c r="J1506" s="313"/>
      <c r="K1506" s="62" t="s">
        <v>91</v>
      </c>
      <c r="L1506" s="62"/>
      <c r="M1506" s="62"/>
    </row>
    <row r="1507" spans="1:13" hidden="1" outlineLevel="1" x14ac:dyDescent="0.25">
      <c r="A1507" s="62">
        <v>49</v>
      </c>
      <c r="B1507" s="182"/>
      <c r="C1507" s="62"/>
      <c r="D1507" s="62"/>
      <c r="E1507" s="62"/>
      <c r="F1507" s="62"/>
      <c r="G1507" s="62"/>
      <c r="H1507" s="184"/>
      <c r="I1507" s="62"/>
      <c r="J1507" s="313"/>
      <c r="K1507" s="62" t="s">
        <v>91</v>
      </c>
      <c r="L1507" s="62"/>
      <c r="M1507" s="62"/>
    </row>
    <row r="1508" spans="1:13" hidden="1" outlineLevel="1" x14ac:dyDescent="0.25">
      <c r="A1508" s="62">
        <v>50</v>
      </c>
      <c r="B1508" s="182"/>
      <c r="C1508" s="62"/>
      <c r="D1508" s="62"/>
      <c r="E1508" s="62"/>
      <c r="F1508" s="62"/>
      <c r="G1508" s="62"/>
      <c r="H1508" s="184"/>
      <c r="I1508" s="62"/>
      <c r="J1508" s="313"/>
      <c r="K1508" s="62" t="s">
        <v>91</v>
      </c>
      <c r="L1508" s="62"/>
      <c r="M1508" s="62"/>
    </row>
    <row r="1509" spans="1:13" hidden="1" outlineLevel="1" x14ac:dyDescent="0.25">
      <c r="A1509" s="62">
        <v>51</v>
      </c>
      <c r="B1509" s="182"/>
      <c r="C1509" s="62"/>
      <c r="D1509" s="62"/>
      <c r="E1509" s="62"/>
      <c r="F1509" s="62"/>
      <c r="G1509" s="62"/>
      <c r="H1509" s="184"/>
      <c r="I1509" s="62"/>
      <c r="J1509" s="313"/>
      <c r="K1509" s="62" t="s">
        <v>91</v>
      </c>
      <c r="L1509" s="62"/>
      <c r="M1509" s="62"/>
    </row>
    <row r="1510" spans="1:13" hidden="1" outlineLevel="1" x14ac:dyDescent="0.25">
      <c r="A1510" s="62">
        <v>52</v>
      </c>
      <c r="B1510" s="182"/>
      <c r="C1510" s="62"/>
      <c r="D1510" s="62"/>
      <c r="E1510" s="62"/>
      <c r="F1510" s="62"/>
      <c r="G1510" s="62"/>
      <c r="H1510" s="184"/>
      <c r="I1510" s="62"/>
      <c r="J1510" s="313"/>
      <c r="K1510" s="62" t="s">
        <v>91</v>
      </c>
      <c r="L1510" s="62"/>
      <c r="M1510" s="62"/>
    </row>
    <row r="1511" spans="1:13" hidden="1" outlineLevel="1" x14ac:dyDescent="0.25">
      <c r="A1511" s="62">
        <v>53</v>
      </c>
      <c r="B1511" s="182"/>
      <c r="C1511" s="62"/>
      <c r="D1511" s="62"/>
      <c r="E1511" s="62"/>
      <c r="F1511" s="62"/>
      <c r="G1511" s="62"/>
      <c r="H1511" s="184"/>
      <c r="I1511" s="62"/>
      <c r="J1511" s="313"/>
      <c r="K1511" s="62" t="s">
        <v>91</v>
      </c>
      <c r="L1511" s="62"/>
      <c r="M1511" s="62"/>
    </row>
    <row r="1512" spans="1:13" hidden="1" outlineLevel="1" x14ac:dyDescent="0.25">
      <c r="A1512" s="62">
        <v>54</v>
      </c>
      <c r="B1512" s="182"/>
      <c r="C1512" s="62"/>
      <c r="D1512" s="62"/>
      <c r="E1512" s="62"/>
      <c r="F1512" s="62"/>
      <c r="G1512" s="62"/>
      <c r="H1512" s="184"/>
      <c r="I1512" s="62"/>
      <c r="J1512" s="313"/>
      <c r="K1512" s="62" t="s">
        <v>91</v>
      </c>
      <c r="L1512" s="62"/>
      <c r="M1512" s="62"/>
    </row>
    <row r="1513" spans="1:13" hidden="1" outlineLevel="1" x14ac:dyDescent="0.25">
      <c r="A1513" s="62">
        <v>55</v>
      </c>
      <c r="B1513" s="182"/>
      <c r="C1513" s="62"/>
      <c r="D1513" s="62"/>
      <c r="E1513" s="62"/>
      <c r="F1513" s="62"/>
      <c r="G1513" s="62"/>
      <c r="H1513" s="184"/>
      <c r="I1513" s="62"/>
      <c r="J1513" s="313"/>
      <c r="K1513" s="62" t="s">
        <v>91</v>
      </c>
      <c r="L1513" s="62"/>
      <c r="M1513" s="62"/>
    </row>
    <row r="1514" spans="1:13" hidden="1" outlineLevel="1" x14ac:dyDescent="0.25">
      <c r="A1514" s="62">
        <v>56</v>
      </c>
      <c r="B1514" s="182"/>
      <c r="C1514" s="62"/>
      <c r="D1514" s="62"/>
      <c r="E1514" s="62"/>
      <c r="F1514" s="62"/>
      <c r="G1514" s="62"/>
      <c r="H1514" s="184"/>
      <c r="I1514" s="62"/>
      <c r="J1514" s="313"/>
      <c r="K1514" s="62" t="s">
        <v>91</v>
      </c>
      <c r="L1514" s="62"/>
      <c r="M1514" s="62"/>
    </row>
    <row r="1515" spans="1:13" hidden="1" outlineLevel="1" x14ac:dyDescent="0.25">
      <c r="A1515" s="62">
        <v>57</v>
      </c>
      <c r="B1515" s="182"/>
      <c r="C1515" s="62"/>
      <c r="D1515" s="62"/>
      <c r="E1515" s="62"/>
      <c r="F1515" s="62"/>
      <c r="G1515" s="62"/>
      <c r="H1515" s="184"/>
      <c r="I1515" s="62"/>
      <c r="J1515" s="313"/>
      <c r="K1515" s="62" t="s">
        <v>91</v>
      </c>
      <c r="L1515" s="62"/>
      <c r="M1515" s="62"/>
    </row>
    <row r="1516" spans="1:13" hidden="1" outlineLevel="1" x14ac:dyDescent="0.25">
      <c r="A1516" s="62">
        <v>58</v>
      </c>
      <c r="B1516" s="182"/>
      <c r="C1516" s="62"/>
      <c r="D1516" s="62"/>
      <c r="E1516" s="62"/>
      <c r="F1516" s="62"/>
      <c r="G1516" s="62"/>
      <c r="H1516" s="184"/>
      <c r="I1516" s="62"/>
      <c r="J1516" s="313"/>
      <c r="K1516" s="62" t="s">
        <v>91</v>
      </c>
      <c r="L1516" s="62"/>
      <c r="M1516" s="62"/>
    </row>
    <row r="1517" spans="1:13" hidden="1" outlineLevel="1" x14ac:dyDescent="0.25">
      <c r="A1517" s="62">
        <v>59</v>
      </c>
      <c r="B1517" s="182"/>
      <c r="C1517" s="62"/>
      <c r="D1517" s="62"/>
      <c r="E1517" s="62"/>
      <c r="F1517" s="62"/>
      <c r="G1517" s="62"/>
      <c r="H1517" s="184"/>
      <c r="I1517" s="62"/>
      <c r="J1517" s="313"/>
      <c r="K1517" s="62" t="s">
        <v>91</v>
      </c>
      <c r="L1517" s="62"/>
      <c r="M1517" s="62"/>
    </row>
    <row r="1518" spans="1:13" hidden="1" outlineLevel="1" x14ac:dyDescent="0.25">
      <c r="A1518" s="62">
        <v>60</v>
      </c>
      <c r="B1518" s="182"/>
      <c r="C1518" s="62"/>
      <c r="D1518" s="62"/>
      <c r="E1518" s="62"/>
      <c r="F1518" s="62"/>
      <c r="G1518" s="62"/>
      <c r="H1518" s="184"/>
      <c r="I1518" s="62"/>
      <c r="J1518" s="313"/>
      <c r="K1518" s="62" t="s">
        <v>91</v>
      </c>
      <c r="L1518" s="62"/>
      <c r="M1518" s="62"/>
    </row>
    <row r="1519" spans="1:13" hidden="1" outlineLevel="1" x14ac:dyDescent="0.25">
      <c r="A1519" s="62">
        <v>61</v>
      </c>
      <c r="B1519" s="182"/>
      <c r="C1519" s="62"/>
      <c r="D1519" s="62"/>
      <c r="E1519" s="62"/>
      <c r="F1519" s="62"/>
      <c r="G1519" s="62"/>
      <c r="H1519" s="184"/>
      <c r="I1519" s="62"/>
      <c r="J1519" s="313"/>
      <c r="K1519" s="62" t="s">
        <v>91</v>
      </c>
      <c r="L1519" s="62"/>
      <c r="M1519" s="62"/>
    </row>
    <row r="1520" spans="1:13" hidden="1" outlineLevel="1" x14ac:dyDescent="0.25">
      <c r="A1520" s="62">
        <v>62</v>
      </c>
      <c r="B1520" s="182"/>
      <c r="C1520" s="62"/>
      <c r="D1520" s="62"/>
      <c r="E1520" s="62"/>
      <c r="F1520" s="62"/>
      <c r="G1520" s="62"/>
      <c r="H1520" s="184"/>
      <c r="I1520" s="62"/>
      <c r="J1520" s="313"/>
      <c r="K1520" s="62" t="s">
        <v>91</v>
      </c>
      <c r="L1520" s="62"/>
      <c r="M1520" s="62"/>
    </row>
    <row r="1521" spans="1:13" hidden="1" outlineLevel="1" x14ac:dyDescent="0.25">
      <c r="A1521" s="62">
        <v>63</v>
      </c>
      <c r="B1521" s="182"/>
      <c r="C1521" s="62"/>
      <c r="D1521" s="62"/>
      <c r="E1521" s="62"/>
      <c r="F1521" s="62"/>
      <c r="G1521" s="62"/>
      <c r="H1521" s="184"/>
      <c r="I1521" s="62"/>
      <c r="J1521" s="313"/>
      <c r="K1521" s="62" t="s">
        <v>91</v>
      </c>
      <c r="L1521" s="62"/>
      <c r="M1521" s="62"/>
    </row>
    <row r="1522" spans="1:13" hidden="1" outlineLevel="1" x14ac:dyDescent="0.25">
      <c r="A1522" s="62">
        <v>64</v>
      </c>
      <c r="B1522" s="182"/>
      <c r="C1522" s="62"/>
      <c r="D1522" s="62"/>
      <c r="E1522" s="62"/>
      <c r="F1522" s="62"/>
      <c r="G1522" s="62"/>
      <c r="H1522" s="184"/>
      <c r="I1522" s="62"/>
      <c r="J1522" s="313"/>
      <c r="K1522" s="62" t="s">
        <v>91</v>
      </c>
      <c r="L1522" s="62"/>
      <c r="M1522" s="62"/>
    </row>
    <row r="1523" spans="1:13" hidden="1" outlineLevel="1" x14ac:dyDescent="0.25">
      <c r="A1523" s="62">
        <v>65</v>
      </c>
      <c r="B1523" s="182"/>
      <c r="C1523" s="62"/>
      <c r="D1523" s="62"/>
      <c r="E1523" s="62"/>
      <c r="F1523" s="62"/>
      <c r="G1523" s="62"/>
      <c r="H1523" s="184"/>
      <c r="I1523" s="62"/>
      <c r="J1523" s="313"/>
      <c r="K1523" s="62" t="s">
        <v>91</v>
      </c>
      <c r="L1523" s="62"/>
      <c r="M1523" s="62"/>
    </row>
    <row r="1524" spans="1:13" hidden="1" outlineLevel="1" x14ac:dyDescent="0.25">
      <c r="A1524" s="62">
        <v>66</v>
      </c>
      <c r="B1524" s="182"/>
      <c r="C1524" s="62"/>
      <c r="D1524" s="62"/>
      <c r="E1524" s="62"/>
      <c r="F1524" s="62"/>
      <c r="G1524" s="62"/>
      <c r="H1524" s="184"/>
      <c r="I1524" s="62"/>
      <c r="J1524" s="313"/>
      <c r="K1524" s="62" t="s">
        <v>91</v>
      </c>
      <c r="L1524" s="62"/>
      <c r="M1524" s="62"/>
    </row>
    <row r="1525" spans="1:13" hidden="1" outlineLevel="1" x14ac:dyDescent="0.25">
      <c r="A1525" s="62">
        <v>67</v>
      </c>
      <c r="B1525" s="182"/>
      <c r="C1525" s="62"/>
      <c r="D1525" s="62"/>
      <c r="E1525" s="62"/>
      <c r="F1525" s="62"/>
      <c r="G1525" s="62"/>
      <c r="H1525" s="184"/>
      <c r="I1525" s="62"/>
      <c r="J1525" s="313"/>
      <c r="K1525" s="62" t="s">
        <v>91</v>
      </c>
      <c r="L1525" s="62"/>
      <c r="M1525" s="62"/>
    </row>
    <row r="1526" spans="1:13" hidden="1" outlineLevel="1" x14ac:dyDescent="0.25">
      <c r="A1526" s="62">
        <v>68</v>
      </c>
      <c r="B1526" s="182"/>
      <c r="C1526" s="62"/>
      <c r="D1526" s="62"/>
      <c r="E1526" s="62"/>
      <c r="F1526" s="62"/>
      <c r="G1526" s="62"/>
      <c r="H1526" s="184"/>
      <c r="I1526" s="62"/>
      <c r="J1526" s="313"/>
      <c r="K1526" s="62" t="s">
        <v>91</v>
      </c>
      <c r="L1526" s="62"/>
      <c r="M1526" s="62"/>
    </row>
    <row r="1527" spans="1:13" hidden="1" outlineLevel="1" x14ac:dyDescent="0.25">
      <c r="A1527" s="62">
        <v>69</v>
      </c>
      <c r="B1527" s="182"/>
      <c r="C1527" s="62"/>
      <c r="D1527" s="62"/>
      <c r="E1527" s="62"/>
      <c r="F1527" s="62"/>
      <c r="G1527" s="62"/>
      <c r="H1527" s="184"/>
      <c r="I1527" s="62"/>
      <c r="J1527" s="313"/>
      <c r="K1527" s="62" t="s">
        <v>91</v>
      </c>
      <c r="L1527" s="62"/>
      <c r="M1527" s="62"/>
    </row>
    <row r="1528" spans="1:13" hidden="1" outlineLevel="1" x14ac:dyDescent="0.25">
      <c r="A1528" s="62">
        <v>70</v>
      </c>
      <c r="B1528" s="182"/>
      <c r="C1528" s="62"/>
      <c r="D1528" s="62"/>
      <c r="E1528" s="62"/>
      <c r="F1528" s="62"/>
      <c r="G1528" s="62"/>
      <c r="H1528" s="184"/>
      <c r="I1528" s="62"/>
      <c r="J1528" s="313"/>
      <c r="K1528" s="62" t="s">
        <v>91</v>
      </c>
      <c r="L1528" s="62"/>
      <c r="M1528" s="62"/>
    </row>
    <row r="1529" spans="1:13" hidden="1" outlineLevel="1" x14ac:dyDescent="0.25">
      <c r="A1529" s="62">
        <v>71</v>
      </c>
      <c r="B1529" s="182"/>
      <c r="C1529" s="62"/>
      <c r="D1529" s="62"/>
      <c r="E1529" s="62"/>
      <c r="F1529" s="62"/>
      <c r="G1529" s="62"/>
      <c r="H1529" s="184"/>
      <c r="I1529" s="62"/>
      <c r="J1529" s="313"/>
      <c r="K1529" s="62" t="s">
        <v>91</v>
      </c>
      <c r="L1529" s="62"/>
      <c r="M1529" s="62"/>
    </row>
    <row r="1530" spans="1:13" hidden="1" outlineLevel="1" x14ac:dyDescent="0.25">
      <c r="A1530" s="62">
        <v>72</v>
      </c>
      <c r="B1530" s="182"/>
      <c r="C1530" s="62"/>
      <c r="D1530" s="62"/>
      <c r="E1530" s="62"/>
      <c r="F1530" s="62"/>
      <c r="G1530" s="62"/>
      <c r="H1530" s="184"/>
      <c r="I1530" s="62"/>
      <c r="J1530" s="313"/>
      <c r="K1530" s="62" t="s">
        <v>91</v>
      </c>
      <c r="L1530" s="62"/>
      <c r="M1530" s="62"/>
    </row>
    <row r="1531" spans="1:13" hidden="1" outlineLevel="1" x14ac:dyDescent="0.25">
      <c r="A1531" s="62">
        <v>73</v>
      </c>
      <c r="B1531" s="182"/>
      <c r="C1531" s="62"/>
      <c r="D1531" s="62"/>
      <c r="E1531" s="62"/>
      <c r="F1531" s="62"/>
      <c r="G1531" s="62"/>
      <c r="H1531" s="184"/>
      <c r="I1531" s="62"/>
      <c r="J1531" s="313"/>
      <c r="K1531" s="62" t="s">
        <v>91</v>
      </c>
      <c r="L1531" s="62"/>
      <c r="M1531" s="62"/>
    </row>
    <row r="1532" spans="1:13" hidden="1" outlineLevel="1" x14ac:dyDescent="0.25">
      <c r="A1532" s="62">
        <v>74</v>
      </c>
      <c r="B1532" s="182"/>
      <c r="C1532" s="62"/>
      <c r="D1532" s="62"/>
      <c r="E1532" s="62"/>
      <c r="F1532" s="62"/>
      <c r="G1532" s="62"/>
      <c r="H1532" s="184"/>
      <c r="I1532" s="62"/>
      <c r="J1532" s="313"/>
      <c r="K1532" s="62" t="s">
        <v>91</v>
      </c>
      <c r="L1532" s="62"/>
      <c r="M1532" s="62"/>
    </row>
    <row r="1533" spans="1:13" hidden="1" outlineLevel="1" x14ac:dyDescent="0.25">
      <c r="A1533" s="62">
        <v>75</v>
      </c>
      <c r="B1533" s="182"/>
      <c r="C1533" s="62"/>
      <c r="D1533" s="62"/>
      <c r="E1533" s="62"/>
      <c r="F1533" s="62"/>
      <c r="G1533" s="62"/>
      <c r="H1533" s="184"/>
      <c r="I1533" s="62"/>
      <c r="J1533" s="313"/>
      <c r="K1533" s="62" t="s">
        <v>91</v>
      </c>
      <c r="L1533" s="62"/>
      <c r="M1533" s="62"/>
    </row>
    <row r="1534" spans="1:13" hidden="1" outlineLevel="1" x14ac:dyDescent="0.25">
      <c r="A1534" s="62">
        <v>76</v>
      </c>
      <c r="B1534" s="182"/>
      <c r="C1534" s="62"/>
      <c r="D1534" s="62"/>
      <c r="E1534" s="62"/>
      <c r="F1534" s="62"/>
      <c r="G1534" s="62"/>
      <c r="H1534" s="184"/>
      <c r="I1534" s="62"/>
      <c r="J1534" s="313"/>
      <c r="K1534" s="62" t="s">
        <v>91</v>
      </c>
      <c r="L1534" s="62"/>
      <c r="M1534" s="62"/>
    </row>
    <row r="1535" spans="1:13" hidden="1" outlineLevel="1" x14ac:dyDescent="0.25">
      <c r="A1535" s="62">
        <v>77</v>
      </c>
      <c r="B1535" s="182"/>
      <c r="C1535" s="62"/>
      <c r="D1535" s="62"/>
      <c r="E1535" s="62"/>
      <c r="F1535" s="62"/>
      <c r="G1535" s="62"/>
      <c r="H1535" s="184"/>
      <c r="I1535" s="62"/>
      <c r="J1535" s="313"/>
      <c r="K1535" s="62" t="s">
        <v>91</v>
      </c>
      <c r="L1535" s="62"/>
      <c r="M1535" s="62"/>
    </row>
    <row r="1536" spans="1:13" hidden="1" outlineLevel="1" x14ac:dyDescent="0.25">
      <c r="A1536" s="62">
        <v>78</v>
      </c>
      <c r="B1536" s="182"/>
      <c r="C1536" s="62"/>
      <c r="D1536" s="62"/>
      <c r="E1536" s="62"/>
      <c r="F1536" s="62"/>
      <c r="G1536" s="62"/>
      <c r="H1536" s="184"/>
      <c r="I1536" s="62"/>
      <c r="J1536" s="313"/>
      <c r="K1536" s="62" t="s">
        <v>91</v>
      </c>
      <c r="L1536" s="62"/>
      <c r="M1536" s="62"/>
    </row>
    <row r="1537" spans="1:13" hidden="1" outlineLevel="1" x14ac:dyDescent="0.25">
      <c r="A1537" s="62">
        <v>79</v>
      </c>
      <c r="B1537" s="182"/>
      <c r="C1537" s="62"/>
      <c r="D1537" s="62"/>
      <c r="E1537" s="62"/>
      <c r="F1537" s="62"/>
      <c r="G1537" s="62"/>
      <c r="H1537" s="184"/>
      <c r="I1537" s="62"/>
      <c r="J1537" s="313"/>
      <c r="K1537" s="62" t="s">
        <v>91</v>
      </c>
      <c r="L1537" s="62"/>
      <c r="M1537" s="62"/>
    </row>
    <row r="1538" spans="1:13" hidden="1" outlineLevel="1" x14ac:dyDescent="0.25">
      <c r="A1538" s="62">
        <v>80</v>
      </c>
      <c r="B1538" s="182"/>
      <c r="C1538" s="62"/>
      <c r="D1538" s="62"/>
      <c r="E1538" s="62"/>
      <c r="F1538" s="62"/>
      <c r="G1538" s="62"/>
      <c r="H1538" s="184"/>
      <c r="I1538" s="62"/>
      <c r="J1538" s="313"/>
      <c r="K1538" s="62" t="s">
        <v>91</v>
      </c>
      <c r="L1538" s="62"/>
      <c r="M1538" s="62"/>
    </row>
    <row r="1539" spans="1:13" hidden="1" outlineLevel="1" x14ac:dyDescent="0.25">
      <c r="A1539" s="62">
        <v>81</v>
      </c>
      <c r="B1539" s="182"/>
      <c r="C1539" s="62"/>
      <c r="D1539" s="62"/>
      <c r="E1539" s="62"/>
      <c r="F1539" s="62"/>
      <c r="G1539" s="62"/>
      <c r="H1539" s="184"/>
      <c r="I1539" s="62"/>
      <c r="J1539" s="313"/>
      <c r="K1539" s="62" t="s">
        <v>91</v>
      </c>
      <c r="L1539" s="62"/>
      <c r="M1539" s="62"/>
    </row>
    <row r="1540" spans="1:13" hidden="1" outlineLevel="1" x14ac:dyDescent="0.25">
      <c r="A1540" s="62">
        <v>82</v>
      </c>
      <c r="B1540" s="182"/>
      <c r="C1540" s="62"/>
      <c r="D1540" s="62"/>
      <c r="E1540" s="62"/>
      <c r="F1540" s="62"/>
      <c r="G1540" s="62"/>
      <c r="H1540" s="184"/>
      <c r="I1540" s="62"/>
      <c r="J1540" s="313"/>
      <c r="K1540" s="62" t="s">
        <v>91</v>
      </c>
      <c r="L1540" s="62"/>
      <c r="M1540" s="62"/>
    </row>
    <row r="1541" spans="1:13" hidden="1" outlineLevel="1" x14ac:dyDescent="0.25">
      <c r="A1541" s="62">
        <v>83</v>
      </c>
      <c r="B1541" s="182"/>
      <c r="C1541" s="62"/>
      <c r="D1541" s="62"/>
      <c r="E1541" s="62"/>
      <c r="F1541" s="62"/>
      <c r="G1541" s="62"/>
      <c r="H1541" s="184"/>
      <c r="I1541" s="62"/>
      <c r="J1541" s="313"/>
      <c r="K1541" s="62" t="s">
        <v>91</v>
      </c>
      <c r="L1541" s="62"/>
      <c r="M1541" s="62"/>
    </row>
    <row r="1542" spans="1:13" hidden="1" outlineLevel="1" x14ac:dyDescent="0.25">
      <c r="A1542" s="62">
        <v>84</v>
      </c>
      <c r="B1542" s="182"/>
      <c r="C1542" s="62"/>
      <c r="D1542" s="62"/>
      <c r="E1542" s="62"/>
      <c r="F1542" s="62"/>
      <c r="G1542" s="62"/>
      <c r="H1542" s="184"/>
      <c r="I1542" s="62"/>
      <c r="J1542" s="313"/>
      <c r="K1542" s="62" t="s">
        <v>91</v>
      </c>
      <c r="L1542" s="62"/>
      <c r="M1542" s="62"/>
    </row>
    <row r="1543" spans="1:13" hidden="1" outlineLevel="1" x14ac:dyDescent="0.25">
      <c r="A1543" s="62">
        <v>85</v>
      </c>
      <c r="B1543" s="182"/>
      <c r="C1543" s="62"/>
      <c r="D1543" s="62"/>
      <c r="E1543" s="62"/>
      <c r="F1543" s="62"/>
      <c r="G1543" s="62"/>
      <c r="H1543" s="184"/>
      <c r="I1543" s="62"/>
      <c r="J1543" s="313"/>
      <c r="K1543" s="62" t="s">
        <v>91</v>
      </c>
      <c r="L1543" s="62"/>
      <c r="M1543" s="62"/>
    </row>
    <row r="1544" spans="1:13" hidden="1" outlineLevel="1" x14ac:dyDescent="0.25">
      <c r="A1544" s="62">
        <v>86</v>
      </c>
      <c r="B1544" s="182"/>
      <c r="C1544" s="62"/>
      <c r="D1544" s="62"/>
      <c r="E1544" s="62"/>
      <c r="F1544" s="62"/>
      <c r="G1544" s="62"/>
      <c r="H1544" s="184"/>
      <c r="I1544" s="62"/>
      <c r="J1544" s="313"/>
      <c r="K1544" s="62" t="s">
        <v>91</v>
      </c>
      <c r="L1544" s="62"/>
      <c r="M1544" s="62"/>
    </row>
    <row r="1545" spans="1:13" hidden="1" outlineLevel="1" x14ac:dyDescent="0.25">
      <c r="A1545" s="62">
        <v>87</v>
      </c>
      <c r="B1545" s="182"/>
      <c r="C1545" s="62"/>
      <c r="D1545" s="62"/>
      <c r="E1545" s="62"/>
      <c r="F1545" s="62"/>
      <c r="G1545" s="62"/>
      <c r="H1545" s="184"/>
      <c r="I1545" s="62"/>
      <c r="J1545" s="313"/>
      <c r="K1545" s="62" t="s">
        <v>91</v>
      </c>
      <c r="L1545" s="62"/>
      <c r="M1545" s="62"/>
    </row>
    <row r="1546" spans="1:13" hidden="1" outlineLevel="1" x14ac:dyDescent="0.25">
      <c r="A1546" s="62">
        <v>88</v>
      </c>
      <c r="B1546" s="182"/>
      <c r="C1546" s="62"/>
      <c r="D1546" s="62"/>
      <c r="E1546" s="62"/>
      <c r="F1546" s="62"/>
      <c r="G1546" s="62"/>
      <c r="H1546" s="184"/>
      <c r="I1546" s="62"/>
      <c r="J1546" s="313"/>
      <c r="K1546" s="62" t="s">
        <v>91</v>
      </c>
      <c r="L1546" s="62"/>
      <c r="M1546" s="62"/>
    </row>
    <row r="1547" spans="1:13" hidden="1" outlineLevel="1" x14ac:dyDescent="0.25">
      <c r="A1547" s="62">
        <v>89</v>
      </c>
      <c r="B1547" s="182"/>
      <c r="C1547" s="62"/>
      <c r="D1547" s="62"/>
      <c r="E1547" s="62"/>
      <c r="F1547" s="62"/>
      <c r="G1547" s="62"/>
      <c r="H1547" s="184"/>
      <c r="I1547" s="62"/>
      <c r="J1547" s="313"/>
      <c r="K1547" s="62" t="s">
        <v>91</v>
      </c>
      <c r="L1547" s="62"/>
      <c r="M1547" s="62"/>
    </row>
    <row r="1548" spans="1:13" hidden="1" outlineLevel="1" x14ac:dyDescent="0.25">
      <c r="A1548" s="62">
        <v>90</v>
      </c>
      <c r="B1548" s="182"/>
      <c r="C1548" s="62"/>
      <c r="D1548" s="62"/>
      <c r="E1548" s="62"/>
      <c r="F1548" s="62"/>
      <c r="G1548" s="62"/>
      <c r="H1548" s="184"/>
      <c r="I1548" s="62"/>
      <c r="J1548" s="313"/>
      <c r="K1548" s="62" t="s">
        <v>91</v>
      </c>
      <c r="L1548" s="62"/>
      <c r="M1548" s="62"/>
    </row>
    <row r="1549" spans="1:13" hidden="1" outlineLevel="1" x14ac:dyDescent="0.25">
      <c r="A1549" s="62">
        <v>91</v>
      </c>
      <c r="B1549" s="182"/>
      <c r="C1549" s="62"/>
      <c r="D1549" s="62"/>
      <c r="E1549" s="62"/>
      <c r="F1549" s="62"/>
      <c r="G1549" s="62"/>
      <c r="H1549" s="184"/>
      <c r="I1549" s="62"/>
      <c r="J1549" s="313"/>
      <c r="K1549" s="62" t="s">
        <v>91</v>
      </c>
      <c r="L1549" s="62"/>
      <c r="M1549" s="62"/>
    </row>
    <row r="1550" spans="1:13" hidden="1" outlineLevel="1" x14ac:dyDescent="0.25">
      <c r="A1550" s="62">
        <v>92</v>
      </c>
      <c r="B1550" s="182"/>
      <c r="C1550" s="62"/>
      <c r="D1550" s="62"/>
      <c r="E1550" s="62"/>
      <c r="F1550" s="62"/>
      <c r="G1550" s="62"/>
      <c r="H1550" s="184"/>
      <c r="I1550" s="62"/>
      <c r="J1550" s="313"/>
      <c r="K1550" s="62" t="s">
        <v>91</v>
      </c>
      <c r="L1550" s="62"/>
      <c r="M1550" s="62"/>
    </row>
    <row r="1551" spans="1:13" hidden="1" outlineLevel="1" x14ac:dyDescent="0.25">
      <c r="A1551" s="62">
        <v>93</v>
      </c>
      <c r="B1551" s="182"/>
      <c r="C1551" s="62"/>
      <c r="D1551" s="62"/>
      <c r="E1551" s="62"/>
      <c r="F1551" s="62"/>
      <c r="G1551" s="62"/>
      <c r="H1551" s="184"/>
      <c r="I1551" s="62"/>
      <c r="J1551" s="313"/>
      <c r="K1551" s="62" t="s">
        <v>91</v>
      </c>
      <c r="L1551" s="62"/>
      <c r="M1551" s="62"/>
    </row>
    <row r="1552" spans="1:13" hidden="1" outlineLevel="1" x14ac:dyDescent="0.25">
      <c r="A1552" s="62">
        <v>94</v>
      </c>
      <c r="B1552" s="182"/>
      <c r="C1552" s="62"/>
      <c r="D1552" s="62"/>
      <c r="E1552" s="62"/>
      <c r="F1552" s="62"/>
      <c r="G1552" s="62"/>
      <c r="H1552" s="184"/>
      <c r="I1552" s="62"/>
      <c r="J1552" s="313"/>
      <c r="K1552" s="62" t="s">
        <v>91</v>
      </c>
      <c r="L1552" s="62"/>
      <c r="M1552" s="62"/>
    </row>
    <row r="1553" spans="1:13" hidden="1" outlineLevel="1" x14ac:dyDescent="0.25">
      <c r="A1553" s="62">
        <v>95</v>
      </c>
      <c r="B1553" s="182"/>
      <c r="C1553" s="62"/>
      <c r="D1553" s="62"/>
      <c r="E1553" s="62"/>
      <c r="F1553" s="62"/>
      <c r="G1553" s="62"/>
      <c r="H1553" s="184"/>
      <c r="I1553" s="62"/>
      <c r="J1553" s="313"/>
      <c r="K1553" s="62" t="s">
        <v>91</v>
      </c>
      <c r="L1553" s="62"/>
      <c r="M1553" s="62"/>
    </row>
    <row r="1554" spans="1:13" ht="15.75" hidden="1" outlineLevel="1" thickBot="1" x14ac:dyDescent="0.3">
      <c r="A1554" s="63">
        <v>96</v>
      </c>
      <c r="B1554" s="183"/>
      <c r="C1554" s="63"/>
      <c r="D1554" s="63"/>
      <c r="E1554" s="63"/>
      <c r="F1554" s="63"/>
      <c r="G1554" s="63"/>
      <c r="H1554" s="189"/>
      <c r="I1554" s="63"/>
      <c r="J1554" s="314"/>
      <c r="K1554" s="63" t="s">
        <v>91</v>
      </c>
      <c r="L1554" s="63"/>
      <c r="M1554" s="63"/>
    </row>
    <row r="1555" spans="1:13" collapsed="1" x14ac:dyDescent="0.25"/>
  </sheetData>
  <autoFilter ref="A2:M1554"/>
  <mergeCells count="2">
    <mergeCell ref="F1:I1"/>
    <mergeCell ref="J1:M1"/>
  </mergeCells>
  <dataValidations count="5">
    <dataValidation type="list" allowBlank="1" showInputMessage="1" showErrorMessage="1" sqref="J153:J154 J56:J57 J217 J142:J143 J45:J46 J38:J39 J239:J240 F489:F522 J607 J232:J233 J23 F392:F425 J25 J219 F4:F68 J122 J605 F198:F262 F295:F328 F586:F619 J508:J509 J411:J412 J314:J315 J250:J251 J135:J136 J120 F101:F165">
      <formula1>INV</formula1>
    </dataValidation>
    <dataValidation type="list" allowBlank="1" showInputMessage="1" showErrorMessage="1" sqref="K203 K45:K46 G586:G619 K219 K38:K39 K250:K251 K9 K336 K232:K233 K25 K591 K314:K315 K56:K57 K23 K607 K411:K412 K217 K397 K300 K142:K143 K239:K240 K508:K509 K494 G198:G262 G392:G427 K605 G489:G524 K153:K154 G101:G165 K120 G295:G348 K135:K136 K106 K122 G4:G68">
      <formula1>Type</formula1>
    </dataValidation>
    <dataValidation type="list" allowBlank="1" showInputMessage="1" showErrorMessage="1" sqref="H3 L3">
      <formula1>" "</formula1>
    </dataValidation>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B415 B144 B335 B347 B318 B610 B59 B47 B512 B221 B42 B156 B253 B241 B30 B139 B127">
      <formula1>60</formula1>
    </dataValidation>
    <dataValidation type="list" allowBlank="1" showInputMessage="1" showErrorMessage="1" sqref="H156:H157 H5 H59:H60 H139:H141 H509 H17 H114 H499 H27 H199 H218 H393 H296 H402 H412 H596 H606:H607 H124 H208 H253:H254 H238 H305 H315 H490 H102 H42:H44">
      <formula1>"0 - значение,16 - недостоверность,64 - имитация"</formula1>
    </dataValidation>
  </dataValidations>
  <pageMargins left="0.7" right="0.7" top="0.75" bottom="0.75" header="0.3" footer="0.3"/>
  <pageSetup paperSize="9" scale="10" orientation="landscape" horizontalDpi="4294967295" verticalDpi="4294967295" r:id="rId1"/>
  <extLst>
    <ext xmlns:x14="http://schemas.microsoft.com/office/spreadsheetml/2009/9/main" uri="{CCE6A557-97BC-4b89-ADB6-D9C93CAAB3DF}">
      <x14:dataValidations xmlns:xm="http://schemas.microsoft.com/office/excel/2006/main" count="24">
        <x14:dataValidation type="list" allowBlank="1" showInputMessage="1" showErrorMessage="1">
          <x14:formula1>
            <xm:f>[13]Системный!#REF!</xm:f>
          </x14:formula1>
          <xm:sqref>H346</xm:sqref>
        </x14:dataValidation>
        <x14:dataValidation type="list" allowBlank="1" showInputMessage="1" showErrorMessage="1">
          <x14:formula1>
            <xm:f>[14]Системный!#REF!</xm:f>
          </x14:formula1>
          <xm:sqref>H344 H348 H329:H335 H426:H427 H523:H524</xm:sqref>
        </x14:dataValidation>
        <x14:dataValidation type="list" allowBlank="1" showInputMessage="1" showErrorMessage="1">
          <x14:formula1>
            <xm:f>Системный!$D$3:$D$5</xm:f>
          </x14:formula1>
          <xm:sqref>F69:F99 F336:F348 J336 F166:F196 F263:F293</xm:sqref>
        </x14:dataValidation>
        <x14:dataValidation type="list" allowBlank="1" showInputMessage="1" showErrorMessage="1">
          <x14:formula1>
            <xm:f>[15]Системный!#REF!</xm:f>
          </x14:formula1>
          <xm:sqref>L591 L9 F426:F427 F523:F524 L203 J9 F329:F335 J203 J591 L106 J106</xm:sqref>
        </x14:dataValidation>
        <x14:dataValidation type="list" allowBlank="1" showInputMessage="1" showErrorMessage="1">
          <x14:formula1>
            <xm:f>[1]Системный!#REF!</xm:f>
          </x14:formula1>
          <xm:sqref>L45 L56 L142 L153 L239 L250</xm:sqref>
        </x14:dataValidation>
        <x14:dataValidation type="list" allowBlank="1" showInputMessage="1" showErrorMessage="1">
          <x14:formula1>
            <xm:f>[1]Системный!#REF!</xm:f>
          </x14:formula1>
          <xm:sqref>L46 L57 L25 L143 L219 L232:L233 L154 L38:L39 L240 L251 L607 L122 L135:L136</xm:sqref>
        </x14:dataValidation>
        <x14:dataValidation type="list" allowBlank="1" showInputMessage="1" showErrorMessage="1">
          <x14:formula1>
            <xm:f>Системный!$W$3:$W$65</xm:f>
          </x14:formula1>
          <xm:sqref>H155 H158:H165 H255:H262 L23 L605 H61:H68 H58 L217 H597:H604 H252 H608:H619 L120</xm:sqref>
        </x14:dataValidation>
        <x14:dataValidation type="list" allowBlank="1" showInputMessage="1" showErrorMessage="1">
          <x14:formula1>
            <xm:f>[12]Системный!#REF!</xm:f>
          </x14:formula1>
          <xm:sqref>H605 H586 H588:H591</xm:sqref>
        </x14:dataValidation>
        <x14:dataValidation type="list" allowBlank="1" showInputMessage="1" showErrorMessage="1">
          <x14:formula1>
            <xm:f>[12]Системный!#REF!</xm:f>
          </x14:formula1>
          <xm:sqref>H587 H592:H595</xm:sqref>
        </x14:dataValidation>
        <x14:dataValidation type="list" allowBlank="1" showInputMessage="1" showErrorMessage="1">
          <x14:formula1>
            <xm:f>[12]Системный!#REF!</xm:f>
          </x14:formula1>
          <xm:sqref>H491:H498 H508 H489 H411 H394:H401 H392 H198 H236:H237 H200:H207 H314 H295 H297:H304</xm:sqref>
        </x14:dataValidation>
        <x14:dataValidation type="list" allowBlank="1" showInputMessage="1" showErrorMessage="1">
          <x14:formula1>
            <xm:f>[11]Системный!#REF!</xm:f>
          </x14:formula1>
          <xm:sqref>H510:H522 H45:H57 L508 H316:H328 H142:H154 H500:H507 H209:H217 H239:H251 H219:H235 H306:H313 H403:H410 L314 L411 H413:H425</xm:sqref>
        </x14:dataValidation>
        <x14:dataValidation type="list" allowBlank="1" showInputMessage="1" showErrorMessage="1">
          <x14:formula1>
            <xm:f>[1]Системный!#REF!</xm:f>
          </x14:formula1>
          <xm:sqref>L412 L315 L509</xm:sqref>
        </x14:dataValidation>
        <x14:dataValidation type="list" allowBlank="1" showInputMessage="1" showErrorMessage="1">
          <x14:formula1>
            <xm:f>[15]Системный!#REF!</xm:f>
          </x14:formula1>
          <xm:sqref>L300 J300 L397 J397 L494 J494</xm:sqref>
        </x14:dataValidation>
        <x14:dataValidation type="list" allowBlank="1" showInputMessage="1" showErrorMessage="1">
          <x14:formula1>
            <xm:f>[12]Системный!#REF!</xm:f>
          </x14:formula1>
          <xm:sqref>H4 H6:H16 H101 H103:H113</xm:sqref>
        </x14:dataValidation>
        <x14:dataValidation type="list" allowBlank="1" showInputMessage="1" showErrorMessage="1">
          <x14:formula1>
            <xm:f>[16]Системный!#REF!</xm:f>
          </x14:formula1>
          <xm:sqref>H18:H26 H28:H41 H115:H123 H125:H138</xm:sqref>
        </x14:dataValidation>
        <x14:dataValidation type="list" allowBlank="1" showInputMessage="1" showErrorMessage="1">
          <x14:formula1>
            <xm:f>Системный!K294:K296</xm:f>
          </x14:formula1>
          <xm:sqref>L336</xm:sqref>
        </x14:dataValidation>
        <x14:dataValidation type="list" allowBlank="1" showInputMessage="1" showErrorMessage="1">
          <x14:formula1>
            <xm:f>Системный!W197:W259</xm:f>
          </x14:formula1>
          <xm:sqref>H345</xm:sqref>
        </x14:dataValidation>
        <x14:dataValidation type="list" allowBlank="1" showInputMessage="1" showErrorMessage="1">
          <x14:formula1>
            <xm:f>Системный!W197:W259</xm:f>
          </x14:formula1>
          <xm:sqref>H347</xm:sqref>
        </x14:dataValidation>
        <x14:dataValidation type="list" allowBlank="1" showInputMessage="1" showErrorMessage="1">
          <x14:formula1>
            <xm:f>Системный!L294:L309</xm:f>
          </x14:formula1>
          <xm:sqref>H336:H337</xm:sqref>
        </x14:dataValidation>
        <x14:dataValidation type="list" allowBlank="1" showInputMessage="1" showErrorMessage="1">
          <x14:formula1>
            <xm:f>Системный!L294:L309</xm:f>
          </x14:formula1>
          <xm:sqref>H338</xm:sqref>
        </x14:dataValidation>
        <x14:dataValidation type="list" allowBlank="1" showInputMessage="1" showErrorMessage="1">
          <x14:formula1>
            <xm:f>Системный!L294:L309</xm:f>
          </x14:formula1>
          <xm:sqref>H339</xm:sqref>
        </x14:dataValidation>
        <x14:dataValidation type="list" allowBlank="1" showInputMessage="1" showErrorMessage="1">
          <x14:formula1>
            <xm:f>Системный!L294:L309</xm:f>
          </x14:formula1>
          <xm:sqref>H340:H341</xm:sqref>
        </x14:dataValidation>
        <x14:dataValidation type="list" allowBlank="1" showInputMessage="1" showErrorMessage="1">
          <x14:formula1>
            <xm:f>Системный!L294:L309</xm:f>
          </x14:formula1>
          <xm:sqref>H342</xm:sqref>
        </x14:dataValidation>
        <x14:dataValidation type="list" allowBlank="1" showInputMessage="1" showErrorMessage="1">
          <x14:formula1>
            <xm:f>Системный!L294:L309</xm:f>
          </x14:formula1>
          <xm:sqref>H343</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4">
    <tabColor rgb="FF92D050"/>
    <pageSetUpPr fitToPage="1"/>
  </sheetPr>
  <dimension ref="A1:H787"/>
  <sheetViews>
    <sheetView zoomScale="85" zoomScaleNormal="85" workbookViewId="0">
      <selection activeCell="B84" sqref="B84"/>
    </sheetView>
  </sheetViews>
  <sheetFormatPr defaultRowHeight="15" outlineLevelRow="1" x14ac:dyDescent="0.25"/>
  <cols>
    <col min="1" max="1" width="12.28515625" style="3" customWidth="1"/>
    <col min="2" max="2" width="102.7109375" style="177" customWidth="1"/>
    <col min="3" max="4" width="9.7109375" style="3" customWidth="1"/>
    <col min="5" max="5" width="22.28515625" customWidth="1"/>
    <col min="8" max="8" width="8.85546875" style="285"/>
  </cols>
  <sheetData>
    <row r="1" spans="1:8" ht="15.75" thickBot="1" x14ac:dyDescent="0.3"/>
    <row r="2" spans="1:8" ht="30.75" thickBot="1" x14ac:dyDescent="0.3">
      <c r="A2" s="17" t="s">
        <v>0</v>
      </c>
      <c r="B2" s="178" t="s">
        <v>489</v>
      </c>
      <c r="C2" s="17" t="s">
        <v>490</v>
      </c>
      <c r="D2" s="328" t="s">
        <v>894</v>
      </c>
      <c r="E2" t="s">
        <v>535</v>
      </c>
    </row>
    <row r="3" spans="1:8" ht="15.75" thickBot="1" x14ac:dyDescent="0.3">
      <c r="A3" s="266" t="s">
        <v>2550</v>
      </c>
      <c r="B3" s="179"/>
      <c r="C3" s="34"/>
      <c r="D3" s="35"/>
    </row>
    <row r="4" spans="1:8" s="271" customFormat="1" outlineLevel="1" x14ac:dyDescent="0.25">
      <c r="A4" s="315">
        <v>1</v>
      </c>
      <c r="B4" s="350" t="s">
        <v>534</v>
      </c>
      <c r="C4" s="210">
        <v>1</v>
      </c>
      <c r="D4" s="364">
        <v>1</v>
      </c>
      <c r="E4" s="271" t="s">
        <v>566</v>
      </c>
      <c r="H4" s="364"/>
    </row>
    <row r="5" spans="1:8" s="271" customFormat="1" ht="15" customHeight="1" outlineLevel="1" x14ac:dyDescent="0.25">
      <c r="A5" s="315">
        <v>2</v>
      </c>
      <c r="B5" s="350" t="s">
        <v>536</v>
      </c>
      <c r="C5" s="210">
        <v>1</v>
      </c>
      <c r="D5" s="364">
        <v>1</v>
      </c>
      <c r="E5" s="271" t="s">
        <v>566</v>
      </c>
      <c r="H5" s="364"/>
    </row>
    <row r="6" spans="1:8" s="271" customFormat="1" ht="15" customHeight="1" outlineLevel="1" x14ac:dyDescent="0.25">
      <c r="A6" s="315">
        <v>3</v>
      </c>
      <c r="B6" s="350" t="s">
        <v>537</v>
      </c>
      <c r="C6" s="210">
        <v>1</v>
      </c>
      <c r="D6" s="364">
        <v>1</v>
      </c>
      <c r="E6" s="271" t="s">
        <v>566</v>
      </c>
      <c r="H6" s="364"/>
    </row>
    <row r="7" spans="1:8" s="271" customFormat="1" ht="15" customHeight="1" outlineLevel="1" x14ac:dyDescent="0.25">
      <c r="A7" s="315">
        <v>4</v>
      </c>
      <c r="B7" s="350" t="s">
        <v>538</v>
      </c>
      <c r="C7" s="210">
        <v>1</v>
      </c>
      <c r="D7" s="364"/>
      <c r="E7" s="271" t="s">
        <v>566</v>
      </c>
      <c r="H7" s="364"/>
    </row>
    <row r="8" spans="1:8" s="271" customFormat="1" ht="15" customHeight="1" outlineLevel="1" x14ac:dyDescent="0.25">
      <c r="A8" s="315">
        <v>5</v>
      </c>
      <c r="B8" s="350" t="s">
        <v>539</v>
      </c>
      <c r="C8" s="210">
        <v>0</v>
      </c>
      <c r="D8" s="364"/>
      <c r="E8" s="271" t="s">
        <v>567</v>
      </c>
      <c r="H8" s="364"/>
    </row>
    <row r="9" spans="1:8" s="271" customFormat="1" ht="15" customHeight="1" outlineLevel="1" x14ac:dyDescent="0.25">
      <c r="A9" s="315">
        <v>6</v>
      </c>
      <c r="B9" s="350" t="s">
        <v>540</v>
      </c>
      <c r="C9" s="210">
        <v>0</v>
      </c>
      <c r="D9" s="364"/>
      <c r="E9" s="271" t="s">
        <v>567</v>
      </c>
      <c r="H9" s="364"/>
    </row>
    <row r="10" spans="1:8" s="271" customFormat="1" ht="15" customHeight="1" outlineLevel="1" x14ac:dyDescent="0.25">
      <c r="A10" s="315">
        <v>7</v>
      </c>
      <c r="B10" s="350" t="s">
        <v>541</v>
      </c>
      <c r="C10" s="210">
        <v>0</v>
      </c>
      <c r="D10" s="364"/>
      <c r="E10" s="271" t="s">
        <v>567</v>
      </c>
      <c r="H10" s="364"/>
    </row>
    <row r="11" spans="1:8" s="271" customFormat="1" ht="15" customHeight="1" outlineLevel="1" x14ac:dyDescent="0.25">
      <c r="A11" s="315">
        <v>8</v>
      </c>
      <c r="B11" s="350" t="s">
        <v>542</v>
      </c>
      <c r="C11" s="210">
        <v>0</v>
      </c>
      <c r="D11" s="364"/>
      <c r="E11" s="271" t="s">
        <v>567</v>
      </c>
      <c r="H11" s="364"/>
    </row>
    <row r="12" spans="1:8" s="271" customFormat="1" outlineLevel="1" x14ac:dyDescent="0.25">
      <c r="A12" s="315">
        <v>9</v>
      </c>
      <c r="B12" s="350" t="s">
        <v>543</v>
      </c>
      <c r="C12" s="743">
        <v>1</v>
      </c>
      <c r="D12" s="364"/>
      <c r="E12" s="271" t="s">
        <v>566</v>
      </c>
      <c r="H12" s="364"/>
    </row>
    <row r="13" spans="1:8" s="271" customFormat="1" outlineLevel="1" x14ac:dyDescent="0.25">
      <c r="A13" s="315">
        <v>10</v>
      </c>
      <c r="B13" s="350" t="s">
        <v>3531</v>
      </c>
      <c r="C13" s="743">
        <v>1</v>
      </c>
      <c r="D13" s="364"/>
      <c r="E13" s="271" t="s">
        <v>568</v>
      </c>
      <c r="H13" s="364"/>
    </row>
    <row r="14" spans="1:8" s="271" customFormat="1" outlineLevel="1" x14ac:dyDescent="0.25">
      <c r="A14" s="315">
        <v>11</v>
      </c>
      <c r="B14" s="350" t="s">
        <v>3532</v>
      </c>
      <c r="C14" s="210">
        <v>1</v>
      </c>
      <c r="D14" s="364"/>
      <c r="E14" s="271" t="s">
        <v>566</v>
      </c>
      <c r="H14" s="364"/>
    </row>
    <row r="15" spans="1:8" s="271" customFormat="1" outlineLevel="1" x14ac:dyDescent="0.25">
      <c r="A15" s="315">
        <v>12</v>
      </c>
      <c r="B15" s="350" t="s">
        <v>3533</v>
      </c>
      <c r="C15" s="743">
        <v>0</v>
      </c>
      <c r="D15" s="364"/>
      <c r="E15" s="271" t="s">
        <v>566</v>
      </c>
      <c r="H15" s="364"/>
    </row>
    <row r="16" spans="1:8" s="271" customFormat="1" outlineLevel="1" x14ac:dyDescent="0.25">
      <c r="A16" s="315">
        <v>13</v>
      </c>
      <c r="B16" s="350" t="s">
        <v>3534</v>
      </c>
      <c r="C16" s="743">
        <v>0</v>
      </c>
      <c r="D16" s="364"/>
      <c r="E16" s="271" t="s">
        <v>569</v>
      </c>
      <c r="H16" s="364"/>
    </row>
    <row r="17" spans="1:8" s="271" customFormat="1" outlineLevel="1" x14ac:dyDescent="0.25">
      <c r="A17" s="315">
        <v>14</v>
      </c>
      <c r="B17" s="350" t="s">
        <v>3535</v>
      </c>
      <c r="C17" s="210">
        <v>1</v>
      </c>
      <c r="D17" s="364"/>
      <c r="E17" s="271" t="s">
        <v>566</v>
      </c>
      <c r="H17" s="364"/>
    </row>
    <row r="18" spans="1:8" s="271" customFormat="1" outlineLevel="1" x14ac:dyDescent="0.25">
      <c r="A18" s="315">
        <v>15</v>
      </c>
      <c r="B18" s="350" t="s">
        <v>549</v>
      </c>
      <c r="C18" s="743">
        <v>0</v>
      </c>
      <c r="D18" s="364"/>
      <c r="E18" s="271" t="s">
        <v>566</v>
      </c>
      <c r="H18" s="364"/>
    </row>
    <row r="19" spans="1:8" s="271" customFormat="1" outlineLevel="1" x14ac:dyDescent="0.25">
      <c r="A19" s="315">
        <v>16</v>
      </c>
      <c r="B19" s="350" t="s">
        <v>550</v>
      </c>
      <c r="C19" s="210">
        <v>0</v>
      </c>
      <c r="D19" s="364"/>
      <c r="E19" s="271" t="s">
        <v>566</v>
      </c>
      <c r="H19" s="364"/>
    </row>
    <row r="20" spans="1:8" s="271" customFormat="1" outlineLevel="1" x14ac:dyDescent="0.25">
      <c r="A20" s="315">
        <v>17</v>
      </c>
      <c r="B20" s="350" t="s">
        <v>551</v>
      </c>
      <c r="C20" s="210">
        <v>0</v>
      </c>
      <c r="D20" s="364"/>
      <c r="E20" s="271" t="s">
        <v>566</v>
      </c>
      <c r="H20" s="364"/>
    </row>
    <row r="21" spans="1:8" s="271" customFormat="1" outlineLevel="1" x14ac:dyDescent="0.25">
      <c r="A21" s="315">
        <v>18</v>
      </c>
      <c r="B21" s="350" t="s">
        <v>552</v>
      </c>
      <c r="C21" s="743">
        <v>0</v>
      </c>
      <c r="D21" s="364"/>
      <c r="E21" s="271" t="s">
        <v>569</v>
      </c>
      <c r="H21" s="364"/>
    </row>
    <row r="22" spans="1:8" s="271" customFormat="1" outlineLevel="1" x14ac:dyDescent="0.25">
      <c r="A22" s="315">
        <v>19</v>
      </c>
      <c r="B22" s="350" t="s">
        <v>553</v>
      </c>
      <c r="C22" s="743">
        <v>0</v>
      </c>
      <c r="D22" s="364"/>
      <c r="E22" s="271" t="s">
        <v>569</v>
      </c>
      <c r="H22" s="364"/>
    </row>
    <row r="23" spans="1:8" s="271" customFormat="1" outlineLevel="1" x14ac:dyDescent="0.25">
      <c r="A23" s="315">
        <v>20</v>
      </c>
      <c r="B23" s="350" t="s">
        <v>554</v>
      </c>
      <c r="C23" s="743">
        <v>0</v>
      </c>
      <c r="D23" s="364"/>
      <c r="E23" s="271" t="s">
        <v>566</v>
      </c>
      <c r="H23" s="364"/>
    </row>
    <row r="24" spans="1:8" s="271" customFormat="1" outlineLevel="1" x14ac:dyDescent="0.25">
      <c r="A24" s="315">
        <v>21</v>
      </c>
      <c r="B24" s="350" t="s">
        <v>555</v>
      </c>
      <c r="C24" s="210">
        <v>1</v>
      </c>
      <c r="D24" s="364"/>
      <c r="E24" s="271" t="s">
        <v>566</v>
      </c>
      <c r="H24" s="364"/>
    </row>
    <row r="25" spans="1:8" s="271" customFormat="1" outlineLevel="1" x14ac:dyDescent="0.25">
      <c r="A25" s="315">
        <v>22</v>
      </c>
      <c r="B25" s="350" t="s">
        <v>906</v>
      </c>
      <c r="C25" s="1022">
        <v>1</v>
      </c>
      <c r="E25" s="271" t="s">
        <v>567</v>
      </c>
      <c r="H25" s="364"/>
    </row>
    <row r="26" spans="1:8" s="271" customFormat="1" outlineLevel="1" x14ac:dyDescent="0.25">
      <c r="A26" s="315">
        <v>23</v>
      </c>
      <c r="B26" s="350" t="s">
        <v>556</v>
      </c>
      <c r="C26" s="210">
        <v>1</v>
      </c>
      <c r="D26" s="364">
        <v>1</v>
      </c>
      <c r="E26" s="271" t="s">
        <v>566</v>
      </c>
      <c r="H26" s="364"/>
    </row>
    <row r="27" spans="1:8" s="271" customFormat="1" outlineLevel="1" x14ac:dyDescent="0.25">
      <c r="A27" s="315">
        <v>24</v>
      </c>
      <c r="B27" s="350" t="s">
        <v>1149</v>
      </c>
      <c r="C27" s="210">
        <v>1</v>
      </c>
      <c r="D27" s="364">
        <v>1</v>
      </c>
      <c r="E27" s="271" t="s">
        <v>569</v>
      </c>
      <c r="H27" s="364"/>
    </row>
    <row r="28" spans="1:8" s="271" customFormat="1" outlineLevel="1" x14ac:dyDescent="0.25">
      <c r="A28" s="315">
        <v>25</v>
      </c>
      <c r="B28" s="350" t="s">
        <v>1367</v>
      </c>
      <c r="C28" s="210">
        <v>0</v>
      </c>
      <c r="D28" s="364">
        <v>1</v>
      </c>
      <c r="E28" s="271" t="s">
        <v>566</v>
      </c>
      <c r="H28" s="364"/>
    </row>
    <row r="29" spans="1:8" s="271" customFormat="1" outlineLevel="1" x14ac:dyDescent="0.25">
      <c r="A29" s="315">
        <v>26</v>
      </c>
      <c r="B29" s="350" t="s">
        <v>1368</v>
      </c>
      <c r="C29" s="210">
        <v>0</v>
      </c>
      <c r="D29" s="364">
        <v>1</v>
      </c>
      <c r="E29" s="271" t="s">
        <v>566</v>
      </c>
      <c r="H29" s="364"/>
    </row>
    <row r="30" spans="1:8" s="271" customFormat="1" outlineLevel="1" x14ac:dyDescent="0.25">
      <c r="A30" s="315">
        <v>27</v>
      </c>
      <c r="B30" s="350" t="s">
        <v>557</v>
      </c>
      <c r="C30" s="210">
        <v>1</v>
      </c>
      <c r="D30" s="364"/>
      <c r="E30" s="271" t="s">
        <v>566</v>
      </c>
      <c r="H30" s="364"/>
    </row>
    <row r="31" spans="1:8" s="271" customFormat="1" outlineLevel="1" x14ac:dyDescent="0.25">
      <c r="A31" s="315">
        <v>28</v>
      </c>
      <c r="B31" s="350" t="s">
        <v>558</v>
      </c>
      <c r="C31" s="210">
        <v>1</v>
      </c>
      <c r="D31" s="364"/>
      <c r="E31" s="271" t="s">
        <v>566</v>
      </c>
      <c r="H31" s="364"/>
    </row>
    <row r="32" spans="1:8" s="271" customFormat="1" outlineLevel="1" x14ac:dyDescent="0.25">
      <c r="A32" s="315">
        <v>29</v>
      </c>
      <c r="B32" s="350" t="s">
        <v>559</v>
      </c>
      <c r="C32" s="210">
        <v>0</v>
      </c>
      <c r="D32" s="364"/>
      <c r="E32" s="271" t="s">
        <v>566</v>
      </c>
      <c r="H32" s="364"/>
    </row>
    <row r="33" spans="1:8" s="271" customFormat="1" outlineLevel="1" x14ac:dyDescent="0.25">
      <c r="A33" s="315">
        <v>30</v>
      </c>
      <c r="B33" s="350" t="s">
        <v>560</v>
      </c>
      <c r="C33" s="210">
        <v>0</v>
      </c>
      <c r="D33" s="364"/>
      <c r="E33" s="271" t="s">
        <v>567</v>
      </c>
      <c r="H33" s="364"/>
    </row>
    <row r="34" spans="1:8" s="271" customFormat="1" outlineLevel="1" x14ac:dyDescent="0.25">
      <c r="A34" s="315">
        <v>31</v>
      </c>
      <c r="B34" s="350" t="s">
        <v>806</v>
      </c>
      <c r="C34" s="210">
        <v>1</v>
      </c>
      <c r="D34" s="364"/>
      <c r="E34" s="271" t="s">
        <v>566</v>
      </c>
      <c r="H34" s="364"/>
    </row>
    <row r="35" spans="1:8" s="271" customFormat="1" outlineLevel="1" x14ac:dyDescent="0.25">
      <c r="A35" s="315">
        <v>32</v>
      </c>
      <c r="B35" s="350" t="s">
        <v>561</v>
      </c>
      <c r="C35" s="210">
        <v>0</v>
      </c>
      <c r="D35" s="364"/>
      <c r="E35" s="271" t="s">
        <v>567</v>
      </c>
      <c r="H35" s="364"/>
    </row>
    <row r="36" spans="1:8" outlineLevel="1" x14ac:dyDescent="0.25">
      <c r="A36" s="62">
        <v>33</v>
      </c>
      <c r="B36" s="350" t="s">
        <v>562</v>
      </c>
      <c r="C36" s="210">
        <v>0</v>
      </c>
      <c r="D36" s="364"/>
      <c r="E36" s="271" t="s">
        <v>567</v>
      </c>
      <c r="H36" s="327"/>
    </row>
    <row r="37" spans="1:8" s="271" customFormat="1" outlineLevel="1" x14ac:dyDescent="0.25">
      <c r="A37" s="315">
        <v>34</v>
      </c>
      <c r="B37" s="350" t="s">
        <v>563</v>
      </c>
      <c r="C37" s="210">
        <v>0</v>
      </c>
      <c r="D37" s="364"/>
      <c r="E37" s="271" t="s">
        <v>567</v>
      </c>
      <c r="H37" s="351"/>
    </row>
    <row r="38" spans="1:8" outlineLevel="1" x14ac:dyDescent="0.25">
      <c r="A38" s="62">
        <v>35</v>
      </c>
      <c r="B38" s="350" t="s">
        <v>564</v>
      </c>
      <c r="C38" s="210">
        <v>0</v>
      </c>
      <c r="D38" s="364"/>
      <c r="E38" s="271" t="s">
        <v>567</v>
      </c>
    </row>
    <row r="39" spans="1:8" outlineLevel="1" x14ac:dyDescent="0.25">
      <c r="A39" s="62">
        <v>36</v>
      </c>
      <c r="B39" s="267" t="s">
        <v>565</v>
      </c>
      <c r="C39" s="749">
        <v>0</v>
      </c>
      <c r="D39" s="327"/>
      <c r="E39" s="262" t="s">
        <v>567</v>
      </c>
    </row>
    <row r="40" spans="1:8" outlineLevel="1" x14ac:dyDescent="0.25">
      <c r="A40" s="62">
        <v>37</v>
      </c>
      <c r="B40" s="350"/>
      <c r="C40" s="315"/>
      <c r="D40" s="271"/>
      <c r="E40" s="271"/>
    </row>
    <row r="41" spans="1:8" outlineLevel="1" x14ac:dyDescent="0.25">
      <c r="A41" s="62">
        <v>38</v>
      </c>
      <c r="B41" s="180"/>
      <c r="C41" s="62"/>
      <c r="D41" s="55"/>
    </row>
    <row r="42" spans="1:8" outlineLevel="1" x14ac:dyDescent="0.25">
      <c r="A42" s="62">
        <v>39</v>
      </c>
      <c r="B42" s="180"/>
      <c r="C42" s="62"/>
      <c r="D42" s="55"/>
    </row>
    <row r="43" spans="1:8" outlineLevel="1" x14ac:dyDescent="0.25">
      <c r="A43" s="62">
        <v>40</v>
      </c>
      <c r="B43" s="185"/>
      <c r="C43" s="62"/>
      <c r="D43" s="55"/>
    </row>
    <row r="44" spans="1:8" outlineLevel="1" x14ac:dyDescent="0.25">
      <c r="A44" s="62">
        <v>41</v>
      </c>
      <c r="B44" s="350" t="s">
        <v>3392</v>
      </c>
      <c r="C44" s="379">
        <v>1</v>
      </c>
      <c r="D44" s="55"/>
      <c r="E44" t="s">
        <v>861</v>
      </c>
    </row>
    <row r="45" spans="1:8" outlineLevel="1" x14ac:dyDescent="0.25">
      <c r="A45" s="62">
        <v>42</v>
      </c>
      <c r="B45" s="185"/>
      <c r="C45" s="62"/>
      <c r="D45" s="55"/>
      <c r="E45" s="262" t="s">
        <v>862</v>
      </c>
    </row>
    <row r="46" spans="1:8" outlineLevel="1" x14ac:dyDescent="0.25">
      <c r="A46" s="62">
        <v>43</v>
      </c>
      <c r="B46" s="181"/>
      <c r="C46" s="62"/>
      <c r="D46" s="55"/>
      <c r="E46" s="262" t="s">
        <v>863</v>
      </c>
    </row>
    <row r="47" spans="1:8" outlineLevel="1" x14ac:dyDescent="0.25">
      <c r="A47" s="62">
        <v>44</v>
      </c>
      <c r="B47" s="181"/>
      <c r="C47" s="62"/>
      <c r="D47" s="55"/>
      <c r="E47" s="262" t="s">
        <v>864</v>
      </c>
    </row>
    <row r="48" spans="1:8" outlineLevel="1" x14ac:dyDescent="0.25">
      <c r="A48" s="62">
        <v>45</v>
      </c>
      <c r="B48" s="181"/>
      <c r="C48" s="62"/>
      <c r="D48" s="55"/>
      <c r="E48" s="262" t="s">
        <v>865</v>
      </c>
    </row>
    <row r="49" spans="1:8" outlineLevel="1" x14ac:dyDescent="0.25">
      <c r="A49" s="62">
        <v>46</v>
      </c>
      <c r="B49" s="181"/>
      <c r="C49" s="62"/>
      <c r="D49" s="55"/>
      <c r="E49" s="262" t="s">
        <v>866</v>
      </c>
    </row>
    <row r="50" spans="1:8" outlineLevel="1" x14ac:dyDescent="0.25">
      <c r="A50" s="62">
        <v>47</v>
      </c>
      <c r="B50" s="181"/>
      <c r="C50" s="62"/>
      <c r="D50" s="55"/>
      <c r="E50" s="262" t="s">
        <v>867</v>
      </c>
    </row>
    <row r="51" spans="1:8" ht="15.75" outlineLevel="1" thickBot="1" x14ac:dyDescent="0.3">
      <c r="A51" s="62">
        <v>48</v>
      </c>
      <c r="B51" s="181"/>
      <c r="C51" s="62"/>
      <c r="D51" s="55"/>
      <c r="E51" s="262" t="s">
        <v>868</v>
      </c>
    </row>
    <row r="52" spans="1:8" ht="15.75" thickBot="1" x14ac:dyDescent="0.3">
      <c r="A52" s="266" t="s">
        <v>2551</v>
      </c>
      <c r="B52" s="1111"/>
      <c r="C52" s="1111"/>
      <c r="D52" s="1112"/>
    </row>
    <row r="53" spans="1:8" outlineLevel="1" x14ac:dyDescent="0.25">
      <c r="A53" s="62">
        <v>1</v>
      </c>
      <c r="B53" s="350" t="s">
        <v>534</v>
      </c>
      <c r="C53" s="210">
        <v>1</v>
      </c>
      <c r="D53" s="364">
        <v>1</v>
      </c>
      <c r="E53" s="271" t="s">
        <v>566</v>
      </c>
      <c r="H53" s="364"/>
    </row>
    <row r="54" spans="1:8" s="271" customFormat="1" outlineLevel="1" x14ac:dyDescent="0.25">
      <c r="A54" s="315">
        <v>2</v>
      </c>
      <c r="B54" s="350" t="s">
        <v>536</v>
      </c>
      <c r="C54" s="210">
        <v>1</v>
      </c>
      <c r="D54" s="364">
        <v>1</v>
      </c>
      <c r="E54" s="271" t="s">
        <v>566</v>
      </c>
      <c r="H54" s="364"/>
    </row>
    <row r="55" spans="1:8" s="271" customFormat="1" outlineLevel="1" x14ac:dyDescent="0.25">
      <c r="A55" s="315">
        <v>3</v>
      </c>
      <c r="B55" s="350" t="s">
        <v>537</v>
      </c>
      <c r="C55" s="210">
        <v>1</v>
      </c>
      <c r="D55" s="364">
        <v>1</v>
      </c>
      <c r="E55" s="271" t="s">
        <v>566</v>
      </c>
      <c r="H55" s="364"/>
    </row>
    <row r="56" spans="1:8" s="271" customFormat="1" outlineLevel="1" x14ac:dyDescent="0.25">
      <c r="A56" s="315">
        <v>4</v>
      </c>
      <c r="B56" s="350" t="s">
        <v>538</v>
      </c>
      <c r="C56" s="210">
        <v>1</v>
      </c>
      <c r="D56" s="364"/>
      <c r="E56" s="271" t="s">
        <v>566</v>
      </c>
      <c r="H56" s="364"/>
    </row>
    <row r="57" spans="1:8" s="271" customFormat="1" outlineLevel="1" x14ac:dyDescent="0.25">
      <c r="A57" s="315">
        <v>5</v>
      </c>
      <c r="B57" s="350" t="s">
        <v>539</v>
      </c>
      <c r="C57" s="210">
        <v>0</v>
      </c>
      <c r="D57" s="364"/>
      <c r="E57" s="271" t="s">
        <v>567</v>
      </c>
      <c r="H57" s="364"/>
    </row>
    <row r="58" spans="1:8" s="271" customFormat="1" outlineLevel="1" x14ac:dyDescent="0.25">
      <c r="A58" s="315">
        <v>6</v>
      </c>
      <c r="B58" s="350" t="s">
        <v>540</v>
      </c>
      <c r="C58" s="210">
        <v>0</v>
      </c>
      <c r="D58" s="364"/>
      <c r="E58" s="271" t="s">
        <v>567</v>
      </c>
      <c r="H58" s="364"/>
    </row>
    <row r="59" spans="1:8" s="271" customFormat="1" outlineLevel="1" x14ac:dyDescent="0.25">
      <c r="A59" s="315">
        <v>7</v>
      </c>
      <c r="B59" s="350" t="s">
        <v>541</v>
      </c>
      <c r="C59" s="210">
        <v>0</v>
      </c>
      <c r="D59" s="364"/>
      <c r="E59" s="271" t="s">
        <v>567</v>
      </c>
      <c r="H59" s="364"/>
    </row>
    <row r="60" spans="1:8" s="271" customFormat="1" outlineLevel="1" x14ac:dyDescent="0.25">
      <c r="A60" s="315">
        <v>8</v>
      </c>
      <c r="B60" s="350" t="s">
        <v>542</v>
      </c>
      <c r="C60" s="210">
        <v>0</v>
      </c>
      <c r="D60" s="364"/>
      <c r="E60" s="271" t="s">
        <v>567</v>
      </c>
      <c r="H60" s="364"/>
    </row>
    <row r="61" spans="1:8" s="271" customFormat="1" outlineLevel="1" x14ac:dyDescent="0.25">
      <c r="A61" s="315">
        <v>9</v>
      </c>
      <c r="B61" s="350" t="s">
        <v>543</v>
      </c>
      <c r="C61" s="743">
        <v>1</v>
      </c>
      <c r="D61" s="364"/>
      <c r="E61" s="271" t="s">
        <v>566</v>
      </c>
      <c r="H61" s="364"/>
    </row>
    <row r="62" spans="1:8" s="271" customFormat="1" outlineLevel="1" x14ac:dyDescent="0.25">
      <c r="A62" s="315">
        <v>10</v>
      </c>
      <c r="B62" s="350" t="s">
        <v>3531</v>
      </c>
      <c r="C62" s="743">
        <v>1</v>
      </c>
      <c r="D62" s="364"/>
      <c r="E62" s="271" t="s">
        <v>568</v>
      </c>
      <c r="H62" s="364"/>
    </row>
    <row r="63" spans="1:8" s="271" customFormat="1" outlineLevel="1" x14ac:dyDescent="0.25">
      <c r="A63" s="315">
        <v>11</v>
      </c>
      <c r="B63" s="350" t="s">
        <v>3532</v>
      </c>
      <c r="C63" s="210">
        <v>1</v>
      </c>
      <c r="D63" s="364"/>
      <c r="E63" s="271" t="s">
        <v>566</v>
      </c>
      <c r="H63" s="364"/>
    </row>
    <row r="64" spans="1:8" s="271" customFormat="1" outlineLevel="1" x14ac:dyDescent="0.25">
      <c r="A64" s="315">
        <v>12</v>
      </c>
      <c r="B64" s="350" t="s">
        <v>3533</v>
      </c>
      <c r="C64" s="743">
        <v>0</v>
      </c>
      <c r="D64" s="364"/>
      <c r="E64" s="271" t="s">
        <v>566</v>
      </c>
      <c r="H64" s="364"/>
    </row>
    <row r="65" spans="1:8" s="271" customFormat="1" outlineLevel="1" x14ac:dyDescent="0.25">
      <c r="A65" s="315">
        <v>13</v>
      </c>
      <c r="B65" s="350" t="s">
        <v>3534</v>
      </c>
      <c r="C65" s="743">
        <v>0</v>
      </c>
      <c r="D65" s="364"/>
      <c r="E65" s="271" t="s">
        <v>569</v>
      </c>
      <c r="H65" s="364"/>
    </row>
    <row r="66" spans="1:8" s="271" customFormat="1" outlineLevel="1" x14ac:dyDescent="0.25">
      <c r="A66" s="315">
        <v>14</v>
      </c>
      <c r="B66" s="350" t="s">
        <v>3535</v>
      </c>
      <c r="C66" s="210">
        <v>1</v>
      </c>
      <c r="D66" s="364"/>
      <c r="E66" s="271" t="s">
        <v>566</v>
      </c>
      <c r="H66" s="364"/>
    </row>
    <row r="67" spans="1:8" s="271" customFormat="1" outlineLevel="1" x14ac:dyDescent="0.25">
      <c r="A67" s="315">
        <v>15</v>
      </c>
      <c r="B67" s="350" t="s">
        <v>549</v>
      </c>
      <c r="C67" s="743">
        <v>0</v>
      </c>
      <c r="D67" s="364"/>
      <c r="E67" s="271" t="s">
        <v>566</v>
      </c>
      <c r="H67" s="364"/>
    </row>
    <row r="68" spans="1:8" s="271" customFormat="1" outlineLevel="1" x14ac:dyDescent="0.25">
      <c r="A68" s="315">
        <v>16</v>
      </c>
      <c r="B68" s="350" t="s">
        <v>550</v>
      </c>
      <c r="C68" s="210">
        <v>0</v>
      </c>
      <c r="D68" s="364"/>
      <c r="E68" s="271" t="s">
        <v>566</v>
      </c>
      <c r="H68" s="364"/>
    </row>
    <row r="69" spans="1:8" s="271" customFormat="1" outlineLevel="1" x14ac:dyDescent="0.25">
      <c r="A69" s="315">
        <v>17</v>
      </c>
      <c r="B69" s="350" t="s">
        <v>551</v>
      </c>
      <c r="C69" s="210">
        <v>0</v>
      </c>
      <c r="D69" s="364"/>
      <c r="E69" s="271" t="s">
        <v>566</v>
      </c>
      <c r="H69" s="364"/>
    </row>
    <row r="70" spans="1:8" s="271" customFormat="1" outlineLevel="1" x14ac:dyDescent="0.25">
      <c r="A70" s="315">
        <v>18</v>
      </c>
      <c r="B70" s="350" t="s">
        <v>552</v>
      </c>
      <c r="C70" s="743">
        <v>0</v>
      </c>
      <c r="D70" s="364"/>
      <c r="E70" s="271" t="s">
        <v>569</v>
      </c>
      <c r="H70" s="364"/>
    </row>
    <row r="71" spans="1:8" s="271" customFormat="1" outlineLevel="1" x14ac:dyDescent="0.25">
      <c r="A71" s="315">
        <v>19</v>
      </c>
      <c r="B71" s="350" t="s">
        <v>553</v>
      </c>
      <c r="C71" s="743">
        <v>0</v>
      </c>
      <c r="D71" s="364"/>
      <c r="E71" s="271" t="s">
        <v>569</v>
      </c>
      <c r="H71" s="364"/>
    </row>
    <row r="72" spans="1:8" s="271" customFormat="1" outlineLevel="1" x14ac:dyDescent="0.25">
      <c r="A72" s="315">
        <v>20</v>
      </c>
      <c r="B72" s="350" t="s">
        <v>554</v>
      </c>
      <c r="C72" s="743">
        <v>0</v>
      </c>
      <c r="D72" s="364"/>
      <c r="E72" s="271" t="s">
        <v>566</v>
      </c>
      <c r="H72" s="364"/>
    </row>
    <row r="73" spans="1:8" s="271" customFormat="1" outlineLevel="1" x14ac:dyDescent="0.25">
      <c r="A73" s="315">
        <v>21</v>
      </c>
      <c r="B73" s="350" t="s">
        <v>555</v>
      </c>
      <c r="C73" s="210">
        <v>1</v>
      </c>
      <c r="D73" s="364"/>
      <c r="E73" s="271" t="s">
        <v>566</v>
      </c>
      <c r="H73" s="364"/>
    </row>
    <row r="74" spans="1:8" s="271" customFormat="1" outlineLevel="1" x14ac:dyDescent="0.25">
      <c r="A74" s="315">
        <v>22</v>
      </c>
      <c r="B74" s="350" t="s">
        <v>906</v>
      </c>
      <c r="C74" s="1022">
        <v>1</v>
      </c>
      <c r="E74" s="271" t="s">
        <v>567</v>
      </c>
      <c r="H74" s="364"/>
    </row>
    <row r="75" spans="1:8" s="271" customFormat="1" outlineLevel="1" x14ac:dyDescent="0.25">
      <c r="A75" s="315">
        <v>23</v>
      </c>
      <c r="B75" s="350" t="s">
        <v>556</v>
      </c>
      <c r="C75" s="210">
        <v>1</v>
      </c>
      <c r="D75" s="364">
        <v>1</v>
      </c>
      <c r="E75" s="271" t="s">
        <v>566</v>
      </c>
      <c r="H75" s="364"/>
    </row>
    <row r="76" spans="1:8" s="271" customFormat="1" outlineLevel="1" x14ac:dyDescent="0.25">
      <c r="A76" s="315">
        <v>24</v>
      </c>
      <c r="B76" s="350" t="s">
        <v>1149</v>
      </c>
      <c r="C76" s="210">
        <v>1</v>
      </c>
      <c r="D76" s="364">
        <v>1</v>
      </c>
      <c r="E76" s="271" t="s">
        <v>569</v>
      </c>
      <c r="H76" s="364"/>
    </row>
    <row r="77" spans="1:8" s="271" customFormat="1" outlineLevel="1" x14ac:dyDescent="0.25">
      <c r="A77" s="315">
        <v>25</v>
      </c>
      <c r="B77" s="350" t="s">
        <v>1367</v>
      </c>
      <c r="C77" s="210">
        <v>0</v>
      </c>
      <c r="D77" s="364">
        <v>1</v>
      </c>
      <c r="E77" s="271" t="s">
        <v>566</v>
      </c>
      <c r="H77" s="364"/>
    </row>
    <row r="78" spans="1:8" s="271" customFormat="1" outlineLevel="1" x14ac:dyDescent="0.25">
      <c r="A78" s="315">
        <v>26</v>
      </c>
      <c r="B78" s="350" t="s">
        <v>1368</v>
      </c>
      <c r="C78" s="210">
        <v>0</v>
      </c>
      <c r="D78" s="364">
        <v>1</v>
      </c>
      <c r="E78" s="271" t="s">
        <v>566</v>
      </c>
      <c r="H78" s="364"/>
    </row>
    <row r="79" spans="1:8" s="271" customFormat="1" outlineLevel="1" x14ac:dyDescent="0.25">
      <c r="A79" s="315">
        <v>27</v>
      </c>
      <c r="B79" s="350" t="s">
        <v>557</v>
      </c>
      <c r="C79" s="210">
        <v>1</v>
      </c>
      <c r="D79" s="364"/>
      <c r="E79" s="271" t="s">
        <v>566</v>
      </c>
      <c r="H79" s="364"/>
    </row>
    <row r="80" spans="1:8" s="271" customFormat="1" outlineLevel="1" x14ac:dyDescent="0.25">
      <c r="A80" s="315">
        <v>28</v>
      </c>
      <c r="B80" s="350" t="s">
        <v>558</v>
      </c>
      <c r="C80" s="210">
        <v>1</v>
      </c>
      <c r="D80" s="364"/>
      <c r="E80" s="271" t="s">
        <v>566</v>
      </c>
      <c r="H80" s="364"/>
    </row>
    <row r="81" spans="1:8" s="271" customFormat="1" outlineLevel="1" x14ac:dyDescent="0.25">
      <c r="A81" s="315">
        <v>29</v>
      </c>
      <c r="B81" s="350" t="s">
        <v>559</v>
      </c>
      <c r="C81" s="210">
        <v>0</v>
      </c>
      <c r="D81" s="364"/>
      <c r="E81" s="271" t="s">
        <v>566</v>
      </c>
      <c r="H81" s="364"/>
    </row>
    <row r="82" spans="1:8" s="271" customFormat="1" outlineLevel="1" x14ac:dyDescent="0.25">
      <c r="A82" s="315">
        <v>30</v>
      </c>
      <c r="B82" s="350" t="s">
        <v>560</v>
      </c>
      <c r="C82" s="210">
        <v>0</v>
      </c>
      <c r="D82" s="364"/>
      <c r="E82" s="271" t="s">
        <v>567</v>
      </c>
      <c r="H82" s="364"/>
    </row>
    <row r="83" spans="1:8" s="271" customFormat="1" outlineLevel="1" x14ac:dyDescent="0.25">
      <c r="A83" s="315">
        <v>31</v>
      </c>
      <c r="B83" s="350" t="s">
        <v>806</v>
      </c>
      <c r="C83" s="210">
        <v>1</v>
      </c>
      <c r="D83" s="364"/>
      <c r="E83" s="271" t="s">
        <v>566</v>
      </c>
      <c r="H83" s="364"/>
    </row>
    <row r="84" spans="1:8" s="271" customFormat="1" outlineLevel="1" x14ac:dyDescent="0.25">
      <c r="A84" s="315">
        <v>32</v>
      </c>
      <c r="B84" s="350" t="s">
        <v>561</v>
      </c>
      <c r="C84" s="210">
        <v>0</v>
      </c>
      <c r="D84" s="364"/>
      <c r="E84" s="271" t="s">
        <v>567</v>
      </c>
      <c r="H84" s="364"/>
    </row>
    <row r="85" spans="1:8" s="271" customFormat="1" outlineLevel="1" x14ac:dyDescent="0.25">
      <c r="A85" s="315">
        <v>33</v>
      </c>
      <c r="B85" s="350" t="s">
        <v>562</v>
      </c>
      <c r="C85" s="210">
        <v>0</v>
      </c>
      <c r="D85" s="364"/>
      <c r="E85" s="271" t="s">
        <v>567</v>
      </c>
      <c r="H85" s="327"/>
    </row>
    <row r="86" spans="1:8" s="271" customFormat="1" outlineLevel="1" x14ac:dyDescent="0.25">
      <c r="A86" s="315">
        <v>34</v>
      </c>
      <c r="B86" s="350" t="s">
        <v>563</v>
      </c>
      <c r="C86" s="210">
        <v>0</v>
      </c>
      <c r="D86" s="364"/>
      <c r="E86" s="271" t="s">
        <v>567</v>
      </c>
      <c r="H86" s="351"/>
    </row>
    <row r="87" spans="1:8" s="271" customFormat="1" outlineLevel="1" x14ac:dyDescent="0.25">
      <c r="A87" s="315">
        <v>35</v>
      </c>
      <c r="B87" s="350" t="s">
        <v>564</v>
      </c>
      <c r="C87" s="210">
        <v>0</v>
      </c>
      <c r="D87" s="364"/>
      <c r="E87" s="271" t="s">
        <v>567</v>
      </c>
      <c r="H87" s="216"/>
    </row>
    <row r="88" spans="1:8" s="271" customFormat="1" outlineLevel="1" x14ac:dyDescent="0.25">
      <c r="A88" s="315">
        <v>36</v>
      </c>
      <c r="B88" s="267" t="s">
        <v>565</v>
      </c>
      <c r="C88" s="1060">
        <v>0</v>
      </c>
      <c r="D88" s="327"/>
      <c r="E88" s="262" t="s">
        <v>567</v>
      </c>
      <c r="H88" s="216"/>
    </row>
    <row r="89" spans="1:8" s="271" customFormat="1" outlineLevel="1" x14ac:dyDescent="0.25">
      <c r="A89" s="315">
        <v>37</v>
      </c>
      <c r="B89" s="185"/>
      <c r="C89" s="62"/>
      <c r="D89" s="55"/>
      <c r="H89" s="216"/>
    </row>
    <row r="90" spans="1:8" s="271" customFormat="1" outlineLevel="1" x14ac:dyDescent="0.25">
      <c r="A90" s="315">
        <v>38</v>
      </c>
      <c r="B90" s="180"/>
      <c r="C90" s="62"/>
      <c r="D90" s="55"/>
      <c r="H90" s="216"/>
    </row>
    <row r="91" spans="1:8" s="271" customFormat="1" outlineLevel="1" x14ac:dyDescent="0.25">
      <c r="A91" s="315">
        <v>39</v>
      </c>
      <c r="B91" s="180"/>
      <c r="C91" s="62"/>
      <c r="D91" s="55"/>
      <c r="H91" s="216"/>
    </row>
    <row r="92" spans="1:8" s="271" customFormat="1" outlineLevel="1" x14ac:dyDescent="0.25">
      <c r="A92" s="315">
        <v>40</v>
      </c>
      <c r="B92" s="185"/>
      <c r="C92" s="62"/>
      <c r="D92" s="55"/>
      <c r="H92" s="216"/>
    </row>
    <row r="93" spans="1:8" s="271" customFormat="1" outlineLevel="1" x14ac:dyDescent="0.25">
      <c r="A93" s="315">
        <v>41</v>
      </c>
      <c r="B93" s="350" t="s">
        <v>3392</v>
      </c>
      <c r="C93" s="993">
        <v>1</v>
      </c>
      <c r="D93" s="55"/>
      <c r="E93" s="271" t="s">
        <v>861</v>
      </c>
      <c r="H93" s="216"/>
    </row>
    <row r="94" spans="1:8" s="271" customFormat="1" outlineLevel="1" x14ac:dyDescent="0.25">
      <c r="A94" s="315">
        <v>42</v>
      </c>
      <c r="B94" s="349"/>
      <c r="C94" s="315"/>
      <c r="D94" s="351"/>
      <c r="E94" s="271" t="s">
        <v>862</v>
      </c>
      <c r="H94" s="216"/>
    </row>
    <row r="95" spans="1:8" s="271" customFormat="1" outlineLevel="1" x14ac:dyDescent="0.25">
      <c r="A95" s="315">
        <v>43</v>
      </c>
      <c r="B95" s="349"/>
      <c r="C95" s="315"/>
      <c r="D95" s="351"/>
      <c r="E95" s="271" t="s">
        <v>863</v>
      </c>
      <c r="H95" s="216"/>
    </row>
    <row r="96" spans="1:8" outlineLevel="1" x14ac:dyDescent="0.25">
      <c r="A96" s="62">
        <v>44</v>
      </c>
      <c r="B96" s="182"/>
      <c r="C96" s="62"/>
      <c r="D96" s="55"/>
      <c r="E96" s="262" t="s">
        <v>864</v>
      </c>
    </row>
    <row r="97" spans="1:8" outlineLevel="1" x14ac:dyDescent="0.25">
      <c r="A97" s="62">
        <v>45</v>
      </c>
      <c r="B97" s="182"/>
      <c r="C97" s="62"/>
      <c r="D97" s="55"/>
      <c r="E97" s="262" t="s">
        <v>865</v>
      </c>
    </row>
    <row r="98" spans="1:8" outlineLevel="1" x14ac:dyDescent="0.25">
      <c r="A98" s="62">
        <v>46</v>
      </c>
      <c r="B98" s="182"/>
      <c r="C98" s="62"/>
      <c r="D98" s="55"/>
      <c r="E98" s="262" t="s">
        <v>866</v>
      </c>
    </row>
    <row r="99" spans="1:8" outlineLevel="1" x14ac:dyDescent="0.25">
      <c r="A99" s="62">
        <v>47</v>
      </c>
      <c r="B99" s="182"/>
      <c r="C99" s="62"/>
      <c r="D99" s="55"/>
      <c r="E99" s="262" t="s">
        <v>867</v>
      </c>
    </row>
    <row r="100" spans="1:8" ht="15.75" outlineLevel="1" thickBot="1" x14ac:dyDescent="0.3">
      <c r="A100" s="62">
        <v>48</v>
      </c>
      <c r="B100" s="182"/>
      <c r="C100" s="62"/>
      <c r="D100" s="55"/>
      <c r="E100" s="262" t="s">
        <v>868</v>
      </c>
    </row>
    <row r="101" spans="1:8" ht="15.75" thickBot="1" x14ac:dyDescent="0.3">
      <c r="A101" s="266" t="s">
        <v>1785</v>
      </c>
      <c r="B101" s="1111"/>
      <c r="C101" s="1111"/>
      <c r="D101" s="1112"/>
    </row>
    <row r="102" spans="1:8" outlineLevel="1" x14ac:dyDescent="0.25">
      <c r="A102" s="62">
        <v>1</v>
      </c>
      <c r="B102" s="350" t="s">
        <v>534</v>
      </c>
      <c r="C102" s="210">
        <v>0</v>
      </c>
      <c r="D102" s="364">
        <v>1</v>
      </c>
      <c r="E102" s="271" t="s">
        <v>566</v>
      </c>
      <c r="H102" s="364"/>
    </row>
    <row r="103" spans="1:8" outlineLevel="1" x14ac:dyDescent="0.25">
      <c r="A103" s="62">
        <v>2</v>
      </c>
      <c r="B103" s="350" t="s">
        <v>536</v>
      </c>
      <c r="C103" s="210">
        <v>0</v>
      </c>
      <c r="D103" s="364">
        <v>1</v>
      </c>
      <c r="E103" s="271" t="s">
        <v>566</v>
      </c>
      <c r="H103" s="364"/>
    </row>
    <row r="104" spans="1:8" outlineLevel="1" x14ac:dyDescent="0.25">
      <c r="A104" s="62">
        <v>3</v>
      </c>
      <c r="B104" s="350" t="s">
        <v>537</v>
      </c>
      <c r="C104" s="210">
        <v>0</v>
      </c>
      <c r="D104" s="364">
        <v>1</v>
      </c>
      <c r="E104" s="271" t="s">
        <v>566</v>
      </c>
      <c r="H104" s="364"/>
    </row>
    <row r="105" spans="1:8" s="271" customFormat="1" outlineLevel="1" x14ac:dyDescent="0.25">
      <c r="A105" s="315">
        <v>4</v>
      </c>
      <c r="B105" s="350" t="s">
        <v>538</v>
      </c>
      <c r="C105" s="210">
        <v>0</v>
      </c>
      <c r="D105" s="364"/>
      <c r="E105" s="271" t="s">
        <v>566</v>
      </c>
      <c r="H105" s="364"/>
    </row>
    <row r="106" spans="1:8" s="271" customFormat="1" outlineLevel="1" x14ac:dyDescent="0.25">
      <c r="A106" s="315">
        <v>5</v>
      </c>
      <c r="B106" s="350" t="s">
        <v>539</v>
      </c>
      <c r="C106" s="210">
        <v>0</v>
      </c>
      <c r="D106" s="364"/>
      <c r="E106" s="271" t="s">
        <v>567</v>
      </c>
      <c r="H106" s="364"/>
    </row>
    <row r="107" spans="1:8" s="271" customFormat="1" outlineLevel="1" x14ac:dyDescent="0.25">
      <c r="A107" s="315">
        <v>6</v>
      </c>
      <c r="B107" s="350" t="s">
        <v>540</v>
      </c>
      <c r="C107" s="210">
        <v>0</v>
      </c>
      <c r="D107" s="364"/>
      <c r="E107" s="271" t="s">
        <v>567</v>
      </c>
      <c r="H107" s="364"/>
    </row>
    <row r="108" spans="1:8" s="271" customFormat="1" outlineLevel="1" x14ac:dyDescent="0.25">
      <c r="A108" s="315">
        <v>7</v>
      </c>
      <c r="B108" s="350" t="s">
        <v>541</v>
      </c>
      <c r="C108" s="210">
        <v>0</v>
      </c>
      <c r="D108" s="364"/>
      <c r="E108" s="271" t="s">
        <v>567</v>
      </c>
      <c r="H108" s="364"/>
    </row>
    <row r="109" spans="1:8" s="271" customFormat="1" outlineLevel="1" x14ac:dyDescent="0.25">
      <c r="A109" s="315">
        <v>8</v>
      </c>
      <c r="B109" s="350" t="s">
        <v>542</v>
      </c>
      <c r="C109" s="210">
        <v>0</v>
      </c>
      <c r="D109" s="364"/>
      <c r="E109" s="271" t="s">
        <v>567</v>
      </c>
      <c r="H109" s="364"/>
    </row>
    <row r="110" spans="1:8" s="271" customFormat="1" outlineLevel="1" x14ac:dyDescent="0.25">
      <c r="A110" s="315">
        <v>9</v>
      </c>
      <c r="B110" s="350" t="s">
        <v>543</v>
      </c>
      <c r="C110" s="210">
        <v>0</v>
      </c>
      <c r="D110" s="364"/>
      <c r="E110" s="271" t="s">
        <v>566</v>
      </c>
      <c r="H110" s="364"/>
    </row>
    <row r="111" spans="1:8" s="271" customFormat="1" outlineLevel="1" x14ac:dyDescent="0.25">
      <c r="A111" s="315">
        <v>10</v>
      </c>
      <c r="B111" s="350" t="s">
        <v>544</v>
      </c>
      <c r="C111" s="210">
        <v>0</v>
      </c>
      <c r="D111" s="364"/>
      <c r="E111" s="271" t="s">
        <v>568</v>
      </c>
      <c r="H111" s="364"/>
    </row>
    <row r="112" spans="1:8" s="271" customFormat="1" outlineLevel="1" x14ac:dyDescent="0.25">
      <c r="A112" s="315">
        <v>11</v>
      </c>
      <c r="B112" s="350" t="s">
        <v>545</v>
      </c>
      <c r="C112" s="210">
        <v>0</v>
      </c>
      <c r="D112" s="364"/>
      <c r="E112" s="271" t="s">
        <v>566</v>
      </c>
      <c r="H112" s="364"/>
    </row>
    <row r="113" spans="1:8" s="271" customFormat="1" outlineLevel="1" x14ac:dyDescent="0.25">
      <c r="A113" s="315">
        <v>12</v>
      </c>
      <c r="B113" s="350" t="s">
        <v>546</v>
      </c>
      <c r="C113" s="210">
        <v>0</v>
      </c>
      <c r="D113" s="364"/>
      <c r="E113" s="271" t="s">
        <v>566</v>
      </c>
      <c r="H113" s="364"/>
    </row>
    <row r="114" spans="1:8" s="271" customFormat="1" outlineLevel="1" x14ac:dyDescent="0.25">
      <c r="A114" s="315">
        <v>13</v>
      </c>
      <c r="B114" s="350" t="s">
        <v>547</v>
      </c>
      <c r="C114" s="210">
        <v>0</v>
      </c>
      <c r="D114" s="364"/>
      <c r="E114" s="271" t="s">
        <v>569</v>
      </c>
      <c r="H114" s="364"/>
    </row>
    <row r="115" spans="1:8" s="271" customFormat="1" outlineLevel="1" x14ac:dyDescent="0.25">
      <c r="A115" s="315">
        <v>14</v>
      </c>
      <c r="B115" s="350" t="s">
        <v>548</v>
      </c>
      <c r="C115" s="210">
        <v>0</v>
      </c>
      <c r="D115" s="364"/>
      <c r="E115" s="271" t="s">
        <v>566</v>
      </c>
      <c r="H115" s="364"/>
    </row>
    <row r="116" spans="1:8" s="271" customFormat="1" outlineLevel="1" x14ac:dyDescent="0.25">
      <c r="A116" s="315">
        <v>15</v>
      </c>
      <c r="B116" s="350" t="s">
        <v>549</v>
      </c>
      <c r="C116" s="210">
        <v>0</v>
      </c>
      <c r="D116" s="364"/>
      <c r="E116" s="271" t="s">
        <v>566</v>
      </c>
      <c r="H116" s="364"/>
    </row>
    <row r="117" spans="1:8" s="271" customFormat="1" outlineLevel="1" x14ac:dyDescent="0.25">
      <c r="A117" s="315">
        <v>16</v>
      </c>
      <c r="B117" s="350" t="s">
        <v>550</v>
      </c>
      <c r="C117" s="210">
        <v>0</v>
      </c>
      <c r="D117" s="364"/>
      <c r="E117" s="271" t="s">
        <v>566</v>
      </c>
      <c r="H117" s="364"/>
    </row>
    <row r="118" spans="1:8" s="271" customFormat="1" outlineLevel="1" x14ac:dyDescent="0.25">
      <c r="A118" s="315">
        <v>17</v>
      </c>
      <c r="B118" s="350" t="s">
        <v>551</v>
      </c>
      <c r="C118" s="210">
        <v>0</v>
      </c>
      <c r="D118" s="364"/>
      <c r="E118" s="271" t="s">
        <v>566</v>
      </c>
      <c r="H118" s="364"/>
    </row>
    <row r="119" spans="1:8" s="271" customFormat="1" outlineLevel="1" x14ac:dyDescent="0.25">
      <c r="A119" s="315">
        <v>18</v>
      </c>
      <c r="B119" s="350" t="s">
        <v>552</v>
      </c>
      <c r="C119" s="210">
        <v>0</v>
      </c>
      <c r="D119" s="364"/>
      <c r="E119" s="271" t="s">
        <v>569</v>
      </c>
      <c r="H119" s="364"/>
    </row>
    <row r="120" spans="1:8" s="271" customFormat="1" outlineLevel="1" x14ac:dyDescent="0.25">
      <c r="A120" s="315">
        <v>19</v>
      </c>
      <c r="B120" s="350" t="s">
        <v>553</v>
      </c>
      <c r="C120" s="210">
        <v>0</v>
      </c>
      <c r="D120" s="364"/>
      <c r="E120" s="271" t="s">
        <v>569</v>
      </c>
      <c r="H120" s="364"/>
    </row>
    <row r="121" spans="1:8" s="271" customFormat="1" outlineLevel="1" x14ac:dyDescent="0.25">
      <c r="A121" s="315">
        <v>20</v>
      </c>
      <c r="B121" s="350" t="s">
        <v>554</v>
      </c>
      <c r="C121" s="210">
        <v>0</v>
      </c>
      <c r="D121" s="364"/>
      <c r="E121" s="271" t="s">
        <v>566</v>
      </c>
      <c r="H121" s="364"/>
    </row>
    <row r="122" spans="1:8" s="271" customFormat="1" outlineLevel="1" x14ac:dyDescent="0.25">
      <c r="A122" s="315">
        <v>21</v>
      </c>
      <c r="B122" s="350" t="s">
        <v>555</v>
      </c>
      <c r="C122" s="210">
        <v>0</v>
      </c>
      <c r="D122" s="364"/>
      <c r="E122" s="271" t="s">
        <v>566</v>
      </c>
      <c r="H122" s="364"/>
    </row>
    <row r="123" spans="1:8" s="271" customFormat="1" outlineLevel="1" x14ac:dyDescent="0.25">
      <c r="A123" s="315">
        <v>22</v>
      </c>
      <c r="B123" s="350" t="s">
        <v>906</v>
      </c>
      <c r="C123" s="210">
        <v>0</v>
      </c>
      <c r="E123" s="271" t="s">
        <v>567</v>
      </c>
      <c r="H123" s="364"/>
    </row>
    <row r="124" spans="1:8" s="271" customFormat="1" outlineLevel="1" x14ac:dyDescent="0.25">
      <c r="A124" s="315">
        <v>23</v>
      </c>
      <c r="B124" s="350" t="s">
        <v>556</v>
      </c>
      <c r="C124" s="210">
        <v>0</v>
      </c>
      <c r="D124" s="364">
        <v>1</v>
      </c>
      <c r="E124" s="271" t="s">
        <v>566</v>
      </c>
      <c r="H124" s="364"/>
    </row>
    <row r="125" spans="1:8" s="271" customFormat="1" outlineLevel="1" x14ac:dyDescent="0.25">
      <c r="A125" s="315">
        <v>24</v>
      </c>
      <c r="B125" s="350" t="s">
        <v>1149</v>
      </c>
      <c r="C125" s="210">
        <v>0</v>
      </c>
      <c r="D125" s="364">
        <v>1</v>
      </c>
      <c r="E125" s="271" t="s">
        <v>569</v>
      </c>
      <c r="H125" s="364"/>
    </row>
    <row r="126" spans="1:8" s="271" customFormat="1" outlineLevel="1" x14ac:dyDescent="0.25">
      <c r="A126" s="315">
        <v>25</v>
      </c>
      <c r="B126" s="350" t="s">
        <v>1367</v>
      </c>
      <c r="C126" s="210">
        <v>0</v>
      </c>
      <c r="D126" s="364">
        <v>1</v>
      </c>
      <c r="E126" s="271" t="s">
        <v>566</v>
      </c>
      <c r="H126" s="364"/>
    </row>
    <row r="127" spans="1:8" s="271" customFormat="1" outlineLevel="1" x14ac:dyDescent="0.25">
      <c r="A127" s="315">
        <v>26</v>
      </c>
      <c r="B127" s="350" t="s">
        <v>1368</v>
      </c>
      <c r="C127" s="210">
        <v>0</v>
      </c>
      <c r="D127" s="364">
        <v>1</v>
      </c>
      <c r="E127" s="271" t="s">
        <v>566</v>
      </c>
      <c r="H127" s="364"/>
    </row>
    <row r="128" spans="1:8" s="271" customFormat="1" outlineLevel="1" x14ac:dyDescent="0.25">
      <c r="A128" s="315">
        <v>27</v>
      </c>
      <c r="B128" s="350" t="s">
        <v>557</v>
      </c>
      <c r="C128" s="210">
        <v>0</v>
      </c>
      <c r="D128" s="364"/>
      <c r="E128" s="271" t="s">
        <v>566</v>
      </c>
      <c r="H128" s="364"/>
    </row>
    <row r="129" spans="1:8" s="271" customFormat="1" outlineLevel="1" x14ac:dyDescent="0.25">
      <c r="A129" s="315">
        <v>28</v>
      </c>
      <c r="B129" s="350" t="s">
        <v>558</v>
      </c>
      <c r="C129" s="210">
        <v>0</v>
      </c>
      <c r="D129" s="364"/>
      <c r="E129" s="271" t="s">
        <v>566</v>
      </c>
      <c r="H129" s="364"/>
    </row>
    <row r="130" spans="1:8" s="271" customFormat="1" outlineLevel="1" x14ac:dyDescent="0.25">
      <c r="A130" s="315">
        <v>29</v>
      </c>
      <c r="B130" s="350" t="s">
        <v>559</v>
      </c>
      <c r="C130" s="210">
        <v>0</v>
      </c>
      <c r="D130" s="364"/>
      <c r="E130" s="271" t="s">
        <v>566</v>
      </c>
      <c r="H130" s="364"/>
    </row>
    <row r="131" spans="1:8" s="271" customFormat="1" outlineLevel="1" x14ac:dyDescent="0.25">
      <c r="A131" s="315">
        <v>30</v>
      </c>
      <c r="B131" s="350" t="s">
        <v>560</v>
      </c>
      <c r="C131" s="210">
        <v>0</v>
      </c>
      <c r="D131" s="364"/>
      <c r="E131" s="271" t="s">
        <v>567</v>
      </c>
      <c r="H131" s="364"/>
    </row>
    <row r="132" spans="1:8" s="271" customFormat="1" outlineLevel="1" x14ac:dyDescent="0.25">
      <c r="A132" s="315">
        <v>31</v>
      </c>
      <c r="B132" s="350" t="s">
        <v>806</v>
      </c>
      <c r="C132" s="210">
        <v>0</v>
      </c>
      <c r="D132" s="364"/>
      <c r="E132" s="271" t="s">
        <v>566</v>
      </c>
      <c r="H132" s="364"/>
    </row>
    <row r="133" spans="1:8" s="271" customFormat="1" outlineLevel="1" x14ac:dyDescent="0.25">
      <c r="A133" s="315">
        <v>32</v>
      </c>
      <c r="B133" s="350" t="s">
        <v>561</v>
      </c>
      <c r="C133" s="210">
        <v>0</v>
      </c>
      <c r="D133" s="364"/>
      <c r="E133" s="271" t="s">
        <v>567</v>
      </c>
      <c r="H133" s="364"/>
    </row>
    <row r="134" spans="1:8" s="271" customFormat="1" outlineLevel="1" x14ac:dyDescent="0.25">
      <c r="A134" s="315">
        <v>33</v>
      </c>
      <c r="B134" s="350" t="s">
        <v>562</v>
      </c>
      <c r="C134" s="210">
        <v>0</v>
      </c>
      <c r="D134" s="364"/>
      <c r="E134" s="271" t="s">
        <v>567</v>
      </c>
      <c r="H134" s="327"/>
    </row>
    <row r="135" spans="1:8" s="271" customFormat="1" outlineLevel="1" x14ac:dyDescent="0.25">
      <c r="A135" s="315">
        <v>34</v>
      </c>
      <c r="B135" s="350" t="s">
        <v>563</v>
      </c>
      <c r="C135" s="210">
        <v>0</v>
      </c>
      <c r="D135" s="364"/>
      <c r="E135" s="271" t="s">
        <v>567</v>
      </c>
      <c r="H135" s="351"/>
    </row>
    <row r="136" spans="1:8" s="271" customFormat="1" outlineLevel="1" x14ac:dyDescent="0.25">
      <c r="A136" s="315">
        <v>35</v>
      </c>
      <c r="B136" s="350" t="s">
        <v>564</v>
      </c>
      <c r="C136" s="210">
        <v>0</v>
      </c>
      <c r="D136" s="364"/>
      <c r="E136" s="271" t="s">
        <v>567</v>
      </c>
      <c r="H136" s="216"/>
    </row>
    <row r="137" spans="1:8" outlineLevel="1" x14ac:dyDescent="0.25">
      <c r="A137" s="62">
        <v>36</v>
      </c>
      <c r="B137" s="267" t="s">
        <v>565</v>
      </c>
      <c r="C137" s="210">
        <v>0</v>
      </c>
      <c r="D137" s="327"/>
      <c r="E137" s="262" t="s">
        <v>567</v>
      </c>
    </row>
    <row r="138" spans="1:8" outlineLevel="1" x14ac:dyDescent="0.25">
      <c r="A138" s="62">
        <v>37</v>
      </c>
      <c r="B138" s="185"/>
      <c r="C138" s="210">
        <v>0</v>
      </c>
      <c r="D138" s="55"/>
    </row>
    <row r="139" spans="1:8" outlineLevel="1" x14ac:dyDescent="0.25">
      <c r="A139" s="62">
        <v>38</v>
      </c>
      <c r="B139" s="180"/>
      <c r="C139" s="210">
        <v>0</v>
      </c>
      <c r="D139" s="55"/>
    </row>
    <row r="140" spans="1:8" outlineLevel="1" x14ac:dyDescent="0.25">
      <c r="A140" s="62">
        <v>39</v>
      </c>
      <c r="B140" s="180"/>
      <c r="C140" s="210">
        <v>0</v>
      </c>
      <c r="D140" s="55"/>
    </row>
    <row r="141" spans="1:8" outlineLevel="1" x14ac:dyDescent="0.25">
      <c r="A141" s="62">
        <v>40</v>
      </c>
      <c r="B141" s="185"/>
      <c r="C141" s="210">
        <v>0</v>
      </c>
      <c r="D141" s="55"/>
    </row>
    <row r="142" spans="1:8" outlineLevel="1" x14ac:dyDescent="0.25">
      <c r="A142" s="62">
        <v>41</v>
      </c>
      <c r="B142" s="350"/>
      <c r="C142" s="687"/>
      <c r="D142" s="55"/>
      <c r="E142" s="262" t="s">
        <v>861</v>
      </c>
    </row>
    <row r="143" spans="1:8" outlineLevel="1" x14ac:dyDescent="0.25">
      <c r="A143" s="62">
        <v>42</v>
      </c>
      <c r="B143" s="182"/>
      <c r="C143" s="404"/>
      <c r="D143" s="56"/>
      <c r="E143" s="262" t="s">
        <v>862</v>
      </c>
    </row>
    <row r="144" spans="1:8" outlineLevel="1" x14ac:dyDescent="0.25">
      <c r="A144" s="62">
        <v>43</v>
      </c>
      <c r="B144" s="182"/>
      <c r="C144" s="404"/>
      <c r="D144" s="56"/>
      <c r="E144" s="262" t="s">
        <v>863</v>
      </c>
    </row>
    <row r="145" spans="1:8" outlineLevel="1" x14ac:dyDescent="0.25">
      <c r="A145" s="62">
        <v>44</v>
      </c>
      <c r="B145" s="182"/>
      <c r="C145" s="62"/>
      <c r="D145" s="55"/>
      <c r="E145" s="262" t="s">
        <v>864</v>
      </c>
    </row>
    <row r="146" spans="1:8" outlineLevel="1" x14ac:dyDescent="0.25">
      <c r="A146" s="62">
        <v>45</v>
      </c>
      <c r="B146" s="182"/>
      <c r="C146" s="62"/>
      <c r="D146" s="55"/>
      <c r="E146" s="262" t="s">
        <v>865</v>
      </c>
    </row>
    <row r="147" spans="1:8" outlineLevel="1" x14ac:dyDescent="0.25">
      <c r="A147" s="62">
        <v>46</v>
      </c>
      <c r="B147" s="182"/>
      <c r="C147" s="62"/>
      <c r="D147" s="55"/>
      <c r="E147" s="262" t="s">
        <v>866</v>
      </c>
    </row>
    <row r="148" spans="1:8" outlineLevel="1" x14ac:dyDescent="0.25">
      <c r="A148" s="62">
        <v>47</v>
      </c>
      <c r="B148" s="182"/>
      <c r="C148" s="62"/>
      <c r="D148" s="55"/>
      <c r="E148" s="262" t="s">
        <v>867</v>
      </c>
    </row>
    <row r="149" spans="1:8" ht="15.75" outlineLevel="1" thickBot="1" x14ac:dyDescent="0.3">
      <c r="A149" s="62">
        <v>48</v>
      </c>
      <c r="B149" s="182"/>
      <c r="C149" s="62"/>
      <c r="D149" s="55"/>
      <c r="E149" s="262" t="s">
        <v>868</v>
      </c>
    </row>
    <row r="150" spans="1:8" ht="15.75" thickBot="1" x14ac:dyDescent="0.3">
      <c r="A150" s="266" t="s">
        <v>1784</v>
      </c>
      <c r="B150" s="179"/>
      <c r="C150" s="1113"/>
      <c r="D150" s="1114"/>
    </row>
    <row r="151" spans="1:8" outlineLevel="1" x14ac:dyDescent="0.25">
      <c r="A151" s="62">
        <v>1</v>
      </c>
      <c r="B151" s="350" t="s">
        <v>534</v>
      </c>
      <c r="C151" s="210">
        <v>0</v>
      </c>
      <c r="D151" s="364">
        <v>1</v>
      </c>
      <c r="E151" s="271" t="s">
        <v>566</v>
      </c>
      <c r="H151" s="364"/>
    </row>
    <row r="152" spans="1:8" outlineLevel="1" x14ac:dyDescent="0.25">
      <c r="A152" s="62">
        <v>2</v>
      </c>
      <c r="B152" s="350" t="s">
        <v>536</v>
      </c>
      <c r="C152" s="210">
        <v>0</v>
      </c>
      <c r="D152" s="364">
        <v>1</v>
      </c>
      <c r="E152" s="271" t="s">
        <v>566</v>
      </c>
      <c r="H152" s="364"/>
    </row>
    <row r="153" spans="1:8" s="271" customFormat="1" outlineLevel="1" x14ac:dyDescent="0.25">
      <c r="A153" s="315">
        <v>3</v>
      </c>
      <c r="B153" s="350" t="s">
        <v>537</v>
      </c>
      <c r="C153" s="210">
        <v>0</v>
      </c>
      <c r="D153" s="364">
        <v>1</v>
      </c>
      <c r="E153" s="271" t="s">
        <v>566</v>
      </c>
      <c r="H153" s="364"/>
    </row>
    <row r="154" spans="1:8" s="271" customFormat="1" outlineLevel="1" x14ac:dyDescent="0.25">
      <c r="A154" s="315">
        <v>4</v>
      </c>
      <c r="B154" s="350" t="s">
        <v>538</v>
      </c>
      <c r="C154" s="210">
        <v>0</v>
      </c>
      <c r="D154" s="364"/>
      <c r="E154" s="271" t="s">
        <v>566</v>
      </c>
      <c r="H154" s="364"/>
    </row>
    <row r="155" spans="1:8" s="271" customFormat="1" outlineLevel="1" x14ac:dyDescent="0.25">
      <c r="A155" s="315">
        <v>5</v>
      </c>
      <c r="B155" s="350" t="s">
        <v>539</v>
      </c>
      <c r="C155" s="210">
        <v>0</v>
      </c>
      <c r="D155" s="364"/>
      <c r="E155" s="271" t="s">
        <v>567</v>
      </c>
      <c r="H155" s="364"/>
    </row>
    <row r="156" spans="1:8" s="271" customFormat="1" outlineLevel="1" x14ac:dyDescent="0.25">
      <c r="A156" s="315">
        <v>6</v>
      </c>
      <c r="B156" s="350" t="s">
        <v>540</v>
      </c>
      <c r="C156" s="210">
        <v>0</v>
      </c>
      <c r="D156" s="364"/>
      <c r="E156" s="271" t="s">
        <v>567</v>
      </c>
      <c r="H156" s="364"/>
    </row>
    <row r="157" spans="1:8" s="271" customFormat="1" outlineLevel="1" x14ac:dyDescent="0.25">
      <c r="A157" s="315">
        <v>7</v>
      </c>
      <c r="B157" s="350" t="s">
        <v>541</v>
      </c>
      <c r="C157" s="210">
        <v>0</v>
      </c>
      <c r="D157" s="364"/>
      <c r="E157" s="271" t="s">
        <v>567</v>
      </c>
      <c r="H157" s="364"/>
    </row>
    <row r="158" spans="1:8" s="271" customFormat="1" outlineLevel="1" x14ac:dyDescent="0.25">
      <c r="A158" s="315">
        <v>8</v>
      </c>
      <c r="B158" s="350" t="s">
        <v>542</v>
      </c>
      <c r="C158" s="210">
        <v>0</v>
      </c>
      <c r="D158" s="364"/>
      <c r="E158" s="271" t="s">
        <v>567</v>
      </c>
      <c r="H158" s="364"/>
    </row>
    <row r="159" spans="1:8" s="271" customFormat="1" outlineLevel="1" x14ac:dyDescent="0.25">
      <c r="A159" s="315">
        <v>9</v>
      </c>
      <c r="B159" s="350" t="s">
        <v>543</v>
      </c>
      <c r="C159" s="210">
        <v>0</v>
      </c>
      <c r="D159" s="364"/>
      <c r="E159" s="271" t="s">
        <v>566</v>
      </c>
      <c r="H159" s="364"/>
    </row>
    <row r="160" spans="1:8" s="271" customFormat="1" outlineLevel="1" x14ac:dyDescent="0.25">
      <c r="A160" s="315">
        <v>10</v>
      </c>
      <c r="B160" s="350" t="s">
        <v>544</v>
      </c>
      <c r="C160" s="210">
        <v>0</v>
      </c>
      <c r="D160" s="364"/>
      <c r="E160" s="271" t="s">
        <v>568</v>
      </c>
      <c r="H160" s="364"/>
    </row>
    <row r="161" spans="1:8" s="271" customFormat="1" outlineLevel="1" x14ac:dyDescent="0.25">
      <c r="A161" s="315">
        <v>11</v>
      </c>
      <c r="B161" s="350" t="s">
        <v>545</v>
      </c>
      <c r="C161" s="210">
        <v>0</v>
      </c>
      <c r="D161" s="364"/>
      <c r="E161" s="271" t="s">
        <v>566</v>
      </c>
      <c r="H161" s="364"/>
    </row>
    <row r="162" spans="1:8" s="271" customFormat="1" outlineLevel="1" x14ac:dyDescent="0.25">
      <c r="A162" s="315">
        <v>12</v>
      </c>
      <c r="B162" s="350" t="s">
        <v>546</v>
      </c>
      <c r="C162" s="210">
        <v>0</v>
      </c>
      <c r="D162" s="364"/>
      <c r="E162" s="271" t="s">
        <v>566</v>
      </c>
      <c r="H162" s="364"/>
    </row>
    <row r="163" spans="1:8" s="271" customFormat="1" outlineLevel="1" x14ac:dyDescent="0.25">
      <c r="A163" s="315">
        <v>13</v>
      </c>
      <c r="B163" s="350" t="s">
        <v>547</v>
      </c>
      <c r="C163" s="210">
        <v>0</v>
      </c>
      <c r="D163" s="364"/>
      <c r="E163" s="271" t="s">
        <v>569</v>
      </c>
      <c r="H163" s="364"/>
    </row>
    <row r="164" spans="1:8" s="271" customFormat="1" outlineLevel="1" x14ac:dyDescent="0.25">
      <c r="A164" s="315">
        <v>14</v>
      </c>
      <c r="B164" s="350" t="s">
        <v>548</v>
      </c>
      <c r="C164" s="210">
        <v>0</v>
      </c>
      <c r="D164" s="364"/>
      <c r="E164" s="271" t="s">
        <v>566</v>
      </c>
      <c r="H164" s="364"/>
    </row>
    <row r="165" spans="1:8" s="271" customFormat="1" outlineLevel="1" x14ac:dyDescent="0.25">
      <c r="A165" s="315">
        <v>15</v>
      </c>
      <c r="B165" s="350" t="s">
        <v>549</v>
      </c>
      <c r="C165" s="210">
        <v>0</v>
      </c>
      <c r="D165" s="364"/>
      <c r="E165" s="271" t="s">
        <v>566</v>
      </c>
      <c r="H165" s="364"/>
    </row>
    <row r="166" spans="1:8" s="271" customFormat="1" outlineLevel="1" x14ac:dyDescent="0.25">
      <c r="A166" s="315">
        <v>16</v>
      </c>
      <c r="B166" s="350" t="s">
        <v>550</v>
      </c>
      <c r="C166" s="210">
        <v>0</v>
      </c>
      <c r="D166" s="364"/>
      <c r="E166" s="271" t="s">
        <v>566</v>
      </c>
      <c r="H166" s="364"/>
    </row>
    <row r="167" spans="1:8" s="271" customFormat="1" outlineLevel="1" x14ac:dyDescent="0.25">
      <c r="A167" s="315">
        <v>17</v>
      </c>
      <c r="B167" s="350" t="s">
        <v>551</v>
      </c>
      <c r="C167" s="210">
        <v>0</v>
      </c>
      <c r="D167" s="364"/>
      <c r="E167" s="271" t="s">
        <v>566</v>
      </c>
      <c r="H167" s="364"/>
    </row>
    <row r="168" spans="1:8" s="271" customFormat="1" outlineLevel="1" x14ac:dyDescent="0.25">
      <c r="A168" s="315">
        <v>18</v>
      </c>
      <c r="B168" s="350" t="s">
        <v>552</v>
      </c>
      <c r="C168" s="210">
        <v>0</v>
      </c>
      <c r="D168" s="364"/>
      <c r="E168" s="271" t="s">
        <v>569</v>
      </c>
      <c r="H168" s="364"/>
    </row>
    <row r="169" spans="1:8" s="271" customFormat="1" outlineLevel="1" x14ac:dyDescent="0.25">
      <c r="A169" s="315">
        <v>19</v>
      </c>
      <c r="B169" s="350" t="s">
        <v>553</v>
      </c>
      <c r="C169" s="210">
        <v>0</v>
      </c>
      <c r="D169" s="364"/>
      <c r="E169" s="271" t="s">
        <v>569</v>
      </c>
      <c r="H169" s="364"/>
    </row>
    <row r="170" spans="1:8" s="271" customFormat="1" outlineLevel="1" x14ac:dyDescent="0.25">
      <c r="A170" s="315">
        <v>20</v>
      </c>
      <c r="B170" s="350" t="s">
        <v>554</v>
      </c>
      <c r="C170" s="210">
        <v>0</v>
      </c>
      <c r="D170" s="364"/>
      <c r="E170" s="271" t="s">
        <v>566</v>
      </c>
      <c r="H170" s="364"/>
    </row>
    <row r="171" spans="1:8" s="271" customFormat="1" outlineLevel="1" x14ac:dyDescent="0.25">
      <c r="A171" s="315">
        <v>21</v>
      </c>
      <c r="B171" s="350" t="s">
        <v>555</v>
      </c>
      <c r="C171" s="210">
        <v>0</v>
      </c>
      <c r="D171" s="364"/>
      <c r="E171" s="271" t="s">
        <v>566</v>
      </c>
      <c r="H171" s="364"/>
    </row>
    <row r="172" spans="1:8" s="271" customFormat="1" outlineLevel="1" x14ac:dyDescent="0.25">
      <c r="A172" s="315">
        <v>22</v>
      </c>
      <c r="B172" s="350" t="s">
        <v>906</v>
      </c>
      <c r="C172" s="210">
        <v>0</v>
      </c>
      <c r="E172" s="271" t="s">
        <v>567</v>
      </c>
      <c r="H172" s="364"/>
    </row>
    <row r="173" spans="1:8" s="271" customFormat="1" outlineLevel="1" x14ac:dyDescent="0.25">
      <c r="A173" s="315">
        <v>23</v>
      </c>
      <c r="B173" s="350" t="s">
        <v>556</v>
      </c>
      <c r="C173" s="210">
        <v>0</v>
      </c>
      <c r="D173" s="364">
        <v>1</v>
      </c>
      <c r="E173" s="271" t="s">
        <v>566</v>
      </c>
      <c r="H173" s="364"/>
    </row>
    <row r="174" spans="1:8" s="271" customFormat="1" outlineLevel="1" x14ac:dyDescent="0.25">
      <c r="A174" s="315">
        <v>24</v>
      </c>
      <c r="B174" s="350" t="s">
        <v>1149</v>
      </c>
      <c r="C174" s="210">
        <v>0</v>
      </c>
      <c r="D174" s="364">
        <v>1</v>
      </c>
      <c r="E174" s="271" t="s">
        <v>569</v>
      </c>
      <c r="H174" s="364"/>
    </row>
    <row r="175" spans="1:8" s="271" customFormat="1" outlineLevel="1" x14ac:dyDescent="0.25">
      <c r="A175" s="315">
        <v>25</v>
      </c>
      <c r="B175" s="350" t="s">
        <v>1367</v>
      </c>
      <c r="C175" s="210">
        <v>0</v>
      </c>
      <c r="D175" s="364">
        <v>1</v>
      </c>
      <c r="E175" s="271" t="s">
        <v>566</v>
      </c>
      <c r="H175" s="364"/>
    </row>
    <row r="176" spans="1:8" s="271" customFormat="1" outlineLevel="1" x14ac:dyDescent="0.25">
      <c r="A176" s="315">
        <v>26</v>
      </c>
      <c r="B176" s="350" t="s">
        <v>1368</v>
      </c>
      <c r="C176" s="210">
        <v>0</v>
      </c>
      <c r="D176" s="364">
        <v>1</v>
      </c>
      <c r="E176" s="271" t="s">
        <v>566</v>
      </c>
      <c r="H176" s="364"/>
    </row>
    <row r="177" spans="1:8" s="271" customFormat="1" outlineLevel="1" x14ac:dyDescent="0.25">
      <c r="A177" s="315">
        <v>27</v>
      </c>
      <c r="B177" s="350" t="s">
        <v>557</v>
      </c>
      <c r="C177" s="210">
        <v>0</v>
      </c>
      <c r="D177" s="364"/>
      <c r="E177" s="271" t="s">
        <v>566</v>
      </c>
      <c r="H177" s="364"/>
    </row>
    <row r="178" spans="1:8" s="271" customFormat="1" outlineLevel="1" x14ac:dyDescent="0.25">
      <c r="A178" s="315">
        <v>28</v>
      </c>
      <c r="B178" s="350" t="s">
        <v>558</v>
      </c>
      <c r="C178" s="210">
        <v>0</v>
      </c>
      <c r="D178" s="364"/>
      <c r="E178" s="271" t="s">
        <v>566</v>
      </c>
      <c r="H178" s="364"/>
    </row>
    <row r="179" spans="1:8" s="271" customFormat="1" outlineLevel="1" x14ac:dyDescent="0.25">
      <c r="A179" s="315">
        <v>29</v>
      </c>
      <c r="B179" s="350" t="s">
        <v>559</v>
      </c>
      <c r="C179" s="210">
        <v>0</v>
      </c>
      <c r="D179" s="364"/>
      <c r="E179" s="271" t="s">
        <v>566</v>
      </c>
      <c r="H179" s="364"/>
    </row>
    <row r="180" spans="1:8" s="271" customFormat="1" outlineLevel="1" x14ac:dyDescent="0.25">
      <c r="A180" s="315">
        <v>30</v>
      </c>
      <c r="B180" s="350" t="s">
        <v>560</v>
      </c>
      <c r="C180" s="210">
        <v>0</v>
      </c>
      <c r="D180" s="364"/>
      <c r="E180" s="271" t="s">
        <v>567</v>
      </c>
      <c r="H180" s="364"/>
    </row>
    <row r="181" spans="1:8" s="271" customFormat="1" outlineLevel="1" x14ac:dyDescent="0.25">
      <c r="A181" s="315">
        <v>31</v>
      </c>
      <c r="B181" s="350" t="s">
        <v>806</v>
      </c>
      <c r="C181" s="210">
        <v>0</v>
      </c>
      <c r="D181" s="364"/>
      <c r="E181" s="271" t="s">
        <v>566</v>
      </c>
      <c r="H181" s="364"/>
    </row>
    <row r="182" spans="1:8" s="271" customFormat="1" outlineLevel="1" x14ac:dyDescent="0.25">
      <c r="A182" s="315">
        <v>32</v>
      </c>
      <c r="B182" s="350" t="s">
        <v>561</v>
      </c>
      <c r="C182" s="210">
        <v>0</v>
      </c>
      <c r="D182" s="364"/>
      <c r="E182" s="271" t="s">
        <v>567</v>
      </c>
      <c r="H182" s="364"/>
    </row>
    <row r="183" spans="1:8" s="271" customFormat="1" outlineLevel="1" x14ac:dyDescent="0.25">
      <c r="A183" s="315">
        <v>33</v>
      </c>
      <c r="B183" s="350" t="s">
        <v>562</v>
      </c>
      <c r="C183" s="210">
        <v>0</v>
      </c>
      <c r="D183" s="364"/>
      <c r="E183" s="271" t="s">
        <v>567</v>
      </c>
      <c r="H183" s="327"/>
    </row>
    <row r="184" spans="1:8" s="271" customFormat="1" outlineLevel="1" x14ac:dyDescent="0.25">
      <c r="A184" s="315">
        <v>34</v>
      </c>
      <c r="B184" s="350" t="s">
        <v>563</v>
      </c>
      <c r="C184" s="210">
        <v>0</v>
      </c>
      <c r="D184" s="364"/>
      <c r="E184" s="271" t="s">
        <v>567</v>
      </c>
      <c r="H184" s="351"/>
    </row>
    <row r="185" spans="1:8" s="271" customFormat="1" outlineLevel="1" x14ac:dyDescent="0.25">
      <c r="A185" s="315">
        <v>35</v>
      </c>
      <c r="B185" s="350" t="s">
        <v>564</v>
      </c>
      <c r="C185" s="210">
        <v>0</v>
      </c>
      <c r="D185" s="364"/>
      <c r="E185" s="271" t="s">
        <v>567</v>
      </c>
      <c r="H185" s="216"/>
    </row>
    <row r="186" spans="1:8" s="271" customFormat="1" outlineLevel="1" x14ac:dyDescent="0.25">
      <c r="A186" s="315">
        <v>36</v>
      </c>
      <c r="B186" s="267" t="s">
        <v>565</v>
      </c>
      <c r="C186" s="210">
        <v>0</v>
      </c>
      <c r="D186" s="327"/>
      <c r="E186" s="262" t="s">
        <v>567</v>
      </c>
      <c r="H186" s="216"/>
    </row>
    <row r="187" spans="1:8" s="271" customFormat="1" outlineLevel="1" x14ac:dyDescent="0.25">
      <c r="A187" s="315">
        <v>37</v>
      </c>
      <c r="B187" s="185"/>
      <c r="C187" s="210">
        <v>0</v>
      </c>
      <c r="D187" s="351"/>
      <c r="H187" s="216"/>
    </row>
    <row r="188" spans="1:8" s="271" customFormat="1" outlineLevel="1" x14ac:dyDescent="0.25">
      <c r="A188" s="315">
        <v>38</v>
      </c>
      <c r="B188" s="180"/>
      <c r="C188" s="210">
        <v>0</v>
      </c>
      <c r="D188" s="351"/>
      <c r="H188" s="216"/>
    </row>
    <row r="189" spans="1:8" s="271" customFormat="1" outlineLevel="1" x14ac:dyDescent="0.25">
      <c r="A189" s="315">
        <v>39</v>
      </c>
      <c r="B189" s="180"/>
      <c r="C189" s="210">
        <v>0</v>
      </c>
      <c r="D189" s="351"/>
      <c r="H189" s="216"/>
    </row>
    <row r="190" spans="1:8" s="271" customFormat="1" outlineLevel="1" x14ac:dyDescent="0.25">
      <c r="A190" s="315">
        <v>40</v>
      </c>
      <c r="B190" s="185"/>
      <c r="C190" s="210">
        <v>0</v>
      </c>
      <c r="D190" s="351"/>
      <c r="H190" s="216"/>
    </row>
    <row r="191" spans="1:8" s="271" customFormat="1" outlineLevel="1" x14ac:dyDescent="0.25">
      <c r="A191" s="315">
        <v>41</v>
      </c>
      <c r="B191" s="350"/>
      <c r="C191" s="210">
        <v>0</v>
      </c>
      <c r="D191" s="351"/>
      <c r="E191" s="271" t="s">
        <v>861</v>
      </c>
      <c r="H191" s="216"/>
    </row>
    <row r="192" spans="1:8" s="271" customFormat="1" outlineLevel="1" x14ac:dyDescent="0.25">
      <c r="A192" s="315">
        <v>42</v>
      </c>
      <c r="B192" s="349"/>
      <c r="C192" s="210">
        <v>0</v>
      </c>
      <c r="D192" s="351"/>
      <c r="E192" s="271" t="s">
        <v>862</v>
      </c>
      <c r="H192" s="216"/>
    </row>
    <row r="193" spans="1:8" s="271" customFormat="1" outlineLevel="1" x14ac:dyDescent="0.25">
      <c r="A193" s="315">
        <v>43</v>
      </c>
      <c r="B193" s="349"/>
      <c r="C193" s="315"/>
      <c r="D193" s="351"/>
      <c r="E193" s="271" t="s">
        <v>863</v>
      </c>
      <c r="H193" s="216"/>
    </row>
    <row r="194" spans="1:8" outlineLevel="1" x14ac:dyDescent="0.25">
      <c r="A194" s="62">
        <v>44</v>
      </c>
      <c r="B194" s="182"/>
      <c r="C194" s="62"/>
      <c r="D194" s="55"/>
      <c r="E194" s="262" t="s">
        <v>864</v>
      </c>
    </row>
    <row r="195" spans="1:8" outlineLevel="1" x14ac:dyDescent="0.25">
      <c r="A195" s="62">
        <v>45</v>
      </c>
      <c r="B195" s="182"/>
      <c r="C195" s="62"/>
      <c r="D195" s="55"/>
      <c r="E195" s="262" t="s">
        <v>865</v>
      </c>
    </row>
    <row r="196" spans="1:8" outlineLevel="1" x14ac:dyDescent="0.25">
      <c r="A196" s="62">
        <v>46</v>
      </c>
      <c r="B196" s="182"/>
      <c r="C196" s="62"/>
      <c r="D196" s="55"/>
      <c r="E196" s="262" t="s">
        <v>866</v>
      </c>
    </row>
    <row r="197" spans="1:8" outlineLevel="1" x14ac:dyDescent="0.25">
      <c r="A197" s="62">
        <v>47</v>
      </c>
      <c r="B197" s="182"/>
      <c r="C197" s="62"/>
      <c r="D197" s="55"/>
      <c r="E197" s="262" t="s">
        <v>867</v>
      </c>
    </row>
    <row r="198" spans="1:8" ht="15.75" outlineLevel="1" thickBot="1" x14ac:dyDescent="0.3">
      <c r="A198" s="62">
        <v>48</v>
      </c>
      <c r="B198" s="182"/>
      <c r="C198" s="62"/>
      <c r="D198" s="55"/>
      <c r="E198" s="262" t="s">
        <v>868</v>
      </c>
    </row>
    <row r="199" spans="1:8" ht="15.75" thickBot="1" x14ac:dyDescent="0.3">
      <c r="A199" s="33" t="s">
        <v>1783</v>
      </c>
      <c r="B199" s="179"/>
      <c r="C199" s="34"/>
      <c r="D199" s="326"/>
    </row>
    <row r="200" spans="1:8" hidden="1" outlineLevel="1" x14ac:dyDescent="0.25">
      <c r="A200" s="62">
        <v>1</v>
      </c>
      <c r="B200" s="350" t="s">
        <v>534</v>
      </c>
      <c r="C200" s="210">
        <v>0</v>
      </c>
      <c r="D200" s="364">
        <v>1</v>
      </c>
      <c r="E200" s="271" t="s">
        <v>566</v>
      </c>
    </row>
    <row r="201" spans="1:8" hidden="1" outlineLevel="1" x14ac:dyDescent="0.25">
      <c r="A201" s="62">
        <v>2</v>
      </c>
      <c r="B201" s="350" t="s">
        <v>536</v>
      </c>
      <c r="C201" s="210">
        <v>0</v>
      </c>
      <c r="D201" s="364">
        <v>1</v>
      </c>
      <c r="E201" s="271" t="s">
        <v>566</v>
      </c>
    </row>
    <row r="202" spans="1:8" hidden="1" outlineLevel="1" x14ac:dyDescent="0.25">
      <c r="A202" s="62">
        <v>3</v>
      </c>
      <c r="B202" s="350" t="s">
        <v>537</v>
      </c>
      <c r="C202" s="210">
        <v>0</v>
      </c>
      <c r="D202" s="364">
        <v>1</v>
      </c>
      <c r="E202" s="271" t="s">
        <v>566</v>
      </c>
    </row>
    <row r="203" spans="1:8" hidden="1" outlineLevel="1" x14ac:dyDescent="0.25">
      <c r="A203" s="62">
        <v>4</v>
      </c>
      <c r="B203" s="350" t="s">
        <v>538</v>
      </c>
      <c r="C203" s="210">
        <v>0</v>
      </c>
      <c r="D203" s="364"/>
      <c r="E203" s="271" t="s">
        <v>566</v>
      </c>
    </row>
    <row r="204" spans="1:8" hidden="1" outlineLevel="1" x14ac:dyDescent="0.25">
      <c r="A204" s="62">
        <v>5</v>
      </c>
      <c r="B204" s="350" t="s">
        <v>539</v>
      </c>
      <c r="C204" s="210">
        <v>0</v>
      </c>
      <c r="D204" s="364"/>
      <c r="E204" s="271" t="s">
        <v>567</v>
      </c>
    </row>
    <row r="205" spans="1:8" hidden="1" outlineLevel="1" x14ac:dyDescent="0.25">
      <c r="A205" s="62">
        <v>6</v>
      </c>
      <c r="B205" s="350" t="s">
        <v>540</v>
      </c>
      <c r="C205" s="210">
        <v>0</v>
      </c>
      <c r="D205" s="364"/>
      <c r="E205" s="271" t="s">
        <v>567</v>
      </c>
    </row>
    <row r="206" spans="1:8" hidden="1" outlineLevel="1" x14ac:dyDescent="0.25">
      <c r="A206" s="62">
        <v>7</v>
      </c>
      <c r="B206" s="350" t="s">
        <v>541</v>
      </c>
      <c r="C206" s="210">
        <v>0</v>
      </c>
      <c r="D206" s="364"/>
      <c r="E206" s="271" t="s">
        <v>567</v>
      </c>
    </row>
    <row r="207" spans="1:8" hidden="1" outlineLevel="1" x14ac:dyDescent="0.25">
      <c r="A207" s="62">
        <v>8</v>
      </c>
      <c r="B207" s="350" t="s">
        <v>542</v>
      </c>
      <c r="C207" s="210">
        <v>0</v>
      </c>
      <c r="D207" s="364"/>
      <c r="E207" s="271" t="s">
        <v>567</v>
      </c>
    </row>
    <row r="208" spans="1:8" hidden="1" outlineLevel="1" x14ac:dyDescent="0.25">
      <c r="A208" s="62">
        <v>9</v>
      </c>
      <c r="B208" s="350" t="s">
        <v>543</v>
      </c>
      <c r="C208" s="210">
        <v>0</v>
      </c>
      <c r="D208" s="364"/>
      <c r="E208" s="271" t="s">
        <v>566</v>
      </c>
    </row>
    <row r="209" spans="1:5" hidden="1" outlineLevel="1" x14ac:dyDescent="0.25">
      <c r="A209" s="62">
        <v>10</v>
      </c>
      <c r="B209" s="350" t="s">
        <v>544</v>
      </c>
      <c r="C209" s="210">
        <v>0</v>
      </c>
      <c r="D209" s="364"/>
      <c r="E209" s="271" t="s">
        <v>568</v>
      </c>
    </row>
    <row r="210" spans="1:5" hidden="1" outlineLevel="1" x14ac:dyDescent="0.25">
      <c r="A210" s="62">
        <v>11</v>
      </c>
      <c r="B210" s="350" t="s">
        <v>545</v>
      </c>
      <c r="C210" s="210">
        <v>0</v>
      </c>
      <c r="D210" s="364"/>
      <c r="E210" s="271" t="s">
        <v>566</v>
      </c>
    </row>
    <row r="211" spans="1:5" hidden="1" outlineLevel="1" x14ac:dyDescent="0.25">
      <c r="A211" s="62">
        <v>12</v>
      </c>
      <c r="B211" s="350" t="s">
        <v>546</v>
      </c>
      <c r="C211" s="210">
        <v>0</v>
      </c>
      <c r="D211" s="364"/>
      <c r="E211" s="271" t="s">
        <v>566</v>
      </c>
    </row>
    <row r="212" spans="1:5" hidden="1" outlineLevel="1" x14ac:dyDescent="0.25">
      <c r="A212" s="62">
        <v>13</v>
      </c>
      <c r="B212" s="350" t="s">
        <v>547</v>
      </c>
      <c r="C212" s="210">
        <v>0</v>
      </c>
      <c r="D212" s="364"/>
      <c r="E212" s="271" t="s">
        <v>569</v>
      </c>
    </row>
    <row r="213" spans="1:5" hidden="1" outlineLevel="1" x14ac:dyDescent="0.25">
      <c r="A213" s="62">
        <v>14</v>
      </c>
      <c r="B213" s="350" t="s">
        <v>548</v>
      </c>
      <c r="C213" s="210">
        <v>0</v>
      </c>
      <c r="D213" s="364"/>
      <c r="E213" s="271" t="s">
        <v>566</v>
      </c>
    </row>
    <row r="214" spans="1:5" hidden="1" outlineLevel="1" x14ac:dyDescent="0.25">
      <c r="A214" s="62">
        <v>15</v>
      </c>
      <c r="B214" s="350" t="s">
        <v>549</v>
      </c>
      <c r="C214" s="210">
        <v>0</v>
      </c>
      <c r="D214" s="364"/>
      <c r="E214" s="271" t="s">
        <v>566</v>
      </c>
    </row>
    <row r="215" spans="1:5" hidden="1" outlineLevel="1" x14ac:dyDescent="0.25">
      <c r="A215" s="62">
        <v>16</v>
      </c>
      <c r="B215" s="350" t="s">
        <v>550</v>
      </c>
      <c r="C215" s="210">
        <v>0</v>
      </c>
      <c r="D215" s="364"/>
      <c r="E215" s="271" t="s">
        <v>566</v>
      </c>
    </row>
    <row r="216" spans="1:5" hidden="1" outlineLevel="1" x14ac:dyDescent="0.25">
      <c r="A216" s="62">
        <v>17</v>
      </c>
      <c r="B216" s="350" t="s">
        <v>551</v>
      </c>
      <c r="C216" s="210">
        <v>0</v>
      </c>
      <c r="D216" s="364"/>
      <c r="E216" s="271" t="s">
        <v>566</v>
      </c>
    </row>
    <row r="217" spans="1:5" hidden="1" outlineLevel="1" x14ac:dyDescent="0.25">
      <c r="A217" s="62">
        <v>18</v>
      </c>
      <c r="B217" s="350" t="s">
        <v>552</v>
      </c>
      <c r="C217" s="210">
        <v>0</v>
      </c>
      <c r="D217" s="364"/>
      <c r="E217" s="271" t="s">
        <v>569</v>
      </c>
    </row>
    <row r="218" spans="1:5" hidden="1" outlineLevel="1" x14ac:dyDescent="0.25">
      <c r="A218" s="62">
        <v>19</v>
      </c>
      <c r="B218" s="350" t="s">
        <v>553</v>
      </c>
      <c r="C218" s="210">
        <v>0</v>
      </c>
      <c r="D218" s="364"/>
      <c r="E218" s="271" t="s">
        <v>569</v>
      </c>
    </row>
    <row r="219" spans="1:5" hidden="1" outlineLevel="1" x14ac:dyDescent="0.25">
      <c r="A219" s="62">
        <v>20</v>
      </c>
      <c r="B219" s="350" t="s">
        <v>554</v>
      </c>
      <c r="C219" s="210">
        <v>0</v>
      </c>
      <c r="D219" s="364"/>
      <c r="E219" s="271" t="s">
        <v>566</v>
      </c>
    </row>
    <row r="220" spans="1:5" hidden="1" outlineLevel="1" x14ac:dyDescent="0.25">
      <c r="A220" s="62">
        <v>21</v>
      </c>
      <c r="B220" s="350" t="s">
        <v>555</v>
      </c>
      <c r="C220" s="210">
        <v>0</v>
      </c>
      <c r="D220" s="364"/>
      <c r="E220" s="271" t="s">
        <v>566</v>
      </c>
    </row>
    <row r="221" spans="1:5" hidden="1" outlineLevel="1" x14ac:dyDescent="0.25">
      <c r="A221" s="62">
        <v>22</v>
      </c>
      <c r="B221" s="350" t="s">
        <v>906</v>
      </c>
      <c r="C221" s="210">
        <v>0</v>
      </c>
      <c r="D221" s="271"/>
      <c r="E221" s="271" t="s">
        <v>567</v>
      </c>
    </row>
    <row r="222" spans="1:5" hidden="1" outlineLevel="1" x14ac:dyDescent="0.25">
      <c r="A222" s="62">
        <v>23</v>
      </c>
      <c r="B222" s="350" t="s">
        <v>556</v>
      </c>
      <c r="C222" s="210">
        <v>0</v>
      </c>
      <c r="D222" s="364">
        <v>1</v>
      </c>
      <c r="E222" s="271" t="s">
        <v>566</v>
      </c>
    </row>
    <row r="223" spans="1:5" hidden="1" outlineLevel="1" x14ac:dyDescent="0.25">
      <c r="A223" s="62">
        <v>24</v>
      </c>
      <c r="B223" s="350" t="s">
        <v>1149</v>
      </c>
      <c r="C223" s="210">
        <v>0</v>
      </c>
      <c r="D223" s="364">
        <v>1</v>
      </c>
      <c r="E223" s="271" t="s">
        <v>569</v>
      </c>
    </row>
    <row r="224" spans="1:5" hidden="1" outlineLevel="1" x14ac:dyDescent="0.25">
      <c r="A224" s="62">
        <v>25</v>
      </c>
      <c r="B224" s="350" t="s">
        <v>1367</v>
      </c>
      <c r="C224" s="210">
        <v>0</v>
      </c>
      <c r="D224" s="364">
        <v>1</v>
      </c>
      <c r="E224" s="271" t="s">
        <v>566</v>
      </c>
    </row>
    <row r="225" spans="1:5" hidden="1" outlineLevel="1" x14ac:dyDescent="0.25">
      <c r="A225" s="62">
        <v>26</v>
      </c>
      <c r="B225" s="350" t="s">
        <v>1368</v>
      </c>
      <c r="C225" s="210">
        <v>0</v>
      </c>
      <c r="D225" s="364">
        <v>1</v>
      </c>
      <c r="E225" s="271" t="s">
        <v>566</v>
      </c>
    </row>
    <row r="226" spans="1:5" hidden="1" outlineLevel="1" x14ac:dyDescent="0.25">
      <c r="A226" s="62">
        <v>27</v>
      </c>
      <c r="B226" s="350" t="s">
        <v>557</v>
      </c>
      <c r="C226" s="210">
        <v>0</v>
      </c>
      <c r="D226" s="364"/>
      <c r="E226" s="271" t="s">
        <v>566</v>
      </c>
    </row>
    <row r="227" spans="1:5" hidden="1" outlineLevel="1" x14ac:dyDescent="0.25">
      <c r="A227" s="62">
        <v>28</v>
      </c>
      <c r="B227" s="350" t="s">
        <v>558</v>
      </c>
      <c r="C227" s="210">
        <v>0</v>
      </c>
      <c r="D227" s="364"/>
      <c r="E227" s="271" t="s">
        <v>566</v>
      </c>
    </row>
    <row r="228" spans="1:5" hidden="1" outlineLevel="1" x14ac:dyDescent="0.25">
      <c r="A228" s="62">
        <v>29</v>
      </c>
      <c r="B228" s="350" t="s">
        <v>559</v>
      </c>
      <c r="C228" s="210">
        <v>0</v>
      </c>
      <c r="D228" s="364"/>
      <c r="E228" s="271" t="s">
        <v>566</v>
      </c>
    </row>
    <row r="229" spans="1:5" hidden="1" outlineLevel="1" x14ac:dyDescent="0.25">
      <c r="A229" s="62">
        <v>30</v>
      </c>
      <c r="B229" s="350" t="s">
        <v>560</v>
      </c>
      <c r="C229" s="210">
        <v>0</v>
      </c>
      <c r="D229" s="364"/>
      <c r="E229" s="271" t="s">
        <v>567</v>
      </c>
    </row>
    <row r="230" spans="1:5" hidden="1" outlineLevel="1" x14ac:dyDescent="0.25">
      <c r="A230" s="62">
        <v>31</v>
      </c>
      <c r="B230" s="350" t="s">
        <v>806</v>
      </c>
      <c r="C230" s="210">
        <v>0</v>
      </c>
      <c r="D230" s="364"/>
      <c r="E230" s="271" t="s">
        <v>566</v>
      </c>
    </row>
    <row r="231" spans="1:5" hidden="1" outlineLevel="1" x14ac:dyDescent="0.25">
      <c r="A231" s="62">
        <v>32</v>
      </c>
      <c r="B231" s="350" t="s">
        <v>561</v>
      </c>
      <c r="C231" s="210">
        <v>0</v>
      </c>
      <c r="D231" s="364"/>
      <c r="E231" s="271" t="s">
        <v>567</v>
      </c>
    </row>
    <row r="232" spans="1:5" hidden="1" outlineLevel="1" x14ac:dyDescent="0.25">
      <c r="A232" s="62">
        <v>33</v>
      </c>
      <c r="B232" s="350" t="s">
        <v>562</v>
      </c>
      <c r="C232" s="210">
        <v>0</v>
      </c>
      <c r="D232" s="364"/>
      <c r="E232" s="271" t="s">
        <v>567</v>
      </c>
    </row>
    <row r="233" spans="1:5" hidden="1" outlineLevel="1" x14ac:dyDescent="0.25">
      <c r="A233" s="62">
        <v>34</v>
      </c>
      <c r="B233" s="350" t="s">
        <v>563</v>
      </c>
      <c r="C233" s="210">
        <v>0</v>
      </c>
      <c r="D233" s="364"/>
      <c r="E233" s="271" t="s">
        <v>567</v>
      </c>
    </row>
    <row r="234" spans="1:5" hidden="1" outlineLevel="1" x14ac:dyDescent="0.25">
      <c r="A234" s="62">
        <v>35</v>
      </c>
      <c r="B234" s="350" t="s">
        <v>564</v>
      </c>
      <c r="C234" s="210">
        <v>0</v>
      </c>
      <c r="D234" s="364"/>
      <c r="E234" s="271" t="s">
        <v>567</v>
      </c>
    </row>
    <row r="235" spans="1:5" hidden="1" outlineLevel="1" x14ac:dyDescent="0.25">
      <c r="A235" s="62">
        <v>36</v>
      </c>
      <c r="B235" s="267" t="s">
        <v>565</v>
      </c>
      <c r="C235" s="210">
        <v>0</v>
      </c>
      <c r="D235" s="327"/>
      <c r="E235" s="262" t="s">
        <v>567</v>
      </c>
    </row>
    <row r="236" spans="1:5" hidden="1" outlineLevel="1" x14ac:dyDescent="0.25">
      <c r="A236" s="62">
        <v>37</v>
      </c>
      <c r="B236" s="185"/>
      <c r="C236" s="210">
        <v>0</v>
      </c>
      <c r="D236" s="351"/>
      <c r="E236" s="271"/>
    </row>
    <row r="237" spans="1:5" hidden="1" outlineLevel="1" x14ac:dyDescent="0.25">
      <c r="A237" s="62">
        <v>38</v>
      </c>
      <c r="B237" s="180"/>
      <c r="C237" s="210">
        <v>0</v>
      </c>
      <c r="D237" s="351"/>
      <c r="E237" s="271"/>
    </row>
    <row r="238" spans="1:5" hidden="1" outlineLevel="1" x14ac:dyDescent="0.25">
      <c r="A238" s="62">
        <v>39</v>
      </c>
      <c r="B238" s="180"/>
      <c r="C238" s="210">
        <v>0</v>
      </c>
      <c r="D238" s="351"/>
      <c r="E238" s="271"/>
    </row>
    <row r="239" spans="1:5" hidden="1" outlineLevel="1" x14ac:dyDescent="0.25">
      <c r="A239" s="62">
        <v>40</v>
      </c>
      <c r="B239" s="185"/>
      <c r="C239" s="210">
        <v>0</v>
      </c>
      <c r="D239" s="351"/>
      <c r="E239" s="271"/>
    </row>
    <row r="240" spans="1:5" hidden="1" outlineLevel="1" x14ac:dyDescent="0.25">
      <c r="A240" s="62">
        <v>41</v>
      </c>
      <c r="B240" s="350"/>
      <c r="C240" s="210">
        <v>0</v>
      </c>
      <c r="D240" s="351"/>
      <c r="E240" s="271" t="s">
        <v>861</v>
      </c>
    </row>
    <row r="241" spans="1:5" hidden="1" outlineLevel="1" x14ac:dyDescent="0.25">
      <c r="A241" s="62">
        <v>42</v>
      </c>
      <c r="B241" s="182"/>
      <c r="C241" s="210">
        <v>0</v>
      </c>
      <c r="D241" s="55"/>
      <c r="E241" s="271" t="s">
        <v>862</v>
      </c>
    </row>
    <row r="242" spans="1:5" hidden="1" outlineLevel="1" x14ac:dyDescent="0.25">
      <c r="A242" s="62">
        <v>43</v>
      </c>
      <c r="B242" s="182"/>
      <c r="C242" s="62"/>
      <c r="D242" s="55"/>
      <c r="E242" s="271" t="s">
        <v>863</v>
      </c>
    </row>
    <row r="243" spans="1:5" hidden="1" outlineLevel="1" x14ac:dyDescent="0.25">
      <c r="A243" s="62">
        <v>44</v>
      </c>
      <c r="B243" s="182"/>
      <c r="C243" s="62"/>
      <c r="D243" s="55"/>
      <c r="E243" s="262" t="s">
        <v>864</v>
      </c>
    </row>
    <row r="244" spans="1:5" hidden="1" outlineLevel="1" x14ac:dyDescent="0.25">
      <c r="A244" s="62">
        <v>45</v>
      </c>
      <c r="B244" s="182"/>
      <c r="C244" s="62"/>
      <c r="D244" s="55"/>
      <c r="E244" s="262" t="s">
        <v>865</v>
      </c>
    </row>
    <row r="245" spans="1:5" hidden="1" outlineLevel="1" x14ac:dyDescent="0.25">
      <c r="A245" s="62">
        <v>46</v>
      </c>
      <c r="B245" s="182"/>
      <c r="C245" s="62"/>
      <c r="D245" s="55"/>
      <c r="E245" s="262" t="s">
        <v>866</v>
      </c>
    </row>
    <row r="246" spans="1:5" hidden="1" outlineLevel="1" x14ac:dyDescent="0.25">
      <c r="A246" s="62">
        <v>47</v>
      </c>
      <c r="B246" s="182"/>
      <c r="C246" s="62"/>
      <c r="D246" s="55"/>
      <c r="E246" s="262" t="s">
        <v>867</v>
      </c>
    </row>
    <row r="247" spans="1:5" ht="15.75" hidden="1" outlineLevel="1" thickBot="1" x14ac:dyDescent="0.3">
      <c r="A247" s="62">
        <v>48</v>
      </c>
      <c r="B247" s="182"/>
      <c r="C247" s="62"/>
      <c r="D247" s="55"/>
      <c r="E247" s="262" t="s">
        <v>868</v>
      </c>
    </row>
    <row r="248" spans="1:5" ht="15.75" collapsed="1" thickBot="1" x14ac:dyDescent="0.3">
      <c r="A248" s="266" t="s">
        <v>1782</v>
      </c>
      <c r="B248" s="179"/>
      <c r="C248" s="34"/>
      <c r="D248" s="326"/>
    </row>
    <row r="249" spans="1:5" hidden="1" outlineLevel="1" x14ac:dyDescent="0.25">
      <c r="A249" s="62">
        <v>1</v>
      </c>
      <c r="B249" s="350" t="s">
        <v>534</v>
      </c>
      <c r="C249" s="210">
        <v>0</v>
      </c>
      <c r="D249" s="364">
        <v>1</v>
      </c>
      <c r="E249" s="271" t="s">
        <v>566</v>
      </c>
    </row>
    <row r="250" spans="1:5" hidden="1" outlineLevel="1" x14ac:dyDescent="0.25">
      <c r="A250" s="62">
        <v>2</v>
      </c>
      <c r="B250" s="350" t="s">
        <v>536</v>
      </c>
      <c r="C250" s="210">
        <v>0</v>
      </c>
      <c r="D250" s="364">
        <v>1</v>
      </c>
      <c r="E250" s="271" t="s">
        <v>566</v>
      </c>
    </row>
    <row r="251" spans="1:5" hidden="1" outlineLevel="1" x14ac:dyDescent="0.25">
      <c r="A251" s="62">
        <v>3</v>
      </c>
      <c r="B251" s="350" t="s">
        <v>537</v>
      </c>
      <c r="C251" s="210">
        <v>0</v>
      </c>
      <c r="D251" s="364">
        <v>1</v>
      </c>
      <c r="E251" s="271" t="s">
        <v>566</v>
      </c>
    </row>
    <row r="252" spans="1:5" hidden="1" outlineLevel="1" x14ac:dyDescent="0.25">
      <c r="A252" s="62">
        <v>4</v>
      </c>
      <c r="B252" s="350" t="s">
        <v>538</v>
      </c>
      <c r="C252" s="210">
        <v>0</v>
      </c>
      <c r="D252" s="364"/>
      <c r="E252" s="271" t="s">
        <v>566</v>
      </c>
    </row>
    <row r="253" spans="1:5" hidden="1" outlineLevel="1" x14ac:dyDescent="0.25">
      <c r="A253" s="62">
        <v>5</v>
      </c>
      <c r="B253" s="350" t="s">
        <v>539</v>
      </c>
      <c r="C253" s="210">
        <v>0</v>
      </c>
      <c r="D253" s="364"/>
      <c r="E253" s="271" t="s">
        <v>567</v>
      </c>
    </row>
    <row r="254" spans="1:5" hidden="1" outlineLevel="1" x14ac:dyDescent="0.25">
      <c r="A254" s="62">
        <v>6</v>
      </c>
      <c r="B254" s="350" t="s">
        <v>540</v>
      </c>
      <c r="C254" s="210">
        <v>0</v>
      </c>
      <c r="D254" s="364"/>
      <c r="E254" s="271" t="s">
        <v>567</v>
      </c>
    </row>
    <row r="255" spans="1:5" hidden="1" outlineLevel="1" x14ac:dyDescent="0.25">
      <c r="A255" s="62">
        <v>7</v>
      </c>
      <c r="B255" s="350" t="s">
        <v>541</v>
      </c>
      <c r="C255" s="210">
        <v>0</v>
      </c>
      <c r="D255" s="364"/>
      <c r="E255" s="271" t="s">
        <v>567</v>
      </c>
    </row>
    <row r="256" spans="1:5" hidden="1" outlineLevel="1" x14ac:dyDescent="0.25">
      <c r="A256" s="62">
        <v>8</v>
      </c>
      <c r="B256" s="350" t="s">
        <v>542</v>
      </c>
      <c r="C256" s="210">
        <v>0</v>
      </c>
      <c r="D256" s="364"/>
      <c r="E256" s="271" t="s">
        <v>567</v>
      </c>
    </row>
    <row r="257" spans="1:5" hidden="1" outlineLevel="1" x14ac:dyDescent="0.25">
      <c r="A257" s="62">
        <v>9</v>
      </c>
      <c r="B257" s="350" t="s">
        <v>543</v>
      </c>
      <c r="C257" s="210">
        <v>0</v>
      </c>
      <c r="D257" s="364"/>
      <c r="E257" s="271" t="s">
        <v>566</v>
      </c>
    </row>
    <row r="258" spans="1:5" hidden="1" outlineLevel="1" x14ac:dyDescent="0.25">
      <c r="A258" s="62">
        <v>10</v>
      </c>
      <c r="B258" s="350" t="s">
        <v>544</v>
      </c>
      <c r="C258" s="210">
        <v>0</v>
      </c>
      <c r="D258" s="364"/>
      <c r="E258" s="271" t="s">
        <v>568</v>
      </c>
    </row>
    <row r="259" spans="1:5" hidden="1" outlineLevel="1" x14ac:dyDescent="0.25">
      <c r="A259" s="62">
        <v>11</v>
      </c>
      <c r="B259" s="350" t="s">
        <v>545</v>
      </c>
      <c r="C259" s="210">
        <v>0</v>
      </c>
      <c r="D259" s="364"/>
      <c r="E259" s="271" t="s">
        <v>566</v>
      </c>
    </row>
    <row r="260" spans="1:5" hidden="1" outlineLevel="1" x14ac:dyDescent="0.25">
      <c r="A260" s="62">
        <v>12</v>
      </c>
      <c r="B260" s="350" t="s">
        <v>546</v>
      </c>
      <c r="C260" s="210">
        <v>0</v>
      </c>
      <c r="D260" s="364"/>
      <c r="E260" s="271" t="s">
        <v>566</v>
      </c>
    </row>
    <row r="261" spans="1:5" hidden="1" outlineLevel="1" x14ac:dyDescent="0.25">
      <c r="A261" s="62">
        <v>13</v>
      </c>
      <c r="B261" s="350" t="s">
        <v>547</v>
      </c>
      <c r="C261" s="210">
        <v>0</v>
      </c>
      <c r="D261" s="364"/>
      <c r="E261" s="271" t="s">
        <v>569</v>
      </c>
    </row>
    <row r="262" spans="1:5" hidden="1" outlineLevel="1" x14ac:dyDescent="0.25">
      <c r="A262" s="62">
        <v>14</v>
      </c>
      <c r="B262" s="350" t="s">
        <v>548</v>
      </c>
      <c r="C262" s="210">
        <v>0</v>
      </c>
      <c r="D262" s="364"/>
      <c r="E262" s="271" t="s">
        <v>566</v>
      </c>
    </row>
    <row r="263" spans="1:5" hidden="1" outlineLevel="1" x14ac:dyDescent="0.25">
      <c r="A263" s="62">
        <v>15</v>
      </c>
      <c r="B263" s="350" t="s">
        <v>549</v>
      </c>
      <c r="C263" s="210">
        <v>0</v>
      </c>
      <c r="D263" s="364"/>
      <c r="E263" s="271" t="s">
        <v>566</v>
      </c>
    </row>
    <row r="264" spans="1:5" hidden="1" outlineLevel="1" x14ac:dyDescent="0.25">
      <c r="A264" s="62">
        <v>16</v>
      </c>
      <c r="B264" s="350" t="s">
        <v>550</v>
      </c>
      <c r="C264" s="210">
        <v>0</v>
      </c>
      <c r="D264" s="364"/>
      <c r="E264" s="271" t="s">
        <v>566</v>
      </c>
    </row>
    <row r="265" spans="1:5" hidden="1" outlineLevel="1" x14ac:dyDescent="0.25">
      <c r="A265" s="62">
        <v>17</v>
      </c>
      <c r="B265" s="350" t="s">
        <v>551</v>
      </c>
      <c r="C265" s="210">
        <v>0</v>
      </c>
      <c r="D265" s="364"/>
      <c r="E265" s="271" t="s">
        <v>566</v>
      </c>
    </row>
    <row r="266" spans="1:5" hidden="1" outlineLevel="1" x14ac:dyDescent="0.25">
      <c r="A266" s="62">
        <v>18</v>
      </c>
      <c r="B266" s="350" t="s">
        <v>552</v>
      </c>
      <c r="C266" s="210">
        <v>0</v>
      </c>
      <c r="D266" s="364"/>
      <c r="E266" s="271" t="s">
        <v>569</v>
      </c>
    </row>
    <row r="267" spans="1:5" hidden="1" outlineLevel="1" x14ac:dyDescent="0.25">
      <c r="A267" s="62">
        <v>19</v>
      </c>
      <c r="B267" s="350" t="s">
        <v>553</v>
      </c>
      <c r="C267" s="210">
        <v>0</v>
      </c>
      <c r="D267" s="364"/>
      <c r="E267" s="271" t="s">
        <v>569</v>
      </c>
    </row>
    <row r="268" spans="1:5" hidden="1" outlineLevel="1" x14ac:dyDescent="0.25">
      <c r="A268" s="62">
        <v>20</v>
      </c>
      <c r="B268" s="350" t="s">
        <v>554</v>
      </c>
      <c r="C268" s="210">
        <v>0</v>
      </c>
      <c r="D268" s="364"/>
      <c r="E268" s="271" t="s">
        <v>566</v>
      </c>
    </row>
    <row r="269" spans="1:5" hidden="1" outlineLevel="1" x14ac:dyDescent="0.25">
      <c r="A269" s="62">
        <v>21</v>
      </c>
      <c r="B269" s="350" t="s">
        <v>555</v>
      </c>
      <c r="C269" s="210">
        <v>0</v>
      </c>
      <c r="D269" s="364"/>
      <c r="E269" s="271" t="s">
        <v>566</v>
      </c>
    </row>
    <row r="270" spans="1:5" hidden="1" outlineLevel="1" x14ac:dyDescent="0.25">
      <c r="A270" s="62">
        <v>22</v>
      </c>
      <c r="B270" s="350" t="s">
        <v>906</v>
      </c>
      <c r="C270" s="210">
        <v>0</v>
      </c>
      <c r="D270" s="271"/>
      <c r="E270" s="271" t="s">
        <v>567</v>
      </c>
    </row>
    <row r="271" spans="1:5" hidden="1" outlineLevel="1" x14ac:dyDescent="0.25">
      <c r="A271" s="62">
        <v>23</v>
      </c>
      <c r="B271" s="350" t="s">
        <v>556</v>
      </c>
      <c r="C271" s="210">
        <v>0</v>
      </c>
      <c r="D271" s="364">
        <v>1</v>
      </c>
      <c r="E271" s="271" t="s">
        <v>566</v>
      </c>
    </row>
    <row r="272" spans="1:5" hidden="1" outlineLevel="1" x14ac:dyDescent="0.25">
      <c r="A272" s="62">
        <v>24</v>
      </c>
      <c r="B272" s="350" t="s">
        <v>1149</v>
      </c>
      <c r="C272" s="210">
        <v>0</v>
      </c>
      <c r="D272" s="364">
        <v>1</v>
      </c>
      <c r="E272" s="271" t="s">
        <v>569</v>
      </c>
    </row>
    <row r="273" spans="1:5" hidden="1" outlineLevel="1" x14ac:dyDescent="0.25">
      <c r="A273" s="62">
        <v>25</v>
      </c>
      <c r="B273" s="350" t="s">
        <v>1367</v>
      </c>
      <c r="C273" s="210">
        <v>0</v>
      </c>
      <c r="D273" s="364">
        <v>1</v>
      </c>
      <c r="E273" s="271" t="s">
        <v>566</v>
      </c>
    </row>
    <row r="274" spans="1:5" hidden="1" outlineLevel="1" x14ac:dyDescent="0.25">
      <c r="A274" s="62">
        <v>26</v>
      </c>
      <c r="B274" s="350" t="s">
        <v>1368</v>
      </c>
      <c r="C274" s="210">
        <v>0</v>
      </c>
      <c r="D274" s="364">
        <v>1</v>
      </c>
      <c r="E274" s="271" t="s">
        <v>566</v>
      </c>
    </row>
    <row r="275" spans="1:5" hidden="1" outlineLevel="1" x14ac:dyDescent="0.25">
      <c r="A275" s="62">
        <v>27</v>
      </c>
      <c r="B275" s="350" t="s">
        <v>557</v>
      </c>
      <c r="C275" s="210">
        <v>0</v>
      </c>
      <c r="D275" s="364"/>
      <c r="E275" s="271" t="s">
        <v>566</v>
      </c>
    </row>
    <row r="276" spans="1:5" hidden="1" outlineLevel="1" x14ac:dyDescent="0.25">
      <c r="A276" s="62">
        <v>28</v>
      </c>
      <c r="B276" s="350" t="s">
        <v>558</v>
      </c>
      <c r="C276" s="210">
        <v>0</v>
      </c>
      <c r="D276" s="364"/>
      <c r="E276" s="271" t="s">
        <v>566</v>
      </c>
    </row>
    <row r="277" spans="1:5" hidden="1" outlineLevel="1" x14ac:dyDescent="0.25">
      <c r="A277" s="62">
        <v>29</v>
      </c>
      <c r="B277" s="350" t="s">
        <v>559</v>
      </c>
      <c r="C277" s="210">
        <v>0</v>
      </c>
      <c r="D277" s="364"/>
      <c r="E277" s="271" t="s">
        <v>566</v>
      </c>
    </row>
    <row r="278" spans="1:5" hidden="1" outlineLevel="1" x14ac:dyDescent="0.25">
      <c r="A278" s="62">
        <v>30</v>
      </c>
      <c r="B278" s="350" t="s">
        <v>560</v>
      </c>
      <c r="C278" s="210">
        <v>0</v>
      </c>
      <c r="D278" s="364"/>
      <c r="E278" s="271" t="s">
        <v>567</v>
      </c>
    </row>
    <row r="279" spans="1:5" hidden="1" outlineLevel="1" x14ac:dyDescent="0.25">
      <c r="A279" s="62">
        <v>31</v>
      </c>
      <c r="B279" s="350" t="s">
        <v>806</v>
      </c>
      <c r="C279" s="210">
        <v>0</v>
      </c>
      <c r="D279" s="364"/>
      <c r="E279" s="271" t="s">
        <v>566</v>
      </c>
    </row>
    <row r="280" spans="1:5" hidden="1" outlineLevel="1" x14ac:dyDescent="0.25">
      <c r="A280" s="62">
        <v>32</v>
      </c>
      <c r="B280" s="350" t="s">
        <v>561</v>
      </c>
      <c r="C280" s="210">
        <v>0</v>
      </c>
      <c r="D280" s="364"/>
      <c r="E280" s="271" t="s">
        <v>567</v>
      </c>
    </row>
    <row r="281" spans="1:5" hidden="1" outlineLevel="1" x14ac:dyDescent="0.25">
      <c r="A281" s="62">
        <v>33</v>
      </c>
      <c r="B281" s="350" t="s">
        <v>562</v>
      </c>
      <c r="C281" s="210">
        <v>0</v>
      </c>
      <c r="D281" s="364"/>
      <c r="E281" s="271" t="s">
        <v>567</v>
      </c>
    </row>
    <row r="282" spans="1:5" hidden="1" outlineLevel="1" x14ac:dyDescent="0.25">
      <c r="A282" s="62">
        <v>34</v>
      </c>
      <c r="B282" s="350" t="s">
        <v>563</v>
      </c>
      <c r="C282" s="210">
        <v>0</v>
      </c>
      <c r="D282" s="364"/>
      <c r="E282" s="271" t="s">
        <v>567</v>
      </c>
    </row>
    <row r="283" spans="1:5" hidden="1" outlineLevel="1" x14ac:dyDescent="0.25">
      <c r="A283" s="62">
        <v>35</v>
      </c>
      <c r="B283" s="350" t="s">
        <v>564</v>
      </c>
      <c r="C283" s="210">
        <v>0</v>
      </c>
      <c r="D283" s="364"/>
      <c r="E283" s="271" t="s">
        <v>567</v>
      </c>
    </row>
    <row r="284" spans="1:5" hidden="1" outlineLevel="1" x14ac:dyDescent="0.25">
      <c r="A284" s="62">
        <v>36</v>
      </c>
      <c r="B284" s="267" t="s">
        <v>565</v>
      </c>
      <c r="C284" s="210">
        <v>0</v>
      </c>
      <c r="D284" s="327"/>
      <c r="E284" s="262" t="s">
        <v>567</v>
      </c>
    </row>
    <row r="285" spans="1:5" hidden="1" outlineLevel="1" x14ac:dyDescent="0.25">
      <c r="A285" s="62">
        <v>37</v>
      </c>
      <c r="B285" s="185"/>
      <c r="C285" s="62"/>
      <c r="D285" s="351"/>
      <c r="E285" s="271"/>
    </row>
    <row r="286" spans="1:5" hidden="1" outlineLevel="1" x14ac:dyDescent="0.25">
      <c r="A286" s="62">
        <v>38</v>
      </c>
      <c r="B286" s="180"/>
      <c r="C286" s="62"/>
      <c r="D286" s="351"/>
      <c r="E286" s="271"/>
    </row>
    <row r="287" spans="1:5" hidden="1" outlineLevel="1" x14ac:dyDescent="0.25">
      <c r="A287" s="62">
        <v>39</v>
      </c>
      <c r="B287" s="180"/>
      <c r="C287" s="62"/>
      <c r="D287" s="351"/>
      <c r="E287" s="271"/>
    </row>
    <row r="288" spans="1:5" hidden="1" outlineLevel="1" x14ac:dyDescent="0.25">
      <c r="A288" s="62">
        <v>40</v>
      </c>
      <c r="B288" s="185"/>
      <c r="C288" s="62"/>
      <c r="D288" s="351"/>
      <c r="E288" s="271"/>
    </row>
    <row r="289" spans="1:5" hidden="1" outlineLevel="1" x14ac:dyDescent="0.25">
      <c r="A289" s="62">
        <v>41</v>
      </c>
      <c r="B289" s="350"/>
      <c r="C289" s="687"/>
      <c r="D289" s="351"/>
      <c r="E289" s="271" t="s">
        <v>861</v>
      </c>
    </row>
    <row r="290" spans="1:5" hidden="1" outlineLevel="1" x14ac:dyDescent="0.25">
      <c r="A290" s="62">
        <v>42</v>
      </c>
      <c r="B290" s="182"/>
      <c r="C290" s="62"/>
      <c r="D290" s="55"/>
      <c r="E290" s="271" t="s">
        <v>862</v>
      </c>
    </row>
    <row r="291" spans="1:5" hidden="1" outlineLevel="1" x14ac:dyDescent="0.25">
      <c r="A291" s="62">
        <v>43</v>
      </c>
      <c r="B291" s="182"/>
      <c r="C291" s="62"/>
      <c r="D291" s="55"/>
      <c r="E291" s="271" t="s">
        <v>863</v>
      </c>
    </row>
    <row r="292" spans="1:5" hidden="1" outlineLevel="1" x14ac:dyDescent="0.25">
      <c r="A292" s="62">
        <v>44</v>
      </c>
      <c r="B292" s="182"/>
      <c r="C292" s="62"/>
      <c r="D292" s="55"/>
      <c r="E292" s="262" t="s">
        <v>864</v>
      </c>
    </row>
    <row r="293" spans="1:5" hidden="1" outlineLevel="1" x14ac:dyDescent="0.25">
      <c r="A293" s="62">
        <v>45</v>
      </c>
      <c r="B293" s="182"/>
      <c r="C293" s="62"/>
      <c r="D293" s="55"/>
      <c r="E293" s="262" t="s">
        <v>865</v>
      </c>
    </row>
    <row r="294" spans="1:5" hidden="1" outlineLevel="1" x14ac:dyDescent="0.25">
      <c r="A294" s="62">
        <v>46</v>
      </c>
      <c r="B294" s="182"/>
      <c r="C294" s="62"/>
      <c r="D294" s="55"/>
      <c r="E294" s="262" t="s">
        <v>866</v>
      </c>
    </row>
    <row r="295" spans="1:5" hidden="1" outlineLevel="1" x14ac:dyDescent="0.25">
      <c r="A295" s="62">
        <v>47</v>
      </c>
      <c r="B295" s="182"/>
      <c r="C295" s="62"/>
      <c r="D295" s="55"/>
      <c r="E295" s="262" t="s">
        <v>867</v>
      </c>
    </row>
    <row r="296" spans="1:5" ht="15.75" hidden="1" outlineLevel="1" thickBot="1" x14ac:dyDescent="0.3">
      <c r="A296" s="62">
        <v>48</v>
      </c>
      <c r="B296" s="182"/>
      <c r="C296" s="62"/>
      <c r="D296" s="55"/>
      <c r="E296" s="262" t="s">
        <v>868</v>
      </c>
    </row>
    <row r="297" spans="1:5" ht="15.75" collapsed="1" thickBot="1" x14ac:dyDescent="0.3">
      <c r="A297" s="33" t="s">
        <v>1765</v>
      </c>
      <c r="B297" s="179"/>
      <c r="C297" s="34"/>
      <c r="D297" s="326"/>
    </row>
    <row r="298" spans="1:5" hidden="1" outlineLevel="1" x14ac:dyDescent="0.25">
      <c r="A298" s="62">
        <v>1</v>
      </c>
      <c r="B298" s="350" t="s">
        <v>534</v>
      </c>
      <c r="C298" s="876">
        <v>0</v>
      </c>
      <c r="D298" s="364">
        <v>1</v>
      </c>
      <c r="E298" s="271" t="s">
        <v>566</v>
      </c>
    </row>
    <row r="299" spans="1:5" hidden="1" outlineLevel="1" x14ac:dyDescent="0.25">
      <c r="A299" s="62">
        <v>2</v>
      </c>
      <c r="B299" s="350" t="s">
        <v>536</v>
      </c>
      <c r="C299" s="876">
        <v>0</v>
      </c>
      <c r="D299" s="364">
        <v>1</v>
      </c>
      <c r="E299" s="271" t="s">
        <v>566</v>
      </c>
    </row>
    <row r="300" spans="1:5" hidden="1" outlineLevel="1" x14ac:dyDescent="0.25">
      <c r="A300" s="62">
        <v>3</v>
      </c>
      <c r="B300" s="350" t="s">
        <v>537</v>
      </c>
      <c r="C300" s="876">
        <v>0</v>
      </c>
      <c r="D300" s="364">
        <v>1</v>
      </c>
      <c r="E300" s="271" t="s">
        <v>566</v>
      </c>
    </row>
    <row r="301" spans="1:5" hidden="1" outlineLevel="1" x14ac:dyDescent="0.25">
      <c r="A301" s="62">
        <v>4</v>
      </c>
      <c r="B301" s="350" t="s">
        <v>538</v>
      </c>
      <c r="C301" s="876">
        <v>0</v>
      </c>
      <c r="D301" s="364"/>
      <c r="E301" s="271" t="s">
        <v>566</v>
      </c>
    </row>
    <row r="302" spans="1:5" hidden="1" outlineLevel="1" x14ac:dyDescent="0.25">
      <c r="A302" s="62">
        <v>5</v>
      </c>
      <c r="B302" s="350" t="s">
        <v>539</v>
      </c>
      <c r="C302" s="876">
        <v>0</v>
      </c>
      <c r="D302" s="364"/>
      <c r="E302" s="271" t="s">
        <v>567</v>
      </c>
    </row>
    <row r="303" spans="1:5" hidden="1" outlineLevel="1" x14ac:dyDescent="0.25">
      <c r="A303" s="62">
        <v>6</v>
      </c>
      <c r="B303" s="350" t="s">
        <v>540</v>
      </c>
      <c r="C303" s="876">
        <v>0</v>
      </c>
      <c r="D303" s="364"/>
      <c r="E303" s="271" t="s">
        <v>567</v>
      </c>
    </row>
    <row r="304" spans="1:5" hidden="1" outlineLevel="1" x14ac:dyDescent="0.25">
      <c r="A304" s="62">
        <v>7</v>
      </c>
      <c r="B304" s="350" t="s">
        <v>541</v>
      </c>
      <c r="C304" s="876">
        <v>0</v>
      </c>
      <c r="D304" s="364"/>
      <c r="E304" s="271" t="s">
        <v>567</v>
      </c>
    </row>
    <row r="305" spans="1:5" hidden="1" outlineLevel="1" x14ac:dyDescent="0.25">
      <c r="A305" s="62">
        <v>8</v>
      </c>
      <c r="B305" s="350" t="s">
        <v>542</v>
      </c>
      <c r="C305" s="876">
        <v>0</v>
      </c>
      <c r="D305" s="364"/>
      <c r="E305" s="271" t="s">
        <v>567</v>
      </c>
    </row>
    <row r="306" spans="1:5" hidden="1" outlineLevel="1" x14ac:dyDescent="0.25">
      <c r="A306" s="62">
        <v>9</v>
      </c>
      <c r="B306" s="350" t="s">
        <v>543</v>
      </c>
      <c r="C306" s="876">
        <v>0</v>
      </c>
      <c r="D306" s="364"/>
      <c r="E306" s="271" t="s">
        <v>566</v>
      </c>
    </row>
    <row r="307" spans="1:5" hidden="1" outlineLevel="1" x14ac:dyDescent="0.25">
      <c r="A307" s="62">
        <v>10</v>
      </c>
      <c r="B307" s="350" t="s">
        <v>544</v>
      </c>
      <c r="C307" s="876">
        <v>0</v>
      </c>
      <c r="D307" s="364"/>
      <c r="E307" s="271" t="s">
        <v>568</v>
      </c>
    </row>
    <row r="308" spans="1:5" hidden="1" outlineLevel="1" x14ac:dyDescent="0.25">
      <c r="A308" s="62">
        <v>11</v>
      </c>
      <c r="B308" s="350" t="s">
        <v>545</v>
      </c>
      <c r="C308" s="876">
        <v>0</v>
      </c>
      <c r="D308" s="364"/>
      <c r="E308" s="271" t="s">
        <v>566</v>
      </c>
    </row>
    <row r="309" spans="1:5" hidden="1" outlineLevel="1" x14ac:dyDescent="0.25">
      <c r="A309" s="62">
        <v>12</v>
      </c>
      <c r="B309" s="350" t="s">
        <v>546</v>
      </c>
      <c r="C309" s="876">
        <v>0</v>
      </c>
      <c r="D309" s="364"/>
      <c r="E309" s="271" t="s">
        <v>566</v>
      </c>
    </row>
    <row r="310" spans="1:5" hidden="1" outlineLevel="1" x14ac:dyDescent="0.25">
      <c r="A310" s="62">
        <v>13</v>
      </c>
      <c r="B310" s="350" t="s">
        <v>547</v>
      </c>
      <c r="C310" s="876">
        <v>0</v>
      </c>
      <c r="D310" s="364"/>
      <c r="E310" s="271" t="s">
        <v>569</v>
      </c>
    </row>
    <row r="311" spans="1:5" hidden="1" outlineLevel="1" x14ac:dyDescent="0.25">
      <c r="A311" s="62">
        <v>14</v>
      </c>
      <c r="B311" s="350" t="s">
        <v>548</v>
      </c>
      <c r="C311" s="876">
        <v>0</v>
      </c>
      <c r="D311" s="364"/>
      <c r="E311" s="271" t="s">
        <v>566</v>
      </c>
    </row>
    <row r="312" spans="1:5" hidden="1" outlineLevel="1" x14ac:dyDescent="0.25">
      <c r="A312" s="62">
        <v>15</v>
      </c>
      <c r="B312" s="350" t="s">
        <v>549</v>
      </c>
      <c r="C312" s="876">
        <v>0</v>
      </c>
      <c r="D312" s="364"/>
      <c r="E312" s="271" t="s">
        <v>566</v>
      </c>
    </row>
    <row r="313" spans="1:5" hidden="1" outlineLevel="1" x14ac:dyDescent="0.25">
      <c r="A313" s="62">
        <v>16</v>
      </c>
      <c r="B313" s="350" t="s">
        <v>550</v>
      </c>
      <c r="C313" s="876">
        <v>0</v>
      </c>
      <c r="D313" s="364"/>
      <c r="E313" s="271" t="s">
        <v>566</v>
      </c>
    </row>
    <row r="314" spans="1:5" hidden="1" outlineLevel="1" x14ac:dyDescent="0.25">
      <c r="A314" s="62">
        <v>17</v>
      </c>
      <c r="B314" s="350" t="s">
        <v>551</v>
      </c>
      <c r="C314" s="876">
        <v>0</v>
      </c>
      <c r="D314" s="364"/>
      <c r="E314" s="271" t="s">
        <v>566</v>
      </c>
    </row>
    <row r="315" spans="1:5" hidden="1" outlineLevel="1" x14ac:dyDescent="0.25">
      <c r="A315" s="62">
        <v>18</v>
      </c>
      <c r="B315" s="350" t="s">
        <v>552</v>
      </c>
      <c r="C315" s="876">
        <v>0</v>
      </c>
      <c r="D315" s="364"/>
      <c r="E315" s="271" t="s">
        <v>569</v>
      </c>
    </row>
    <row r="316" spans="1:5" hidden="1" outlineLevel="1" x14ac:dyDescent="0.25">
      <c r="A316" s="62">
        <v>19</v>
      </c>
      <c r="B316" s="350" t="s">
        <v>553</v>
      </c>
      <c r="C316" s="876">
        <v>0</v>
      </c>
      <c r="D316" s="364"/>
      <c r="E316" s="271" t="s">
        <v>569</v>
      </c>
    </row>
    <row r="317" spans="1:5" hidden="1" outlineLevel="1" x14ac:dyDescent="0.25">
      <c r="A317" s="62">
        <v>20</v>
      </c>
      <c r="B317" s="350" t="s">
        <v>554</v>
      </c>
      <c r="C317" s="876">
        <v>0</v>
      </c>
      <c r="D317" s="364"/>
      <c r="E317" s="271" t="s">
        <v>566</v>
      </c>
    </row>
    <row r="318" spans="1:5" hidden="1" outlineLevel="1" x14ac:dyDescent="0.25">
      <c r="A318" s="62">
        <v>21</v>
      </c>
      <c r="B318" s="350" t="s">
        <v>555</v>
      </c>
      <c r="C318" s="876">
        <v>0</v>
      </c>
      <c r="D318" s="364"/>
      <c r="E318" s="271" t="s">
        <v>566</v>
      </c>
    </row>
    <row r="319" spans="1:5" hidden="1" outlineLevel="1" x14ac:dyDescent="0.25">
      <c r="A319" s="62">
        <v>22</v>
      </c>
      <c r="B319" s="350" t="s">
        <v>906</v>
      </c>
      <c r="C319" s="876">
        <v>0</v>
      </c>
      <c r="D319" s="271"/>
      <c r="E319" s="271" t="s">
        <v>567</v>
      </c>
    </row>
    <row r="320" spans="1:5" hidden="1" outlineLevel="1" x14ac:dyDescent="0.25">
      <c r="A320" s="62">
        <v>23</v>
      </c>
      <c r="B320" s="350" t="s">
        <v>556</v>
      </c>
      <c r="C320" s="876">
        <v>0</v>
      </c>
      <c r="D320" s="364">
        <v>1</v>
      </c>
      <c r="E320" s="271" t="s">
        <v>566</v>
      </c>
    </row>
    <row r="321" spans="1:5" hidden="1" outlineLevel="1" x14ac:dyDescent="0.25">
      <c r="A321" s="62">
        <v>24</v>
      </c>
      <c r="B321" s="350" t="s">
        <v>1149</v>
      </c>
      <c r="C321" s="876">
        <v>0</v>
      </c>
      <c r="D321" s="364">
        <v>1</v>
      </c>
      <c r="E321" s="271" t="s">
        <v>569</v>
      </c>
    </row>
    <row r="322" spans="1:5" hidden="1" outlineLevel="1" x14ac:dyDescent="0.25">
      <c r="A322" s="62">
        <v>25</v>
      </c>
      <c r="B322" s="350" t="s">
        <v>1367</v>
      </c>
      <c r="C322" s="876">
        <v>0</v>
      </c>
      <c r="D322" s="364">
        <v>1</v>
      </c>
      <c r="E322" s="271" t="s">
        <v>566</v>
      </c>
    </row>
    <row r="323" spans="1:5" hidden="1" outlineLevel="1" x14ac:dyDescent="0.25">
      <c r="A323" s="62">
        <v>26</v>
      </c>
      <c r="B323" s="350" t="s">
        <v>1368</v>
      </c>
      <c r="C323" s="876">
        <v>0</v>
      </c>
      <c r="D323" s="364">
        <v>1</v>
      </c>
      <c r="E323" s="271" t="s">
        <v>566</v>
      </c>
    </row>
    <row r="324" spans="1:5" hidden="1" outlineLevel="1" x14ac:dyDescent="0.25">
      <c r="A324" s="62">
        <v>27</v>
      </c>
      <c r="B324" s="350" t="s">
        <v>557</v>
      </c>
      <c r="C324" s="876">
        <v>0</v>
      </c>
      <c r="D324" s="364"/>
      <c r="E324" s="271" t="s">
        <v>566</v>
      </c>
    </row>
    <row r="325" spans="1:5" hidden="1" outlineLevel="1" x14ac:dyDescent="0.25">
      <c r="A325" s="62">
        <v>28</v>
      </c>
      <c r="B325" s="350" t="s">
        <v>558</v>
      </c>
      <c r="C325" s="876">
        <v>0</v>
      </c>
      <c r="D325" s="364"/>
      <c r="E325" s="271" t="s">
        <v>566</v>
      </c>
    </row>
    <row r="326" spans="1:5" hidden="1" outlineLevel="1" x14ac:dyDescent="0.25">
      <c r="A326" s="62">
        <v>29</v>
      </c>
      <c r="B326" s="350" t="s">
        <v>559</v>
      </c>
      <c r="C326" s="876">
        <v>0</v>
      </c>
      <c r="D326" s="364"/>
      <c r="E326" s="271" t="s">
        <v>566</v>
      </c>
    </row>
    <row r="327" spans="1:5" hidden="1" outlineLevel="1" x14ac:dyDescent="0.25">
      <c r="A327" s="62">
        <v>30</v>
      </c>
      <c r="B327" s="350" t="s">
        <v>560</v>
      </c>
      <c r="C327" s="876">
        <v>0</v>
      </c>
      <c r="D327" s="364"/>
      <c r="E327" s="271" t="s">
        <v>567</v>
      </c>
    </row>
    <row r="328" spans="1:5" hidden="1" outlineLevel="1" x14ac:dyDescent="0.25">
      <c r="A328" s="62">
        <v>31</v>
      </c>
      <c r="B328" s="350" t="s">
        <v>806</v>
      </c>
      <c r="C328" s="876">
        <v>0</v>
      </c>
      <c r="D328" s="364"/>
      <c r="E328" s="271" t="s">
        <v>566</v>
      </c>
    </row>
    <row r="329" spans="1:5" hidden="1" outlineLevel="1" x14ac:dyDescent="0.25">
      <c r="A329" s="62">
        <v>32</v>
      </c>
      <c r="B329" s="350" t="s">
        <v>561</v>
      </c>
      <c r="C329" s="876">
        <v>0</v>
      </c>
      <c r="D329" s="364"/>
      <c r="E329" s="271" t="s">
        <v>567</v>
      </c>
    </row>
    <row r="330" spans="1:5" hidden="1" outlineLevel="1" x14ac:dyDescent="0.25">
      <c r="A330" s="62">
        <v>33</v>
      </c>
      <c r="B330" s="350" t="s">
        <v>562</v>
      </c>
      <c r="C330" s="210">
        <v>0</v>
      </c>
      <c r="D330" s="364"/>
      <c r="E330" s="271" t="s">
        <v>567</v>
      </c>
    </row>
    <row r="331" spans="1:5" hidden="1" outlineLevel="1" x14ac:dyDescent="0.25">
      <c r="A331" s="62">
        <v>34</v>
      </c>
      <c r="B331" s="350" t="s">
        <v>563</v>
      </c>
      <c r="C331" s="210">
        <v>0</v>
      </c>
      <c r="D331" s="364"/>
      <c r="E331" s="271" t="s">
        <v>567</v>
      </c>
    </row>
    <row r="332" spans="1:5" hidden="1" outlineLevel="1" x14ac:dyDescent="0.25">
      <c r="A332" s="62">
        <v>35</v>
      </c>
      <c r="B332" s="350" t="s">
        <v>564</v>
      </c>
      <c r="C332" s="210">
        <v>0</v>
      </c>
      <c r="D332" s="364"/>
      <c r="E332" s="271" t="s">
        <v>567</v>
      </c>
    </row>
    <row r="333" spans="1:5" hidden="1" outlineLevel="1" x14ac:dyDescent="0.25">
      <c r="A333" s="62">
        <v>36</v>
      </c>
      <c r="B333" s="267" t="s">
        <v>565</v>
      </c>
      <c r="C333" s="749">
        <v>0</v>
      </c>
      <c r="D333" s="327"/>
      <c r="E333" s="262" t="s">
        <v>567</v>
      </c>
    </row>
    <row r="334" spans="1:5" hidden="1" outlineLevel="1" x14ac:dyDescent="0.25">
      <c r="A334" s="62">
        <v>37</v>
      </c>
      <c r="B334" s="182"/>
      <c r="C334" s="62"/>
      <c r="D334" s="55"/>
      <c r="E334" s="271"/>
    </row>
    <row r="335" spans="1:5" hidden="1" outlineLevel="1" x14ac:dyDescent="0.25">
      <c r="A335" s="62">
        <v>38</v>
      </c>
      <c r="B335" s="182"/>
      <c r="C335" s="62"/>
      <c r="D335" s="55"/>
      <c r="E335" s="271"/>
    </row>
    <row r="336" spans="1:5" hidden="1" outlineLevel="1" x14ac:dyDescent="0.25">
      <c r="A336" s="62">
        <v>39</v>
      </c>
      <c r="B336" s="182"/>
      <c r="C336" s="62"/>
      <c r="D336" s="55"/>
      <c r="E336" s="271"/>
    </row>
    <row r="337" spans="1:5" hidden="1" outlineLevel="1" x14ac:dyDescent="0.25">
      <c r="A337" s="62">
        <v>40</v>
      </c>
      <c r="B337" s="182"/>
      <c r="C337" s="62"/>
      <c r="D337" s="55"/>
      <c r="E337" s="271"/>
    </row>
    <row r="338" spans="1:5" hidden="1" outlineLevel="1" x14ac:dyDescent="0.25">
      <c r="A338" s="62">
        <v>41</v>
      </c>
      <c r="B338" s="182"/>
      <c r="C338" s="62"/>
      <c r="D338" s="55"/>
      <c r="E338" s="271" t="s">
        <v>861</v>
      </c>
    </row>
    <row r="339" spans="1:5" hidden="1" outlineLevel="1" x14ac:dyDescent="0.25">
      <c r="A339" s="62">
        <v>42</v>
      </c>
      <c r="B339" s="182"/>
      <c r="C339" s="62"/>
      <c r="D339" s="55"/>
      <c r="E339" s="271" t="s">
        <v>862</v>
      </c>
    </row>
    <row r="340" spans="1:5" hidden="1" outlineLevel="1" x14ac:dyDescent="0.25">
      <c r="A340" s="62">
        <v>43</v>
      </c>
      <c r="B340" s="182"/>
      <c r="C340" s="62"/>
      <c r="D340" s="55"/>
      <c r="E340" s="271" t="s">
        <v>863</v>
      </c>
    </row>
    <row r="341" spans="1:5" hidden="1" outlineLevel="1" x14ac:dyDescent="0.25">
      <c r="A341" s="62">
        <v>44</v>
      </c>
      <c r="B341" s="182"/>
      <c r="C341" s="62"/>
      <c r="D341" s="55"/>
      <c r="E341" s="262" t="s">
        <v>864</v>
      </c>
    </row>
    <row r="342" spans="1:5" hidden="1" outlineLevel="1" x14ac:dyDescent="0.25">
      <c r="A342" s="62">
        <v>45</v>
      </c>
      <c r="B342" s="182"/>
      <c r="C342" s="62"/>
      <c r="D342" s="55"/>
      <c r="E342" s="262" t="s">
        <v>865</v>
      </c>
    </row>
    <row r="343" spans="1:5" hidden="1" outlineLevel="1" x14ac:dyDescent="0.25">
      <c r="A343" s="62">
        <v>46</v>
      </c>
      <c r="B343" s="182"/>
      <c r="C343" s="62"/>
      <c r="D343" s="55"/>
      <c r="E343" s="262" t="s">
        <v>866</v>
      </c>
    </row>
    <row r="344" spans="1:5" hidden="1" outlineLevel="1" x14ac:dyDescent="0.25">
      <c r="A344" s="62">
        <v>47</v>
      </c>
      <c r="B344" s="182"/>
      <c r="C344" s="62"/>
      <c r="D344" s="55"/>
      <c r="E344" s="262" t="s">
        <v>867</v>
      </c>
    </row>
    <row r="345" spans="1:5" ht="15.75" hidden="1" outlineLevel="1" thickBot="1" x14ac:dyDescent="0.3">
      <c r="A345" s="62">
        <v>48</v>
      </c>
      <c r="B345" s="182"/>
      <c r="C345" s="62"/>
      <c r="D345" s="55"/>
      <c r="E345" s="262" t="s">
        <v>868</v>
      </c>
    </row>
    <row r="346" spans="1:5" ht="15.75" collapsed="1" thickBot="1" x14ac:dyDescent="0.3">
      <c r="A346" s="33" t="s">
        <v>33</v>
      </c>
      <c r="B346" s="179"/>
      <c r="C346" s="34"/>
      <c r="D346" s="326"/>
    </row>
    <row r="347" spans="1:5" hidden="1" outlineLevel="1" x14ac:dyDescent="0.25">
      <c r="A347" s="62">
        <v>1</v>
      </c>
      <c r="B347" s="191" t="s">
        <v>491</v>
      </c>
      <c r="C347" s="192"/>
      <c r="D347" s="56"/>
    </row>
    <row r="348" spans="1:5" hidden="1" outlineLevel="1" x14ac:dyDescent="0.25">
      <c r="A348" s="62">
        <v>2</v>
      </c>
      <c r="B348" s="191" t="s">
        <v>492</v>
      </c>
      <c r="C348" s="192"/>
      <c r="D348" s="56"/>
    </row>
    <row r="349" spans="1:5" hidden="1" outlineLevel="1" x14ac:dyDescent="0.25">
      <c r="A349" s="62">
        <v>3</v>
      </c>
      <c r="B349" s="191" t="s">
        <v>493</v>
      </c>
      <c r="C349" s="192"/>
      <c r="D349" s="56"/>
    </row>
    <row r="350" spans="1:5" hidden="1" outlineLevel="1" x14ac:dyDescent="0.25">
      <c r="A350" s="62">
        <v>4</v>
      </c>
      <c r="B350" s="191" t="s">
        <v>494</v>
      </c>
      <c r="C350" s="192"/>
      <c r="D350" s="56"/>
    </row>
    <row r="351" spans="1:5" hidden="1" outlineLevel="1" x14ac:dyDescent="0.25">
      <c r="A351" s="62">
        <v>5</v>
      </c>
      <c r="B351" s="191" t="s">
        <v>495</v>
      </c>
      <c r="C351" s="192"/>
      <c r="D351" s="56"/>
    </row>
    <row r="352" spans="1:5" hidden="1" outlineLevel="1" x14ac:dyDescent="0.25">
      <c r="A352" s="62">
        <v>6</v>
      </c>
      <c r="B352" s="191" t="s">
        <v>496</v>
      </c>
      <c r="C352" s="192"/>
      <c r="D352" s="56"/>
    </row>
    <row r="353" spans="1:4" hidden="1" outlineLevel="1" x14ac:dyDescent="0.25">
      <c r="A353" s="62">
        <v>7</v>
      </c>
      <c r="B353" s="191" t="s">
        <v>497</v>
      </c>
      <c r="C353" s="192"/>
      <c r="D353" s="56"/>
    </row>
    <row r="354" spans="1:4" hidden="1" outlineLevel="1" x14ac:dyDescent="0.25">
      <c r="A354" s="62">
        <v>8</v>
      </c>
      <c r="B354" s="191" t="s">
        <v>498</v>
      </c>
      <c r="C354" s="192"/>
      <c r="D354" s="56"/>
    </row>
    <row r="355" spans="1:4" hidden="1" outlineLevel="1" x14ac:dyDescent="0.25">
      <c r="A355" s="62">
        <v>9</v>
      </c>
      <c r="B355" s="191" t="s">
        <v>499</v>
      </c>
      <c r="C355" s="192"/>
      <c r="D355" s="56"/>
    </row>
    <row r="356" spans="1:4" hidden="1" outlineLevel="1" x14ac:dyDescent="0.25">
      <c r="A356" s="62">
        <v>10</v>
      </c>
      <c r="B356" s="191" t="s">
        <v>500</v>
      </c>
      <c r="C356" s="192"/>
      <c r="D356" s="56"/>
    </row>
    <row r="357" spans="1:4" hidden="1" outlineLevel="1" x14ac:dyDescent="0.25">
      <c r="A357" s="62">
        <v>11</v>
      </c>
      <c r="B357" s="191" t="s">
        <v>501</v>
      </c>
      <c r="C357" s="192"/>
      <c r="D357" s="56"/>
    </row>
    <row r="358" spans="1:4" hidden="1" outlineLevel="1" x14ac:dyDescent="0.25">
      <c r="A358" s="62">
        <v>12</v>
      </c>
      <c r="B358" s="191" t="s">
        <v>502</v>
      </c>
      <c r="C358" s="192"/>
      <c r="D358" s="56"/>
    </row>
    <row r="359" spans="1:4" hidden="1" outlineLevel="1" x14ac:dyDescent="0.25">
      <c r="A359" s="62">
        <v>13</v>
      </c>
      <c r="B359" s="191" t="s">
        <v>503</v>
      </c>
      <c r="C359" s="192"/>
      <c r="D359" s="56"/>
    </row>
    <row r="360" spans="1:4" hidden="1" outlineLevel="1" x14ac:dyDescent="0.25">
      <c r="A360" s="62">
        <v>14</v>
      </c>
      <c r="B360" s="191" t="s">
        <v>504</v>
      </c>
      <c r="C360" s="62"/>
      <c r="D360" s="55"/>
    </row>
    <row r="361" spans="1:4" hidden="1" outlineLevel="1" x14ac:dyDescent="0.25">
      <c r="A361" s="62">
        <v>15</v>
      </c>
      <c r="B361" s="191" t="s">
        <v>505</v>
      </c>
      <c r="C361" s="62"/>
      <c r="D361" s="55"/>
    </row>
    <row r="362" spans="1:4" hidden="1" outlineLevel="1" x14ac:dyDescent="0.25">
      <c r="A362" s="62">
        <v>16</v>
      </c>
      <c r="B362" s="191" t="s">
        <v>506</v>
      </c>
      <c r="C362" s="62"/>
      <c r="D362" s="55"/>
    </row>
    <row r="363" spans="1:4" hidden="1" outlineLevel="1" x14ac:dyDescent="0.25">
      <c r="A363" s="62">
        <v>17</v>
      </c>
      <c r="B363" s="191" t="s">
        <v>507</v>
      </c>
      <c r="C363" s="62"/>
      <c r="D363" s="55"/>
    </row>
    <row r="364" spans="1:4" hidden="1" outlineLevel="1" x14ac:dyDescent="0.25">
      <c r="A364" s="62">
        <v>18</v>
      </c>
      <c r="B364" s="191" t="s">
        <v>508</v>
      </c>
      <c r="C364" s="62"/>
      <c r="D364" s="55"/>
    </row>
    <row r="365" spans="1:4" hidden="1" outlineLevel="1" x14ac:dyDescent="0.25">
      <c r="A365" s="62">
        <v>19</v>
      </c>
      <c r="B365" s="191" t="s">
        <v>509</v>
      </c>
      <c r="C365" s="62"/>
      <c r="D365" s="55"/>
    </row>
    <row r="366" spans="1:4" hidden="1" outlineLevel="1" x14ac:dyDescent="0.25">
      <c r="A366" s="62">
        <v>20</v>
      </c>
      <c r="B366" s="191" t="s">
        <v>510</v>
      </c>
      <c r="C366" s="62"/>
      <c r="D366" s="55"/>
    </row>
    <row r="367" spans="1:4" hidden="1" outlineLevel="1" x14ac:dyDescent="0.25">
      <c r="A367" s="62">
        <v>21</v>
      </c>
      <c r="B367" s="191" t="s">
        <v>511</v>
      </c>
      <c r="C367" s="62"/>
      <c r="D367" s="55"/>
    </row>
    <row r="368" spans="1:4" hidden="1" outlineLevel="1" x14ac:dyDescent="0.25">
      <c r="A368" s="62">
        <v>22</v>
      </c>
      <c r="B368" s="191" t="s">
        <v>512</v>
      </c>
      <c r="C368" s="62"/>
      <c r="D368" s="55"/>
    </row>
    <row r="369" spans="1:4" ht="30" hidden="1" outlineLevel="1" x14ac:dyDescent="0.25">
      <c r="A369" s="62">
        <v>23</v>
      </c>
      <c r="B369" s="191" t="s">
        <v>513</v>
      </c>
      <c r="C369" s="62"/>
      <c r="D369" s="55"/>
    </row>
    <row r="370" spans="1:4" hidden="1" outlineLevel="1" x14ac:dyDescent="0.25">
      <c r="A370" s="62">
        <v>24</v>
      </c>
      <c r="B370" s="191" t="s">
        <v>514</v>
      </c>
      <c r="C370" s="62"/>
      <c r="D370" s="55"/>
    </row>
    <row r="371" spans="1:4" hidden="1" outlineLevel="1" x14ac:dyDescent="0.25">
      <c r="A371" s="62">
        <v>25</v>
      </c>
      <c r="B371" s="191" t="s">
        <v>515</v>
      </c>
      <c r="C371" s="62"/>
      <c r="D371" s="55"/>
    </row>
    <row r="372" spans="1:4" hidden="1" outlineLevel="1" x14ac:dyDescent="0.25">
      <c r="A372" s="62">
        <v>26</v>
      </c>
      <c r="B372" s="191" t="s">
        <v>516</v>
      </c>
      <c r="C372" s="62"/>
      <c r="D372" s="55"/>
    </row>
    <row r="373" spans="1:4" hidden="1" outlineLevel="1" x14ac:dyDescent="0.25">
      <c r="A373" s="62">
        <v>27</v>
      </c>
      <c r="B373" s="191" t="s">
        <v>517</v>
      </c>
      <c r="C373" s="62"/>
      <c r="D373" s="55"/>
    </row>
    <row r="374" spans="1:4" hidden="1" outlineLevel="1" x14ac:dyDescent="0.25">
      <c r="A374" s="62">
        <v>28</v>
      </c>
      <c r="B374" s="191" t="s">
        <v>518</v>
      </c>
      <c r="C374" s="62"/>
      <c r="D374" s="55"/>
    </row>
    <row r="375" spans="1:4" hidden="1" outlineLevel="1" x14ac:dyDescent="0.25">
      <c r="A375" s="62">
        <v>29</v>
      </c>
      <c r="B375" s="191" t="s">
        <v>519</v>
      </c>
      <c r="C375" s="62"/>
      <c r="D375" s="55"/>
    </row>
    <row r="376" spans="1:4" hidden="1" outlineLevel="1" x14ac:dyDescent="0.25">
      <c r="A376" s="62">
        <v>30</v>
      </c>
      <c r="B376" s="191" t="s">
        <v>520</v>
      </c>
      <c r="C376" s="62"/>
      <c r="D376" s="55"/>
    </row>
    <row r="377" spans="1:4" hidden="1" outlineLevel="1" x14ac:dyDescent="0.25">
      <c r="A377" s="62">
        <v>31</v>
      </c>
      <c r="B377" s="191" t="s">
        <v>521</v>
      </c>
      <c r="C377" s="62"/>
      <c r="D377" s="55"/>
    </row>
    <row r="378" spans="1:4" hidden="1" outlineLevel="1" x14ac:dyDescent="0.25">
      <c r="A378" s="62">
        <v>32</v>
      </c>
      <c r="B378" s="191" t="s">
        <v>522</v>
      </c>
      <c r="C378" s="62"/>
      <c r="D378" s="55"/>
    </row>
    <row r="379" spans="1:4" hidden="1" outlineLevel="1" x14ac:dyDescent="0.25">
      <c r="A379" s="62">
        <v>33</v>
      </c>
      <c r="B379" s="191" t="s">
        <v>523</v>
      </c>
      <c r="C379" s="62"/>
      <c r="D379" s="55"/>
    </row>
    <row r="380" spans="1:4" hidden="1" outlineLevel="1" x14ac:dyDescent="0.25">
      <c r="A380" s="62">
        <v>34</v>
      </c>
      <c r="B380" s="182"/>
      <c r="C380" s="62"/>
      <c r="D380" s="55"/>
    </row>
    <row r="381" spans="1:4" hidden="1" outlineLevel="1" x14ac:dyDescent="0.25">
      <c r="A381" s="62">
        <v>35</v>
      </c>
      <c r="B381" s="182"/>
      <c r="C381" s="62"/>
      <c r="D381" s="55"/>
    </row>
    <row r="382" spans="1:4" hidden="1" outlineLevel="1" x14ac:dyDescent="0.25">
      <c r="A382" s="62">
        <v>36</v>
      </c>
      <c r="B382" s="182"/>
      <c r="C382" s="62"/>
      <c r="D382" s="55"/>
    </row>
    <row r="383" spans="1:4" hidden="1" outlineLevel="1" x14ac:dyDescent="0.25">
      <c r="A383" s="62">
        <v>37</v>
      </c>
      <c r="B383" s="182"/>
      <c r="C383" s="62"/>
      <c r="D383" s="55"/>
    </row>
    <row r="384" spans="1:4" hidden="1" outlineLevel="1" x14ac:dyDescent="0.25">
      <c r="A384" s="62">
        <v>38</v>
      </c>
      <c r="B384" s="182"/>
      <c r="C384" s="62"/>
      <c r="D384" s="55"/>
    </row>
    <row r="385" spans="1:4" hidden="1" outlineLevel="1" x14ac:dyDescent="0.25">
      <c r="A385" s="62">
        <v>39</v>
      </c>
      <c r="B385" s="182"/>
      <c r="C385" s="62"/>
      <c r="D385" s="55"/>
    </row>
    <row r="386" spans="1:4" hidden="1" outlineLevel="1" x14ac:dyDescent="0.25">
      <c r="A386" s="62">
        <v>40</v>
      </c>
      <c r="B386" s="182"/>
      <c r="C386" s="62"/>
      <c r="D386" s="55"/>
    </row>
    <row r="387" spans="1:4" hidden="1" outlineLevel="1" x14ac:dyDescent="0.25">
      <c r="A387" s="62">
        <v>41</v>
      </c>
      <c r="B387" s="182"/>
      <c r="C387" s="62"/>
      <c r="D387" s="55"/>
    </row>
    <row r="388" spans="1:4" hidden="1" outlineLevel="1" x14ac:dyDescent="0.25">
      <c r="A388" s="62">
        <v>42</v>
      </c>
      <c r="B388" s="182"/>
      <c r="C388" s="62"/>
      <c r="D388" s="55"/>
    </row>
    <row r="389" spans="1:4" hidden="1" outlineLevel="1" x14ac:dyDescent="0.25">
      <c r="A389" s="62">
        <v>43</v>
      </c>
      <c r="B389" s="182"/>
      <c r="C389" s="62"/>
      <c r="D389" s="55"/>
    </row>
    <row r="390" spans="1:4" hidden="1" outlineLevel="1" x14ac:dyDescent="0.25">
      <c r="A390" s="62">
        <v>44</v>
      </c>
      <c r="B390" s="182"/>
      <c r="C390" s="62"/>
      <c r="D390" s="55"/>
    </row>
    <row r="391" spans="1:4" hidden="1" outlineLevel="1" x14ac:dyDescent="0.25">
      <c r="A391" s="62">
        <v>45</v>
      </c>
      <c r="B391" s="182"/>
      <c r="C391" s="62"/>
      <c r="D391" s="55"/>
    </row>
    <row r="392" spans="1:4" hidden="1" outlineLevel="1" x14ac:dyDescent="0.25">
      <c r="A392" s="62">
        <v>46</v>
      </c>
      <c r="B392" s="182"/>
      <c r="C392" s="62"/>
      <c r="D392" s="55"/>
    </row>
    <row r="393" spans="1:4" hidden="1" outlineLevel="1" x14ac:dyDescent="0.25">
      <c r="A393" s="62">
        <v>47</v>
      </c>
      <c r="B393" s="182"/>
      <c r="C393" s="62"/>
      <c r="D393" s="55"/>
    </row>
    <row r="394" spans="1:4" ht="15.75" hidden="1" outlineLevel="1" thickBot="1" x14ac:dyDescent="0.3">
      <c r="A394" s="62">
        <v>48</v>
      </c>
      <c r="B394" s="182"/>
      <c r="C394" s="62"/>
      <c r="D394" s="55"/>
    </row>
    <row r="395" spans="1:4" ht="15.75" collapsed="1" thickBot="1" x14ac:dyDescent="0.3">
      <c r="A395" s="33" t="s">
        <v>34</v>
      </c>
      <c r="B395" s="179"/>
      <c r="C395" s="34"/>
      <c r="D395" s="326"/>
    </row>
    <row r="396" spans="1:4" ht="15.75" hidden="1" outlineLevel="1" thickBot="1" x14ac:dyDescent="0.3">
      <c r="A396" s="62">
        <v>1</v>
      </c>
      <c r="B396" s="191" t="s">
        <v>491</v>
      </c>
      <c r="C396" s="32"/>
      <c r="D396" s="327"/>
    </row>
    <row r="397" spans="1:4" ht="15.75" hidden="1" outlineLevel="1" thickBot="1" x14ac:dyDescent="0.3">
      <c r="A397" s="62">
        <v>2</v>
      </c>
      <c r="B397" s="191" t="s">
        <v>492</v>
      </c>
      <c r="C397" s="192"/>
      <c r="D397" s="56"/>
    </row>
    <row r="398" spans="1:4" ht="15.75" hidden="1" outlineLevel="1" thickBot="1" x14ac:dyDescent="0.3">
      <c r="A398" s="62">
        <v>3</v>
      </c>
      <c r="B398" s="191" t="s">
        <v>493</v>
      </c>
      <c r="C398" s="192"/>
      <c r="D398" s="56"/>
    </row>
    <row r="399" spans="1:4" ht="15.75" hidden="1" outlineLevel="1" thickBot="1" x14ac:dyDescent="0.3">
      <c r="A399" s="62">
        <v>4</v>
      </c>
      <c r="B399" s="191" t="s">
        <v>494</v>
      </c>
      <c r="C399" s="192"/>
      <c r="D399" s="56"/>
    </row>
    <row r="400" spans="1:4" ht="15.75" hidden="1" outlineLevel="1" thickBot="1" x14ac:dyDescent="0.3">
      <c r="A400" s="62">
        <v>5</v>
      </c>
      <c r="B400" s="191" t="s">
        <v>495</v>
      </c>
      <c r="C400" s="192"/>
      <c r="D400" s="56"/>
    </row>
    <row r="401" spans="1:4" ht="15.75" hidden="1" outlineLevel="1" thickBot="1" x14ac:dyDescent="0.3">
      <c r="A401" s="62">
        <v>6</v>
      </c>
      <c r="B401" s="191" t="s">
        <v>496</v>
      </c>
      <c r="C401" s="192"/>
      <c r="D401" s="56"/>
    </row>
    <row r="402" spans="1:4" ht="15.75" hidden="1" outlineLevel="1" thickBot="1" x14ac:dyDescent="0.3">
      <c r="A402" s="62">
        <v>7</v>
      </c>
      <c r="B402" s="191" t="s">
        <v>497</v>
      </c>
      <c r="C402" s="192"/>
      <c r="D402" s="56"/>
    </row>
    <row r="403" spans="1:4" ht="15.75" hidden="1" outlineLevel="1" thickBot="1" x14ac:dyDescent="0.3">
      <c r="A403" s="62">
        <v>8</v>
      </c>
      <c r="B403" s="191" t="s">
        <v>498</v>
      </c>
      <c r="C403" s="192"/>
      <c r="D403" s="56"/>
    </row>
    <row r="404" spans="1:4" ht="15.75" hidden="1" outlineLevel="1" thickBot="1" x14ac:dyDescent="0.3">
      <c r="A404" s="62">
        <v>9</v>
      </c>
      <c r="B404" s="191" t="s">
        <v>499</v>
      </c>
      <c r="C404" s="192"/>
      <c r="D404" s="56"/>
    </row>
    <row r="405" spans="1:4" ht="15.75" hidden="1" outlineLevel="1" thickBot="1" x14ac:dyDescent="0.3">
      <c r="A405" s="62">
        <v>10</v>
      </c>
      <c r="B405" s="191" t="s">
        <v>500</v>
      </c>
      <c r="C405" s="192"/>
      <c r="D405" s="56"/>
    </row>
    <row r="406" spans="1:4" ht="15.75" hidden="1" outlineLevel="1" thickBot="1" x14ac:dyDescent="0.3">
      <c r="A406" s="62">
        <v>11</v>
      </c>
      <c r="B406" s="191" t="s">
        <v>501</v>
      </c>
      <c r="C406" s="192"/>
      <c r="D406" s="56"/>
    </row>
    <row r="407" spans="1:4" ht="15.75" hidden="1" outlineLevel="1" thickBot="1" x14ac:dyDescent="0.3">
      <c r="A407" s="62">
        <v>12</v>
      </c>
      <c r="B407" s="191" t="s">
        <v>502</v>
      </c>
      <c r="C407" s="192"/>
      <c r="D407" s="56"/>
    </row>
    <row r="408" spans="1:4" ht="15.75" hidden="1" outlineLevel="1" thickBot="1" x14ac:dyDescent="0.3">
      <c r="A408" s="62">
        <v>13</v>
      </c>
      <c r="B408" s="191" t="s">
        <v>503</v>
      </c>
      <c r="C408" s="192"/>
      <c r="D408" s="56"/>
    </row>
    <row r="409" spans="1:4" ht="15.75" hidden="1" outlineLevel="1" thickBot="1" x14ac:dyDescent="0.3">
      <c r="A409" s="62">
        <v>14</v>
      </c>
      <c r="B409" s="191" t="s">
        <v>504</v>
      </c>
      <c r="C409" s="192"/>
      <c r="D409" s="56"/>
    </row>
    <row r="410" spans="1:4" ht="15.75" hidden="1" outlineLevel="1" thickBot="1" x14ac:dyDescent="0.3">
      <c r="A410" s="62">
        <v>15</v>
      </c>
      <c r="B410" s="191" t="s">
        <v>505</v>
      </c>
      <c r="C410" s="192"/>
      <c r="D410" s="56"/>
    </row>
    <row r="411" spans="1:4" ht="15.75" hidden="1" outlineLevel="1" thickBot="1" x14ac:dyDescent="0.3">
      <c r="A411" s="62">
        <v>16</v>
      </c>
      <c r="B411" s="191" t="s">
        <v>506</v>
      </c>
      <c r="C411" s="192"/>
      <c r="D411" s="56"/>
    </row>
    <row r="412" spans="1:4" ht="15.75" hidden="1" outlineLevel="1" thickBot="1" x14ac:dyDescent="0.3">
      <c r="A412" s="62">
        <v>17</v>
      </c>
      <c r="B412" s="191" t="s">
        <v>507</v>
      </c>
      <c r="C412" s="192"/>
      <c r="D412" s="56"/>
    </row>
    <row r="413" spans="1:4" ht="15.75" hidden="1" outlineLevel="1" thickBot="1" x14ac:dyDescent="0.3">
      <c r="A413" s="62">
        <v>18</v>
      </c>
      <c r="B413" s="191" t="s">
        <v>508</v>
      </c>
      <c r="C413" s="192"/>
      <c r="D413" s="56"/>
    </row>
    <row r="414" spans="1:4" ht="15.75" hidden="1" outlineLevel="1" thickBot="1" x14ac:dyDescent="0.3">
      <c r="A414" s="62">
        <v>19</v>
      </c>
      <c r="B414" s="191" t="s">
        <v>509</v>
      </c>
      <c r="C414" s="62"/>
      <c r="D414" s="55"/>
    </row>
    <row r="415" spans="1:4" ht="15.75" hidden="1" outlineLevel="1" thickBot="1" x14ac:dyDescent="0.3">
      <c r="A415" s="62">
        <v>20</v>
      </c>
      <c r="B415" s="191" t="s">
        <v>510</v>
      </c>
      <c r="C415" s="62"/>
      <c r="D415" s="55"/>
    </row>
    <row r="416" spans="1:4" ht="15.75" hidden="1" outlineLevel="1" thickBot="1" x14ac:dyDescent="0.3">
      <c r="A416" s="62">
        <v>21</v>
      </c>
      <c r="B416" s="191" t="s">
        <v>511</v>
      </c>
      <c r="C416" s="62"/>
      <c r="D416" s="55"/>
    </row>
    <row r="417" spans="1:4" ht="15.75" hidden="1" outlineLevel="1" thickBot="1" x14ac:dyDescent="0.3">
      <c r="A417" s="62">
        <v>22</v>
      </c>
      <c r="B417" s="191" t="s">
        <v>512</v>
      </c>
      <c r="C417" s="62"/>
      <c r="D417" s="55"/>
    </row>
    <row r="418" spans="1:4" ht="30.75" hidden="1" outlineLevel="1" thickBot="1" x14ac:dyDescent="0.3">
      <c r="A418" s="62">
        <v>23</v>
      </c>
      <c r="B418" s="191" t="s">
        <v>513</v>
      </c>
      <c r="C418" s="62"/>
      <c r="D418" s="55"/>
    </row>
    <row r="419" spans="1:4" ht="15.75" hidden="1" outlineLevel="1" thickBot="1" x14ac:dyDescent="0.3">
      <c r="A419" s="62">
        <v>24</v>
      </c>
      <c r="B419" s="191" t="s">
        <v>514</v>
      </c>
      <c r="C419" s="62"/>
      <c r="D419" s="55"/>
    </row>
    <row r="420" spans="1:4" ht="15.75" hidden="1" outlineLevel="1" thickBot="1" x14ac:dyDescent="0.3">
      <c r="A420" s="62">
        <v>25</v>
      </c>
      <c r="B420" s="191" t="s">
        <v>515</v>
      </c>
      <c r="C420" s="62"/>
      <c r="D420" s="55"/>
    </row>
    <row r="421" spans="1:4" ht="15.75" hidden="1" outlineLevel="1" thickBot="1" x14ac:dyDescent="0.3">
      <c r="A421" s="62">
        <v>26</v>
      </c>
      <c r="B421" s="191" t="s">
        <v>516</v>
      </c>
      <c r="C421" s="62"/>
      <c r="D421" s="55"/>
    </row>
    <row r="422" spans="1:4" ht="15.75" hidden="1" outlineLevel="1" thickBot="1" x14ac:dyDescent="0.3">
      <c r="A422" s="62">
        <v>27</v>
      </c>
      <c r="B422" s="191" t="s">
        <v>517</v>
      </c>
      <c r="C422" s="62"/>
      <c r="D422" s="55"/>
    </row>
    <row r="423" spans="1:4" ht="15.75" hidden="1" outlineLevel="1" thickBot="1" x14ac:dyDescent="0.3">
      <c r="A423" s="62">
        <v>28</v>
      </c>
      <c r="B423" s="191" t="s">
        <v>518</v>
      </c>
      <c r="C423" s="62"/>
      <c r="D423" s="55"/>
    </row>
    <row r="424" spans="1:4" ht="15.75" hidden="1" outlineLevel="1" thickBot="1" x14ac:dyDescent="0.3">
      <c r="A424" s="62">
        <v>29</v>
      </c>
      <c r="B424" s="191" t="s">
        <v>519</v>
      </c>
      <c r="C424" s="62"/>
      <c r="D424" s="55"/>
    </row>
    <row r="425" spans="1:4" ht="15.75" hidden="1" outlineLevel="1" thickBot="1" x14ac:dyDescent="0.3">
      <c r="A425" s="62">
        <v>30</v>
      </c>
      <c r="B425" s="191" t="s">
        <v>520</v>
      </c>
      <c r="C425" s="62"/>
      <c r="D425" s="55"/>
    </row>
    <row r="426" spans="1:4" ht="15.75" hidden="1" outlineLevel="1" thickBot="1" x14ac:dyDescent="0.3">
      <c r="A426" s="62">
        <v>31</v>
      </c>
      <c r="B426" s="191" t="s">
        <v>521</v>
      </c>
      <c r="C426" s="62"/>
      <c r="D426" s="55"/>
    </row>
    <row r="427" spans="1:4" ht="15.75" hidden="1" outlineLevel="1" thickBot="1" x14ac:dyDescent="0.3">
      <c r="A427" s="62">
        <v>32</v>
      </c>
      <c r="B427" s="191" t="s">
        <v>522</v>
      </c>
      <c r="C427" s="62"/>
      <c r="D427" s="55"/>
    </row>
    <row r="428" spans="1:4" ht="15.75" hidden="1" outlineLevel="1" thickBot="1" x14ac:dyDescent="0.3">
      <c r="A428" s="62">
        <v>33</v>
      </c>
      <c r="B428" s="191" t="s">
        <v>523</v>
      </c>
      <c r="C428" s="62"/>
      <c r="D428" s="55"/>
    </row>
    <row r="429" spans="1:4" ht="15.75" hidden="1" outlineLevel="1" thickBot="1" x14ac:dyDescent="0.3">
      <c r="A429" s="62">
        <v>34</v>
      </c>
      <c r="B429" s="182"/>
      <c r="C429" s="62"/>
      <c r="D429" s="55"/>
    </row>
    <row r="430" spans="1:4" ht="15.75" hidden="1" outlineLevel="1" thickBot="1" x14ac:dyDescent="0.3">
      <c r="A430" s="62">
        <v>35</v>
      </c>
      <c r="B430" s="182"/>
      <c r="C430" s="62"/>
      <c r="D430" s="55"/>
    </row>
    <row r="431" spans="1:4" ht="15.75" hidden="1" outlineLevel="1" thickBot="1" x14ac:dyDescent="0.3">
      <c r="A431" s="62">
        <v>36</v>
      </c>
      <c r="B431" s="182"/>
      <c r="C431" s="62"/>
      <c r="D431" s="55"/>
    </row>
    <row r="432" spans="1:4" ht="15.75" hidden="1" outlineLevel="1" thickBot="1" x14ac:dyDescent="0.3">
      <c r="A432" s="62">
        <v>37</v>
      </c>
      <c r="B432" s="182"/>
      <c r="C432" s="62"/>
      <c r="D432" s="55"/>
    </row>
    <row r="433" spans="1:4" ht="15.75" hidden="1" outlineLevel="1" thickBot="1" x14ac:dyDescent="0.3">
      <c r="A433" s="62">
        <v>38</v>
      </c>
      <c r="B433" s="182"/>
      <c r="C433" s="62"/>
      <c r="D433" s="55"/>
    </row>
    <row r="434" spans="1:4" ht="15.75" hidden="1" outlineLevel="1" thickBot="1" x14ac:dyDescent="0.3">
      <c r="A434" s="62">
        <v>39</v>
      </c>
      <c r="B434" s="182"/>
      <c r="C434" s="62"/>
      <c r="D434" s="55"/>
    </row>
    <row r="435" spans="1:4" ht="15.75" hidden="1" outlineLevel="1" thickBot="1" x14ac:dyDescent="0.3">
      <c r="A435" s="62">
        <v>40</v>
      </c>
      <c r="B435" s="182"/>
      <c r="C435" s="62"/>
      <c r="D435" s="55"/>
    </row>
    <row r="436" spans="1:4" ht="15.75" hidden="1" outlineLevel="1" thickBot="1" x14ac:dyDescent="0.3">
      <c r="A436" s="62">
        <v>41</v>
      </c>
      <c r="B436" s="182"/>
      <c r="C436" s="62"/>
      <c r="D436" s="55"/>
    </row>
    <row r="437" spans="1:4" ht="15.75" hidden="1" outlineLevel="1" thickBot="1" x14ac:dyDescent="0.3">
      <c r="A437" s="62">
        <v>42</v>
      </c>
      <c r="B437" s="182"/>
      <c r="C437" s="62"/>
      <c r="D437" s="55"/>
    </row>
    <row r="438" spans="1:4" ht="15.75" hidden="1" outlineLevel="1" thickBot="1" x14ac:dyDescent="0.3">
      <c r="A438" s="62">
        <v>43</v>
      </c>
      <c r="B438" s="182"/>
      <c r="C438" s="62"/>
      <c r="D438" s="55"/>
    </row>
    <row r="439" spans="1:4" ht="15.75" hidden="1" outlineLevel="1" thickBot="1" x14ac:dyDescent="0.3">
      <c r="A439" s="62">
        <v>44</v>
      </c>
      <c r="B439" s="182"/>
      <c r="C439" s="62"/>
      <c r="D439" s="55"/>
    </row>
    <row r="440" spans="1:4" ht="15.75" hidden="1" outlineLevel="1" thickBot="1" x14ac:dyDescent="0.3">
      <c r="A440" s="62">
        <v>45</v>
      </c>
      <c r="B440" s="182"/>
      <c r="C440" s="62"/>
      <c r="D440" s="55"/>
    </row>
    <row r="441" spans="1:4" ht="15.75" hidden="1" outlineLevel="1" thickBot="1" x14ac:dyDescent="0.3">
      <c r="A441" s="62">
        <v>46</v>
      </c>
      <c r="B441" s="182"/>
      <c r="C441" s="62"/>
      <c r="D441" s="55"/>
    </row>
    <row r="442" spans="1:4" ht="15.75" hidden="1" outlineLevel="1" thickBot="1" x14ac:dyDescent="0.3">
      <c r="A442" s="62">
        <v>47</v>
      </c>
      <c r="B442" s="182"/>
      <c r="C442" s="62"/>
      <c r="D442" s="55"/>
    </row>
    <row r="443" spans="1:4" ht="15.75" hidden="1" outlineLevel="1" thickBot="1" x14ac:dyDescent="0.3">
      <c r="A443" s="62">
        <v>48</v>
      </c>
      <c r="B443" s="182"/>
      <c r="C443" s="62"/>
      <c r="D443" s="55"/>
    </row>
    <row r="444" spans="1:4" ht="15.75" collapsed="1" thickBot="1" x14ac:dyDescent="0.3">
      <c r="A444" s="33" t="s">
        <v>35</v>
      </c>
      <c r="B444" s="179"/>
      <c r="C444" s="34"/>
      <c r="D444" s="326"/>
    </row>
    <row r="445" spans="1:4" ht="15.75" hidden="1" outlineLevel="1" thickBot="1" x14ac:dyDescent="0.3">
      <c r="A445" s="62">
        <v>1</v>
      </c>
      <c r="B445" s="191" t="s">
        <v>491</v>
      </c>
      <c r="C445" s="32"/>
      <c r="D445" s="327"/>
    </row>
    <row r="446" spans="1:4" ht="15.75" hidden="1" outlineLevel="1" thickBot="1" x14ac:dyDescent="0.3">
      <c r="A446" s="62">
        <v>2</v>
      </c>
      <c r="B446" s="191" t="s">
        <v>492</v>
      </c>
      <c r="C446" s="32"/>
      <c r="D446" s="327"/>
    </row>
    <row r="447" spans="1:4" ht="15.75" hidden="1" outlineLevel="1" thickBot="1" x14ac:dyDescent="0.3">
      <c r="A447" s="62">
        <v>3</v>
      </c>
      <c r="B447" s="191" t="s">
        <v>493</v>
      </c>
      <c r="C447" s="32"/>
      <c r="D447" s="327"/>
    </row>
    <row r="448" spans="1:4" ht="15.75" hidden="1" outlineLevel="1" thickBot="1" x14ac:dyDescent="0.3">
      <c r="A448" s="62">
        <v>4</v>
      </c>
      <c r="B448" s="191" t="s">
        <v>494</v>
      </c>
      <c r="C448" s="192"/>
      <c r="D448" s="56"/>
    </row>
    <row r="449" spans="1:4" ht="15.75" hidden="1" outlineLevel="1" thickBot="1" x14ac:dyDescent="0.3">
      <c r="A449" s="62">
        <v>5</v>
      </c>
      <c r="B449" s="191" t="s">
        <v>495</v>
      </c>
      <c r="C449" s="192"/>
      <c r="D449" s="56"/>
    </row>
    <row r="450" spans="1:4" ht="15.75" hidden="1" outlineLevel="1" thickBot="1" x14ac:dyDescent="0.3">
      <c r="A450" s="62">
        <v>6</v>
      </c>
      <c r="B450" s="191" t="s">
        <v>496</v>
      </c>
      <c r="C450" s="192"/>
      <c r="D450" s="56"/>
    </row>
    <row r="451" spans="1:4" ht="15.75" hidden="1" outlineLevel="1" thickBot="1" x14ac:dyDescent="0.3">
      <c r="A451" s="62">
        <v>7</v>
      </c>
      <c r="B451" s="191" t="s">
        <v>497</v>
      </c>
      <c r="C451" s="192"/>
      <c r="D451" s="56"/>
    </row>
    <row r="452" spans="1:4" ht="15.75" hidden="1" outlineLevel="1" thickBot="1" x14ac:dyDescent="0.3">
      <c r="A452" s="62">
        <v>8</v>
      </c>
      <c r="B452" s="191" t="s">
        <v>498</v>
      </c>
      <c r="C452" s="192"/>
      <c r="D452" s="56"/>
    </row>
    <row r="453" spans="1:4" ht="15.75" hidden="1" outlineLevel="1" thickBot="1" x14ac:dyDescent="0.3">
      <c r="A453" s="62">
        <v>9</v>
      </c>
      <c r="B453" s="191" t="s">
        <v>499</v>
      </c>
      <c r="C453" s="192"/>
      <c r="D453" s="56"/>
    </row>
    <row r="454" spans="1:4" ht="15.75" hidden="1" outlineLevel="1" thickBot="1" x14ac:dyDescent="0.3">
      <c r="A454" s="62">
        <v>10</v>
      </c>
      <c r="B454" s="191" t="s">
        <v>500</v>
      </c>
      <c r="C454" s="62"/>
      <c r="D454" s="55"/>
    </row>
    <row r="455" spans="1:4" ht="15.75" hidden="1" outlineLevel="1" thickBot="1" x14ac:dyDescent="0.3">
      <c r="A455" s="62">
        <v>11</v>
      </c>
      <c r="B455" s="191" t="s">
        <v>501</v>
      </c>
      <c r="C455" s="62"/>
      <c r="D455" s="55"/>
    </row>
    <row r="456" spans="1:4" ht="15.75" hidden="1" outlineLevel="1" thickBot="1" x14ac:dyDescent="0.3">
      <c r="A456" s="62">
        <v>12</v>
      </c>
      <c r="B456" s="191" t="s">
        <v>502</v>
      </c>
      <c r="C456" s="62"/>
      <c r="D456" s="55"/>
    </row>
    <row r="457" spans="1:4" ht="15.75" hidden="1" outlineLevel="1" thickBot="1" x14ac:dyDescent="0.3">
      <c r="A457" s="62">
        <v>13</v>
      </c>
      <c r="B457" s="191" t="s">
        <v>503</v>
      </c>
      <c r="C457" s="62"/>
      <c r="D457" s="55"/>
    </row>
    <row r="458" spans="1:4" ht="15.75" hidden="1" outlineLevel="1" thickBot="1" x14ac:dyDescent="0.3">
      <c r="A458" s="62">
        <v>14</v>
      </c>
      <c r="B458" s="191" t="s">
        <v>504</v>
      </c>
      <c r="C458" s="62"/>
      <c r="D458" s="55"/>
    </row>
    <row r="459" spans="1:4" ht="15.75" hidden="1" outlineLevel="1" thickBot="1" x14ac:dyDescent="0.3">
      <c r="A459" s="62">
        <v>15</v>
      </c>
      <c r="B459" s="191" t="s">
        <v>505</v>
      </c>
      <c r="C459" s="62"/>
      <c r="D459" s="55"/>
    </row>
    <row r="460" spans="1:4" ht="15.75" hidden="1" outlineLevel="1" thickBot="1" x14ac:dyDescent="0.3">
      <c r="A460" s="62">
        <v>16</v>
      </c>
      <c r="B460" s="191" t="s">
        <v>506</v>
      </c>
      <c r="C460" s="62"/>
      <c r="D460" s="55"/>
    </row>
    <row r="461" spans="1:4" ht="15.75" hidden="1" outlineLevel="1" thickBot="1" x14ac:dyDescent="0.3">
      <c r="A461" s="62">
        <v>17</v>
      </c>
      <c r="B461" s="191" t="s">
        <v>507</v>
      </c>
      <c r="C461" s="62"/>
      <c r="D461" s="55"/>
    </row>
    <row r="462" spans="1:4" ht="15.75" hidden="1" outlineLevel="1" thickBot="1" x14ac:dyDescent="0.3">
      <c r="A462" s="62">
        <v>18</v>
      </c>
      <c r="B462" s="191" t="s">
        <v>508</v>
      </c>
      <c r="C462" s="62"/>
      <c r="D462" s="55"/>
    </row>
    <row r="463" spans="1:4" ht="15.75" hidden="1" outlineLevel="1" thickBot="1" x14ac:dyDescent="0.3">
      <c r="A463" s="62">
        <v>19</v>
      </c>
      <c r="B463" s="191" t="s">
        <v>509</v>
      </c>
      <c r="C463" s="62"/>
      <c r="D463" s="55"/>
    </row>
    <row r="464" spans="1:4" ht="15.75" hidden="1" outlineLevel="1" thickBot="1" x14ac:dyDescent="0.3">
      <c r="A464" s="62">
        <v>20</v>
      </c>
      <c r="B464" s="191" t="s">
        <v>510</v>
      </c>
      <c r="C464" s="62"/>
      <c r="D464" s="55"/>
    </row>
    <row r="465" spans="1:4" ht="15.75" hidden="1" outlineLevel="1" thickBot="1" x14ac:dyDescent="0.3">
      <c r="A465" s="62">
        <v>21</v>
      </c>
      <c r="B465" s="191" t="s">
        <v>511</v>
      </c>
      <c r="C465" s="62"/>
      <c r="D465" s="55"/>
    </row>
    <row r="466" spans="1:4" ht="15.75" hidden="1" outlineLevel="1" thickBot="1" x14ac:dyDescent="0.3">
      <c r="A466" s="62">
        <v>22</v>
      </c>
      <c r="B466" s="191" t="s">
        <v>512</v>
      </c>
      <c r="C466" s="62"/>
      <c r="D466" s="55"/>
    </row>
    <row r="467" spans="1:4" ht="30.75" hidden="1" outlineLevel="1" thickBot="1" x14ac:dyDescent="0.3">
      <c r="A467" s="62">
        <v>23</v>
      </c>
      <c r="B467" s="191" t="s">
        <v>513</v>
      </c>
      <c r="C467" s="62"/>
      <c r="D467" s="55"/>
    </row>
    <row r="468" spans="1:4" ht="15.75" hidden="1" outlineLevel="1" thickBot="1" x14ac:dyDescent="0.3">
      <c r="A468" s="62">
        <v>24</v>
      </c>
      <c r="B468" s="191" t="s">
        <v>514</v>
      </c>
      <c r="C468" s="62"/>
      <c r="D468" s="55"/>
    </row>
    <row r="469" spans="1:4" ht="15.75" hidden="1" outlineLevel="1" thickBot="1" x14ac:dyDescent="0.3">
      <c r="A469" s="62">
        <v>25</v>
      </c>
      <c r="B469" s="191" t="s">
        <v>515</v>
      </c>
      <c r="C469" s="62"/>
      <c r="D469" s="55"/>
    </row>
    <row r="470" spans="1:4" ht="15.75" hidden="1" outlineLevel="1" thickBot="1" x14ac:dyDescent="0.3">
      <c r="A470" s="62">
        <v>26</v>
      </c>
      <c r="B470" s="191" t="s">
        <v>516</v>
      </c>
      <c r="C470" s="62"/>
      <c r="D470" s="55"/>
    </row>
    <row r="471" spans="1:4" ht="15.75" hidden="1" outlineLevel="1" thickBot="1" x14ac:dyDescent="0.3">
      <c r="A471" s="62">
        <v>27</v>
      </c>
      <c r="B471" s="191" t="s">
        <v>517</v>
      </c>
      <c r="C471" s="62"/>
      <c r="D471" s="55"/>
    </row>
    <row r="472" spans="1:4" ht="15.75" hidden="1" outlineLevel="1" thickBot="1" x14ac:dyDescent="0.3">
      <c r="A472" s="62">
        <v>28</v>
      </c>
      <c r="B472" s="191" t="s">
        <v>518</v>
      </c>
      <c r="C472" s="62"/>
      <c r="D472" s="55"/>
    </row>
    <row r="473" spans="1:4" ht="15.75" hidden="1" outlineLevel="1" thickBot="1" x14ac:dyDescent="0.3">
      <c r="A473" s="62">
        <v>29</v>
      </c>
      <c r="B473" s="191" t="s">
        <v>519</v>
      </c>
      <c r="C473" s="62"/>
      <c r="D473" s="55"/>
    </row>
    <row r="474" spans="1:4" ht="15.75" hidden="1" outlineLevel="1" thickBot="1" x14ac:dyDescent="0.3">
      <c r="A474" s="62">
        <v>30</v>
      </c>
      <c r="B474" s="191" t="s">
        <v>520</v>
      </c>
      <c r="C474" s="62"/>
      <c r="D474" s="55"/>
    </row>
    <row r="475" spans="1:4" ht="15.75" hidden="1" outlineLevel="1" thickBot="1" x14ac:dyDescent="0.3">
      <c r="A475" s="62">
        <v>31</v>
      </c>
      <c r="B475" s="191" t="s">
        <v>521</v>
      </c>
      <c r="C475" s="62"/>
      <c r="D475" s="55"/>
    </row>
    <row r="476" spans="1:4" ht="15.75" hidden="1" outlineLevel="1" thickBot="1" x14ac:dyDescent="0.3">
      <c r="A476" s="62">
        <v>32</v>
      </c>
      <c r="B476" s="191" t="s">
        <v>522</v>
      </c>
      <c r="C476" s="62"/>
      <c r="D476" s="55"/>
    </row>
    <row r="477" spans="1:4" ht="15.75" hidden="1" outlineLevel="1" thickBot="1" x14ac:dyDescent="0.3">
      <c r="A477" s="62">
        <v>33</v>
      </c>
      <c r="B477" s="191" t="s">
        <v>523</v>
      </c>
      <c r="C477" s="62"/>
      <c r="D477" s="55"/>
    </row>
    <row r="478" spans="1:4" ht="15.75" hidden="1" outlineLevel="1" thickBot="1" x14ac:dyDescent="0.3">
      <c r="A478" s="62">
        <v>34</v>
      </c>
      <c r="B478" s="182"/>
      <c r="C478" s="62"/>
      <c r="D478" s="55"/>
    </row>
    <row r="479" spans="1:4" ht="15.75" hidden="1" outlineLevel="1" thickBot="1" x14ac:dyDescent="0.3">
      <c r="A479" s="62">
        <v>35</v>
      </c>
      <c r="B479" s="182"/>
      <c r="C479" s="62"/>
      <c r="D479" s="55"/>
    </row>
    <row r="480" spans="1:4" ht="15.75" hidden="1" outlineLevel="1" thickBot="1" x14ac:dyDescent="0.3">
      <c r="A480" s="62">
        <v>36</v>
      </c>
      <c r="B480" s="182"/>
      <c r="C480" s="62"/>
      <c r="D480" s="55"/>
    </row>
    <row r="481" spans="1:4" ht="15.75" hidden="1" outlineLevel="1" thickBot="1" x14ac:dyDescent="0.3">
      <c r="A481" s="62">
        <v>37</v>
      </c>
      <c r="B481" s="182"/>
      <c r="C481" s="62"/>
      <c r="D481" s="55"/>
    </row>
    <row r="482" spans="1:4" ht="15.75" hidden="1" outlineLevel="1" thickBot="1" x14ac:dyDescent="0.3">
      <c r="A482" s="62">
        <v>38</v>
      </c>
      <c r="B482" s="182"/>
      <c r="C482" s="62"/>
      <c r="D482" s="55"/>
    </row>
    <row r="483" spans="1:4" ht="15.75" hidden="1" outlineLevel="1" thickBot="1" x14ac:dyDescent="0.3">
      <c r="A483" s="62">
        <v>39</v>
      </c>
      <c r="B483" s="182"/>
      <c r="C483" s="62"/>
      <c r="D483" s="55"/>
    </row>
    <row r="484" spans="1:4" ht="15.75" hidden="1" outlineLevel="1" thickBot="1" x14ac:dyDescent="0.3">
      <c r="A484" s="62">
        <v>40</v>
      </c>
      <c r="B484" s="182"/>
      <c r="C484" s="62"/>
      <c r="D484" s="55"/>
    </row>
    <row r="485" spans="1:4" ht="15.75" hidden="1" outlineLevel="1" thickBot="1" x14ac:dyDescent="0.3">
      <c r="A485" s="62">
        <v>41</v>
      </c>
      <c r="B485" s="182"/>
      <c r="C485" s="62"/>
      <c r="D485" s="55"/>
    </row>
    <row r="486" spans="1:4" ht="15.75" hidden="1" outlineLevel="1" thickBot="1" x14ac:dyDescent="0.3">
      <c r="A486" s="62">
        <v>42</v>
      </c>
      <c r="B486" s="182"/>
      <c r="C486" s="62"/>
      <c r="D486" s="55"/>
    </row>
    <row r="487" spans="1:4" ht="15.75" hidden="1" outlineLevel="1" thickBot="1" x14ac:dyDescent="0.3">
      <c r="A487" s="62">
        <v>43</v>
      </c>
      <c r="B487" s="182"/>
      <c r="C487" s="62"/>
      <c r="D487" s="55"/>
    </row>
    <row r="488" spans="1:4" ht="15.75" hidden="1" outlineLevel="1" thickBot="1" x14ac:dyDescent="0.3">
      <c r="A488" s="62">
        <v>44</v>
      </c>
      <c r="B488" s="182"/>
      <c r="C488" s="62"/>
      <c r="D488" s="55"/>
    </row>
    <row r="489" spans="1:4" ht="15.75" hidden="1" outlineLevel="1" thickBot="1" x14ac:dyDescent="0.3">
      <c r="A489" s="62">
        <v>45</v>
      </c>
      <c r="B489" s="182"/>
      <c r="C489" s="62"/>
      <c r="D489" s="55"/>
    </row>
    <row r="490" spans="1:4" ht="15.75" hidden="1" outlineLevel="1" thickBot="1" x14ac:dyDescent="0.3">
      <c r="A490" s="62">
        <v>46</v>
      </c>
      <c r="B490" s="182"/>
      <c r="C490" s="62"/>
      <c r="D490" s="55"/>
    </row>
    <row r="491" spans="1:4" ht="15.75" hidden="1" outlineLevel="1" thickBot="1" x14ac:dyDescent="0.3">
      <c r="A491" s="62">
        <v>47</v>
      </c>
      <c r="B491" s="182"/>
      <c r="C491" s="62"/>
      <c r="D491" s="55"/>
    </row>
    <row r="492" spans="1:4" ht="15.75" hidden="1" outlineLevel="1" thickBot="1" x14ac:dyDescent="0.3">
      <c r="A492" s="62">
        <v>48</v>
      </c>
      <c r="B492" s="182"/>
      <c r="C492" s="62"/>
      <c r="D492" s="55"/>
    </row>
    <row r="493" spans="1:4" ht="15.75" collapsed="1" thickBot="1" x14ac:dyDescent="0.3">
      <c r="A493" s="33" t="s">
        <v>36</v>
      </c>
      <c r="B493" s="179"/>
      <c r="C493" s="34"/>
      <c r="D493" s="326"/>
    </row>
    <row r="494" spans="1:4" ht="15.75" hidden="1" outlineLevel="1" thickBot="1" x14ac:dyDescent="0.3">
      <c r="A494" s="62">
        <v>1</v>
      </c>
      <c r="B494" s="191" t="s">
        <v>491</v>
      </c>
      <c r="C494" s="32"/>
      <c r="D494" s="327"/>
    </row>
    <row r="495" spans="1:4" ht="15.75" hidden="1" outlineLevel="1" thickBot="1" x14ac:dyDescent="0.3">
      <c r="A495" s="62">
        <v>2</v>
      </c>
      <c r="B495" s="191" t="s">
        <v>492</v>
      </c>
      <c r="C495" s="192"/>
      <c r="D495" s="56"/>
    </row>
    <row r="496" spans="1:4" ht="15.75" hidden="1" outlineLevel="1" thickBot="1" x14ac:dyDescent="0.3">
      <c r="A496" s="62">
        <v>3</v>
      </c>
      <c r="B496" s="191" t="s">
        <v>493</v>
      </c>
      <c r="C496" s="192"/>
      <c r="D496" s="56"/>
    </row>
    <row r="497" spans="1:4" ht="15.75" hidden="1" outlineLevel="1" thickBot="1" x14ac:dyDescent="0.3">
      <c r="A497" s="62">
        <v>4</v>
      </c>
      <c r="B497" s="191" t="s">
        <v>494</v>
      </c>
      <c r="C497" s="192"/>
      <c r="D497" s="56"/>
    </row>
    <row r="498" spans="1:4" ht="15.75" hidden="1" outlineLevel="1" thickBot="1" x14ac:dyDescent="0.3">
      <c r="A498" s="62">
        <v>5</v>
      </c>
      <c r="B498" s="191" t="s">
        <v>495</v>
      </c>
      <c r="C498" s="192"/>
      <c r="D498" s="56"/>
    </row>
    <row r="499" spans="1:4" ht="15.75" hidden="1" outlineLevel="1" thickBot="1" x14ac:dyDescent="0.3">
      <c r="A499" s="62">
        <v>6</v>
      </c>
      <c r="B499" s="191" t="s">
        <v>496</v>
      </c>
      <c r="C499" s="192"/>
      <c r="D499" s="56"/>
    </row>
    <row r="500" spans="1:4" ht="15.75" hidden="1" outlineLevel="1" thickBot="1" x14ac:dyDescent="0.3">
      <c r="A500" s="62">
        <v>7</v>
      </c>
      <c r="B500" s="191" t="s">
        <v>497</v>
      </c>
      <c r="C500" s="192"/>
      <c r="D500" s="56"/>
    </row>
    <row r="501" spans="1:4" ht="15.75" hidden="1" outlineLevel="1" thickBot="1" x14ac:dyDescent="0.3">
      <c r="A501" s="62">
        <v>8</v>
      </c>
      <c r="B501" s="191" t="s">
        <v>498</v>
      </c>
      <c r="C501" s="192"/>
      <c r="D501" s="56"/>
    </row>
    <row r="502" spans="1:4" ht="15.75" hidden="1" outlineLevel="1" thickBot="1" x14ac:dyDescent="0.3">
      <c r="A502" s="62">
        <v>9</v>
      </c>
      <c r="B502" s="191" t="s">
        <v>499</v>
      </c>
      <c r="C502" s="192"/>
      <c r="D502" s="56"/>
    </row>
    <row r="503" spans="1:4" ht="15.75" hidden="1" outlineLevel="1" thickBot="1" x14ac:dyDescent="0.3">
      <c r="A503" s="62">
        <v>10</v>
      </c>
      <c r="B503" s="191" t="s">
        <v>500</v>
      </c>
      <c r="C503" s="192"/>
      <c r="D503" s="56"/>
    </row>
    <row r="504" spans="1:4" ht="15.75" hidden="1" outlineLevel="1" thickBot="1" x14ac:dyDescent="0.3">
      <c r="A504" s="62">
        <v>11</v>
      </c>
      <c r="B504" s="191" t="s">
        <v>501</v>
      </c>
      <c r="C504" s="62"/>
      <c r="D504" s="55"/>
    </row>
    <row r="505" spans="1:4" ht="15.75" hidden="1" outlineLevel="1" thickBot="1" x14ac:dyDescent="0.3">
      <c r="A505" s="62">
        <v>12</v>
      </c>
      <c r="B505" s="191" t="s">
        <v>502</v>
      </c>
      <c r="C505" s="62"/>
      <c r="D505" s="55"/>
    </row>
    <row r="506" spans="1:4" ht="15.75" hidden="1" outlineLevel="1" thickBot="1" x14ac:dyDescent="0.3">
      <c r="A506" s="62">
        <v>13</v>
      </c>
      <c r="B506" s="191" t="s">
        <v>503</v>
      </c>
      <c r="C506" s="62"/>
      <c r="D506" s="55"/>
    </row>
    <row r="507" spans="1:4" ht="15.75" hidden="1" outlineLevel="1" thickBot="1" x14ac:dyDescent="0.3">
      <c r="A507" s="62">
        <v>14</v>
      </c>
      <c r="B507" s="191" t="s">
        <v>504</v>
      </c>
      <c r="C507" s="62"/>
      <c r="D507" s="55"/>
    </row>
    <row r="508" spans="1:4" ht="15.75" hidden="1" outlineLevel="1" thickBot="1" x14ac:dyDescent="0.3">
      <c r="A508" s="62">
        <v>15</v>
      </c>
      <c r="B508" s="191" t="s">
        <v>505</v>
      </c>
      <c r="C508" s="62"/>
      <c r="D508" s="55"/>
    </row>
    <row r="509" spans="1:4" ht="15.75" hidden="1" outlineLevel="1" thickBot="1" x14ac:dyDescent="0.3">
      <c r="A509" s="62">
        <v>16</v>
      </c>
      <c r="B509" s="191" t="s">
        <v>506</v>
      </c>
      <c r="C509" s="62"/>
      <c r="D509" s="55"/>
    </row>
    <row r="510" spans="1:4" ht="15.75" hidden="1" outlineLevel="1" thickBot="1" x14ac:dyDescent="0.3">
      <c r="A510" s="62">
        <v>17</v>
      </c>
      <c r="B510" s="191" t="s">
        <v>507</v>
      </c>
      <c r="C510" s="62"/>
      <c r="D510" s="55"/>
    </row>
    <row r="511" spans="1:4" ht="15.75" hidden="1" outlineLevel="1" thickBot="1" x14ac:dyDescent="0.3">
      <c r="A511" s="62">
        <v>18</v>
      </c>
      <c r="B511" s="191" t="s">
        <v>508</v>
      </c>
      <c r="C511" s="62"/>
      <c r="D511" s="55"/>
    </row>
    <row r="512" spans="1:4" ht="15.75" hidden="1" outlineLevel="1" thickBot="1" x14ac:dyDescent="0.3">
      <c r="A512" s="62">
        <v>19</v>
      </c>
      <c r="B512" s="191" t="s">
        <v>509</v>
      </c>
      <c r="C512" s="62"/>
      <c r="D512" s="55"/>
    </row>
    <row r="513" spans="1:4" ht="15.75" hidden="1" outlineLevel="1" thickBot="1" x14ac:dyDescent="0.3">
      <c r="A513" s="62">
        <v>20</v>
      </c>
      <c r="B513" s="191" t="s">
        <v>510</v>
      </c>
      <c r="C513" s="62"/>
      <c r="D513" s="55"/>
    </row>
    <row r="514" spans="1:4" ht="15.75" hidden="1" outlineLevel="1" thickBot="1" x14ac:dyDescent="0.3">
      <c r="A514" s="62">
        <v>21</v>
      </c>
      <c r="B514" s="191" t="s">
        <v>511</v>
      </c>
      <c r="C514" s="62"/>
      <c r="D514" s="55"/>
    </row>
    <row r="515" spans="1:4" ht="15.75" hidden="1" outlineLevel="1" thickBot="1" x14ac:dyDescent="0.3">
      <c r="A515" s="62">
        <v>22</v>
      </c>
      <c r="B515" s="191" t="s">
        <v>512</v>
      </c>
      <c r="C515" s="62"/>
      <c r="D515" s="55"/>
    </row>
    <row r="516" spans="1:4" ht="30.75" hidden="1" outlineLevel="1" thickBot="1" x14ac:dyDescent="0.3">
      <c r="A516" s="62">
        <v>23</v>
      </c>
      <c r="B516" s="191" t="s">
        <v>513</v>
      </c>
      <c r="C516" s="62"/>
      <c r="D516" s="55"/>
    </row>
    <row r="517" spans="1:4" ht="15.75" hidden="1" outlineLevel="1" thickBot="1" x14ac:dyDescent="0.3">
      <c r="A517" s="62">
        <v>24</v>
      </c>
      <c r="B517" s="191" t="s">
        <v>514</v>
      </c>
      <c r="C517" s="62"/>
      <c r="D517" s="55"/>
    </row>
    <row r="518" spans="1:4" ht="15.75" hidden="1" outlineLevel="1" thickBot="1" x14ac:dyDescent="0.3">
      <c r="A518" s="62">
        <v>25</v>
      </c>
      <c r="B518" s="191" t="s">
        <v>515</v>
      </c>
      <c r="C518" s="62"/>
      <c r="D518" s="55"/>
    </row>
    <row r="519" spans="1:4" ht="15.75" hidden="1" outlineLevel="1" thickBot="1" x14ac:dyDescent="0.3">
      <c r="A519" s="62">
        <v>26</v>
      </c>
      <c r="B519" s="191" t="s">
        <v>516</v>
      </c>
      <c r="C519" s="62"/>
      <c r="D519" s="55"/>
    </row>
    <row r="520" spans="1:4" ht="15.75" hidden="1" outlineLevel="1" thickBot="1" x14ac:dyDescent="0.3">
      <c r="A520" s="62">
        <v>27</v>
      </c>
      <c r="B520" s="191" t="s">
        <v>517</v>
      </c>
      <c r="C520" s="62"/>
      <c r="D520" s="55"/>
    </row>
    <row r="521" spans="1:4" ht="15.75" hidden="1" outlineLevel="1" thickBot="1" x14ac:dyDescent="0.3">
      <c r="A521" s="62">
        <v>28</v>
      </c>
      <c r="B521" s="191" t="s">
        <v>518</v>
      </c>
      <c r="C521" s="62"/>
      <c r="D521" s="55"/>
    </row>
    <row r="522" spans="1:4" ht="15.75" hidden="1" outlineLevel="1" thickBot="1" x14ac:dyDescent="0.3">
      <c r="A522" s="62">
        <v>29</v>
      </c>
      <c r="B522" s="191" t="s">
        <v>519</v>
      </c>
      <c r="C522" s="62"/>
      <c r="D522" s="55"/>
    </row>
    <row r="523" spans="1:4" ht="15.75" hidden="1" outlineLevel="1" thickBot="1" x14ac:dyDescent="0.3">
      <c r="A523" s="62">
        <v>30</v>
      </c>
      <c r="B523" s="191" t="s">
        <v>520</v>
      </c>
      <c r="C523" s="62"/>
      <c r="D523" s="55"/>
    </row>
    <row r="524" spans="1:4" ht="15.75" hidden="1" outlineLevel="1" thickBot="1" x14ac:dyDescent="0.3">
      <c r="A524" s="62">
        <v>31</v>
      </c>
      <c r="B524" s="191" t="s">
        <v>521</v>
      </c>
      <c r="C524" s="62"/>
      <c r="D524" s="55"/>
    </row>
    <row r="525" spans="1:4" ht="15.75" hidden="1" outlineLevel="1" thickBot="1" x14ac:dyDescent="0.3">
      <c r="A525" s="62">
        <v>32</v>
      </c>
      <c r="B525" s="191" t="s">
        <v>522</v>
      </c>
      <c r="C525" s="62"/>
      <c r="D525" s="55"/>
    </row>
    <row r="526" spans="1:4" ht="15.75" hidden="1" outlineLevel="1" thickBot="1" x14ac:dyDescent="0.3">
      <c r="A526" s="62">
        <v>33</v>
      </c>
      <c r="B526" s="191" t="s">
        <v>523</v>
      </c>
      <c r="C526" s="62"/>
      <c r="D526" s="55"/>
    </row>
    <row r="527" spans="1:4" ht="15.75" hidden="1" outlineLevel="1" thickBot="1" x14ac:dyDescent="0.3">
      <c r="A527" s="62">
        <v>34</v>
      </c>
      <c r="B527" s="182"/>
      <c r="C527" s="62"/>
      <c r="D527" s="55"/>
    </row>
    <row r="528" spans="1:4" ht="15.75" hidden="1" outlineLevel="1" thickBot="1" x14ac:dyDescent="0.3">
      <c r="A528" s="62">
        <v>35</v>
      </c>
      <c r="B528" s="182"/>
      <c r="C528" s="62"/>
      <c r="D528" s="55"/>
    </row>
    <row r="529" spans="1:4" ht="15.75" hidden="1" outlineLevel="1" thickBot="1" x14ac:dyDescent="0.3">
      <c r="A529" s="62">
        <v>36</v>
      </c>
      <c r="B529" s="182"/>
      <c r="C529" s="62"/>
      <c r="D529" s="55"/>
    </row>
    <row r="530" spans="1:4" ht="15.75" hidden="1" outlineLevel="1" thickBot="1" x14ac:dyDescent="0.3">
      <c r="A530" s="62">
        <v>37</v>
      </c>
      <c r="B530" s="182"/>
      <c r="C530" s="62"/>
      <c r="D530" s="55"/>
    </row>
    <row r="531" spans="1:4" ht="15.75" hidden="1" outlineLevel="1" thickBot="1" x14ac:dyDescent="0.3">
      <c r="A531" s="62">
        <v>38</v>
      </c>
      <c r="B531" s="182"/>
      <c r="C531" s="62"/>
      <c r="D531" s="55"/>
    </row>
    <row r="532" spans="1:4" ht="15.75" hidden="1" outlineLevel="1" thickBot="1" x14ac:dyDescent="0.3">
      <c r="A532" s="62">
        <v>39</v>
      </c>
      <c r="B532" s="182"/>
      <c r="C532" s="62"/>
      <c r="D532" s="55"/>
    </row>
    <row r="533" spans="1:4" ht="15.75" hidden="1" outlineLevel="1" thickBot="1" x14ac:dyDescent="0.3">
      <c r="A533" s="62">
        <v>40</v>
      </c>
      <c r="B533" s="182"/>
      <c r="C533" s="62"/>
      <c r="D533" s="55"/>
    </row>
    <row r="534" spans="1:4" ht="15.75" hidden="1" outlineLevel="1" thickBot="1" x14ac:dyDescent="0.3">
      <c r="A534" s="62">
        <v>41</v>
      </c>
      <c r="B534" s="182"/>
      <c r="C534" s="62"/>
      <c r="D534" s="55"/>
    </row>
    <row r="535" spans="1:4" ht="15.75" hidden="1" outlineLevel="1" thickBot="1" x14ac:dyDescent="0.3">
      <c r="A535" s="62">
        <v>42</v>
      </c>
      <c r="B535" s="182"/>
      <c r="C535" s="62"/>
      <c r="D535" s="55"/>
    </row>
    <row r="536" spans="1:4" ht="15.75" hidden="1" outlineLevel="1" thickBot="1" x14ac:dyDescent="0.3">
      <c r="A536" s="62">
        <v>43</v>
      </c>
      <c r="B536" s="182"/>
      <c r="C536" s="62"/>
      <c r="D536" s="55"/>
    </row>
    <row r="537" spans="1:4" ht="15.75" hidden="1" outlineLevel="1" thickBot="1" x14ac:dyDescent="0.3">
      <c r="A537" s="62">
        <v>44</v>
      </c>
      <c r="B537" s="182"/>
      <c r="C537" s="62"/>
      <c r="D537" s="55"/>
    </row>
    <row r="538" spans="1:4" ht="15.75" hidden="1" outlineLevel="1" thickBot="1" x14ac:dyDescent="0.3">
      <c r="A538" s="62">
        <v>45</v>
      </c>
      <c r="B538" s="182"/>
      <c r="C538" s="62"/>
      <c r="D538" s="55"/>
    </row>
    <row r="539" spans="1:4" ht="15.75" hidden="1" outlineLevel="1" thickBot="1" x14ac:dyDescent="0.3">
      <c r="A539" s="62">
        <v>46</v>
      </c>
      <c r="B539" s="182"/>
      <c r="C539" s="62"/>
      <c r="D539" s="55"/>
    </row>
    <row r="540" spans="1:4" ht="15.75" hidden="1" outlineLevel="1" thickBot="1" x14ac:dyDescent="0.3">
      <c r="A540" s="62">
        <v>47</v>
      </c>
      <c r="B540" s="182"/>
      <c r="C540" s="62"/>
      <c r="D540" s="55"/>
    </row>
    <row r="541" spans="1:4" ht="15.75" hidden="1" outlineLevel="1" thickBot="1" x14ac:dyDescent="0.3">
      <c r="A541" s="62">
        <v>48</v>
      </c>
      <c r="B541" s="182"/>
      <c r="C541" s="62"/>
      <c r="D541" s="55"/>
    </row>
    <row r="542" spans="1:4" ht="15.75" collapsed="1" thickBot="1" x14ac:dyDescent="0.3">
      <c r="A542" s="33" t="s">
        <v>37</v>
      </c>
      <c r="B542" s="179"/>
      <c r="C542" s="34"/>
      <c r="D542" s="326"/>
    </row>
    <row r="543" spans="1:4" ht="15.75" hidden="1" outlineLevel="1" thickBot="1" x14ac:dyDescent="0.3">
      <c r="A543" s="62">
        <v>1</v>
      </c>
      <c r="B543" s="191" t="s">
        <v>491</v>
      </c>
      <c r="C543" s="192"/>
      <c r="D543" s="56"/>
    </row>
    <row r="544" spans="1:4" ht="15.75" hidden="1" outlineLevel="1" thickBot="1" x14ac:dyDescent="0.3">
      <c r="A544" s="62">
        <v>2</v>
      </c>
      <c r="B544" s="191" t="s">
        <v>492</v>
      </c>
      <c r="C544" s="192"/>
      <c r="D544" s="56"/>
    </row>
    <row r="545" spans="1:4" ht="15.75" hidden="1" outlineLevel="1" thickBot="1" x14ac:dyDescent="0.3">
      <c r="A545" s="62">
        <v>3</v>
      </c>
      <c r="B545" s="191" t="s">
        <v>493</v>
      </c>
      <c r="C545" s="192"/>
      <c r="D545" s="56"/>
    </row>
    <row r="546" spans="1:4" ht="15.75" hidden="1" outlineLevel="1" thickBot="1" x14ac:dyDescent="0.3">
      <c r="A546" s="62">
        <v>4</v>
      </c>
      <c r="B546" s="191" t="s">
        <v>494</v>
      </c>
      <c r="C546" s="192"/>
      <c r="D546" s="56"/>
    </row>
    <row r="547" spans="1:4" ht="15.75" hidden="1" outlineLevel="1" thickBot="1" x14ac:dyDescent="0.3">
      <c r="A547" s="62">
        <v>5</v>
      </c>
      <c r="B547" s="191" t="s">
        <v>495</v>
      </c>
      <c r="C547" s="192"/>
      <c r="D547" s="56"/>
    </row>
    <row r="548" spans="1:4" ht="15.75" hidden="1" outlineLevel="1" thickBot="1" x14ac:dyDescent="0.3">
      <c r="A548" s="62">
        <v>6</v>
      </c>
      <c r="B548" s="191" t="s">
        <v>496</v>
      </c>
      <c r="C548" s="192"/>
      <c r="D548" s="56"/>
    </row>
    <row r="549" spans="1:4" ht="15.75" hidden="1" outlineLevel="1" thickBot="1" x14ac:dyDescent="0.3">
      <c r="A549" s="62">
        <v>7</v>
      </c>
      <c r="B549" s="191" t="s">
        <v>497</v>
      </c>
      <c r="C549" s="192"/>
      <c r="D549" s="56"/>
    </row>
    <row r="550" spans="1:4" ht="15.75" hidden="1" outlineLevel="1" thickBot="1" x14ac:dyDescent="0.3">
      <c r="A550" s="62">
        <v>8</v>
      </c>
      <c r="B550" s="191" t="s">
        <v>498</v>
      </c>
      <c r="C550" s="192"/>
      <c r="D550" s="56"/>
    </row>
    <row r="551" spans="1:4" ht="15.75" hidden="1" outlineLevel="1" thickBot="1" x14ac:dyDescent="0.3">
      <c r="A551" s="62">
        <v>9</v>
      </c>
      <c r="B551" s="191" t="s">
        <v>499</v>
      </c>
      <c r="C551" s="192"/>
      <c r="D551" s="56"/>
    </row>
    <row r="552" spans="1:4" ht="15.75" hidden="1" outlineLevel="1" thickBot="1" x14ac:dyDescent="0.3">
      <c r="A552" s="62">
        <v>10</v>
      </c>
      <c r="B552" s="191" t="s">
        <v>500</v>
      </c>
      <c r="C552" s="192"/>
      <c r="D552" s="56"/>
    </row>
    <row r="553" spans="1:4" ht="15.75" hidden="1" outlineLevel="1" thickBot="1" x14ac:dyDescent="0.3">
      <c r="A553" s="62">
        <v>11</v>
      </c>
      <c r="B553" s="191" t="s">
        <v>501</v>
      </c>
      <c r="C553" s="192"/>
      <c r="D553" s="56"/>
    </row>
    <row r="554" spans="1:4" ht="15.75" hidden="1" outlineLevel="1" thickBot="1" x14ac:dyDescent="0.3">
      <c r="A554" s="62">
        <v>12</v>
      </c>
      <c r="B554" s="191" t="s">
        <v>502</v>
      </c>
      <c r="C554" s="62"/>
      <c r="D554" s="55"/>
    </row>
    <row r="555" spans="1:4" ht="15.75" hidden="1" outlineLevel="1" thickBot="1" x14ac:dyDescent="0.3">
      <c r="A555" s="62">
        <v>13</v>
      </c>
      <c r="B555" s="191" t="s">
        <v>503</v>
      </c>
      <c r="C555" s="62"/>
      <c r="D555" s="55"/>
    </row>
    <row r="556" spans="1:4" ht="15.75" hidden="1" outlineLevel="1" thickBot="1" x14ac:dyDescent="0.3">
      <c r="A556" s="62">
        <v>14</v>
      </c>
      <c r="B556" s="191" t="s">
        <v>504</v>
      </c>
      <c r="C556" s="62"/>
      <c r="D556" s="55"/>
    </row>
    <row r="557" spans="1:4" ht="15.75" hidden="1" outlineLevel="1" thickBot="1" x14ac:dyDescent="0.3">
      <c r="A557" s="62">
        <v>15</v>
      </c>
      <c r="B557" s="191" t="s">
        <v>505</v>
      </c>
      <c r="C557" s="62"/>
      <c r="D557" s="55"/>
    </row>
    <row r="558" spans="1:4" ht="15.75" hidden="1" outlineLevel="1" thickBot="1" x14ac:dyDescent="0.3">
      <c r="A558" s="62">
        <v>16</v>
      </c>
      <c r="B558" s="191" t="s">
        <v>506</v>
      </c>
      <c r="C558" s="62"/>
      <c r="D558" s="55"/>
    </row>
    <row r="559" spans="1:4" ht="15.75" hidden="1" outlineLevel="1" thickBot="1" x14ac:dyDescent="0.3">
      <c r="A559" s="62">
        <v>17</v>
      </c>
      <c r="B559" s="191" t="s">
        <v>507</v>
      </c>
      <c r="C559" s="62"/>
      <c r="D559" s="55"/>
    </row>
    <row r="560" spans="1:4" ht="15.75" hidden="1" outlineLevel="1" thickBot="1" x14ac:dyDescent="0.3">
      <c r="A560" s="62">
        <v>18</v>
      </c>
      <c r="B560" s="191" t="s">
        <v>508</v>
      </c>
      <c r="C560" s="62"/>
      <c r="D560" s="55"/>
    </row>
    <row r="561" spans="1:4" ht="15.75" hidden="1" outlineLevel="1" thickBot="1" x14ac:dyDescent="0.3">
      <c r="A561" s="62">
        <v>19</v>
      </c>
      <c r="B561" s="191" t="s">
        <v>509</v>
      </c>
      <c r="C561" s="62"/>
      <c r="D561" s="55"/>
    </row>
    <row r="562" spans="1:4" ht="15.75" hidden="1" outlineLevel="1" thickBot="1" x14ac:dyDescent="0.3">
      <c r="A562" s="62">
        <v>20</v>
      </c>
      <c r="B562" s="191" t="s">
        <v>510</v>
      </c>
      <c r="C562" s="62"/>
      <c r="D562" s="55"/>
    </row>
    <row r="563" spans="1:4" ht="15.75" hidden="1" outlineLevel="1" thickBot="1" x14ac:dyDescent="0.3">
      <c r="A563" s="62">
        <v>21</v>
      </c>
      <c r="B563" s="191" t="s">
        <v>511</v>
      </c>
      <c r="C563" s="62"/>
      <c r="D563" s="55"/>
    </row>
    <row r="564" spans="1:4" ht="15.75" hidden="1" outlineLevel="1" thickBot="1" x14ac:dyDescent="0.3">
      <c r="A564" s="62">
        <v>22</v>
      </c>
      <c r="B564" s="191" t="s">
        <v>512</v>
      </c>
      <c r="C564" s="62"/>
      <c r="D564" s="55"/>
    </row>
    <row r="565" spans="1:4" ht="30.75" hidden="1" outlineLevel="1" thickBot="1" x14ac:dyDescent="0.3">
      <c r="A565" s="62">
        <v>23</v>
      </c>
      <c r="B565" s="191" t="s">
        <v>513</v>
      </c>
      <c r="C565" s="62"/>
      <c r="D565" s="55"/>
    </row>
    <row r="566" spans="1:4" ht="15.75" hidden="1" outlineLevel="1" thickBot="1" x14ac:dyDescent="0.3">
      <c r="A566" s="62">
        <v>24</v>
      </c>
      <c r="B566" s="191" t="s">
        <v>514</v>
      </c>
      <c r="C566" s="62"/>
      <c r="D566" s="55"/>
    </row>
    <row r="567" spans="1:4" ht="15.75" hidden="1" outlineLevel="1" thickBot="1" x14ac:dyDescent="0.3">
      <c r="A567" s="62">
        <v>25</v>
      </c>
      <c r="B567" s="191" t="s">
        <v>515</v>
      </c>
      <c r="C567" s="62"/>
      <c r="D567" s="55"/>
    </row>
    <row r="568" spans="1:4" ht="15.75" hidden="1" outlineLevel="1" thickBot="1" x14ac:dyDescent="0.3">
      <c r="A568" s="62">
        <v>26</v>
      </c>
      <c r="B568" s="191" t="s">
        <v>516</v>
      </c>
      <c r="C568" s="62"/>
      <c r="D568" s="55"/>
    </row>
    <row r="569" spans="1:4" ht="15.75" hidden="1" outlineLevel="1" thickBot="1" x14ac:dyDescent="0.3">
      <c r="A569" s="62">
        <v>27</v>
      </c>
      <c r="B569" s="191" t="s">
        <v>517</v>
      </c>
      <c r="C569" s="62"/>
      <c r="D569" s="55"/>
    </row>
    <row r="570" spans="1:4" ht="15.75" hidden="1" outlineLevel="1" thickBot="1" x14ac:dyDescent="0.3">
      <c r="A570" s="62">
        <v>28</v>
      </c>
      <c r="B570" s="191" t="s">
        <v>518</v>
      </c>
      <c r="C570" s="62"/>
      <c r="D570" s="55"/>
    </row>
    <row r="571" spans="1:4" ht="15.75" hidden="1" outlineLevel="1" thickBot="1" x14ac:dyDescent="0.3">
      <c r="A571" s="62">
        <v>29</v>
      </c>
      <c r="B571" s="191" t="s">
        <v>519</v>
      </c>
      <c r="C571" s="62"/>
      <c r="D571" s="55"/>
    </row>
    <row r="572" spans="1:4" ht="15.75" hidden="1" outlineLevel="1" thickBot="1" x14ac:dyDescent="0.3">
      <c r="A572" s="62">
        <v>30</v>
      </c>
      <c r="B572" s="191" t="s">
        <v>520</v>
      </c>
      <c r="C572" s="62"/>
      <c r="D572" s="55"/>
    </row>
    <row r="573" spans="1:4" ht="15.75" hidden="1" outlineLevel="1" thickBot="1" x14ac:dyDescent="0.3">
      <c r="A573" s="62">
        <v>31</v>
      </c>
      <c r="B573" s="191" t="s">
        <v>521</v>
      </c>
      <c r="C573" s="62"/>
      <c r="D573" s="55"/>
    </row>
    <row r="574" spans="1:4" ht="15.75" hidden="1" outlineLevel="1" thickBot="1" x14ac:dyDescent="0.3">
      <c r="A574" s="62">
        <v>32</v>
      </c>
      <c r="B574" s="191" t="s">
        <v>522</v>
      </c>
      <c r="C574" s="62"/>
      <c r="D574" s="55"/>
    </row>
    <row r="575" spans="1:4" ht="15.75" hidden="1" outlineLevel="1" thickBot="1" x14ac:dyDescent="0.3">
      <c r="A575" s="62">
        <v>33</v>
      </c>
      <c r="B575" s="191" t="s">
        <v>523</v>
      </c>
      <c r="C575" s="62"/>
      <c r="D575" s="55"/>
    </row>
    <row r="576" spans="1:4" ht="15.75" hidden="1" outlineLevel="1" thickBot="1" x14ac:dyDescent="0.3">
      <c r="A576" s="62">
        <v>34</v>
      </c>
      <c r="B576" s="182"/>
      <c r="C576" s="62"/>
      <c r="D576" s="55"/>
    </row>
    <row r="577" spans="1:4" ht="15.75" hidden="1" outlineLevel="1" thickBot="1" x14ac:dyDescent="0.3">
      <c r="A577" s="62">
        <v>35</v>
      </c>
      <c r="B577" s="182"/>
      <c r="C577" s="62"/>
      <c r="D577" s="55"/>
    </row>
    <row r="578" spans="1:4" ht="15.75" hidden="1" outlineLevel="1" thickBot="1" x14ac:dyDescent="0.3">
      <c r="A578" s="62">
        <v>36</v>
      </c>
      <c r="B578" s="182"/>
      <c r="C578" s="62"/>
      <c r="D578" s="55"/>
    </row>
    <row r="579" spans="1:4" ht="15.75" hidden="1" outlineLevel="1" thickBot="1" x14ac:dyDescent="0.3">
      <c r="A579" s="62">
        <v>37</v>
      </c>
      <c r="B579" s="182"/>
      <c r="C579" s="62"/>
      <c r="D579" s="55"/>
    </row>
    <row r="580" spans="1:4" ht="15.75" hidden="1" outlineLevel="1" thickBot="1" x14ac:dyDescent="0.3">
      <c r="A580" s="62">
        <v>38</v>
      </c>
      <c r="B580" s="182"/>
      <c r="C580" s="62"/>
      <c r="D580" s="55"/>
    </row>
    <row r="581" spans="1:4" ht="15.75" hidden="1" outlineLevel="1" thickBot="1" x14ac:dyDescent="0.3">
      <c r="A581" s="62">
        <v>39</v>
      </c>
      <c r="B581" s="182"/>
      <c r="C581" s="62"/>
      <c r="D581" s="55"/>
    </row>
    <row r="582" spans="1:4" ht="15.75" hidden="1" outlineLevel="1" thickBot="1" x14ac:dyDescent="0.3">
      <c r="A582" s="62">
        <v>40</v>
      </c>
      <c r="B582" s="182"/>
      <c r="C582" s="62"/>
      <c r="D582" s="55"/>
    </row>
    <row r="583" spans="1:4" ht="15.75" hidden="1" outlineLevel="1" thickBot="1" x14ac:dyDescent="0.3">
      <c r="A583" s="62">
        <v>41</v>
      </c>
      <c r="B583" s="182"/>
      <c r="C583" s="62"/>
      <c r="D583" s="55"/>
    </row>
    <row r="584" spans="1:4" ht="15.75" hidden="1" outlineLevel="1" thickBot="1" x14ac:dyDescent="0.3">
      <c r="A584" s="62">
        <v>42</v>
      </c>
      <c r="B584" s="182"/>
      <c r="C584" s="62"/>
      <c r="D584" s="55"/>
    </row>
    <row r="585" spans="1:4" ht="15.75" hidden="1" outlineLevel="1" thickBot="1" x14ac:dyDescent="0.3">
      <c r="A585" s="62">
        <v>43</v>
      </c>
      <c r="B585" s="182"/>
      <c r="C585" s="62"/>
      <c r="D585" s="55"/>
    </row>
    <row r="586" spans="1:4" ht="15.75" hidden="1" outlineLevel="1" thickBot="1" x14ac:dyDescent="0.3">
      <c r="A586" s="62">
        <v>44</v>
      </c>
      <c r="B586" s="182"/>
      <c r="C586" s="62"/>
      <c r="D586" s="55"/>
    </row>
    <row r="587" spans="1:4" ht="15.75" hidden="1" outlineLevel="1" thickBot="1" x14ac:dyDescent="0.3">
      <c r="A587" s="62">
        <v>45</v>
      </c>
      <c r="B587" s="182"/>
      <c r="C587" s="62"/>
      <c r="D587" s="55"/>
    </row>
    <row r="588" spans="1:4" ht="15.75" hidden="1" outlineLevel="1" thickBot="1" x14ac:dyDescent="0.3">
      <c r="A588" s="62">
        <v>46</v>
      </c>
      <c r="B588" s="182"/>
      <c r="C588" s="62"/>
      <c r="D588" s="55"/>
    </row>
    <row r="589" spans="1:4" ht="15.75" hidden="1" outlineLevel="1" thickBot="1" x14ac:dyDescent="0.3">
      <c r="A589" s="62">
        <v>47</v>
      </c>
      <c r="B589" s="182"/>
      <c r="C589" s="62"/>
      <c r="D589" s="55"/>
    </row>
    <row r="590" spans="1:4" ht="15.75" hidden="1" outlineLevel="1" thickBot="1" x14ac:dyDescent="0.3">
      <c r="A590" s="62">
        <v>48</v>
      </c>
      <c r="B590" s="182"/>
      <c r="C590" s="62"/>
      <c r="D590" s="55"/>
    </row>
    <row r="591" spans="1:4" ht="15.75" collapsed="1" thickBot="1" x14ac:dyDescent="0.3">
      <c r="A591" s="33" t="s">
        <v>38</v>
      </c>
      <c r="B591" s="179"/>
      <c r="C591" s="34"/>
      <c r="D591" s="326"/>
    </row>
    <row r="592" spans="1:4" ht="15.75" hidden="1" outlineLevel="1" thickBot="1" x14ac:dyDescent="0.3">
      <c r="A592" s="62">
        <v>1</v>
      </c>
      <c r="B592" s="191" t="s">
        <v>491</v>
      </c>
      <c r="C592" s="62"/>
      <c r="D592" s="55"/>
    </row>
    <row r="593" spans="1:4" ht="15.75" hidden="1" outlineLevel="1" thickBot="1" x14ac:dyDescent="0.3">
      <c r="A593" s="62">
        <v>2</v>
      </c>
      <c r="B593" s="191" t="s">
        <v>492</v>
      </c>
      <c r="C593" s="62"/>
      <c r="D593" s="55"/>
    </row>
    <row r="594" spans="1:4" ht="15.75" hidden="1" outlineLevel="1" thickBot="1" x14ac:dyDescent="0.3">
      <c r="A594" s="62">
        <v>3</v>
      </c>
      <c r="B594" s="191" t="s">
        <v>493</v>
      </c>
      <c r="C594" s="62"/>
      <c r="D594" s="55"/>
    </row>
    <row r="595" spans="1:4" ht="15.75" hidden="1" outlineLevel="1" thickBot="1" x14ac:dyDescent="0.3">
      <c r="A595" s="62">
        <v>4</v>
      </c>
      <c r="B595" s="191" t="s">
        <v>494</v>
      </c>
      <c r="C595" s="62"/>
      <c r="D595" s="55"/>
    </row>
    <row r="596" spans="1:4" ht="15.75" hidden="1" outlineLevel="1" thickBot="1" x14ac:dyDescent="0.3">
      <c r="A596" s="62">
        <v>5</v>
      </c>
      <c r="B596" s="191" t="s">
        <v>495</v>
      </c>
      <c r="C596" s="62"/>
      <c r="D596" s="55"/>
    </row>
    <row r="597" spans="1:4" ht="15.75" hidden="1" outlineLevel="1" thickBot="1" x14ac:dyDescent="0.3">
      <c r="A597" s="62">
        <v>6</v>
      </c>
      <c r="B597" s="191" t="s">
        <v>496</v>
      </c>
      <c r="C597" s="62"/>
      <c r="D597" s="55"/>
    </row>
    <row r="598" spans="1:4" ht="15.75" hidden="1" outlineLevel="1" thickBot="1" x14ac:dyDescent="0.3">
      <c r="A598" s="62">
        <v>7</v>
      </c>
      <c r="B598" s="191" t="s">
        <v>497</v>
      </c>
      <c r="C598" s="62"/>
      <c r="D598" s="55"/>
    </row>
    <row r="599" spans="1:4" ht="15.75" hidden="1" outlineLevel="1" thickBot="1" x14ac:dyDescent="0.3">
      <c r="A599" s="62">
        <v>8</v>
      </c>
      <c r="B599" s="191" t="s">
        <v>498</v>
      </c>
      <c r="C599" s="62"/>
      <c r="D599" s="55"/>
    </row>
    <row r="600" spans="1:4" ht="15.75" hidden="1" outlineLevel="1" thickBot="1" x14ac:dyDescent="0.3">
      <c r="A600" s="62">
        <v>9</v>
      </c>
      <c r="B600" s="191" t="s">
        <v>499</v>
      </c>
      <c r="C600" s="62"/>
      <c r="D600" s="55"/>
    </row>
    <row r="601" spans="1:4" ht="15.75" hidden="1" outlineLevel="1" thickBot="1" x14ac:dyDescent="0.3">
      <c r="A601" s="62">
        <v>10</v>
      </c>
      <c r="B601" s="191" t="s">
        <v>500</v>
      </c>
      <c r="C601" s="62"/>
      <c r="D601" s="55"/>
    </row>
    <row r="602" spans="1:4" ht="15.75" hidden="1" outlineLevel="1" thickBot="1" x14ac:dyDescent="0.3">
      <c r="A602" s="62">
        <v>11</v>
      </c>
      <c r="B602" s="191" t="s">
        <v>501</v>
      </c>
      <c r="C602" s="62"/>
      <c r="D602" s="55"/>
    </row>
    <row r="603" spans="1:4" ht="15.75" hidden="1" outlineLevel="1" thickBot="1" x14ac:dyDescent="0.3">
      <c r="A603" s="62">
        <v>12</v>
      </c>
      <c r="B603" s="191" t="s">
        <v>502</v>
      </c>
      <c r="C603" s="62"/>
      <c r="D603" s="55"/>
    </row>
    <row r="604" spans="1:4" ht="15.75" hidden="1" outlineLevel="1" thickBot="1" x14ac:dyDescent="0.3">
      <c r="A604" s="62">
        <v>13</v>
      </c>
      <c r="B604" s="191" t="s">
        <v>503</v>
      </c>
      <c r="C604" s="62"/>
      <c r="D604" s="55"/>
    </row>
    <row r="605" spans="1:4" ht="15.75" hidden="1" outlineLevel="1" thickBot="1" x14ac:dyDescent="0.3">
      <c r="A605" s="62">
        <v>14</v>
      </c>
      <c r="B605" s="191" t="s">
        <v>504</v>
      </c>
      <c r="C605" s="62"/>
      <c r="D605" s="55"/>
    </row>
    <row r="606" spans="1:4" ht="15.75" hidden="1" outlineLevel="1" thickBot="1" x14ac:dyDescent="0.3">
      <c r="A606" s="62">
        <v>15</v>
      </c>
      <c r="B606" s="191" t="s">
        <v>505</v>
      </c>
      <c r="C606" s="62"/>
      <c r="D606" s="55"/>
    </row>
    <row r="607" spans="1:4" ht="15.75" hidden="1" outlineLevel="1" thickBot="1" x14ac:dyDescent="0.3">
      <c r="A607" s="62">
        <v>16</v>
      </c>
      <c r="B607" s="191" t="s">
        <v>506</v>
      </c>
      <c r="C607" s="62"/>
      <c r="D607" s="55"/>
    </row>
    <row r="608" spans="1:4" ht="15.75" hidden="1" outlineLevel="1" thickBot="1" x14ac:dyDescent="0.3">
      <c r="A608" s="62">
        <v>17</v>
      </c>
      <c r="B608" s="191" t="s">
        <v>507</v>
      </c>
      <c r="C608" s="62"/>
      <c r="D608" s="55"/>
    </row>
    <row r="609" spans="1:4" ht="15.75" hidden="1" outlineLevel="1" thickBot="1" x14ac:dyDescent="0.3">
      <c r="A609" s="62">
        <v>18</v>
      </c>
      <c r="B609" s="191" t="s">
        <v>508</v>
      </c>
      <c r="C609" s="62"/>
      <c r="D609" s="55"/>
    </row>
    <row r="610" spans="1:4" ht="15.75" hidden="1" outlineLevel="1" thickBot="1" x14ac:dyDescent="0.3">
      <c r="A610" s="62">
        <v>19</v>
      </c>
      <c r="B610" s="191" t="s">
        <v>509</v>
      </c>
      <c r="C610" s="62"/>
      <c r="D610" s="55"/>
    </row>
    <row r="611" spans="1:4" ht="15.75" hidden="1" outlineLevel="1" thickBot="1" x14ac:dyDescent="0.3">
      <c r="A611" s="62">
        <v>20</v>
      </c>
      <c r="B611" s="191" t="s">
        <v>510</v>
      </c>
      <c r="C611" s="62"/>
      <c r="D611" s="55"/>
    </row>
    <row r="612" spans="1:4" ht="15.75" hidden="1" outlineLevel="1" thickBot="1" x14ac:dyDescent="0.3">
      <c r="A612" s="62">
        <v>21</v>
      </c>
      <c r="B612" s="191" t="s">
        <v>511</v>
      </c>
      <c r="C612" s="62"/>
      <c r="D612" s="55"/>
    </row>
    <row r="613" spans="1:4" ht="15.75" hidden="1" outlineLevel="1" thickBot="1" x14ac:dyDescent="0.3">
      <c r="A613" s="62">
        <v>22</v>
      </c>
      <c r="B613" s="191" t="s">
        <v>512</v>
      </c>
      <c r="C613" s="62"/>
      <c r="D613" s="55"/>
    </row>
    <row r="614" spans="1:4" ht="30.75" hidden="1" outlineLevel="1" thickBot="1" x14ac:dyDescent="0.3">
      <c r="A614" s="62">
        <v>23</v>
      </c>
      <c r="B614" s="191" t="s">
        <v>513</v>
      </c>
      <c r="C614" s="62"/>
      <c r="D614" s="55"/>
    </row>
    <row r="615" spans="1:4" ht="15.75" hidden="1" outlineLevel="1" thickBot="1" x14ac:dyDescent="0.3">
      <c r="A615" s="62">
        <v>24</v>
      </c>
      <c r="B615" s="191" t="s">
        <v>514</v>
      </c>
      <c r="C615" s="62"/>
      <c r="D615" s="55"/>
    </row>
    <row r="616" spans="1:4" ht="15.75" hidden="1" outlineLevel="1" thickBot="1" x14ac:dyDescent="0.3">
      <c r="A616" s="62">
        <v>25</v>
      </c>
      <c r="B616" s="191" t="s">
        <v>515</v>
      </c>
      <c r="C616" s="62"/>
      <c r="D616" s="55"/>
    </row>
    <row r="617" spans="1:4" ht="15.75" hidden="1" outlineLevel="1" thickBot="1" x14ac:dyDescent="0.3">
      <c r="A617" s="62">
        <v>26</v>
      </c>
      <c r="B617" s="191" t="s">
        <v>516</v>
      </c>
      <c r="C617" s="62"/>
      <c r="D617" s="55"/>
    </row>
    <row r="618" spans="1:4" ht="15.75" hidden="1" outlineLevel="1" thickBot="1" x14ac:dyDescent="0.3">
      <c r="A618" s="62">
        <v>27</v>
      </c>
      <c r="B618" s="191" t="s">
        <v>517</v>
      </c>
      <c r="C618" s="62"/>
      <c r="D618" s="55"/>
    </row>
    <row r="619" spans="1:4" ht="15.75" hidden="1" outlineLevel="1" thickBot="1" x14ac:dyDescent="0.3">
      <c r="A619" s="62">
        <v>28</v>
      </c>
      <c r="B619" s="191" t="s">
        <v>518</v>
      </c>
      <c r="C619" s="62"/>
      <c r="D619" s="55"/>
    </row>
    <row r="620" spans="1:4" ht="15.75" hidden="1" outlineLevel="1" thickBot="1" x14ac:dyDescent="0.3">
      <c r="A620" s="62">
        <v>29</v>
      </c>
      <c r="B620" s="191" t="s">
        <v>519</v>
      </c>
      <c r="C620" s="62"/>
      <c r="D620" s="55"/>
    </row>
    <row r="621" spans="1:4" ht="15.75" hidden="1" outlineLevel="1" thickBot="1" x14ac:dyDescent="0.3">
      <c r="A621" s="62">
        <v>30</v>
      </c>
      <c r="B621" s="191" t="s">
        <v>520</v>
      </c>
      <c r="C621" s="62"/>
      <c r="D621" s="55"/>
    </row>
    <row r="622" spans="1:4" ht="15.75" hidden="1" outlineLevel="1" thickBot="1" x14ac:dyDescent="0.3">
      <c r="A622" s="62">
        <v>31</v>
      </c>
      <c r="B622" s="191" t="s">
        <v>521</v>
      </c>
      <c r="C622" s="62"/>
      <c r="D622" s="55"/>
    </row>
    <row r="623" spans="1:4" ht="15.75" hidden="1" outlineLevel="1" thickBot="1" x14ac:dyDescent="0.3">
      <c r="A623" s="62">
        <v>32</v>
      </c>
      <c r="B623" s="191" t="s">
        <v>522</v>
      </c>
      <c r="C623" s="62"/>
      <c r="D623" s="55"/>
    </row>
    <row r="624" spans="1:4" ht="15.75" hidden="1" outlineLevel="1" thickBot="1" x14ac:dyDescent="0.3">
      <c r="A624" s="62">
        <v>33</v>
      </c>
      <c r="B624" s="191" t="s">
        <v>523</v>
      </c>
      <c r="C624" s="62"/>
      <c r="D624" s="55"/>
    </row>
    <row r="625" spans="1:4" ht="15.75" hidden="1" outlineLevel="1" thickBot="1" x14ac:dyDescent="0.3">
      <c r="A625" s="62">
        <v>34</v>
      </c>
      <c r="B625" s="182"/>
      <c r="C625" s="62"/>
      <c r="D625" s="55"/>
    </row>
    <row r="626" spans="1:4" ht="15.75" hidden="1" outlineLevel="1" thickBot="1" x14ac:dyDescent="0.3">
      <c r="A626" s="62">
        <v>35</v>
      </c>
      <c r="B626" s="182"/>
      <c r="C626" s="62"/>
      <c r="D626" s="55"/>
    </row>
    <row r="627" spans="1:4" ht="15.75" hidden="1" outlineLevel="1" thickBot="1" x14ac:dyDescent="0.3">
      <c r="A627" s="62">
        <v>36</v>
      </c>
      <c r="B627" s="182"/>
      <c r="C627" s="62"/>
      <c r="D627" s="55"/>
    </row>
    <row r="628" spans="1:4" ht="15.75" hidden="1" outlineLevel="1" thickBot="1" x14ac:dyDescent="0.3">
      <c r="A628" s="62">
        <v>37</v>
      </c>
      <c r="B628" s="182"/>
      <c r="C628" s="62"/>
      <c r="D628" s="55"/>
    </row>
    <row r="629" spans="1:4" ht="15.75" hidden="1" outlineLevel="1" thickBot="1" x14ac:dyDescent="0.3">
      <c r="A629" s="62">
        <v>38</v>
      </c>
      <c r="B629" s="182"/>
      <c r="C629" s="62"/>
      <c r="D629" s="55"/>
    </row>
    <row r="630" spans="1:4" ht="15.75" hidden="1" outlineLevel="1" thickBot="1" x14ac:dyDescent="0.3">
      <c r="A630" s="62">
        <v>39</v>
      </c>
      <c r="B630" s="182"/>
      <c r="C630" s="62"/>
      <c r="D630" s="55"/>
    </row>
    <row r="631" spans="1:4" ht="15.75" hidden="1" outlineLevel="1" thickBot="1" x14ac:dyDescent="0.3">
      <c r="A631" s="62">
        <v>40</v>
      </c>
      <c r="B631" s="182"/>
      <c r="C631" s="62"/>
      <c r="D631" s="55"/>
    </row>
    <row r="632" spans="1:4" ht="15.75" hidden="1" outlineLevel="1" thickBot="1" x14ac:dyDescent="0.3">
      <c r="A632" s="62">
        <v>41</v>
      </c>
      <c r="B632" s="182"/>
      <c r="C632" s="62"/>
      <c r="D632" s="55"/>
    </row>
    <row r="633" spans="1:4" ht="15.75" hidden="1" outlineLevel="1" thickBot="1" x14ac:dyDescent="0.3">
      <c r="A633" s="62">
        <v>42</v>
      </c>
      <c r="B633" s="182"/>
      <c r="C633" s="62"/>
      <c r="D633" s="55"/>
    </row>
    <row r="634" spans="1:4" ht="15.75" hidden="1" outlineLevel="1" thickBot="1" x14ac:dyDescent="0.3">
      <c r="A634" s="62">
        <v>43</v>
      </c>
      <c r="B634" s="182"/>
      <c r="C634" s="62"/>
      <c r="D634" s="55"/>
    </row>
    <row r="635" spans="1:4" ht="15.75" hidden="1" outlineLevel="1" thickBot="1" x14ac:dyDescent="0.3">
      <c r="A635" s="62">
        <v>44</v>
      </c>
      <c r="B635" s="182"/>
      <c r="C635" s="62"/>
      <c r="D635" s="55"/>
    </row>
    <row r="636" spans="1:4" ht="15.75" hidden="1" outlineLevel="1" thickBot="1" x14ac:dyDescent="0.3">
      <c r="A636" s="62">
        <v>45</v>
      </c>
      <c r="B636" s="182"/>
      <c r="C636" s="62"/>
      <c r="D636" s="55"/>
    </row>
    <row r="637" spans="1:4" ht="15.75" hidden="1" outlineLevel="1" thickBot="1" x14ac:dyDescent="0.3">
      <c r="A637" s="62">
        <v>46</v>
      </c>
      <c r="B637" s="182"/>
      <c r="C637" s="62"/>
      <c r="D637" s="55"/>
    </row>
    <row r="638" spans="1:4" ht="15.75" hidden="1" outlineLevel="1" thickBot="1" x14ac:dyDescent="0.3">
      <c r="A638" s="62">
        <v>47</v>
      </c>
      <c r="B638" s="182"/>
      <c r="C638" s="62"/>
      <c r="D638" s="55"/>
    </row>
    <row r="639" spans="1:4" ht="15.75" hidden="1" outlineLevel="1" thickBot="1" x14ac:dyDescent="0.3">
      <c r="A639" s="62">
        <v>48</v>
      </c>
      <c r="B639" s="182"/>
      <c r="C639" s="62"/>
      <c r="D639" s="55"/>
    </row>
    <row r="640" spans="1:4" ht="15.75" collapsed="1" thickBot="1" x14ac:dyDescent="0.3">
      <c r="A640" s="33" t="s">
        <v>39</v>
      </c>
      <c r="B640" s="179"/>
      <c r="C640" s="34"/>
      <c r="D640" s="326"/>
    </row>
    <row r="641" spans="1:4" ht="15.75" hidden="1" outlineLevel="1" thickBot="1" x14ac:dyDescent="0.3">
      <c r="A641" s="62">
        <v>1</v>
      </c>
      <c r="B641" s="191" t="s">
        <v>491</v>
      </c>
      <c r="C641" s="32"/>
      <c r="D641" s="327"/>
    </row>
    <row r="642" spans="1:4" ht="15.75" hidden="1" outlineLevel="1" thickBot="1" x14ac:dyDescent="0.3">
      <c r="A642" s="62">
        <v>2</v>
      </c>
      <c r="B642" s="191" t="s">
        <v>492</v>
      </c>
      <c r="C642" s="192"/>
      <c r="D642" s="56"/>
    </row>
    <row r="643" spans="1:4" ht="15.75" hidden="1" outlineLevel="1" thickBot="1" x14ac:dyDescent="0.3">
      <c r="A643" s="62">
        <v>3</v>
      </c>
      <c r="B643" s="191" t="s">
        <v>493</v>
      </c>
      <c r="C643" s="192"/>
      <c r="D643" s="56"/>
    </row>
    <row r="644" spans="1:4" ht="15.75" hidden="1" outlineLevel="1" thickBot="1" x14ac:dyDescent="0.3">
      <c r="A644" s="62">
        <v>4</v>
      </c>
      <c r="B644" s="191" t="s">
        <v>494</v>
      </c>
      <c r="C644" s="192"/>
      <c r="D644" s="56"/>
    </row>
    <row r="645" spans="1:4" ht="15.75" hidden="1" outlineLevel="1" thickBot="1" x14ac:dyDescent="0.3">
      <c r="A645" s="62">
        <v>5</v>
      </c>
      <c r="B645" s="191" t="s">
        <v>495</v>
      </c>
      <c r="C645" s="192"/>
      <c r="D645" s="56"/>
    </row>
    <row r="646" spans="1:4" ht="15.75" hidden="1" outlineLevel="1" thickBot="1" x14ac:dyDescent="0.3">
      <c r="A646" s="62">
        <v>6</v>
      </c>
      <c r="B646" s="191" t="s">
        <v>496</v>
      </c>
      <c r="C646" s="192"/>
      <c r="D646" s="56"/>
    </row>
    <row r="647" spans="1:4" ht="15.75" hidden="1" outlineLevel="1" thickBot="1" x14ac:dyDescent="0.3">
      <c r="A647" s="62">
        <v>7</v>
      </c>
      <c r="B647" s="191" t="s">
        <v>497</v>
      </c>
      <c r="C647" s="192"/>
      <c r="D647" s="56"/>
    </row>
    <row r="648" spans="1:4" ht="15.75" hidden="1" outlineLevel="1" thickBot="1" x14ac:dyDescent="0.3">
      <c r="A648" s="62">
        <v>8</v>
      </c>
      <c r="B648" s="191" t="s">
        <v>498</v>
      </c>
      <c r="C648" s="192"/>
      <c r="D648" s="56"/>
    </row>
    <row r="649" spans="1:4" ht="15.75" hidden="1" outlineLevel="1" thickBot="1" x14ac:dyDescent="0.3">
      <c r="A649" s="62">
        <v>9</v>
      </c>
      <c r="B649" s="191" t="s">
        <v>499</v>
      </c>
      <c r="C649" s="192"/>
      <c r="D649" s="56"/>
    </row>
    <row r="650" spans="1:4" ht="15.75" hidden="1" outlineLevel="1" thickBot="1" x14ac:dyDescent="0.3">
      <c r="A650" s="62">
        <v>10</v>
      </c>
      <c r="B650" s="191" t="s">
        <v>500</v>
      </c>
      <c r="C650" s="62"/>
      <c r="D650" s="55"/>
    </row>
    <row r="651" spans="1:4" ht="15.75" hidden="1" outlineLevel="1" thickBot="1" x14ac:dyDescent="0.3">
      <c r="A651" s="62">
        <v>11</v>
      </c>
      <c r="B651" s="191" t="s">
        <v>501</v>
      </c>
      <c r="C651" s="62"/>
      <c r="D651" s="55"/>
    </row>
    <row r="652" spans="1:4" ht="15.75" hidden="1" outlineLevel="1" thickBot="1" x14ac:dyDescent="0.3">
      <c r="A652" s="62">
        <v>12</v>
      </c>
      <c r="B652" s="191" t="s">
        <v>502</v>
      </c>
      <c r="C652" s="62"/>
      <c r="D652" s="55"/>
    </row>
    <row r="653" spans="1:4" ht="15.75" hidden="1" outlineLevel="1" thickBot="1" x14ac:dyDescent="0.3">
      <c r="A653" s="62">
        <v>13</v>
      </c>
      <c r="B653" s="191" t="s">
        <v>503</v>
      </c>
      <c r="C653" s="62"/>
      <c r="D653" s="55"/>
    </row>
    <row r="654" spans="1:4" ht="15.75" hidden="1" outlineLevel="1" thickBot="1" x14ac:dyDescent="0.3">
      <c r="A654" s="62">
        <v>14</v>
      </c>
      <c r="B654" s="191" t="s">
        <v>504</v>
      </c>
      <c r="C654" s="62"/>
      <c r="D654" s="55"/>
    </row>
    <row r="655" spans="1:4" ht="15.75" hidden="1" outlineLevel="1" thickBot="1" x14ac:dyDescent="0.3">
      <c r="A655" s="62">
        <v>15</v>
      </c>
      <c r="B655" s="191" t="s">
        <v>505</v>
      </c>
      <c r="C655" s="62"/>
      <c r="D655" s="55"/>
    </row>
    <row r="656" spans="1:4" ht="15.75" hidden="1" outlineLevel="1" thickBot="1" x14ac:dyDescent="0.3">
      <c r="A656" s="62">
        <v>16</v>
      </c>
      <c r="B656" s="191" t="s">
        <v>506</v>
      </c>
      <c r="C656" s="62"/>
      <c r="D656" s="55"/>
    </row>
    <row r="657" spans="1:4" ht="15.75" hidden="1" outlineLevel="1" thickBot="1" x14ac:dyDescent="0.3">
      <c r="A657" s="62">
        <v>17</v>
      </c>
      <c r="B657" s="191" t="s">
        <v>507</v>
      </c>
      <c r="C657" s="62"/>
      <c r="D657" s="55"/>
    </row>
    <row r="658" spans="1:4" ht="15.75" hidden="1" outlineLevel="1" thickBot="1" x14ac:dyDescent="0.3">
      <c r="A658" s="62">
        <v>18</v>
      </c>
      <c r="B658" s="191" t="s">
        <v>508</v>
      </c>
      <c r="C658" s="62"/>
      <c r="D658" s="55"/>
    </row>
    <row r="659" spans="1:4" ht="15.75" hidden="1" outlineLevel="1" thickBot="1" x14ac:dyDescent="0.3">
      <c r="A659" s="62">
        <v>19</v>
      </c>
      <c r="B659" s="191" t="s">
        <v>509</v>
      </c>
      <c r="C659" s="62"/>
      <c r="D659" s="55"/>
    </row>
    <row r="660" spans="1:4" ht="15.75" hidden="1" outlineLevel="1" thickBot="1" x14ac:dyDescent="0.3">
      <c r="A660" s="62">
        <v>20</v>
      </c>
      <c r="B660" s="191" t="s">
        <v>510</v>
      </c>
      <c r="C660" s="62"/>
      <c r="D660" s="55"/>
    </row>
    <row r="661" spans="1:4" ht="15.75" hidden="1" outlineLevel="1" thickBot="1" x14ac:dyDescent="0.3">
      <c r="A661" s="62">
        <v>21</v>
      </c>
      <c r="B661" s="191" t="s">
        <v>511</v>
      </c>
      <c r="C661" s="62"/>
      <c r="D661" s="55"/>
    </row>
    <row r="662" spans="1:4" ht="15.75" hidden="1" outlineLevel="1" thickBot="1" x14ac:dyDescent="0.3">
      <c r="A662" s="62">
        <v>22</v>
      </c>
      <c r="B662" s="191" t="s">
        <v>512</v>
      </c>
      <c r="C662" s="62"/>
      <c r="D662" s="55"/>
    </row>
    <row r="663" spans="1:4" ht="30.75" hidden="1" outlineLevel="1" thickBot="1" x14ac:dyDescent="0.3">
      <c r="A663" s="62">
        <v>23</v>
      </c>
      <c r="B663" s="191" t="s">
        <v>513</v>
      </c>
      <c r="C663" s="62"/>
      <c r="D663" s="55"/>
    </row>
    <row r="664" spans="1:4" ht="15.75" hidden="1" outlineLevel="1" thickBot="1" x14ac:dyDescent="0.3">
      <c r="A664" s="62">
        <v>24</v>
      </c>
      <c r="B664" s="191" t="s">
        <v>514</v>
      </c>
      <c r="C664" s="62"/>
      <c r="D664" s="55"/>
    </row>
    <row r="665" spans="1:4" ht="15.75" hidden="1" outlineLevel="1" thickBot="1" x14ac:dyDescent="0.3">
      <c r="A665" s="62">
        <v>25</v>
      </c>
      <c r="B665" s="191" t="s">
        <v>515</v>
      </c>
      <c r="C665" s="62"/>
      <c r="D665" s="55"/>
    </row>
    <row r="666" spans="1:4" ht="15.75" hidden="1" outlineLevel="1" thickBot="1" x14ac:dyDescent="0.3">
      <c r="A666" s="62">
        <v>26</v>
      </c>
      <c r="B666" s="191" t="s">
        <v>516</v>
      </c>
      <c r="C666" s="62"/>
      <c r="D666" s="55"/>
    </row>
    <row r="667" spans="1:4" ht="15.75" hidden="1" outlineLevel="1" thickBot="1" x14ac:dyDescent="0.3">
      <c r="A667" s="62">
        <v>27</v>
      </c>
      <c r="B667" s="191" t="s">
        <v>517</v>
      </c>
      <c r="C667" s="62"/>
      <c r="D667" s="55"/>
    </row>
    <row r="668" spans="1:4" ht="15.75" hidden="1" outlineLevel="1" thickBot="1" x14ac:dyDescent="0.3">
      <c r="A668" s="62">
        <v>28</v>
      </c>
      <c r="B668" s="191" t="s">
        <v>518</v>
      </c>
      <c r="C668" s="62"/>
      <c r="D668" s="55"/>
    </row>
    <row r="669" spans="1:4" ht="15.75" hidden="1" outlineLevel="1" thickBot="1" x14ac:dyDescent="0.3">
      <c r="A669" s="62">
        <v>29</v>
      </c>
      <c r="B669" s="191" t="s">
        <v>519</v>
      </c>
      <c r="C669" s="62"/>
      <c r="D669" s="55"/>
    </row>
    <row r="670" spans="1:4" ht="15.75" hidden="1" outlineLevel="1" thickBot="1" x14ac:dyDescent="0.3">
      <c r="A670" s="62">
        <v>30</v>
      </c>
      <c r="B670" s="191" t="s">
        <v>520</v>
      </c>
      <c r="C670" s="62"/>
      <c r="D670" s="55"/>
    </row>
    <row r="671" spans="1:4" ht="15.75" hidden="1" outlineLevel="1" thickBot="1" x14ac:dyDescent="0.3">
      <c r="A671" s="62">
        <v>31</v>
      </c>
      <c r="B671" s="191" t="s">
        <v>521</v>
      </c>
      <c r="C671" s="62"/>
      <c r="D671" s="55"/>
    </row>
    <row r="672" spans="1:4" ht="15.75" hidden="1" outlineLevel="1" thickBot="1" x14ac:dyDescent="0.3">
      <c r="A672" s="62">
        <v>32</v>
      </c>
      <c r="B672" s="191" t="s">
        <v>522</v>
      </c>
      <c r="C672" s="62"/>
      <c r="D672" s="55"/>
    </row>
    <row r="673" spans="1:4" ht="15.75" hidden="1" outlineLevel="1" thickBot="1" x14ac:dyDescent="0.3">
      <c r="A673" s="62">
        <v>33</v>
      </c>
      <c r="B673" s="191" t="s">
        <v>523</v>
      </c>
      <c r="C673" s="62"/>
      <c r="D673" s="55"/>
    </row>
    <row r="674" spans="1:4" ht="15.75" hidden="1" outlineLevel="1" thickBot="1" x14ac:dyDescent="0.3">
      <c r="A674" s="62">
        <v>34</v>
      </c>
      <c r="B674" s="182"/>
      <c r="C674" s="62"/>
      <c r="D674" s="55"/>
    </row>
    <row r="675" spans="1:4" ht="15.75" hidden="1" outlineLevel="1" thickBot="1" x14ac:dyDescent="0.3">
      <c r="A675" s="62">
        <v>35</v>
      </c>
      <c r="B675" s="182"/>
      <c r="C675" s="62"/>
      <c r="D675" s="55"/>
    </row>
    <row r="676" spans="1:4" ht="15.75" hidden="1" outlineLevel="1" thickBot="1" x14ac:dyDescent="0.3">
      <c r="A676" s="62">
        <v>36</v>
      </c>
      <c r="B676" s="182"/>
      <c r="C676" s="62"/>
      <c r="D676" s="55"/>
    </row>
    <row r="677" spans="1:4" ht="15.75" hidden="1" outlineLevel="1" thickBot="1" x14ac:dyDescent="0.3">
      <c r="A677" s="62">
        <v>37</v>
      </c>
      <c r="B677" s="182"/>
      <c r="C677" s="62"/>
      <c r="D677" s="55"/>
    </row>
    <row r="678" spans="1:4" ht="15.75" hidden="1" outlineLevel="1" thickBot="1" x14ac:dyDescent="0.3">
      <c r="A678" s="62">
        <v>38</v>
      </c>
      <c r="B678" s="182"/>
      <c r="C678" s="62"/>
      <c r="D678" s="55"/>
    </row>
    <row r="679" spans="1:4" ht="15.75" hidden="1" outlineLevel="1" thickBot="1" x14ac:dyDescent="0.3">
      <c r="A679" s="62">
        <v>39</v>
      </c>
      <c r="B679" s="182"/>
      <c r="C679" s="62"/>
      <c r="D679" s="55"/>
    </row>
    <row r="680" spans="1:4" ht="15.75" hidden="1" outlineLevel="1" thickBot="1" x14ac:dyDescent="0.3">
      <c r="A680" s="62">
        <v>40</v>
      </c>
      <c r="B680" s="182"/>
      <c r="C680" s="62"/>
      <c r="D680" s="55"/>
    </row>
    <row r="681" spans="1:4" ht="15.75" hidden="1" outlineLevel="1" thickBot="1" x14ac:dyDescent="0.3">
      <c r="A681" s="62">
        <v>41</v>
      </c>
      <c r="B681" s="182"/>
      <c r="C681" s="62"/>
      <c r="D681" s="55"/>
    </row>
    <row r="682" spans="1:4" ht="15.75" hidden="1" outlineLevel="1" thickBot="1" x14ac:dyDescent="0.3">
      <c r="A682" s="62">
        <v>42</v>
      </c>
      <c r="B682" s="182"/>
      <c r="C682" s="62"/>
      <c r="D682" s="55"/>
    </row>
    <row r="683" spans="1:4" ht="15.75" hidden="1" outlineLevel="1" thickBot="1" x14ac:dyDescent="0.3">
      <c r="A683" s="62">
        <v>43</v>
      </c>
      <c r="B683" s="182"/>
      <c r="C683" s="62"/>
      <c r="D683" s="55"/>
    </row>
    <row r="684" spans="1:4" ht="15.75" hidden="1" outlineLevel="1" thickBot="1" x14ac:dyDescent="0.3">
      <c r="A684" s="62">
        <v>44</v>
      </c>
      <c r="B684" s="182"/>
      <c r="C684" s="62"/>
      <c r="D684" s="55"/>
    </row>
    <row r="685" spans="1:4" ht="15.75" hidden="1" outlineLevel="1" thickBot="1" x14ac:dyDescent="0.3">
      <c r="A685" s="62">
        <v>45</v>
      </c>
      <c r="B685" s="182"/>
      <c r="C685" s="62"/>
      <c r="D685" s="55"/>
    </row>
    <row r="686" spans="1:4" ht="15.75" hidden="1" outlineLevel="1" thickBot="1" x14ac:dyDescent="0.3">
      <c r="A686" s="62">
        <v>46</v>
      </c>
      <c r="B686" s="182"/>
      <c r="C686" s="62"/>
      <c r="D686" s="55"/>
    </row>
    <row r="687" spans="1:4" ht="15.75" hidden="1" outlineLevel="1" thickBot="1" x14ac:dyDescent="0.3">
      <c r="A687" s="62">
        <v>47</v>
      </c>
      <c r="B687" s="182"/>
      <c r="C687" s="62"/>
      <c r="D687" s="55"/>
    </row>
    <row r="688" spans="1:4" ht="15.75" hidden="1" outlineLevel="1" thickBot="1" x14ac:dyDescent="0.3">
      <c r="A688" s="62">
        <v>48</v>
      </c>
      <c r="B688" s="182"/>
      <c r="C688" s="62"/>
      <c r="D688" s="55"/>
    </row>
    <row r="689" spans="1:4" ht="15.75" collapsed="1" thickBot="1" x14ac:dyDescent="0.3">
      <c r="A689" s="33" t="s">
        <v>40</v>
      </c>
      <c r="B689" s="179"/>
      <c r="C689" s="34"/>
      <c r="D689" s="326"/>
    </row>
    <row r="690" spans="1:4" ht="15.75" hidden="1" outlineLevel="1" thickBot="1" x14ac:dyDescent="0.3">
      <c r="A690" s="62">
        <v>1</v>
      </c>
      <c r="B690" s="191" t="s">
        <v>491</v>
      </c>
      <c r="C690" s="62"/>
      <c r="D690" s="55"/>
    </row>
    <row r="691" spans="1:4" ht="15.75" hidden="1" outlineLevel="1" thickBot="1" x14ac:dyDescent="0.3">
      <c r="A691" s="62">
        <v>2</v>
      </c>
      <c r="B691" s="191" t="s">
        <v>492</v>
      </c>
      <c r="C691" s="62"/>
      <c r="D691" s="55"/>
    </row>
    <row r="692" spans="1:4" ht="15.75" hidden="1" outlineLevel="1" thickBot="1" x14ac:dyDescent="0.3">
      <c r="A692" s="62">
        <v>3</v>
      </c>
      <c r="B692" s="191" t="s">
        <v>493</v>
      </c>
      <c r="C692" s="62"/>
      <c r="D692" s="55"/>
    </row>
    <row r="693" spans="1:4" ht="15.75" hidden="1" outlineLevel="1" thickBot="1" x14ac:dyDescent="0.3">
      <c r="A693" s="62">
        <v>4</v>
      </c>
      <c r="B693" s="191" t="s">
        <v>494</v>
      </c>
      <c r="C693" s="62"/>
      <c r="D693" s="55"/>
    </row>
    <row r="694" spans="1:4" ht="15.75" hidden="1" outlineLevel="1" thickBot="1" x14ac:dyDescent="0.3">
      <c r="A694" s="62">
        <v>5</v>
      </c>
      <c r="B694" s="191" t="s">
        <v>495</v>
      </c>
      <c r="C694" s="62"/>
      <c r="D694" s="55"/>
    </row>
    <row r="695" spans="1:4" ht="15.75" hidden="1" outlineLevel="1" thickBot="1" x14ac:dyDescent="0.3">
      <c r="A695" s="62">
        <v>6</v>
      </c>
      <c r="B695" s="191" t="s">
        <v>496</v>
      </c>
      <c r="C695" s="62"/>
      <c r="D695" s="55"/>
    </row>
    <row r="696" spans="1:4" ht="15.75" hidden="1" outlineLevel="1" thickBot="1" x14ac:dyDescent="0.3">
      <c r="A696" s="62">
        <v>7</v>
      </c>
      <c r="B696" s="191" t="s">
        <v>497</v>
      </c>
      <c r="C696" s="62"/>
      <c r="D696" s="55"/>
    </row>
    <row r="697" spans="1:4" ht="15.75" hidden="1" outlineLevel="1" thickBot="1" x14ac:dyDescent="0.3">
      <c r="A697" s="62">
        <v>8</v>
      </c>
      <c r="B697" s="191" t="s">
        <v>498</v>
      </c>
      <c r="C697" s="62"/>
      <c r="D697" s="55"/>
    </row>
    <row r="698" spans="1:4" ht="15.75" hidden="1" outlineLevel="1" thickBot="1" x14ac:dyDescent="0.3">
      <c r="A698" s="62">
        <v>9</v>
      </c>
      <c r="B698" s="191" t="s">
        <v>499</v>
      </c>
      <c r="C698" s="62"/>
      <c r="D698" s="55"/>
    </row>
    <row r="699" spans="1:4" ht="15.75" hidden="1" outlineLevel="1" thickBot="1" x14ac:dyDescent="0.3">
      <c r="A699" s="62">
        <v>10</v>
      </c>
      <c r="B699" s="191" t="s">
        <v>500</v>
      </c>
      <c r="C699" s="62"/>
      <c r="D699" s="55"/>
    </row>
    <row r="700" spans="1:4" ht="15.75" hidden="1" outlineLevel="1" thickBot="1" x14ac:dyDescent="0.3">
      <c r="A700" s="62">
        <v>11</v>
      </c>
      <c r="B700" s="191" t="s">
        <v>501</v>
      </c>
      <c r="C700" s="62"/>
      <c r="D700" s="55"/>
    </row>
    <row r="701" spans="1:4" ht="15.75" hidden="1" outlineLevel="1" thickBot="1" x14ac:dyDescent="0.3">
      <c r="A701" s="62">
        <v>12</v>
      </c>
      <c r="B701" s="191" t="s">
        <v>502</v>
      </c>
      <c r="C701" s="62"/>
      <c r="D701" s="55"/>
    </row>
    <row r="702" spans="1:4" ht="15.75" hidden="1" outlineLevel="1" thickBot="1" x14ac:dyDescent="0.3">
      <c r="A702" s="62">
        <v>13</v>
      </c>
      <c r="B702" s="191" t="s">
        <v>503</v>
      </c>
      <c r="C702" s="62"/>
      <c r="D702" s="55"/>
    </row>
    <row r="703" spans="1:4" ht="15.75" hidden="1" outlineLevel="1" thickBot="1" x14ac:dyDescent="0.3">
      <c r="A703" s="62">
        <v>14</v>
      </c>
      <c r="B703" s="191" t="s">
        <v>504</v>
      </c>
      <c r="C703" s="62"/>
      <c r="D703" s="55"/>
    </row>
    <row r="704" spans="1:4" ht="15.75" hidden="1" outlineLevel="1" thickBot="1" x14ac:dyDescent="0.3">
      <c r="A704" s="62">
        <v>15</v>
      </c>
      <c r="B704" s="191" t="s">
        <v>505</v>
      </c>
      <c r="C704" s="62"/>
      <c r="D704" s="55"/>
    </row>
    <row r="705" spans="1:4" ht="15.75" hidden="1" outlineLevel="1" thickBot="1" x14ac:dyDescent="0.3">
      <c r="A705" s="62">
        <v>16</v>
      </c>
      <c r="B705" s="191" t="s">
        <v>506</v>
      </c>
      <c r="C705" s="62"/>
      <c r="D705" s="55"/>
    </row>
    <row r="706" spans="1:4" ht="15.75" hidden="1" outlineLevel="1" thickBot="1" x14ac:dyDescent="0.3">
      <c r="A706" s="62">
        <v>17</v>
      </c>
      <c r="B706" s="191" t="s">
        <v>507</v>
      </c>
      <c r="C706" s="62"/>
      <c r="D706" s="55"/>
    </row>
    <row r="707" spans="1:4" ht="15.75" hidden="1" outlineLevel="1" thickBot="1" x14ac:dyDescent="0.3">
      <c r="A707" s="62">
        <v>18</v>
      </c>
      <c r="B707" s="191" t="s">
        <v>508</v>
      </c>
      <c r="C707" s="62"/>
      <c r="D707" s="55"/>
    </row>
    <row r="708" spans="1:4" ht="15.75" hidden="1" outlineLevel="1" thickBot="1" x14ac:dyDescent="0.3">
      <c r="A708" s="62">
        <v>19</v>
      </c>
      <c r="B708" s="191" t="s">
        <v>509</v>
      </c>
      <c r="C708" s="62"/>
      <c r="D708" s="55"/>
    </row>
    <row r="709" spans="1:4" ht="15.75" hidden="1" outlineLevel="1" thickBot="1" x14ac:dyDescent="0.3">
      <c r="A709" s="62">
        <v>20</v>
      </c>
      <c r="B709" s="191" t="s">
        <v>510</v>
      </c>
      <c r="C709" s="62"/>
      <c r="D709" s="55"/>
    </row>
    <row r="710" spans="1:4" ht="15.75" hidden="1" outlineLevel="1" thickBot="1" x14ac:dyDescent="0.3">
      <c r="A710" s="62">
        <v>21</v>
      </c>
      <c r="B710" s="191" t="s">
        <v>511</v>
      </c>
      <c r="C710" s="62"/>
      <c r="D710" s="55"/>
    </row>
    <row r="711" spans="1:4" ht="15.75" hidden="1" outlineLevel="1" thickBot="1" x14ac:dyDescent="0.3">
      <c r="A711" s="62">
        <v>22</v>
      </c>
      <c r="B711" s="191" t="s">
        <v>512</v>
      </c>
      <c r="C711" s="62"/>
      <c r="D711" s="55"/>
    </row>
    <row r="712" spans="1:4" ht="30.75" hidden="1" outlineLevel="1" thickBot="1" x14ac:dyDescent="0.3">
      <c r="A712" s="62">
        <v>23</v>
      </c>
      <c r="B712" s="191" t="s">
        <v>513</v>
      </c>
      <c r="C712" s="62"/>
      <c r="D712" s="55"/>
    </row>
    <row r="713" spans="1:4" ht="15.75" hidden="1" outlineLevel="1" thickBot="1" x14ac:dyDescent="0.3">
      <c r="A713" s="62">
        <v>24</v>
      </c>
      <c r="B713" s="191" t="s">
        <v>514</v>
      </c>
      <c r="C713" s="62"/>
      <c r="D713" s="55"/>
    </row>
    <row r="714" spans="1:4" ht="15.75" hidden="1" outlineLevel="1" thickBot="1" x14ac:dyDescent="0.3">
      <c r="A714" s="62">
        <v>25</v>
      </c>
      <c r="B714" s="191" t="s">
        <v>515</v>
      </c>
      <c r="C714" s="62"/>
      <c r="D714" s="55"/>
    </row>
    <row r="715" spans="1:4" ht="15.75" hidden="1" outlineLevel="1" thickBot="1" x14ac:dyDescent="0.3">
      <c r="A715" s="62">
        <v>26</v>
      </c>
      <c r="B715" s="191" t="s">
        <v>516</v>
      </c>
      <c r="C715" s="62"/>
      <c r="D715" s="55"/>
    </row>
    <row r="716" spans="1:4" ht="15.75" hidden="1" outlineLevel="1" thickBot="1" x14ac:dyDescent="0.3">
      <c r="A716" s="62">
        <v>27</v>
      </c>
      <c r="B716" s="191" t="s">
        <v>517</v>
      </c>
      <c r="C716" s="62"/>
      <c r="D716" s="55"/>
    </row>
    <row r="717" spans="1:4" ht="15.75" hidden="1" outlineLevel="1" thickBot="1" x14ac:dyDescent="0.3">
      <c r="A717" s="62">
        <v>28</v>
      </c>
      <c r="B717" s="191" t="s">
        <v>518</v>
      </c>
      <c r="C717" s="62"/>
      <c r="D717" s="55"/>
    </row>
    <row r="718" spans="1:4" ht="15.75" hidden="1" outlineLevel="1" thickBot="1" x14ac:dyDescent="0.3">
      <c r="A718" s="62">
        <v>29</v>
      </c>
      <c r="B718" s="191" t="s">
        <v>519</v>
      </c>
      <c r="C718" s="62"/>
      <c r="D718" s="55"/>
    </row>
    <row r="719" spans="1:4" ht="15.75" hidden="1" outlineLevel="1" thickBot="1" x14ac:dyDescent="0.3">
      <c r="A719" s="62">
        <v>30</v>
      </c>
      <c r="B719" s="191" t="s">
        <v>520</v>
      </c>
      <c r="C719" s="62"/>
      <c r="D719" s="55"/>
    </row>
    <row r="720" spans="1:4" ht="15.75" hidden="1" outlineLevel="1" thickBot="1" x14ac:dyDescent="0.3">
      <c r="A720" s="62">
        <v>31</v>
      </c>
      <c r="B720" s="191" t="s">
        <v>521</v>
      </c>
      <c r="C720" s="62"/>
      <c r="D720" s="55"/>
    </row>
    <row r="721" spans="1:4" ht="15.75" hidden="1" outlineLevel="1" thickBot="1" x14ac:dyDescent="0.3">
      <c r="A721" s="62">
        <v>32</v>
      </c>
      <c r="B721" s="191" t="s">
        <v>522</v>
      </c>
      <c r="C721" s="62"/>
      <c r="D721" s="55"/>
    </row>
    <row r="722" spans="1:4" ht="15.75" hidden="1" outlineLevel="1" thickBot="1" x14ac:dyDescent="0.3">
      <c r="A722" s="62">
        <v>33</v>
      </c>
      <c r="B722" s="191" t="s">
        <v>523</v>
      </c>
      <c r="C722" s="62"/>
      <c r="D722" s="55"/>
    </row>
    <row r="723" spans="1:4" ht="15.75" hidden="1" outlineLevel="1" thickBot="1" x14ac:dyDescent="0.3">
      <c r="A723" s="62">
        <v>34</v>
      </c>
      <c r="B723" s="182"/>
      <c r="C723" s="62"/>
      <c r="D723" s="55"/>
    </row>
    <row r="724" spans="1:4" ht="15.75" hidden="1" outlineLevel="1" thickBot="1" x14ac:dyDescent="0.3">
      <c r="A724" s="62">
        <v>35</v>
      </c>
      <c r="B724" s="182"/>
      <c r="C724" s="62"/>
      <c r="D724" s="55"/>
    </row>
    <row r="725" spans="1:4" ht="15.75" hidden="1" outlineLevel="1" thickBot="1" x14ac:dyDescent="0.3">
      <c r="A725" s="62">
        <v>36</v>
      </c>
      <c r="B725" s="182"/>
      <c r="C725" s="62"/>
      <c r="D725" s="55"/>
    </row>
    <row r="726" spans="1:4" ht="15.75" hidden="1" outlineLevel="1" thickBot="1" x14ac:dyDescent="0.3">
      <c r="A726" s="62">
        <v>37</v>
      </c>
      <c r="B726" s="182"/>
      <c r="C726" s="62"/>
      <c r="D726" s="55"/>
    </row>
    <row r="727" spans="1:4" ht="15.75" hidden="1" outlineLevel="1" thickBot="1" x14ac:dyDescent="0.3">
      <c r="A727" s="62">
        <v>38</v>
      </c>
      <c r="B727" s="182"/>
      <c r="C727" s="62"/>
      <c r="D727" s="55"/>
    </row>
    <row r="728" spans="1:4" ht="15.75" hidden="1" outlineLevel="1" thickBot="1" x14ac:dyDescent="0.3">
      <c r="A728" s="62">
        <v>39</v>
      </c>
      <c r="B728" s="182"/>
      <c r="C728" s="62"/>
      <c r="D728" s="55"/>
    </row>
    <row r="729" spans="1:4" ht="15.75" hidden="1" outlineLevel="1" thickBot="1" x14ac:dyDescent="0.3">
      <c r="A729" s="62">
        <v>40</v>
      </c>
      <c r="B729" s="182"/>
      <c r="C729" s="62"/>
      <c r="D729" s="55"/>
    </row>
    <row r="730" spans="1:4" ht="15.75" hidden="1" outlineLevel="1" thickBot="1" x14ac:dyDescent="0.3">
      <c r="A730" s="62">
        <v>41</v>
      </c>
      <c r="B730" s="182"/>
      <c r="C730" s="62"/>
      <c r="D730" s="55"/>
    </row>
    <row r="731" spans="1:4" ht="15.75" hidden="1" outlineLevel="1" thickBot="1" x14ac:dyDescent="0.3">
      <c r="A731" s="62">
        <v>42</v>
      </c>
      <c r="B731" s="182"/>
      <c r="C731" s="62"/>
      <c r="D731" s="55"/>
    </row>
    <row r="732" spans="1:4" ht="15.75" hidden="1" outlineLevel="1" thickBot="1" x14ac:dyDescent="0.3">
      <c r="A732" s="62">
        <v>43</v>
      </c>
      <c r="B732" s="182"/>
      <c r="C732" s="62"/>
      <c r="D732" s="55"/>
    </row>
    <row r="733" spans="1:4" ht="15.75" hidden="1" outlineLevel="1" thickBot="1" x14ac:dyDescent="0.3">
      <c r="A733" s="62">
        <v>44</v>
      </c>
      <c r="B733" s="182"/>
      <c r="C733" s="62"/>
      <c r="D733" s="55"/>
    </row>
    <row r="734" spans="1:4" ht="15.75" hidden="1" outlineLevel="1" thickBot="1" x14ac:dyDescent="0.3">
      <c r="A734" s="62">
        <v>45</v>
      </c>
      <c r="B734" s="182"/>
      <c r="C734" s="62"/>
      <c r="D734" s="55"/>
    </row>
    <row r="735" spans="1:4" ht="15.75" hidden="1" outlineLevel="1" thickBot="1" x14ac:dyDescent="0.3">
      <c r="A735" s="62">
        <v>46</v>
      </c>
      <c r="B735" s="182"/>
      <c r="C735" s="62"/>
      <c r="D735" s="55"/>
    </row>
    <row r="736" spans="1:4" ht="15.75" hidden="1" outlineLevel="1" thickBot="1" x14ac:dyDescent="0.3">
      <c r="A736" s="62">
        <v>47</v>
      </c>
      <c r="B736" s="182"/>
      <c r="C736" s="62"/>
      <c r="D736" s="55"/>
    </row>
    <row r="737" spans="1:4" ht="15.75" hidden="1" outlineLevel="1" thickBot="1" x14ac:dyDescent="0.3">
      <c r="A737" s="62">
        <v>48</v>
      </c>
      <c r="B737" s="182"/>
      <c r="C737" s="62"/>
      <c r="D737" s="55"/>
    </row>
    <row r="738" spans="1:4" ht="15.75" collapsed="1" thickBot="1" x14ac:dyDescent="0.3">
      <c r="A738" s="33" t="s">
        <v>41</v>
      </c>
      <c r="B738" s="179"/>
      <c r="C738" s="34"/>
      <c r="D738" s="326"/>
    </row>
    <row r="739" spans="1:4" hidden="1" outlineLevel="1" x14ac:dyDescent="0.25">
      <c r="A739" s="62">
        <v>1</v>
      </c>
      <c r="B739" s="191" t="s">
        <v>491</v>
      </c>
      <c r="C739" s="62"/>
      <c r="D739" s="55"/>
    </row>
    <row r="740" spans="1:4" hidden="1" outlineLevel="1" x14ac:dyDescent="0.25">
      <c r="A740" s="62">
        <v>2</v>
      </c>
      <c r="B740" s="191" t="s">
        <v>492</v>
      </c>
      <c r="C740" s="62"/>
      <c r="D740" s="55"/>
    </row>
    <row r="741" spans="1:4" hidden="1" outlineLevel="1" x14ac:dyDescent="0.25">
      <c r="A741" s="62">
        <v>3</v>
      </c>
      <c r="B741" s="191" t="s">
        <v>493</v>
      </c>
      <c r="C741" s="62"/>
      <c r="D741" s="55"/>
    </row>
    <row r="742" spans="1:4" hidden="1" outlineLevel="1" x14ac:dyDescent="0.25">
      <c r="A742" s="62">
        <v>4</v>
      </c>
      <c r="B742" s="191" t="s">
        <v>494</v>
      </c>
      <c r="C742" s="62"/>
      <c r="D742" s="55"/>
    </row>
    <row r="743" spans="1:4" hidden="1" outlineLevel="1" x14ac:dyDescent="0.25">
      <c r="A743" s="62">
        <v>5</v>
      </c>
      <c r="B743" s="191" t="s">
        <v>495</v>
      </c>
      <c r="C743" s="62"/>
      <c r="D743" s="55"/>
    </row>
    <row r="744" spans="1:4" hidden="1" outlineLevel="1" x14ac:dyDescent="0.25">
      <c r="A744" s="62">
        <v>6</v>
      </c>
      <c r="B744" s="191" t="s">
        <v>496</v>
      </c>
      <c r="C744" s="62"/>
      <c r="D744" s="55"/>
    </row>
    <row r="745" spans="1:4" hidden="1" outlineLevel="1" x14ac:dyDescent="0.25">
      <c r="A745" s="62">
        <v>7</v>
      </c>
      <c r="B745" s="191" t="s">
        <v>497</v>
      </c>
      <c r="C745" s="62"/>
      <c r="D745" s="55"/>
    </row>
    <row r="746" spans="1:4" hidden="1" outlineLevel="1" x14ac:dyDescent="0.25">
      <c r="A746" s="62">
        <v>8</v>
      </c>
      <c r="B746" s="191" t="s">
        <v>498</v>
      </c>
      <c r="C746" s="62"/>
      <c r="D746" s="55"/>
    </row>
    <row r="747" spans="1:4" hidden="1" outlineLevel="1" x14ac:dyDescent="0.25">
      <c r="A747" s="62">
        <v>9</v>
      </c>
      <c r="B747" s="191" t="s">
        <v>499</v>
      </c>
      <c r="C747" s="62"/>
      <c r="D747" s="55"/>
    </row>
    <row r="748" spans="1:4" hidden="1" outlineLevel="1" x14ac:dyDescent="0.25">
      <c r="A748" s="62">
        <v>10</v>
      </c>
      <c r="B748" s="191" t="s">
        <v>500</v>
      </c>
      <c r="C748" s="62"/>
      <c r="D748" s="55"/>
    </row>
    <row r="749" spans="1:4" hidden="1" outlineLevel="1" x14ac:dyDescent="0.25">
      <c r="A749" s="62">
        <v>11</v>
      </c>
      <c r="B749" s="191" t="s">
        <v>501</v>
      </c>
      <c r="C749" s="62"/>
      <c r="D749" s="55"/>
    </row>
    <row r="750" spans="1:4" hidden="1" outlineLevel="1" x14ac:dyDescent="0.25">
      <c r="A750" s="62">
        <v>12</v>
      </c>
      <c r="B750" s="191" t="s">
        <v>502</v>
      </c>
      <c r="C750" s="62"/>
      <c r="D750" s="55"/>
    </row>
    <row r="751" spans="1:4" hidden="1" outlineLevel="1" x14ac:dyDescent="0.25">
      <c r="A751" s="62">
        <v>13</v>
      </c>
      <c r="B751" s="191" t="s">
        <v>503</v>
      </c>
      <c r="C751" s="62"/>
      <c r="D751" s="55"/>
    </row>
    <row r="752" spans="1:4" hidden="1" outlineLevel="1" x14ac:dyDescent="0.25">
      <c r="A752" s="62">
        <v>14</v>
      </c>
      <c r="B752" s="191" t="s">
        <v>504</v>
      </c>
      <c r="C752" s="62"/>
      <c r="D752" s="55"/>
    </row>
    <row r="753" spans="1:4" hidden="1" outlineLevel="1" x14ac:dyDescent="0.25">
      <c r="A753" s="62">
        <v>15</v>
      </c>
      <c r="B753" s="191" t="s">
        <v>505</v>
      </c>
      <c r="C753" s="62"/>
      <c r="D753" s="55"/>
    </row>
    <row r="754" spans="1:4" hidden="1" outlineLevel="1" x14ac:dyDescent="0.25">
      <c r="A754" s="62">
        <v>16</v>
      </c>
      <c r="B754" s="191" t="s">
        <v>506</v>
      </c>
      <c r="C754" s="62"/>
      <c r="D754" s="55"/>
    </row>
    <row r="755" spans="1:4" hidden="1" outlineLevel="1" x14ac:dyDescent="0.25">
      <c r="A755" s="62">
        <v>17</v>
      </c>
      <c r="B755" s="191" t="s">
        <v>507</v>
      </c>
      <c r="C755" s="62"/>
      <c r="D755" s="55"/>
    </row>
    <row r="756" spans="1:4" hidden="1" outlineLevel="1" x14ac:dyDescent="0.25">
      <c r="A756" s="62">
        <v>18</v>
      </c>
      <c r="B756" s="191" t="s">
        <v>508</v>
      </c>
      <c r="C756" s="62"/>
      <c r="D756" s="55"/>
    </row>
    <row r="757" spans="1:4" hidden="1" outlineLevel="1" x14ac:dyDescent="0.25">
      <c r="A757" s="62">
        <v>19</v>
      </c>
      <c r="B757" s="191" t="s">
        <v>509</v>
      </c>
      <c r="C757" s="62"/>
      <c r="D757" s="55"/>
    </row>
    <row r="758" spans="1:4" hidden="1" outlineLevel="1" x14ac:dyDescent="0.25">
      <c r="A758" s="62">
        <v>20</v>
      </c>
      <c r="B758" s="191" t="s">
        <v>510</v>
      </c>
      <c r="C758" s="62"/>
      <c r="D758" s="55"/>
    </row>
    <row r="759" spans="1:4" hidden="1" outlineLevel="1" x14ac:dyDescent="0.25">
      <c r="A759" s="62">
        <v>21</v>
      </c>
      <c r="B759" s="191" t="s">
        <v>511</v>
      </c>
      <c r="C759" s="62"/>
      <c r="D759" s="55"/>
    </row>
    <row r="760" spans="1:4" hidden="1" outlineLevel="1" x14ac:dyDescent="0.25">
      <c r="A760" s="62">
        <v>22</v>
      </c>
      <c r="B760" s="191" t="s">
        <v>512</v>
      </c>
      <c r="C760" s="62"/>
      <c r="D760" s="55"/>
    </row>
    <row r="761" spans="1:4" ht="30" hidden="1" outlineLevel="1" x14ac:dyDescent="0.25">
      <c r="A761" s="62">
        <v>23</v>
      </c>
      <c r="B761" s="191" t="s">
        <v>513</v>
      </c>
      <c r="C761" s="62"/>
      <c r="D761" s="55"/>
    </row>
    <row r="762" spans="1:4" hidden="1" outlineLevel="1" x14ac:dyDescent="0.25">
      <c r="A762" s="62">
        <v>24</v>
      </c>
      <c r="B762" s="191" t="s">
        <v>514</v>
      </c>
      <c r="C762" s="62"/>
      <c r="D762" s="55"/>
    </row>
    <row r="763" spans="1:4" hidden="1" outlineLevel="1" x14ac:dyDescent="0.25">
      <c r="A763" s="62">
        <v>25</v>
      </c>
      <c r="B763" s="191" t="s">
        <v>515</v>
      </c>
      <c r="C763" s="62"/>
      <c r="D763" s="55"/>
    </row>
    <row r="764" spans="1:4" hidden="1" outlineLevel="1" x14ac:dyDescent="0.25">
      <c r="A764" s="62">
        <v>26</v>
      </c>
      <c r="B764" s="191" t="s">
        <v>516</v>
      </c>
      <c r="C764" s="62"/>
      <c r="D764" s="55"/>
    </row>
    <row r="765" spans="1:4" hidden="1" outlineLevel="1" x14ac:dyDescent="0.25">
      <c r="A765" s="62">
        <v>27</v>
      </c>
      <c r="B765" s="191" t="s">
        <v>517</v>
      </c>
      <c r="C765" s="62"/>
      <c r="D765" s="55"/>
    </row>
    <row r="766" spans="1:4" hidden="1" outlineLevel="1" x14ac:dyDescent="0.25">
      <c r="A766" s="62">
        <v>28</v>
      </c>
      <c r="B766" s="191" t="s">
        <v>518</v>
      </c>
      <c r="C766" s="62"/>
      <c r="D766" s="55"/>
    </row>
    <row r="767" spans="1:4" hidden="1" outlineLevel="1" x14ac:dyDescent="0.25">
      <c r="A767" s="62">
        <v>29</v>
      </c>
      <c r="B767" s="191" t="s">
        <v>519</v>
      </c>
      <c r="C767" s="62"/>
      <c r="D767" s="55"/>
    </row>
    <row r="768" spans="1:4" hidden="1" outlineLevel="1" x14ac:dyDescent="0.25">
      <c r="A768" s="62">
        <v>30</v>
      </c>
      <c r="B768" s="191" t="s">
        <v>520</v>
      </c>
      <c r="C768" s="62"/>
      <c r="D768" s="55"/>
    </row>
    <row r="769" spans="1:4" hidden="1" outlineLevel="1" x14ac:dyDescent="0.25">
      <c r="A769" s="62">
        <v>31</v>
      </c>
      <c r="B769" s="191" t="s">
        <v>521</v>
      </c>
      <c r="C769" s="62"/>
      <c r="D769" s="55"/>
    </row>
    <row r="770" spans="1:4" hidden="1" outlineLevel="1" x14ac:dyDescent="0.25">
      <c r="A770" s="62">
        <v>32</v>
      </c>
      <c r="B770" s="191" t="s">
        <v>522</v>
      </c>
      <c r="C770" s="62"/>
      <c r="D770" s="55"/>
    </row>
    <row r="771" spans="1:4" hidden="1" outlineLevel="1" x14ac:dyDescent="0.25">
      <c r="A771" s="62">
        <v>33</v>
      </c>
      <c r="B771" s="191" t="s">
        <v>523</v>
      </c>
      <c r="C771" s="62"/>
      <c r="D771" s="55"/>
    </row>
    <row r="772" spans="1:4" hidden="1" outlineLevel="1" x14ac:dyDescent="0.25">
      <c r="A772" s="62">
        <v>34</v>
      </c>
      <c r="B772" s="182"/>
      <c r="C772" s="62"/>
      <c r="D772" s="55"/>
    </row>
    <row r="773" spans="1:4" hidden="1" outlineLevel="1" x14ac:dyDescent="0.25">
      <c r="A773" s="62">
        <v>35</v>
      </c>
      <c r="B773" s="182"/>
      <c r="C773" s="62"/>
      <c r="D773" s="55"/>
    </row>
    <row r="774" spans="1:4" hidden="1" outlineLevel="1" x14ac:dyDescent="0.25">
      <c r="A774" s="62">
        <v>36</v>
      </c>
      <c r="B774" s="182"/>
      <c r="C774" s="62"/>
      <c r="D774" s="55"/>
    </row>
    <row r="775" spans="1:4" hidden="1" outlineLevel="1" x14ac:dyDescent="0.25">
      <c r="A775" s="62">
        <v>37</v>
      </c>
      <c r="B775" s="182"/>
      <c r="C775" s="62"/>
      <c r="D775" s="55"/>
    </row>
    <row r="776" spans="1:4" hidden="1" outlineLevel="1" x14ac:dyDescent="0.25">
      <c r="A776" s="62">
        <v>38</v>
      </c>
      <c r="B776" s="182"/>
      <c r="C776" s="62"/>
      <c r="D776" s="55"/>
    </row>
    <row r="777" spans="1:4" hidden="1" outlineLevel="1" x14ac:dyDescent="0.25">
      <c r="A777" s="62">
        <v>39</v>
      </c>
      <c r="B777" s="182"/>
      <c r="C777" s="62"/>
      <c r="D777" s="55"/>
    </row>
    <row r="778" spans="1:4" hidden="1" outlineLevel="1" x14ac:dyDescent="0.25">
      <c r="A778" s="62">
        <v>40</v>
      </c>
      <c r="B778" s="182"/>
      <c r="C778" s="62"/>
      <c r="D778" s="55"/>
    </row>
    <row r="779" spans="1:4" hidden="1" outlineLevel="1" x14ac:dyDescent="0.25">
      <c r="A779" s="62">
        <v>41</v>
      </c>
      <c r="B779" s="182"/>
      <c r="C779" s="62"/>
      <c r="D779" s="55"/>
    </row>
    <row r="780" spans="1:4" hidden="1" outlineLevel="1" x14ac:dyDescent="0.25">
      <c r="A780" s="62">
        <v>42</v>
      </c>
      <c r="B780" s="182"/>
      <c r="C780" s="62"/>
      <c r="D780" s="55"/>
    </row>
    <row r="781" spans="1:4" hidden="1" outlineLevel="1" x14ac:dyDescent="0.25">
      <c r="A781" s="62">
        <v>43</v>
      </c>
      <c r="B781" s="182"/>
      <c r="C781" s="62"/>
      <c r="D781" s="55"/>
    </row>
    <row r="782" spans="1:4" hidden="1" outlineLevel="1" x14ac:dyDescent="0.25">
      <c r="A782" s="62">
        <v>44</v>
      </c>
      <c r="B782" s="182"/>
      <c r="C782" s="62"/>
      <c r="D782" s="55"/>
    </row>
    <row r="783" spans="1:4" hidden="1" outlineLevel="1" x14ac:dyDescent="0.25">
      <c r="A783" s="62">
        <v>45</v>
      </c>
      <c r="B783" s="182"/>
      <c r="C783" s="62"/>
      <c r="D783" s="55"/>
    </row>
    <row r="784" spans="1:4" hidden="1" outlineLevel="1" x14ac:dyDescent="0.25">
      <c r="A784" s="62">
        <v>46</v>
      </c>
      <c r="B784" s="182"/>
      <c r="C784" s="62"/>
      <c r="D784" s="55"/>
    </row>
    <row r="785" spans="1:4" hidden="1" outlineLevel="1" x14ac:dyDescent="0.25">
      <c r="A785" s="62">
        <v>47</v>
      </c>
      <c r="B785" s="182"/>
      <c r="C785" s="62"/>
      <c r="D785" s="55"/>
    </row>
    <row r="786" spans="1:4" ht="15.75" hidden="1" outlineLevel="1" thickBot="1" x14ac:dyDescent="0.3">
      <c r="A786" s="63">
        <v>48</v>
      </c>
      <c r="B786" s="183"/>
      <c r="C786" s="63"/>
      <c r="D786" s="55"/>
    </row>
    <row r="787" spans="1:4" collapsed="1" x14ac:dyDescent="0.25"/>
  </sheetData>
  <mergeCells count="3">
    <mergeCell ref="B52:D52"/>
    <mergeCell ref="B101:D101"/>
    <mergeCell ref="C150:D150"/>
  </mergeCells>
  <pageMargins left="0.70866141732283472" right="0.70866141732283472" top="0.74803149606299213" bottom="0.74803149606299213" header="0.31496062992125984" footer="0.31496062992125984"/>
  <pageSetup paperSize="9" scale="16"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rgb="FF92D050"/>
  </sheetPr>
  <dimension ref="A1:AHP9"/>
  <sheetViews>
    <sheetView zoomScale="70" zoomScaleNormal="70" workbookViewId="0">
      <selection activeCell="AHY9" sqref="AHY9"/>
    </sheetView>
  </sheetViews>
  <sheetFormatPr defaultRowHeight="15" outlineLevelCol="3" x14ac:dyDescent="0.25"/>
  <cols>
    <col min="2" max="2" width="33.28515625" customWidth="1"/>
    <col min="3" max="4" width="18.85546875" hidden="1" customWidth="1" outlineLevel="1"/>
    <col min="5" max="8" width="19.85546875" hidden="1" customWidth="1" outlineLevel="1"/>
    <col min="9" max="9" width="9.140625" customWidth="1" collapsed="1"/>
    <col min="10" max="10" width="15.5703125" style="40" hidden="1" customWidth="1" outlineLevel="2"/>
    <col min="11" max="11" width="11" style="40" hidden="1" customWidth="1" outlineLevel="2"/>
    <col min="12" max="12" width="17.5703125" style="40" hidden="1" customWidth="1" outlineLevel="2"/>
    <col min="13" max="13" width="23.5703125" style="40" hidden="1" customWidth="1" outlineLevel="2"/>
    <col min="14" max="14" width="9.140625" style="40" hidden="1" customWidth="1" outlineLevel="2"/>
    <col min="15" max="15" width="9.140625" hidden="1" customWidth="1" outlineLevel="1" collapsed="1"/>
    <col min="16" max="16" width="15.5703125" style="40" hidden="1" customWidth="1" outlineLevel="2"/>
    <col min="17" max="17" width="11" style="40" hidden="1" customWidth="1" outlineLevel="2"/>
    <col min="18" max="18" width="17.5703125" style="40" hidden="1" customWidth="1" outlineLevel="2"/>
    <col min="19" max="19" width="23.5703125" style="40" hidden="1" customWidth="1" outlineLevel="2"/>
    <col min="20" max="20" width="9.140625" style="40" hidden="1" customWidth="1" outlineLevel="2"/>
    <col min="21" max="21" width="9.140625" hidden="1" customWidth="1" outlineLevel="1" collapsed="1"/>
    <col min="22" max="22" width="15.5703125" style="40" hidden="1" customWidth="1" outlineLevel="2"/>
    <col min="23" max="23" width="11" style="40" hidden="1" customWidth="1" outlineLevel="2"/>
    <col min="24" max="24" width="17.5703125" style="40" hidden="1" customWidth="1" outlineLevel="2"/>
    <col min="25" max="25" width="23.5703125" style="40" hidden="1" customWidth="1" outlineLevel="2"/>
    <col min="26" max="26" width="9.140625" style="40" hidden="1" customWidth="1" outlineLevel="2"/>
    <col min="27" max="27" width="9.140625" hidden="1" customWidth="1" outlineLevel="1" collapsed="1"/>
    <col min="28" max="28" width="15.5703125" style="40" hidden="1" customWidth="1" outlineLevel="2"/>
    <col min="29" max="29" width="11" style="40" hidden="1" customWidth="1" outlineLevel="2"/>
    <col min="30" max="30" width="17.5703125" style="40" hidden="1" customWidth="1" outlineLevel="2"/>
    <col min="31" max="31" width="23.5703125" style="40" hidden="1" customWidth="1" outlineLevel="2"/>
    <col min="32" max="32" width="9.140625" style="40" hidden="1" customWidth="1" outlineLevel="2"/>
    <col min="33" max="33" width="9.140625" hidden="1" customWidth="1" outlineLevel="1" collapsed="1"/>
    <col min="34" max="34" width="15.5703125" style="40" hidden="1" customWidth="1" outlineLevel="2"/>
    <col min="35" max="35" width="11" style="40" hidden="1" customWidth="1" outlineLevel="2"/>
    <col min="36" max="36" width="17.5703125" style="40" hidden="1" customWidth="1" outlineLevel="2"/>
    <col min="37" max="37" width="23.5703125" style="40" hidden="1" customWidth="1" outlineLevel="2"/>
    <col min="38" max="38" width="9.140625" style="40" hidden="1" customWidth="1" outlineLevel="2"/>
    <col min="39" max="39" width="9.140625" hidden="1" customWidth="1" outlineLevel="1" collapsed="1"/>
    <col min="40" max="40" width="15.5703125" style="40" hidden="1" customWidth="1" outlineLevel="2"/>
    <col min="41" max="41" width="11" style="40" hidden="1" customWidth="1" outlineLevel="2"/>
    <col min="42" max="42" width="17.5703125" style="40" hidden="1" customWidth="1" outlineLevel="2"/>
    <col min="43" max="43" width="23.5703125" style="40" hidden="1" customWidth="1" outlineLevel="2"/>
    <col min="44" max="44" width="9.140625" style="40" hidden="1" customWidth="1" outlineLevel="2"/>
    <col min="45" max="45" width="9.140625" hidden="1" customWidth="1" outlineLevel="1" collapsed="1"/>
    <col min="46" max="46" width="15.5703125" style="40" hidden="1" customWidth="1" outlineLevel="2"/>
    <col min="47" max="47" width="11" style="40" hidden="1" customWidth="1" outlineLevel="2"/>
    <col min="48" max="48" width="17.5703125" style="40" hidden="1" customWidth="1" outlineLevel="2"/>
    <col min="49" max="49" width="23.5703125" style="40" hidden="1" customWidth="1" outlineLevel="2"/>
    <col min="50" max="50" width="9.140625" style="40" hidden="1" customWidth="1" outlineLevel="2"/>
    <col min="51" max="51" width="9.140625" hidden="1" customWidth="1" outlineLevel="1" collapsed="1"/>
    <col min="52" max="52" width="15.5703125" style="40" hidden="1" customWidth="1" outlineLevel="2"/>
    <col min="53" max="53" width="11" style="40" hidden="1" customWidth="1" outlineLevel="2"/>
    <col min="54" max="54" width="17.5703125" style="40" hidden="1" customWidth="1" outlineLevel="2"/>
    <col min="55" max="55" width="23.5703125" style="40" hidden="1" customWidth="1" outlineLevel="2"/>
    <col min="56" max="56" width="9.140625" style="40" hidden="1" customWidth="1" outlineLevel="2"/>
    <col min="57" max="57" width="9.140625" hidden="1" customWidth="1" outlineLevel="1" collapsed="1"/>
    <col min="58" max="58" width="15.5703125" style="40" hidden="1" customWidth="1" outlineLevel="2"/>
    <col min="59" max="59" width="11" style="40" hidden="1" customWidth="1" outlineLevel="2"/>
    <col min="60" max="60" width="17.5703125" style="40" hidden="1" customWidth="1" outlineLevel="2"/>
    <col min="61" max="61" width="23.5703125" style="40" hidden="1" customWidth="1" outlineLevel="2"/>
    <col min="62" max="62" width="9.140625" style="40" hidden="1" customWidth="1" outlineLevel="2"/>
    <col min="63" max="63" width="9.140625" hidden="1" customWidth="1" outlineLevel="1" collapsed="1"/>
    <col min="64" max="64" width="15.5703125" style="40" hidden="1" customWidth="1" outlineLevel="2"/>
    <col min="65" max="65" width="11" style="40" hidden="1" customWidth="1" outlineLevel="2"/>
    <col min="66" max="66" width="17.5703125" style="40" hidden="1" customWidth="1" outlineLevel="2"/>
    <col min="67" max="67" width="23.5703125" style="40" hidden="1" customWidth="1" outlineLevel="2"/>
    <col min="68" max="68" width="9.140625" style="40" hidden="1" customWidth="1" outlineLevel="2"/>
    <col min="69" max="69" width="9.140625" hidden="1" customWidth="1" outlineLevel="1" collapsed="1"/>
    <col min="70" max="70" width="15.5703125" style="40" hidden="1" customWidth="1" outlineLevel="2"/>
    <col min="71" max="71" width="11" style="40" hidden="1" customWidth="1" outlineLevel="2"/>
    <col min="72" max="72" width="17.5703125" style="40" hidden="1" customWidth="1" outlineLevel="2"/>
    <col min="73" max="73" width="23.5703125" style="40" hidden="1" customWidth="1" outlineLevel="2"/>
    <col min="74" max="74" width="9.140625" style="40" hidden="1" customWidth="1" outlineLevel="2"/>
    <col min="75" max="75" width="9.140625" hidden="1" customWidth="1" outlineLevel="1" collapsed="1"/>
    <col min="76" max="76" width="15.5703125" style="40" hidden="1" customWidth="1" outlineLevel="2"/>
    <col min="77" max="77" width="11" style="40" hidden="1" customWidth="1" outlineLevel="2"/>
    <col min="78" max="78" width="17.5703125" style="40" hidden="1" customWidth="1" outlineLevel="2"/>
    <col min="79" max="79" width="23.5703125" style="40" hidden="1" customWidth="1" outlineLevel="2"/>
    <col min="80" max="80" width="9.140625" style="40" hidden="1" customWidth="1" outlineLevel="2"/>
    <col min="81" max="81" width="9.140625" hidden="1" customWidth="1" outlineLevel="1"/>
    <col min="82" max="82" width="15.5703125" style="40" hidden="1" customWidth="1" outlineLevel="2"/>
    <col min="83" max="83" width="11" style="40" hidden="1" customWidth="1" outlineLevel="2"/>
    <col min="84" max="84" width="17.5703125" style="40" hidden="1" customWidth="1" outlineLevel="2"/>
    <col min="85" max="85" width="23.5703125" style="40" hidden="1" customWidth="1" outlineLevel="2"/>
    <col min="86" max="86" width="9.140625" style="40" hidden="1" customWidth="1" outlineLevel="2"/>
    <col min="87" max="87" width="9.140625" hidden="1" customWidth="1" outlineLevel="1"/>
    <col min="88" max="88" width="15.5703125" style="40" hidden="1" customWidth="1" outlineLevel="2"/>
    <col min="89" max="89" width="11" style="40" hidden="1" customWidth="1" outlineLevel="2"/>
    <col min="90" max="90" width="17.5703125" style="40" hidden="1" customWidth="1" outlineLevel="2"/>
    <col min="91" max="91" width="23.5703125" style="40" hidden="1" customWidth="1" outlineLevel="2"/>
    <col min="92" max="92" width="9.140625" style="40" hidden="1" customWidth="1" outlineLevel="2"/>
    <col min="93" max="93" width="9.140625" hidden="1" customWidth="1" outlineLevel="1"/>
    <col min="94" max="94" width="15.5703125" style="40" hidden="1" customWidth="1" outlineLevel="2"/>
    <col min="95" max="95" width="11" style="40" hidden="1" customWidth="1" outlineLevel="2"/>
    <col min="96" max="96" width="17.5703125" style="40" hidden="1" customWidth="1" outlineLevel="2"/>
    <col min="97" max="97" width="23.5703125" style="40" hidden="1" customWidth="1" outlineLevel="2"/>
    <col min="98" max="98" width="9.140625" style="40" hidden="1" customWidth="1" outlineLevel="2"/>
    <col min="99" max="99" width="9.140625" hidden="1" customWidth="1" outlineLevel="1"/>
    <col min="100" max="100" width="12.7109375" customWidth="1" collapsed="1"/>
    <col min="101" max="102" width="12.7109375" customWidth="1"/>
    <col min="103" max="107" width="18.85546875" hidden="1" customWidth="1" outlineLevel="1"/>
    <col min="108" max="108" width="9.140625" collapsed="1"/>
    <col min="109" max="113" width="19.7109375" hidden="1" customWidth="1" outlineLevel="1"/>
    <col min="114" max="114" width="9.140625" collapsed="1"/>
    <col min="115" max="116" width="19.7109375" hidden="1" customWidth="1" outlineLevel="1"/>
    <col min="117" max="117" width="9.140625" collapsed="1"/>
    <col min="118" max="122" width="18.85546875" hidden="1" customWidth="1" outlineLevel="1"/>
    <col min="123" max="123" width="9.140625" collapsed="1"/>
    <col min="124" max="124" width="12.28515625" customWidth="1"/>
    <col min="125" max="129" width="18.85546875" hidden="1" customWidth="1" outlineLevel="1"/>
    <col min="130" max="130" width="9.140625" collapsed="1"/>
    <col min="131" max="135" width="18.85546875" hidden="1" customWidth="1" outlineLevel="1"/>
    <col min="136" max="136" width="9.140625" collapsed="1"/>
    <col min="137" max="141" width="18.85546875" hidden="1" customWidth="1" outlineLevel="1"/>
    <col min="142" max="142" width="9.140625" collapsed="1"/>
    <col min="143" max="151" width="20.7109375" hidden="1" customWidth="1" outlineLevel="1"/>
    <col min="152" max="152" width="21.85546875" hidden="1" customWidth="1" outlineLevel="1"/>
    <col min="153" max="153" width="9.140625" collapsed="1"/>
    <col min="154" max="162" width="7.28515625" hidden="1" customWidth="1" outlineLevel="1"/>
    <col min="163" max="169" width="8.28515625" hidden="1" customWidth="1" outlineLevel="1"/>
    <col min="170" max="170" width="9.140625" collapsed="1"/>
    <col min="171" max="171" width="15.42578125" hidden="1" customWidth="1" outlineLevel="1"/>
    <col min="172" max="172" width="19" hidden="1" customWidth="1" outlineLevel="1"/>
    <col min="173" max="173" width="16.5703125" hidden="1" customWidth="1" outlineLevel="1"/>
    <col min="174" max="174" width="17.5703125" hidden="1" customWidth="1" outlineLevel="1"/>
    <col min="175" max="175" width="20.140625" hidden="1" customWidth="1" outlineLevel="1"/>
    <col min="176" max="177" width="18.140625" hidden="1" customWidth="1" outlineLevel="1"/>
    <col min="178" max="178" width="24.140625" hidden="1" customWidth="1" outlineLevel="1"/>
    <col min="179" max="179" width="21.140625" hidden="1" customWidth="1" outlineLevel="1"/>
    <col min="180" max="180" width="9.140625" hidden="1" customWidth="1" outlineLevel="1"/>
    <col min="181" max="181" width="21.28515625" hidden="1" customWidth="1" outlineLevel="1"/>
    <col min="182" max="182" width="13.7109375" hidden="1" customWidth="1" outlineLevel="1"/>
    <col min="183" max="183" width="9.140625" collapsed="1"/>
    <col min="184" max="184" width="15.5703125" style="40" hidden="1" customWidth="1" outlineLevel="3"/>
    <col min="185" max="185" width="11" style="40" hidden="1" customWidth="1" outlineLevel="3"/>
    <col min="186" max="186" width="17.5703125" style="40" hidden="1" customWidth="1" outlineLevel="3"/>
    <col min="187" max="187" width="23.5703125" style="40" hidden="1" customWidth="1" outlineLevel="3"/>
    <col min="188" max="188" width="9.140625" style="40" hidden="1" customWidth="1" outlineLevel="3"/>
    <col min="189" max="189" width="9.140625" hidden="1" customWidth="1" outlineLevel="2" collapsed="1"/>
    <col min="190" max="190" width="15.5703125" style="40" hidden="1" customWidth="1" outlineLevel="3"/>
    <col min="191" max="191" width="11" style="40" hidden="1" customWidth="1" outlineLevel="3"/>
    <col min="192" max="192" width="17.5703125" style="40" hidden="1" customWidth="1" outlineLevel="3"/>
    <col min="193" max="193" width="23.5703125" style="40" hidden="1" customWidth="1" outlineLevel="3"/>
    <col min="194" max="194" width="9.140625" style="40" hidden="1" customWidth="1" outlineLevel="3"/>
    <col min="195" max="195" width="9.140625" hidden="1" customWidth="1" outlineLevel="2" collapsed="1"/>
    <col min="196" max="196" width="15.5703125" style="40" hidden="1" customWidth="1" outlineLevel="3"/>
    <col min="197" max="197" width="11" style="40" hidden="1" customWidth="1" outlineLevel="3"/>
    <col min="198" max="198" width="17.5703125" style="40" hidden="1" customWidth="1" outlineLevel="3"/>
    <col min="199" max="199" width="23.5703125" style="40" hidden="1" customWidth="1" outlineLevel="3"/>
    <col min="200" max="200" width="9.140625" style="40" hidden="1" customWidth="1" outlineLevel="3"/>
    <col min="201" max="201" width="9.140625" hidden="1" customWidth="1" outlineLevel="2" collapsed="1"/>
    <col min="202" max="202" width="15.5703125" style="40" hidden="1" customWidth="1" outlineLevel="3"/>
    <col min="203" max="203" width="11" style="40" hidden="1" customWidth="1" outlineLevel="3"/>
    <col min="204" max="204" width="17.5703125" style="40" hidden="1" customWidth="1" outlineLevel="3"/>
    <col min="205" max="205" width="23.5703125" style="40" hidden="1" customWidth="1" outlineLevel="3"/>
    <col min="206" max="206" width="9.140625" style="40" hidden="1" customWidth="1" outlineLevel="3"/>
    <col min="207" max="207" width="9.140625" hidden="1" customWidth="1" outlineLevel="2" collapsed="1"/>
    <col min="208" max="208" width="15.5703125" style="40" hidden="1" customWidth="1" outlineLevel="3"/>
    <col min="209" max="209" width="11" style="40" hidden="1" customWidth="1" outlineLevel="3"/>
    <col min="210" max="210" width="17.5703125" style="40" hidden="1" customWidth="1" outlineLevel="3"/>
    <col min="211" max="211" width="23.5703125" style="40" hidden="1" customWidth="1" outlineLevel="3"/>
    <col min="212" max="212" width="9.140625" style="40" hidden="1" customWidth="1" outlineLevel="3"/>
    <col min="213" max="213" width="9.140625" hidden="1" customWidth="1" outlineLevel="2" collapsed="1"/>
    <col min="214" max="214" width="15.5703125" style="40" hidden="1" customWidth="1" outlineLevel="3"/>
    <col min="215" max="215" width="11" style="40" hidden="1" customWidth="1" outlineLevel="3"/>
    <col min="216" max="216" width="17.5703125" style="40" hidden="1" customWidth="1" outlineLevel="3"/>
    <col min="217" max="217" width="23.5703125" style="40" hidden="1" customWidth="1" outlineLevel="3"/>
    <col min="218" max="218" width="9.140625" style="40" hidden="1" customWidth="1" outlineLevel="3"/>
    <col min="219" max="219" width="9.140625" hidden="1" customWidth="1" outlineLevel="2" collapsed="1"/>
    <col min="220" max="220" width="15.5703125" style="40" hidden="1" customWidth="1" outlineLevel="3"/>
    <col min="221" max="221" width="11" style="40" hidden="1" customWidth="1" outlineLevel="3"/>
    <col min="222" max="222" width="17.5703125" style="40" hidden="1" customWidth="1" outlineLevel="3"/>
    <col min="223" max="223" width="23.5703125" style="40" hidden="1" customWidth="1" outlineLevel="3"/>
    <col min="224" max="224" width="9.140625" style="40" hidden="1" customWidth="1" outlineLevel="3"/>
    <col min="225" max="225" width="9.140625" hidden="1" customWidth="1" outlineLevel="2" collapsed="1"/>
    <col min="226" max="226" width="15.5703125" style="40" hidden="1" customWidth="1" outlineLevel="3"/>
    <col min="227" max="227" width="11" style="40" hidden="1" customWidth="1" outlineLevel="3"/>
    <col min="228" max="228" width="17.5703125" style="40" hidden="1" customWidth="1" outlineLevel="3"/>
    <col min="229" max="229" width="23.5703125" style="40" hidden="1" customWidth="1" outlineLevel="3"/>
    <col min="230" max="230" width="9.140625" style="40" hidden="1" customWidth="1" outlineLevel="3"/>
    <col min="231" max="231" width="9.140625" hidden="1" customWidth="1" outlineLevel="2" collapsed="1"/>
    <col min="232" max="232" width="10.42578125" hidden="1" customWidth="1" outlineLevel="1"/>
    <col min="233" max="233" width="15.5703125" style="40" hidden="1" customWidth="1" outlineLevel="3"/>
    <col min="234" max="234" width="11" style="40" hidden="1" customWidth="1" outlineLevel="3"/>
    <col min="235" max="235" width="17.5703125" style="40" hidden="1" customWidth="1" outlineLevel="3"/>
    <col min="236" max="236" width="23.5703125" style="40" hidden="1" customWidth="1" outlineLevel="3"/>
    <col min="237" max="237" width="9.140625" style="40" hidden="1" customWidth="1" outlineLevel="3"/>
    <col min="238" max="238" width="9.140625" hidden="1" customWidth="1" outlineLevel="2" collapsed="1"/>
    <col min="239" max="239" width="15.5703125" style="40" hidden="1" customWidth="1" outlineLevel="3"/>
    <col min="240" max="240" width="11" style="40" hidden="1" customWidth="1" outlineLevel="3"/>
    <col min="241" max="241" width="17.5703125" style="40" hidden="1" customWidth="1" outlineLevel="3"/>
    <col min="242" max="242" width="23.5703125" style="40" hidden="1" customWidth="1" outlineLevel="3"/>
    <col min="243" max="243" width="9.140625" style="40" hidden="1" customWidth="1" outlineLevel="3"/>
    <col min="244" max="244" width="9.140625" hidden="1" customWidth="1" outlineLevel="2" collapsed="1"/>
    <col min="245" max="245" width="15.5703125" style="40" hidden="1" customWidth="1" outlineLevel="3"/>
    <col min="246" max="246" width="11" style="40" hidden="1" customWidth="1" outlineLevel="3"/>
    <col min="247" max="247" width="17.5703125" style="40" hidden="1" customWidth="1" outlineLevel="3"/>
    <col min="248" max="248" width="23.5703125" style="40" hidden="1" customWidth="1" outlineLevel="3"/>
    <col min="249" max="249" width="9.140625" style="40" hidden="1" customWidth="1" outlineLevel="3"/>
    <col min="250" max="250" width="9.140625" hidden="1" customWidth="1" outlineLevel="2" collapsed="1"/>
    <col min="251" max="251" width="15.5703125" style="40" hidden="1" customWidth="1" outlineLevel="3"/>
    <col min="252" max="252" width="11" style="40" hidden="1" customWidth="1" outlineLevel="3"/>
    <col min="253" max="253" width="17.5703125" style="40" hidden="1" customWidth="1" outlineLevel="3"/>
    <col min="254" max="254" width="23.5703125" style="40" hidden="1" customWidth="1" outlineLevel="3"/>
    <col min="255" max="255" width="9.140625" style="40" hidden="1" customWidth="1" outlineLevel="3"/>
    <col min="256" max="256" width="9.140625" hidden="1" customWidth="1" outlineLevel="2" collapsed="1"/>
    <col min="257" max="257" width="15.5703125" style="40" hidden="1" customWidth="1" outlineLevel="3"/>
    <col min="258" max="258" width="11" style="40" hidden="1" customWidth="1" outlineLevel="3"/>
    <col min="259" max="259" width="17.5703125" style="40" hidden="1" customWidth="1" outlineLevel="3"/>
    <col min="260" max="260" width="23.5703125" style="40" hidden="1" customWidth="1" outlineLevel="3"/>
    <col min="261" max="261" width="9.140625" style="40" hidden="1" customWidth="1" outlineLevel="3"/>
    <col min="262" max="262" width="9.140625" hidden="1" customWidth="1" outlineLevel="2" collapsed="1"/>
    <col min="263" max="263" width="15.5703125" style="40" hidden="1" customWidth="1" outlineLevel="3"/>
    <col min="264" max="264" width="11" style="40" hidden="1" customWidth="1" outlineLevel="3"/>
    <col min="265" max="265" width="17.5703125" style="40" hidden="1" customWidth="1" outlineLevel="3"/>
    <col min="266" max="266" width="23.5703125" style="40" hidden="1" customWidth="1" outlineLevel="3"/>
    <col min="267" max="267" width="9.140625" style="40" hidden="1" customWidth="1" outlineLevel="3"/>
    <col min="268" max="268" width="9.140625" hidden="1" customWidth="1" outlineLevel="2" collapsed="1"/>
    <col min="269" max="269" width="15.5703125" style="40" hidden="1" customWidth="1" outlineLevel="3"/>
    <col min="270" max="270" width="11" style="40" hidden="1" customWidth="1" outlineLevel="3"/>
    <col min="271" max="271" width="17.5703125" style="40" hidden="1" customWidth="1" outlineLevel="3"/>
    <col min="272" max="272" width="23.5703125" style="40" hidden="1" customWidth="1" outlineLevel="3"/>
    <col min="273" max="273" width="9.140625" style="40" hidden="1" customWidth="1" outlineLevel="3"/>
    <col min="274" max="274" width="9.140625" hidden="1" customWidth="1" outlineLevel="2" collapsed="1"/>
    <col min="275" max="275" width="15.5703125" style="40" hidden="1" customWidth="1" outlineLevel="3"/>
    <col min="276" max="276" width="11" style="40" hidden="1" customWidth="1" outlineLevel="3"/>
    <col min="277" max="277" width="17.5703125" style="40" hidden="1" customWidth="1" outlineLevel="3"/>
    <col min="278" max="278" width="23.5703125" style="40" hidden="1" customWidth="1" outlineLevel="3"/>
    <col min="279" max="279" width="9.140625" style="40" hidden="1" customWidth="1" outlineLevel="3"/>
    <col min="280" max="280" width="9.140625" hidden="1" customWidth="1" outlineLevel="2" collapsed="1"/>
    <col min="281" max="281" width="9.140625" hidden="1" customWidth="1" outlineLevel="1"/>
    <col min="282" max="282" width="15.5703125" style="40" hidden="1" customWidth="1" outlineLevel="2"/>
    <col min="283" max="283" width="11" style="40" hidden="1" customWidth="1" outlineLevel="2"/>
    <col min="284" max="284" width="17.5703125" style="40" hidden="1" customWidth="1" outlineLevel="2"/>
    <col min="285" max="285" width="23.5703125" style="40" hidden="1" customWidth="1" outlineLevel="2"/>
    <col min="286" max="286" width="9.140625" style="40" hidden="1" customWidth="1" outlineLevel="2"/>
    <col min="287" max="287" width="9.140625" hidden="1" customWidth="1" outlineLevel="1" collapsed="1"/>
    <col min="288" max="288" width="15.5703125" style="40" hidden="1" customWidth="1" outlineLevel="2"/>
    <col min="289" max="289" width="11" style="40" hidden="1" customWidth="1" outlineLevel="2"/>
    <col min="290" max="290" width="17.5703125" style="40" hidden="1" customWidth="1" outlineLevel="2"/>
    <col min="291" max="291" width="23.5703125" style="40" hidden="1" customWidth="1" outlineLevel="2"/>
    <col min="292" max="292" width="9.140625" style="40" hidden="1" customWidth="1" outlineLevel="2"/>
    <col min="293" max="293" width="16.85546875" hidden="1" customWidth="1" outlineLevel="1" collapsed="1"/>
    <col min="294" max="294" width="15.5703125" style="40" hidden="1" customWidth="1" outlineLevel="2"/>
    <col min="295" max="295" width="11" style="40" hidden="1" customWidth="1" outlineLevel="2"/>
    <col min="296" max="296" width="17.5703125" style="40" hidden="1" customWidth="1" outlineLevel="2"/>
    <col min="297" max="297" width="23.5703125" style="40" hidden="1" customWidth="1" outlineLevel="2"/>
    <col min="298" max="298" width="6" style="40" hidden="1" customWidth="1" outlineLevel="2"/>
    <col min="299" max="299" width="17" hidden="1" customWidth="1" outlineLevel="1" collapsed="1"/>
    <col min="300" max="300" width="19" hidden="1" customWidth="1" outlineLevel="2"/>
    <col min="301" max="302" width="18.85546875" hidden="1" customWidth="1" outlineLevel="2"/>
    <col min="303" max="303" width="21.28515625" hidden="1" customWidth="1" outlineLevel="2"/>
    <col min="304" max="304" width="18.85546875" hidden="1" customWidth="1" outlineLevel="2"/>
    <col min="305" max="305" width="9.140625" hidden="1" customWidth="1" outlineLevel="1" collapsed="1"/>
    <col min="306" max="314" width="14.7109375" hidden="1" customWidth="1" outlineLevel="2"/>
    <col min="315" max="315" width="15.7109375" hidden="1" customWidth="1" outlineLevel="2"/>
    <col min="316" max="316" width="9" hidden="1" customWidth="1" outlineLevel="1"/>
    <col min="317" max="317" width="9.140625" collapsed="1"/>
    <col min="318" max="318" width="15.5703125" style="40" hidden="1" customWidth="1" outlineLevel="3"/>
    <col min="319" max="319" width="11" style="40" hidden="1" customWidth="1" outlineLevel="3"/>
    <col min="320" max="320" width="17.5703125" style="40" hidden="1" customWidth="1" outlineLevel="3"/>
    <col min="321" max="321" width="23.5703125" style="40" hidden="1" customWidth="1" outlineLevel="3"/>
    <col min="322" max="322" width="9.140625" style="40" hidden="1" customWidth="1" outlineLevel="3"/>
    <col min="323" max="323" width="9.140625" hidden="1" customWidth="1" outlineLevel="2" collapsed="1"/>
    <col min="324" max="324" width="15.5703125" style="40" hidden="1" customWidth="1" outlineLevel="3"/>
    <col min="325" max="325" width="11" style="40" hidden="1" customWidth="1" outlineLevel="3"/>
    <col min="326" max="326" width="17.5703125" style="40" hidden="1" customWidth="1" outlineLevel="3"/>
    <col min="327" max="327" width="23.5703125" style="40" hidden="1" customWidth="1" outlineLevel="3"/>
    <col min="328" max="328" width="9.140625" style="40" hidden="1" customWidth="1" outlineLevel="3"/>
    <col min="329" max="329" width="9.140625" hidden="1" customWidth="1" outlineLevel="2" collapsed="1"/>
    <col min="330" max="330" width="15.5703125" style="40" hidden="1" customWidth="1" outlineLevel="3"/>
    <col min="331" max="331" width="11" style="40" hidden="1" customWidth="1" outlineLevel="3"/>
    <col min="332" max="332" width="17.5703125" style="40" hidden="1" customWidth="1" outlineLevel="3"/>
    <col min="333" max="333" width="23.5703125" style="40" hidden="1" customWidth="1" outlineLevel="3"/>
    <col min="334" max="334" width="9.140625" style="40" hidden="1" customWidth="1" outlineLevel="3"/>
    <col min="335" max="335" width="9.140625" hidden="1" customWidth="1" outlineLevel="2" collapsed="1"/>
    <col min="336" max="336" width="15.5703125" style="40" hidden="1" customWidth="1" outlineLevel="3"/>
    <col min="337" max="337" width="11" style="40" hidden="1" customWidth="1" outlineLevel="3"/>
    <col min="338" max="338" width="17.5703125" style="40" hidden="1" customWidth="1" outlineLevel="3"/>
    <col min="339" max="339" width="23.5703125" style="40" hidden="1" customWidth="1" outlineLevel="3"/>
    <col min="340" max="340" width="9.140625" style="40" hidden="1" customWidth="1" outlineLevel="3"/>
    <col min="341" max="341" width="9.140625" hidden="1" customWidth="1" outlineLevel="2" collapsed="1"/>
    <col min="342" max="342" width="15.5703125" style="40" hidden="1" customWidth="1" outlineLevel="3"/>
    <col min="343" max="343" width="11" style="40" hidden="1" customWidth="1" outlineLevel="3"/>
    <col min="344" max="344" width="17.5703125" style="40" hidden="1" customWidth="1" outlineLevel="3"/>
    <col min="345" max="345" width="23.5703125" style="40" hidden="1" customWidth="1" outlineLevel="3"/>
    <col min="346" max="346" width="9.140625" style="40" hidden="1" customWidth="1" outlineLevel="3"/>
    <col min="347" max="347" width="9.140625" hidden="1" customWidth="1" outlineLevel="2" collapsed="1"/>
    <col min="348" max="348" width="15.5703125" style="40" hidden="1" customWidth="1" outlineLevel="3"/>
    <col min="349" max="349" width="11" style="40" hidden="1" customWidth="1" outlineLevel="3"/>
    <col min="350" max="350" width="17.5703125" style="40" hidden="1" customWidth="1" outlineLevel="3"/>
    <col min="351" max="351" width="23.5703125" style="40" hidden="1" customWidth="1" outlineLevel="3"/>
    <col min="352" max="352" width="9.140625" style="40" hidden="1" customWidth="1" outlineLevel="3"/>
    <col min="353" max="353" width="9.140625" hidden="1" customWidth="1" outlineLevel="2" collapsed="1"/>
    <col min="354" max="354" width="15.5703125" style="40" hidden="1" customWidth="1" outlineLevel="3"/>
    <col min="355" max="355" width="11" style="40" hidden="1" customWidth="1" outlineLevel="3"/>
    <col min="356" max="356" width="17.5703125" style="40" hidden="1" customWidth="1" outlineLevel="3"/>
    <col min="357" max="357" width="23.5703125" style="40" hidden="1" customWidth="1" outlineLevel="3"/>
    <col min="358" max="358" width="9.140625" style="40" hidden="1" customWidth="1" outlineLevel="3"/>
    <col min="359" max="359" width="9.140625" hidden="1" customWidth="1" outlineLevel="2" collapsed="1"/>
    <col min="360" max="360" width="15.5703125" style="40" hidden="1" customWidth="1" outlineLevel="3"/>
    <col min="361" max="361" width="11" style="40" hidden="1" customWidth="1" outlineLevel="3"/>
    <col min="362" max="362" width="17.5703125" style="40" hidden="1" customWidth="1" outlineLevel="3"/>
    <col min="363" max="363" width="23.5703125" style="40" hidden="1" customWidth="1" outlineLevel="3"/>
    <col min="364" max="364" width="9.140625" style="40" hidden="1" customWidth="1" outlineLevel="3"/>
    <col min="365" max="365" width="9.140625" hidden="1" customWidth="1" outlineLevel="2" collapsed="1"/>
    <col min="366" max="366" width="10.42578125" hidden="1" customWidth="1" outlineLevel="1"/>
    <col min="367" max="367" width="15.5703125" style="40" hidden="1" customWidth="1" outlineLevel="3"/>
    <col min="368" max="368" width="11" style="40" hidden="1" customWidth="1" outlineLevel="3"/>
    <col min="369" max="369" width="17.5703125" style="40" hidden="1" customWidth="1" outlineLevel="3"/>
    <col min="370" max="370" width="23.5703125" style="40" hidden="1" customWidth="1" outlineLevel="3"/>
    <col min="371" max="371" width="9.140625" style="40" hidden="1" customWidth="1" outlineLevel="3"/>
    <col min="372" max="372" width="9.140625" hidden="1" customWidth="1" outlineLevel="2" collapsed="1"/>
    <col min="373" max="373" width="15.5703125" style="40" hidden="1" customWidth="1" outlineLevel="3"/>
    <col min="374" max="374" width="11" style="40" hidden="1" customWidth="1" outlineLevel="3"/>
    <col min="375" max="375" width="17.5703125" style="40" hidden="1" customWidth="1" outlineLevel="3"/>
    <col min="376" max="376" width="23.5703125" style="40" hidden="1" customWidth="1" outlineLevel="3"/>
    <col min="377" max="377" width="9.140625" style="40" hidden="1" customWidth="1" outlineLevel="3"/>
    <col min="378" max="378" width="9.140625" hidden="1" customWidth="1" outlineLevel="2" collapsed="1"/>
    <col min="379" max="379" width="15.5703125" style="40" hidden="1" customWidth="1" outlineLevel="3"/>
    <col min="380" max="380" width="11" style="40" hidden="1" customWidth="1" outlineLevel="3"/>
    <col min="381" max="381" width="17.5703125" style="40" hidden="1" customWidth="1" outlineLevel="3"/>
    <col min="382" max="382" width="23.5703125" style="40" hidden="1" customWidth="1" outlineLevel="3"/>
    <col min="383" max="383" width="9.140625" style="40" hidden="1" customWidth="1" outlineLevel="3"/>
    <col min="384" max="384" width="9.140625" hidden="1" customWidth="1" outlineLevel="2" collapsed="1"/>
    <col min="385" max="385" width="15.5703125" style="40" hidden="1" customWidth="1" outlineLevel="3"/>
    <col min="386" max="386" width="11" style="40" hidden="1" customWidth="1" outlineLevel="3"/>
    <col min="387" max="387" width="17.5703125" style="40" hidden="1" customWidth="1" outlineLevel="3"/>
    <col min="388" max="388" width="23.5703125" style="40" hidden="1" customWidth="1" outlineLevel="3"/>
    <col min="389" max="389" width="9.140625" style="40" hidden="1" customWidth="1" outlineLevel="3"/>
    <col min="390" max="390" width="9.140625" hidden="1" customWidth="1" outlineLevel="2" collapsed="1"/>
    <col min="391" max="391" width="15.5703125" style="40" hidden="1" customWidth="1" outlineLevel="3"/>
    <col min="392" max="392" width="11" style="40" hidden="1" customWidth="1" outlineLevel="3"/>
    <col min="393" max="393" width="17.5703125" style="40" hidden="1" customWidth="1" outlineLevel="3"/>
    <col min="394" max="394" width="23.5703125" style="40" hidden="1" customWidth="1" outlineLevel="3"/>
    <col min="395" max="395" width="9.140625" style="40" hidden="1" customWidth="1" outlineLevel="3"/>
    <col min="396" max="396" width="9.140625" hidden="1" customWidth="1" outlineLevel="2" collapsed="1"/>
    <col min="397" max="397" width="15.5703125" style="40" hidden="1" customWidth="1" outlineLevel="3"/>
    <col min="398" max="398" width="11" style="40" hidden="1" customWidth="1" outlineLevel="3"/>
    <col min="399" max="399" width="17.5703125" style="40" hidden="1" customWidth="1" outlineLevel="3"/>
    <col min="400" max="400" width="23.5703125" style="40" hidden="1" customWidth="1" outlineLevel="3"/>
    <col min="401" max="401" width="9.140625" style="40" hidden="1" customWidth="1" outlineLevel="3"/>
    <col min="402" max="402" width="9.140625" hidden="1" customWidth="1" outlineLevel="2" collapsed="1"/>
    <col min="403" max="403" width="15.5703125" style="40" hidden="1" customWidth="1" outlineLevel="3"/>
    <col min="404" max="404" width="11" style="40" hidden="1" customWidth="1" outlineLevel="3"/>
    <col min="405" max="405" width="17.5703125" style="40" hidden="1" customWidth="1" outlineLevel="3"/>
    <col min="406" max="406" width="23.5703125" style="40" hidden="1" customWidth="1" outlineLevel="3"/>
    <col min="407" max="407" width="9.140625" style="40" hidden="1" customWidth="1" outlineLevel="3"/>
    <col min="408" max="408" width="9.140625" hidden="1" customWidth="1" outlineLevel="2" collapsed="1"/>
    <col min="409" max="409" width="15.5703125" style="40" hidden="1" customWidth="1" outlineLevel="3"/>
    <col min="410" max="410" width="11" style="40" hidden="1" customWidth="1" outlineLevel="3"/>
    <col min="411" max="411" width="17.5703125" style="40" hidden="1" customWidth="1" outlineLevel="3"/>
    <col min="412" max="412" width="23.5703125" style="40" hidden="1" customWidth="1" outlineLevel="3"/>
    <col min="413" max="413" width="9.140625" style="40" hidden="1" customWidth="1" outlineLevel="3"/>
    <col min="414" max="414" width="9.140625" hidden="1" customWidth="1" outlineLevel="2" collapsed="1"/>
    <col min="415" max="415" width="9.140625" hidden="1" customWidth="1" outlineLevel="1"/>
    <col min="416" max="416" width="15.5703125" style="40" hidden="1" customWidth="1" outlineLevel="2"/>
    <col min="417" max="417" width="11" style="40" hidden="1" customWidth="1" outlineLevel="2"/>
    <col min="418" max="418" width="17.5703125" style="40" hidden="1" customWidth="1" outlineLevel="2"/>
    <col min="419" max="419" width="23.5703125" style="40" hidden="1" customWidth="1" outlineLevel="2"/>
    <col min="420" max="420" width="9.140625" style="40" hidden="1" customWidth="1" outlineLevel="2"/>
    <col min="421" max="421" width="9.140625" hidden="1" customWidth="1" outlineLevel="1"/>
    <col min="422" max="422" width="15.5703125" style="40" hidden="1" customWidth="1" outlineLevel="2"/>
    <col min="423" max="423" width="11" style="40" hidden="1" customWidth="1" outlineLevel="2"/>
    <col min="424" max="424" width="17.5703125" style="40" hidden="1" customWidth="1" outlineLevel="2"/>
    <col min="425" max="425" width="23.5703125" style="40" hidden="1" customWidth="1" outlineLevel="2"/>
    <col min="426" max="426" width="9.140625" style="40" hidden="1" customWidth="1" outlineLevel="2"/>
    <col min="427" max="427" width="16.85546875" hidden="1" customWidth="1" outlineLevel="1"/>
    <col min="428" max="428" width="15.5703125" style="40" hidden="1" customWidth="1" outlineLevel="2"/>
    <col min="429" max="429" width="11" style="40" hidden="1" customWidth="1" outlineLevel="2"/>
    <col min="430" max="430" width="17.5703125" style="40" hidden="1" customWidth="1" outlineLevel="2"/>
    <col min="431" max="431" width="23.5703125" style="40" hidden="1" customWidth="1" outlineLevel="2"/>
    <col min="432" max="432" width="6" style="40" hidden="1" customWidth="1" outlineLevel="2"/>
    <col min="433" max="433" width="17" hidden="1" customWidth="1" outlineLevel="1"/>
    <col min="434" max="434" width="19" hidden="1" customWidth="1" outlineLevel="2"/>
    <col min="435" max="436" width="18.85546875" hidden="1" customWidth="1" outlineLevel="2"/>
    <col min="437" max="437" width="21.28515625" hidden="1" customWidth="1" outlineLevel="2"/>
    <col min="438" max="438" width="18.85546875" hidden="1" customWidth="1" outlineLevel="2"/>
    <col min="439" max="439" width="9.140625" hidden="1" customWidth="1" outlineLevel="1"/>
    <col min="440" max="448" width="14.7109375" hidden="1" customWidth="1" outlineLevel="2"/>
    <col min="449" max="449" width="15.7109375" hidden="1" customWidth="1" outlineLevel="2"/>
    <col min="450" max="450" width="9" hidden="1" customWidth="1" outlineLevel="1"/>
    <col min="451" max="451" width="9.140625" collapsed="1"/>
    <col min="452" max="452" width="15.5703125" style="40" hidden="1" customWidth="1" outlineLevel="3"/>
    <col min="453" max="453" width="11" style="40" hidden="1" customWidth="1" outlineLevel="3"/>
    <col min="454" max="454" width="17.5703125" style="40" hidden="1" customWidth="1" outlineLevel="3"/>
    <col min="455" max="455" width="23.5703125" style="40" hidden="1" customWidth="1" outlineLevel="3"/>
    <col min="456" max="456" width="9.140625" style="40" hidden="1" customWidth="1" outlineLevel="3"/>
    <col min="457" max="457" width="9.140625" hidden="1" customWidth="1" outlineLevel="2" collapsed="1"/>
    <col min="458" max="458" width="15.5703125" style="40" hidden="1" customWidth="1" outlineLevel="3"/>
    <col min="459" max="459" width="11" style="40" hidden="1" customWidth="1" outlineLevel="3"/>
    <col min="460" max="460" width="17.5703125" style="40" hidden="1" customWidth="1" outlineLevel="3"/>
    <col min="461" max="461" width="23.5703125" style="40" hidden="1" customWidth="1" outlineLevel="3"/>
    <col min="462" max="462" width="9.140625" style="40" hidden="1" customWidth="1" outlineLevel="3"/>
    <col min="463" max="463" width="9.140625" hidden="1" customWidth="1" outlineLevel="2" collapsed="1"/>
    <col min="464" max="464" width="15.5703125" style="40" hidden="1" customWidth="1" outlineLevel="3"/>
    <col min="465" max="465" width="11" style="40" hidden="1" customWidth="1" outlineLevel="3"/>
    <col min="466" max="466" width="17.5703125" style="40" hidden="1" customWidth="1" outlineLevel="3"/>
    <col min="467" max="467" width="23.5703125" style="40" hidden="1" customWidth="1" outlineLevel="3"/>
    <col min="468" max="468" width="9.140625" style="40" hidden="1" customWidth="1" outlineLevel="3"/>
    <col min="469" max="469" width="9.140625" hidden="1" customWidth="1" outlineLevel="2" collapsed="1"/>
    <col min="470" max="470" width="15.5703125" style="40" hidden="1" customWidth="1" outlineLevel="3"/>
    <col min="471" max="471" width="11" style="40" hidden="1" customWidth="1" outlineLevel="3"/>
    <col min="472" max="472" width="17.5703125" style="40" hidden="1" customWidth="1" outlineLevel="3"/>
    <col min="473" max="473" width="23.5703125" style="40" hidden="1" customWidth="1" outlineLevel="3"/>
    <col min="474" max="474" width="9.140625" style="40" hidden="1" customWidth="1" outlineLevel="3"/>
    <col min="475" max="475" width="9.140625" hidden="1" customWidth="1" outlineLevel="2" collapsed="1"/>
    <col min="476" max="476" width="15.5703125" style="40" hidden="1" customWidth="1" outlineLevel="3"/>
    <col min="477" max="477" width="11" style="40" hidden="1" customWidth="1" outlineLevel="3"/>
    <col min="478" max="478" width="17.5703125" style="40" hidden="1" customWidth="1" outlineLevel="3"/>
    <col min="479" max="479" width="23.5703125" style="40" hidden="1" customWidth="1" outlineLevel="3"/>
    <col min="480" max="480" width="9.140625" style="40" hidden="1" customWidth="1" outlineLevel="3"/>
    <col min="481" max="481" width="9.140625" hidden="1" customWidth="1" outlineLevel="2" collapsed="1"/>
    <col min="482" max="482" width="15.5703125" style="40" hidden="1" customWidth="1" outlineLevel="3"/>
    <col min="483" max="483" width="11" style="40" hidden="1" customWidth="1" outlineLevel="3"/>
    <col min="484" max="484" width="17.5703125" style="40" hidden="1" customWidth="1" outlineLevel="3"/>
    <col min="485" max="485" width="23.5703125" style="40" hidden="1" customWidth="1" outlineLevel="3"/>
    <col min="486" max="486" width="9.140625" style="40" hidden="1" customWidth="1" outlineLevel="3"/>
    <col min="487" max="487" width="9.140625" hidden="1" customWidth="1" outlineLevel="2" collapsed="1"/>
    <col min="488" max="488" width="15.5703125" style="40" hidden="1" customWidth="1" outlineLevel="3"/>
    <col min="489" max="489" width="11" style="40" hidden="1" customWidth="1" outlineLevel="3"/>
    <col min="490" max="490" width="17.5703125" style="40" hidden="1" customWidth="1" outlineLevel="3"/>
    <col min="491" max="491" width="23.5703125" style="40" hidden="1" customWidth="1" outlineLevel="3"/>
    <col min="492" max="492" width="9.140625" style="40" hidden="1" customWidth="1" outlineLevel="3"/>
    <col min="493" max="493" width="9.140625" hidden="1" customWidth="1" outlineLevel="2" collapsed="1"/>
    <col min="494" max="494" width="15.5703125" style="40" hidden="1" customWidth="1" outlineLevel="3"/>
    <col min="495" max="495" width="11" style="40" hidden="1" customWidth="1" outlineLevel="3"/>
    <col min="496" max="496" width="17.5703125" style="40" hidden="1" customWidth="1" outlineLevel="3"/>
    <col min="497" max="497" width="23.5703125" style="40" hidden="1" customWidth="1" outlineLevel="3"/>
    <col min="498" max="498" width="9.140625" style="40" hidden="1" customWidth="1" outlineLevel="3"/>
    <col min="499" max="499" width="9.140625" hidden="1" customWidth="1" outlineLevel="2" collapsed="1"/>
    <col min="500" max="500" width="10.42578125" hidden="1" customWidth="1" outlineLevel="1"/>
    <col min="501" max="501" width="15.5703125" style="40" hidden="1" customWidth="1" outlineLevel="3"/>
    <col min="502" max="502" width="11" style="40" hidden="1" customWidth="1" outlineLevel="3"/>
    <col min="503" max="503" width="17.5703125" style="40" hidden="1" customWidth="1" outlineLevel="3"/>
    <col min="504" max="504" width="23.5703125" style="40" hidden="1" customWidth="1" outlineLevel="3"/>
    <col min="505" max="505" width="9.140625" style="40" hidden="1" customWidth="1" outlineLevel="3"/>
    <col min="506" max="506" width="9.140625" hidden="1" customWidth="1" outlineLevel="2" collapsed="1"/>
    <col min="507" max="507" width="15.5703125" style="40" hidden="1" customWidth="1" outlineLevel="3"/>
    <col min="508" max="508" width="11" style="40" hidden="1" customWidth="1" outlineLevel="3"/>
    <col min="509" max="509" width="17.5703125" style="40" hidden="1" customWidth="1" outlineLevel="3"/>
    <col min="510" max="510" width="23.5703125" style="40" hidden="1" customWidth="1" outlineLevel="3"/>
    <col min="511" max="511" width="9.140625" style="40" hidden="1" customWidth="1" outlineLevel="3"/>
    <col min="512" max="512" width="9.140625" hidden="1" customWidth="1" outlineLevel="2" collapsed="1"/>
    <col min="513" max="513" width="15.5703125" style="40" hidden="1" customWidth="1" outlineLevel="3"/>
    <col min="514" max="514" width="11" style="40" hidden="1" customWidth="1" outlineLevel="3"/>
    <col min="515" max="515" width="17.5703125" style="40" hidden="1" customWidth="1" outlineLevel="3"/>
    <col min="516" max="516" width="23.5703125" style="40" hidden="1" customWidth="1" outlineLevel="3"/>
    <col min="517" max="517" width="9.140625" style="40" hidden="1" customWidth="1" outlineLevel="3"/>
    <col min="518" max="518" width="9.140625" hidden="1" customWidth="1" outlineLevel="2" collapsed="1"/>
    <col min="519" max="519" width="15.5703125" style="40" hidden="1" customWidth="1" outlineLevel="3"/>
    <col min="520" max="520" width="11" style="40" hidden="1" customWidth="1" outlineLevel="3"/>
    <col min="521" max="521" width="17.5703125" style="40" hidden="1" customWidth="1" outlineLevel="3"/>
    <col min="522" max="522" width="23.5703125" style="40" hidden="1" customWidth="1" outlineLevel="3"/>
    <col min="523" max="523" width="9.140625" style="40" hidden="1" customWidth="1" outlineLevel="3"/>
    <col min="524" max="524" width="9.140625" hidden="1" customWidth="1" outlineLevel="2" collapsed="1"/>
    <col min="525" max="525" width="15.5703125" style="40" hidden="1" customWidth="1" outlineLevel="3"/>
    <col min="526" max="526" width="11" style="40" hidden="1" customWidth="1" outlineLevel="3"/>
    <col min="527" max="527" width="17.5703125" style="40" hidden="1" customWidth="1" outlineLevel="3"/>
    <col min="528" max="528" width="23.5703125" style="40" hidden="1" customWidth="1" outlineLevel="3"/>
    <col min="529" max="529" width="9.140625" style="40" hidden="1" customWidth="1" outlineLevel="3"/>
    <col min="530" max="530" width="9.140625" hidden="1" customWidth="1" outlineLevel="2" collapsed="1"/>
    <col min="531" max="531" width="15.5703125" style="40" hidden="1" customWidth="1" outlineLevel="3"/>
    <col min="532" max="532" width="11" style="40" hidden="1" customWidth="1" outlineLevel="3"/>
    <col min="533" max="533" width="17.5703125" style="40" hidden="1" customWidth="1" outlineLevel="3"/>
    <col min="534" max="534" width="23.5703125" style="40" hidden="1" customWidth="1" outlineLevel="3"/>
    <col min="535" max="535" width="9.140625" style="40" hidden="1" customWidth="1" outlineLevel="3"/>
    <col min="536" max="536" width="9.140625" hidden="1" customWidth="1" outlineLevel="2" collapsed="1"/>
    <col min="537" max="537" width="15.5703125" style="40" hidden="1" customWidth="1" outlineLevel="3"/>
    <col min="538" max="538" width="11" style="40" hidden="1" customWidth="1" outlineLevel="3"/>
    <col min="539" max="539" width="17.5703125" style="40" hidden="1" customWidth="1" outlineLevel="3"/>
    <col min="540" max="540" width="23.5703125" style="40" hidden="1" customWidth="1" outlineLevel="3"/>
    <col min="541" max="541" width="9.140625" style="40" hidden="1" customWidth="1" outlineLevel="3"/>
    <col min="542" max="542" width="9.140625" hidden="1" customWidth="1" outlineLevel="2" collapsed="1"/>
    <col min="543" max="543" width="15.5703125" style="40" hidden="1" customWidth="1" outlineLevel="3"/>
    <col min="544" max="544" width="11" style="40" hidden="1" customWidth="1" outlineLevel="3"/>
    <col min="545" max="545" width="17.5703125" style="40" hidden="1" customWidth="1" outlineLevel="3"/>
    <col min="546" max="546" width="23.5703125" style="40" hidden="1" customWidth="1" outlineLevel="3"/>
    <col min="547" max="547" width="9.140625" style="40" hidden="1" customWidth="1" outlineLevel="3"/>
    <col min="548" max="548" width="9.140625" hidden="1" customWidth="1" outlineLevel="2" collapsed="1"/>
    <col min="549" max="549" width="9.140625" hidden="1" customWidth="1" outlineLevel="1"/>
    <col min="550" max="550" width="15.5703125" style="40" hidden="1" customWidth="1" outlineLevel="2"/>
    <col min="551" max="551" width="11" style="40" hidden="1" customWidth="1" outlineLevel="2"/>
    <col min="552" max="552" width="17.5703125" style="40" hidden="1" customWidth="1" outlineLevel="2"/>
    <col min="553" max="553" width="23.5703125" style="40" hidden="1" customWidth="1" outlineLevel="2"/>
    <col min="554" max="554" width="9.140625" style="40" hidden="1" customWidth="1" outlineLevel="2"/>
    <col min="555" max="555" width="9.140625" hidden="1" customWidth="1" outlineLevel="1"/>
    <col min="556" max="556" width="15.5703125" style="40" hidden="1" customWidth="1" outlineLevel="2"/>
    <col min="557" max="557" width="11" style="40" hidden="1" customWidth="1" outlineLevel="2"/>
    <col min="558" max="558" width="17.5703125" style="40" hidden="1" customWidth="1" outlineLevel="2"/>
    <col min="559" max="559" width="23.5703125" style="40" hidden="1" customWidth="1" outlineLevel="2"/>
    <col min="560" max="560" width="9.140625" style="40" hidden="1" customWidth="1" outlineLevel="2"/>
    <col min="561" max="561" width="16.85546875" hidden="1" customWidth="1" outlineLevel="1"/>
    <col min="562" max="562" width="15.5703125" style="40" hidden="1" customWidth="1" outlineLevel="2"/>
    <col min="563" max="563" width="11" style="40" hidden="1" customWidth="1" outlineLevel="2"/>
    <col min="564" max="564" width="17.5703125" style="40" hidden="1" customWidth="1" outlineLevel="2"/>
    <col min="565" max="565" width="23.5703125" style="40" hidden="1" customWidth="1" outlineLevel="2"/>
    <col min="566" max="566" width="6" style="40" hidden="1" customWidth="1" outlineLevel="2"/>
    <col min="567" max="567" width="17" hidden="1" customWidth="1" outlineLevel="1"/>
    <col min="568" max="568" width="19" hidden="1" customWidth="1" outlineLevel="2"/>
    <col min="569" max="570" width="18.85546875" hidden="1" customWidth="1" outlineLevel="2"/>
    <col min="571" max="571" width="21.28515625" hidden="1" customWidth="1" outlineLevel="2"/>
    <col min="572" max="572" width="18.85546875" hidden="1" customWidth="1" outlineLevel="2"/>
    <col min="573" max="573" width="9.140625" hidden="1" customWidth="1" outlineLevel="1"/>
    <col min="574" max="582" width="14.7109375" hidden="1" customWidth="1" outlineLevel="2"/>
    <col min="583" max="583" width="15.7109375" hidden="1" customWidth="1" outlineLevel="2"/>
    <col min="584" max="584" width="9" hidden="1" customWidth="1" outlineLevel="1"/>
    <col min="585" max="585" width="9.140625" collapsed="1"/>
    <col min="586" max="586" width="15.5703125" style="40" hidden="1" customWidth="1" outlineLevel="3"/>
    <col min="587" max="587" width="11" style="40" hidden="1" customWidth="1" outlineLevel="3"/>
    <col min="588" max="588" width="17.5703125" style="40" hidden="1" customWidth="1" outlineLevel="3"/>
    <col min="589" max="589" width="23.5703125" style="40" hidden="1" customWidth="1" outlineLevel="3"/>
    <col min="590" max="590" width="9.140625" style="40" hidden="1" customWidth="1" outlineLevel="3"/>
    <col min="591" max="591" width="9.140625" hidden="1" customWidth="1" outlineLevel="2" collapsed="1"/>
    <col min="592" max="592" width="15.5703125" style="40" hidden="1" customWidth="1" outlineLevel="3"/>
    <col min="593" max="593" width="11" style="40" hidden="1" customWidth="1" outlineLevel="3"/>
    <col min="594" max="594" width="17.5703125" style="40" hidden="1" customWidth="1" outlineLevel="3"/>
    <col min="595" max="595" width="23.5703125" style="40" hidden="1" customWidth="1" outlineLevel="3"/>
    <col min="596" max="596" width="9.140625" style="40" hidden="1" customWidth="1" outlineLevel="3"/>
    <col min="597" max="597" width="9.140625" hidden="1" customWidth="1" outlineLevel="2" collapsed="1"/>
    <col min="598" max="598" width="15.5703125" style="40" hidden="1" customWidth="1" outlineLevel="3"/>
    <col min="599" max="599" width="11" style="40" hidden="1" customWidth="1" outlineLevel="3"/>
    <col min="600" max="600" width="17.5703125" style="40" hidden="1" customWidth="1" outlineLevel="3"/>
    <col min="601" max="601" width="23.5703125" style="40" hidden="1" customWidth="1" outlineLevel="3"/>
    <col min="602" max="602" width="9.140625" style="40" hidden="1" customWidth="1" outlineLevel="3"/>
    <col min="603" max="603" width="9.140625" hidden="1" customWidth="1" outlineLevel="2" collapsed="1"/>
    <col min="604" max="604" width="15.5703125" style="40" hidden="1" customWidth="1" outlineLevel="3"/>
    <col min="605" max="605" width="11" style="40" hidden="1" customWidth="1" outlineLevel="3"/>
    <col min="606" max="606" width="17.5703125" style="40" hidden="1" customWidth="1" outlineLevel="3"/>
    <col min="607" max="607" width="23.5703125" style="40" hidden="1" customWidth="1" outlineLevel="3"/>
    <col min="608" max="608" width="9.140625" style="40" hidden="1" customWidth="1" outlineLevel="3"/>
    <col min="609" max="609" width="9.140625" hidden="1" customWidth="1" outlineLevel="2" collapsed="1"/>
    <col min="610" max="610" width="15.5703125" style="40" hidden="1" customWidth="1" outlineLevel="3"/>
    <col min="611" max="611" width="11" style="40" hidden="1" customWidth="1" outlineLevel="3"/>
    <col min="612" max="612" width="17.5703125" style="40" hidden="1" customWidth="1" outlineLevel="3"/>
    <col min="613" max="613" width="23.5703125" style="40" hidden="1" customWidth="1" outlineLevel="3"/>
    <col min="614" max="614" width="9.140625" style="40" hidden="1" customWidth="1" outlineLevel="3"/>
    <col min="615" max="615" width="9.140625" hidden="1" customWidth="1" outlineLevel="2" collapsed="1"/>
    <col min="616" max="616" width="15.5703125" style="40" hidden="1" customWidth="1" outlineLevel="3"/>
    <col min="617" max="617" width="11" style="40" hidden="1" customWidth="1" outlineLevel="3"/>
    <col min="618" max="618" width="17.5703125" style="40" hidden="1" customWidth="1" outlineLevel="3"/>
    <col min="619" max="619" width="23.5703125" style="40" hidden="1" customWidth="1" outlineLevel="3"/>
    <col min="620" max="620" width="9.140625" style="40" hidden="1" customWidth="1" outlineLevel="3"/>
    <col min="621" max="621" width="9.140625" hidden="1" customWidth="1" outlineLevel="2" collapsed="1"/>
    <col min="622" max="622" width="15.5703125" style="40" hidden="1" customWidth="1" outlineLevel="3"/>
    <col min="623" max="623" width="11" style="40" hidden="1" customWidth="1" outlineLevel="3"/>
    <col min="624" max="624" width="17.5703125" style="40" hidden="1" customWidth="1" outlineLevel="3"/>
    <col min="625" max="625" width="23.5703125" style="40" hidden="1" customWidth="1" outlineLevel="3"/>
    <col min="626" max="626" width="9.140625" style="40" hidden="1" customWidth="1" outlineLevel="3"/>
    <col min="627" max="627" width="9.140625" hidden="1" customWidth="1" outlineLevel="2" collapsed="1"/>
    <col min="628" max="628" width="15.5703125" style="40" hidden="1" customWidth="1" outlineLevel="3"/>
    <col min="629" max="629" width="11" style="40" hidden="1" customWidth="1" outlineLevel="3"/>
    <col min="630" max="630" width="17.5703125" style="40" hidden="1" customWidth="1" outlineLevel="3"/>
    <col min="631" max="631" width="23.5703125" style="40" hidden="1" customWidth="1" outlineLevel="3"/>
    <col min="632" max="632" width="9.140625" style="40" hidden="1" customWidth="1" outlineLevel="3"/>
    <col min="633" max="633" width="9.140625" hidden="1" customWidth="1" outlineLevel="2" collapsed="1"/>
    <col min="634" max="634" width="10.42578125" hidden="1" customWidth="1" outlineLevel="1"/>
    <col min="635" max="635" width="15.5703125" style="40" hidden="1" customWidth="1" outlineLevel="3"/>
    <col min="636" max="636" width="11" style="40" hidden="1" customWidth="1" outlineLevel="3"/>
    <col min="637" max="637" width="17.5703125" style="40" hidden="1" customWidth="1" outlineLevel="3"/>
    <col min="638" max="638" width="23.5703125" style="40" hidden="1" customWidth="1" outlineLevel="3"/>
    <col min="639" max="639" width="9.140625" style="40" hidden="1" customWidth="1" outlineLevel="3"/>
    <col min="640" max="640" width="9.140625" hidden="1" customWidth="1" outlineLevel="2" collapsed="1"/>
    <col min="641" max="641" width="15.5703125" style="40" hidden="1" customWidth="1" outlineLevel="3"/>
    <col min="642" max="642" width="11" style="40" hidden="1" customWidth="1" outlineLevel="3"/>
    <col min="643" max="643" width="17.5703125" style="40" hidden="1" customWidth="1" outlineLevel="3"/>
    <col min="644" max="644" width="23.5703125" style="40" hidden="1" customWidth="1" outlineLevel="3"/>
    <col min="645" max="645" width="9.140625" style="40" hidden="1" customWidth="1" outlineLevel="3"/>
    <col min="646" max="646" width="9.140625" hidden="1" customWidth="1" outlineLevel="2" collapsed="1"/>
    <col min="647" max="647" width="15.5703125" style="40" hidden="1" customWidth="1" outlineLevel="3"/>
    <col min="648" max="648" width="11" style="40" hidden="1" customWidth="1" outlineLevel="3"/>
    <col min="649" max="649" width="17.5703125" style="40" hidden="1" customWidth="1" outlineLevel="3"/>
    <col min="650" max="650" width="23.5703125" style="40" hidden="1" customWidth="1" outlineLevel="3"/>
    <col min="651" max="651" width="9.140625" style="40" hidden="1" customWidth="1" outlineLevel="3"/>
    <col min="652" max="652" width="9.140625" hidden="1" customWidth="1" outlineLevel="2" collapsed="1"/>
    <col min="653" max="653" width="15.5703125" style="40" hidden="1" customWidth="1" outlineLevel="3"/>
    <col min="654" max="654" width="11" style="40" hidden="1" customWidth="1" outlineLevel="3"/>
    <col min="655" max="655" width="17.5703125" style="40" hidden="1" customWidth="1" outlineLevel="3"/>
    <col min="656" max="656" width="23.5703125" style="40" hidden="1" customWidth="1" outlineLevel="3"/>
    <col min="657" max="657" width="9.140625" style="40" hidden="1" customWidth="1" outlineLevel="3"/>
    <col min="658" max="658" width="9.140625" hidden="1" customWidth="1" outlineLevel="2" collapsed="1"/>
    <col min="659" max="659" width="15.5703125" style="40" hidden="1" customWidth="1" outlineLevel="3"/>
    <col min="660" max="660" width="11" style="40" hidden="1" customWidth="1" outlineLevel="3"/>
    <col min="661" max="661" width="17.5703125" style="40" hidden="1" customWidth="1" outlineLevel="3"/>
    <col min="662" max="662" width="23.5703125" style="40" hidden="1" customWidth="1" outlineLevel="3"/>
    <col min="663" max="663" width="9.140625" style="40" hidden="1" customWidth="1" outlineLevel="3"/>
    <col min="664" max="664" width="9.140625" hidden="1" customWidth="1" outlineLevel="2" collapsed="1"/>
    <col min="665" max="665" width="15.5703125" style="40" hidden="1" customWidth="1" outlineLevel="3"/>
    <col min="666" max="666" width="11" style="40" hidden="1" customWidth="1" outlineLevel="3"/>
    <col min="667" max="667" width="17.5703125" style="40" hidden="1" customWidth="1" outlineLevel="3"/>
    <col min="668" max="668" width="23.5703125" style="40" hidden="1" customWidth="1" outlineLevel="3"/>
    <col min="669" max="669" width="9.140625" style="40" hidden="1" customWidth="1" outlineLevel="3"/>
    <col min="670" max="670" width="9.140625" hidden="1" customWidth="1" outlineLevel="2" collapsed="1"/>
    <col min="671" max="671" width="15.5703125" style="40" hidden="1" customWidth="1" outlineLevel="3"/>
    <col min="672" max="672" width="11" style="40" hidden="1" customWidth="1" outlineLevel="3"/>
    <col min="673" max="673" width="17.5703125" style="40" hidden="1" customWidth="1" outlineLevel="3"/>
    <col min="674" max="674" width="23.5703125" style="40" hidden="1" customWidth="1" outlineLevel="3"/>
    <col min="675" max="675" width="9.140625" style="40" hidden="1" customWidth="1" outlineLevel="3"/>
    <col min="676" max="676" width="9.140625" hidden="1" customWidth="1" outlineLevel="2" collapsed="1"/>
    <col min="677" max="677" width="15.5703125" style="40" hidden="1" customWidth="1" outlineLevel="3"/>
    <col min="678" max="678" width="11" style="40" hidden="1" customWidth="1" outlineLevel="3"/>
    <col min="679" max="679" width="17.5703125" style="40" hidden="1" customWidth="1" outlineLevel="3"/>
    <col min="680" max="680" width="23.5703125" style="40" hidden="1" customWidth="1" outlineLevel="3"/>
    <col min="681" max="681" width="9.140625" style="40" hidden="1" customWidth="1" outlineLevel="3"/>
    <col min="682" max="682" width="9.140625" hidden="1" customWidth="1" outlineLevel="2" collapsed="1"/>
    <col min="683" max="683" width="9.140625" hidden="1" customWidth="1" outlineLevel="1"/>
    <col min="684" max="684" width="15.5703125" style="40" hidden="1" customWidth="1" outlineLevel="2"/>
    <col min="685" max="685" width="11" style="40" hidden="1" customWidth="1" outlineLevel="2"/>
    <col min="686" max="686" width="17.5703125" style="40" hidden="1" customWidth="1" outlineLevel="2"/>
    <col min="687" max="687" width="23.5703125" style="40" hidden="1" customWidth="1" outlineLevel="2"/>
    <col min="688" max="688" width="9.140625" style="40" hidden="1" customWidth="1" outlineLevel="2"/>
    <col min="689" max="689" width="9.140625" hidden="1" customWidth="1" outlineLevel="1"/>
    <col min="690" max="690" width="15.5703125" style="40" hidden="1" customWidth="1" outlineLevel="2"/>
    <col min="691" max="691" width="11" style="40" hidden="1" customWidth="1" outlineLevel="2"/>
    <col min="692" max="692" width="17.5703125" style="40" hidden="1" customWidth="1" outlineLevel="2"/>
    <col min="693" max="693" width="23.5703125" style="40" hidden="1" customWidth="1" outlineLevel="2"/>
    <col min="694" max="694" width="9.140625" style="40" hidden="1" customWidth="1" outlineLevel="2"/>
    <col min="695" max="695" width="16.85546875" hidden="1" customWidth="1" outlineLevel="1"/>
    <col min="696" max="696" width="15.5703125" style="40" hidden="1" customWidth="1" outlineLevel="2"/>
    <col min="697" max="697" width="11" style="40" hidden="1" customWidth="1" outlineLevel="2"/>
    <col min="698" max="698" width="17.5703125" style="40" hidden="1" customWidth="1" outlineLevel="2"/>
    <col min="699" max="699" width="23.5703125" style="40" hidden="1" customWidth="1" outlineLevel="2"/>
    <col min="700" max="700" width="6" style="40" hidden="1" customWidth="1" outlineLevel="2"/>
    <col min="701" max="701" width="17" hidden="1" customWidth="1" outlineLevel="1"/>
    <col min="702" max="702" width="19" hidden="1" customWidth="1" outlineLevel="2"/>
    <col min="703" max="704" width="18.85546875" hidden="1" customWidth="1" outlineLevel="2"/>
    <col min="705" max="705" width="21.28515625" hidden="1" customWidth="1" outlineLevel="2"/>
    <col min="706" max="706" width="18.85546875" hidden="1" customWidth="1" outlineLevel="2"/>
    <col min="707" max="707" width="9.140625" hidden="1" customWidth="1" outlineLevel="1"/>
    <col min="708" max="716" width="14.7109375" hidden="1" customWidth="1" outlineLevel="2"/>
    <col min="717" max="717" width="15.7109375" hidden="1" customWidth="1" outlineLevel="2"/>
    <col min="718" max="718" width="9" hidden="1" customWidth="1" outlineLevel="1"/>
    <col min="719" max="719" width="9.140625" collapsed="1"/>
    <col min="720" max="720" width="15.5703125" style="40" hidden="1" customWidth="1" outlineLevel="3"/>
    <col min="721" max="721" width="11" style="40" hidden="1" customWidth="1" outlineLevel="3"/>
    <col min="722" max="722" width="17.5703125" style="40" hidden="1" customWidth="1" outlineLevel="3"/>
    <col min="723" max="723" width="23.5703125" style="40" hidden="1" customWidth="1" outlineLevel="3"/>
    <col min="724" max="724" width="9.140625" style="40" hidden="1" customWidth="1" outlineLevel="3"/>
    <col min="725" max="725" width="9.140625" hidden="1" customWidth="1" outlineLevel="2" collapsed="1"/>
    <col min="726" max="726" width="15.5703125" style="40" hidden="1" customWidth="1" outlineLevel="3"/>
    <col min="727" max="727" width="11" style="40" hidden="1" customWidth="1" outlineLevel="3"/>
    <col min="728" max="728" width="17.5703125" style="40" hidden="1" customWidth="1" outlineLevel="3"/>
    <col min="729" max="729" width="23.5703125" style="40" hidden="1" customWidth="1" outlineLevel="3"/>
    <col min="730" max="730" width="9.140625" style="40" hidden="1" customWidth="1" outlineLevel="3"/>
    <col min="731" max="731" width="9.140625" hidden="1" customWidth="1" outlineLevel="2" collapsed="1"/>
    <col min="732" max="732" width="15.5703125" style="40" hidden="1" customWidth="1" outlineLevel="3"/>
    <col min="733" max="733" width="11" style="40" hidden="1" customWidth="1" outlineLevel="3"/>
    <col min="734" max="734" width="17.5703125" style="40" hidden="1" customWidth="1" outlineLevel="3"/>
    <col min="735" max="735" width="23.5703125" style="40" hidden="1" customWidth="1" outlineLevel="3"/>
    <col min="736" max="736" width="9.140625" style="40" hidden="1" customWidth="1" outlineLevel="3"/>
    <col min="737" max="737" width="9.140625" hidden="1" customWidth="1" outlineLevel="2" collapsed="1"/>
    <col min="738" max="738" width="15.5703125" style="40" hidden="1" customWidth="1" outlineLevel="3"/>
    <col min="739" max="739" width="11" style="40" hidden="1" customWidth="1" outlineLevel="3"/>
    <col min="740" max="740" width="17.5703125" style="40" hidden="1" customWidth="1" outlineLevel="3"/>
    <col min="741" max="741" width="23.5703125" style="40" hidden="1" customWidth="1" outlineLevel="3"/>
    <col min="742" max="742" width="9.140625" style="40" hidden="1" customWidth="1" outlineLevel="3"/>
    <col min="743" max="743" width="9.140625" hidden="1" customWidth="1" outlineLevel="2" collapsed="1"/>
    <col min="744" max="744" width="15.5703125" style="40" hidden="1" customWidth="1" outlineLevel="3"/>
    <col min="745" max="745" width="11" style="40" hidden="1" customWidth="1" outlineLevel="3"/>
    <col min="746" max="746" width="17.5703125" style="40" hidden="1" customWidth="1" outlineLevel="3"/>
    <col min="747" max="747" width="23.5703125" style="40" hidden="1" customWidth="1" outlineLevel="3"/>
    <col min="748" max="748" width="9.140625" style="40" hidden="1" customWidth="1" outlineLevel="3"/>
    <col min="749" max="749" width="9.140625" hidden="1" customWidth="1" outlineLevel="2" collapsed="1"/>
    <col min="750" max="750" width="15.5703125" style="40" hidden="1" customWidth="1" outlineLevel="3"/>
    <col min="751" max="751" width="11" style="40" hidden="1" customWidth="1" outlineLevel="3"/>
    <col min="752" max="752" width="17.5703125" style="40" hidden="1" customWidth="1" outlineLevel="3"/>
    <col min="753" max="753" width="23.5703125" style="40" hidden="1" customWidth="1" outlineLevel="3"/>
    <col min="754" max="754" width="9.140625" style="40" hidden="1" customWidth="1" outlineLevel="3"/>
    <col min="755" max="755" width="9.140625" hidden="1" customWidth="1" outlineLevel="2" collapsed="1"/>
    <col min="756" max="756" width="15.5703125" style="40" hidden="1" customWidth="1" outlineLevel="3"/>
    <col min="757" max="757" width="11" style="40" hidden="1" customWidth="1" outlineLevel="3"/>
    <col min="758" max="758" width="17.5703125" style="40" hidden="1" customWidth="1" outlineLevel="3"/>
    <col min="759" max="759" width="23.5703125" style="40" hidden="1" customWidth="1" outlineLevel="3"/>
    <col min="760" max="760" width="9.140625" style="40" hidden="1" customWidth="1" outlineLevel="3"/>
    <col min="761" max="761" width="9.140625" hidden="1" customWidth="1" outlineLevel="2" collapsed="1"/>
    <col min="762" max="762" width="15.5703125" style="40" hidden="1" customWidth="1" outlineLevel="3"/>
    <col min="763" max="763" width="11" style="40" hidden="1" customWidth="1" outlineLevel="3"/>
    <col min="764" max="764" width="17.5703125" style="40" hidden="1" customWidth="1" outlineLevel="3"/>
    <col min="765" max="765" width="23.5703125" style="40" hidden="1" customWidth="1" outlineLevel="3"/>
    <col min="766" max="766" width="9.140625" style="40" hidden="1" customWidth="1" outlineLevel="3"/>
    <col min="767" max="767" width="9.140625" hidden="1" customWidth="1" outlineLevel="2" collapsed="1"/>
    <col min="768" max="768" width="10.42578125" hidden="1" customWidth="1" outlineLevel="1" collapsed="1"/>
    <col min="769" max="769" width="15.5703125" style="40" hidden="1" customWidth="1" outlineLevel="3"/>
    <col min="770" max="770" width="11" style="40" hidden="1" customWidth="1" outlineLevel="3"/>
    <col min="771" max="771" width="17.5703125" style="40" hidden="1" customWidth="1" outlineLevel="3"/>
    <col min="772" max="772" width="23.5703125" style="40" hidden="1" customWidth="1" outlineLevel="3"/>
    <col min="773" max="773" width="9.140625" style="40" hidden="1" customWidth="1" outlineLevel="3"/>
    <col min="774" max="774" width="9.140625" hidden="1" customWidth="1" outlineLevel="2" collapsed="1"/>
    <col min="775" max="775" width="15.5703125" style="40" hidden="1" customWidth="1" outlineLevel="3"/>
    <col min="776" max="776" width="11" style="40" hidden="1" customWidth="1" outlineLevel="3"/>
    <col min="777" max="777" width="17.5703125" style="40" hidden="1" customWidth="1" outlineLevel="3"/>
    <col min="778" max="778" width="23.5703125" style="40" hidden="1" customWidth="1" outlineLevel="3"/>
    <col min="779" max="779" width="9.140625" style="40" hidden="1" customWidth="1" outlineLevel="3"/>
    <col min="780" max="780" width="9.140625" hidden="1" customWidth="1" outlineLevel="2" collapsed="1"/>
    <col min="781" max="781" width="15.5703125" style="40" hidden="1" customWidth="1" outlineLevel="3"/>
    <col min="782" max="782" width="11" style="40" hidden="1" customWidth="1" outlineLevel="3"/>
    <col min="783" max="783" width="17.5703125" style="40" hidden="1" customWidth="1" outlineLevel="3"/>
    <col min="784" max="784" width="23.5703125" style="40" hidden="1" customWidth="1" outlineLevel="3"/>
    <col min="785" max="785" width="9.140625" style="40" hidden="1" customWidth="1" outlineLevel="3"/>
    <col min="786" max="786" width="9.140625" hidden="1" customWidth="1" outlineLevel="2" collapsed="1"/>
    <col min="787" max="787" width="15.5703125" style="40" hidden="1" customWidth="1" outlineLevel="3"/>
    <col min="788" max="788" width="11" style="40" hidden="1" customWidth="1" outlineLevel="3"/>
    <col min="789" max="789" width="17.5703125" style="40" hidden="1" customWidth="1" outlineLevel="3"/>
    <col min="790" max="790" width="23.5703125" style="40" hidden="1" customWidth="1" outlineLevel="3"/>
    <col min="791" max="791" width="9.140625" style="40" hidden="1" customWidth="1" outlineLevel="3"/>
    <col min="792" max="792" width="9.140625" hidden="1" customWidth="1" outlineLevel="2" collapsed="1"/>
    <col min="793" max="793" width="15.5703125" style="40" hidden="1" customWidth="1" outlineLevel="3"/>
    <col min="794" max="794" width="11" style="40" hidden="1" customWidth="1" outlineLevel="3"/>
    <col min="795" max="795" width="17.5703125" style="40" hidden="1" customWidth="1" outlineLevel="3"/>
    <col min="796" max="796" width="23.5703125" style="40" hidden="1" customWidth="1" outlineLevel="3"/>
    <col min="797" max="797" width="9.140625" style="40" hidden="1" customWidth="1" outlineLevel="3"/>
    <col min="798" max="798" width="9.140625" hidden="1" customWidth="1" outlineLevel="2" collapsed="1"/>
    <col min="799" max="799" width="15.5703125" style="40" hidden="1" customWidth="1" outlineLevel="3"/>
    <col min="800" max="800" width="11" style="40" hidden="1" customWidth="1" outlineLevel="3"/>
    <col min="801" max="801" width="17.5703125" style="40" hidden="1" customWidth="1" outlineLevel="3"/>
    <col min="802" max="802" width="23.5703125" style="40" hidden="1" customWidth="1" outlineLevel="3"/>
    <col min="803" max="803" width="9.140625" style="40" hidden="1" customWidth="1" outlineLevel="3"/>
    <col min="804" max="804" width="9.140625" hidden="1" customWidth="1" outlineLevel="2" collapsed="1"/>
    <col min="805" max="805" width="15.5703125" style="40" hidden="1" customWidth="1" outlineLevel="3"/>
    <col min="806" max="806" width="11" style="40" hidden="1" customWidth="1" outlineLevel="3"/>
    <col min="807" max="807" width="17.5703125" style="40" hidden="1" customWidth="1" outlineLevel="3"/>
    <col min="808" max="808" width="23.5703125" style="40" hidden="1" customWidth="1" outlineLevel="3"/>
    <col min="809" max="809" width="9.140625" style="40" hidden="1" customWidth="1" outlineLevel="3"/>
    <col min="810" max="810" width="9.140625" hidden="1" customWidth="1" outlineLevel="2" collapsed="1"/>
    <col min="811" max="811" width="15.5703125" style="40" hidden="1" customWidth="1" outlineLevel="3"/>
    <col min="812" max="812" width="11" style="40" hidden="1" customWidth="1" outlineLevel="3"/>
    <col min="813" max="813" width="17.5703125" style="40" hidden="1" customWidth="1" outlineLevel="3"/>
    <col min="814" max="814" width="23.5703125" style="40" hidden="1" customWidth="1" outlineLevel="3"/>
    <col min="815" max="815" width="9.140625" style="40" hidden="1" customWidth="1" outlineLevel="3"/>
    <col min="816" max="816" width="9.140625" hidden="1" customWidth="1" outlineLevel="2" collapsed="1"/>
    <col min="817" max="817" width="9.140625" hidden="1" customWidth="1" outlineLevel="1"/>
    <col min="818" max="818" width="15.5703125" style="40" hidden="1" customWidth="1" outlineLevel="2"/>
    <col min="819" max="819" width="11" style="40" hidden="1" customWidth="1" outlineLevel="2"/>
    <col min="820" max="820" width="17.5703125" style="40" hidden="1" customWidth="1" outlineLevel="2"/>
    <col min="821" max="821" width="23.5703125" style="40" hidden="1" customWidth="1" outlineLevel="2"/>
    <col min="822" max="822" width="9.140625" style="40" hidden="1" customWidth="1" outlineLevel="2"/>
    <col min="823" max="823" width="9.140625" hidden="1" customWidth="1" outlineLevel="1"/>
    <col min="824" max="824" width="15.5703125" style="40" hidden="1" customWidth="1" outlineLevel="2"/>
    <col min="825" max="825" width="11" style="40" hidden="1" customWidth="1" outlineLevel="2"/>
    <col min="826" max="826" width="17.5703125" style="40" hidden="1" customWidth="1" outlineLevel="2"/>
    <col min="827" max="827" width="23.5703125" style="40" hidden="1" customWidth="1" outlineLevel="2"/>
    <col min="828" max="828" width="9.140625" style="40" hidden="1" customWidth="1" outlineLevel="2"/>
    <col min="829" max="829" width="16.85546875" hidden="1" customWidth="1" outlineLevel="1"/>
    <col min="830" max="830" width="15.5703125" style="40" hidden="1" customWidth="1" outlineLevel="2"/>
    <col min="831" max="831" width="11" style="40" hidden="1" customWidth="1" outlineLevel="2"/>
    <col min="832" max="832" width="17.5703125" style="40" hidden="1" customWidth="1" outlineLevel="2"/>
    <col min="833" max="833" width="23.5703125" style="40" hidden="1" customWidth="1" outlineLevel="2"/>
    <col min="834" max="834" width="6" style="40" hidden="1" customWidth="1" outlineLevel="2"/>
    <col min="835" max="835" width="17" hidden="1" customWidth="1" outlineLevel="1"/>
    <col min="836" max="836" width="19" hidden="1" customWidth="1" outlineLevel="2"/>
    <col min="837" max="838" width="18.85546875" hidden="1" customWidth="1" outlineLevel="2"/>
    <col min="839" max="839" width="21.28515625" hidden="1" customWidth="1" outlineLevel="2"/>
    <col min="840" max="840" width="18.85546875" hidden="1" customWidth="1" outlineLevel="2"/>
    <col min="841" max="841" width="9.140625" hidden="1" customWidth="1" outlineLevel="1"/>
    <col min="842" max="850" width="14.7109375" hidden="1" customWidth="1" outlineLevel="2"/>
    <col min="851" max="851" width="15.7109375" hidden="1" customWidth="1" outlineLevel="2"/>
    <col min="852" max="852" width="9" hidden="1" customWidth="1" outlineLevel="1"/>
    <col min="853" max="853" width="9.140625" collapsed="1"/>
    <col min="854" max="854" width="15.5703125" style="40" hidden="1" customWidth="1" outlineLevel="1"/>
    <col min="855" max="855" width="11" style="40" hidden="1" customWidth="1" outlineLevel="1"/>
    <col min="856" max="856" width="17.5703125" style="40" hidden="1" customWidth="1" outlineLevel="1"/>
    <col min="857" max="857" width="23.5703125" style="40" hidden="1" customWidth="1" outlineLevel="1"/>
    <col min="858" max="858" width="9.140625" style="40" hidden="1" customWidth="1" outlineLevel="1"/>
    <col min="859" max="859" width="11.85546875" customWidth="1" collapsed="1"/>
    <col min="860" max="860" width="15.5703125" style="40" hidden="1" customWidth="1" outlineLevel="1"/>
    <col min="861" max="861" width="11" style="40" hidden="1" customWidth="1" outlineLevel="1"/>
    <col min="862" max="862" width="17.5703125" style="40" hidden="1" customWidth="1" outlineLevel="1"/>
    <col min="863" max="863" width="23.5703125" style="40" hidden="1" customWidth="1" outlineLevel="1"/>
    <col min="864" max="864" width="9.140625" style="40" hidden="1" customWidth="1" outlineLevel="1"/>
    <col min="865" max="865" width="10.28515625" customWidth="1" collapsed="1"/>
    <col min="866" max="866" width="15.5703125" style="40" hidden="1" customWidth="1" outlineLevel="1"/>
    <col min="867" max="867" width="11" style="40" hidden="1" customWidth="1" outlineLevel="1"/>
    <col min="868" max="868" width="17.5703125" style="40" hidden="1" customWidth="1" outlineLevel="1"/>
    <col min="869" max="869" width="23.5703125" style="40" hidden="1" customWidth="1" outlineLevel="1"/>
    <col min="870" max="870" width="9.140625" style="40" hidden="1" customWidth="1" outlineLevel="1"/>
    <col min="871" max="871" width="9.140625" customWidth="1" collapsed="1"/>
    <col min="872" max="872" width="15.5703125" style="40" hidden="1" customWidth="1" outlineLevel="1"/>
    <col min="873" max="873" width="11" style="40" hidden="1" customWidth="1" outlineLevel="1"/>
    <col min="874" max="874" width="17.5703125" style="40" hidden="1" customWidth="1" outlineLevel="1"/>
    <col min="875" max="875" width="23.5703125" style="40" hidden="1" customWidth="1" outlineLevel="1"/>
    <col min="876" max="876" width="9.140625" style="40" hidden="1" customWidth="1" outlineLevel="1"/>
    <col min="877" max="877" width="9.140625" customWidth="1" collapsed="1"/>
    <col min="878" max="878" width="15.5703125" style="40" hidden="1" customWidth="1" outlineLevel="1"/>
    <col min="879" max="879" width="11" style="40" hidden="1" customWidth="1" outlineLevel="1"/>
    <col min="880" max="880" width="17.5703125" style="40" hidden="1" customWidth="1" outlineLevel="1"/>
    <col min="881" max="881" width="23.5703125" style="40" hidden="1" customWidth="1" outlineLevel="1"/>
    <col min="882" max="882" width="9.140625" style="40" hidden="1" customWidth="1" outlineLevel="1"/>
    <col min="883" max="883" width="9.140625" customWidth="1" collapsed="1"/>
    <col min="884" max="884" width="8.28515625" hidden="1" customWidth="1" outlineLevel="1"/>
    <col min="885" max="885" width="10.7109375" hidden="1" customWidth="1" outlineLevel="1"/>
    <col min="886" max="886" width="10" hidden="1" customWidth="1" outlineLevel="1"/>
    <col min="887" max="899" width="9.140625" hidden="1" customWidth="1" outlineLevel="1"/>
    <col min="900" max="900" width="9.140625" collapsed="1"/>
  </cols>
  <sheetData>
    <row r="1" spans="1:900" ht="34.5" customHeight="1" thickBot="1" x14ac:dyDescent="0.3">
      <c r="JV1" s="1183" t="s">
        <v>398</v>
      </c>
      <c r="JW1" s="1184"/>
      <c r="JX1" s="1184"/>
      <c r="JY1" s="1184"/>
      <c r="JZ1" s="1184"/>
      <c r="KB1" s="1185" t="s">
        <v>399</v>
      </c>
      <c r="KC1" s="1186"/>
      <c r="KD1" s="1186"/>
      <c r="KE1" s="1186"/>
      <c r="KF1" s="1186"/>
      <c r="KH1" s="1185" t="s">
        <v>400</v>
      </c>
      <c r="KI1" s="1186"/>
      <c r="KJ1" s="1186"/>
      <c r="KK1" s="1186"/>
      <c r="KL1" s="1186"/>
      <c r="KT1" s="1187" t="s">
        <v>406</v>
      </c>
      <c r="KU1" s="1188"/>
      <c r="KV1" s="1188"/>
      <c r="KW1" s="1188"/>
      <c r="KX1" s="1188"/>
      <c r="KY1" s="1188"/>
      <c r="KZ1" s="1188"/>
      <c r="LA1" s="1188"/>
      <c r="LB1" s="1188"/>
      <c r="LC1" s="1189"/>
      <c r="OZ1" s="1183" t="s">
        <v>398</v>
      </c>
      <c r="PA1" s="1184"/>
      <c r="PB1" s="1184"/>
      <c r="PC1" s="1184"/>
      <c r="PD1" s="1184"/>
      <c r="PF1" s="1185" t="s">
        <v>399</v>
      </c>
      <c r="PG1" s="1186"/>
      <c r="PH1" s="1186"/>
      <c r="PI1" s="1186"/>
      <c r="PJ1" s="1186"/>
      <c r="PL1" s="1185" t="s">
        <v>400</v>
      </c>
      <c r="PM1" s="1186"/>
      <c r="PN1" s="1186"/>
      <c r="PO1" s="1186"/>
      <c r="PP1" s="1186"/>
      <c r="PX1" s="1187" t="s">
        <v>406</v>
      </c>
      <c r="PY1" s="1188"/>
      <c r="PZ1" s="1188"/>
      <c r="QA1" s="1188"/>
      <c r="QB1" s="1188"/>
      <c r="QC1" s="1188"/>
      <c r="QD1" s="1188"/>
      <c r="QE1" s="1188"/>
      <c r="QF1" s="1188"/>
      <c r="QG1" s="1189"/>
      <c r="UD1" s="1183" t="s">
        <v>398</v>
      </c>
      <c r="UE1" s="1184"/>
      <c r="UF1" s="1184"/>
      <c r="UG1" s="1184"/>
      <c r="UH1" s="1184"/>
      <c r="UJ1" s="1185" t="s">
        <v>399</v>
      </c>
      <c r="UK1" s="1186"/>
      <c r="UL1" s="1186"/>
      <c r="UM1" s="1186"/>
      <c r="UN1" s="1186"/>
      <c r="UP1" s="1185" t="s">
        <v>400</v>
      </c>
      <c r="UQ1" s="1186"/>
      <c r="UR1" s="1186"/>
      <c r="US1" s="1186"/>
      <c r="UT1" s="1186"/>
      <c r="VB1" s="1187" t="s">
        <v>406</v>
      </c>
      <c r="VC1" s="1188"/>
      <c r="VD1" s="1188"/>
      <c r="VE1" s="1188"/>
      <c r="VF1" s="1188"/>
      <c r="VG1" s="1188"/>
      <c r="VH1" s="1188"/>
      <c r="VI1" s="1188"/>
      <c r="VJ1" s="1188"/>
      <c r="VK1" s="1189"/>
      <c r="ZH1" s="1183" t="s">
        <v>398</v>
      </c>
      <c r="ZI1" s="1184"/>
      <c r="ZJ1" s="1184"/>
      <c r="ZK1" s="1184"/>
      <c r="ZL1" s="1184"/>
      <c r="ZN1" s="1185" t="s">
        <v>399</v>
      </c>
      <c r="ZO1" s="1186"/>
      <c r="ZP1" s="1186"/>
      <c r="ZQ1" s="1186"/>
      <c r="ZR1" s="1186"/>
      <c r="ZT1" s="1185" t="s">
        <v>400</v>
      </c>
      <c r="ZU1" s="1186"/>
      <c r="ZV1" s="1186"/>
      <c r="ZW1" s="1186"/>
      <c r="ZX1" s="1186"/>
      <c r="AAF1" s="1187" t="s">
        <v>406</v>
      </c>
      <c r="AAG1" s="1188"/>
      <c r="AAH1" s="1188"/>
      <c r="AAI1" s="1188"/>
      <c r="AAJ1" s="1188"/>
      <c r="AAK1" s="1188"/>
      <c r="AAL1" s="1188"/>
      <c r="AAM1" s="1188"/>
      <c r="AAN1" s="1188"/>
      <c r="AAO1" s="1189"/>
      <c r="AEL1" s="1183" t="s">
        <v>398</v>
      </c>
      <c r="AEM1" s="1184"/>
      <c r="AEN1" s="1184"/>
      <c r="AEO1" s="1184"/>
      <c r="AEP1" s="1184"/>
      <c r="AER1" s="1185" t="s">
        <v>399</v>
      </c>
      <c r="AES1" s="1186"/>
      <c r="AET1" s="1186"/>
      <c r="AEU1" s="1186"/>
      <c r="AEV1" s="1186"/>
      <c r="AEX1" s="1185" t="s">
        <v>400</v>
      </c>
      <c r="AEY1" s="1186"/>
      <c r="AEZ1" s="1186"/>
      <c r="AFA1" s="1186"/>
      <c r="AFB1" s="1186"/>
      <c r="AFJ1" s="1187" t="s">
        <v>406</v>
      </c>
      <c r="AFK1" s="1188"/>
      <c r="AFL1" s="1188"/>
      <c r="AFM1" s="1188"/>
      <c r="AFN1" s="1188"/>
      <c r="AFO1" s="1188"/>
      <c r="AFP1" s="1188"/>
      <c r="AFQ1" s="1188"/>
      <c r="AFR1" s="1188"/>
      <c r="AFS1" s="1189"/>
    </row>
    <row r="2" spans="1:900" ht="15.75" customHeight="1" thickBot="1" x14ac:dyDescent="0.3">
      <c r="A2" s="10"/>
      <c r="B2" s="10"/>
      <c r="C2" s="1169" t="s">
        <v>301</v>
      </c>
      <c r="D2" s="1170"/>
      <c r="E2" s="1170"/>
      <c r="F2" s="1170"/>
      <c r="G2" s="1170"/>
      <c r="H2" s="1171"/>
      <c r="I2" s="1158" t="s">
        <v>301</v>
      </c>
      <c r="J2" s="1166" t="s">
        <v>315</v>
      </c>
      <c r="K2" s="1167"/>
      <c r="L2" s="1167"/>
      <c r="M2" s="1167"/>
      <c r="N2" s="1168"/>
      <c r="O2" s="1158"/>
      <c r="P2" s="1166" t="s">
        <v>316</v>
      </c>
      <c r="Q2" s="1167"/>
      <c r="R2" s="1167"/>
      <c r="S2" s="1167"/>
      <c r="T2" s="1168"/>
      <c r="U2" s="1158"/>
      <c r="V2" s="1166" t="s">
        <v>317</v>
      </c>
      <c r="W2" s="1167"/>
      <c r="X2" s="1167"/>
      <c r="Y2" s="1167"/>
      <c r="Z2" s="1168"/>
      <c r="AA2" s="1158"/>
      <c r="AB2" s="1166" t="s">
        <v>318</v>
      </c>
      <c r="AC2" s="1167"/>
      <c r="AD2" s="1167"/>
      <c r="AE2" s="1167"/>
      <c r="AF2" s="1168"/>
      <c r="AG2" s="1158"/>
      <c r="AH2" s="1166" t="s">
        <v>319</v>
      </c>
      <c r="AI2" s="1167"/>
      <c r="AJ2" s="1167"/>
      <c r="AK2" s="1167"/>
      <c r="AL2" s="1168"/>
      <c r="AM2" s="1158"/>
      <c r="AN2" s="1166" t="s">
        <v>320</v>
      </c>
      <c r="AO2" s="1167"/>
      <c r="AP2" s="1167"/>
      <c r="AQ2" s="1167"/>
      <c r="AR2" s="1168"/>
      <c r="AS2" s="1158"/>
      <c r="AT2" s="1166" t="s">
        <v>321</v>
      </c>
      <c r="AU2" s="1167"/>
      <c r="AV2" s="1167"/>
      <c r="AW2" s="1167"/>
      <c r="AX2" s="1168"/>
      <c r="AY2" s="1158"/>
      <c r="AZ2" s="1166" t="s">
        <v>322</v>
      </c>
      <c r="BA2" s="1167"/>
      <c r="BB2" s="1167"/>
      <c r="BC2" s="1167"/>
      <c r="BD2" s="1168"/>
      <c r="BE2" s="1158"/>
      <c r="BF2" s="1166" t="s">
        <v>323</v>
      </c>
      <c r="BG2" s="1167"/>
      <c r="BH2" s="1167"/>
      <c r="BI2" s="1167"/>
      <c r="BJ2" s="1168"/>
      <c r="BK2" s="1158"/>
      <c r="BL2" s="1166" t="s">
        <v>324</v>
      </c>
      <c r="BM2" s="1167"/>
      <c r="BN2" s="1167"/>
      <c r="BO2" s="1167"/>
      <c r="BP2" s="1168"/>
      <c r="BQ2" s="1158"/>
      <c r="BR2" s="1166" t="s">
        <v>325</v>
      </c>
      <c r="BS2" s="1167"/>
      <c r="BT2" s="1167"/>
      <c r="BU2" s="1167"/>
      <c r="BV2" s="1168"/>
      <c r="BW2" s="1158"/>
      <c r="BX2" s="1166" t="s">
        <v>326</v>
      </c>
      <c r="BY2" s="1167"/>
      <c r="BZ2" s="1167"/>
      <c r="CA2" s="1167"/>
      <c r="CB2" s="1168"/>
      <c r="CC2" s="1158"/>
      <c r="CD2" s="1166" t="s">
        <v>327</v>
      </c>
      <c r="CE2" s="1167"/>
      <c r="CF2" s="1167"/>
      <c r="CG2" s="1167"/>
      <c r="CH2" s="1168"/>
      <c r="CI2" s="1158"/>
      <c r="CJ2" s="1166" t="s">
        <v>328</v>
      </c>
      <c r="CK2" s="1167"/>
      <c r="CL2" s="1167"/>
      <c r="CM2" s="1167"/>
      <c r="CN2" s="1168"/>
      <c r="CO2" s="1158"/>
      <c r="CP2" s="1166" t="s">
        <v>329</v>
      </c>
      <c r="CQ2" s="1167"/>
      <c r="CR2" s="1167"/>
      <c r="CS2" s="1167"/>
      <c r="CT2" s="1168"/>
      <c r="CU2" s="1158"/>
      <c r="CV2" s="1158" t="s">
        <v>314</v>
      </c>
      <c r="CW2" s="112"/>
      <c r="CX2" s="103"/>
      <c r="CY2" s="1172" t="s">
        <v>334</v>
      </c>
      <c r="CZ2" s="1173"/>
      <c r="DA2" s="1173"/>
      <c r="DB2" s="1173"/>
      <c r="DC2" s="1174"/>
      <c r="DD2" s="1158" t="s">
        <v>334</v>
      </c>
      <c r="DE2" s="1172" t="s">
        <v>340</v>
      </c>
      <c r="DF2" s="1173"/>
      <c r="DG2" s="1173"/>
      <c r="DH2" s="1173"/>
      <c r="DI2" s="1174"/>
      <c r="DJ2" s="1158" t="s">
        <v>340</v>
      </c>
      <c r="DK2" s="1172" t="s">
        <v>341</v>
      </c>
      <c r="DL2" s="1174"/>
      <c r="DM2" s="1158" t="s">
        <v>341</v>
      </c>
      <c r="DN2" s="1172" t="s">
        <v>342</v>
      </c>
      <c r="DO2" s="1173"/>
      <c r="DP2" s="1173"/>
      <c r="DQ2" s="1173"/>
      <c r="DR2" s="1174"/>
      <c r="DS2" s="1158" t="s">
        <v>342</v>
      </c>
      <c r="DT2" s="10"/>
      <c r="DU2" s="1172" t="s">
        <v>344</v>
      </c>
      <c r="DV2" s="1173"/>
      <c r="DW2" s="1173"/>
      <c r="DX2" s="1173"/>
      <c r="DY2" s="1174"/>
      <c r="DZ2" s="1158" t="s">
        <v>344</v>
      </c>
      <c r="EA2" s="1172" t="s">
        <v>345</v>
      </c>
      <c r="EB2" s="1173"/>
      <c r="EC2" s="1173"/>
      <c r="ED2" s="1173"/>
      <c r="EE2" s="1174"/>
      <c r="EF2" s="1158" t="s">
        <v>345</v>
      </c>
      <c r="EG2" s="1172" t="s">
        <v>346</v>
      </c>
      <c r="EH2" s="1173"/>
      <c r="EI2" s="1173"/>
      <c r="EJ2" s="1173"/>
      <c r="EK2" s="1174"/>
      <c r="EL2" s="1158" t="s">
        <v>346</v>
      </c>
      <c r="EM2" s="1172" t="s">
        <v>347</v>
      </c>
      <c r="EN2" s="1173"/>
      <c r="EO2" s="1173"/>
      <c r="EP2" s="1173"/>
      <c r="EQ2" s="1173"/>
      <c r="ER2" s="1173"/>
      <c r="ES2" s="1173"/>
      <c r="ET2" s="1173"/>
      <c r="EU2" s="1173"/>
      <c r="EV2" s="1174"/>
      <c r="EW2" s="1158" t="s">
        <v>347</v>
      </c>
      <c r="EX2" s="1172" t="s">
        <v>353</v>
      </c>
      <c r="EY2" s="1173"/>
      <c r="EZ2" s="1173"/>
      <c r="FA2" s="1173"/>
      <c r="FB2" s="1173"/>
      <c r="FC2" s="1173"/>
      <c r="FD2" s="1173"/>
      <c r="FE2" s="1173"/>
      <c r="FF2" s="1173"/>
      <c r="FG2" s="1173"/>
      <c r="FH2" s="1173"/>
      <c r="FI2" s="1173"/>
      <c r="FJ2" s="1173"/>
      <c r="FK2" s="1173"/>
      <c r="FL2" s="1173"/>
      <c r="FM2" s="1174"/>
      <c r="FN2" s="1158" t="s">
        <v>353</v>
      </c>
      <c r="FO2" s="1172" t="s">
        <v>360</v>
      </c>
      <c r="FP2" s="1175"/>
      <c r="FQ2" s="1175"/>
      <c r="FR2" s="1175"/>
      <c r="FS2" s="1175"/>
      <c r="FT2" s="1175"/>
      <c r="FU2" s="1175"/>
      <c r="FV2" s="1175"/>
      <c r="FW2" s="1175"/>
      <c r="FX2" s="1175"/>
      <c r="FY2" s="1176"/>
      <c r="FZ2" s="110"/>
      <c r="GA2" s="1161"/>
      <c r="GB2" s="1150" t="s">
        <v>464</v>
      </c>
      <c r="GC2" s="1151"/>
      <c r="GD2" s="1151"/>
      <c r="GE2" s="1151"/>
      <c r="GF2" s="1152"/>
      <c r="GG2" s="1153"/>
      <c r="GH2" s="1150" t="s">
        <v>465</v>
      </c>
      <c r="GI2" s="1151"/>
      <c r="GJ2" s="1151"/>
      <c r="GK2" s="1151"/>
      <c r="GL2" s="1152"/>
      <c r="GM2" s="1153"/>
      <c r="GN2" s="1150" t="s">
        <v>466</v>
      </c>
      <c r="GO2" s="1151"/>
      <c r="GP2" s="1151"/>
      <c r="GQ2" s="1151"/>
      <c r="GR2" s="1152"/>
      <c r="GS2" s="1153"/>
      <c r="GT2" s="1150" t="s">
        <v>467</v>
      </c>
      <c r="GU2" s="1151"/>
      <c r="GV2" s="1151"/>
      <c r="GW2" s="1151"/>
      <c r="GX2" s="1152"/>
      <c r="GY2" s="1153"/>
      <c r="GZ2" s="1150" t="s">
        <v>468</v>
      </c>
      <c r="HA2" s="1151"/>
      <c r="HB2" s="1151"/>
      <c r="HC2" s="1151"/>
      <c r="HD2" s="1152"/>
      <c r="HE2" s="1153"/>
      <c r="HF2" s="1150" t="s">
        <v>469</v>
      </c>
      <c r="HG2" s="1151"/>
      <c r="HH2" s="1151"/>
      <c r="HI2" s="1151"/>
      <c r="HJ2" s="1152"/>
      <c r="HK2" s="1153"/>
      <c r="HL2" s="1150" t="s">
        <v>470</v>
      </c>
      <c r="HM2" s="1151"/>
      <c r="HN2" s="1151"/>
      <c r="HO2" s="1151"/>
      <c r="HP2" s="1152"/>
      <c r="HQ2" s="1153"/>
      <c r="HR2" s="1150" t="s">
        <v>471</v>
      </c>
      <c r="HS2" s="1151"/>
      <c r="HT2" s="1151"/>
      <c r="HU2" s="1151"/>
      <c r="HV2" s="1152"/>
      <c r="HW2" s="1153"/>
      <c r="HX2" s="1153" t="s">
        <v>396</v>
      </c>
      <c r="HY2" s="1142" t="s">
        <v>472</v>
      </c>
      <c r="HZ2" s="1143"/>
      <c r="IA2" s="1143"/>
      <c r="IB2" s="1143"/>
      <c r="IC2" s="1144"/>
      <c r="ID2" s="1139"/>
      <c r="IE2" s="1142" t="s">
        <v>473</v>
      </c>
      <c r="IF2" s="1143"/>
      <c r="IG2" s="1143"/>
      <c r="IH2" s="1143"/>
      <c r="II2" s="1144"/>
      <c r="IJ2" s="1139"/>
      <c r="IK2" s="1142" t="s">
        <v>474</v>
      </c>
      <c r="IL2" s="1143"/>
      <c r="IM2" s="1143"/>
      <c r="IN2" s="1143"/>
      <c r="IO2" s="1144"/>
      <c r="IP2" s="1139"/>
      <c r="IQ2" s="1142" t="s">
        <v>475</v>
      </c>
      <c r="IR2" s="1143"/>
      <c r="IS2" s="1143"/>
      <c r="IT2" s="1143"/>
      <c r="IU2" s="1144"/>
      <c r="IV2" s="1139"/>
      <c r="IW2" s="1142" t="s">
        <v>476</v>
      </c>
      <c r="IX2" s="1143"/>
      <c r="IY2" s="1143"/>
      <c r="IZ2" s="1143"/>
      <c r="JA2" s="1144"/>
      <c r="JB2" s="1139"/>
      <c r="JC2" s="1142" t="s">
        <v>477</v>
      </c>
      <c r="JD2" s="1143"/>
      <c r="JE2" s="1143"/>
      <c r="JF2" s="1143"/>
      <c r="JG2" s="1144"/>
      <c r="JH2" s="1139"/>
      <c r="JI2" s="1142" t="s">
        <v>478</v>
      </c>
      <c r="JJ2" s="1143"/>
      <c r="JK2" s="1143"/>
      <c r="JL2" s="1143"/>
      <c r="JM2" s="1144"/>
      <c r="JN2" s="1139"/>
      <c r="JO2" s="1142" t="s">
        <v>479</v>
      </c>
      <c r="JP2" s="1143"/>
      <c r="JQ2" s="1143"/>
      <c r="JR2" s="1143"/>
      <c r="JS2" s="1144"/>
      <c r="JT2" s="1139"/>
      <c r="JU2" s="1139" t="s">
        <v>397</v>
      </c>
      <c r="JV2" s="1147" t="s">
        <v>480</v>
      </c>
      <c r="JW2" s="1148"/>
      <c r="JX2" s="1148"/>
      <c r="JY2" s="1148"/>
      <c r="JZ2" s="1149"/>
      <c r="KA2" s="1121" t="s">
        <v>398</v>
      </c>
      <c r="KB2" s="1124" t="s">
        <v>481</v>
      </c>
      <c r="KC2" s="1125"/>
      <c r="KD2" s="1125"/>
      <c r="KE2" s="1125"/>
      <c r="KF2" s="1126"/>
      <c r="KG2" s="1127" t="s">
        <v>399</v>
      </c>
      <c r="KH2" s="1130" t="s">
        <v>482</v>
      </c>
      <c r="KI2" s="1131"/>
      <c r="KJ2" s="1131"/>
      <c r="KK2" s="1131"/>
      <c r="KL2" s="1132"/>
      <c r="KM2" s="1133" t="s">
        <v>400</v>
      </c>
      <c r="KN2" s="154"/>
      <c r="KO2" s="154"/>
      <c r="KP2" s="154"/>
      <c r="KQ2" s="154"/>
      <c r="KR2" s="154"/>
      <c r="KS2" s="1136"/>
      <c r="KT2" s="158"/>
      <c r="KU2" s="158"/>
      <c r="KV2" s="158"/>
      <c r="KW2" s="158"/>
      <c r="KX2" s="158"/>
      <c r="KY2" s="158"/>
      <c r="KZ2" s="158"/>
      <c r="LA2" s="158"/>
      <c r="LB2" s="158"/>
      <c r="LC2" s="158"/>
      <c r="LD2" s="1115" t="s">
        <v>406</v>
      </c>
      <c r="LE2" s="1118" t="s">
        <v>381</v>
      </c>
      <c r="LF2" s="1150" t="s">
        <v>464</v>
      </c>
      <c r="LG2" s="1151"/>
      <c r="LH2" s="1151"/>
      <c r="LI2" s="1151"/>
      <c r="LJ2" s="1152"/>
      <c r="LK2" s="1153"/>
      <c r="LL2" s="1150" t="s">
        <v>465</v>
      </c>
      <c r="LM2" s="1151"/>
      <c r="LN2" s="1151"/>
      <c r="LO2" s="1151"/>
      <c r="LP2" s="1152"/>
      <c r="LQ2" s="1153"/>
      <c r="LR2" s="1150" t="s">
        <v>466</v>
      </c>
      <c r="LS2" s="1151"/>
      <c r="LT2" s="1151"/>
      <c r="LU2" s="1151"/>
      <c r="LV2" s="1152"/>
      <c r="LW2" s="1153"/>
      <c r="LX2" s="1150" t="s">
        <v>467</v>
      </c>
      <c r="LY2" s="1151"/>
      <c r="LZ2" s="1151"/>
      <c r="MA2" s="1151"/>
      <c r="MB2" s="1152"/>
      <c r="MC2" s="1153"/>
      <c r="MD2" s="1150" t="s">
        <v>468</v>
      </c>
      <c r="ME2" s="1151"/>
      <c r="MF2" s="1151"/>
      <c r="MG2" s="1151"/>
      <c r="MH2" s="1152"/>
      <c r="MI2" s="1153"/>
      <c r="MJ2" s="1150" t="s">
        <v>469</v>
      </c>
      <c r="MK2" s="1151"/>
      <c r="ML2" s="1151"/>
      <c r="MM2" s="1151"/>
      <c r="MN2" s="1152"/>
      <c r="MO2" s="1153"/>
      <c r="MP2" s="1150" t="s">
        <v>470</v>
      </c>
      <c r="MQ2" s="1151"/>
      <c r="MR2" s="1151"/>
      <c r="MS2" s="1151"/>
      <c r="MT2" s="1152"/>
      <c r="MU2" s="1153"/>
      <c r="MV2" s="1150" t="s">
        <v>471</v>
      </c>
      <c r="MW2" s="1151"/>
      <c r="MX2" s="1151"/>
      <c r="MY2" s="1151"/>
      <c r="MZ2" s="1152"/>
      <c r="NA2" s="1153"/>
      <c r="NB2" s="1153" t="s">
        <v>396</v>
      </c>
      <c r="NC2" s="1142" t="s">
        <v>472</v>
      </c>
      <c r="ND2" s="1143"/>
      <c r="NE2" s="1143"/>
      <c r="NF2" s="1143"/>
      <c r="NG2" s="1144"/>
      <c r="NH2" s="1139"/>
      <c r="NI2" s="1142" t="s">
        <v>473</v>
      </c>
      <c r="NJ2" s="1143"/>
      <c r="NK2" s="1143"/>
      <c r="NL2" s="1143"/>
      <c r="NM2" s="1144"/>
      <c r="NN2" s="1139"/>
      <c r="NO2" s="1142" t="s">
        <v>474</v>
      </c>
      <c r="NP2" s="1143"/>
      <c r="NQ2" s="1143"/>
      <c r="NR2" s="1143"/>
      <c r="NS2" s="1144"/>
      <c r="NT2" s="1139"/>
      <c r="NU2" s="1142" t="s">
        <v>475</v>
      </c>
      <c r="NV2" s="1143"/>
      <c r="NW2" s="1143"/>
      <c r="NX2" s="1143"/>
      <c r="NY2" s="1144"/>
      <c r="NZ2" s="1139"/>
      <c r="OA2" s="1142" t="s">
        <v>476</v>
      </c>
      <c r="OB2" s="1143"/>
      <c r="OC2" s="1143"/>
      <c r="OD2" s="1143"/>
      <c r="OE2" s="1144"/>
      <c r="OF2" s="1139"/>
      <c r="OG2" s="1142" t="s">
        <v>477</v>
      </c>
      <c r="OH2" s="1143"/>
      <c r="OI2" s="1143"/>
      <c r="OJ2" s="1143"/>
      <c r="OK2" s="1144"/>
      <c r="OL2" s="1139"/>
      <c r="OM2" s="1142" t="s">
        <v>478</v>
      </c>
      <c r="ON2" s="1143"/>
      <c r="OO2" s="1143"/>
      <c r="OP2" s="1143"/>
      <c r="OQ2" s="1144"/>
      <c r="OR2" s="1139"/>
      <c r="OS2" s="1142" t="s">
        <v>479</v>
      </c>
      <c r="OT2" s="1143"/>
      <c r="OU2" s="1143"/>
      <c r="OV2" s="1143"/>
      <c r="OW2" s="1144"/>
      <c r="OX2" s="1139"/>
      <c r="OY2" s="1139" t="s">
        <v>397</v>
      </c>
      <c r="OZ2" s="1147" t="s">
        <v>480</v>
      </c>
      <c r="PA2" s="1148"/>
      <c r="PB2" s="1148"/>
      <c r="PC2" s="1148"/>
      <c r="PD2" s="1149"/>
      <c r="PE2" s="1121" t="s">
        <v>398</v>
      </c>
      <c r="PF2" s="1124" t="s">
        <v>481</v>
      </c>
      <c r="PG2" s="1125"/>
      <c r="PH2" s="1125"/>
      <c r="PI2" s="1125"/>
      <c r="PJ2" s="1126"/>
      <c r="PK2" s="1127" t="s">
        <v>399</v>
      </c>
      <c r="PL2" s="1130" t="s">
        <v>482</v>
      </c>
      <c r="PM2" s="1131"/>
      <c r="PN2" s="1131"/>
      <c r="PO2" s="1131"/>
      <c r="PP2" s="1132"/>
      <c r="PQ2" s="1133" t="s">
        <v>400</v>
      </c>
      <c r="PR2" s="154"/>
      <c r="PS2" s="154"/>
      <c r="PT2" s="154"/>
      <c r="PU2" s="154"/>
      <c r="PV2" s="154"/>
      <c r="PW2" s="1136"/>
      <c r="PX2" s="158"/>
      <c r="PY2" s="158"/>
      <c r="PZ2" s="158"/>
      <c r="QA2" s="158"/>
      <c r="QB2" s="158"/>
      <c r="QC2" s="158"/>
      <c r="QD2" s="158"/>
      <c r="QE2" s="158"/>
      <c r="QF2" s="158"/>
      <c r="QG2" s="158"/>
      <c r="QH2" s="1115" t="s">
        <v>406</v>
      </c>
      <c r="QI2" s="1118" t="s">
        <v>382</v>
      </c>
      <c r="QJ2" s="1150" t="s">
        <v>464</v>
      </c>
      <c r="QK2" s="1151"/>
      <c r="QL2" s="1151"/>
      <c r="QM2" s="1151"/>
      <c r="QN2" s="1152"/>
      <c r="QO2" s="1153"/>
      <c r="QP2" s="1150" t="s">
        <v>465</v>
      </c>
      <c r="QQ2" s="1151"/>
      <c r="QR2" s="1151"/>
      <c r="QS2" s="1151"/>
      <c r="QT2" s="1152"/>
      <c r="QU2" s="1153"/>
      <c r="QV2" s="1150" t="s">
        <v>466</v>
      </c>
      <c r="QW2" s="1151"/>
      <c r="QX2" s="1151"/>
      <c r="QY2" s="1151"/>
      <c r="QZ2" s="1152"/>
      <c r="RA2" s="1153"/>
      <c r="RB2" s="1150" t="s">
        <v>467</v>
      </c>
      <c r="RC2" s="1151"/>
      <c r="RD2" s="1151"/>
      <c r="RE2" s="1151"/>
      <c r="RF2" s="1152"/>
      <c r="RG2" s="1153"/>
      <c r="RH2" s="1150" t="s">
        <v>468</v>
      </c>
      <c r="RI2" s="1151"/>
      <c r="RJ2" s="1151"/>
      <c r="RK2" s="1151"/>
      <c r="RL2" s="1152"/>
      <c r="RM2" s="1153"/>
      <c r="RN2" s="1150" t="s">
        <v>469</v>
      </c>
      <c r="RO2" s="1151"/>
      <c r="RP2" s="1151"/>
      <c r="RQ2" s="1151"/>
      <c r="RR2" s="1152"/>
      <c r="RS2" s="1153"/>
      <c r="RT2" s="1150" t="s">
        <v>470</v>
      </c>
      <c r="RU2" s="1151"/>
      <c r="RV2" s="1151"/>
      <c r="RW2" s="1151"/>
      <c r="RX2" s="1152"/>
      <c r="RY2" s="1153"/>
      <c r="RZ2" s="1150" t="s">
        <v>471</v>
      </c>
      <c r="SA2" s="1151"/>
      <c r="SB2" s="1151"/>
      <c r="SC2" s="1151"/>
      <c r="SD2" s="1152"/>
      <c r="SE2" s="1153"/>
      <c r="SF2" s="1153" t="s">
        <v>396</v>
      </c>
      <c r="SG2" s="1142" t="s">
        <v>472</v>
      </c>
      <c r="SH2" s="1143"/>
      <c r="SI2" s="1143"/>
      <c r="SJ2" s="1143"/>
      <c r="SK2" s="1144"/>
      <c r="SL2" s="1139"/>
      <c r="SM2" s="1142" t="s">
        <v>473</v>
      </c>
      <c r="SN2" s="1143"/>
      <c r="SO2" s="1143"/>
      <c r="SP2" s="1143"/>
      <c r="SQ2" s="1144"/>
      <c r="SR2" s="1139"/>
      <c r="SS2" s="1142" t="s">
        <v>474</v>
      </c>
      <c r="ST2" s="1143"/>
      <c r="SU2" s="1143"/>
      <c r="SV2" s="1143"/>
      <c r="SW2" s="1144"/>
      <c r="SX2" s="1139"/>
      <c r="SY2" s="1142" t="s">
        <v>475</v>
      </c>
      <c r="SZ2" s="1143"/>
      <c r="TA2" s="1143"/>
      <c r="TB2" s="1143"/>
      <c r="TC2" s="1144"/>
      <c r="TD2" s="1139"/>
      <c r="TE2" s="1142" t="s">
        <v>476</v>
      </c>
      <c r="TF2" s="1143"/>
      <c r="TG2" s="1143"/>
      <c r="TH2" s="1143"/>
      <c r="TI2" s="1144"/>
      <c r="TJ2" s="1139"/>
      <c r="TK2" s="1142" t="s">
        <v>477</v>
      </c>
      <c r="TL2" s="1143"/>
      <c r="TM2" s="1143"/>
      <c r="TN2" s="1143"/>
      <c r="TO2" s="1144"/>
      <c r="TP2" s="1139"/>
      <c r="TQ2" s="1142" t="s">
        <v>478</v>
      </c>
      <c r="TR2" s="1143"/>
      <c r="TS2" s="1143"/>
      <c r="TT2" s="1143"/>
      <c r="TU2" s="1144"/>
      <c r="TV2" s="1139"/>
      <c r="TW2" s="1142" t="s">
        <v>479</v>
      </c>
      <c r="TX2" s="1143"/>
      <c r="TY2" s="1143"/>
      <c r="TZ2" s="1143"/>
      <c r="UA2" s="1144"/>
      <c r="UB2" s="1139"/>
      <c r="UC2" s="1139" t="s">
        <v>397</v>
      </c>
      <c r="UD2" s="1147" t="s">
        <v>480</v>
      </c>
      <c r="UE2" s="1148"/>
      <c r="UF2" s="1148"/>
      <c r="UG2" s="1148"/>
      <c r="UH2" s="1149"/>
      <c r="UI2" s="1121" t="s">
        <v>398</v>
      </c>
      <c r="UJ2" s="1124" t="s">
        <v>481</v>
      </c>
      <c r="UK2" s="1125"/>
      <c r="UL2" s="1125"/>
      <c r="UM2" s="1125"/>
      <c r="UN2" s="1126"/>
      <c r="UO2" s="1127" t="s">
        <v>399</v>
      </c>
      <c r="UP2" s="1130" t="s">
        <v>482</v>
      </c>
      <c r="UQ2" s="1131"/>
      <c r="UR2" s="1131"/>
      <c r="US2" s="1131"/>
      <c r="UT2" s="1132"/>
      <c r="UU2" s="1133" t="s">
        <v>400</v>
      </c>
      <c r="UV2" s="154"/>
      <c r="UW2" s="154"/>
      <c r="UX2" s="154"/>
      <c r="UY2" s="154"/>
      <c r="UZ2" s="154"/>
      <c r="VA2" s="1136"/>
      <c r="VB2" s="158"/>
      <c r="VC2" s="158"/>
      <c r="VD2" s="158"/>
      <c r="VE2" s="158"/>
      <c r="VF2" s="158"/>
      <c r="VG2" s="158"/>
      <c r="VH2" s="158"/>
      <c r="VI2" s="158"/>
      <c r="VJ2" s="158"/>
      <c r="VK2" s="158"/>
      <c r="VL2" s="1115" t="s">
        <v>406</v>
      </c>
      <c r="VM2" s="1118" t="s">
        <v>383</v>
      </c>
      <c r="VN2" s="1150" t="s">
        <v>464</v>
      </c>
      <c r="VO2" s="1151"/>
      <c r="VP2" s="1151"/>
      <c r="VQ2" s="1151"/>
      <c r="VR2" s="1152"/>
      <c r="VS2" s="1153"/>
      <c r="VT2" s="1150" t="s">
        <v>465</v>
      </c>
      <c r="VU2" s="1151"/>
      <c r="VV2" s="1151"/>
      <c r="VW2" s="1151"/>
      <c r="VX2" s="1152"/>
      <c r="VY2" s="1153"/>
      <c r="VZ2" s="1150" t="s">
        <v>466</v>
      </c>
      <c r="WA2" s="1151"/>
      <c r="WB2" s="1151"/>
      <c r="WC2" s="1151"/>
      <c r="WD2" s="1152"/>
      <c r="WE2" s="1153"/>
      <c r="WF2" s="1150" t="s">
        <v>467</v>
      </c>
      <c r="WG2" s="1151"/>
      <c r="WH2" s="1151"/>
      <c r="WI2" s="1151"/>
      <c r="WJ2" s="1152"/>
      <c r="WK2" s="1153"/>
      <c r="WL2" s="1150" t="s">
        <v>468</v>
      </c>
      <c r="WM2" s="1151"/>
      <c r="WN2" s="1151"/>
      <c r="WO2" s="1151"/>
      <c r="WP2" s="1152"/>
      <c r="WQ2" s="1153"/>
      <c r="WR2" s="1150" t="s">
        <v>469</v>
      </c>
      <c r="WS2" s="1151"/>
      <c r="WT2" s="1151"/>
      <c r="WU2" s="1151"/>
      <c r="WV2" s="1152"/>
      <c r="WW2" s="1153"/>
      <c r="WX2" s="1150" t="s">
        <v>470</v>
      </c>
      <c r="WY2" s="1151"/>
      <c r="WZ2" s="1151"/>
      <c r="XA2" s="1151"/>
      <c r="XB2" s="1152"/>
      <c r="XC2" s="1153"/>
      <c r="XD2" s="1150" t="s">
        <v>471</v>
      </c>
      <c r="XE2" s="1151"/>
      <c r="XF2" s="1151"/>
      <c r="XG2" s="1151"/>
      <c r="XH2" s="1152"/>
      <c r="XI2" s="1153"/>
      <c r="XJ2" s="1153" t="s">
        <v>396</v>
      </c>
      <c r="XK2" s="1142" t="s">
        <v>472</v>
      </c>
      <c r="XL2" s="1143"/>
      <c r="XM2" s="1143"/>
      <c r="XN2" s="1143"/>
      <c r="XO2" s="1144"/>
      <c r="XP2" s="1139"/>
      <c r="XQ2" s="1142" t="s">
        <v>473</v>
      </c>
      <c r="XR2" s="1143"/>
      <c r="XS2" s="1143"/>
      <c r="XT2" s="1143"/>
      <c r="XU2" s="1144"/>
      <c r="XV2" s="1139"/>
      <c r="XW2" s="1142" t="s">
        <v>474</v>
      </c>
      <c r="XX2" s="1143"/>
      <c r="XY2" s="1143"/>
      <c r="XZ2" s="1143"/>
      <c r="YA2" s="1144"/>
      <c r="YB2" s="1139"/>
      <c r="YC2" s="1142" t="s">
        <v>475</v>
      </c>
      <c r="YD2" s="1143"/>
      <c r="YE2" s="1143"/>
      <c r="YF2" s="1143"/>
      <c r="YG2" s="1144"/>
      <c r="YH2" s="1139"/>
      <c r="YI2" s="1142" t="s">
        <v>476</v>
      </c>
      <c r="YJ2" s="1143"/>
      <c r="YK2" s="1143"/>
      <c r="YL2" s="1143"/>
      <c r="YM2" s="1144"/>
      <c r="YN2" s="1139"/>
      <c r="YO2" s="1142" t="s">
        <v>477</v>
      </c>
      <c r="YP2" s="1143"/>
      <c r="YQ2" s="1143"/>
      <c r="YR2" s="1143"/>
      <c r="YS2" s="1144"/>
      <c r="YT2" s="1139"/>
      <c r="YU2" s="1142" t="s">
        <v>478</v>
      </c>
      <c r="YV2" s="1143"/>
      <c r="YW2" s="1143"/>
      <c r="YX2" s="1143"/>
      <c r="YY2" s="1144"/>
      <c r="YZ2" s="1139"/>
      <c r="ZA2" s="1142" t="s">
        <v>479</v>
      </c>
      <c r="ZB2" s="1143"/>
      <c r="ZC2" s="1143"/>
      <c r="ZD2" s="1143"/>
      <c r="ZE2" s="1144"/>
      <c r="ZF2" s="1139"/>
      <c r="ZG2" s="1139" t="s">
        <v>397</v>
      </c>
      <c r="ZH2" s="1147" t="s">
        <v>480</v>
      </c>
      <c r="ZI2" s="1148"/>
      <c r="ZJ2" s="1148"/>
      <c r="ZK2" s="1148"/>
      <c r="ZL2" s="1149"/>
      <c r="ZM2" s="1121" t="s">
        <v>398</v>
      </c>
      <c r="ZN2" s="1124" t="s">
        <v>481</v>
      </c>
      <c r="ZO2" s="1125"/>
      <c r="ZP2" s="1125"/>
      <c r="ZQ2" s="1125"/>
      <c r="ZR2" s="1126"/>
      <c r="ZS2" s="1127" t="s">
        <v>399</v>
      </c>
      <c r="ZT2" s="1130" t="s">
        <v>482</v>
      </c>
      <c r="ZU2" s="1131"/>
      <c r="ZV2" s="1131"/>
      <c r="ZW2" s="1131"/>
      <c r="ZX2" s="1132"/>
      <c r="ZY2" s="1133" t="s">
        <v>400</v>
      </c>
      <c r="ZZ2" s="154"/>
      <c r="AAA2" s="154"/>
      <c r="AAB2" s="154"/>
      <c r="AAC2" s="154"/>
      <c r="AAD2" s="154"/>
      <c r="AAE2" s="1136"/>
      <c r="AAF2" s="158"/>
      <c r="AAG2" s="158"/>
      <c r="AAH2" s="158"/>
      <c r="AAI2" s="158"/>
      <c r="AAJ2" s="158"/>
      <c r="AAK2" s="158"/>
      <c r="AAL2" s="158"/>
      <c r="AAM2" s="158"/>
      <c r="AAN2" s="158"/>
      <c r="AAO2" s="158"/>
      <c r="AAP2" s="1115" t="s">
        <v>406</v>
      </c>
      <c r="AAQ2" s="1118" t="s">
        <v>384</v>
      </c>
      <c r="AAR2" s="1150" t="s">
        <v>464</v>
      </c>
      <c r="AAS2" s="1151"/>
      <c r="AAT2" s="1151"/>
      <c r="AAU2" s="1151"/>
      <c r="AAV2" s="1152"/>
      <c r="AAW2" s="1153"/>
      <c r="AAX2" s="1150" t="s">
        <v>465</v>
      </c>
      <c r="AAY2" s="1151"/>
      <c r="AAZ2" s="1151"/>
      <c r="ABA2" s="1151"/>
      <c r="ABB2" s="1152"/>
      <c r="ABC2" s="1153"/>
      <c r="ABD2" s="1150" t="s">
        <v>466</v>
      </c>
      <c r="ABE2" s="1151"/>
      <c r="ABF2" s="1151"/>
      <c r="ABG2" s="1151"/>
      <c r="ABH2" s="1152"/>
      <c r="ABI2" s="1153"/>
      <c r="ABJ2" s="1150" t="s">
        <v>467</v>
      </c>
      <c r="ABK2" s="1151"/>
      <c r="ABL2" s="1151"/>
      <c r="ABM2" s="1151"/>
      <c r="ABN2" s="1152"/>
      <c r="ABO2" s="1153"/>
      <c r="ABP2" s="1150" t="s">
        <v>468</v>
      </c>
      <c r="ABQ2" s="1151"/>
      <c r="ABR2" s="1151"/>
      <c r="ABS2" s="1151"/>
      <c r="ABT2" s="1152"/>
      <c r="ABU2" s="1153"/>
      <c r="ABV2" s="1150" t="s">
        <v>469</v>
      </c>
      <c r="ABW2" s="1151"/>
      <c r="ABX2" s="1151"/>
      <c r="ABY2" s="1151"/>
      <c r="ABZ2" s="1152"/>
      <c r="ACA2" s="1153"/>
      <c r="ACB2" s="1150" t="s">
        <v>470</v>
      </c>
      <c r="ACC2" s="1151"/>
      <c r="ACD2" s="1151"/>
      <c r="ACE2" s="1151"/>
      <c r="ACF2" s="1152"/>
      <c r="ACG2" s="1153"/>
      <c r="ACH2" s="1150" t="s">
        <v>471</v>
      </c>
      <c r="ACI2" s="1151"/>
      <c r="ACJ2" s="1151"/>
      <c r="ACK2" s="1151"/>
      <c r="ACL2" s="1152"/>
      <c r="ACM2" s="1153"/>
      <c r="ACN2" s="1153" t="s">
        <v>396</v>
      </c>
      <c r="ACO2" s="1142" t="s">
        <v>472</v>
      </c>
      <c r="ACP2" s="1143"/>
      <c r="ACQ2" s="1143"/>
      <c r="ACR2" s="1143"/>
      <c r="ACS2" s="1144"/>
      <c r="ACT2" s="1139"/>
      <c r="ACU2" s="1142" t="s">
        <v>473</v>
      </c>
      <c r="ACV2" s="1143"/>
      <c r="ACW2" s="1143"/>
      <c r="ACX2" s="1143"/>
      <c r="ACY2" s="1144"/>
      <c r="ACZ2" s="1139"/>
      <c r="ADA2" s="1142" t="s">
        <v>474</v>
      </c>
      <c r="ADB2" s="1143"/>
      <c r="ADC2" s="1143"/>
      <c r="ADD2" s="1143"/>
      <c r="ADE2" s="1144"/>
      <c r="ADF2" s="1139"/>
      <c r="ADG2" s="1142" t="s">
        <v>475</v>
      </c>
      <c r="ADH2" s="1143"/>
      <c r="ADI2" s="1143"/>
      <c r="ADJ2" s="1143"/>
      <c r="ADK2" s="1144"/>
      <c r="ADL2" s="1139"/>
      <c r="ADM2" s="1142" t="s">
        <v>476</v>
      </c>
      <c r="ADN2" s="1143"/>
      <c r="ADO2" s="1143"/>
      <c r="ADP2" s="1143"/>
      <c r="ADQ2" s="1144"/>
      <c r="ADR2" s="1139"/>
      <c r="ADS2" s="1142" t="s">
        <v>477</v>
      </c>
      <c r="ADT2" s="1143"/>
      <c r="ADU2" s="1143"/>
      <c r="ADV2" s="1143"/>
      <c r="ADW2" s="1144"/>
      <c r="ADX2" s="1139"/>
      <c r="ADY2" s="1142" t="s">
        <v>478</v>
      </c>
      <c r="ADZ2" s="1143"/>
      <c r="AEA2" s="1143"/>
      <c r="AEB2" s="1143"/>
      <c r="AEC2" s="1144"/>
      <c r="AED2" s="1139"/>
      <c r="AEE2" s="1142" t="s">
        <v>479</v>
      </c>
      <c r="AEF2" s="1143"/>
      <c r="AEG2" s="1143"/>
      <c r="AEH2" s="1143"/>
      <c r="AEI2" s="1144"/>
      <c r="AEJ2" s="1139"/>
      <c r="AEK2" s="1139" t="s">
        <v>397</v>
      </c>
      <c r="AEL2" s="1147" t="s">
        <v>480</v>
      </c>
      <c r="AEM2" s="1148"/>
      <c r="AEN2" s="1148"/>
      <c r="AEO2" s="1148"/>
      <c r="AEP2" s="1149"/>
      <c r="AEQ2" s="1121" t="s">
        <v>398</v>
      </c>
      <c r="AER2" s="1124" t="s">
        <v>481</v>
      </c>
      <c r="AES2" s="1125"/>
      <c r="AET2" s="1125"/>
      <c r="AEU2" s="1125"/>
      <c r="AEV2" s="1126"/>
      <c r="AEW2" s="1127" t="s">
        <v>399</v>
      </c>
      <c r="AEX2" s="1130" t="s">
        <v>482</v>
      </c>
      <c r="AEY2" s="1131"/>
      <c r="AEZ2" s="1131"/>
      <c r="AFA2" s="1131"/>
      <c r="AFB2" s="1132"/>
      <c r="AFC2" s="1133" t="s">
        <v>400</v>
      </c>
      <c r="AFD2" s="154"/>
      <c r="AFE2" s="154"/>
      <c r="AFF2" s="154"/>
      <c r="AFG2" s="154"/>
      <c r="AFH2" s="154"/>
      <c r="AFI2" s="1136"/>
      <c r="AFJ2" s="158"/>
      <c r="AFK2" s="158"/>
      <c r="AFL2" s="158"/>
      <c r="AFM2" s="158"/>
      <c r="AFN2" s="158"/>
      <c r="AFO2" s="158"/>
      <c r="AFP2" s="158"/>
      <c r="AFQ2" s="158"/>
      <c r="AFR2" s="158"/>
      <c r="AFS2" s="158"/>
      <c r="AFT2" s="1115" t="s">
        <v>406</v>
      </c>
      <c r="AFU2" s="1118" t="s">
        <v>385</v>
      </c>
      <c r="AFV2" s="1166" t="s">
        <v>296</v>
      </c>
      <c r="AFW2" s="1167"/>
      <c r="AFX2" s="1167"/>
      <c r="AFY2" s="1167"/>
      <c r="AFZ2" s="1168"/>
      <c r="AGA2" s="1158" t="s">
        <v>386</v>
      </c>
      <c r="AGB2" s="1166" t="s">
        <v>297</v>
      </c>
      <c r="AGC2" s="1167"/>
      <c r="AGD2" s="1167"/>
      <c r="AGE2" s="1167"/>
      <c r="AGF2" s="1168"/>
      <c r="AGG2" s="1158" t="s">
        <v>387</v>
      </c>
      <c r="AGH2" s="1166" t="s">
        <v>298</v>
      </c>
      <c r="AGI2" s="1167"/>
      <c r="AGJ2" s="1167"/>
      <c r="AGK2" s="1167"/>
      <c r="AGL2" s="1168"/>
      <c r="AGM2" s="1158" t="s">
        <v>483</v>
      </c>
      <c r="AGN2" s="1166" t="s">
        <v>299</v>
      </c>
      <c r="AGO2" s="1167"/>
      <c r="AGP2" s="1167"/>
      <c r="AGQ2" s="1167"/>
      <c r="AGR2" s="1168"/>
      <c r="AGS2" s="1158" t="s">
        <v>388</v>
      </c>
      <c r="AGT2" s="1166" t="s">
        <v>300</v>
      </c>
      <c r="AGU2" s="1167"/>
      <c r="AGV2" s="1167"/>
      <c r="AGW2" s="1167"/>
      <c r="AGX2" s="1168"/>
      <c r="AGY2" s="1158" t="s">
        <v>389</v>
      </c>
      <c r="AGZ2" s="1177" t="s">
        <v>217</v>
      </c>
      <c r="AHA2" s="1178"/>
      <c r="AHB2" s="1178"/>
      <c r="AHC2" s="1178"/>
      <c r="AHD2" s="1178"/>
      <c r="AHE2" s="1178"/>
      <c r="AHF2" s="1178"/>
      <c r="AHG2" s="1178"/>
      <c r="AHH2" s="1178"/>
      <c r="AHI2" s="1178"/>
      <c r="AHJ2" s="1178"/>
      <c r="AHK2" s="1178"/>
      <c r="AHL2" s="1178"/>
      <c r="AHM2" s="1178"/>
      <c r="AHN2" s="1178"/>
      <c r="AHO2" s="1179"/>
      <c r="AHP2" s="1180" t="s">
        <v>157</v>
      </c>
    </row>
    <row r="3" spans="1:900" ht="75.75" customHeight="1" thickBot="1" x14ac:dyDescent="0.3">
      <c r="A3" s="11"/>
      <c r="B3" s="107"/>
      <c r="C3" s="109" t="s">
        <v>302</v>
      </c>
      <c r="D3" s="109" t="s">
        <v>303</v>
      </c>
      <c r="E3" s="111" t="s">
        <v>304</v>
      </c>
      <c r="F3" s="111" t="s">
        <v>305</v>
      </c>
      <c r="G3" s="111" t="s">
        <v>306</v>
      </c>
      <c r="H3" s="109" t="s">
        <v>307</v>
      </c>
      <c r="I3" s="1190"/>
      <c r="J3" s="41" t="s">
        <v>2</v>
      </c>
      <c r="K3" s="45" t="s">
        <v>69</v>
      </c>
      <c r="L3" s="45" t="s">
        <v>70</v>
      </c>
      <c r="M3" s="45" t="s">
        <v>95</v>
      </c>
      <c r="N3" s="45" t="s">
        <v>0</v>
      </c>
      <c r="O3" s="1164"/>
      <c r="P3" s="41" t="s">
        <v>2</v>
      </c>
      <c r="Q3" s="45" t="s">
        <v>69</v>
      </c>
      <c r="R3" s="45" t="s">
        <v>70</v>
      </c>
      <c r="S3" s="45" t="s">
        <v>95</v>
      </c>
      <c r="T3" s="45" t="s">
        <v>0</v>
      </c>
      <c r="U3" s="1164"/>
      <c r="V3" s="41" t="s">
        <v>2</v>
      </c>
      <c r="W3" s="45" t="s">
        <v>69</v>
      </c>
      <c r="X3" s="45" t="s">
        <v>70</v>
      </c>
      <c r="Y3" s="45" t="s">
        <v>95</v>
      </c>
      <c r="Z3" s="45" t="s">
        <v>0</v>
      </c>
      <c r="AA3" s="1164"/>
      <c r="AB3" s="41" t="s">
        <v>2</v>
      </c>
      <c r="AC3" s="45" t="s">
        <v>69</v>
      </c>
      <c r="AD3" s="45" t="s">
        <v>70</v>
      </c>
      <c r="AE3" s="45" t="s">
        <v>95</v>
      </c>
      <c r="AF3" s="45" t="s">
        <v>0</v>
      </c>
      <c r="AG3" s="1164"/>
      <c r="AH3" s="41" t="s">
        <v>2</v>
      </c>
      <c r="AI3" s="45" t="s">
        <v>69</v>
      </c>
      <c r="AJ3" s="45" t="s">
        <v>70</v>
      </c>
      <c r="AK3" s="45" t="s">
        <v>95</v>
      </c>
      <c r="AL3" s="45" t="s">
        <v>0</v>
      </c>
      <c r="AM3" s="1164"/>
      <c r="AN3" s="41" t="s">
        <v>2</v>
      </c>
      <c r="AO3" s="45" t="s">
        <v>69</v>
      </c>
      <c r="AP3" s="45" t="s">
        <v>70</v>
      </c>
      <c r="AQ3" s="45" t="s">
        <v>95</v>
      </c>
      <c r="AR3" s="45" t="s">
        <v>0</v>
      </c>
      <c r="AS3" s="1164"/>
      <c r="AT3" s="41" t="s">
        <v>2</v>
      </c>
      <c r="AU3" s="45" t="s">
        <v>69</v>
      </c>
      <c r="AV3" s="45" t="s">
        <v>70</v>
      </c>
      <c r="AW3" s="45" t="s">
        <v>95</v>
      </c>
      <c r="AX3" s="45" t="s">
        <v>0</v>
      </c>
      <c r="AY3" s="1164"/>
      <c r="AZ3" s="41" t="s">
        <v>2</v>
      </c>
      <c r="BA3" s="45" t="s">
        <v>69</v>
      </c>
      <c r="BB3" s="45" t="s">
        <v>70</v>
      </c>
      <c r="BC3" s="45" t="s">
        <v>95</v>
      </c>
      <c r="BD3" s="45" t="s">
        <v>0</v>
      </c>
      <c r="BE3" s="1164"/>
      <c r="BF3" s="41" t="s">
        <v>2</v>
      </c>
      <c r="BG3" s="45" t="s">
        <v>69</v>
      </c>
      <c r="BH3" s="45" t="s">
        <v>70</v>
      </c>
      <c r="BI3" s="45" t="s">
        <v>95</v>
      </c>
      <c r="BJ3" s="45" t="s">
        <v>0</v>
      </c>
      <c r="BK3" s="1164"/>
      <c r="BL3" s="41" t="s">
        <v>2</v>
      </c>
      <c r="BM3" s="45" t="s">
        <v>69</v>
      </c>
      <c r="BN3" s="45" t="s">
        <v>70</v>
      </c>
      <c r="BO3" s="45" t="s">
        <v>95</v>
      </c>
      <c r="BP3" s="45" t="s">
        <v>0</v>
      </c>
      <c r="BQ3" s="1164"/>
      <c r="BR3" s="41" t="s">
        <v>2</v>
      </c>
      <c r="BS3" s="45" t="s">
        <v>69</v>
      </c>
      <c r="BT3" s="45" t="s">
        <v>70</v>
      </c>
      <c r="BU3" s="45" t="s">
        <v>95</v>
      </c>
      <c r="BV3" s="45" t="s">
        <v>0</v>
      </c>
      <c r="BW3" s="1164"/>
      <c r="BX3" s="41" t="s">
        <v>2</v>
      </c>
      <c r="BY3" s="45" t="s">
        <v>69</v>
      </c>
      <c r="BZ3" s="45" t="s">
        <v>70</v>
      </c>
      <c r="CA3" s="45" t="s">
        <v>95</v>
      </c>
      <c r="CB3" s="45" t="s">
        <v>0</v>
      </c>
      <c r="CC3" s="1164"/>
      <c r="CD3" s="41" t="s">
        <v>2</v>
      </c>
      <c r="CE3" s="45" t="s">
        <v>69</v>
      </c>
      <c r="CF3" s="45" t="s">
        <v>70</v>
      </c>
      <c r="CG3" s="45" t="s">
        <v>95</v>
      </c>
      <c r="CH3" s="45" t="s">
        <v>0</v>
      </c>
      <c r="CI3" s="1164"/>
      <c r="CJ3" s="41" t="s">
        <v>2</v>
      </c>
      <c r="CK3" s="45" t="s">
        <v>69</v>
      </c>
      <c r="CL3" s="45" t="s">
        <v>70</v>
      </c>
      <c r="CM3" s="45" t="s">
        <v>95</v>
      </c>
      <c r="CN3" s="45" t="s">
        <v>0</v>
      </c>
      <c r="CO3" s="1164"/>
      <c r="CP3" s="41" t="s">
        <v>2</v>
      </c>
      <c r="CQ3" s="45" t="s">
        <v>69</v>
      </c>
      <c r="CR3" s="45" t="s">
        <v>70</v>
      </c>
      <c r="CS3" s="45" t="s">
        <v>95</v>
      </c>
      <c r="CT3" s="45" t="s">
        <v>0</v>
      </c>
      <c r="CU3" s="1164"/>
      <c r="CV3" s="1159"/>
      <c r="CW3" s="113" t="s">
        <v>330</v>
      </c>
      <c r="CX3" s="113" t="s">
        <v>333</v>
      </c>
      <c r="CY3" s="107" t="s">
        <v>335</v>
      </c>
      <c r="CZ3" s="107" t="s">
        <v>336</v>
      </c>
      <c r="DA3" s="107" t="s">
        <v>337</v>
      </c>
      <c r="DB3" s="107" t="s">
        <v>338</v>
      </c>
      <c r="DC3" s="107" t="s">
        <v>339</v>
      </c>
      <c r="DD3" s="1159"/>
      <c r="DE3" s="107" t="s">
        <v>335</v>
      </c>
      <c r="DF3" s="107" t="s">
        <v>336</v>
      </c>
      <c r="DG3" s="107" t="s">
        <v>337</v>
      </c>
      <c r="DH3" s="107" t="s">
        <v>338</v>
      </c>
      <c r="DI3" s="107" t="s">
        <v>339</v>
      </c>
      <c r="DJ3" s="1159"/>
      <c r="DK3" s="107" t="s">
        <v>335</v>
      </c>
      <c r="DL3" s="107" t="s">
        <v>336</v>
      </c>
      <c r="DM3" s="1159"/>
      <c r="DN3" s="107" t="s">
        <v>335</v>
      </c>
      <c r="DO3" s="107" t="s">
        <v>336</v>
      </c>
      <c r="DP3" s="107" t="s">
        <v>337</v>
      </c>
      <c r="DQ3" s="107" t="s">
        <v>338</v>
      </c>
      <c r="DR3" s="107" t="s">
        <v>339</v>
      </c>
      <c r="DS3" s="1159"/>
      <c r="DT3" s="113" t="s">
        <v>343</v>
      </c>
      <c r="DU3" s="107" t="s">
        <v>335</v>
      </c>
      <c r="DV3" s="107" t="s">
        <v>336</v>
      </c>
      <c r="DW3" s="107" t="s">
        <v>337</v>
      </c>
      <c r="DX3" s="107" t="s">
        <v>338</v>
      </c>
      <c r="DY3" s="107" t="s">
        <v>339</v>
      </c>
      <c r="DZ3" s="1159"/>
      <c r="EA3" s="107" t="s">
        <v>335</v>
      </c>
      <c r="EB3" s="107" t="s">
        <v>336</v>
      </c>
      <c r="EC3" s="107" t="s">
        <v>337</v>
      </c>
      <c r="ED3" s="107" t="s">
        <v>338</v>
      </c>
      <c r="EE3" s="107" t="s">
        <v>339</v>
      </c>
      <c r="EF3" s="1159"/>
      <c r="EG3" s="107" t="s">
        <v>335</v>
      </c>
      <c r="EH3" s="107" t="s">
        <v>336</v>
      </c>
      <c r="EI3" s="107" t="s">
        <v>337</v>
      </c>
      <c r="EJ3" s="107" t="s">
        <v>338</v>
      </c>
      <c r="EK3" s="107" t="s">
        <v>339</v>
      </c>
      <c r="EL3" s="1159"/>
      <c r="EM3" s="107" t="s">
        <v>335</v>
      </c>
      <c r="EN3" s="107" t="s">
        <v>336</v>
      </c>
      <c r="EO3" s="107" t="s">
        <v>337</v>
      </c>
      <c r="EP3" s="107" t="s">
        <v>338</v>
      </c>
      <c r="EQ3" s="107" t="s">
        <v>339</v>
      </c>
      <c r="ER3" s="107" t="s">
        <v>348</v>
      </c>
      <c r="ES3" s="107" t="s">
        <v>349</v>
      </c>
      <c r="ET3" s="107" t="s">
        <v>350</v>
      </c>
      <c r="EU3" s="107" t="s">
        <v>351</v>
      </c>
      <c r="EV3" s="107" t="s">
        <v>352</v>
      </c>
      <c r="EW3" s="1159"/>
      <c r="EX3" s="107" t="s">
        <v>335</v>
      </c>
      <c r="EY3" s="107" t="s">
        <v>336</v>
      </c>
      <c r="EZ3" s="107" t="s">
        <v>337</v>
      </c>
      <c r="FA3" s="107" t="s">
        <v>338</v>
      </c>
      <c r="FB3" s="107" t="s">
        <v>339</v>
      </c>
      <c r="FC3" s="107" t="s">
        <v>348</v>
      </c>
      <c r="FD3" s="107" t="s">
        <v>349</v>
      </c>
      <c r="FE3" s="107" t="s">
        <v>350</v>
      </c>
      <c r="FF3" s="107" t="s">
        <v>351</v>
      </c>
      <c r="FG3" s="107" t="s">
        <v>352</v>
      </c>
      <c r="FH3" s="107" t="s">
        <v>354</v>
      </c>
      <c r="FI3" s="107" t="s">
        <v>355</v>
      </c>
      <c r="FJ3" s="107" t="s">
        <v>356</v>
      </c>
      <c r="FK3" s="107" t="s">
        <v>357</v>
      </c>
      <c r="FL3" s="107" t="s">
        <v>358</v>
      </c>
      <c r="FM3" s="107" t="s">
        <v>359</v>
      </c>
      <c r="FN3" s="1159"/>
      <c r="FO3" s="107" t="s">
        <v>361</v>
      </c>
      <c r="FP3" s="113" t="s">
        <v>362</v>
      </c>
      <c r="FQ3" s="113" t="s">
        <v>363</v>
      </c>
      <c r="FR3" s="113" t="s">
        <v>364</v>
      </c>
      <c r="FS3" s="113" t="s">
        <v>365</v>
      </c>
      <c r="FT3" s="113" t="s">
        <v>366</v>
      </c>
      <c r="FU3" s="113" t="s">
        <v>367</v>
      </c>
      <c r="FV3" s="113" t="s">
        <v>368</v>
      </c>
      <c r="FW3" s="113" t="s">
        <v>369</v>
      </c>
      <c r="FX3" s="113" t="s">
        <v>370</v>
      </c>
      <c r="FY3" s="113" t="s">
        <v>371</v>
      </c>
      <c r="FZ3" s="113" t="s">
        <v>372</v>
      </c>
      <c r="GA3" s="1162"/>
      <c r="GB3" s="115" t="s">
        <v>2</v>
      </c>
      <c r="GC3" s="115" t="s">
        <v>69</v>
      </c>
      <c r="GD3" s="115" t="s">
        <v>70</v>
      </c>
      <c r="GE3" s="115" t="s">
        <v>95</v>
      </c>
      <c r="GF3" s="115" t="s">
        <v>0</v>
      </c>
      <c r="GG3" s="1154"/>
      <c r="GH3" s="115" t="s">
        <v>2</v>
      </c>
      <c r="GI3" s="115" t="s">
        <v>69</v>
      </c>
      <c r="GJ3" s="115" t="s">
        <v>70</v>
      </c>
      <c r="GK3" s="115" t="s">
        <v>95</v>
      </c>
      <c r="GL3" s="115" t="s">
        <v>0</v>
      </c>
      <c r="GM3" s="1154"/>
      <c r="GN3" s="115" t="s">
        <v>2</v>
      </c>
      <c r="GO3" s="115" t="s">
        <v>69</v>
      </c>
      <c r="GP3" s="115" t="s">
        <v>70</v>
      </c>
      <c r="GQ3" s="115" t="s">
        <v>95</v>
      </c>
      <c r="GR3" s="115" t="s">
        <v>0</v>
      </c>
      <c r="GS3" s="1154"/>
      <c r="GT3" s="115" t="s">
        <v>2</v>
      </c>
      <c r="GU3" s="115" t="s">
        <v>69</v>
      </c>
      <c r="GV3" s="115" t="s">
        <v>70</v>
      </c>
      <c r="GW3" s="115" t="s">
        <v>95</v>
      </c>
      <c r="GX3" s="115" t="s">
        <v>0</v>
      </c>
      <c r="GY3" s="1154"/>
      <c r="GZ3" s="115" t="s">
        <v>2</v>
      </c>
      <c r="HA3" s="115" t="s">
        <v>69</v>
      </c>
      <c r="HB3" s="115" t="s">
        <v>70</v>
      </c>
      <c r="HC3" s="115" t="s">
        <v>95</v>
      </c>
      <c r="HD3" s="115" t="s">
        <v>0</v>
      </c>
      <c r="HE3" s="1154"/>
      <c r="HF3" s="115" t="s">
        <v>2</v>
      </c>
      <c r="HG3" s="115" t="s">
        <v>69</v>
      </c>
      <c r="HH3" s="115" t="s">
        <v>70</v>
      </c>
      <c r="HI3" s="115" t="s">
        <v>95</v>
      </c>
      <c r="HJ3" s="115" t="s">
        <v>0</v>
      </c>
      <c r="HK3" s="1154"/>
      <c r="HL3" s="115" t="s">
        <v>2</v>
      </c>
      <c r="HM3" s="115" t="s">
        <v>69</v>
      </c>
      <c r="HN3" s="115" t="s">
        <v>70</v>
      </c>
      <c r="HO3" s="115" t="s">
        <v>95</v>
      </c>
      <c r="HP3" s="115" t="s">
        <v>0</v>
      </c>
      <c r="HQ3" s="1154"/>
      <c r="HR3" s="115" t="s">
        <v>2</v>
      </c>
      <c r="HS3" s="115" t="s">
        <v>69</v>
      </c>
      <c r="HT3" s="115" t="s">
        <v>70</v>
      </c>
      <c r="HU3" s="115" t="s">
        <v>95</v>
      </c>
      <c r="HV3" s="115" t="s">
        <v>0</v>
      </c>
      <c r="HW3" s="1154"/>
      <c r="HX3" s="1156"/>
      <c r="HY3" s="123" t="s">
        <v>2</v>
      </c>
      <c r="HZ3" s="123" t="s">
        <v>69</v>
      </c>
      <c r="IA3" s="123" t="s">
        <v>70</v>
      </c>
      <c r="IB3" s="123" t="s">
        <v>95</v>
      </c>
      <c r="IC3" s="123" t="s">
        <v>0</v>
      </c>
      <c r="ID3" s="1140"/>
      <c r="IE3" s="123" t="s">
        <v>2</v>
      </c>
      <c r="IF3" s="123" t="s">
        <v>69</v>
      </c>
      <c r="IG3" s="123" t="s">
        <v>70</v>
      </c>
      <c r="IH3" s="123" t="s">
        <v>95</v>
      </c>
      <c r="II3" s="123" t="s">
        <v>0</v>
      </c>
      <c r="IJ3" s="1140"/>
      <c r="IK3" s="123" t="s">
        <v>2</v>
      </c>
      <c r="IL3" s="123" t="s">
        <v>69</v>
      </c>
      <c r="IM3" s="123" t="s">
        <v>70</v>
      </c>
      <c r="IN3" s="123" t="s">
        <v>95</v>
      </c>
      <c r="IO3" s="123" t="s">
        <v>0</v>
      </c>
      <c r="IP3" s="1140"/>
      <c r="IQ3" s="123" t="s">
        <v>2</v>
      </c>
      <c r="IR3" s="123" t="s">
        <v>69</v>
      </c>
      <c r="IS3" s="123" t="s">
        <v>70</v>
      </c>
      <c r="IT3" s="123" t="s">
        <v>95</v>
      </c>
      <c r="IU3" s="123" t="s">
        <v>0</v>
      </c>
      <c r="IV3" s="1140"/>
      <c r="IW3" s="123" t="s">
        <v>2</v>
      </c>
      <c r="IX3" s="123" t="s">
        <v>69</v>
      </c>
      <c r="IY3" s="123" t="s">
        <v>70</v>
      </c>
      <c r="IZ3" s="123" t="s">
        <v>95</v>
      </c>
      <c r="JA3" s="123" t="s">
        <v>0</v>
      </c>
      <c r="JB3" s="1140"/>
      <c r="JC3" s="123" t="s">
        <v>2</v>
      </c>
      <c r="JD3" s="123" t="s">
        <v>69</v>
      </c>
      <c r="JE3" s="123" t="s">
        <v>70</v>
      </c>
      <c r="JF3" s="123" t="s">
        <v>95</v>
      </c>
      <c r="JG3" s="123" t="s">
        <v>0</v>
      </c>
      <c r="JH3" s="1140"/>
      <c r="JI3" s="123" t="s">
        <v>2</v>
      </c>
      <c r="JJ3" s="123" t="s">
        <v>69</v>
      </c>
      <c r="JK3" s="123" t="s">
        <v>70</v>
      </c>
      <c r="JL3" s="123" t="s">
        <v>95</v>
      </c>
      <c r="JM3" s="123" t="s">
        <v>0</v>
      </c>
      <c r="JN3" s="1140"/>
      <c r="JO3" s="123" t="s">
        <v>2</v>
      </c>
      <c r="JP3" s="123" t="s">
        <v>69</v>
      </c>
      <c r="JQ3" s="123" t="s">
        <v>70</v>
      </c>
      <c r="JR3" s="123" t="s">
        <v>95</v>
      </c>
      <c r="JS3" s="123" t="s">
        <v>0</v>
      </c>
      <c r="JT3" s="1140"/>
      <c r="JU3" s="1145"/>
      <c r="JV3" s="41" t="s">
        <v>2</v>
      </c>
      <c r="JW3" s="41" t="s">
        <v>69</v>
      </c>
      <c r="JX3" s="41" t="s">
        <v>70</v>
      </c>
      <c r="JY3" s="41" t="s">
        <v>95</v>
      </c>
      <c r="JZ3" s="41" t="s">
        <v>0</v>
      </c>
      <c r="KA3" s="1122"/>
      <c r="KB3" s="138" t="s">
        <v>2</v>
      </c>
      <c r="KC3" s="138" t="s">
        <v>69</v>
      </c>
      <c r="KD3" s="138" t="s">
        <v>70</v>
      </c>
      <c r="KE3" s="138" t="s">
        <v>95</v>
      </c>
      <c r="KF3" s="138" t="s">
        <v>0</v>
      </c>
      <c r="KG3" s="1128"/>
      <c r="KH3" s="146" t="s">
        <v>2</v>
      </c>
      <c r="KI3" s="146" t="s">
        <v>69</v>
      </c>
      <c r="KJ3" s="146" t="s">
        <v>70</v>
      </c>
      <c r="KK3" s="146" t="s">
        <v>95</v>
      </c>
      <c r="KL3" s="146" t="s">
        <v>0</v>
      </c>
      <c r="KM3" s="1134"/>
      <c r="KN3" s="155" t="s">
        <v>401</v>
      </c>
      <c r="KO3" s="155" t="s">
        <v>402</v>
      </c>
      <c r="KP3" s="155" t="s">
        <v>403</v>
      </c>
      <c r="KQ3" s="155" t="s">
        <v>404</v>
      </c>
      <c r="KR3" s="155" t="s">
        <v>405</v>
      </c>
      <c r="KS3" s="1137"/>
      <c r="KT3" s="159" t="s">
        <v>335</v>
      </c>
      <c r="KU3" s="159" t="s">
        <v>336</v>
      </c>
      <c r="KV3" s="159" t="s">
        <v>337</v>
      </c>
      <c r="KW3" s="159" t="s">
        <v>338</v>
      </c>
      <c r="KX3" s="159" t="s">
        <v>339</v>
      </c>
      <c r="KY3" s="159" t="s">
        <v>348</v>
      </c>
      <c r="KZ3" s="159" t="s">
        <v>349</v>
      </c>
      <c r="LA3" s="159" t="s">
        <v>350</v>
      </c>
      <c r="LB3" s="159" t="s">
        <v>351</v>
      </c>
      <c r="LC3" s="159" t="s">
        <v>352</v>
      </c>
      <c r="LD3" s="1116"/>
      <c r="LE3" s="1119"/>
      <c r="LF3" s="115" t="s">
        <v>2</v>
      </c>
      <c r="LG3" s="115" t="s">
        <v>69</v>
      </c>
      <c r="LH3" s="115" t="s">
        <v>70</v>
      </c>
      <c r="LI3" s="115" t="s">
        <v>95</v>
      </c>
      <c r="LJ3" s="115" t="s">
        <v>0</v>
      </c>
      <c r="LK3" s="1154"/>
      <c r="LL3" s="115" t="s">
        <v>2</v>
      </c>
      <c r="LM3" s="115" t="s">
        <v>69</v>
      </c>
      <c r="LN3" s="115" t="s">
        <v>70</v>
      </c>
      <c r="LO3" s="115" t="s">
        <v>95</v>
      </c>
      <c r="LP3" s="115" t="s">
        <v>0</v>
      </c>
      <c r="LQ3" s="1154"/>
      <c r="LR3" s="115" t="s">
        <v>2</v>
      </c>
      <c r="LS3" s="115" t="s">
        <v>69</v>
      </c>
      <c r="LT3" s="115" t="s">
        <v>70</v>
      </c>
      <c r="LU3" s="115" t="s">
        <v>95</v>
      </c>
      <c r="LV3" s="115" t="s">
        <v>0</v>
      </c>
      <c r="LW3" s="1154"/>
      <c r="LX3" s="115" t="s">
        <v>2</v>
      </c>
      <c r="LY3" s="115" t="s">
        <v>69</v>
      </c>
      <c r="LZ3" s="115" t="s">
        <v>70</v>
      </c>
      <c r="MA3" s="115" t="s">
        <v>95</v>
      </c>
      <c r="MB3" s="115" t="s">
        <v>0</v>
      </c>
      <c r="MC3" s="1154"/>
      <c r="MD3" s="115" t="s">
        <v>2</v>
      </c>
      <c r="ME3" s="115" t="s">
        <v>69</v>
      </c>
      <c r="MF3" s="115" t="s">
        <v>70</v>
      </c>
      <c r="MG3" s="115" t="s">
        <v>95</v>
      </c>
      <c r="MH3" s="115" t="s">
        <v>0</v>
      </c>
      <c r="MI3" s="1154"/>
      <c r="MJ3" s="115" t="s">
        <v>2</v>
      </c>
      <c r="MK3" s="115" t="s">
        <v>69</v>
      </c>
      <c r="ML3" s="115" t="s">
        <v>70</v>
      </c>
      <c r="MM3" s="115" t="s">
        <v>95</v>
      </c>
      <c r="MN3" s="115" t="s">
        <v>0</v>
      </c>
      <c r="MO3" s="1154"/>
      <c r="MP3" s="115" t="s">
        <v>2</v>
      </c>
      <c r="MQ3" s="115" t="s">
        <v>69</v>
      </c>
      <c r="MR3" s="115" t="s">
        <v>70</v>
      </c>
      <c r="MS3" s="115" t="s">
        <v>95</v>
      </c>
      <c r="MT3" s="115" t="s">
        <v>0</v>
      </c>
      <c r="MU3" s="1154"/>
      <c r="MV3" s="115" t="s">
        <v>2</v>
      </c>
      <c r="MW3" s="115" t="s">
        <v>69</v>
      </c>
      <c r="MX3" s="115" t="s">
        <v>70</v>
      </c>
      <c r="MY3" s="115" t="s">
        <v>95</v>
      </c>
      <c r="MZ3" s="115" t="s">
        <v>0</v>
      </c>
      <c r="NA3" s="1154"/>
      <c r="NB3" s="1156"/>
      <c r="NC3" s="123" t="s">
        <v>2</v>
      </c>
      <c r="ND3" s="123" t="s">
        <v>69</v>
      </c>
      <c r="NE3" s="123" t="s">
        <v>70</v>
      </c>
      <c r="NF3" s="123" t="s">
        <v>95</v>
      </c>
      <c r="NG3" s="123" t="s">
        <v>0</v>
      </c>
      <c r="NH3" s="1140"/>
      <c r="NI3" s="123" t="s">
        <v>2</v>
      </c>
      <c r="NJ3" s="123" t="s">
        <v>69</v>
      </c>
      <c r="NK3" s="123" t="s">
        <v>70</v>
      </c>
      <c r="NL3" s="123" t="s">
        <v>95</v>
      </c>
      <c r="NM3" s="123" t="s">
        <v>0</v>
      </c>
      <c r="NN3" s="1140"/>
      <c r="NO3" s="123" t="s">
        <v>2</v>
      </c>
      <c r="NP3" s="123" t="s">
        <v>69</v>
      </c>
      <c r="NQ3" s="123" t="s">
        <v>70</v>
      </c>
      <c r="NR3" s="123" t="s">
        <v>95</v>
      </c>
      <c r="NS3" s="123" t="s">
        <v>0</v>
      </c>
      <c r="NT3" s="1140"/>
      <c r="NU3" s="123" t="s">
        <v>2</v>
      </c>
      <c r="NV3" s="123" t="s">
        <v>69</v>
      </c>
      <c r="NW3" s="123" t="s">
        <v>70</v>
      </c>
      <c r="NX3" s="123" t="s">
        <v>95</v>
      </c>
      <c r="NY3" s="123" t="s">
        <v>0</v>
      </c>
      <c r="NZ3" s="1140"/>
      <c r="OA3" s="123" t="s">
        <v>2</v>
      </c>
      <c r="OB3" s="123" t="s">
        <v>69</v>
      </c>
      <c r="OC3" s="123" t="s">
        <v>70</v>
      </c>
      <c r="OD3" s="123" t="s">
        <v>95</v>
      </c>
      <c r="OE3" s="123" t="s">
        <v>0</v>
      </c>
      <c r="OF3" s="1140"/>
      <c r="OG3" s="123" t="s">
        <v>2</v>
      </c>
      <c r="OH3" s="123" t="s">
        <v>69</v>
      </c>
      <c r="OI3" s="123" t="s">
        <v>70</v>
      </c>
      <c r="OJ3" s="123" t="s">
        <v>95</v>
      </c>
      <c r="OK3" s="123" t="s">
        <v>0</v>
      </c>
      <c r="OL3" s="1140"/>
      <c r="OM3" s="123" t="s">
        <v>2</v>
      </c>
      <c r="ON3" s="123" t="s">
        <v>69</v>
      </c>
      <c r="OO3" s="123" t="s">
        <v>70</v>
      </c>
      <c r="OP3" s="123" t="s">
        <v>95</v>
      </c>
      <c r="OQ3" s="123" t="s">
        <v>0</v>
      </c>
      <c r="OR3" s="1140"/>
      <c r="OS3" s="123" t="s">
        <v>2</v>
      </c>
      <c r="OT3" s="123" t="s">
        <v>69</v>
      </c>
      <c r="OU3" s="123" t="s">
        <v>70</v>
      </c>
      <c r="OV3" s="123" t="s">
        <v>95</v>
      </c>
      <c r="OW3" s="123" t="s">
        <v>0</v>
      </c>
      <c r="OX3" s="1140"/>
      <c r="OY3" s="1145"/>
      <c r="OZ3" s="41" t="s">
        <v>2</v>
      </c>
      <c r="PA3" s="41" t="s">
        <v>69</v>
      </c>
      <c r="PB3" s="41" t="s">
        <v>70</v>
      </c>
      <c r="PC3" s="41" t="s">
        <v>95</v>
      </c>
      <c r="PD3" s="41" t="s">
        <v>0</v>
      </c>
      <c r="PE3" s="1122"/>
      <c r="PF3" s="138" t="s">
        <v>2</v>
      </c>
      <c r="PG3" s="138" t="s">
        <v>69</v>
      </c>
      <c r="PH3" s="138" t="s">
        <v>70</v>
      </c>
      <c r="PI3" s="138" t="s">
        <v>95</v>
      </c>
      <c r="PJ3" s="138" t="s">
        <v>0</v>
      </c>
      <c r="PK3" s="1128"/>
      <c r="PL3" s="146" t="s">
        <v>2</v>
      </c>
      <c r="PM3" s="146" t="s">
        <v>69</v>
      </c>
      <c r="PN3" s="146" t="s">
        <v>70</v>
      </c>
      <c r="PO3" s="146" t="s">
        <v>95</v>
      </c>
      <c r="PP3" s="146" t="s">
        <v>0</v>
      </c>
      <c r="PQ3" s="1134"/>
      <c r="PR3" s="155" t="s">
        <v>401</v>
      </c>
      <c r="PS3" s="155" t="s">
        <v>402</v>
      </c>
      <c r="PT3" s="155" t="s">
        <v>403</v>
      </c>
      <c r="PU3" s="155" t="s">
        <v>404</v>
      </c>
      <c r="PV3" s="155" t="s">
        <v>405</v>
      </c>
      <c r="PW3" s="1137"/>
      <c r="PX3" s="159" t="s">
        <v>335</v>
      </c>
      <c r="PY3" s="159" t="s">
        <v>336</v>
      </c>
      <c r="PZ3" s="159" t="s">
        <v>337</v>
      </c>
      <c r="QA3" s="159" t="s">
        <v>338</v>
      </c>
      <c r="QB3" s="159" t="s">
        <v>339</v>
      </c>
      <c r="QC3" s="159" t="s">
        <v>348</v>
      </c>
      <c r="QD3" s="159" t="s">
        <v>349</v>
      </c>
      <c r="QE3" s="159" t="s">
        <v>350</v>
      </c>
      <c r="QF3" s="159" t="s">
        <v>351</v>
      </c>
      <c r="QG3" s="159" t="s">
        <v>352</v>
      </c>
      <c r="QH3" s="1116"/>
      <c r="QI3" s="1119"/>
      <c r="QJ3" s="115" t="s">
        <v>2</v>
      </c>
      <c r="QK3" s="115" t="s">
        <v>69</v>
      </c>
      <c r="QL3" s="115" t="s">
        <v>70</v>
      </c>
      <c r="QM3" s="115" t="s">
        <v>95</v>
      </c>
      <c r="QN3" s="115" t="s">
        <v>0</v>
      </c>
      <c r="QO3" s="1154"/>
      <c r="QP3" s="115" t="s">
        <v>2</v>
      </c>
      <c r="QQ3" s="115" t="s">
        <v>69</v>
      </c>
      <c r="QR3" s="115" t="s">
        <v>70</v>
      </c>
      <c r="QS3" s="115" t="s">
        <v>95</v>
      </c>
      <c r="QT3" s="115" t="s">
        <v>0</v>
      </c>
      <c r="QU3" s="1154"/>
      <c r="QV3" s="115" t="s">
        <v>2</v>
      </c>
      <c r="QW3" s="115" t="s">
        <v>69</v>
      </c>
      <c r="QX3" s="115" t="s">
        <v>70</v>
      </c>
      <c r="QY3" s="115" t="s">
        <v>95</v>
      </c>
      <c r="QZ3" s="115" t="s">
        <v>0</v>
      </c>
      <c r="RA3" s="1154"/>
      <c r="RB3" s="115" t="s">
        <v>2</v>
      </c>
      <c r="RC3" s="115" t="s">
        <v>69</v>
      </c>
      <c r="RD3" s="115" t="s">
        <v>70</v>
      </c>
      <c r="RE3" s="115" t="s">
        <v>95</v>
      </c>
      <c r="RF3" s="115" t="s">
        <v>0</v>
      </c>
      <c r="RG3" s="1154"/>
      <c r="RH3" s="115" t="s">
        <v>2</v>
      </c>
      <c r="RI3" s="115" t="s">
        <v>69</v>
      </c>
      <c r="RJ3" s="115" t="s">
        <v>70</v>
      </c>
      <c r="RK3" s="115" t="s">
        <v>95</v>
      </c>
      <c r="RL3" s="115" t="s">
        <v>0</v>
      </c>
      <c r="RM3" s="1154"/>
      <c r="RN3" s="115" t="s">
        <v>2</v>
      </c>
      <c r="RO3" s="115" t="s">
        <v>69</v>
      </c>
      <c r="RP3" s="115" t="s">
        <v>70</v>
      </c>
      <c r="RQ3" s="115" t="s">
        <v>95</v>
      </c>
      <c r="RR3" s="115" t="s">
        <v>0</v>
      </c>
      <c r="RS3" s="1154"/>
      <c r="RT3" s="115" t="s">
        <v>2</v>
      </c>
      <c r="RU3" s="115" t="s">
        <v>69</v>
      </c>
      <c r="RV3" s="115" t="s">
        <v>70</v>
      </c>
      <c r="RW3" s="115" t="s">
        <v>95</v>
      </c>
      <c r="RX3" s="115" t="s">
        <v>0</v>
      </c>
      <c r="RY3" s="1154"/>
      <c r="RZ3" s="115" t="s">
        <v>2</v>
      </c>
      <c r="SA3" s="115" t="s">
        <v>69</v>
      </c>
      <c r="SB3" s="115" t="s">
        <v>70</v>
      </c>
      <c r="SC3" s="115" t="s">
        <v>95</v>
      </c>
      <c r="SD3" s="115" t="s">
        <v>0</v>
      </c>
      <c r="SE3" s="1154"/>
      <c r="SF3" s="1156"/>
      <c r="SG3" s="123" t="s">
        <v>2</v>
      </c>
      <c r="SH3" s="123" t="s">
        <v>69</v>
      </c>
      <c r="SI3" s="123" t="s">
        <v>70</v>
      </c>
      <c r="SJ3" s="123" t="s">
        <v>95</v>
      </c>
      <c r="SK3" s="123" t="s">
        <v>0</v>
      </c>
      <c r="SL3" s="1140"/>
      <c r="SM3" s="123" t="s">
        <v>2</v>
      </c>
      <c r="SN3" s="123" t="s">
        <v>69</v>
      </c>
      <c r="SO3" s="123" t="s">
        <v>70</v>
      </c>
      <c r="SP3" s="123" t="s">
        <v>95</v>
      </c>
      <c r="SQ3" s="123" t="s">
        <v>0</v>
      </c>
      <c r="SR3" s="1140"/>
      <c r="SS3" s="123" t="s">
        <v>2</v>
      </c>
      <c r="ST3" s="123" t="s">
        <v>69</v>
      </c>
      <c r="SU3" s="123" t="s">
        <v>70</v>
      </c>
      <c r="SV3" s="123" t="s">
        <v>95</v>
      </c>
      <c r="SW3" s="123" t="s">
        <v>0</v>
      </c>
      <c r="SX3" s="1140"/>
      <c r="SY3" s="123" t="s">
        <v>2</v>
      </c>
      <c r="SZ3" s="123" t="s">
        <v>69</v>
      </c>
      <c r="TA3" s="123" t="s">
        <v>70</v>
      </c>
      <c r="TB3" s="123" t="s">
        <v>95</v>
      </c>
      <c r="TC3" s="123" t="s">
        <v>0</v>
      </c>
      <c r="TD3" s="1140"/>
      <c r="TE3" s="123" t="s">
        <v>2</v>
      </c>
      <c r="TF3" s="123" t="s">
        <v>69</v>
      </c>
      <c r="TG3" s="123" t="s">
        <v>70</v>
      </c>
      <c r="TH3" s="123" t="s">
        <v>95</v>
      </c>
      <c r="TI3" s="123" t="s">
        <v>0</v>
      </c>
      <c r="TJ3" s="1140"/>
      <c r="TK3" s="123" t="s">
        <v>2</v>
      </c>
      <c r="TL3" s="123" t="s">
        <v>69</v>
      </c>
      <c r="TM3" s="123" t="s">
        <v>70</v>
      </c>
      <c r="TN3" s="123" t="s">
        <v>95</v>
      </c>
      <c r="TO3" s="123" t="s">
        <v>0</v>
      </c>
      <c r="TP3" s="1140"/>
      <c r="TQ3" s="123" t="s">
        <v>2</v>
      </c>
      <c r="TR3" s="123" t="s">
        <v>69</v>
      </c>
      <c r="TS3" s="123" t="s">
        <v>70</v>
      </c>
      <c r="TT3" s="123" t="s">
        <v>95</v>
      </c>
      <c r="TU3" s="123" t="s">
        <v>0</v>
      </c>
      <c r="TV3" s="1140"/>
      <c r="TW3" s="123" t="s">
        <v>2</v>
      </c>
      <c r="TX3" s="123" t="s">
        <v>69</v>
      </c>
      <c r="TY3" s="123" t="s">
        <v>70</v>
      </c>
      <c r="TZ3" s="123" t="s">
        <v>95</v>
      </c>
      <c r="UA3" s="123" t="s">
        <v>0</v>
      </c>
      <c r="UB3" s="1140"/>
      <c r="UC3" s="1145"/>
      <c r="UD3" s="41" t="s">
        <v>2</v>
      </c>
      <c r="UE3" s="41" t="s">
        <v>69</v>
      </c>
      <c r="UF3" s="41" t="s">
        <v>70</v>
      </c>
      <c r="UG3" s="41" t="s">
        <v>95</v>
      </c>
      <c r="UH3" s="41" t="s">
        <v>0</v>
      </c>
      <c r="UI3" s="1122"/>
      <c r="UJ3" s="138" t="s">
        <v>2</v>
      </c>
      <c r="UK3" s="138" t="s">
        <v>69</v>
      </c>
      <c r="UL3" s="138" t="s">
        <v>70</v>
      </c>
      <c r="UM3" s="138" t="s">
        <v>95</v>
      </c>
      <c r="UN3" s="138" t="s">
        <v>0</v>
      </c>
      <c r="UO3" s="1128"/>
      <c r="UP3" s="146" t="s">
        <v>2</v>
      </c>
      <c r="UQ3" s="146" t="s">
        <v>69</v>
      </c>
      <c r="UR3" s="146" t="s">
        <v>70</v>
      </c>
      <c r="US3" s="146" t="s">
        <v>95</v>
      </c>
      <c r="UT3" s="146" t="s">
        <v>0</v>
      </c>
      <c r="UU3" s="1134"/>
      <c r="UV3" s="155" t="s">
        <v>401</v>
      </c>
      <c r="UW3" s="155" t="s">
        <v>402</v>
      </c>
      <c r="UX3" s="155" t="s">
        <v>403</v>
      </c>
      <c r="UY3" s="155" t="s">
        <v>404</v>
      </c>
      <c r="UZ3" s="155" t="s">
        <v>405</v>
      </c>
      <c r="VA3" s="1137"/>
      <c r="VB3" s="159" t="s">
        <v>335</v>
      </c>
      <c r="VC3" s="159" t="s">
        <v>336</v>
      </c>
      <c r="VD3" s="159" t="s">
        <v>337</v>
      </c>
      <c r="VE3" s="159" t="s">
        <v>338</v>
      </c>
      <c r="VF3" s="159" t="s">
        <v>339</v>
      </c>
      <c r="VG3" s="159" t="s">
        <v>348</v>
      </c>
      <c r="VH3" s="159" t="s">
        <v>349</v>
      </c>
      <c r="VI3" s="159" t="s">
        <v>350</v>
      </c>
      <c r="VJ3" s="159" t="s">
        <v>351</v>
      </c>
      <c r="VK3" s="159" t="s">
        <v>352</v>
      </c>
      <c r="VL3" s="1116"/>
      <c r="VM3" s="1119"/>
      <c r="VN3" s="115" t="s">
        <v>2</v>
      </c>
      <c r="VO3" s="115" t="s">
        <v>69</v>
      </c>
      <c r="VP3" s="115" t="s">
        <v>70</v>
      </c>
      <c r="VQ3" s="115" t="s">
        <v>95</v>
      </c>
      <c r="VR3" s="115" t="s">
        <v>0</v>
      </c>
      <c r="VS3" s="1154"/>
      <c r="VT3" s="115" t="s">
        <v>2</v>
      </c>
      <c r="VU3" s="115" t="s">
        <v>69</v>
      </c>
      <c r="VV3" s="115" t="s">
        <v>70</v>
      </c>
      <c r="VW3" s="115" t="s">
        <v>95</v>
      </c>
      <c r="VX3" s="115" t="s">
        <v>0</v>
      </c>
      <c r="VY3" s="1154"/>
      <c r="VZ3" s="115" t="s">
        <v>2</v>
      </c>
      <c r="WA3" s="115" t="s">
        <v>69</v>
      </c>
      <c r="WB3" s="115" t="s">
        <v>70</v>
      </c>
      <c r="WC3" s="115" t="s">
        <v>95</v>
      </c>
      <c r="WD3" s="115" t="s">
        <v>0</v>
      </c>
      <c r="WE3" s="1154"/>
      <c r="WF3" s="115" t="s">
        <v>2</v>
      </c>
      <c r="WG3" s="115" t="s">
        <v>69</v>
      </c>
      <c r="WH3" s="115" t="s">
        <v>70</v>
      </c>
      <c r="WI3" s="115" t="s">
        <v>95</v>
      </c>
      <c r="WJ3" s="115" t="s">
        <v>0</v>
      </c>
      <c r="WK3" s="1154"/>
      <c r="WL3" s="115" t="s">
        <v>2</v>
      </c>
      <c r="WM3" s="115" t="s">
        <v>69</v>
      </c>
      <c r="WN3" s="115" t="s">
        <v>70</v>
      </c>
      <c r="WO3" s="115" t="s">
        <v>95</v>
      </c>
      <c r="WP3" s="115" t="s">
        <v>0</v>
      </c>
      <c r="WQ3" s="1154"/>
      <c r="WR3" s="115" t="s">
        <v>2</v>
      </c>
      <c r="WS3" s="115" t="s">
        <v>69</v>
      </c>
      <c r="WT3" s="115" t="s">
        <v>70</v>
      </c>
      <c r="WU3" s="115" t="s">
        <v>95</v>
      </c>
      <c r="WV3" s="115" t="s">
        <v>0</v>
      </c>
      <c r="WW3" s="1154"/>
      <c r="WX3" s="115" t="s">
        <v>2</v>
      </c>
      <c r="WY3" s="115" t="s">
        <v>69</v>
      </c>
      <c r="WZ3" s="115" t="s">
        <v>70</v>
      </c>
      <c r="XA3" s="115" t="s">
        <v>95</v>
      </c>
      <c r="XB3" s="115" t="s">
        <v>0</v>
      </c>
      <c r="XC3" s="1154"/>
      <c r="XD3" s="115" t="s">
        <v>2</v>
      </c>
      <c r="XE3" s="115" t="s">
        <v>69</v>
      </c>
      <c r="XF3" s="115" t="s">
        <v>70</v>
      </c>
      <c r="XG3" s="115" t="s">
        <v>95</v>
      </c>
      <c r="XH3" s="115" t="s">
        <v>0</v>
      </c>
      <c r="XI3" s="1154"/>
      <c r="XJ3" s="1156"/>
      <c r="XK3" s="123" t="s">
        <v>2</v>
      </c>
      <c r="XL3" s="123" t="s">
        <v>69</v>
      </c>
      <c r="XM3" s="123" t="s">
        <v>70</v>
      </c>
      <c r="XN3" s="123" t="s">
        <v>95</v>
      </c>
      <c r="XO3" s="123" t="s">
        <v>0</v>
      </c>
      <c r="XP3" s="1140"/>
      <c r="XQ3" s="123" t="s">
        <v>2</v>
      </c>
      <c r="XR3" s="123" t="s">
        <v>69</v>
      </c>
      <c r="XS3" s="123" t="s">
        <v>70</v>
      </c>
      <c r="XT3" s="123" t="s">
        <v>95</v>
      </c>
      <c r="XU3" s="123" t="s">
        <v>0</v>
      </c>
      <c r="XV3" s="1140"/>
      <c r="XW3" s="123" t="s">
        <v>2</v>
      </c>
      <c r="XX3" s="123" t="s">
        <v>69</v>
      </c>
      <c r="XY3" s="123" t="s">
        <v>70</v>
      </c>
      <c r="XZ3" s="123" t="s">
        <v>95</v>
      </c>
      <c r="YA3" s="123" t="s">
        <v>0</v>
      </c>
      <c r="YB3" s="1140"/>
      <c r="YC3" s="123" t="s">
        <v>2</v>
      </c>
      <c r="YD3" s="123" t="s">
        <v>69</v>
      </c>
      <c r="YE3" s="123" t="s">
        <v>70</v>
      </c>
      <c r="YF3" s="123" t="s">
        <v>95</v>
      </c>
      <c r="YG3" s="123" t="s">
        <v>0</v>
      </c>
      <c r="YH3" s="1140"/>
      <c r="YI3" s="123" t="s">
        <v>2</v>
      </c>
      <c r="YJ3" s="123" t="s">
        <v>69</v>
      </c>
      <c r="YK3" s="123" t="s">
        <v>70</v>
      </c>
      <c r="YL3" s="123" t="s">
        <v>95</v>
      </c>
      <c r="YM3" s="123" t="s">
        <v>0</v>
      </c>
      <c r="YN3" s="1140"/>
      <c r="YO3" s="123" t="s">
        <v>2</v>
      </c>
      <c r="YP3" s="123" t="s">
        <v>69</v>
      </c>
      <c r="YQ3" s="123" t="s">
        <v>70</v>
      </c>
      <c r="YR3" s="123" t="s">
        <v>95</v>
      </c>
      <c r="YS3" s="123" t="s">
        <v>0</v>
      </c>
      <c r="YT3" s="1140"/>
      <c r="YU3" s="123" t="s">
        <v>2</v>
      </c>
      <c r="YV3" s="123" t="s">
        <v>69</v>
      </c>
      <c r="YW3" s="123" t="s">
        <v>70</v>
      </c>
      <c r="YX3" s="123" t="s">
        <v>95</v>
      </c>
      <c r="YY3" s="123" t="s">
        <v>0</v>
      </c>
      <c r="YZ3" s="1140"/>
      <c r="ZA3" s="123" t="s">
        <v>2</v>
      </c>
      <c r="ZB3" s="123" t="s">
        <v>69</v>
      </c>
      <c r="ZC3" s="123" t="s">
        <v>70</v>
      </c>
      <c r="ZD3" s="123" t="s">
        <v>95</v>
      </c>
      <c r="ZE3" s="123" t="s">
        <v>0</v>
      </c>
      <c r="ZF3" s="1140"/>
      <c r="ZG3" s="1145"/>
      <c r="ZH3" s="41" t="s">
        <v>2</v>
      </c>
      <c r="ZI3" s="41" t="s">
        <v>69</v>
      </c>
      <c r="ZJ3" s="41" t="s">
        <v>70</v>
      </c>
      <c r="ZK3" s="41" t="s">
        <v>95</v>
      </c>
      <c r="ZL3" s="41" t="s">
        <v>0</v>
      </c>
      <c r="ZM3" s="1122"/>
      <c r="ZN3" s="138" t="s">
        <v>2</v>
      </c>
      <c r="ZO3" s="138" t="s">
        <v>69</v>
      </c>
      <c r="ZP3" s="138" t="s">
        <v>70</v>
      </c>
      <c r="ZQ3" s="138" t="s">
        <v>95</v>
      </c>
      <c r="ZR3" s="138" t="s">
        <v>0</v>
      </c>
      <c r="ZS3" s="1128"/>
      <c r="ZT3" s="146" t="s">
        <v>2</v>
      </c>
      <c r="ZU3" s="146" t="s">
        <v>69</v>
      </c>
      <c r="ZV3" s="146" t="s">
        <v>70</v>
      </c>
      <c r="ZW3" s="146" t="s">
        <v>95</v>
      </c>
      <c r="ZX3" s="146" t="s">
        <v>0</v>
      </c>
      <c r="ZY3" s="1134"/>
      <c r="ZZ3" s="155" t="s">
        <v>401</v>
      </c>
      <c r="AAA3" s="155" t="s">
        <v>402</v>
      </c>
      <c r="AAB3" s="155" t="s">
        <v>403</v>
      </c>
      <c r="AAC3" s="155" t="s">
        <v>404</v>
      </c>
      <c r="AAD3" s="155" t="s">
        <v>405</v>
      </c>
      <c r="AAE3" s="1137"/>
      <c r="AAF3" s="159" t="s">
        <v>335</v>
      </c>
      <c r="AAG3" s="159" t="s">
        <v>336</v>
      </c>
      <c r="AAH3" s="159" t="s">
        <v>337</v>
      </c>
      <c r="AAI3" s="159" t="s">
        <v>338</v>
      </c>
      <c r="AAJ3" s="159" t="s">
        <v>339</v>
      </c>
      <c r="AAK3" s="159" t="s">
        <v>348</v>
      </c>
      <c r="AAL3" s="159" t="s">
        <v>349</v>
      </c>
      <c r="AAM3" s="159" t="s">
        <v>350</v>
      </c>
      <c r="AAN3" s="159" t="s">
        <v>351</v>
      </c>
      <c r="AAO3" s="159" t="s">
        <v>352</v>
      </c>
      <c r="AAP3" s="1116"/>
      <c r="AAQ3" s="1119"/>
      <c r="AAR3" s="115" t="s">
        <v>2</v>
      </c>
      <c r="AAS3" s="115" t="s">
        <v>69</v>
      </c>
      <c r="AAT3" s="115" t="s">
        <v>70</v>
      </c>
      <c r="AAU3" s="115" t="s">
        <v>95</v>
      </c>
      <c r="AAV3" s="115" t="s">
        <v>0</v>
      </c>
      <c r="AAW3" s="1154"/>
      <c r="AAX3" s="115" t="s">
        <v>2</v>
      </c>
      <c r="AAY3" s="115" t="s">
        <v>69</v>
      </c>
      <c r="AAZ3" s="115" t="s">
        <v>70</v>
      </c>
      <c r="ABA3" s="115" t="s">
        <v>95</v>
      </c>
      <c r="ABB3" s="115" t="s">
        <v>0</v>
      </c>
      <c r="ABC3" s="1154"/>
      <c r="ABD3" s="115" t="s">
        <v>2</v>
      </c>
      <c r="ABE3" s="115" t="s">
        <v>69</v>
      </c>
      <c r="ABF3" s="115" t="s">
        <v>70</v>
      </c>
      <c r="ABG3" s="115" t="s">
        <v>95</v>
      </c>
      <c r="ABH3" s="115" t="s">
        <v>0</v>
      </c>
      <c r="ABI3" s="1154"/>
      <c r="ABJ3" s="115" t="s">
        <v>2</v>
      </c>
      <c r="ABK3" s="115" t="s">
        <v>69</v>
      </c>
      <c r="ABL3" s="115" t="s">
        <v>70</v>
      </c>
      <c r="ABM3" s="115" t="s">
        <v>95</v>
      </c>
      <c r="ABN3" s="115" t="s">
        <v>0</v>
      </c>
      <c r="ABO3" s="1154"/>
      <c r="ABP3" s="115" t="s">
        <v>2</v>
      </c>
      <c r="ABQ3" s="115" t="s">
        <v>69</v>
      </c>
      <c r="ABR3" s="115" t="s">
        <v>70</v>
      </c>
      <c r="ABS3" s="115" t="s">
        <v>95</v>
      </c>
      <c r="ABT3" s="115" t="s">
        <v>0</v>
      </c>
      <c r="ABU3" s="1154"/>
      <c r="ABV3" s="115" t="s">
        <v>2</v>
      </c>
      <c r="ABW3" s="115" t="s">
        <v>69</v>
      </c>
      <c r="ABX3" s="115" t="s">
        <v>70</v>
      </c>
      <c r="ABY3" s="115" t="s">
        <v>95</v>
      </c>
      <c r="ABZ3" s="115" t="s">
        <v>0</v>
      </c>
      <c r="ACA3" s="1154"/>
      <c r="ACB3" s="115" t="s">
        <v>2</v>
      </c>
      <c r="ACC3" s="115" t="s">
        <v>69</v>
      </c>
      <c r="ACD3" s="115" t="s">
        <v>70</v>
      </c>
      <c r="ACE3" s="115" t="s">
        <v>95</v>
      </c>
      <c r="ACF3" s="115" t="s">
        <v>0</v>
      </c>
      <c r="ACG3" s="1154"/>
      <c r="ACH3" s="115" t="s">
        <v>2</v>
      </c>
      <c r="ACI3" s="115" t="s">
        <v>69</v>
      </c>
      <c r="ACJ3" s="115" t="s">
        <v>70</v>
      </c>
      <c r="ACK3" s="115" t="s">
        <v>95</v>
      </c>
      <c r="ACL3" s="115" t="s">
        <v>0</v>
      </c>
      <c r="ACM3" s="1154"/>
      <c r="ACN3" s="1156"/>
      <c r="ACO3" s="123" t="s">
        <v>2</v>
      </c>
      <c r="ACP3" s="123" t="s">
        <v>69</v>
      </c>
      <c r="ACQ3" s="123" t="s">
        <v>70</v>
      </c>
      <c r="ACR3" s="123" t="s">
        <v>95</v>
      </c>
      <c r="ACS3" s="123" t="s">
        <v>0</v>
      </c>
      <c r="ACT3" s="1140"/>
      <c r="ACU3" s="123" t="s">
        <v>2</v>
      </c>
      <c r="ACV3" s="123" t="s">
        <v>69</v>
      </c>
      <c r="ACW3" s="123" t="s">
        <v>70</v>
      </c>
      <c r="ACX3" s="123" t="s">
        <v>95</v>
      </c>
      <c r="ACY3" s="123" t="s">
        <v>0</v>
      </c>
      <c r="ACZ3" s="1140"/>
      <c r="ADA3" s="123" t="s">
        <v>2</v>
      </c>
      <c r="ADB3" s="123" t="s">
        <v>69</v>
      </c>
      <c r="ADC3" s="123" t="s">
        <v>70</v>
      </c>
      <c r="ADD3" s="123" t="s">
        <v>95</v>
      </c>
      <c r="ADE3" s="123" t="s">
        <v>0</v>
      </c>
      <c r="ADF3" s="1140"/>
      <c r="ADG3" s="123" t="s">
        <v>2</v>
      </c>
      <c r="ADH3" s="123" t="s">
        <v>69</v>
      </c>
      <c r="ADI3" s="123" t="s">
        <v>70</v>
      </c>
      <c r="ADJ3" s="123" t="s">
        <v>95</v>
      </c>
      <c r="ADK3" s="123" t="s">
        <v>0</v>
      </c>
      <c r="ADL3" s="1140"/>
      <c r="ADM3" s="123" t="s">
        <v>2</v>
      </c>
      <c r="ADN3" s="123" t="s">
        <v>69</v>
      </c>
      <c r="ADO3" s="123" t="s">
        <v>70</v>
      </c>
      <c r="ADP3" s="123" t="s">
        <v>95</v>
      </c>
      <c r="ADQ3" s="123" t="s">
        <v>0</v>
      </c>
      <c r="ADR3" s="1140"/>
      <c r="ADS3" s="123" t="s">
        <v>2</v>
      </c>
      <c r="ADT3" s="123" t="s">
        <v>69</v>
      </c>
      <c r="ADU3" s="123" t="s">
        <v>70</v>
      </c>
      <c r="ADV3" s="123" t="s">
        <v>95</v>
      </c>
      <c r="ADW3" s="123" t="s">
        <v>0</v>
      </c>
      <c r="ADX3" s="1140"/>
      <c r="ADY3" s="123" t="s">
        <v>2</v>
      </c>
      <c r="ADZ3" s="123" t="s">
        <v>69</v>
      </c>
      <c r="AEA3" s="123" t="s">
        <v>70</v>
      </c>
      <c r="AEB3" s="123" t="s">
        <v>95</v>
      </c>
      <c r="AEC3" s="123" t="s">
        <v>0</v>
      </c>
      <c r="AED3" s="1140"/>
      <c r="AEE3" s="123" t="s">
        <v>2</v>
      </c>
      <c r="AEF3" s="123" t="s">
        <v>69</v>
      </c>
      <c r="AEG3" s="123" t="s">
        <v>70</v>
      </c>
      <c r="AEH3" s="123" t="s">
        <v>95</v>
      </c>
      <c r="AEI3" s="123" t="s">
        <v>0</v>
      </c>
      <c r="AEJ3" s="1140"/>
      <c r="AEK3" s="1145"/>
      <c r="AEL3" s="41" t="s">
        <v>2</v>
      </c>
      <c r="AEM3" s="41" t="s">
        <v>69</v>
      </c>
      <c r="AEN3" s="41" t="s">
        <v>70</v>
      </c>
      <c r="AEO3" s="41" t="s">
        <v>95</v>
      </c>
      <c r="AEP3" s="41" t="s">
        <v>0</v>
      </c>
      <c r="AEQ3" s="1122"/>
      <c r="AER3" s="138" t="s">
        <v>2</v>
      </c>
      <c r="AES3" s="138" t="s">
        <v>69</v>
      </c>
      <c r="AET3" s="138" t="s">
        <v>70</v>
      </c>
      <c r="AEU3" s="138" t="s">
        <v>95</v>
      </c>
      <c r="AEV3" s="138" t="s">
        <v>0</v>
      </c>
      <c r="AEW3" s="1128"/>
      <c r="AEX3" s="146" t="s">
        <v>2</v>
      </c>
      <c r="AEY3" s="146" t="s">
        <v>69</v>
      </c>
      <c r="AEZ3" s="146" t="s">
        <v>70</v>
      </c>
      <c r="AFA3" s="146" t="s">
        <v>95</v>
      </c>
      <c r="AFB3" s="146" t="s">
        <v>0</v>
      </c>
      <c r="AFC3" s="1134"/>
      <c r="AFD3" s="155" t="s">
        <v>401</v>
      </c>
      <c r="AFE3" s="155" t="s">
        <v>402</v>
      </c>
      <c r="AFF3" s="155" t="s">
        <v>403</v>
      </c>
      <c r="AFG3" s="155" t="s">
        <v>404</v>
      </c>
      <c r="AFH3" s="155" t="s">
        <v>405</v>
      </c>
      <c r="AFI3" s="1137"/>
      <c r="AFJ3" s="159" t="s">
        <v>335</v>
      </c>
      <c r="AFK3" s="159" t="s">
        <v>336</v>
      </c>
      <c r="AFL3" s="159" t="s">
        <v>337</v>
      </c>
      <c r="AFM3" s="159" t="s">
        <v>338</v>
      </c>
      <c r="AFN3" s="159" t="s">
        <v>339</v>
      </c>
      <c r="AFO3" s="159" t="s">
        <v>348</v>
      </c>
      <c r="AFP3" s="159" t="s">
        <v>349</v>
      </c>
      <c r="AFQ3" s="159" t="s">
        <v>350</v>
      </c>
      <c r="AFR3" s="159" t="s">
        <v>351</v>
      </c>
      <c r="AFS3" s="159" t="s">
        <v>352</v>
      </c>
      <c r="AFT3" s="1116"/>
      <c r="AFU3" s="1119"/>
      <c r="AFV3" s="41" t="s">
        <v>2</v>
      </c>
      <c r="AFW3" s="45" t="s">
        <v>69</v>
      </c>
      <c r="AFX3" s="45" t="s">
        <v>70</v>
      </c>
      <c r="AFY3" s="45" t="s">
        <v>95</v>
      </c>
      <c r="AFZ3" s="45" t="s">
        <v>0</v>
      </c>
      <c r="AGA3" s="1159"/>
      <c r="AGB3" s="41" t="s">
        <v>2</v>
      </c>
      <c r="AGC3" s="45" t="s">
        <v>69</v>
      </c>
      <c r="AGD3" s="45" t="s">
        <v>70</v>
      </c>
      <c r="AGE3" s="45" t="s">
        <v>95</v>
      </c>
      <c r="AGF3" s="45" t="s">
        <v>0</v>
      </c>
      <c r="AGG3" s="1159"/>
      <c r="AGH3" s="41" t="s">
        <v>2</v>
      </c>
      <c r="AGI3" s="45" t="s">
        <v>69</v>
      </c>
      <c r="AGJ3" s="45" t="s">
        <v>70</v>
      </c>
      <c r="AGK3" s="45" t="s">
        <v>95</v>
      </c>
      <c r="AGL3" s="45" t="s">
        <v>0</v>
      </c>
      <c r="AGM3" s="1159"/>
      <c r="AGN3" s="41" t="s">
        <v>2</v>
      </c>
      <c r="AGO3" s="45" t="s">
        <v>69</v>
      </c>
      <c r="AGP3" s="45" t="s">
        <v>70</v>
      </c>
      <c r="AGQ3" s="45" t="s">
        <v>95</v>
      </c>
      <c r="AGR3" s="45" t="s">
        <v>0</v>
      </c>
      <c r="AGS3" s="1159"/>
      <c r="AGT3" s="41" t="s">
        <v>2</v>
      </c>
      <c r="AGU3" s="45" t="s">
        <v>69</v>
      </c>
      <c r="AGV3" s="45" t="s">
        <v>70</v>
      </c>
      <c r="AGW3" s="45" t="s">
        <v>95</v>
      </c>
      <c r="AGX3" s="45" t="s">
        <v>0</v>
      </c>
      <c r="AGY3" s="1159"/>
      <c r="AGZ3" s="61" t="s">
        <v>393</v>
      </c>
      <c r="AHA3" s="61" t="s">
        <v>394</v>
      </c>
      <c r="AHB3" s="61" t="s">
        <v>395</v>
      </c>
      <c r="AHC3" s="61"/>
      <c r="AHD3" s="61"/>
      <c r="AHE3" s="61"/>
      <c r="AHF3" s="61"/>
      <c r="AHG3" s="61"/>
      <c r="AHH3" s="61"/>
      <c r="AHI3" s="61"/>
      <c r="AHJ3" s="61"/>
      <c r="AHK3" s="61"/>
      <c r="AHL3" s="61"/>
      <c r="AHM3" s="61"/>
      <c r="AHN3" s="61"/>
      <c r="AHO3" s="61"/>
      <c r="AHP3" s="1181"/>
    </row>
    <row r="4" spans="1:900" ht="30.75" customHeight="1" thickBot="1" x14ac:dyDescent="0.3">
      <c r="A4" s="108" t="s">
        <v>0</v>
      </c>
      <c r="B4" s="108" t="s">
        <v>42</v>
      </c>
      <c r="C4" s="54" t="s">
        <v>308</v>
      </c>
      <c r="D4" s="54" t="s">
        <v>309</v>
      </c>
      <c r="E4" s="54" t="s">
        <v>310</v>
      </c>
      <c r="F4" s="54" t="s">
        <v>311</v>
      </c>
      <c r="G4" s="54" t="s">
        <v>312</v>
      </c>
      <c r="H4" s="54" t="s">
        <v>313</v>
      </c>
      <c r="I4" s="1190"/>
      <c r="J4" s="41"/>
      <c r="K4" s="93" t="s">
        <v>188</v>
      </c>
      <c r="L4" s="93" t="s">
        <v>187</v>
      </c>
      <c r="M4" s="93" t="s">
        <v>186</v>
      </c>
      <c r="N4" s="93" t="s">
        <v>185</v>
      </c>
      <c r="O4" s="1164"/>
      <c r="P4" s="41"/>
      <c r="Q4" s="93" t="s">
        <v>188</v>
      </c>
      <c r="R4" s="93" t="s">
        <v>187</v>
      </c>
      <c r="S4" s="93" t="s">
        <v>186</v>
      </c>
      <c r="T4" s="93" t="s">
        <v>185</v>
      </c>
      <c r="U4" s="1164"/>
      <c r="V4" s="41"/>
      <c r="W4" s="93" t="s">
        <v>188</v>
      </c>
      <c r="X4" s="93" t="s">
        <v>187</v>
      </c>
      <c r="Y4" s="93" t="s">
        <v>186</v>
      </c>
      <c r="Z4" s="93" t="s">
        <v>185</v>
      </c>
      <c r="AA4" s="1164"/>
      <c r="AB4" s="41"/>
      <c r="AC4" s="93" t="s">
        <v>188</v>
      </c>
      <c r="AD4" s="93" t="s">
        <v>187</v>
      </c>
      <c r="AE4" s="93" t="s">
        <v>186</v>
      </c>
      <c r="AF4" s="93" t="s">
        <v>185</v>
      </c>
      <c r="AG4" s="1164"/>
      <c r="AH4" s="41"/>
      <c r="AI4" s="93" t="s">
        <v>188</v>
      </c>
      <c r="AJ4" s="93" t="s">
        <v>187</v>
      </c>
      <c r="AK4" s="93" t="s">
        <v>186</v>
      </c>
      <c r="AL4" s="93" t="s">
        <v>185</v>
      </c>
      <c r="AM4" s="1164"/>
      <c r="AN4" s="41"/>
      <c r="AO4" s="93" t="s">
        <v>188</v>
      </c>
      <c r="AP4" s="93" t="s">
        <v>187</v>
      </c>
      <c r="AQ4" s="93" t="s">
        <v>186</v>
      </c>
      <c r="AR4" s="93" t="s">
        <v>185</v>
      </c>
      <c r="AS4" s="1164"/>
      <c r="AT4" s="41"/>
      <c r="AU4" s="93" t="s">
        <v>188</v>
      </c>
      <c r="AV4" s="93" t="s">
        <v>187</v>
      </c>
      <c r="AW4" s="93" t="s">
        <v>186</v>
      </c>
      <c r="AX4" s="93" t="s">
        <v>185</v>
      </c>
      <c r="AY4" s="1164"/>
      <c r="AZ4" s="41"/>
      <c r="BA4" s="93" t="s">
        <v>188</v>
      </c>
      <c r="BB4" s="93" t="s">
        <v>187</v>
      </c>
      <c r="BC4" s="93" t="s">
        <v>186</v>
      </c>
      <c r="BD4" s="93" t="s">
        <v>185</v>
      </c>
      <c r="BE4" s="1164"/>
      <c r="BF4" s="41"/>
      <c r="BG4" s="93" t="s">
        <v>188</v>
      </c>
      <c r="BH4" s="93" t="s">
        <v>187</v>
      </c>
      <c r="BI4" s="93" t="s">
        <v>186</v>
      </c>
      <c r="BJ4" s="93" t="s">
        <v>185</v>
      </c>
      <c r="BK4" s="1164"/>
      <c r="BL4" s="41"/>
      <c r="BM4" s="93" t="s">
        <v>188</v>
      </c>
      <c r="BN4" s="93" t="s">
        <v>187</v>
      </c>
      <c r="BO4" s="93" t="s">
        <v>186</v>
      </c>
      <c r="BP4" s="93" t="s">
        <v>185</v>
      </c>
      <c r="BQ4" s="1164"/>
      <c r="BR4" s="41"/>
      <c r="BS4" s="93" t="s">
        <v>188</v>
      </c>
      <c r="BT4" s="93" t="s">
        <v>187</v>
      </c>
      <c r="BU4" s="93" t="s">
        <v>186</v>
      </c>
      <c r="BV4" s="93" t="s">
        <v>185</v>
      </c>
      <c r="BW4" s="1164"/>
      <c r="BX4" s="41"/>
      <c r="BY4" s="93" t="s">
        <v>188</v>
      </c>
      <c r="BZ4" s="93" t="s">
        <v>187</v>
      </c>
      <c r="CA4" s="93" t="s">
        <v>186</v>
      </c>
      <c r="CB4" s="93" t="s">
        <v>185</v>
      </c>
      <c r="CC4" s="1164"/>
      <c r="CD4" s="41"/>
      <c r="CE4" s="93" t="s">
        <v>188</v>
      </c>
      <c r="CF4" s="93" t="s">
        <v>187</v>
      </c>
      <c r="CG4" s="93" t="s">
        <v>186</v>
      </c>
      <c r="CH4" s="93" t="s">
        <v>185</v>
      </c>
      <c r="CI4" s="1164"/>
      <c r="CJ4" s="41"/>
      <c r="CK4" s="93" t="s">
        <v>188</v>
      </c>
      <c r="CL4" s="93" t="s">
        <v>187</v>
      </c>
      <c r="CM4" s="93" t="s">
        <v>186</v>
      </c>
      <c r="CN4" s="93" t="s">
        <v>185</v>
      </c>
      <c r="CO4" s="1164"/>
      <c r="CP4" s="41"/>
      <c r="CQ4" s="93" t="s">
        <v>188</v>
      </c>
      <c r="CR4" s="93" t="s">
        <v>187</v>
      </c>
      <c r="CS4" s="93" t="s">
        <v>186</v>
      </c>
      <c r="CT4" s="93" t="s">
        <v>185</v>
      </c>
      <c r="CU4" s="1164"/>
      <c r="CV4" s="1159"/>
      <c r="CW4" s="61" t="s">
        <v>331</v>
      </c>
      <c r="CX4" s="61" t="s">
        <v>332</v>
      </c>
      <c r="CY4" s="54" t="s">
        <v>218</v>
      </c>
      <c r="CZ4" s="54" t="s">
        <v>219</v>
      </c>
      <c r="DA4" s="54" t="s">
        <v>220</v>
      </c>
      <c r="DB4" s="54" t="s">
        <v>221</v>
      </c>
      <c r="DC4" s="54" t="s">
        <v>222</v>
      </c>
      <c r="DD4" s="1159"/>
      <c r="DE4" s="54" t="s">
        <v>227</v>
      </c>
      <c r="DF4" s="54" t="s">
        <v>226</v>
      </c>
      <c r="DG4" s="54" t="s">
        <v>225</v>
      </c>
      <c r="DH4" s="54" t="s">
        <v>224</v>
      </c>
      <c r="DI4" s="54" t="s">
        <v>223</v>
      </c>
      <c r="DJ4" s="1159"/>
      <c r="DK4" s="54" t="s">
        <v>228</v>
      </c>
      <c r="DL4" s="54" t="s">
        <v>229</v>
      </c>
      <c r="DM4" s="1159"/>
      <c r="DN4" s="54" t="s">
        <v>230</v>
      </c>
      <c r="DO4" s="54" t="s">
        <v>231</v>
      </c>
      <c r="DP4" s="54" t="s">
        <v>232</v>
      </c>
      <c r="DQ4" s="54" t="s">
        <v>233</v>
      </c>
      <c r="DR4" s="54" t="s">
        <v>234</v>
      </c>
      <c r="DS4" s="1159"/>
      <c r="DT4" s="61" t="s">
        <v>235</v>
      </c>
      <c r="DU4" s="54" t="s">
        <v>236</v>
      </c>
      <c r="DV4" s="54" t="s">
        <v>237</v>
      </c>
      <c r="DW4" s="54" t="s">
        <v>238</v>
      </c>
      <c r="DX4" s="54" t="s">
        <v>239</v>
      </c>
      <c r="DY4" s="54" t="s">
        <v>240</v>
      </c>
      <c r="DZ4" s="1159"/>
      <c r="EA4" s="54" t="s">
        <v>241</v>
      </c>
      <c r="EB4" s="54" t="s">
        <v>242</v>
      </c>
      <c r="EC4" s="54" t="s">
        <v>243</v>
      </c>
      <c r="ED4" s="54" t="s">
        <v>244</v>
      </c>
      <c r="EE4" s="54" t="s">
        <v>245</v>
      </c>
      <c r="EF4" s="1159"/>
      <c r="EG4" s="90" t="s">
        <v>246</v>
      </c>
      <c r="EH4" s="90" t="s">
        <v>247</v>
      </c>
      <c r="EI4" s="90" t="s">
        <v>248</v>
      </c>
      <c r="EJ4" s="90" t="s">
        <v>249</v>
      </c>
      <c r="EK4" s="90" t="s">
        <v>250</v>
      </c>
      <c r="EL4" s="1159"/>
      <c r="EM4" s="54" t="s">
        <v>251</v>
      </c>
      <c r="EN4" s="54" t="s">
        <v>252</v>
      </c>
      <c r="EO4" s="54" t="s">
        <v>253</v>
      </c>
      <c r="EP4" s="54" t="s">
        <v>254</v>
      </c>
      <c r="EQ4" s="54" t="s">
        <v>255</v>
      </c>
      <c r="ER4" s="54" t="s">
        <v>256</v>
      </c>
      <c r="ES4" s="54" t="s">
        <v>257</v>
      </c>
      <c r="ET4" s="54" t="s">
        <v>258</v>
      </c>
      <c r="EU4" s="54" t="s">
        <v>259</v>
      </c>
      <c r="EV4" s="54" t="s">
        <v>260</v>
      </c>
      <c r="EW4" s="1159"/>
      <c r="EX4" s="54" t="s">
        <v>261</v>
      </c>
      <c r="EY4" s="54" t="s">
        <v>262</v>
      </c>
      <c r="EZ4" s="54" t="s">
        <v>263</v>
      </c>
      <c r="FA4" s="54" t="s">
        <v>264</v>
      </c>
      <c r="FB4" s="54" t="s">
        <v>265</v>
      </c>
      <c r="FC4" s="54" t="s">
        <v>266</v>
      </c>
      <c r="FD4" s="54" t="s">
        <v>267</v>
      </c>
      <c r="FE4" s="54" t="s">
        <v>268</v>
      </c>
      <c r="FF4" s="54" t="s">
        <v>269</v>
      </c>
      <c r="FG4" s="54" t="s">
        <v>270</v>
      </c>
      <c r="FH4" s="54" t="s">
        <v>271</v>
      </c>
      <c r="FI4" s="54" t="s">
        <v>272</v>
      </c>
      <c r="FJ4" s="54" t="s">
        <v>273</v>
      </c>
      <c r="FK4" s="54" t="s">
        <v>274</v>
      </c>
      <c r="FL4" s="54" t="s">
        <v>275</v>
      </c>
      <c r="FM4" s="54" t="s">
        <v>276</v>
      </c>
      <c r="FN4" s="1159"/>
      <c r="FO4" s="61" t="s">
        <v>277</v>
      </c>
      <c r="FP4" s="61" t="s">
        <v>279</v>
      </c>
      <c r="FQ4" s="61" t="s">
        <v>280</v>
      </c>
      <c r="FR4" s="61" t="s">
        <v>373</v>
      </c>
      <c r="FS4" s="61" t="s">
        <v>374</v>
      </c>
      <c r="FT4" s="61" t="s">
        <v>375</v>
      </c>
      <c r="FU4" s="61" t="s">
        <v>376</v>
      </c>
      <c r="FV4" s="61" t="s">
        <v>377</v>
      </c>
      <c r="FW4" s="61" t="s">
        <v>378</v>
      </c>
      <c r="FX4" s="61" t="s">
        <v>379</v>
      </c>
      <c r="FY4" s="61" t="s">
        <v>380</v>
      </c>
      <c r="FZ4" s="61" t="s">
        <v>278</v>
      </c>
      <c r="GA4" s="1162"/>
      <c r="GB4" s="115"/>
      <c r="GC4" s="116" t="s">
        <v>188</v>
      </c>
      <c r="GD4" s="116" t="s">
        <v>187</v>
      </c>
      <c r="GE4" s="116" t="s">
        <v>186</v>
      </c>
      <c r="GF4" s="116" t="s">
        <v>185</v>
      </c>
      <c r="GG4" s="1154"/>
      <c r="GH4" s="115"/>
      <c r="GI4" s="116" t="s">
        <v>188</v>
      </c>
      <c r="GJ4" s="116" t="s">
        <v>187</v>
      </c>
      <c r="GK4" s="116" t="s">
        <v>186</v>
      </c>
      <c r="GL4" s="116" t="s">
        <v>185</v>
      </c>
      <c r="GM4" s="1154"/>
      <c r="GN4" s="115"/>
      <c r="GO4" s="116" t="s">
        <v>188</v>
      </c>
      <c r="GP4" s="116" t="s">
        <v>187</v>
      </c>
      <c r="GQ4" s="116" t="s">
        <v>186</v>
      </c>
      <c r="GR4" s="116" t="s">
        <v>185</v>
      </c>
      <c r="GS4" s="1154"/>
      <c r="GT4" s="115"/>
      <c r="GU4" s="116" t="s">
        <v>188</v>
      </c>
      <c r="GV4" s="116" t="s">
        <v>187</v>
      </c>
      <c r="GW4" s="116" t="s">
        <v>186</v>
      </c>
      <c r="GX4" s="116" t="s">
        <v>185</v>
      </c>
      <c r="GY4" s="1154"/>
      <c r="GZ4" s="115"/>
      <c r="HA4" s="116" t="s">
        <v>188</v>
      </c>
      <c r="HB4" s="116" t="s">
        <v>187</v>
      </c>
      <c r="HC4" s="116" t="s">
        <v>186</v>
      </c>
      <c r="HD4" s="116" t="s">
        <v>185</v>
      </c>
      <c r="HE4" s="1154"/>
      <c r="HF4" s="115"/>
      <c r="HG4" s="116" t="s">
        <v>188</v>
      </c>
      <c r="HH4" s="116" t="s">
        <v>187</v>
      </c>
      <c r="HI4" s="116" t="s">
        <v>186</v>
      </c>
      <c r="HJ4" s="116" t="s">
        <v>185</v>
      </c>
      <c r="HK4" s="1154"/>
      <c r="HL4" s="115"/>
      <c r="HM4" s="116" t="s">
        <v>188</v>
      </c>
      <c r="HN4" s="116" t="s">
        <v>187</v>
      </c>
      <c r="HO4" s="116" t="s">
        <v>186</v>
      </c>
      <c r="HP4" s="116" t="s">
        <v>185</v>
      </c>
      <c r="HQ4" s="1154"/>
      <c r="HR4" s="115"/>
      <c r="HS4" s="116" t="s">
        <v>188</v>
      </c>
      <c r="HT4" s="116" t="s">
        <v>187</v>
      </c>
      <c r="HU4" s="116" t="s">
        <v>186</v>
      </c>
      <c r="HV4" s="116" t="s">
        <v>185</v>
      </c>
      <c r="HW4" s="1154"/>
      <c r="HX4" s="1156"/>
      <c r="HY4" s="123"/>
      <c r="HZ4" s="124" t="s">
        <v>188</v>
      </c>
      <c r="IA4" s="124" t="s">
        <v>187</v>
      </c>
      <c r="IB4" s="124" t="s">
        <v>186</v>
      </c>
      <c r="IC4" s="124" t="s">
        <v>185</v>
      </c>
      <c r="ID4" s="1140"/>
      <c r="IE4" s="123"/>
      <c r="IF4" s="124" t="s">
        <v>188</v>
      </c>
      <c r="IG4" s="124" t="s">
        <v>187</v>
      </c>
      <c r="IH4" s="124" t="s">
        <v>186</v>
      </c>
      <c r="II4" s="124" t="s">
        <v>185</v>
      </c>
      <c r="IJ4" s="1140"/>
      <c r="IK4" s="123"/>
      <c r="IL4" s="124" t="s">
        <v>188</v>
      </c>
      <c r="IM4" s="124" t="s">
        <v>187</v>
      </c>
      <c r="IN4" s="124" t="s">
        <v>186</v>
      </c>
      <c r="IO4" s="124" t="s">
        <v>185</v>
      </c>
      <c r="IP4" s="1140"/>
      <c r="IQ4" s="123"/>
      <c r="IR4" s="124" t="s">
        <v>188</v>
      </c>
      <c r="IS4" s="124" t="s">
        <v>187</v>
      </c>
      <c r="IT4" s="124" t="s">
        <v>186</v>
      </c>
      <c r="IU4" s="124" t="s">
        <v>185</v>
      </c>
      <c r="IV4" s="1140"/>
      <c r="IW4" s="123"/>
      <c r="IX4" s="124" t="s">
        <v>188</v>
      </c>
      <c r="IY4" s="124" t="s">
        <v>187</v>
      </c>
      <c r="IZ4" s="124" t="s">
        <v>186</v>
      </c>
      <c r="JA4" s="124" t="s">
        <v>185</v>
      </c>
      <c r="JB4" s="1140"/>
      <c r="JC4" s="123"/>
      <c r="JD4" s="124" t="s">
        <v>188</v>
      </c>
      <c r="JE4" s="124" t="s">
        <v>187</v>
      </c>
      <c r="JF4" s="124" t="s">
        <v>186</v>
      </c>
      <c r="JG4" s="124" t="s">
        <v>185</v>
      </c>
      <c r="JH4" s="1140"/>
      <c r="JI4" s="123"/>
      <c r="JJ4" s="124" t="s">
        <v>188</v>
      </c>
      <c r="JK4" s="124" t="s">
        <v>187</v>
      </c>
      <c r="JL4" s="124" t="s">
        <v>186</v>
      </c>
      <c r="JM4" s="124" t="s">
        <v>185</v>
      </c>
      <c r="JN4" s="1140"/>
      <c r="JO4" s="123"/>
      <c r="JP4" s="124" t="s">
        <v>188</v>
      </c>
      <c r="JQ4" s="124" t="s">
        <v>187</v>
      </c>
      <c r="JR4" s="124" t="s">
        <v>186</v>
      </c>
      <c r="JS4" s="124" t="s">
        <v>185</v>
      </c>
      <c r="JT4" s="1140"/>
      <c r="JU4" s="1145"/>
      <c r="JV4" s="41"/>
      <c r="JW4" s="131" t="s">
        <v>188</v>
      </c>
      <c r="JX4" s="131" t="s">
        <v>187</v>
      </c>
      <c r="JY4" s="131" t="s">
        <v>186</v>
      </c>
      <c r="JZ4" s="131" t="s">
        <v>185</v>
      </c>
      <c r="KA4" s="1122"/>
      <c r="KB4" s="138"/>
      <c r="KC4" s="139" t="s">
        <v>188</v>
      </c>
      <c r="KD4" s="139" t="s">
        <v>187</v>
      </c>
      <c r="KE4" s="139" t="s">
        <v>186</v>
      </c>
      <c r="KF4" s="139" t="s">
        <v>185</v>
      </c>
      <c r="KG4" s="1128"/>
      <c r="KH4" s="146"/>
      <c r="KI4" s="147" t="s">
        <v>188</v>
      </c>
      <c r="KJ4" s="147" t="s">
        <v>187</v>
      </c>
      <c r="KK4" s="147" t="s">
        <v>186</v>
      </c>
      <c r="KL4" s="147" t="s">
        <v>185</v>
      </c>
      <c r="KM4" s="1134"/>
      <c r="KN4" s="156" t="s">
        <v>281</v>
      </c>
      <c r="KO4" s="156" t="s">
        <v>282</v>
      </c>
      <c r="KP4" s="156" t="s">
        <v>283</v>
      </c>
      <c r="KQ4" s="156" t="s">
        <v>284</v>
      </c>
      <c r="KR4" s="156" t="s">
        <v>285</v>
      </c>
      <c r="KS4" s="1137"/>
      <c r="KT4" s="160" t="s">
        <v>286</v>
      </c>
      <c r="KU4" s="160" t="s">
        <v>287</v>
      </c>
      <c r="KV4" s="160" t="s">
        <v>288</v>
      </c>
      <c r="KW4" s="160" t="s">
        <v>289</v>
      </c>
      <c r="KX4" s="160" t="s">
        <v>290</v>
      </c>
      <c r="KY4" s="160" t="s">
        <v>291</v>
      </c>
      <c r="KZ4" s="160" t="s">
        <v>292</v>
      </c>
      <c r="LA4" s="160" t="s">
        <v>293</v>
      </c>
      <c r="LB4" s="160" t="s">
        <v>294</v>
      </c>
      <c r="LC4" s="160" t="s">
        <v>295</v>
      </c>
      <c r="LD4" s="1116"/>
      <c r="LE4" s="1119"/>
      <c r="LF4" s="115"/>
      <c r="LG4" s="116" t="s">
        <v>188</v>
      </c>
      <c r="LH4" s="116" t="s">
        <v>187</v>
      </c>
      <c r="LI4" s="116" t="s">
        <v>186</v>
      </c>
      <c r="LJ4" s="116" t="s">
        <v>185</v>
      </c>
      <c r="LK4" s="1154"/>
      <c r="LL4" s="115"/>
      <c r="LM4" s="116" t="s">
        <v>188</v>
      </c>
      <c r="LN4" s="116" t="s">
        <v>187</v>
      </c>
      <c r="LO4" s="116" t="s">
        <v>186</v>
      </c>
      <c r="LP4" s="116" t="s">
        <v>185</v>
      </c>
      <c r="LQ4" s="1154"/>
      <c r="LR4" s="115"/>
      <c r="LS4" s="116" t="s">
        <v>188</v>
      </c>
      <c r="LT4" s="116" t="s">
        <v>187</v>
      </c>
      <c r="LU4" s="116" t="s">
        <v>186</v>
      </c>
      <c r="LV4" s="116" t="s">
        <v>185</v>
      </c>
      <c r="LW4" s="1154"/>
      <c r="LX4" s="115"/>
      <c r="LY4" s="116" t="s">
        <v>188</v>
      </c>
      <c r="LZ4" s="116" t="s">
        <v>187</v>
      </c>
      <c r="MA4" s="116" t="s">
        <v>186</v>
      </c>
      <c r="MB4" s="116" t="s">
        <v>185</v>
      </c>
      <c r="MC4" s="1154"/>
      <c r="MD4" s="115"/>
      <c r="ME4" s="116" t="s">
        <v>188</v>
      </c>
      <c r="MF4" s="116" t="s">
        <v>187</v>
      </c>
      <c r="MG4" s="116" t="s">
        <v>186</v>
      </c>
      <c r="MH4" s="116" t="s">
        <v>185</v>
      </c>
      <c r="MI4" s="1154"/>
      <c r="MJ4" s="115"/>
      <c r="MK4" s="116" t="s">
        <v>188</v>
      </c>
      <c r="ML4" s="116" t="s">
        <v>187</v>
      </c>
      <c r="MM4" s="116" t="s">
        <v>186</v>
      </c>
      <c r="MN4" s="116" t="s">
        <v>185</v>
      </c>
      <c r="MO4" s="1154"/>
      <c r="MP4" s="115"/>
      <c r="MQ4" s="116" t="s">
        <v>188</v>
      </c>
      <c r="MR4" s="116" t="s">
        <v>187</v>
      </c>
      <c r="MS4" s="116" t="s">
        <v>186</v>
      </c>
      <c r="MT4" s="116" t="s">
        <v>185</v>
      </c>
      <c r="MU4" s="1154"/>
      <c r="MV4" s="115"/>
      <c r="MW4" s="116" t="s">
        <v>188</v>
      </c>
      <c r="MX4" s="116" t="s">
        <v>187</v>
      </c>
      <c r="MY4" s="116" t="s">
        <v>186</v>
      </c>
      <c r="MZ4" s="116" t="s">
        <v>185</v>
      </c>
      <c r="NA4" s="1154"/>
      <c r="NB4" s="1156"/>
      <c r="NC4" s="123"/>
      <c r="ND4" s="124" t="s">
        <v>188</v>
      </c>
      <c r="NE4" s="124" t="s">
        <v>187</v>
      </c>
      <c r="NF4" s="124" t="s">
        <v>186</v>
      </c>
      <c r="NG4" s="124" t="s">
        <v>185</v>
      </c>
      <c r="NH4" s="1140"/>
      <c r="NI4" s="123"/>
      <c r="NJ4" s="124" t="s">
        <v>188</v>
      </c>
      <c r="NK4" s="124" t="s">
        <v>187</v>
      </c>
      <c r="NL4" s="124" t="s">
        <v>186</v>
      </c>
      <c r="NM4" s="124" t="s">
        <v>185</v>
      </c>
      <c r="NN4" s="1140"/>
      <c r="NO4" s="123"/>
      <c r="NP4" s="124" t="s">
        <v>188</v>
      </c>
      <c r="NQ4" s="124" t="s">
        <v>187</v>
      </c>
      <c r="NR4" s="124" t="s">
        <v>186</v>
      </c>
      <c r="NS4" s="124" t="s">
        <v>185</v>
      </c>
      <c r="NT4" s="1140"/>
      <c r="NU4" s="123"/>
      <c r="NV4" s="124" t="s">
        <v>188</v>
      </c>
      <c r="NW4" s="124" t="s">
        <v>187</v>
      </c>
      <c r="NX4" s="124" t="s">
        <v>186</v>
      </c>
      <c r="NY4" s="124" t="s">
        <v>185</v>
      </c>
      <c r="NZ4" s="1140"/>
      <c r="OA4" s="123"/>
      <c r="OB4" s="124" t="s">
        <v>188</v>
      </c>
      <c r="OC4" s="124" t="s">
        <v>187</v>
      </c>
      <c r="OD4" s="124" t="s">
        <v>186</v>
      </c>
      <c r="OE4" s="124" t="s">
        <v>185</v>
      </c>
      <c r="OF4" s="1140"/>
      <c r="OG4" s="123"/>
      <c r="OH4" s="124" t="s">
        <v>188</v>
      </c>
      <c r="OI4" s="124" t="s">
        <v>187</v>
      </c>
      <c r="OJ4" s="124" t="s">
        <v>186</v>
      </c>
      <c r="OK4" s="124" t="s">
        <v>185</v>
      </c>
      <c r="OL4" s="1140"/>
      <c r="OM4" s="123"/>
      <c r="ON4" s="124" t="s">
        <v>188</v>
      </c>
      <c r="OO4" s="124" t="s">
        <v>187</v>
      </c>
      <c r="OP4" s="124" t="s">
        <v>186</v>
      </c>
      <c r="OQ4" s="124" t="s">
        <v>185</v>
      </c>
      <c r="OR4" s="1140"/>
      <c r="OS4" s="123"/>
      <c r="OT4" s="124" t="s">
        <v>188</v>
      </c>
      <c r="OU4" s="124" t="s">
        <v>187</v>
      </c>
      <c r="OV4" s="124" t="s">
        <v>186</v>
      </c>
      <c r="OW4" s="124" t="s">
        <v>185</v>
      </c>
      <c r="OX4" s="1140"/>
      <c r="OY4" s="1145"/>
      <c r="OZ4" s="41"/>
      <c r="PA4" s="131" t="s">
        <v>188</v>
      </c>
      <c r="PB4" s="131" t="s">
        <v>187</v>
      </c>
      <c r="PC4" s="131" t="s">
        <v>186</v>
      </c>
      <c r="PD4" s="131" t="s">
        <v>185</v>
      </c>
      <c r="PE4" s="1122"/>
      <c r="PF4" s="138"/>
      <c r="PG4" s="139" t="s">
        <v>188</v>
      </c>
      <c r="PH4" s="139" t="s">
        <v>187</v>
      </c>
      <c r="PI4" s="139" t="s">
        <v>186</v>
      </c>
      <c r="PJ4" s="139" t="s">
        <v>185</v>
      </c>
      <c r="PK4" s="1128"/>
      <c r="PL4" s="146"/>
      <c r="PM4" s="147" t="s">
        <v>188</v>
      </c>
      <c r="PN4" s="147" t="s">
        <v>187</v>
      </c>
      <c r="PO4" s="147" t="s">
        <v>186</v>
      </c>
      <c r="PP4" s="147" t="s">
        <v>185</v>
      </c>
      <c r="PQ4" s="1134"/>
      <c r="PR4" s="156" t="s">
        <v>281</v>
      </c>
      <c r="PS4" s="156" t="s">
        <v>282</v>
      </c>
      <c r="PT4" s="156" t="s">
        <v>283</v>
      </c>
      <c r="PU4" s="156" t="s">
        <v>284</v>
      </c>
      <c r="PV4" s="156" t="s">
        <v>285</v>
      </c>
      <c r="PW4" s="1137"/>
      <c r="PX4" s="160" t="s">
        <v>286</v>
      </c>
      <c r="PY4" s="160" t="s">
        <v>287</v>
      </c>
      <c r="PZ4" s="160" t="s">
        <v>288</v>
      </c>
      <c r="QA4" s="160" t="s">
        <v>289</v>
      </c>
      <c r="QB4" s="160" t="s">
        <v>290</v>
      </c>
      <c r="QC4" s="160" t="s">
        <v>291</v>
      </c>
      <c r="QD4" s="160" t="s">
        <v>292</v>
      </c>
      <c r="QE4" s="160" t="s">
        <v>293</v>
      </c>
      <c r="QF4" s="160" t="s">
        <v>294</v>
      </c>
      <c r="QG4" s="160" t="s">
        <v>295</v>
      </c>
      <c r="QH4" s="1116"/>
      <c r="QI4" s="1119"/>
      <c r="QJ4" s="115"/>
      <c r="QK4" s="116" t="s">
        <v>188</v>
      </c>
      <c r="QL4" s="116" t="s">
        <v>187</v>
      </c>
      <c r="QM4" s="116" t="s">
        <v>186</v>
      </c>
      <c r="QN4" s="116" t="s">
        <v>185</v>
      </c>
      <c r="QO4" s="1154"/>
      <c r="QP4" s="115"/>
      <c r="QQ4" s="116" t="s">
        <v>188</v>
      </c>
      <c r="QR4" s="116" t="s">
        <v>187</v>
      </c>
      <c r="QS4" s="116" t="s">
        <v>186</v>
      </c>
      <c r="QT4" s="116" t="s">
        <v>185</v>
      </c>
      <c r="QU4" s="1154"/>
      <c r="QV4" s="115"/>
      <c r="QW4" s="116" t="s">
        <v>188</v>
      </c>
      <c r="QX4" s="116" t="s">
        <v>187</v>
      </c>
      <c r="QY4" s="116" t="s">
        <v>186</v>
      </c>
      <c r="QZ4" s="116" t="s">
        <v>185</v>
      </c>
      <c r="RA4" s="1154"/>
      <c r="RB4" s="115"/>
      <c r="RC4" s="116" t="s">
        <v>188</v>
      </c>
      <c r="RD4" s="116" t="s">
        <v>187</v>
      </c>
      <c r="RE4" s="116" t="s">
        <v>186</v>
      </c>
      <c r="RF4" s="116" t="s">
        <v>185</v>
      </c>
      <c r="RG4" s="1154"/>
      <c r="RH4" s="115"/>
      <c r="RI4" s="116" t="s">
        <v>188</v>
      </c>
      <c r="RJ4" s="116" t="s">
        <v>187</v>
      </c>
      <c r="RK4" s="116" t="s">
        <v>186</v>
      </c>
      <c r="RL4" s="116" t="s">
        <v>185</v>
      </c>
      <c r="RM4" s="1154"/>
      <c r="RN4" s="115"/>
      <c r="RO4" s="116" t="s">
        <v>188</v>
      </c>
      <c r="RP4" s="116" t="s">
        <v>187</v>
      </c>
      <c r="RQ4" s="116" t="s">
        <v>186</v>
      </c>
      <c r="RR4" s="116" t="s">
        <v>185</v>
      </c>
      <c r="RS4" s="1154"/>
      <c r="RT4" s="115"/>
      <c r="RU4" s="116" t="s">
        <v>188</v>
      </c>
      <c r="RV4" s="116" t="s">
        <v>187</v>
      </c>
      <c r="RW4" s="116" t="s">
        <v>186</v>
      </c>
      <c r="RX4" s="116" t="s">
        <v>185</v>
      </c>
      <c r="RY4" s="1154"/>
      <c r="RZ4" s="115"/>
      <c r="SA4" s="116" t="s">
        <v>188</v>
      </c>
      <c r="SB4" s="116" t="s">
        <v>187</v>
      </c>
      <c r="SC4" s="116" t="s">
        <v>186</v>
      </c>
      <c r="SD4" s="116" t="s">
        <v>185</v>
      </c>
      <c r="SE4" s="1154"/>
      <c r="SF4" s="1156"/>
      <c r="SG4" s="123"/>
      <c r="SH4" s="124" t="s">
        <v>188</v>
      </c>
      <c r="SI4" s="124" t="s">
        <v>187</v>
      </c>
      <c r="SJ4" s="124" t="s">
        <v>186</v>
      </c>
      <c r="SK4" s="124" t="s">
        <v>185</v>
      </c>
      <c r="SL4" s="1140"/>
      <c r="SM4" s="123"/>
      <c r="SN4" s="124" t="s">
        <v>188</v>
      </c>
      <c r="SO4" s="124" t="s">
        <v>187</v>
      </c>
      <c r="SP4" s="124" t="s">
        <v>186</v>
      </c>
      <c r="SQ4" s="124" t="s">
        <v>185</v>
      </c>
      <c r="SR4" s="1140"/>
      <c r="SS4" s="123"/>
      <c r="ST4" s="124" t="s">
        <v>188</v>
      </c>
      <c r="SU4" s="124" t="s">
        <v>187</v>
      </c>
      <c r="SV4" s="124" t="s">
        <v>186</v>
      </c>
      <c r="SW4" s="124" t="s">
        <v>185</v>
      </c>
      <c r="SX4" s="1140"/>
      <c r="SY4" s="123"/>
      <c r="SZ4" s="124" t="s">
        <v>188</v>
      </c>
      <c r="TA4" s="124" t="s">
        <v>187</v>
      </c>
      <c r="TB4" s="124" t="s">
        <v>186</v>
      </c>
      <c r="TC4" s="124" t="s">
        <v>185</v>
      </c>
      <c r="TD4" s="1140"/>
      <c r="TE4" s="123"/>
      <c r="TF4" s="124" t="s">
        <v>188</v>
      </c>
      <c r="TG4" s="124" t="s">
        <v>187</v>
      </c>
      <c r="TH4" s="124" t="s">
        <v>186</v>
      </c>
      <c r="TI4" s="124" t="s">
        <v>185</v>
      </c>
      <c r="TJ4" s="1140"/>
      <c r="TK4" s="123"/>
      <c r="TL4" s="124" t="s">
        <v>188</v>
      </c>
      <c r="TM4" s="124" t="s">
        <v>187</v>
      </c>
      <c r="TN4" s="124" t="s">
        <v>186</v>
      </c>
      <c r="TO4" s="124" t="s">
        <v>185</v>
      </c>
      <c r="TP4" s="1140"/>
      <c r="TQ4" s="123"/>
      <c r="TR4" s="124" t="s">
        <v>188</v>
      </c>
      <c r="TS4" s="124" t="s">
        <v>187</v>
      </c>
      <c r="TT4" s="124" t="s">
        <v>186</v>
      </c>
      <c r="TU4" s="124" t="s">
        <v>185</v>
      </c>
      <c r="TV4" s="1140"/>
      <c r="TW4" s="123"/>
      <c r="TX4" s="124" t="s">
        <v>188</v>
      </c>
      <c r="TY4" s="124" t="s">
        <v>187</v>
      </c>
      <c r="TZ4" s="124" t="s">
        <v>186</v>
      </c>
      <c r="UA4" s="124" t="s">
        <v>185</v>
      </c>
      <c r="UB4" s="1140"/>
      <c r="UC4" s="1145"/>
      <c r="UD4" s="41"/>
      <c r="UE4" s="131" t="s">
        <v>188</v>
      </c>
      <c r="UF4" s="131" t="s">
        <v>187</v>
      </c>
      <c r="UG4" s="131" t="s">
        <v>186</v>
      </c>
      <c r="UH4" s="131" t="s">
        <v>185</v>
      </c>
      <c r="UI4" s="1122"/>
      <c r="UJ4" s="138"/>
      <c r="UK4" s="139" t="s">
        <v>188</v>
      </c>
      <c r="UL4" s="139" t="s">
        <v>187</v>
      </c>
      <c r="UM4" s="139" t="s">
        <v>186</v>
      </c>
      <c r="UN4" s="139" t="s">
        <v>185</v>
      </c>
      <c r="UO4" s="1128"/>
      <c r="UP4" s="146"/>
      <c r="UQ4" s="147" t="s">
        <v>188</v>
      </c>
      <c r="UR4" s="147" t="s">
        <v>187</v>
      </c>
      <c r="US4" s="147" t="s">
        <v>186</v>
      </c>
      <c r="UT4" s="147" t="s">
        <v>185</v>
      </c>
      <c r="UU4" s="1134"/>
      <c r="UV4" s="156" t="s">
        <v>281</v>
      </c>
      <c r="UW4" s="156" t="s">
        <v>282</v>
      </c>
      <c r="UX4" s="156" t="s">
        <v>283</v>
      </c>
      <c r="UY4" s="156" t="s">
        <v>284</v>
      </c>
      <c r="UZ4" s="156" t="s">
        <v>285</v>
      </c>
      <c r="VA4" s="1137"/>
      <c r="VB4" s="160" t="s">
        <v>286</v>
      </c>
      <c r="VC4" s="160" t="s">
        <v>287</v>
      </c>
      <c r="VD4" s="160" t="s">
        <v>288</v>
      </c>
      <c r="VE4" s="160" t="s">
        <v>289</v>
      </c>
      <c r="VF4" s="160" t="s">
        <v>290</v>
      </c>
      <c r="VG4" s="160" t="s">
        <v>291</v>
      </c>
      <c r="VH4" s="160" t="s">
        <v>292</v>
      </c>
      <c r="VI4" s="160" t="s">
        <v>293</v>
      </c>
      <c r="VJ4" s="160" t="s">
        <v>294</v>
      </c>
      <c r="VK4" s="160" t="s">
        <v>295</v>
      </c>
      <c r="VL4" s="1116"/>
      <c r="VM4" s="1119"/>
      <c r="VN4" s="115"/>
      <c r="VO4" s="116" t="s">
        <v>188</v>
      </c>
      <c r="VP4" s="116" t="s">
        <v>187</v>
      </c>
      <c r="VQ4" s="116" t="s">
        <v>186</v>
      </c>
      <c r="VR4" s="116" t="s">
        <v>185</v>
      </c>
      <c r="VS4" s="1154"/>
      <c r="VT4" s="115"/>
      <c r="VU4" s="116" t="s">
        <v>188</v>
      </c>
      <c r="VV4" s="116" t="s">
        <v>187</v>
      </c>
      <c r="VW4" s="116" t="s">
        <v>186</v>
      </c>
      <c r="VX4" s="116" t="s">
        <v>185</v>
      </c>
      <c r="VY4" s="1154"/>
      <c r="VZ4" s="115"/>
      <c r="WA4" s="116" t="s">
        <v>188</v>
      </c>
      <c r="WB4" s="116" t="s">
        <v>187</v>
      </c>
      <c r="WC4" s="116" t="s">
        <v>186</v>
      </c>
      <c r="WD4" s="116" t="s">
        <v>185</v>
      </c>
      <c r="WE4" s="1154"/>
      <c r="WF4" s="115"/>
      <c r="WG4" s="116" t="s">
        <v>188</v>
      </c>
      <c r="WH4" s="116" t="s">
        <v>187</v>
      </c>
      <c r="WI4" s="116" t="s">
        <v>186</v>
      </c>
      <c r="WJ4" s="116" t="s">
        <v>185</v>
      </c>
      <c r="WK4" s="1154"/>
      <c r="WL4" s="115"/>
      <c r="WM4" s="116" t="s">
        <v>188</v>
      </c>
      <c r="WN4" s="116" t="s">
        <v>187</v>
      </c>
      <c r="WO4" s="116" t="s">
        <v>186</v>
      </c>
      <c r="WP4" s="116" t="s">
        <v>185</v>
      </c>
      <c r="WQ4" s="1154"/>
      <c r="WR4" s="115"/>
      <c r="WS4" s="116" t="s">
        <v>188</v>
      </c>
      <c r="WT4" s="116" t="s">
        <v>187</v>
      </c>
      <c r="WU4" s="116" t="s">
        <v>186</v>
      </c>
      <c r="WV4" s="116" t="s">
        <v>185</v>
      </c>
      <c r="WW4" s="1154"/>
      <c r="WX4" s="115"/>
      <c r="WY4" s="116" t="s">
        <v>188</v>
      </c>
      <c r="WZ4" s="116" t="s">
        <v>187</v>
      </c>
      <c r="XA4" s="116" t="s">
        <v>186</v>
      </c>
      <c r="XB4" s="116" t="s">
        <v>185</v>
      </c>
      <c r="XC4" s="1154"/>
      <c r="XD4" s="115"/>
      <c r="XE4" s="116" t="s">
        <v>188</v>
      </c>
      <c r="XF4" s="116" t="s">
        <v>187</v>
      </c>
      <c r="XG4" s="116" t="s">
        <v>186</v>
      </c>
      <c r="XH4" s="116" t="s">
        <v>185</v>
      </c>
      <c r="XI4" s="1154"/>
      <c r="XJ4" s="1156"/>
      <c r="XK4" s="123"/>
      <c r="XL4" s="124" t="s">
        <v>188</v>
      </c>
      <c r="XM4" s="124" t="s">
        <v>187</v>
      </c>
      <c r="XN4" s="124" t="s">
        <v>186</v>
      </c>
      <c r="XO4" s="124" t="s">
        <v>185</v>
      </c>
      <c r="XP4" s="1140"/>
      <c r="XQ4" s="123"/>
      <c r="XR4" s="124" t="s">
        <v>188</v>
      </c>
      <c r="XS4" s="124" t="s">
        <v>187</v>
      </c>
      <c r="XT4" s="124" t="s">
        <v>186</v>
      </c>
      <c r="XU4" s="124" t="s">
        <v>185</v>
      </c>
      <c r="XV4" s="1140"/>
      <c r="XW4" s="123"/>
      <c r="XX4" s="124" t="s">
        <v>188</v>
      </c>
      <c r="XY4" s="124" t="s">
        <v>187</v>
      </c>
      <c r="XZ4" s="124" t="s">
        <v>186</v>
      </c>
      <c r="YA4" s="124" t="s">
        <v>185</v>
      </c>
      <c r="YB4" s="1140"/>
      <c r="YC4" s="123"/>
      <c r="YD4" s="124" t="s">
        <v>188</v>
      </c>
      <c r="YE4" s="124" t="s">
        <v>187</v>
      </c>
      <c r="YF4" s="124" t="s">
        <v>186</v>
      </c>
      <c r="YG4" s="124" t="s">
        <v>185</v>
      </c>
      <c r="YH4" s="1140"/>
      <c r="YI4" s="123"/>
      <c r="YJ4" s="124" t="s">
        <v>188</v>
      </c>
      <c r="YK4" s="124" t="s">
        <v>187</v>
      </c>
      <c r="YL4" s="124" t="s">
        <v>186</v>
      </c>
      <c r="YM4" s="124" t="s">
        <v>185</v>
      </c>
      <c r="YN4" s="1140"/>
      <c r="YO4" s="123"/>
      <c r="YP4" s="124" t="s">
        <v>188</v>
      </c>
      <c r="YQ4" s="124" t="s">
        <v>187</v>
      </c>
      <c r="YR4" s="124" t="s">
        <v>186</v>
      </c>
      <c r="YS4" s="124" t="s">
        <v>185</v>
      </c>
      <c r="YT4" s="1140"/>
      <c r="YU4" s="123"/>
      <c r="YV4" s="124" t="s">
        <v>188</v>
      </c>
      <c r="YW4" s="124" t="s">
        <v>187</v>
      </c>
      <c r="YX4" s="124" t="s">
        <v>186</v>
      </c>
      <c r="YY4" s="124" t="s">
        <v>185</v>
      </c>
      <c r="YZ4" s="1140"/>
      <c r="ZA4" s="123"/>
      <c r="ZB4" s="124" t="s">
        <v>188</v>
      </c>
      <c r="ZC4" s="124" t="s">
        <v>187</v>
      </c>
      <c r="ZD4" s="124" t="s">
        <v>186</v>
      </c>
      <c r="ZE4" s="124" t="s">
        <v>185</v>
      </c>
      <c r="ZF4" s="1140"/>
      <c r="ZG4" s="1145"/>
      <c r="ZH4" s="41"/>
      <c r="ZI4" s="131" t="s">
        <v>188</v>
      </c>
      <c r="ZJ4" s="131" t="s">
        <v>187</v>
      </c>
      <c r="ZK4" s="131" t="s">
        <v>186</v>
      </c>
      <c r="ZL4" s="131" t="s">
        <v>185</v>
      </c>
      <c r="ZM4" s="1122"/>
      <c r="ZN4" s="138"/>
      <c r="ZO4" s="139" t="s">
        <v>188</v>
      </c>
      <c r="ZP4" s="139" t="s">
        <v>187</v>
      </c>
      <c r="ZQ4" s="139" t="s">
        <v>186</v>
      </c>
      <c r="ZR4" s="139" t="s">
        <v>185</v>
      </c>
      <c r="ZS4" s="1128"/>
      <c r="ZT4" s="146"/>
      <c r="ZU4" s="147" t="s">
        <v>188</v>
      </c>
      <c r="ZV4" s="147" t="s">
        <v>187</v>
      </c>
      <c r="ZW4" s="147" t="s">
        <v>186</v>
      </c>
      <c r="ZX4" s="147" t="s">
        <v>185</v>
      </c>
      <c r="ZY4" s="1134"/>
      <c r="ZZ4" s="156" t="s">
        <v>281</v>
      </c>
      <c r="AAA4" s="156" t="s">
        <v>282</v>
      </c>
      <c r="AAB4" s="156" t="s">
        <v>283</v>
      </c>
      <c r="AAC4" s="156" t="s">
        <v>284</v>
      </c>
      <c r="AAD4" s="156" t="s">
        <v>285</v>
      </c>
      <c r="AAE4" s="1137"/>
      <c r="AAF4" s="160" t="s">
        <v>286</v>
      </c>
      <c r="AAG4" s="160" t="s">
        <v>287</v>
      </c>
      <c r="AAH4" s="160" t="s">
        <v>288</v>
      </c>
      <c r="AAI4" s="160" t="s">
        <v>289</v>
      </c>
      <c r="AAJ4" s="160" t="s">
        <v>290</v>
      </c>
      <c r="AAK4" s="160" t="s">
        <v>291</v>
      </c>
      <c r="AAL4" s="160" t="s">
        <v>292</v>
      </c>
      <c r="AAM4" s="160" t="s">
        <v>293</v>
      </c>
      <c r="AAN4" s="160" t="s">
        <v>294</v>
      </c>
      <c r="AAO4" s="160" t="s">
        <v>295</v>
      </c>
      <c r="AAP4" s="1116"/>
      <c r="AAQ4" s="1119"/>
      <c r="AAR4" s="115"/>
      <c r="AAS4" s="116" t="s">
        <v>188</v>
      </c>
      <c r="AAT4" s="116" t="s">
        <v>187</v>
      </c>
      <c r="AAU4" s="116" t="s">
        <v>186</v>
      </c>
      <c r="AAV4" s="116" t="s">
        <v>185</v>
      </c>
      <c r="AAW4" s="1154"/>
      <c r="AAX4" s="115"/>
      <c r="AAY4" s="116" t="s">
        <v>188</v>
      </c>
      <c r="AAZ4" s="116" t="s">
        <v>187</v>
      </c>
      <c r="ABA4" s="116" t="s">
        <v>186</v>
      </c>
      <c r="ABB4" s="116" t="s">
        <v>185</v>
      </c>
      <c r="ABC4" s="1154"/>
      <c r="ABD4" s="115"/>
      <c r="ABE4" s="116" t="s">
        <v>188</v>
      </c>
      <c r="ABF4" s="116" t="s">
        <v>187</v>
      </c>
      <c r="ABG4" s="116" t="s">
        <v>186</v>
      </c>
      <c r="ABH4" s="116" t="s">
        <v>185</v>
      </c>
      <c r="ABI4" s="1154"/>
      <c r="ABJ4" s="115"/>
      <c r="ABK4" s="116" t="s">
        <v>188</v>
      </c>
      <c r="ABL4" s="116" t="s">
        <v>187</v>
      </c>
      <c r="ABM4" s="116" t="s">
        <v>186</v>
      </c>
      <c r="ABN4" s="116" t="s">
        <v>185</v>
      </c>
      <c r="ABO4" s="1154"/>
      <c r="ABP4" s="115"/>
      <c r="ABQ4" s="116" t="s">
        <v>188</v>
      </c>
      <c r="ABR4" s="116" t="s">
        <v>187</v>
      </c>
      <c r="ABS4" s="116" t="s">
        <v>186</v>
      </c>
      <c r="ABT4" s="116" t="s">
        <v>185</v>
      </c>
      <c r="ABU4" s="1154"/>
      <c r="ABV4" s="115"/>
      <c r="ABW4" s="116" t="s">
        <v>188</v>
      </c>
      <c r="ABX4" s="116" t="s">
        <v>187</v>
      </c>
      <c r="ABY4" s="116" t="s">
        <v>186</v>
      </c>
      <c r="ABZ4" s="116" t="s">
        <v>185</v>
      </c>
      <c r="ACA4" s="1154"/>
      <c r="ACB4" s="115"/>
      <c r="ACC4" s="116" t="s">
        <v>188</v>
      </c>
      <c r="ACD4" s="116" t="s">
        <v>187</v>
      </c>
      <c r="ACE4" s="116" t="s">
        <v>186</v>
      </c>
      <c r="ACF4" s="116" t="s">
        <v>185</v>
      </c>
      <c r="ACG4" s="1154"/>
      <c r="ACH4" s="115"/>
      <c r="ACI4" s="116" t="s">
        <v>188</v>
      </c>
      <c r="ACJ4" s="116" t="s">
        <v>187</v>
      </c>
      <c r="ACK4" s="116" t="s">
        <v>186</v>
      </c>
      <c r="ACL4" s="116" t="s">
        <v>185</v>
      </c>
      <c r="ACM4" s="1154"/>
      <c r="ACN4" s="1156"/>
      <c r="ACO4" s="123"/>
      <c r="ACP4" s="124" t="s">
        <v>188</v>
      </c>
      <c r="ACQ4" s="124" t="s">
        <v>187</v>
      </c>
      <c r="ACR4" s="124" t="s">
        <v>186</v>
      </c>
      <c r="ACS4" s="124" t="s">
        <v>185</v>
      </c>
      <c r="ACT4" s="1140"/>
      <c r="ACU4" s="123"/>
      <c r="ACV4" s="124" t="s">
        <v>188</v>
      </c>
      <c r="ACW4" s="124" t="s">
        <v>187</v>
      </c>
      <c r="ACX4" s="124" t="s">
        <v>186</v>
      </c>
      <c r="ACY4" s="124" t="s">
        <v>185</v>
      </c>
      <c r="ACZ4" s="1140"/>
      <c r="ADA4" s="123"/>
      <c r="ADB4" s="124" t="s">
        <v>188</v>
      </c>
      <c r="ADC4" s="124" t="s">
        <v>187</v>
      </c>
      <c r="ADD4" s="124" t="s">
        <v>186</v>
      </c>
      <c r="ADE4" s="124" t="s">
        <v>185</v>
      </c>
      <c r="ADF4" s="1140"/>
      <c r="ADG4" s="123"/>
      <c r="ADH4" s="124" t="s">
        <v>188</v>
      </c>
      <c r="ADI4" s="124" t="s">
        <v>187</v>
      </c>
      <c r="ADJ4" s="124" t="s">
        <v>186</v>
      </c>
      <c r="ADK4" s="124" t="s">
        <v>185</v>
      </c>
      <c r="ADL4" s="1140"/>
      <c r="ADM4" s="123"/>
      <c r="ADN4" s="124" t="s">
        <v>188</v>
      </c>
      <c r="ADO4" s="124" t="s">
        <v>187</v>
      </c>
      <c r="ADP4" s="124" t="s">
        <v>186</v>
      </c>
      <c r="ADQ4" s="124" t="s">
        <v>185</v>
      </c>
      <c r="ADR4" s="1140"/>
      <c r="ADS4" s="123"/>
      <c r="ADT4" s="124" t="s">
        <v>188</v>
      </c>
      <c r="ADU4" s="124" t="s">
        <v>187</v>
      </c>
      <c r="ADV4" s="124" t="s">
        <v>186</v>
      </c>
      <c r="ADW4" s="124" t="s">
        <v>185</v>
      </c>
      <c r="ADX4" s="1140"/>
      <c r="ADY4" s="123"/>
      <c r="ADZ4" s="124" t="s">
        <v>188</v>
      </c>
      <c r="AEA4" s="124" t="s">
        <v>187</v>
      </c>
      <c r="AEB4" s="124" t="s">
        <v>186</v>
      </c>
      <c r="AEC4" s="124" t="s">
        <v>185</v>
      </c>
      <c r="AED4" s="1140"/>
      <c r="AEE4" s="123"/>
      <c r="AEF4" s="124" t="s">
        <v>188</v>
      </c>
      <c r="AEG4" s="124" t="s">
        <v>187</v>
      </c>
      <c r="AEH4" s="124" t="s">
        <v>186</v>
      </c>
      <c r="AEI4" s="124" t="s">
        <v>185</v>
      </c>
      <c r="AEJ4" s="1140"/>
      <c r="AEK4" s="1145"/>
      <c r="AEL4" s="41"/>
      <c r="AEM4" s="131" t="s">
        <v>188</v>
      </c>
      <c r="AEN4" s="131" t="s">
        <v>187</v>
      </c>
      <c r="AEO4" s="131" t="s">
        <v>186</v>
      </c>
      <c r="AEP4" s="131" t="s">
        <v>185</v>
      </c>
      <c r="AEQ4" s="1122"/>
      <c r="AER4" s="138"/>
      <c r="AES4" s="139" t="s">
        <v>188</v>
      </c>
      <c r="AET4" s="139" t="s">
        <v>187</v>
      </c>
      <c r="AEU4" s="139" t="s">
        <v>186</v>
      </c>
      <c r="AEV4" s="139" t="s">
        <v>185</v>
      </c>
      <c r="AEW4" s="1128"/>
      <c r="AEX4" s="146"/>
      <c r="AEY4" s="147" t="s">
        <v>188</v>
      </c>
      <c r="AEZ4" s="147" t="s">
        <v>187</v>
      </c>
      <c r="AFA4" s="147" t="s">
        <v>186</v>
      </c>
      <c r="AFB4" s="147" t="s">
        <v>185</v>
      </c>
      <c r="AFC4" s="1134"/>
      <c r="AFD4" s="156" t="s">
        <v>281</v>
      </c>
      <c r="AFE4" s="156" t="s">
        <v>282</v>
      </c>
      <c r="AFF4" s="156" t="s">
        <v>283</v>
      </c>
      <c r="AFG4" s="156" t="s">
        <v>284</v>
      </c>
      <c r="AFH4" s="156" t="s">
        <v>285</v>
      </c>
      <c r="AFI4" s="1137"/>
      <c r="AFJ4" s="160" t="s">
        <v>286</v>
      </c>
      <c r="AFK4" s="160" t="s">
        <v>287</v>
      </c>
      <c r="AFL4" s="160" t="s">
        <v>288</v>
      </c>
      <c r="AFM4" s="160" t="s">
        <v>289</v>
      </c>
      <c r="AFN4" s="160" t="s">
        <v>290</v>
      </c>
      <c r="AFO4" s="160" t="s">
        <v>291</v>
      </c>
      <c r="AFP4" s="160" t="s">
        <v>292</v>
      </c>
      <c r="AFQ4" s="160" t="s">
        <v>293</v>
      </c>
      <c r="AFR4" s="160" t="s">
        <v>294</v>
      </c>
      <c r="AFS4" s="160" t="s">
        <v>295</v>
      </c>
      <c r="AFT4" s="1116"/>
      <c r="AFU4" s="1119"/>
      <c r="AFV4" s="41"/>
      <c r="AFW4" s="93" t="s">
        <v>188</v>
      </c>
      <c r="AFX4" s="93" t="s">
        <v>187</v>
      </c>
      <c r="AFY4" s="93" t="s">
        <v>186</v>
      </c>
      <c r="AFZ4" s="93" t="s">
        <v>185</v>
      </c>
      <c r="AGA4" s="1159"/>
      <c r="AGB4" s="41"/>
      <c r="AGC4" s="93" t="s">
        <v>188</v>
      </c>
      <c r="AGD4" s="93" t="s">
        <v>187</v>
      </c>
      <c r="AGE4" s="93" t="s">
        <v>186</v>
      </c>
      <c r="AGF4" s="93" t="s">
        <v>185</v>
      </c>
      <c r="AGG4" s="1159"/>
      <c r="AGH4" s="41"/>
      <c r="AGI4" s="93" t="s">
        <v>188</v>
      </c>
      <c r="AGJ4" s="93" t="s">
        <v>187</v>
      </c>
      <c r="AGK4" s="93" t="s">
        <v>186</v>
      </c>
      <c r="AGL4" s="93" t="s">
        <v>185</v>
      </c>
      <c r="AGM4" s="1159"/>
      <c r="AGN4" s="41"/>
      <c r="AGO4" s="93" t="s">
        <v>188</v>
      </c>
      <c r="AGP4" s="93" t="s">
        <v>187</v>
      </c>
      <c r="AGQ4" s="93" t="s">
        <v>186</v>
      </c>
      <c r="AGR4" s="93" t="s">
        <v>185</v>
      </c>
      <c r="AGS4" s="1159"/>
      <c r="AGT4" s="41"/>
      <c r="AGU4" s="93" t="s">
        <v>188</v>
      </c>
      <c r="AGV4" s="93" t="s">
        <v>187</v>
      </c>
      <c r="AGW4" s="93" t="s">
        <v>186</v>
      </c>
      <c r="AGX4" s="93" t="s">
        <v>185</v>
      </c>
      <c r="AGY4" s="1159"/>
      <c r="AGZ4" s="91" t="s">
        <v>390</v>
      </c>
      <c r="AHA4" s="91" t="s">
        <v>391</v>
      </c>
      <c r="AHB4" s="91" t="s">
        <v>392</v>
      </c>
      <c r="AHC4" s="91" t="s">
        <v>165</v>
      </c>
      <c r="AHD4" s="91" t="s">
        <v>166</v>
      </c>
      <c r="AHE4" s="91" t="s">
        <v>167</v>
      </c>
      <c r="AHF4" s="91" t="s">
        <v>168</v>
      </c>
      <c r="AHG4" s="91" t="s">
        <v>169</v>
      </c>
      <c r="AHH4" s="91" t="s">
        <v>170</v>
      </c>
      <c r="AHI4" s="91" t="s">
        <v>171</v>
      </c>
      <c r="AHJ4" s="91" t="s">
        <v>172</v>
      </c>
      <c r="AHK4" s="91" t="s">
        <v>173</v>
      </c>
      <c r="AHL4" s="91" t="s">
        <v>174</v>
      </c>
      <c r="AHM4" s="91" t="s">
        <v>175</v>
      </c>
      <c r="AHN4" s="91" t="s">
        <v>176</v>
      </c>
      <c r="AHO4" s="91" t="s">
        <v>177</v>
      </c>
      <c r="AHP4" s="1181"/>
    </row>
    <row r="5" spans="1:900" x14ac:dyDescent="0.25">
      <c r="A5" s="7">
        <v>1</v>
      </c>
      <c r="B5" s="264" t="s">
        <v>1317</v>
      </c>
      <c r="C5" s="69"/>
      <c r="D5" s="105"/>
      <c r="E5" s="105"/>
      <c r="F5" s="105"/>
      <c r="G5" s="105"/>
      <c r="H5" s="106"/>
      <c r="I5" s="1190"/>
      <c r="J5" s="20" t="s">
        <v>44</v>
      </c>
      <c r="K5" s="42" t="s">
        <v>92</v>
      </c>
      <c r="L5" s="36" t="s">
        <v>71</v>
      </c>
      <c r="M5" s="36" t="s">
        <v>94</v>
      </c>
      <c r="N5" s="42">
        <v>29</v>
      </c>
      <c r="O5" s="1164"/>
      <c r="P5" s="20" t="s">
        <v>44</v>
      </c>
      <c r="Q5" s="42" t="s">
        <v>92</v>
      </c>
      <c r="R5" s="36" t="s">
        <v>71</v>
      </c>
      <c r="S5" s="36" t="s">
        <v>94</v>
      </c>
      <c r="T5" s="42">
        <v>29</v>
      </c>
      <c r="U5" s="1164"/>
      <c r="V5" s="20" t="s">
        <v>44</v>
      </c>
      <c r="W5" s="42" t="s">
        <v>92</v>
      </c>
      <c r="X5" s="36" t="s">
        <v>71</v>
      </c>
      <c r="Y5" s="36" t="s">
        <v>94</v>
      </c>
      <c r="Z5" s="42">
        <v>29</v>
      </c>
      <c r="AA5" s="1164"/>
      <c r="AB5" s="20" t="s">
        <v>44</v>
      </c>
      <c r="AC5" s="42" t="s">
        <v>92</v>
      </c>
      <c r="AD5" s="36" t="s">
        <v>71</v>
      </c>
      <c r="AE5" s="36" t="s">
        <v>94</v>
      </c>
      <c r="AF5" s="42">
        <v>29</v>
      </c>
      <c r="AG5" s="1164"/>
      <c r="AH5" s="20" t="s">
        <v>44</v>
      </c>
      <c r="AI5" s="42" t="s">
        <v>92</v>
      </c>
      <c r="AJ5" s="36" t="s">
        <v>71</v>
      </c>
      <c r="AK5" s="36" t="s">
        <v>94</v>
      </c>
      <c r="AL5" s="42">
        <v>29</v>
      </c>
      <c r="AM5" s="1164"/>
      <c r="AN5" s="20" t="s">
        <v>44</v>
      </c>
      <c r="AO5" s="42" t="s">
        <v>92</v>
      </c>
      <c r="AP5" s="36" t="s">
        <v>71</v>
      </c>
      <c r="AQ5" s="36" t="s">
        <v>94</v>
      </c>
      <c r="AR5" s="42">
        <v>29</v>
      </c>
      <c r="AS5" s="1164"/>
      <c r="AT5" s="20" t="s">
        <v>44</v>
      </c>
      <c r="AU5" s="42" t="s">
        <v>92</v>
      </c>
      <c r="AV5" s="36" t="s">
        <v>71</v>
      </c>
      <c r="AW5" s="36" t="s">
        <v>94</v>
      </c>
      <c r="AX5" s="42">
        <v>29</v>
      </c>
      <c r="AY5" s="1164"/>
      <c r="AZ5" s="20" t="s">
        <v>44</v>
      </c>
      <c r="BA5" s="42" t="s">
        <v>92</v>
      </c>
      <c r="BB5" s="36" t="s">
        <v>71</v>
      </c>
      <c r="BC5" s="36" t="s">
        <v>94</v>
      </c>
      <c r="BD5" s="42">
        <v>29</v>
      </c>
      <c r="BE5" s="1164"/>
      <c r="BF5" s="20" t="s">
        <v>44</v>
      </c>
      <c r="BG5" s="42" t="s">
        <v>92</v>
      </c>
      <c r="BH5" s="36" t="s">
        <v>71</v>
      </c>
      <c r="BI5" s="36" t="s">
        <v>94</v>
      </c>
      <c r="BJ5" s="42">
        <v>29</v>
      </c>
      <c r="BK5" s="1164"/>
      <c r="BL5" s="20" t="s">
        <v>44</v>
      </c>
      <c r="BM5" s="42" t="s">
        <v>92</v>
      </c>
      <c r="BN5" s="36" t="s">
        <v>71</v>
      </c>
      <c r="BO5" s="36" t="s">
        <v>94</v>
      </c>
      <c r="BP5" s="42">
        <v>29</v>
      </c>
      <c r="BQ5" s="1164"/>
      <c r="BR5" s="20" t="s">
        <v>44</v>
      </c>
      <c r="BS5" s="42" t="s">
        <v>92</v>
      </c>
      <c r="BT5" s="36" t="s">
        <v>71</v>
      </c>
      <c r="BU5" s="36" t="s">
        <v>94</v>
      </c>
      <c r="BV5" s="42">
        <v>29</v>
      </c>
      <c r="BW5" s="1164"/>
      <c r="BX5" s="20" t="s">
        <v>44</v>
      </c>
      <c r="BY5" s="42" t="s">
        <v>92</v>
      </c>
      <c r="BZ5" s="36" t="s">
        <v>71</v>
      </c>
      <c r="CA5" s="36" t="s">
        <v>94</v>
      </c>
      <c r="CB5" s="42">
        <v>29</v>
      </c>
      <c r="CC5" s="1164"/>
      <c r="CD5" s="20" t="s">
        <v>44</v>
      </c>
      <c r="CE5" s="42" t="s">
        <v>92</v>
      </c>
      <c r="CF5" s="36" t="s">
        <v>71</v>
      </c>
      <c r="CG5" s="36" t="s">
        <v>94</v>
      </c>
      <c r="CH5" s="42">
        <v>29</v>
      </c>
      <c r="CI5" s="1164"/>
      <c r="CJ5" s="20" t="s">
        <v>44</v>
      </c>
      <c r="CK5" s="42" t="s">
        <v>92</v>
      </c>
      <c r="CL5" s="36" t="s">
        <v>71</v>
      </c>
      <c r="CM5" s="36" t="s">
        <v>94</v>
      </c>
      <c r="CN5" s="42">
        <v>29</v>
      </c>
      <c r="CO5" s="1164"/>
      <c r="CP5" s="20" t="s">
        <v>44</v>
      </c>
      <c r="CQ5" s="42" t="s">
        <v>92</v>
      </c>
      <c r="CR5" s="36" t="s">
        <v>71</v>
      </c>
      <c r="CS5" s="36" t="s">
        <v>94</v>
      </c>
      <c r="CT5" s="42">
        <v>29</v>
      </c>
      <c r="CU5" s="1164"/>
      <c r="CV5" s="1159"/>
      <c r="CW5" s="113"/>
      <c r="CX5" s="100"/>
      <c r="CY5" s="10"/>
      <c r="CZ5" s="10"/>
      <c r="DA5" s="10"/>
      <c r="DB5" s="10"/>
      <c r="DC5" s="10"/>
      <c r="DD5" s="1159"/>
      <c r="DE5" s="10"/>
      <c r="DF5" s="10"/>
      <c r="DG5" s="10"/>
      <c r="DH5" s="10"/>
      <c r="DI5" s="10"/>
      <c r="DJ5" s="1159"/>
      <c r="DK5" s="10"/>
      <c r="DL5" s="10"/>
      <c r="DM5" s="1159"/>
      <c r="DN5" s="10"/>
      <c r="DO5" s="10"/>
      <c r="DP5" s="10"/>
      <c r="DQ5" s="10"/>
      <c r="DR5" s="10"/>
      <c r="DS5" s="1159"/>
      <c r="DT5" s="10"/>
      <c r="DU5" s="10"/>
      <c r="DV5" s="10"/>
      <c r="DW5" s="10"/>
      <c r="DX5" s="10"/>
      <c r="DY5" s="10"/>
      <c r="DZ5" s="1159"/>
      <c r="EA5" s="10"/>
      <c r="EB5" s="10"/>
      <c r="EC5" s="10"/>
      <c r="ED5" s="10"/>
      <c r="EE5" s="10"/>
      <c r="EF5" s="1159"/>
      <c r="EG5" s="10"/>
      <c r="EH5" s="10"/>
      <c r="EI5" s="10"/>
      <c r="EJ5" s="10"/>
      <c r="EK5" s="10"/>
      <c r="EL5" s="1159"/>
      <c r="EM5" s="10"/>
      <c r="EN5" s="10"/>
      <c r="EO5" s="10"/>
      <c r="EP5" s="10"/>
      <c r="EQ5" s="10"/>
      <c r="ER5" s="10"/>
      <c r="ES5" s="10"/>
      <c r="ET5" s="10"/>
      <c r="EU5" s="10"/>
      <c r="EV5" s="10"/>
      <c r="EW5" s="1159"/>
      <c r="EX5" s="10"/>
      <c r="EY5" s="10"/>
      <c r="EZ5" s="10"/>
      <c r="FA5" s="10"/>
      <c r="FB5" s="10"/>
      <c r="FC5" s="10"/>
      <c r="FD5" s="10"/>
      <c r="FE5" s="10"/>
      <c r="FF5" s="10"/>
      <c r="FG5" s="10"/>
      <c r="FH5" s="10"/>
      <c r="FI5" s="10"/>
      <c r="FJ5" s="10"/>
      <c r="FK5" s="10"/>
      <c r="FL5" s="10"/>
      <c r="FM5" s="10"/>
      <c r="FN5" s="1159"/>
      <c r="FO5" s="10"/>
      <c r="FP5" s="10"/>
      <c r="FQ5" s="10"/>
      <c r="FR5" s="10"/>
      <c r="FS5" s="10"/>
      <c r="FT5" s="10"/>
      <c r="FU5" s="10"/>
      <c r="FV5" s="10"/>
      <c r="FW5" s="10"/>
      <c r="FX5" s="10"/>
      <c r="FY5" s="10"/>
      <c r="FZ5" s="10"/>
      <c r="GA5" s="1162"/>
      <c r="GB5" s="117" t="s">
        <v>44</v>
      </c>
      <c r="GC5" s="118" t="s">
        <v>92</v>
      </c>
      <c r="GD5" s="119" t="s">
        <v>71</v>
      </c>
      <c r="GE5" s="119" t="s">
        <v>94</v>
      </c>
      <c r="GF5" s="118">
        <v>29</v>
      </c>
      <c r="GG5" s="1154"/>
      <c r="GH5" s="117" t="s">
        <v>44</v>
      </c>
      <c r="GI5" s="118" t="s">
        <v>92</v>
      </c>
      <c r="GJ5" s="119" t="s">
        <v>71</v>
      </c>
      <c r="GK5" s="119" t="s">
        <v>94</v>
      </c>
      <c r="GL5" s="118">
        <v>29</v>
      </c>
      <c r="GM5" s="1154"/>
      <c r="GN5" s="117" t="s">
        <v>44</v>
      </c>
      <c r="GO5" s="118" t="s">
        <v>92</v>
      </c>
      <c r="GP5" s="119" t="s">
        <v>71</v>
      </c>
      <c r="GQ5" s="119" t="s">
        <v>94</v>
      </c>
      <c r="GR5" s="118">
        <v>29</v>
      </c>
      <c r="GS5" s="1154"/>
      <c r="GT5" s="117" t="s">
        <v>44</v>
      </c>
      <c r="GU5" s="118" t="s">
        <v>92</v>
      </c>
      <c r="GV5" s="119" t="s">
        <v>71</v>
      </c>
      <c r="GW5" s="119" t="s">
        <v>94</v>
      </c>
      <c r="GX5" s="118">
        <v>29</v>
      </c>
      <c r="GY5" s="1154"/>
      <c r="GZ5" s="117" t="s">
        <v>44</v>
      </c>
      <c r="HA5" s="118" t="s">
        <v>92</v>
      </c>
      <c r="HB5" s="119" t="s">
        <v>71</v>
      </c>
      <c r="HC5" s="119" t="s">
        <v>94</v>
      </c>
      <c r="HD5" s="118">
        <v>29</v>
      </c>
      <c r="HE5" s="1154"/>
      <c r="HF5" s="117" t="s">
        <v>44</v>
      </c>
      <c r="HG5" s="118" t="s">
        <v>92</v>
      </c>
      <c r="HH5" s="119" t="s">
        <v>71</v>
      </c>
      <c r="HI5" s="119" t="s">
        <v>94</v>
      </c>
      <c r="HJ5" s="118">
        <v>29</v>
      </c>
      <c r="HK5" s="1154"/>
      <c r="HL5" s="117" t="s">
        <v>44</v>
      </c>
      <c r="HM5" s="118" t="s">
        <v>92</v>
      </c>
      <c r="HN5" s="119" t="s">
        <v>71</v>
      </c>
      <c r="HO5" s="119" t="s">
        <v>94</v>
      </c>
      <c r="HP5" s="118">
        <v>29</v>
      </c>
      <c r="HQ5" s="1154"/>
      <c r="HR5" s="117" t="s">
        <v>44</v>
      </c>
      <c r="HS5" s="118" t="s">
        <v>92</v>
      </c>
      <c r="HT5" s="119" t="s">
        <v>71</v>
      </c>
      <c r="HU5" s="119" t="s">
        <v>94</v>
      </c>
      <c r="HV5" s="118">
        <v>29</v>
      </c>
      <c r="HW5" s="1154"/>
      <c r="HX5" s="1156"/>
      <c r="HY5" s="125" t="s">
        <v>44</v>
      </c>
      <c r="HZ5" s="126" t="s">
        <v>92</v>
      </c>
      <c r="IA5" s="127" t="s">
        <v>71</v>
      </c>
      <c r="IB5" s="127" t="s">
        <v>94</v>
      </c>
      <c r="IC5" s="126">
        <v>29</v>
      </c>
      <c r="ID5" s="1140"/>
      <c r="IE5" s="125" t="s">
        <v>44</v>
      </c>
      <c r="IF5" s="126" t="s">
        <v>92</v>
      </c>
      <c r="IG5" s="127" t="s">
        <v>71</v>
      </c>
      <c r="IH5" s="127" t="s">
        <v>94</v>
      </c>
      <c r="II5" s="126">
        <v>29</v>
      </c>
      <c r="IJ5" s="1140"/>
      <c r="IK5" s="125" t="s">
        <v>44</v>
      </c>
      <c r="IL5" s="126" t="s">
        <v>92</v>
      </c>
      <c r="IM5" s="127" t="s">
        <v>71</v>
      </c>
      <c r="IN5" s="127" t="s">
        <v>94</v>
      </c>
      <c r="IO5" s="126">
        <v>29</v>
      </c>
      <c r="IP5" s="1140"/>
      <c r="IQ5" s="125" t="s">
        <v>44</v>
      </c>
      <c r="IR5" s="126" t="s">
        <v>92</v>
      </c>
      <c r="IS5" s="127" t="s">
        <v>71</v>
      </c>
      <c r="IT5" s="127" t="s">
        <v>94</v>
      </c>
      <c r="IU5" s="126">
        <v>29</v>
      </c>
      <c r="IV5" s="1140"/>
      <c r="IW5" s="125" t="s">
        <v>44</v>
      </c>
      <c r="IX5" s="126" t="s">
        <v>92</v>
      </c>
      <c r="IY5" s="127" t="s">
        <v>71</v>
      </c>
      <c r="IZ5" s="127" t="s">
        <v>94</v>
      </c>
      <c r="JA5" s="126">
        <v>29</v>
      </c>
      <c r="JB5" s="1140"/>
      <c r="JC5" s="125" t="s">
        <v>44</v>
      </c>
      <c r="JD5" s="126" t="s">
        <v>92</v>
      </c>
      <c r="JE5" s="127" t="s">
        <v>71</v>
      </c>
      <c r="JF5" s="127" t="s">
        <v>94</v>
      </c>
      <c r="JG5" s="126">
        <v>29</v>
      </c>
      <c r="JH5" s="1140"/>
      <c r="JI5" s="125" t="s">
        <v>44</v>
      </c>
      <c r="JJ5" s="126" t="s">
        <v>92</v>
      </c>
      <c r="JK5" s="127" t="s">
        <v>71</v>
      </c>
      <c r="JL5" s="127" t="s">
        <v>94</v>
      </c>
      <c r="JM5" s="126">
        <v>29</v>
      </c>
      <c r="JN5" s="1140"/>
      <c r="JO5" s="125" t="s">
        <v>44</v>
      </c>
      <c r="JP5" s="126" t="s">
        <v>92</v>
      </c>
      <c r="JQ5" s="127" t="s">
        <v>71</v>
      </c>
      <c r="JR5" s="127" t="s">
        <v>94</v>
      </c>
      <c r="JS5" s="126">
        <v>29</v>
      </c>
      <c r="JT5" s="1140"/>
      <c r="JU5" s="1145"/>
      <c r="JV5" s="132" t="s">
        <v>44</v>
      </c>
      <c r="JW5" s="133" t="s">
        <v>92</v>
      </c>
      <c r="JX5" s="134" t="s">
        <v>71</v>
      </c>
      <c r="JY5" s="134" t="s">
        <v>94</v>
      </c>
      <c r="JZ5" s="133">
        <v>29</v>
      </c>
      <c r="KA5" s="1122"/>
      <c r="KB5" s="140" t="s">
        <v>44</v>
      </c>
      <c r="KC5" s="141" t="s">
        <v>92</v>
      </c>
      <c r="KD5" s="142" t="s">
        <v>71</v>
      </c>
      <c r="KE5" s="142" t="s">
        <v>94</v>
      </c>
      <c r="KF5" s="141">
        <v>29</v>
      </c>
      <c r="KG5" s="1128"/>
      <c r="KH5" s="148" t="s">
        <v>44</v>
      </c>
      <c r="KI5" s="149" t="s">
        <v>92</v>
      </c>
      <c r="KJ5" s="150" t="s">
        <v>71</v>
      </c>
      <c r="KK5" s="150" t="s">
        <v>94</v>
      </c>
      <c r="KL5" s="149">
        <v>29</v>
      </c>
      <c r="KM5" s="1134"/>
      <c r="KN5" s="154"/>
      <c r="KO5" s="154"/>
      <c r="KP5" s="154"/>
      <c r="KQ5" s="154"/>
      <c r="KR5" s="154"/>
      <c r="KS5" s="1137"/>
      <c r="KT5" s="158"/>
      <c r="KU5" s="158"/>
      <c r="KV5" s="158"/>
      <c r="KW5" s="158"/>
      <c r="KX5" s="158"/>
      <c r="KY5" s="158"/>
      <c r="KZ5" s="158"/>
      <c r="LA5" s="158"/>
      <c r="LB5" s="158"/>
      <c r="LC5" s="158"/>
      <c r="LD5" s="1116"/>
      <c r="LE5" s="1119"/>
      <c r="LF5" s="117" t="s">
        <v>44</v>
      </c>
      <c r="LG5" s="118" t="s">
        <v>92</v>
      </c>
      <c r="LH5" s="119" t="s">
        <v>71</v>
      </c>
      <c r="LI5" s="119" t="s">
        <v>94</v>
      </c>
      <c r="LJ5" s="118">
        <v>29</v>
      </c>
      <c r="LK5" s="1154"/>
      <c r="LL5" s="117" t="s">
        <v>44</v>
      </c>
      <c r="LM5" s="118" t="s">
        <v>92</v>
      </c>
      <c r="LN5" s="119" t="s">
        <v>71</v>
      </c>
      <c r="LO5" s="119" t="s">
        <v>94</v>
      </c>
      <c r="LP5" s="118">
        <v>29</v>
      </c>
      <c r="LQ5" s="1154"/>
      <c r="LR5" s="117" t="s">
        <v>44</v>
      </c>
      <c r="LS5" s="118" t="s">
        <v>92</v>
      </c>
      <c r="LT5" s="119" t="s">
        <v>71</v>
      </c>
      <c r="LU5" s="119" t="s">
        <v>94</v>
      </c>
      <c r="LV5" s="118">
        <v>29</v>
      </c>
      <c r="LW5" s="1154"/>
      <c r="LX5" s="117" t="s">
        <v>44</v>
      </c>
      <c r="LY5" s="118" t="s">
        <v>92</v>
      </c>
      <c r="LZ5" s="119" t="s">
        <v>71</v>
      </c>
      <c r="MA5" s="119" t="s">
        <v>94</v>
      </c>
      <c r="MB5" s="118">
        <v>29</v>
      </c>
      <c r="MC5" s="1154"/>
      <c r="MD5" s="117" t="s">
        <v>44</v>
      </c>
      <c r="ME5" s="118" t="s">
        <v>92</v>
      </c>
      <c r="MF5" s="119" t="s">
        <v>71</v>
      </c>
      <c r="MG5" s="119" t="s">
        <v>94</v>
      </c>
      <c r="MH5" s="118">
        <v>29</v>
      </c>
      <c r="MI5" s="1154"/>
      <c r="MJ5" s="117" t="s">
        <v>44</v>
      </c>
      <c r="MK5" s="118" t="s">
        <v>92</v>
      </c>
      <c r="ML5" s="119" t="s">
        <v>71</v>
      </c>
      <c r="MM5" s="119" t="s">
        <v>94</v>
      </c>
      <c r="MN5" s="118">
        <v>29</v>
      </c>
      <c r="MO5" s="1154"/>
      <c r="MP5" s="117" t="s">
        <v>44</v>
      </c>
      <c r="MQ5" s="118" t="s">
        <v>92</v>
      </c>
      <c r="MR5" s="119" t="s">
        <v>71</v>
      </c>
      <c r="MS5" s="119" t="s">
        <v>94</v>
      </c>
      <c r="MT5" s="118">
        <v>29</v>
      </c>
      <c r="MU5" s="1154"/>
      <c r="MV5" s="117" t="s">
        <v>44</v>
      </c>
      <c r="MW5" s="118" t="s">
        <v>92</v>
      </c>
      <c r="MX5" s="119" t="s">
        <v>71</v>
      </c>
      <c r="MY5" s="119" t="s">
        <v>94</v>
      </c>
      <c r="MZ5" s="118">
        <v>29</v>
      </c>
      <c r="NA5" s="1154"/>
      <c r="NB5" s="1156"/>
      <c r="NC5" s="125" t="s">
        <v>44</v>
      </c>
      <c r="ND5" s="126" t="s">
        <v>92</v>
      </c>
      <c r="NE5" s="127" t="s">
        <v>71</v>
      </c>
      <c r="NF5" s="127" t="s">
        <v>94</v>
      </c>
      <c r="NG5" s="126">
        <v>29</v>
      </c>
      <c r="NH5" s="1140"/>
      <c r="NI5" s="125" t="s">
        <v>44</v>
      </c>
      <c r="NJ5" s="126" t="s">
        <v>92</v>
      </c>
      <c r="NK5" s="127" t="s">
        <v>71</v>
      </c>
      <c r="NL5" s="127" t="s">
        <v>94</v>
      </c>
      <c r="NM5" s="126">
        <v>29</v>
      </c>
      <c r="NN5" s="1140"/>
      <c r="NO5" s="125" t="s">
        <v>44</v>
      </c>
      <c r="NP5" s="126" t="s">
        <v>92</v>
      </c>
      <c r="NQ5" s="127" t="s">
        <v>71</v>
      </c>
      <c r="NR5" s="127" t="s">
        <v>94</v>
      </c>
      <c r="NS5" s="126">
        <v>29</v>
      </c>
      <c r="NT5" s="1140"/>
      <c r="NU5" s="125" t="s">
        <v>44</v>
      </c>
      <c r="NV5" s="126" t="s">
        <v>92</v>
      </c>
      <c r="NW5" s="127" t="s">
        <v>71</v>
      </c>
      <c r="NX5" s="127" t="s">
        <v>94</v>
      </c>
      <c r="NY5" s="126">
        <v>29</v>
      </c>
      <c r="NZ5" s="1140"/>
      <c r="OA5" s="125" t="s">
        <v>44</v>
      </c>
      <c r="OB5" s="126" t="s">
        <v>92</v>
      </c>
      <c r="OC5" s="127" t="s">
        <v>71</v>
      </c>
      <c r="OD5" s="127" t="s">
        <v>94</v>
      </c>
      <c r="OE5" s="126">
        <v>29</v>
      </c>
      <c r="OF5" s="1140"/>
      <c r="OG5" s="125" t="s">
        <v>44</v>
      </c>
      <c r="OH5" s="126" t="s">
        <v>92</v>
      </c>
      <c r="OI5" s="127" t="s">
        <v>71</v>
      </c>
      <c r="OJ5" s="127" t="s">
        <v>94</v>
      </c>
      <c r="OK5" s="126">
        <v>29</v>
      </c>
      <c r="OL5" s="1140"/>
      <c r="OM5" s="125" t="s">
        <v>44</v>
      </c>
      <c r="ON5" s="126" t="s">
        <v>92</v>
      </c>
      <c r="OO5" s="127" t="s">
        <v>71</v>
      </c>
      <c r="OP5" s="127" t="s">
        <v>94</v>
      </c>
      <c r="OQ5" s="126">
        <v>29</v>
      </c>
      <c r="OR5" s="1140"/>
      <c r="OS5" s="125" t="s">
        <v>44</v>
      </c>
      <c r="OT5" s="126" t="s">
        <v>92</v>
      </c>
      <c r="OU5" s="127" t="s">
        <v>71</v>
      </c>
      <c r="OV5" s="127" t="s">
        <v>94</v>
      </c>
      <c r="OW5" s="126">
        <v>29</v>
      </c>
      <c r="OX5" s="1140"/>
      <c r="OY5" s="1145"/>
      <c r="OZ5" s="132" t="s">
        <v>44</v>
      </c>
      <c r="PA5" s="133" t="s">
        <v>92</v>
      </c>
      <c r="PB5" s="134" t="s">
        <v>71</v>
      </c>
      <c r="PC5" s="134" t="s">
        <v>94</v>
      </c>
      <c r="PD5" s="133">
        <v>29</v>
      </c>
      <c r="PE5" s="1122"/>
      <c r="PF5" s="140" t="s">
        <v>44</v>
      </c>
      <c r="PG5" s="141" t="s">
        <v>92</v>
      </c>
      <c r="PH5" s="142" t="s">
        <v>71</v>
      </c>
      <c r="PI5" s="142" t="s">
        <v>94</v>
      </c>
      <c r="PJ5" s="141">
        <v>29</v>
      </c>
      <c r="PK5" s="1128"/>
      <c r="PL5" s="148" t="s">
        <v>44</v>
      </c>
      <c r="PM5" s="149" t="s">
        <v>92</v>
      </c>
      <c r="PN5" s="150" t="s">
        <v>71</v>
      </c>
      <c r="PO5" s="150" t="s">
        <v>94</v>
      </c>
      <c r="PP5" s="149">
        <v>29</v>
      </c>
      <c r="PQ5" s="1134"/>
      <c r="PR5" s="154"/>
      <c r="PS5" s="154"/>
      <c r="PT5" s="154"/>
      <c r="PU5" s="154"/>
      <c r="PV5" s="154"/>
      <c r="PW5" s="1137"/>
      <c r="PX5" s="158"/>
      <c r="PY5" s="158"/>
      <c r="PZ5" s="158"/>
      <c r="QA5" s="158"/>
      <c r="QB5" s="158"/>
      <c r="QC5" s="158"/>
      <c r="QD5" s="158"/>
      <c r="QE5" s="158"/>
      <c r="QF5" s="158"/>
      <c r="QG5" s="158"/>
      <c r="QH5" s="1116"/>
      <c r="QI5" s="1119"/>
      <c r="QJ5" s="117" t="s">
        <v>44</v>
      </c>
      <c r="QK5" s="118" t="s">
        <v>92</v>
      </c>
      <c r="QL5" s="119" t="s">
        <v>71</v>
      </c>
      <c r="QM5" s="119" t="s">
        <v>94</v>
      </c>
      <c r="QN5" s="118">
        <v>29</v>
      </c>
      <c r="QO5" s="1154"/>
      <c r="QP5" s="117" t="s">
        <v>44</v>
      </c>
      <c r="QQ5" s="118" t="s">
        <v>92</v>
      </c>
      <c r="QR5" s="119" t="s">
        <v>71</v>
      </c>
      <c r="QS5" s="119" t="s">
        <v>94</v>
      </c>
      <c r="QT5" s="118">
        <v>29</v>
      </c>
      <c r="QU5" s="1154"/>
      <c r="QV5" s="117" t="s">
        <v>44</v>
      </c>
      <c r="QW5" s="118" t="s">
        <v>92</v>
      </c>
      <c r="QX5" s="119" t="s">
        <v>71</v>
      </c>
      <c r="QY5" s="119" t="s">
        <v>94</v>
      </c>
      <c r="QZ5" s="118">
        <v>29</v>
      </c>
      <c r="RA5" s="1154"/>
      <c r="RB5" s="117" t="s">
        <v>44</v>
      </c>
      <c r="RC5" s="118" t="s">
        <v>92</v>
      </c>
      <c r="RD5" s="119" t="s">
        <v>71</v>
      </c>
      <c r="RE5" s="119" t="s">
        <v>94</v>
      </c>
      <c r="RF5" s="118">
        <v>29</v>
      </c>
      <c r="RG5" s="1154"/>
      <c r="RH5" s="117" t="s">
        <v>44</v>
      </c>
      <c r="RI5" s="118" t="s">
        <v>92</v>
      </c>
      <c r="RJ5" s="119" t="s">
        <v>71</v>
      </c>
      <c r="RK5" s="119" t="s">
        <v>94</v>
      </c>
      <c r="RL5" s="118">
        <v>29</v>
      </c>
      <c r="RM5" s="1154"/>
      <c r="RN5" s="117" t="s">
        <v>44</v>
      </c>
      <c r="RO5" s="118" t="s">
        <v>92</v>
      </c>
      <c r="RP5" s="119" t="s">
        <v>71</v>
      </c>
      <c r="RQ5" s="119" t="s">
        <v>94</v>
      </c>
      <c r="RR5" s="118">
        <v>29</v>
      </c>
      <c r="RS5" s="1154"/>
      <c r="RT5" s="117" t="s">
        <v>44</v>
      </c>
      <c r="RU5" s="118" t="s">
        <v>92</v>
      </c>
      <c r="RV5" s="119" t="s">
        <v>71</v>
      </c>
      <c r="RW5" s="119" t="s">
        <v>94</v>
      </c>
      <c r="RX5" s="118">
        <v>29</v>
      </c>
      <c r="RY5" s="1154"/>
      <c r="RZ5" s="117" t="s">
        <v>44</v>
      </c>
      <c r="SA5" s="118" t="s">
        <v>92</v>
      </c>
      <c r="SB5" s="119" t="s">
        <v>71</v>
      </c>
      <c r="SC5" s="119" t="s">
        <v>94</v>
      </c>
      <c r="SD5" s="118">
        <v>29</v>
      </c>
      <c r="SE5" s="1154"/>
      <c r="SF5" s="1156"/>
      <c r="SG5" s="125" t="s">
        <v>44</v>
      </c>
      <c r="SH5" s="126" t="s">
        <v>92</v>
      </c>
      <c r="SI5" s="127" t="s">
        <v>71</v>
      </c>
      <c r="SJ5" s="127" t="s">
        <v>94</v>
      </c>
      <c r="SK5" s="126">
        <v>29</v>
      </c>
      <c r="SL5" s="1140"/>
      <c r="SM5" s="125" t="s">
        <v>44</v>
      </c>
      <c r="SN5" s="126" t="s">
        <v>92</v>
      </c>
      <c r="SO5" s="127" t="s">
        <v>71</v>
      </c>
      <c r="SP5" s="127" t="s">
        <v>94</v>
      </c>
      <c r="SQ5" s="126">
        <v>29</v>
      </c>
      <c r="SR5" s="1140"/>
      <c r="SS5" s="125" t="s">
        <v>44</v>
      </c>
      <c r="ST5" s="126" t="s">
        <v>92</v>
      </c>
      <c r="SU5" s="127" t="s">
        <v>71</v>
      </c>
      <c r="SV5" s="127" t="s">
        <v>94</v>
      </c>
      <c r="SW5" s="126">
        <v>29</v>
      </c>
      <c r="SX5" s="1140"/>
      <c r="SY5" s="125" t="s">
        <v>44</v>
      </c>
      <c r="SZ5" s="126" t="s">
        <v>92</v>
      </c>
      <c r="TA5" s="127" t="s">
        <v>71</v>
      </c>
      <c r="TB5" s="127" t="s">
        <v>94</v>
      </c>
      <c r="TC5" s="126">
        <v>29</v>
      </c>
      <c r="TD5" s="1140"/>
      <c r="TE5" s="125" t="s">
        <v>44</v>
      </c>
      <c r="TF5" s="126" t="s">
        <v>92</v>
      </c>
      <c r="TG5" s="127" t="s">
        <v>71</v>
      </c>
      <c r="TH5" s="127" t="s">
        <v>94</v>
      </c>
      <c r="TI5" s="126">
        <v>29</v>
      </c>
      <c r="TJ5" s="1140"/>
      <c r="TK5" s="125" t="s">
        <v>44</v>
      </c>
      <c r="TL5" s="126" t="s">
        <v>92</v>
      </c>
      <c r="TM5" s="127" t="s">
        <v>71</v>
      </c>
      <c r="TN5" s="127" t="s">
        <v>94</v>
      </c>
      <c r="TO5" s="126">
        <v>29</v>
      </c>
      <c r="TP5" s="1140"/>
      <c r="TQ5" s="125" t="s">
        <v>44</v>
      </c>
      <c r="TR5" s="126" t="s">
        <v>92</v>
      </c>
      <c r="TS5" s="127" t="s">
        <v>71</v>
      </c>
      <c r="TT5" s="127" t="s">
        <v>94</v>
      </c>
      <c r="TU5" s="126">
        <v>29</v>
      </c>
      <c r="TV5" s="1140"/>
      <c r="TW5" s="125" t="s">
        <v>44</v>
      </c>
      <c r="TX5" s="126" t="s">
        <v>92</v>
      </c>
      <c r="TY5" s="127" t="s">
        <v>71</v>
      </c>
      <c r="TZ5" s="127" t="s">
        <v>94</v>
      </c>
      <c r="UA5" s="126">
        <v>29</v>
      </c>
      <c r="UB5" s="1140"/>
      <c r="UC5" s="1145"/>
      <c r="UD5" s="132" t="s">
        <v>44</v>
      </c>
      <c r="UE5" s="133" t="s">
        <v>92</v>
      </c>
      <c r="UF5" s="134" t="s">
        <v>71</v>
      </c>
      <c r="UG5" s="134" t="s">
        <v>94</v>
      </c>
      <c r="UH5" s="133">
        <v>29</v>
      </c>
      <c r="UI5" s="1122"/>
      <c r="UJ5" s="140" t="s">
        <v>44</v>
      </c>
      <c r="UK5" s="141" t="s">
        <v>92</v>
      </c>
      <c r="UL5" s="142" t="s">
        <v>71</v>
      </c>
      <c r="UM5" s="142" t="s">
        <v>94</v>
      </c>
      <c r="UN5" s="141">
        <v>29</v>
      </c>
      <c r="UO5" s="1128"/>
      <c r="UP5" s="148" t="s">
        <v>44</v>
      </c>
      <c r="UQ5" s="149" t="s">
        <v>92</v>
      </c>
      <c r="UR5" s="150" t="s">
        <v>71</v>
      </c>
      <c r="US5" s="150" t="s">
        <v>94</v>
      </c>
      <c r="UT5" s="149">
        <v>29</v>
      </c>
      <c r="UU5" s="1134"/>
      <c r="UV5" s="154"/>
      <c r="UW5" s="154"/>
      <c r="UX5" s="154"/>
      <c r="UY5" s="154"/>
      <c r="UZ5" s="154"/>
      <c r="VA5" s="1137"/>
      <c r="VB5" s="158"/>
      <c r="VC5" s="158"/>
      <c r="VD5" s="158"/>
      <c r="VE5" s="158"/>
      <c r="VF5" s="158"/>
      <c r="VG5" s="158"/>
      <c r="VH5" s="158"/>
      <c r="VI5" s="158"/>
      <c r="VJ5" s="158"/>
      <c r="VK5" s="158"/>
      <c r="VL5" s="1116"/>
      <c r="VM5" s="1119"/>
      <c r="VN5" s="117" t="s">
        <v>44</v>
      </c>
      <c r="VO5" s="118" t="s">
        <v>92</v>
      </c>
      <c r="VP5" s="119" t="s">
        <v>71</v>
      </c>
      <c r="VQ5" s="119" t="s">
        <v>94</v>
      </c>
      <c r="VR5" s="118">
        <v>29</v>
      </c>
      <c r="VS5" s="1154"/>
      <c r="VT5" s="117" t="s">
        <v>44</v>
      </c>
      <c r="VU5" s="118" t="s">
        <v>92</v>
      </c>
      <c r="VV5" s="119" t="s">
        <v>71</v>
      </c>
      <c r="VW5" s="119" t="s">
        <v>94</v>
      </c>
      <c r="VX5" s="118">
        <v>29</v>
      </c>
      <c r="VY5" s="1154"/>
      <c r="VZ5" s="117" t="s">
        <v>44</v>
      </c>
      <c r="WA5" s="118" t="s">
        <v>92</v>
      </c>
      <c r="WB5" s="119" t="s">
        <v>71</v>
      </c>
      <c r="WC5" s="119" t="s">
        <v>94</v>
      </c>
      <c r="WD5" s="118">
        <v>29</v>
      </c>
      <c r="WE5" s="1154"/>
      <c r="WF5" s="117" t="s">
        <v>44</v>
      </c>
      <c r="WG5" s="118" t="s">
        <v>92</v>
      </c>
      <c r="WH5" s="119" t="s">
        <v>71</v>
      </c>
      <c r="WI5" s="119" t="s">
        <v>94</v>
      </c>
      <c r="WJ5" s="118">
        <v>29</v>
      </c>
      <c r="WK5" s="1154"/>
      <c r="WL5" s="117" t="s">
        <v>44</v>
      </c>
      <c r="WM5" s="118" t="s">
        <v>92</v>
      </c>
      <c r="WN5" s="119" t="s">
        <v>71</v>
      </c>
      <c r="WO5" s="119" t="s">
        <v>94</v>
      </c>
      <c r="WP5" s="118">
        <v>29</v>
      </c>
      <c r="WQ5" s="1154"/>
      <c r="WR5" s="117" t="s">
        <v>44</v>
      </c>
      <c r="WS5" s="118" t="s">
        <v>92</v>
      </c>
      <c r="WT5" s="119" t="s">
        <v>71</v>
      </c>
      <c r="WU5" s="119" t="s">
        <v>94</v>
      </c>
      <c r="WV5" s="118">
        <v>29</v>
      </c>
      <c r="WW5" s="1154"/>
      <c r="WX5" s="117" t="s">
        <v>44</v>
      </c>
      <c r="WY5" s="118" t="s">
        <v>92</v>
      </c>
      <c r="WZ5" s="119" t="s">
        <v>71</v>
      </c>
      <c r="XA5" s="119" t="s">
        <v>94</v>
      </c>
      <c r="XB5" s="118">
        <v>29</v>
      </c>
      <c r="XC5" s="1154"/>
      <c r="XD5" s="117" t="s">
        <v>44</v>
      </c>
      <c r="XE5" s="118" t="s">
        <v>92</v>
      </c>
      <c r="XF5" s="119" t="s">
        <v>71</v>
      </c>
      <c r="XG5" s="119" t="s">
        <v>94</v>
      </c>
      <c r="XH5" s="118">
        <v>29</v>
      </c>
      <c r="XI5" s="1154"/>
      <c r="XJ5" s="1156"/>
      <c r="XK5" s="125" t="s">
        <v>44</v>
      </c>
      <c r="XL5" s="126" t="s">
        <v>92</v>
      </c>
      <c r="XM5" s="127" t="s">
        <v>71</v>
      </c>
      <c r="XN5" s="127" t="s">
        <v>94</v>
      </c>
      <c r="XO5" s="126">
        <v>29</v>
      </c>
      <c r="XP5" s="1140"/>
      <c r="XQ5" s="125" t="s">
        <v>44</v>
      </c>
      <c r="XR5" s="126" t="s">
        <v>92</v>
      </c>
      <c r="XS5" s="127" t="s">
        <v>71</v>
      </c>
      <c r="XT5" s="127" t="s">
        <v>94</v>
      </c>
      <c r="XU5" s="126">
        <v>29</v>
      </c>
      <c r="XV5" s="1140"/>
      <c r="XW5" s="125" t="s">
        <v>44</v>
      </c>
      <c r="XX5" s="126" t="s">
        <v>92</v>
      </c>
      <c r="XY5" s="127" t="s">
        <v>71</v>
      </c>
      <c r="XZ5" s="127" t="s">
        <v>94</v>
      </c>
      <c r="YA5" s="126">
        <v>29</v>
      </c>
      <c r="YB5" s="1140"/>
      <c r="YC5" s="125" t="s">
        <v>44</v>
      </c>
      <c r="YD5" s="126" t="s">
        <v>92</v>
      </c>
      <c r="YE5" s="127" t="s">
        <v>71</v>
      </c>
      <c r="YF5" s="127" t="s">
        <v>94</v>
      </c>
      <c r="YG5" s="126">
        <v>29</v>
      </c>
      <c r="YH5" s="1140"/>
      <c r="YI5" s="125" t="s">
        <v>44</v>
      </c>
      <c r="YJ5" s="126" t="s">
        <v>92</v>
      </c>
      <c r="YK5" s="127" t="s">
        <v>71</v>
      </c>
      <c r="YL5" s="127" t="s">
        <v>94</v>
      </c>
      <c r="YM5" s="126">
        <v>29</v>
      </c>
      <c r="YN5" s="1140"/>
      <c r="YO5" s="125" t="s">
        <v>44</v>
      </c>
      <c r="YP5" s="126" t="s">
        <v>92</v>
      </c>
      <c r="YQ5" s="127" t="s">
        <v>71</v>
      </c>
      <c r="YR5" s="127" t="s">
        <v>94</v>
      </c>
      <c r="YS5" s="126">
        <v>29</v>
      </c>
      <c r="YT5" s="1140"/>
      <c r="YU5" s="125" t="s">
        <v>44</v>
      </c>
      <c r="YV5" s="126" t="s">
        <v>92</v>
      </c>
      <c r="YW5" s="127" t="s">
        <v>71</v>
      </c>
      <c r="YX5" s="127" t="s">
        <v>94</v>
      </c>
      <c r="YY5" s="126">
        <v>29</v>
      </c>
      <c r="YZ5" s="1140"/>
      <c r="ZA5" s="125" t="s">
        <v>44</v>
      </c>
      <c r="ZB5" s="126" t="s">
        <v>92</v>
      </c>
      <c r="ZC5" s="127" t="s">
        <v>71</v>
      </c>
      <c r="ZD5" s="127" t="s">
        <v>94</v>
      </c>
      <c r="ZE5" s="126">
        <v>29</v>
      </c>
      <c r="ZF5" s="1140"/>
      <c r="ZG5" s="1145"/>
      <c r="ZH5" s="132" t="s">
        <v>44</v>
      </c>
      <c r="ZI5" s="133" t="s">
        <v>92</v>
      </c>
      <c r="ZJ5" s="134" t="s">
        <v>71</v>
      </c>
      <c r="ZK5" s="134" t="s">
        <v>94</v>
      </c>
      <c r="ZL5" s="133">
        <v>29</v>
      </c>
      <c r="ZM5" s="1122"/>
      <c r="ZN5" s="140" t="s">
        <v>44</v>
      </c>
      <c r="ZO5" s="141" t="s">
        <v>92</v>
      </c>
      <c r="ZP5" s="142" t="s">
        <v>71</v>
      </c>
      <c r="ZQ5" s="142" t="s">
        <v>94</v>
      </c>
      <c r="ZR5" s="141">
        <v>29</v>
      </c>
      <c r="ZS5" s="1128"/>
      <c r="ZT5" s="148" t="s">
        <v>44</v>
      </c>
      <c r="ZU5" s="149" t="s">
        <v>92</v>
      </c>
      <c r="ZV5" s="150" t="s">
        <v>71</v>
      </c>
      <c r="ZW5" s="150" t="s">
        <v>94</v>
      </c>
      <c r="ZX5" s="149">
        <v>29</v>
      </c>
      <c r="ZY5" s="1134"/>
      <c r="ZZ5" s="154"/>
      <c r="AAA5" s="154"/>
      <c r="AAB5" s="154"/>
      <c r="AAC5" s="154"/>
      <c r="AAD5" s="154"/>
      <c r="AAE5" s="1137"/>
      <c r="AAF5" s="158"/>
      <c r="AAG5" s="158"/>
      <c r="AAH5" s="158"/>
      <c r="AAI5" s="158"/>
      <c r="AAJ5" s="158"/>
      <c r="AAK5" s="158"/>
      <c r="AAL5" s="158"/>
      <c r="AAM5" s="158"/>
      <c r="AAN5" s="158"/>
      <c r="AAO5" s="158"/>
      <c r="AAP5" s="1116"/>
      <c r="AAQ5" s="1119"/>
      <c r="AAR5" s="117" t="s">
        <v>44</v>
      </c>
      <c r="AAS5" s="118" t="s">
        <v>92</v>
      </c>
      <c r="AAT5" s="119" t="s">
        <v>71</v>
      </c>
      <c r="AAU5" s="119" t="s">
        <v>94</v>
      </c>
      <c r="AAV5" s="118">
        <v>29</v>
      </c>
      <c r="AAW5" s="1154"/>
      <c r="AAX5" s="117" t="s">
        <v>44</v>
      </c>
      <c r="AAY5" s="118" t="s">
        <v>92</v>
      </c>
      <c r="AAZ5" s="119" t="s">
        <v>74</v>
      </c>
      <c r="ABA5" s="119" t="s">
        <v>102</v>
      </c>
      <c r="ABB5" s="118">
        <v>29</v>
      </c>
      <c r="ABC5" s="1154"/>
      <c r="ABD5" s="117" t="s">
        <v>44</v>
      </c>
      <c r="ABE5" s="118" t="s">
        <v>92</v>
      </c>
      <c r="ABF5" s="119" t="s">
        <v>71</v>
      </c>
      <c r="ABG5" s="119" t="s">
        <v>94</v>
      </c>
      <c r="ABH5" s="118">
        <v>29</v>
      </c>
      <c r="ABI5" s="1154"/>
      <c r="ABJ5" s="117" t="s">
        <v>44</v>
      </c>
      <c r="ABK5" s="118" t="s">
        <v>92</v>
      </c>
      <c r="ABL5" s="119" t="s">
        <v>71</v>
      </c>
      <c r="ABM5" s="119" t="s">
        <v>94</v>
      </c>
      <c r="ABN5" s="118">
        <v>29</v>
      </c>
      <c r="ABO5" s="1154"/>
      <c r="ABP5" s="117" t="s">
        <v>44</v>
      </c>
      <c r="ABQ5" s="118" t="s">
        <v>92</v>
      </c>
      <c r="ABR5" s="119" t="s">
        <v>71</v>
      </c>
      <c r="ABS5" s="119" t="s">
        <v>94</v>
      </c>
      <c r="ABT5" s="118">
        <v>29</v>
      </c>
      <c r="ABU5" s="1154"/>
      <c r="ABV5" s="117" t="s">
        <v>44</v>
      </c>
      <c r="ABW5" s="118" t="s">
        <v>92</v>
      </c>
      <c r="ABX5" s="119" t="s">
        <v>71</v>
      </c>
      <c r="ABY5" s="119" t="s">
        <v>94</v>
      </c>
      <c r="ABZ5" s="118">
        <v>29</v>
      </c>
      <c r="ACA5" s="1154"/>
      <c r="ACB5" s="117" t="s">
        <v>44</v>
      </c>
      <c r="ACC5" s="118" t="s">
        <v>92</v>
      </c>
      <c r="ACD5" s="119" t="s">
        <v>71</v>
      </c>
      <c r="ACE5" s="119" t="s">
        <v>94</v>
      </c>
      <c r="ACF5" s="118">
        <v>29</v>
      </c>
      <c r="ACG5" s="1154"/>
      <c r="ACH5" s="117" t="s">
        <v>44</v>
      </c>
      <c r="ACI5" s="118" t="s">
        <v>92</v>
      </c>
      <c r="ACJ5" s="119" t="s">
        <v>71</v>
      </c>
      <c r="ACK5" s="119" t="s">
        <v>94</v>
      </c>
      <c r="ACL5" s="118">
        <v>29</v>
      </c>
      <c r="ACM5" s="1154"/>
      <c r="ACN5" s="1156"/>
      <c r="ACO5" s="125" t="s">
        <v>44</v>
      </c>
      <c r="ACP5" s="126" t="s">
        <v>92</v>
      </c>
      <c r="ACQ5" s="127" t="s">
        <v>71</v>
      </c>
      <c r="ACR5" s="127" t="s">
        <v>94</v>
      </c>
      <c r="ACS5" s="126">
        <v>29</v>
      </c>
      <c r="ACT5" s="1140"/>
      <c r="ACU5" s="125" t="s">
        <v>44</v>
      </c>
      <c r="ACV5" s="126" t="s">
        <v>92</v>
      </c>
      <c r="ACW5" s="127" t="s">
        <v>71</v>
      </c>
      <c r="ACX5" s="127" t="s">
        <v>94</v>
      </c>
      <c r="ACY5" s="126">
        <v>29</v>
      </c>
      <c r="ACZ5" s="1140"/>
      <c r="ADA5" s="125" t="s">
        <v>44</v>
      </c>
      <c r="ADB5" s="126" t="s">
        <v>92</v>
      </c>
      <c r="ADC5" s="127" t="s">
        <v>71</v>
      </c>
      <c r="ADD5" s="127" t="s">
        <v>94</v>
      </c>
      <c r="ADE5" s="126">
        <v>29</v>
      </c>
      <c r="ADF5" s="1140"/>
      <c r="ADG5" s="125" t="s">
        <v>44</v>
      </c>
      <c r="ADH5" s="126" t="s">
        <v>92</v>
      </c>
      <c r="ADI5" s="127" t="s">
        <v>71</v>
      </c>
      <c r="ADJ5" s="127" t="s">
        <v>94</v>
      </c>
      <c r="ADK5" s="126">
        <v>29</v>
      </c>
      <c r="ADL5" s="1140"/>
      <c r="ADM5" s="125" t="s">
        <v>44</v>
      </c>
      <c r="ADN5" s="126" t="s">
        <v>92</v>
      </c>
      <c r="ADO5" s="127" t="s">
        <v>71</v>
      </c>
      <c r="ADP5" s="127" t="s">
        <v>94</v>
      </c>
      <c r="ADQ5" s="126">
        <v>29</v>
      </c>
      <c r="ADR5" s="1140"/>
      <c r="ADS5" s="125" t="s">
        <v>44</v>
      </c>
      <c r="ADT5" s="126" t="s">
        <v>92</v>
      </c>
      <c r="ADU5" s="127" t="s">
        <v>71</v>
      </c>
      <c r="ADV5" s="127" t="s">
        <v>94</v>
      </c>
      <c r="ADW5" s="126">
        <v>29</v>
      </c>
      <c r="ADX5" s="1140"/>
      <c r="ADY5" s="125" t="s">
        <v>44</v>
      </c>
      <c r="ADZ5" s="126" t="s">
        <v>92</v>
      </c>
      <c r="AEA5" s="127" t="s">
        <v>71</v>
      </c>
      <c r="AEB5" s="127" t="s">
        <v>94</v>
      </c>
      <c r="AEC5" s="126">
        <v>29</v>
      </c>
      <c r="AED5" s="1140"/>
      <c r="AEE5" s="125" t="s">
        <v>44</v>
      </c>
      <c r="AEF5" s="126" t="s">
        <v>92</v>
      </c>
      <c r="AEG5" s="127" t="s">
        <v>71</v>
      </c>
      <c r="AEH5" s="127" t="s">
        <v>94</v>
      </c>
      <c r="AEI5" s="126">
        <v>29</v>
      </c>
      <c r="AEJ5" s="1140"/>
      <c r="AEK5" s="1145"/>
      <c r="AEL5" s="132" t="s">
        <v>44</v>
      </c>
      <c r="AEM5" s="133" t="s">
        <v>92</v>
      </c>
      <c r="AEN5" s="134" t="s">
        <v>71</v>
      </c>
      <c r="AEO5" s="134" t="s">
        <v>94</v>
      </c>
      <c r="AEP5" s="133">
        <v>29</v>
      </c>
      <c r="AEQ5" s="1122"/>
      <c r="AER5" s="140" t="s">
        <v>44</v>
      </c>
      <c r="AES5" s="141" t="s">
        <v>92</v>
      </c>
      <c r="AET5" s="142" t="s">
        <v>71</v>
      </c>
      <c r="AEU5" s="142" t="s">
        <v>94</v>
      </c>
      <c r="AEV5" s="141">
        <v>29</v>
      </c>
      <c r="AEW5" s="1128"/>
      <c r="AEX5" s="148" t="s">
        <v>44</v>
      </c>
      <c r="AEY5" s="149" t="s">
        <v>92</v>
      </c>
      <c r="AEZ5" s="150" t="s">
        <v>71</v>
      </c>
      <c r="AFA5" s="150" t="s">
        <v>94</v>
      </c>
      <c r="AFB5" s="149">
        <v>29</v>
      </c>
      <c r="AFC5" s="1134"/>
      <c r="AFD5" s="154"/>
      <c r="AFE5" s="154"/>
      <c r="AFF5" s="154"/>
      <c r="AFG5" s="154"/>
      <c r="AFH5" s="154"/>
      <c r="AFI5" s="1137"/>
      <c r="AFJ5" s="158"/>
      <c r="AFK5" s="158"/>
      <c r="AFL5" s="158"/>
      <c r="AFM5" s="158"/>
      <c r="AFN5" s="158"/>
      <c r="AFO5" s="158"/>
      <c r="AFP5" s="158"/>
      <c r="AFQ5" s="158"/>
      <c r="AFR5" s="158"/>
      <c r="AFS5" s="158"/>
      <c r="AFT5" s="1116"/>
      <c r="AFU5" s="1119"/>
      <c r="AFV5" s="20" t="s">
        <v>44</v>
      </c>
      <c r="AFW5" s="42" t="s">
        <v>92</v>
      </c>
      <c r="AFX5" s="36" t="s">
        <v>71</v>
      </c>
      <c r="AFY5" s="36" t="s">
        <v>94</v>
      </c>
      <c r="AFZ5" s="42">
        <v>29</v>
      </c>
      <c r="AGA5" s="1159"/>
      <c r="AGB5" s="20" t="s">
        <v>44</v>
      </c>
      <c r="AGC5" s="42" t="s">
        <v>92</v>
      </c>
      <c r="AGD5" s="36" t="s">
        <v>71</v>
      </c>
      <c r="AGE5" s="36" t="s">
        <v>94</v>
      </c>
      <c r="AGF5" s="42">
        <v>29</v>
      </c>
      <c r="AGG5" s="1159"/>
      <c r="AGH5" s="20" t="s">
        <v>44</v>
      </c>
      <c r="AGI5" s="42" t="s">
        <v>92</v>
      </c>
      <c r="AGJ5" s="36" t="s">
        <v>71</v>
      </c>
      <c r="AGK5" s="36" t="s">
        <v>94</v>
      </c>
      <c r="AGL5" s="42">
        <v>29</v>
      </c>
      <c r="AGM5" s="1159"/>
      <c r="AGN5" s="20" t="s">
        <v>44</v>
      </c>
      <c r="AGO5" s="42" t="s">
        <v>92</v>
      </c>
      <c r="AGP5" s="36" t="s">
        <v>71</v>
      </c>
      <c r="AGQ5" s="36" t="s">
        <v>94</v>
      </c>
      <c r="AGR5" s="42">
        <v>29</v>
      </c>
      <c r="AGS5" s="1159"/>
      <c r="AGT5" s="20" t="s">
        <v>44</v>
      </c>
      <c r="AGU5" s="42" t="s">
        <v>92</v>
      </c>
      <c r="AGV5" s="36" t="s">
        <v>71</v>
      </c>
      <c r="AGW5" s="36" t="s">
        <v>94</v>
      </c>
      <c r="AGX5" s="42">
        <v>29</v>
      </c>
      <c r="AGY5" s="1159"/>
      <c r="AGZ5" s="42"/>
      <c r="AHA5" s="42"/>
      <c r="AHB5" s="42"/>
      <c r="AHC5" s="42"/>
      <c r="AHD5" s="42"/>
      <c r="AHE5" s="42"/>
      <c r="AHF5" s="42"/>
      <c r="AHG5" s="42"/>
      <c r="AHH5" s="42"/>
      <c r="AHI5" s="42"/>
      <c r="AHJ5" s="42"/>
      <c r="AHK5" s="42"/>
      <c r="AHL5" s="42"/>
      <c r="AHM5" s="42"/>
      <c r="AHN5" s="42"/>
      <c r="AHO5" s="42"/>
      <c r="AHP5" s="1181"/>
    </row>
    <row r="6" spans="1:900" ht="15.75" thickBot="1" x14ac:dyDescent="0.3">
      <c r="A6" s="9">
        <v>2</v>
      </c>
      <c r="B6" s="12"/>
      <c r="C6" s="70"/>
      <c r="D6" s="57"/>
      <c r="E6" s="57"/>
      <c r="F6" s="57"/>
      <c r="G6" s="57"/>
      <c r="H6" s="6"/>
      <c r="I6" s="1191"/>
      <c r="J6" s="22" t="s">
        <v>44</v>
      </c>
      <c r="K6" s="98"/>
      <c r="L6" s="104"/>
      <c r="M6" s="104"/>
      <c r="N6" s="98"/>
      <c r="O6" s="1165"/>
      <c r="P6" s="22" t="s">
        <v>44</v>
      </c>
      <c r="Q6" s="98"/>
      <c r="R6" s="104"/>
      <c r="S6" s="104"/>
      <c r="T6" s="98"/>
      <c r="U6" s="1165"/>
      <c r="V6" s="22" t="s">
        <v>44</v>
      </c>
      <c r="W6" s="98"/>
      <c r="X6" s="104"/>
      <c r="Y6" s="104"/>
      <c r="Z6" s="98"/>
      <c r="AA6" s="1165"/>
      <c r="AB6" s="22" t="s">
        <v>44</v>
      </c>
      <c r="AC6" s="98"/>
      <c r="AD6" s="104"/>
      <c r="AE6" s="104"/>
      <c r="AF6" s="98"/>
      <c r="AG6" s="1165"/>
      <c r="AH6" s="22" t="s">
        <v>44</v>
      </c>
      <c r="AI6" s="98"/>
      <c r="AJ6" s="104"/>
      <c r="AK6" s="104"/>
      <c r="AL6" s="98"/>
      <c r="AM6" s="1165"/>
      <c r="AN6" s="22" t="s">
        <v>44</v>
      </c>
      <c r="AO6" s="98"/>
      <c r="AP6" s="104"/>
      <c r="AQ6" s="104"/>
      <c r="AR6" s="98"/>
      <c r="AS6" s="1165"/>
      <c r="AT6" s="22" t="s">
        <v>44</v>
      </c>
      <c r="AU6" s="98"/>
      <c r="AV6" s="104"/>
      <c r="AW6" s="104"/>
      <c r="AX6" s="98"/>
      <c r="AY6" s="1165"/>
      <c r="AZ6" s="22" t="s">
        <v>44</v>
      </c>
      <c r="BA6" s="98"/>
      <c r="BB6" s="104"/>
      <c r="BC6" s="104"/>
      <c r="BD6" s="98"/>
      <c r="BE6" s="1165"/>
      <c r="BF6" s="22" t="s">
        <v>44</v>
      </c>
      <c r="BG6" s="98"/>
      <c r="BH6" s="104"/>
      <c r="BI6" s="104"/>
      <c r="BJ6" s="98"/>
      <c r="BK6" s="1165"/>
      <c r="BL6" s="22" t="s">
        <v>44</v>
      </c>
      <c r="BM6" s="98"/>
      <c r="BN6" s="104"/>
      <c r="BO6" s="104"/>
      <c r="BP6" s="98"/>
      <c r="BQ6" s="1165"/>
      <c r="BR6" s="22" t="s">
        <v>44</v>
      </c>
      <c r="BS6" s="98"/>
      <c r="BT6" s="104"/>
      <c r="BU6" s="104"/>
      <c r="BV6" s="98"/>
      <c r="BW6" s="1165"/>
      <c r="BX6" s="22" t="s">
        <v>44</v>
      </c>
      <c r="BY6" s="98"/>
      <c r="BZ6" s="104"/>
      <c r="CA6" s="104"/>
      <c r="CB6" s="98"/>
      <c r="CC6" s="1165"/>
      <c r="CD6" s="22" t="s">
        <v>44</v>
      </c>
      <c r="CE6" s="98"/>
      <c r="CF6" s="104"/>
      <c r="CG6" s="104"/>
      <c r="CH6" s="98"/>
      <c r="CI6" s="1165"/>
      <c r="CJ6" s="22" t="s">
        <v>44</v>
      </c>
      <c r="CK6" s="98"/>
      <c r="CL6" s="104"/>
      <c r="CM6" s="104"/>
      <c r="CN6" s="98"/>
      <c r="CO6" s="1165"/>
      <c r="CP6" s="22" t="s">
        <v>44</v>
      </c>
      <c r="CQ6" s="98"/>
      <c r="CR6" s="104"/>
      <c r="CS6" s="104"/>
      <c r="CT6" s="98"/>
      <c r="CU6" s="1165"/>
      <c r="CV6" s="1160"/>
      <c r="CW6" s="114"/>
      <c r="CX6" s="101"/>
      <c r="CY6" s="12"/>
      <c r="CZ6" s="12"/>
      <c r="DA6" s="12"/>
      <c r="DB6" s="12"/>
      <c r="DC6" s="12"/>
      <c r="DD6" s="1160"/>
      <c r="DE6" s="12"/>
      <c r="DF6" s="12"/>
      <c r="DG6" s="12"/>
      <c r="DH6" s="12"/>
      <c r="DI6" s="12"/>
      <c r="DJ6" s="1160"/>
      <c r="DK6" s="12"/>
      <c r="DL6" s="12"/>
      <c r="DM6" s="1160"/>
      <c r="DN6" s="12"/>
      <c r="DO6" s="12"/>
      <c r="DP6" s="12"/>
      <c r="DQ6" s="12"/>
      <c r="DR6" s="12"/>
      <c r="DS6" s="1160"/>
      <c r="DT6" s="12"/>
      <c r="DU6" s="12"/>
      <c r="DV6" s="12"/>
      <c r="DW6" s="12"/>
      <c r="DX6" s="12"/>
      <c r="DY6" s="12"/>
      <c r="DZ6" s="1160"/>
      <c r="EA6" s="12"/>
      <c r="EB6" s="12"/>
      <c r="EC6" s="12"/>
      <c r="ED6" s="12"/>
      <c r="EE6" s="12"/>
      <c r="EF6" s="1160"/>
      <c r="EG6" s="12"/>
      <c r="EH6" s="12"/>
      <c r="EI6" s="12"/>
      <c r="EJ6" s="12"/>
      <c r="EK6" s="12"/>
      <c r="EL6" s="1160"/>
      <c r="EM6" s="12"/>
      <c r="EN6" s="12"/>
      <c r="EO6" s="12"/>
      <c r="EP6" s="12"/>
      <c r="EQ6" s="12"/>
      <c r="ER6" s="12"/>
      <c r="ES6" s="12"/>
      <c r="ET6" s="12"/>
      <c r="EU6" s="12"/>
      <c r="EV6" s="12"/>
      <c r="EW6" s="1160"/>
      <c r="EX6" s="12"/>
      <c r="EY6" s="12"/>
      <c r="EZ6" s="12"/>
      <c r="FA6" s="12"/>
      <c r="FB6" s="12"/>
      <c r="FC6" s="12"/>
      <c r="FD6" s="12"/>
      <c r="FE6" s="12"/>
      <c r="FF6" s="12"/>
      <c r="FG6" s="12"/>
      <c r="FH6" s="12"/>
      <c r="FI6" s="12"/>
      <c r="FJ6" s="12"/>
      <c r="FK6" s="12"/>
      <c r="FL6" s="12"/>
      <c r="FM6" s="12"/>
      <c r="FN6" s="1160"/>
      <c r="FO6" s="12"/>
      <c r="FP6" s="12"/>
      <c r="FQ6" s="12"/>
      <c r="FR6" s="12"/>
      <c r="FS6" s="12"/>
      <c r="FT6" s="12"/>
      <c r="FU6" s="12"/>
      <c r="FV6" s="12"/>
      <c r="FW6" s="12"/>
      <c r="FX6" s="12"/>
      <c r="FY6" s="12"/>
      <c r="FZ6" s="12"/>
      <c r="GA6" s="1163"/>
      <c r="GB6" s="120" t="s">
        <v>44</v>
      </c>
      <c r="GC6" s="121"/>
      <c r="GD6" s="122"/>
      <c r="GE6" s="122"/>
      <c r="GF6" s="121"/>
      <c r="GG6" s="1155"/>
      <c r="GH6" s="120" t="s">
        <v>44</v>
      </c>
      <c r="GI6" s="121"/>
      <c r="GJ6" s="122"/>
      <c r="GK6" s="122"/>
      <c r="GL6" s="121"/>
      <c r="GM6" s="1155"/>
      <c r="GN6" s="120" t="s">
        <v>44</v>
      </c>
      <c r="GO6" s="121"/>
      <c r="GP6" s="122"/>
      <c r="GQ6" s="122"/>
      <c r="GR6" s="121"/>
      <c r="GS6" s="1155"/>
      <c r="GT6" s="120" t="s">
        <v>44</v>
      </c>
      <c r="GU6" s="121"/>
      <c r="GV6" s="122"/>
      <c r="GW6" s="122"/>
      <c r="GX6" s="121"/>
      <c r="GY6" s="1155"/>
      <c r="GZ6" s="120" t="s">
        <v>44</v>
      </c>
      <c r="HA6" s="121"/>
      <c r="HB6" s="122"/>
      <c r="HC6" s="122"/>
      <c r="HD6" s="121"/>
      <c r="HE6" s="1155"/>
      <c r="HF6" s="120" t="s">
        <v>44</v>
      </c>
      <c r="HG6" s="121"/>
      <c r="HH6" s="122"/>
      <c r="HI6" s="122"/>
      <c r="HJ6" s="121"/>
      <c r="HK6" s="1155"/>
      <c r="HL6" s="120" t="s">
        <v>44</v>
      </c>
      <c r="HM6" s="121"/>
      <c r="HN6" s="122"/>
      <c r="HO6" s="122"/>
      <c r="HP6" s="121"/>
      <c r="HQ6" s="1155"/>
      <c r="HR6" s="120" t="s">
        <v>44</v>
      </c>
      <c r="HS6" s="121"/>
      <c r="HT6" s="122"/>
      <c r="HU6" s="122"/>
      <c r="HV6" s="121"/>
      <c r="HW6" s="1155"/>
      <c r="HX6" s="1157"/>
      <c r="HY6" s="128" t="s">
        <v>44</v>
      </c>
      <c r="HZ6" s="129"/>
      <c r="IA6" s="130"/>
      <c r="IB6" s="130"/>
      <c r="IC6" s="129"/>
      <c r="ID6" s="1141"/>
      <c r="IE6" s="128" t="s">
        <v>44</v>
      </c>
      <c r="IF6" s="129"/>
      <c r="IG6" s="130"/>
      <c r="IH6" s="130"/>
      <c r="II6" s="129"/>
      <c r="IJ6" s="1141"/>
      <c r="IK6" s="128" t="s">
        <v>44</v>
      </c>
      <c r="IL6" s="129"/>
      <c r="IM6" s="130"/>
      <c r="IN6" s="130"/>
      <c r="IO6" s="129"/>
      <c r="IP6" s="1141"/>
      <c r="IQ6" s="128" t="s">
        <v>44</v>
      </c>
      <c r="IR6" s="129"/>
      <c r="IS6" s="130"/>
      <c r="IT6" s="130"/>
      <c r="IU6" s="129"/>
      <c r="IV6" s="1141"/>
      <c r="IW6" s="128" t="s">
        <v>44</v>
      </c>
      <c r="IX6" s="129"/>
      <c r="IY6" s="130"/>
      <c r="IZ6" s="130"/>
      <c r="JA6" s="129"/>
      <c r="JB6" s="1141"/>
      <c r="JC6" s="128" t="s">
        <v>44</v>
      </c>
      <c r="JD6" s="129"/>
      <c r="JE6" s="130"/>
      <c r="JF6" s="130"/>
      <c r="JG6" s="129"/>
      <c r="JH6" s="1141"/>
      <c r="JI6" s="128" t="s">
        <v>44</v>
      </c>
      <c r="JJ6" s="129"/>
      <c r="JK6" s="130"/>
      <c r="JL6" s="130"/>
      <c r="JM6" s="129"/>
      <c r="JN6" s="1141"/>
      <c r="JO6" s="128" t="s">
        <v>44</v>
      </c>
      <c r="JP6" s="129"/>
      <c r="JQ6" s="130"/>
      <c r="JR6" s="130"/>
      <c r="JS6" s="129"/>
      <c r="JT6" s="1141"/>
      <c r="JU6" s="1146"/>
      <c r="JV6" s="135" t="s">
        <v>44</v>
      </c>
      <c r="JW6" s="136"/>
      <c r="JX6" s="137"/>
      <c r="JY6" s="137"/>
      <c r="JZ6" s="136"/>
      <c r="KA6" s="1123"/>
      <c r="KB6" s="143" t="s">
        <v>44</v>
      </c>
      <c r="KC6" s="144"/>
      <c r="KD6" s="145"/>
      <c r="KE6" s="145"/>
      <c r="KF6" s="144"/>
      <c r="KG6" s="1129"/>
      <c r="KH6" s="151" t="s">
        <v>44</v>
      </c>
      <c r="KI6" s="152"/>
      <c r="KJ6" s="153"/>
      <c r="KK6" s="153"/>
      <c r="KL6" s="152"/>
      <c r="KM6" s="1135"/>
      <c r="KN6" s="157"/>
      <c r="KO6" s="157"/>
      <c r="KP6" s="157"/>
      <c r="KQ6" s="157"/>
      <c r="KR6" s="157"/>
      <c r="KS6" s="1138"/>
      <c r="KT6" s="161"/>
      <c r="KU6" s="161"/>
      <c r="KV6" s="161"/>
      <c r="KW6" s="161"/>
      <c r="KX6" s="161"/>
      <c r="KY6" s="161"/>
      <c r="KZ6" s="161"/>
      <c r="LA6" s="161"/>
      <c r="LB6" s="161"/>
      <c r="LC6" s="161"/>
      <c r="LD6" s="1117"/>
      <c r="LE6" s="1120"/>
      <c r="LF6" s="120" t="s">
        <v>44</v>
      </c>
      <c r="LG6" s="121"/>
      <c r="LH6" s="122"/>
      <c r="LI6" s="122"/>
      <c r="LJ6" s="121"/>
      <c r="LK6" s="1155"/>
      <c r="LL6" s="120" t="s">
        <v>44</v>
      </c>
      <c r="LM6" s="121"/>
      <c r="LN6" s="122"/>
      <c r="LO6" s="122"/>
      <c r="LP6" s="121"/>
      <c r="LQ6" s="1155"/>
      <c r="LR6" s="120" t="s">
        <v>44</v>
      </c>
      <c r="LS6" s="121"/>
      <c r="LT6" s="122"/>
      <c r="LU6" s="122"/>
      <c r="LV6" s="121"/>
      <c r="LW6" s="1155"/>
      <c r="LX6" s="120" t="s">
        <v>44</v>
      </c>
      <c r="LY6" s="121"/>
      <c r="LZ6" s="122"/>
      <c r="MA6" s="122"/>
      <c r="MB6" s="121"/>
      <c r="MC6" s="1155"/>
      <c r="MD6" s="120" t="s">
        <v>44</v>
      </c>
      <c r="ME6" s="121"/>
      <c r="MF6" s="122"/>
      <c r="MG6" s="122"/>
      <c r="MH6" s="121"/>
      <c r="MI6" s="1155"/>
      <c r="MJ6" s="120" t="s">
        <v>44</v>
      </c>
      <c r="MK6" s="121"/>
      <c r="ML6" s="122"/>
      <c r="MM6" s="122"/>
      <c r="MN6" s="121"/>
      <c r="MO6" s="1155"/>
      <c r="MP6" s="120" t="s">
        <v>44</v>
      </c>
      <c r="MQ6" s="121"/>
      <c r="MR6" s="122"/>
      <c r="MS6" s="122"/>
      <c r="MT6" s="121"/>
      <c r="MU6" s="1155"/>
      <c r="MV6" s="120" t="s">
        <v>44</v>
      </c>
      <c r="MW6" s="121"/>
      <c r="MX6" s="122"/>
      <c r="MY6" s="122"/>
      <c r="MZ6" s="121"/>
      <c r="NA6" s="1155"/>
      <c r="NB6" s="1157"/>
      <c r="NC6" s="128" t="s">
        <v>44</v>
      </c>
      <c r="ND6" s="129"/>
      <c r="NE6" s="130"/>
      <c r="NF6" s="130"/>
      <c r="NG6" s="129"/>
      <c r="NH6" s="1141"/>
      <c r="NI6" s="128" t="s">
        <v>44</v>
      </c>
      <c r="NJ6" s="129"/>
      <c r="NK6" s="130"/>
      <c r="NL6" s="130"/>
      <c r="NM6" s="129"/>
      <c r="NN6" s="1141"/>
      <c r="NO6" s="128" t="s">
        <v>44</v>
      </c>
      <c r="NP6" s="129"/>
      <c r="NQ6" s="130"/>
      <c r="NR6" s="130"/>
      <c r="NS6" s="129"/>
      <c r="NT6" s="1141"/>
      <c r="NU6" s="128" t="s">
        <v>44</v>
      </c>
      <c r="NV6" s="129"/>
      <c r="NW6" s="130"/>
      <c r="NX6" s="130"/>
      <c r="NY6" s="129"/>
      <c r="NZ6" s="1141"/>
      <c r="OA6" s="128" t="s">
        <v>44</v>
      </c>
      <c r="OB6" s="129"/>
      <c r="OC6" s="130"/>
      <c r="OD6" s="130"/>
      <c r="OE6" s="129"/>
      <c r="OF6" s="1141"/>
      <c r="OG6" s="128" t="s">
        <v>44</v>
      </c>
      <c r="OH6" s="129"/>
      <c r="OI6" s="130"/>
      <c r="OJ6" s="130"/>
      <c r="OK6" s="129"/>
      <c r="OL6" s="1141"/>
      <c r="OM6" s="128" t="s">
        <v>44</v>
      </c>
      <c r="ON6" s="129"/>
      <c r="OO6" s="130"/>
      <c r="OP6" s="130"/>
      <c r="OQ6" s="129"/>
      <c r="OR6" s="1141"/>
      <c r="OS6" s="128" t="s">
        <v>44</v>
      </c>
      <c r="OT6" s="129"/>
      <c r="OU6" s="130"/>
      <c r="OV6" s="130"/>
      <c r="OW6" s="129"/>
      <c r="OX6" s="1141"/>
      <c r="OY6" s="1146"/>
      <c r="OZ6" s="135" t="s">
        <v>44</v>
      </c>
      <c r="PA6" s="136"/>
      <c r="PB6" s="137"/>
      <c r="PC6" s="137"/>
      <c r="PD6" s="136"/>
      <c r="PE6" s="1123"/>
      <c r="PF6" s="143" t="s">
        <v>44</v>
      </c>
      <c r="PG6" s="144"/>
      <c r="PH6" s="145"/>
      <c r="PI6" s="145"/>
      <c r="PJ6" s="144"/>
      <c r="PK6" s="1129"/>
      <c r="PL6" s="151" t="s">
        <v>44</v>
      </c>
      <c r="PM6" s="152"/>
      <c r="PN6" s="153"/>
      <c r="PO6" s="153"/>
      <c r="PP6" s="152"/>
      <c r="PQ6" s="1135"/>
      <c r="PR6" s="157"/>
      <c r="PS6" s="157"/>
      <c r="PT6" s="157"/>
      <c r="PU6" s="157"/>
      <c r="PV6" s="157"/>
      <c r="PW6" s="1138"/>
      <c r="PX6" s="161"/>
      <c r="PY6" s="161"/>
      <c r="PZ6" s="161"/>
      <c r="QA6" s="161"/>
      <c r="QB6" s="161"/>
      <c r="QC6" s="161"/>
      <c r="QD6" s="161"/>
      <c r="QE6" s="161"/>
      <c r="QF6" s="161"/>
      <c r="QG6" s="161"/>
      <c r="QH6" s="1117"/>
      <c r="QI6" s="1120"/>
      <c r="QJ6" s="120" t="s">
        <v>44</v>
      </c>
      <c r="QK6" s="121"/>
      <c r="QL6" s="122"/>
      <c r="QM6" s="122"/>
      <c r="QN6" s="121"/>
      <c r="QO6" s="1155"/>
      <c r="QP6" s="120" t="s">
        <v>44</v>
      </c>
      <c r="QQ6" s="121"/>
      <c r="QR6" s="122"/>
      <c r="QS6" s="122"/>
      <c r="QT6" s="121"/>
      <c r="QU6" s="1155"/>
      <c r="QV6" s="120" t="s">
        <v>44</v>
      </c>
      <c r="QW6" s="121"/>
      <c r="QX6" s="122"/>
      <c r="QY6" s="122"/>
      <c r="QZ6" s="121"/>
      <c r="RA6" s="1155"/>
      <c r="RB6" s="120" t="s">
        <v>44</v>
      </c>
      <c r="RC6" s="121"/>
      <c r="RD6" s="122"/>
      <c r="RE6" s="122"/>
      <c r="RF6" s="121"/>
      <c r="RG6" s="1155"/>
      <c r="RH6" s="120" t="s">
        <v>44</v>
      </c>
      <c r="RI6" s="121"/>
      <c r="RJ6" s="122"/>
      <c r="RK6" s="122"/>
      <c r="RL6" s="121"/>
      <c r="RM6" s="1155"/>
      <c r="RN6" s="120" t="s">
        <v>44</v>
      </c>
      <c r="RO6" s="121"/>
      <c r="RP6" s="122"/>
      <c r="RQ6" s="122"/>
      <c r="RR6" s="121"/>
      <c r="RS6" s="1155"/>
      <c r="RT6" s="120" t="s">
        <v>44</v>
      </c>
      <c r="RU6" s="121"/>
      <c r="RV6" s="122"/>
      <c r="RW6" s="122"/>
      <c r="RX6" s="121"/>
      <c r="RY6" s="1155"/>
      <c r="RZ6" s="120" t="s">
        <v>44</v>
      </c>
      <c r="SA6" s="121"/>
      <c r="SB6" s="122"/>
      <c r="SC6" s="122"/>
      <c r="SD6" s="121"/>
      <c r="SE6" s="1155"/>
      <c r="SF6" s="1157"/>
      <c r="SG6" s="128" t="s">
        <v>44</v>
      </c>
      <c r="SH6" s="129"/>
      <c r="SI6" s="130"/>
      <c r="SJ6" s="130"/>
      <c r="SK6" s="129"/>
      <c r="SL6" s="1141"/>
      <c r="SM6" s="128" t="s">
        <v>44</v>
      </c>
      <c r="SN6" s="129"/>
      <c r="SO6" s="130"/>
      <c r="SP6" s="130"/>
      <c r="SQ6" s="129"/>
      <c r="SR6" s="1141"/>
      <c r="SS6" s="128" t="s">
        <v>44</v>
      </c>
      <c r="ST6" s="129"/>
      <c r="SU6" s="130"/>
      <c r="SV6" s="130"/>
      <c r="SW6" s="129"/>
      <c r="SX6" s="1141"/>
      <c r="SY6" s="128" t="s">
        <v>44</v>
      </c>
      <c r="SZ6" s="129"/>
      <c r="TA6" s="130"/>
      <c r="TB6" s="130"/>
      <c r="TC6" s="129"/>
      <c r="TD6" s="1141"/>
      <c r="TE6" s="128" t="s">
        <v>44</v>
      </c>
      <c r="TF6" s="129"/>
      <c r="TG6" s="130"/>
      <c r="TH6" s="130"/>
      <c r="TI6" s="129"/>
      <c r="TJ6" s="1141"/>
      <c r="TK6" s="128" t="s">
        <v>44</v>
      </c>
      <c r="TL6" s="129"/>
      <c r="TM6" s="130"/>
      <c r="TN6" s="130"/>
      <c r="TO6" s="129"/>
      <c r="TP6" s="1141"/>
      <c r="TQ6" s="128" t="s">
        <v>44</v>
      </c>
      <c r="TR6" s="129"/>
      <c r="TS6" s="130"/>
      <c r="TT6" s="130"/>
      <c r="TU6" s="129"/>
      <c r="TV6" s="1141"/>
      <c r="TW6" s="128" t="s">
        <v>44</v>
      </c>
      <c r="TX6" s="129"/>
      <c r="TY6" s="130"/>
      <c r="TZ6" s="130"/>
      <c r="UA6" s="129"/>
      <c r="UB6" s="1141"/>
      <c r="UC6" s="1146"/>
      <c r="UD6" s="135" t="s">
        <v>44</v>
      </c>
      <c r="UE6" s="136"/>
      <c r="UF6" s="137"/>
      <c r="UG6" s="137"/>
      <c r="UH6" s="136"/>
      <c r="UI6" s="1123"/>
      <c r="UJ6" s="143" t="s">
        <v>44</v>
      </c>
      <c r="UK6" s="144"/>
      <c r="UL6" s="145"/>
      <c r="UM6" s="145"/>
      <c r="UN6" s="144"/>
      <c r="UO6" s="1129"/>
      <c r="UP6" s="151" t="s">
        <v>44</v>
      </c>
      <c r="UQ6" s="152"/>
      <c r="UR6" s="153"/>
      <c r="US6" s="153"/>
      <c r="UT6" s="152"/>
      <c r="UU6" s="1135"/>
      <c r="UV6" s="157"/>
      <c r="UW6" s="157"/>
      <c r="UX6" s="157"/>
      <c r="UY6" s="157"/>
      <c r="UZ6" s="157"/>
      <c r="VA6" s="1138"/>
      <c r="VB6" s="161"/>
      <c r="VC6" s="161"/>
      <c r="VD6" s="161"/>
      <c r="VE6" s="161"/>
      <c r="VF6" s="161"/>
      <c r="VG6" s="161"/>
      <c r="VH6" s="161"/>
      <c r="VI6" s="161"/>
      <c r="VJ6" s="161"/>
      <c r="VK6" s="161"/>
      <c r="VL6" s="1117"/>
      <c r="VM6" s="1120"/>
      <c r="VN6" s="120" t="s">
        <v>44</v>
      </c>
      <c r="VO6" s="121"/>
      <c r="VP6" s="122"/>
      <c r="VQ6" s="122"/>
      <c r="VR6" s="121"/>
      <c r="VS6" s="1155"/>
      <c r="VT6" s="120" t="s">
        <v>44</v>
      </c>
      <c r="VU6" s="121"/>
      <c r="VV6" s="122"/>
      <c r="VW6" s="122"/>
      <c r="VX6" s="121"/>
      <c r="VY6" s="1155"/>
      <c r="VZ6" s="120" t="s">
        <v>44</v>
      </c>
      <c r="WA6" s="121"/>
      <c r="WB6" s="122"/>
      <c r="WC6" s="122"/>
      <c r="WD6" s="121"/>
      <c r="WE6" s="1155"/>
      <c r="WF6" s="120" t="s">
        <v>44</v>
      </c>
      <c r="WG6" s="121"/>
      <c r="WH6" s="122"/>
      <c r="WI6" s="122"/>
      <c r="WJ6" s="121"/>
      <c r="WK6" s="1155"/>
      <c r="WL6" s="120" t="s">
        <v>44</v>
      </c>
      <c r="WM6" s="121"/>
      <c r="WN6" s="122"/>
      <c r="WO6" s="122"/>
      <c r="WP6" s="121"/>
      <c r="WQ6" s="1155"/>
      <c r="WR6" s="120" t="s">
        <v>44</v>
      </c>
      <c r="WS6" s="121"/>
      <c r="WT6" s="122"/>
      <c r="WU6" s="122"/>
      <c r="WV6" s="121"/>
      <c r="WW6" s="1155"/>
      <c r="WX6" s="120" t="s">
        <v>44</v>
      </c>
      <c r="WY6" s="121"/>
      <c r="WZ6" s="122"/>
      <c r="XA6" s="122"/>
      <c r="XB6" s="121"/>
      <c r="XC6" s="1155"/>
      <c r="XD6" s="120" t="s">
        <v>44</v>
      </c>
      <c r="XE6" s="121"/>
      <c r="XF6" s="122"/>
      <c r="XG6" s="122"/>
      <c r="XH6" s="121"/>
      <c r="XI6" s="1155"/>
      <c r="XJ6" s="1157"/>
      <c r="XK6" s="128" t="s">
        <v>44</v>
      </c>
      <c r="XL6" s="129"/>
      <c r="XM6" s="130"/>
      <c r="XN6" s="130"/>
      <c r="XO6" s="129"/>
      <c r="XP6" s="1141"/>
      <c r="XQ6" s="128" t="s">
        <v>44</v>
      </c>
      <c r="XR6" s="129"/>
      <c r="XS6" s="130"/>
      <c r="XT6" s="130"/>
      <c r="XU6" s="129"/>
      <c r="XV6" s="1141"/>
      <c r="XW6" s="128" t="s">
        <v>44</v>
      </c>
      <c r="XX6" s="129"/>
      <c r="XY6" s="130"/>
      <c r="XZ6" s="130"/>
      <c r="YA6" s="129"/>
      <c r="YB6" s="1141"/>
      <c r="YC6" s="128" t="s">
        <v>44</v>
      </c>
      <c r="YD6" s="129"/>
      <c r="YE6" s="130"/>
      <c r="YF6" s="130"/>
      <c r="YG6" s="129"/>
      <c r="YH6" s="1141"/>
      <c r="YI6" s="128" t="s">
        <v>44</v>
      </c>
      <c r="YJ6" s="129"/>
      <c r="YK6" s="130"/>
      <c r="YL6" s="130"/>
      <c r="YM6" s="129"/>
      <c r="YN6" s="1141"/>
      <c r="YO6" s="128" t="s">
        <v>44</v>
      </c>
      <c r="YP6" s="129"/>
      <c r="YQ6" s="130"/>
      <c r="YR6" s="130"/>
      <c r="YS6" s="129"/>
      <c r="YT6" s="1141"/>
      <c r="YU6" s="128" t="s">
        <v>44</v>
      </c>
      <c r="YV6" s="129"/>
      <c r="YW6" s="130"/>
      <c r="YX6" s="130"/>
      <c r="YY6" s="129"/>
      <c r="YZ6" s="1141"/>
      <c r="ZA6" s="128" t="s">
        <v>44</v>
      </c>
      <c r="ZB6" s="129"/>
      <c r="ZC6" s="130"/>
      <c r="ZD6" s="130"/>
      <c r="ZE6" s="129"/>
      <c r="ZF6" s="1141"/>
      <c r="ZG6" s="1146"/>
      <c r="ZH6" s="135" t="s">
        <v>44</v>
      </c>
      <c r="ZI6" s="136"/>
      <c r="ZJ6" s="137"/>
      <c r="ZK6" s="137"/>
      <c r="ZL6" s="136"/>
      <c r="ZM6" s="1123"/>
      <c r="ZN6" s="143" t="s">
        <v>44</v>
      </c>
      <c r="ZO6" s="144"/>
      <c r="ZP6" s="145"/>
      <c r="ZQ6" s="145"/>
      <c r="ZR6" s="144"/>
      <c r="ZS6" s="1129"/>
      <c r="ZT6" s="151" t="s">
        <v>44</v>
      </c>
      <c r="ZU6" s="152"/>
      <c r="ZV6" s="153"/>
      <c r="ZW6" s="153"/>
      <c r="ZX6" s="152"/>
      <c r="ZY6" s="1135"/>
      <c r="ZZ6" s="157"/>
      <c r="AAA6" s="157"/>
      <c r="AAB6" s="157"/>
      <c r="AAC6" s="157"/>
      <c r="AAD6" s="157"/>
      <c r="AAE6" s="1138"/>
      <c r="AAF6" s="161"/>
      <c r="AAG6" s="161"/>
      <c r="AAH6" s="161"/>
      <c r="AAI6" s="161"/>
      <c r="AAJ6" s="161"/>
      <c r="AAK6" s="161"/>
      <c r="AAL6" s="161"/>
      <c r="AAM6" s="161"/>
      <c r="AAN6" s="161"/>
      <c r="AAO6" s="161"/>
      <c r="AAP6" s="1117"/>
      <c r="AAQ6" s="1120"/>
      <c r="AAR6" s="120" t="s">
        <v>44</v>
      </c>
      <c r="AAS6" s="121"/>
      <c r="AAT6" s="122"/>
      <c r="AAU6" s="122"/>
      <c r="AAV6" s="121"/>
      <c r="AAW6" s="1155"/>
      <c r="AAX6" s="120" t="s">
        <v>44</v>
      </c>
      <c r="AAY6" s="121"/>
      <c r="AAZ6" s="122"/>
      <c r="ABA6" s="122"/>
      <c r="ABB6" s="121"/>
      <c r="ABC6" s="1155"/>
      <c r="ABD6" s="120" t="s">
        <v>44</v>
      </c>
      <c r="ABE6" s="121"/>
      <c r="ABF6" s="122"/>
      <c r="ABG6" s="122"/>
      <c r="ABH6" s="121"/>
      <c r="ABI6" s="1155"/>
      <c r="ABJ6" s="120" t="s">
        <v>44</v>
      </c>
      <c r="ABK6" s="121"/>
      <c r="ABL6" s="122"/>
      <c r="ABM6" s="122"/>
      <c r="ABN6" s="121"/>
      <c r="ABO6" s="1155"/>
      <c r="ABP6" s="120" t="s">
        <v>44</v>
      </c>
      <c r="ABQ6" s="121"/>
      <c r="ABR6" s="122"/>
      <c r="ABS6" s="122"/>
      <c r="ABT6" s="121"/>
      <c r="ABU6" s="1155"/>
      <c r="ABV6" s="120" t="s">
        <v>44</v>
      </c>
      <c r="ABW6" s="121"/>
      <c r="ABX6" s="122"/>
      <c r="ABY6" s="122"/>
      <c r="ABZ6" s="121"/>
      <c r="ACA6" s="1155"/>
      <c r="ACB6" s="120" t="s">
        <v>44</v>
      </c>
      <c r="ACC6" s="121"/>
      <c r="ACD6" s="122"/>
      <c r="ACE6" s="122"/>
      <c r="ACF6" s="121"/>
      <c r="ACG6" s="1155"/>
      <c r="ACH6" s="120" t="s">
        <v>44</v>
      </c>
      <c r="ACI6" s="121"/>
      <c r="ACJ6" s="122"/>
      <c r="ACK6" s="122"/>
      <c r="ACL6" s="121"/>
      <c r="ACM6" s="1155"/>
      <c r="ACN6" s="1157"/>
      <c r="ACO6" s="128" t="s">
        <v>44</v>
      </c>
      <c r="ACP6" s="129"/>
      <c r="ACQ6" s="130"/>
      <c r="ACR6" s="130"/>
      <c r="ACS6" s="129"/>
      <c r="ACT6" s="1141"/>
      <c r="ACU6" s="128" t="s">
        <v>44</v>
      </c>
      <c r="ACV6" s="129"/>
      <c r="ACW6" s="130"/>
      <c r="ACX6" s="130"/>
      <c r="ACY6" s="129"/>
      <c r="ACZ6" s="1141"/>
      <c r="ADA6" s="128" t="s">
        <v>44</v>
      </c>
      <c r="ADB6" s="129"/>
      <c r="ADC6" s="130"/>
      <c r="ADD6" s="130"/>
      <c r="ADE6" s="129"/>
      <c r="ADF6" s="1141"/>
      <c r="ADG6" s="128" t="s">
        <v>44</v>
      </c>
      <c r="ADH6" s="129"/>
      <c r="ADI6" s="130"/>
      <c r="ADJ6" s="130"/>
      <c r="ADK6" s="129"/>
      <c r="ADL6" s="1141"/>
      <c r="ADM6" s="128" t="s">
        <v>44</v>
      </c>
      <c r="ADN6" s="129"/>
      <c r="ADO6" s="130"/>
      <c r="ADP6" s="130"/>
      <c r="ADQ6" s="129"/>
      <c r="ADR6" s="1141"/>
      <c r="ADS6" s="128" t="s">
        <v>44</v>
      </c>
      <c r="ADT6" s="129"/>
      <c r="ADU6" s="130"/>
      <c r="ADV6" s="130"/>
      <c r="ADW6" s="129"/>
      <c r="ADX6" s="1141"/>
      <c r="ADY6" s="128" t="s">
        <v>44</v>
      </c>
      <c r="ADZ6" s="129"/>
      <c r="AEA6" s="130"/>
      <c r="AEB6" s="130"/>
      <c r="AEC6" s="129"/>
      <c r="AED6" s="1141"/>
      <c r="AEE6" s="128" t="s">
        <v>44</v>
      </c>
      <c r="AEF6" s="129"/>
      <c r="AEG6" s="130"/>
      <c r="AEH6" s="130"/>
      <c r="AEI6" s="129"/>
      <c r="AEJ6" s="1141"/>
      <c r="AEK6" s="1146"/>
      <c r="AEL6" s="135" t="s">
        <v>44</v>
      </c>
      <c r="AEM6" s="136"/>
      <c r="AEN6" s="137"/>
      <c r="AEO6" s="137"/>
      <c r="AEP6" s="136"/>
      <c r="AEQ6" s="1123"/>
      <c r="AER6" s="143" t="s">
        <v>44</v>
      </c>
      <c r="AES6" s="144"/>
      <c r="AET6" s="145"/>
      <c r="AEU6" s="145"/>
      <c r="AEV6" s="144"/>
      <c r="AEW6" s="1129"/>
      <c r="AEX6" s="151" t="s">
        <v>44</v>
      </c>
      <c r="AEY6" s="152"/>
      <c r="AEZ6" s="153"/>
      <c r="AFA6" s="153"/>
      <c r="AFB6" s="152"/>
      <c r="AFC6" s="1135"/>
      <c r="AFD6" s="157"/>
      <c r="AFE6" s="157"/>
      <c r="AFF6" s="157"/>
      <c r="AFG6" s="157"/>
      <c r="AFH6" s="157"/>
      <c r="AFI6" s="1138"/>
      <c r="AFJ6" s="161"/>
      <c r="AFK6" s="161"/>
      <c r="AFL6" s="161"/>
      <c r="AFM6" s="161"/>
      <c r="AFN6" s="161"/>
      <c r="AFO6" s="161"/>
      <c r="AFP6" s="161"/>
      <c r="AFQ6" s="161"/>
      <c r="AFR6" s="161"/>
      <c r="AFS6" s="161"/>
      <c r="AFT6" s="1117"/>
      <c r="AFU6" s="1120"/>
      <c r="AFV6" s="22" t="s">
        <v>44</v>
      </c>
      <c r="AFW6" s="102"/>
      <c r="AFX6" s="104"/>
      <c r="AFY6" s="104"/>
      <c r="AFZ6" s="102"/>
      <c r="AGA6" s="1160"/>
      <c r="AGB6" s="22" t="s">
        <v>44</v>
      </c>
      <c r="AGC6" s="102"/>
      <c r="AGD6" s="104"/>
      <c r="AGE6" s="104"/>
      <c r="AGF6" s="102"/>
      <c r="AGG6" s="1160"/>
      <c r="AGH6" s="22" t="s">
        <v>44</v>
      </c>
      <c r="AGI6" s="102"/>
      <c r="AGJ6" s="104"/>
      <c r="AGK6" s="104"/>
      <c r="AGL6" s="102"/>
      <c r="AGM6" s="1160"/>
      <c r="AGN6" s="22" t="s">
        <v>44</v>
      </c>
      <c r="AGO6" s="102"/>
      <c r="AGP6" s="104"/>
      <c r="AGQ6" s="104"/>
      <c r="AGR6" s="102"/>
      <c r="AGS6" s="1160"/>
      <c r="AGT6" s="22" t="s">
        <v>44</v>
      </c>
      <c r="AGU6" s="102"/>
      <c r="AGV6" s="104"/>
      <c r="AGW6" s="104"/>
      <c r="AGX6" s="102"/>
      <c r="AGY6" s="1160"/>
      <c r="AGZ6" s="102"/>
      <c r="AHA6" s="102"/>
      <c r="AHB6" s="102"/>
      <c r="AHC6" s="102"/>
      <c r="AHD6" s="102"/>
      <c r="AHE6" s="102"/>
      <c r="AHF6" s="102"/>
      <c r="AHG6" s="102"/>
      <c r="AHH6" s="102"/>
      <c r="AHI6" s="102"/>
      <c r="AHJ6" s="102"/>
      <c r="AHK6" s="102"/>
      <c r="AHL6" s="102"/>
      <c r="AHM6" s="102"/>
      <c r="AHN6" s="102"/>
      <c r="AHO6" s="102"/>
      <c r="AHP6" s="1182"/>
    </row>
    <row r="7" spans="1:900" x14ac:dyDescent="0.25">
      <c r="A7" s="1"/>
    </row>
    <row r="8" spans="1:900" x14ac:dyDescent="0.25">
      <c r="A8" s="1"/>
    </row>
    <row r="9" spans="1:900" x14ac:dyDescent="0.25">
      <c r="A9" s="1"/>
    </row>
  </sheetData>
  <mergeCells count="300">
    <mergeCell ref="ACN2:ACN6"/>
    <mergeCell ref="ACO2:ACS2"/>
    <mergeCell ref="ACT2:ACT6"/>
    <mergeCell ref="AFT2:AFT6"/>
    <mergeCell ref="AFU2:AFU6"/>
    <mergeCell ref="AEW2:AEW6"/>
    <mergeCell ref="AEX2:AFB2"/>
    <mergeCell ref="AFC2:AFC6"/>
    <mergeCell ref="AFI2:AFI6"/>
    <mergeCell ref="AEJ2:AEJ6"/>
    <mergeCell ref="AEK2:AEK6"/>
    <mergeCell ref="AEL2:AEP2"/>
    <mergeCell ref="AEQ2:AEQ6"/>
    <mergeCell ref="AER2:AEV2"/>
    <mergeCell ref="ACU2:ACY2"/>
    <mergeCell ref="ACZ2:ACZ6"/>
    <mergeCell ref="ADA2:ADE2"/>
    <mergeCell ref="ADF2:ADF6"/>
    <mergeCell ref="ADG2:ADK2"/>
    <mergeCell ref="ADL2:ADL6"/>
    <mergeCell ref="ADM2:ADQ2"/>
    <mergeCell ref="ADR2:ADR6"/>
    <mergeCell ref="ADS2:ADW2"/>
    <mergeCell ref="AEL1:AEP1"/>
    <mergeCell ref="AER1:AEV1"/>
    <mergeCell ref="AEX1:AFB1"/>
    <mergeCell ref="AFJ1:AFS1"/>
    <mergeCell ref="AAR2:AAV2"/>
    <mergeCell ref="AAW2:AAW6"/>
    <mergeCell ref="AAX2:ABB2"/>
    <mergeCell ref="ABC2:ABC6"/>
    <mergeCell ref="ABD2:ABH2"/>
    <mergeCell ref="ABI2:ABI6"/>
    <mergeCell ref="ABJ2:ABN2"/>
    <mergeCell ref="ABO2:ABO6"/>
    <mergeCell ref="ABP2:ABT2"/>
    <mergeCell ref="ABU2:ABU6"/>
    <mergeCell ref="ABV2:ABZ2"/>
    <mergeCell ref="ACA2:ACA6"/>
    <mergeCell ref="ACB2:ACF2"/>
    <mergeCell ref="ACG2:ACG6"/>
    <mergeCell ref="ACH2:ACL2"/>
    <mergeCell ref="ACM2:ACM6"/>
    <mergeCell ref="ADX2:ADX6"/>
    <mergeCell ref="ADY2:AEC2"/>
    <mergeCell ref="AED2:AED6"/>
    <mergeCell ref="AEE2:AEI2"/>
    <mergeCell ref="AAQ2:AAQ6"/>
    <mergeCell ref="ZG2:ZG6"/>
    <mergeCell ref="ZH2:ZL2"/>
    <mergeCell ref="ZM2:ZM6"/>
    <mergeCell ref="ZN2:ZR2"/>
    <mergeCell ref="ZS2:ZS6"/>
    <mergeCell ref="ZT2:ZX2"/>
    <mergeCell ref="ZY2:ZY6"/>
    <mergeCell ref="AAE2:AAE6"/>
    <mergeCell ref="AAP2:AAP6"/>
    <mergeCell ref="YH2:YH6"/>
    <mergeCell ref="YI2:YM2"/>
    <mergeCell ref="YN2:YN6"/>
    <mergeCell ref="YO2:YS2"/>
    <mergeCell ref="YT2:YT6"/>
    <mergeCell ref="YU2:YY2"/>
    <mergeCell ref="YZ2:YZ6"/>
    <mergeCell ref="ZA2:ZE2"/>
    <mergeCell ref="ZF2:ZF6"/>
    <mergeCell ref="XI2:XI6"/>
    <mergeCell ref="XJ2:XJ6"/>
    <mergeCell ref="XK2:XO2"/>
    <mergeCell ref="XP2:XP6"/>
    <mergeCell ref="XQ2:XU2"/>
    <mergeCell ref="XV2:XV6"/>
    <mergeCell ref="XW2:YA2"/>
    <mergeCell ref="YB2:YB6"/>
    <mergeCell ref="YC2:YG2"/>
    <mergeCell ref="UP2:UT2"/>
    <mergeCell ref="UU2:UU6"/>
    <mergeCell ref="VA2:VA6"/>
    <mergeCell ref="VL2:VL6"/>
    <mergeCell ref="VM2:VM6"/>
    <mergeCell ref="ZH1:ZL1"/>
    <mergeCell ref="ZN1:ZR1"/>
    <mergeCell ref="ZT1:ZX1"/>
    <mergeCell ref="AAF1:AAO1"/>
    <mergeCell ref="VN2:VR2"/>
    <mergeCell ref="VS2:VS6"/>
    <mergeCell ref="VT2:VX2"/>
    <mergeCell ref="VY2:VY6"/>
    <mergeCell ref="VZ2:WD2"/>
    <mergeCell ref="WE2:WE6"/>
    <mergeCell ref="WF2:WJ2"/>
    <mergeCell ref="WK2:WK6"/>
    <mergeCell ref="WL2:WP2"/>
    <mergeCell ref="WQ2:WQ6"/>
    <mergeCell ref="WR2:WV2"/>
    <mergeCell ref="WW2:WW6"/>
    <mergeCell ref="WX2:XB2"/>
    <mergeCell ref="XC2:XC6"/>
    <mergeCell ref="XD2:XH2"/>
    <mergeCell ref="TQ2:TU2"/>
    <mergeCell ref="TV2:TV6"/>
    <mergeCell ref="TW2:UA2"/>
    <mergeCell ref="UB2:UB6"/>
    <mergeCell ref="UC2:UC6"/>
    <mergeCell ref="UD2:UH2"/>
    <mergeCell ref="UI2:UI6"/>
    <mergeCell ref="UJ2:UN2"/>
    <mergeCell ref="UO2:UO6"/>
    <mergeCell ref="SR2:SR6"/>
    <mergeCell ref="SS2:SW2"/>
    <mergeCell ref="SX2:SX6"/>
    <mergeCell ref="SY2:TC2"/>
    <mergeCell ref="TD2:TD6"/>
    <mergeCell ref="TE2:TI2"/>
    <mergeCell ref="TJ2:TJ6"/>
    <mergeCell ref="TK2:TO2"/>
    <mergeCell ref="TP2:TP6"/>
    <mergeCell ref="UD1:UH1"/>
    <mergeCell ref="UJ1:UN1"/>
    <mergeCell ref="UP1:UT1"/>
    <mergeCell ref="VB1:VK1"/>
    <mergeCell ref="QJ2:QN2"/>
    <mergeCell ref="QO2:QO6"/>
    <mergeCell ref="QP2:QT2"/>
    <mergeCell ref="QU2:QU6"/>
    <mergeCell ref="QV2:QZ2"/>
    <mergeCell ref="RA2:RA6"/>
    <mergeCell ref="RB2:RF2"/>
    <mergeCell ref="RG2:RG6"/>
    <mergeCell ref="RH2:RL2"/>
    <mergeCell ref="RM2:RM6"/>
    <mergeCell ref="RN2:RR2"/>
    <mergeCell ref="RS2:RS6"/>
    <mergeCell ref="RT2:RX2"/>
    <mergeCell ref="RY2:RY6"/>
    <mergeCell ref="RZ2:SD2"/>
    <mergeCell ref="SE2:SE6"/>
    <mergeCell ref="SF2:SF6"/>
    <mergeCell ref="SG2:SK2"/>
    <mergeCell ref="SL2:SL6"/>
    <mergeCell ref="SM2:SQ2"/>
    <mergeCell ref="QH2:QH6"/>
    <mergeCell ref="QI2:QI6"/>
    <mergeCell ref="PQ2:PQ6"/>
    <mergeCell ref="PW2:PW6"/>
    <mergeCell ref="OF2:OF6"/>
    <mergeCell ref="OG2:OK2"/>
    <mergeCell ref="OL2:OL6"/>
    <mergeCell ref="OM2:OQ2"/>
    <mergeCell ref="OR2:OR6"/>
    <mergeCell ref="OS2:OW2"/>
    <mergeCell ref="OX2:OX6"/>
    <mergeCell ref="OY2:OY6"/>
    <mergeCell ref="OZ2:PD2"/>
    <mergeCell ref="PE2:PE6"/>
    <mergeCell ref="PF2:PJ2"/>
    <mergeCell ref="PK2:PK6"/>
    <mergeCell ref="PL2:PP2"/>
    <mergeCell ref="OZ1:PD1"/>
    <mergeCell ref="PF1:PJ1"/>
    <mergeCell ref="PL1:PP1"/>
    <mergeCell ref="PX1:QG1"/>
    <mergeCell ref="LF2:LJ2"/>
    <mergeCell ref="LL2:LP2"/>
    <mergeCell ref="LQ2:LQ6"/>
    <mergeCell ref="LR2:LV2"/>
    <mergeCell ref="LW2:LW6"/>
    <mergeCell ref="LX2:MB2"/>
    <mergeCell ref="MC2:MC6"/>
    <mergeCell ref="MD2:MH2"/>
    <mergeCell ref="MI2:MI6"/>
    <mergeCell ref="MJ2:MN2"/>
    <mergeCell ref="MO2:MO6"/>
    <mergeCell ref="MP2:MT2"/>
    <mergeCell ref="MU2:MU6"/>
    <mergeCell ref="MV2:MZ2"/>
    <mergeCell ref="NA2:NA6"/>
    <mergeCell ref="NB2:NB6"/>
    <mergeCell ref="NC2:NG2"/>
    <mergeCell ref="NH2:NH6"/>
    <mergeCell ref="NI2:NM2"/>
    <mergeCell ref="NN2:NN6"/>
    <mergeCell ref="JV1:JZ1"/>
    <mergeCell ref="KB1:KF1"/>
    <mergeCell ref="KH1:KL1"/>
    <mergeCell ref="KT1:LC1"/>
    <mergeCell ref="I2:I6"/>
    <mergeCell ref="CY2:DC2"/>
    <mergeCell ref="DE2:DI2"/>
    <mergeCell ref="DK2:DL2"/>
    <mergeCell ref="DN2:DR2"/>
    <mergeCell ref="DU2:DY2"/>
    <mergeCell ref="EA2:EE2"/>
    <mergeCell ref="EG2:EK2"/>
    <mergeCell ref="AA2:AA6"/>
    <mergeCell ref="AB2:AF2"/>
    <mergeCell ref="AG2:AG6"/>
    <mergeCell ref="AH2:AL2"/>
    <mergeCell ref="BW2:BW6"/>
    <mergeCell ref="BX2:CB2"/>
    <mergeCell ref="CC2:CC6"/>
    <mergeCell ref="CD2:CH2"/>
    <mergeCell ref="CI2:CI6"/>
    <mergeCell ref="CJ2:CN2"/>
    <mergeCell ref="BE2:BE6"/>
    <mergeCell ref="BF2:BJ2"/>
    <mergeCell ref="AGG2:AGG6"/>
    <mergeCell ref="AGH2:AGL2"/>
    <mergeCell ref="AGM2:AGM6"/>
    <mergeCell ref="AGN2:AGR2"/>
    <mergeCell ref="AGS2:AGS6"/>
    <mergeCell ref="AGT2:AGX2"/>
    <mergeCell ref="AGY2:AGY6"/>
    <mergeCell ref="AGZ2:AHO2"/>
    <mergeCell ref="AHP2:AHP6"/>
    <mergeCell ref="C2:H2"/>
    <mergeCell ref="J2:N2"/>
    <mergeCell ref="O2:O6"/>
    <mergeCell ref="P2:T2"/>
    <mergeCell ref="AFV2:AFZ2"/>
    <mergeCell ref="AGA2:AGA6"/>
    <mergeCell ref="AGB2:AGF2"/>
    <mergeCell ref="EM2:EV2"/>
    <mergeCell ref="EX2:FM2"/>
    <mergeCell ref="FO2:FY2"/>
    <mergeCell ref="LK2:LK6"/>
    <mergeCell ref="NO2:NS2"/>
    <mergeCell ref="NT2:NT6"/>
    <mergeCell ref="NU2:NY2"/>
    <mergeCell ref="NZ2:NZ6"/>
    <mergeCell ref="OA2:OE2"/>
    <mergeCell ref="AM2:AM6"/>
    <mergeCell ref="AN2:AR2"/>
    <mergeCell ref="AS2:AS6"/>
    <mergeCell ref="AT2:AX2"/>
    <mergeCell ref="AY2:AY6"/>
    <mergeCell ref="AZ2:BD2"/>
    <mergeCell ref="U2:U6"/>
    <mergeCell ref="V2:Z2"/>
    <mergeCell ref="BK2:BK6"/>
    <mergeCell ref="BL2:BP2"/>
    <mergeCell ref="BQ2:BQ6"/>
    <mergeCell ref="BR2:BV2"/>
    <mergeCell ref="DM2:DM6"/>
    <mergeCell ref="DS2:DS6"/>
    <mergeCell ref="DZ2:DZ6"/>
    <mergeCell ref="EF2:EF6"/>
    <mergeCell ref="EL2:EL6"/>
    <mergeCell ref="CO2:CO6"/>
    <mergeCell ref="CP2:CT2"/>
    <mergeCell ref="CU2:CU6"/>
    <mergeCell ref="CV2:CV6"/>
    <mergeCell ref="DD2:DD6"/>
    <mergeCell ref="DJ2:DJ6"/>
    <mergeCell ref="GH2:GL2"/>
    <mergeCell ref="GM2:GM6"/>
    <mergeCell ref="GN2:GR2"/>
    <mergeCell ref="GS2:GS6"/>
    <mergeCell ref="GT2:GX2"/>
    <mergeCell ref="GY2:GY6"/>
    <mergeCell ref="EW2:EW6"/>
    <mergeCell ref="FN2:FN6"/>
    <mergeCell ref="GA2:GA6"/>
    <mergeCell ref="GB2:GF2"/>
    <mergeCell ref="GG2:GG6"/>
    <mergeCell ref="JB2:JB6"/>
    <mergeCell ref="JC2:JG2"/>
    <mergeCell ref="JH2:JH6"/>
    <mergeCell ref="JI2:JM2"/>
    <mergeCell ref="HR2:HV2"/>
    <mergeCell ref="HW2:HW6"/>
    <mergeCell ref="HX2:HX6"/>
    <mergeCell ref="GZ2:HD2"/>
    <mergeCell ref="HE2:HE6"/>
    <mergeCell ref="HF2:HJ2"/>
    <mergeCell ref="HK2:HK6"/>
    <mergeCell ref="HL2:HP2"/>
    <mergeCell ref="HQ2:HQ6"/>
    <mergeCell ref="ID2:ID6"/>
    <mergeCell ref="HY2:IC2"/>
    <mergeCell ref="IE2:II2"/>
    <mergeCell ref="IJ2:IJ6"/>
    <mergeCell ref="IK2:IO2"/>
    <mergeCell ref="IP2:IP6"/>
    <mergeCell ref="IQ2:IU2"/>
    <mergeCell ref="IV2:IV6"/>
    <mergeCell ref="IW2:JA2"/>
    <mergeCell ref="LD2:LD6"/>
    <mergeCell ref="LE2:LE6"/>
    <mergeCell ref="KA2:KA6"/>
    <mergeCell ref="KB2:KF2"/>
    <mergeCell ref="KG2:KG6"/>
    <mergeCell ref="KH2:KL2"/>
    <mergeCell ref="KM2:KM6"/>
    <mergeCell ref="KS2:KS6"/>
    <mergeCell ref="JN2:JN6"/>
    <mergeCell ref="JO2:JS2"/>
    <mergeCell ref="JT2:JT6"/>
    <mergeCell ref="JU2:JU6"/>
    <mergeCell ref="JV2:JZ2"/>
  </mergeCells>
  <dataValidations disablePrompts="1" count="3">
    <dataValidation type="list" allowBlank="1" showInputMessage="1" showErrorMessage="1" sqref="K5:K6 Q5:Q6 W5:W6 AC5:AC6 AI5:AI6 AO5:AO6 AU5:AU6 BA5:BA6 BG5:BG6 BM5:BM6 BS5:BS6 BY5:BY6 CE5:CE6 CK5:CK6 CQ5:CQ6 GC5:GC6 GI5:GI6 GO5:GO6 GU5:GU6 HA5:HA6 HG5:HG6 HM5:HM6 HS5:HS6 HZ5:HZ6 IF5:IF6 IL5:IL6 IR5:IR6 IX5:IX6 JD5:JD6 JJ5:JJ6 JP5:JP6 JW5:JW6 KC5:KC6 KI5:KI6 AFW5:AFW6 AGC5:AGC6 AGI5:AGI6 AGO5:AGO6 AGU5:AGU6 LG5:LG6 LM5:LM6 LS5:LS6 LY5:LY6 ME5:ME6 MK5:MK6 MQ5:MQ6 MW5:MW6 ND5:ND6 NJ5:NJ6 NP5:NP6 NV5:NV6 OB5:OB6 OH5:OH6 ON5:ON6 OT5:OT6 PA5:PA6 PG5:PG6 PM5:PM6 QK5:QK6 QQ5:QQ6 QW5:QW6 RC5:RC6 RI5:RI6 RO5:RO6 RU5:RU6 SA5:SA6 SH5:SH6 SN5:SN6 ST5:ST6 SZ5:SZ6 TF5:TF6 TL5:TL6 TR5:TR6 TX5:TX6 UE5:UE6 UK5:UK6 UQ5:UQ6 VO5:VO6 VU5:VU6 WA5:WA6 WG5:WG6 WM5:WM6 WS5:WS6 WY5:WY6 XE5:XE6 XL5:XL6 XR5:XR6 XX5:XX6 YD5:YD6 YJ5:YJ6 YP5:YP6 YV5:YV6 ZB5:ZB6 ZI5:ZI6 ZO5:ZO6 ZU5:ZU6 AAS5:AAS6 AAY5:AAY6 ABE5:ABE6 ABK5:ABK6 ABQ5:ABQ6 ABW5:ABW6 ACC5:ACC6 ACI5:ACI6 ACP5:ACP6 ACV5:ACV6 ADB5:ADB6 ADH5:ADH6 ADN5:ADN6 ADT5:ADT6 ADZ5:ADZ6 AEF5:AEF6 AEM5:AEM6 AES5:AES6 AEY5:AEY6">
      <formula1>INV</formula1>
    </dataValidation>
    <dataValidation type="list" allowBlank="1" showInputMessage="1" showErrorMessage="1" sqref="L5:L6 R5:R6 X5:X6 AD5:AD6 AJ5:AJ6 AP5:AP6 AV5:AV6 BB5:BB6 BH5:BH6 BN5:BN6 BT5:BT6 BZ5:BZ6 CF5:CF6 CL5:CL6 CR5:CR6 GD5:GD6 GJ5:GJ6 GP5:GP6 GV5:GV6 HB5:HB6 HH5:HH6 HN5:HN6 HT5:HT6 IA5:IA6 IG5:IG6 IM5:IM6 IS5:IS6 IY5:IY6 JE5:JE6 JK5:JK6 JQ5:JQ6 JX5:JX6 KD5:KD6 KJ5:KJ6 AFX5:AFX6 AGD5:AGD6 AGJ5:AGJ6 AGP5:AGP6 AGV5:AGV6 LH5:LH6 LN5:LN6 LT5:LT6 LZ5:LZ6 MF5:MF6 ML5:ML6 MR5:MR6 MX5:MX6 NE5:NE6 NK5:NK6 NQ5:NQ6 NW5:NW6 OC5:OC6 OI5:OI6 OO5:OO6 OU5:OU6 PB5:PB6 PH5:PH6 PN5:PN6 QL5:QL6 QR5:QR6 QX5:QX6 RD5:RD6 RJ5:RJ6 RP5:RP6 RV5:RV6 SB5:SB6 SI5:SI6 SO5:SO6 SU5:SU6 TA5:TA6 TG5:TG6 TM5:TM6 TS5:TS6 TY5:TY6 UF5:UF6 UL5:UL6 UR5:UR6 VP5:VP6 VV5:VV6 WB5:WB6 WH5:WH6 WN5:WN6 WT5:WT6 WZ5:WZ6 XF5:XF6 XM5:XM6 XS5:XS6 XY5:XY6 YE5:YE6 YK5:YK6 YQ5:YQ6 YW5:YW6 ZC5:ZC6 ZJ5:ZJ6 ZP5:ZP6 ZV5:ZV6 AAT5:AAT6 AAZ5:AAZ6 ABF5:ABF6 ABL5:ABL6 ABR5:ABR6 ABX5:ABX6 ACD5:ACD6 ACJ5:ACJ6 ACQ5:ACQ6 ACW5:ACW6 ADC5:ADC6 ADI5:ADI6 ADO5:ADO6 ADU5:ADU6 AEA5:AEA6 AEG5:AEG6 AEN5:AEN6 AET5:AET6 AEZ5:AEZ6">
      <formula1>Type</formula1>
    </dataValidation>
    <dataValidation type="list" allowBlank="1" showInputMessage="1" showErrorMessage="1" sqref="M5:M6 S5:S6 Y5:Y6 AE5:AE6 AK5:AK6 AQ5:AQ6 AW5:AW6 BC5:BC6 BI5:BI6 BO5:BO6 BU5:BU6 CA5:CA6 CG5:CG6 CM5:CM6 CS5:CS6 GE5:GE6 GK5:GK6 GQ5:GQ6 GW5:GW6 HC5:HC6 HI5:HI6 HO5:HO6 HU5:HU6 IB5:IB6 IH5:IH6 IN5:IN6 IT5:IT6 IZ5:IZ6 JF5:JF6 JL5:JL6 JR5:JR6 JY5:JY6 KE5:KE6 KK5:KK6 AFY5:AFY6 AGE5:AGE6 AGK5:AGK6 AGQ5:AGQ6 AGW5:AGW6 LI5:LI6 LO5:LO6 LU5:LU6 MA5:MA6 MG5:MG6 MM5:MM6 MS5:MS6 MY5:MY6 NF5:NF6 NL5:NL6 NR5:NR6 NX5:NX6 OD5:OD6 OJ5:OJ6 OP5:OP6 OV5:OV6 PC5:PC6 PI5:PI6 PO5:PO6 QM5:QM6 QS5:QS6 QY5:QY6 RE5:RE6 RK5:RK6 RQ5:RQ6 RW5:RW6 SC5:SC6 SJ5:SJ6 SP5:SP6 SV5:SV6 TB5:TB6 TH5:TH6 TN5:TN6 TT5:TT6 TZ5:TZ6 UG5:UG6 UM5:UM6 US5:US6 VQ5:VQ6 VW5:VW6 WC5:WC6 WI5:WI6 WO5:WO6 WU5:WU6 XA5:XA6 XG5:XG6 XN5:XN6 XT5:XT6 XZ5:XZ6 YF5:YF6 YL5:YL6 YR5:YR6 YX5:YX6 ZD5:ZD6 ZK5:ZK6 ZQ5:ZQ6 ZW5:ZW6 AAU5:AAU6 ABA5:ABA6 ABG5:ABG6 ABM5:ABM6 ABS5:ABS6 ABY5:ABY6 ACE5:ACE6 ACK5:ACK6 ACR5:ACR6 ACX5:ACX6 ADD5:ADD6 ADJ5:ADJ6 ADP5:ADP6 ADV5:ADV6 AEB5:AEB6 AEH5:AEH6 AEO5:AEO6 AEU5:AEU6 AFA5:AFA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s>
  <pageMargins left="0.7" right="0.7" top="0.75" bottom="0.75" header="0.3" footer="0.3"/>
  <pageSetup paperSize="9"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rgb="FF92D050"/>
  </sheetPr>
  <dimension ref="A1:FC19"/>
  <sheetViews>
    <sheetView zoomScale="70" zoomScaleNormal="70" workbookViewId="0">
      <selection activeCell="BJ39" sqref="A37:BJ39"/>
    </sheetView>
  </sheetViews>
  <sheetFormatPr defaultRowHeight="15" outlineLevelCol="1" x14ac:dyDescent="0.25"/>
  <cols>
    <col min="1" max="1" width="9.140625" style="3"/>
    <col min="2" max="2" width="22.140625" style="3" customWidth="1"/>
    <col min="3" max="3" width="15.5703125" style="40" hidden="1" customWidth="1" outlineLevel="1"/>
    <col min="4" max="4" width="11" style="40" hidden="1" customWidth="1" outlineLevel="1"/>
    <col min="5" max="5" width="17.5703125" style="40" hidden="1" customWidth="1" outlineLevel="1"/>
    <col min="6" max="6" width="23.5703125" style="40" hidden="1" customWidth="1" outlineLevel="1"/>
    <col min="7" max="7" width="9.140625" style="40" hidden="1" customWidth="1" outlineLevel="1"/>
    <col min="8" max="8" width="9.140625" collapsed="1"/>
    <col min="9" max="9" width="15.5703125" style="40" hidden="1" customWidth="1" outlineLevel="1"/>
    <col min="10" max="10" width="11" style="40" hidden="1" customWidth="1" outlineLevel="1"/>
    <col min="11" max="11" width="17.5703125" style="40" hidden="1" customWidth="1" outlineLevel="1"/>
    <col min="12" max="12" width="23.5703125" style="40" hidden="1" customWidth="1" outlineLevel="1"/>
    <col min="13" max="13" width="9.140625" style="40" hidden="1" customWidth="1" outlineLevel="1"/>
    <col min="14" max="14" width="9.140625" collapsed="1"/>
    <col min="15" max="15" width="15.5703125" style="40" hidden="1" customWidth="1" outlineLevel="1"/>
    <col min="16" max="16" width="11" style="40" hidden="1" customWidth="1" outlineLevel="1"/>
    <col min="17" max="17" width="17.5703125" style="40" hidden="1" customWidth="1" outlineLevel="1"/>
    <col min="18" max="18" width="23.5703125" style="40" hidden="1" customWidth="1" outlineLevel="1"/>
    <col min="19" max="19" width="9.140625" style="40" hidden="1" customWidth="1" outlineLevel="1"/>
    <col min="20" max="20" width="9.140625" collapsed="1"/>
    <col min="21" max="21" width="15.5703125" style="40" hidden="1" customWidth="1" outlineLevel="1"/>
    <col min="22" max="22" width="11" style="40" hidden="1" customWidth="1" outlineLevel="1"/>
    <col min="23" max="23" width="17.5703125" style="40" hidden="1" customWidth="1" outlineLevel="1"/>
    <col min="24" max="24" width="23.5703125" style="40" hidden="1" customWidth="1" outlineLevel="1"/>
    <col min="25" max="25" width="9.140625" style="40" hidden="1" customWidth="1" outlineLevel="1"/>
    <col min="26" max="26" width="9.140625" collapsed="1"/>
    <col min="27" max="27" width="15.5703125" style="40" hidden="1" customWidth="1" outlineLevel="1"/>
    <col min="28" max="28" width="11" style="40" hidden="1" customWidth="1" outlineLevel="1"/>
    <col min="29" max="29" width="17.5703125" style="40" hidden="1" customWidth="1" outlineLevel="1"/>
    <col min="30" max="30" width="23.5703125" style="40" hidden="1" customWidth="1" outlineLevel="1"/>
    <col min="31" max="31" width="9.140625" style="40" hidden="1" customWidth="1" outlineLevel="1"/>
    <col min="32" max="32" width="9.140625" collapsed="1"/>
    <col min="33" max="33" width="15.5703125" style="40" hidden="1" customWidth="1" outlineLevel="1"/>
    <col min="34" max="34" width="11" style="40" hidden="1" customWidth="1" outlineLevel="1"/>
    <col min="35" max="35" width="17.5703125" style="40" hidden="1" customWidth="1" outlineLevel="1"/>
    <col min="36" max="36" width="23.5703125" style="40" hidden="1" customWidth="1" outlineLevel="1"/>
    <col min="37" max="37" width="9.140625" style="40" hidden="1" customWidth="1" outlineLevel="1"/>
    <col min="38" max="38" width="9.140625" collapsed="1"/>
    <col min="39" max="39" width="15.5703125" style="40" hidden="1" customWidth="1" outlineLevel="1"/>
    <col min="40" max="40" width="11" style="40" hidden="1" customWidth="1" outlineLevel="1"/>
    <col min="41" max="41" width="17.5703125" style="40" hidden="1" customWidth="1" outlineLevel="1"/>
    <col min="42" max="42" width="23.5703125" style="40" hidden="1" customWidth="1" outlineLevel="1"/>
    <col min="43" max="43" width="9.140625" style="40" hidden="1" customWidth="1" outlineLevel="1"/>
    <col min="44" max="44" width="9.140625" collapsed="1"/>
    <col min="45" max="45" width="15.5703125" style="40" hidden="1" customWidth="1" outlineLevel="1"/>
    <col min="46" max="46" width="11" style="40" hidden="1" customWidth="1" outlineLevel="1"/>
    <col min="47" max="47" width="17.5703125" style="40" hidden="1" customWidth="1" outlineLevel="1"/>
    <col min="48" max="48" width="23.5703125" style="40" hidden="1" customWidth="1" outlineLevel="1"/>
    <col min="49" max="49" width="9.140625" style="40" hidden="1" customWidth="1" outlineLevel="1"/>
    <col min="50" max="50" width="9.140625" collapsed="1"/>
    <col min="51" max="51" width="15.5703125" style="40" hidden="1" customWidth="1" outlineLevel="1"/>
    <col min="52" max="52" width="11" style="40" hidden="1" customWidth="1" outlineLevel="1"/>
    <col min="53" max="53" width="17.5703125" style="40" hidden="1" customWidth="1" outlineLevel="1"/>
    <col min="54" max="54" width="23.5703125" style="40" hidden="1" customWidth="1" outlineLevel="1"/>
    <col min="55" max="55" width="9.140625" style="40" hidden="1" customWidth="1" outlineLevel="1"/>
    <col min="56" max="56" width="9.140625" collapsed="1"/>
    <col min="57" max="57" width="15.5703125" style="40" hidden="1" customWidth="1" outlineLevel="1"/>
    <col min="58" max="58" width="11" style="40" hidden="1" customWidth="1" outlineLevel="1"/>
    <col min="59" max="59" width="17.5703125" style="40" hidden="1" customWidth="1" outlineLevel="1"/>
    <col min="60" max="60" width="23.5703125" style="40" hidden="1" customWidth="1" outlineLevel="1"/>
    <col min="61" max="61" width="9.140625" style="40" hidden="1" customWidth="1" outlineLevel="1"/>
    <col min="62" max="62" width="9.140625" collapsed="1"/>
    <col min="63" max="63" width="15.5703125" style="40" hidden="1" customWidth="1" outlineLevel="1"/>
    <col min="64" max="64" width="11" style="40" hidden="1" customWidth="1" outlineLevel="1"/>
    <col min="65" max="65" width="17.5703125" style="40" hidden="1" customWidth="1" outlineLevel="1"/>
    <col min="66" max="66" width="23.5703125" style="40" hidden="1" customWidth="1" outlineLevel="1"/>
    <col min="67" max="67" width="9.140625" style="40" hidden="1" customWidth="1" outlineLevel="1"/>
    <col min="68" max="68" width="9.140625" collapsed="1"/>
    <col min="69" max="69" width="15.5703125" style="40" hidden="1" customWidth="1" outlineLevel="1"/>
    <col min="70" max="70" width="11" style="40" hidden="1" customWidth="1" outlineLevel="1"/>
    <col min="71" max="71" width="17.5703125" style="40" hidden="1" customWidth="1" outlineLevel="1"/>
    <col min="72" max="72" width="23.5703125" style="40" hidden="1" customWidth="1" outlineLevel="1"/>
    <col min="73" max="73" width="9.140625" style="40" hidden="1" customWidth="1" outlineLevel="1"/>
    <col min="74" max="74" width="9.140625" collapsed="1"/>
    <col min="75" max="75" width="15.5703125" style="40" hidden="1" customWidth="1" outlineLevel="1"/>
    <col min="76" max="76" width="11" style="40" hidden="1" customWidth="1" outlineLevel="1"/>
    <col min="77" max="77" width="17.5703125" style="40" hidden="1" customWidth="1" outlineLevel="1"/>
    <col min="78" max="78" width="23.5703125" style="40" hidden="1" customWidth="1" outlineLevel="1"/>
    <col min="79" max="79" width="9.140625" style="40" hidden="1" customWidth="1" outlineLevel="1"/>
    <col min="80" max="80" width="9.140625" collapsed="1"/>
    <col min="81" max="81" width="15.5703125" style="40" hidden="1" customWidth="1" outlineLevel="1"/>
    <col min="82" max="82" width="11" style="40" hidden="1" customWidth="1" outlineLevel="1"/>
    <col min="83" max="83" width="17.5703125" style="40" hidden="1" customWidth="1" outlineLevel="1"/>
    <col min="84" max="84" width="23.5703125" style="40" hidden="1" customWidth="1" outlineLevel="1"/>
    <col min="85" max="85" width="9.140625" style="40" hidden="1" customWidth="1" outlineLevel="1"/>
    <col min="86" max="86" width="9.140625" collapsed="1"/>
    <col min="87" max="87" width="15.5703125" style="40" hidden="1" customWidth="1" outlineLevel="1"/>
    <col min="88" max="88" width="11" style="40" hidden="1" customWidth="1" outlineLevel="1"/>
    <col min="89" max="89" width="17.5703125" style="40" hidden="1" customWidth="1" outlineLevel="1"/>
    <col min="90" max="90" width="23.5703125" style="40" hidden="1" customWidth="1" outlineLevel="1"/>
    <col min="91" max="91" width="9.140625" style="40" hidden="1" customWidth="1" outlineLevel="1"/>
    <col min="92" max="92" width="9.140625" collapsed="1"/>
    <col min="93" max="93" width="15.5703125" style="40" hidden="1" customWidth="1" outlineLevel="1"/>
    <col min="94" max="94" width="11" style="40" hidden="1" customWidth="1" outlineLevel="1"/>
    <col min="95" max="95" width="17.5703125" style="40" hidden="1" customWidth="1" outlineLevel="1"/>
    <col min="96" max="96" width="23.5703125" style="40" hidden="1" customWidth="1" outlineLevel="1"/>
    <col min="97" max="97" width="9.140625" style="40" hidden="1" customWidth="1" outlineLevel="1"/>
    <col min="98" max="98" width="9.140625" collapsed="1"/>
    <col min="99" max="99" width="15.5703125" style="40" hidden="1" customWidth="1" outlineLevel="1"/>
    <col min="100" max="100" width="11" style="40" hidden="1" customWidth="1" outlineLevel="1"/>
    <col min="101" max="101" width="17.5703125" style="40" hidden="1" customWidth="1" outlineLevel="1"/>
    <col min="102" max="102" width="23.5703125" style="40" hidden="1" customWidth="1" outlineLevel="1"/>
    <col min="103" max="103" width="9.140625" style="40" hidden="1" customWidth="1" outlineLevel="1"/>
    <col min="104" max="104" width="9.140625" collapsed="1"/>
    <col min="105" max="105" width="15.5703125" style="40" hidden="1" customWidth="1" outlineLevel="1"/>
    <col min="106" max="106" width="11" style="40" hidden="1" customWidth="1" outlineLevel="1"/>
    <col min="107" max="107" width="17.5703125" style="40" hidden="1" customWidth="1" outlineLevel="1"/>
    <col min="108" max="108" width="23.5703125" style="40" hidden="1" customWidth="1" outlineLevel="1"/>
    <col min="109" max="109" width="9.140625" style="40" hidden="1" customWidth="1" outlineLevel="1"/>
    <col min="110" max="110" width="9.140625" collapsed="1"/>
    <col min="111" max="111" width="15.5703125" style="40" hidden="1" customWidth="1" outlineLevel="1"/>
    <col min="112" max="112" width="11" style="40" hidden="1" customWidth="1" outlineLevel="1"/>
    <col min="113" max="113" width="17.5703125" style="40" hidden="1" customWidth="1" outlineLevel="1"/>
    <col min="114" max="114" width="23.5703125" style="40" hidden="1" customWidth="1" outlineLevel="1"/>
    <col min="115" max="115" width="9.140625" style="40" hidden="1" customWidth="1" outlineLevel="1"/>
    <col min="116" max="116" width="9.140625" collapsed="1"/>
    <col min="117" max="117" width="15.5703125" style="40" hidden="1" customWidth="1" outlineLevel="1"/>
    <col min="118" max="118" width="11" style="40" hidden="1" customWidth="1" outlineLevel="1"/>
    <col min="119" max="119" width="17.5703125" style="40" hidden="1" customWidth="1" outlineLevel="1"/>
    <col min="120" max="120" width="23.5703125" style="40" hidden="1" customWidth="1" outlineLevel="1"/>
    <col min="121" max="121" width="9.140625" style="40" hidden="1" customWidth="1" outlineLevel="1"/>
    <col min="122" max="122" width="9.140625" collapsed="1"/>
    <col min="123" max="123" width="15.5703125" style="40" hidden="1" customWidth="1" outlineLevel="1"/>
    <col min="124" max="124" width="11" style="40" hidden="1" customWidth="1" outlineLevel="1"/>
    <col min="125" max="125" width="17.5703125" style="40" hidden="1" customWidth="1" outlineLevel="1"/>
    <col min="126" max="126" width="23.5703125" style="40" hidden="1" customWidth="1" outlineLevel="1"/>
    <col min="127" max="127" width="9.140625" style="40" hidden="1" customWidth="1" outlineLevel="1"/>
    <col min="128" max="128" width="9.140625" collapsed="1"/>
    <col min="129" max="129" width="15.5703125" style="40" hidden="1" customWidth="1" outlineLevel="1"/>
    <col min="130" max="130" width="11" style="40" hidden="1" customWidth="1" outlineLevel="1"/>
    <col min="131" max="131" width="17.5703125" style="40" hidden="1" customWidth="1" outlineLevel="1"/>
    <col min="132" max="132" width="23.5703125" style="40" hidden="1" customWidth="1" outlineLevel="1"/>
    <col min="133" max="133" width="9.140625" style="40" hidden="1" customWidth="1" outlineLevel="1"/>
    <col min="134" max="134" width="9.140625" collapsed="1"/>
    <col min="135" max="135" width="26.7109375" hidden="1" customWidth="1" outlineLevel="1"/>
    <col min="136" max="137" width="26" hidden="1" customWidth="1" outlineLevel="1"/>
    <col min="138" max="138" width="27.5703125" hidden="1" customWidth="1" outlineLevel="1"/>
    <col min="139" max="140" width="10" hidden="1" customWidth="1" outlineLevel="1"/>
    <col min="141" max="141" width="9.140625" collapsed="1"/>
    <col min="142" max="157" width="9.140625" hidden="1" customWidth="1" outlineLevel="1"/>
    <col min="158" max="158" width="9.140625" collapsed="1"/>
    <col min="159" max="159" width="13.85546875" bestFit="1" customWidth="1"/>
  </cols>
  <sheetData>
    <row r="1" spans="1:159" s="262" customFormat="1" ht="40.5" customHeight="1" thickBot="1" x14ac:dyDescent="0.3">
      <c r="A1" s="37"/>
      <c r="B1" s="79"/>
      <c r="C1" s="1197" t="s">
        <v>895</v>
      </c>
      <c r="D1" s="1198"/>
      <c r="E1" s="1198"/>
      <c r="F1" s="1198"/>
      <c r="G1" s="1199"/>
      <c r="H1" s="1159" t="s">
        <v>210</v>
      </c>
      <c r="I1" s="1197" t="s">
        <v>896</v>
      </c>
      <c r="J1" s="1198"/>
      <c r="K1" s="1198"/>
      <c r="L1" s="1198"/>
      <c r="M1" s="1199"/>
      <c r="N1" s="1159" t="s">
        <v>209</v>
      </c>
      <c r="O1" s="1197" t="s">
        <v>897</v>
      </c>
      <c r="P1" s="1198"/>
      <c r="Q1" s="1198"/>
      <c r="R1" s="1198"/>
      <c r="S1" s="1199"/>
      <c r="T1" s="1159" t="s">
        <v>208</v>
      </c>
      <c r="U1" s="1197" t="s">
        <v>898</v>
      </c>
      <c r="V1" s="1198"/>
      <c r="W1" s="1198"/>
      <c r="X1" s="1198"/>
      <c r="Y1" s="1199"/>
      <c r="Z1" s="1159" t="s">
        <v>207</v>
      </c>
      <c r="AA1" s="1166" t="s">
        <v>206</v>
      </c>
      <c r="AB1" s="1167"/>
      <c r="AC1" s="1167"/>
      <c r="AD1" s="1167"/>
      <c r="AE1" s="1168"/>
      <c r="AF1" s="1159" t="s">
        <v>206</v>
      </c>
      <c r="AG1" s="1166" t="s">
        <v>899</v>
      </c>
      <c r="AH1" s="1167"/>
      <c r="AI1" s="1167"/>
      <c r="AJ1" s="1167"/>
      <c r="AK1" s="1168"/>
      <c r="AL1" s="1159" t="s">
        <v>205</v>
      </c>
      <c r="AM1" s="1166" t="s">
        <v>900</v>
      </c>
      <c r="AN1" s="1167"/>
      <c r="AO1" s="1167"/>
      <c r="AP1" s="1167"/>
      <c r="AQ1" s="1168"/>
      <c r="AR1" s="1159" t="s">
        <v>204</v>
      </c>
      <c r="AS1" s="1166" t="s">
        <v>203</v>
      </c>
      <c r="AT1" s="1167"/>
      <c r="AU1" s="1167"/>
      <c r="AV1" s="1167"/>
      <c r="AW1" s="1168"/>
      <c r="AX1" s="1159" t="s">
        <v>203</v>
      </c>
      <c r="AY1" s="1166" t="s">
        <v>202</v>
      </c>
      <c r="AZ1" s="1167"/>
      <c r="BA1" s="1167"/>
      <c r="BB1" s="1167"/>
      <c r="BC1" s="1168"/>
      <c r="BD1" s="1159" t="s">
        <v>202</v>
      </c>
      <c r="BE1" s="1166" t="s">
        <v>201</v>
      </c>
      <c r="BF1" s="1167"/>
      <c r="BG1" s="1167"/>
      <c r="BH1" s="1167"/>
      <c r="BI1" s="1168"/>
      <c r="BJ1" s="1159" t="s">
        <v>201</v>
      </c>
      <c r="BK1" s="1166" t="s">
        <v>200</v>
      </c>
      <c r="BL1" s="1167"/>
      <c r="BM1" s="1167"/>
      <c r="BN1" s="1167"/>
      <c r="BO1" s="1168"/>
      <c r="BP1" s="1159" t="s">
        <v>200</v>
      </c>
      <c r="BQ1" s="1197" t="s">
        <v>199</v>
      </c>
      <c r="BR1" s="1198"/>
      <c r="BS1" s="1198"/>
      <c r="BT1" s="1198"/>
      <c r="BU1" s="1199"/>
      <c r="BV1" s="1159" t="s">
        <v>199</v>
      </c>
      <c r="BW1" s="1197" t="s">
        <v>198</v>
      </c>
      <c r="BX1" s="1198"/>
      <c r="BY1" s="1198"/>
      <c r="BZ1" s="1198"/>
      <c r="CA1" s="1199"/>
      <c r="CB1" s="1159" t="s">
        <v>198</v>
      </c>
      <c r="CC1" s="1197" t="s">
        <v>197</v>
      </c>
      <c r="CD1" s="1198"/>
      <c r="CE1" s="1198"/>
      <c r="CF1" s="1198"/>
      <c r="CG1" s="1199"/>
      <c r="CH1" s="1159" t="s">
        <v>197</v>
      </c>
      <c r="CI1" s="1197" t="s">
        <v>196</v>
      </c>
      <c r="CJ1" s="1198"/>
      <c r="CK1" s="1198"/>
      <c r="CL1" s="1198"/>
      <c r="CM1" s="1199"/>
      <c r="CN1" s="1159" t="s">
        <v>196</v>
      </c>
      <c r="CO1" s="1197" t="s">
        <v>195</v>
      </c>
      <c r="CP1" s="1198"/>
      <c r="CQ1" s="1198"/>
      <c r="CR1" s="1198"/>
      <c r="CS1" s="1199"/>
      <c r="CT1" s="1159" t="s">
        <v>195</v>
      </c>
      <c r="CU1" s="1197" t="s">
        <v>194</v>
      </c>
      <c r="CV1" s="1198"/>
      <c r="CW1" s="1198"/>
      <c r="CX1" s="1198"/>
      <c r="CY1" s="1199"/>
      <c r="CZ1" s="1159" t="s">
        <v>194</v>
      </c>
      <c r="DA1" s="1166" t="s">
        <v>193</v>
      </c>
      <c r="DB1" s="1167"/>
      <c r="DC1" s="1167"/>
      <c r="DD1" s="1167"/>
      <c r="DE1" s="1168"/>
      <c r="DF1" s="1159" t="s">
        <v>193</v>
      </c>
      <c r="DG1" s="1166" t="s">
        <v>192</v>
      </c>
      <c r="DH1" s="1167"/>
      <c r="DI1" s="1167"/>
      <c r="DJ1" s="1167"/>
      <c r="DK1" s="1168"/>
      <c r="DL1" s="1159" t="s">
        <v>192</v>
      </c>
      <c r="DM1" s="1166" t="s">
        <v>191</v>
      </c>
      <c r="DN1" s="1167"/>
      <c r="DO1" s="1167"/>
      <c r="DP1" s="1167"/>
      <c r="DQ1" s="1168"/>
      <c r="DR1" s="1159" t="s">
        <v>191</v>
      </c>
      <c r="DS1" s="1166" t="s">
        <v>190</v>
      </c>
      <c r="DT1" s="1167"/>
      <c r="DU1" s="1167"/>
      <c r="DV1" s="1167"/>
      <c r="DW1" s="1168"/>
      <c r="DX1" s="1159" t="s">
        <v>190</v>
      </c>
      <c r="DY1" s="1197" t="s">
        <v>189</v>
      </c>
      <c r="DZ1" s="1198"/>
      <c r="EA1" s="1198"/>
      <c r="EB1" s="1198"/>
      <c r="EC1" s="1199"/>
      <c r="ED1" s="1159" t="s">
        <v>189</v>
      </c>
      <c r="EE1" s="1194"/>
      <c r="EF1" s="1195"/>
      <c r="EG1" s="1195"/>
      <c r="EH1" s="1195"/>
      <c r="EI1" s="1195"/>
      <c r="EJ1" s="1196"/>
      <c r="EK1" s="1159"/>
      <c r="EL1" s="1177" t="s">
        <v>217</v>
      </c>
      <c r="EM1" s="1178"/>
      <c r="EN1" s="1178"/>
      <c r="EO1" s="1178"/>
      <c r="EP1" s="1178"/>
      <c r="EQ1" s="1178"/>
      <c r="ER1" s="1178"/>
      <c r="ES1" s="1178"/>
      <c r="ET1" s="1178"/>
      <c r="EU1" s="1178"/>
      <c r="EV1" s="1178"/>
      <c r="EW1" s="1178"/>
      <c r="EX1" s="1178"/>
      <c r="EY1" s="1178"/>
      <c r="EZ1" s="1178"/>
      <c r="FA1" s="1179"/>
      <c r="FB1" s="1180" t="s">
        <v>157</v>
      </c>
      <c r="FC1" s="1180" t="s">
        <v>458</v>
      </c>
    </row>
    <row r="2" spans="1:159" ht="62.25" customHeight="1" thickBot="1" x14ac:dyDescent="0.3">
      <c r="A2" s="95"/>
      <c r="B2" s="90"/>
      <c r="C2" s="41" t="s">
        <v>2</v>
      </c>
      <c r="D2" s="45" t="s">
        <v>69</v>
      </c>
      <c r="E2" s="45" t="s">
        <v>70</v>
      </c>
      <c r="F2" s="45" t="s">
        <v>95</v>
      </c>
      <c r="G2" s="45" t="s">
        <v>0</v>
      </c>
      <c r="H2" s="1159"/>
      <c r="I2" s="41" t="s">
        <v>2</v>
      </c>
      <c r="J2" s="45" t="s">
        <v>69</v>
      </c>
      <c r="K2" s="45" t="s">
        <v>70</v>
      </c>
      <c r="L2" s="45" t="s">
        <v>95</v>
      </c>
      <c r="M2" s="45" t="s">
        <v>0</v>
      </c>
      <c r="N2" s="1159"/>
      <c r="O2" s="41" t="s">
        <v>2</v>
      </c>
      <c r="P2" s="45" t="s">
        <v>69</v>
      </c>
      <c r="Q2" s="45" t="s">
        <v>70</v>
      </c>
      <c r="R2" s="45" t="s">
        <v>95</v>
      </c>
      <c r="S2" s="45" t="s">
        <v>0</v>
      </c>
      <c r="T2" s="1159"/>
      <c r="U2" s="41" t="s">
        <v>2</v>
      </c>
      <c r="V2" s="45" t="s">
        <v>69</v>
      </c>
      <c r="W2" s="45" t="s">
        <v>70</v>
      </c>
      <c r="X2" s="45" t="s">
        <v>95</v>
      </c>
      <c r="Y2" s="45" t="s">
        <v>0</v>
      </c>
      <c r="Z2" s="1159"/>
      <c r="AA2" s="41" t="s">
        <v>2</v>
      </c>
      <c r="AB2" s="45" t="s">
        <v>69</v>
      </c>
      <c r="AC2" s="45" t="s">
        <v>70</v>
      </c>
      <c r="AD2" s="45" t="s">
        <v>95</v>
      </c>
      <c r="AE2" s="45" t="s">
        <v>0</v>
      </c>
      <c r="AF2" s="1159"/>
      <c r="AG2" s="41" t="s">
        <v>2</v>
      </c>
      <c r="AH2" s="45" t="s">
        <v>69</v>
      </c>
      <c r="AI2" s="45" t="s">
        <v>70</v>
      </c>
      <c r="AJ2" s="45" t="s">
        <v>95</v>
      </c>
      <c r="AK2" s="45" t="s">
        <v>0</v>
      </c>
      <c r="AL2" s="1159"/>
      <c r="AM2" s="41" t="s">
        <v>2</v>
      </c>
      <c r="AN2" s="45" t="s">
        <v>69</v>
      </c>
      <c r="AO2" s="45" t="s">
        <v>70</v>
      </c>
      <c r="AP2" s="45" t="s">
        <v>95</v>
      </c>
      <c r="AQ2" s="45" t="s">
        <v>0</v>
      </c>
      <c r="AR2" s="1159"/>
      <c r="AS2" s="41" t="s">
        <v>2</v>
      </c>
      <c r="AT2" s="45" t="s">
        <v>69</v>
      </c>
      <c r="AU2" s="45" t="s">
        <v>70</v>
      </c>
      <c r="AV2" s="45" t="s">
        <v>95</v>
      </c>
      <c r="AW2" s="45" t="s">
        <v>0</v>
      </c>
      <c r="AX2" s="1159"/>
      <c r="AY2" s="41" t="s">
        <v>2</v>
      </c>
      <c r="AZ2" s="45" t="s">
        <v>69</v>
      </c>
      <c r="BA2" s="45" t="s">
        <v>70</v>
      </c>
      <c r="BB2" s="45" t="s">
        <v>95</v>
      </c>
      <c r="BC2" s="45" t="s">
        <v>0</v>
      </c>
      <c r="BD2" s="1159"/>
      <c r="BE2" s="41" t="s">
        <v>2</v>
      </c>
      <c r="BF2" s="45" t="s">
        <v>69</v>
      </c>
      <c r="BG2" s="45" t="s">
        <v>70</v>
      </c>
      <c r="BH2" s="45" t="s">
        <v>95</v>
      </c>
      <c r="BI2" s="45" t="s">
        <v>0</v>
      </c>
      <c r="BJ2" s="1159"/>
      <c r="BK2" s="41" t="s">
        <v>2</v>
      </c>
      <c r="BL2" s="45" t="s">
        <v>69</v>
      </c>
      <c r="BM2" s="45" t="s">
        <v>70</v>
      </c>
      <c r="BN2" s="45" t="s">
        <v>95</v>
      </c>
      <c r="BO2" s="45" t="s">
        <v>0</v>
      </c>
      <c r="BP2" s="1159"/>
      <c r="BQ2" s="94" t="s">
        <v>2</v>
      </c>
      <c r="BR2" s="45" t="s">
        <v>69</v>
      </c>
      <c r="BS2" s="45" t="s">
        <v>70</v>
      </c>
      <c r="BT2" s="45" t="s">
        <v>95</v>
      </c>
      <c r="BU2" s="45" t="s">
        <v>0</v>
      </c>
      <c r="BV2" s="1159"/>
      <c r="BW2" s="41" t="s">
        <v>2</v>
      </c>
      <c r="BX2" s="45" t="s">
        <v>69</v>
      </c>
      <c r="BY2" s="45" t="s">
        <v>70</v>
      </c>
      <c r="BZ2" s="45" t="s">
        <v>95</v>
      </c>
      <c r="CA2" s="45" t="s">
        <v>0</v>
      </c>
      <c r="CB2" s="1159"/>
      <c r="CC2" s="41" t="s">
        <v>2</v>
      </c>
      <c r="CD2" s="45" t="s">
        <v>69</v>
      </c>
      <c r="CE2" s="45" t="s">
        <v>70</v>
      </c>
      <c r="CF2" s="45" t="s">
        <v>95</v>
      </c>
      <c r="CG2" s="45" t="s">
        <v>0</v>
      </c>
      <c r="CH2" s="1159"/>
      <c r="CI2" s="41" t="s">
        <v>2</v>
      </c>
      <c r="CJ2" s="45" t="s">
        <v>69</v>
      </c>
      <c r="CK2" s="45" t="s">
        <v>70</v>
      </c>
      <c r="CL2" s="45" t="s">
        <v>95</v>
      </c>
      <c r="CM2" s="45" t="s">
        <v>0</v>
      </c>
      <c r="CN2" s="1159"/>
      <c r="CO2" s="41" t="s">
        <v>2</v>
      </c>
      <c r="CP2" s="45" t="s">
        <v>69</v>
      </c>
      <c r="CQ2" s="45" t="s">
        <v>70</v>
      </c>
      <c r="CR2" s="45" t="s">
        <v>95</v>
      </c>
      <c r="CS2" s="45" t="s">
        <v>0</v>
      </c>
      <c r="CT2" s="1159"/>
      <c r="CU2" s="41" t="s">
        <v>2</v>
      </c>
      <c r="CV2" s="45" t="s">
        <v>69</v>
      </c>
      <c r="CW2" s="45" t="s">
        <v>70</v>
      </c>
      <c r="CX2" s="45" t="s">
        <v>95</v>
      </c>
      <c r="CY2" s="45" t="s">
        <v>0</v>
      </c>
      <c r="CZ2" s="1159"/>
      <c r="DA2" s="41" t="s">
        <v>2</v>
      </c>
      <c r="DB2" s="45" t="s">
        <v>69</v>
      </c>
      <c r="DC2" s="45" t="s">
        <v>70</v>
      </c>
      <c r="DD2" s="45" t="s">
        <v>95</v>
      </c>
      <c r="DE2" s="45" t="s">
        <v>0</v>
      </c>
      <c r="DF2" s="1159"/>
      <c r="DG2" s="41" t="s">
        <v>2</v>
      </c>
      <c r="DH2" s="45" t="s">
        <v>69</v>
      </c>
      <c r="DI2" s="45" t="s">
        <v>70</v>
      </c>
      <c r="DJ2" s="45" t="s">
        <v>95</v>
      </c>
      <c r="DK2" s="45" t="s">
        <v>0</v>
      </c>
      <c r="DL2" s="1159"/>
      <c r="DM2" s="41" t="s">
        <v>2</v>
      </c>
      <c r="DN2" s="45" t="s">
        <v>69</v>
      </c>
      <c r="DO2" s="45" t="s">
        <v>70</v>
      </c>
      <c r="DP2" s="45" t="s">
        <v>95</v>
      </c>
      <c r="DQ2" s="45" t="s">
        <v>0</v>
      </c>
      <c r="DR2" s="1159"/>
      <c r="DS2" s="41" t="s">
        <v>2</v>
      </c>
      <c r="DT2" s="45" t="s">
        <v>69</v>
      </c>
      <c r="DU2" s="45" t="s">
        <v>70</v>
      </c>
      <c r="DV2" s="45" t="s">
        <v>95</v>
      </c>
      <c r="DW2" s="45" t="s">
        <v>0</v>
      </c>
      <c r="DX2" s="1159"/>
      <c r="DY2" s="41" t="s">
        <v>2</v>
      </c>
      <c r="DZ2" s="45" t="s">
        <v>69</v>
      </c>
      <c r="EA2" s="45" t="s">
        <v>70</v>
      </c>
      <c r="EB2" s="45" t="s">
        <v>95</v>
      </c>
      <c r="EC2" s="45" t="s">
        <v>0</v>
      </c>
      <c r="ED2" s="1159"/>
      <c r="EE2" s="97" t="s">
        <v>211</v>
      </c>
      <c r="EF2" s="97" t="s">
        <v>212</v>
      </c>
      <c r="EG2" s="97" t="s">
        <v>213</v>
      </c>
      <c r="EH2" s="97" t="s">
        <v>214</v>
      </c>
      <c r="EI2" s="97" t="s">
        <v>215</v>
      </c>
      <c r="EJ2" s="97" t="s">
        <v>216</v>
      </c>
      <c r="EK2" s="1159"/>
      <c r="EL2" s="61" t="s">
        <v>178</v>
      </c>
      <c r="EM2" s="61"/>
      <c r="EN2" s="61"/>
      <c r="EO2" s="61"/>
      <c r="EP2" s="61"/>
      <c r="EQ2" s="61"/>
      <c r="ER2" s="61"/>
      <c r="ES2" s="61"/>
      <c r="ET2" s="61"/>
      <c r="EU2" s="61"/>
      <c r="EV2" s="61"/>
      <c r="EW2" s="61"/>
      <c r="EX2" s="61"/>
      <c r="EY2" s="61"/>
      <c r="EZ2" s="61"/>
      <c r="FA2" s="61"/>
      <c r="FB2" s="1181"/>
      <c r="FC2" s="1181"/>
    </row>
    <row r="3" spans="1:159" ht="15.75" thickBot="1" x14ac:dyDescent="0.3">
      <c r="A3" s="89" t="s">
        <v>0</v>
      </c>
      <c r="B3" s="88" t="s">
        <v>161</v>
      </c>
      <c r="C3" s="41"/>
      <c r="D3" s="93" t="s">
        <v>188</v>
      </c>
      <c r="E3" s="93" t="s">
        <v>187</v>
      </c>
      <c r="F3" s="93" t="s">
        <v>186</v>
      </c>
      <c r="G3" s="93" t="s">
        <v>185</v>
      </c>
      <c r="H3" s="1159"/>
      <c r="I3" s="41"/>
      <c r="J3" s="93" t="s">
        <v>188</v>
      </c>
      <c r="K3" s="93" t="s">
        <v>187</v>
      </c>
      <c r="L3" s="93" t="s">
        <v>186</v>
      </c>
      <c r="M3" s="93" t="s">
        <v>185</v>
      </c>
      <c r="N3" s="1159"/>
      <c r="O3" s="41"/>
      <c r="P3" s="93" t="s">
        <v>188</v>
      </c>
      <c r="Q3" s="93" t="s">
        <v>187</v>
      </c>
      <c r="R3" s="93" t="s">
        <v>186</v>
      </c>
      <c r="S3" s="93" t="s">
        <v>185</v>
      </c>
      <c r="T3" s="1159"/>
      <c r="U3" s="41"/>
      <c r="V3" s="93" t="s">
        <v>188</v>
      </c>
      <c r="W3" s="93" t="s">
        <v>187</v>
      </c>
      <c r="X3" s="93" t="s">
        <v>186</v>
      </c>
      <c r="Y3" s="93" t="s">
        <v>185</v>
      </c>
      <c r="Z3" s="1159"/>
      <c r="AA3" s="41"/>
      <c r="AB3" s="93" t="s">
        <v>188</v>
      </c>
      <c r="AC3" s="93" t="s">
        <v>187</v>
      </c>
      <c r="AD3" s="93" t="s">
        <v>186</v>
      </c>
      <c r="AE3" s="93" t="s">
        <v>185</v>
      </c>
      <c r="AF3" s="1159"/>
      <c r="AG3" s="41"/>
      <c r="AH3" s="93" t="s">
        <v>188</v>
      </c>
      <c r="AI3" s="93" t="s">
        <v>187</v>
      </c>
      <c r="AJ3" s="93" t="s">
        <v>186</v>
      </c>
      <c r="AK3" s="93" t="s">
        <v>185</v>
      </c>
      <c r="AL3" s="1159"/>
      <c r="AM3" s="41"/>
      <c r="AN3" s="93" t="s">
        <v>188</v>
      </c>
      <c r="AO3" s="93" t="s">
        <v>187</v>
      </c>
      <c r="AP3" s="93" t="s">
        <v>186</v>
      </c>
      <c r="AQ3" s="93" t="s">
        <v>185</v>
      </c>
      <c r="AR3" s="1159"/>
      <c r="AS3" s="41"/>
      <c r="AT3" s="93" t="s">
        <v>188</v>
      </c>
      <c r="AU3" s="93" t="s">
        <v>187</v>
      </c>
      <c r="AV3" s="93" t="s">
        <v>186</v>
      </c>
      <c r="AW3" s="93" t="s">
        <v>185</v>
      </c>
      <c r="AX3" s="1159"/>
      <c r="AY3" s="41"/>
      <c r="AZ3" s="93" t="s">
        <v>188</v>
      </c>
      <c r="BA3" s="93" t="s">
        <v>187</v>
      </c>
      <c r="BB3" s="93" t="s">
        <v>186</v>
      </c>
      <c r="BC3" s="93" t="s">
        <v>185</v>
      </c>
      <c r="BD3" s="1159"/>
      <c r="BE3" s="41"/>
      <c r="BF3" s="93" t="s">
        <v>188</v>
      </c>
      <c r="BG3" s="93" t="s">
        <v>187</v>
      </c>
      <c r="BH3" s="93" t="s">
        <v>186</v>
      </c>
      <c r="BI3" s="93" t="s">
        <v>185</v>
      </c>
      <c r="BJ3" s="1159"/>
      <c r="BK3" s="41"/>
      <c r="BL3" s="93" t="s">
        <v>188</v>
      </c>
      <c r="BM3" s="93" t="s">
        <v>187</v>
      </c>
      <c r="BN3" s="93" t="s">
        <v>186</v>
      </c>
      <c r="BO3" s="93" t="s">
        <v>185</v>
      </c>
      <c r="BP3" s="1159"/>
      <c r="BQ3" s="94"/>
      <c r="BR3" s="93" t="s">
        <v>188</v>
      </c>
      <c r="BS3" s="93" t="s">
        <v>187</v>
      </c>
      <c r="BT3" s="93" t="s">
        <v>186</v>
      </c>
      <c r="BU3" s="93" t="s">
        <v>185</v>
      </c>
      <c r="BV3" s="1159"/>
      <c r="BW3" s="41"/>
      <c r="BX3" s="93" t="s">
        <v>188</v>
      </c>
      <c r="BY3" s="93" t="s">
        <v>187</v>
      </c>
      <c r="BZ3" s="93" t="s">
        <v>186</v>
      </c>
      <c r="CA3" s="93" t="s">
        <v>185</v>
      </c>
      <c r="CB3" s="1159"/>
      <c r="CC3" s="41"/>
      <c r="CD3" s="93" t="s">
        <v>188</v>
      </c>
      <c r="CE3" s="93" t="s">
        <v>187</v>
      </c>
      <c r="CF3" s="93" t="s">
        <v>186</v>
      </c>
      <c r="CG3" s="93" t="s">
        <v>185</v>
      </c>
      <c r="CH3" s="1159"/>
      <c r="CI3" s="41"/>
      <c r="CJ3" s="93" t="s">
        <v>188</v>
      </c>
      <c r="CK3" s="93" t="s">
        <v>187</v>
      </c>
      <c r="CL3" s="93" t="s">
        <v>186</v>
      </c>
      <c r="CM3" s="93" t="s">
        <v>185</v>
      </c>
      <c r="CN3" s="1159"/>
      <c r="CO3" s="41"/>
      <c r="CP3" s="93" t="s">
        <v>188</v>
      </c>
      <c r="CQ3" s="93" t="s">
        <v>187</v>
      </c>
      <c r="CR3" s="93" t="s">
        <v>186</v>
      </c>
      <c r="CS3" s="93" t="s">
        <v>185</v>
      </c>
      <c r="CT3" s="1159"/>
      <c r="CU3" s="41"/>
      <c r="CV3" s="93" t="s">
        <v>188</v>
      </c>
      <c r="CW3" s="93" t="s">
        <v>187</v>
      </c>
      <c r="CX3" s="93" t="s">
        <v>186</v>
      </c>
      <c r="CY3" s="93" t="s">
        <v>185</v>
      </c>
      <c r="CZ3" s="1159"/>
      <c r="DA3" s="41"/>
      <c r="DB3" s="93" t="s">
        <v>188</v>
      </c>
      <c r="DC3" s="93" t="s">
        <v>187</v>
      </c>
      <c r="DD3" s="93" t="s">
        <v>186</v>
      </c>
      <c r="DE3" s="93" t="s">
        <v>185</v>
      </c>
      <c r="DF3" s="1159"/>
      <c r="DG3" s="41"/>
      <c r="DH3" s="93" t="s">
        <v>188</v>
      </c>
      <c r="DI3" s="93" t="s">
        <v>187</v>
      </c>
      <c r="DJ3" s="93" t="s">
        <v>186</v>
      </c>
      <c r="DK3" s="93" t="s">
        <v>185</v>
      </c>
      <c r="DL3" s="1159"/>
      <c r="DM3" s="41"/>
      <c r="DN3" s="93" t="s">
        <v>188</v>
      </c>
      <c r="DO3" s="93" t="s">
        <v>187</v>
      </c>
      <c r="DP3" s="93" t="s">
        <v>186</v>
      </c>
      <c r="DQ3" s="93" t="s">
        <v>185</v>
      </c>
      <c r="DR3" s="1159"/>
      <c r="DS3" s="41"/>
      <c r="DT3" s="93" t="s">
        <v>188</v>
      </c>
      <c r="DU3" s="93" t="s">
        <v>187</v>
      </c>
      <c r="DV3" s="93" t="s">
        <v>186</v>
      </c>
      <c r="DW3" s="93" t="s">
        <v>185</v>
      </c>
      <c r="DX3" s="1159"/>
      <c r="DY3" s="41"/>
      <c r="DZ3" s="93" t="s">
        <v>188</v>
      </c>
      <c r="EA3" s="93" t="s">
        <v>187</v>
      </c>
      <c r="EB3" s="93" t="s">
        <v>186</v>
      </c>
      <c r="EC3" s="93" t="s">
        <v>185</v>
      </c>
      <c r="ED3" s="1159"/>
      <c r="EE3" s="91" t="s">
        <v>184</v>
      </c>
      <c r="EF3" s="91" t="s">
        <v>183</v>
      </c>
      <c r="EG3" s="91" t="s">
        <v>182</v>
      </c>
      <c r="EH3" s="92" t="s">
        <v>181</v>
      </c>
      <c r="EI3" s="91" t="s">
        <v>180</v>
      </c>
      <c r="EJ3" s="91" t="s">
        <v>179</v>
      </c>
      <c r="EK3" s="1159"/>
      <c r="EL3" s="91" t="s">
        <v>162</v>
      </c>
      <c r="EM3" s="91" t="s">
        <v>163</v>
      </c>
      <c r="EN3" s="91" t="s">
        <v>164</v>
      </c>
      <c r="EO3" s="91" t="s">
        <v>165</v>
      </c>
      <c r="EP3" s="91" t="s">
        <v>166</v>
      </c>
      <c r="EQ3" s="91" t="s">
        <v>167</v>
      </c>
      <c r="ER3" s="91" t="s">
        <v>168</v>
      </c>
      <c r="ES3" s="91" t="s">
        <v>169</v>
      </c>
      <c r="ET3" s="91" t="s">
        <v>170</v>
      </c>
      <c r="EU3" s="91" t="s">
        <v>171</v>
      </c>
      <c r="EV3" s="91" t="s">
        <v>172</v>
      </c>
      <c r="EW3" s="91" t="s">
        <v>173</v>
      </c>
      <c r="EX3" s="91" t="s">
        <v>174</v>
      </c>
      <c r="EY3" s="91" t="s">
        <v>175</v>
      </c>
      <c r="EZ3" s="91" t="s">
        <v>176</v>
      </c>
      <c r="FA3" s="91" t="s">
        <v>177</v>
      </c>
      <c r="FB3" s="1181"/>
      <c r="FC3" s="1181"/>
    </row>
    <row r="4" spans="1:159" x14ac:dyDescent="0.25">
      <c r="A4" s="18">
        <v>1</v>
      </c>
      <c r="B4" s="62" t="s">
        <v>2550</v>
      </c>
      <c r="C4" s="247" t="s">
        <v>883</v>
      </c>
      <c r="D4" s="42" t="s">
        <v>93</v>
      </c>
      <c r="E4" s="36" t="s">
        <v>90</v>
      </c>
      <c r="F4" s="36" t="s">
        <v>94</v>
      </c>
      <c r="G4" s="172">
        <v>655</v>
      </c>
      <c r="H4" s="1159"/>
      <c r="I4" s="247" t="s">
        <v>446</v>
      </c>
      <c r="J4" s="42" t="s">
        <v>93</v>
      </c>
      <c r="K4" s="36" t="s">
        <v>90</v>
      </c>
      <c r="L4" s="36" t="s">
        <v>94</v>
      </c>
      <c r="M4" s="172">
        <v>936</v>
      </c>
      <c r="N4" s="1159"/>
      <c r="O4" s="247" t="s">
        <v>880</v>
      </c>
      <c r="P4" s="42" t="s">
        <v>93</v>
      </c>
      <c r="Q4" s="36" t="s">
        <v>90</v>
      </c>
      <c r="R4" s="36" t="s">
        <v>94</v>
      </c>
      <c r="S4" s="172">
        <v>656</v>
      </c>
      <c r="T4" s="1159"/>
      <c r="U4" s="247" t="s">
        <v>447</v>
      </c>
      <c r="V4" s="42" t="s">
        <v>93</v>
      </c>
      <c r="W4" s="36" t="s">
        <v>90</v>
      </c>
      <c r="X4" s="36" t="s">
        <v>94</v>
      </c>
      <c r="Y4" s="172">
        <v>937</v>
      </c>
      <c r="Z4" s="1159"/>
      <c r="AA4" s="29" t="s">
        <v>418</v>
      </c>
      <c r="AB4" s="42" t="s">
        <v>93</v>
      </c>
      <c r="AC4" s="36" t="s">
        <v>90</v>
      </c>
      <c r="AD4" s="36" t="s">
        <v>94</v>
      </c>
      <c r="AE4" s="172">
        <v>951</v>
      </c>
      <c r="AF4" s="1159"/>
      <c r="AG4" s="247" t="s">
        <v>876</v>
      </c>
      <c r="AH4" s="42" t="s">
        <v>93</v>
      </c>
      <c r="AI4" s="36" t="s">
        <v>90</v>
      </c>
      <c r="AJ4" s="36" t="s">
        <v>94</v>
      </c>
      <c r="AK4" s="172">
        <v>657</v>
      </c>
      <c r="AL4" s="1159"/>
      <c r="AM4" s="247" t="s">
        <v>448</v>
      </c>
      <c r="AN4" s="42" t="s">
        <v>93</v>
      </c>
      <c r="AO4" s="36" t="s">
        <v>90</v>
      </c>
      <c r="AP4" s="36" t="s">
        <v>94</v>
      </c>
      <c r="AQ4" s="172">
        <v>950</v>
      </c>
      <c r="AR4" s="1159"/>
      <c r="AS4" s="21" t="s">
        <v>439</v>
      </c>
      <c r="AT4" s="42" t="s">
        <v>93</v>
      </c>
      <c r="AU4" s="36" t="s">
        <v>71</v>
      </c>
      <c r="AV4" s="36" t="s">
        <v>730</v>
      </c>
      <c r="AW4" s="164">
        <v>251</v>
      </c>
      <c r="AX4" s="1159"/>
      <c r="AY4" s="247" t="s">
        <v>825</v>
      </c>
      <c r="AZ4" s="42" t="s">
        <v>93</v>
      </c>
      <c r="BA4" s="36" t="s">
        <v>90</v>
      </c>
      <c r="BB4" s="36" t="s">
        <v>94</v>
      </c>
      <c r="BC4" s="172">
        <v>119</v>
      </c>
      <c r="BD4" s="1159"/>
      <c r="BE4" s="21" t="s">
        <v>444</v>
      </c>
      <c r="BF4" s="42" t="s">
        <v>93</v>
      </c>
      <c r="BG4" s="36" t="s">
        <v>71</v>
      </c>
      <c r="BH4" s="36" t="s">
        <v>102</v>
      </c>
      <c r="BI4" s="164">
        <v>73</v>
      </c>
      <c r="BJ4" s="1159"/>
      <c r="BK4" s="21"/>
      <c r="BL4" s="42"/>
      <c r="BM4" s="36"/>
      <c r="BN4" s="36"/>
      <c r="BO4" s="164"/>
      <c r="BP4" s="1159"/>
      <c r="BQ4" s="96"/>
      <c r="BR4" s="42"/>
      <c r="BS4" s="36"/>
      <c r="BT4" s="36"/>
      <c r="BU4" s="42"/>
      <c r="BV4" s="1159"/>
      <c r="BW4" s="20"/>
      <c r="BX4" s="42"/>
      <c r="BY4" s="36"/>
      <c r="BZ4" s="36"/>
      <c r="CA4" s="42"/>
      <c r="CB4" s="1159"/>
      <c r="CC4" s="20"/>
      <c r="CD4" s="42"/>
      <c r="CE4" s="36"/>
      <c r="CF4" s="36"/>
      <c r="CG4" s="42"/>
      <c r="CH4" s="1159"/>
      <c r="CI4" s="20"/>
      <c r="CJ4" s="42"/>
      <c r="CK4" s="36"/>
      <c r="CL4" s="36"/>
      <c r="CM4" s="42"/>
      <c r="CN4" s="1159"/>
      <c r="CO4" s="20"/>
      <c r="CP4" s="42"/>
      <c r="CQ4" s="36"/>
      <c r="CR4" s="36"/>
      <c r="CS4" s="42"/>
      <c r="CT4" s="1159"/>
      <c r="CU4" s="20"/>
      <c r="CV4" s="42"/>
      <c r="CW4" s="36"/>
      <c r="CX4" s="36"/>
      <c r="CY4" s="42"/>
      <c r="CZ4" s="1159"/>
      <c r="DA4" s="247" t="s">
        <v>420</v>
      </c>
      <c r="DB4" s="325" t="s">
        <v>92</v>
      </c>
      <c r="DC4" s="36" t="s">
        <v>90</v>
      </c>
      <c r="DD4" s="36" t="s">
        <v>94</v>
      </c>
      <c r="DE4" s="305">
        <v>50</v>
      </c>
      <c r="DF4" s="1159"/>
      <c r="DG4" s="29" t="s">
        <v>419</v>
      </c>
      <c r="DH4" s="325" t="s">
        <v>92</v>
      </c>
      <c r="DI4" s="36" t="s">
        <v>90</v>
      </c>
      <c r="DJ4" s="36" t="s">
        <v>94</v>
      </c>
      <c r="DK4" s="172">
        <v>8</v>
      </c>
      <c r="DL4" s="1159"/>
      <c r="DM4" s="20"/>
      <c r="DN4" s="42"/>
      <c r="DO4" s="36"/>
      <c r="DP4" s="36"/>
      <c r="DQ4" s="42"/>
      <c r="DR4" s="1159"/>
      <c r="DS4" s="29" t="s">
        <v>417</v>
      </c>
      <c r="DT4" s="42" t="s">
        <v>93</v>
      </c>
      <c r="DU4" s="36" t="s">
        <v>90</v>
      </c>
      <c r="DV4" s="36" t="s">
        <v>94</v>
      </c>
      <c r="DW4" s="305">
        <v>53</v>
      </c>
      <c r="DX4" s="1159"/>
      <c r="DY4" s="20"/>
      <c r="DZ4" s="42"/>
      <c r="EA4" s="36"/>
      <c r="EB4" s="36"/>
      <c r="EC4" s="42"/>
      <c r="ED4" s="1159"/>
      <c r="EE4" s="42"/>
      <c r="EF4" s="42"/>
      <c r="EG4" s="8"/>
      <c r="EH4" s="42"/>
      <c r="EI4" s="42"/>
      <c r="EJ4" s="42"/>
      <c r="EK4" s="1159"/>
      <c r="EL4" s="42"/>
      <c r="EM4" s="42"/>
      <c r="EN4" s="42"/>
      <c r="EO4" s="42"/>
      <c r="EP4" s="42"/>
      <c r="EQ4" s="42"/>
      <c r="ER4" s="42"/>
      <c r="ES4" s="42"/>
      <c r="ET4" s="42"/>
      <c r="EU4" s="42"/>
      <c r="EV4" s="42"/>
      <c r="EW4" s="42"/>
      <c r="EX4" s="42"/>
      <c r="EY4" s="42"/>
      <c r="EZ4" s="42"/>
      <c r="FA4" s="42"/>
      <c r="FB4" s="1192"/>
      <c r="FC4" s="166" t="s">
        <v>2091</v>
      </c>
    </row>
    <row r="5" spans="1:159" x14ac:dyDescent="0.25">
      <c r="A5" s="62">
        <v>2</v>
      </c>
      <c r="B5" s="62" t="s">
        <v>2551</v>
      </c>
      <c r="C5" s="247" t="s">
        <v>884</v>
      </c>
      <c r="D5" s="82" t="s">
        <v>93</v>
      </c>
      <c r="E5" s="32" t="s">
        <v>90</v>
      </c>
      <c r="F5" s="32" t="s">
        <v>94</v>
      </c>
      <c r="G5" s="172">
        <v>660</v>
      </c>
      <c r="H5" s="1159"/>
      <c r="I5" s="247" t="s">
        <v>449</v>
      </c>
      <c r="J5" s="236" t="s">
        <v>93</v>
      </c>
      <c r="K5" s="32" t="s">
        <v>90</v>
      </c>
      <c r="L5" s="32" t="s">
        <v>94</v>
      </c>
      <c r="M5" s="172">
        <v>976</v>
      </c>
      <c r="N5" s="1159"/>
      <c r="O5" s="247" t="s">
        <v>881</v>
      </c>
      <c r="P5" s="236" t="s">
        <v>93</v>
      </c>
      <c r="Q5" s="32" t="s">
        <v>90</v>
      </c>
      <c r="R5" s="32" t="s">
        <v>94</v>
      </c>
      <c r="S5" s="172">
        <v>661</v>
      </c>
      <c r="T5" s="1159"/>
      <c r="U5" s="247" t="s">
        <v>450</v>
      </c>
      <c r="V5" s="236" t="s">
        <v>93</v>
      </c>
      <c r="W5" s="32" t="s">
        <v>90</v>
      </c>
      <c r="X5" s="32" t="s">
        <v>94</v>
      </c>
      <c r="Y5" s="172">
        <v>977</v>
      </c>
      <c r="Z5" s="1159"/>
      <c r="AA5" s="29" t="s">
        <v>422</v>
      </c>
      <c r="AB5" s="237" t="s">
        <v>93</v>
      </c>
      <c r="AC5" s="32" t="s">
        <v>90</v>
      </c>
      <c r="AD5" s="32" t="s">
        <v>94</v>
      </c>
      <c r="AE5" s="172">
        <v>991</v>
      </c>
      <c r="AF5" s="1159"/>
      <c r="AG5" s="247" t="s">
        <v>878</v>
      </c>
      <c r="AH5" s="237" t="s">
        <v>93</v>
      </c>
      <c r="AI5" s="32" t="s">
        <v>90</v>
      </c>
      <c r="AJ5" s="32" t="s">
        <v>94</v>
      </c>
      <c r="AK5" s="172">
        <v>662</v>
      </c>
      <c r="AL5" s="1159"/>
      <c r="AM5" s="247" t="s">
        <v>451</v>
      </c>
      <c r="AN5" s="237" t="s">
        <v>93</v>
      </c>
      <c r="AO5" s="32" t="s">
        <v>90</v>
      </c>
      <c r="AP5" s="32" t="s">
        <v>94</v>
      </c>
      <c r="AQ5" s="172">
        <v>990</v>
      </c>
      <c r="AR5" s="1159"/>
      <c r="AS5" s="21" t="s">
        <v>530</v>
      </c>
      <c r="AT5" s="237" t="s">
        <v>93</v>
      </c>
      <c r="AU5" s="32" t="s">
        <v>71</v>
      </c>
      <c r="AV5" s="32" t="s">
        <v>730</v>
      </c>
      <c r="AW5" s="164">
        <v>254</v>
      </c>
      <c r="AX5" s="1159"/>
      <c r="AY5" s="247" t="s">
        <v>825</v>
      </c>
      <c r="AZ5" s="324" t="s">
        <v>93</v>
      </c>
      <c r="BA5" s="265" t="s">
        <v>90</v>
      </c>
      <c r="BB5" s="265" t="s">
        <v>94</v>
      </c>
      <c r="BC5" s="172">
        <v>119</v>
      </c>
      <c r="BD5" s="1159"/>
      <c r="BE5" s="21" t="s">
        <v>442</v>
      </c>
      <c r="BF5" s="237" t="s">
        <v>93</v>
      </c>
      <c r="BG5" s="32" t="s">
        <v>71</v>
      </c>
      <c r="BH5" s="32" t="s">
        <v>102</v>
      </c>
      <c r="BI5" s="164">
        <v>152</v>
      </c>
      <c r="BJ5" s="1159"/>
      <c r="BK5" s="21"/>
      <c r="BL5" s="237"/>
      <c r="BM5" s="32"/>
      <c r="BN5" s="32"/>
      <c r="BO5" s="164"/>
      <c r="BP5" s="1159"/>
      <c r="BQ5" s="84"/>
      <c r="BR5" s="82"/>
      <c r="BS5" s="32"/>
      <c r="BT5" s="32"/>
      <c r="BU5" s="82"/>
      <c r="BV5" s="1159"/>
      <c r="BW5" s="21"/>
      <c r="BX5" s="82"/>
      <c r="BY5" s="32"/>
      <c r="BZ5" s="32"/>
      <c r="CA5" s="82"/>
      <c r="CB5" s="1159"/>
      <c r="CC5" s="21"/>
      <c r="CD5" s="82"/>
      <c r="CE5" s="32"/>
      <c r="CF5" s="32"/>
      <c r="CG5" s="82"/>
      <c r="CH5" s="1159"/>
      <c r="CI5" s="21"/>
      <c r="CJ5" s="82"/>
      <c r="CK5" s="32"/>
      <c r="CL5" s="32"/>
      <c r="CM5" s="82"/>
      <c r="CN5" s="1159"/>
      <c r="CO5" s="21"/>
      <c r="CP5" s="82"/>
      <c r="CQ5" s="32"/>
      <c r="CR5" s="32"/>
      <c r="CS5" s="82"/>
      <c r="CT5" s="1159"/>
      <c r="CU5" s="21"/>
      <c r="CV5" s="82"/>
      <c r="CW5" s="32"/>
      <c r="CX5" s="32"/>
      <c r="CY5" s="82"/>
      <c r="CZ5" s="1159"/>
      <c r="DA5" s="247" t="s">
        <v>423</v>
      </c>
      <c r="DB5" s="325" t="s">
        <v>92</v>
      </c>
      <c r="DC5" s="32" t="s">
        <v>90</v>
      </c>
      <c r="DD5" s="32" t="s">
        <v>94</v>
      </c>
      <c r="DE5" s="305">
        <v>60</v>
      </c>
      <c r="DF5" s="1159"/>
      <c r="DG5" s="29" t="s">
        <v>419</v>
      </c>
      <c r="DH5" s="325" t="s">
        <v>92</v>
      </c>
      <c r="DI5" s="32" t="s">
        <v>90</v>
      </c>
      <c r="DJ5" s="32" t="s">
        <v>94</v>
      </c>
      <c r="DK5" s="172">
        <v>8</v>
      </c>
      <c r="DL5" s="1159"/>
      <c r="DM5" s="21"/>
      <c r="DN5" s="82"/>
      <c r="DO5" s="32"/>
      <c r="DP5" s="32"/>
      <c r="DQ5" s="82"/>
      <c r="DR5" s="1159"/>
      <c r="DS5" s="29" t="s">
        <v>421</v>
      </c>
      <c r="DT5" s="237" t="s">
        <v>93</v>
      </c>
      <c r="DU5" s="32" t="s">
        <v>90</v>
      </c>
      <c r="DV5" s="32" t="s">
        <v>94</v>
      </c>
      <c r="DW5" s="305">
        <v>63</v>
      </c>
      <c r="DX5" s="1159"/>
      <c r="DY5" s="21"/>
      <c r="DZ5" s="82"/>
      <c r="EA5" s="32"/>
      <c r="EB5" s="32"/>
      <c r="EC5" s="82"/>
      <c r="ED5" s="1159"/>
      <c r="EE5" s="82"/>
      <c r="EF5" s="82"/>
      <c r="EG5" s="8"/>
      <c r="EH5" s="82"/>
      <c r="EI5" s="82"/>
      <c r="EJ5" s="82"/>
      <c r="EK5" s="1159"/>
      <c r="EL5" s="82"/>
      <c r="EM5" s="82"/>
      <c r="EN5" s="82"/>
      <c r="EO5" s="82"/>
      <c r="EP5" s="82"/>
      <c r="EQ5" s="82"/>
      <c r="ER5" s="82"/>
      <c r="ES5" s="82"/>
      <c r="ET5" s="82"/>
      <c r="EU5" s="82"/>
      <c r="EV5" s="82"/>
      <c r="EW5" s="82"/>
      <c r="EX5" s="82"/>
      <c r="EY5" s="82"/>
      <c r="EZ5" s="82"/>
      <c r="FA5" s="82"/>
      <c r="FB5" s="1192"/>
      <c r="FC5" s="263" t="s">
        <v>2092</v>
      </c>
    </row>
    <row r="6" spans="1:159" x14ac:dyDescent="0.25">
      <c r="A6" s="62">
        <v>3</v>
      </c>
      <c r="B6" s="62"/>
      <c r="C6" s="247" t="s">
        <v>885</v>
      </c>
      <c r="D6" s="236" t="s">
        <v>93</v>
      </c>
      <c r="E6" s="32" t="s">
        <v>90</v>
      </c>
      <c r="F6" s="32" t="s">
        <v>94</v>
      </c>
      <c r="G6" s="172">
        <v>665</v>
      </c>
      <c r="H6" s="1159"/>
      <c r="I6" s="247" t="s">
        <v>452</v>
      </c>
      <c r="J6" s="236" t="s">
        <v>93</v>
      </c>
      <c r="K6" s="32" t="s">
        <v>90</v>
      </c>
      <c r="L6" s="32" t="s">
        <v>94</v>
      </c>
      <c r="M6" s="172">
        <v>1016</v>
      </c>
      <c r="N6" s="1159"/>
      <c r="O6" s="247" t="s">
        <v>882</v>
      </c>
      <c r="P6" s="236" t="s">
        <v>93</v>
      </c>
      <c r="Q6" s="32" t="s">
        <v>90</v>
      </c>
      <c r="R6" s="32" t="s">
        <v>94</v>
      </c>
      <c r="S6" s="172">
        <v>666</v>
      </c>
      <c r="T6" s="1159"/>
      <c r="U6" s="247" t="s">
        <v>453</v>
      </c>
      <c r="V6" s="236" t="s">
        <v>93</v>
      </c>
      <c r="W6" s="32" t="s">
        <v>90</v>
      </c>
      <c r="X6" s="32" t="s">
        <v>94</v>
      </c>
      <c r="Y6" s="172">
        <v>1017</v>
      </c>
      <c r="Z6" s="1159"/>
      <c r="AA6" s="29" t="s">
        <v>425</v>
      </c>
      <c r="AB6" s="237" t="s">
        <v>93</v>
      </c>
      <c r="AC6" s="32" t="s">
        <v>90</v>
      </c>
      <c r="AD6" s="32" t="s">
        <v>94</v>
      </c>
      <c r="AE6" s="172">
        <v>1023</v>
      </c>
      <c r="AF6" s="1159"/>
      <c r="AG6" s="247" t="s">
        <v>877</v>
      </c>
      <c r="AH6" s="237" t="s">
        <v>93</v>
      </c>
      <c r="AI6" s="32" t="s">
        <v>90</v>
      </c>
      <c r="AJ6" s="32" t="s">
        <v>94</v>
      </c>
      <c r="AK6" s="172">
        <v>667</v>
      </c>
      <c r="AL6" s="1159"/>
      <c r="AM6" s="247" t="s">
        <v>454</v>
      </c>
      <c r="AN6" s="237" t="s">
        <v>93</v>
      </c>
      <c r="AO6" s="32" t="s">
        <v>90</v>
      </c>
      <c r="AP6" s="32" t="s">
        <v>94</v>
      </c>
      <c r="AQ6" s="172">
        <v>1022</v>
      </c>
      <c r="AR6" s="1159"/>
      <c r="AS6" s="21" t="s">
        <v>531</v>
      </c>
      <c r="AT6" s="237" t="s">
        <v>93</v>
      </c>
      <c r="AU6" s="32" t="s">
        <v>71</v>
      </c>
      <c r="AV6" s="32" t="s">
        <v>730</v>
      </c>
      <c r="AW6" s="164">
        <v>256</v>
      </c>
      <c r="AX6" s="1159"/>
      <c r="AY6" s="247" t="s">
        <v>826</v>
      </c>
      <c r="AZ6" s="324" t="s">
        <v>93</v>
      </c>
      <c r="BA6" s="265" t="s">
        <v>90</v>
      </c>
      <c r="BB6" s="265" t="s">
        <v>94</v>
      </c>
      <c r="BC6" s="172">
        <v>123</v>
      </c>
      <c r="BD6" s="1159"/>
      <c r="BE6" s="21" t="s">
        <v>443</v>
      </c>
      <c r="BF6" s="237" t="s">
        <v>93</v>
      </c>
      <c r="BG6" s="32" t="s">
        <v>71</v>
      </c>
      <c r="BH6" s="32" t="s">
        <v>102</v>
      </c>
      <c r="BI6" s="164">
        <v>113</v>
      </c>
      <c r="BJ6" s="1159"/>
      <c r="BK6" s="21"/>
      <c r="BL6" s="237"/>
      <c r="BM6" s="32"/>
      <c r="BN6" s="32"/>
      <c r="BO6" s="164"/>
      <c r="BP6" s="1159"/>
      <c r="BQ6" s="84"/>
      <c r="BR6" s="82"/>
      <c r="BS6" s="32"/>
      <c r="BT6" s="32"/>
      <c r="BU6" s="82"/>
      <c r="BV6" s="1159"/>
      <c r="BW6" s="21"/>
      <c r="BX6" s="82"/>
      <c r="BY6" s="32"/>
      <c r="BZ6" s="32"/>
      <c r="CA6" s="82"/>
      <c r="CB6" s="1159"/>
      <c r="CC6" s="21"/>
      <c r="CD6" s="82"/>
      <c r="CE6" s="32"/>
      <c r="CF6" s="32"/>
      <c r="CG6" s="82"/>
      <c r="CH6" s="1159"/>
      <c r="CI6" s="21"/>
      <c r="CJ6" s="82"/>
      <c r="CK6" s="32"/>
      <c r="CL6" s="32"/>
      <c r="CM6" s="82"/>
      <c r="CN6" s="1159"/>
      <c r="CO6" s="21"/>
      <c r="CP6" s="82"/>
      <c r="CQ6" s="32"/>
      <c r="CR6" s="32"/>
      <c r="CS6" s="82"/>
      <c r="CT6" s="1159"/>
      <c r="CU6" s="21"/>
      <c r="CV6" s="82"/>
      <c r="CW6" s="32"/>
      <c r="CX6" s="32"/>
      <c r="CY6" s="82"/>
      <c r="CZ6" s="1159"/>
      <c r="DA6" s="247" t="s">
        <v>426</v>
      </c>
      <c r="DB6" s="325" t="s">
        <v>92</v>
      </c>
      <c r="DC6" s="32" t="s">
        <v>90</v>
      </c>
      <c r="DD6" s="32" t="s">
        <v>94</v>
      </c>
      <c r="DE6" s="305">
        <v>70</v>
      </c>
      <c r="DF6" s="1159"/>
      <c r="DG6" s="29" t="s">
        <v>419</v>
      </c>
      <c r="DH6" s="325" t="s">
        <v>92</v>
      </c>
      <c r="DI6" s="32" t="s">
        <v>90</v>
      </c>
      <c r="DJ6" s="32" t="s">
        <v>94</v>
      </c>
      <c r="DK6" s="172">
        <v>8</v>
      </c>
      <c r="DL6" s="1159"/>
      <c r="DM6" s="21"/>
      <c r="DN6" s="82"/>
      <c r="DO6" s="32"/>
      <c r="DP6" s="32"/>
      <c r="DQ6" s="82"/>
      <c r="DR6" s="1159"/>
      <c r="DS6" s="29" t="s">
        <v>424</v>
      </c>
      <c r="DT6" s="237" t="s">
        <v>93</v>
      </c>
      <c r="DU6" s="32" t="s">
        <v>90</v>
      </c>
      <c r="DV6" s="32" t="s">
        <v>94</v>
      </c>
      <c r="DW6" s="305">
        <v>73</v>
      </c>
      <c r="DX6" s="1159"/>
      <c r="DY6" s="21"/>
      <c r="DZ6" s="82"/>
      <c r="EA6" s="32"/>
      <c r="EB6" s="32"/>
      <c r="EC6" s="82"/>
      <c r="ED6" s="1159"/>
      <c r="EE6" s="82"/>
      <c r="EF6" s="82"/>
      <c r="EG6" s="8"/>
      <c r="EH6" s="82"/>
      <c r="EI6" s="82"/>
      <c r="EJ6" s="82"/>
      <c r="EK6" s="1159"/>
      <c r="EL6" s="82"/>
      <c r="EM6" s="82"/>
      <c r="EN6" s="82"/>
      <c r="EO6" s="82"/>
      <c r="EP6" s="82"/>
      <c r="EQ6" s="82"/>
      <c r="ER6" s="82"/>
      <c r="ES6" s="82"/>
      <c r="ET6" s="82"/>
      <c r="EU6" s="82"/>
      <c r="EV6" s="82"/>
      <c r="EW6" s="82"/>
      <c r="EX6" s="82"/>
      <c r="EY6" s="82"/>
      <c r="EZ6" s="82"/>
      <c r="FA6" s="82"/>
      <c r="FB6" s="1192"/>
      <c r="FC6" s="263"/>
    </row>
    <row r="7" spans="1:159" x14ac:dyDescent="0.25">
      <c r="A7" s="62">
        <v>4</v>
      </c>
      <c r="B7" s="62"/>
      <c r="C7" s="247" t="s">
        <v>886</v>
      </c>
      <c r="D7" s="236" t="s">
        <v>93</v>
      </c>
      <c r="E7" s="32" t="s">
        <v>90</v>
      </c>
      <c r="F7" s="32" t="s">
        <v>94</v>
      </c>
      <c r="G7" s="172">
        <v>936</v>
      </c>
      <c r="H7" s="1159"/>
      <c r="I7" s="247" t="s">
        <v>455</v>
      </c>
      <c r="J7" s="236" t="s">
        <v>93</v>
      </c>
      <c r="K7" s="32" t="s">
        <v>90</v>
      </c>
      <c r="L7" s="32" t="s">
        <v>94</v>
      </c>
      <c r="M7" s="172">
        <v>1026</v>
      </c>
      <c r="N7" s="1159"/>
      <c r="O7" s="247" t="s">
        <v>887</v>
      </c>
      <c r="P7" s="236" t="s">
        <v>93</v>
      </c>
      <c r="Q7" s="32" t="s">
        <v>90</v>
      </c>
      <c r="R7" s="32" t="s">
        <v>94</v>
      </c>
      <c r="S7" s="172">
        <v>671</v>
      </c>
      <c r="T7" s="1159"/>
      <c r="U7" s="247" t="s">
        <v>456</v>
      </c>
      <c r="V7" s="236" t="s">
        <v>93</v>
      </c>
      <c r="W7" s="32" t="s">
        <v>90</v>
      </c>
      <c r="X7" s="32" t="s">
        <v>94</v>
      </c>
      <c r="Y7" s="172">
        <v>1027</v>
      </c>
      <c r="Z7" s="1159"/>
      <c r="AA7" s="29" t="s">
        <v>428</v>
      </c>
      <c r="AB7" s="237" t="s">
        <v>93</v>
      </c>
      <c r="AC7" s="32" t="s">
        <v>90</v>
      </c>
      <c r="AD7" s="32" t="s">
        <v>94</v>
      </c>
      <c r="AE7" s="172">
        <v>1031</v>
      </c>
      <c r="AF7" s="1159"/>
      <c r="AG7" s="247" t="s">
        <v>879</v>
      </c>
      <c r="AH7" s="237" t="s">
        <v>93</v>
      </c>
      <c r="AI7" s="32" t="s">
        <v>90</v>
      </c>
      <c r="AJ7" s="32" t="s">
        <v>94</v>
      </c>
      <c r="AK7" s="172">
        <v>672</v>
      </c>
      <c r="AL7" s="1159"/>
      <c r="AM7" s="247" t="s">
        <v>457</v>
      </c>
      <c r="AN7" s="237" t="s">
        <v>93</v>
      </c>
      <c r="AO7" s="32" t="s">
        <v>90</v>
      </c>
      <c r="AP7" s="32" t="s">
        <v>94</v>
      </c>
      <c r="AQ7" s="172">
        <v>1030</v>
      </c>
      <c r="AR7" s="1159"/>
      <c r="AS7" s="21" t="s">
        <v>532</v>
      </c>
      <c r="AT7" s="237" t="s">
        <v>93</v>
      </c>
      <c r="AU7" s="32" t="s">
        <v>71</v>
      </c>
      <c r="AV7" s="32" t="s">
        <v>730</v>
      </c>
      <c r="AW7" s="164">
        <v>257</v>
      </c>
      <c r="AX7" s="1159"/>
      <c r="AY7" s="247" t="s">
        <v>826</v>
      </c>
      <c r="AZ7" s="237" t="s">
        <v>93</v>
      </c>
      <c r="BA7" s="32" t="s">
        <v>90</v>
      </c>
      <c r="BB7" s="32" t="s">
        <v>94</v>
      </c>
      <c r="BC7" s="172">
        <v>123</v>
      </c>
      <c r="BD7" s="1159"/>
      <c r="BE7" s="21" t="s">
        <v>445</v>
      </c>
      <c r="BF7" s="237" t="s">
        <v>93</v>
      </c>
      <c r="BG7" s="32" t="s">
        <v>71</v>
      </c>
      <c r="BH7" s="32" t="s">
        <v>102</v>
      </c>
      <c r="BI7" s="164">
        <v>192</v>
      </c>
      <c r="BJ7" s="1159"/>
      <c r="BK7" s="21"/>
      <c r="BL7" s="237"/>
      <c r="BM7" s="32"/>
      <c r="BN7" s="32"/>
      <c r="BO7" s="164"/>
      <c r="BP7" s="1159"/>
      <c r="BQ7" s="85"/>
      <c r="BR7" s="82"/>
      <c r="BS7" s="32"/>
      <c r="BT7" s="32"/>
      <c r="BU7" s="82"/>
      <c r="BV7" s="1159"/>
      <c r="BW7" s="59"/>
      <c r="BX7" s="82"/>
      <c r="BY7" s="32"/>
      <c r="BZ7" s="32"/>
      <c r="CA7" s="82"/>
      <c r="CB7" s="1159"/>
      <c r="CC7" s="59"/>
      <c r="CD7" s="82"/>
      <c r="CE7" s="32"/>
      <c r="CF7" s="32"/>
      <c r="CG7" s="82"/>
      <c r="CH7" s="1159"/>
      <c r="CI7" s="59"/>
      <c r="CJ7" s="82"/>
      <c r="CK7" s="32"/>
      <c r="CL7" s="32"/>
      <c r="CM7" s="82"/>
      <c r="CN7" s="1159"/>
      <c r="CO7" s="59"/>
      <c r="CP7" s="82"/>
      <c r="CQ7" s="32"/>
      <c r="CR7" s="32"/>
      <c r="CS7" s="82"/>
      <c r="CT7" s="1159"/>
      <c r="CU7" s="59"/>
      <c r="CV7" s="82"/>
      <c r="CW7" s="32"/>
      <c r="CX7" s="32"/>
      <c r="CY7" s="82"/>
      <c r="CZ7" s="1159"/>
      <c r="DA7" s="247" t="s">
        <v>429</v>
      </c>
      <c r="DB7" s="325" t="s">
        <v>92</v>
      </c>
      <c r="DC7" s="32" t="s">
        <v>90</v>
      </c>
      <c r="DD7" s="32" t="s">
        <v>94</v>
      </c>
      <c r="DE7" s="305">
        <v>80</v>
      </c>
      <c r="DF7" s="1159"/>
      <c r="DG7" s="29" t="s">
        <v>419</v>
      </c>
      <c r="DH7" s="325" t="s">
        <v>92</v>
      </c>
      <c r="DI7" s="32" t="s">
        <v>90</v>
      </c>
      <c r="DJ7" s="32" t="s">
        <v>94</v>
      </c>
      <c r="DK7" s="172">
        <v>8</v>
      </c>
      <c r="DL7" s="1159"/>
      <c r="DM7" s="59"/>
      <c r="DN7" s="82"/>
      <c r="DO7" s="32"/>
      <c r="DP7" s="32"/>
      <c r="DQ7" s="82"/>
      <c r="DR7" s="1159"/>
      <c r="DS7" s="29" t="s">
        <v>427</v>
      </c>
      <c r="DT7" s="237" t="s">
        <v>93</v>
      </c>
      <c r="DU7" s="32" t="s">
        <v>90</v>
      </c>
      <c r="DV7" s="32" t="s">
        <v>94</v>
      </c>
      <c r="DW7" s="305">
        <v>83</v>
      </c>
      <c r="DX7" s="1159"/>
      <c r="DY7" s="59"/>
      <c r="DZ7" s="82"/>
      <c r="EA7" s="32"/>
      <c r="EB7" s="32"/>
      <c r="EC7" s="82"/>
      <c r="ED7" s="1159"/>
      <c r="EE7" s="82"/>
      <c r="EF7" s="82"/>
      <c r="EG7" s="8"/>
      <c r="EH7" s="82"/>
      <c r="EI7" s="82"/>
      <c r="EJ7" s="82"/>
      <c r="EK7" s="1159"/>
      <c r="EL7" s="82"/>
      <c r="EM7" s="82"/>
      <c r="EN7" s="82"/>
      <c r="EO7" s="82"/>
      <c r="EP7" s="82"/>
      <c r="EQ7" s="82"/>
      <c r="ER7" s="82"/>
      <c r="ES7" s="82"/>
      <c r="ET7" s="82"/>
      <c r="EU7" s="82"/>
      <c r="EV7" s="82"/>
      <c r="EW7" s="82"/>
      <c r="EX7" s="82"/>
      <c r="EY7" s="82"/>
      <c r="EZ7" s="82"/>
      <c r="FA7" s="82"/>
      <c r="FB7" s="1192"/>
      <c r="FC7" s="670"/>
    </row>
    <row r="8" spans="1:159" x14ac:dyDescent="0.25">
      <c r="A8" s="62">
        <v>5</v>
      </c>
      <c r="B8" s="62"/>
      <c r="C8" s="59"/>
      <c r="D8" s="82"/>
      <c r="E8" s="32"/>
      <c r="F8" s="32"/>
      <c r="G8" s="82"/>
      <c r="H8" s="1159"/>
      <c r="I8" s="59"/>
      <c r="J8" s="82"/>
      <c r="K8" s="32"/>
      <c r="L8" s="32"/>
      <c r="M8" s="82"/>
      <c r="N8" s="1159"/>
      <c r="O8" s="59"/>
      <c r="P8" s="82"/>
      <c r="Q8" s="32"/>
      <c r="R8" s="32"/>
      <c r="S8" s="82"/>
      <c r="T8" s="1159"/>
      <c r="U8" s="59"/>
      <c r="V8" s="82"/>
      <c r="W8" s="32"/>
      <c r="X8" s="32"/>
      <c r="Y8" s="82"/>
      <c r="Z8" s="1159"/>
      <c r="AA8" s="59"/>
      <c r="AB8" s="82"/>
      <c r="AC8" s="32"/>
      <c r="AD8" s="32"/>
      <c r="AE8" s="82"/>
      <c r="AF8" s="1159"/>
      <c r="AG8" s="59"/>
      <c r="AH8" s="82"/>
      <c r="AI8" s="32"/>
      <c r="AJ8" s="32"/>
      <c r="AK8" s="82"/>
      <c r="AL8" s="1159"/>
      <c r="AM8" s="59"/>
      <c r="AN8" s="82"/>
      <c r="AO8" s="32"/>
      <c r="AP8" s="32"/>
      <c r="AQ8" s="82"/>
      <c r="AR8" s="1159"/>
      <c r="AS8" s="59"/>
      <c r="AT8" s="82"/>
      <c r="AU8" s="32"/>
      <c r="AV8" s="32"/>
      <c r="AW8" s="82"/>
      <c r="AX8" s="1159"/>
      <c r="AY8" s="59"/>
      <c r="AZ8" s="82"/>
      <c r="BA8" s="32"/>
      <c r="BB8" s="32"/>
      <c r="BC8" s="82"/>
      <c r="BD8" s="1159"/>
      <c r="BE8" s="59"/>
      <c r="BF8" s="82"/>
      <c r="BG8" s="32"/>
      <c r="BH8" s="32"/>
      <c r="BI8" s="82"/>
      <c r="BJ8" s="1159"/>
      <c r="BK8" s="59"/>
      <c r="BL8" s="82"/>
      <c r="BM8" s="32"/>
      <c r="BN8" s="32"/>
      <c r="BO8" s="82"/>
      <c r="BP8" s="1159"/>
      <c r="BQ8" s="85"/>
      <c r="BR8" s="82"/>
      <c r="BS8" s="32"/>
      <c r="BT8" s="32"/>
      <c r="BU8" s="82"/>
      <c r="BV8" s="1159"/>
      <c r="BW8" s="59"/>
      <c r="BX8" s="82"/>
      <c r="BY8" s="32"/>
      <c r="BZ8" s="32"/>
      <c r="CA8" s="82"/>
      <c r="CB8" s="1159"/>
      <c r="CC8" s="59"/>
      <c r="CD8" s="82"/>
      <c r="CE8" s="32"/>
      <c r="CF8" s="32"/>
      <c r="CG8" s="82"/>
      <c r="CH8" s="1159"/>
      <c r="CI8" s="59"/>
      <c r="CJ8" s="82"/>
      <c r="CK8" s="32"/>
      <c r="CL8" s="32"/>
      <c r="CM8" s="82"/>
      <c r="CN8" s="1159"/>
      <c r="CO8" s="59"/>
      <c r="CP8" s="82"/>
      <c r="CQ8" s="32"/>
      <c r="CR8" s="32"/>
      <c r="CS8" s="82"/>
      <c r="CT8" s="1159"/>
      <c r="CU8" s="59"/>
      <c r="CV8" s="82"/>
      <c r="CW8" s="32"/>
      <c r="CX8" s="32"/>
      <c r="CY8" s="82"/>
      <c r="CZ8" s="1159"/>
      <c r="DA8" s="59"/>
      <c r="DB8" s="325"/>
      <c r="DC8" s="32"/>
      <c r="DD8" s="32"/>
      <c r="DE8" s="82"/>
      <c r="DF8" s="1159"/>
      <c r="DG8" s="59"/>
      <c r="DH8" s="82"/>
      <c r="DI8" s="32"/>
      <c r="DJ8" s="32"/>
      <c r="DK8" s="82"/>
      <c r="DL8" s="1159"/>
      <c r="DM8" s="59"/>
      <c r="DN8" s="82"/>
      <c r="DO8" s="32"/>
      <c r="DP8" s="32"/>
      <c r="DQ8" s="82"/>
      <c r="DR8" s="1159"/>
      <c r="DS8" s="59"/>
      <c r="DT8" s="82"/>
      <c r="DU8" s="32"/>
      <c r="DV8" s="32"/>
      <c r="DW8" s="82"/>
      <c r="DX8" s="1159"/>
      <c r="DY8" s="59"/>
      <c r="DZ8" s="82"/>
      <c r="EA8" s="32"/>
      <c r="EB8" s="32"/>
      <c r="EC8" s="82"/>
      <c r="ED8" s="1159"/>
      <c r="EE8" s="82"/>
      <c r="EF8" s="82"/>
      <c r="EG8" s="82"/>
      <c r="EH8" s="82"/>
      <c r="EI8" s="82"/>
      <c r="EJ8" s="82"/>
      <c r="EK8" s="1159"/>
      <c r="EL8" s="82"/>
      <c r="EM8" s="82"/>
      <c r="EN8" s="82"/>
      <c r="EO8" s="82"/>
      <c r="EP8" s="82"/>
      <c r="EQ8" s="82"/>
      <c r="ER8" s="82"/>
      <c r="ES8" s="82"/>
      <c r="ET8" s="82"/>
      <c r="EU8" s="82"/>
      <c r="EV8" s="82"/>
      <c r="EW8" s="82"/>
      <c r="EX8" s="82"/>
      <c r="EY8" s="82"/>
      <c r="EZ8" s="82"/>
      <c r="FA8" s="82"/>
      <c r="FB8" s="1192"/>
      <c r="FC8" s="670"/>
    </row>
    <row r="9" spans="1:159" x14ac:dyDescent="0.25">
      <c r="A9" s="62">
        <v>6</v>
      </c>
      <c r="B9" s="62"/>
      <c r="C9" s="80"/>
      <c r="D9" s="82"/>
      <c r="E9" s="32"/>
      <c r="F9" s="32"/>
      <c r="G9" s="82"/>
      <c r="H9" s="1159"/>
      <c r="I9" s="80"/>
      <c r="J9" s="82"/>
      <c r="K9" s="32"/>
      <c r="L9" s="32"/>
      <c r="M9" s="82"/>
      <c r="N9" s="1159"/>
      <c r="O9" s="80"/>
      <c r="P9" s="82"/>
      <c r="Q9" s="32"/>
      <c r="R9" s="32"/>
      <c r="S9" s="82"/>
      <c r="T9" s="1159"/>
      <c r="U9" s="80"/>
      <c r="V9" s="82"/>
      <c r="W9" s="32"/>
      <c r="X9" s="32"/>
      <c r="Y9" s="82"/>
      <c r="Z9" s="1159"/>
      <c r="AA9" s="80"/>
      <c r="AB9" s="82"/>
      <c r="AC9" s="32"/>
      <c r="AD9" s="32"/>
      <c r="AE9" s="82"/>
      <c r="AF9" s="1159"/>
      <c r="AG9" s="80"/>
      <c r="AH9" s="82"/>
      <c r="AI9" s="32"/>
      <c r="AJ9" s="32"/>
      <c r="AK9" s="82"/>
      <c r="AL9" s="1159"/>
      <c r="AM9" s="80"/>
      <c r="AN9" s="82"/>
      <c r="AO9" s="32"/>
      <c r="AP9" s="32"/>
      <c r="AQ9" s="82"/>
      <c r="AR9" s="1159"/>
      <c r="AS9" s="80"/>
      <c r="AT9" s="82"/>
      <c r="AU9" s="32"/>
      <c r="AV9" s="32"/>
      <c r="AW9" s="82"/>
      <c r="AX9" s="1159"/>
      <c r="AY9" s="80"/>
      <c r="AZ9" s="82"/>
      <c r="BA9" s="32"/>
      <c r="BB9" s="32"/>
      <c r="BC9" s="82"/>
      <c r="BD9" s="1159"/>
      <c r="BE9" s="80"/>
      <c r="BF9" s="82"/>
      <c r="BG9" s="32"/>
      <c r="BH9" s="32"/>
      <c r="BI9" s="82"/>
      <c r="BJ9" s="1159"/>
      <c r="BK9" s="80"/>
      <c r="BL9" s="82"/>
      <c r="BM9" s="32"/>
      <c r="BN9" s="32"/>
      <c r="BO9" s="82"/>
      <c r="BP9" s="1159"/>
      <c r="BQ9" s="86"/>
      <c r="BR9" s="82"/>
      <c r="BS9" s="32"/>
      <c r="BT9" s="32"/>
      <c r="BU9" s="82"/>
      <c r="BV9" s="1159"/>
      <c r="BW9" s="80"/>
      <c r="BX9" s="82"/>
      <c r="BY9" s="32"/>
      <c r="BZ9" s="32"/>
      <c r="CA9" s="82"/>
      <c r="CB9" s="1159"/>
      <c r="CC9" s="80"/>
      <c r="CD9" s="82"/>
      <c r="CE9" s="32"/>
      <c r="CF9" s="32"/>
      <c r="CG9" s="82"/>
      <c r="CH9" s="1159"/>
      <c r="CI9" s="80"/>
      <c r="CJ9" s="82"/>
      <c r="CK9" s="32"/>
      <c r="CL9" s="32"/>
      <c r="CM9" s="82"/>
      <c r="CN9" s="1159"/>
      <c r="CO9" s="80"/>
      <c r="CP9" s="82"/>
      <c r="CQ9" s="32"/>
      <c r="CR9" s="32"/>
      <c r="CS9" s="82"/>
      <c r="CT9" s="1159"/>
      <c r="CU9" s="80"/>
      <c r="CV9" s="82"/>
      <c r="CW9" s="32"/>
      <c r="CX9" s="32"/>
      <c r="CY9" s="82"/>
      <c r="CZ9" s="1159"/>
      <c r="DA9" s="80"/>
      <c r="DB9" s="82"/>
      <c r="DC9" s="32"/>
      <c r="DD9" s="32"/>
      <c r="DE9" s="82"/>
      <c r="DF9" s="1159"/>
      <c r="DG9" s="80"/>
      <c r="DH9" s="82"/>
      <c r="DI9" s="32"/>
      <c r="DJ9" s="32"/>
      <c r="DK9" s="82"/>
      <c r="DL9" s="1159"/>
      <c r="DM9" s="80"/>
      <c r="DN9" s="82"/>
      <c r="DO9" s="32"/>
      <c r="DP9" s="32"/>
      <c r="DQ9" s="82"/>
      <c r="DR9" s="1159"/>
      <c r="DS9" s="80"/>
      <c r="DT9" s="82"/>
      <c r="DU9" s="32"/>
      <c r="DV9" s="32"/>
      <c r="DW9" s="82"/>
      <c r="DX9" s="1159"/>
      <c r="DY9" s="80"/>
      <c r="DZ9" s="82"/>
      <c r="EA9" s="32"/>
      <c r="EB9" s="32"/>
      <c r="EC9" s="82"/>
      <c r="ED9" s="1159"/>
      <c r="EE9" s="82"/>
      <c r="EF9" s="82"/>
      <c r="EG9" s="82"/>
      <c r="EH9" s="82"/>
      <c r="EI9" s="82"/>
      <c r="EJ9" s="82"/>
      <c r="EK9" s="1159"/>
      <c r="EL9" s="82"/>
      <c r="EM9" s="82"/>
      <c r="EN9" s="82"/>
      <c r="EO9" s="82"/>
      <c r="EP9" s="82"/>
      <c r="EQ9" s="82"/>
      <c r="ER9" s="82"/>
      <c r="ES9" s="82"/>
      <c r="ET9" s="82"/>
      <c r="EU9" s="82"/>
      <c r="EV9" s="82"/>
      <c r="EW9" s="82"/>
      <c r="EX9" s="82"/>
      <c r="EY9" s="82"/>
      <c r="EZ9" s="82"/>
      <c r="FA9" s="82"/>
      <c r="FB9" s="1192"/>
      <c r="FC9" s="670"/>
    </row>
    <row r="10" spans="1:159" x14ac:dyDescent="0.25">
      <c r="A10" s="62">
        <v>7</v>
      </c>
      <c r="B10" s="62"/>
      <c r="C10" s="58"/>
      <c r="D10" s="82"/>
      <c r="E10" s="32"/>
      <c r="F10" s="32"/>
      <c r="G10" s="82"/>
      <c r="H10" s="1159"/>
      <c r="I10" s="58"/>
      <c r="J10" s="82"/>
      <c r="K10" s="32"/>
      <c r="L10" s="32"/>
      <c r="M10" s="82"/>
      <c r="N10" s="1159"/>
      <c r="O10" s="58"/>
      <c r="P10" s="82"/>
      <c r="Q10" s="32"/>
      <c r="R10" s="32"/>
      <c r="S10" s="82"/>
      <c r="T10" s="1159"/>
      <c r="U10" s="58"/>
      <c r="V10" s="82"/>
      <c r="W10" s="32"/>
      <c r="X10" s="32"/>
      <c r="Y10" s="82"/>
      <c r="Z10" s="1159"/>
      <c r="AA10" s="58"/>
      <c r="AB10" s="82"/>
      <c r="AC10" s="32"/>
      <c r="AD10" s="32"/>
      <c r="AE10" s="82"/>
      <c r="AF10" s="1159"/>
      <c r="AG10" s="58"/>
      <c r="AH10" s="82"/>
      <c r="AI10" s="32"/>
      <c r="AJ10" s="32"/>
      <c r="AK10" s="82"/>
      <c r="AL10" s="1159"/>
      <c r="AM10" s="58"/>
      <c r="AN10" s="82"/>
      <c r="AO10" s="32"/>
      <c r="AP10" s="32"/>
      <c r="AQ10" s="82"/>
      <c r="AR10" s="1159"/>
      <c r="AS10" s="58"/>
      <c r="AT10" s="82"/>
      <c r="AU10" s="32"/>
      <c r="AV10" s="32"/>
      <c r="AW10" s="82"/>
      <c r="AX10" s="1159"/>
      <c r="AY10" s="58"/>
      <c r="AZ10" s="82"/>
      <c r="BA10" s="32"/>
      <c r="BB10" s="32"/>
      <c r="BC10" s="82"/>
      <c r="BD10" s="1159"/>
      <c r="BE10" s="58"/>
      <c r="BF10" s="82"/>
      <c r="BG10" s="32"/>
      <c r="BH10" s="32"/>
      <c r="BI10" s="82"/>
      <c r="BJ10" s="1159"/>
      <c r="BK10" s="58"/>
      <c r="BL10" s="82"/>
      <c r="BM10" s="32"/>
      <c r="BN10" s="32"/>
      <c r="BO10" s="82"/>
      <c r="BP10" s="1159"/>
      <c r="BQ10" s="87"/>
      <c r="BR10" s="82"/>
      <c r="BS10" s="32"/>
      <c r="BT10" s="32"/>
      <c r="BU10" s="82"/>
      <c r="BV10" s="1159"/>
      <c r="BW10" s="58"/>
      <c r="BX10" s="82"/>
      <c r="BY10" s="32"/>
      <c r="BZ10" s="32"/>
      <c r="CA10" s="82"/>
      <c r="CB10" s="1159"/>
      <c r="CC10" s="58"/>
      <c r="CD10" s="82"/>
      <c r="CE10" s="32"/>
      <c r="CF10" s="32"/>
      <c r="CG10" s="82"/>
      <c r="CH10" s="1159"/>
      <c r="CI10" s="58"/>
      <c r="CJ10" s="82"/>
      <c r="CK10" s="32"/>
      <c r="CL10" s="32"/>
      <c r="CM10" s="82"/>
      <c r="CN10" s="1159"/>
      <c r="CO10" s="58"/>
      <c r="CP10" s="82"/>
      <c r="CQ10" s="32"/>
      <c r="CR10" s="32"/>
      <c r="CS10" s="82"/>
      <c r="CT10" s="1159"/>
      <c r="CU10" s="58"/>
      <c r="CV10" s="82"/>
      <c r="CW10" s="32"/>
      <c r="CX10" s="32"/>
      <c r="CY10" s="82"/>
      <c r="CZ10" s="1159"/>
      <c r="DA10" s="58"/>
      <c r="DB10" s="82"/>
      <c r="DC10" s="32"/>
      <c r="DD10" s="32"/>
      <c r="DE10" s="82"/>
      <c r="DF10" s="1159"/>
      <c r="DG10" s="58"/>
      <c r="DH10" s="82"/>
      <c r="DI10" s="32"/>
      <c r="DJ10" s="32"/>
      <c r="DK10" s="82"/>
      <c r="DL10" s="1159"/>
      <c r="DM10" s="58"/>
      <c r="DN10" s="82"/>
      <c r="DO10" s="32"/>
      <c r="DP10" s="32"/>
      <c r="DQ10" s="82"/>
      <c r="DR10" s="1159"/>
      <c r="DS10" s="58"/>
      <c r="DT10" s="82"/>
      <c r="DU10" s="32"/>
      <c r="DV10" s="32"/>
      <c r="DW10" s="82"/>
      <c r="DX10" s="1159"/>
      <c r="DY10" s="58"/>
      <c r="DZ10" s="82"/>
      <c r="EA10" s="32"/>
      <c r="EB10" s="32"/>
      <c r="EC10" s="82"/>
      <c r="ED10" s="1159"/>
      <c r="EE10" s="82"/>
      <c r="EF10" s="82"/>
      <c r="EG10" s="82"/>
      <c r="EH10" s="82"/>
      <c r="EI10" s="82"/>
      <c r="EJ10" s="82"/>
      <c r="EK10" s="1159"/>
      <c r="EL10" s="82"/>
      <c r="EM10" s="82"/>
      <c r="EN10" s="82"/>
      <c r="EO10" s="82"/>
      <c r="EP10" s="82"/>
      <c r="EQ10" s="82"/>
      <c r="ER10" s="82"/>
      <c r="ES10" s="82"/>
      <c r="ET10" s="82"/>
      <c r="EU10" s="82"/>
      <c r="EV10" s="82"/>
      <c r="EW10" s="82"/>
      <c r="EX10" s="82"/>
      <c r="EY10" s="82"/>
      <c r="EZ10" s="82"/>
      <c r="FA10" s="82"/>
      <c r="FB10" s="1192"/>
      <c r="FC10" s="263"/>
    </row>
    <row r="11" spans="1:159" x14ac:dyDescent="0.25">
      <c r="A11" s="62">
        <v>8</v>
      </c>
      <c r="B11" s="62"/>
      <c r="C11" s="58"/>
      <c r="D11" s="82"/>
      <c r="E11" s="82"/>
      <c r="F11" s="82"/>
      <c r="G11" s="82"/>
      <c r="H11" s="1159"/>
      <c r="I11" s="58"/>
      <c r="J11" s="82"/>
      <c r="K11" s="82"/>
      <c r="L11" s="82"/>
      <c r="M11" s="82"/>
      <c r="N11" s="1159"/>
      <c r="O11" s="58"/>
      <c r="P11" s="82"/>
      <c r="Q11" s="82"/>
      <c r="R11" s="82"/>
      <c r="S11" s="82"/>
      <c r="T11" s="1159"/>
      <c r="U11" s="58"/>
      <c r="V11" s="82"/>
      <c r="W11" s="82"/>
      <c r="X11" s="82"/>
      <c r="Y11" s="82"/>
      <c r="Z11" s="1159"/>
      <c r="AA11" s="58"/>
      <c r="AB11" s="82"/>
      <c r="AC11" s="82"/>
      <c r="AD11" s="82"/>
      <c r="AE11" s="82"/>
      <c r="AF11" s="1159"/>
      <c r="AG11" s="58"/>
      <c r="AH11" s="82"/>
      <c r="AI11" s="82"/>
      <c r="AJ11" s="82"/>
      <c r="AK11" s="82"/>
      <c r="AL11" s="1159"/>
      <c r="AM11" s="58"/>
      <c r="AN11" s="82"/>
      <c r="AO11" s="82"/>
      <c r="AP11" s="82"/>
      <c r="AQ11" s="82"/>
      <c r="AR11" s="1159"/>
      <c r="AS11" s="58"/>
      <c r="AT11" s="82"/>
      <c r="AU11" s="82"/>
      <c r="AV11" s="82"/>
      <c r="AW11" s="82"/>
      <c r="AX11" s="1159"/>
      <c r="AY11" s="58"/>
      <c r="AZ11" s="82"/>
      <c r="BA11" s="82"/>
      <c r="BB11" s="82"/>
      <c r="BC11" s="82"/>
      <c r="BD11" s="1159"/>
      <c r="BE11" s="58"/>
      <c r="BF11" s="82"/>
      <c r="BG11" s="82"/>
      <c r="BH11" s="82"/>
      <c r="BI11" s="82"/>
      <c r="BJ11" s="1159"/>
      <c r="BK11" s="58"/>
      <c r="BL11" s="82"/>
      <c r="BM11" s="82"/>
      <c r="BN11" s="82"/>
      <c r="BO11" s="82"/>
      <c r="BP11" s="1159"/>
      <c r="BQ11" s="87"/>
      <c r="BR11" s="82"/>
      <c r="BS11" s="82"/>
      <c r="BT11" s="82"/>
      <c r="BU11" s="82"/>
      <c r="BV11" s="1159"/>
      <c r="BW11" s="58"/>
      <c r="BX11" s="82"/>
      <c r="BY11" s="82"/>
      <c r="BZ11" s="82"/>
      <c r="CA11" s="82"/>
      <c r="CB11" s="1159"/>
      <c r="CC11" s="58"/>
      <c r="CD11" s="82"/>
      <c r="CE11" s="82"/>
      <c r="CF11" s="82"/>
      <c r="CG11" s="82"/>
      <c r="CH11" s="1159"/>
      <c r="CI11" s="58"/>
      <c r="CJ11" s="82"/>
      <c r="CK11" s="82"/>
      <c r="CL11" s="82"/>
      <c r="CM11" s="82"/>
      <c r="CN11" s="1159"/>
      <c r="CO11" s="58"/>
      <c r="CP11" s="82"/>
      <c r="CQ11" s="82"/>
      <c r="CR11" s="82"/>
      <c r="CS11" s="82"/>
      <c r="CT11" s="1159"/>
      <c r="CU11" s="58"/>
      <c r="CV11" s="82"/>
      <c r="CW11" s="82"/>
      <c r="CX11" s="82"/>
      <c r="CY11" s="82"/>
      <c r="CZ11" s="1159"/>
      <c r="DA11" s="58"/>
      <c r="DB11" s="82"/>
      <c r="DC11" s="82"/>
      <c r="DD11" s="82"/>
      <c r="DE11" s="82"/>
      <c r="DF11" s="1159"/>
      <c r="DG11" s="58"/>
      <c r="DH11" s="82"/>
      <c r="DI11" s="82"/>
      <c r="DJ11" s="82"/>
      <c r="DK11" s="82"/>
      <c r="DL11" s="1159"/>
      <c r="DM11" s="58"/>
      <c r="DN11" s="82"/>
      <c r="DO11" s="82"/>
      <c r="DP11" s="82"/>
      <c r="DQ11" s="82"/>
      <c r="DR11" s="1159"/>
      <c r="DS11" s="58"/>
      <c r="DT11" s="82"/>
      <c r="DU11" s="82"/>
      <c r="DV11" s="82"/>
      <c r="DW11" s="82"/>
      <c r="DX11" s="1159"/>
      <c r="DY11" s="58"/>
      <c r="DZ11" s="82"/>
      <c r="EA11" s="82"/>
      <c r="EB11" s="82"/>
      <c r="EC11" s="82"/>
      <c r="ED11" s="1159"/>
      <c r="EE11" s="82"/>
      <c r="EF11" s="82"/>
      <c r="EG11" s="82"/>
      <c r="EH11" s="82"/>
      <c r="EI11" s="82"/>
      <c r="EJ11" s="82"/>
      <c r="EK11" s="1159"/>
      <c r="EL11" s="82"/>
      <c r="EM11" s="82"/>
      <c r="EN11" s="82"/>
      <c r="EO11" s="82"/>
      <c r="EP11" s="82"/>
      <c r="EQ11" s="82"/>
      <c r="ER11" s="82"/>
      <c r="ES11" s="82"/>
      <c r="ET11" s="82"/>
      <c r="EU11" s="82"/>
      <c r="EV11" s="82"/>
      <c r="EW11" s="82"/>
      <c r="EX11" s="82"/>
      <c r="EY11" s="82"/>
      <c r="EZ11" s="82"/>
      <c r="FA11" s="82"/>
      <c r="FB11" s="1192"/>
      <c r="FC11" s="263"/>
    </row>
    <row r="12" spans="1:159" x14ac:dyDescent="0.25">
      <c r="A12" s="62">
        <v>9</v>
      </c>
      <c r="B12" s="62"/>
      <c r="C12" s="58"/>
      <c r="D12" s="82"/>
      <c r="E12" s="82"/>
      <c r="F12" s="82"/>
      <c r="G12" s="82"/>
      <c r="H12" s="1159"/>
      <c r="I12" s="58"/>
      <c r="J12" s="82"/>
      <c r="K12" s="82"/>
      <c r="L12" s="82"/>
      <c r="M12" s="82"/>
      <c r="N12" s="1159"/>
      <c r="O12" s="58"/>
      <c r="P12" s="82"/>
      <c r="Q12" s="82"/>
      <c r="R12" s="82"/>
      <c r="S12" s="82"/>
      <c r="T12" s="1159"/>
      <c r="U12" s="58"/>
      <c r="V12" s="82"/>
      <c r="W12" s="82"/>
      <c r="X12" s="82"/>
      <c r="Y12" s="82"/>
      <c r="Z12" s="1159"/>
      <c r="AA12" s="58"/>
      <c r="AB12" s="82"/>
      <c r="AC12" s="82"/>
      <c r="AD12" s="82"/>
      <c r="AE12" s="82"/>
      <c r="AF12" s="1159"/>
      <c r="AG12" s="58"/>
      <c r="AH12" s="82"/>
      <c r="AI12" s="82"/>
      <c r="AJ12" s="82"/>
      <c r="AK12" s="82"/>
      <c r="AL12" s="1159"/>
      <c r="AM12" s="58"/>
      <c r="AN12" s="82"/>
      <c r="AO12" s="82"/>
      <c r="AP12" s="82"/>
      <c r="AQ12" s="82"/>
      <c r="AR12" s="1159"/>
      <c r="AS12" s="58"/>
      <c r="AT12" s="82"/>
      <c r="AU12" s="82"/>
      <c r="AV12" s="82"/>
      <c r="AW12" s="82"/>
      <c r="AX12" s="1159"/>
      <c r="AY12" s="58"/>
      <c r="AZ12" s="82"/>
      <c r="BA12" s="82"/>
      <c r="BB12" s="82"/>
      <c r="BC12" s="82"/>
      <c r="BD12" s="1159"/>
      <c r="BE12" s="58"/>
      <c r="BF12" s="82"/>
      <c r="BG12" s="82"/>
      <c r="BH12" s="82"/>
      <c r="BI12" s="82"/>
      <c r="BJ12" s="1159"/>
      <c r="BK12" s="58"/>
      <c r="BL12" s="82"/>
      <c r="BM12" s="82"/>
      <c r="BN12" s="82"/>
      <c r="BO12" s="82"/>
      <c r="BP12" s="1159"/>
      <c r="BQ12" s="87"/>
      <c r="BR12" s="82"/>
      <c r="BS12" s="82"/>
      <c r="BT12" s="82"/>
      <c r="BU12" s="82"/>
      <c r="BV12" s="1159"/>
      <c r="BW12" s="58"/>
      <c r="BX12" s="82"/>
      <c r="BY12" s="82"/>
      <c r="BZ12" s="82"/>
      <c r="CA12" s="82"/>
      <c r="CB12" s="1159"/>
      <c r="CC12" s="58"/>
      <c r="CD12" s="82"/>
      <c r="CE12" s="82"/>
      <c r="CF12" s="82"/>
      <c r="CG12" s="82"/>
      <c r="CH12" s="1159"/>
      <c r="CI12" s="58"/>
      <c r="CJ12" s="82"/>
      <c r="CK12" s="82"/>
      <c r="CL12" s="82"/>
      <c r="CM12" s="82"/>
      <c r="CN12" s="1159"/>
      <c r="CO12" s="58"/>
      <c r="CP12" s="82"/>
      <c r="CQ12" s="82"/>
      <c r="CR12" s="82"/>
      <c r="CS12" s="82"/>
      <c r="CT12" s="1159"/>
      <c r="CU12" s="58"/>
      <c r="CV12" s="82"/>
      <c r="CW12" s="82"/>
      <c r="CX12" s="82"/>
      <c r="CY12" s="82"/>
      <c r="CZ12" s="1159"/>
      <c r="DA12" s="58"/>
      <c r="DB12" s="82"/>
      <c r="DC12" s="82"/>
      <c r="DD12" s="82"/>
      <c r="DE12" s="82"/>
      <c r="DF12" s="1159"/>
      <c r="DG12" s="58"/>
      <c r="DH12" s="82"/>
      <c r="DI12" s="82"/>
      <c r="DJ12" s="82"/>
      <c r="DK12" s="82"/>
      <c r="DL12" s="1159"/>
      <c r="DM12" s="58"/>
      <c r="DN12" s="82"/>
      <c r="DO12" s="82"/>
      <c r="DP12" s="82"/>
      <c r="DQ12" s="82"/>
      <c r="DR12" s="1159"/>
      <c r="DS12" s="58"/>
      <c r="DT12" s="82"/>
      <c r="DU12" s="82"/>
      <c r="DV12" s="82"/>
      <c r="DW12" s="82"/>
      <c r="DX12" s="1159"/>
      <c r="DY12" s="58"/>
      <c r="DZ12" s="82"/>
      <c r="EA12" s="82"/>
      <c r="EB12" s="82"/>
      <c r="EC12" s="82"/>
      <c r="ED12" s="1159"/>
      <c r="EE12" s="82"/>
      <c r="EF12" s="82"/>
      <c r="EG12" s="82"/>
      <c r="EH12" s="82"/>
      <c r="EI12" s="82"/>
      <c r="EJ12" s="82"/>
      <c r="EK12" s="1159"/>
      <c r="EL12" s="82"/>
      <c r="EM12" s="82"/>
      <c r="EN12" s="82"/>
      <c r="EO12" s="82"/>
      <c r="EP12" s="82"/>
      <c r="EQ12" s="82"/>
      <c r="ER12" s="82"/>
      <c r="ES12" s="82"/>
      <c r="ET12" s="82"/>
      <c r="EU12" s="82"/>
      <c r="EV12" s="82"/>
      <c r="EW12" s="82"/>
      <c r="EX12" s="82"/>
      <c r="EY12" s="82"/>
      <c r="EZ12" s="82"/>
      <c r="FA12" s="82"/>
      <c r="FB12" s="1192"/>
      <c r="FC12" s="263"/>
    </row>
    <row r="13" spans="1:159" x14ac:dyDescent="0.25">
      <c r="A13" s="62">
        <v>10</v>
      </c>
      <c r="B13" s="62"/>
      <c r="C13" s="58"/>
      <c r="D13" s="82"/>
      <c r="E13" s="82"/>
      <c r="F13" s="82"/>
      <c r="G13" s="82"/>
      <c r="H13" s="1159"/>
      <c r="I13" s="58"/>
      <c r="J13" s="82"/>
      <c r="K13" s="82"/>
      <c r="L13" s="82"/>
      <c r="M13" s="82"/>
      <c r="N13" s="1159"/>
      <c r="O13" s="58"/>
      <c r="P13" s="82"/>
      <c r="Q13" s="82"/>
      <c r="R13" s="82"/>
      <c r="S13" s="82"/>
      <c r="T13" s="1159"/>
      <c r="U13" s="58"/>
      <c r="V13" s="82"/>
      <c r="W13" s="82"/>
      <c r="X13" s="82"/>
      <c r="Y13" s="82"/>
      <c r="Z13" s="1159"/>
      <c r="AA13" s="58"/>
      <c r="AB13" s="82"/>
      <c r="AC13" s="82"/>
      <c r="AD13" s="82"/>
      <c r="AE13" s="82"/>
      <c r="AF13" s="1159"/>
      <c r="AG13" s="58"/>
      <c r="AH13" s="82"/>
      <c r="AI13" s="82"/>
      <c r="AJ13" s="82"/>
      <c r="AK13" s="82"/>
      <c r="AL13" s="1159"/>
      <c r="AM13" s="58"/>
      <c r="AN13" s="82"/>
      <c r="AO13" s="82"/>
      <c r="AP13" s="82"/>
      <c r="AQ13" s="82"/>
      <c r="AR13" s="1159"/>
      <c r="AS13" s="58"/>
      <c r="AT13" s="82"/>
      <c r="AU13" s="82"/>
      <c r="AV13" s="82"/>
      <c r="AW13" s="82"/>
      <c r="AX13" s="1159"/>
      <c r="AY13" s="58"/>
      <c r="AZ13" s="82"/>
      <c r="BA13" s="82"/>
      <c r="BB13" s="82"/>
      <c r="BC13" s="82"/>
      <c r="BD13" s="1159"/>
      <c r="BE13" s="58"/>
      <c r="BF13" s="82"/>
      <c r="BG13" s="82"/>
      <c r="BH13" s="82"/>
      <c r="BI13" s="82"/>
      <c r="BJ13" s="1159"/>
      <c r="BK13" s="58"/>
      <c r="BL13" s="82"/>
      <c r="BM13" s="82"/>
      <c r="BN13" s="82"/>
      <c r="BO13" s="82"/>
      <c r="BP13" s="1159"/>
      <c r="BQ13" s="87"/>
      <c r="BR13" s="82"/>
      <c r="BS13" s="82"/>
      <c r="BT13" s="82"/>
      <c r="BU13" s="82"/>
      <c r="BV13" s="1159"/>
      <c r="BW13" s="58"/>
      <c r="BX13" s="82"/>
      <c r="BY13" s="82"/>
      <c r="BZ13" s="82"/>
      <c r="CA13" s="82"/>
      <c r="CB13" s="1159"/>
      <c r="CC13" s="58"/>
      <c r="CD13" s="82"/>
      <c r="CE13" s="82"/>
      <c r="CF13" s="82"/>
      <c r="CG13" s="82"/>
      <c r="CH13" s="1159"/>
      <c r="CI13" s="58"/>
      <c r="CJ13" s="82"/>
      <c r="CK13" s="82"/>
      <c r="CL13" s="82"/>
      <c r="CM13" s="82"/>
      <c r="CN13" s="1159"/>
      <c r="CO13" s="58"/>
      <c r="CP13" s="82"/>
      <c r="CQ13" s="82"/>
      <c r="CR13" s="82"/>
      <c r="CS13" s="82"/>
      <c r="CT13" s="1159"/>
      <c r="CU13" s="58"/>
      <c r="CV13" s="82"/>
      <c r="CW13" s="82"/>
      <c r="CX13" s="82"/>
      <c r="CY13" s="82"/>
      <c r="CZ13" s="1159"/>
      <c r="DA13" s="58"/>
      <c r="DB13" s="82"/>
      <c r="DC13" s="82"/>
      <c r="DD13" s="82"/>
      <c r="DE13" s="82"/>
      <c r="DF13" s="1159"/>
      <c r="DG13" s="58"/>
      <c r="DH13" s="82"/>
      <c r="DI13" s="82"/>
      <c r="DJ13" s="82"/>
      <c r="DK13" s="82"/>
      <c r="DL13" s="1159"/>
      <c r="DM13" s="58"/>
      <c r="DN13" s="82"/>
      <c r="DO13" s="82"/>
      <c r="DP13" s="82"/>
      <c r="DQ13" s="82"/>
      <c r="DR13" s="1159"/>
      <c r="DS13" s="58"/>
      <c r="DT13" s="82"/>
      <c r="DU13" s="82"/>
      <c r="DV13" s="82"/>
      <c r="DW13" s="82"/>
      <c r="DX13" s="1159"/>
      <c r="DY13" s="58"/>
      <c r="DZ13" s="82"/>
      <c r="EA13" s="82"/>
      <c r="EB13" s="82"/>
      <c r="EC13" s="82"/>
      <c r="ED13" s="1159"/>
      <c r="EE13" s="82"/>
      <c r="EF13" s="82"/>
      <c r="EG13" s="82"/>
      <c r="EH13" s="82"/>
      <c r="EI13" s="82"/>
      <c r="EJ13" s="82"/>
      <c r="EK13" s="1159"/>
      <c r="EL13" s="82"/>
      <c r="EM13" s="82"/>
      <c r="EN13" s="82"/>
      <c r="EO13" s="82"/>
      <c r="EP13" s="82"/>
      <c r="EQ13" s="82"/>
      <c r="ER13" s="82"/>
      <c r="ES13" s="82"/>
      <c r="ET13" s="82"/>
      <c r="EU13" s="82"/>
      <c r="EV13" s="82"/>
      <c r="EW13" s="82"/>
      <c r="EX13" s="82"/>
      <c r="EY13" s="82"/>
      <c r="EZ13" s="82"/>
      <c r="FA13" s="82"/>
      <c r="FB13" s="1192"/>
      <c r="FC13" s="263"/>
    </row>
    <row r="14" spans="1:159" x14ac:dyDescent="0.25">
      <c r="A14" s="62">
        <v>11</v>
      </c>
      <c r="B14" s="62"/>
      <c r="C14" s="58"/>
      <c r="D14" s="82"/>
      <c r="E14" s="82"/>
      <c r="F14" s="82"/>
      <c r="G14" s="82"/>
      <c r="H14" s="1159"/>
      <c r="I14" s="58"/>
      <c r="J14" s="82"/>
      <c r="K14" s="82"/>
      <c r="L14" s="82"/>
      <c r="M14" s="82"/>
      <c r="N14" s="1159"/>
      <c r="O14" s="58"/>
      <c r="P14" s="82"/>
      <c r="Q14" s="82"/>
      <c r="R14" s="82"/>
      <c r="S14" s="82"/>
      <c r="T14" s="1159"/>
      <c r="U14" s="58"/>
      <c r="V14" s="82"/>
      <c r="W14" s="82"/>
      <c r="X14" s="82"/>
      <c r="Y14" s="82"/>
      <c r="Z14" s="1159"/>
      <c r="AA14" s="58"/>
      <c r="AB14" s="82"/>
      <c r="AC14" s="82"/>
      <c r="AD14" s="82"/>
      <c r="AE14" s="82"/>
      <c r="AF14" s="1159"/>
      <c r="AG14" s="58"/>
      <c r="AH14" s="82"/>
      <c r="AI14" s="82"/>
      <c r="AJ14" s="82"/>
      <c r="AK14" s="82"/>
      <c r="AL14" s="1159"/>
      <c r="AM14" s="58"/>
      <c r="AN14" s="82"/>
      <c r="AO14" s="82"/>
      <c r="AP14" s="82"/>
      <c r="AQ14" s="82"/>
      <c r="AR14" s="1159"/>
      <c r="AS14" s="58"/>
      <c r="AT14" s="82"/>
      <c r="AU14" s="82"/>
      <c r="AV14" s="82"/>
      <c r="AW14" s="82"/>
      <c r="AX14" s="1159"/>
      <c r="AY14" s="58"/>
      <c r="AZ14" s="82"/>
      <c r="BA14" s="82"/>
      <c r="BB14" s="82"/>
      <c r="BC14" s="82"/>
      <c r="BD14" s="1159"/>
      <c r="BE14" s="58"/>
      <c r="BF14" s="82"/>
      <c r="BG14" s="82"/>
      <c r="BH14" s="82"/>
      <c r="BI14" s="82"/>
      <c r="BJ14" s="1159"/>
      <c r="BK14" s="58"/>
      <c r="BL14" s="82"/>
      <c r="BM14" s="82"/>
      <c r="BN14" s="82"/>
      <c r="BO14" s="82"/>
      <c r="BP14" s="1159"/>
      <c r="BQ14" s="87"/>
      <c r="BR14" s="82"/>
      <c r="BS14" s="82"/>
      <c r="BT14" s="82"/>
      <c r="BU14" s="82"/>
      <c r="BV14" s="1159"/>
      <c r="BW14" s="58"/>
      <c r="BX14" s="82"/>
      <c r="BY14" s="82"/>
      <c r="BZ14" s="82"/>
      <c r="CA14" s="82"/>
      <c r="CB14" s="1159"/>
      <c r="CC14" s="58"/>
      <c r="CD14" s="82"/>
      <c r="CE14" s="82"/>
      <c r="CF14" s="82"/>
      <c r="CG14" s="82"/>
      <c r="CH14" s="1159"/>
      <c r="CI14" s="58"/>
      <c r="CJ14" s="82"/>
      <c r="CK14" s="82"/>
      <c r="CL14" s="82"/>
      <c r="CM14" s="82"/>
      <c r="CN14" s="1159"/>
      <c r="CO14" s="58"/>
      <c r="CP14" s="82"/>
      <c r="CQ14" s="82"/>
      <c r="CR14" s="82"/>
      <c r="CS14" s="82"/>
      <c r="CT14" s="1159"/>
      <c r="CU14" s="58"/>
      <c r="CV14" s="82"/>
      <c r="CW14" s="82"/>
      <c r="CX14" s="82"/>
      <c r="CY14" s="82"/>
      <c r="CZ14" s="1159"/>
      <c r="DA14" s="58"/>
      <c r="DB14" s="82"/>
      <c r="DC14" s="82"/>
      <c r="DD14" s="82"/>
      <c r="DE14" s="82"/>
      <c r="DF14" s="1159"/>
      <c r="DG14" s="58"/>
      <c r="DH14" s="82"/>
      <c r="DI14" s="82"/>
      <c r="DJ14" s="82"/>
      <c r="DK14" s="82"/>
      <c r="DL14" s="1159"/>
      <c r="DM14" s="58"/>
      <c r="DN14" s="82"/>
      <c r="DO14" s="82"/>
      <c r="DP14" s="82"/>
      <c r="DQ14" s="82"/>
      <c r="DR14" s="1159"/>
      <c r="DS14" s="58"/>
      <c r="DT14" s="82"/>
      <c r="DU14" s="82"/>
      <c r="DV14" s="82"/>
      <c r="DW14" s="82"/>
      <c r="DX14" s="1159"/>
      <c r="DY14" s="58"/>
      <c r="DZ14" s="82"/>
      <c r="EA14" s="82"/>
      <c r="EB14" s="82"/>
      <c r="EC14" s="82"/>
      <c r="ED14" s="1159"/>
      <c r="EE14" s="82"/>
      <c r="EF14" s="82"/>
      <c r="EG14" s="82"/>
      <c r="EH14" s="82"/>
      <c r="EI14" s="82"/>
      <c r="EJ14" s="82"/>
      <c r="EK14" s="1159"/>
      <c r="EL14" s="82"/>
      <c r="EM14" s="82"/>
      <c r="EN14" s="82"/>
      <c r="EO14" s="82"/>
      <c r="EP14" s="82"/>
      <c r="EQ14" s="82"/>
      <c r="ER14" s="82"/>
      <c r="ES14" s="82"/>
      <c r="ET14" s="82"/>
      <c r="EU14" s="82"/>
      <c r="EV14" s="82"/>
      <c r="EW14" s="82"/>
      <c r="EX14" s="82"/>
      <c r="EY14" s="82"/>
      <c r="EZ14" s="82"/>
      <c r="FA14" s="82"/>
      <c r="FB14" s="1192"/>
      <c r="FC14" s="263"/>
    </row>
    <row r="15" spans="1:159" x14ac:dyDescent="0.25">
      <c r="A15" s="62">
        <v>12</v>
      </c>
      <c r="B15" s="62"/>
      <c r="C15" s="58"/>
      <c r="D15" s="82"/>
      <c r="E15" s="82"/>
      <c r="F15" s="82"/>
      <c r="G15" s="82"/>
      <c r="H15" s="1159"/>
      <c r="I15" s="58"/>
      <c r="J15" s="82"/>
      <c r="K15" s="82"/>
      <c r="L15" s="82"/>
      <c r="M15" s="82"/>
      <c r="N15" s="1159"/>
      <c r="O15" s="58"/>
      <c r="P15" s="82"/>
      <c r="Q15" s="82"/>
      <c r="R15" s="82"/>
      <c r="S15" s="82"/>
      <c r="T15" s="1159"/>
      <c r="U15" s="58"/>
      <c r="V15" s="82"/>
      <c r="W15" s="82"/>
      <c r="X15" s="82"/>
      <c r="Y15" s="82"/>
      <c r="Z15" s="1159"/>
      <c r="AA15" s="58"/>
      <c r="AB15" s="82"/>
      <c r="AC15" s="82"/>
      <c r="AD15" s="82"/>
      <c r="AE15" s="82"/>
      <c r="AF15" s="1159"/>
      <c r="AG15" s="58"/>
      <c r="AH15" s="82"/>
      <c r="AI15" s="82"/>
      <c r="AJ15" s="82"/>
      <c r="AK15" s="82"/>
      <c r="AL15" s="1159"/>
      <c r="AM15" s="58"/>
      <c r="AN15" s="82"/>
      <c r="AO15" s="82"/>
      <c r="AP15" s="82"/>
      <c r="AQ15" s="82"/>
      <c r="AR15" s="1159"/>
      <c r="AS15" s="58"/>
      <c r="AT15" s="82"/>
      <c r="AU15" s="82"/>
      <c r="AV15" s="82"/>
      <c r="AW15" s="82"/>
      <c r="AX15" s="1159"/>
      <c r="AY15" s="58"/>
      <c r="AZ15" s="82"/>
      <c r="BA15" s="82"/>
      <c r="BB15" s="82"/>
      <c r="BC15" s="82"/>
      <c r="BD15" s="1159"/>
      <c r="BE15" s="58"/>
      <c r="BF15" s="82"/>
      <c r="BG15" s="82"/>
      <c r="BH15" s="82"/>
      <c r="BI15" s="82"/>
      <c r="BJ15" s="1159"/>
      <c r="BK15" s="58"/>
      <c r="BL15" s="82"/>
      <c r="BM15" s="82"/>
      <c r="BN15" s="82"/>
      <c r="BO15" s="82"/>
      <c r="BP15" s="1159"/>
      <c r="BQ15" s="87"/>
      <c r="BR15" s="82"/>
      <c r="BS15" s="82"/>
      <c r="BT15" s="82"/>
      <c r="BU15" s="82"/>
      <c r="BV15" s="1159"/>
      <c r="BW15" s="58"/>
      <c r="BX15" s="82"/>
      <c r="BY15" s="82"/>
      <c r="BZ15" s="82"/>
      <c r="CA15" s="82"/>
      <c r="CB15" s="1159"/>
      <c r="CC15" s="58"/>
      <c r="CD15" s="82"/>
      <c r="CE15" s="82"/>
      <c r="CF15" s="82"/>
      <c r="CG15" s="82"/>
      <c r="CH15" s="1159"/>
      <c r="CI15" s="58"/>
      <c r="CJ15" s="82"/>
      <c r="CK15" s="82"/>
      <c r="CL15" s="82"/>
      <c r="CM15" s="82"/>
      <c r="CN15" s="1159"/>
      <c r="CO15" s="58"/>
      <c r="CP15" s="82"/>
      <c r="CQ15" s="82"/>
      <c r="CR15" s="82"/>
      <c r="CS15" s="82"/>
      <c r="CT15" s="1159"/>
      <c r="CU15" s="58"/>
      <c r="CV15" s="82"/>
      <c r="CW15" s="82"/>
      <c r="CX15" s="82"/>
      <c r="CY15" s="82"/>
      <c r="CZ15" s="1159"/>
      <c r="DA15" s="58"/>
      <c r="DB15" s="82"/>
      <c r="DC15" s="82"/>
      <c r="DD15" s="82"/>
      <c r="DE15" s="82"/>
      <c r="DF15" s="1159"/>
      <c r="DG15" s="58"/>
      <c r="DH15" s="82"/>
      <c r="DI15" s="82"/>
      <c r="DJ15" s="82"/>
      <c r="DK15" s="82"/>
      <c r="DL15" s="1159"/>
      <c r="DM15" s="58"/>
      <c r="DN15" s="82"/>
      <c r="DO15" s="82"/>
      <c r="DP15" s="82"/>
      <c r="DQ15" s="82"/>
      <c r="DR15" s="1159"/>
      <c r="DS15" s="58"/>
      <c r="DT15" s="82"/>
      <c r="DU15" s="82"/>
      <c r="DV15" s="82"/>
      <c r="DW15" s="82"/>
      <c r="DX15" s="1159"/>
      <c r="DY15" s="58"/>
      <c r="DZ15" s="82"/>
      <c r="EA15" s="82"/>
      <c r="EB15" s="82"/>
      <c r="EC15" s="82"/>
      <c r="ED15" s="1159"/>
      <c r="EE15" s="82"/>
      <c r="EF15" s="82"/>
      <c r="EG15" s="82"/>
      <c r="EH15" s="82"/>
      <c r="EI15" s="82"/>
      <c r="EJ15" s="82"/>
      <c r="EK15" s="1159"/>
      <c r="EL15" s="82"/>
      <c r="EM15" s="82"/>
      <c r="EN15" s="82"/>
      <c r="EO15" s="82"/>
      <c r="EP15" s="82"/>
      <c r="EQ15" s="82"/>
      <c r="ER15" s="82"/>
      <c r="ES15" s="82"/>
      <c r="ET15" s="82"/>
      <c r="EU15" s="82"/>
      <c r="EV15" s="82"/>
      <c r="EW15" s="82"/>
      <c r="EX15" s="82"/>
      <c r="EY15" s="82"/>
      <c r="EZ15" s="82"/>
      <c r="FA15" s="82"/>
      <c r="FB15" s="1192"/>
      <c r="FC15" s="263"/>
    </row>
    <row r="16" spans="1:159" x14ac:dyDescent="0.25">
      <c r="A16" s="62">
        <v>13</v>
      </c>
      <c r="B16" s="62"/>
      <c r="C16" s="58"/>
      <c r="D16" s="82"/>
      <c r="E16" s="82"/>
      <c r="F16" s="82"/>
      <c r="G16" s="82"/>
      <c r="H16" s="1159"/>
      <c r="I16" s="58"/>
      <c r="J16" s="82"/>
      <c r="K16" s="82"/>
      <c r="L16" s="82"/>
      <c r="M16" s="82"/>
      <c r="N16" s="1159"/>
      <c r="O16" s="58"/>
      <c r="P16" s="82"/>
      <c r="Q16" s="82"/>
      <c r="R16" s="82"/>
      <c r="S16" s="82"/>
      <c r="T16" s="1159"/>
      <c r="U16" s="58"/>
      <c r="V16" s="82"/>
      <c r="W16" s="82"/>
      <c r="X16" s="82"/>
      <c r="Y16" s="82"/>
      <c r="Z16" s="1159"/>
      <c r="AA16" s="58"/>
      <c r="AB16" s="82"/>
      <c r="AC16" s="82"/>
      <c r="AD16" s="82"/>
      <c r="AE16" s="82"/>
      <c r="AF16" s="1159"/>
      <c r="AG16" s="58"/>
      <c r="AH16" s="82"/>
      <c r="AI16" s="82"/>
      <c r="AJ16" s="82"/>
      <c r="AK16" s="82"/>
      <c r="AL16" s="1159"/>
      <c r="AM16" s="58"/>
      <c r="AN16" s="82"/>
      <c r="AO16" s="82"/>
      <c r="AP16" s="82"/>
      <c r="AQ16" s="82"/>
      <c r="AR16" s="1159"/>
      <c r="AS16" s="58"/>
      <c r="AT16" s="82"/>
      <c r="AU16" s="82"/>
      <c r="AV16" s="82"/>
      <c r="AW16" s="82"/>
      <c r="AX16" s="1159"/>
      <c r="AY16" s="58"/>
      <c r="AZ16" s="82"/>
      <c r="BA16" s="82"/>
      <c r="BB16" s="82"/>
      <c r="BC16" s="82"/>
      <c r="BD16" s="1159"/>
      <c r="BE16" s="58"/>
      <c r="BF16" s="82"/>
      <c r="BG16" s="82"/>
      <c r="BH16" s="82"/>
      <c r="BI16" s="82"/>
      <c r="BJ16" s="1159"/>
      <c r="BK16" s="58"/>
      <c r="BL16" s="82"/>
      <c r="BM16" s="82"/>
      <c r="BN16" s="82"/>
      <c r="BO16" s="82"/>
      <c r="BP16" s="1159"/>
      <c r="BQ16" s="87"/>
      <c r="BR16" s="82"/>
      <c r="BS16" s="82"/>
      <c r="BT16" s="82"/>
      <c r="BU16" s="82"/>
      <c r="BV16" s="1159"/>
      <c r="BW16" s="58"/>
      <c r="BX16" s="82"/>
      <c r="BY16" s="82"/>
      <c r="BZ16" s="82"/>
      <c r="CA16" s="82"/>
      <c r="CB16" s="1159"/>
      <c r="CC16" s="58"/>
      <c r="CD16" s="82"/>
      <c r="CE16" s="82"/>
      <c r="CF16" s="82"/>
      <c r="CG16" s="82"/>
      <c r="CH16" s="1159"/>
      <c r="CI16" s="58"/>
      <c r="CJ16" s="82"/>
      <c r="CK16" s="82"/>
      <c r="CL16" s="82"/>
      <c r="CM16" s="82"/>
      <c r="CN16" s="1159"/>
      <c r="CO16" s="58"/>
      <c r="CP16" s="82"/>
      <c r="CQ16" s="82"/>
      <c r="CR16" s="82"/>
      <c r="CS16" s="82"/>
      <c r="CT16" s="1159"/>
      <c r="CU16" s="58"/>
      <c r="CV16" s="82"/>
      <c r="CW16" s="82"/>
      <c r="CX16" s="82"/>
      <c r="CY16" s="82"/>
      <c r="CZ16" s="1159"/>
      <c r="DA16" s="58"/>
      <c r="DB16" s="82"/>
      <c r="DC16" s="82"/>
      <c r="DD16" s="82"/>
      <c r="DE16" s="82"/>
      <c r="DF16" s="1159"/>
      <c r="DG16" s="58"/>
      <c r="DH16" s="82"/>
      <c r="DI16" s="82"/>
      <c r="DJ16" s="82"/>
      <c r="DK16" s="82"/>
      <c r="DL16" s="1159"/>
      <c r="DM16" s="58"/>
      <c r="DN16" s="82"/>
      <c r="DO16" s="82"/>
      <c r="DP16" s="82"/>
      <c r="DQ16" s="82"/>
      <c r="DR16" s="1159"/>
      <c r="DS16" s="58"/>
      <c r="DT16" s="82"/>
      <c r="DU16" s="82"/>
      <c r="DV16" s="82"/>
      <c r="DW16" s="82"/>
      <c r="DX16" s="1159"/>
      <c r="DY16" s="58"/>
      <c r="DZ16" s="82"/>
      <c r="EA16" s="82"/>
      <c r="EB16" s="82"/>
      <c r="EC16" s="82"/>
      <c r="ED16" s="1159"/>
      <c r="EE16" s="82"/>
      <c r="EF16" s="82"/>
      <c r="EG16" s="82"/>
      <c r="EH16" s="82"/>
      <c r="EI16" s="82"/>
      <c r="EJ16" s="82"/>
      <c r="EK16" s="1159"/>
      <c r="EL16" s="82"/>
      <c r="EM16" s="82"/>
      <c r="EN16" s="82"/>
      <c r="EO16" s="82"/>
      <c r="EP16" s="82"/>
      <c r="EQ16" s="82"/>
      <c r="ER16" s="82"/>
      <c r="ES16" s="82"/>
      <c r="ET16" s="82"/>
      <c r="EU16" s="82"/>
      <c r="EV16" s="82"/>
      <c r="EW16" s="82"/>
      <c r="EX16" s="82"/>
      <c r="EY16" s="82"/>
      <c r="EZ16" s="82"/>
      <c r="FA16" s="82"/>
      <c r="FB16" s="1192"/>
      <c r="FC16" s="263"/>
    </row>
    <row r="17" spans="1:159" x14ac:dyDescent="0.25">
      <c r="A17" s="62">
        <v>14</v>
      </c>
      <c r="B17" s="62"/>
      <c r="C17" s="58"/>
      <c r="D17" s="82"/>
      <c r="E17" s="82"/>
      <c r="F17" s="82"/>
      <c r="G17" s="82"/>
      <c r="H17" s="1159"/>
      <c r="I17" s="58"/>
      <c r="J17" s="82"/>
      <c r="K17" s="82"/>
      <c r="L17" s="82"/>
      <c r="M17" s="82"/>
      <c r="N17" s="1159"/>
      <c r="O17" s="58"/>
      <c r="P17" s="82"/>
      <c r="Q17" s="82"/>
      <c r="R17" s="82"/>
      <c r="S17" s="82"/>
      <c r="T17" s="1159"/>
      <c r="U17" s="58"/>
      <c r="V17" s="82"/>
      <c r="W17" s="82"/>
      <c r="X17" s="82"/>
      <c r="Y17" s="82"/>
      <c r="Z17" s="1159"/>
      <c r="AA17" s="58"/>
      <c r="AB17" s="82"/>
      <c r="AC17" s="82"/>
      <c r="AD17" s="82"/>
      <c r="AE17" s="82"/>
      <c r="AF17" s="1159"/>
      <c r="AG17" s="58"/>
      <c r="AH17" s="82"/>
      <c r="AI17" s="82"/>
      <c r="AJ17" s="82"/>
      <c r="AK17" s="82"/>
      <c r="AL17" s="1159"/>
      <c r="AM17" s="58"/>
      <c r="AN17" s="82"/>
      <c r="AO17" s="82"/>
      <c r="AP17" s="82"/>
      <c r="AQ17" s="82"/>
      <c r="AR17" s="1159"/>
      <c r="AS17" s="58"/>
      <c r="AT17" s="82"/>
      <c r="AU17" s="82"/>
      <c r="AV17" s="82"/>
      <c r="AW17" s="82"/>
      <c r="AX17" s="1159"/>
      <c r="AY17" s="58"/>
      <c r="AZ17" s="82"/>
      <c r="BA17" s="82"/>
      <c r="BB17" s="82"/>
      <c r="BC17" s="82"/>
      <c r="BD17" s="1159"/>
      <c r="BE17" s="58"/>
      <c r="BF17" s="82"/>
      <c r="BG17" s="82"/>
      <c r="BH17" s="82"/>
      <c r="BI17" s="82"/>
      <c r="BJ17" s="1159"/>
      <c r="BK17" s="58"/>
      <c r="BL17" s="82"/>
      <c r="BM17" s="82"/>
      <c r="BN17" s="82"/>
      <c r="BO17" s="82"/>
      <c r="BP17" s="1159"/>
      <c r="BQ17" s="87"/>
      <c r="BR17" s="82"/>
      <c r="BS17" s="82"/>
      <c r="BT17" s="82"/>
      <c r="BU17" s="82"/>
      <c r="BV17" s="1159"/>
      <c r="BW17" s="58"/>
      <c r="BX17" s="82"/>
      <c r="BY17" s="82"/>
      <c r="BZ17" s="82"/>
      <c r="CA17" s="82"/>
      <c r="CB17" s="1159"/>
      <c r="CC17" s="58"/>
      <c r="CD17" s="82"/>
      <c r="CE17" s="82"/>
      <c r="CF17" s="82"/>
      <c r="CG17" s="82"/>
      <c r="CH17" s="1159"/>
      <c r="CI17" s="58"/>
      <c r="CJ17" s="82"/>
      <c r="CK17" s="82"/>
      <c r="CL17" s="82"/>
      <c r="CM17" s="82"/>
      <c r="CN17" s="1159"/>
      <c r="CO17" s="58"/>
      <c r="CP17" s="82"/>
      <c r="CQ17" s="82"/>
      <c r="CR17" s="82"/>
      <c r="CS17" s="82"/>
      <c r="CT17" s="1159"/>
      <c r="CU17" s="58"/>
      <c r="CV17" s="82"/>
      <c r="CW17" s="82"/>
      <c r="CX17" s="82"/>
      <c r="CY17" s="82"/>
      <c r="CZ17" s="1159"/>
      <c r="DA17" s="58"/>
      <c r="DB17" s="82"/>
      <c r="DC17" s="82"/>
      <c r="DD17" s="82"/>
      <c r="DE17" s="82"/>
      <c r="DF17" s="1159"/>
      <c r="DG17" s="58"/>
      <c r="DH17" s="82"/>
      <c r="DI17" s="82"/>
      <c r="DJ17" s="82"/>
      <c r="DK17" s="82"/>
      <c r="DL17" s="1159"/>
      <c r="DM17" s="58"/>
      <c r="DN17" s="82"/>
      <c r="DO17" s="82"/>
      <c r="DP17" s="82"/>
      <c r="DQ17" s="82"/>
      <c r="DR17" s="1159"/>
      <c r="DS17" s="58"/>
      <c r="DT17" s="82"/>
      <c r="DU17" s="82"/>
      <c r="DV17" s="82"/>
      <c r="DW17" s="82"/>
      <c r="DX17" s="1159"/>
      <c r="DY17" s="21"/>
      <c r="DZ17" s="82"/>
      <c r="EA17" s="82"/>
      <c r="EB17" s="82"/>
      <c r="EC17" s="82"/>
      <c r="ED17" s="1159"/>
      <c r="EE17" s="82"/>
      <c r="EF17" s="82"/>
      <c r="EG17" s="82"/>
      <c r="EH17" s="82"/>
      <c r="EI17" s="82"/>
      <c r="EJ17" s="82"/>
      <c r="EK17" s="1159"/>
      <c r="EL17" s="82"/>
      <c r="EM17" s="82"/>
      <c r="EN17" s="82"/>
      <c r="EO17" s="82"/>
      <c r="EP17" s="82"/>
      <c r="EQ17" s="82"/>
      <c r="ER17" s="82"/>
      <c r="ES17" s="82"/>
      <c r="ET17" s="82"/>
      <c r="EU17" s="82"/>
      <c r="EV17" s="82"/>
      <c r="EW17" s="82"/>
      <c r="EX17" s="82"/>
      <c r="EY17" s="82"/>
      <c r="EZ17" s="82"/>
      <c r="FA17" s="82"/>
      <c r="FB17" s="1192"/>
      <c r="FC17" s="263"/>
    </row>
    <row r="18" spans="1:159" x14ac:dyDescent="0.25">
      <c r="A18" s="62">
        <v>15</v>
      </c>
      <c r="B18" s="62"/>
      <c r="C18" s="58"/>
      <c r="D18" s="82"/>
      <c r="E18" s="82"/>
      <c r="F18" s="82"/>
      <c r="G18" s="82"/>
      <c r="H18" s="1159"/>
      <c r="I18" s="58"/>
      <c r="J18" s="82"/>
      <c r="K18" s="82"/>
      <c r="L18" s="82"/>
      <c r="M18" s="82"/>
      <c r="N18" s="1159"/>
      <c r="O18" s="58"/>
      <c r="P18" s="82"/>
      <c r="Q18" s="82"/>
      <c r="R18" s="82"/>
      <c r="S18" s="82"/>
      <c r="T18" s="1159"/>
      <c r="U18" s="58"/>
      <c r="V18" s="82"/>
      <c r="W18" s="82"/>
      <c r="X18" s="82"/>
      <c r="Y18" s="82"/>
      <c r="Z18" s="1159"/>
      <c r="AA18" s="58"/>
      <c r="AB18" s="82"/>
      <c r="AC18" s="82"/>
      <c r="AD18" s="82"/>
      <c r="AE18" s="82"/>
      <c r="AF18" s="1159"/>
      <c r="AG18" s="58"/>
      <c r="AH18" s="82"/>
      <c r="AI18" s="82"/>
      <c r="AJ18" s="82"/>
      <c r="AK18" s="82"/>
      <c r="AL18" s="1159"/>
      <c r="AM18" s="58"/>
      <c r="AN18" s="82"/>
      <c r="AO18" s="82"/>
      <c r="AP18" s="82"/>
      <c r="AQ18" s="82"/>
      <c r="AR18" s="1159"/>
      <c r="AS18" s="58"/>
      <c r="AT18" s="82"/>
      <c r="AU18" s="82"/>
      <c r="AV18" s="82"/>
      <c r="AW18" s="82"/>
      <c r="AX18" s="1159"/>
      <c r="AY18" s="58"/>
      <c r="AZ18" s="82"/>
      <c r="BA18" s="82"/>
      <c r="BB18" s="82"/>
      <c r="BC18" s="82"/>
      <c r="BD18" s="1159"/>
      <c r="BE18" s="58"/>
      <c r="BF18" s="82"/>
      <c r="BG18" s="82"/>
      <c r="BH18" s="82"/>
      <c r="BI18" s="82"/>
      <c r="BJ18" s="1159"/>
      <c r="BK18" s="58"/>
      <c r="BL18" s="82"/>
      <c r="BM18" s="82"/>
      <c r="BN18" s="82"/>
      <c r="BO18" s="82"/>
      <c r="BP18" s="1159"/>
      <c r="BQ18" s="87"/>
      <c r="BR18" s="82"/>
      <c r="BS18" s="82"/>
      <c r="BT18" s="82"/>
      <c r="BU18" s="82"/>
      <c r="BV18" s="1159"/>
      <c r="BW18" s="58"/>
      <c r="BX18" s="82"/>
      <c r="BY18" s="82"/>
      <c r="BZ18" s="82"/>
      <c r="CA18" s="82"/>
      <c r="CB18" s="1159"/>
      <c r="CC18" s="58"/>
      <c r="CD18" s="82"/>
      <c r="CE18" s="82"/>
      <c r="CF18" s="82"/>
      <c r="CG18" s="82"/>
      <c r="CH18" s="1159"/>
      <c r="CI18" s="58"/>
      <c r="CJ18" s="82"/>
      <c r="CK18" s="82"/>
      <c r="CL18" s="82"/>
      <c r="CM18" s="82"/>
      <c r="CN18" s="1159"/>
      <c r="CO18" s="58"/>
      <c r="CP18" s="82"/>
      <c r="CQ18" s="82"/>
      <c r="CR18" s="82"/>
      <c r="CS18" s="82"/>
      <c r="CT18" s="1159"/>
      <c r="CU18" s="58"/>
      <c r="CV18" s="82"/>
      <c r="CW18" s="82"/>
      <c r="CX18" s="82"/>
      <c r="CY18" s="82"/>
      <c r="CZ18" s="1159"/>
      <c r="DA18" s="58"/>
      <c r="DB18" s="82"/>
      <c r="DC18" s="82"/>
      <c r="DD18" s="82"/>
      <c r="DE18" s="82"/>
      <c r="DF18" s="1159"/>
      <c r="DG18" s="58"/>
      <c r="DH18" s="82"/>
      <c r="DI18" s="82"/>
      <c r="DJ18" s="82"/>
      <c r="DK18" s="82"/>
      <c r="DL18" s="1159"/>
      <c r="DM18" s="58"/>
      <c r="DN18" s="82"/>
      <c r="DO18" s="82"/>
      <c r="DP18" s="82"/>
      <c r="DQ18" s="82"/>
      <c r="DR18" s="1159"/>
      <c r="DS18" s="58"/>
      <c r="DT18" s="82"/>
      <c r="DU18" s="82"/>
      <c r="DV18" s="82"/>
      <c r="DW18" s="82"/>
      <c r="DX18" s="1159"/>
      <c r="DY18" s="58"/>
      <c r="DZ18" s="82"/>
      <c r="EA18" s="82"/>
      <c r="EB18" s="82"/>
      <c r="EC18" s="82"/>
      <c r="ED18" s="1159"/>
      <c r="EE18" s="82"/>
      <c r="EF18" s="82"/>
      <c r="EG18" s="82"/>
      <c r="EH18" s="82"/>
      <c r="EI18" s="82"/>
      <c r="EJ18" s="82"/>
      <c r="EK18" s="1159"/>
      <c r="EL18" s="82"/>
      <c r="EM18" s="82"/>
      <c r="EN18" s="82"/>
      <c r="EO18" s="82"/>
      <c r="EP18" s="82"/>
      <c r="EQ18" s="82"/>
      <c r="ER18" s="82"/>
      <c r="ES18" s="82"/>
      <c r="ET18" s="82"/>
      <c r="EU18" s="82"/>
      <c r="EV18" s="82"/>
      <c r="EW18" s="82"/>
      <c r="EX18" s="82"/>
      <c r="EY18" s="82"/>
      <c r="EZ18" s="82"/>
      <c r="FA18" s="82"/>
      <c r="FB18" s="1192"/>
      <c r="FC18" s="263"/>
    </row>
    <row r="19" spans="1:159" ht="15.75" thickBot="1" x14ac:dyDescent="0.3">
      <c r="A19" s="63">
        <v>16</v>
      </c>
      <c r="B19" s="63"/>
      <c r="C19" s="81"/>
      <c r="D19" s="83"/>
      <c r="E19" s="83"/>
      <c r="F19" s="83"/>
      <c r="G19" s="83"/>
      <c r="H19" s="1160"/>
      <c r="I19" s="81"/>
      <c r="J19" s="83"/>
      <c r="K19" s="83"/>
      <c r="L19" s="83"/>
      <c r="M19" s="83"/>
      <c r="N19" s="1160"/>
      <c r="O19" s="81"/>
      <c r="P19" s="83"/>
      <c r="Q19" s="83"/>
      <c r="R19" s="83"/>
      <c r="S19" s="83"/>
      <c r="T19" s="1160"/>
      <c r="U19" s="81"/>
      <c r="V19" s="83"/>
      <c r="W19" s="83"/>
      <c r="X19" s="83"/>
      <c r="Y19" s="83"/>
      <c r="Z19" s="1160"/>
      <c r="AA19" s="81"/>
      <c r="AB19" s="83"/>
      <c r="AC19" s="83"/>
      <c r="AD19" s="83"/>
      <c r="AE19" s="83"/>
      <c r="AF19" s="1160"/>
      <c r="AG19" s="81"/>
      <c r="AH19" s="83"/>
      <c r="AI19" s="83"/>
      <c r="AJ19" s="83"/>
      <c r="AK19" s="83"/>
      <c r="AL19" s="1160"/>
      <c r="AM19" s="81"/>
      <c r="AN19" s="83"/>
      <c r="AO19" s="83"/>
      <c r="AP19" s="83"/>
      <c r="AQ19" s="83"/>
      <c r="AR19" s="1160"/>
      <c r="AS19" s="81"/>
      <c r="AT19" s="83"/>
      <c r="AU19" s="83"/>
      <c r="AV19" s="83"/>
      <c r="AW19" s="83"/>
      <c r="AX19" s="1160"/>
      <c r="AY19" s="81"/>
      <c r="AZ19" s="83"/>
      <c r="BA19" s="83"/>
      <c r="BB19" s="83"/>
      <c r="BC19" s="83"/>
      <c r="BD19" s="1160"/>
      <c r="BE19" s="81"/>
      <c r="BF19" s="83"/>
      <c r="BG19" s="83"/>
      <c r="BH19" s="83"/>
      <c r="BI19" s="83"/>
      <c r="BJ19" s="1160"/>
      <c r="BK19" s="81"/>
      <c r="BL19" s="83"/>
      <c r="BM19" s="83"/>
      <c r="BN19" s="83"/>
      <c r="BO19" s="83"/>
      <c r="BP19" s="1160"/>
      <c r="BQ19" s="99"/>
      <c r="BR19" s="83"/>
      <c r="BS19" s="83"/>
      <c r="BT19" s="83"/>
      <c r="BU19" s="83"/>
      <c r="BV19" s="1160"/>
      <c r="BW19" s="81"/>
      <c r="BX19" s="83"/>
      <c r="BY19" s="83"/>
      <c r="BZ19" s="83"/>
      <c r="CA19" s="83"/>
      <c r="CB19" s="1160"/>
      <c r="CC19" s="81"/>
      <c r="CD19" s="83"/>
      <c r="CE19" s="83"/>
      <c r="CF19" s="83"/>
      <c r="CG19" s="83"/>
      <c r="CH19" s="1160"/>
      <c r="CI19" s="81"/>
      <c r="CJ19" s="83"/>
      <c r="CK19" s="83"/>
      <c r="CL19" s="83"/>
      <c r="CM19" s="83"/>
      <c r="CN19" s="1160"/>
      <c r="CO19" s="81"/>
      <c r="CP19" s="83"/>
      <c r="CQ19" s="83"/>
      <c r="CR19" s="83"/>
      <c r="CS19" s="83"/>
      <c r="CT19" s="1160"/>
      <c r="CU19" s="81"/>
      <c r="CV19" s="83"/>
      <c r="CW19" s="83"/>
      <c r="CX19" s="83"/>
      <c r="CY19" s="83"/>
      <c r="CZ19" s="1160"/>
      <c r="DA19" s="81"/>
      <c r="DB19" s="83"/>
      <c r="DC19" s="83"/>
      <c r="DD19" s="83"/>
      <c r="DE19" s="83"/>
      <c r="DF19" s="1160"/>
      <c r="DG19" s="81"/>
      <c r="DH19" s="83"/>
      <c r="DI19" s="83"/>
      <c r="DJ19" s="83"/>
      <c r="DK19" s="83"/>
      <c r="DL19" s="1160"/>
      <c r="DM19" s="81"/>
      <c r="DN19" s="83"/>
      <c r="DO19" s="83"/>
      <c r="DP19" s="83"/>
      <c r="DQ19" s="83"/>
      <c r="DR19" s="1160"/>
      <c r="DS19" s="81"/>
      <c r="DT19" s="83"/>
      <c r="DU19" s="83"/>
      <c r="DV19" s="83"/>
      <c r="DW19" s="83"/>
      <c r="DX19" s="1160"/>
      <c r="DY19" s="81"/>
      <c r="DZ19" s="83"/>
      <c r="EA19" s="83"/>
      <c r="EB19" s="83"/>
      <c r="EC19" s="83"/>
      <c r="ED19" s="1160"/>
      <c r="EE19" s="83"/>
      <c r="EF19" s="83"/>
      <c r="EG19" s="83"/>
      <c r="EH19" s="83"/>
      <c r="EI19" s="83"/>
      <c r="EJ19" s="83"/>
      <c r="EK19" s="1160"/>
      <c r="EL19" s="83"/>
      <c r="EM19" s="83"/>
      <c r="EN19" s="83"/>
      <c r="EO19" s="83"/>
      <c r="EP19" s="83"/>
      <c r="EQ19" s="83"/>
      <c r="ER19" s="83"/>
      <c r="ES19" s="83"/>
      <c r="ET19" s="83"/>
      <c r="EU19" s="83"/>
      <c r="EV19" s="83"/>
      <c r="EW19" s="83"/>
      <c r="EX19" s="83"/>
      <c r="EY19" s="83"/>
      <c r="EZ19" s="83"/>
      <c r="FA19" s="83"/>
      <c r="FB19" s="1193"/>
      <c r="FC19" s="26"/>
    </row>
  </sheetData>
  <mergeCells count="49">
    <mergeCell ref="FC1:FC3"/>
    <mergeCell ref="C1:G1"/>
    <mergeCell ref="I1:M1"/>
    <mergeCell ref="O1:S1"/>
    <mergeCell ref="AX1:AX19"/>
    <mergeCell ref="AR1:AR19"/>
    <mergeCell ref="AL1:AL19"/>
    <mergeCell ref="AF1:AF19"/>
    <mergeCell ref="Z1:Z19"/>
    <mergeCell ref="T1:T19"/>
    <mergeCell ref="N1:N19"/>
    <mergeCell ref="H1:H19"/>
    <mergeCell ref="U1:Y1"/>
    <mergeCell ref="AA1:AE1"/>
    <mergeCell ref="AG1:AK1"/>
    <mergeCell ref="AM1:AQ1"/>
    <mergeCell ref="BD1:BD19"/>
    <mergeCell ref="BV1:BV19"/>
    <mergeCell ref="BP1:BP19"/>
    <mergeCell ref="BJ1:BJ19"/>
    <mergeCell ref="AS1:AW1"/>
    <mergeCell ref="AY1:BC1"/>
    <mergeCell ref="BE1:BI1"/>
    <mergeCell ref="BK1:BO1"/>
    <mergeCell ref="BQ1:BU1"/>
    <mergeCell ref="DA1:DE1"/>
    <mergeCell ref="CT1:CT19"/>
    <mergeCell ref="BW1:CA1"/>
    <mergeCell ref="CC1:CG1"/>
    <mergeCell ref="CI1:CM1"/>
    <mergeCell ref="CN1:CN19"/>
    <mergeCell ref="CZ1:CZ19"/>
    <mergeCell ref="CO1:CS1"/>
    <mergeCell ref="CH1:CH19"/>
    <mergeCell ref="CB1:CB19"/>
    <mergeCell ref="CU1:CY1"/>
    <mergeCell ref="FB1:FB19"/>
    <mergeCell ref="DX1:DX19"/>
    <mergeCell ref="DR1:DR19"/>
    <mergeCell ref="DL1:DL19"/>
    <mergeCell ref="DF1:DF19"/>
    <mergeCell ref="EL1:FA1"/>
    <mergeCell ref="EE1:EJ1"/>
    <mergeCell ref="DY1:EC1"/>
    <mergeCell ref="ED1:ED19"/>
    <mergeCell ref="EK1:EK19"/>
    <mergeCell ref="DG1:DK1"/>
    <mergeCell ref="DM1:DQ1"/>
    <mergeCell ref="DS1:DW1"/>
  </mergeCells>
  <dataValidations count="7">
    <dataValidation type="list" allowBlank="1" showInputMessage="1" showErrorMessage="1" sqref="BB15:BB16 BB18:BB19 L15:L16 L18:L19 R15:R16 R18:R19 X15:X16 X18:X19 AD15:AD16 AD18:AD19 AJ15:AJ16 AJ18:AJ19 AP15:AP16 AP18:AP19 AV15:AV16 AV18:AV19 EB15:EB16 F8 BH15:BH16 BH18:BH19 BN15:BN16 BN18:BN19 BT15:BT16 BT18:BT19 BZ15:BZ16 BZ18:BZ19 CF15:CF16 CF18:CF19 CL15:CL16 CL18:CL19 CR15:CR16 CR18:CR19 CX15:CX16 CX18:CX19 DD15:DD16 DD18:DD19 DJ15:DJ16 DJ18:DJ19 DP15:DP16 DP18:DP19 DV15:DV16 DV18:DV19 F15:F16 EB18:EB19 F18">
      <formula1>" "</formula1>
    </dataValidation>
    <dataValidation type="list" allowBlank="1" showInputMessage="1" showErrorMessage="1" sqref="BB13 BB17 BB9 F4:F7 L13 L17 L9 R13 R17 R9 X13 X17 X9 DJ4:DJ7 AD13 AD17 AD9 EB6 AJ13 AJ17 AJ9 AP13 AP17 AP9 X4:X7 AV13 AV17 AV9 L4:L7 EB13 DD4:DD7 EB9 CX6 BH13 BH17 BH9 R4:R7 BN13 BN17 BN9 AD4:AD7 BT13 BT17 BT9 AJ4:AJ7 BZ13 BZ17 BZ9 DV4:DV7 CF13 CF17 CF9 AP4:AP7 CL13 CL17 CL9 EB17 CR13 CR17 CR9 DP6 CX13 CX17 CX9 BT6 DD13 DD17 DD9 BZ6 DJ13 DJ17 DJ9 CF6 DP13 DP17 DP9 CL6 DV13 DV17 DV9 CR6 F13 F17 F9 BB4:BB7">
      <formula1>"0 - значение,16 - недостоверность,64 - имитация"</formula1>
    </dataValidation>
    <dataValidation type="list" allowBlank="1" showInputMessage="1" showErrorMessage="1" sqref="BB14 BB10:BB12 L14 L10:L12 CX4:CX5 R14 R10:R12 CR4:CR5 X14 X10:X12 DD8 AD14 AD10:AD12 CL4:CL5 AJ14 AJ10:AJ12 CF4:CF5 AP14 AP10:AP12 BZ4:BZ5 AV14 AV10:AV12 AJ8 EB14 EB10:EB12 EB7:EB8 BH14 BH10:BH12 BT4:BT5 BN14 BN10:BN12 BH4:BH8 BT14 BT10:BT12 BT7:BT8 BZ14 BZ10:BZ12 BZ7:BZ8 CF14 CF10:CF12 CF7:CF8 CL14 CL10:CL12 CL7:CL8 CR14 CR10:CR12 CR7:CR8 CX14 CX10:CX12 CX7:CX8 DD14 DD10:DD12 BN4:BN8 DJ14 DJ10:DJ12 AP8 DP14 DP10:DP12 DP7:DP8 DV14 DV10:DV12 DV8 F14 F10:F12 DP4:DP5 DJ8 EB4:EB5 X8 L8 AV4:AV8 R8 AD8 BB8">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O4:AO19 W4:W19 K4:K19 E4:E19 Q4:Q19 AC4:AC19 AI4:AI19 DU4:DU19 EA4:EA19 AU4:AU19 BG4:BG19 BS4:BS19 BY4:BY19 CE4:CE19 CK4:CK19 CQ4:CQ19 CW4:CW19 BM4:BM19 DC4:DC19 DO4:DO19 DI4:DI19 BA4:BA19">
      <formula1>Type</formula1>
    </dataValidation>
    <dataValidation type="list" allowBlank="1" showInputMessage="1" showErrorMessage="1" sqref="AN4:AN19 V4:V19 J4:J19 D4:D19 P4:P19 AB4:AB19 AH4:AH19 DT4:DT19 DZ4:DZ19 AT4:AT19 BF4:BF19 BR4:BR19 BX4:BX19 CD4:CD19 CJ4:CJ19 CP4:CP19 CV4:CV19 BL4:BL19 AZ4:AZ19 DN4:DN19 DB4:DB19 DH4:DH19">
      <formula1>INV</formula1>
    </dataValidation>
    <dataValidation type="list" allowBlank="1" showInputMessage="1" showErrorMessage="1" sqref="F19">
      <formula1>"0 - значение "</formula1>
    </dataValidation>
    <dataValidation type="list" allowBlank="1" showInputMessage="1" showErrorMessage="1" sqref="FC4:FC19">
      <formula1>IerarhiyaUr2</formula1>
    </dataValidation>
  </dataValidation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tabColor rgb="FF92D050"/>
  </sheetPr>
  <dimension ref="A1:B122"/>
  <sheetViews>
    <sheetView workbookViewId="0">
      <selection activeCell="B16" sqref="B3:B16"/>
    </sheetView>
  </sheetViews>
  <sheetFormatPr defaultColWidth="9.140625" defaultRowHeight="15" x14ac:dyDescent="0.25"/>
  <cols>
    <col min="1" max="1" width="9.140625" style="262"/>
    <col min="2" max="2" width="60.7109375" style="262" bestFit="1" customWidth="1"/>
    <col min="3" max="16384" width="9.140625" style="262"/>
  </cols>
  <sheetData>
    <row r="1" spans="1:2" ht="15.75" thickBot="1" x14ac:dyDescent="0.3">
      <c r="A1" s="18"/>
      <c r="B1" s="250"/>
    </row>
    <row r="2" spans="1:2" ht="15.75" thickBot="1" x14ac:dyDescent="0.3">
      <c r="A2" s="780" t="s">
        <v>0</v>
      </c>
      <c r="B2" s="54" t="s">
        <v>42</v>
      </c>
    </row>
    <row r="3" spans="1:2" x14ac:dyDescent="0.25">
      <c r="A3" s="818">
        <v>1</v>
      </c>
      <c r="B3" s="819"/>
    </row>
    <row r="4" spans="1:2" x14ac:dyDescent="0.25">
      <c r="A4" s="709">
        <v>2</v>
      </c>
      <c r="B4" s="713"/>
    </row>
    <row r="5" spans="1:2" x14ac:dyDescent="0.25">
      <c r="A5" s="709">
        <v>3</v>
      </c>
      <c r="B5" s="713"/>
    </row>
    <row r="6" spans="1:2" x14ac:dyDescent="0.25">
      <c r="A6" s="709">
        <v>4</v>
      </c>
      <c r="B6" s="713"/>
    </row>
    <row r="7" spans="1:2" x14ac:dyDescent="0.25">
      <c r="A7" s="709">
        <v>5</v>
      </c>
      <c r="B7" s="713"/>
    </row>
    <row r="8" spans="1:2" x14ac:dyDescent="0.25">
      <c r="A8" s="709">
        <v>6</v>
      </c>
      <c r="B8" s="713"/>
    </row>
    <row r="9" spans="1:2" x14ac:dyDescent="0.25">
      <c r="A9" s="709">
        <v>7</v>
      </c>
      <c r="B9" s="711"/>
    </row>
    <row r="10" spans="1:2" x14ac:dyDescent="0.25">
      <c r="A10" s="709">
        <v>8</v>
      </c>
      <c r="B10" s="711"/>
    </row>
    <row r="11" spans="1:2" x14ac:dyDescent="0.25">
      <c r="A11" s="709">
        <v>9</v>
      </c>
      <c r="B11" s="711"/>
    </row>
    <row r="12" spans="1:2" x14ac:dyDescent="0.25">
      <c r="A12" s="709">
        <v>10</v>
      </c>
      <c r="B12" s="711"/>
    </row>
    <row r="13" spans="1:2" x14ac:dyDescent="0.25">
      <c r="A13" s="709">
        <v>11</v>
      </c>
      <c r="B13" s="711"/>
    </row>
    <row r="14" spans="1:2" x14ac:dyDescent="0.25">
      <c r="A14" s="709">
        <v>12</v>
      </c>
      <c r="B14" s="711"/>
    </row>
    <row r="15" spans="1:2" x14ac:dyDescent="0.25">
      <c r="A15" s="709">
        <v>13</v>
      </c>
      <c r="B15" s="711"/>
    </row>
    <row r="16" spans="1:2" x14ac:dyDescent="0.25">
      <c r="A16" s="709">
        <v>14</v>
      </c>
      <c r="B16" s="711"/>
    </row>
    <row r="17" spans="1:2" x14ac:dyDescent="0.25">
      <c r="A17" s="709">
        <v>15</v>
      </c>
      <c r="B17" s="711"/>
    </row>
    <row r="18" spans="1:2" x14ac:dyDescent="0.25">
      <c r="A18" s="709">
        <v>16</v>
      </c>
      <c r="B18" s="711"/>
    </row>
    <row r="19" spans="1:2" x14ac:dyDescent="0.25">
      <c r="A19" s="709">
        <v>17</v>
      </c>
      <c r="B19" s="711"/>
    </row>
    <row r="20" spans="1:2" x14ac:dyDescent="0.25">
      <c r="A20" s="709">
        <v>18</v>
      </c>
      <c r="B20" s="711"/>
    </row>
    <row r="21" spans="1:2" x14ac:dyDescent="0.25">
      <c r="A21" s="709">
        <v>19</v>
      </c>
      <c r="B21" s="711"/>
    </row>
    <row r="22" spans="1:2" x14ac:dyDescent="0.25">
      <c r="A22" s="709">
        <v>20</v>
      </c>
      <c r="B22" s="711"/>
    </row>
    <row r="23" spans="1:2" x14ac:dyDescent="0.25">
      <c r="A23" s="709">
        <v>21</v>
      </c>
      <c r="B23" s="711"/>
    </row>
    <row r="24" spans="1:2" x14ac:dyDescent="0.25">
      <c r="A24" s="709">
        <v>22</v>
      </c>
      <c r="B24" s="711"/>
    </row>
    <row r="25" spans="1:2" x14ac:dyDescent="0.25">
      <c r="A25" s="709">
        <v>23</v>
      </c>
      <c r="B25" s="711"/>
    </row>
    <row r="26" spans="1:2" x14ac:dyDescent="0.25">
      <c r="A26" s="709">
        <v>24</v>
      </c>
      <c r="B26" s="711"/>
    </row>
    <row r="27" spans="1:2" x14ac:dyDescent="0.25">
      <c r="A27" s="709">
        <v>25</v>
      </c>
      <c r="B27" s="711"/>
    </row>
    <row r="28" spans="1:2" x14ac:dyDescent="0.25">
      <c r="A28" s="709">
        <v>26</v>
      </c>
      <c r="B28" s="711"/>
    </row>
    <row r="29" spans="1:2" x14ac:dyDescent="0.25">
      <c r="A29" s="709">
        <v>27</v>
      </c>
      <c r="B29" s="711"/>
    </row>
    <row r="30" spans="1:2" x14ac:dyDescent="0.25">
      <c r="A30" s="709">
        <v>28</v>
      </c>
      <c r="B30" s="711"/>
    </row>
    <row r="31" spans="1:2" x14ac:dyDescent="0.25">
      <c r="A31" s="709">
        <v>29</v>
      </c>
      <c r="B31" s="711"/>
    </row>
    <row r="32" spans="1:2" x14ac:dyDescent="0.25">
      <c r="A32" s="709">
        <v>30</v>
      </c>
      <c r="B32" s="711"/>
    </row>
    <row r="33" spans="1:2" x14ac:dyDescent="0.25">
      <c r="A33" s="709">
        <v>31</v>
      </c>
      <c r="B33" s="711"/>
    </row>
    <row r="34" spans="1:2" x14ac:dyDescent="0.25">
      <c r="A34" s="709">
        <v>32</v>
      </c>
      <c r="B34" s="711"/>
    </row>
    <row r="35" spans="1:2" x14ac:dyDescent="0.25">
      <c r="A35" s="709">
        <v>33</v>
      </c>
      <c r="B35" s="711"/>
    </row>
    <row r="36" spans="1:2" x14ac:dyDescent="0.25">
      <c r="A36" s="709">
        <v>34</v>
      </c>
      <c r="B36" s="711"/>
    </row>
    <row r="37" spans="1:2" x14ac:dyDescent="0.25">
      <c r="A37" s="709">
        <v>35</v>
      </c>
      <c r="B37" s="711"/>
    </row>
    <row r="38" spans="1:2" x14ac:dyDescent="0.25">
      <c r="A38" s="709">
        <v>36</v>
      </c>
      <c r="B38" s="711"/>
    </row>
    <row r="39" spans="1:2" x14ac:dyDescent="0.25">
      <c r="A39" s="709">
        <v>37</v>
      </c>
      <c r="B39" s="711"/>
    </row>
    <row r="40" spans="1:2" x14ac:dyDescent="0.25">
      <c r="A40" s="709">
        <v>38</v>
      </c>
      <c r="B40" s="711"/>
    </row>
    <row r="41" spans="1:2" x14ac:dyDescent="0.25">
      <c r="A41" s="709">
        <v>39</v>
      </c>
      <c r="B41" s="711"/>
    </row>
    <row r="42" spans="1:2" x14ac:dyDescent="0.25">
      <c r="A42" s="709">
        <v>40</v>
      </c>
      <c r="B42" s="711"/>
    </row>
    <row r="43" spans="1:2" x14ac:dyDescent="0.25">
      <c r="A43" s="709">
        <v>41</v>
      </c>
      <c r="B43" s="711"/>
    </row>
    <row r="44" spans="1:2" x14ac:dyDescent="0.25">
      <c r="A44" s="709">
        <v>42</v>
      </c>
      <c r="B44" s="711"/>
    </row>
    <row r="45" spans="1:2" x14ac:dyDescent="0.25">
      <c r="A45" s="709">
        <v>43</v>
      </c>
      <c r="B45" s="711"/>
    </row>
    <row r="46" spans="1:2" x14ac:dyDescent="0.25">
      <c r="A46" s="709">
        <v>44</v>
      </c>
      <c r="B46" s="712"/>
    </row>
    <row r="47" spans="1:2" x14ac:dyDescent="0.25">
      <c r="A47" s="709">
        <v>45</v>
      </c>
      <c r="B47" s="711"/>
    </row>
    <row r="48" spans="1:2" x14ac:dyDescent="0.25">
      <c r="A48" s="709">
        <v>46</v>
      </c>
      <c r="B48" s="712"/>
    </row>
    <row r="49" spans="1:2" x14ac:dyDescent="0.25">
      <c r="A49" s="709">
        <v>47</v>
      </c>
      <c r="B49" s="711"/>
    </row>
    <row r="50" spans="1:2" x14ac:dyDescent="0.25">
      <c r="A50" s="709">
        <v>48</v>
      </c>
      <c r="B50" s="712"/>
    </row>
    <row r="51" spans="1:2" x14ac:dyDescent="0.25">
      <c r="A51" s="709">
        <v>49</v>
      </c>
      <c r="B51" s="711"/>
    </row>
    <row r="52" spans="1:2" x14ac:dyDescent="0.25">
      <c r="A52" s="709">
        <v>50</v>
      </c>
      <c r="B52" s="712"/>
    </row>
    <row r="53" spans="1:2" x14ac:dyDescent="0.25">
      <c r="A53" s="709">
        <v>51</v>
      </c>
      <c r="B53" s="711"/>
    </row>
    <row r="54" spans="1:2" x14ac:dyDescent="0.25">
      <c r="A54" s="709">
        <v>52</v>
      </c>
      <c r="B54" s="712"/>
    </row>
    <row r="55" spans="1:2" x14ac:dyDescent="0.25">
      <c r="A55" s="709">
        <v>53</v>
      </c>
      <c r="B55" s="711"/>
    </row>
    <row r="56" spans="1:2" x14ac:dyDescent="0.25">
      <c r="A56" s="709">
        <v>54</v>
      </c>
      <c r="B56" s="712"/>
    </row>
    <row r="57" spans="1:2" x14ac:dyDescent="0.25">
      <c r="A57" s="709">
        <v>55</v>
      </c>
      <c r="B57" s="711"/>
    </row>
    <row r="58" spans="1:2" x14ac:dyDescent="0.25">
      <c r="A58" s="709">
        <v>56</v>
      </c>
      <c r="B58" s="712"/>
    </row>
    <row r="59" spans="1:2" x14ac:dyDescent="0.25">
      <c r="A59" s="709">
        <v>57</v>
      </c>
      <c r="B59" s="711"/>
    </row>
    <row r="60" spans="1:2" x14ac:dyDescent="0.25">
      <c r="A60" s="709">
        <v>58</v>
      </c>
      <c r="B60" s="712"/>
    </row>
    <row r="61" spans="1:2" x14ac:dyDescent="0.25">
      <c r="A61" s="709">
        <v>59</v>
      </c>
      <c r="B61" s="711"/>
    </row>
    <row r="62" spans="1:2" x14ac:dyDescent="0.25">
      <c r="A62" s="709">
        <v>60</v>
      </c>
      <c r="B62" s="712"/>
    </row>
    <row r="63" spans="1:2" x14ac:dyDescent="0.25">
      <c r="A63" s="709">
        <v>61</v>
      </c>
      <c r="B63" s="711"/>
    </row>
    <row r="64" spans="1:2" x14ac:dyDescent="0.25">
      <c r="A64" s="709">
        <v>62</v>
      </c>
      <c r="B64" s="712"/>
    </row>
    <row r="65" spans="1:2" x14ac:dyDescent="0.25">
      <c r="A65" s="709">
        <v>63</v>
      </c>
      <c r="B65" s="711"/>
    </row>
    <row r="66" spans="1:2" x14ac:dyDescent="0.25">
      <c r="A66" s="709">
        <v>64</v>
      </c>
      <c r="B66" s="712"/>
    </row>
    <row r="67" spans="1:2" x14ac:dyDescent="0.25">
      <c r="A67" s="709">
        <v>65</v>
      </c>
      <c r="B67" s="711"/>
    </row>
    <row r="68" spans="1:2" x14ac:dyDescent="0.25">
      <c r="A68" s="709">
        <v>66</v>
      </c>
      <c r="B68" s="712"/>
    </row>
    <row r="69" spans="1:2" x14ac:dyDescent="0.25">
      <c r="A69" s="709">
        <v>67</v>
      </c>
      <c r="B69" s="711"/>
    </row>
    <row r="70" spans="1:2" x14ac:dyDescent="0.25">
      <c r="A70" s="709">
        <v>68</v>
      </c>
      <c r="B70" s="712"/>
    </row>
    <row r="71" spans="1:2" x14ac:dyDescent="0.25">
      <c r="A71" s="709">
        <v>69</v>
      </c>
      <c r="B71" s="711"/>
    </row>
    <row r="72" spans="1:2" x14ac:dyDescent="0.25">
      <c r="A72" s="709">
        <v>70</v>
      </c>
      <c r="B72" s="712"/>
    </row>
    <row r="73" spans="1:2" x14ac:dyDescent="0.25">
      <c r="A73" s="709">
        <v>71</v>
      </c>
      <c r="B73" s="711"/>
    </row>
    <row r="74" spans="1:2" x14ac:dyDescent="0.25">
      <c r="A74" s="709">
        <v>72</v>
      </c>
      <c r="B74" s="712"/>
    </row>
    <row r="75" spans="1:2" x14ac:dyDescent="0.25">
      <c r="A75" s="709">
        <v>73</v>
      </c>
      <c r="B75" s="711"/>
    </row>
    <row r="76" spans="1:2" x14ac:dyDescent="0.25">
      <c r="A76" s="709">
        <v>74</v>
      </c>
      <c r="B76" s="712"/>
    </row>
    <row r="77" spans="1:2" x14ac:dyDescent="0.25">
      <c r="A77" s="709">
        <v>75</v>
      </c>
      <c r="B77" s="711"/>
    </row>
    <row r="78" spans="1:2" x14ac:dyDescent="0.25">
      <c r="A78" s="709">
        <v>76</v>
      </c>
      <c r="B78" s="712"/>
    </row>
    <row r="79" spans="1:2" x14ac:dyDescent="0.25">
      <c r="A79" s="709">
        <v>77</v>
      </c>
      <c r="B79" s="711"/>
    </row>
    <row r="80" spans="1:2" x14ac:dyDescent="0.25">
      <c r="A80" s="709">
        <v>78</v>
      </c>
      <c r="B80" s="712"/>
    </row>
    <row r="81" spans="1:2" x14ac:dyDescent="0.25">
      <c r="A81" s="709">
        <v>79</v>
      </c>
      <c r="B81" s="711"/>
    </row>
    <row r="82" spans="1:2" x14ac:dyDescent="0.25">
      <c r="A82" s="709">
        <v>80</v>
      </c>
      <c r="B82" s="712"/>
    </row>
    <row r="83" spans="1:2" x14ac:dyDescent="0.25">
      <c r="A83" s="709">
        <v>81</v>
      </c>
      <c r="B83" s="711"/>
    </row>
    <row r="84" spans="1:2" x14ac:dyDescent="0.25">
      <c r="A84" s="709">
        <v>82</v>
      </c>
      <c r="B84" s="712"/>
    </row>
    <row r="85" spans="1:2" x14ac:dyDescent="0.25">
      <c r="A85" s="709">
        <v>83</v>
      </c>
      <c r="B85" s="711"/>
    </row>
    <row r="86" spans="1:2" x14ac:dyDescent="0.25">
      <c r="A86" s="709">
        <v>84</v>
      </c>
      <c r="B86" s="712"/>
    </row>
    <row r="87" spans="1:2" x14ac:dyDescent="0.25">
      <c r="A87" s="709">
        <v>85</v>
      </c>
      <c r="B87" s="711"/>
    </row>
    <row r="88" spans="1:2" x14ac:dyDescent="0.25">
      <c r="A88" s="709">
        <v>86</v>
      </c>
      <c r="B88" s="712"/>
    </row>
    <row r="89" spans="1:2" x14ac:dyDescent="0.25">
      <c r="A89" s="709">
        <v>87</v>
      </c>
      <c r="B89" s="711"/>
    </row>
    <row r="90" spans="1:2" x14ac:dyDescent="0.25">
      <c r="A90" s="709">
        <v>88</v>
      </c>
      <c r="B90" s="712"/>
    </row>
    <row r="91" spans="1:2" x14ac:dyDescent="0.25">
      <c r="A91" s="709">
        <v>89</v>
      </c>
      <c r="B91" s="711"/>
    </row>
    <row r="92" spans="1:2" x14ac:dyDescent="0.25">
      <c r="A92" s="709">
        <v>90</v>
      </c>
      <c r="B92" s="712"/>
    </row>
    <row r="93" spans="1:2" x14ac:dyDescent="0.25">
      <c r="A93" s="709">
        <v>91</v>
      </c>
      <c r="B93" s="711"/>
    </row>
    <row r="94" spans="1:2" x14ac:dyDescent="0.25">
      <c r="A94" s="709">
        <v>92</v>
      </c>
      <c r="B94" s="712"/>
    </row>
    <row r="95" spans="1:2" x14ac:dyDescent="0.25">
      <c r="A95" s="709">
        <v>93</v>
      </c>
      <c r="B95" s="711"/>
    </row>
    <row r="96" spans="1:2" x14ac:dyDescent="0.25">
      <c r="A96" s="709">
        <v>94</v>
      </c>
      <c r="B96" s="712"/>
    </row>
    <row r="97" spans="1:2" x14ac:dyDescent="0.25">
      <c r="A97" s="709">
        <v>95</v>
      </c>
      <c r="B97" s="711"/>
    </row>
    <row r="98" spans="1:2" x14ac:dyDescent="0.25">
      <c r="A98" s="709">
        <v>96</v>
      </c>
      <c r="B98" s="712"/>
    </row>
    <row r="99" spans="1:2" x14ac:dyDescent="0.25">
      <c r="A99" s="709">
        <v>97</v>
      </c>
      <c r="B99" s="711"/>
    </row>
    <row r="100" spans="1:2" x14ac:dyDescent="0.25">
      <c r="A100" s="709">
        <v>98</v>
      </c>
      <c r="B100" s="712"/>
    </row>
    <row r="101" spans="1:2" x14ac:dyDescent="0.25">
      <c r="A101" s="709">
        <v>99</v>
      </c>
      <c r="B101" s="711"/>
    </row>
    <row r="102" spans="1:2" x14ac:dyDescent="0.25">
      <c r="A102" s="709">
        <v>100</v>
      </c>
      <c r="B102" s="712"/>
    </row>
    <row r="103" spans="1:2" x14ac:dyDescent="0.25">
      <c r="A103" s="709">
        <v>101</v>
      </c>
      <c r="B103" s="711"/>
    </row>
    <row r="104" spans="1:2" x14ac:dyDescent="0.25">
      <c r="A104" s="709">
        <v>102</v>
      </c>
      <c r="B104" s="712"/>
    </row>
    <row r="105" spans="1:2" x14ac:dyDescent="0.25">
      <c r="A105" s="709">
        <v>103</v>
      </c>
      <c r="B105" s="711"/>
    </row>
    <row r="106" spans="1:2" x14ac:dyDescent="0.25">
      <c r="A106" s="709">
        <v>104</v>
      </c>
      <c r="B106" s="712"/>
    </row>
    <row r="107" spans="1:2" x14ac:dyDescent="0.25">
      <c r="A107" s="709">
        <v>105</v>
      </c>
      <c r="B107" s="711"/>
    </row>
    <row r="108" spans="1:2" x14ac:dyDescent="0.25">
      <c r="A108" s="709">
        <v>106</v>
      </c>
      <c r="B108" s="712"/>
    </row>
    <row r="109" spans="1:2" x14ac:dyDescent="0.25">
      <c r="A109" s="709">
        <v>107</v>
      </c>
      <c r="B109" s="711"/>
    </row>
    <row r="110" spans="1:2" x14ac:dyDescent="0.25">
      <c r="A110" s="709">
        <v>108</v>
      </c>
      <c r="B110" s="713"/>
    </row>
    <row r="111" spans="1:2" x14ac:dyDescent="0.25">
      <c r="A111" s="709">
        <v>109</v>
      </c>
      <c r="B111" s="713"/>
    </row>
    <row r="112" spans="1:2" x14ac:dyDescent="0.25">
      <c r="A112" s="709">
        <v>110</v>
      </c>
      <c r="B112" s="713"/>
    </row>
    <row r="113" spans="1:2" x14ac:dyDescent="0.25">
      <c r="A113" s="709">
        <v>111</v>
      </c>
      <c r="B113" s="711"/>
    </row>
    <row r="114" spans="1:2" x14ac:dyDescent="0.25">
      <c r="A114" s="709">
        <v>112</v>
      </c>
      <c r="B114" s="712"/>
    </row>
    <row r="115" spans="1:2" x14ac:dyDescent="0.25">
      <c r="A115" s="709">
        <v>113</v>
      </c>
      <c r="B115" s="711"/>
    </row>
    <row r="116" spans="1:2" x14ac:dyDescent="0.25">
      <c r="A116" s="709">
        <v>114</v>
      </c>
      <c r="B116" s="712"/>
    </row>
    <row r="117" spans="1:2" x14ac:dyDescent="0.25">
      <c r="A117" s="709">
        <v>115</v>
      </c>
      <c r="B117" s="711"/>
    </row>
    <row r="118" spans="1:2" x14ac:dyDescent="0.25">
      <c r="A118" s="709">
        <v>116</v>
      </c>
      <c r="B118" s="712"/>
    </row>
    <row r="119" spans="1:2" x14ac:dyDescent="0.25">
      <c r="A119" s="709">
        <v>117</v>
      </c>
      <c r="B119" s="711"/>
    </row>
    <row r="120" spans="1:2" x14ac:dyDescent="0.25">
      <c r="A120" s="709">
        <v>118</v>
      </c>
      <c r="B120" s="712"/>
    </row>
    <row r="121" spans="1:2" x14ac:dyDescent="0.25">
      <c r="A121" s="709">
        <v>119</v>
      </c>
      <c r="B121" s="711"/>
    </row>
    <row r="122" spans="1:2" ht="15.75" thickBot="1" x14ac:dyDescent="0.3">
      <c r="A122" s="709">
        <v>120</v>
      </c>
      <c r="B122" s="71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tabColor rgb="FF92D050"/>
  </sheetPr>
  <dimension ref="A1:B122"/>
  <sheetViews>
    <sheetView topLeftCell="A43" zoomScale="70" zoomScaleNormal="70" workbookViewId="0">
      <selection activeCell="B68" sqref="B3:B68"/>
    </sheetView>
  </sheetViews>
  <sheetFormatPr defaultColWidth="9.140625" defaultRowHeight="15" x14ac:dyDescent="0.25"/>
  <cols>
    <col min="1" max="1" width="9.140625" style="262"/>
    <col min="2" max="2" width="116.140625" style="262" customWidth="1"/>
    <col min="3" max="16384" width="9.140625" style="262"/>
  </cols>
  <sheetData>
    <row r="1" spans="1:2" ht="15.75" thickBot="1" x14ac:dyDescent="0.3">
      <c r="A1" s="18"/>
      <c r="B1" s="250"/>
    </row>
    <row r="2" spans="1:2" ht="15.75" thickBot="1" x14ac:dyDescent="0.3">
      <c r="A2" s="780" t="s">
        <v>0</v>
      </c>
      <c r="B2" s="54" t="s">
        <v>42</v>
      </c>
    </row>
    <row r="3" spans="1:2" ht="15.75" x14ac:dyDescent="0.25">
      <c r="A3" s="818">
        <v>1</v>
      </c>
      <c r="B3" s="836"/>
    </row>
    <row r="4" spans="1:2" ht="15.75" x14ac:dyDescent="0.25">
      <c r="A4" s="709">
        <v>2</v>
      </c>
      <c r="B4" s="837"/>
    </row>
    <row r="5" spans="1:2" ht="15.75" x14ac:dyDescent="0.25">
      <c r="A5" s="709">
        <v>3</v>
      </c>
      <c r="B5" s="837"/>
    </row>
    <row r="6" spans="1:2" ht="15.75" x14ac:dyDescent="0.25">
      <c r="A6" s="709">
        <v>4</v>
      </c>
      <c r="B6" s="837"/>
    </row>
    <row r="7" spans="1:2" ht="15.75" x14ac:dyDescent="0.25">
      <c r="A7" s="709">
        <v>5</v>
      </c>
      <c r="B7" s="837"/>
    </row>
    <row r="8" spans="1:2" ht="15.75" x14ac:dyDescent="0.25">
      <c r="A8" s="709">
        <v>6</v>
      </c>
      <c r="B8" s="837"/>
    </row>
    <row r="9" spans="1:2" ht="15.75" x14ac:dyDescent="0.25">
      <c r="A9" s="709">
        <v>7</v>
      </c>
      <c r="B9" s="837"/>
    </row>
    <row r="10" spans="1:2" ht="15.75" x14ac:dyDescent="0.25">
      <c r="A10" s="709">
        <v>8</v>
      </c>
      <c r="B10" s="837"/>
    </row>
    <row r="11" spans="1:2" x14ac:dyDescent="0.25">
      <c r="A11" s="709">
        <v>9</v>
      </c>
      <c r="B11" s="838"/>
    </row>
    <row r="12" spans="1:2" ht="15.75" x14ac:dyDescent="0.25">
      <c r="A12" s="709">
        <v>10</v>
      </c>
      <c r="B12" s="837"/>
    </row>
    <row r="13" spans="1:2" ht="15.75" x14ac:dyDescent="0.25">
      <c r="A13" s="709">
        <v>11</v>
      </c>
      <c r="B13" s="837"/>
    </row>
    <row r="14" spans="1:2" ht="15.75" x14ac:dyDescent="0.25">
      <c r="A14" s="709">
        <v>12</v>
      </c>
      <c r="B14" s="837"/>
    </row>
    <row r="15" spans="1:2" ht="15.75" x14ac:dyDescent="0.25">
      <c r="A15" s="709">
        <v>13</v>
      </c>
      <c r="B15" s="837"/>
    </row>
    <row r="16" spans="1:2" ht="15.75" x14ac:dyDescent="0.25">
      <c r="A16" s="709">
        <v>14</v>
      </c>
      <c r="B16" s="837"/>
    </row>
    <row r="17" spans="1:2" ht="15.75" x14ac:dyDescent="0.25">
      <c r="A17" s="709">
        <v>15</v>
      </c>
      <c r="B17" s="837"/>
    </row>
    <row r="18" spans="1:2" ht="15.75" x14ac:dyDescent="0.25">
      <c r="A18" s="709">
        <v>16</v>
      </c>
      <c r="B18" s="837"/>
    </row>
    <row r="19" spans="1:2" ht="15.75" x14ac:dyDescent="0.25">
      <c r="A19" s="709">
        <v>17</v>
      </c>
      <c r="B19" s="837"/>
    </row>
    <row r="20" spans="1:2" ht="15.75" x14ac:dyDescent="0.25">
      <c r="A20" s="709">
        <v>18</v>
      </c>
      <c r="B20" s="837"/>
    </row>
    <row r="21" spans="1:2" x14ac:dyDescent="0.25">
      <c r="A21" s="709">
        <v>19</v>
      </c>
      <c r="B21" s="838"/>
    </row>
    <row r="22" spans="1:2" ht="15.75" x14ac:dyDescent="0.25">
      <c r="A22" s="709">
        <v>20</v>
      </c>
      <c r="B22" s="837"/>
    </row>
    <row r="23" spans="1:2" ht="15.75" x14ac:dyDescent="0.25">
      <c r="A23" s="709">
        <v>21</v>
      </c>
      <c r="B23" s="837"/>
    </row>
    <row r="24" spans="1:2" ht="15.75" x14ac:dyDescent="0.25">
      <c r="A24" s="709">
        <v>22</v>
      </c>
      <c r="B24" s="837"/>
    </row>
    <row r="25" spans="1:2" ht="15.75" x14ac:dyDescent="0.25">
      <c r="A25" s="709">
        <v>23</v>
      </c>
      <c r="B25" s="837"/>
    </row>
    <row r="26" spans="1:2" ht="15.75" x14ac:dyDescent="0.25">
      <c r="A26" s="709">
        <v>24</v>
      </c>
      <c r="B26" s="837"/>
    </row>
    <row r="27" spans="1:2" ht="15.75" x14ac:dyDescent="0.25">
      <c r="A27" s="709">
        <v>25</v>
      </c>
      <c r="B27" s="837"/>
    </row>
    <row r="28" spans="1:2" ht="15.75" x14ac:dyDescent="0.25">
      <c r="A28" s="709">
        <v>26</v>
      </c>
      <c r="B28" s="837"/>
    </row>
    <row r="29" spans="1:2" ht="15.75" x14ac:dyDescent="0.25">
      <c r="A29" s="709">
        <v>27</v>
      </c>
      <c r="B29" s="837"/>
    </row>
    <row r="30" spans="1:2" ht="15.75" x14ac:dyDescent="0.25">
      <c r="A30" s="709">
        <v>28</v>
      </c>
      <c r="B30" s="837"/>
    </row>
    <row r="31" spans="1:2" x14ac:dyDescent="0.25">
      <c r="A31" s="709">
        <v>29</v>
      </c>
      <c r="B31" s="838"/>
    </row>
    <row r="32" spans="1:2" ht="15.75" x14ac:dyDescent="0.25">
      <c r="A32" s="709">
        <v>30</v>
      </c>
      <c r="B32" s="837"/>
    </row>
    <row r="33" spans="1:2" ht="15.75" x14ac:dyDescent="0.25">
      <c r="A33" s="709">
        <v>31</v>
      </c>
      <c r="B33" s="837"/>
    </row>
    <row r="34" spans="1:2" ht="15.75" x14ac:dyDescent="0.25">
      <c r="A34" s="709">
        <v>32</v>
      </c>
      <c r="B34" s="837"/>
    </row>
    <row r="35" spans="1:2" ht="15.75" x14ac:dyDescent="0.25">
      <c r="A35" s="709">
        <v>33</v>
      </c>
      <c r="B35" s="837"/>
    </row>
    <row r="36" spans="1:2" ht="15.75" x14ac:dyDescent="0.25">
      <c r="A36" s="709">
        <v>34</v>
      </c>
      <c r="B36" s="837"/>
    </row>
    <row r="37" spans="1:2" ht="15.75" x14ac:dyDescent="0.25">
      <c r="A37" s="709">
        <v>35</v>
      </c>
      <c r="B37" s="837"/>
    </row>
    <row r="38" spans="1:2" ht="15.75" x14ac:dyDescent="0.25">
      <c r="A38" s="709">
        <v>36</v>
      </c>
      <c r="B38" s="837"/>
    </row>
    <row r="39" spans="1:2" ht="15.75" x14ac:dyDescent="0.25">
      <c r="A39" s="709">
        <v>37</v>
      </c>
      <c r="B39" s="837"/>
    </row>
    <row r="40" spans="1:2" ht="15.75" x14ac:dyDescent="0.25">
      <c r="A40" s="709">
        <v>38</v>
      </c>
      <c r="B40" s="837"/>
    </row>
    <row r="41" spans="1:2" x14ac:dyDescent="0.25">
      <c r="A41" s="709">
        <v>39</v>
      </c>
      <c r="B41" s="838"/>
    </row>
    <row r="42" spans="1:2" ht="15.75" x14ac:dyDescent="0.25">
      <c r="A42" s="709">
        <v>40</v>
      </c>
      <c r="B42" s="837"/>
    </row>
    <row r="43" spans="1:2" ht="15.75" x14ac:dyDescent="0.25">
      <c r="A43" s="709">
        <v>41</v>
      </c>
      <c r="B43" s="837"/>
    </row>
    <row r="44" spans="1:2" ht="15.75" x14ac:dyDescent="0.25">
      <c r="A44" s="709">
        <v>42</v>
      </c>
      <c r="B44" s="837"/>
    </row>
    <row r="45" spans="1:2" ht="15.75" x14ac:dyDescent="0.25">
      <c r="A45" s="709">
        <v>43</v>
      </c>
      <c r="B45" s="837"/>
    </row>
    <row r="46" spans="1:2" ht="15.75" x14ac:dyDescent="0.25">
      <c r="A46" s="709">
        <v>44</v>
      </c>
      <c r="B46" s="837"/>
    </row>
    <row r="47" spans="1:2" ht="15.75" x14ac:dyDescent="0.25">
      <c r="A47" s="709">
        <v>45</v>
      </c>
      <c r="B47" s="837"/>
    </row>
    <row r="48" spans="1:2" ht="15.75" x14ac:dyDescent="0.25">
      <c r="A48" s="709">
        <v>46</v>
      </c>
      <c r="B48" s="837"/>
    </row>
    <row r="49" spans="1:2" ht="15.75" x14ac:dyDescent="0.25">
      <c r="A49" s="709">
        <v>47</v>
      </c>
      <c r="B49" s="837"/>
    </row>
    <row r="50" spans="1:2" ht="15.75" x14ac:dyDescent="0.25">
      <c r="A50" s="709">
        <v>48</v>
      </c>
      <c r="B50" s="837"/>
    </row>
    <row r="51" spans="1:2" x14ac:dyDescent="0.25">
      <c r="A51" s="709">
        <v>49</v>
      </c>
      <c r="B51" s="838"/>
    </row>
    <row r="52" spans="1:2" ht="15.75" x14ac:dyDescent="0.25">
      <c r="A52" s="709">
        <v>50</v>
      </c>
      <c r="B52" s="837"/>
    </row>
    <row r="53" spans="1:2" ht="15.75" x14ac:dyDescent="0.25">
      <c r="A53" s="709">
        <v>51</v>
      </c>
      <c r="B53" s="837"/>
    </row>
    <row r="54" spans="1:2" ht="15.75" x14ac:dyDescent="0.25">
      <c r="A54" s="709">
        <v>52</v>
      </c>
      <c r="B54" s="837"/>
    </row>
    <row r="55" spans="1:2" ht="15.75" x14ac:dyDescent="0.25">
      <c r="A55" s="709">
        <v>53</v>
      </c>
      <c r="B55" s="837"/>
    </row>
    <row r="56" spans="1:2" ht="15.75" x14ac:dyDescent="0.25">
      <c r="A56" s="709">
        <v>54</v>
      </c>
      <c r="B56" s="837"/>
    </row>
    <row r="57" spans="1:2" ht="15.75" x14ac:dyDescent="0.25">
      <c r="A57" s="709">
        <v>55</v>
      </c>
      <c r="B57" s="837"/>
    </row>
    <row r="58" spans="1:2" ht="15.75" x14ac:dyDescent="0.25">
      <c r="A58" s="709">
        <v>56</v>
      </c>
      <c r="B58" s="837"/>
    </row>
    <row r="59" spans="1:2" ht="15.75" x14ac:dyDescent="0.25">
      <c r="A59" s="709">
        <v>57</v>
      </c>
      <c r="B59" s="837"/>
    </row>
    <row r="60" spans="1:2" ht="15.75" x14ac:dyDescent="0.25">
      <c r="A60" s="709">
        <v>58</v>
      </c>
      <c r="B60" s="837"/>
    </row>
    <row r="61" spans="1:2" x14ac:dyDescent="0.25">
      <c r="A61" s="709">
        <v>59</v>
      </c>
      <c r="B61" s="838"/>
    </row>
    <row r="62" spans="1:2" ht="15.75" x14ac:dyDescent="0.25">
      <c r="A62" s="709">
        <v>60</v>
      </c>
      <c r="B62" s="837"/>
    </row>
    <row r="63" spans="1:2" x14ac:dyDescent="0.25">
      <c r="A63" s="709">
        <v>61</v>
      </c>
      <c r="B63" s="711"/>
    </row>
    <row r="64" spans="1:2" x14ac:dyDescent="0.25">
      <c r="A64" s="709">
        <v>62</v>
      </c>
      <c r="B64" s="712"/>
    </row>
    <row r="65" spans="1:2" x14ac:dyDescent="0.25">
      <c r="A65" s="709">
        <v>63</v>
      </c>
      <c r="B65" s="711"/>
    </row>
    <row r="66" spans="1:2" x14ac:dyDescent="0.25">
      <c r="A66" s="709">
        <v>64</v>
      </c>
      <c r="B66" s="712"/>
    </row>
    <row r="67" spans="1:2" x14ac:dyDescent="0.25">
      <c r="A67" s="709">
        <v>65</v>
      </c>
      <c r="B67" s="711"/>
    </row>
    <row r="68" spans="1:2" x14ac:dyDescent="0.25">
      <c r="A68" s="709">
        <v>66</v>
      </c>
      <c r="B68" s="712"/>
    </row>
    <row r="69" spans="1:2" x14ac:dyDescent="0.25">
      <c r="A69" s="709">
        <v>67</v>
      </c>
      <c r="B69" s="711"/>
    </row>
    <row r="70" spans="1:2" x14ac:dyDescent="0.25">
      <c r="A70" s="709">
        <v>68</v>
      </c>
      <c r="B70" s="712"/>
    </row>
    <row r="71" spans="1:2" x14ac:dyDescent="0.25">
      <c r="A71" s="709">
        <v>69</v>
      </c>
      <c r="B71" s="711"/>
    </row>
    <row r="72" spans="1:2" x14ac:dyDescent="0.25">
      <c r="A72" s="709">
        <v>70</v>
      </c>
      <c r="B72" s="712"/>
    </row>
    <row r="73" spans="1:2" x14ac:dyDescent="0.25">
      <c r="A73" s="709">
        <v>71</v>
      </c>
      <c r="B73" s="711"/>
    </row>
    <row r="74" spans="1:2" x14ac:dyDescent="0.25">
      <c r="A74" s="709">
        <v>72</v>
      </c>
      <c r="B74" s="712"/>
    </row>
    <row r="75" spans="1:2" x14ac:dyDescent="0.25">
      <c r="A75" s="709">
        <v>73</v>
      </c>
      <c r="B75" s="711"/>
    </row>
    <row r="76" spans="1:2" x14ac:dyDescent="0.25">
      <c r="A76" s="709">
        <v>74</v>
      </c>
      <c r="B76" s="712"/>
    </row>
    <row r="77" spans="1:2" x14ac:dyDescent="0.25">
      <c r="A77" s="709">
        <v>75</v>
      </c>
      <c r="B77" s="711"/>
    </row>
    <row r="78" spans="1:2" x14ac:dyDescent="0.25">
      <c r="A78" s="709">
        <v>76</v>
      </c>
      <c r="B78" s="712"/>
    </row>
    <row r="79" spans="1:2" x14ac:dyDescent="0.25">
      <c r="A79" s="709">
        <v>77</v>
      </c>
      <c r="B79" s="711"/>
    </row>
    <row r="80" spans="1:2" x14ac:dyDescent="0.25">
      <c r="A80" s="709">
        <v>78</v>
      </c>
      <c r="B80" s="712"/>
    </row>
    <row r="81" spans="1:2" x14ac:dyDescent="0.25">
      <c r="A81" s="709">
        <v>79</v>
      </c>
      <c r="B81" s="711"/>
    </row>
    <row r="82" spans="1:2" x14ac:dyDescent="0.25">
      <c r="A82" s="709">
        <v>80</v>
      </c>
      <c r="B82" s="712"/>
    </row>
    <row r="83" spans="1:2" x14ac:dyDescent="0.25">
      <c r="A83" s="709">
        <v>81</v>
      </c>
      <c r="B83" s="711"/>
    </row>
    <row r="84" spans="1:2" x14ac:dyDescent="0.25">
      <c r="A84" s="709">
        <v>82</v>
      </c>
      <c r="B84" s="712"/>
    </row>
    <row r="85" spans="1:2" x14ac:dyDescent="0.25">
      <c r="A85" s="709">
        <v>83</v>
      </c>
      <c r="B85" s="711"/>
    </row>
    <row r="86" spans="1:2" x14ac:dyDescent="0.25">
      <c r="A86" s="709">
        <v>84</v>
      </c>
      <c r="B86" s="712"/>
    </row>
    <row r="87" spans="1:2" x14ac:dyDescent="0.25">
      <c r="A87" s="709">
        <v>85</v>
      </c>
      <c r="B87" s="711"/>
    </row>
    <row r="88" spans="1:2" x14ac:dyDescent="0.25">
      <c r="A88" s="709">
        <v>86</v>
      </c>
      <c r="B88" s="712"/>
    </row>
    <row r="89" spans="1:2" x14ac:dyDescent="0.25">
      <c r="A89" s="709">
        <v>87</v>
      </c>
      <c r="B89" s="711"/>
    </row>
    <row r="90" spans="1:2" x14ac:dyDescent="0.25">
      <c r="A90" s="709">
        <v>88</v>
      </c>
      <c r="B90" s="712"/>
    </row>
    <row r="91" spans="1:2" x14ac:dyDescent="0.25">
      <c r="A91" s="709">
        <v>89</v>
      </c>
      <c r="B91" s="711"/>
    </row>
    <row r="92" spans="1:2" x14ac:dyDescent="0.25">
      <c r="A92" s="709">
        <v>90</v>
      </c>
      <c r="B92" s="712"/>
    </row>
    <row r="93" spans="1:2" x14ac:dyDescent="0.25">
      <c r="A93" s="709">
        <v>91</v>
      </c>
      <c r="B93" s="711"/>
    </row>
    <row r="94" spans="1:2" x14ac:dyDescent="0.25">
      <c r="A94" s="709">
        <v>92</v>
      </c>
      <c r="B94" s="712"/>
    </row>
    <row r="95" spans="1:2" x14ac:dyDescent="0.25">
      <c r="A95" s="709">
        <v>93</v>
      </c>
      <c r="B95" s="711"/>
    </row>
    <row r="96" spans="1:2" x14ac:dyDescent="0.25">
      <c r="A96" s="709">
        <v>94</v>
      </c>
      <c r="B96" s="712"/>
    </row>
    <row r="97" spans="1:2" x14ac:dyDescent="0.25">
      <c r="A97" s="709">
        <v>95</v>
      </c>
      <c r="B97" s="711"/>
    </row>
    <row r="98" spans="1:2" x14ac:dyDescent="0.25">
      <c r="A98" s="709">
        <v>96</v>
      </c>
      <c r="B98" s="712"/>
    </row>
    <row r="99" spans="1:2" x14ac:dyDescent="0.25">
      <c r="A99" s="709">
        <v>97</v>
      </c>
      <c r="B99" s="711"/>
    </row>
    <row r="100" spans="1:2" x14ac:dyDescent="0.25">
      <c r="A100" s="709">
        <v>98</v>
      </c>
      <c r="B100" s="712"/>
    </row>
    <row r="101" spans="1:2" x14ac:dyDescent="0.25">
      <c r="A101" s="709">
        <v>99</v>
      </c>
      <c r="B101" s="711"/>
    </row>
    <row r="102" spans="1:2" x14ac:dyDescent="0.25">
      <c r="A102" s="709">
        <v>100</v>
      </c>
      <c r="B102" s="712"/>
    </row>
    <row r="103" spans="1:2" x14ac:dyDescent="0.25">
      <c r="A103" s="709">
        <v>101</v>
      </c>
      <c r="B103" s="711"/>
    </row>
    <row r="104" spans="1:2" x14ac:dyDescent="0.25">
      <c r="A104" s="709">
        <v>102</v>
      </c>
      <c r="B104" s="712"/>
    </row>
    <row r="105" spans="1:2" x14ac:dyDescent="0.25">
      <c r="A105" s="709">
        <v>103</v>
      </c>
      <c r="B105" s="711"/>
    </row>
    <row r="106" spans="1:2" x14ac:dyDescent="0.25">
      <c r="A106" s="709">
        <v>104</v>
      </c>
      <c r="B106" s="712"/>
    </row>
    <row r="107" spans="1:2" x14ac:dyDescent="0.25">
      <c r="A107" s="709">
        <v>105</v>
      </c>
      <c r="B107" s="711"/>
    </row>
    <row r="108" spans="1:2" x14ac:dyDescent="0.25">
      <c r="A108" s="709">
        <v>106</v>
      </c>
      <c r="B108" s="712"/>
    </row>
    <row r="109" spans="1:2" x14ac:dyDescent="0.25">
      <c r="A109" s="709">
        <v>107</v>
      </c>
      <c r="B109" s="711"/>
    </row>
    <row r="110" spans="1:2" x14ac:dyDescent="0.25">
      <c r="A110" s="709">
        <v>108</v>
      </c>
      <c r="B110" s="713"/>
    </row>
    <row r="111" spans="1:2" x14ac:dyDescent="0.25">
      <c r="A111" s="709">
        <v>109</v>
      </c>
      <c r="B111" s="713"/>
    </row>
    <row r="112" spans="1:2" x14ac:dyDescent="0.25">
      <c r="A112" s="709">
        <v>110</v>
      </c>
      <c r="B112" s="713"/>
    </row>
    <row r="113" spans="1:2" x14ac:dyDescent="0.25">
      <c r="A113" s="709">
        <v>111</v>
      </c>
      <c r="B113" s="711"/>
    </row>
    <row r="114" spans="1:2" x14ac:dyDescent="0.25">
      <c r="A114" s="709">
        <v>112</v>
      </c>
      <c r="B114" s="712"/>
    </row>
    <row r="115" spans="1:2" x14ac:dyDescent="0.25">
      <c r="A115" s="709">
        <v>113</v>
      </c>
      <c r="B115" s="711"/>
    </row>
    <row r="116" spans="1:2" x14ac:dyDescent="0.25">
      <c r="A116" s="709">
        <v>114</v>
      </c>
      <c r="B116" s="712"/>
    </row>
    <row r="117" spans="1:2" x14ac:dyDescent="0.25">
      <c r="A117" s="709">
        <v>115</v>
      </c>
      <c r="B117" s="711"/>
    </row>
    <row r="118" spans="1:2" x14ac:dyDescent="0.25">
      <c r="A118" s="709">
        <v>116</v>
      </c>
      <c r="B118" s="712"/>
    </row>
    <row r="119" spans="1:2" x14ac:dyDescent="0.25">
      <c r="A119" s="709">
        <v>117</v>
      </c>
      <c r="B119" s="711"/>
    </row>
    <row r="120" spans="1:2" x14ac:dyDescent="0.25">
      <c r="A120" s="709">
        <v>118</v>
      </c>
      <c r="B120" s="712"/>
    </row>
    <row r="121" spans="1:2" x14ac:dyDescent="0.25">
      <c r="A121" s="709">
        <v>119</v>
      </c>
      <c r="B121" s="711"/>
    </row>
    <row r="122" spans="1:2" ht="15.75" thickBot="1" x14ac:dyDescent="0.3">
      <c r="A122" s="709">
        <v>120</v>
      </c>
      <c r="B122" s="714"/>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7">
    <tabColor rgb="FF92D050"/>
  </sheetPr>
  <dimension ref="A1:C18"/>
  <sheetViews>
    <sheetView workbookViewId="0">
      <selection activeCell="B4" sqref="B4"/>
    </sheetView>
  </sheetViews>
  <sheetFormatPr defaultColWidth="9.140625" defaultRowHeight="15" x14ac:dyDescent="0.25"/>
  <cols>
    <col min="1" max="1" width="3.140625" style="262" bestFit="1" customWidth="1"/>
    <col min="2" max="2" width="12.7109375" style="262" bestFit="1" customWidth="1"/>
    <col min="3" max="3" width="11.42578125" style="262" bestFit="1" customWidth="1"/>
    <col min="4" max="16384" width="9.140625" style="262"/>
  </cols>
  <sheetData>
    <row r="1" spans="1:3" ht="15.75" thickBot="1" x14ac:dyDescent="0.3">
      <c r="A1" s="18"/>
      <c r="B1" s="250"/>
      <c r="C1" s="359"/>
    </row>
    <row r="2" spans="1:3" ht="15.75" thickBot="1" x14ac:dyDescent="0.3">
      <c r="A2" s="990" t="s">
        <v>0</v>
      </c>
      <c r="B2" s="991" t="s">
        <v>42</v>
      </c>
      <c r="C2" s="107" t="s">
        <v>458</v>
      </c>
    </row>
    <row r="3" spans="1:3" x14ac:dyDescent="0.25">
      <c r="A3" s="994">
        <v>1</v>
      </c>
      <c r="B3" s="995" t="s">
        <v>3517</v>
      </c>
      <c r="C3" s="996" t="s">
        <v>3045</v>
      </c>
    </row>
    <row r="4" spans="1:3" x14ac:dyDescent="0.25">
      <c r="A4" s="709">
        <v>2</v>
      </c>
      <c r="B4" s="997" t="s">
        <v>3518</v>
      </c>
      <c r="C4" s="998" t="s">
        <v>3047</v>
      </c>
    </row>
    <row r="5" spans="1:3" x14ac:dyDescent="0.25">
      <c r="A5" s="709">
        <v>3</v>
      </c>
      <c r="B5" s="997"/>
      <c r="C5" s="998"/>
    </row>
    <row r="6" spans="1:3" x14ac:dyDescent="0.25">
      <c r="A6" s="709">
        <v>4</v>
      </c>
      <c r="B6" s="999"/>
      <c r="C6" s="334"/>
    </row>
    <row r="7" spans="1:3" x14ac:dyDescent="0.25">
      <c r="A7" s="709">
        <v>5</v>
      </c>
      <c r="B7" s="999"/>
      <c r="C7" s="334"/>
    </row>
    <row r="8" spans="1:3" x14ac:dyDescent="0.25">
      <c r="A8" s="709">
        <v>6</v>
      </c>
      <c r="B8" s="999"/>
      <c r="C8" s="334"/>
    </row>
    <row r="9" spans="1:3" x14ac:dyDescent="0.25">
      <c r="A9" s="709">
        <v>7</v>
      </c>
      <c r="B9" s="999"/>
      <c r="C9" s="308"/>
    </row>
    <row r="10" spans="1:3" x14ac:dyDescent="0.25">
      <c r="A10" s="709">
        <v>8</v>
      </c>
      <c r="B10" s="999"/>
      <c r="C10" s="308"/>
    </row>
    <row r="11" spans="1:3" x14ac:dyDescent="0.25">
      <c r="A11" s="709">
        <v>9</v>
      </c>
      <c r="B11" s="999"/>
      <c r="C11" s="308"/>
    </row>
    <row r="12" spans="1:3" x14ac:dyDescent="0.25">
      <c r="A12" s="709">
        <v>10</v>
      </c>
      <c r="B12" s="999"/>
      <c r="C12" s="308"/>
    </row>
    <row r="13" spans="1:3" x14ac:dyDescent="0.25">
      <c r="A13" s="709">
        <v>11</v>
      </c>
      <c r="B13" s="999"/>
      <c r="C13" s="308"/>
    </row>
    <row r="14" spans="1:3" x14ac:dyDescent="0.25">
      <c r="A14" s="709">
        <v>12</v>
      </c>
      <c r="B14" s="999"/>
      <c r="C14" s="308"/>
    </row>
    <row r="15" spans="1:3" x14ac:dyDescent="0.25">
      <c r="A15" s="709">
        <v>13</v>
      </c>
      <c r="B15" s="999"/>
      <c r="C15" s="308"/>
    </row>
    <row r="16" spans="1:3" x14ac:dyDescent="0.25">
      <c r="A16" s="709">
        <v>14</v>
      </c>
      <c r="B16" s="999"/>
      <c r="C16" s="308"/>
    </row>
    <row r="17" spans="1:3" x14ac:dyDescent="0.25">
      <c r="A17" s="709">
        <v>15</v>
      </c>
      <c r="B17" s="999"/>
      <c r="C17" s="308"/>
    </row>
    <row r="18" spans="1:3" ht="15.75" thickBot="1" x14ac:dyDescent="0.3">
      <c r="A18" s="1000">
        <v>16</v>
      </c>
      <c r="B18" s="1001"/>
      <c r="C18" s="1002"/>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tabColor rgb="FF92D050"/>
  </sheetPr>
  <dimension ref="A1:GY131"/>
  <sheetViews>
    <sheetView zoomScale="70" zoomScaleNormal="70" workbookViewId="0">
      <selection activeCell="B21" sqref="B21"/>
    </sheetView>
  </sheetViews>
  <sheetFormatPr defaultRowHeight="15" outlineLevelCol="1" x14ac:dyDescent="0.25"/>
  <cols>
    <col min="1" max="1" width="9.140625" style="3"/>
    <col min="2" max="2" width="60.7109375" style="3" bestFit="1" customWidth="1"/>
    <col min="3" max="3" width="15.5703125" style="320" hidden="1" customWidth="1" outlineLevel="1"/>
    <col min="4" max="4" width="11" style="40" hidden="1" customWidth="1" outlineLevel="1"/>
    <col min="5" max="5" width="10.85546875" style="40" hidden="1" customWidth="1" outlineLevel="1"/>
    <col min="6" max="6" width="16" style="40" hidden="1" customWidth="1" outlineLevel="1"/>
    <col min="7" max="7" width="6.7109375" style="40" hidden="1" customWidth="1" outlineLevel="1"/>
    <col min="8" max="8" width="4.7109375" style="40" bestFit="1" customWidth="1" collapsed="1"/>
    <col min="9" max="9" width="15.5703125" style="320" hidden="1" customWidth="1" outlineLevel="1"/>
    <col min="10" max="10" width="11" style="40" hidden="1" customWidth="1" outlineLevel="1"/>
    <col min="11" max="11" width="10.85546875" style="40" hidden="1" customWidth="1" outlineLevel="1"/>
    <col min="12" max="12" width="16" style="40" hidden="1" customWidth="1" outlineLevel="1"/>
    <col min="13" max="13" width="6.7109375" style="40" hidden="1" customWidth="1" outlineLevel="1"/>
    <col min="14" max="14" width="4.7109375" style="40" bestFit="1" customWidth="1" collapsed="1"/>
    <col min="15" max="15" width="15.5703125" style="320" hidden="1" customWidth="1" outlineLevel="1"/>
    <col min="16" max="16" width="11" style="40" hidden="1" customWidth="1" outlineLevel="1"/>
    <col min="17" max="17" width="10.85546875" style="40" hidden="1" customWidth="1" outlineLevel="1"/>
    <col min="18" max="18" width="16" style="40" hidden="1" customWidth="1" outlineLevel="1"/>
    <col min="19" max="19" width="6.7109375" style="40" hidden="1" customWidth="1" outlineLevel="1"/>
    <col min="20" max="20" width="4.7109375" style="40" bestFit="1" customWidth="1" collapsed="1"/>
    <col min="21" max="21" width="15.5703125" style="320" hidden="1" customWidth="1" outlineLevel="1"/>
    <col min="22" max="22" width="11" style="40" hidden="1" customWidth="1" outlineLevel="1"/>
    <col min="23" max="23" width="10.85546875" style="40" hidden="1" customWidth="1" outlineLevel="1"/>
    <col min="24" max="24" width="16" style="40" hidden="1" customWidth="1" outlineLevel="1"/>
    <col min="25" max="25" width="6.7109375" style="40" hidden="1" customWidth="1" outlineLevel="1"/>
    <col min="26" max="26" width="4.7109375" style="40" bestFit="1" customWidth="1" collapsed="1"/>
    <col min="27" max="27" width="15.5703125" style="40" hidden="1" customWidth="1" outlineLevel="1"/>
    <col min="28" max="28" width="11" style="40" hidden="1" customWidth="1" outlineLevel="1"/>
    <col min="29" max="29" width="10.85546875" style="40" hidden="1" customWidth="1" outlineLevel="1"/>
    <col min="30" max="30" width="16" style="40" hidden="1" customWidth="1" outlineLevel="1"/>
    <col min="31" max="31" width="6.7109375" style="40" hidden="1" customWidth="1" outlineLevel="1"/>
    <col min="32" max="32" width="4.7109375" style="40" bestFit="1" customWidth="1" collapsed="1"/>
    <col min="33" max="33" width="15.5703125" style="40" customWidth="1" outlineLevel="1"/>
    <col min="34" max="34" width="11" style="40" customWidth="1" outlineLevel="1"/>
    <col min="35" max="35" width="10.85546875" style="40" customWidth="1" outlineLevel="1"/>
    <col min="36" max="36" width="16" style="40" customWidth="1" outlineLevel="1"/>
    <col min="37" max="37" width="6.7109375" style="40" customWidth="1" outlineLevel="1"/>
    <col min="38" max="38" width="4.7109375" style="40" bestFit="1" customWidth="1"/>
    <col min="39" max="39" width="15.5703125" style="40" hidden="1" customWidth="1" outlineLevel="1"/>
    <col min="40" max="40" width="11" style="40" hidden="1" customWidth="1" outlineLevel="1"/>
    <col min="41" max="41" width="10.85546875" style="40" hidden="1" customWidth="1" outlineLevel="1"/>
    <col min="42" max="42" width="16" style="40" hidden="1" customWidth="1" outlineLevel="1"/>
    <col min="43" max="43" width="6.7109375" style="40" hidden="1" customWidth="1" outlineLevel="1"/>
    <col min="44" max="44" width="4.7109375" style="40" bestFit="1" customWidth="1" collapsed="1"/>
    <col min="45" max="45" width="15.5703125" style="323" hidden="1" customWidth="1" outlineLevel="1"/>
    <col min="46" max="46" width="11" style="40" hidden="1" customWidth="1" outlineLevel="1"/>
    <col min="47" max="47" width="10.85546875" style="40" hidden="1" customWidth="1" outlineLevel="1"/>
    <col min="48" max="48" width="16" style="40" hidden="1" customWidth="1" outlineLevel="1"/>
    <col min="49" max="49" width="6.7109375" style="40" hidden="1" customWidth="1" outlineLevel="1"/>
    <col min="50" max="50" width="4.7109375" style="40" bestFit="1" customWidth="1" collapsed="1"/>
    <col min="51" max="51" width="15.5703125" style="323" hidden="1" customWidth="1" outlineLevel="1"/>
    <col min="52" max="52" width="11" style="40" hidden="1" customWidth="1" outlineLevel="1"/>
    <col min="53" max="53" width="10.85546875" style="40" hidden="1" customWidth="1" outlineLevel="1"/>
    <col min="54" max="54" width="16" style="40" hidden="1" customWidth="1" outlineLevel="1"/>
    <col min="55" max="55" width="6.7109375" style="40" hidden="1" customWidth="1" outlineLevel="1"/>
    <col min="56" max="56" width="4.7109375" style="40" bestFit="1" customWidth="1" collapsed="1"/>
    <col min="57" max="57" width="15.5703125" style="40" hidden="1" customWidth="1" outlineLevel="1"/>
    <col min="58" max="58" width="11" style="40" hidden="1" customWidth="1" outlineLevel="1"/>
    <col min="59" max="59" width="10.85546875" style="40" hidden="1" customWidth="1" outlineLevel="1"/>
    <col min="60" max="60" width="16" style="40" hidden="1" customWidth="1" outlineLevel="1"/>
    <col min="61" max="61" width="6.7109375" style="40" hidden="1" customWidth="1" outlineLevel="1"/>
    <col min="62" max="62" width="4.7109375" style="40" bestFit="1" customWidth="1" collapsed="1"/>
    <col min="63" max="63" width="21.28515625" hidden="1" customWidth="1" outlineLevel="1"/>
    <col min="64" max="65" width="19.140625" hidden="1" customWidth="1" outlineLevel="1"/>
    <col min="66" max="67" width="21.85546875" hidden="1" customWidth="1" outlineLevel="1"/>
    <col min="68" max="68" width="21.140625" hidden="1" customWidth="1" outlineLevel="1"/>
    <col min="69" max="69" width="20.42578125" hidden="1" customWidth="1" outlineLevel="1"/>
    <col min="70" max="70" width="5.140625" bestFit="1" customWidth="1" collapsed="1"/>
    <col min="71" max="71" width="15.5703125" style="40" hidden="1" customWidth="1" outlineLevel="1"/>
    <col min="72" max="72" width="11" style="40" hidden="1" customWidth="1" outlineLevel="1"/>
    <col min="73" max="73" width="10.85546875" style="40" hidden="1" customWidth="1" outlineLevel="1"/>
    <col min="74" max="74" width="16" style="40" hidden="1" customWidth="1" outlineLevel="1"/>
    <col min="75" max="75" width="6.7109375" style="40" hidden="1" customWidth="1" outlineLevel="1"/>
    <col min="76" max="76" width="4.7109375" style="40" bestFit="1" customWidth="1" collapsed="1"/>
    <col min="77" max="77" width="15.5703125" style="40" hidden="1" customWidth="1" outlineLevel="1"/>
    <col min="78" max="78" width="11" style="40" hidden="1" customWidth="1" outlineLevel="1"/>
    <col min="79" max="79" width="10.85546875" style="40" hidden="1" customWidth="1" outlineLevel="1"/>
    <col min="80" max="80" width="16" style="40" hidden="1" customWidth="1" outlineLevel="1"/>
    <col min="81" max="81" width="6.7109375" style="40" hidden="1" customWidth="1" outlineLevel="1"/>
    <col min="82" max="82" width="4.7109375" style="40" bestFit="1" customWidth="1" collapsed="1"/>
    <col min="83" max="83" width="15.5703125" style="40" hidden="1" customWidth="1" outlineLevel="1"/>
    <col min="84" max="84" width="11" style="40" hidden="1" customWidth="1" outlineLevel="1"/>
    <col min="85" max="85" width="10.85546875" style="40" hidden="1" customWidth="1" outlineLevel="1"/>
    <col min="86" max="86" width="16" style="40" hidden="1" customWidth="1" outlineLevel="1"/>
    <col min="87" max="87" width="6.7109375" style="40" hidden="1" customWidth="1" outlineLevel="1"/>
    <col min="88" max="88" width="4.7109375" style="40" bestFit="1" customWidth="1" collapsed="1"/>
    <col min="89" max="89" width="15.5703125" style="40" hidden="1" customWidth="1" outlineLevel="1"/>
    <col min="90" max="90" width="11" style="40" hidden="1" customWidth="1" outlineLevel="1"/>
    <col min="91" max="91" width="10.85546875" style="40" hidden="1" customWidth="1" outlineLevel="1"/>
    <col min="92" max="92" width="16" style="40" hidden="1" customWidth="1" outlineLevel="1"/>
    <col min="93" max="93" width="6.7109375" style="40" hidden="1" customWidth="1" outlineLevel="1"/>
    <col min="94" max="94" width="4.7109375" style="40" bestFit="1" customWidth="1" collapsed="1"/>
    <col min="95" max="95" width="15.5703125" style="40" hidden="1" customWidth="1" outlineLevel="1"/>
    <col min="96" max="96" width="11" style="40" hidden="1" customWidth="1" outlineLevel="1"/>
    <col min="97" max="97" width="10.85546875" style="40" hidden="1" customWidth="1" outlineLevel="1"/>
    <col min="98" max="98" width="16" style="40" hidden="1" customWidth="1" outlineLevel="1"/>
    <col min="99" max="99" width="6.7109375" style="40" hidden="1" customWidth="1" outlineLevel="1"/>
    <col min="100" max="100" width="4.7109375" style="40" bestFit="1" customWidth="1" collapsed="1"/>
    <col min="101" max="101" width="15.5703125" style="40" hidden="1" customWidth="1" outlineLevel="1"/>
    <col min="102" max="102" width="11" style="40" hidden="1" customWidth="1" outlineLevel="1"/>
    <col min="103" max="103" width="10.85546875" style="40" hidden="1" customWidth="1" outlineLevel="1"/>
    <col min="104" max="104" width="16" style="40" hidden="1" customWidth="1" outlineLevel="1"/>
    <col min="105" max="105" width="6.7109375" style="40" hidden="1" customWidth="1" outlineLevel="1"/>
    <col min="106" max="106" width="4.7109375" style="40" bestFit="1" customWidth="1" collapsed="1"/>
    <col min="107" max="107" width="15.5703125" style="40" hidden="1" customWidth="1" outlineLevel="1"/>
    <col min="108" max="108" width="11" style="40" hidden="1" customWidth="1" outlineLevel="1"/>
    <col min="109" max="109" width="10.85546875" style="40" hidden="1" customWidth="1" outlineLevel="1"/>
    <col min="110" max="110" width="16" style="40" hidden="1" customWidth="1" outlineLevel="1"/>
    <col min="111" max="111" width="6.7109375" style="40" hidden="1" customWidth="1" outlineLevel="1"/>
    <col min="112" max="112" width="4.7109375" style="40" bestFit="1" customWidth="1" collapsed="1"/>
    <col min="113" max="113" width="15.5703125" style="40" hidden="1" customWidth="1" outlineLevel="1"/>
    <col min="114" max="114" width="11" style="40" hidden="1" customWidth="1" outlineLevel="1"/>
    <col min="115" max="115" width="10.85546875" style="40" hidden="1" customWidth="1" outlineLevel="1"/>
    <col min="116" max="116" width="16" style="40" hidden="1" customWidth="1" outlineLevel="1"/>
    <col min="117" max="117" width="6.7109375" style="40" hidden="1" customWidth="1" outlineLevel="1"/>
    <col min="118" max="118" width="4.7109375" style="40" bestFit="1" customWidth="1" collapsed="1"/>
    <col min="119" max="119" width="15.5703125" style="40" hidden="1" customWidth="1" outlineLevel="1"/>
    <col min="120" max="120" width="11" style="40" hidden="1" customWidth="1" outlineLevel="1"/>
    <col min="121" max="121" width="10.85546875" style="40" hidden="1" customWidth="1" outlineLevel="1"/>
    <col min="122" max="122" width="16" style="40" hidden="1" customWidth="1" outlineLevel="1"/>
    <col min="123" max="123" width="6.7109375" style="40" hidden="1" customWidth="1" outlineLevel="1"/>
    <col min="124" max="124" width="4.7109375" style="40" bestFit="1" customWidth="1" collapsed="1"/>
    <col min="125" max="125" width="15.5703125" style="40" hidden="1" customWidth="1" outlineLevel="1"/>
    <col min="126" max="126" width="11" style="40" hidden="1" customWidth="1" outlineLevel="1"/>
    <col min="127" max="127" width="10.85546875" style="40" hidden="1" customWidth="1" outlineLevel="1"/>
    <col min="128" max="128" width="16" style="40" hidden="1" customWidth="1" outlineLevel="1"/>
    <col min="129" max="129" width="6.7109375" style="40" hidden="1" customWidth="1" outlineLevel="1"/>
    <col min="130" max="130" width="4.7109375" style="40" bestFit="1" customWidth="1" collapsed="1"/>
    <col min="131" max="131" width="21.28515625" hidden="1" customWidth="1" outlineLevel="1"/>
    <col min="132" max="133" width="19.140625" hidden="1" customWidth="1" outlineLevel="1"/>
    <col min="134" max="135" width="21.85546875" hidden="1" customWidth="1" outlineLevel="1"/>
    <col min="136" max="136" width="21.140625" hidden="1" customWidth="1" outlineLevel="1"/>
    <col min="137" max="137" width="20.42578125" hidden="1" customWidth="1" outlineLevel="1"/>
    <col min="138" max="138" width="5.140625" bestFit="1" customWidth="1" collapsed="1"/>
    <col min="139" max="139" width="15.5703125" hidden="1" customWidth="1" outlineLevel="1"/>
    <col min="140" max="143" width="9.140625" hidden="1" customWidth="1" outlineLevel="1"/>
    <col min="144" max="144" width="4.28515625" bestFit="1" customWidth="1" collapsed="1"/>
    <col min="145" max="145" width="15.5703125" hidden="1" customWidth="1" outlineLevel="1"/>
    <col min="146" max="147" width="9.140625" hidden="1" customWidth="1" outlineLevel="1"/>
    <col min="148" max="148" width="11.140625" hidden="1" customWidth="1" outlineLevel="1"/>
    <col min="149" max="149" width="9.140625" hidden="1" customWidth="1" outlineLevel="1"/>
    <col min="150" max="150" width="4.28515625" bestFit="1" customWidth="1" collapsed="1"/>
    <col min="151" max="151" width="15.5703125" hidden="1" customWidth="1" outlineLevel="1"/>
    <col min="152" max="155" width="9.140625" hidden="1" customWidth="1" outlineLevel="1"/>
    <col min="156" max="156" width="4.28515625" bestFit="1" customWidth="1" collapsed="1"/>
    <col min="157" max="157" width="15.5703125" hidden="1" customWidth="1" outlineLevel="1"/>
    <col min="158" max="161" width="9.140625" hidden="1" customWidth="1" outlineLevel="1"/>
    <col min="162" max="162" width="4.28515625" bestFit="1" customWidth="1" collapsed="1"/>
    <col min="163" max="163" width="15.5703125" hidden="1" customWidth="1" outlineLevel="1"/>
    <col min="164" max="167" width="9.140625" hidden="1" customWidth="1" outlineLevel="1"/>
    <col min="168" max="168" width="4.28515625" bestFit="1" customWidth="1" collapsed="1"/>
    <col min="169" max="169" width="15.5703125" style="19" hidden="1" customWidth="1" outlineLevel="1"/>
    <col min="170" max="173" width="9.140625" hidden="1" customWidth="1" outlineLevel="1"/>
    <col min="174" max="174" width="4.28515625" customWidth="1" collapsed="1"/>
    <col min="175" max="175" width="15.5703125" hidden="1" customWidth="1" outlineLevel="1"/>
    <col min="176" max="179" width="9.140625" hidden="1" customWidth="1" outlineLevel="1"/>
    <col min="180" max="180" width="4.28515625" bestFit="1" customWidth="1" collapsed="1"/>
    <col min="181" max="181" width="15.5703125" hidden="1" customWidth="1" outlineLevel="1"/>
    <col min="182" max="185" width="9.140625" hidden="1" customWidth="1" outlineLevel="1"/>
    <col min="186" max="186" width="4.28515625" bestFit="1" customWidth="1" collapsed="1"/>
    <col min="187" max="187" width="12" hidden="1" customWidth="1" outlineLevel="1"/>
    <col min="188" max="202" width="9.140625" hidden="1" customWidth="1" outlineLevel="1"/>
    <col min="203" max="203" width="8.85546875" collapsed="1"/>
    <col min="204" max="204" width="31.28515625" customWidth="1"/>
    <col min="205" max="205" width="14" style="1" customWidth="1"/>
    <col min="206" max="206" width="36" customWidth="1"/>
    <col min="207" max="207" width="92.5703125" customWidth="1"/>
  </cols>
  <sheetData>
    <row r="1" spans="1:207" ht="37.5" customHeight="1" thickBot="1" x14ac:dyDescent="0.3">
      <c r="A1" s="423"/>
      <c r="B1" s="424"/>
      <c r="C1" s="1206" t="s">
        <v>131</v>
      </c>
      <c r="D1" s="1207"/>
      <c r="E1" s="1207"/>
      <c r="F1" s="1207"/>
      <c r="G1" s="1207"/>
      <c r="H1" s="1207"/>
      <c r="I1" s="1207"/>
      <c r="J1" s="1207"/>
      <c r="K1" s="1207"/>
      <c r="L1" s="1207"/>
      <c r="M1" s="1207"/>
      <c r="N1" s="1207"/>
      <c r="O1" s="1207"/>
      <c r="P1" s="1207"/>
      <c r="Q1" s="1207"/>
      <c r="R1" s="1207"/>
      <c r="S1" s="1207"/>
      <c r="T1" s="1207"/>
      <c r="U1" s="1207"/>
      <c r="V1" s="1207"/>
      <c r="W1" s="1207"/>
      <c r="X1" s="1207"/>
      <c r="Y1" s="1207"/>
      <c r="Z1" s="1207"/>
      <c r="AA1" s="1207"/>
      <c r="AB1" s="1207"/>
      <c r="AC1" s="1207"/>
      <c r="AD1" s="1207"/>
      <c r="AE1" s="1207"/>
      <c r="AF1" s="1207"/>
      <c r="AG1" s="1207"/>
      <c r="AH1" s="1207"/>
      <c r="AI1" s="1207"/>
      <c r="AJ1" s="1207"/>
      <c r="AK1" s="1207"/>
      <c r="AL1" s="1207"/>
      <c r="AM1" s="1207"/>
      <c r="AN1" s="1207"/>
      <c r="AO1" s="1207"/>
      <c r="AP1" s="1207"/>
      <c r="AQ1" s="1207"/>
      <c r="AR1" s="1207"/>
      <c r="AS1" s="1207"/>
      <c r="AT1" s="1207"/>
      <c r="AU1" s="1207"/>
      <c r="AV1" s="1207"/>
      <c r="AW1" s="1207"/>
      <c r="AX1" s="1207"/>
      <c r="AY1" s="1207"/>
      <c r="AZ1" s="1207"/>
      <c r="BA1" s="1207"/>
      <c r="BB1" s="1207"/>
      <c r="BC1" s="1207"/>
      <c r="BD1" s="1207"/>
      <c r="BE1" s="1207"/>
      <c r="BF1" s="1207"/>
      <c r="BG1" s="1207"/>
      <c r="BH1" s="1207"/>
      <c r="BI1" s="1207"/>
      <c r="BJ1" s="1207"/>
      <c r="BK1" s="1207"/>
      <c r="BL1" s="1207"/>
      <c r="BM1" s="1207"/>
      <c r="BN1" s="1207"/>
      <c r="BO1" s="1207"/>
      <c r="BP1" s="1207"/>
      <c r="BQ1" s="1207"/>
      <c r="BR1" s="1208"/>
      <c r="BS1" s="1206" t="s">
        <v>132</v>
      </c>
      <c r="BT1" s="1207"/>
      <c r="BU1" s="1207"/>
      <c r="BV1" s="1207"/>
      <c r="BW1" s="1207"/>
      <c r="BX1" s="1207"/>
      <c r="BY1" s="1207"/>
      <c r="BZ1" s="1207"/>
      <c r="CA1" s="1207"/>
      <c r="CB1" s="1207"/>
      <c r="CC1" s="1207"/>
      <c r="CD1" s="1207"/>
      <c r="CE1" s="1207"/>
      <c r="CF1" s="1207"/>
      <c r="CG1" s="1207"/>
      <c r="CH1" s="1207"/>
      <c r="CI1" s="1207"/>
      <c r="CJ1" s="1207"/>
      <c r="CK1" s="1207"/>
      <c r="CL1" s="1207"/>
      <c r="CM1" s="1207"/>
      <c r="CN1" s="1207"/>
      <c r="CO1" s="1207"/>
      <c r="CP1" s="1207"/>
      <c r="CQ1" s="1207"/>
      <c r="CR1" s="1207"/>
      <c r="CS1" s="1207"/>
      <c r="CT1" s="1207"/>
      <c r="CU1" s="1207"/>
      <c r="CV1" s="1207"/>
      <c r="CW1" s="1207"/>
      <c r="CX1" s="1207"/>
      <c r="CY1" s="1207"/>
      <c r="CZ1" s="1207"/>
      <c r="DA1" s="1207"/>
      <c r="DB1" s="1207"/>
      <c r="DC1" s="1207"/>
      <c r="DD1" s="1207"/>
      <c r="DE1" s="1207"/>
      <c r="DF1" s="1207"/>
      <c r="DG1" s="1207"/>
      <c r="DH1" s="1207"/>
      <c r="DI1" s="1207"/>
      <c r="DJ1" s="1207"/>
      <c r="DK1" s="1207"/>
      <c r="DL1" s="1207"/>
      <c r="DM1" s="1207"/>
      <c r="DN1" s="1207"/>
      <c r="DO1" s="1207"/>
      <c r="DP1" s="1207"/>
      <c r="DQ1" s="1207"/>
      <c r="DR1" s="1207"/>
      <c r="DS1" s="1207"/>
      <c r="DT1" s="1207"/>
      <c r="DU1" s="1207"/>
      <c r="DV1" s="1207"/>
      <c r="DW1" s="1207"/>
      <c r="DX1" s="1207"/>
      <c r="DY1" s="1207"/>
      <c r="DZ1" s="1207"/>
      <c r="EA1" s="1207"/>
      <c r="EB1" s="1207"/>
      <c r="EC1" s="1207"/>
      <c r="ED1" s="1207"/>
      <c r="EE1" s="1207"/>
      <c r="EF1" s="1207"/>
      <c r="EG1" s="1207"/>
      <c r="EH1" s="1208"/>
      <c r="EI1" s="24"/>
      <c r="EJ1" s="425"/>
      <c r="EK1" s="425"/>
      <c r="EL1" s="425"/>
      <c r="EM1" s="425"/>
      <c r="EN1" s="426"/>
      <c r="EO1" s="249"/>
      <c r="EP1" s="249"/>
      <c r="EQ1" s="249"/>
      <c r="ER1" s="249"/>
      <c r="ES1" s="249"/>
      <c r="ET1" s="426"/>
      <c r="EU1" s="249"/>
      <c r="EV1" s="249"/>
      <c r="EW1" s="249"/>
      <c r="EX1" s="249"/>
      <c r="EY1" s="249"/>
      <c r="EZ1" s="426"/>
      <c r="FA1" s="249"/>
      <c r="FB1" s="249"/>
      <c r="FC1" s="249"/>
      <c r="FD1" s="249"/>
      <c r="FE1" s="249"/>
      <c r="FF1" s="426"/>
      <c r="FG1" s="249"/>
      <c r="FH1" s="249"/>
      <c r="FI1" s="249"/>
      <c r="FJ1" s="249"/>
      <c r="FK1" s="249"/>
      <c r="FL1" s="426"/>
      <c r="FM1" s="249"/>
      <c r="FN1" s="249"/>
      <c r="FO1" s="249"/>
      <c r="FP1" s="249"/>
      <c r="FQ1" s="249"/>
      <c r="FR1" s="426"/>
      <c r="FS1" s="249"/>
      <c r="FT1" s="249"/>
      <c r="FU1" s="249"/>
      <c r="FV1" s="249"/>
      <c r="FW1" s="249"/>
      <c r="FX1" s="426"/>
      <c r="FY1" s="249"/>
      <c r="FZ1" s="249"/>
      <c r="GA1" s="249"/>
      <c r="GB1" s="249"/>
      <c r="GC1" s="249"/>
      <c r="GD1" s="427"/>
      <c r="GE1" s="428"/>
      <c r="GF1" s="249"/>
      <c r="GG1" s="249"/>
      <c r="GH1" s="249"/>
      <c r="GI1" s="249"/>
      <c r="GJ1" s="249"/>
      <c r="GK1" s="249"/>
      <c r="GL1" s="249"/>
      <c r="GM1" s="249"/>
      <c r="GN1" s="249"/>
      <c r="GO1" s="249"/>
      <c r="GP1" s="249"/>
      <c r="GQ1" s="249"/>
      <c r="GR1" s="249"/>
      <c r="GS1" s="249"/>
      <c r="GT1" s="429"/>
      <c r="GU1" s="1229" t="s">
        <v>157</v>
      </c>
      <c r="GV1" s="1226" t="s">
        <v>458</v>
      </c>
      <c r="GW1" s="1200" t="s">
        <v>817</v>
      </c>
    </row>
    <row r="2" spans="1:207" ht="54.75" customHeight="1" thickBot="1" x14ac:dyDescent="0.3">
      <c r="A2" s="68"/>
      <c r="B2" s="44"/>
      <c r="C2" s="1212" t="s">
        <v>122</v>
      </c>
      <c r="D2" s="1185"/>
      <c r="E2" s="1185"/>
      <c r="F2" s="1185"/>
      <c r="G2" s="1213"/>
      <c r="H2" s="248" t="s">
        <v>807</v>
      </c>
      <c r="I2" s="1214" t="s">
        <v>123</v>
      </c>
      <c r="J2" s="1215"/>
      <c r="K2" s="1215"/>
      <c r="L2" s="1215"/>
      <c r="M2" s="1216"/>
      <c r="N2" s="248" t="s">
        <v>808</v>
      </c>
      <c r="O2" s="1214" t="s">
        <v>124</v>
      </c>
      <c r="P2" s="1215"/>
      <c r="Q2" s="1215"/>
      <c r="R2" s="1215"/>
      <c r="S2" s="1216"/>
      <c r="T2" s="248" t="s">
        <v>809</v>
      </c>
      <c r="U2" s="1217" t="s">
        <v>125</v>
      </c>
      <c r="V2" s="1218"/>
      <c r="W2" s="1218"/>
      <c r="X2" s="1218"/>
      <c r="Y2" s="1219"/>
      <c r="Z2" s="248" t="s">
        <v>810</v>
      </c>
      <c r="AA2" s="1217" t="s">
        <v>126</v>
      </c>
      <c r="AB2" s="1218"/>
      <c r="AC2" s="1218"/>
      <c r="AD2" s="1218"/>
      <c r="AE2" s="1219"/>
      <c r="AF2" s="248" t="s">
        <v>818</v>
      </c>
      <c r="AG2" s="1214" t="s">
        <v>158</v>
      </c>
      <c r="AH2" s="1215"/>
      <c r="AI2" s="1215"/>
      <c r="AJ2" s="1215"/>
      <c r="AK2" s="1216"/>
      <c r="AL2" s="248" t="s">
        <v>811</v>
      </c>
      <c r="AM2" s="1217" t="s">
        <v>127</v>
      </c>
      <c r="AN2" s="1218"/>
      <c r="AO2" s="1218"/>
      <c r="AP2" s="1218"/>
      <c r="AQ2" s="1219"/>
      <c r="AR2" s="248" t="s">
        <v>812</v>
      </c>
      <c r="AS2" s="1217" t="s">
        <v>128</v>
      </c>
      <c r="AT2" s="1218"/>
      <c r="AU2" s="1218"/>
      <c r="AV2" s="1218"/>
      <c r="AW2" s="1219"/>
      <c r="AX2" s="248" t="s">
        <v>813</v>
      </c>
      <c r="AY2" s="1217" t="s">
        <v>129</v>
      </c>
      <c r="AZ2" s="1218"/>
      <c r="BA2" s="1218"/>
      <c r="BB2" s="1218"/>
      <c r="BC2" s="1219"/>
      <c r="BD2" s="248" t="s">
        <v>814</v>
      </c>
      <c r="BE2" s="1217" t="s">
        <v>130</v>
      </c>
      <c r="BF2" s="1218"/>
      <c r="BG2" s="1218"/>
      <c r="BH2" s="1218"/>
      <c r="BI2" s="1219"/>
      <c r="BJ2" s="248" t="s">
        <v>815</v>
      </c>
      <c r="BK2" s="430"/>
      <c r="BL2" s="431"/>
      <c r="BM2" s="431"/>
      <c r="BN2" s="431"/>
      <c r="BO2" s="431"/>
      <c r="BP2" s="431"/>
      <c r="BQ2" s="432"/>
      <c r="BR2" s="71"/>
      <c r="BS2" s="1217" t="s">
        <v>122</v>
      </c>
      <c r="BT2" s="1218"/>
      <c r="BU2" s="1218"/>
      <c r="BV2" s="1218"/>
      <c r="BW2" s="1219"/>
      <c r="BX2" s="248" t="s">
        <v>818</v>
      </c>
      <c r="BY2" s="1214" t="s">
        <v>123</v>
      </c>
      <c r="BZ2" s="1215"/>
      <c r="CA2" s="1215"/>
      <c r="CB2" s="1215"/>
      <c r="CC2" s="1216"/>
      <c r="CD2" s="248" t="s">
        <v>818</v>
      </c>
      <c r="CE2" s="1217" t="s">
        <v>124</v>
      </c>
      <c r="CF2" s="1218"/>
      <c r="CG2" s="1218"/>
      <c r="CH2" s="1218"/>
      <c r="CI2" s="1219"/>
      <c r="CJ2" s="248" t="s">
        <v>818</v>
      </c>
      <c r="CK2" s="1217" t="s">
        <v>125</v>
      </c>
      <c r="CL2" s="1218"/>
      <c r="CM2" s="1218"/>
      <c r="CN2" s="1218"/>
      <c r="CO2" s="1219"/>
      <c r="CP2" s="248" t="s">
        <v>818</v>
      </c>
      <c r="CQ2" s="1217" t="s">
        <v>126</v>
      </c>
      <c r="CR2" s="1218"/>
      <c r="CS2" s="1218"/>
      <c r="CT2" s="1218"/>
      <c r="CU2" s="1219"/>
      <c r="CV2" s="248" t="s">
        <v>818</v>
      </c>
      <c r="CW2" s="1217" t="s">
        <v>158</v>
      </c>
      <c r="CX2" s="1218"/>
      <c r="CY2" s="1218"/>
      <c r="CZ2" s="1218"/>
      <c r="DA2" s="1219"/>
      <c r="DB2" s="248" t="s">
        <v>818</v>
      </c>
      <c r="DC2" s="1217" t="s">
        <v>127</v>
      </c>
      <c r="DD2" s="1218"/>
      <c r="DE2" s="1218"/>
      <c r="DF2" s="1218"/>
      <c r="DG2" s="1219"/>
      <c r="DH2" s="248" t="s">
        <v>818</v>
      </c>
      <c r="DI2" s="1217" t="s">
        <v>128</v>
      </c>
      <c r="DJ2" s="1218"/>
      <c r="DK2" s="1218"/>
      <c r="DL2" s="1218"/>
      <c r="DM2" s="1219"/>
      <c r="DN2" s="248" t="s">
        <v>818</v>
      </c>
      <c r="DO2" s="1217" t="s">
        <v>129</v>
      </c>
      <c r="DP2" s="1218"/>
      <c r="DQ2" s="1218"/>
      <c r="DR2" s="1218"/>
      <c r="DS2" s="1219"/>
      <c r="DT2" s="248" t="s">
        <v>818</v>
      </c>
      <c r="DU2" s="1217" t="s">
        <v>130</v>
      </c>
      <c r="DV2" s="1218"/>
      <c r="DW2" s="1218"/>
      <c r="DX2" s="1218"/>
      <c r="DY2" s="1219"/>
      <c r="DZ2" s="248" t="s">
        <v>818</v>
      </c>
      <c r="EA2" s="417"/>
      <c r="EB2" s="417"/>
      <c r="EC2" s="417"/>
      <c r="ED2" s="417"/>
      <c r="EE2" s="417"/>
      <c r="EF2" s="417"/>
      <c r="EG2" s="417"/>
      <c r="EH2" s="71"/>
      <c r="EI2" s="1223" t="s">
        <v>133</v>
      </c>
      <c r="EJ2" s="1224"/>
      <c r="EK2" s="1224"/>
      <c r="EL2" s="1224"/>
      <c r="EM2" s="1225"/>
      <c r="EN2" s="248" t="s">
        <v>818</v>
      </c>
      <c r="EO2" s="1223" t="s">
        <v>134</v>
      </c>
      <c r="EP2" s="1224"/>
      <c r="EQ2" s="1224"/>
      <c r="ER2" s="1224"/>
      <c r="ES2" s="1225"/>
      <c r="ET2" s="433" t="s">
        <v>892</v>
      </c>
      <c r="EU2" s="1223" t="s">
        <v>135</v>
      </c>
      <c r="EV2" s="1224"/>
      <c r="EW2" s="1224"/>
      <c r="EX2" s="1224"/>
      <c r="EY2" s="1225"/>
      <c r="EZ2" s="433" t="s">
        <v>893</v>
      </c>
      <c r="FA2" s="1223" t="s">
        <v>136</v>
      </c>
      <c r="FB2" s="1224"/>
      <c r="FC2" s="1224"/>
      <c r="FD2" s="1224"/>
      <c r="FE2" s="1225"/>
      <c r="FF2" s="248" t="s">
        <v>818</v>
      </c>
      <c r="FG2" s="1223" t="s">
        <v>137</v>
      </c>
      <c r="FH2" s="1224"/>
      <c r="FI2" s="1224"/>
      <c r="FJ2" s="1224"/>
      <c r="FK2" s="1225"/>
      <c r="FL2" s="248" t="s">
        <v>818</v>
      </c>
      <c r="FM2" s="1223" t="s">
        <v>138</v>
      </c>
      <c r="FN2" s="1224"/>
      <c r="FO2" s="1224"/>
      <c r="FP2" s="1224"/>
      <c r="FQ2" s="1225"/>
      <c r="FR2" s="433" t="s">
        <v>816</v>
      </c>
      <c r="FS2" s="1223" t="s">
        <v>139</v>
      </c>
      <c r="FT2" s="1224"/>
      <c r="FU2" s="1224"/>
      <c r="FV2" s="1224"/>
      <c r="FW2" s="1225"/>
      <c r="FX2" s="248" t="s">
        <v>818</v>
      </c>
      <c r="FY2" s="1223" t="s">
        <v>140</v>
      </c>
      <c r="FZ2" s="1224"/>
      <c r="GA2" s="1224"/>
      <c r="GB2" s="1224"/>
      <c r="GC2" s="1225"/>
      <c r="GD2" s="248" t="s">
        <v>818</v>
      </c>
      <c r="GE2" s="1232" t="s">
        <v>157</v>
      </c>
      <c r="GF2" s="1233"/>
      <c r="GG2" s="1233"/>
      <c r="GH2" s="1233"/>
      <c r="GI2" s="1233"/>
      <c r="GJ2" s="1233"/>
      <c r="GK2" s="1233"/>
      <c r="GL2" s="1233"/>
      <c r="GM2" s="1233"/>
      <c r="GN2" s="1233"/>
      <c r="GO2" s="1233"/>
      <c r="GP2" s="1233"/>
      <c r="GQ2" s="1233"/>
      <c r="GR2" s="1233"/>
      <c r="GS2" s="1233"/>
      <c r="GT2" s="1234"/>
      <c r="GU2" s="1230"/>
      <c r="GV2" s="1227"/>
      <c r="GW2" s="1201"/>
    </row>
    <row r="3" spans="1:207" ht="60.75" customHeight="1" thickBot="1" x14ac:dyDescent="0.3">
      <c r="A3" s="401" t="s">
        <v>0</v>
      </c>
      <c r="B3" s="71" t="s">
        <v>42</v>
      </c>
      <c r="C3" s="319" t="s">
        <v>2</v>
      </c>
      <c r="D3" s="45" t="s">
        <v>69</v>
      </c>
      <c r="E3" s="45" t="s">
        <v>70</v>
      </c>
      <c r="F3" s="45" t="s">
        <v>95</v>
      </c>
      <c r="G3" s="66" t="s">
        <v>0</v>
      </c>
      <c r="H3" s="1220" t="s">
        <v>486</v>
      </c>
      <c r="I3" s="319" t="s">
        <v>2</v>
      </c>
      <c r="J3" s="73" t="s">
        <v>69</v>
      </c>
      <c r="K3" s="73" t="s">
        <v>70</v>
      </c>
      <c r="L3" s="73" t="s">
        <v>95</v>
      </c>
      <c r="M3" s="74" t="s">
        <v>0</v>
      </c>
      <c r="N3" s="1209" t="s">
        <v>123</v>
      </c>
      <c r="O3" s="321" t="s">
        <v>2</v>
      </c>
      <c r="P3" s="73" t="s">
        <v>69</v>
      </c>
      <c r="Q3" s="73" t="s">
        <v>70</v>
      </c>
      <c r="R3" s="73" t="s">
        <v>95</v>
      </c>
      <c r="S3" s="74" t="s">
        <v>0</v>
      </c>
      <c r="T3" s="1209" t="s">
        <v>124</v>
      </c>
      <c r="U3" s="321" t="s">
        <v>2</v>
      </c>
      <c r="V3" s="73" t="s">
        <v>69</v>
      </c>
      <c r="W3" s="73" t="s">
        <v>70</v>
      </c>
      <c r="X3" s="73" t="s">
        <v>95</v>
      </c>
      <c r="Y3" s="74" t="s">
        <v>0</v>
      </c>
      <c r="Z3" s="1209" t="s">
        <v>125</v>
      </c>
      <c r="AA3" s="72" t="s">
        <v>2</v>
      </c>
      <c r="AB3" s="73" t="s">
        <v>69</v>
      </c>
      <c r="AC3" s="73" t="s">
        <v>70</v>
      </c>
      <c r="AD3" s="73" t="s">
        <v>95</v>
      </c>
      <c r="AE3" s="74" t="s">
        <v>0</v>
      </c>
      <c r="AF3" s="1209" t="s">
        <v>126</v>
      </c>
      <c r="AG3" s="1034" t="s">
        <v>2</v>
      </c>
      <c r="AH3" s="73" t="s">
        <v>69</v>
      </c>
      <c r="AI3" s="73" t="s">
        <v>70</v>
      </c>
      <c r="AJ3" s="73" t="s">
        <v>95</v>
      </c>
      <c r="AK3" s="74" t="s">
        <v>0</v>
      </c>
      <c r="AL3" s="1209" t="s">
        <v>158</v>
      </c>
      <c r="AM3" s="72" t="s">
        <v>2</v>
      </c>
      <c r="AN3" s="73" t="s">
        <v>69</v>
      </c>
      <c r="AO3" s="73" t="s">
        <v>70</v>
      </c>
      <c r="AP3" s="73" t="s">
        <v>95</v>
      </c>
      <c r="AQ3" s="74" t="s">
        <v>0</v>
      </c>
      <c r="AR3" s="1209" t="s">
        <v>127</v>
      </c>
      <c r="AS3" s="322" t="s">
        <v>2</v>
      </c>
      <c r="AT3" s="73" t="s">
        <v>69</v>
      </c>
      <c r="AU3" s="73" t="s">
        <v>70</v>
      </c>
      <c r="AV3" s="73" t="s">
        <v>95</v>
      </c>
      <c r="AW3" s="74" t="s">
        <v>0</v>
      </c>
      <c r="AX3" s="1209" t="s">
        <v>128</v>
      </c>
      <c r="AY3" s="322" t="s">
        <v>2</v>
      </c>
      <c r="AZ3" s="73" t="s">
        <v>69</v>
      </c>
      <c r="BA3" s="73" t="s">
        <v>70</v>
      </c>
      <c r="BB3" s="73" t="s">
        <v>95</v>
      </c>
      <c r="BC3" s="74" t="s">
        <v>0</v>
      </c>
      <c r="BD3" s="1209" t="s">
        <v>129</v>
      </c>
      <c r="BE3" s="72" t="s">
        <v>2</v>
      </c>
      <c r="BF3" s="73" t="s">
        <v>69</v>
      </c>
      <c r="BG3" s="73" t="s">
        <v>70</v>
      </c>
      <c r="BH3" s="73" t="s">
        <v>95</v>
      </c>
      <c r="BI3" s="74" t="s">
        <v>0</v>
      </c>
      <c r="BJ3" s="1209" t="s">
        <v>130</v>
      </c>
      <c r="BK3" s="432" t="s">
        <v>115</v>
      </c>
      <c r="BL3" s="417" t="s">
        <v>116</v>
      </c>
      <c r="BM3" s="417" t="s">
        <v>117</v>
      </c>
      <c r="BN3" s="417" t="s">
        <v>118</v>
      </c>
      <c r="BO3" s="417" t="s">
        <v>119</v>
      </c>
      <c r="BP3" s="417" t="s">
        <v>120</v>
      </c>
      <c r="BQ3" s="430" t="s">
        <v>121</v>
      </c>
      <c r="BR3" s="1209" t="s">
        <v>159</v>
      </c>
      <c r="BS3" s="41" t="s">
        <v>2</v>
      </c>
      <c r="BT3" s="45" t="s">
        <v>69</v>
      </c>
      <c r="BU3" s="45" t="s">
        <v>70</v>
      </c>
      <c r="BV3" s="45" t="s">
        <v>95</v>
      </c>
      <c r="BW3" s="66" t="s">
        <v>0</v>
      </c>
      <c r="BX3" s="1209" t="s">
        <v>122</v>
      </c>
      <c r="BY3" s="72" t="s">
        <v>2</v>
      </c>
      <c r="BZ3" s="73" t="s">
        <v>69</v>
      </c>
      <c r="CA3" s="73" t="s">
        <v>70</v>
      </c>
      <c r="CB3" s="73" t="s">
        <v>95</v>
      </c>
      <c r="CC3" s="74" t="s">
        <v>0</v>
      </c>
      <c r="CD3" s="1209" t="s">
        <v>123</v>
      </c>
      <c r="CE3" s="72" t="s">
        <v>2</v>
      </c>
      <c r="CF3" s="73" t="s">
        <v>69</v>
      </c>
      <c r="CG3" s="73" t="s">
        <v>70</v>
      </c>
      <c r="CH3" s="73" t="s">
        <v>95</v>
      </c>
      <c r="CI3" s="74" t="s">
        <v>0</v>
      </c>
      <c r="CJ3" s="1209" t="s">
        <v>124</v>
      </c>
      <c r="CK3" s="72" t="s">
        <v>2</v>
      </c>
      <c r="CL3" s="73" t="s">
        <v>69</v>
      </c>
      <c r="CM3" s="73" t="s">
        <v>70</v>
      </c>
      <c r="CN3" s="73" t="s">
        <v>95</v>
      </c>
      <c r="CO3" s="74" t="s">
        <v>0</v>
      </c>
      <c r="CP3" s="1209" t="s">
        <v>125</v>
      </c>
      <c r="CQ3" s="72" t="s">
        <v>2</v>
      </c>
      <c r="CR3" s="73" t="s">
        <v>69</v>
      </c>
      <c r="CS3" s="73" t="s">
        <v>70</v>
      </c>
      <c r="CT3" s="73" t="s">
        <v>95</v>
      </c>
      <c r="CU3" s="74" t="s">
        <v>0</v>
      </c>
      <c r="CV3" s="1209" t="s">
        <v>126</v>
      </c>
      <c r="CW3" s="72" t="s">
        <v>2</v>
      </c>
      <c r="CX3" s="73" t="s">
        <v>69</v>
      </c>
      <c r="CY3" s="73" t="s">
        <v>70</v>
      </c>
      <c r="CZ3" s="73" t="s">
        <v>95</v>
      </c>
      <c r="DA3" s="74" t="s">
        <v>0</v>
      </c>
      <c r="DB3" s="1209" t="s">
        <v>158</v>
      </c>
      <c r="DC3" s="72" t="s">
        <v>2</v>
      </c>
      <c r="DD3" s="73" t="s">
        <v>69</v>
      </c>
      <c r="DE3" s="73" t="s">
        <v>70</v>
      </c>
      <c r="DF3" s="73" t="s">
        <v>95</v>
      </c>
      <c r="DG3" s="74" t="s">
        <v>0</v>
      </c>
      <c r="DH3" s="1209" t="s">
        <v>127</v>
      </c>
      <c r="DI3" s="72" t="s">
        <v>2</v>
      </c>
      <c r="DJ3" s="73" t="s">
        <v>69</v>
      </c>
      <c r="DK3" s="73" t="s">
        <v>70</v>
      </c>
      <c r="DL3" s="73" t="s">
        <v>95</v>
      </c>
      <c r="DM3" s="74" t="s">
        <v>0</v>
      </c>
      <c r="DN3" s="1209" t="s">
        <v>128</v>
      </c>
      <c r="DO3" s="72" t="s">
        <v>2</v>
      </c>
      <c r="DP3" s="73" t="s">
        <v>69</v>
      </c>
      <c r="DQ3" s="73" t="s">
        <v>70</v>
      </c>
      <c r="DR3" s="73" t="s">
        <v>95</v>
      </c>
      <c r="DS3" s="74" t="s">
        <v>0</v>
      </c>
      <c r="DT3" s="1209" t="s">
        <v>129</v>
      </c>
      <c r="DU3" s="72" t="s">
        <v>2</v>
      </c>
      <c r="DV3" s="73" t="s">
        <v>69</v>
      </c>
      <c r="DW3" s="73" t="s">
        <v>70</v>
      </c>
      <c r="DX3" s="73" t="s">
        <v>95</v>
      </c>
      <c r="DY3" s="74" t="s">
        <v>0</v>
      </c>
      <c r="DZ3" s="1209" t="s">
        <v>130</v>
      </c>
      <c r="EA3" s="432" t="s">
        <v>115</v>
      </c>
      <c r="EB3" s="417" t="s">
        <v>116</v>
      </c>
      <c r="EC3" s="417" t="s">
        <v>117</v>
      </c>
      <c r="ED3" s="417" t="s">
        <v>118</v>
      </c>
      <c r="EE3" s="417" t="s">
        <v>119</v>
      </c>
      <c r="EF3" s="417" t="s">
        <v>120</v>
      </c>
      <c r="EG3" s="430" t="s">
        <v>121</v>
      </c>
      <c r="EH3" s="1209" t="s">
        <v>160</v>
      </c>
      <c r="EI3" s="41" t="s">
        <v>2</v>
      </c>
      <c r="EJ3" s="45" t="s">
        <v>69</v>
      </c>
      <c r="EK3" s="45" t="s">
        <v>70</v>
      </c>
      <c r="EL3" s="45" t="s">
        <v>95</v>
      </c>
      <c r="EM3" s="45" t="s">
        <v>0</v>
      </c>
      <c r="EN3" s="1203" t="s">
        <v>133</v>
      </c>
      <c r="EO3" s="41" t="s">
        <v>2</v>
      </c>
      <c r="EP3" s="45" t="s">
        <v>69</v>
      </c>
      <c r="EQ3" s="45" t="s">
        <v>70</v>
      </c>
      <c r="ER3" s="45" t="s">
        <v>95</v>
      </c>
      <c r="ES3" s="45" t="s">
        <v>0</v>
      </c>
      <c r="ET3" s="1203" t="s">
        <v>134</v>
      </c>
      <c r="EU3" s="41" t="s">
        <v>2</v>
      </c>
      <c r="EV3" s="45" t="s">
        <v>69</v>
      </c>
      <c r="EW3" s="45" t="s">
        <v>70</v>
      </c>
      <c r="EX3" s="45" t="s">
        <v>95</v>
      </c>
      <c r="EY3" s="45" t="s">
        <v>0</v>
      </c>
      <c r="EZ3" s="1203" t="s">
        <v>135</v>
      </c>
      <c r="FA3" s="41" t="s">
        <v>2</v>
      </c>
      <c r="FB3" s="45" t="s">
        <v>69</v>
      </c>
      <c r="FC3" s="45" t="s">
        <v>70</v>
      </c>
      <c r="FD3" s="45" t="s">
        <v>95</v>
      </c>
      <c r="FE3" s="45" t="s">
        <v>0</v>
      </c>
      <c r="FF3" s="1203" t="s">
        <v>136</v>
      </c>
      <c r="FG3" s="41" t="s">
        <v>2</v>
      </c>
      <c r="FH3" s="45" t="s">
        <v>69</v>
      </c>
      <c r="FI3" s="45" t="s">
        <v>70</v>
      </c>
      <c r="FJ3" s="45" t="s">
        <v>95</v>
      </c>
      <c r="FK3" s="45" t="s">
        <v>0</v>
      </c>
      <c r="FL3" s="1203" t="s">
        <v>137</v>
      </c>
      <c r="FM3" s="41" t="s">
        <v>2</v>
      </c>
      <c r="FN3" s="45" t="s">
        <v>69</v>
      </c>
      <c r="FO3" s="45" t="s">
        <v>70</v>
      </c>
      <c r="FP3" s="45" t="s">
        <v>95</v>
      </c>
      <c r="FQ3" s="45" t="s">
        <v>0</v>
      </c>
      <c r="FR3" s="1203" t="s">
        <v>138</v>
      </c>
      <c r="FS3" s="41" t="s">
        <v>2</v>
      </c>
      <c r="FT3" s="45" t="s">
        <v>69</v>
      </c>
      <c r="FU3" s="45" t="s">
        <v>70</v>
      </c>
      <c r="FV3" s="45" t="s">
        <v>95</v>
      </c>
      <c r="FW3" s="45" t="s">
        <v>0</v>
      </c>
      <c r="FX3" s="1203" t="s">
        <v>139</v>
      </c>
      <c r="FY3" s="41" t="s">
        <v>2</v>
      </c>
      <c r="FZ3" s="45" t="s">
        <v>69</v>
      </c>
      <c r="GA3" s="45" t="s">
        <v>70</v>
      </c>
      <c r="GB3" s="45" t="s">
        <v>95</v>
      </c>
      <c r="GC3" s="45" t="s">
        <v>0</v>
      </c>
      <c r="GD3" s="1203" t="s">
        <v>140</v>
      </c>
      <c r="GE3" s="434" t="s">
        <v>141</v>
      </c>
      <c r="GF3" s="71" t="s">
        <v>142</v>
      </c>
      <c r="GG3" s="71" t="s">
        <v>143</v>
      </c>
      <c r="GH3" s="71" t="s">
        <v>144</v>
      </c>
      <c r="GI3" s="71" t="s">
        <v>145</v>
      </c>
      <c r="GJ3" s="71" t="s">
        <v>146</v>
      </c>
      <c r="GK3" s="71" t="s">
        <v>147</v>
      </c>
      <c r="GL3" s="71" t="s">
        <v>148</v>
      </c>
      <c r="GM3" s="71" t="s">
        <v>149</v>
      </c>
      <c r="GN3" s="71" t="s">
        <v>150</v>
      </c>
      <c r="GO3" s="71" t="s">
        <v>151</v>
      </c>
      <c r="GP3" s="71" t="s">
        <v>152</v>
      </c>
      <c r="GQ3" s="71" t="s">
        <v>153</v>
      </c>
      <c r="GR3" s="71" t="s">
        <v>154</v>
      </c>
      <c r="GS3" s="71" t="s">
        <v>155</v>
      </c>
      <c r="GT3" s="71" t="s">
        <v>156</v>
      </c>
      <c r="GU3" s="1230"/>
      <c r="GV3" s="1228"/>
      <c r="GW3" s="1202"/>
    </row>
    <row r="4" spans="1:207" ht="15" customHeight="1" x14ac:dyDescent="0.25">
      <c r="A4" s="1012">
        <v>1</v>
      </c>
      <c r="B4" s="944" t="s">
        <v>1920</v>
      </c>
      <c r="C4" s="679" t="s">
        <v>2345</v>
      </c>
      <c r="D4" s="210" t="s">
        <v>93</v>
      </c>
      <c r="E4" s="210" t="s">
        <v>90</v>
      </c>
      <c r="F4" s="298" t="s">
        <v>94</v>
      </c>
      <c r="G4" s="435">
        <v>265</v>
      </c>
      <c r="H4" s="1221"/>
      <c r="I4" s="679" t="s">
        <v>2347</v>
      </c>
      <c r="J4" s="210" t="s">
        <v>93</v>
      </c>
      <c r="K4" s="210" t="s">
        <v>90</v>
      </c>
      <c r="L4" s="298" t="s">
        <v>94</v>
      </c>
      <c r="M4" s="435">
        <v>266</v>
      </c>
      <c r="N4" s="1210"/>
      <c r="O4" s="679" t="s">
        <v>2341</v>
      </c>
      <c r="P4" s="210" t="s">
        <v>93</v>
      </c>
      <c r="Q4" s="210" t="s">
        <v>90</v>
      </c>
      <c r="R4" s="298" t="s">
        <v>94</v>
      </c>
      <c r="S4" s="435">
        <v>263</v>
      </c>
      <c r="T4" s="1210"/>
      <c r="U4" s="679" t="s">
        <v>2343</v>
      </c>
      <c r="V4" s="210" t="s">
        <v>93</v>
      </c>
      <c r="W4" s="210" t="s">
        <v>90</v>
      </c>
      <c r="X4" s="298" t="s">
        <v>94</v>
      </c>
      <c r="Y4" s="435">
        <v>264</v>
      </c>
      <c r="Z4" s="1210"/>
      <c r="AA4" s="516"/>
      <c r="AB4" s="404"/>
      <c r="AC4" s="404"/>
      <c r="AD4" s="42"/>
      <c r="AE4" s="76"/>
      <c r="AF4" s="1210"/>
      <c r="AG4" s="1036"/>
      <c r="AH4" s="210"/>
      <c r="AI4" s="210"/>
      <c r="AJ4" s="420"/>
      <c r="AK4" s="421"/>
      <c r="AL4" s="1210"/>
      <c r="AM4" s="757" t="s">
        <v>2187</v>
      </c>
      <c r="AN4" s="404" t="s">
        <v>93</v>
      </c>
      <c r="AO4" s="210" t="s">
        <v>90</v>
      </c>
      <c r="AP4" s="422" t="s">
        <v>94</v>
      </c>
      <c r="AQ4" s="421">
        <v>267</v>
      </c>
      <c r="AR4" s="1210"/>
      <c r="AS4" s="523"/>
      <c r="AT4" s="210"/>
      <c r="AU4" s="210"/>
      <c r="AV4" s="422"/>
      <c r="AW4" s="435"/>
      <c r="AX4" s="1210"/>
      <c r="AY4" s="523"/>
      <c r="AZ4" s="210"/>
      <c r="BA4" s="210"/>
      <c r="BB4" s="422"/>
      <c r="BC4" s="435"/>
      <c r="BD4" s="1210"/>
      <c r="BE4" s="757" t="s">
        <v>2350</v>
      </c>
      <c r="BF4" s="404" t="s">
        <v>93</v>
      </c>
      <c r="BG4" s="210" t="s">
        <v>90</v>
      </c>
      <c r="BH4" s="422" t="s">
        <v>94</v>
      </c>
      <c r="BI4" s="421">
        <v>268</v>
      </c>
      <c r="BJ4" s="1210"/>
      <c r="BK4" s="307">
        <v>7</v>
      </c>
      <c r="BL4" s="307">
        <v>8</v>
      </c>
      <c r="BM4" s="307"/>
      <c r="BN4" s="307">
        <v>9</v>
      </c>
      <c r="BO4" s="307">
        <v>10</v>
      </c>
      <c r="BP4" s="20"/>
      <c r="BQ4" s="437"/>
      <c r="BR4" s="1210"/>
      <c r="BS4" s="518"/>
      <c r="BT4" s="404"/>
      <c r="BU4" s="404"/>
      <c r="BV4" s="42"/>
      <c r="BW4" s="67"/>
      <c r="BX4" s="1210"/>
      <c r="BY4" s="516"/>
      <c r="BZ4" s="404"/>
      <c r="CA4" s="404"/>
      <c r="CB4" s="232"/>
      <c r="CC4" s="76"/>
      <c r="CD4" s="1210"/>
      <c r="CE4" s="516"/>
      <c r="CF4" s="404"/>
      <c r="CG4" s="404"/>
      <c r="CH4" s="232"/>
      <c r="CI4" s="76"/>
      <c r="CJ4" s="1210"/>
      <c r="CK4" s="516"/>
      <c r="CL4" s="404"/>
      <c r="CM4" s="404"/>
      <c r="CN4" s="232"/>
      <c r="CO4" s="76"/>
      <c r="CP4" s="1210"/>
      <c r="CQ4" s="516"/>
      <c r="CR4" s="404"/>
      <c r="CS4" s="404"/>
      <c r="CT4" s="232"/>
      <c r="CU4" s="76"/>
      <c r="CV4" s="1210"/>
      <c r="CW4" s="516"/>
      <c r="CX4" s="404"/>
      <c r="CY4" s="404"/>
      <c r="CZ4" s="232"/>
      <c r="DA4" s="76"/>
      <c r="DB4" s="1210"/>
      <c r="DC4" s="516"/>
      <c r="DD4" s="404"/>
      <c r="DE4" s="404"/>
      <c r="DF4" s="232"/>
      <c r="DG4" s="76"/>
      <c r="DH4" s="1210"/>
      <c r="DI4" s="516"/>
      <c r="DJ4" s="404"/>
      <c r="DK4" s="404"/>
      <c r="DL4" s="232"/>
      <c r="DM4" s="76"/>
      <c r="DN4" s="1210"/>
      <c r="DO4" s="516"/>
      <c r="DP4" s="404"/>
      <c r="DQ4" s="404"/>
      <c r="DR4" s="232"/>
      <c r="DS4" s="76"/>
      <c r="DT4" s="1210"/>
      <c r="DU4" s="516"/>
      <c r="DV4" s="404"/>
      <c r="DW4" s="404"/>
      <c r="DX4" s="232"/>
      <c r="DY4" s="76"/>
      <c r="DZ4" s="1210"/>
      <c r="EA4" s="20"/>
      <c r="EB4" s="20"/>
      <c r="EC4" s="20"/>
      <c r="ED4" s="20"/>
      <c r="EE4" s="20"/>
      <c r="EF4" s="20"/>
      <c r="EG4" s="437"/>
      <c r="EH4" s="1210"/>
      <c r="EI4" s="518"/>
      <c r="EJ4" s="404"/>
      <c r="EK4" s="404"/>
      <c r="EL4" s="42"/>
      <c r="EM4" s="404"/>
      <c r="EN4" s="1204"/>
      <c r="EO4" s="680"/>
      <c r="EP4" s="404"/>
      <c r="EQ4" s="404"/>
      <c r="ER4" s="42"/>
      <c r="ES4" s="404"/>
      <c r="ET4" s="1204"/>
      <c r="EU4" s="680"/>
      <c r="EV4" s="210"/>
      <c r="EW4" s="210"/>
      <c r="EX4" s="298"/>
      <c r="EY4" s="210"/>
      <c r="EZ4" s="1204"/>
      <c r="FA4" s="518"/>
      <c r="FB4" s="404"/>
      <c r="FC4" s="404"/>
      <c r="FD4" s="42"/>
      <c r="FE4" s="404"/>
      <c r="FF4" s="1204"/>
      <c r="FG4" s="756"/>
      <c r="FH4" s="210"/>
      <c r="FI4" s="210"/>
      <c r="FJ4" s="298"/>
      <c r="FK4" s="435"/>
      <c r="FL4" s="1204"/>
      <c r="FM4" s="761"/>
      <c r="FN4" s="210"/>
      <c r="FO4" s="210"/>
      <c r="FP4" s="210"/>
      <c r="FQ4" s="210"/>
      <c r="FR4" s="1204"/>
      <c r="FS4" s="518"/>
      <c r="FT4" s="404" t="s">
        <v>93</v>
      </c>
      <c r="FU4" s="404"/>
      <c r="FV4" s="42"/>
      <c r="FW4" s="404"/>
      <c r="FX4" s="1204"/>
      <c r="FY4" s="518"/>
      <c r="FZ4" s="404" t="s">
        <v>93</v>
      </c>
      <c r="GA4" s="404"/>
      <c r="GB4" s="42"/>
      <c r="GC4" s="404"/>
      <c r="GD4" s="1204"/>
      <c r="GE4" s="20">
        <v>1</v>
      </c>
      <c r="GF4" s="20"/>
      <c r="GG4" s="20"/>
      <c r="GH4" s="20"/>
      <c r="GI4" s="20"/>
      <c r="GJ4" s="20"/>
      <c r="GK4" s="20"/>
      <c r="GL4" s="20"/>
      <c r="GM4" s="20"/>
      <c r="GN4" s="20"/>
      <c r="GO4" s="20"/>
      <c r="GP4" s="20"/>
      <c r="GQ4" s="20"/>
      <c r="GR4" s="20"/>
      <c r="GS4" s="20"/>
      <c r="GT4" s="20"/>
      <c r="GU4" s="1230"/>
      <c r="GV4" s="310" t="s">
        <v>2608</v>
      </c>
      <c r="GW4" s="261" t="s">
        <v>2621</v>
      </c>
      <c r="GX4" s="262"/>
      <c r="GY4" s="271"/>
    </row>
    <row r="5" spans="1:207" x14ac:dyDescent="0.25">
      <c r="A5" s="1013">
        <v>2</v>
      </c>
      <c r="B5" s="944" t="s">
        <v>1921</v>
      </c>
      <c r="C5" s="679" t="s">
        <v>2356</v>
      </c>
      <c r="D5" s="210" t="s">
        <v>93</v>
      </c>
      <c r="E5" s="210" t="s">
        <v>90</v>
      </c>
      <c r="F5" s="210" t="s">
        <v>94</v>
      </c>
      <c r="G5" s="435">
        <v>271</v>
      </c>
      <c r="H5" s="1221"/>
      <c r="I5" s="679" t="s">
        <v>2358</v>
      </c>
      <c r="J5" s="210" t="s">
        <v>93</v>
      </c>
      <c r="K5" s="210" t="s">
        <v>90</v>
      </c>
      <c r="L5" s="210" t="s">
        <v>94</v>
      </c>
      <c r="M5" s="435">
        <v>272</v>
      </c>
      <c r="N5" s="1210"/>
      <c r="O5" s="679" t="s">
        <v>2352</v>
      </c>
      <c r="P5" s="210" t="s">
        <v>93</v>
      </c>
      <c r="Q5" s="210" t="s">
        <v>90</v>
      </c>
      <c r="R5" s="210" t="s">
        <v>94</v>
      </c>
      <c r="S5" s="435">
        <v>269</v>
      </c>
      <c r="T5" s="1210"/>
      <c r="U5" s="679" t="s">
        <v>2354</v>
      </c>
      <c r="V5" s="210" t="s">
        <v>93</v>
      </c>
      <c r="W5" s="210" t="s">
        <v>90</v>
      </c>
      <c r="X5" s="210" t="s">
        <v>94</v>
      </c>
      <c r="Y5" s="435">
        <v>270</v>
      </c>
      <c r="Z5" s="1210"/>
      <c r="AA5" s="516"/>
      <c r="AB5" s="404"/>
      <c r="AC5" s="404"/>
      <c r="AD5" s="404"/>
      <c r="AE5" s="76"/>
      <c r="AF5" s="1210"/>
      <c r="AG5" s="1036"/>
      <c r="AH5" s="210"/>
      <c r="AI5" s="210"/>
      <c r="AJ5" s="420"/>
      <c r="AK5" s="421"/>
      <c r="AL5" s="1210"/>
      <c r="AM5" s="757" t="s">
        <v>2188</v>
      </c>
      <c r="AN5" s="404" t="s">
        <v>93</v>
      </c>
      <c r="AO5" s="210" t="s">
        <v>90</v>
      </c>
      <c r="AP5" s="420" t="s">
        <v>94</v>
      </c>
      <c r="AQ5" s="421">
        <v>273</v>
      </c>
      <c r="AR5" s="1210"/>
      <c r="AS5" s="523"/>
      <c r="AT5" s="210"/>
      <c r="AU5" s="210"/>
      <c r="AV5" s="420"/>
      <c r="AW5" s="435"/>
      <c r="AX5" s="1210"/>
      <c r="AY5" s="523"/>
      <c r="AZ5" s="210"/>
      <c r="BA5" s="210"/>
      <c r="BB5" s="420"/>
      <c r="BC5" s="435"/>
      <c r="BD5" s="1210"/>
      <c r="BE5" s="757" t="s">
        <v>2361</v>
      </c>
      <c r="BF5" s="404" t="s">
        <v>93</v>
      </c>
      <c r="BG5" s="210" t="s">
        <v>90</v>
      </c>
      <c r="BH5" s="420" t="s">
        <v>94</v>
      </c>
      <c r="BI5" s="421">
        <v>274</v>
      </c>
      <c r="BJ5" s="1210"/>
      <c r="BK5" s="307">
        <v>11</v>
      </c>
      <c r="BL5" s="307">
        <v>12</v>
      </c>
      <c r="BM5" s="307"/>
      <c r="BN5" s="307">
        <v>13</v>
      </c>
      <c r="BO5" s="307">
        <v>14</v>
      </c>
      <c r="BP5" s="21"/>
      <c r="BQ5" s="23"/>
      <c r="BR5" s="1210"/>
      <c r="BS5" s="59"/>
      <c r="BT5" s="404"/>
      <c r="BU5" s="404"/>
      <c r="BV5" s="404"/>
      <c r="BW5" s="67"/>
      <c r="BX5" s="1210"/>
      <c r="BY5" s="516"/>
      <c r="BZ5" s="404"/>
      <c r="CA5" s="404"/>
      <c r="CB5" s="75"/>
      <c r="CC5" s="76"/>
      <c r="CD5" s="1210"/>
      <c r="CE5" s="516"/>
      <c r="CF5" s="404"/>
      <c r="CG5" s="404"/>
      <c r="CH5" s="75"/>
      <c r="CI5" s="76"/>
      <c r="CJ5" s="1210"/>
      <c r="CK5" s="516"/>
      <c r="CL5" s="404"/>
      <c r="CM5" s="404"/>
      <c r="CN5" s="75"/>
      <c r="CO5" s="76"/>
      <c r="CP5" s="1210"/>
      <c r="CQ5" s="516"/>
      <c r="CR5" s="404"/>
      <c r="CS5" s="404"/>
      <c r="CT5" s="75"/>
      <c r="CU5" s="76"/>
      <c r="CV5" s="1210"/>
      <c r="CW5" s="516"/>
      <c r="CX5" s="404"/>
      <c r="CY5" s="404"/>
      <c r="CZ5" s="75"/>
      <c r="DA5" s="76"/>
      <c r="DB5" s="1210"/>
      <c r="DC5" s="516"/>
      <c r="DD5" s="404"/>
      <c r="DE5" s="404"/>
      <c r="DF5" s="75"/>
      <c r="DG5" s="76"/>
      <c r="DH5" s="1210"/>
      <c r="DI5" s="516"/>
      <c r="DJ5" s="404"/>
      <c r="DK5" s="404"/>
      <c r="DL5" s="75"/>
      <c r="DM5" s="76"/>
      <c r="DN5" s="1210"/>
      <c r="DO5" s="516"/>
      <c r="DP5" s="404"/>
      <c r="DQ5" s="404"/>
      <c r="DR5" s="75"/>
      <c r="DS5" s="76"/>
      <c r="DT5" s="1210"/>
      <c r="DU5" s="516"/>
      <c r="DV5" s="404"/>
      <c r="DW5" s="404"/>
      <c r="DX5" s="75"/>
      <c r="DY5" s="76"/>
      <c r="DZ5" s="1210"/>
      <c r="EA5" s="21"/>
      <c r="EB5" s="21"/>
      <c r="EC5" s="21"/>
      <c r="ED5" s="21"/>
      <c r="EE5" s="21"/>
      <c r="EF5" s="21"/>
      <c r="EG5" s="23"/>
      <c r="EH5" s="1210"/>
      <c r="EI5" s="59"/>
      <c r="EJ5" s="404"/>
      <c r="EK5" s="404"/>
      <c r="EL5" s="404"/>
      <c r="EM5" s="404"/>
      <c r="EN5" s="1204"/>
      <c r="EO5" s="519"/>
      <c r="EP5" s="404"/>
      <c r="EQ5" s="404"/>
      <c r="ER5" s="404"/>
      <c r="ES5" s="404"/>
      <c r="ET5" s="1204"/>
      <c r="EU5" s="519"/>
      <c r="EV5" s="210"/>
      <c r="EW5" s="210"/>
      <c r="EX5" s="210"/>
      <c r="EY5" s="210"/>
      <c r="EZ5" s="1204"/>
      <c r="FA5" s="59"/>
      <c r="FB5" s="404"/>
      <c r="FC5" s="404"/>
      <c r="FD5" s="404"/>
      <c r="FE5" s="404"/>
      <c r="FF5" s="1204"/>
      <c r="FG5" s="756"/>
      <c r="FH5" s="210"/>
      <c r="FI5" s="210"/>
      <c r="FJ5" s="210"/>
      <c r="FK5" s="435"/>
      <c r="FL5" s="1204"/>
      <c r="FM5" s="372"/>
      <c r="FN5" s="210"/>
      <c r="FO5" s="210"/>
      <c r="FP5" s="210"/>
      <c r="FQ5" s="210"/>
      <c r="FR5" s="1204"/>
      <c r="FS5" s="59"/>
      <c r="FT5" s="404" t="s">
        <v>93</v>
      </c>
      <c r="FU5" s="404"/>
      <c r="FV5" s="404"/>
      <c r="FW5" s="404"/>
      <c r="FX5" s="1204"/>
      <c r="FY5" s="59"/>
      <c r="FZ5" s="404" t="s">
        <v>93</v>
      </c>
      <c r="GA5" s="404"/>
      <c r="GB5" s="404"/>
      <c r="GC5" s="404"/>
      <c r="GD5" s="1204"/>
      <c r="GE5" s="21">
        <v>1</v>
      </c>
      <c r="GF5" s="21"/>
      <c r="GG5" s="21"/>
      <c r="GH5" s="21"/>
      <c r="GI5" s="21"/>
      <c r="GJ5" s="21"/>
      <c r="GK5" s="21"/>
      <c r="GL5" s="21"/>
      <c r="GM5" s="21"/>
      <c r="GN5" s="21"/>
      <c r="GO5" s="21"/>
      <c r="GP5" s="21"/>
      <c r="GQ5" s="21"/>
      <c r="GR5" s="21"/>
      <c r="GS5" s="21"/>
      <c r="GT5" s="21"/>
      <c r="GU5" s="1230"/>
      <c r="GV5" s="310" t="s">
        <v>2609</v>
      </c>
      <c r="GW5" s="250" t="s">
        <v>2622</v>
      </c>
      <c r="GY5" s="271"/>
    </row>
    <row r="6" spans="1:207" x14ac:dyDescent="0.25">
      <c r="A6" s="1013">
        <v>3</v>
      </c>
      <c r="B6" s="944" t="s">
        <v>1923</v>
      </c>
      <c r="C6" s="679" t="s">
        <v>2366</v>
      </c>
      <c r="D6" s="210" t="s">
        <v>93</v>
      </c>
      <c r="E6" s="210" t="s">
        <v>90</v>
      </c>
      <c r="F6" s="210" t="s">
        <v>94</v>
      </c>
      <c r="G6" s="435">
        <v>277</v>
      </c>
      <c r="H6" s="1221"/>
      <c r="I6" s="679" t="s">
        <v>2368</v>
      </c>
      <c r="J6" s="210" t="s">
        <v>93</v>
      </c>
      <c r="K6" s="210" t="s">
        <v>90</v>
      </c>
      <c r="L6" s="210" t="s">
        <v>94</v>
      </c>
      <c r="M6" s="435">
        <v>278</v>
      </c>
      <c r="N6" s="1210"/>
      <c r="O6" s="679" t="s">
        <v>2363</v>
      </c>
      <c r="P6" s="210" t="s">
        <v>93</v>
      </c>
      <c r="Q6" s="210" t="s">
        <v>90</v>
      </c>
      <c r="R6" s="210" t="s">
        <v>94</v>
      </c>
      <c r="S6" s="435">
        <v>275</v>
      </c>
      <c r="T6" s="1210"/>
      <c r="U6" s="679" t="s">
        <v>2189</v>
      </c>
      <c r="V6" s="210" t="s">
        <v>93</v>
      </c>
      <c r="W6" s="210" t="s">
        <v>90</v>
      </c>
      <c r="X6" s="210" t="s">
        <v>94</v>
      </c>
      <c r="Y6" s="435">
        <v>276</v>
      </c>
      <c r="Z6" s="1210"/>
      <c r="AA6" s="516"/>
      <c r="AB6" s="404"/>
      <c r="AC6" s="404"/>
      <c r="AD6" s="404"/>
      <c r="AE6" s="76"/>
      <c r="AF6" s="1210"/>
      <c r="AG6" s="1036"/>
      <c r="AH6" s="210"/>
      <c r="AI6" s="210"/>
      <c r="AJ6" s="420"/>
      <c r="AK6" s="421"/>
      <c r="AL6" s="1210"/>
      <c r="AM6" s="757" t="s">
        <v>2190</v>
      </c>
      <c r="AN6" s="404" t="s">
        <v>93</v>
      </c>
      <c r="AO6" s="210" t="s">
        <v>90</v>
      </c>
      <c r="AP6" s="420" t="s">
        <v>94</v>
      </c>
      <c r="AQ6" s="421">
        <v>279</v>
      </c>
      <c r="AR6" s="1210"/>
      <c r="AS6" s="523"/>
      <c r="AT6" s="210"/>
      <c r="AU6" s="210"/>
      <c r="AV6" s="420"/>
      <c r="AW6" s="435"/>
      <c r="AX6" s="1210"/>
      <c r="AY6" s="523"/>
      <c r="AZ6" s="210"/>
      <c r="BA6" s="210"/>
      <c r="BB6" s="420"/>
      <c r="BC6" s="435"/>
      <c r="BD6" s="1210"/>
      <c r="BE6" s="757" t="s">
        <v>2371</v>
      </c>
      <c r="BF6" s="404" t="s">
        <v>93</v>
      </c>
      <c r="BG6" s="210" t="s">
        <v>90</v>
      </c>
      <c r="BH6" s="420" t="s">
        <v>94</v>
      </c>
      <c r="BI6" s="421">
        <v>280</v>
      </c>
      <c r="BJ6" s="1210"/>
      <c r="BK6" s="307">
        <v>15</v>
      </c>
      <c r="BL6" s="307">
        <v>16</v>
      </c>
      <c r="BM6" s="307">
        <v>17</v>
      </c>
      <c r="BN6" s="307"/>
      <c r="BO6" s="21"/>
      <c r="BP6" s="21"/>
      <c r="BQ6" s="23"/>
      <c r="BR6" s="1210"/>
      <c r="BS6" s="59"/>
      <c r="BT6" s="404"/>
      <c r="BU6" s="404"/>
      <c r="BV6" s="404"/>
      <c r="BW6" s="67"/>
      <c r="BX6" s="1210"/>
      <c r="BY6" s="516"/>
      <c r="BZ6" s="404"/>
      <c r="CA6" s="404"/>
      <c r="CB6" s="75"/>
      <c r="CC6" s="76"/>
      <c r="CD6" s="1210"/>
      <c r="CE6" s="516"/>
      <c r="CF6" s="404"/>
      <c r="CG6" s="404"/>
      <c r="CH6" s="75"/>
      <c r="CI6" s="76"/>
      <c r="CJ6" s="1210"/>
      <c r="CK6" s="516"/>
      <c r="CL6" s="404"/>
      <c r="CM6" s="404"/>
      <c r="CN6" s="75"/>
      <c r="CO6" s="76"/>
      <c r="CP6" s="1210"/>
      <c r="CQ6" s="516"/>
      <c r="CR6" s="404"/>
      <c r="CS6" s="404"/>
      <c r="CT6" s="75"/>
      <c r="CU6" s="76"/>
      <c r="CV6" s="1210"/>
      <c r="CW6" s="516"/>
      <c r="CX6" s="404"/>
      <c r="CY6" s="404"/>
      <c r="CZ6" s="75"/>
      <c r="DA6" s="76"/>
      <c r="DB6" s="1210"/>
      <c r="DC6" s="516"/>
      <c r="DD6" s="404"/>
      <c r="DE6" s="404"/>
      <c r="DF6" s="75"/>
      <c r="DG6" s="76"/>
      <c r="DH6" s="1210"/>
      <c r="DI6" s="516"/>
      <c r="DJ6" s="404"/>
      <c r="DK6" s="404"/>
      <c r="DL6" s="75"/>
      <c r="DM6" s="76"/>
      <c r="DN6" s="1210"/>
      <c r="DO6" s="516"/>
      <c r="DP6" s="404"/>
      <c r="DQ6" s="404"/>
      <c r="DR6" s="75"/>
      <c r="DS6" s="76"/>
      <c r="DT6" s="1210"/>
      <c r="DU6" s="516"/>
      <c r="DV6" s="404"/>
      <c r="DW6" s="404"/>
      <c r="DX6" s="75"/>
      <c r="DY6" s="76"/>
      <c r="DZ6" s="1210"/>
      <c r="EA6" s="21"/>
      <c r="EB6" s="21"/>
      <c r="EC6" s="21"/>
      <c r="ED6" s="21"/>
      <c r="EE6" s="21"/>
      <c r="EF6" s="21"/>
      <c r="EG6" s="23"/>
      <c r="EH6" s="1210"/>
      <c r="EI6" s="59"/>
      <c r="EJ6" s="404"/>
      <c r="EK6" s="404"/>
      <c r="EL6" s="404"/>
      <c r="EM6" s="404"/>
      <c r="EN6" s="1204"/>
      <c r="EO6" s="906" t="s">
        <v>2148</v>
      </c>
      <c r="EP6" s="404" t="s">
        <v>93</v>
      </c>
      <c r="EQ6" s="404" t="s">
        <v>90</v>
      </c>
      <c r="ER6" s="404" t="s">
        <v>94</v>
      </c>
      <c r="ES6" s="404">
        <v>251</v>
      </c>
      <c r="ET6" s="1204"/>
      <c r="EU6" s="906" t="s">
        <v>2330</v>
      </c>
      <c r="EV6" s="210" t="s">
        <v>93</v>
      </c>
      <c r="EW6" s="210" t="s">
        <v>90</v>
      </c>
      <c r="EX6" s="210" t="s">
        <v>94</v>
      </c>
      <c r="EY6" s="210">
        <v>252</v>
      </c>
      <c r="EZ6" s="1204"/>
      <c r="FA6" s="59"/>
      <c r="FB6" s="404"/>
      <c r="FC6" s="404"/>
      <c r="FD6" s="404"/>
      <c r="FE6" s="404"/>
      <c r="FF6" s="1204"/>
      <c r="FG6" s="756"/>
      <c r="FH6" s="210"/>
      <c r="FI6" s="210"/>
      <c r="FJ6" s="210"/>
      <c r="FK6" s="435"/>
      <c r="FL6" s="1204"/>
      <c r="FM6" s="372"/>
      <c r="FN6" s="210"/>
      <c r="FO6" s="210"/>
      <c r="FP6" s="210"/>
      <c r="FQ6" s="210"/>
      <c r="FR6" s="1204"/>
      <c r="FS6" s="59"/>
      <c r="FT6" s="404" t="s">
        <v>93</v>
      </c>
      <c r="FU6" s="404"/>
      <c r="FV6" s="404"/>
      <c r="FW6" s="404"/>
      <c r="FX6" s="1204"/>
      <c r="FY6" s="59"/>
      <c r="FZ6" s="404" t="s">
        <v>93</v>
      </c>
      <c r="GA6" s="404"/>
      <c r="GB6" s="404"/>
      <c r="GC6" s="404"/>
      <c r="GD6" s="1204"/>
      <c r="GE6" s="21">
        <v>1</v>
      </c>
      <c r="GF6" s="21"/>
      <c r="GG6" s="21"/>
      <c r="GH6" s="21"/>
      <c r="GI6" s="21"/>
      <c r="GJ6" s="21"/>
      <c r="GK6" s="21"/>
      <c r="GL6" s="21"/>
      <c r="GM6" s="21"/>
      <c r="GN6" s="21"/>
      <c r="GO6" s="21"/>
      <c r="GP6" s="21"/>
      <c r="GQ6" s="21"/>
      <c r="GR6" s="21"/>
      <c r="GS6" s="21"/>
      <c r="GT6" s="21"/>
      <c r="GU6" s="1230"/>
      <c r="GV6" s="310" t="s">
        <v>2612</v>
      </c>
      <c r="GW6" s="250" t="s">
        <v>2623</v>
      </c>
      <c r="GY6" s="271"/>
    </row>
    <row r="7" spans="1:207" x14ac:dyDescent="0.25">
      <c r="A7" s="404">
        <v>4</v>
      </c>
      <c r="B7" s="944" t="s">
        <v>2553</v>
      </c>
      <c r="C7" s="679" t="s">
        <v>1937</v>
      </c>
      <c r="D7" s="210" t="s">
        <v>93</v>
      </c>
      <c r="E7" s="210" t="s">
        <v>90</v>
      </c>
      <c r="F7" s="210" t="s">
        <v>94</v>
      </c>
      <c r="G7" s="435">
        <v>286</v>
      </c>
      <c r="H7" s="1221"/>
      <c r="I7" s="679" t="s">
        <v>1938</v>
      </c>
      <c r="J7" s="210" t="s">
        <v>93</v>
      </c>
      <c r="K7" s="210" t="s">
        <v>90</v>
      </c>
      <c r="L7" s="210" t="s">
        <v>94</v>
      </c>
      <c r="M7" s="435">
        <v>287</v>
      </c>
      <c r="N7" s="1210"/>
      <c r="O7" s="679" t="s">
        <v>1935</v>
      </c>
      <c r="P7" s="210" t="s">
        <v>93</v>
      </c>
      <c r="Q7" s="210" t="s">
        <v>90</v>
      </c>
      <c r="R7" s="210" t="s">
        <v>94</v>
      </c>
      <c r="S7" s="435">
        <v>284</v>
      </c>
      <c r="T7" s="1210"/>
      <c r="U7" s="679" t="s">
        <v>1936</v>
      </c>
      <c r="V7" s="210" t="s">
        <v>93</v>
      </c>
      <c r="W7" s="210" t="s">
        <v>90</v>
      </c>
      <c r="X7" s="210" t="s">
        <v>94</v>
      </c>
      <c r="Y7" s="435">
        <v>285</v>
      </c>
      <c r="Z7" s="1210"/>
      <c r="AA7" s="516"/>
      <c r="AB7" s="404"/>
      <c r="AC7" s="404"/>
      <c r="AD7" s="404"/>
      <c r="AE7" s="76"/>
      <c r="AF7" s="1210"/>
      <c r="AG7" s="1036"/>
      <c r="AH7" s="210"/>
      <c r="AI7" s="210"/>
      <c r="AJ7" s="420"/>
      <c r="AK7" s="421"/>
      <c r="AL7" s="1210"/>
      <c r="AM7" s="757" t="s">
        <v>2197</v>
      </c>
      <c r="AN7" s="404" t="s">
        <v>93</v>
      </c>
      <c r="AO7" s="210" t="s">
        <v>90</v>
      </c>
      <c r="AP7" s="420" t="s">
        <v>94</v>
      </c>
      <c r="AQ7" s="421">
        <v>288</v>
      </c>
      <c r="AR7" s="1210"/>
      <c r="AS7" s="523"/>
      <c r="AT7" s="210"/>
      <c r="AU7" s="210"/>
      <c r="AV7" s="420"/>
      <c r="AW7" s="435"/>
      <c r="AX7" s="1210"/>
      <c r="AY7" s="523"/>
      <c r="AZ7" s="210"/>
      <c r="BA7" s="210"/>
      <c r="BB7" s="420"/>
      <c r="BC7" s="435"/>
      <c r="BD7" s="1210"/>
      <c r="BE7" s="757" t="s">
        <v>1939</v>
      </c>
      <c r="BF7" s="404" t="s">
        <v>93</v>
      </c>
      <c r="BG7" s="210" t="s">
        <v>90</v>
      </c>
      <c r="BH7" s="420" t="s">
        <v>94</v>
      </c>
      <c r="BI7" s="421">
        <v>289</v>
      </c>
      <c r="BJ7" s="1210"/>
      <c r="BK7" s="307">
        <v>18</v>
      </c>
      <c r="BL7" s="307">
        <v>19</v>
      </c>
      <c r="BM7" s="307"/>
      <c r="BN7" s="307">
        <v>20</v>
      </c>
      <c r="BO7" s="307">
        <v>21</v>
      </c>
      <c r="BP7" s="21"/>
      <c r="BQ7" s="23"/>
      <c r="BR7" s="1210"/>
      <c r="BS7" s="59"/>
      <c r="BT7" s="404"/>
      <c r="BU7" s="404"/>
      <c r="BV7" s="404"/>
      <c r="BW7" s="67"/>
      <c r="BX7" s="1210"/>
      <c r="BY7" s="516"/>
      <c r="BZ7" s="404"/>
      <c r="CA7" s="404"/>
      <c r="CB7" s="75"/>
      <c r="CC7" s="76"/>
      <c r="CD7" s="1210"/>
      <c r="CE7" s="516"/>
      <c r="CF7" s="404"/>
      <c r="CG7" s="404"/>
      <c r="CH7" s="75"/>
      <c r="CI7" s="76"/>
      <c r="CJ7" s="1210"/>
      <c r="CK7" s="516"/>
      <c r="CL7" s="404"/>
      <c r="CM7" s="404"/>
      <c r="CN7" s="75"/>
      <c r="CO7" s="76"/>
      <c r="CP7" s="1210"/>
      <c r="CQ7" s="516"/>
      <c r="CR7" s="404"/>
      <c r="CS7" s="404"/>
      <c r="CT7" s="75"/>
      <c r="CU7" s="76"/>
      <c r="CV7" s="1210"/>
      <c r="CW7" s="516"/>
      <c r="CX7" s="404"/>
      <c r="CY7" s="404"/>
      <c r="CZ7" s="75"/>
      <c r="DA7" s="76"/>
      <c r="DB7" s="1210"/>
      <c r="DC7" s="516"/>
      <c r="DD7" s="404"/>
      <c r="DE7" s="404"/>
      <c r="DF7" s="75"/>
      <c r="DG7" s="76"/>
      <c r="DH7" s="1210"/>
      <c r="DI7" s="516"/>
      <c r="DJ7" s="404"/>
      <c r="DK7" s="404"/>
      <c r="DL7" s="75"/>
      <c r="DM7" s="76"/>
      <c r="DN7" s="1210"/>
      <c r="DO7" s="516"/>
      <c r="DP7" s="404"/>
      <c r="DQ7" s="404"/>
      <c r="DR7" s="75"/>
      <c r="DS7" s="76"/>
      <c r="DT7" s="1210"/>
      <c r="DU7" s="516"/>
      <c r="DV7" s="404"/>
      <c r="DW7" s="404"/>
      <c r="DX7" s="75"/>
      <c r="DY7" s="76"/>
      <c r="DZ7" s="1210"/>
      <c r="EA7" s="21"/>
      <c r="EB7" s="21"/>
      <c r="EC7" s="21"/>
      <c r="ED7" s="21"/>
      <c r="EE7" s="21"/>
      <c r="EF7" s="21"/>
      <c r="EG7" s="23"/>
      <c r="EH7" s="1210"/>
      <c r="EI7" s="59"/>
      <c r="EJ7" s="404"/>
      <c r="EK7" s="404"/>
      <c r="EL7" s="404"/>
      <c r="EM7" s="404"/>
      <c r="EN7" s="1204"/>
      <c r="EO7" s="978"/>
      <c r="EP7" s="404"/>
      <c r="EQ7" s="404"/>
      <c r="ER7" s="404"/>
      <c r="ES7" s="404"/>
      <c r="ET7" s="1204"/>
      <c r="EU7" s="978"/>
      <c r="EV7" s="210"/>
      <c r="EW7" s="210"/>
      <c r="EX7" s="210"/>
      <c r="EY7" s="210"/>
      <c r="EZ7" s="1204"/>
      <c r="FA7" s="59"/>
      <c r="FB7" s="404"/>
      <c r="FC7" s="404"/>
      <c r="FD7" s="404"/>
      <c r="FE7" s="404"/>
      <c r="FF7" s="1204"/>
      <c r="FG7" s="756"/>
      <c r="FH7" s="210"/>
      <c r="FI7" s="210"/>
      <c r="FJ7" s="210"/>
      <c r="FK7" s="435"/>
      <c r="FL7" s="1204"/>
      <c r="FM7" s="372"/>
      <c r="FN7" s="210"/>
      <c r="FO7" s="210"/>
      <c r="FP7" s="210"/>
      <c r="FQ7" s="210"/>
      <c r="FR7" s="1204"/>
      <c r="FS7" s="59"/>
      <c r="FT7" s="404" t="s">
        <v>93</v>
      </c>
      <c r="FU7" s="404"/>
      <c r="FV7" s="404"/>
      <c r="FW7" s="404"/>
      <c r="FX7" s="1204"/>
      <c r="FY7" s="59"/>
      <c r="FZ7" s="404" t="s">
        <v>93</v>
      </c>
      <c r="GA7" s="404"/>
      <c r="GB7" s="404"/>
      <c r="GC7" s="404"/>
      <c r="GD7" s="1204"/>
      <c r="GE7" s="21">
        <v>1</v>
      </c>
      <c r="GF7" s="21"/>
      <c r="GG7" s="21"/>
      <c r="GH7" s="21"/>
      <c r="GI7" s="21"/>
      <c r="GJ7" s="21"/>
      <c r="GK7" s="21"/>
      <c r="GL7" s="21"/>
      <c r="GM7" s="21"/>
      <c r="GN7" s="21"/>
      <c r="GO7" s="21"/>
      <c r="GP7" s="21"/>
      <c r="GQ7" s="21"/>
      <c r="GR7" s="21"/>
      <c r="GS7" s="21"/>
      <c r="GT7" s="21"/>
      <c r="GU7" s="1230"/>
      <c r="GV7" s="310" t="s">
        <v>2610</v>
      </c>
      <c r="GW7" s="250" t="s">
        <v>2624</v>
      </c>
      <c r="GX7" s="262"/>
      <c r="GY7" s="271"/>
    </row>
    <row r="8" spans="1:207" x14ac:dyDescent="0.25">
      <c r="A8" s="1013">
        <v>5</v>
      </c>
      <c r="B8" s="944" t="s">
        <v>1985</v>
      </c>
      <c r="C8" s="679" t="s">
        <v>2414</v>
      </c>
      <c r="D8" s="210" t="s">
        <v>93</v>
      </c>
      <c r="E8" s="210" t="s">
        <v>90</v>
      </c>
      <c r="F8" s="210" t="s">
        <v>94</v>
      </c>
      <c r="G8" s="435">
        <v>293</v>
      </c>
      <c r="H8" s="1221"/>
      <c r="I8" s="679" t="s">
        <v>2416</v>
      </c>
      <c r="J8" s="210" t="s">
        <v>93</v>
      </c>
      <c r="K8" s="210" t="s">
        <v>90</v>
      </c>
      <c r="L8" s="210" t="s">
        <v>94</v>
      </c>
      <c r="M8" s="435">
        <v>294</v>
      </c>
      <c r="N8" s="1210"/>
      <c r="O8" s="679" t="s">
        <v>2410</v>
      </c>
      <c r="P8" s="210" t="s">
        <v>93</v>
      </c>
      <c r="Q8" s="210" t="s">
        <v>90</v>
      </c>
      <c r="R8" s="210" t="s">
        <v>94</v>
      </c>
      <c r="S8" s="435">
        <v>291</v>
      </c>
      <c r="T8" s="1210"/>
      <c r="U8" s="679" t="s">
        <v>2412</v>
      </c>
      <c r="V8" s="210" t="s">
        <v>93</v>
      </c>
      <c r="W8" s="210" t="s">
        <v>90</v>
      </c>
      <c r="X8" s="210" t="s">
        <v>94</v>
      </c>
      <c r="Y8" s="435">
        <v>292</v>
      </c>
      <c r="Z8" s="1210"/>
      <c r="AA8" s="516"/>
      <c r="AB8" s="404"/>
      <c r="AC8" s="404"/>
      <c r="AD8" s="404"/>
      <c r="AE8" s="76"/>
      <c r="AF8" s="1210"/>
      <c r="AG8" s="1036"/>
      <c r="AH8" s="210"/>
      <c r="AI8" s="210"/>
      <c r="AJ8" s="420"/>
      <c r="AK8" s="421"/>
      <c r="AL8" s="1210"/>
      <c r="AM8" s="757" t="s">
        <v>2218</v>
      </c>
      <c r="AN8" s="404" t="s">
        <v>93</v>
      </c>
      <c r="AO8" s="210" t="s">
        <v>90</v>
      </c>
      <c r="AP8" s="420" t="s">
        <v>94</v>
      </c>
      <c r="AQ8" s="421">
        <v>295</v>
      </c>
      <c r="AR8" s="1210"/>
      <c r="AS8" s="523"/>
      <c r="AT8" s="210"/>
      <c r="AU8" s="210"/>
      <c r="AV8" s="420"/>
      <c r="AW8" s="435"/>
      <c r="AX8" s="1210"/>
      <c r="AY8" s="523"/>
      <c r="AZ8" s="210"/>
      <c r="BA8" s="210"/>
      <c r="BB8" s="420"/>
      <c r="BC8" s="435"/>
      <c r="BD8" s="1210"/>
      <c r="BE8" s="757" t="s">
        <v>2419</v>
      </c>
      <c r="BF8" s="404" t="s">
        <v>93</v>
      </c>
      <c r="BG8" s="210" t="s">
        <v>90</v>
      </c>
      <c r="BH8" s="420" t="s">
        <v>94</v>
      </c>
      <c r="BI8" s="421">
        <v>296</v>
      </c>
      <c r="BJ8" s="1210"/>
      <c r="BK8" s="307">
        <v>24</v>
      </c>
      <c r="BL8" s="307">
        <v>25</v>
      </c>
      <c r="BM8" s="307"/>
      <c r="BN8" s="307">
        <v>26</v>
      </c>
      <c r="BO8" s="307">
        <v>27</v>
      </c>
      <c r="BP8" s="21"/>
      <c r="BQ8" s="23"/>
      <c r="BR8" s="1210"/>
      <c r="BS8" s="59"/>
      <c r="BT8" s="404"/>
      <c r="BU8" s="404"/>
      <c r="BV8" s="404"/>
      <c r="BW8" s="67"/>
      <c r="BX8" s="1210"/>
      <c r="BY8" s="516"/>
      <c r="BZ8" s="404"/>
      <c r="CA8" s="404"/>
      <c r="CB8" s="75"/>
      <c r="CC8" s="76"/>
      <c r="CD8" s="1210"/>
      <c r="CE8" s="516"/>
      <c r="CF8" s="404"/>
      <c r="CG8" s="404"/>
      <c r="CH8" s="75"/>
      <c r="CI8" s="76"/>
      <c r="CJ8" s="1210"/>
      <c r="CK8" s="516"/>
      <c r="CL8" s="404"/>
      <c r="CM8" s="404"/>
      <c r="CN8" s="75"/>
      <c r="CO8" s="76"/>
      <c r="CP8" s="1210"/>
      <c r="CQ8" s="516"/>
      <c r="CR8" s="404"/>
      <c r="CS8" s="404"/>
      <c r="CT8" s="75"/>
      <c r="CU8" s="76"/>
      <c r="CV8" s="1210"/>
      <c r="CW8" s="516"/>
      <c r="CX8" s="404"/>
      <c r="CY8" s="404"/>
      <c r="CZ8" s="75"/>
      <c r="DA8" s="76"/>
      <c r="DB8" s="1210"/>
      <c r="DC8" s="516"/>
      <c r="DD8" s="404"/>
      <c r="DE8" s="404"/>
      <c r="DF8" s="75"/>
      <c r="DG8" s="76"/>
      <c r="DH8" s="1210"/>
      <c r="DI8" s="516"/>
      <c r="DJ8" s="404"/>
      <c r="DK8" s="404"/>
      <c r="DL8" s="75"/>
      <c r="DM8" s="76"/>
      <c r="DN8" s="1210"/>
      <c r="DO8" s="516"/>
      <c r="DP8" s="404"/>
      <c r="DQ8" s="404"/>
      <c r="DR8" s="75"/>
      <c r="DS8" s="76"/>
      <c r="DT8" s="1210"/>
      <c r="DU8" s="516"/>
      <c r="DV8" s="404"/>
      <c r="DW8" s="404"/>
      <c r="DX8" s="75"/>
      <c r="DY8" s="76"/>
      <c r="DZ8" s="1210"/>
      <c r="EA8" s="21"/>
      <c r="EB8" s="21"/>
      <c r="EC8" s="21"/>
      <c r="ED8" s="21"/>
      <c r="EE8" s="21"/>
      <c r="EF8" s="21"/>
      <c r="EG8" s="23"/>
      <c r="EH8" s="1210"/>
      <c r="EI8" s="59"/>
      <c r="EJ8" s="404"/>
      <c r="EK8" s="404"/>
      <c r="EL8" s="404"/>
      <c r="EM8" s="404"/>
      <c r="EN8" s="1204"/>
      <c r="EO8" s="519"/>
      <c r="EP8" s="404"/>
      <c r="EQ8" s="404"/>
      <c r="ER8" s="404"/>
      <c r="ES8" s="404"/>
      <c r="ET8" s="1204"/>
      <c r="EU8" s="519"/>
      <c r="EV8" s="210"/>
      <c r="EW8" s="210"/>
      <c r="EX8" s="210"/>
      <c r="EY8" s="210"/>
      <c r="EZ8" s="1204"/>
      <c r="FA8" s="59"/>
      <c r="FB8" s="404"/>
      <c r="FC8" s="404"/>
      <c r="FD8" s="404"/>
      <c r="FE8" s="404"/>
      <c r="FF8" s="1204"/>
      <c r="FG8" s="756"/>
      <c r="FH8" s="210"/>
      <c r="FI8" s="210"/>
      <c r="FJ8" s="210"/>
      <c r="FK8" s="435"/>
      <c r="FL8" s="1204"/>
      <c r="FM8" s="372"/>
      <c r="FN8" s="210"/>
      <c r="FO8" s="210"/>
      <c r="FP8" s="210"/>
      <c r="FQ8" s="210"/>
      <c r="FR8" s="1204"/>
      <c r="FS8" s="59"/>
      <c r="FT8" s="404" t="s">
        <v>93</v>
      </c>
      <c r="FU8" s="404"/>
      <c r="FV8" s="404"/>
      <c r="FW8" s="404"/>
      <c r="FX8" s="1204"/>
      <c r="FY8" s="59"/>
      <c r="FZ8" s="404" t="s">
        <v>93</v>
      </c>
      <c r="GA8" s="404"/>
      <c r="GB8" s="404"/>
      <c r="GC8" s="404"/>
      <c r="GD8" s="1204"/>
      <c r="GE8" s="21">
        <v>1</v>
      </c>
      <c r="GF8" s="21"/>
      <c r="GG8" s="21"/>
      <c r="GH8" s="21"/>
      <c r="GI8" s="21"/>
      <c r="GJ8" s="21"/>
      <c r="GK8" s="21"/>
      <c r="GL8" s="21"/>
      <c r="GM8" s="21"/>
      <c r="GN8" s="21"/>
      <c r="GO8" s="21"/>
      <c r="GP8" s="21"/>
      <c r="GQ8" s="21"/>
      <c r="GR8" s="21"/>
      <c r="GS8" s="21"/>
      <c r="GT8" s="21"/>
      <c r="GU8" s="1230"/>
      <c r="GV8" s="310" t="s">
        <v>2607</v>
      </c>
      <c r="GW8" s="250" t="s">
        <v>2625</v>
      </c>
      <c r="GX8" s="262"/>
      <c r="GY8" s="271"/>
    </row>
    <row r="9" spans="1:207" x14ac:dyDescent="0.25">
      <c r="A9" s="1013">
        <v>6</v>
      </c>
      <c r="B9" s="944" t="s">
        <v>1986</v>
      </c>
      <c r="C9" s="679" t="s">
        <v>2425</v>
      </c>
      <c r="D9" s="210" t="s">
        <v>93</v>
      </c>
      <c r="E9" s="210" t="s">
        <v>90</v>
      </c>
      <c r="F9" s="210" t="s">
        <v>94</v>
      </c>
      <c r="G9" s="435">
        <v>299</v>
      </c>
      <c r="H9" s="1221"/>
      <c r="I9" s="679" t="s">
        <v>2427</v>
      </c>
      <c r="J9" s="210" t="s">
        <v>93</v>
      </c>
      <c r="K9" s="210" t="s">
        <v>90</v>
      </c>
      <c r="L9" s="210" t="s">
        <v>94</v>
      </c>
      <c r="M9" s="435">
        <v>300</v>
      </c>
      <c r="N9" s="1210"/>
      <c r="O9" s="679" t="s">
        <v>2421</v>
      </c>
      <c r="P9" s="210" t="s">
        <v>93</v>
      </c>
      <c r="Q9" s="210" t="s">
        <v>90</v>
      </c>
      <c r="R9" s="210" t="s">
        <v>94</v>
      </c>
      <c r="S9" s="435">
        <v>297</v>
      </c>
      <c r="T9" s="1210"/>
      <c r="U9" s="679" t="s">
        <v>2423</v>
      </c>
      <c r="V9" s="210" t="s">
        <v>93</v>
      </c>
      <c r="W9" s="210" t="s">
        <v>90</v>
      </c>
      <c r="X9" s="210" t="s">
        <v>94</v>
      </c>
      <c r="Y9" s="435">
        <v>298</v>
      </c>
      <c r="Z9" s="1210"/>
      <c r="AA9" s="520"/>
      <c r="AB9" s="404"/>
      <c r="AC9" s="404"/>
      <c r="AD9" s="404"/>
      <c r="AE9" s="76"/>
      <c r="AF9" s="1210"/>
      <c r="AG9" s="1039"/>
      <c r="AH9" s="210"/>
      <c r="AI9" s="210"/>
      <c r="AJ9" s="420"/>
      <c r="AK9" s="421"/>
      <c r="AL9" s="1210"/>
      <c r="AM9" s="758" t="s">
        <v>2219</v>
      </c>
      <c r="AN9" s="404" t="s">
        <v>93</v>
      </c>
      <c r="AO9" s="210" t="s">
        <v>90</v>
      </c>
      <c r="AP9" s="420" t="s">
        <v>94</v>
      </c>
      <c r="AQ9" s="421">
        <v>301</v>
      </c>
      <c r="AR9" s="1210"/>
      <c r="AS9" s="909"/>
      <c r="AT9" s="210"/>
      <c r="AU9" s="210"/>
      <c r="AV9" s="420"/>
      <c r="AW9" s="435"/>
      <c r="AX9" s="1210"/>
      <c r="AY9" s="909"/>
      <c r="AZ9" s="210"/>
      <c r="BA9" s="210"/>
      <c r="BB9" s="420"/>
      <c r="BC9" s="435"/>
      <c r="BD9" s="1210"/>
      <c r="BE9" s="758" t="s">
        <v>2430</v>
      </c>
      <c r="BF9" s="404" t="s">
        <v>93</v>
      </c>
      <c r="BG9" s="210" t="s">
        <v>90</v>
      </c>
      <c r="BH9" s="420" t="s">
        <v>94</v>
      </c>
      <c r="BI9" s="421">
        <v>302</v>
      </c>
      <c r="BJ9" s="1210"/>
      <c r="BK9" s="307">
        <v>28</v>
      </c>
      <c r="BL9" s="307">
        <v>29</v>
      </c>
      <c r="BM9" s="307"/>
      <c r="BN9" s="307">
        <v>30</v>
      </c>
      <c r="BO9" s="307">
        <v>31</v>
      </c>
      <c r="BP9" s="21"/>
      <c r="BQ9" s="23"/>
      <c r="BR9" s="1210"/>
      <c r="BS9" s="80"/>
      <c r="BT9" s="404"/>
      <c r="BU9" s="404"/>
      <c r="BV9" s="404"/>
      <c r="BW9" s="67"/>
      <c r="BX9" s="1210"/>
      <c r="BY9" s="520"/>
      <c r="BZ9" s="404"/>
      <c r="CA9" s="404"/>
      <c r="CB9" s="75"/>
      <c r="CC9" s="76"/>
      <c r="CD9" s="1210"/>
      <c r="CE9" s="520"/>
      <c r="CF9" s="404"/>
      <c r="CG9" s="404"/>
      <c r="CH9" s="75"/>
      <c r="CI9" s="76"/>
      <c r="CJ9" s="1210"/>
      <c r="CK9" s="520"/>
      <c r="CL9" s="404"/>
      <c r="CM9" s="404"/>
      <c r="CN9" s="75"/>
      <c r="CO9" s="76"/>
      <c r="CP9" s="1210"/>
      <c r="CQ9" s="520"/>
      <c r="CR9" s="404"/>
      <c r="CS9" s="404"/>
      <c r="CT9" s="75"/>
      <c r="CU9" s="76"/>
      <c r="CV9" s="1210"/>
      <c r="CW9" s="520"/>
      <c r="CX9" s="404"/>
      <c r="CY9" s="404"/>
      <c r="CZ9" s="75"/>
      <c r="DA9" s="76"/>
      <c r="DB9" s="1210"/>
      <c r="DC9" s="520"/>
      <c r="DD9" s="404"/>
      <c r="DE9" s="404"/>
      <c r="DF9" s="75"/>
      <c r="DG9" s="76"/>
      <c r="DH9" s="1210"/>
      <c r="DI9" s="520"/>
      <c r="DJ9" s="404"/>
      <c r="DK9" s="404"/>
      <c r="DL9" s="75"/>
      <c r="DM9" s="76"/>
      <c r="DN9" s="1210"/>
      <c r="DO9" s="520"/>
      <c r="DP9" s="404"/>
      <c r="DQ9" s="404"/>
      <c r="DR9" s="75"/>
      <c r="DS9" s="76"/>
      <c r="DT9" s="1210"/>
      <c r="DU9" s="520"/>
      <c r="DV9" s="404"/>
      <c r="DW9" s="404"/>
      <c r="DX9" s="75"/>
      <c r="DY9" s="76"/>
      <c r="DZ9" s="1210"/>
      <c r="EA9" s="21"/>
      <c r="EB9" s="21"/>
      <c r="EC9" s="21"/>
      <c r="ED9" s="21"/>
      <c r="EE9" s="21"/>
      <c r="EF9" s="21"/>
      <c r="EG9" s="23"/>
      <c r="EH9" s="1210"/>
      <c r="EI9" s="80"/>
      <c r="EJ9" s="404"/>
      <c r="EK9" s="404"/>
      <c r="EL9" s="404"/>
      <c r="EM9" s="404"/>
      <c r="EN9" s="1204"/>
      <c r="EO9" s="522"/>
      <c r="EP9" s="404"/>
      <c r="EQ9" s="404"/>
      <c r="ER9" s="404"/>
      <c r="ES9" s="404"/>
      <c r="ET9" s="1204"/>
      <c r="EU9" s="522"/>
      <c r="EV9" s="210"/>
      <c r="EW9" s="210"/>
      <c r="EX9" s="210"/>
      <c r="EY9" s="210"/>
      <c r="EZ9" s="1204"/>
      <c r="FA9" s="80"/>
      <c r="FB9" s="404"/>
      <c r="FC9" s="404"/>
      <c r="FD9" s="404"/>
      <c r="FE9" s="404"/>
      <c r="FF9" s="1204"/>
      <c r="FG9" s="756"/>
      <c r="FH9" s="210"/>
      <c r="FI9" s="210"/>
      <c r="FJ9" s="210"/>
      <c r="FK9" s="435"/>
      <c r="FL9" s="1204"/>
      <c r="FM9" s="372"/>
      <c r="FN9" s="210"/>
      <c r="FO9" s="210"/>
      <c r="FP9" s="210"/>
      <c r="FQ9" s="210"/>
      <c r="FR9" s="1204"/>
      <c r="FS9" s="80"/>
      <c r="FT9" s="404" t="s">
        <v>93</v>
      </c>
      <c r="FU9" s="404"/>
      <c r="FV9" s="404"/>
      <c r="FW9" s="404"/>
      <c r="FX9" s="1204"/>
      <c r="FY9" s="80"/>
      <c r="FZ9" s="404" t="s">
        <v>93</v>
      </c>
      <c r="GA9" s="404"/>
      <c r="GB9" s="404"/>
      <c r="GC9" s="404"/>
      <c r="GD9" s="1204"/>
      <c r="GE9" s="21">
        <v>1</v>
      </c>
      <c r="GF9" s="21"/>
      <c r="GG9" s="21"/>
      <c r="GH9" s="21"/>
      <c r="GI9" s="21"/>
      <c r="GJ9" s="21"/>
      <c r="GK9" s="21"/>
      <c r="GL9" s="21"/>
      <c r="GM9" s="21"/>
      <c r="GN9" s="21"/>
      <c r="GO9" s="21"/>
      <c r="GP9" s="21"/>
      <c r="GQ9" s="21"/>
      <c r="GR9" s="21"/>
      <c r="GS9" s="21"/>
      <c r="GT9" s="21"/>
      <c r="GU9" s="1230"/>
      <c r="GV9" s="310" t="s">
        <v>2606</v>
      </c>
      <c r="GW9" s="250" t="s">
        <v>2626</v>
      </c>
      <c r="GX9" s="262"/>
      <c r="GY9" s="271"/>
    </row>
    <row r="10" spans="1:207" x14ac:dyDescent="0.25">
      <c r="A10" s="1013">
        <v>7</v>
      </c>
      <c r="B10" s="944" t="s">
        <v>2009</v>
      </c>
      <c r="C10" s="679" t="s">
        <v>2455</v>
      </c>
      <c r="D10" s="210" t="s">
        <v>93</v>
      </c>
      <c r="E10" s="210" t="s">
        <v>90</v>
      </c>
      <c r="F10" s="210" t="s">
        <v>94</v>
      </c>
      <c r="G10" s="435">
        <v>313</v>
      </c>
      <c r="H10" s="1221"/>
      <c r="I10" s="679" t="s">
        <v>2457</v>
      </c>
      <c r="J10" s="210" t="s">
        <v>93</v>
      </c>
      <c r="K10" s="210" t="s">
        <v>90</v>
      </c>
      <c r="L10" s="210" t="s">
        <v>94</v>
      </c>
      <c r="M10" s="435">
        <v>314</v>
      </c>
      <c r="N10" s="1210"/>
      <c r="O10" s="679" t="s">
        <v>2452</v>
      </c>
      <c r="P10" s="210" t="s">
        <v>93</v>
      </c>
      <c r="Q10" s="210" t="s">
        <v>90</v>
      </c>
      <c r="R10" s="210" t="s">
        <v>94</v>
      </c>
      <c r="S10" s="435">
        <v>311</v>
      </c>
      <c r="T10" s="1210"/>
      <c r="U10" s="679" t="s">
        <v>2231</v>
      </c>
      <c r="V10" s="210" t="s">
        <v>93</v>
      </c>
      <c r="W10" s="210" t="s">
        <v>90</v>
      </c>
      <c r="X10" s="210" t="s">
        <v>94</v>
      </c>
      <c r="Y10" s="435">
        <v>312</v>
      </c>
      <c r="Z10" s="1210"/>
      <c r="AA10" s="520"/>
      <c r="AB10" s="404"/>
      <c r="AC10" s="404"/>
      <c r="AD10" s="404"/>
      <c r="AE10" s="76"/>
      <c r="AF10" s="1210"/>
      <c r="AG10" s="1035" t="s">
        <v>2462</v>
      </c>
      <c r="AH10" s="210" t="s">
        <v>93</v>
      </c>
      <c r="AI10" s="210" t="s">
        <v>90</v>
      </c>
      <c r="AJ10" s="420" t="s">
        <v>94</v>
      </c>
      <c r="AK10" s="421">
        <v>317</v>
      </c>
      <c r="AL10" s="1210"/>
      <c r="AM10" s="757" t="s">
        <v>2234</v>
      </c>
      <c r="AN10" s="404" t="s">
        <v>93</v>
      </c>
      <c r="AO10" s="210" t="s">
        <v>90</v>
      </c>
      <c r="AP10" s="420" t="s">
        <v>94</v>
      </c>
      <c r="AQ10" s="421">
        <v>315</v>
      </c>
      <c r="AR10" s="1210"/>
      <c r="AS10" s="909"/>
      <c r="AT10" s="210"/>
      <c r="AU10" s="210"/>
      <c r="AV10" s="420"/>
      <c r="AW10" s="435"/>
      <c r="AX10" s="1210"/>
      <c r="AY10" s="909"/>
      <c r="AZ10" s="210"/>
      <c r="BA10" s="210"/>
      <c r="BB10" s="420"/>
      <c r="BC10" s="435"/>
      <c r="BD10" s="1210"/>
      <c r="BE10" s="757" t="s">
        <v>2460</v>
      </c>
      <c r="BF10" s="404" t="s">
        <v>93</v>
      </c>
      <c r="BG10" s="210" t="s">
        <v>90</v>
      </c>
      <c r="BH10" s="420" t="s">
        <v>94</v>
      </c>
      <c r="BI10" s="421">
        <v>316</v>
      </c>
      <c r="BJ10" s="1210"/>
      <c r="BK10" s="307">
        <v>35</v>
      </c>
      <c r="BL10" s="307">
        <v>36</v>
      </c>
      <c r="BM10" s="307">
        <v>37</v>
      </c>
      <c r="BN10" s="307"/>
      <c r="BO10" s="234"/>
      <c r="BP10" s="21"/>
      <c r="BQ10" s="23"/>
      <c r="BR10" s="1210"/>
      <c r="BS10" s="58"/>
      <c r="BT10" s="404"/>
      <c r="BU10" s="404"/>
      <c r="BV10" s="404"/>
      <c r="BW10" s="67"/>
      <c r="BX10" s="1210"/>
      <c r="BY10" s="516"/>
      <c r="BZ10" s="404"/>
      <c r="CA10" s="404"/>
      <c r="CB10" s="75"/>
      <c r="CC10" s="76"/>
      <c r="CD10" s="1210"/>
      <c r="CE10" s="516"/>
      <c r="CF10" s="404"/>
      <c r="CG10" s="404"/>
      <c r="CH10" s="75"/>
      <c r="CI10" s="75"/>
      <c r="CJ10" s="1210"/>
      <c r="CK10" s="516"/>
      <c r="CL10" s="404"/>
      <c r="CM10" s="404"/>
      <c r="CN10" s="75"/>
      <c r="CO10" s="76"/>
      <c r="CP10" s="1210"/>
      <c r="CQ10" s="516"/>
      <c r="CR10" s="404"/>
      <c r="CS10" s="404"/>
      <c r="CT10" s="75"/>
      <c r="CU10" s="76"/>
      <c r="CV10" s="1210"/>
      <c r="CW10" s="516"/>
      <c r="CX10" s="404"/>
      <c r="CY10" s="404"/>
      <c r="CZ10" s="75"/>
      <c r="DA10" s="76"/>
      <c r="DB10" s="1210"/>
      <c r="DC10" s="516"/>
      <c r="DD10" s="404"/>
      <c r="DE10" s="404"/>
      <c r="DF10" s="75"/>
      <c r="DG10" s="76"/>
      <c r="DH10" s="1210"/>
      <c r="DI10" s="516"/>
      <c r="DJ10" s="404"/>
      <c r="DK10" s="404"/>
      <c r="DL10" s="75"/>
      <c r="DM10" s="76"/>
      <c r="DN10" s="1210"/>
      <c r="DO10" s="516"/>
      <c r="DP10" s="404"/>
      <c r="DQ10" s="404"/>
      <c r="DR10" s="75"/>
      <c r="DS10" s="76"/>
      <c r="DT10" s="1210"/>
      <c r="DU10" s="516"/>
      <c r="DV10" s="404"/>
      <c r="DW10" s="404"/>
      <c r="DX10" s="75"/>
      <c r="DY10" s="76"/>
      <c r="DZ10" s="1210"/>
      <c r="EA10" s="21"/>
      <c r="EB10" s="21"/>
      <c r="EC10" s="21"/>
      <c r="ED10" s="21"/>
      <c r="EE10" s="21"/>
      <c r="EF10" s="21"/>
      <c r="EG10" s="23"/>
      <c r="EH10" s="1210"/>
      <c r="EI10" s="58"/>
      <c r="EJ10" s="404"/>
      <c r="EK10" s="404"/>
      <c r="EL10" s="404"/>
      <c r="EM10" s="404"/>
      <c r="EN10" s="1204"/>
      <c r="EO10" s="521"/>
      <c r="EP10" s="404"/>
      <c r="EQ10" s="404"/>
      <c r="ER10" s="404"/>
      <c r="ES10" s="404"/>
      <c r="ET10" s="1204"/>
      <c r="EU10" s="521"/>
      <c r="EV10" s="210"/>
      <c r="EW10" s="210"/>
      <c r="EX10" s="210"/>
      <c r="EY10" s="210"/>
      <c r="EZ10" s="1204"/>
      <c r="FA10" s="58"/>
      <c r="FB10" s="404"/>
      <c r="FC10" s="404"/>
      <c r="FD10" s="404"/>
      <c r="FE10" s="404"/>
      <c r="FF10" s="1204"/>
      <c r="FG10" s="756"/>
      <c r="FH10" s="210"/>
      <c r="FI10" s="210"/>
      <c r="FJ10" s="210"/>
      <c r="FK10" s="435"/>
      <c r="FL10" s="1204"/>
      <c r="FM10" s="372"/>
      <c r="FN10" s="210"/>
      <c r="FO10" s="210"/>
      <c r="FP10" s="210"/>
      <c r="FQ10" s="210"/>
      <c r="FR10" s="1204"/>
      <c r="FS10" s="58"/>
      <c r="FT10" s="404" t="s">
        <v>93</v>
      </c>
      <c r="FU10" s="404"/>
      <c r="FV10" s="404"/>
      <c r="FW10" s="404"/>
      <c r="FX10" s="1204"/>
      <c r="FY10" s="58"/>
      <c r="FZ10" s="404" t="s">
        <v>93</v>
      </c>
      <c r="GA10" s="404"/>
      <c r="GB10" s="404"/>
      <c r="GC10" s="404"/>
      <c r="GD10" s="1204"/>
      <c r="GE10" s="21">
        <v>1</v>
      </c>
      <c r="GF10" s="21"/>
      <c r="GG10" s="21"/>
      <c r="GH10" s="21"/>
      <c r="GI10" s="21"/>
      <c r="GJ10" s="21"/>
      <c r="GK10" s="21"/>
      <c r="GL10" s="21"/>
      <c r="GM10" s="21"/>
      <c r="GN10" s="21"/>
      <c r="GO10" s="21"/>
      <c r="GP10" s="21"/>
      <c r="GQ10" s="21"/>
      <c r="GR10" s="21"/>
      <c r="GS10" s="21"/>
      <c r="GT10" s="21"/>
      <c r="GU10" s="1230"/>
      <c r="GV10" s="310" t="s">
        <v>2614</v>
      </c>
      <c r="GW10" s="250" t="s">
        <v>2627</v>
      </c>
      <c r="GX10" s="262"/>
      <c r="GY10" s="271"/>
    </row>
    <row r="11" spans="1:207" x14ac:dyDescent="0.25">
      <c r="A11" s="1013">
        <v>8</v>
      </c>
      <c r="B11" s="944" t="s">
        <v>2010</v>
      </c>
      <c r="C11" s="679" t="s">
        <v>2467</v>
      </c>
      <c r="D11" s="210" t="s">
        <v>93</v>
      </c>
      <c r="E11" s="210" t="s">
        <v>90</v>
      </c>
      <c r="F11" s="210" t="s">
        <v>94</v>
      </c>
      <c r="G11" s="435">
        <v>320</v>
      </c>
      <c r="H11" s="1221"/>
      <c r="I11" s="679" t="s">
        <v>2469</v>
      </c>
      <c r="J11" s="210" t="s">
        <v>93</v>
      </c>
      <c r="K11" s="210" t="s">
        <v>90</v>
      </c>
      <c r="L11" s="210" t="s">
        <v>94</v>
      </c>
      <c r="M11" s="435">
        <v>321</v>
      </c>
      <c r="N11" s="1210"/>
      <c r="O11" s="679" t="s">
        <v>2464</v>
      </c>
      <c r="P11" s="210" t="s">
        <v>93</v>
      </c>
      <c r="Q11" s="210" t="s">
        <v>90</v>
      </c>
      <c r="R11" s="210" t="s">
        <v>94</v>
      </c>
      <c r="S11" s="435">
        <v>318</v>
      </c>
      <c r="T11" s="1210"/>
      <c r="U11" s="679" t="s">
        <v>2238</v>
      </c>
      <c r="V11" s="210" t="s">
        <v>93</v>
      </c>
      <c r="W11" s="210" t="s">
        <v>90</v>
      </c>
      <c r="X11" s="210" t="s">
        <v>94</v>
      </c>
      <c r="Y11" s="435">
        <v>319</v>
      </c>
      <c r="Z11" s="1210"/>
      <c r="AA11" s="520"/>
      <c r="AB11" s="404"/>
      <c r="AC11" s="404"/>
      <c r="AD11" s="404"/>
      <c r="AE11" s="76"/>
      <c r="AF11" s="1210"/>
      <c r="AG11" s="1035" t="s">
        <v>2474</v>
      </c>
      <c r="AH11" s="210" t="s">
        <v>93</v>
      </c>
      <c r="AI11" s="210" t="s">
        <v>90</v>
      </c>
      <c r="AJ11" s="420" t="s">
        <v>94</v>
      </c>
      <c r="AK11" s="421">
        <v>324</v>
      </c>
      <c r="AL11" s="1210"/>
      <c r="AM11" s="757" t="s">
        <v>2241</v>
      </c>
      <c r="AN11" s="404" t="s">
        <v>93</v>
      </c>
      <c r="AO11" s="210" t="s">
        <v>90</v>
      </c>
      <c r="AP11" s="420" t="s">
        <v>94</v>
      </c>
      <c r="AQ11" s="421">
        <v>322</v>
      </c>
      <c r="AR11" s="1210"/>
      <c r="AS11" s="909"/>
      <c r="AT11" s="210"/>
      <c r="AU11" s="210"/>
      <c r="AV11" s="420"/>
      <c r="AW11" s="435"/>
      <c r="AX11" s="1210"/>
      <c r="AY11" s="909"/>
      <c r="AZ11" s="210"/>
      <c r="BA11" s="210"/>
      <c r="BB11" s="420"/>
      <c r="BC11" s="435"/>
      <c r="BD11" s="1210"/>
      <c r="BE11" s="757" t="s">
        <v>2472</v>
      </c>
      <c r="BF11" s="404" t="s">
        <v>93</v>
      </c>
      <c r="BG11" s="210" t="s">
        <v>90</v>
      </c>
      <c r="BH11" s="420" t="s">
        <v>94</v>
      </c>
      <c r="BI11" s="421">
        <v>323</v>
      </c>
      <c r="BJ11" s="1210"/>
      <c r="BK11" s="307">
        <v>38</v>
      </c>
      <c r="BL11" s="307">
        <v>39</v>
      </c>
      <c r="BM11" s="307">
        <v>40</v>
      </c>
      <c r="BN11" s="307"/>
      <c r="BO11" s="234"/>
      <c r="BP11" s="21"/>
      <c r="BQ11" s="23"/>
      <c r="BR11" s="1210"/>
      <c r="BS11" s="58"/>
      <c r="BT11" s="404"/>
      <c r="BU11" s="404"/>
      <c r="BV11" s="404"/>
      <c r="BW11" s="67"/>
      <c r="BX11" s="1210"/>
      <c r="BY11" s="516"/>
      <c r="BZ11" s="404"/>
      <c r="CA11" s="404"/>
      <c r="CB11" s="75"/>
      <c r="CC11" s="76"/>
      <c r="CD11" s="1210"/>
      <c r="CE11" s="516"/>
      <c r="CF11" s="404"/>
      <c r="CG11" s="404"/>
      <c r="CH11" s="75"/>
      <c r="CI11" s="76"/>
      <c r="CJ11" s="1210"/>
      <c r="CK11" s="516"/>
      <c r="CL11" s="404"/>
      <c r="CM11" s="404"/>
      <c r="CN11" s="75"/>
      <c r="CO11" s="76"/>
      <c r="CP11" s="1210"/>
      <c r="CQ11" s="516"/>
      <c r="CR11" s="404"/>
      <c r="CS11" s="404"/>
      <c r="CT11" s="75"/>
      <c r="CU11" s="76"/>
      <c r="CV11" s="1210"/>
      <c r="CW11" s="516"/>
      <c r="CX11" s="404"/>
      <c r="CY11" s="404"/>
      <c r="CZ11" s="75"/>
      <c r="DA11" s="76"/>
      <c r="DB11" s="1210"/>
      <c r="DC11" s="516"/>
      <c r="DD11" s="404"/>
      <c r="DE11" s="404"/>
      <c r="DF11" s="75"/>
      <c r="DG11" s="76"/>
      <c r="DH11" s="1210"/>
      <c r="DI11" s="516"/>
      <c r="DJ11" s="404"/>
      <c r="DK11" s="404"/>
      <c r="DL11" s="75"/>
      <c r="DM11" s="76"/>
      <c r="DN11" s="1210"/>
      <c r="DO11" s="516"/>
      <c r="DP11" s="404"/>
      <c r="DQ11" s="404"/>
      <c r="DR11" s="75"/>
      <c r="DS11" s="76"/>
      <c r="DT11" s="1210"/>
      <c r="DU11" s="516"/>
      <c r="DV11" s="404"/>
      <c r="DW11" s="404"/>
      <c r="DX11" s="75"/>
      <c r="DY11" s="76"/>
      <c r="DZ11" s="1210"/>
      <c r="EA11" s="21"/>
      <c r="EB11" s="21"/>
      <c r="EC11" s="21"/>
      <c r="ED11" s="21"/>
      <c r="EE11" s="21"/>
      <c r="EF11" s="21"/>
      <c r="EG11" s="23"/>
      <c r="EH11" s="1210"/>
      <c r="EI11" s="58"/>
      <c r="EJ11" s="404"/>
      <c r="EK11" s="404"/>
      <c r="EL11" s="404"/>
      <c r="EM11" s="404"/>
      <c r="EN11" s="1204"/>
      <c r="EO11" s="521"/>
      <c r="EP11" s="404"/>
      <c r="EQ11" s="404"/>
      <c r="ER11" s="404"/>
      <c r="ES11" s="404"/>
      <c r="ET11" s="1204"/>
      <c r="EU11" s="521"/>
      <c r="EV11" s="210"/>
      <c r="EW11" s="210"/>
      <c r="EX11" s="210"/>
      <c r="EY11" s="210"/>
      <c r="EZ11" s="1204"/>
      <c r="FA11" s="58"/>
      <c r="FB11" s="404"/>
      <c r="FC11" s="404"/>
      <c r="FD11" s="404"/>
      <c r="FE11" s="404"/>
      <c r="FF11" s="1204"/>
      <c r="FG11" s="756"/>
      <c r="FH11" s="210"/>
      <c r="FI11" s="210"/>
      <c r="FJ11" s="210"/>
      <c r="FK11" s="435"/>
      <c r="FL11" s="1204"/>
      <c r="FM11" s="372"/>
      <c r="FN11" s="210"/>
      <c r="FO11" s="210"/>
      <c r="FP11" s="210"/>
      <c r="FQ11" s="210"/>
      <c r="FR11" s="1204"/>
      <c r="FS11" s="58"/>
      <c r="FT11" s="404" t="s">
        <v>93</v>
      </c>
      <c r="FU11" s="404"/>
      <c r="FV11" s="404"/>
      <c r="FW11" s="404"/>
      <c r="FX11" s="1204"/>
      <c r="FY11" s="58"/>
      <c r="FZ11" s="404" t="s">
        <v>93</v>
      </c>
      <c r="GA11" s="404"/>
      <c r="GB11" s="404"/>
      <c r="GC11" s="404"/>
      <c r="GD11" s="1204"/>
      <c r="GE11" s="21">
        <v>1</v>
      </c>
      <c r="GF11" s="21"/>
      <c r="GG11" s="21"/>
      <c r="GH11" s="21"/>
      <c r="GI11" s="21"/>
      <c r="GJ11" s="21"/>
      <c r="GK11" s="21"/>
      <c r="GL11" s="21"/>
      <c r="GM11" s="21"/>
      <c r="GN11" s="21"/>
      <c r="GO11" s="21"/>
      <c r="GP11" s="21"/>
      <c r="GQ11" s="21"/>
      <c r="GR11" s="21"/>
      <c r="GS11" s="21"/>
      <c r="GT11" s="21"/>
      <c r="GU11" s="1230"/>
      <c r="GV11" s="310" t="s">
        <v>2615</v>
      </c>
      <c r="GW11" s="250" t="s">
        <v>2628</v>
      </c>
      <c r="GX11" s="262"/>
      <c r="GY11" s="271"/>
    </row>
    <row r="12" spans="1:207" x14ac:dyDescent="0.25">
      <c r="A12" s="1013">
        <v>9</v>
      </c>
      <c r="B12" s="944" t="s">
        <v>2011</v>
      </c>
      <c r="C12" s="679" t="s">
        <v>2480</v>
      </c>
      <c r="D12" s="210" t="s">
        <v>93</v>
      </c>
      <c r="E12" s="210" t="s">
        <v>90</v>
      </c>
      <c r="F12" s="210" t="s">
        <v>94</v>
      </c>
      <c r="G12" s="435">
        <v>327</v>
      </c>
      <c r="H12" s="1221"/>
      <c r="I12" s="679" t="s">
        <v>2482</v>
      </c>
      <c r="J12" s="210" t="s">
        <v>93</v>
      </c>
      <c r="K12" s="210" t="s">
        <v>90</v>
      </c>
      <c r="L12" s="210" t="s">
        <v>94</v>
      </c>
      <c r="M12" s="435">
        <v>328</v>
      </c>
      <c r="N12" s="1210"/>
      <c r="O12" s="679" t="s">
        <v>2476</v>
      </c>
      <c r="P12" s="210" t="s">
        <v>93</v>
      </c>
      <c r="Q12" s="210" t="s">
        <v>90</v>
      </c>
      <c r="R12" s="210" t="s">
        <v>94</v>
      </c>
      <c r="S12" s="435">
        <v>325</v>
      </c>
      <c r="T12" s="1210"/>
      <c r="U12" s="679" t="s">
        <v>2478</v>
      </c>
      <c r="V12" s="210" t="s">
        <v>93</v>
      </c>
      <c r="W12" s="210" t="s">
        <v>90</v>
      </c>
      <c r="X12" s="210" t="s">
        <v>94</v>
      </c>
      <c r="Y12" s="435">
        <v>326</v>
      </c>
      <c r="Z12" s="1210"/>
      <c r="AA12" s="520"/>
      <c r="AB12" s="404"/>
      <c r="AC12" s="404"/>
      <c r="AD12" s="404"/>
      <c r="AE12" s="436"/>
      <c r="AF12" s="1210"/>
      <c r="AG12" s="1040"/>
      <c r="AH12" s="210"/>
      <c r="AI12" s="210"/>
      <c r="AJ12" s="210"/>
      <c r="AK12" s="435"/>
      <c r="AL12" s="1210"/>
      <c r="AM12" s="757" t="s">
        <v>2248</v>
      </c>
      <c r="AN12" s="404" t="s">
        <v>93</v>
      </c>
      <c r="AO12" s="210" t="s">
        <v>90</v>
      </c>
      <c r="AP12" s="420" t="s">
        <v>94</v>
      </c>
      <c r="AQ12" s="421">
        <v>329</v>
      </c>
      <c r="AR12" s="1210"/>
      <c r="AS12" s="909"/>
      <c r="AT12" s="210"/>
      <c r="AU12" s="210"/>
      <c r="AV12" s="420"/>
      <c r="AW12" s="435"/>
      <c r="AX12" s="1210"/>
      <c r="AY12" s="909"/>
      <c r="AZ12" s="210"/>
      <c r="BA12" s="210"/>
      <c r="BB12" s="420"/>
      <c r="BC12" s="435"/>
      <c r="BD12" s="1210"/>
      <c r="BE12" s="757" t="s">
        <v>2485</v>
      </c>
      <c r="BF12" s="404" t="s">
        <v>93</v>
      </c>
      <c r="BG12" s="210" t="s">
        <v>90</v>
      </c>
      <c r="BH12" s="420" t="s">
        <v>94</v>
      </c>
      <c r="BI12" s="421">
        <v>330</v>
      </c>
      <c r="BJ12" s="1210"/>
      <c r="BK12" s="307">
        <v>41</v>
      </c>
      <c r="BL12" s="307">
        <v>42</v>
      </c>
      <c r="BM12" s="307">
        <v>43</v>
      </c>
      <c r="BN12" s="307"/>
      <c r="BO12" s="234"/>
      <c r="BP12" s="21"/>
      <c r="BQ12" s="23"/>
      <c r="BR12" s="1210"/>
      <c r="BS12" s="58"/>
      <c r="BT12" s="404"/>
      <c r="BU12" s="404"/>
      <c r="BV12" s="404"/>
      <c r="BW12" s="67"/>
      <c r="BX12" s="1210"/>
      <c r="BY12" s="516"/>
      <c r="BZ12" s="404"/>
      <c r="CA12" s="404"/>
      <c r="CB12" s="75"/>
      <c r="CC12" s="76"/>
      <c r="CD12" s="1210"/>
      <c r="CE12" s="516"/>
      <c r="CF12" s="404"/>
      <c r="CG12" s="404"/>
      <c r="CH12" s="75"/>
      <c r="CI12" s="76"/>
      <c r="CJ12" s="1210"/>
      <c r="CK12" s="516"/>
      <c r="CL12" s="404"/>
      <c r="CM12" s="404"/>
      <c r="CN12" s="75"/>
      <c r="CO12" s="76"/>
      <c r="CP12" s="1210"/>
      <c r="CQ12" s="516"/>
      <c r="CR12" s="404"/>
      <c r="CS12" s="404"/>
      <c r="CT12" s="75"/>
      <c r="CU12" s="76"/>
      <c r="CV12" s="1210"/>
      <c r="CW12" s="516"/>
      <c r="CX12" s="404"/>
      <c r="CY12" s="404"/>
      <c r="CZ12" s="75"/>
      <c r="DA12" s="76"/>
      <c r="DB12" s="1210"/>
      <c r="DC12" s="516"/>
      <c r="DD12" s="404"/>
      <c r="DE12" s="404"/>
      <c r="DF12" s="75"/>
      <c r="DG12" s="76"/>
      <c r="DH12" s="1210"/>
      <c r="DI12" s="516"/>
      <c r="DJ12" s="404"/>
      <c r="DK12" s="404"/>
      <c r="DL12" s="75"/>
      <c r="DM12" s="76"/>
      <c r="DN12" s="1210"/>
      <c r="DO12" s="516"/>
      <c r="DP12" s="404"/>
      <c r="DQ12" s="404"/>
      <c r="DR12" s="75"/>
      <c r="DS12" s="76"/>
      <c r="DT12" s="1210"/>
      <c r="DU12" s="516"/>
      <c r="DV12" s="404"/>
      <c r="DW12" s="404"/>
      <c r="DX12" s="75"/>
      <c r="DY12" s="76"/>
      <c r="DZ12" s="1210"/>
      <c r="EA12" s="21"/>
      <c r="EB12" s="21"/>
      <c r="EC12" s="21"/>
      <c r="ED12" s="21"/>
      <c r="EE12" s="21"/>
      <c r="EF12" s="21"/>
      <c r="EG12" s="23"/>
      <c r="EH12" s="1210"/>
      <c r="EI12" s="58"/>
      <c r="EJ12" s="404"/>
      <c r="EK12" s="404"/>
      <c r="EL12" s="404"/>
      <c r="EM12" s="404"/>
      <c r="EN12" s="1204"/>
      <c r="EO12" s="908"/>
      <c r="EP12" s="404"/>
      <c r="EQ12" s="404"/>
      <c r="ER12" s="404"/>
      <c r="ES12" s="404"/>
      <c r="ET12" s="1204"/>
      <c r="EU12" s="908"/>
      <c r="EV12" s="210"/>
      <c r="EW12" s="210"/>
      <c r="EX12" s="210"/>
      <c r="EY12" s="210"/>
      <c r="EZ12" s="1204"/>
      <c r="FA12" s="58"/>
      <c r="FB12" s="404"/>
      <c r="FC12" s="404"/>
      <c r="FD12" s="404"/>
      <c r="FE12" s="404"/>
      <c r="FF12" s="1204"/>
      <c r="FG12" s="756"/>
      <c r="FH12" s="210"/>
      <c r="FI12" s="210"/>
      <c r="FJ12" s="210"/>
      <c r="FK12" s="435"/>
      <c r="FL12" s="1204"/>
      <c r="FM12" s="372"/>
      <c r="FN12" s="210"/>
      <c r="FO12" s="210"/>
      <c r="FP12" s="210"/>
      <c r="FQ12" s="210"/>
      <c r="FR12" s="1204"/>
      <c r="FS12" s="58"/>
      <c r="FT12" s="404" t="s">
        <v>93</v>
      </c>
      <c r="FU12" s="404"/>
      <c r="FV12" s="404"/>
      <c r="FW12" s="404"/>
      <c r="FX12" s="1204"/>
      <c r="FY12" s="58"/>
      <c r="FZ12" s="404" t="s">
        <v>93</v>
      </c>
      <c r="GA12" s="404"/>
      <c r="GB12" s="404"/>
      <c r="GC12" s="404"/>
      <c r="GD12" s="1204"/>
      <c r="GE12" s="21">
        <v>1</v>
      </c>
      <c r="GF12" s="21"/>
      <c r="GG12" s="21"/>
      <c r="GH12" s="21"/>
      <c r="GI12" s="21"/>
      <c r="GJ12" s="21"/>
      <c r="GK12" s="21"/>
      <c r="GL12" s="21"/>
      <c r="GM12" s="21"/>
      <c r="GN12" s="21"/>
      <c r="GO12" s="21"/>
      <c r="GP12" s="21"/>
      <c r="GQ12" s="21"/>
      <c r="GR12" s="21"/>
      <c r="GS12" s="21"/>
      <c r="GT12" s="21"/>
      <c r="GU12" s="1230"/>
      <c r="GV12" s="310" t="s">
        <v>2613</v>
      </c>
      <c r="GW12" s="250" t="s">
        <v>2629</v>
      </c>
      <c r="GX12" s="262"/>
      <c r="GY12" s="271"/>
    </row>
    <row r="13" spans="1:207" x14ac:dyDescent="0.25">
      <c r="A13" s="404">
        <v>10</v>
      </c>
      <c r="B13" s="944" t="s">
        <v>2554</v>
      </c>
      <c r="C13" s="679" t="s">
        <v>807</v>
      </c>
      <c r="D13" s="210" t="s">
        <v>93</v>
      </c>
      <c r="E13" s="210" t="s">
        <v>90</v>
      </c>
      <c r="F13" s="210" t="s">
        <v>94</v>
      </c>
      <c r="G13" s="435">
        <v>333</v>
      </c>
      <c r="H13" s="1221"/>
      <c r="I13" s="679" t="s">
        <v>808</v>
      </c>
      <c r="J13" s="210" t="s">
        <v>93</v>
      </c>
      <c r="K13" s="210" t="s">
        <v>90</v>
      </c>
      <c r="L13" s="210" t="s">
        <v>94</v>
      </c>
      <c r="M13" s="435">
        <v>334</v>
      </c>
      <c r="N13" s="1210"/>
      <c r="O13" s="679" t="s">
        <v>809</v>
      </c>
      <c r="P13" s="210" t="s">
        <v>93</v>
      </c>
      <c r="Q13" s="210" t="s">
        <v>90</v>
      </c>
      <c r="R13" s="210" t="s">
        <v>94</v>
      </c>
      <c r="S13" s="435">
        <v>331</v>
      </c>
      <c r="T13" s="1210"/>
      <c r="U13" s="679" t="s">
        <v>810</v>
      </c>
      <c r="V13" s="210" t="s">
        <v>93</v>
      </c>
      <c r="W13" s="210" t="s">
        <v>90</v>
      </c>
      <c r="X13" s="210" t="s">
        <v>94</v>
      </c>
      <c r="Y13" s="435">
        <v>332</v>
      </c>
      <c r="Z13" s="1210"/>
      <c r="AA13" s="520"/>
      <c r="AB13" s="404"/>
      <c r="AC13" s="404"/>
      <c r="AD13" s="404"/>
      <c r="AE13" s="436"/>
      <c r="AF13" s="1210"/>
      <c r="AG13" s="1041" t="s">
        <v>811</v>
      </c>
      <c r="AH13" s="210" t="s">
        <v>93</v>
      </c>
      <c r="AI13" s="210" t="s">
        <v>90</v>
      </c>
      <c r="AJ13" s="210" t="s">
        <v>94</v>
      </c>
      <c r="AK13" s="435">
        <v>337</v>
      </c>
      <c r="AL13" s="1210"/>
      <c r="AM13" s="757" t="s">
        <v>812</v>
      </c>
      <c r="AN13" s="404" t="s">
        <v>93</v>
      </c>
      <c r="AO13" s="210" t="s">
        <v>90</v>
      </c>
      <c r="AP13" s="420" t="s">
        <v>94</v>
      </c>
      <c r="AQ13" s="421">
        <v>335</v>
      </c>
      <c r="AR13" s="1210"/>
      <c r="AS13" s="909"/>
      <c r="AT13" s="210"/>
      <c r="AU13" s="210"/>
      <c r="AV13" s="420"/>
      <c r="AW13" s="435"/>
      <c r="AX13" s="1210"/>
      <c r="AY13" s="909"/>
      <c r="AZ13" s="210"/>
      <c r="BA13" s="210"/>
      <c r="BB13" s="420"/>
      <c r="BC13" s="435"/>
      <c r="BD13" s="1210"/>
      <c r="BE13" s="757" t="s">
        <v>815</v>
      </c>
      <c r="BF13" s="404" t="s">
        <v>93</v>
      </c>
      <c r="BG13" s="210" t="s">
        <v>90</v>
      </c>
      <c r="BH13" s="420" t="s">
        <v>94</v>
      </c>
      <c r="BI13" s="421">
        <v>336</v>
      </c>
      <c r="BJ13" s="1210"/>
      <c r="BK13" s="307">
        <v>44</v>
      </c>
      <c r="BL13" s="307">
        <v>45</v>
      </c>
      <c r="BM13" s="307">
        <v>46</v>
      </c>
      <c r="BN13" s="307"/>
      <c r="BO13" s="234"/>
      <c r="BP13" s="21"/>
      <c r="BQ13" s="23"/>
      <c r="BR13" s="1210"/>
      <c r="BS13" s="58"/>
      <c r="BT13" s="404"/>
      <c r="BU13" s="404"/>
      <c r="BV13" s="404"/>
      <c r="BW13" s="67"/>
      <c r="BX13" s="1210"/>
      <c r="BY13" s="516"/>
      <c r="BZ13" s="404"/>
      <c r="CA13" s="404"/>
      <c r="CB13" s="75"/>
      <c r="CC13" s="76"/>
      <c r="CD13" s="1210"/>
      <c r="CE13" s="516"/>
      <c r="CF13" s="404"/>
      <c r="CG13" s="404"/>
      <c r="CH13" s="75"/>
      <c r="CI13" s="76"/>
      <c r="CJ13" s="1210"/>
      <c r="CK13" s="516"/>
      <c r="CL13" s="404"/>
      <c r="CM13" s="404"/>
      <c r="CN13" s="75"/>
      <c r="CO13" s="76"/>
      <c r="CP13" s="1210"/>
      <c r="CQ13" s="516"/>
      <c r="CR13" s="404"/>
      <c r="CS13" s="404"/>
      <c r="CT13" s="75"/>
      <c r="CU13" s="76"/>
      <c r="CV13" s="1210"/>
      <c r="CW13" s="516"/>
      <c r="CX13" s="404"/>
      <c r="CY13" s="404"/>
      <c r="CZ13" s="75"/>
      <c r="DA13" s="76"/>
      <c r="DB13" s="1210"/>
      <c r="DC13" s="516"/>
      <c r="DD13" s="404"/>
      <c r="DE13" s="404"/>
      <c r="DF13" s="75"/>
      <c r="DG13" s="76"/>
      <c r="DH13" s="1210"/>
      <c r="DI13" s="516"/>
      <c r="DJ13" s="404"/>
      <c r="DK13" s="404"/>
      <c r="DL13" s="75"/>
      <c r="DM13" s="76"/>
      <c r="DN13" s="1210"/>
      <c r="DO13" s="516"/>
      <c r="DP13" s="404"/>
      <c r="DQ13" s="404"/>
      <c r="DR13" s="75"/>
      <c r="DS13" s="76"/>
      <c r="DT13" s="1210"/>
      <c r="DU13" s="516"/>
      <c r="DV13" s="404"/>
      <c r="DW13" s="404"/>
      <c r="DX13" s="75"/>
      <c r="DY13" s="76"/>
      <c r="DZ13" s="1210"/>
      <c r="EA13" s="21"/>
      <c r="EB13" s="21"/>
      <c r="EC13" s="21"/>
      <c r="ED13" s="21"/>
      <c r="EE13" s="21"/>
      <c r="EF13" s="21"/>
      <c r="EG13" s="23"/>
      <c r="EH13" s="1210"/>
      <c r="EI13" s="58"/>
      <c r="EJ13" s="404"/>
      <c r="EK13" s="404"/>
      <c r="EL13" s="404"/>
      <c r="EM13" s="404"/>
      <c r="EN13" s="1204"/>
      <c r="EO13" s="522"/>
      <c r="EP13" s="404"/>
      <c r="EQ13" s="404"/>
      <c r="ER13" s="404"/>
      <c r="ES13" s="436"/>
      <c r="ET13" s="1204"/>
      <c r="EU13" s="522"/>
      <c r="EV13" s="210"/>
      <c r="EW13" s="210"/>
      <c r="EX13" s="210"/>
      <c r="EY13" s="435"/>
      <c r="EZ13" s="1204"/>
      <c r="FA13" s="58"/>
      <c r="FB13" s="404"/>
      <c r="FC13" s="404"/>
      <c r="FD13" s="404"/>
      <c r="FE13" s="404"/>
      <c r="FF13" s="1204"/>
      <c r="FG13" s="756"/>
      <c r="FH13" s="210"/>
      <c r="FI13" s="210"/>
      <c r="FJ13" s="210"/>
      <c r="FK13" s="435"/>
      <c r="FL13" s="1204"/>
      <c r="FM13" s="372"/>
      <c r="FN13" s="210"/>
      <c r="FO13" s="210"/>
      <c r="FP13" s="210"/>
      <c r="FQ13" s="210"/>
      <c r="FR13" s="1204"/>
      <c r="FS13" s="58"/>
      <c r="FT13" s="404" t="s">
        <v>93</v>
      </c>
      <c r="FU13" s="404"/>
      <c r="FV13" s="404"/>
      <c r="FW13" s="404"/>
      <c r="FX13" s="1204"/>
      <c r="FY13" s="58"/>
      <c r="FZ13" s="404" t="s">
        <v>93</v>
      </c>
      <c r="GA13" s="404"/>
      <c r="GB13" s="404"/>
      <c r="GC13" s="404"/>
      <c r="GD13" s="1204"/>
      <c r="GE13" s="21">
        <v>1</v>
      </c>
      <c r="GF13" s="21"/>
      <c r="GG13" s="21"/>
      <c r="GH13" s="21"/>
      <c r="GI13" s="21"/>
      <c r="GJ13" s="21"/>
      <c r="GK13" s="21"/>
      <c r="GL13" s="21"/>
      <c r="GM13" s="21"/>
      <c r="GN13" s="21"/>
      <c r="GO13" s="21"/>
      <c r="GP13" s="21"/>
      <c r="GQ13" s="21"/>
      <c r="GR13" s="21"/>
      <c r="GS13" s="21"/>
      <c r="GT13" s="21"/>
      <c r="GU13" s="1230"/>
      <c r="GV13" s="310" t="s">
        <v>2618</v>
      </c>
      <c r="GW13" s="250"/>
      <c r="GX13" s="262"/>
      <c r="GY13" s="271"/>
    </row>
    <row r="14" spans="1:207" x14ac:dyDescent="0.25">
      <c r="A14" s="1013">
        <v>11</v>
      </c>
      <c r="B14" s="944" t="s">
        <v>2013</v>
      </c>
      <c r="C14" s="679" t="s">
        <v>2497</v>
      </c>
      <c r="D14" s="210" t="s">
        <v>93</v>
      </c>
      <c r="E14" s="210" t="s">
        <v>90</v>
      </c>
      <c r="F14" s="210" t="s">
        <v>94</v>
      </c>
      <c r="G14" s="435">
        <v>340</v>
      </c>
      <c r="H14" s="1221"/>
      <c r="I14" s="679" t="s">
        <v>2499</v>
      </c>
      <c r="J14" s="210" t="s">
        <v>93</v>
      </c>
      <c r="K14" s="210" t="s">
        <v>90</v>
      </c>
      <c r="L14" s="210" t="s">
        <v>94</v>
      </c>
      <c r="M14" s="435">
        <v>341</v>
      </c>
      <c r="N14" s="1210"/>
      <c r="O14" s="679" t="s">
        <v>2494</v>
      </c>
      <c r="P14" s="210" t="s">
        <v>93</v>
      </c>
      <c r="Q14" s="210" t="s">
        <v>90</v>
      </c>
      <c r="R14" s="210" t="s">
        <v>94</v>
      </c>
      <c r="S14" s="435">
        <v>338</v>
      </c>
      <c r="T14" s="1210"/>
      <c r="U14" s="679" t="s">
        <v>2254</v>
      </c>
      <c r="V14" s="210" t="s">
        <v>93</v>
      </c>
      <c r="W14" s="210" t="s">
        <v>90</v>
      </c>
      <c r="X14" s="210" t="s">
        <v>94</v>
      </c>
      <c r="Y14" s="435">
        <v>339</v>
      </c>
      <c r="Z14" s="1210"/>
      <c r="AA14" s="520"/>
      <c r="AB14" s="404"/>
      <c r="AC14" s="404"/>
      <c r="AD14" s="404"/>
      <c r="AE14" s="76"/>
      <c r="AF14" s="1210"/>
      <c r="AG14" s="1035" t="s">
        <v>2504</v>
      </c>
      <c r="AH14" s="210" t="s">
        <v>93</v>
      </c>
      <c r="AI14" s="210" t="s">
        <v>90</v>
      </c>
      <c r="AJ14" s="210" t="s">
        <v>94</v>
      </c>
      <c r="AK14" s="421">
        <v>344</v>
      </c>
      <c r="AL14" s="1210"/>
      <c r="AM14" s="757" t="s">
        <v>2257</v>
      </c>
      <c r="AN14" s="404" t="s">
        <v>93</v>
      </c>
      <c r="AO14" s="210" t="s">
        <v>90</v>
      </c>
      <c r="AP14" s="420" t="s">
        <v>94</v>
      </c>
      <c r="AQ14" s="421">
        <v>342</v>
      </c>
      <c r="AR14" s="1210"/>
      <c r="AS14" s="909"/>
      <c r="AT14" s="210"/>
      <c r="AU14" s="210"/>
      <c r="AV14" s="420"/>
      <c r="AW14" s="435"/>
      <c r="AX14" s="1210"/>
      <c r="AY14" s="909"/>
      <c r="AZ14" s="210"/>
      <c r="BA14" s="210"/>
      <c r="BB14" s="420"/>
      <c r="BC14" s="435"/>
      <c r="BD14" s="1210"/>
      <c r="BE14" s="757" t="s">
        <v>2502</v>
      </c>
      <c r="BF14" s="404" t="s">
        <v>93</v>
      </c>
      <c r="BG14" s="210" t="s">
        <v>90</v>
      </c>
      <c r="BH14" s="420" t="s">
        <v>94</v>
      </c>
      <c r="BI14" s="421">
        <v>343</v>
      </c>
      <c r="BJ14" s="1210"/>
      <c r="BK14" s="307">
        <v>48</v>
      </c>
      <c r="BL14" s="307">
        <v>49</v>
      </c>
      <c r="BM14" s="307">
        <v>50</v>
      </c>
      <c r="BN14" s="307"/>
      <c r="BO14" s="234"/>
      <c r="BP14" s="21"/>
      <c r="BQ14" s="23"/>
      <c r="BR14" s="1210"/>
      <c r="BS14" s="58"/>
      <c r="BT14" s="404"/>
      <c r="BU14" s="404"/>
      <c r="BV14" s="404"/>
      <c r="BW14" s="67"/>
      <c r="BX14" s="1210"/>
      <c r="BY14" s="516"/>
      <c r="BZ14" s="404"/>
      <c r="CA14" s="404"/>
      <c r="CB14" s="75"/>
      <c r="CC14" s="76"/>
      <c r="CD14" s="1210"/>
      <c r="CE14" s="516"/>
      <c r="CF14" s="404"/>
      <c r="CG14" s="404"/>
      <c r="CH14" s="75"/>
      <c r="CI14" s="76"/>
      <c r="CJ14" s="1210"/>
      <c r="CK14" s="516"/>
      <c r="CL14" s="404"/>
      <c r="CM14" s="404"/>
      <c r="CN14" s="75"/>
      <c r="CO14" s="76"/>
      <c r="CP14" s="1210"/>
      <c r="CQ14" s="516"/>
      <c r="CR14" s="404"/>
      <c r="CS14" s="404"/>
      <c r="CT14" s="75"/>
      <c r="CU14" s="76"/>
      <c r="CV14" s="1210"/>
      <c r="CW14" s="516"/>
      <c r="CX14" s="404"/>
      <c r="CY14" s="404"/>
      <c r="CZ14" s="75"/>
      <c r="DA14" s="76"/>
      <c r="DB14" s="1210"/>
      <c r="DC14" s="516"/>
      <c r="DD14" s="404"/>
      <c r="DE14" s="404"/>
      <c r="DF14" s="75"/>
      <c r="DG14" s="76"/>
      <c r="DH14" s="1210"/>
      <c r="DI14" s="516"/>
      <c r="DJ14" s="404"/>
      <c r="DK14" s="404"/>
      <c r="DL14" s="75"/>
      <c r="DM14" s="76"/>
      <c r="DN14" s="1210"/>
      <c r="DO14" s="516"/>
      <c r="DP14" s="404"/>
      <c r="DQ14" s="404"/>
      <c r="DR14" s="75"/>
      <c r="DS14" s="76"/>
      <c r="DT14" s="1210"/>
      <c r="DU14" s="516"/>
      <c r="DV14" s="404"/>
      <c r="DW14" s="404"/>
      <c r="DX14" s="75"/>
      <c r="DY14" s="76"/>
      <c r="DZ14" s="1210"/>
      <c r="EA14" s="21"/>
      <c r="EB14" s="21"/>
      <c r="EC14" s="21"/>
      <c r="ED14" s="21"/>
      <c r="EE14" s="21"/>
      <c r="EF14" s="21"/>
      <c r="EG14" s="23"/>
      <c r="EH14" s="1210"/>
      <c r="EI14" s="58"/>
      <c r="EJ14" s="404"/>
      <c r="EK14" s="404"/>
      <c r="EL14" s="404"/>
      <c r="EM14" s="404"/>
      <c r="EN14" s="1204"/>
      <c r="EO14" s="521"/>
      <c r="EP14" s="404"/>
      <c r="EQ14" s="404"/>
      <c r="ER14" s="404"/>
      <c r="ES14" s="404"/>
      <c r="ET14" s="1204"/>
      <c r="EU14" s="521"/>
      <c r="EV14" s="210"/>
      <c r="EW14" s="210"/>
      <c r="EX14" s="210"/>
      <c r="EY14" s="210"/>
      <c r="EZ14" s="1204"/>
      <c r="FA14" s="58"/>
      <c r="FB14" s="404"/>
      <c r="FC14" s="404"/>
      <c r="FD14" s="404"/>
      <c r="FE14" s="404"/>
      <c r="FF14" s="1204"/>
      <c r="FG14" s="756"/>
      <c r="FH14" s="210"/>
      <c r="FI14" s="210"/>
      <c r="FJ14" s="210"/>
      <c r="FK14" s="435"/>
      <c r="FL14" s="1204"/>
      <c r="FM14" s="372"/>
      <c r="FN14" s="210"/>
      <c r="FO14" s="210"/>
      <c r="FP14" s="210"/>
      <c r="FQ14" s="210"/>
      <c r="FR14" s="1204"/>
      <c r="FS14" s="58"/>
      <c r="FT14" s="404" t="s">
        <v>93</v>
      </c>
      <c r="FU14" s="404"/>
      <c r="FV14" s="404"/>
      <c r="FW14" s="404"/>
      <c r="FX14" s="1204"/>
      <c r="FY14" s="58"/>
      <c r="FZ14" s="404" t="s">
        <v>93</v>
      </c>
      <c r="GA14" s="404"/>
      <c r="GB14" s="404"/>
      <c r="GC14" s="404"/>
      <c r="GD14" s="1204"/>
      <c r="GE14" s="21">
        <v>1</v>
      </c>
      <c r="GF14" s="21"/>
      <c r="GG14" s="21"/>
      <c r="GH14" s="21"/>
      <c r="GI14" s="21"/>
      <c r="GJ14" s="21"/>
      <c r="GK14" s="21"/>
      <c r="GL14" s="21"/>
      <c r="GM14" s="21"/>
      <c r="GN14" s="21"/>
      <c r="GO14" s="21"/>
      <c r="GP14" s="21"/>
      <c r="GQ14" s="21"/>
      <c r="GR14" s="21"/>
      <c r="GS14" s="21"/>
      <c r="GT14" s="21"/>
      <c r="GU14" s="1230"/>
      <c r="GV14" s="310" t="s">
        <v>2616</v>
      </c>
      <c r="GW14" s="250" t="s">
        <v>2630</v>
      </c>
      <c r="GX14" s="262"/>
      <c r="GY14" s="271"/>
    </row>
    <row r="15" spans="1:207" x14ac:dyDescent="0.25">
      <c r="A15" s="1013">
        <v>12</v>
      </c>
      <c r="B15" s="944" t="s">
        <v>2015</v>
      </c>
      <c r="C15" s="679" t="s">
        <v>2509</v>
      </c>
      <c r="D15" s="210" t="s">
        <v>93</v>
      </c>
      <c r="E15" s="210" t="s">
        <v>90</v>
      </c>
      <c r="F15" s="210" t="s">
        <v>94</v>
      </c>
      <c r="G15" s="435">
        <v>347</v>
      </c>
      <c r="H15" s="1221"/>
      <c r="I15" s="679" t="s">
        <v>2511</v>
      </c>
      <c r="J15" s="210" t="s">
        <v>93</v>
      </c>
      <c r="K15" s="210" t="s">
        <v>90</v>
      </c>
      <c r="L15" s="210" t="s">
        <v>94</v>
      </c>
      <c r="M15" s="435">
        <v>348</v>
      </c>
      <c r="N15" s="1210"/>
      <c r="O15" s="679" t="s">
        <v>2506</v>
      </c>
      <c r="P15" s="210" t="s">
        <v>93</v>
      </c>
      <c r="Q15" s="210" t="s">
        <v>90</v>
      </c>
      <c r="R15" s="210" t="s">
        <v>94</v>
      </c>
      <c r="S15" s="435">
        <v>345</v>
      </c>
      <c r="T15" s="1210"/>
      <c r="U15" s="679" t="s">
        <v>2261</v>
      </c>
      <c r="V15" s="210" t="s">
        <v>93</v>
      </c>
      <c r="W15" s="210" t="s">
        <v>90</v>
      </c>
      <c r="X15" s="210" t="s">
        <v>94</v>
      </c>
      <c r="Y15" s="435">
        <v>346</v>
      </c>
      <c r="Z15" s="1210"/>
      <c r="AA15" s="520"/>
      <c r="AB15" s="404"/>
      <c r="AC15" s="404"/>
      <c r="AD15" s="404"/>
      <c r="AE15" s="76"/>
      <c r="AF15" s="1210"/>
      <c r="AG15" s="1035" t="s">
        <v>2516</v>
      </c>
      <c r="AH15" s="210" t="s">
        <v>93</v>
      </c>
      <c r="AI15" s="210" t="s">
        <v>90</v>
      </c>
      <c r="AJ15" s="210" t="s">
        <v>94</v>
      </c>
      <c r="AK15" s="421">
        <v>351</v>
      </c>
      <c r="AL15" s="1210"/>
      <c r="AM15" s="757" t="s">
        <v>2264</v>
      </c>
      <c r="AN15" s="404" t="s">
        <v>93</v>
      </c>
      <c r="AO15" s="210" t="s">
        <v>90</v>
      </c>
      <c r="AP15" s="420" t="s">
        <v>94</v>
      </c>
      <c r="AQ15" s="421">
        <v>349</v>
      </c>
      <c r="AR15" s="1210"/>
      <c r="AS15" s="909"/>
      <c r="AT15" s="210"/>
      <c r="AU15" s="210"/>
      <c r="AV15" s="420"/>
      <c r="AW15" s="435"/>
      <c r="AX15" s="1210"/>
      <c r="AY15" s="909"/>
      <c r="AZ15" s="210"/>
      <c r="BA15" s="210"/>
      <c r="BB15" s="420"/>
      <c r="BC15" s="435"/>
      <c r="BD15" s="1210"/>
      <c r="BE15" s="757" t="s">
        <v>2514</v>
      </c>
      <c r="BF15" s="404" t="s">
        <v>93</v>
      </c>
      <c r="BG15" s="210" t="s">
        <v>90</v>
      </c>
      <c r="BH15" s="420" t="s">
        <v>94</v>
      </c>
      <c r="BI15" s="421">
        <v>350</v>
      </c>
      <c r="BJ15" s="1210"/>
      <c r="BK15" s="307">
        <v>51</v>
      </c>
      <c r="BL15" s="307">
        <v>52</v>
      </c>
      <c r="BM15" s="307">
        <v>53</v>
      </c>
      <c r="BN15" s="307"/>
      <c r="BO15" s="234"/>
      <c r="BP15" s="21"/>
      <c r="BQ15" s="23"/>
      <c r="BR15" s="1210"/>
      <c r="BS15" s="58"/>
      <c r="BT15" s="404"/>
      <c r="BU15" s="404"/>
      <c r="BV15" s="404"/>
      <c r="BW15" s="67"/>
      <c r="BX15" s="1210"/>
      <c r="BY15" s="516"/>
      <c r="BZ15" s="404"/>
      <c r="CA15" s="404"/>
      <c r="CB15" s="75"/>
      <c r="CC15" s="76"/>
      <c r="CD15" s="1210"/>
      <c r="CE15" s="516"/>
      <c r="CF15" s="404"/>
      <c r="CG15" s="404"/>
      <c r="CH15" s="75"/>
      <c r="CI15" s="76"/>
      <c r="CJ15" s="1210"/>
      <c r="CK15" s="516"/>
      <c r="CL15" s="404"/>
      <c r="CM15" s="404"/>
      <c r="CN15" s="75"/>
      <c r="CO15" s="76"/>
      <c r="CP15" s="1210"/>
      <c r="CQ15" s="516"/>
      <c r="CR15" s="404"/>
      <c r="CS15" s="404"/>
      <c r="CT15" s="75"/>
      <c r="CU15" s="76"/>
      <c r="CV15" s="1210"/>
      <c r="CW15" s="516"/>
      <c r="CX15" s="404"/>
      <c r="CY15" s="404"/>
      <c r="CZ15" s="75"/>
      <c r="DA15" s="76"/>
      <c r="DB15" s="1210"/>
      <c r="DC15" s="516"/>
      <c r="DD15" s="404"/>
      <c r="DE15" s="404"/>
      <c r="DF15" s="75"/>
      <c r="DG15" s="76"/>
      <c r="DH15" s="1210"/>
      <c r="DI15" s="516"/>
      <c r="DJ15" s="404"/>
      <c r="DK15" s="404"/>
      <c r="DL15" s="75"/>
      <c r="DM15" s="76"/>
      <c r="DN15" s="1210"/>
      <c r="DO15" s="516"/>
      <c r="DP15" s="404"/>
      <c r="DQ15" s="404"/>
      <c r="DR15" s="75"/>
      <c r="DS15" s="76"/>
      <c r="DT15" s="1210"/>
      <c r="DU15" s="516"/>
      <c r="DV15" s="404"/>
      <c r="DW15" s="404"/>
      <c r="DX15" s="75"/>
      <c r="DY15" s="76"/>
      <c r="DZ15" s="1210"/>
      <c r="EA15" s="21"/>
      <c r="EB15" s="21"/>
      <c r="EC15" s="21"/>
      <c r="ED15" s="21"/>
      <c r="EE15" s="21"/>
      <c r="EF15" s="21"/>
      <c r="EG15" s="23"/>
      <c r="EH15" s="1210"/>
      <c r="EI15" s="58"/>
      <c r="EJ15" s="404"/>
      <c r="EK15" s="404"/>
      <c r="EL15" s="404"/>
      <c r="EM15" s="404"/>
      <c r="EN15" s="1204"/>
      <c r="EO15" s="759" t="s">
        <v>2162</v>
      </c>
      <c r="EP15" s="404" t="s">
        <v>93</v>
      </c>
      <c r="EQ15" s="404" t="s">
        <v>90</v>
      </c>
      <c r="ER15" s="404" t="s">
        <v>94</v>
      </c>
      <c r="ES15" s="404">
        <v>258</v>
      </c>
      <c r="ET15" s="1204"/>
      <c r="EU15" s="759" t="s">
        <v>2333</v>
      </c>
      <c r="EV15" s="210" t="s">
        <v>93</v>
      </c>
      <c r="EW15" s="210" t="s">
        <v>90</v>
      </c>
      <c r="EX15" s="210" t="s">
        <v>94</v>
      </c>
      <c r="EY15" s="210">
        <v>259</v>
      </c>
      <c r="EZ15" s="1204"/>
      <c r="FA15" s="58"/>
      <c r="FB15" s="404"/>
      <c r="FC15" s="404"/>
      <c r="FD15" s="404"/>
      <c r="FE15" s="404"/>
      <c r="FF15" s="1204"/>
      <c r="FG15" s="756"/>
      <c r="FH15" s="210"/>
      <c r="FI15" s="210"/>
      <c r="FJ15" s="210"/>
      <c r="FK15" s="435"/>
      <c r="FL15" s="1204"/>
      <c r="FM15" s="372"/>
      <c r="FN15" s="210"/>
      <c r="FO15" s="210"/>
      <c r="FP15" s="210"/>
      <c r="FQ15" s="210"/>
      <c r="FR15" s="1204"/>
      <c r="FS15" s="58"/>
      <c r="FT15" s="404" t="s">
        <v>93</v>
      </c>
      <c r="FU15" s="404"/>
      <c r="FV15" s="404"/>
      <c r="FW15" s="404"/>
      <c r="FX15" s="1204"/>
      <c r="FY15" s="58"/>
      <c r="FZ15" s="404" t="s">
        <v>93</v>
      </c>
      <c r="GA15" s="404"/>
      <c r="GB15" s="404"/>
      <c r="GC15" s="404"/>
      <c r="GD15" s="1204"/>
      <c r="GE15" s="21">
        <v>1</v>
      </c>
      <c r="GF15" s="21"/>
      <c r="GG15" s="21"/>
      <c r="GH15" s="21"/>
      <c r="GI15" s="21"/>
      <c r="GJ15" s="21"/>
      <c r="GK15" s="21"/>
      <c r="GL15" s="21"/>
      <c r="GM15" s="21"/>
      <c r="GN15" s="21"/>
      <c r="GO15" s="21"/>
      <c r="GP15" s="21"/>
      <c r="GQ15" s="21"/>
      <c r="GR15" s="21"/>
      <c r="GS15" s="21"/>
      <c r="GT15" s="21"/>
      <c r="GU15" s="1230"/>
      <c r="GV15" s="310" t="s">
        <v>2617</v>
      </c>
      <c r="GW15" s="250" t="s">
        <v>2631</v>
      </c>
      <c r="GX15" s="262"/>
      <c r="GY15" s="271"/>
    </row>
    <row r="16" spans="1:207" x14ac:dyDescent="0.25">
      <c r="A16" s="404">
        <v>13</v>
      </c>
      <c r="B16" s="944" t="s">
        <v>2555</v>
      </c>
      <c r="C16" s="760" t="s">
        <v>2313</v>
      </c>
      <c r="D16" s="210" t="s">
        <v>93</v>
      </c>
      <c r="E16" s="210" t="s">
        <v>90</v>
      </c>
      <c r="F16" s="210" t="s">
        <v>94</v>
      </c>
      <c r="G16" s="305">
        <v>354</v>
      </c>
      <c r="H16" s="1221"/>
      <c r="I16" s="760" t="s">
        <v>2315</v>
      </c>
      <c r="J16" s="210" t="s">
        <v>93</v>
      </c>
      <c r="K16" s="210" t="s">
        <v>90</v>
      </c>
      <c r="L16" s="210" t="s">
        <v>94</v>
      </c>
      <c r="M16" s="305">
        <v>355</v>
      </c>
      <c r="N16" s="1210"/>
      <c r="O16" s="679" t="s">
        <v>2309</v>
      </c>
      <c r="P16" s="210" t="s">
        <v>93</v>
      </c>
      <c r="Q16" s="210" t="s">
        <v>90</v>
      </c>
      <c r="R16" s="210" t="s">
        <v>94</v>
      </c>
      <c r="S16" s="435">
        <v>352</v>
      </c>
      <c r="T16" s="1210"/>
      <c r="U16" s="679" t="s">
        <v>2311</v>
      </c>
      <c r="V16" s="210" t="s">
        <v>93</v>
      </c>
      <c r="W16" s="210" t="s">
        <v>90</v>
      </c>
      <c r="X16" s="210" t="s">
        <v>94</v>
      </c>
      <c r="Y16" s="435">
        <v>353</v>
      </c>
      <c r="Z16" s="1210"/>
      <c r="AA16" s="520"/>
      <c r="AB16" s="404"/>
      <c r="AC16" s="404"/>
      <c r="AD16" s="404"/>
      <c r="AE16" s="76"/>
      <c r="AF16" s="1210"/>
      <c r="AG16" s="1035" t="s">
        <v>2321</v>
      </c>
      <c r="AH16" s="210" t="s">
        <v>93</v>
      </c>
      <c r="AI16" s="210" t="s">
        <v>90</v>
      </c>
      <c r="AJ16" s="420" t="s">
        <v>94</v>
      </c>
      <c r="AK16" s="421">
        <v>358</v>
      </c>
      <c r="AL16" s="1210"/>
      <c r="AM16" s="757" t="s">
        <v>2317</v>
      </c>
      <c r="AN16" s="404" t="s">
        <v>93</v>
      </c>
      <c r="AO16" s="210" t="s">
        <v>90</v>
      </c>
      <c r="AP16" s="420" t="s">
        <v>94</v>
      </c>
      <c r="AQ16" s="421">
        <v>356</v>
      </c>
      <c r="AR16" s="1210"/>
      <c r="AS16" s="523"/>
      <c r="AT16" s="210"/>
      <c r="AU16" s="210"/>
      <c r="AV16" s="420"/>
      <c r="AW16" s="435"/>
      <c r="AX16" s="1210"/>
      <c r="AY16" s="523"/>
      <c r="AZ16" s="210"/>
      <c r="BA16" s="210"/>
      <c r="BB16" s="420"/>
      <c r="BC16" s="435"/>
      <c r="BD16" s="1210"/>
      <c r="BE16" s="757" t="s">
        <v>2319</v>
      </c>
      <c r="BF16" s="404" t="s">
        <v>93</v>
      </c>
      <c r="BG16" s="210" t="s">
        <v>90</v>
      </c>
      <c r="BH16" s="420" t="s">
        <v>94</v>
      </c>
      <c r="BI16" s="421">
        <v>357</v>
      </c>
      <c r="BJ16" s="1210"/>
      <c r="BK16" s="307">
        <v>54</v>
      </c>
      <c r="BL16" s="307">
        <v>55</v>
      </c>
      <c r="BM16" s="307">
        <v>56</v>
      </c>
      <c r="BN16" s="307"/>
      <c r="BO16" s="234"/>
      <c r="BP16" s="21"/>
      <c r="BQ16" s="23"/>
      <c r="BR16" s="1210"/>
      <c r="BS16" s="58"/>
      <c r="BT16" s="404"/>
      <c r="BU16" s="404"/>
      <c r="BV16" s="404"/>
      <c r="BW16" s="67"/>
      <c r="BX16" s="1210"/>
      <c r="BY16" s="516"/>
      <c r="BZ16" s="404"/>
      <c r="CA16" s="404"/>
      <c r="CB16" s="75"/>
      <c r="CC16" s="76"/>
      <c r="CD16" s="1210"/>
      <c r="CE16" s="516"/>
      <c r="CF16" s="404"/>
      <c r="CG16" s="404"/>
      <c r="CH16" s="75"/>
      <c r="CI16" s="76"/>
      <c r="CJ16" s="1210"/>
      <c r="CK16" s="516"/>
      <c r="CL16" s="404"/>
      <c r="CM16" s="404"/>
      <c r="CN16" s="75"/>
      <c r="CO16" s="76"/>
      <c r="CP16" s="1210"/>
      <c r="CQ16" s="516"/>
      <c r="CR16" s="404"/>
      <c r="CS16" s="404"/>
      <c r="CT16" s="75"/>
      <c r="CU16" s="76"/>
      <c r="CV16" s="1210"/>
      <c r="CW16" s="516"/>
      <c r="CX16" s="404"/>
      <c r="CY16" s="404"/>
      <c r="CZ16" s="75"/>
      <c r="DA16" s="76"/>
      <c r="DB16" s="1210"/>
      <c r="DC16" s="516"/>
      <c r="DD16" s="404"/>
      <c r="DE16" s="404"/>
      <c r="DF16" s="75"/>
      <c r="DG16" s="76"/>
      <c r="DH16" s="1210"/>
      <c r="DI16" s="516"/>
      <c r="DJ16" s="404"/>
      <c r="DK16" s="404"/>
      <c r="DL16" s="75"/>
      <c r="DM16" s="76"/>
      <c r="DN16" s="1210"/>
      <c r="DO16" s="516"/>
      <c r="DP16" s="404"/>
      <c r="DQ16" s="404"/>
      <c r="DR16" s="75"/>
      <c r="DS16" s="76"/>
      <c r="DT16" s="1210"/>
      <c r="DU16" s="516"/>
      <c r="DV16" s="404"/>
      <c r="DW16" s="404"/>
      <c r="DX16" s="75"/>
      <c r="DY16" s="76"/>
      <c r="DZ16" s="1210"/>
      <c r="EA16" s="21"/>
      <c r="EB16" s="21"/>
      <c r="EC16" s="21"/>
      <c r="ED16" s="21"/>
      <c r="EE16" s="21"/>
      <c r="EF16" s="21"/>
      <c r="EG16" s="23"/>
      <c r="EH16" s="1210"/>
      <c r="EI16" s="58"/>
      <c r="EJ16" s="404"/>
      <c r="EK16" s="404"/>
      <c r="EL16" s="404"/>
      <c r="EM16" s="404"/>
      <c r="EN16" s="1204"/>
      <c r="EO16" s="521"/>
      <c r="EP16" s="404"/>
      <c r="EQ16" s="404"/>
      <c r="ER16" s="404"/>
      <c r="ES16" s="404"/>
      <c r="ET16" s="1204"/>
      <c r="EU16" s="521"/>
      <c r="EV16" s="210"/>
      <c r="EW16" s="210"/>
      <c r="EX16" s="210"/>
      <c r="EY16" s="210"/>
      <c r="EZ16" s="1204"/>
      <c r="FA16" s="58"/>
      <c r="FB16" s="404"/>
      <c r="FC16" s="404"/>
      <c r="FD16" s="404"/>
      <c r="FE16" s="404"/>
      <c r="FF16" s="1204"/>
      <c r="FG16" s="756"/>
      <c r="FH16" s="210"/>
      <c r="FI16" s="210"/>
      <c r="FJ16" s="210"/>
      <c r="FK16" s="435"/>
      <c r="FL16" s="1204"/>
      <c r="FM16" s="372"/>
      <c r="FN16" s="210"/>
      <c r="FO16" s="210"/>
      <c r="FP16" s="210"/>
      <c r="FQ16" s="210"/>
      <c r="FR16" s="1204"/>
      <c r="FS16" s="58"/>
      <c r="FT16" s="404" t="s">
        <v>93</v>
      </c>
      <c r="FU16" s="404"/>
      <c r="FV16" s="404"/>
      <c r="FW16" s="404"/>
      <c r="FX16" s="1204"/>
      <c r="FY16" s="58"/>
      <c r="FZ16" s="404" t="s">
        <v>93</v>
      </c>
      <c r="GA16" s="404"/>
      <c r="GB16" s="404"/>
      <c r="GC16" s="404"/>
      <c r="GD16" s="1204"/>
      <c r="GE16" s="21">
        <v>1</v>
      </c>
      <c r="GF16" s="21"/>
      <c r="GG16" s="21"/>
      <c r="GH16" s="21"/>
      <c r="GI16" s="21"/>
      <c r="GJ16" s="21"/>
      <c r="GK16" s="21"/>
      <c r="GL16" s="21"/>
      <c r="GM16" s="21"/>
      <c r="GN16" s="21"/>
      <c r="GO16" s="21"/>
      <c r="GP16" s="21"/>
      <c r="GQ16" s="21"/>
      <c r="GR16" s="21"/>
      <c r="GS16" s="21"/>
      <c r="GT16" s="21"/>
      <c r="GU16" s="1230"/>
      <c r="GV16" s="310" t="s">
        <v>2619</v>
      </c>
      <c r="GW16" s="250" t="s">
        <v>2632</v>
      </c>
      <c r="GX16" s="262"/>
      <c r="GY16" s="271"/>
    </row>
    <row r="17" spans="1:207" x14ac:dyDescent="0.25">
      <c r="A17" s="404">
        <v>14</v>
      </c>
      <c r="B17" s="944" t="s">
        <v>2556</v>
      </c>
      <c r="C17" s="760" t="s">
        <v>2314</v>
      </c>
      <c r="D17" s="210" t="s">
        <v>93</v>
      </c>
      <c r="E17" s="210" t="s">
        <v>90</v>
      </c>
      <c r="F17" s="210" t="s">
        <v>94</v>
      </c>
      <c r="G17" s="305">
        <v>361</v>
      </c>
      <c r="H17" s="1221"/>
      <c r="I17" s="760" t="s">
        <v>2316</v>
      </c>
      <c r="J17" s="210" t="s">
        <v>93</v>
      </c>
      <c r="K17" s="210" t="s">
        <v>90</v>
      </c>
      <c r="L17" s="210" t="s">
        <v>94</v>
      </c>
      <c r="M17" s="305">
        <v>362</v>
      </c>
      <c r="N17" s="1210"/>
      <c r="O17" s="679" t="s">
        <v>2310</v>
      </c>
      <c r="P17" s="210" t="s">
        <v>93</v>
      </c>
      <c r="Q17" s="210" t="s">
        <v>90</v>
      </c>
      <c r="R17" s="210" t="s">
        <v>94</v>
      </c>
      <c r="S17" s="435">
        <v>359</v>
      </c>
      <c r="T17" s="1210"/>
      <c r="U17" s="679" t="s">
        <v>2312</v>
      </c>
      <c r="V17" s="210" t="s">
        <v>93</v>
      </c>
      <c r="W17" s="210" t="s">
        <v>90</v>
      </c>
      <c r="X17" s="210" t="s">
        <v>94</v>
      </c>
      <c r="Y17" s="435">
        <v>360</v>
      </c>
      <c r="Z17" s="1210"/>
      <c r="AA17" s="520"/>
      <c r="AB17" s="404"/>
      <c r="AC17" s="404"/>
      <c r="AD17" s="404"/>
      <c r="AE17" s="76"/>
      <c r="AF17" s="1210"/>
      <c r="AG17" s="1036"/>
      <c r="AH17" s="210"/>
      <c r="AI17" s="210"/>
      <c r="AJ17" s="420"/>
      <c r="AK17" s="421"/>
      <c r="AL17" s="1210"/>
      <c r="AM17" s="757" t="s">
        <v>2318</v>
      </c>
      <c r="AN17" s="404" t="s">
        <v>93</v>
      </c>
      <c r="AO17" s="210" t="s">
        <v>90</v>
      </c>
      <c r="AP17" s="420" t="s">
        <v>94</v>
      </c>
      <c r="AQ17" s="421">
        <v>363</v>
      </c>
      <c r="AR17" s="1210"/>
      <c r="AS17" s="523"/>
      <c r="AT17" s="210"/>
      <c r="AU17" s="210"/>
      <c r="AV17" s="420"/>
      <c r="AW17" s="435"/>
      <c r="AX17" s="1210"/>
      <c r="AY17" s="523"/>
      <c r="AZ17" s="210"/>
      <c r="BA17" s="210"/>
      <c r="BB17" s="420"/>
      <c r="BC17" s="435"/>
      <c r="BD17" s="1210"/>
      <c r="BE17" s="757" t="s">
        <v>2320</v>
      </c>
      <c r="BF17" s="404" t="s">
        <v>93</v>
      </c>
      <c r="BG17" s="210" t="s">
        <v>90</v>
      </c>
      <c r="BH17" s="420" t="s">
        <v>94</v>
      </c>
      <c r="BI17" s="421">
        <v>364</v>
      </c>
      <c r="BJ17" s="1210"/>
      <c r="BK17" s="307">
        <v>57</v>
      </c>
      <c r="BL17" s="307">
        <v>58</v>
      </c>
      <c r="BM17" s="307">
        <v>59</v>
      </c>
      <c r="BN17" s="307"/>
      <c r="BO17" s="234"/>
      <c r="BP17" s="21"/>
      <c r="BQ17" s="23"/>
      <c r="BR17" s="1210"/>
      <c r="BS17" s="58"/>
      <c r="BT17" s="404"/>
      <c r="BU17" s="404"/>
      <c r="BV17" s="404"/>
      <c r="BW17" s="67"/>
      <c r="BX17" s="1210"/>
      <c r="BY17" s="516"/>
      <c r="BZ17" s="404"/>
      <c r="CA17" s="404"/>
      <c r="CB17" s="75"/>
      <c r="CC17" s="76"/>
      <c r="CD17" s="1210"/>
      <c r="CE17" s="516"/>
      <c r="CF17" s="404"/>
      <c r="CG17" s="404"/>
      <c r="CH17" s="75"/>
      <c r="CI17" s="76"/>
      <c r="CJ17" s="1210"/>
      <c r="CK17" s="516"/>
      <c r="CL17" s="404"/>
      <c r="CM17" s="404"/>
      <c r="CN17" s="75"/>
      <c r="CO17" s="76"/>
      <c r="CP17" s="1210"/>
      <c r="CQ17" s="516"/>
      <c r="CR17" s="404"/>
      <c r="CS17" s="404"/>
      <c r="CT17" s="75"/>
      <c r="CU17" s="76"/>
      <c r="CV17" s="1210"/>
      <c r="CW17" s="516"/>
      <c r="CX17" s="404"/>
      <c r="CY17" s="404"/>
      <c r="CZ17" s="75"/>
      <c r="DA17" s="76"/>
      <c r="DB17" s="1210"/>
      <c r="DC17" s="516"/>
      <c r="DD17" s="404"/>
      <c r="DE17" s="404"/>
      <c r="DF17" s="75"/>
      <c r="DG17" s="76"/>
      <c r="DH17" s="1210"/>
      <c r="DI17" s="516"/>
      <c r="DJ17" s="404"/>
      <c r="DK17" s="404"/>
      <c r="DL17" s="75"/>
      <c r="DM17" s="76"/>
      <c r="DN17" s="1210"/>
      <c r="DO17" s="516"/>
      <c r="DP17" s="404"/>
      <c r="DQ17" s="404"/>
      <c r="DR17" s="75"/>
      <c r="DS17" s="76"/>
      <c r="DT17" s="1210"/>
      <c r="DU17" s="516"/>
      <c r="DV17" s="404"/>
      <c r="DW17" s="404"/>
      <c r="DX17" s="75"/>
      <c r="DY17" s="76"/>
      <c r="DZ17" s="1210"/>
      <c r="EA17" s="21"/>
      <c r="EB17" s="21"/>
      <c r="EC17" s="21"/>
      <c r="ED17" s="21"/>
      <c r="EE17" s="21"/>
      <c r="EF17" s="21"/>
      <c r="EG17" s="23"/>
      <c r="EH17" s="1210"/>
      <c r="EI17" s="58"/>
      <c r="EJ17" s="404"/>
      <c r="EK17" s="404"/>
      <c r="EL17" s="404"/>
      <c r="EM17" s="404"/>
      <c r="EN17" s="1204"/>
      <c r="EO17" s="521"/>
      <c r="EP17" s="404"/>
      <c r="EQ17" s="404"/>
      <c r="ER17" s="404"/>
      <c r="ES17" s="404"/>
      <c r="ET17" s="1204"/>
      <c r="EU17" s="521"/>
      <c r="EV17" s="210"/>
      <c r="EW17" s="210"/>
      <c r="EX17" s="210"/>
      <c r="EY17" s="210"/>
      <c r="EZ17" s="1204"/>
      <c r="FA17" s="58"/>
      <c r="FB17" s="404"/>
      <c r="FC17" s="404"/>
      <c r="FD17" s="404"/>
      <c r="FE17" s="404"/>
      <c r="FF17" s="1204"/>
      <c r="FG17" s="756"/>
      <c r="FH17" s="210"/>
      <c r="FI17" s="210"/>
      <c r="FJ17" s="210"/>
      <c r="FK17" s="435"/>
      <c r="FL17" s="1204"/>
      <c r="FM17" s="372"/>
      <c r="FN17" s="210"/>
      <c r="FO17" s="210"/>
      <c r="FP17" s="210"/>
      <c r="FQ17" s="210"/>
      <c r="FR17" s="1204"/>
      <c r="FS17" s="58"/>
      <c r="FT17" s="404" t="s">
        <v>93</v>
      </c>
      <c r="FU17" s="404"/>
      <c r="FV17" s="404"/>
      <c r="FW17" s="404"/>
      <c r="FX17" s="1204"/>
      <c r="FY17" s="58"/>
      <c r="FZ17" s="404" t="s">
        <v>93</v>
      </c>
      <c r="GA17" s="404"/>
      <c r="GB17" s="404"/>
      <c r="GC17" s="404"/>
      <c r="GD17" s="1204"/>
      <c r="GE17" s="21">
        <v>1</v>
      </c>
      <c r="GF17" s="21"/>
      <c r="GG17" s="21"/>
      <c r="GH17" s="21"/>
      <c r="GI17" s="21"/>
      <c r="GJ17" s="21"/>
      <c r="GK17" s="21"/>
      <c r="GL17" s="21"/>
      <c r="GM17" s="21"/>
      <c r="GN17" s="21"/>
      <c r="GO17" s="21"/>
      <c r="GP17" s="21"/>
      <c r="GQ17" s="21"/>
      <c r="GR17" s="21"/>
      <c r="GS17" s="21"/>
      <c r="GT17" s="21"/>
      <c r="GU17" s="1230"/>
      <c r="GV17" s="310" t="s">
        <v>2620</v>
      </c>
      <c r="GW17" s="250" t="s">
        <v>2633</v>
      </c>
      <c r="GX17" s="262"/>
      <c r="GY17" s="271"/>
    </row>
    <row r="18" spans="1:207" x14ac:dyDescent="0.25">
      <c r="A18" s="404">
        <v>15</v>
      </c>
      <c r="B18" s="250"/>
      <c r="C18" s="912"/>
      <c r="D18" s="210"/>
      <c r="E18" s="210"/>
      <c r="F18" s="210"/>
      <c r="G18" s="305"/>
      <c r="H18" s="1221"/>
      <c r="I18" s="912"/>
      <c r="J18" s="210"/>
      <c r="K18" s="210"/>
      <c r="L18" s="210"/>
      <c r="M18" s="305"/>
      <c r="N18" s="1210"/>
      <c r="O18" s="911"/>
      <c r="P18" s="210"/>
      <c r="Q18" s="210"/>
      <c r="R18" s="210"/>
      <c r="S18" s="435"/>
      <c r="T18" s="1210"/>
      <c r="U18" s="911"/>
      <c r="V18" s="210"/>
      <c r="W18" s="210"/>
      <c r="X18" s="210"/>
      <c r="Y18" s="435"/>
      <c r="Z18" s="1210"/>
      <c r="AA18" s="520"/>
      <c r="AB18" s="404"/>
      <c r="AC18" s="404"/>
      <c r="AD18" s="404"/>
      <c r="AE18" s="76"/>
      <c r="AF18" s="1210"/>
      <c r="AG18" s="1036"/>
      <c r="AH18" s="210"/>
      <c r="AI18" s="210"/>
      <c r="AJ18" s="420"/>
      <c r="AK18" s="421"/>
      <c r="AL18" s="1210"/>
      <c r="AM18" s="765"/>
      <c r="AN18" s="404"/>
      <c r="AO18" s="210"/>
      <c r="AP18" s="420"/>
      <c r="AQ18" s="421"/>
      <c r="AR18" s="1210"/>
      <c r="AS18" s="523"/>
      <c r="AT18" s="210"/>
      <c r="AU18" s="210"/>
      <c r="AV18" s="420"/>
      <c r="AW18" s="435"/>
      <c r="AX18" s="1210"/>
      <c r="AY18" s="523"/>
      <c r="AZ18" s="210"/>
      <c r="BA18" s="210"/>
      <c r="BB18" s="420"/>
      <c r="BC18" s="435"/>
      <c r="BD18" s="1210"/>
      <c r="BE18" s="765"/>
      <c r="BF18" s="404"/>
      <c r="BG18" s="210"/>
      <c r="BH18" s="420"/>
      <c r="BI18" s="421"/>
      <c r="BJ18" s="1210"/>
      <c r="BK18" s="307"/>
      <c r="BL18" s="307"/>
      <c r="BM18" s="234"/>
      <c r="BN18" s="234"/>
      <c r="BO18" s="234"/>
      <c r="BP18" s="21"/>
      <c r="BQ18" s="23"/>
      <c r="BR18" s="1210"/>
      <c r="BS18" s="58"/>
      <c r="BT18" s="404"/>
      <c r="BU18" s="404"/>
      <c r="BV18" s="404"/>
      <c r="BW18" s="67"/>
      <c r="BX18" s="1210"/>
      <c r="BY18" s="516"/>
      <c r="BZ18" s="404"/>
      <c r="CA18" s="404"/>
      <c r="CB18" s="75"/>
      <c r="CC18" s="76"/>
      <c r="CD18" s="1210"/>
      <c r="CE18" s="516"/>
      <c r="CF18" s="404"/>
      <c r="CG18" s="404"/>
      <c r="CH18" s="75"/>
      <c r="CI18" s="76"/>
      <c r="CJ18" s="1210"/>
      <c r="CK18" s="516"/>
      <c r="CL18" s="404"/>
      <c r="CM18" s="404"/>
      <c r="CN18" s="75"/>
      <c r="CO18" s="76"/>
      <c r="CP18" s="1210"/>
      <c r="CQ18" s="516"/>
      <c r="CR18" s="404"/>
      <c r="CS18" s="404"/>
      <c r="CT18" s="75"/>
      <c r="CU18" s="76"/>
      <c r="CV18" s="1210"/>
      <c r="CW18" s="516"/>
      <c r="CX18" s="404"/>
      <c r="CY18" s="404"/>
      <c r="CZ18" s="75"/>
      <c r="DA18" s="76"/>
      <c r="DB18" s="1210"/>
      <c r="DC18" s="516"/>
      <c r="DD18" s="404"/>
      <c r="DE18" s="404"/>
      <c r="DF18" s="75"/>
      <c r="DG18" s="76"/>
      <c r="DH18" s="1210"/>
      <c r="DI18" s="516"/>
      <c r="DJ18" s="404"/>
      <c r="DK18" s="404"/>
      <c r="DL18" s="75"/>
      <c r="DM18" s="76"/>
      <c r="DN18" s="1210"/>
      <c r="DO18" s="516"/>
      <c r="DP18" s="404"/>
      <c r="DQ18" s="404"/>
      <c r="DR18" s="75"/>
      <c r="DS18" s="76"/>
      <c r="DT18" s="1210"/>
      <c r="DU18" s="516"/>
      <c r="DV18" s="404"/>
      <c r="DW18" s="404"/>
      <c r="DX18" s="75"/>
      <c r="DY18" s="76"/>
      <c r="DZ18" s="1210"/>
      <c r="EA18" s="21"/>
      <c r="EB18" s="21"/>
      <c r="EC18" s="21"/>
      <c r="ED18" s="21"/>
      <c r="EE18" s="21"/>
      <c r="EF18" s="21"/>
      <c r="EG18" s="23"/>
      <c r="EH18" s="1210"/>
      <c r="EI18" s="58"/>
      <c r="EJ18" s="404"/>
      <c r="EK18" s="404"/>
      <c r="EL18" s="404"/>
      <c r="EM18" s="404"/>
      <c r="EN18" s="1204"/>
      <c r="EO18" s="521"/>
      <c r="EP18" s="404"/>
      <c r="EQ18" s="404"/>
      <c r="ER18" s="404"/>
      <c r="ES18" s="404"/>
      <c r="ET18" s="1204"/>
      <c r="EU18" s="521"/>
      <c r="EV18" s="210"/>
      <c r="EW18" s="210"/>
      <c r="EX18" s="210"/>
      <c r="EY18" s="210"/>
      <c r="EZ18" s="1204"/>
      <c r="FA18" s="58"/>
      <c r="FB18" s="404"/>
      <c r="FC18" s="404"/>
      <c r="FD18" s="404"/>
      <c r="FE18" s="404"/>
      <c r="FF18" s="1204"/>
      <c r="FG18" s="756"/>
      <c r="FH18" s="210"/>
      <c r="FI18" s="210"/>
      <c r="FJ18" s="210"/>
      <c r="FK18" s="435"/>
      <c r="FL18" s="1204"/>
      <c r="FM18" s="372"/>
      <c r="FN18" s="210"/>
      <c r="FO18" s="210"/>
      <c r="FP18" s="210"/>
      <c r="FQ18" s="210"/>
      <c r="FR18" s="1204"/>
      <c r="FS18" s="58"/>
      <c r="FT18" s="404" t="s">
        <v>93</v>
      </c>
      <c r="FU18" s="404"/>
      <c r="FV18" s="404"/>
      <c r="FW18" s="404"/>
      <c r="FX18" s="1204"/>
      <c r="FY18" s="58"/>
      <c r="FZ18" s="404" t="s">
        <v>93</v>
      </c>
      <c r="GA18" s="404"/>
      <c r="GB18" s="404"/>
      <c r="GC18" s="404"/>
      <c r="GD18" s="1204"/>
      <c r="GE18" s="21"/>
      <c r="GF18" s="21"/>
      <c r="GG18" s="21"/>
      <c r="GH18" s="21"/>
      <c r="GI18" s="21"/>
      <c r="GJ18" s="21"/>
      <c r="GK18" s="21"/>
      <c r="GL18" s="21"/>
      <c r="GM18" s="21"/>
      <c r="GN18" s="21"/>
      <c r="GO18" s="21"/>
      <c r="GP18" s="21"/>
      <c r="GQ18" s="21"/>
      <c r="GR18" s="21"/>
      <c r="GS18" s="21"/>
      <c r="GT18" s="21"/>
      <c r="GU18" s="1230"/>
      <c r="GV18" s="29"/>
      <c r="GW18" s="234" t="s">
        <v>1072</v>
      </c>
      <c r="GX18" s="262"/>
      <c r="GY18" s="271"/>
    </row>
    <row r="19" spans="1:207" x14ac:dyDescent="0.25">
      <c r="A19" s="404">
        <v>16</v>
      </c>
      <c r="B19" s="250"/>
      <c r="C19" s="912"/>
      <c r="D19" s="210"/>
      <c r="E19" s="210"/>
      <c r="F19" s="210"/>
      <c r="G19" s="305"/>
      <c r="H19" s="1221"/>
      <c r="I19" s="912"/>
      <c r="J19" s="210"/>
      <c r="K19" s="210"/>
      <c r="L19" s="210"/>
      <c r="M19" s="305"/>
      <c r="N19" s="1210"/>
      <c r="O19" s="911"/>
      <c r="P19" s="210"/>
      <c r="Q19" s="210"/>
      <c r="R19" s="210"/>
      <c r="S19" s="435"/>
      <c r="T19" s="1210"/>
      <c r="U19" s="911"/>
      <c r="V19" s="210"/>
      <c r="W19" s="210"/>
      <c r="X19" s="210"/>
      <c r="Y19" s="435"/>
      <c r="Z19" s="1210"/>
      <c r="AA19" s="520"/>
      <c r="AB19" s="404"/>
      <c r="AC19" s="404"/>
      <c r="AD19" s="404"/>
      <c r="AE19" s="76"/>
      <c r="AF19" s="1210"/>
      <c r="AG19" s="1036"/>
      <c r="AH19" s="210"/>
      <c r="AI19" s="210"/>
      <c r="AJ19" s="420"/>
      <c r="AK19" s="421"/>
      <c r="AL19" s="1210"/>
      <c r="AM19" s="765"/>
      <c r="AN19" s="404"/>
      <c r="AO19" s="210"/>
      <c r="AP19" s="420"/>
      <c r="AQ19" s="421"/>
      <c r="AR19" s="1210"/>
      <c r="AS19" s="523"/>
      <c r="AT19" s="210"/>
      <c r="AU19" s="210"/>
      <c r="AV19" s="420"/>
      <c r="AW19" s="435"/>
      <c r="AX19" s="1210"/>
      <c r="AY19" s="523"/>
      <c r="AZ19" s="210"/>
      <c r="BA19" s="210"/>
      <c r="BB19" s="420"/>
      <c r="BC19" s="435"/>
      <c r="BD19" s="1210"/>
      <c r="BE19" s="765"/>
      <c r="BF19" s="404"/>
      <c r="BG19" s="210"/>
      <c r="BH19" s="420"/>
      <c r="BI19" s="421"/>
      <c r="BJ19" s="1210"/>
      <c r="BK19" s="307"/>
      <c r="BL19" s="307"/>
      <c r="BM19" s="234"/>
      <c r="BN19" s="234"/>
      <c r="BO19" s="234"/>
      <c r="BP19" s="21"/>
      <c r="BQ19" s="23"/>
      <c r="BR19" s="1210"/>
      <c r="BS19" s="58"/>
      <c r="BT19" s="404"/>
      <c r="BU19" s="404"/>
      <c r="BV19" s="404"/>
      <c r="BW19" s="67"/>
      <c r="BX19" s="1210"/>
      <c r="BY19" s="516"/>
      <c r="BZ19" s="404"/>
      <c r="CA19" s="404"/>
      <c r="CB19" s="75"/>
      <c r="CC19" s="76"/>
      <c r="CD19" s="1210"/>
      <c r="CE19" s="516"/>
      <c r="CF19" s="404"/>
      <c r="CG19" s="404"/>
      <c r="CH19" s="75"/>
      <c r="CI19" s="76"/>
      <c r="CJ19" s="1210"/>
      <c r="CK19" s="516"/>
      <c r="CL19" s="404"/>
      <c r="CM19" s="404"/>
      <c r="CN19" s="75"/>
      <c r="CO19" s="76"/>
      <c r="CP19" s="1210"/>
      <c r="CQ19" s="516"/>
      <c r="CR19" s="404"/>
      <c r="CS19" s="404"/>
      <c r="CT19" s="75"/>
      <c r="CU19" s="76"/>
      <c r="CV19" s="1210"/>
      <c r="CW19" s="516"/>
      <c r="CX19" s="404"/>
      <c r="CY19" s="404"/>
      <c r="CZ19" s="75"/>
      <c r="DA19" s="76"/>
      <c r="DB19" s="1210"/>
      <c r="DC19" s="516"/>
      <c r="DD19" s="404"/>
      <c r="DE19" s="404"/>
      <c r="DF19" s="75"/>
      <c r="DG19" s="76"/>
      <c r="DH19" s="1210"/>
      <c r="DI19" s="516"/>
      <c r="DJ19" s="404"/>
      <c r="DK19" s="404"/>
      <c r="DL19" s="75"/>
      <c r="DM19" s="76"/>
      <c r="DN19" s="1210"/>
      <c r="DO19" s="516"/>
      <c r="DP19" s="404"/>
      <c r="DQ19" s="404"/>
      <c r="DR19" s="75"/>
      <c r="DS19" s="76"/>
      <c r="DT19" s="1210"/>
      <c r="DU19" s="516"/>
      <c r="DV19" s="404"/>
      <c r="DW19" s="404"/>
      <c r="DX19" s="75"/>
      <c r="DY19" s="76"/>
      <c r="DZ19" s="1210"/>
      <c r="EA19" s="21"/>
      <c r="EB19" s="21"/>
      <c r="EC19" s="21"/>
      <c r="ED19" s="21"/>
      <c r="EE19" s="21"/>
      <c r="EF19" s="21"/>
      <c r="EG19" s="23"/>
      <c r="EH19" s="1210"/>
      <c r="EI19" s="58"/>
      <c r="EJ19" s="404"/>
      <c r="EK19" s="404"/>
      <c r="EL19" s="404"/>
      <c r="EM19" s="404"/>
      <c r="EN19" s="1204"/>
      <c r="EO19" s="521"/>
      <c r="EP19" s="404"/>
      <c r="EQ19" s="404"/>
      <c r="ER19" s="404"/>
      <c r="ES19" s="404"/>
      <c r="ET19" s="1204"/>
      <c r="EU19" s="521"/>
      <c r="EV19" s="210"/>
      <c r="EW19" s="210"/>
      <c r="EX19" s="210"/>
      <c r="EY19" s="210"/>
      <c r="EZ19" s="1204"/>
      <c r="FA19" s="58"/>
      <c r="FB19" s="404"/>
      <c r="FC19" s="404"/>
      <c r="FD19" s="404"/>
      <c r="FE19" s="404"/>
      <c r="FF19" s="1204"/>
      <c r="FG19" s="756"/>
      <c r="FH19" s="210"/>
      <c r="FI19" s="210"/>
      <c r="FJ19" s="210"/>
      <c r="FK19" s="435"/>
      <c r="FL19" s="1204"/>
      <c r="FM19" s="372"/>
      <c r="FN19" s="210"/>
      <c r="FO19" s="210"/>
      <c r="FP19" s="210"/>
      <c r="FQ19" s="210"/>
      <c r="FR19" s="1204"/>
      <c r="FS19" s="58"/>
      <c r="FT19" s="404" t="s">
        <v>93</v>
      </c>
      <c r="FU19" s="404"/>
      <c r="FV19" s="404"/>
      <c r="FW19" s="404"/>
      <c r="FX19" s="1204"/>
      <c r="FY19" s="58"/>
      <c r="FZ19" s="404" t="s">
        <v>93</v>
      </c>
      <c r="GA19" s="404"/>
      <c r="GB19" s="404"/>
      <c r="GC19" s="404"/>
      <c r="GD19" s="1204"/>
      <c r="GE19" s="21"/>
      <c r="GF19" s="21"/>
      <c r="GG19" s="21"/>
      <c r="GH19" s="21"/>
      <c r="GI19" s="21"/>
      <c r="GJ19" s="21"/>
      <c r="GK19" s="21"/>
      <c r="GL19" s="21"/>
      <c r="GM19" s="21"/>
      <c r="GN19" s="21"/>
      <c r="GO19" s="21"/>
      <c r="GP19" s="21"/>
      <c r="GQ19" s="21"/>
      <c r="GR19" s="21"/>
      <c r="GS19" s="21"/>
      <c r="GT19" s="21"/>
      <c r="GU19" s="1230"/>
      <c r="GV19" s="29"/>
      <c r="GW19" s="234" t="s">
        <v>1072</v>
      </c>
      <c r="GX19" s="262"/>
      <c r="GY19" s="271"/>
    </row>
    <row r="20" spans="1:207" x14ac:dyDescent="0.25">
      <c r="A20" s="404">
        <v>17</v>
      </c>
      <c r="B20" s="250"/>
      <c r="C20" s="912"/>
      <c r="D20" s="210"/>
      <c r="E20" s="210"/>
      <c r="F20" s="210"/>
      <c r="G20" s="305"/>
      <c r="H20" s="1221"/>
      <c r="I20" s="912"/>
      <c r="J20" s="210"/>
      <c r="K20" s="210"/>
      <c r="L20" s="210"/>
      <c r="M20" s="305"/>
      <c r="N20" s="1210"/>
      <c r="O20" s="911"/>
      <c r="P20" s="210"/>
      <c r="Q20" s="210"/>
      <c r="R20" s="210"/>
      <c r="S20" s="435"/>
      <c r="T20" s="1210"/>
      <c r="U20" s="911"/>
      <c r="V20" s="210"/>
      <c r="W20" s="210"/>
      <c r="X20" s="210"/>
      <c r="Y20" s="435"/>
      <c r="Z20" s="1210"/>
      <c r="AA20" s="516"/>
      <c r="AB20" s="404"/>
      <c r="AC20" s="404"/>
      <c r="AD20" s="404"/>
      <c r="AE20" s="76"/>
      <c r="AF20" s="1210"/>
      <c r="AG20" s="1036"/>
      <c r="AH20" s="210"/>
      <c r="AI20" s="210"/>
      <c r="AJ20" s="420"/>
      <c r="AK20" s="421"/>
      <c r="AL20" s="1210"/>
      <c r="AM20" s="765"/>
      <c r="AN20" s="404"/>
      <c r="AO20" s="210"/>
      <c r="AP20" s="420"/>
      <c r="AQ20" s="421"/>
      <c r="AR20" s="1210"/>
      <c r="AS20" s="523"/>
      <c r="AT20" s="210"/>
      <c r="AU20" s="210"/>
      <c r="AV20" s="420"/>
      <c r="AW20" s="435"/>
      <c r="AX20" s="1210"/>
      <c r="AY20" s="523"/>
      <c r="AZ20" s="210"/>
      <c r="BA20" s="210"/>
      <c r="BB20" s="420"/>
      <c r="BC20" s="435"/>
      <c r="BD20" s="1210"/>
      <c r="BE20" s="765"/>
      <c r="BF20" s="404"/>
      <c r="BG20" s="210"/>
      <c r="BH20" s="420"/>
      <c r="BI20" s="421"/>
      <c r="BJ20" s="1210"/>
      <c r="BK20" s="307"/>
      <c r="BL20" s="307"/>
      <c r="BM20" s="234"/>
      <c r="BN20" s="234"/>
      <c r="BO20" s="234"/>
      <c r="BP20" s="21"/>
      <c r="BQ20" s="23"/>
      <c r="BR20" s="1210"/>
      <c r="BS20" s="58"/>
      <c r="BT20" s="404"/>
      <c r="BU20" s="404"/>
      <c r="BV20" s="404"/>
      <c r="BW20" s="67"/>
      <c r="BX20" s="1210"/>
      <c r="BY20" s="516"/>
      <c r="BZ20" s="404"/>
      <c r="CA20" s="404"/>
      <c r="CB20" s="75"/>
      <c r="CC20" s="76"/>
      <c r="CD20" s="1210"/>
      <c r="CE20" s="516"/>
      <c r="CF20" s="404"/>
      <c r="CG20" s="404"/>
      <c r="CH20" s="75"/>
      <c r="CI20" s="76"/>
      <c r="CJ20" s="1210"/>
      <c r="CK20" s="516"/>
      <c r="CL20" s="404"/>
      <c r="CM20" s="404"/>
      <c r="CN20" s="75"/>
      <c r="CO20" s="76"/>
      <c r="CP20" s="1210"/>
      <c r="CQ20" s="516"/>
      <c r="CR20" s="404"/>
      <c r="CS20" s="404"/>
      <c r="CT20" s="75"/>
      <c r="CU20" s="76"/>
      <c r="CV20" s="1210"/>
      <c r="CW20" s="516"/>
      <c r="CX20" s="404"/>
      <c r="CY20" s="404"/>
      <c r="CZ20" s="75"/>
      <c r="DA20" s="76"/>
      <c r="DB20" s="1210"/>
      <c r="DC20" s="516"/>
      <c r="DD20" s="404"/>
      <c r="DE20" s="404"/>
      <c r="DF20" s="75"/>
      <c r="DG20" s="76"/>
      <c r="DH20" s="1210"/>
      <c r="DI20" s="516"/>
      <c r="DJ20" s="404"/>
      <c r="DK20" s="404"/>
      <c r="DL20" s="75"/>
      <c r="DM20" s="76"/>
      <c r="DN20" s="1210"/>
      <c r="DO20" s="516"/>
      <c r="DP20" s="404"/>
      <c r="DQ20" s="404"/>
      <c r="DR20" s="75"/>
      <c r="DS20" s="76"/>
      <c r="DT20" s="1210"/>
      <c r="DU20" s="516"/>
      <c r="DV20" s="404"/>
      <c r="DW20" s="404"/>
      <c r="DX20" s="75"/>
      <c r="DY20" s="76"/>
      <c r="DZ20" s="1210"/>
      <c r="EA20" s="21"/>
      <c r="EB20" s="21"/>
      <c r="EC20" s="21"/>
      <c r="ED20" s="21"/>
      <c r="EE20" s="21"/>
      <c r="EF20" s="21"/>
      <c r="EG20" s="23"/>
      <c r="EH20" s="1210"/>
      <c r="EI20" s="58"/>
      <c r="EJ20" s="404"/>
      <c r="EK20" s="404"/>
      <c r="EL20" s="404"/>
      <c r="EM20" s="404"/>
      <c r="EN20" s="1204"/>
      <c r="EO20" s="908"/>
      <c r="EP20" s="404"/>
      <c r="EQ20" s="404"/>
      <c r="ER20" s="404"/>
      <c r="ES20" s="404"/>
      <c r="ET20" s="1204"/>
      <c r="EU20" s="908"/>
      <c r="EV20" s="404"/>
      <c r="EW20" s="404"/>
      <c r="EX20" s="404"/>
      <c r="EY20" s="404"/>
      <c r="EZ20" s="1204"/>
      <c r="FA20" s="58"/>
      <c r="FB20" s="404"/>
      <c r="FC20" s="404"/>
      <c r="FD20" s="404"/>
      <c r="FE20" s="404"/>
      <c r="FF20" s="1204"/>
      <c r="FG20" s="756"/>
      <c r="FH20" s="210"/>
      <c r="FI20" s="210"/>
      <c r="FJ20" s="210"/>
      <c r="FK20" s="435"/>
      <c r="FL20" s="1204"/>
      <c r="FM20" s="372"/>
      <c r="FN20" s="210"/>
      <c r="FO20" s="210"/>
      <c r="FP20" s="210"/>
      <c r="FQ20" s="210"/>
      <c r="FR20" s="1204"/>
      <c r="FS20" s="58"/>
      <c r="FT20" s="404" t="s">
        <v>93</v>
      </c>
      <c r="FU20" s="404"/>
      <c r="FV20" s="404"/>
      <c r="FW20" s="404"/>
      <c r="FX20" s="1204"/>
      <c r="FY20" s="58"/>
      <c r="FZ20" s="404" t="s">
        <v>93</v>
      </c>
      <c r="GA20" s="404"/>
      <c r="GB20" s="404"/>
      <c r="GC20" s="404"/>
      <c r="GD20" s="1204"/>
      <c r="GE20" s="21"/>
      <c r="GF20" s="21"/>
      <c r="GG20" s="21"/>
      <c r="GH20" s="21"/>
      <c r="GI20" s="21"/>
      <c r="GJ20" s="21"/>
      <c r="GK20" s="21"/>
      <c r="GL20" s="21"/>
      <c r="GM20" s="21"/>
      <c r="GN20" s="21"/>
      <c r="GO20" s="21"/>
      <c r="GP20" s="21"/>
      <c r="GQ20" s="21"/>
      <c r="GR20" s="21"/>
      <c r="GS20" s="21"/>
      <c r="GT20" s="21"/>
      <c r="GU20" s="1230"/>
      <c r="GV20" s="29"/>
      <c r="GW20" s="234" t="s">
        <v>1072</v>
      </c>
      <c r="GX20" s="262"/>
      <c r="GY20" s="271"/>
    </row>
    <row r="21" spans="1:207" x14ac:dyDescent="0.25">
      <c r="A21" s="404">
        <v>18</v>
      </c>
      <c r="B21" s="250"/>
      <c r="C21" s="912"/>
      <c r="D21" s="210"/>
      <c r="E21" s="210"/>
      <c r="F21" s="210"/>
      <c r="G21" s="305"/>
      <c r="H21" s="1221"/>
      <c r="I21" s="912"/>
      <c r="J21" s="210"/>
      <c r="K21" s="210"/>
      <c r="L21" s="210"/>
      <c r="M21" s="305"/>
      <c r="N21" s="1210"/>
      <c r="O21" s="911"/>
      <c r="P21" s="210"/>
      <c r="Q21" s="210"/>
      <c r="R21" s="210"/>
      <c r="S21" s="435"/>
      <c r="T21" s="1210"/>
      <c r="U21" s="911"/>
      <c r="V21" s="210"/>
      <c r="W21" s="210"/>
      <c r="X21" s="210"/>
      <c r="Y21" s="435"/>
      <c r="Z21" s="1210"/>
      <c r="AA21" s="516"/>
      <c r="AB21" s="404"/>
      <c r="AC21" s="404"/>
      <c r="AD21" s="404"/>
      <c r="AE21" s="76"/>
      <c r="AF21" s="1210"/>
      <c r="AG21" s="1036"/>
      <c r="AH21" s="210"/>
      <c r="AI21" s="210"/>
      <c r="AJ21" s="420"/>
      <c r="AK21" s="421"/>
      <c r="AL21" s="1210"/>
      <c r="AM21" s="765"/>
      <c r="AN21" s="404"/>
      <c r="AO21" s="210"/>
      <c r="AP21" s="420"/>
      <c r="AQ21" s="421"/>
      <c r="AR21" s="1210"/>
      <c r="AS21" s="523"/>
      <c r="AT21" s="210"/>
      <c r="AU21" s="210"/>
      <c r="AV21" s="420"/>
      <c r="AW21" s="435"/>
      <c r="AX21" s="1210"/>
      <c r="AY21" s="523"/>
      <c r="AZ21" s="210"/>
      <c r="BA21" s="210"/>
      <c r="BB21" s="420"/>
      <c r="BC21" s="435"/>
      <c r="BD21" s="1210"/>
      <c r="BE21" s="765"/>
      <c r="BF21" s="404"/>
      <c r="BG21" s="210"/>
      <c r="BH21" s="420"/>
      <c r="BI21" s="421"/>
      <c r="BJ21" s="1210"/>
      <c r="BK21" s="307"/>
      <c r="BL21" s="307"/>
      <c r="BM21" s="234"/>
      <c r="BN21" s="234"/>
      <c r="BO21" s="234"/>
      <c r="BP21" s="21"/>
      <c r="BQ21" s="23"/>
      <c r="BR21" s="1210"/>
      <c r="BS21" s="58"/>
      <c r="BT21" s="404"/>
      <c r="BU21" s="404"/>
      <c r="BV21" s="404"/>
      <c r="BW21" s="67"/>
      <c r="BX21" s="1210"/>
      <c r="BY21" s="516"/>
      <c r="BZ21" s="404"/>
      <c r="CA21" s="404"/>
      <c r="CB21" s="75"/>
      <c r="CC21" s="76"/>
      <c r="CD21" s="1210"/>
      <c r="CE21" s="516"/>
      <c r="CF21" s="404"/>
      <c r="CG21" s="404"/>
      <c r="CH21" s="75"/>
      <c r="CI21" s="76"/>
      <c r="CJ21" s="1210"/>
      <c r="CK21" s="516"/>
      <c r="CL21" s="404"/>
      <c r="CM21" s="404"/>
      <c r="CN21" s="75"/>
      <c r="CO21" s="76"/>
      <c r="CP21" s="1210"/>
      <c r="CQ21" s="516"/>
      <c r="CR21" s="404"/>
      <c r="CS21" s="404"/>
      <c r="CT21" s="75"/>
      <c r="CU21" s="76"/>
      <c r="CV21" s="1210"/>
      <c r="CW21" s="516"/>
      <c r="CX21" s="404"/>
      <c r="CY21" s="404"/>
      <c r="CZ21" s="75"/>
      <c r="DA21" s="76"/>
      <c r="DB21" s="1210"/>
      <c r="DC21" s="516"/>
      <c r="DD21" s="404"/>
      <c r="DE21" s="404"/>
      <c r="DF21" s="75"/>
      <c r="DG21" s="76"/>
      <c r="DH21" s="1210"/>
      <c r="DI21" s="516"/>
      <c r="DJ21" s="404"/>
      <c r="DK21" s="404"/>
      <c r="DL21" s="75"/>
      <c r="DM21" s="76"/>
      <c r="DN21" s="1210"/>
      <c r="DO21" s="516"/>
      <c r="DP21" s="404"/>
      <c r="DQ21" s="404"/>
      <c r="DR21" s="75"/>
      <c r="DS21" s="76"/>
      <c r="DT21" s="1210"/>
      <c r="DU21" s="516"/>
      <c r="DV21" s="404"/>
      <c r="DW21" s="404"/>
      <c r="DX21" s="75"/>
      <c r="DY21" s="76"/>
      <c r="DZ21" s="1210"/>
      <c r="EA21" s="21"/>
      <c r="EB21" s="21"/>
      <c r="EC21" s="21"/>
      <c r="ED21" s="21"/>
      <c r="EE21" s="21"/>
      <c r="EF21" s="21"/>
      <c r="EG21" s="23"/>
      <c r="EH21" s="1210"/>
      <c r="EI21" s="58"/>
      <c r="EJ21" s="404"/>
      <c r="EK21" s="404"/>
      <c r="EL21" s="404"/>
      <c r="EM21" s="404"/>
      <c r="EN21" s="1204"/>
      <c r="EO21" s="521"/>
      <c r="EP21" s="404"/>
      <c r="EQ21" s="404"/>
      <c r="ER21" s="404"/>
      <c r="ES21" s="404"/>
      <c r="ET21" s="1204"/>
      <c r="EU21" s="521"/>
      <c r="EV21" s="404"/>
      <c r="EW21" s="404"/>
      <c r="EX21" s="404"/>
      <c r="EY21" s="404"/>
      <c r="EZ21" s="1204"/>
      <c r="FA21" s="58"/>
      <c r="FB21" s="404"/>
      <c r="FC21" s="404"/>
      <c r="FD21" s="404"/>
      <c r="FE21" s="404"/>
      <c r="FF21" s="1204"/>
      <c r="FG21" s="756"/>
      <c r="FH21" s="210"/>
      <c r="FI21" s="210"/>
      <c r="FJ21" s="210"/>
      <c r="FK21" s="435"/>
      <c r="FL21" s="1204"/>
      <c r="FM21" s="372"/>
      <c r="FN21" s="210"/>
      <c r="FO21" s="210"/>
      <c r="FP21" s="210"/>
      <c r="FQ21" s="210"/>
      <c r="FR21" s="1204"/>
      <c r="FS21" s="58"/>
      <c r="FT21" s="404" t="s">
        <v>93</v>
      </c>
      <c r="FU21" s="404"/>
      <c r="FV21" s="404"/>
      <c r="FW21" s="404"/>
      <c r="FX21" s="1204"/>
      <c r="FY21" s="58"/>
      <c r="FZ21" s="404" t="s">
        <v>93</v>
      </c>
      <c r="GA21" s="404"/>
      <c r="GB21" s="404"/>
      <c r="GC21" s="404"/>
      <c r="GD21" s="1204"/>
      <c r="GE21" s="21"/>
      <c r="GF21" s="21"/>
      <c r="GG21" s="21"/>
      <c r="GH21" s="21"/>
      <c r="GI21" s="21"/>
      <c r="GJ21" s="21"/>
      <c r="GK21" s="21"/>
      <c r="GL21" s="21"/>
      <c r="GM21" s="21"/>
      <c r="GN21" s="21"/>
      <c r="GO21" s="21"/>
      <c r="GP21" s="21"/>
      <c r="GQ21" s="21"/>
      <c r="GR21" s="21"/>
      <c r="GS21" s="21"/>
      <c r="GT21" s="21"/>
      <c r="GU21" s="1230"/>
      <c r="GV21" s="29"/>
      <c r="GW21" s="234" t="s">
        <v>1072</v>
      </c>
      <c r="GX21" s="262"/>
      <c r="GY21" s="271"/>
    </row>
    <row r="22" spans="1:207" x14ac:dyDescent="0.25">
      <c r="A22" s="404">
        <v>19</v>
      </c>
      <c r="B22" s="250"/>
      <c r="C22" s="912"/>
      <c r="D22" s="210"/>
      <c r="E22" s="210"/>
      <c r="F22" s="210"/>
      <c r="G22" s="305"/>
      <c r="H22" s="1221"/>
      <c r="I22" s="912"/>
      <c r="J22" s="210"/>
      <c r="K22" s="210"/>
      <c r="L22" s="210"/>
      <c r="M22" s="305"/>
      <c r="N22" s="1210"/>
      <c r="O22" s="911"/>
      <c r="P22" s="210"/>
      <c r="Q22" s="210"/>
      <c r="R22" s="210"/>
      <c r="S22" s="435"/>
      <c r="T22" s="1210"/>
      <c r="U22" s="911"/>
      <c r="V22" s="210"/>
      <c r="W22" s="210"/>
      <c r="X22" s="210"/>
      <c r="Y22" s="435"/>
      <c r="Z22" s="1210"/>
      <c r="AA22" s="516"/>
      <c r="AB22" s="404"/>
      <c r="AC22" s="404"/>
      <c r="AD22" s="404"/>
      <c r="AE22" s="76"/>
      <c r="AF22" s="1210"/>
      <c r="AG22" s="1036"/>
      <c r="AH22" s="210"/>
      <c r="AI22" s="210"/>
      <c r="AJ22" s="420"/>
      <c r="AK22" s="421"/>
      <c r="AL22" s="1210"/>
      <c r="AM22" s="765"/>
      <c r="AN22" s="404"/>
      <c r="AO22" s="210"/>
      <c r="AP22" s="420"/>
      <c r="AQ22" s="421"/>
      <c r="AR22" s="1210"/>
      <c r="AS22" s="523"/>
      <c r="AT22" s="210"/>
      <c r="AU22" s="210"/>
      <c r="AV22" s="420"/>
      <c r="AW22" s="435"/>
      <c r="AX22" s="1210"/>
      <c r="AY22" s="523"/>
      <c r="AZ22" s="210"/>
      <c r="BA22" s="210"/>
      <c r="BB22" s="420"/>
      <c r="BC22" s="435"/>
      <c r="BD22" s="1210"/>
      <c r="BE22" s="765"/>
      <c r="BF22" s="404"/>
      <c r="BG22" s="210"/>
      <c r="BH22" s="420"/>
      <c r="BI22" s="421"/>
      <c r="BJ22" s="1210"/>
      <c r="BK22" s="307"/>
      <c r="BL22" s="307"/>
      <c r="BM22" s="234"/>
      <c r="BN22" s="234"/>
      <c r="BO22" s="234"/>
      <c r="BP22" s="21"/>
      <c r="BQ22" s="23"/>
      <c r="BR22" s="1210"/>
      <c r="BS22" s="58"/>
      <c r="BT22" s="404"/>
      <c r="BU22" s="404"/>
      <c r="BV22" s="404"/>
      <c r="BW22" s="67"/>
      <c r="BX22" s="1210"/>
      <c r="BY22" s="516"/>
      <c r="BZ22" s="404"/>
      <c r="CA22" s="404"/>
      <c r="CB22" s="75"/>
      <c r="CC22" s="76"/>
      <c r="CD22" s="1210"/>
      <c r="CE22" s="516"/>
      <c r="CF22" s="404"/>
      <c r="CG22" s="404"/>
      <c r="CH22" s="75"/>
      <c r="CI22" s="76"/>
      <c r="CJ22" s="1210"/>
      <c r="CK22" s="516"/>
      <c r="CL22" s="404"/>
      <c r="CM22" s="404"/>
      <c r="CN22" s="75"/>
      <c r="CO22" s="76"/>
      <c r="CP22" s="1210"/>
      <c r="CQ22" s="516"/>
      <c r="CR22" s="404"/>
      <c r="CS22" s="404"/>
      <c r="CT22" s="75"/>
      <c r="CU22" s="76"/>
      <c r="CV22" s="1210"/>
      <c r="CW22" s="516"/>
      <c r="CX22" s="404"/>
      <c r="CY22" s="404"/>
      <c r="CZ22" s="75"/>
      <c r="DA22" s="76"/>
      <c r="DB22" s="1210"/>
      <c r="DC22" s="516"/>
      <c r="DD22" s="404"/>
      <c r="DE22" s="404"/>
      <c r="DF22" s="75"/>
      <c r="DG22" s="76"/>
      <c r="DH22" s="1210"/>
      <c r="DI22" s="516"/>
      <c r="DJ22" s="404"/>
      <c r="DK22" s="404"/>
      <c r="DL22" s="75"/>
      <c r="DM22" s="76"/>
      <c r="DN22" s="1210"/>
      <c r="DO22" s="516"/>
      <c r="DP22" s="404"/>
      <c r="DQ22" s="404"/>
      <c r="DR22" s="75"/>
      <c r="DS22" s="76"/>
      <c r="DT22" s="1210"/>
      <c r="DU22" s="516"/>
      <c r="DV22" s="404"/>
      <c r="DW22" s="404"/>
      <c r="DX22" s="75"/>
      <c r="DY22" s="76"/>
      <c r="DZ22" s="1210"/>
      <c r="EA22" s="21"/>
      <c r="EB22" s="21"/>
      <c r="EC22" s="21"/>
      <c r="ED22" s="21"/>
      <c r="EE22" s="21"/>
      <c r="EF22" s="21"/>
      <c r="EG22" s="23"/>
      <c r="EH22" s="1210"/>
      <c r="EI22" s="58"/>
      <c r="EJ22" s="404"/>
      <c r="EK22" s="404"/>
      <c r="EL22" s="404"/>
      <c r="EM22" s="404"/>
      <c r="EN22" s="1204"/>
      <c r="EO22" s="521"/>
      <c r="EP22" s="404"/>
      <c r="EQ22" s="404"/>
      <c r="ER22" s="404"/>
      <c r="ES22" s="404"/>
      <c r="ET22" s="1204"/>
      <c r="EU22" s="521"/>
      <c r="EV22" s="404"/>
      <c r="EW22" s="404"/>
      <c r="EX22" s="404"/>
      <c r="EY22" s="404"/>
      <c r="EZ22" s="1204"/>
      <c r="FA22" s="58"/>
      <c r="FB22" s="404"/>
      <c r="FC22" s="404"/>
      <c r="FD22" s="404"/>
      <c r="FE22" s="404"/>
      <c r="FF22" s="1204"/>
      <c r="FG22" s="756"/>
      <c r="FH22" s="210"/>
      <c r="FI22" s="210"/>
      <c r="FJ22" s="210"/>
      <c r="FK22" s="435"/>
      <c r="FL22" s="1204"/>
      <c r="FM22" s="372"/>
      <c r="FN22" s="210"/>
      <c r="FO22" s="210"/>
      <c r="FP22" s="210"/>
      <c r="FQ22" s="210"/>
      <c r="FR22" s="1204"/>
      <c r="FS22" s="58"/>
      <c r="FT22" s="404" t="s">
        <v>93</v>
      </c>
      <c r="FU22" s="404"/>
      <c r="FV22" s="404"/>
      <c r="FW22" s="404"/>
      <c r="FX22" s="1204"/>
      <c r="FY22" s="58"/>
      <c r="FZ22" s="404" t="s">
        <v>93</v>
      </c>
      <c r="GA22" s="404"/>
      <c r="GB22" s="404"/>
      <c r="GC22" s="404"/>
      <c r="GD22" s="1204"/>
      <c r="GE22" s="21"/>
      <c r="GF22" s="21"/>
      <c r="GG22" s="21"/>
      <c r="GH22" s="21"/>
      <c r="GI22" s="21"/>
      <c r="GJ22" s="21"/>
      <c r="GK22" s="21"/>
      <c r="GL22" s="21"/>
      <c r="GM22" s="21"/>
      <c r="GN22" s="21"/>
      <c r="GO22" s="21"/>
      <c r="GP22" s="21"/>
      <c r="GQ22" s="21"/>
      <c r="GR22" s="21"/>
      <c r="GS22" s="21"/>
      <c r="GT22" s="21"/>
      <c r="GU22" s="1230"/>
      <c r="GV22" s="216"/>
      <c r="GW22" s="234" t="s">
        <v>1072</v>
      </c>
      <c r="GX22" s="262"/>
      <c r="GY22" s="271"/>
    </row>
    <row r="23" spans="1:207" x14ac:dyDescent="0.25">
      <c r="A23" s="404">
        <v>20</v>
      </c>
      <c r="B23" s="250"/>
      <c r="C23" s="912"/>
      <c r="D23" s="210"/>
      <c r="E23" s="210"/>
      <c r="F23" s="210"/>
      <c r="G23" s="305"/>
      <c r="H23" s="1221"/>
      <c r="I23" s="912"/>
      <c r="J23" s="210"/>
      <c r="K23" s="210"/>
      <c r="L23" s="210"/>
      <c r="M23" s="305"/>
      <c r="N23" s="1210"/>
      <c r="O23" s="911"/>
      <c r="P23" s="210"/>
      <c r="Q23" s="210"/>
      <c r="R23" s="210"/>
      <c r="S23" s="435"/>
      <c r="T23" s="1210"/>
      <c r="U23" s="911"/>
      <c r="V23" s="210"/>
      <c r="W23" s="210"/>
      <c r="X23" s="210"/>
      <c r="Y23" s="435"/>
      <c r="Z23" s="1210"/>
      <c r="AA23" s="516"/>
      <c r="AB23" s="404"/>
      <c r="AC23" s="404"/>
      <c r="AD23" s="404"/>
      <c r="AE23" s="76"/>
      <c r="AF23" s="1210"/>
      <c r="AG23" s="1037"/>
      <c r="AH23" s="210"/>
      <c r="AI23" s="210"/>
      <c r="AJ23" s="420"/>
      <c r="AK23" s="421"/>
      <c r="AL23" s="1210"/>
      <c r="AM23" s="765"/>
      <c r="AN23" s="404"/>
      <c r="AO23" s="210"/>
      <c r="AP23" s="420"/>
      <c r="AQ23" s="421"/>
      <c r="AR23" s="1210"/>
      <c r="AS23" s="909"/>
      <c r="AT23" s="210"/>
      <c r="AU23" s="210"/>
      <c r="AV23" s="420"/>
      <c r="AW23" s="435"/>
      <c r="AX23" s="1210"/>
      <c r="AY23" s="909"/>
      <c r="AZ23" s="210"/>
      <c r="BA23" s="210"/>
      <c r="BB23" s="420"/>
      <c r="BC23" s="435"/>
      <c r="BD23" s="1210"/>
      <c r="BE23" s="765"/>
      <c r="BF23" s="404"/>
      <c r="BG23" s="210"/>
      <c r="BH23" s="420"/>
      <c r="BI23" s="421"/>
      <c r="BJ23" s="1210"/>
      <c r="BK23" s="307"/>
      <c r="BL23" s="307"/>
      <c r="BM23" s="307"/>
      <c r="BN23" s="234"/>
      <c r="BO23" s="234"/>
      <c r="BP23" s="21"/>
      <c r="BQ23" s="23"/>
      <c r="BR23" s="1210"/>
      <c r="BS23" s="58"/>
      <c r="BT23" s="404"/>
      <c r="BU23" s="404"/>
      <c r="BV23" s="404"/>
      <c r="BW23" s="67"/>
      <c r="BX23" s="1210"/>
      <c r="BY23" s="516"/>
      <c r="BZ23" s="404"/>
      <c r="CA23" s="404"/>
      <c r="CB23" s="75"/>
      <c r="CC23" s="76"/>
      <c r="CD23" s="1210"/>
      <c r="CE23" s="516"/>
      <c r="CF23" s="404"/>
      <c r="CG23" s="404"/>
      <c r="CH23" s="75"/>
      <c r="CI23" s="76"/>
      <c r="CJ23" s="1210"/>
      <c r="CK23" s="516"/>
      <c r="CL23" s="404"/>
      <c r="CM23" s="404"/>
      <c r="CN23" s="75"/>
      <c r="CO23" s="76"/>
      <c r="CP23" s="1210"/>
      <c r="CQ23" s="516"/>
      <c r="CR23" s="404"/>
      <c r="CS23" s="404"/>
      <c r="CT23" s="75"/>
      <c r="CU23" s="76"/>
      <c r="CV23" s="1210"/>
      <c r="CW23" s="516"/>
      <c r="CX23" s="404"/>
      <c r="CY23" s="404"/>
      <c r="CZ23" s="75"/>
      <c r="DA23" s="76"/>
      <c r="DB23" s="1210"/>
      <c r="DC23" s="516"/>
      <c r="DD23" s="404"/>
      <c r="DE23" s="404"/>
      <c r="DF23" s="75"/>
      <c r="DG23" s="76"/>
      <c r="DH23" s="1210"/>
      <c r="DI23" s="516"/>
      <c r="DJ23" s="404"/>
      <c r="DK23" s="404"/>
      <c r="DL23" s="75"/>
      <c r="DM23" s="76"/>
      <c r="DN23" s="1210"/>
      <c r="DO23" s="516"/>
      <c r="DP23" s="404"/>
      <c r="DQ23" s="404"/>
      <c r="DR23" s="75"/>
      <c r="DS23" s="76"/>
      <c r="DT23" s="1210"/>
      <c r="DU23" s="516"/>
      <c r="DV23" s="404"/>
      <c r="DW23" s="404"/>
      <c r="DX23" s="75"/>
      <c r="DY23" s="76"/>
      <c r="DZ23" s="1210"/>
      <c r="EA23" s="21"/>
      <c r="EB23" s="21"/>
      <c r="EC23" s="21"/>
      <c r="ED23" s="21"/>
      <c r="EE23" s="21"/>
      <c r="EF23" s="21"/>
      <c r="EG23" s="23"/>
      <c r="EH23" s="1210"/>
      <c r="EI23" s="58"/>
      <c r="EJ23" s="404"/>
      <c r="EK23" s="404"/>
      <c r="EL23" s="404"/>
      <c r="EM23" s="404"/>
      <c r="EN23" s="1204"/>
      <c r="EO23" s="521"/>
      <c r="EP23" s="404"/>
      <c r="EQ23" s="404"/>
      <c r="ER23" s="404"/>
      <c r="ES23" s="404"/>
      <c r="ET23" s="1204"/>
      <c r="EU23" s="521"/>
      <c r="EV23" s="404"/>
      <c r="EW23" s="404"/>
      <c r="EX23" s="404"/>
      <c r="EY23" s="404"/>
      <c r="EZ23" s="1204"/>
      <c r="FA23" s="58"/>
      <c r="FB23" s="404"/>
      <c r="FC23" s="404"/>
      <c r="FD23" s="404"/>
      <c r="FE23" s="404"/>
      <c r="FF23" s="1204"/>
      <c r="FG23" s="756"/>
      <c r="FH23" s="210"/>
      <c r="FI23" s="210"/>
      <c r="FJ23" s="210"/>
      <c r="FK23" s="435"/>
      <c r="FL23" s="1204"/>
      <c r="FM23" s="372"/>
      <c r="FN23" s="210"/>
      <c r="FO23" s="210"/>
      <c r="FP23" s="210"/>
      <c r="FQ23" s="210"/>
      <c r="FR23" s="1204"/>
      <c r="FS23" s="58"/>
      <c r="FT23" s="404" t="s">
        <v>93</v>
      </c>
      <c r="FU23" s="404"/>
      <c r="FV23" s="404"/>
      <c r="FW23" s="404"/>
      <c r="FX23" s="1204"/>
      <c r="FY23" s="58"/>
      <c r="FZ23" s="404" t="s">
        <v>93</v>
      </c>
      <c r="GA23" s="404"/>
      <c r="GB23" s="404"/>
      <c r="GC23" s="404"/>
      <c r="GD23" s="1204"/>
      <c r="GE23" s="21"/>
      <c r="GF23" s="21"/>
      <c r="GG23" s="21"/>
      <c r="GH23" s="21"/>
      <c r="GI23" s="21"/>
      <c r="GJ23" s="21"/>
      <c r="GK23" s="21"/>
      <c r="GL23" s="21"/>
      <c r="GM23" s="21"/>
      <c r="GN23" s="21"/>
      <c r="GO23" s="21"/>
      <c r="GP23" s="21"/>
      <c r="GQ23" s="21"/>
      <c r="GR23" s="21"/>
      <c r="GS23" s="21"/>
      <c r="GT23" s="21"/>
      <c r="GU23" s="1230"/>
      <c r="GV23" s="358"/>
      <c r="GW23" s="234" t="s">
        <v>1072</v>
      </c>
      <c r="GX23" s="262"/>
      <c r="GY23" s="271"/>
    </row>
    <row r="24" spans="1:207" x14ac:dyDescent="0.25">
      <c r="A24" s="404">
        <v>21</v>
      </c>
      <c r="B24" s="250"/>
      <c r="C24" s="912"/>
      <c r="D24" s="210"/>
      <c r="E24" s="210"/>
      <c r="F24" s="210"/>
      <c r="G24" s="305"/>
      <c r="H24" s="1221"/>
      <c r="I24" s="912"/>
      <c r="J24" s="210"/>
      <c r="K24" s="210"/>
      <c r="L24" s="210"/>
      <c r="M24" s="305"/>
      <c r="N24" s="1210"/>
      <c r="O24" s="911"/>
      <c r="P24" s="210"/>
      <c r="Q24" s="210"/>
      <c r="R24" s="210"/>
      <c r="S24" s="435"/>
      <c r="T24" s="1210"/>
      <c r="U24" s="911"/>
      <c r="V24" s="210"/>
      <c r="W24" s="210"/>
      <c r="X24" s="210"/>
      <c r="Y24" s="435"/>
      <c r="Z24" s="1210"/>
      <c r="AA24" s="516"/>
      <c r="AB24" s="404"/>
      <c r="AC24" s="404"/>
      <c r="AD24" s="404"/>
      <c r="AE24" s="76"/>
      <c r="AF24" s="1210"/>
      <c r="AG24" s="1037"/>
      <c r="AH24" s="210"/>
      <c r="AI24" s="210"/>
      <c r="AJ24" s="420"/>
      <c r="AK24" s="421"/>
      <c r="AL24" s="1210"/>
      <c r="AM24" s="765"/>
      <c r="AN24" s="404"/>
      <c r="AO24" s="210"/>
      <c r="AP24" s="420"/>
      <c r="AQ24" s="421"/>
      <c r="AR24" s="1210"/>
      <c r="AS24" s="909"/>
      <c r="AT24" s="210"/>
      <c r="AU24" s="210"/>
      <c r="AV24" s="420"/>
      <c r="AW24" s="435"/>
      <c r="AX24" s="1210"/>
      <c r="AY24" s="909"/>
      <c r="AZ24" s="210"/>
      <c r="BA24" s="210"/>
      <c r="BB24" s="420"/>
      <c r="BC24" s="435"/>
      <c r="BD24" s="1210"/>
      <c r="BE24" s="765"/>
      <c r="BF24" s="404"/>
      <c r="BG24" s="210"/>
      <c r="BH24" s="420"/>
      <c r="BI24" s="421"/>
      <c r="BJ24" s="1210"/>
      <c r="BK24" s="307"/>
      <c r="BL24" s="307"/>
      <c r="BM24" s="307"/>
      <c r="BN24" s="234"/>
      <c r="BO24" s="234"/>
      <c r="BP24" s="21"/>
      <c r="BQ24" s="23"/>
      <c r="BR24" s="1210"/>
      <c r="BS24" s="58"/>
      <c r="BT24" s="404"/>
      <c r="BU24" s="404"/>
      <c r="BV24" s="404"/>
      <c r="BW24" s="67"/>
      <c r="BX24" s="1210"/>
      <c r="BY24" s="516"/>
      <c r="BZ24" s="404"/>
      <c r="CA24" s="404"/>
      <c r="CB24" s="75"/>
      <c r="CC24" s="76"/>
      <c r="CD24" s="1210"/>
      <c r="CE24" s="516"/>
      <c r="CF24" s="404"/>
      <c r="CG24" s="404"/>
      <c r="CH24" s="75"/>
      <c r="CI24" s="76"/>
      <c r="CJ24" s="1210"/>
      <c r="CK24" s="516"/>
      <c r="CL24" s="404"/>
      <c r="CM24" s="404"/>
      <c r="CN24" s="75"/>
      <c r="CO24" s="76"/>
      <c r="CP24" s="1210"/>
      <c r="CQ24" s="516"/>
      <c r="CR24" s="404"/>
      <c r="CS24" s="404"/>
      <c r="CT24" s="75"/>
      <c r="CU24" s="76"/>
      <c r="CV24" s="1210"/>
      <c r="CW24" s="516"/>
      <c r="CX24" s="404"/>
      <c r="CY24" s="404"/>
      <c r="CZ24" s="75"/>
      <c r="DA24" s="76"/>
      <c r="DB24" s="1210"/>
      <c r="DC24" s="516"/>
      <c r="DD24" s="404"/>
      <c r="DE24" s="404"/>
      <c r="DF24" s="75"/>
      <c r="DG24" s="76"/>
      <c r="DH24" s="1210"/>
      <c r="DI24" s="516"/>
      <c r="DJ24" s="404"/>
      <c r="DK24" s="404"/>
      <c r="DL24" s="75"/>
      <c r="DM24" s="76"/>
      <c r="DN24" s="1210"/>
      <c r="DO24" s="516"/>
      <c r="DP24" s="404"/>
      <c r="DQ24" s="404"/>
      <c r="DR24" s="75"/>
      <c r="DS24" s="76"/>
      <c r="DT24" s="1210"/>
      <c r="DU24" s="516"/>
      <c r="DV24" s="404"/>
      <c r="DW24" s="404"/>
      <c r="DX24" s="75"/>
      <c r="DY24" s="76"/>
      <c r="DZ24" s="1210"/>
      <c r="EA24" s="21"/>
      <c r="EB24" s="21"/>
      <c r="EC24" s="21"/>
      <c r="ED24" s="21"/>
      <c r="EE24" s="21"/>
      <c r="EF24" s="21"/>
      <c r="EG24" s="23"/>
      <c r="EH24" s="1210"/>
      <c r="EI24" s="58"/>
      <c r="EJ24" s="404"/>
      <c r="EK24" s="404"/>
      <c r="EL24" s="404"/>
      <c r="EM24" s="404"/>
      <c r="EN24" s="1204"/>
      <c r="EO24" s="521"/>
      <c r="EP24" s="404"/>
      <c r="EQ24" s="404"/>
      <c r="ER24" s="404"/>
      <c r="ES24" s="404"/>
      <c r="ET24" s="1204"/>
      <c r="EU24" s="521"/>
      <c r="EV24" s="404"/>
      <c r="EW24" s="404"/>
      <c r="EX24" s="404"/>
      <c r="EY24" s="404"/>
      <c r="EZ24" s="1204"/>
      <c r="FA24" s="58"/>
      <c r="FB24" s="404"/>
      <c r="FC24" s="404"/>
      <c r="FD24" s="404"/>
      <c r="FE24" s="404"/>
      <c r="FF24" s="1204"/>
      <c r="FG24" s="756"/>
      <c r="FH24" s="210"/>
      <c r="FI24" s="210"/>
      <c r="FJ24" s="210"/>
      <c r="FK24" s="435"/>
      <c r="FL24" s="1204"/>
      <c r="FM24" s="372"/>
      <c r="FN24" s="210"/>
      <c r="FO24" s="210"/>
      <c r="FP24" s="210"/>
      <c r="FQ24" s="210"/>
      <c r="FR24" s="1204"/>
      <c r="FS24" s="58"/>
      <c r="FT24" s="404" t="s">
        <v>93</v>
      </c>
      <c r="FU24" s="404"/>
      <c r="FV24" s="404"/>
      <c r="FW24" s="404"/>
      <c r="FX24" s="1204"/>
      <c r="FY24" s="58"/>
      <c r="FZ24" s="404" t="s">
        <v>93</v>
      </c>
      <c r="GA24" s="404"/>
      <c r="GB24" s="404"/>
      <c r="GC24" s="404"/>
      <c r="GD24" s="1204"/>
      <c r="GE24" s="21"/>
      <c r="GF24" s="21"/>
      <c r="GG24" s="21"/>
      <c r="GH24" s="21"/>
      <c r="GI24" s="21"/>
      <c r="GJ24" s="21"/>
      <c r="GK24" s="21"/>
      <c r="GL24" s="21"/>
      <c r="GM24" s="21"/>
      <c r="GN24" s="21"/>
      <c r="GO24" s="21"/>
      <c r="GP24" s="21"/>
      <c r="GQ24" s="21"/>
      <c r="GR24" s="21"/>
      <c r="GS24" s="21"/>
      <c r="GT24" s="21"/>
      <c r="GU24" s="1230"/>
      <c r="GV24" s="358"/>
      <c r="GW24" s="234" t="s">
        <v>1072</v>
      </c>
      <c r="GX24" s="262"/>
      <c r="GY24" s="271"/>
    </row>
    <row r="25" spans="1:207" x14ac:dyDescent="0.25">
      <c r="A25" s="404">
        <v>22</v>
      </c>
      <c r="B25" s="250"/>
      <c r="C25" s="912"/>
      <c r="D25" s="210"/>
      <c r="E25" s="210"/>
      <c r="F25" s="210"/>
      <c r="G25" s="305"/>
      <c r="H25" s="1221"/>
      <c r="I25" s="912"/>
      <c r="J25" s="210"/>
      <c r="K25" s="210"/>
      <c r="L25" s="210"/>
      <c r="M25" s="305"/>
      <c r="N25" s="1210"/>
      <c r="O25" s="911"/>
      <c r="P25" s="210"/>
      <c r="Q25" s="210"/>
      <c r="R25" s="210"/>
      <c r="S25" s="435"/>
      <c r="T25" s="1210"/>
      <c r="U25" s="911"/>
      <c r="V25" s="210"/>
      <c r="W25" s="210"/>
      <c r="X25" s="210"/>
      <c r="Y25" s="435"/>
      <c r="Z25" s="1210"/>
      <c r="AA25" s="516"/>
      <c r="AB25" s="404"/>
      <c r="AC25" s="404"/>
      <c r="AD25" s="404"/>
      <c r="AE25" s="76"/>
      <c r="AF25" s="1210"/>
      <c r="AG25" s="1036"/>
      <c r="AH25" s="210"/>
      <c r="AI25" s="210"/>
      <c r="AJ25" s="420"/>
      <c r="AK25" s="421"/>
      <c r="AL25" s="1210"/>
      <c r="AM25" s="765"/>
      <c r="AN25" s="404"/>
      <c r="AO25" s="210"/>
      <c r="AP25" s="420"/>
      <c r="AQ25" s="421"/>
      <c r="AR25" s="1210"/>
      <c r="AS25" s="523"/>
      <c r="AT25" s="210"/>
      <c r="AU25" s="210"/>
      <c r="AV25" s="420"/>
      <c r="AW25" s="435"/>
      <c r="AX25" s="1210"/>
      <c r="AY25" s="523"/>
      <c r="AZ25" s="210"/>
      <c r="BA25" s="210"/>
      <c r="BB25" s="420"/>
      <c r="BC25" s="435"/>
      <c r="BD25" s="1210"/>
      <c r="BE25" s="765"/>
      <c r="BF25" s="404"/>
      <c r="BG25" s="210"/>
      <c r="BH25" s="420"/>
      <c r="BI25" s="421"/>
      <c r="BJ25" s="1210"/>
      <c r="BK25" s="307"/>
      <c r="BL25" s="307"/>
      <c r="BM25" s="307"/>
      <c r="BN25" s="234"/>
      <c r="BO25" s="234"/>
      <c r="BP25" s="21"/>
      <c r="BQ25" s="23"/>
      <c r="BR25" s="1210"/>
      <c r="BS25" s="58"/>
      <c r="BT25" s="404"/>
      <c r="BU25" s="404"/>
      <c r="BV25" s="404"/>
      <c r="BW25" s="67"/>
      <c r="BX25" s="1210"/>
      <c r="BY25" s="516"/>
      <c r="BZ25" s="404"/>
      <c r="CA25" s="404"/>
      <c r="CB25" s="75"/>
      <c r="CC25" s="76"/>
      <c r="CD25" s="1210"/>
      <c r="CE25" s="516"/>
      <c r="CF25" s="404"/>
      <c r="CG25" s="404"/>
      <c r="CH25" s="75"/>
      <c r="CI25" s="76"/>
      <c r="CJ25" s="1210"/>
      <c r="CK25" s="516"/>
      <c r="CL25" s="404"/>
      <c r="CM25" s="404"/>
      <c r="CN25" s="75"/>
      <c r="CO25" s="76"/>
      <c r="CP25" s="1210"/>
      <c r="CQ25" s="516"/>
      <c r="CR25" s="404"/>
      <c r="CS25" s="404"/>
      <c r="CT25" s="75"/>
      <c r="CU25" s="76"/>
      <c r="CV25" s="1210"/>
      <c r="CW25" s="516"/>
      <c r="CX25" s="404"/>
      <c r="CY25" s="404"/>
      <c r="CZ25" s="75"/>
      <c r="DA25" s="76"/>
      <c r="DB25" s="1210"/>
      <c r="DC25" s="516"/>
      <c r="DD25" s="404"/>
      <c r="DE25" s="404"/>
      <c r="DF25" s="75"/>
      <c r="DG25" s="76"/>
      <c r="DH25" s="1210"/>
      <c r="DI25" s="516"/>
      <c r="DJ25" s="404"/>
      <c r="DK25" s="404"/>
      <c r="DL25" s="75"/>
      <c r="DM25" s="76"/>
      <c r="DN25" s="1210"/>
      <c r="DO25" s="516"/>
      <c r="DP25" s="404"/>
      <c r="DQ25" s="404"/>
      <c r="DR25" s="75"/>
      <c r="DS25" s="76"/>
      <c r="DT25" s="1210"/>
      <c r="DU25" s="516"/>
      <c r="DV25" s="404"/>
      <c r="DW25" s="404"/>
      <c r="DX25" s="75"/>
      <c r="DY25" s="76"/>
      <c r="DZ25" s="1210"/>
      <c r="EA25" s="21"/>
      <c r="EB25" s="21"/>
      <c r="EC25" s="21"/>
      <c r="ED25" s="21"/>
      <c r="EE25" s="21"/>
      <c r="EF25" s="21"/>
      <c r="EG25" s="23"/>
      <c r="EH25" s="1210"/>
      <c r="EI25" s="58"/>
      <c r="EJ25" s="404"/>
      <c r="EK25" s="404"/>
      <c r="EL25" s="404"/>
      <c r="EM25" s="404"/>
      <c r="EN25" s="1204"/>
      <c r="EO25" s="521"/>
      <c r="EP25" s="404"/>
      <c r="EQ25" s="404"/>
      <c r="ER25" s="404"/>
      <c r="ES25" s="404"/>
      <c r="ET25" s="1204"/>
      <c r="EU25" s="521"/>
      <c r="EV25" s="404"/>
      <c r="EW25" s="404"/>
      <c r="EX25" s="404"/>
      <c r="EY25" s="404"/>
      <c r="EZ25" s="1204"/>
      <c r="FA25" s="58"/>
      <c r="FB25" s="404"/>
      <c r="FC25" s="404"/>
      <c r="FD25" s="404"/>
      <c r="FE25" s="404"/>
      <c r="FF25" s="1204"/>
      <c r="FG25" s="756"/>
      <c r="FH25" s="210"/>
      <c r="FI25" s="210"/>
      <c r="FJ25" s="210"/>
      <c r="FK25" s="435"/>
      <c r="FL25" s="1204"/>
      <c r="FM25" s="372"/>
      <c r="FN25" s="210"/>
      <c r="FO25" s="210"/>
      <c r="FP25" s="210"/>
      <c r="FQ25" s="210"/>
      <c r="FR25" s="1204"/>
      <c r="FS25" s="58"/>
      <c r="FT25" s="404" t="s">
        <v>93</v>
      </c>
      <c r="FU25" s="404"/>
      <c r="FV25" s="404"/>
      <c r="FW25" s="404"/>
      <c r="FX25" s="1204"/>
      <c r="FY25" s="58"/>
      <c r="FZ25" s="404" t="s">
        <v>93</v>
      </c>
      <c r="GA25" s="404"/>
      <c r="GB25" s="404"/>
      <c r="GC25" s="404"/>
      <c r="GD25" s="1204"/>
      <c r="GE25" s="21"/>
      <c r="GF25" s="21"/>
      <c r="GG25" s="21"/>
      <c r="GH25" s="21"/>
      <c r="GI25" s="21"/>
      <c r="GJ25" s="21"/>
      <c r="GK25" s="21"/>
      <c r="GL25" s="21"/>
      <c r="GM25" s="21"/>
      <c r="GN25" s="21"/>
      <c r="GO25" s="21"/>
      <c r="GP25" s="21"/>
      <c r="GQ25" s="21"/>
      <c r="GR25" s="21"/>
      <c r="GS25" s="21"/>
      <c r="GT25" s="21"/>
      <c r="GU25" s="1230"/>
      <c r="GV25" s="216"/>
      <c r="GW25" s="234" t="s">
        <v>1072</v>
      </c>
      <c r="GX25" s="262"/>
      <c r="GY25" s="271"/>
    </row>
    <row r="26" spans="1:207" x14ac:dyDescent="0.25">
      <c r="A26" s="404">
        <v>23</v>
      </c>
      <c r="B26" s="250"/>
      <c r="C26" s="912"/>
      <c r="D26" s="210"/>
      <c r="E26" s="210"/>
      <c r="F26" s="210"/>
      <c r="G26" s="305"/>
      <c r="H26" s="1221"/>
      <c r="I26" s="912"/>
      <c r="J26" s="210"/>
      <c r="K26" s="210"/>
      <c r="L26" s="210"/>
      <c r="M26" s="305"/>
      <c r="N26" s="1210"/>
      <c r="O26" s="911"/>
      <c r="P26" s="210"/>
      <c r="Q26" s="210"/>
      <c r="R26" s="210"/>
      <c r="S26" s="435"/>
      <c r="T26" s="1210"/>
      <c r="U26" s="911"/>
      <c r="V26" s="210"/>
      <c r="W26" s="210"/>
      <c r="X26" s="210"/>
      <c r="Y26" s="435"/>
      <c r="Z26" s="1210"/>
      <c r="AA26" s="520"/>
      <c r="AB26" s="404"/>
      <c r="AC26" s="404"/>
      <c r="AD26" s="404"/>
      <c r="AE26" s="76"/>
      <c r="AF26" s="1210"/>
      <c r="AG26" s="1038"/>
      <c r="AH26" s="210"/>
      <c r="AI26" s="210"/>
      <c r="AJ26" s="420"/>
      <c r="AK26" s="421"/>
      <c r="AL26" s="1210"/>
      <c r="AM26" s="907"/>
      <c r="AN26" s="404"/>
      <c r="AO26" s="210"/>
      <c r="AP26" s="420"/>
      <c r="AQ26" s="421"/>
      <c r="AR26" s="1210"/>
      <c r="AS26" s="909"/>
      <c r="AT26" s="210"/>
      <c r="AU26" s="210"/>
      <c r="AV26" s="420"/>
      <c r="AW26" s="435"/>
      <c r="AX26" s="1210"/>
      <c r="AY26" s="909"/>
      <c r="AZ26" s="210"/>
      <c r="BA26" s="210"/>
      <c r="BB26" s="420"/>
      <c r="BC26" s="435"/>
      <c r="BD26" s="1210"/>
      <c r="BE26" s="907"/>
      <c r="BF26" s="404"/>
      <c r="BG26" s="210"/>
      <c r="BH26" s="420"/>
      <c r="BI26" s="421"/>
      <c r="BJ26" s="1210"/>
      <c r="BK26" s="307"/>
      <c r="BL26" s="307"/>
      <c r="BM26" s="307"/>
      <c r="BN26" s="234"/>
      <c r="BO26" s="234"/>
      <c r="BP26" s="21"/>
      <c r="BQ26" s="23"/>
      <c r="BR26" s="1210"/>
      <c r="BS26" s="80"/>
      <c r="BT26" s="404"/>
      <c r="BU26" s="404"/>
      <c r="BV26" s="404"/>
      <c r="BW26" s="67"/>
      <c r="BX26" s="1210"/>
      <c r="BY26" s="520"/>
      <c r="BZ26" s="404"/>
      <c r="CA26" s="404"/>
      <c r="CB26" s="75"/>
      <c r="CC26" s="76"/>
      <c r="CD26" s="1210"/>
      <c r="CE26" s="520"/>
      <c r="CF26" s="404"/>
      <c r="CG26" s="404"/>
      <c r="CH26" s="75"/>
      <c r="CI26" s="76"/>
      <c r="CJ26" s="1210"/>
      <c r="CK26" s="520"/>
      <c r="CL26" s="404"/>
      <c r="CM26" s="404"/>
      <c r="CN26" s="75"/>
      <c r="CO26" s="76"/>
      <c r="CP26" s="1210"/>
      <c r="CQ26" s="520"/>
      <c r="CR26" s="404"/>
      <c r="CS26" s="404"/>
      <c r="CT26" s="75"/>
      <c r="CU26" s="76"/>
      <c r="CV26" s="1210"/>
      <c r="CW26" s="520"/>
      <c r="CX26" s="404"/>
      <c r="CY26" s="404"/>
      <c r="CZ26" s="75"/>
      <c r="DA26" s="76"/>
      <c r="DB26" s="1210"/>
      <c r="DC26" s="520"/>
      <c r="DD26" s="404"/>
      <c r="DE26" s="404"/>
      <c r="DF26" s="75"/>
      <c r="DG26" s="76"/>
      <c r="DH26" s="1210"/>
      <c r="DI26" s="520"/>
      <c r="DJ26" s="404"/>
      <c r="DK26" s="404"/>
      <c r="DL26" s="75"/>
      <c r="DM26" s="76"/>
      <c r="DN26" s="1210"/>
      <c r="DO26" s="520"/>
      <c r="DP26" s="404"/>
      <c r="DQ26" s="404"/>
      <c r="DR26" s="75"/>
      <c r="DS26" s="76"/>
      <c r="DT26" s="1210"/>
      <c r="DU26" s="520"/>
      <c r="DV26" s="404"/>
      <c r="DW26" s="404"/>
      <c r="DX26" s="75"/>
      <c r="DY26" s="76"/>
      <c r="DZ26" s="1210"/>
      <c r="EA26" s="21"/>
      <c r="EB26" s="21"/>
      <c r="EC26" s="21"/>
      <c r="ED26" s="21"/>
      <c r="EE26" s="21"/>
      <c r="EF26" s="21"/>
      <c r="EG26" s="23"/>
      <c r="EH26" s="1210"/>
      <c r="EI26" s="80"/>
      <c r="EJ26" s="404"/>
      <c r="EK26" s="404"/>
      <c r="EL26" s="404"/>
      <c r="EM26" s="404"/>
      <c r="EN26" s="1204"/>
      <c r="EO26" s="522"/>
      <c r="EP26" s="404"/>
      <c r="EQ26" s="404"/>
      <c r="ER26" s="404"/>
      <c r="ES26" s="404"/>
      <c r="ET26" s="1204"/>
      <c r="EU26" s="522"/>
      <c r="EV26" s="404"/>
      <c r="EW26" s="404"/>
      <c r="EX26" s="404"/>
      <c r="EY26" s="404"/>
      <c r="EZ26" s="1204"/>
      <c r="FA26" s="80"/>
      <c r="FB26" s="404"/>
      <c r="FC26" s="404"/>
      <c r="FD26" s="404"/>
      <c r="FE26" s="404"/>
      <c r="FF26" s="1204"/>
      <c r="FG26" s="756"/>
      <c r="FH26" s="210"/>
      <c r="FI26" s="210"/>
      <c r="FJ26" s="210"/>
      <c r="FK26" s="435"/>
      <c r="FL26" s="1204"/>
      <c r="FM26" s="761"/>
      <c r="FN26" s="210"/>
      <c r="FO26" s="210"/>
      <c r="FP26" s="210"/>
      <c r="FQ26" s="210"/>
      <c r="FR26" s="1204"/>
      <c r="FS26" s="80"/>
      <c r="FT26" s="404" t="s">
        <v>93</v>
      </c>
      <c r="FU26" s="404"/>
      <c r="FV26" s="404"/>
      <c r="FW26" s="404"/>
      <c r="FX26" s="1204"/>
      <c r="FY26" s="80"/>
      <c r="FZ26" s="404" t="s">
        <v>93</v>
      </c>
      <c r="GA26" s="404"/>
      <c r="GB26" s="404"/>
      <c r="GC26" s="404"/>
      <c r="GD26" s="1204"/>
      <c r="GE26" s="21"/>
      <c r="GF26" s="21"/>
      <c r="GG26" s="21"/>
      <c r="GH26" s="21"/>
      <c r="GI26" s="21"/>
      <c r="GJ26" s="21"/>
      <c r="GK26" s="21"/>
      <c r="GL26" s="21"/>
      <c r="GM26" s="21"/>
      <c r="GN26" s="21"/>
      <c r="GO26" s="21"/>
      <c r="GP26" s="21"/>
      <c r="GQ26" s="21"/>
      <c r="GR26" s="21"/>
      <c r="GS26" s="21"/>
      <c r="GT26" s="21"/>
      <c r="GU26" s="1230"/>
      <c r="GV26" s="216"/>
      <c r="GW26" s="234" t="s">
        <v>1072</v>
      </c>
      <c r="GX26" s="262"/>
      <c r="GY26" s="271"/>
    </row>
    <row r="27" spans="1:207" x14ac:dyDescent="0.25">
      <c r="A27" s="404">
        <v>24</v>
      </c>
      <c r="B27" s="250"/>
      <c r="C27" s="912"/>
      <c r="D27" s="210"/>
      <c r="E27" s="210"/>
      <c r="F27" s="210"/>
      <c r="G27" s="305"/>
      <c r="H27" s="1221"/>
      <c r="I27" s="912"/>
      <c r="J27" s="210"/>
      <c r="K27" s="210"/>
      <c r="L27" s="210"/>
      <c r="M27" s="305"/>
      <c r="N27" s="1210"/>
      <c r="O27" s="911"/>
      <c r="P27" s="210"/>
      <c r="Q27" s="210"/>
      <c r="R27" s="210"/>
      <c r="S27" s="435"/>
      <c r="T27" s="1210"/>
      <c r="U27" s="911"/>
      <c r="V27" s="210"/>
      <c r="W27" s="210"/>
      <c r="X27" s="210"/>
      <c r="Y27" s="435"/>
      <c r="Z27" s="1210"/>
      <c r="AA27" s="80"/>
      <c r="AB27" s="404"/>
      <c r="AC27" s="404"/>
      <c r="AD27" s="404"/>
      <c r="AE27" s="436"/>
      <c r="AF27" s="1210"/>
      <c r="AG27" s="1037"/>
      <c r="AH27" s="210"/>
      <c r="AI27" s="210"/>
      <c r="AJ27" s="420"/>
      <c r="AK27" s="421"/>
      <c r="AL27" s="1210"/>
      <c r="AM27" s="756"/>
      <c r="AN27" s="404"/>
      <c r="AO27" s="210"/>
      <c r="AP27" s="420"/>
      <c r="AQ27" s="435"/>
      <c r="AR27" s="1210"/>
      <c r="AS27" s="910"/>
      <c r="AT27" s="210"/>
      <c r="AU27" s="210"/>
      <c r="AV27" s="420"/>
      <c r="AW27" s="421"/>
      <c r="AX27" s="1210"/>
      <c r="AY27" s="910"/>
      <c r="AZ27" s="210"/>
      <c r="BA27" s="210"/>
      <c r="BB27" s="420"/>
      <c r="BC27" s="421"/>
      <c r="BD27" s="1210"/>
      <c r="BE27" s="756"/>
      <c r="BF27" s="404"/>
      <c r="BG27" s="210"/>
      <c r="BH27" s="420"/>
      <c r="BI27" s="435"/>
      <c r="BJ27" s="1210"/>
      <c r="BK27" s="307"/>
      <c r="BL27" s="307"/>
      <c r="BM27" s="307"/>
      <c r="BN27" s="234"/>
      <c r="BO27" s="234"/>
      <c r="BP27" s="21"/>
      <c r="BQ27" s="23"/>
      <c r="BR27" s="1210"/>
      <c r="BS27" s="58"/>
      <c r="BT27" s="404"/>
      <c r="BU27" s="404"/>
      <c r="BV27" s="404"/>
      <c r="BW27" s="67"/>
      <c r="BX27" s="1210"/>
      <c r="BY27" s="516"/>
      <c r="BZ27" s="404"/>
      <c r="CA27" s="404"/>
      <c r="CB27" s="75"/>
      <c r="CC27" s="76"/>
      <c r="CD27" s="1210"/>
      <c r="CE27" s="516"/>
      <c r="CF27" s="404"/>
      <c r="CG27" s="404"/>
      <c r="CH27" s="75"/>
      <c r="CI27" s="76"/>
      <c r="CJ27" s="1210"/>
      <c r="CK27" s="516"/>
      <c r="CL27" s="404"/>
      <c r="CM27" s="404"/>
      <c r="CN27" s="75"/>
      <c r="CO27" s="76"/>
      <c r="CP27" s="1210"/>
      <c r="CQ27" s="516"/>
      <c r="CR27" s="404"/>
      <c r="CS27" s="404"/>
      <c r="CT27" s="75"/>
      <c r="CU27" s="76"/>
      <c r="CV27" s="1210"/>
      <c r="CW27" s="516"/>
      <c r="CX27" s="404"/>
      <c r="CY27" s="404"/>
      <c r="CZ27" s="75"/>
      <c r="DA27" s="76"/>
      <c r="DB27" s="1210"/>
      <c r="DC27" s="516"/>
      <c r="DD27" s="404"/>
      <c r="DE27" s="404"/>
      <c r="DF27" s="75"/>
      <c r="DG27" s="76"/>
      <c r="DH27" s="1210"/>
      <c r="DI27" s="516"/>
      <c r="DJ27" s="404"/>
      <c r="DK27" s="404"/>
      <c r="DL27" s="75"/>
      <c r="DM27" s="76"/>
      <c r="DN27" s="1210"/>
      <c r="DO27" s="516"/>
      <c r="DP27" s="404"/>
      <c r="DQ27" s="404"/>
      <c r="DR27" s="75"/>
      <c r="DS27" s="76"/>
      <c r="DT27" s="1210"/>
      <c r="DU27" s="516"/>
      <c r="DV27" s="404"/>
      <c r="DW27" s="404"/>
      <c r="DX27" s="75"/>
      <c r="DY27" s="76"/>
      <c r="DZ27" s="1210"/>
      <c r="EA27" s="21"/>
      <c r="EB27" s="21"/>
      <c r="EC27" s="21"/>
      <c r="ED27" s="21"/>
      <c r="EE27" s="21"/>
      <c r="EF27" s="21"/>
      <c r="EG27" s="23"/>
      <c r="EH27" s="1210"/>
      <c r="EI27" s="58"/>
      <c r="EJ27" s="404"/>
      <c r="EK27" s="404"/>
      <c r="EL27" s="404"/>
      <c r="EM27" s="404"/>
      <c r="EN27" s="1204"/>
      <c r="EO27" s="521"/>
      <c r="EP27" s="404"/>
      <c r="EQ27" s="404"/>
      <c r="ER27" s="404"/>
      <c r="ES27" s="404"/>
      <c r="ET27" s="1204"/>
      <c r="EU27" s="521"/>
      <c r="EV27" s="404"/>
      <c r="EW27" s="404"/>
      <c r="EX27" s="404"/>
      <c r="EY27" s="404"/>
      <c r="EZ27" s="1204"/>
      <c r="FA27" s="58"/>
      <c r="FB27" s="404"/>
      <c r="FC27" s="404"/>
      <c r="FD27" s="404"/>
      <c r="FE27" s="404"/>
      <c r="FF27" s="1204"/>
      <c r="FG27" s="756"/>
      <c r="FH27" s="210"/>
      <c r="FI27" s="210"/>
      <c r="FJ27" s="210"/>
      <c r="FK27" s="435"/>
      <c r="FL27" s="1204"/>
      <c r="FM27" s="761"/>
      <c r="FN27" s="210"/>
      <c r="FO27" s="210"/>
      <c r="FP27" s="210"/>
      <c r="FQ27" s="210"/>
      <c r="FR27" s="1204"/>
      <c r="FS27" s="58"/>
      <c r="FT27" s="404" t="s">
        <v>93</v>
      </c>
      <c r="FU27" s="404"/>
      <c r="FV27" s="404"/>
      <c r="FW27" s="404"/>
      <c r="FX27" s="1204"/>
      <c r="FY27" s="58"/>
      <c r="FZ27" s="404" t="s">
        <v>93</v>
      </c>
      <c r="GA27" s="404"/>
      <c r="GB27" s="404"/>
      <c r="GC27" s="404"/>
      <c r="GD27" s="1204"/>
      <c r="GE27" s="21"/>
      <c r="GF27" s="21"/>
      <c r="GG27" s="21"/>
      <c r="GH27" s="21"/>
      <c r="GI27" s="21"/>
      <c r="GJ27" s="21"/>
      <c r="GK27" s="21"/>
      <c r="GL27" s="21"/>
      <c r="GM27" s="21"/>
      <c r="GN27" s="21"/>
      <c r="GO27" s="21"/>
      <c r="GP27" s="21"/>
      <c r="GQ27" s="21"/>
      <c r="GR27" s="21"/>
      <c r="GS27" s="21"/>
      <c r="GT27" s="21"/>
      <c r="GU27" s="1230"/>
      <c r="GV27" s="310"/>
      <c r="GW27" s="234" t="s">
        <v>1072</v>
      </c>
      <c r="GX27" s="262"/>
      <c r="GY27" s="271"/>
    </row>
    <row r="28" spans="1:207" x14ac:dyDescent="0.25">
      <c r="A28" s="404">
        <v>25</v>
      </c>
      <c r="B28" s="250"/>
      <c r="C28" s="912"/>
      <c r="D28" s="210"/>
      <c r="E28" s="210"/>
      <c r="F28" s="210"/>
      <c r="G28" s="305"/>
      <c r="H28" s="1221"/>
      <c r="I28" s="912"/>
      <c r="J28" s="210"/>
      <c r="K28" s="210"/>
      <c r="L28" s="210"/>
      <c r="M28" s="305"/>
      <c r="N28" s="1210"/>
      <c r="O28" s="911"/>
      <c r="P28" s="210"/>
      <c r="Q28" s="210"/>
      <c r="R28" s="210"/>
      <c r="S28" s="435"/>
      <c r="T28" s="1210"/>
      <c r="U28" s="911"/>
      <c r="V28" s="210"/>
      <c r="W28" s="210"/>
      <c r="X28" s="210"/>
      <c r="Y28" s="435"/>
      <c r="Z28" s="1210"/>
      <c r="AA28" s="80"/>
      <c r="AB28" s="404"/>
      <c r="AC28" s="404"/>
      <c r="AD28" s="404"/>
      <c r="AE28" s="436"/>
      <c r="AF28" s="1210"/>
      <c r="AG28" s="1037"/>
      <c r="AH28" s="210"/>
      <c r="AI28" s="210"/>
      <c r="AJ28" s="420"/>
      <c r="AK28" s="421"/>
      <c r="AL28" s="1210"/>
      <c r="AM28" s="979"/>
      <c r="AN28" s="404"/>
      <c r="AO28" s="210"/>
      <c r="AP28" s="420"/>
      <c r="AQ28" s="435"/>
      <c r="AR28" s="1210"/>
      <c r="AS28" s="909"/>
      <c r="AT28" s="210"/>
      <c r="AU28" s="210"/>
      <c r="AV28" s="420"/>
      <c r="AW28" s="435"/>
      <c r="AX28" s="1210"/>
      <c r="AY28" s="909"/>
      <c r="AZ28" s="210"/>
      <c r="BA28" s="210"/>
      <c r="BB28" s="420"/>
      <c r="BC28" s="435"/>
      <c r="BD28" s="1210"/>
      <c r="BE28" s="765"/>
      <c r="BF28" s="404"/>
      <c r="BG28" s="210"/>
      <c r="BH28" s="420"/>
      <c r="BI28" s="421"/>
      <c r="BJ28" s="1210"/>
      <c r="BK28" s="307"/>
      <c r="BL28" s="307"/>
      <c r="BM28" s="307"/>
      <c r="BN28" s="234"/>
      <c r="BO28" s="234"/>
      <c r="BP28" s="21"/>
      <c r="BQ28" s="23"/>
      <c r="BR28" s="1210"/>
      <c r="BS28" s="59"/>
      <c r="BT28" s="404"/>
      <c r="BU28" s="404"/>
      <c r="BV28" s="404"/>
      <c r="BW28" s="67"/>
      <c r="BX28" s="1210"/>
      <c r="BY28" s="516"/>
      <c r="BZ28" s="404"/>
      <c r="CA28" s="404"/>
      <c r="CB28" s="75"/>
      <c r="CC28" s="76"/>
      <c r="CD28" s="1210"/>
      <c r="CE28" s="516"/>
      <c r="CF28" s="404"/>
      <c r="CG28" s="404"/>
      <c r="CH28" s="75"/>
      <c r="CI28" s="76"/>
      <c r="CJ28" s="1210"/>
      <c r="CK28" s="516"/>
      <c r="CL28" s="404"/>
      <c r="CM28" s="404"/>
      <c r="CN28" s="75"/>
      <c r="CO28" s="76"/>
      <c r="CP28" s="1210"/>
      <c r="CQ28" s="516"/>
      <c r="CR28" s="404"/>
      <c r="CS28" s="404"/>
      <c r="CT28" s="75"/>
      <c r="CU28" s="76"/>
      <c r="CV28" s="1210"/>
      <c r="CW28" s="516"/>
      <c r="CX28" s="404"/>
      <c r="CY28" s="404"/>
      <c r="CZ28" s="75"/>
      <c r="DA28" s="76"/>
      <c r="DB28" s="1210"/>
      <c r="DC28" s="516"/>
      <c r="DD28" s="404"/>
      <c r="DE28" s="404"/>
      <c r="DF28" s="75"/>
      <c r="DG28" s="76"/>
      <c r="DH28" s="1210"/>
      <c r="DI28" s="516"/>
      <c r="DJ28" s="404"/>
      <c r="DK28" s="404"/>
      <c r="DL28" s="75"/>
      <c r="DM28" s="76"/>
      <c r="DN28" s="1210"/>
      <c r="DO28" s="516"/>
      <c r="DP28" s="404"/>
      <c r="DQ28" s="404"/>
      <c r="DR28" s="75"/>
      <c r="DS28" s="76"/>
      <c r="DT28" s="1210"/>
      <c r="DU28" s="516"/>
      <c r="DV28" s="404"/>
      <c r="DW28" s="404"/>
      <c r="DX28" s="75"/>
      <c r="DY28" s="76"/>
      <c r="DZ28" s="1210"/>
      <c r="EA28" s="21"/>
      <c r="EB28" s="21"/>
      <c r="EC28" s="21"/>
      <c r="ED28" s="21"/>
      <c r="EE28" s="21"/>
      <c r="EF28" s="21"/>
      <c r="EG28" s="23"/>
      <c r="EH28" s="1210"/>
      <c r="EI28" s="59"/>
      <c r="EJ28" s="404"/>
      <c r="EK28" s="404"/>
      <c r="EL28" s="404"/>
      <c r="EM28" s="404"/>
      <c r="EN28" s="1204"/>
      <c r="EO28" s="519"/>
      <c r="EP28" s="404"/>
      <c r="EQ28" s="404"/>
      <c r="ER28" s="404"/>
      <c r="ES28" s="404"/>
      <c r="ET28" s="1204"/>
      <c r="EU28" s="519"/>
      <c r="EV28" s="404"/>
      <c r="EW28" s="404"/>
      <c r="EX28" s="404"/>
      <c r="EY28" s="404"/>
      <c r="EZ28" s="1204"/>
      <c r="FA28" s="59"/>
      <c r="FB28" s="404"/>
      <c r="FC28" s="404"/>
      <c r="FD28" s="404"/>
      <c r="FE28" s="404"/>
      <c r="FF28" s="1204"/>
      <c r="FG28" s="756"/>
      <c r="FH28" s="210"/>
      <c r="FI28" s="210"/>
      <c r="FJ28" s="210"/>
      <c r="FK28" s="435"/>
      <c r="FL28" s="1204"/>
      <c r="FM28" s="372"/>
      <c r="FN28" s="210"/>
      <c r="FO28" s="210"/>
      <c r="FP28" s="210"/>
      <c r="FQ28" s="210"/>
      <c r="FR28" s="1204"/>
      <c r="FS28" s="59"/>
      <c r="FT28" s="404" t="s">
        <v>93</v>
      </c>
      <c r="FU28" s="404"/>
      <c r="FV28" s="404"/>
      <c r="FW28" s="404"/>
      <c r="FX28" s="1204"/>
      <c r="FY28" s="59"/>
      <c r="FZ28" s="404" t="s">
        <v>93</v>
      </c>
      <c r="GA28" s="404"/>
      <c r="GB28" s="404"/>
      <c r="GC28" s="404"/>
      <c r="GD28" s="1204"/>
      <c r="GE28" s="21"/>
      <c r="GF28" s="21"/>
      <c r="GG28" s="21"/>
      <c r="GH28" s="21"/>
      <c r="GI28" s="21"/>
      <c r="GJ28" s="21"/>
      <c r="GK28" s="21"/>
      <c r="GL28" s="21"/>
      <c r="GM28" s="21"/>
      <c r="GN28" s="21"/>
      <c r="GO28" s="21"/>
      <c r="GP28" s="21"/>
      <c r="GQ28" s="21"/>
      <c r="GR28" s="21"/>
      <c r="GS28" s="21"/>
      <c r="GT28" s="21"/>
      <c r="GU28" s="1230"/>
      <c r="GV28" s="358"/>
      <c r="GW28" s="234" t="s">
        <v>1072</v>
      </c>
      <c r="GX28" s="262"/>
      <c r="GY28" s="271"/>
    </row>
    <row r="29" spans="1:207" x14ac:dyDescent="0.25">
      <c r="A29" s="404">
        <v>26</v>
      </c>
      <c r="B29" s="250"/>
      <c r="C29" s="912"/>
      <c r="D29" s="210"/>
      <c r="E29" s="210"/>
      <c r="F29" s="210"/>
      <c r="G29" s="305"/>
      <c r="H29" s="1221"/>
      <c r="I29" s="912"/>
      <c r="J29" s="210"/>
      <c r="K29" s="210"/>
      <c r="L29" s="210"/>
      <c r="M29" s="305"/>
      <c r="N29" s="1210"/>
      <c r="O29" s="911"/>
      <c r="P29" s="210"/>
      <c r="Q29" s="210"/>
      <c r="R29" s="210"/>
      <c r="S29" s="435"/>
      <c r="T29" s="1210"/>
      <c r="U29" s="911"/>
      <c r="V29" s="210"/>
      <c r="W29" s="210"/>
      <c r="X29" s="210"/>
      <c r="Y29" s="435"/>
      <c r="Z29" s="1210"/>
      <c r="AA29" s="80"/>
      <c r="AB29" s="404"/>
      <c r="AC29" s="404"/>
      <c r="AD29" s="404"/>
      <c r="AE29" s="436"/>
      <c r="AF29" s="1210"/>
      <c r="AG29" s="1037"/>
      <c r="AH29" s="210"/>
      <c r="AI29" s="210"/>
      <c r="AJ29" s="420"/>
      <c r="AK29" s="421"/>
      <c r="AL29" s="1210"/>
      <c r="AM29" s="756"/>
      <c r="AN29" s="404"/>
      <c r="AO29" s="210"/>
      <c r="AP29" s="420"/>
      <c r="AQ29" s="435"/>
      <c r="AR29" s="1210"/>
      <c r="AS29" s="909"/>
      <c r="AT29" s="210"/>
      <c r="AU29" s="210"/>
      <c r="AV29" s="420"/>
      <c r="AW29" s="421"/>
      <c r="AX29" s="1210"/>
      <c r="AY29" s="909"/>
      <c r="AZ29" s="210"/>
      <c r="BA29" s="210"/>
      <c r="BB29" s="420"/>
      <c r="BC29" s="421"/>
      <c r="BD29" s="1210"/>
      <c r="BE29" s="756"/>
      <c r="BF29" s="404"/>
      <c r="BG29" s="210"/>
      <c r="BH29" s="420"/>
      <c r="BI29" s="435"/>
      <c r="BJ29" s="1210"/>
      <c r="BK29" s="307"/>
      <c r="BL29" s="307"/>
      <c r="BM29" s="307"/>
      <c r="BN29" s="234"/>
      <c r="BO29" s="234"/>
      <c r="BP29" s="21"/>
      <c r="BQ29" s="23"/>
      <c r="BR29" s="1210"/>
      <c r="BS29" s="58"/>
      <c r="BT29" s="404"/>
      <c r="BU29" s="404"/>
      <c r="BV29" s="404"/>
      <c r="BW29" s="67"/>
      <c r="BX29" s="1210"/>
      <c r="BY29" s="516"/>
      <c r="BZ29" s="404"/>
      <c r="CA29" s="404"/>
      <c r="CB29" s="75"/>
      <c r="CC29" s="76"/>
      <c r="CD29" s="1210"/>
      <c r="CE29" s="516"/>
      <c r="CF29" s="404"/>
      <c r="CG29" s="404"/>
      <c r="CH29" s="75"/>
      <c r="CI29" s="76"/>
      <c r="CJ29" s="1210"/>
      <c r="CK29" s="516"/>
      <c r="CL29" s="404"/>
      <c r="CM29" s="404"/>
      <c r="CN29" s="75"/>
      <c r="CO29" s="76"/>
      <c r="CP29" s="1210"/>
      <c r="CQ29" s="516"/>
      <c r="CR29" s="404"/>
      <c r="CS29" s="404"/>
      <c r="CT29" s="75"/>
      <c r="CU29" s="76"/>
      <c r="CV29" s="1210"/>
      <c r="CW29" s="516"/>
      <c r="CX29" s="404"/>
      <c r="CY29" s="404"/>
      <c r="CZ29" s="75"/>
      <c r="DA29" s="76"/>
      <c r="DB29" s="1210"/>
      <c r="DC29" s="516"/>
      <c r="DD29" s="404"/>
      <c r="DE29" s="404"/>
      <c r="DF29" s="75"/>
      <c r="DG29" s="76"/>
      <c r="DH29" s="1210"/>
      <c r="DI29" s="516"/>
      <c r="DJ29" s="404"/>
      <c r="DK29" s="404"/>
      <c r="DL29" s="75"/>
      <c r="DM29" s="76"/>
      <c r="DN29" s="1210"/>
      <c r="DO29" s="516"/>
      <c r="DP29" s="404"/>
      <c r="DQ29" s="404"/>
      <c r="DR29" s="75"/>
      <c r="DS29" s="76"/>
      <c r="DT29" s="1210"/>
      <c r="DU29" s="516"/>
      <c r="DV29" s="404"/>
      <c r="DW29" s="404"/>
      <c r="DX29" s="75"/>
      <c r="DY29" s="76"/>
      <c r="DZ29" s="1210"/>
      <c r="EA29" s="21"/>
      <c r="EB29" s="21"/>
      <c r="EC29" s="21"/>
      <c r="ED29" s="21"/>
      <c r="EE29" s="21"/>
      <c r="EF29" s="21"/>
      <c r="EG29" s="23"/>
      <c r="EH29" s="1210"/>
      <c r="EI29" s="58"/>
      <c r="EJ29" s="404"/>
      <c r="EK29" s="404"/>
      <c r="EL29" s="404"/>
      <c r="EM29" s="404"/>
      <c r="EN29" s="1204"/>
      <c r="EO29" s="908"/>
      <c r="EP29" s="404"/>
      <c r="EQ29" s="404"/>
      <c r="ER29" s="404"/>
      <c r="ES29" s="404"/>
      <c r="ET29" s="1204"/>
      <c r="EU29" s="908"/>
      <c r="EV29" s="404"/>
      <c r="EW29" s="404"/>
      <c r="EX29" s="404"/>
      <c r="EY29" s="404"/>
      <c r="EZ29" s="1204"/>
      <c r="FA29" s="58"/>
      <c r="FB29" s="404"/>
      <c r="FC29" s="404"/>
      <c r="FD29" s="404"/>
      <c r="FE29" s="404"/>
      <c r="FF29" s="1204"/>
      <c r="FG29" s="756"/>
      <c r="FH29" s="210"/>
      <c r="FI29" s="210"/>
      <c r="FJ29" s="210"/>
      <c r="FK29" s="435"/>
      <c r="FL29" s="1204"/>
      <c r="FM29" s="372"/>
      <c r="FN29" s="210"/>
      <c r="FO29" s="210"/>
      <c r="FP29" s="210"/>
      <c r="FQ29" s="210"/>
      <c r="FR29" s="1204"/>
      <c r="FS29" s="58"/>
      <c r="FT29" s="404" t="s">
        <v>93</v>
      </c>
      <c r="FU29" s="404"/>
      <c r="FV29" s="404"/>
      <c r="FW29" s="404"/>
      <c r="FX29" s="1204"/>
      <c r="FY29" s="58"/>
      <c r="FZ29" s="404" t="s">
        <v>93</v>
      </c>
      <c r="GA29" s="404"/>
      <c r="GB29" s="404"/>
      <c r="GC29" s="404"/>
      <c r="GD29" s="1204"/>
      <c r="GE29" s="21"/>
      <c r="GF29" s="21"/>
      <c r="GG29" s="21"/>
      <c r="GH29" s="21"/>
      <c r="GI29" s="21"/>
      <c r="GJ29" s="21"/>
      <c r="GK29" s="21"/>
      <c r="GL29" s="21"/>
      <c r="GM29" s="21"/>
      <c r="GN29" s="21"/>
      <c r="GO29" s="21"/>
      <c r="GP29" s="21"/>
      <c r="GQ29" s="21"/>
      <c r="GR29" s="21"/>
      <c r="GS29" s="21"/>
      <c r="GT29" s="21"/>
      <c r="GU29" s="1230"/>
      <c r="GV29" s="358"/>
      <c r="GW29" s="234" t="s">
        <v>1072</v>
      </c>
      <c r="GX29" s="262"/>
      <c r="GY29" s="271"/>
    </row>
    <row r="30" spans="1:207" x14ac:dyDescent="0.25">
      <c r="A30" s="404">
        <v>27</v>
      </c>
      <c r="B30" s="250"/>
      <c r="C30" s="912"/>
      <c r="D30" s="210"/>
      <c r="E30" s="210"/>
      <c r="F30" s="210"/>
      <c r="G30" s="305"/>
      <c r="H30" s="1221"/>
      <c r="I30" s="912"/>
      <c r="J30" s="210"/>
      <c r="K30" s="210"/>
      <c r="L30" s="210"/>
      <c r="M30" s="305"/>
      <c r="N30" s="1210"/>
      <c r="O30" s="911"/>
      <c r="P30" s="210"/>
      <c r="Q30" s="210"/>
      <c r="R30" s="210"/>
      <c r="S30" s="435"/>
      <c r="T30" s="1210"/>
      <c r="U30" s="911"/>
      <c r="V30" s="210"/>
      <c r="W30" s="210"/>
      <c r="X30" s="210"/>
      <c r="Y30" s="435"/>
      <c r="Z30" s="1210"/>
      <c r="AA30" s="80"/>
      <c r="AB30" s="404"/>
      <c r="AC30" s="404"/>
      <c r="AD30" s="404"/>
      <c r="AE30" s="436"/>
      <c r="AF30" s="1210"/>
      <c r="AG30" s="1038"/>
      <c r="AH30" s="210"/>
      <c r="AI30" s="210"/>
      <c r="AJ30" s="420"/>
      <c r="AK30" s="421"/>
      <c r="AL30" s="1210"/>
      <c r="AM30" s="907"/>
      <c r="AN30" s="404"/>
      <c r="AO30" s="210"/>
      <c r="AP30" s="420"/>
      <c r="AQ30" s="421"/>
      <c r="AR30" s="1210"/>
      <c r="AS30" s="523"/>
      <c r="AT30" s="210"/>
      <c r="AU30" s="210"/>
      <c r="AV30" s="420"/>
      <c r="AW30" s="435"/>
      <c r="AX30" s="1210"/>
      <c r="AY30" s="523"/>
      <c r="AZ30" s="210"/>
      <c r="BA30" s="210"/>
      <c r="BB30" s="420"/>
      <c r="BC30" s="435"/>
      <c r="BD30" s="1210"/>
      <c r="BE30" s="907"/>
      <c r="BF30" s="404"/>
      <c r="BG30" s="210"/>
      <c r="BH30" s="420"/>
      <c r="BI30" s="421"/>
      <c r="BJ30" s="1210"/>
      <c r="BK30" s="307"/>
      <c r="BL30" s="307"/>
      <c r="BM30" s="307"/>
      <c r="BN30" s="234"/>
      <c r="BO30" s="234"/>
      <c r="BP30" s="21"/>
      <c r="BQ30" s="23"/>
      <c r="BR30" s="1210"/>
      <c r="BS30" s="80"/>
      <c r="BT30" s="404"/>
      <c r="BU30" s="404"/>
      <c r="BV30" s="404"/>
      <c r="BW30" s="67"/>
      <c r="BX30" s="1210"/>
      <c r="BY30" s="520"/>
      <c r="BZ30" s="404"/>
      <c r="CA30" s="404"/>
      <c r="CB30" s="75"/>
      <c r="CC30" s="76"/>
      <c r="CD30" s="1210"/>
      <c r="CE30" s="520"/>
      <c r="CF30" s="404"/>
      <c r="CG30" s="404"/>
      <c r="CH30" s="75"/>
      <c r="CI30" s="76"/>
      <c r="CJ30" s="1210"/>
      <c r="CK30" s="520"/>
      <c r="CL30" s="404"/>
      <c r="CM30" s="404"/>
      <c r="CN30" s="75"/>
      <c r="CO30" s="76"/>
      <c r="CP30" s="1210"/>
      <c r="CQ30" s="520"/>
      <c r="CR30" s="404"/>
      <c r="CS30" s="404"/>
      <c r="CT30" s="75"/>
      <c r="CU30" s="76"/>
      <c r="CV30" s="1210"/>
      <c r="CW30" s="520"/>
      <c r="CX30" s="404"/>
      <c r="CY30" s="404"/>
      <c r="CZ30" s="75"/>
      <c r="DA30" s="76"/>
      <c r="DB30" s="1210"/>
      <c r="DC30" s="520"/>
      <c r="DD30" s="404"/>
      <c r="DE30" s="404"/>
      <c r="DF30" s="75"/>
      <c r="DG30" s="76"/>
      <c r="DH30" s="1210"/>
      <c r="DI30" s="520"/>
      <c r="DJ30" s="404"/>
      <c r="DK30" s="404"/>
      <c r="DL30" s="75"/>
      <c r="DM30" s="76"/>
      <c r="DN30" s="1210"/>
      <c r="DO30" s="520"/>
      <c r="DP30" s="404"/>
      <c r="DQ30" s="404"/>
      <c r="DR30" s="75"/>
      <c r="DS30" s="76"/>
      <c r="DT30" s="1210"/>
      <c r="DU30" s="520"/>
      <c r="DV30" s="404"/>
      <c r="DW30" s="404"/>
      <c r="DX30" s="75"/>
      <c r="DY30" s="76"/>
      <c r="DZ30" s="1210"/>
      <c r="EA30" s="21"/>
      <c r="EB30" s="21"/>
      <c r="EC30" s="21"/>
      <c r="ED30" s="21"/>
      <c r="EE30" s="21"/>
      <c r="EF30" s="21"/>
      <c r="EG30" s="23"/>
      <c r="EH30" s="1210"/>
      <c r="EI30" s="80"/>
      <c r="EJ30" s="404"/>
      <c r="EK30" s="404"/>
      <c r="EL30" s="404"/>
      <c r="EM30" s="404"/>
      <c r="EN30" s="1204"/>
      <c r="EO30" s="911"/>
      <c r="EP30" s="404"/>
      <c r="EQ30" s="404"/>
      <c r="ER30" s="404"/>
      <c r="ES30" s="404"/>
      <c r="ET30" s="1204"/>
      <c r="EU30" s="911"/>
      <c r="EV30" s="404"/>
      <c r="EW30" s="404"/>
      <c r="EX30" s="404"/>
      <c r="EY30" s="404"/>
      <c r="EZ30" s="1204"/>
      <c r="FA30" s="80"/>
      <c r="FB30" s="404"/>
      <c r="FC30" s="404"/>
      <c r="FD30" s="404"/>
      <c r="FE30" s="404"/>
      <c r="FF30" s="1204"/>
      <c r="FG30" s="756"/>
      <c r="FH30" s="210"/>
      <c r="FI30" s="210"/>
      <c r="FJ30" s="210"/>
      <c r="FK30" s="435"/>
      <c r="FL30" s="1204"/>
      <c r="FM30" s="372"/>
      <c r="FN30" s="210"/>
      <c r="FO30" s="210"/>
      <c r="FP30" s="210"/>
      <c r="FQ30" s="210"/>
      <c r="FR30" s="1204"/>
      <c r="FS30" s="80"/>
      <c r="FT30" s="404" t="s">
        <v>93</v>
      </c>
      <c r="FU30" s="404"/>
      <c r="FV30" s="404"/>
      <c r="FW30" s="404"/>
      <c r="FX30" s="1204"/>
      <c r="FY30" s="80"/>
      <c r="FZ30" s="404" t="s">
        <v>93</v>
      </c>
      <c r="GA30" s="404"/>
      <c r="GB30" s="404"/>
      <c r="GC30" s="404"/>
      <c r="GD30" s="1204"/>
      <c r="GE30" s="21"/>
      <c r="GF30" s="21"/>
      <c r="GG30" s="21"/>
      <c r="GH30" s="21"/>
      <c r="GI30" s="21"/>
      <c r="GJ30" s="21"/>
      <c r="GK30" s="21"/>
      <c r="GL30" s="21"/>
      <c r="GM30" s="21"/>
      <c r="GN30" s="21"/>
      <c r="GO30" s="21"/>
      <c r="GP30" s="21"/>
      <c r="GQ30" s="21"/>
      <c r="GR30" s="21"/>
      <c r="GS30" s="21"/>
      <c r="GT30" s="21"/>
      <c r="GU30" s="1230"/>
      <c r="GV30" s="216"/>
      <c r="GW30" s="234" t="s">
        <v>1072</v>
      </c>
      <c r="GX30" s="262"/>
      <c r="GY30" s="271"/>
    </row>
    <row r="31" spans="1:207" x14ac:dyDescent="0.25">
      <c r="A31" s="404">
        <v>28</v>
      </c>
      <c r="B31" s="250"/>
      <c r="C31" s="912"/>
      <c r="D31" s="210"/>
      <c r="E31" s="210"/>
      <c r="F31" s="210"/>
      <c r="G31" s="305"/>
      <c r="H31" s="1221"/>
      <c r="I31" s="912"/>
      <c r="J31" s="210"/>
      <c r="K31" s="210"/>
      <c r="L31" s="210"/>
      <c r="M31" s="305"/>
      <c r="N31" s="1210"/>
      <c r="O31" s="911"/>
      <c r="P31" s="210"/>
      <c r="Q31" s="210"/>
      <c r="R31" s="210"/>
      <c r="S31" s="435"/>
      <c r="T31" s="1210"/>
      <c r="U31" s="911"/>
      <c r="V31" s="210"/>
      <c r="W31" s="210"/>
      <c r="X31" s="210"/>
      <c r="Y31" s="435"/>
      <c r="Z31" s="1210"/>
      <c r="AA31" s="80"/>
      <c r="AB31" s="404"/>
      <c r="AC31" s="404"/>
      <c r="AD31" s="404"/>
      <c r="AE31" s="436"/>
      <c r="AF31" s="1210"/>
      <c r="AG31" s="1037"/>
      <c r="AH31" s="210"/>
      <c r="AI31" s="210"/>
      <c r="AJ31" s="420"/>
      <c r="AK31" s="421"/>
      <c r="AL31" s="1210"/>
      <c r="AM31" s="765"/>
      <c r="AN31" s="404"/>
      <c r="AO31" s="210"/>
      <c r="AP31" s="420"/>
      <c r="AQ31" s="421"/>
      <c r="AR31" s="1210"/>
      <c r="AS31" s="523"/>
      <c r="AT31" s="210"/>
      <c r="AU31" s="210"/>
      <c r="AV31" s="420"/>
      <c r="AW31" s="435"/>
      <c r="AX31" s="1210"/>
      <c r="AY31" s="523"/>
      <c r="AZ31" s="210"/>
      <c r="BA31" s="210"/>
      <c r="BB31" s="420"/>
      <c r="BC31" s="435"/>
      <c r="BD31" s="1210"/>
      <c r="BE31" s="765"/>
      <c r="BF31" s="404"/>
      <c r="BG31" s="210"/>
      <c r="BH31" s="420"/>
      <c r="BI31" s="421"/>
      <c r="BJ31" s="1210"/>
      <c r="BK31" s="307"/>
      <c r="BL31" s="307"/>
      <c r="BM31" s="307"/>
      <c r="BN31" s="234"/>
      <c r="BO31" s="234"/>
      <c r="BP31" s="21"/>
      <c r="BQ31" s="23"/>
      <c r="BR31" s="1210"/>
      <c r="BS31" s="58"/>
      <c r="BT31" s="404"/>
      <c r="BU31" s="404"/>
      <c r="BV31" s="404"/>
      <c r="BW31" s="67"/>
      <c r="BX31" s="1210"/>
      <c r="BY31" s="516"/>
      <c r="BZ31" s="404"/>
      <c r="CA31" s="404"/>
      <c r="CB31" s="75"/>
      <c r="CC31" s="76"/>
      <c r="CD31" s="1210"/>
      <c r="CE31" s="516"/>
      <c r="CF31" s="404"/>
      <c r="CG31" s="404"/>
      <c r="CH31" s="75"/>
      <c r="CI31" s="76"/>
      <c r="CJ31" s="1210"/>
      <c r="CK31" s="516"/>
      <c r="CL31" s="404"/>
      <c r="CM31" s="404"/>
      <c r="CN31" s="75"/>
      <c r="CO31" s="76"/>
      <c r="CP31" s="1210"/>
      <c r="CQ31" s="516"/>
      <c r="CR31" s="404"/>
      <c r="CS31" s="404"/>
      <c r="CT31" s="75"/>
      <c r="CU31" s="76"/>
      <c r="CV31" s="1210"/>
      <c r="CW31" s="516"/>
      <c r="CX31" s="404"/>
      <c r="CY31" s="404"/>
      <c r="CZ31" s="75"/>
      <c r="DA31" s="76"/>
      <c r="DB31" s="1210"/>
      <c r="DC31" s="516"/>
      <c r="DD31" s="404"/>
      <c r="DE31" s="404"/>
      <c r="DF31" s="75"/>
      <c r="DG31" s="76"/>
      <c r="DH31" s="1210"/>
      <c r="DI31" s="516"/>
      <c r="DJ31" s="404"/>
      <c r="DK31" s="404"/>
      <c r="DL31" s="75"/>
      <c r="DM31" s="76"/>
      <c r="DN31" s="1210"/>
      <c r="DO31" s="516"/>
      <c r="DP31" s="404"/>
      <c r="DQ31" s="404"/>
      <c r="DR31" s="75"/>
      <c r="DS31" s="76"/>
      <c r="DT31" s="1210"/>
      <c r="DU31" s="516"/>
      <c r="DV31" s="404"/>
      <c r="DW31" s="404"/>
      <c r="DX31" s="75"/>
      <c r="DY31" s="76"/>
      <c r="DZ31" s="1210"/>
      <c r="EA31" s="21"/>
      <c r="EB31" s="21"/>
      <c r="EC31" s="21"/>
      <c r="ED31" s="21"/>
      <c r="EE31" s="21"/>
      <c r="EF31" s="21"/>
      <c r="EG31" s="23"/>
      <c r="EH31" s="1210"/>
      <c r="EI31" s="58"/>
      <c r="EJ31" s="404"/>
      <c r="EK31" s="404"/>
      <c r="EL31" s="404"/>
      <c r="EM31" s="404"/>
      <c r="EN31" s="1204"/>
      <c r="EO31" s="521"/>
      <c r="EP31" s="404"/>
      <c r="EQ31" s="404"/>
      <c r="ER31" s="404"/>
      <c r="ES31" s="404"/>
      <c r="ET31" s="1204"/>
      <c r="EU31" s="521"/>
      <c r="EV31" s="404"/>
      <c r="EW31" s="404"/>
      <c r="EX31" s="404"/>
      <c r="EY31" s="404"/>
      <c r="EZ31" s="1204"/>
      <c r="FA31" s="58"/>
      <c r="FB31" s="404"/>
      <c r="FC31" s="404"/>
      <c r="FD31" s="404"/>
      <c r="FE31" s="404"/>
      <c r="FF31" s="1204"/>
      <c r="FG31" s="756"/>
      <c r="FH31" s="210"/>
      <c r="FI31" s="210"/>
      <c r="FJ31" s="210"/>
      <c r="FK31" s="435"/>
      <c r="FL31" s="1204"/>
      <c r="FM31" s="372"/>
      <c r="FN31" s="210"/>
      <c r="FO31" s="210"/>
      <c r="FP31" s="210"/>
      <c r="FQ31" s="210"/>
      <c r="FR31" s="1204"/>
      <c r="FS31" s="58"/>
      <c r="FT31" s="404" t="s">
        <v>93</v>
      </c>
      <c r="FU31" s="404"/>
      <c r="FV31" s="404"/>
      <c r="FW31" s="404"/>
      <c r="FX31" s="1204"/>
      <c r="FY31" s="58"/>
      <c r="FZ31" s="404" t="s">
        <v>93</v>
      </c>
      <c r="GA31" s="404"/>
      <c r="GB31" s="404"/>
      <c r="GC31" s="404"/>
      <c r="GD31" s="1204"/>
      <c r="GE31" s="21"/>
      <c r="GF31" s="21"/>
      <c r="GG31" s="21"/>
      <c r="GH31" s="21"/>
      <c r="GI31" s="21"/>
      <c r="GJ31" s="21"/>
      <c r="GK31" s="21"/>
      <c r="GL31" s="21"/>
      <c r="GM31" s="21"/>
      <c r="GN31" s="21"/>
      <c r="GO31" s="21"/>
      <c r="GP31" s="21"/>
      <c r="GQ31" s="21"/>
      <c r="GR31" s="21"/>
      <c r="GS31" s="21"/>
      <c r="GT31" s="21"/>
      <c r="GU31" s="1230"/>
      <c r="GV31" s="216"/>
      <c r="GW31" s="234" t="s">
        <v>1072</v>
      </c>
      <c r="GX31" s="262"/>
      <c r="GY31" s="271"/>
    </row>
    <row r="32" spans="1:207" x14ac:dyDescent="0.25">
      <c r="A32" s="404">
        <v>29</v>
      </c>
      <c r="B32" s="250"/>
      <c r="C32" s="912"/>
      <c r="D32" s="210"/>
      <c r="E32" s="210"/>
      <c r="F32" s="210"/>
      <c r="G32" s="305"/>
      <c r="H32" s="1221"/>
      <c r="I32" s="912"/>
      <c r="J32" s="210"/>
      <c r="K32" s="210"/>
      <c r="L32" s="210"/>
      <c r="M32" s="305"/>
      <c r="N32" s="1210"/>
      <c r="O32" s="911"/>
      <c r="P32" s="210"/>
      <c r="Q32" s="210"/>
      <c r="R32" s="210"/>
      <c r="S32" s="435"/>
      <c r="T32" s="1210"/>
      <c r="U32" s="911"/>
      <c r="V32" s="210"/>
      <c r="W32" s="210"/>
      <c r="X32" s="210"/>
      <c r="Y32" s="435"/>
      <c r="Z32" s="1210"/>
      <c r="AA32" s="80"/>
      <c r="AB32" s="404"/>
      <c r="AC32" s="404"/>
      <c r="AD32" s="404"/>
      <c r="AE32" s="436"/>
      <c r="AF32" s="1210"/>
      <c r="AG32" s="1037"/>
      <c r="AH32" s="210"/>
      <c r="AI32" s="210"/>
      <c r="AJ32" s="420"/>
      <c r="AK32" s="421"/>
      <c r="AL32" s="1210"/>
      <c r="AM32" s="765"/>
      <c r="AN32" s="404"/>
      <c r="AO32" s="210"/>
      <c r="AP32" s="420"/>
      <c r="AQ32" s="421"/>
      <c r="AR32" s="1210"/>
      <c r="AS32" s="523"/>
      <c r="AT32" s="210"/>
      <c r="AU32" s="210"/>
      <c r="AV32" s="420"/>
      <c r="AW32" s="435"/>
      <c r="AX32" s="1210"/>
      <c r="AY32" s="523"/>
      <c r="AZ32" s="210"/>
      <c r="BA32" s="210"/>
      <c r="BB32" s="420"/>
      <c r="BC32" s="435"/>
      <c r="BD32" s="1210"/>
      <c r="BE32" s="765"/>
      <c r="BF32" s="404"/>
      <c r="BG32" s="210"/>
      <c r="BH32" s="420"/>
      <c r="BI32" s="421"/>
      <c r="BJ32" s="1210"/>
      <c r="BK32" s="307"/>
      <c r="BL32" s="307"/>
      <c r="BM32" s="307"/>
      <c r="BN32" s="234"/>
      <c r="BO32" s="234"/>
      <c r="BP32" s="21"/>
      <c r="BQ32" s="23"/>
      <c r="BR32" s="1210"/>
      <c r="BS32" s="58"/>
      <c r="BT32" s="404"/>
      <c r="BU32" s="404"/>
      <c r="BV32" s="404"/>
      <c r="BW32" s="67"/>
      <c r="BX32" s="1210"/>
      <c r="BY32" s="516"/>
      <c r="BZ32" s="404"/>
      <c r="CA32" s="404"/>
      <c r="CB32" s="75"/>
      <c r="CC32" s="76"/>
      <c r="CD32" s="1210"/>
      <c r="CE32" s="516"/>
      <c r="CF32" s="404"/>
      <c r="CG32" s="404"/>
      <c r="CH32" s="75"/>
      <c r="CI32" s="76"/>
      <c r="CJ32" s="1210"/>
      <c r="CK32" s="516"/>
      <c r="CL32" s="404"/>
      <c r="CM32" s="404"/>
      <c r="CN32" s="75"/>
      <c r="CO32" s="76"/>
      <c r="CP32" s="1210"/>
      <c r="CQ32" s="516"/>
      <c r="CR32" s="404"/>
      <c r="CS32" s="404"/>
      <c r="CT32" s="75"/>
      <c r="CU32" s="76"/>
      <c r="CV32" s="1210"/>
      <c r="CW32" s="516"/>
      <c r="CX32" s="404"/>
      <c r="CY32" s="404"/>
      <c r="CZ32" s="75"/>
      <c r="DA32" s="76"/>
      <c r="DB32" s="1210"/>
      <c r="DC32" s="516"/>
      <c r="DD32" s="404"/>
      <c r="DE32" s="404"/>
      <c r="DF32" s="75"/>
      <c r="DG32" s="76"/>
      <c r="DH32" s="1210"/>
      <c r="DI32" s="516"/>
      <c r="DJ32" s="404"/>
      <c r="DK32" s="404"/>
      <c r="DL32" s="75"/>
      <c r="DM32" s="76"/>
      <c r="DN32" s="1210"/>
      <c r="DO32" s="516"/>
      <c r="DP32" s="404"/>
      <c r="DQ32" s="404"/>
      <c r="DR32" s="75"/>
      <c r="DS32" s="76"/>
      <c r="DT32" s="1210"/>
      <c r="DU32" s="516"/>
      <c r="DV32" s="404"/>
      <c r="DW32" s="404"/>
      <c r="DX32" s="75"/>
      <c r="DY32" s="76"/>
      <c r="DZ32" s="1210"/>
      <c r="EA32" s="21"/>
      <c r="EB32" s="21"/>
      <c r="EC32" s="21"/>
      <c r="ED32" s="21"/>
      <c r="EE32" s="21"/>
      <c r="EF32" s="21"/>
      <c r="EG32" s="23"/>
      <c r="EH32" s="1210"/>
      <c r="EI32" s="58"/>
      <c r="EJ32" s="404"/>
      <c r="EK32" s="404"/>
      <c r="EL32" s="404"/>
      <c r="EM32" s="404"/>
      <c r="EN32" s="1204"/>
      <c r="EO32" s="372"/>
      <c r="EP32" s="404"/>
      <c r="EQ32" s="404"/>
      <c r="ER32" s="404"/>
      <c r="ES32" s="404"/>
      <c r="ET32" s="1204"/>
      <c r="EU32" s="58"/>
      <c r="EV32" s="404"/>
      <c r="EW32" s="404"/>
      <c r="EX32" s="404"/>
      <c r="EY32" s="404"/>
      <c r="EZ32" s="1204"/>
      <c r="FA32" s="58"/>
      <c r="FB32" s="404"/>
      <c r="FC32" s="404"/>
      <c r="FD32" s="404"/>
      <c r="FE32" s="404"/>
      <c r="FF32" s="1204"/>
      <c r="FG32" s="756"/>
      <c r="FH32" s="210"/>
      <c r="FI32" s="210"/>
      <c r="FJ32" s="210"/>
      <c r="FK32" s="435"/>
      <c r="FL32" s="1204"/>
      <c r="FM32" s="372"/>
      <c r="FN32" s="210"/>
      <c r="FO32" s="210"/>
      <c r="FP32" s="210"/>
      <c r="FQ32" s="210"/>
      <c r="FR32" s="1204"/>
      <c r="FS32" s="58"/>
      <c r="FT32" s="404" t="s">
        <v>93</v>
      </c>
      <c r="FU32" s="404"/>
      <c r="FV32" s="404"/>
      <c r="FW32" s="404"/>
      <c r="FX32" s="1204"/>
      <c r="FY32" s="58"/>
      <c r="FZ32" s="404" t="s">
        <v>93</v>
      </c>
      <c r="GA32" s="404"/>
      <c r="GB32" s="404"/>
      <c r="GC32" s="404"/>
      <c r="GD32" s="1204"/>
      <c r="GE32" s="21"/>
      <c r="GF32" s="21"/>
      <c r="GG32" s="21"/>
      <c r="GH32" s="21"/>
      <c r="GI32" s="21"/>
      <c r="GJ32" s="21"/>
      <c r="GK32" s="21"/>
      <c r="GL32" s="21"/>
      <c r="GM32" s="21"/>
      <c r="GN32" s="21"/>
      <c r="GO32" s="21"/>
      <c r="GP32" s="21"/>
      <c r="GQ32" s="21"/>
      <c r="GR32" s="21"/>
      <c r="GS32" s="21"/>
      <c r="GT32" s="21"/>
      <c r="GU32" s="1230"/>
      <c r="GV32" s="310"/>
      <c r="GW32" s="234" t="s">
        <v>1072</v>
      </c>
      <c r="GX32" s="262"/>
      <c r="GY32" s="271"/>
    </row>
    <row r="33" spans="1:207" x14ac:dyDescent="0.25">
      <c r="A33" s="404">
        <v>30</v>
      </c>
      <c r="B33" s="250"/>
      <c r="C33" s="912"/>
      <c r="D33" s="210"/>
      <c r="E33" s="210"/>
      <c r="F33" s="210"/>
      <c r="G33" s="305"/>
      <c r="H33" s="1221"/>
      <c r="I33" s="912"/>
      <c r="J33" s="210"/>
      <c r="K33" s="210"/>
      <c r="L33" s="210"/>
      <c r="M33" s="305"/>
      <c r="N33" s="1210"/>
      <c r="O33" s="911"/>
      <c r="P33" s="210"/>
      <c r="Q33" s="210"/>
      <c r="R33" s="210"/>
      <c r="S33" s="435"/>
      <c r="T33" s="1210"/>
      <c r="U33" s="911"/>
      <c r="V33" s="210"/>
      <c r="W33" s="210"/>
      <c r="X33" s="210"/>
      <c r="Y33" s="435"/>
      <c r="Z33" s="1210"/>
      <c r="AA33" s="80"/>
      <c r="AB33" s="404"/>
      <c r="AC33" s="404"/>
      <c r="AD33" s="404"/>
      <c r="AE33" s="436"/>
      <c r="AF33" s="1210"/>
      <c r="AG33" s="1036"/>
      <c r="AH33" s="210"/>
      <c r="AI33" s="210"/>
      <c r="AJ33" s="420"/>
      <c r="AK33" s="421"/>
      <c r="AL33" s="1210"/>
      <c r="AM33" s="765"/>
      <c r="AN33" s="404"/>
      <c r="AO33" s="210"/>
      <c r="AP33" s="420"/>
      <c r="AQ33" s="421"/>
      <c r="AR33" s="1210"/>
      <c r="AS33" s="523"/>
      <c r="AT33" s="210"/>
      <c r="AU33" s="210"/>
      <c r="AV33" s="420"/>
      <c r="AW33" s="435"/>
      <c r="AX33" s="1210"/>
      <c r="AY33" s="523"/>
      <c r="AZ33" s="210"/>
      <c r="BA33" s="210"/>
      <c r="BB33" s="420"/>
      <c r="BC33" s="435"/>
      <c r="BD33" s="1210"/>
      <c r="BE33" s="765"/>
      <c r="BF33" s="404"/>
      <c r="BG33" s="210"/>
      <c r="BH33" s="420"/>
      <c r="BI33" s="421"/>
      <c r="BJ33" s="1210"/>
      <c r="BK33" s="307"/>
      <c r="BL33" s="307"/>
      <c r="BM33" s="307"/>
      <c r="BN33" s="234"/>
      <c r="BO33" s="234"/>
      <c r="BP33" s="21"/>
      <c r="BQ33" s="23"/>
      <c r="BR33" s="1210"/>
      <c r="BS33" s="58"/>
      <c r="BT33" s="404"/>
      <c r="BU33" s="404"/>
      <c r="BV33" s="404"/>
      <c r="BW33" s="67"/>
      <c r="BX33" s="1210"/>
      <c r="BY33" s="516"/>
      <c r="BZ33" s="404"/>
      <c r="CA33" s="404"/>
      <c r="CB33" s="75"/>
      <c r="CC33" s="76"/>
      <c r="CD33" s="1210"/>
      <c r="CE33" s="516"/>
      <c r="CF33" s="404"/>
      <c r="CG33" s="404"/>
      <c r="CH33" s="75"/>
      <c r="CI33" s="76"/>
      <c r="CJ33" s="1210"/>
      <c r="CK33" s="516"/>
      <c r="CL33" s="404"/>
      <c r="CM33" s="404"/>
      <c r="CN33" s="75"/>
      <c r="CO33" s="76"/>
      <c r="CP33" s="1210"/>
      <c r="CQ33" s="516"/>
      <c r="CR33" s="404"/>
      <c r="CS33" s="404"/>
      <c r="CT33" s="75"/>
      <c r="CU33" s="76"/>
      <c r="CV33" s="1210"/>
      <c r="CW33" s="516"/>
      <c r="CX33" s="404"/>
      <c r="CY33" s="404"/>
      <c r="CZ33" s="75"/>
      <c r="DA33" s="76"/>
      <c r="DB33" s="1210"/>
      <c r="DC33" s="516"/>
      <c r="DD33" s="404"/>
      <c r="DE33" s="404"/>
      <c r="DF33" s="75"/>
      <c r="DG33" s="76"/>
      <c r="DH33" s="1210"/>
      <c r="DI33" s="516"/>
      <c r="DJ33" s="404"/>
      <c r="DK33" s="404"/>
      <c r="DL33" s="75"/>
      <c r="DM33" s="76"/>
      <c r="DN33" s="1210"/>
      <c r="DO33" s="516"/>
      <c r="DP33" s="404"/>
      <c r="DQ33" s="404"/>
      <c r="DR33" s="75"/>
      <c r="DS33" s="76"/>
      <c r="DT33" s="1210"/>
      <c r="DU33" s="516"/>
      <c r="DV33" s="404"/>
      <c r="DW33" s="404"/>
      <c r="DX33" s="75"/>
      <c r="DY33" s="76"/>
      <c r="DZ33" s="1210"/>
      <c r="EA33" s="21"/>
      <c r="EB33" s="21"/>
      <c r="EC33" s="21"/>
      <c r="ED33" s="21"/>
      <c r="EE33" s="21"/>
      <c r="EF33" s="21"/>
      <c r="EG33" s="23"/>
      <c r="EH33" s="1210"/>
      <c r="EI33" s="58"/>
      <c r="EJ33" s="404"/>
      <c r="EK33" s="404"/>
      <c r="EL33" s="404"/>
      <c r="EM33" s="404"/>
      <c r="EN33" s="1204"/>
      <c r="EO33" s="58"/>
      <c r="EP33" s="404"/>
      <c r="EQ33" s="404"/>
      <c r="ER33" s="404"/>
      <c r="ES33" s="404"/>
      <c r="ET33" s="1204"/>
      <c r="EU33" s="58"/>
      <c r="EV33" s="404"/>
      <c r="EW33" s="404"/>
      <c r="EX33" s="404"/>
      <c r="EY33" s="404"/>
      <c r="EZ33" s="1204"/>
      <c r="FA33" s="58"/>
      <c r="FB33" s="404"/>
      <c r="FC33" s="404"/>
      <c r="FD33" s="404"/>
      <c r="FE33" s="404"/>
      <c r="FF33" s="1204"/>
      <c r="FG33" s="756"/>
      <c r="FH33" s="210"/>
      <c r="FI33" s="210"/>
      <c r="FJ33" s="210"/>
      <c r="FK33" s="435"/>
      <c r="FL33" s="1204"/>
      <c r="FM33" s="372"/>
      <c r="FN33" s="210"/>
      <c r="FO33" s="210"/>
      <c r="FP33" s="210"/>
      <c r="FQ33" s="210"/>
      <c r="FR33" s="1204"/>
      <c r="FS33" s="58"/>
      <c r="FT33" s="404" t="s">
        <v>93</v>
      </c>
      <c r="FU33" s="404"/>
      <c r="FV33" s="404"/>
      <c r="FW33" s="404"/>
      <c r="FX33" s="1204"/>
      <c r="FY33" s="58"/>
      <c r="FZ33" s="404" t="s">
        <v>93</v>
      </c>
      <c r="GA33" s="404"/>
      <c r="GB33" s="404"/>
      <c r="GC33" s="404"/>
      <c r="GD33" s="1204"/>
      <c r="GE33" s="21"/>
      <c r="GF33" s="21"/>
      <c r="GG33" s="21"/>
      <c r="GH33" s="21"/>
      <c r="GI33" s="21"/>
      <c r="GJ33" s="21"/>
      <c r="GK33" s="21"/>
      <c r="GL33" s="21"/>
      <c r="GM33" s="21"/>
      <c r="GN33" s="21"/>
      <c r="GO33" s="21"/>
      <c r="GP33" s="21"/>
      <c r="GQ33" s="21"/>
      <c r="GR33" s="21"/>
      <c r="GS33" s="21"/>
      <c r="GT33" s="21"/>
      <c r="GU33" s="1230"/>
      <c r="GV33" s="310"/>
      <c r="GW33" s="234" t="s">
        <v>1072</v>
      </c>
      <c r="GX33" s="262"/>
      <c r="GY33" s="271"/>
    </row>
    <row r="34" spans="1:207" x14ac:dyDescent="0.25">
      <c r="A34" s="404">
        <v>31</v>
      </c>
      <c r="B34" s="346"/>
      <c r="C34" s="912"/>
      <c r="D34" s="210"/>
      <c r="E34" s="210"/>
      <c r="F34" s="210"/>
      <c r="G34" s="305"/>
      <c r="H34" s="1221"/>
      <c r="I34" s="912"/>
      <c r="J34" s="210"/>
      <c r="K34" s="210"/>
      <c r="L34" s="210"/>
      <c r="M34" s="305"/>
      <c r="N34" s="1210"/>
      <c r="O34" s="911"/>
      <c r="P34" s="210"/>
      <c r="Q34" s="210"/>
      <c r="R34" s="210"/>
      <c r="S34" s="435"/>
      <c r="T34" s="1210"/>
      <c r="U34" s="911"/>
      <c r="V34" s="210"/>
      <c r="W34" s="210"/>
      <c r="X34" s="210"/>
      <c r="Y34" s="435"/>
      <c r="Z34" s="1210"/>
      <c r="AA34" s="80"/>
      <c r="AB34" s="404"/>
      <c r="AC34" s="404"/>
      <c r="AD34" s="404"/>
      <c r="AE34" s="436"/>
      <c r="AF34" s="1210"/>
      <c r="AG34" s="1036"/>
      <c r="AH34" s="210"/>
      <c r="AI34" s="210"/>
      <c r="AJ34" s="420"/>
      <c r="AK34" s="421"/>
      <c r="AL34" s="1210"/>
      <c r="AM34" s="517"/>
      <c r="AN34" s="404"/>
      <c r="AO34" s="210"/>
      <c r="AP34" s="420"/>
      <c r="AQ34" s="421"/>
      <c r="AR34" s="1210"/>
      <c r="AS34" s="523"/>
      <c r="AT34" s="210"/>
      <c r="AU34" s="210"/>
      <c r="AV34" s="420"/>
      <c r="AW34" s="435"/>
      <c r="AX34" s="1210"/>
      <c r="AY34" s="523"/>
      <c r="AZ34" s="210"/>
      <c r="BA34" s="210"/>
      <c r="BB34" s="420"/>
      <c r="BC34" s="435"/>
      <c r="BD34" s="1210"/>
      <c r="BE34" s="517"/>
      <c r="BF34" s="404"/>
      <c r="BG34" s="210"/>
      <c r="BH34" s="420"/>
      <c r="BI34" s="421"/>
      <c r="BJ34" s="1210"/>
      <c r="BK34" s="307"/>
      <c r="BL34" s="307"/>
      <c r="BM34" s="307"/>
      <c r="BN34" s="234"/>
      <c r="BO34" s="234"/>
      <c r="BP34" s="21"/>
      <c r="BQ34" s="23"/>
      <c r="BR34" s="1210"/>
      <c r="BS34" s="58"/>
      <c r="BT34" s="404"/>
      <c r="BU34" s="404"/>
      <c r="BV34" s="404"/>
      <c r="BW34" s="67"/>
      <c r="BX34" s="1210"/>
      <c r="BY34" s="516"/>
      <c r="BZ34" s="404"/>
      <c r="CA34" s="404"/>
      <c r="CB34" s="75"/>
      <c r="CC34" s="76"/>
      <c r="CD34" s="1210"/>
      <c r="CE34" s="516"/>
      <c r="CF34" s="404"/>
      <c r="CG34" s="404"/>
      <c r="CH34" s="75"/>
      <c r="CI34" s="76"/>
      <c r="CJ34" s="1210"/>
      <c r="CK34" s="516"/>
      <c r="CL34" s="404"/>
      <c r="CM34" s="404"/>
      <c r="CN34" s="75"/>
      <c r="CO34" s="76"/>
      <c r="CP34" s="1210"/>
      <c r="CQ34" s="516"/>
      <c r="CR34" s="404"/>
      <c r="CS34" s="404"/>
      <c r="CT34" s="75"/>
      <c r="CU34" s="76"/>
      <c r="CV34" s="1210"/>
      <c r="CW34" s="516"/>
      <c r="CX34" s="404"/>
      <c r="CY34" s="404"/>
      <c r="CZ34" s="75"/>
      <c r="DA34" s="76"/>
      <c r="DB34" s="1210"/>
      <c r="DC34" s="516"/>
      <c r="DD34" s="404"/>
      <c r="DE34" s="404"/>
      <c r="DF34" s="75"/>
      <c r="DG34" s="76"/>
      <c r="DH34" s="1210"/>
      <c r="DI34" s="516"/>
      <c r="DJ34" s="404"/>
      <c r="DK34" s="404"/>
      <c r="DL34" s="75"/>
      <c r="DM34" s="76"/>
      <c r="DN34" s="1210"/>
      <c r="DO34" s="516"/>
      <c r="DP34" s="404"/>
      <c r="DQ34" s="404"/>
      <c r="DR34" s="75"/>
      <c r="DS34" s="76"/>
      <c r="DT34" s="1210"/>
      <c r="DU34" s="516"/>
      <c r="DV34" s="404"/>
      <c r="DW34" s="404"/>
      <c r="DX34" s="75"/>
      <c r="DY34" s="76"/>
      <c r="DZ34" s="1210"/>
      <c r="EA34" s="21"/>
      <c r="EB34" s="21"/>
      <c r="EC34" s="21"/>
      <c r="ED34" s="21"/>
      <c r="EE34" s="21"/>
      <c r="EF34" s="21"/>
      <c r="EG34" s="23"/>
      <c r="EH34" s="1210"/>
      <c r="EI34" s="58"/>
      <c r="EJ34" s="404"/>
      <c r="EK34" s="404"/>
      <c r="EL34" s="404"/>
      <c r="EM34" s="404"/>
      <c r="EN34" s="1204"/>
      <c r="EO34" s="58"/>
      <c r="EP34" s="404"/>
      <c r="EQ34" s="404"/>
      <c r="ER34" s="404"/>
      <c r="ES34" s="404"/>
      <c r="ET34" s="1204"/>
      <c r="EU34" s="58"/>
      <c r="EV34" s="404"/>
      <c r="EW34" s="404"/>
      <c r="EX34" s="404"/>
      <c r="EY34" s="404"/>
      <c r="EZ34" s="1204"/>
      <c r="FA34" s="58"/>
      <c r="FB34" s="404"/>
      <c r="FC34" s="404"/>
      <c r="FD34" s="404"/>
      <c r="FE34" s="404"/>
      <c r="FF34" s="1204"/>
      <c r="FG34" s="756"/>
      <c r="FH34" s="210"/>
      <c r="FI34" s="210"/>
      <c r="FJ34" s="210"/>
      <c r="FK34" s="435"/>
      <c r="FL34" s="1204"/>
      <c r="FM34" s="372"/>
      <c r="FN34" s="210"/>
      <c r="FO34" s="210"/>
      <c r="FP34" s="210"/>
      <c r="FQ34" s="210"/>
      <c r="FR34" s="1204"/>
      <c r="FS34" s="58"/>
      <c r="FT34" s="404" t="s">
        <v>93</v>
      </c>
      <c r="FU34" s="404"/>
      <c r="FV34" s="404"/>
      <c r="FW34" s="404"/>
      <c r="FX34" s="1204"/>
      <c r="FY34" s="58"/>
      <c r="FZ34" s="404" t="s">
        <v>93</v>
      </c>
      <c r="GA34" s="404"/>
      <c r="GB34" s="404"/>
      <c r="GC34" s="404"/>
      <c r="GD34" s="1204"/>
      <c r="GE34" s="21"/>
      <c r="GF34" s="21"/>
      <c r="GG34" s="21"/>
      <c r="GH34" s="21"/>
      <c r="GI34" s="21"/>
      <c r="GJ34" s="21"/>
      <c r="GK34" s="21"/>
      <c r="GL34" s="21"/>
      <c r="GM34" s="21"/>
      <c r="GN34" s="21"/>
      <c r="GO34" s="21"/>
      <c r="GP34" s="21"/>
      <c r="GQ34" s="21"/>
      <c r="GR34" s="21"/>
      <c r="GS34" s="21"/>
      <c r="GT34" s="21"/>
      <c r="GU34" s="1230"/>
      <c r="GV34" s="216"/>
      <c r="GW34" s="234" t="s">
        <v>1072</v>
      </c>
      <c r="GX34" s="262"/>
      <c r="GY34" s="271"/>
    </row>
    <row r="35" spans="1:207" x14ac:dyDescent="0.25">
      <c r="A35" s="404">
        <v>32</v>
      </c>
      <c r="B35" s="346"/>
      <c r="C35" s="913"/>
      <c r="D35" s="210"/>
      <c r="E35" s="210"/>
      <c r="F35" s="210"/>
      <c r="G35" s="305"/>
      <c r="H35" s="1221"/>
      <c r="I35" s="912"/>
      <c r="J35" s="210"/>
      <c r="K35" s="210"/>
      <c r="L35" s="210"/>
      <c r="M35" s="305"/>
      <c r="N35" s="1210"/>
      <c r="O35" s="914"/>
      <c r="P35" s="210"/>
      <c r="Q35" s="210"/>
      <c r="R35" s="420"/>
      <c r="S35" s="421"/>
      <c r="T35" s="1210"/>
      <c r="U35" s="914"/>
      <c r="V35" s="210"/>
      <c r="W35" s="210"/>
      <c r="X35" s="420"/>
      <c r="Y35" s="421"/>
      <c r="Z35" s="1210"/>
      <c r="AA35" s="516"/>
      <c r="AB35" s="404"/>
      <c r="AC35" s="404"/>
      <c r="AD35" s="75"/>
      <c r="AE35" s="76"/>
      <c r="AF35" s="1210"/>
      <c r="AG35" s="1037"/>
      <c r="AH35" s="210"/>
      <c r="AI35" s="210"/>
      <c r="AJ35" s="420"/>
      <c r="AK35" s="421"/>
      <c r="AL35" s="1210"/>
      <c r="AM35" s="765"/>
      <c r="AN35" s="404"/>
      <c r="AO35" s="210"/>
      <c r="AP35" s="420"/>
      <c r="AQ35" s="421"/>
      <c r="AR35" s="1210"/>
      <c r="AS35" s="525"/>
      <c r="AT35" s="210"/>
      <c r="AU35" s="210"/>
      <c r="AV35" s="420"/>
      <c r="AW35" s="421"/>
      <c r="AX35" s="1210"/>
      <c r="AY35" s="525"/>
      <c r="AZ35" s="210"/>
      <c r="BA35" s="210"/>
      <c r="BB35" s="420"/>
      <c r="BC35" s="421"/>
      <c r="BD35" s="1210"/>
      <c r="BE35" s="765"/>
      <c r="BF35" s="404"/>
      <c r="BG35" s="210"/>
      <c r="BH35" s="420"/>
      <c r="BI35" s="421"/>
      <c r="BJ35" s="1210"/>
      <c r="BK35" s="307"/>
      <c r="BL35" s="307"/>
      <c r="BM35" s="307"/>
      <c r="BN35" s="234"/>
      <c r="BO35" s="234"/>
      <c r="BP35" s="21"/>
      <c r="BQ35" s="23"/>
      <c r="BR35" s="1210"/>
      <c r="BS35" s="58"/>
      <c r="BT35" s="404"/>
      <c r="BU35" s="404"/>
      <c r="BV35" s="404"/>
      <c r="BW35" s="67"/>
      <c r="BX35" s="1210"/>
      <c r="BY35" s="516"/>
      <c r="BZ35" s="404"/>
      <c r="CA35" s="404"/>
      <c r="CB35" s="75"/>
      <c r="CC35" s="76"/>
      <c r="CD35" s="1210"/>
      <c r="CE35" s="516"/>
      <c r="CF35" s="404"/>
      <c r="CG35" s="404"/>
      <c r="CH35" s="75"/>
      <c r="CI35" s="76"/>
      <c r="CJ35" s="1210"/>
      <c r="CK35" s="516"/>
      <c r="CL35" s="404"/>
      <c r="CM35" s="404"/>
      <c r="CN35" s="75"/>
      <c r="CO35" s="76"/>
      <c r="CP35" s="1210"/>
      <c r="CQ35" s="516"/>
      <c r="CR35" s="404"/>
      <c r="CS35" s="404"/>
      <c r="CT35" s="75"/>
      <c r="CU35" s="76"/>
      <c r="CV35" s="1210"/>
      <c r="CW35" s="516"/>
      <c r="CX35" s="404"/>
      <c r="CY35" s="404"/>
      <c r="CZ35" s="75"/>
      <c r="DA35" s="76"/>
      <c r="DB35" s="1210"/>
      <c r="DC35" s="516"/>
      <c r="DD35" s="404"/>
      <c r="DE35" s="404"/>
      <c r="DF35" s="75"/>
      <c r="DG35" s="76"/>
      <c r="DH35" s="1210"/>
      <c r="DI35" s="516"/>
      <c r="DJ35" s="404"/>
      <c r="DK35" s="404"/>
      <c r="DL35" s="75"/>
      <c r="DM35" s="76"/>
      <c r="DN35" s="1210"/>
      <c r="DO35" s="516"/>
      <c r="DP35" s="404"/>
      <c r="DQ35" s="404"/>
      <c r="DR35" s="75"/>
      <c r="DS35" s="76"/>
      <c r="DT35" s="1210"/>
      <c r="DU35" s="516"/>
      <c r="DV35" s="404"/>
      <c r="DW35" s="404"/>
      <c r="DX35" s="75"/>
      <c r="DY35" s="76"/>
      <c r="DZ35" s="1210"/>
      <c r="EA35" s="21"/>
      <c r="EB35" s="21"/>
      <c r="EC35" s="21"/>
      <c r="ED35" s="21"/>
      <c r="EE35" s="21"/>
      <c r="EF35" s="21"/>
      <c r="EG35" s="23"/>
      <c r="EH35" s="1210"/>
      <c r="EI35" s="58"/>
      <c r="EJ35" s="404"/>
      <c r="EK35" s="404"/>
      <c r="EL35" s="404"/>
      <c r="EM35" s="404"/>
      <c r="EN35" s="1204"/>
      <c r="EO35" s="58"/>
      <c r="EP35" s="404"/>
      <c r="EQ35" s="404"/>
      <c r="ER35" s="404"/>
      <c r="ES35" s="404"/>
      <c r="ET35" s="1204"/>
      <c r="EU35" s="58"/>
      <c r="EV35" s="404"/>
      <c r="EW35" s="404"/>
      <c r="EX35" s="404"/>
      <c r="EY35" s="404"/>
      <c r="EZ35" s="1204"/>
      <c r="FA35" s="58"/>
      <c r="FB35" s="404"/>
      <c r="FC35" s="404"/>
      <c r="FD35" s="404"/>
      <c r="FE35" s="404"/>
      <c r="FF35" s="1204"/>
      <c r="FG35" s="761"/>
      <c r="FH35" s="210"/>
      <c r="FI35" s="210"/>
      <c r="FJ35" s="210"/>
      <c r="FK35" s="210"/>
      <c r="FL35" s="1204"/>
      <c r="FM35" s="372"/>
      <c r="FN35" s="210"/>
      <c r="FO35" s="210"/>
      <c r="FP35" s="210"/>
      <c r="FQ35" s="210"/>
      <c r="FR35" s="1204"/>
      <c r="FS35" s="58"/>
      <c r="FT35" s="404" t="s">
        <v>93</v>
      </c>
      <c r="FU35" s="404"/>
      <c r="FV35" s="404"/>
      <c r="FW35" s="404"/>
      <c r="FX35" s="1204"/>
      <c r="FY35" s="58"/>
      <c r="FZ35" s="404" t="s">
        <v>93</v>
      </c>
      <c r="GA35" s="404"/>
      <c r="GB35" s="404"/>
      <c r="GC35" s="404"/>
      <c r="GD35" s="1204"/>
      <c r="GE35" s="21"/>
      <c r="GF35" s="21"/>
      <c r="GG35" s="21"/>
      <c r="GH35" s="21"/>
      <c r="GI35" s="21"/>
      <c r="GJ35" s="21"/>
      <c r="GK35" s="21"/>
      <c r="GL35" s="21"/>
      <c r="GM35" s="21"/>
      <c r="GN35" s="21"/>
      <c r="GO35" s="21"/>
      <c r="GP35" s="21"/>
      <c r="GQ35" s="21"/>
      <c r="GR35" s="21"/>
      <c r="GS35" s="21"/>
      <c r="GT35" s="21"/>
      <c r="GU35" s="1230"/>
      <c r="GV35" s="216"/>
      <c r="GW35" s="234" t="s">
        <v>1072</v>
      </c>
      <c r="GX35" s="262"/>
      <c r="GY35" s="271"/>
    </row>
    <row r="36" spans="1:207" x14ac:dyDescent="0.25">
      <c r="A36" s="404">
        <v>33</v>
      </c>
      <c r="B36" s="346"/>
      <c r="C36" s="912"/>
      <c r="D36" s="210"/>
      <c r="E36" s="210"/>
      <c r="F36" s="210"/>
      <c r="G36" s="305"/>
      <c r="H36" s="1221"/>
      <c r="I36" s="912"/>
      <c r="J36" s="210"/>
      <c r="K36" s="210"/>
      <c r="L36" s="210"/>
      <c r="M36" s="305"/>
      <c r="N36" s="1210"/>
      <c r="O36" s="914"/>
      <c r="P36" s="210"/>
      <c r="Q36" s="210"/>
      <c r="R36" s="420"/>
      <c r="S36" s="421"/>
      <c r="T36" s="1210"/>
      <c r="U36" s="914"/>
      <c r="V36" s="210"/>
      <c r="W36" s="210"/>
      <c r="X36" s="420"/>
      <c r="Y36" s="421"/>
      <c r="Z36" s="1210"/>
      <c r="AA36" s="516"/>
      <c r="AB36" s="404"/>
      <c r="AC36" s="404"/>
      <c r="AD36" s="75"/>
      <c r="AE36" s="76"/>
      <c r="AF36" s="1210"/>
      <c r="AG36" s="1037"/>
      <c r="AH36" s="210"/>
      <c r="AI36" s="210"/>
      <c r="AJ36" s="420"/>
      <c r="AK36" s="421"/>
      <c r="AL36" s="1210"/>
      <c r="AM36" s="765"/>
      <c r="AN36" s="404"/>
      <c r="AO36" s="210"/>
      <c r="AP36" s="420"/>
      <c r="AQ36" s="421"/>
      <c r="AR36" s="1210"/>
      <c r="AS36" s="525"/>
      <c r="AT36" s="210"/>
      <c r="AU36" s="210"/>
      <c r="AV36" s="420"/>
      <c r="AW36" s="421"/>
      <c r="AX36" s="1210"/>
      <c r="AY36" s="525"/>
      <c r="AZ36" s="210"/>
      <c r="BA36" s="210"/>
      <c r="BB36" s="420"/>
      <c r="BC36" s="421"/>
      <c r="BD36" s="1210"/>
      <c r="BE36" s="765"/>
      <c r="BF36" s="404"/>
      <c r="BG36" s="210"/>
      <c r="BH36" s="420"/>
      <c r="BI36" s="421"/>
      <c r="BJ36" s="1210"/>
      <c r="BK36" s="307"/>
      <c r="BL36" s="307"/>
      <c r="BM36" s="307"/>
      <c r="BN36" s="234"/>
      <c r="BO36" s="234"/>
      <c r="BP36" s="21"/>
      <c r="BQ36" s="23"/>
      <c r="BR36" s="1210"/>
      <c r="BS36" s="58"/>
      <c r="BT36" s="404"/>
      <c r="BU36" s="404"/>
      <c r="BV36" s="404"/>
      <c r="BW36" s="67"/>
      <c r="BX36" s="1210"/>
      <c r="BY36" s="516"/>
      <c r="BZ36" s="404"/>
      <c r="CA36" s="404"/>
      <c r="CB36" s="75"/>
      <c r="CC36" s="76"/>
      <c r="CD36" s="1210"/>
      <c r="CE36" s="516"/>
      <c r="CF36" s="404"/>
      <c r="CG36" s="404"/>
      <c r="CH36" s="75"/>
      <c r="CI36" s="76"/>
      <c r="CJ36" s="1210"/>
      <c r="CK36" s="516"/>
      <c r="CL36" s="404"/>
      <c r="CM36" s="404"/>
      <c r="CN36" s="75"/>
      <c r="CO36" s="76"/>
      <c r="CP36" s="1210"/>
      <c r="CQ36" s="516"/>
      <c r="CR36" s="404"/>
      <c r="CS36" s="404"/>
      <c r="CT36" s="75"/>
      <c r="CU36" s="76"/>
      <c r="CV36" s="1210"/>
      <c r="CW36" s="516"/>
      <c r="CX36" s="404"/>
      <c r="CY36" s="404"/>
      <c r="CZ36" s="75"/>
      <c r="DA36" s="76"/>
      <c r="DB36" s="1210"/>
      <c r="DC36" s="516"/>
      <c r="DD36" s="404"/>
      <c r="DE36" s="404"/>
      <c r="DF36" s="75"/>
      <c r="DG36" s="76"/>
      <c r="DH36" s="1210"/>
      <c r="DI36" s="516"/>
      <c r="DJ36" s="404"/>
      <c r="DK36" s="404"/>
      <c r="DL36" s="75"/>
      <c r="DM36" s="76"/>
      <c r="DN36" s="1210"/>
      <c r="DO36" s="516"/>
      <c r="DP36" s="404"/>
      <c r="DQ36" s="404"/>
      <c r="DR36" s="75"/>
      <c r="DS36" s="76"/>
      <c r="DT36" s="1210"/>
      <c r="DU36" s="516"/>
      <c r="DV36" s="404"/>
      <c r="DW36" s="404"/>
      <c r="DX36" s="75"/>
      <c r="DY36" s="76"/>
      <c r="DZ36" s="1210"/>
      <c r="EA36" s="21"/>
      <c r="EB36" s="21"/>
      <c r="EC36" s="21"/>
      <c r="ED36" s="21"/>
      <c r="EE36" s="21"/>
      <c r="EF36" s="21"/>
      <c r="EG36" s="23"/>
      <c r="EH36" s="1210"/>
      <c r="EI36" s="58"/>
      <c r="EJ36" s="404"/>
      <c r="EK36" s="404"/>
      <c r="EL36" s="404"/>
      <c r="EM36" s="404"/>
      <c r="EN36" s="1204"/>
      <c r="EO36" s="58"/>
      <c r="EP36" s="404"/>
      <c r="EQ36" s="404"/>
      <c r="ER36" s="404"/>
      <c r="ES36" s="404"/>
      <c r="ET36" s="1204"/>
      <c r="EU36" s="58"/>
      <c r="EV36" s="404"/>
      <c r="EW36" s="404"/>
      <c r="EX36" s="404"/>
      <c r="EY36" s="404"/>
      <c r="EZ36" s="1204"/>
      <c r="FA36" s="58"/>
      <c r="FB36" s="404"/>
      <c r="FC36" s="404"/>
      <c r="FD36" s="404"/>
      <c r="FE36" s="404"/>
      <c r="FF36" s="1204"/>
      <c r="FG36" s="761"/>
      <c r="FH36" s="210"/>
      <c r="FI36" s="210"/>
      <c r="FJ36" s="210"/>
      <c r="FK36" s="210"/>
      <c r="FL36" s="1204"/>
      <c r="FM36" s="372"/>
      <c r="FN36" s="210"/>
      <c r="FO36" s="210"/>
      <c r="FP36" s="210"/>
      <c r="FQ36" s="210"/>
      <c r="FR36" s="1204"/>
      <c r="FS36" s="58"/>
      <c r="FT36" s="404" t="s">
        <v>93</v>
      </c>
      <c r="FU36" s="404"/>
      <c r="FV36" s="404"/>
      <c r="FW36" s="404"/>
      <c r="FX36" s="1204"/>
      <c r="FY36" s="58"/>
      <c r="FZ36" s="404" t="s">
        <v>93</v>
      </c>
      <c r="GA36" s="404"/>
      <c r="GB36" s="404"/>
      <c r="GC36" s="404"/>
      <c r="GD36" s="1204"/>
      <c r="GE36" s="21"/>
      <c r="GF36" s="21"/>
      <c r="GG36" s="21"/>
      <c r="GH36" s="21"/>
      <c r="GI36" s="21"/>
      <c r="GJ36" s="21"/>
      <c r="GK36" s="21"/>
      <c r="GL36" s="21"/>
      <c r="GM36" s="21"/>
      <c r="GN36" s="21"/>
      <c r="GO36" s="21"/>
      <c r="GP36" s="21"/>
      <c r="GQ36" s="21"/>
      <c r="GR36" s="21"/>
      <c r="GS36" s="21"/>
      <c r="GT36" s="21"/>
      <c r="GU36" s="1230"/>
      <c r="GV36" s="216"/>
      <c r="GW36" s="234" t="s">
        <v>1072</v>
      </c>
      <c r="GX36" s="262"/>
      <c r="GY36" s="271"/>
    </row>
    <row r="37" spans="1:207" x14ac:dyDescent="0.25">
      <c r="A37" s="404">
        <v>34</v>
      </c>
      <c r="B37" s="346"/>
      <c r="C37" s="912"/>
      <c r="D37" s="210"/>
      <c r="E37" s="210"/>
      <c r="F37" s="210"/>
      <c r="G37" s="305"/>
      <c r="H37" s="1221"/>
      <c r="I37" s="912"/>
      <c r="J37" s="210"/>
      <c r="K37" s="210"/>
      <c r="L37" s="210"/>
      <c r="M37" s="305"/>
      <c r="N37" s="1210"/>
      <c r="O37" s="914"/>
      <c r="P37" s="210"/>
      <c r="Q37" s="210"/>
      <c r="R37" s="420"/>
      <c r="S37" s="421"/>
      <c r="T37" s="1210"/>
      <c r="U37" s="914"/>
      <c r="V37" s="210"/>
      <c r="W37" s="210"/>
      <c r="X37" s="420"/>
      <c r="Y37" s="421"/>
      <c r="Z37" s="1210"/>
      <c r="AA37" s="516"/>
      <c r="AB37" s="404"/>
      <c r="AC37" s="404"/>
      <c r="AD37" s="75"/>
      <c r="AE37" s="76"/>
      <c r="AF37" s="1210"/>
      <c r="AG37" s="1037"/>
      <c r="AH37" s="210"/>
      <c r="AI37" s="210"/>
      <c r="AJ37" s="420"/>
      <c r="AK37" s="421"/>
      <c r="AL37" s="1210"/>
      <c r="AM37" s="765"/>
      <c r="AN37" s="404"/>
      <c r="AO37" s="210"/>
      <c r="AP37" s="420"/>
      <c r="AQ37" s="421"/>
      <c r="AR37" s="1210"/>
      <c r="AS37" s="910"/>
      <c r="AT37" s="210"/>
      <c r="AU37" s="210"/>
      <c r="AV37" s="420"/>
      <c r="AW37" s="421"/>
      <c r="AX37" s="1210"/>
      <c r="AY37" s="910"/>
      <c r="AZ37" s="210"/>
      <c r="BA37" s="210"/>
      <c r="BB37" s="420"/>
      <c r="BC37" s="421"/>
      <c r="BD37" s="1210"/>
      <c r="BE37" s="765"/>
      <c r="BF37" s="404"/>
      <c r="BG37" s="210"/>
      <c r="BH37" s="420"/>
      <c r="BI37" s="421"/>
      <c r="BJ37" s="1210"/>
      <c r="BK37" s="307"/>
      <c r="BL37" s="307"/>
      <c r="BM37" s="307"/>
      <c r="BN37" s="234"/>
      <c r="BO37" s="234"/>
      <c r="BP37" s="21"/>
      <c r="BQ37" s="23"/>
      <c r="BR37" s="1210"/>
      <c r="BS37" s="58"/>
      <c r="BT37" s="404"/>
      <c r="BU37" s="404"/>
      <c r="BV37" s="404"/>
      <c r="BW37" s="67"/>
      <c r="BX37" s="1210"/>
      <c r="BY37" s="516"/>
      <c r="BZ37" s="404"/>
      <c r="CA37" s="404"/>
      <c r="CB37" s="75"/>
      <c r="CC37" s="76"/>
      <c r="CD37" s="1210"/>
      <c r="CE37" s="516"/>
      <c r="CF37" s="404"/>
      <c r="CG37" s="404"/>
      <c r="CH37" s="75"/>
      <c r="CI37" s="76"/>
      <c r="CJ37" s="1210"/>
      <c r="CK37" s="516"/>
      <c r="CL37" s="404"/>
      <c r="CM37" s="404"/>
      <c r="CN37" s="75"/>
      <c r="CO37" s="76"/>
      <c r="CP37" s="1210"/>
      <c r="CQ37" s="516"/>
      <c r="CR37" s="404"/>
      <c r="CS37" s="404"/>
      <c r="CT37" s="75"/>
      <c r="CU37" s="76"/>
      <c r="CV37" s="1210"/>
      <c r="CW37" s="516"/>
      <c r="CX37" s="404"/>
      <c r="CY37" s="404"/>
      <c r="CZ37" s="75"/>
      <c r="DA37" s="76"/>
      <c r="DB37" s="1210"/>
      <c r="DC37" s="516"/>
      <c r="DD37" s="404"/>
      <c r="DE37" s="404"/>
      <c r="DF37" s="75"/>
      <c r="DG37" s="76"/>
      <c r="DH37" s="1210"/>
      <c r="DI37" s="516"/>
      <c r="DJ37" s="404"/>
      <c r="DK37" s="404"/>
      <c r="DL37" s="75"/>
      <c r="DM37" s="76"/>
      <c r="DN37" s="1210"/>
      <c r="DO37" s="516"/>
      <c r="DP37" s="404"/>
      <c r="DQ37" s="404"/>
      <c r="DR37" s="75"/>
      <c r="DS37" s="76"/>
      <c r="DT37" s="1210"/>
      <c r="DU37" s="516"/>
      <c r="DV37" s="404"/>
      <c r="DW37" s="404"/>
      <c r="DX37" s="75"/>
      <c r="DY37" s="76"/>
      <c r="DZ37" s="1210"/>
      <c r="EA37" s="21"/>
      <c r="EB37" s="21"/>
      <c r="EC37" s="21"/>
      <c r="ED37" s="21"/>
      <c r="EE37" s="21"/>
      <c r="EF37" s="21"/>
      <c r="EG37" s="23"/>
      <c r="EH37" s="1210"/>
      <c r="EI37" s="58"/>
      <c r="EJ37" s="404"/>
      <c r="EK37" s="404"/>
      <c r="EL37" s="404"/>
      <c r="EM37" s="404"/>
      <c r="EN37" s="1204"/>
      <c r="EO37" s="58"/>
      <c r="EP37" s="404"/>
      <c r="EQ37" s="404"/>
      <c r="ER37" s="404"/>
      <c r="ES37" s="404"/>
      <c r="ET37" s="1204"/>
      <c r="EU37" s="58"/>
      <c r="EV37" s="404"/>
      <c r="EW37" s="404"/>
      <c r="EX37" s="404"/>
      <c r="EY37" s="404"/>
      <c r="EZ37" s="1204"/>
      <c r="FA37" s="58"/>
      <c r="FB37" s="404"/>
      <c r="FC37" s="404"/>
      <c r="FD37" s="404"/>
      <c r="FE37" s="404"/>
      <c r="FF37" s="1204"/>
      <c r="FG37" s="761"/>
      <c r="FH37" s="210"/>
      <c r="FI37" s="210"/>
      <c r="FJ37" s="210"/>
      <c r="FK37" s="210"/>
      <c r="FL37" s="1204"/>
      <c r="FM37" s="761"/>
      <c r="FN37" s="210"/>
      <c r="FO37" s="210"/>
      <c r="FP37" s="210"/>
      <c r="FQ37" s="210"/>
      <c r="FR37" s="1204"/>
      <c r="FS37" s="58"/>
      <c r="FT37" s="404" t="s">
        <v>93</v>
      </c>
      <c r="FU37" s="404"/>
      <c r="FV37" s="404"/>
      <c r="FW37" s="404"/>
      <c r="FX37" s="1204"/>
      <c r="FY37" s="58"/>
      <c r="FZ37" s="404" t="s">
        <v>93</v>
      </c>
      <c r="GA37" s="404"/>
      <c r="GB37" s="404"/>
      <c r="GC37" s="404"/>
      <c r="GD37" s="1204"/>
      <c r="GE37" s="21"/>
      <c r="GF37" s="21"/>
      <c r="GG37" s="21"/>
      <c r="GH37" s="21"/>
      <c r="GI37" s="21"/>
      <c r="GJ37" s="21"/>
      <c r="GK37" s="21"/>
      <c r="GL37" s="21"/>
      <c r="GM37" s="21"/>
      <c r="GN37" s="21"/>
      <c r="GO37" s="21"/>
      <c r="GP37" s="21"/>
      <c r="GQ37" s="21"/>
      <c r="GR37" s="21"/>
      <c r="GS37" s="21"/>
      <c r="GT37" s="21"/>
      <c r="GU37" s="1230"/>
      <c r="GV37" s="216"/>
      <c r="GW37" s="234" t="s">
        <v>1072</v>
      </c>
      <c r="GX37" s="262"/>
      <c r="GY37" s="271"/>
    </row>
    <row r="38" spans="1:207" x14ac:dyDescent="0.25">
      <c r="A38" s="404">
        <v>35</v>
      </c>
      <c r="B38" s="346"/>
      <c r="C38" s="915"/>
      <c r="D38" s="210"/>
      <c r="E38" s="210"/>
      <c r="F38" s="210"/>
      <c r="G38" s="305"/>
      <c r="H38" s="1221"/>
      <c r="I38" s="912"/>
      <c r="J38" s="210"/>
      <c r="K38" s="210"/>
      <c r="L38" s="210"/>
      <c r="M38" s="305"/>
      <c r="N38" s="1210"/>
      <c r="O38" s="914"/>
      <c r="P38" s="210"/>
      <c r="Q38" s="210"/>
      <c r="R38" s="420"/>
      <c r="S38" s="421"/>
      <c r="T38" s="1210"/>
      <c r="U38" s="914"/>
      <c r="V38" s="210"/>
      <c r="W38" s="210"/>
      <c r="X38" s="420"/>
      <c r="Y38" s="421"/>
      <c r="Z38" s="1210"/>
      <c r="AA38" s="516"/>
      <c r="AB38" s="404"/>
      <c r="AC38" s="404"/>
      <c r="AD38" s="75"/>
      <c r="AE38" s="76"/>
      <c r="AF38" s="1210"/>
      <c r="AG38" s="1037"/>
      <c r="AH38" s="210"/>
      <c r="AI38" s="210"/>
      <c r="AJ38" s="420"/>
      <c r="AK38" s="421"/>
      <c r="AL38" s="1210"/>
      <c r="AM38" s="765"/>
      <c r="AN38" s="404"/>
      <c r="AO38" s="210"/>
      <c r="AP38" s="420"/>
      <c r="AQ38" s="421"/>
      <c r="AR38" s="1210"/>
      <c r="AS38" s="525"/>
      <c r="AT38" s="210"/>
      <c r="AU38" s="210"/>
      <c r="AV38" s="420"/>
      <c r="AW38" s="421"/>
      <c r="AX38" s="1210"/>
      <c r="AY38" s="525"/>
      <c r="AZ38" s="210"/>
      <c r="BA38" s="210"/>
      <c r="BB38" s="420"/>
      <c r="BC38" s="421"/>
      <c r="BD38" s="1210"/>
      <c r="BE38" s="765"/>
      <c r="BF38" s="404"/>
      <c r="BG38" s="210"/>
      <c r="BH38" s="420"/>
      <c r="BI38" s="421"/>
      <c r="BJ38" s="1210"/>
      <c r="BK38" s="307"/>
      <c r="BL38" s="307"/>
      <c r="BM38" s="307"/>
      <c r="BN38" s="234"/>
      <c r="BO38" s="234"/>
      <c r="BP38" s="21"/>
      <c r="BQ38" s="23"/>
      <c r="BR38" s="1210"/>
      <c r="BS38" s="59"/>
      <c r="BT38" s="404"/>
      <c r="BU38" s="404"/>
      <c r="BV38" s="404"/>
      <c r="BW38" s="67"/>
      <c r="BX38" s="1210"/>
      <c r="BY38" s="516"/>
      <c r="BZ38" s="404"/>
      <c r="CA38" s="404"/>
      <c r="CB38" s="75"/>
      <c r="CC38" s="76"/>
      <c r="CD38" s="1210"/>
      <c r="CE38" s="516"/>
      <c r="CF38" s="404"/>
      <c r="CG38" s="404"/>
      <c r="CH38" s="75"/>
      <c r="CI38" s="76"/>
      <c r="CJ38" s="1210"/>
      <c r="CK38" s="516"/>
      <c r="CL38" s="404"/>
      <c r="CM38" s="404"/>
      <c r="CN38" s="75"/>
      <c r="CO38" s="76"/>
      <c r="CP38" s="1210"/>
      <c r="CQ38" s="516"/>
      <c r="CR38" s="404"/>
      <c r="CS38" s="404"/>
      <c r="CT38" s="75"/>
      <c r="CU38" s="76"/>
      <c r="CV38" s="1210"/>
      <c r="CW38" s="516"/>
      <c r="CX38" s="404"/>
      <c r="CY38" s="404"/>
      <c r="CZ38" s="75"/>
      <c r="DA38" s="76"/>
      <c r="DB38" s="1210"/>
      <c r="DC38" s="516"/>
      <c r="DD38" s="404"/>
      <c r="DE38" s="404"/>
      <c r="DF38" s="75"/>
      <c r="DG38" s="76"/>
      <c r="DH38" s="1210"/>
      <c r="DI38" s="516"/>
      <c r="DJ38" s="404"/>
      <c r="DK38" s="404"/>
      <c r="DL38" s="75"/>
      <c r="DM38" s="76"/>
      <c r="DN38" s="1210"/>
      <c r="DO38" s="516"/>
      <c r="DP38" s="404"/>
      <c r="DQ38" s="404"/>
      <c r="DR38" s="75"/>
      <c r="DS38" s="76"/>
      <c r="DT38" s="1210"/>
      <c r="DU38" s="516"/>
      <c r="DV38" s="404"/>
      <c r="DW38" s="404"/>
      <c r="DX38" s="75"/>
      <c r="DY38" s="76"/>
      <c r="DZ38" s="1210"/>
      <c r="EA38" s="21"/>
      <c r="EB38" s="21"/>
      <c r="EC38" s="21"/>
      <c r="ED38" s="21"/>
      <c r="EE38" s="21"/>
      <c r="EF38" s="21"/>
      <c r="EG38" s="23"/>
      <c r="EH38" s="1210"/>
      <c r="EI38" s="59"/>
      <c r="EJ38" s="404"/>
      <c r="EK38" s="404"/>
      <c r="EL38" s="404"/>
      <c r="EM38" s="404"/>
      <c r="EN38" s="1204"/>
      <c r="EO38" s="59"/>
      <c r="EP38" s="404"/>
      <c r="EQ38" s="404"/>
      <c r="ER38" s="404"/>
      <c r="ES38" s="404"/>
      <c r="ET38" s="1204"/>
      <c r="EU38" s="59"/>
      <c r="EV38" s="404"/>
      <c r="EW38" s="404"/>
      <c r="EX38" s="404"/>
      <c r="EY38" s="404"/>
      <c r="EZ38" s="1204"/>
      <c r="FA38" s="59"/>
      <c r="FB38" s="404"/>
      <c r="FC38" s="404"/>
      <c r="FD38" s="404"/>
      <c r="FE38" s="404"/>
      <c r="FF38" s="1204"/>
      <c r="FG38" s="761"/>
      <c r="FH38" s="210"/>
      <c r="FI38" s="210"/>
      <c r="FJ38" s="210"/>
      <c r="FK38" s="210"/>
      <c r="FL38" s="1204"/>
      <c r="FM38" s="761"/>
      <c r="FN38" s="210"/>
      <c r="FO38" s="210"/>
      <c r="FP38" s="210"/>
      <c r="FQ38" s="210"/>
      <c r="FR38" s="1204"/>
      <c r="FS38" s="59"/>
      <c r="FT38" s="404" t="s">
        <v>93</v>
      </c>
      <c r="FU38" s="404"/>
      <c r="FV38" s="404"/>
      <c r="FW38" s="404"/>
      <c r="FX38" s="1204"/>
      <c r="FY38" s="59"/>
      <c r="FZ38" s="404" t="s">
        <v>93</v>
      </c>
      <c r="GA38" s="404"/>
      <c r="GB38" s="404"/>
      <c r="GC38" s="404"/>
      <c r="GD38" s="1204"/>
      <c r="GE38" s="21"/>
      <c r="GF38" s="21"/>
      <c r="GG38" s="21"/>
      <c r="GH38" s="21"/>
      <c r="GI38" s="21"/>
      <c r="GJ38" s="21"/>
      <c r="GK38" s="21"/>
      <c r="GL38" s="21"/>
      <c r="GM38" s="21"/>
      <c r="GN38" s="21"/>
      <c r="GO38" s="21"/>
      <c r="GP38" s="21"/>
      <c r="GQ38" s="21"/>
      <c r="GR38" s="21"/>
      <c r="GS38" s="21"/>
      <c r="GT38" s="21"/>
      <c r="GU38" s="1230"/>
      <c r="GV38" s="216"/>
      <c r="GW38" s="234" t="s">
        <v>1072</v>
      </c>
      <c r="GX38" s="262"/>
      <c r="GY38" s="271"/>
    </row>
    <row r="39" spans="1:207" x14ac:dyDescent="0.25">
      <c r="A39" s="404">
        <v>36</v>
      </c>
      <c r="B39" s="346"/>
      <c r="C39" s="912"/>
      <c r="D39" s="210"/>
      <c r="E39" s="210"/>
      <c r="F39" s="210"/>
      <c r="G39" s="305"/>
      <c r="H39" s="1221"/>
      <c r="I39" s="912"/>
      <c r="J39" s="210"/>
      <c r="K39" s="210"/>
      <c r="L39" s="210"/>
      <c r="M39" s="305"/>
      <c r="N39" s="1210"/>
      <c r="O39" s="914"/>
      <c r="P39" s="210"/>
      <c r="Q39" s="210"/>
      <c r="R39" s="420"/>
      <c r="S39" s="421"/>
      <c r="T39" s="1210"/>
      <c r="U39" s="914"/>
      <c r="V39" s="210"/>
      <c r="W39" s="210"/>
      <c r="X39" s="420"/>
      <c r="Y39" s="421"/>
      <c r="Z39" s="1210"/>
      <c r="AA39" s="516"/>
      <c r="AB39" s="404"/>
      <c r="AC39" s="404"/>
      <c r="AD39" s="75"/>
      <c r="AE39" s="76"/>
      <c r="AF39" s="1210"/>
      <c r="AG39" s="1037"/>
      <c r="AH39" s="210"/>
      <c r="AI39" s="210"/>
      <c r="AJ39" s="420"/>
      <c r="AK39" s="421"/>
      <c r="AL39" s="1210"/>
      <c r="AM39" s="765"/>
      <c r="AN39" s="404"/>
      <c r="AO39" s="210"/>
      <c r="AP39" s="420"/>
      <c r="AQ39" s="421"/>
      <c r="AR39" s="1210"/>
      <c r="AS39" s="525"/>
      <c r="AT39" s="210"/>
      <c r="AU39" s="210"/>
      <c r="AV39" s="420"/>
      <c r="AW39" s="421"/>
      <c r="AX39" s="1210"/>
      <c r="AY39" s="525"/>
      <c r="AZ39" s="210"/>
      <c r="BA39" s="210"/>
      <c r="BB39" s="420"/>
      <c r="BC39" s="421"/>
      <c r="BD39" s="1210"/>
      <c r="BE39" s="765"/>
      <c r="BF39" s="404"/>
      <c r="BG39" s="210"/>
      <c r="BH39" s="420"/>
      <c r="BI39" s="421"/>
      <c r="BJ39" s="1210"/>
      <c r="BK39" s="307"/>
      <c r="BL39" s="307"/>
      <c r="BM39" s="307"/>
      <c r="BN39" s="234"/>
      <c r="BO39" s="234"/>
      <c r="BP39" s="21"/>
      <c r="BQ39" s="23"/>
      <c r="BR39" s="1210"/>
      <c r="BS39" s="58"/>
      <c r="BT39" s="404"/>
      <c r="BU39" s="404"/>
      <c r="BV39" s="404"/>
      <c r="BW39" s="67"/>
      <c r="BX39" s="1210"/>
      <c r="BY39" s="516"/>
      <c r="BZ39" s="404"/>
      <c r="CA39" s="404"/>
      <c r="CB39" s="75"/>
      <c r="CC39" s="76"/>
      <c r="CD39" s="1210"/>
      <c r="CE39" s="516"/>
      <c r="CF39" s="404"/>
      <c r="CG39" s="404"/>
      <c r="CH39" s="75"/>
      <c r="CI39" s="76"/>
      <c r="CJ39" s="1210"/>
      <c r="CK39" s="516"/>
      <c r="CL39" s="404"/>
      <c r="CM39" s="404"/>
      <c r="CN39" s="75"/>
      <c r="CO39" s="76"/>
      <c r="CP39" s="1210"/>
      <c r="CQ39" s="516"/>
      <c r="CR39" s="404"/>
      <c r="CS39" s="404"/>
      <c r="CT39" s="75"/>
      <c r="CU39" s="76"/>
      <c r="CV39" s="1210"/>
      <c r="CW39" s="516"/>
      <c r="CX39" s="404"/>
      <c r="CY39" s="404"/>
      <c r="CZ39" s="75"/>
      <c r="DA39" s="76"/>
      <c r="DB39" s="1210"/>
      <c r="DC39" s="516"/>
      <c r="DD39" s="404"/>
      <c r="DE39" s="404"/>
      <c r="DF39" s="75"/>
      <c r="DG39" s="76"/>
      <c r="DH39" s="1210"/>
      <c r="DI39" s="516"/>
      <c r="DJ39" s="404"/>
      <c r="DK39" s="404"/>
      <c r="DL39" s="75"/>
      <c r="DM39" s="76"/>
      <c r="DN39" s="1210"/>
      <c r="DO39" s="516"/>
      <c r="DP39" s="404"/>
      <c r="DQ39" s="404"/>
      <c r="DR39" s="75"/>
      <c r="DS39" s="76"/>
      <c r="DT39" s="1210"/>
      <c r="DU39" s="516"/>
      <c r="DV39" s="404"/>
      <c r="DW39" s="404"/>
      <c r="DX39" s="75"/>
      <c r="DY39" s="76"/>
      <c r="DZ39" s="1210"/>
      <c r="EA39" s="21"/>
      <c r="EB39" s="21"/>
      <c r="EC39" s="21"/>
      <c r="ED39" s="21"/>
      <c r="EE39" s="21"/>
      <c r="EF39" s="21"/>
      <c r="EG39" s="23"/>
      <c r="EH39" s="1210"/>
      <c r="EI39" s="58"/>
      <c r="EJ39" s="404"/>
      <c r="EK39" s="404"/>
      <c r="EL39" s="404"/>
      <c r="EM39" s="404"/>
      <c r="EN39" s="1204"/>
      <c r="EO39" s="761"/>
      <c r="EP39" s="404"/>
      <c r="EQ39" s="404"/>
      <c r="ER39" s="404"/>
      <c r="ES39" s="404"/>
      <c r="ET39" s="1204"/>
      <c r="EU39" s="761"/>
      <c r="EV39" s="404"/>
      <c r="EW39" s="404"/>
      <c r="EX39" s="404"/>
      <c r="EY39" s="404"/>
      <c r="EZ39" s="1204"/>
      <c r="FA39" s="58"/>
      <c r="FB39" s="404"/>
      <c r="FC39" s="404"/>
      <c r="FD39" s="404"/>
      <c r="FE39" s="404"/>
      <c r="FF39" s="1204"/>
      <c r="FG39" s="761"/>
      <c r="FH39" s="210"/>
      <c r="FI39" s="210"/>
      <c r="FJ39" s="210"/>
      <c r="FK39" s="210"/>
      <c r="FL39" s="1204"/>
      <c r="FM39" s="372"/>
      <c r="FN39" s="210"/>
      <c r="FO39" s="210"/>
      <c r="FP39" s="210"/>
      <c r="FQ39" s="210"/>
      <c r="FR39" s="1204"/>
      <c r="FS39" s="58"/>
      <c r="FT39" s="404" t="s">
        <v>93</v>
      </c>
      <c r="FU39" s="404"/>
      <c r="FV39" s="404"/>
      <c r="FW39" s="404"/>
      <c r="FX39" s="1204"/>
      <c r="FY39" s="58"/>
      <c r="FZ39" s="404" t="s">
        <v>93</v>
      </c>
      <c r="GA39" s="404"/>
      <c r="GB39" s="404"/>
      <c r="GC39" s="404"/>
      <c r="GD39" s="1204"/>
      <c r="GE39" s="21"/>
      <c r="GF39" s="21"/>
      <c r="GG39" s="21"/>
      <c r="GH39" s="21"/>
      <c r="GI39" s="21"/>
      <c r="GJ39" s="21"/>
      <c r="GK39" s="21"/>
      <c r="GL39" s="21"/>
      <c r="GM39" s="21"/>
      <c r="GN39" s="21"/>
      <c r="GO39" s="21"/>
      <c r="GP39" s="21"/>
      <c r="GQ39" s="21"/>
      <c r="GR39" s="21"/>
      <c r="GS39" s="21"/>
      <c r="GT39" s="21"/>
      <c r="GU39" s="1230"/>
      <c r="GV39" s="216"/>
      <c r="GW39" s="234" t="s">
        <v>1072</v>
      </c>
      <c r="GX39" s="262"/>
      <c r="GY39" s="271"/>
    </row>
    <row r="40" spans="1:207" x14ac:dyDescent="0.25">
      <c r="A40" s="404">
        <v>37</v>
      </c>
      <c r="B40" s="346"/>
      <c r="C40" s="912"/>
      <c r="D40" s="210"/>
      <c r="E40" s="210"/>
      <c r="F40" s="210"/>
      <c r="G40" s="305"/>
      <c r="H40" s="1221"/>
      <c r="I40" s="912"/>
      <c r="J40" s="210"/>
      <c r="K40" s="210"/>
      <c r="L40" s="210"/>
      <c r="M40" s="305"/>
      <c r="N40" s="1210"/>
      <c r="O40" s="914"/>
      <c r="P40" s="210"/>
      <c r="Q40" s="210"/>
      <c r="R40" s="420"/>
      <c r="S40" s="421"/>
      <c r="T40" s="1210"/>
      <c r="U40" s="914"/>
      <c r="V40" s="210"/>
      <c r="W40" s="210"/>
      <c r="X40" s="420"/>
      <c r="Y40" s="421"/>
      <c r="Z40" s="1210"/>
      <c r="AA40" s="516"/>
      <c r="AB40" s="404"/>
      <c r="AC40" s="404"/>
      <c r="AD40" s="75"/>
      <c r="AE40" s="76"/>
      <c r="AF40" s="1210"/>
      <c r="AG40" s="1037"/>
      <c r="AH40" s="210"/>
      <c r="AI40" s="210"/>
      <c r="AJ40" s="420"/>
      <c r="AK40" s="421"/>
      <c r="AL40" s="1210"/>
      <c r="AM40" s="765"/>
      <c r="AN40" s="404"/>
      <c r="AO40" s="210"/>
      <c r="AP40" s="420"/>
      <c r="AQ40" s="421"/>
      <c r="AR40" s="1210"/>
      <c r="AS40" s="525"/>
      <c r="AT40" s="210"/>
      <c r="AU40" s="210"/>
      <c r="AV40" s="420"/>
      <c r="AW40" s="421"/>
      <c r="AX40" s="1210"/>
      <c r="AY40" s="525"/>
      <c r="AZ40" s="210"/>
      <c r="BA40" s="210"/>
      <c r="BB40" s="420"/>
      <c r="BC40" s="421"/>
      <c r="BD40" s="1210"/>
      <c r="BE40" s="765"/>
      <c r="BF40" s="404"/>
      <c r="BG40" s="210"/>
      <c r="BH40" s="420"/>
      <c r="BI40" s="421"/>
      <c r="BJ40" s="1210"/>
      <c r="BK40" s="307"/>
      <c r="BL40" s="307"/>
      <c r="BM40" s="307"/>
      <c r="BN40" s="234"/>
      <c r="BO40" s="234"/>
      <c r="BP40" s="21"/>
      <c r="BQ40" s="23"/>
      <c r="BR40" s="1210"/>
      <c r="BS40" s="58"/>
      <c r="BT40" s="404"/>
      <c r="BU40" s="404"/>
      <c r="BV40" s="404"/>
      <c r="BW40" s="67"/>
      <c r="BX40" s="1210"/>
      <c r="BY40" s="516"/>
      <c r="BZ40" s="404"/>
      <c r="CA40" s="404"/>
      <c r="CB40" s="75"/>
      <c r="CC40" s="76"/>
      <c r="CD40" s="1210"/>
      <c r="CE40" s="516"/>
      <c r="CF40" s="404"/>
      <c r="CG40" s="404"/>
      <c r="CH40" s="75"/>
      <c r="CI40" s="76"/>
      <c r="CJ40" s="1210"/>
      <c r="CK40" s="516"/>
      <c r="CL40" s="404"/>
      <c r="CM40" s="404"/>
      <c r="CN40" s="75"/>
      <c r="CO40" s="76"/>
      <c r="CP40" s="1210"/>
      <c r="CQ40" s="516"/>
      <c r="CR40" s="404"/>
      <c r="CS40" s="404"/>
      <c r="CT40" s="75"/>
      <c r="CU40" s="76"/>
      <c r="CV40" s="1210"/>
      <c r="CW40" s="516"/>
      <c r="CX40" s="404"/>
      <c r="CY40" s="404"/>
      <c r="CZ40" s="75"/>
      <c r="DA40" s="76"/>
      <c r="DB40" s="1210"/>
      <c r="DC40" s="516"/>
      <c r="DD40" s="404"/>
      <c r="DE40" s="404"/>
      <c r="DF40" s="75"/>
      <c r="DG40" s="76"/>
      <c r="DH40" s="1210"/>
      <c r="DI40" s="516"/>
      <c r="DJ40" s="404"/>
      <c r="DK40" s="404"/>
      <c r="DL40" s="75"/>
      <c r="DM40" s="76"/>
      <c r="DN40" s="1210"/>
      <c r="DO40" s="516"/>
      <c r="DP40" s="404"/>
      <c r="DQ40" s="404"/>
      <c r="DR40" s="75"/>
      <c r="DS40" s="76"/>
      <c r="DT40" s="1210"/>
      <c r="DU40" s="516"/>
      <c r="DV40" s="404"/>
      <c r="DW40" s="404"/>
      <c r="DX40" s="75"/>
      <c r="DY40" s="76"/>
      <c r="DZ40" s="1210"/>
      <c r="EA40" s="21"/>
      <c r="EB40" s="21"/>
      <c r="EC40" s="21"/>
      <c r="ED40" s="21"/>
      <c r="EE40" s="21"/>
      <c r="EF40" s="21"/>
      <c r="EG40" s="23"/>
      <c r="EH40" s="1210"/>
      <c r="EI40" s="58"/>
      <c r="EJ40" s="404"/>
      <c r="EK40" s="404"/>
      <c r="EL40" s="404"/>
      <c r="EM40" s="404"/>
      <c r="EN40" s="1204"/>
      <c r="EO40" s="58"/>
      <c r="EP40" s="404"/>
      <c r="EQ40" s="404"/>
      <c r="ER40" s="404"/>
      <c r="ES40" s="404"/>
      <c r="ET40" s="1204"/>
      <c r="EU40" s="58"/>
      <c r="EV40" s="404"/>
      <c r="EW40" s="404"/>
      <c r="EX40" s="404"/>
      <c r="EY40" s="404"/>
      <c r="EZ40" s="1204"/>
      <c r="FA40" s="58"/>
      <c r="FB40" s="404"/>
      <c r="FC40" s="404"/>
      <c r="FD40" s="404"/>
      <c r="FE40" s="404"/>
      <c r="FF40" s="1204"/>
      <c r="FG40" s="761"/>
      <c r="FH40" s="210"/>
      <c r="FI40" s="210"/>
      <c r="FJ40" s="210"/>
      <c r="FK40" s="210"/>
      <c r="FL40" s="1204"/>
      <c r="FM40" s="372"/>
      <c r="FN40" s="210"/>
      <c r="FO40" s="210"/>
      <c r="FP40" s="210"/>
      <c r="FQ40" s="210"/>
      <c r="FR40" s="1204"/>
      <c r="FS40" s="58"/>
      <c r="FT40" s="404" t="s">
        <v>93</v>
      </c>
      <c r="FU40" s="404"/>
      <c r="FV40" s="404"/>
      <c r="FW40" s="404"/>
      <c r="FX40" s="1204"/>
      <c r="FY40" s="58"/>
      <c r="FZ40" s="404" t="s">
        <v>93</v>
      </c>
      <c r="GA40" s="404"/>
      <c r="GB40" s="404"/>
      <c r="GC40" s="404"/>
      <c r="GD40" s="1204"/>
      <c r="GE40" s="21"/>
      <c r="GF40" s="21"/>
      <c r="GG40" s="21"/>
      <c r="GH40" s="21"/>
      <c r="GI40" s="21"/>
      <c r="GJ40" s="21"/>
      <c r="GK40" s="21"/>
      <c r="GL40" s="21"/>
      <c r="GM40" s="21"/>
      <c r="GN40" s="21"/>
      <c r="GO40" s="21"/>
      <c r="GP40" s="21"/>
      <c r="GQ40" s="21"/>
      <c r="GR40" s="21"/>
      <c r="GS40" s="21"/>
      <c r="GT40" s="21"/>
      <c r="GU40" s="1230"/>
      <c r="GV40" s="216"/>
      <c r="GW40" s="234" t="s">
        <v>1072</v>
      </c>
      <c r="GX40" s="262"/>
      <c r="GY40" s="271"/>
    </row>
    <row r="41" spans="1:207" x14ac:dyDescent="0.25">
      <c r="A41" s="404">
        <v>38</v>
      </c>
      <c r="B41" s="346"/>
      <c r="C41" s="912"/>
      <c r="D41" s="210"/>
      <c r="E41" s="210"/>
      <c r="F41" s="210"/>
      <c r="G41" s="305"/>
      <c r="H41" s="1221"/>
      <c r="I41" s="912"/>
      <c r="J41" s="210"/>
      <c r="K41" s="210"/>
      <c r="L41" s="210"/>
      <c r="M41" s="305"/>
      <c r="N41" s="1210"/>
      <c r="O41" s="914"/>
      <c r="P41" s="210"/>
      <c r="Q41" s="210"/>
      <c r="R41" s="420"/>
      <c r="S41" s="421"/>
      <c r="T41" s="1210"/>
      <c r="U41" s="914"/>
      <c r="V41" s="210"/>
      <c r="W41" s="210"/>
      <c r="X41" s="420"/>
      <c r="Y41" s="421"/>
      <c r="Z41" s="1210"/>
      <c r="AA41" s="516"/>
      <c r="AB41" s="404"/>
      <c r="AC41" s="404"/>
      <c r="AD41" s="75"/>
      <c r="AE41" s="76"/>
      <c r="AF41" s="1210"/>
      <c r="AG41" s="1037"/>
      <c r="AH41" s="210"/>
      <c r="AI41" s="210"/>
      <c r="AJ41" s="420"/>
      <c r="AK41" s="421"/>
      <c r="AL41" s="1210"/>
      <c r="AM41" s="765"/>
      <c r="AN41" s="404"/>
      <c r="AO41" s="210"/>
      <c r="AP41" s="420"/>
      <c r="AQ41" s="421"/>
      <c r="AR41" s="1210"/>
      <c r="AS41" s="525"/>
      <c r="AT41" s="210"/>
      <c r="AU41" s="210"/>
      <c r="AV41" s="420"/>
      <c r="AW41" s="421"/>
      <c r="AX41" s="1210"/>
      <c r="AY41" s="525"/>
      <c r="AZ41" s="210"/>
      <c r="BA41" s="210"/>
      <c r="BB41" s="420"/>
      <c r="BC41" s="421"/>
      <c r="BD41" s="1210"/>
      <c r="BE41" s="765"/>
      <c r="BF41" s="404"/>
      <c r="BG41" s="210"/>
      <c r="BH41" s="420"/>
      <c r="BI41" s="421"/>
      <c r="BJ41" s="1210"/>
      <c r="BK41" s="307"/>
      <c r="BL41" s="307"/>
      <c r="BM41" s="307"/>
      <c r="BN41" s="234"/>
      <c r="BO41" s="234"/>
      <c r="BP41" s="21"/>
      <c r="BQ41" s="23"/>
      <c r="BR41" s="1210"/>
      <c r="BS41" s="58"/>
      <c r="BT41" s="404"/>
      <c r="BU41" s="404"/>
      <c r="BV41" s="404"/>
      <c r="BW41" s="67"/>
      <c r="BX41" s="1210"/>
      <c r="BY41" s="516"/>
      <c r="BZ41" s="404"/>
      <c r="CA41" s="404"/>
      <c r="CB41" s="75"/>
      <c r="CC41" s="76"/>
      <c r="CD41" s="1210"/>
      <c r="CE41" s="516"/>
      <c r="CF41" s="404"/>
      <c r="CG41" s="404"/>
      <c r="CH41" s="75"/>
      <c r="CI41" s="76"/>
      <c r="CJ41" s="1210"/>
      <c r="CK41" s="516"/>
      <c r="CL41" s="404"/>
      <c r="CM41" s="404"/>
      <c r="CN41" s="75"/>
      <c r="CO41" s="76"/>
      <c r="CP41" s="1210"/>
      <c r="CQ41" s="516"/>
      <c r="CR41" s="404"/>
      <c r="CS41" s="404"/>
      <c r="CT41" s="75"/>
      <c r="CU41" s="76"/>
      <c r="CV41" s="1210"/>
      <c r="CW41" s="516"/>
      <c r="CX41" s="404"/>
      <c r="CY41" s="404"/>
      <c r="CZ41" s="75"/>
      <c r="DA41" s="76"/>
      <c r="DB41" s="1210"/>
      <c r="DC41" s="516"/>
      <c r="DD41" s="404"/>
      <c r="DE41" s="404"/>
      <c r="DF41" s="75"/>
      <c r="DG41" s="76"/>
      <c r="DH41" s="1210"/>
      <c r="DI41" s="516"/>
      <c r="DJ41" s="404"/>
      <c r="DK41" s="404"/>
      <c r="DL41" s="75"/>
      <c r="DM41" s="76"/>
      <c r="DN41" s="1210"/>
      <c r="DO41" s="516"/>
      <c r="DP41" s="404"/>
      <c r="DQ41" s="404"/>
      <c r="DR41" s="75"/>
      <c r="DS41" s="76"/>
      <c r="DT41" s="1210"/>
      <c r="DU41" s="516"/>
      <c r="DV41" s="404"/>
      <c r="DW41" s="404"/>
      <c r="DX41" s="75"/>
      <c r="DY41" s="76"/>
      <c r="DZ41" s="1210"/>
      <c r="EA41" s="21"/>
      <c r="EB41" s="21"/>
      <c r="EC41" s="21"/>
      <c r="ED41" s="21"/>
      <c r="EE41" s="21"/>
      <c r="EF41" s="21"/>
      <c r="EG41" s="23"/>
      <c r="EH41" s="1210"/>
      <c r="EI41" s="58"/>
      <c r="EJ41" s="404"/>
      <c r="EK41" s="404"/>
      <c r="EL41" s="404"/>
      <c r="EM41" s="404"/>
      <c r="EN41" s="1204"/>
      <c r="EO41" s="58"/>
      <c r="EP41" s="404"/>
      <c r="EQ41" s="404"/>
      <c r="ER41" s="404"/>
      <c r="ES41" s="404"/>
      <c r="ET41" s="1204"/>
      <c r="EU41" s="58"/>
      <c r="EV41" s="404"/>
      <c r="EW41" s="404"/>
      <c r="EX41" s="404"/>
      <c r="EY41" s="404"/>
      <c r="EZ41" s="1204"/>
      <c r="FA41" s="58"/>
      <c r="FB41" s="404"/>
      <c r="FC41" s="404"/>
      <c r="FD41" s="404"/>
      <c r="FE41" s="404"/>
      <c r="FF41" s="1204"/>
      <c r="FG41" s="761"/>
      <c r="FH41" s="210"/>
      <c r="FI41" s="210"/>
      <c r="FJ41" s="210"/>
      <c r="FK41" s="210"/>
      <c r="FL41" s="1204"/>
      <c r="FM41" s="372"/>
      <c r="FN41" s="210"/>
      <c r="FO41" s="210"/>
      <c r="FP41" s="210"/>
      <c r="FQ41" s="210"/>
      <c r="FR41" s="1204"/>
      <c r="FS41" s="58"/>
      <c r="FT41" s="404" t="s">
        <v>93</v>
      </c>
      <c r="FU41" s="404"/>
      <c r="FV41" s="404"/>
      <c r="FW41" s="404"/>
      <c r="FX41" s="1204"/>
      <c r="FY41" s="58"/>
      <c r="FZ41" s="404" t="s">
        <v>93</v>
      </c>
      <c r="GA41" s="404"/>
      <c r="GB41" s="404"/>
      <c r="GC41" s="404"/>
      <c r="GD41" s="1204"/>
      <c r="GE41" s="21"/>
      <c r="GF41" s="21"/>
      <c r="GG41" s="21"/>
      <c r="GH41" s="21"/>
      <c r="GI41" s="21"/>
      <c r="GJ41" s="21"/>
      <c r="GK41" s="21"/>
      <c r="GL41" s="21"/>
      <c r="GM41" s="21"/>
      <c r="GN41" s="21"/>
      <c r="GO41" s="21"/>
      <c r="GP41" s="21"/>
      <c r="GQ41" s="21"/>
      <c r="GR41" s="21"/>
      <c r="GS41" s="21"/>
      <c r="GT41" s="21"/>
      <c r="GU41" s="1230"/>
      <c r="GV41" s="216"/>
      <c r="GW41" s="234" t="s">
        <v>1072</v>
      </c>
      <c r="GX41" s="262"/>
      <c r="GY41" s="271"/>
    </row>
    <row r="42" spans="1:207" x14ac:dyDescent="0.25">
      <c r="A42" s="404">
        <v>39</v>
      </c>
      <c r="B42" s="346"/>
      <c r="C42" s="912"/>
      <c r="D42" s="210"/>
      <c r="E42" s="210"/>
      <c r="F42" s="210"/>
      <c r="G42" s="305"/>
      <c r="H42" s="1221"/>
      <c r="I42" s="912"/>
      <c r="J42" s="210"/>
      <c r="K42" s="210"/>
      <c r="L42" s="210"/>
      <c r="M42" s="305"/>
      <c r="N42" s="1210"/>
      <c r="O42" s="914"/>
      <c r="P42" s="210"/>
      <c r="Q42" s="210"/>
      <c r="R42" s="420"/>
      <c r="S42" s="421"/>
      <c r="T42" s="1210"/>
      <c r="U42" s="914"/>
      <c r="V42" s="210"/>
      <c r="W42" s="210"/>
      <c r="X42" s="420"/>
      <c r="Y42" s="421"/>
      <c r="Z42" s="1210"/>
      <c r="AA42" s="516"/>
      <c r="AB42" s="404"/>
      <c r="AC42" s="404"/>
      <c r="AD42" s="75"/>
      <c r="AE42" s="76"/>
      <c r="AF42" s="1210"/>
      <c r="AG42" s="1036"/>
      <c r="AH42" s="210"/>
      <c r="AI42" s="210"/>
      <c r="AJ42" s="420"/>
      <c r="AK42" s="421"/>
      <c r="AL42" s="1210"/>
      <c r="AM42" s="517"/>
      <c r="AN42" s="404"/>
      <c r="AO42" s="210"/>
      <c r="AP42" s="420"/>
      <c r="AQ42" s="421"/>
      <c r="AR42" s="1210"/>
      <c r="AS42" s="525"/>
      <c r="AT42" s="210"/>
      <c r="AU42" s="210"/>
      <c r="AV42" s="420"/>
      <c r="AW42" s="421"/>
      <c r="AX42" s="1210"/>
      <c r="AY42" s="525"/>
      <c r="AZ42" s="210"/>
      <c r="BA42" s="210"/>
      <c r="BB42" s="420"/>
      <c r="BC42" s="421"/>
      <c r="BD42" s="1210"/>
      <c r="BE42" s="517"/>
      <c r="BF42" s="404"/>
      <c r="BG42" s="210"/>
      <c r="BH42" s="420"/>
      <c r="BI42" s="421"/>
      <c r="BJ42" s="1210"/>
      <c r="BK42" s="307"/>
      <c r="BL42" s="307"/>
      <c r="BM42" s="307"/>
      <c r="BN42" s="234"/>
      <c r="BO42" s="234"/>
      <c r="BP42" s="21"/>
      <c r="BQ42" s="23"/>
      <c r="BR42" s="1210"/>
      <c r="BS42" s="58"/>
      <c r="BT42" s="404"/>
      <c r="BU42" s="404"/>
      <c r="BV42" s="404"/>
      <c r="BW42" s="67"/>
      <c r="BX42" s="1210"/>
      <c r="BY42" s="516"/>
      <c r="BZ42" s="404"/>
      <c r="CA42" s="404"/>
      <c r="CB42" s="75"/>
      <c r="CC42" s="76"/>
      <c r="CD42" s="1210"/>
      <c r="CE42" s="516"/>
      <c r="CF42" s="404"/>
      <c r="CG42" s="404"/>
      <c r="CH42" s="75"/>
      <c r="CI42" s="76"/>
      <c r="CJ42" s="1210"/>
      <c r="CK42" s="516"/>
      <c r="CL42" s="404"/>
      <c r="CM42" s="404"/>
      <c r="CN42" s="75"/>
      <c r="CO42" s="76"/>
      <c r="CP42" s="1210"/>
      <c r="CQ42" s="516"/>
      <c r="CR42" s="404"/>
      <c r="CS42" s="404"/>
      <c r="CT42" s="75"/>
      <c r="CU42" s="76"/>
      <c r="CV42" s="1210"/>
      <c r="CW42" s="516"/>
      <c r="CX42" s="404"/>
      <c r="CY42" s="404"/>
      <c r="CZ42" s="75"/>
      <c r="DA42" s="76"/>
      <c r="DB42" s="1210"/>
      <c r="DC42" s="516"/>
      <c r="DD42" s="404"/>
      <c r="DE42" s="404"/>
      <c r="DF42" s="75"/>
      <c r="DG42" s="76"/>
      <c r="DH42" s="1210"/>
      <c r="DI42" s="516"/>
      <c r="DJ42" s="404"/>
      <c r="DK42" s="404"/>
      <c r="DL42" s="75"/>
      <c r="DM42" s="76"/>
      <c r="DN42" s="1210"/>
      <c r="DO42" s="516"/>
      <c r="DP42" s="404"/>
      <c r="DQ42" s="404"/>
      <c r="DR42" s="75"/>
      <c r="DS42" s="76"/>
      <c r="DT42" s="1210"/>
      <c r="DU42" s="516"/>
      <c r="DV42" s="404"/>
      <c r="DW42" s="404"/>
      <c r="DX42" s="75"/>
      <c r="DY42" s="76"/>
      <c r="DZ42" s="1210"/>
      <c r="EA42" s="21"/>
      <c r="EB42" s="21"/>
      <c r="EC42" s="21"/>
      <c r="ED42" s="21"/>
      <c r="EE42" s="21"/>
      <c r="EF42" s="21"/>
      <c r="EG42" s="23"/>
      <c r="EH42" s="1210"/>
      <c r="EI42" s="58"/>
      <c r="EJ42" s="404"/>
      <c r="EK42" s="404"/>
      <c r="EL42" s="404"/>
      <c r="EM42" s="404"/>
      <c r="EN42" s="1204"/>
      <c r="EO42" s="58"/>
      <c r="EP42" s="404"/>
      <c r="EQ42" s="404"/>
      <c r="ER42" s="404"/>
      <c r="ES42" s="404"/>
      <c r="ET42" s="1204"/>
      <c r="EU42" s="58"/>
      <c r="EV42" s="404"/>
      <c r="EW42" s="404"/>
      <c r="EX42" s="404"/>
      <c r="EY42" s="404"/>
      <c r="EZ42" s="1204"/>
      <c r="FA42" s="58"/>
      <c r="FB42" s="404"/>
      <c r="FC42" s="404"/>
      <c r="FD42" s="404"/>
      <c r="FE42" s="404"/>
      <c r="FF42" s="1204"/>
      <c r="FG42" s="761"/>
      <c r="FH42" s="210"/>
      <c r="FI42" s="210"/>
      <c r="FJ42" s="210"/>
      <c r="FK42" s="210"/>
      <c r="FL42" s="1204"/>
      <c r="FM42" s="372"/>
      <c r="FN42" s="210"/>
      <c r="FO42" s="210"/>
      <c r="FP42" s="210"/>
      <c r="FQ42" s="210"/>
      <c r="FR42" s="1204"/>
      <c r="FS42" s="58"/>
      <c r="FT42" s="404" t="s">
        <v>93</v>
      </c>
      <c r="FU42" s="404"/>
      <c r="FV42" s="404"/>
      <c r="FW42" s="404"/>
      <c r="FX42" s="1204"/>
      <c r="FY42" s="58"/>
      <c r="FZ42" s="404" t="s">
        <v>93</v>
      </c>
      <c r="GA42" s="404"/>
      <c r="GB42" s="404"/>
      <c r="GC42" s="404"/>
      <c r="GD42" s="1204"/>
      <c r="GE42" s="21"/>
      <c r="GF42" s="21"/>
      <c r="GG42" s="21"/>
      <c r="GH42" s="21"/>
      <c r="GI42" s="21"/>
      <c r="GJ42" s="21"/>
      <c r="GK42" s="21"/>
      <c r="GL42" s="21"/>
      <c r="GM42" s="21"/>
      <c r="GN42" s="21"/>
      <c r="GO42" s="21"/>
      <c r="GP42" s="21"/>
      <c r="GQ42" s="21"/>
      <c r="GR42" s="21"/>
      <c r="GS42" s="21"/>
      <c r="GT42" s="21"/>
      <c r="GU42" s="1230"/>
      <c r="GV42" s="216"/>
      <c r="GW42" s="234" t="s">
        <v>1072</v>
      </c>
      <c r="GX42" s="262"/>
      <c r="GY42" s="271"/>
    </row>
    <row r="43" spans="1:207" x14ac:dyDescent="0.25">
      <c r="A43" s="404">
        <v>40</v>
      </c>
      <c r="B43" s="346"/>
      <c r="C43" s="912"/>
      <c r="D43" s="210"/>
      <c r="E43" s="210"/>
      <c r="F43" s="210"/>
      <c r="G43" s="305"/>
      <c r="H43" s="1221"/>
      <c r="I43" s="912"/>
      <c r="J43" s="210"/>
      <c r="K43" s="210"/>
      <c r="L43" s="210"/>
      <c r="M43" s="305"/>
      <c r="N43" s="1210"/>
      <c r="O43" s="914"/>
      <c r="P43" s="210"/>
      <c r="Q43" s="210"/>
      <c r="R43" s="420"/>
      <c r="S43" s="421"/>
      <c r="T43" s="1210"/>
      <c r="U43" s="914"/>
      <c r="V43" s="210"/>
      <c r="W43" s="210"/>
      <c r="X43" s="420"/>
      <c r="Y43" s="421"/>
      <c r="Z43" s="1210"/>
      <c r="AA43" s="516"/>
      <c r="AB43" s="404"/>
      <c r="AC43" s="404"/>
      <c r="AD43" s="75"/>
      <c r="AE43" s="76"/>
      <c r="AF43" s="1210"/>
      <c r="AG43" s="1036"/>
      <c r="AH43" s="210"/>
      <c r="AI43" s="210"/>
      <c r="AJ43" s="420"/>
      <c r="AK43" s="421"/>
      <c r="AL43" s="1210"/>
      <c r="AM43" s="517"/>
      <c r="AN43" s="404"/>
      <c r="AO43" s="210"/>
      <c r="AP43" s="420"/>
      <c r="AQ43" s="421"/>
      <c r="AR43" s="1210"/>
      <c r="AS43" s="525"/>
      <c r="AT43" s="210"/>
      <c r="AU43" s="210"/>
      <c r="AV43" s="420"/>
      <c r="AW43" s="421"/>
      <c r="AX43" s="1210"/>
      <c r="AY43" s="525"/>
      <c r="AZ43" s="210"/>
      <c r="BA43" s="210"/>
      <c r="BB43" s="420"/>
      <c r="BC43" s="421"/>
      <c r="BD43" s="1210"/>
      <c r="BE43" s="517"/>
      <c r="BF43" s="404"/>
      <c r="BG43" s="210"/>
      <c r="BH43" s="420"/>
      <c r="BI43" s="421"/>
      <c r="BJ43" s="1210"/>
      <c r="BK43" s="307"/>
      <c r="BL43" s="307"/>
      <c r="BM43" s="307"/>
      <c r="BN43" s="234"/>
      <c r="BO43" s="234"/>
      <c r="BP43" s="21"/>
      <c r="BQ43" s="23"/>
      <c r="BR43" s="1210"/>
      <c r="BS43" s="58"/>
      <c r="BT43" s="404"/>
      <c r="BU43" s="404"/>
      <c r="BV43" s="404"/>
      <c r="BW43" s="67"/>
      <c r="BX43" s="1210"/>
      <c r="BY43" s="516"/>
      <c r="BZ43" s="404"/>
      <c r="CA43" s="404"/>
      <c r="CB43" s="75"/>
      <c r="CC43" s="76"/>
      <c r="CD43" s="1210"/>
      <c r="CE43" s="516"/>
      <c r="CF43" s="404"/>
      <c r="CG43" s="404"/>
      <c r="CH43" s="75"/>
      <c r="CI43" s="76"/>
      <c r="CJ43" s="1210"/>
      <c r="CK43" s="516"/>
      <c r="CL43" s="404"/>
      <c r="CM43" s="404"/>
      <c r="CN43" s="75"/>
      <c r="CO43" s="76"/>
      <c r="CP43" s="1210"/>
      <c r="CQ43" s="516"/>
      <c r="CR43" s="404"/>
      <c r="CS43" s="404"/>
      <c r="CT43" s="75"/>
      <c r="CU43" s="76"/>
      <c r="CV43" s="1210"/>
      <c r="CW43" s="516"/>
      <c r="CX43" s="404"/>
      <c r="CY43" s="404"/>
      <c r="CZ43" s="75"/>
      <c r="DA43" s="76"/>
      <c r="DB43" s="1210"/>
      <c r="DC43" s="516"/>
      <c r="DD43" s="404"/>
      <c r="DE43" s="404"/>
      <c r="DF43" s="75"/>
      <c r="DG43" s="76"/>
      <c r="DH43" s="1210"/>
      <c r="DI43" s="516"/>
      <c r="DJ43" s="404"/>
      <c r="DK43" s="404"/>
      <c r="DL43" s="75"/>
      <c r="DM43" s="76"/>
      <c r="DN43" s="1210"/>
      <c r="DO43" s="516"/>
      <c r="DP43" s="404"/>
      <c r="DQ43" s="404"/>
      <c r="DR43" s="75"/>
      <c r="DS43" s="76"/>
      <c r="DT43" s="1210"/>
      <c r="DU43" s="516"/>
      <c r="DV43" s="404"/>
      <c r="DW43" s="404"/>
      <c r="DX43" s="75"/>
      <c r="DY43" s="76"/>
      <c r="DZ43" s="1210"/>
      <c r="EA43" s="21"/>
      <c r="EB43" s="21"/>
      <c r="EC43" s="21"/>
      <c r="ED43" s="21"/>
      <c r="EE43" s="21"/>
      <c r="EF43" s="21"/>
      <c r="EG43" s="23"/>
      <c r="EH43" s="1210"/>
      <c r="EI43" s="58"/>
      <c r="EJ43" s="404"/>
      <c r="EK43" s="404"/>
      <c r="EL43" s="404"/>
      <c r="EM43" s="404"/>
      <c r="EN43" s="1204"/>
      <c r="EO43" s="58"/>
      <c r="EP43" s="404"/>
      <c r="EQ43" s="404"/>
      <c r="ER43" s="404"/>
      <c r="ES43" s="404"/>
      <c r="ET43" s="1204"/>
      <c r="EU43" s="58"/>
      <c r="EV43" s="404"/>
      <c r="EW43" s="404"/>
      <c r="EX43" s="404"/>
      <c r="EY43" s="404"/>
      <c r="EZ43" s="1204"/>
      <c r="FA43" s="58"/>
      <c r="FB43" s="404"/>
      <c r="FC43" s="404"/>
      <c r="FD43" s="404"/>
      <c r="FE43" s="404"/>
      <c r="FF43" s="1204"/>
      <c r="FG43" s="761"/>
      <c r="FH43" s="210"/>
      <c r="FI43" s="210"/>
      <c r="FJ43" s="210"/>
      <c r="FK43" s="210"/>
      <c r="FL43" s="1204"/>
      <c r="FM43" s="372"/>
      <c r="FN43" s="210"/>
      <c r="FO43" s="210"/>
      <c r="FP43" s="210"/>
      <c r="FQ43" s="210"/>
      <c r="FR43" s="1204"/>
      <c r="FS43" s="58"/>
      <c r="FT43" s="404" t="s">
        <v>93</v>
      </c>
      <c r="FU43" s="404"/>
      <c r="FV43" s="404"/>
      <c r="FW43" s="404"/>
      <c r="FX43" s="1204"/>
      <c r="FY43" s="58"/>
      <c r="FZ43" s="404" t="s">
        <v>93</v>
      </c>
      <c r="GA43" s="404"/>
      <c r="GB43" s="404"/>
      <c r="GC43" s="404"/>
      <c r="GD43" s="1204"/>
      <c r="GE43" s="21"/>
      <c r="GF43" s="21"/>
      <c r="GG43" s="21"/>
      <c r="GH43" s="21"/>
      <c r="GI43" s="21"/>
      <c r="GJ43" s="21"/>
      <c r="GK43" s="21"/>
      <c r="GL43" s="21"/>
      <c r="GM43" s="21"/>
      <c r="GN43" s="21"/>
      <c r="GO43" s="21"/>
      <c r="GP43" s="21"/>
      <c r="GQ43" s="21"/>
      <c r="GR43" s="21"/>
      <c r="GS43" s="21"/>
      <c r="GT43" s="21"/>
      <c r="GU43" s="1230"/>
      <c r="GV43" s="216"/>
      <c r="GW43" s="234" t="s">
        <v>1072</v>
      </c>
      <c r="GX43" s="262"/>
      <c r="GY43" s="271"/>
    </row>
    <row r="44" spans="1:207" x14ac:dyDescent="0.25">
      <c r="A44" s="404">
        <v>41</v>
      </c>
      <c r="B44" s="346"/>
      <c r="C44" s="912"/>
      <c r="D44" s="210"/>
      <c r="E44" s="210"/>
      <c r="F44" s="210"/>
      <c r="G44" s="305"/>
      <c r="H44" s="1221"/>
      <c r="I44" s="912"/>
      <c r="J44" s="210"/>
      <c r="K44" s="210"/>
      <c r="L44" s="210"/>
      <c r="M44" s="305"/>
      <c r="N44" s="1210"/>
      <c r="O44" s="914"/>
      <c r="P44" s="210"/>
      <c r="Q44" s="210"/>
      <c r="R44" s="420"/>
      <c r="S44" s="421"/>
      <c r="T44" s="1210"/>
      <c r="U44" s="914"/>
      <c r="V44" s="210"/>
      <c r="W44" s="210"/>
      <c r="X44" s="420"/>
      <c r="Y44" s="421"/>
      <c r="Z44" s="1210"/>
      <c r="AA44" s="516"/>
      <c r="AB44" s="404"/>
      <c r="AC44" s="404"/>
      <c r="AD44" s="75"/>
      <c r="AE44" s="76"/>
      <c r="AF44" s="1210"/>
      <c r="AG44" s="1037"/>
      <c r="AH44" s="210"/>
      <c r="AI44" s="210"/>
      <c r="AJ44" s="420"/>
      <c r="AK44" s="421"/>
      <c r="AL44" s="1210"/>
      <c r="AM44" s="765"/>
      <c r="AN44" s="404"/>
      <c r="AO44" s="210"/>
      <c r="AP44" s="420"/>
      <c r="AQ44" s="421"/>
      <c r="AR44" s="1210"/>
      <c r="AS44" s="523"/>
      <c r="AT44" s="210"/>
      <c r="AU44" s="210"/>
      <c r="AV44" s="420"/>
      <c r="AW44" s="421"/>
      <c r="AX44" s="1210"/>
      <c r="AY44" s="522"/>
      <c r="AZ44" s="210"/>
      <c r="BA44" s="210"/>
      <c r="BB44" s="420"/>
      <c r="BC44" s="421"/>
      <c r="BD44" s="1210"/>
      <c r="BE44" s="765"/>
      <c r="BF44" s="404"/>
      <c r="BG44" s="210"/>
      <c r="BH44" s="420"/>
      <c r="BI44" s="421"/>
      <c r="BJ44" s="1210"/>
      <c r="BK44" s="307"/>
      <c r="BL44" s="307"/>
      <c r="BM44" s="307"/>
      <c r="BN44" s="234"/>
      <c r="BO44" s="234"/>
      <c r="BP44" s="21"/>
      <c r="BQ44" s="23"/>
      <c r="BR44" s="1210"/>
      <c r="BS44" s="58"/>
      <c r="BT44" s="404"/>
      <c r="BU44" s="404"/>
      <c r="BV44" s="404"/>
      <c r="BW44" s="67"/>
      <c r="BX44" s="1210"/>
      <c r="BY44" s="516"/>
      <c r="BZ44" s="404"/>
      <c r="CA44" s="404"/>
      <c r="CB44" s="75"/>
      <c r="CC44" s="76"/>
      <c r="CD44" s="1210"/>
      <c r="CE44" s="516"/>
      <c r="CF44" s="404"/>
      <c r="CG44" s="404"/>
      <c r="CH44" s="75"/>
      <c r="CI44" s="76"/>
      <c r="CJ44" s="1210"/>
      <c r="CK44" s="516"/>
      <c r="CL44" s="404"/>
      <c r="CM44" s="404"/>
      <c r="CN44" s="75"/>
      <c r="CO44" s="76"/>
      <c r="CP44" s="1210"/>
      <c r="CQ44" s="516"/>
      <c r="CR44" s="404"/>
      <c r="CS44" s="404"/>
      <c r="CT44" s="75"/>
      <c r="CU44" s="76"/>
      <c r="CV44" s="1210"/>
      <c r="CW44" s="516"/>
      <c r="CX44" s="404"/>
      <c r="CY44" s="404"/>
      <c r="CZ44" s="75"/>
      <c r="DA44" s="76"/>
      <c r="DB44" s="1210"/>
      <c r="DC44" s="516"/>
      <c r="DD44" s="404"/>
      <c r="DE44" s="404"/>
      <c r="DF44" s="75"/>
      <c r="DG44" s="76"/>
      <c r="DH44" s="1210"/>
      <c r="DI44" s="516"/>
      <c r="DJ44" s="404"/>
      <c r="DK44" s="404"/>
      <c r="DL44" s="75"/>
      <c r="DM44" s="76"/>
      <c r="DN44" s="1210"/>
      <c r="DO44" s="516"/>
      <c r="DP44" s="404"/>
      <c r="DQ44" s="404"/>
      <c r="DR44" s="75"/>
      <c r="DS44" s="76"/>
      <c r="DT44" s="1210"/>
      <c r="DU44" s="516"/>
      <c r="DV44" s="404"/>
      <c r="DW44" s="404"/>
      <c r="DX44" s="75"/>
      <c r="DY44" s="76"/>
      <c r="DZ44" s="1210"/>
      <c r="EA44" s="21"/>
      <c r="EB44" s="21"/>
      <c r="EC44" s="21"/>
      <c r="ED44" s="21"/>
      <c r="EE44" s="21"/>
      <c r="EF44" s="21"/>
      <c r="EG44" s="23"/>
      <c r="EH44" s="1210"/>
      <c r="EI44" s="58"/>
      <c r="EJ44" s="404"/>
      <c r="EK44" s="404"/>
      <c r="EL44" s="404"/>
      <c r="EM44" s="404"/>
      <c r="EN44" s="1204"/>
      <c r="EO44" s="58"/>
      <c r="EP44" s="404"/>
      <c r="EQ44" s="404"/>
      <c r="ER44" s="404"/>
      <c r="ES44" s="404"/>
      <c r="ET44" s="1204"/>
      <c r="EU44" s="58"/>
      <c r="EV44" s="404"/>
      <c r="EW44" s="404"/>
      <c r="EX44" s="404"/>
      <c r="EY44" s="404"/>
      <c r="EZ44" s="1204"/>
      <c r="FA44" s="58"/>
      <c r="FB44" s="404"/>
      <c r="FC44" s="404"/>
      <c r="FD44" s="404"/>
      <c r="FE44" s="404"/>
      <c r="FF44" s="1204"/>
      <c r="FG44" s="761"/>
      <c r="FH44" s="210"/>
      <c r="FI44" s="210"/>
      <c r="FJ44" s="210"/>
      <c r="FK44" s="210"/>
      <c r="FL44" s="1204"/>
      <c r="FM44" s="372"/>
      <c r="FN44" s="210"/>
      <c r="FO44" s="210"/>
      <c r="FP44" s="210"/>
      <c r="FQ44" s="210"/>
      <c r="FR44" s="1204"/>
      <c r="FS44" s="58"/>
      <c r="FT44" s="404" t="s">
        <v>93</v>
      </c>
      <c r="FU44" s="404"/>
      <c r="FV44" s="404"/>
      <c r="FW44" s="404"/>
      <c r="FX44" s="1204"/>
      <c r="FY44" s="58"/>
      <c r="FZ44" s="404" t="s">
        <v>93</v>
      </c>
      <c r="GA44" s="404"/>
      <c r="GB44" s="404"/>
      <c r="GC44" s="404"/>
      <c r="GD44" s="1204"/>
      <c r="GE44" s="21"/>
      <c r="GF44" s="21"/>
      <c r="GG44" s="21"/>
      <c r="GH44" s="21"/>
      <c r="GI44" s="21"/>
      <c r="GJ44" s="21"/>
      <c r="GK44" s="21"/>
      <c r="GL44" s="21"/>
      <c r="GM44" s="21"/>
      <c r="GN44" s="21"/>
      <c r="GO44" s="21"/>
      <c r="GP44" s="21"/>
      <c r="GQ44" s="21"/>
      <c r="GR44" s="21"/>
      <c r="GS44" s="21"/>
      <c r="GT44" s="21"/>
      <c r="GU44" s="1230"/>
      <c r="GV44" s="216"/>
      <c r="GW44" s="234" t="s">
        <v>1072</v>
      </c>
      <c r="GX44" s="262"/>
      <c r="GY44" s="271"/>
    </row>
    <row r="45" spans="1:207" x14ac:dyDescent="0.25">
      <c r="A45" s="404">
        <v>42</v>
      </c>
      <c r="B45" s="346"/>
      <c r="C45" s="912"/>
      <c r="D45" s="210"/>
      <c r="E45" s="210"/>
      <c r="F45" s="210"/>
      <c r="G45" s="305"/>
      <c r="H45" s="1221"/>
      <c r="I45" s="912"/>
      <c r="J45" s="210"/>
      <c r="K45" s="210"/>
      <c r="L45" s="210"/>
      <c r="M45" s="305"/>
      <c r="N45" s="1210"/>
      <c r="O45" s="914"/>
      <c r="P45" s="210"/>
      <c r="Q45" s="210"/>
      <c r="R45" s="420"/>
      <c r="S45" s="421"/>
      <c r="T45" s="1210"/>
      <c r="U45" s="914"/>
      <c r="V45" s="210"/>
      <c r="W45" s="210"/>
      <c r="X45" s="420"/>
      <c r="Y45" s="421"/>
      <c r="Z45" s="1210"/>
      <c r="AA45" s="516"/>
      <c r="AB45" s="404"/>
      <c r="AC45" s="404"/>
      <c r="AD45" s="75"/>
      <c r="AE45" s="76"/>
      <c r="AF45" s="1210"/>
      <c r="AG45" s="1037"/>
      <c r="AH45" s="210"/>
      <c r="AI45" s="210"/>
      <c r="AJ45" s="420"/>
      <c r="AK45" s="421"/>
      <c r="AL45" s="1210"/>
      <c r="AM45" s="517"/>
      <c r="AN45" s="404"/>
      <c r="AO45" s="210"/>
      <c r="AP45" s="420"/>
      <c r="AQ45" s="421"/>
      <c r="AR45" s="1210"/>
      <c r="AS45" s="910"/>
      <c r="AT45" s="210"/>
      <c r="AU45" s="210"/>
      <c r="AV45" s="420"/>
      <c r="AW45" s="421"/>
      <c r="AX45" s="1210"/>
      <c r="AY45" s="910"/>
      <c r="AZ45" s="210"/>
      <c r="BA45" s="210"/>
      <c r="BB45" s="420"/>
      <c r="BC45" s="421"/>
      <c r="BD45" s="1210"/>
      <c r="BE45" s="517"/>
      <c r="BF45" s="404"/>
      <c r="BG45" s="210"/>
      <c r="BH45" s="420"/>
      <c r="BI45" s="421"/>
      <c r="BJ45" s="1210"/>
      <c r="BK45" s="307"/>
      <c r="BL45" s="307"/>
      <c r="BM45" s="307"/>
      <c r="BN45" s="234"/>
      <c r="BO45" s="234"/>
      <c r="BP45" s="21"/>
      <c r="BQ45" s="23"/>
      <c r="BR45" s="1210"/>
      <c r="BS45" s="58"/>
      <c r="BT45" s="404"/>
      <c r="BU45" s="404"/>
      <c r="BV45" s="404"/>
      <c r="BW45" s="67"/>
      <c r="BX45" s="1210"/>
      <c r="BY45" s="516"/>
      <c r="BZ45" s="404"/>
      <c r="CA45" s="404"/>
      <c r="CB45" s="75"/>
      <c r="CC45" s="76"/>
      <c r="CD45" s="1210"/>
      <c r="CE45" s="516"/>
      <c r="CF45" s="404"/>
      <c r="CG45" s="404"/>
      <c r="CH45" s="75"/>
      <c r="CI45" s="76"/>
      <c r="CJ45" s="1210"/>
      <c r="CK45" s="516"/>
      <c r="CL45" s="404"/>
      <c r="CM45" s="404"/>
      <c r="CN45" s="75"/>
      <c r="CO45" s="76"/>
      <c r="CP45" s="1210"/>
      <c r="CQ45" s="516"/>
      <c r="CR45" s="404"/>
      <c r="CS45" s="404"/>
      <c r="CT45" s="75"/>
      <c r="CU45" s="76"/>
      <c r="CV45" s="1210"/>
      <c r="CW45" s="516"/>
      <c r="CX45" s="404"/>
      <c r="CY45" s="404"/>
      <c r="CZ45" s="75"/>
      <c r="DA45" s="76"/>
      <c r="DB45" s="1210"/>
      <c r="DC45" s="516"/>
      <c r="DD45" s="404"/>
      <c r="DE45" s="404"/>
      <c r="DF45" s="75"/>
      <c r="DG45" s="76"/>
      <c r="DH45" s="1210"/>
      <c r="DI45" s="516"/>
      <c r="DJ45" s="404"/>
      <c r="DK45" s="404"/>
      <c r="DL45" s="75"/>
      <c r="DM45" s="76"/>
      <c r="DN45" s="1210"/>
      <c r="DO45" s="516"/>
      <c r="DP45" s="404"/>
      <c r="DQ45" s="404"/>
      <c r="DR45" s="75"/>
      <c r="DS45" s="76"/>
      <c r="DT45" s="1210"/>
      <c r="DU45" s="516"/>
      <c r="DV45" s="404"/>
      <c r="DW45" s="404"/>
      <c r="DX45" s="75"/>
      <c r="DY45" s="76"/>
      <c r="DZ45" s="1210"/>
      <c r="EA45" s="21"/>
      <c r="EB45" s="21"/>
      <c r="EC45" s="21"/>
      <c r="ED45" s="21"/>
      <c r="EE45" s="21"/>
      <c r="EF45" s="21"/>
      <c r="EG45" s="23"/>
      <c r="EH45" s="1210"/>
      <c r="EI45" s="58"/>
      <c r="EJ45" s="404"/>
      <c r="EK45" s="404"/>
      <c r="EL45" s="404"/>
      <c r="EM45" s="404"/>
      <c r="EN45" s="1204"/>
      <c r="EO45" s="58"/>
      <c r="EP45" s="404"/>
      <c r="EQ45" s="404"/>
      <c r="ER45" s="404"/>
      <c r="ES45" s="404"/>
      <c r="ET45" s="1204"/>
      <c r="EU45" s="58"/>
      <c r="EV45" s="404"/>
      <c r="EW45" s="404"/>
      <c r="EX45" s="404"/>
      <c r="EY45" s="404"/>
      <c r="EZ45" s="1204"/>
      <c r="FA45" s="58"/>
      <c r="FB45" s="404"/>
      <c r="FC45" s="404"/>
      <c r="FD45" s="404"/>
      <c r="FE45" s="404"/>
      <c r="FF45" s="1204"/>
      <c r="FG45" s="761"/>
      <c r="FH45" s="210"/>
      <c r="FI45" s="210"/>
      <c r="FJ45" s="210"/>
      <c r="FK45" s="210"/>
      <c r="FL45" s="1204"/>
      <c r="FM45" s="372"/>
      <c r="FN45" s="210"/>
      <c r="FO45" s="210"/>
      <c r="FP45" s="210"/>
      <c r="FQ45" s="210"/>
      <c r="FR45" s="1204"/>
      <c r="FS45" s="58"/>
      <c r="FT45" s="404" t="s">
        <v>93</v>
      </c>
      <c r="FU45" s="404"/>
      <c r="FV45" s="404"/>
      <c r="FW45" s="404"/>
      <c r="FX45" s="1204"/>
      <c r="FY45" s="58"/>
      <c r="FZ45" s="404" t="s">
        <v>93</v>
      </c>
      <c r="GA45" s="404"/>
      <c r="GB45" s="404"/>
      <c r="GC45" s="404"/>
      <c r="GD45" s="1204"/>
      <c r="GE45" s="21"/>
      <c r="GF45" s="21"/>
      <c r="GG45" s="21"/>
      <c r="GH45" s="21"/>
      <c r="GI45" s="21"/>
      <c r="GJ45" s="21"/>
      <c r="GK45" s="21"/>
      <c r="GL45" s="21"/>
      <c r="GM45" s="21"/>
      <c r="GN45" s="21"/>
      <c r="GO45" s="21"/>
      <c r="GP45" s="21"/>
      <c r="GQ45" s="21"/>
      <c r="GR45" s="21"/>
      <c r="GS45" s="21"/>
      <c r="GT45" s="21"/>
      <c r="GU45" s="1230"/>
      <c r="GV45" s="216"/>
      <c r="GW45" s="234" t="s">
        <v>1072</v>
      </c>
      <c r="GX45" s="262"/>
      <c r="GY45" s="271"/>
    </row>
    <row r="46" spans="1:207" x14ac:dyDescent="0.25">
      <c r="A46" s="404">
        <v>43</v>
      </c>
      <c r="B46" s="346"/>
      <c r="C46" s="916"/>
      <c r="D46" s="210"/>
      <c r="E46" s="210"/>
      <c r="F46" s="210"/>
      <c r="G46" s="305"/>
      <c r="H46" s="1221"/>
      <c r="I46" s="912"/>
      <c r="J46" s="210"/>
      <c r="K46" s="210"/>
      <c r="L46" s="210"/>
      <c r="M46" s="305"/>
      <c r="N46" s="1210"/>
      <c r="O46" s="914"/>
      <c r="P46" s="210"/>
      <c r="Q46" s="210"/>
      <c r="R46" s="420"/>
      <c r="S46" s="421"/>
      <c r="T46" s="1210"/>
      <c r="U46" s="914"/>
      <c r="V46" s="210"/>
      <c r="W46" s="210"/>
      <c r="X46" s="420"/>
      <c r="Y46" s="421"/>
      <c r="Z46" s="1210"/>
      <c r="AA46" s="516"/>
      <c r="AB46" s="404"/>
      <c r="AC46" s="404"/>
      <c r="AD46" s="75"/>
      <c r="AE46" s="76"/>
      <c r="AF46" s="1210"/>
      <c r="AG46" s="1037"/>
      <c r="AH46" s="210"/>
      <c r="AI46" s="210"/>
      <c r="AJ46" s="420"/>
      <c r="AK46" s="421"/>
      <c r="AL46" s="1210"/>
      <c r="AM46" s="765"/>
      <c r="AN46" s="404"/>
      <c r="AO46" s="210"/>
      <c r="AP46" s="420"/>
      <c r="AQ46" s="421"/>
      <c r="AR46" s="1210"/>
      <c r="AS46" s="525"/>
      <c r="AT46" s="210"/>
      <c r="AU46" s="210"/>
      <c r="AV46" s="420"/>
      <c r="AW46" s="421"/>
      <c r="AX46" s="1210"/>
      <c r="AY46" s="525"/>
      <c r="AZ46" s="210"/>
      <c r="BA46" s="210"/>
      <c r="BB46" s="420"/>
      <c r="BC46" s="421"/>
      <c r="BD46" s="1210"/>
      <c r="BE46" s="765"/>
      <c r="BF46" s="404"/>
      <c r="BG46" s="210"/>
      <c r="BH46" s="420"/>
      <c r="BI46" s="421"/>
      <c r="BJ46" s="1210"/>
      <c r="BK46" s="307"/>
      <c r="BL46" s="307"/>
      <c r="BM46" s="307"/>
      <c r="BN46" s="234"/>
      <c r="BO46" s="234"/>
      <c r="BP46" s="21"/>
      <c r="BQ46" s="23"/>
      <c r="BR46" s="1210"/>
      <c r="BS46" s="58"/>
      <c r="BT46" s="404"/>
      <c r="BU46" s="404"/>
      <c r="BV46" s="404"/>
      <c r="BW46" s="67"/>
      <c r="BX46" s="1210"/>
      <c r="BY46" s="516"/>
      <c r="BZ46" s="404"/>
      <c r="CA46" s="404"/>
      <c r="CB46" s="75"/>
      <c r="CC46" s="76"/>
      <c r="CD46" s="1210"/>
      <c r="CE46" s="516"/>
      <c r="CF46" s="404"/>
      <c r="CG46" s="404"/>
      <c r="CH46" s="75"/>
      <c r="CI46" s="76"/>
      <c r="CJ46" s="1210"/>
      <c r="CK46" s="516"/>
      <c r="CL46" s="404"/>
      <c r="CM46" s="404"/>
      <c r="CN46" s="75"/>
      <c r="CO46" s="76"/>
      <c r="CP46" s="1210"/>
      <c r="CQ46" s="516"/>
      <c r="CR46" s="404"/>
      <c r="CS46" s="404"/>
      <c r="CT46" s="75"/>
      <c r="CU46" s="76"/>
      <c r="CV46" s="1210"/>
      <c r="CW46" s="516"/>
      <c r="CX46" s="404"/>
      <c r="CY46" s="404"/>
      <c r="CZ46" s="75"/>
      <c r="DA46" s="76"/>
      <c r="DB46" s="1210"/>
      <c r="DC46" s="516"/>
      <c r="DD46" s="404"/>
      <c r="DE46" s="404"/>
      <c r="DF46" s="75"/>
      <c r="DG46" s="76"/>
      <c r="DH46" s="1210"/>
      <c r="DI46" s="516"/>
      <c r="DJ46" s="404"/>
      <c r="DK46" s="404"/>
      <c r="DL46" s="75"/>
      <c r="DM46" s="76"/>
      <c r="DN46" s="1210"/>
      <c r="DO46" s="516"/>
      <c r="DP46" s="404"/>
      <c r="DQ46" s="404"/>
      <c r="DR46" s="75"/>
      <c r="DS46" s="76"/>
      <c r="DT46" s="1210"/>
      <c r="DU46" s="516"/>
      <c r="DV46" s="404"/>
      <c r="DW46" s="404"/>
      <c r="DX46" s="75"/>
      <c r="DY46" s="76"/>
      <c r="DZ46" s="1210"/>
      <c r="EA46" s="21"/>
      <c r="EB46" s="21"/>
      <c r="EC46" s="21"/>
      <c r="ED46" s="21"/>
      <c r="EE46" s="21"/>
      <c r="EF46" s="21"/>
      <c r="EG46" s="23"/>
      <c r="EH46" s="1210"/>
      <c r="EI46" s="58"/>
      <c r="EJ46" s="404"/>
      <c r="EK46" s="404"/>
      <c r="EL46" s="404"/>
      <c r="EM46" s="404"/>
      <c r="EN46" s="1204"/>
      <c r="EO46" s="58"/>
      <c r="EP46" s="404"/>
      <c r="EQ46" s="404"/>
      <c r="ER46" s="404"/>
      <c r="ES46" s="404"/>
      <c r="ET46" s="1204"/>
      <c r="EU46" s="58"/>
      <c r="EV46" s="404"/>
      <c r="EW46" s="404"/>
      <c r="EX46" s="404"/>
      <c r="EY46" s="404"/>
      <c r="EZ46" s="1204"/>
      <c r="FA46" s="58"/>
      <c r="FB46" s="404"/>
      <c r="FC46" s="404"/>
      <c r="FD46" s="404"/>
      <c r="FE46" s="404"/>
      <c r="FF46" s="1204"/>
      <c r="FG46" s="761"/>
      <c r="FH46" s="210"/>
      <c r="FI46" s="210"/>
      <c r="FJ46" s="210"/>
      <c r="FK46" s="210"/>
      <c r="FL46" s="1204"/>
      <c r="FM46" s="761" t="s">
        <v>1314</v>
      </c>
      <c r="FN46" s="210" t="s">
        <v>93</v>
      </c>
      <c r="FO46" s="210" t="s">
        <v>90</v>
      </c>
      <c r="FP46" s="210" t="s">
        <v>94</v>
      </c>
      <c r="FQ46" s="210">
        <v>1335</v>
      </c>
      <c r="FR46" s="1204"/>
      <c r="FS46" s="58"/>
      <c r="FT46" s="404" t="s">
        <v>93</v>
      </c>
      <c r="FU46" s="404"/>
      <c r="FV46" s="404"/>
      <c r="FW46" s="404"/>
      <c r="FX46" s="1204"/>
      <c r="FY46" s="58"/>
      <c r="FZ46" s="404" t="s">
        <v>93</v>
      </c>
      <c r="GA46" s="404"/>
      <c r="GB46" s="404"/>
      <c r="GC46" s="404"/>
      <c r="GD46" s="1204"/>
      <c r="GE46" s="21"/>
      <c r="GF46" s="21"/>
      <c r="GG46" s="21"/>
      <c r="GH46" s="21"/>
      <c r="GI46" s="21"/>
      <c r="GJ46" s="21"/>
      <c r="GK46" s="21"/>
      <c r="GL46" s="21"/>
      <c r="GM46" s="21"/>
      <c r="GN46" s="21"/>
      <c r="GO46" s="21"/>
      <c r="GP46" s="21"/>
      <c r="GQ46" s="21"/>
      <c r="GR46" s="21"/>
      <c r="GS46" s="21"/>
      <c r="GT46" s="21"/>
      <c r="GU46" s="1230"/>
      <c r="GV46" s="216"/>
      <c r="GW46" s="234" t="s">
        <v>1072</v>
      </c>
      <c r="GX46" s="262"/>
      <c r="GY46" s="271"/>
    </row>
    <row r="47" spans="1:207" x14ac:dyDescent="0.25">
      <c r="A47" s="404">
        <v>44</v>
      </c>
      <c r="B47" s="346"/>
      <c r="C47" s="912"/>
      <c r="D47" s="210"/>
      <c r="E47" s="210"/>
      <c r="F47" s="210"/>
      <c r="G47" s="305"/>
      <c r="H47" s="1221"/>
      <c r="I47" s="912"/>
      <c r="J47" s="210"/>
      <c r="K47" s="210"/>
      <c r="L47" s="210"/>
      <c r="M47" s="305"/>
      <c r="N47" s="1210"/>
      <c r="O47" s="914"/>
      <c r="P47" s="210"/>
      <c r="Q47" s="210"/>
      <c r="R47" s="420"/>
      <c r="S47" s="421"/>
      <c r="T47" s="1210"/>
      <c r="U47" s="914"/>
      <c r="V47" s="210"/>
      <c r="W47" s="210"/>
      <c r="X47" s="420"/>
      <c r="Y47" s="421"/>
      <c r="Z47" s="1210"/>
      <c r="AA47" s="516"/>
      <c r="AB47" s="404"/>
      <c r="AC47" s="404"/>
      <c r="AD47" s="75"/>
      <c r="AE47" s="76"/>
      <c r="AF47" s="1210"/>
      <c r="AG47" s="1036"/>
      <c r="AH47" s="210"/>
      <c r="AI47" s="210"/>
      <c r="AJ47" s="420"/>
      <c r="AK47" s="421"/>
      <c r="AL47" s="1210"/>
      <c r="AM47" s="765"/>
      <c r="AN47" s="404"/>
      <c r="AO47" s="210"/>
      <c r="AP47" s="420"/>
      <c r="AQ47" s="421"/>
      <c r="AR47" s="1210"/>
      <c r="AS47" s="525"/>
      <c r="AT47" s="210"/>
      <c r="AU47" s="210"/>
      <c r="AV47" s="420"/>
      <c r="AW47" s="421"/>
      <c r="AX47" s="1210"/>
      <c r="AY47" s="525"/>
      <c r="AZ47" s="210"/>
      <c r="BA47" s="210"/>
      <c r="BB47" s="420"/>
      <c r="BC47" s="421"/>
      <c r="BD47" s="1210"/>
      <c r="BE47" s="765"/>
      <c r="BF47" s="404"/>
      <c r="BG47" s="210"/>
      <c r="BH47" s="420"/>
      <c r="BI47" s="421"/>
      <c r="BJ47" s="1210"/>
      <c r="BK47" s="307"/>
      <c r="BL47" s="307"/>
      <c r="BM47" s="307"/>
      <c r="BN47" s="234"/>
      <c r="BO47" s="234"/>
      <c r="BP47" s="21"/>
      <c r="BQ47" s="23"/>
      <c r="BR47" s="1210"/>
      <c r="BS47" s="59"/>
      <c r="BT47" s="404"/>
      <c r="BU47" s="404"/>
      <c r="BV47" s="404"/>
      <c r="BW47" s="67"/>
      <c r="BX47" s="1210"/>
      <c r="BY47" s="516"/>
      <c r="BZ47" s="404"/>
      <c r="CA47" s="404"/>
      <c r="CB47" s="75"/>
      <c r="CC47" s="76"/>
      <c r="CD47" s="1210"/>
      <c r="CE47" s="516"/>
      <c r="CF47" s="404"/>
      <c r="CG47" s="404"/>
      <c r="CH47" s="75"/>
      <c r="CI47" s="76"/>
      <c r="CJ47" s="1210"/>
      <c r="CK47" s="516"/>
      <c r="CL47" s="404"/>
      <c r="CM47" s="404"/>
      <c r="CN47" s="75"/>
      <c r="CO47" s="76"/>
      <c r="CP47" s="1210"/>
      <c r="CQ47" s="516"/>
      <c r="CR47" s="404"/>
      <c r="CS47" s="404"/>
      <c r="CT47" s="75"/>
      <c r="CU47" s="76"/>
      <c r="CV47" s="1210"/>
      <c r="CW47" s="516"/>
      <c r="CX47" s="404"/>
      <c r="CY47" s="404"/>
      <c r="CZ47" s="75"/>
      <c r="DA47" s="76"/>
      <c r="DB47" s="1210"/>
      <c r="DC47" s="516"/>
      <c r="DD47" s="404"/>
      <c r="DE47" s="404"/>
      <c r="DF47" s="75"/>
      <c r="DG47" s="76"/>
      <c r="DH47" s="1210"/>
      <c r="DI47" s="516"/>
      <c r="DJ47" s="404"/>
      <c r="DK47" s="404"/>
      <c r="DL47" s="75"/>
      <c r="DM47" s="76"/>
      <c r="DN47" s="1210"/>
      <c r="DO47" s="516"/>
      <c r="DP47" s="404"/>
      <c r="DQ47" s="404"/>
      <c r="DR47" s="75"/>
      <c r="DS47" s="76"/>
      <c r="DT47" s="1210"/>
      <c r="DU47" s="516"/>
      <c r="DV47" s="404"/>
      <c r="DW47" s="404"/>
      <c r="DX47" s="75"/>
      <c r="DY47" s="76"/>
      <c r="DZ47" s="1210"/>
      <c r="EA47" s="21"/>
      <c r="EB47" s="21"/>
      <c r="EC47" s="21"/>
      <c r="ED47" s="21"/>
      <c r="EE47" s="21"/>
      <c r="EF47" s="21"/>
      <c r="EG47" s="23"/>
      <c r="EH47" s="1210"/>
      <c r="EI47" s="59"/>
      <c r="EJ47" s="404"/>
      <c r="EK47" s="404"/>
      <c r="EL47" s="404"/>
      <c r="EM47" s="404"/>
      <c r="EN47" s="1204"/>
      <c r="EO47" s="59"/>
      <c r="EP47" s="404"/>
      <c r="EQ47" s="404"/>
      <c r="ER47" s="404"/>
      <c r="ES47" s="404"/>
      <c r="ET47" s="1204"/>
      <c r="EU47" s="59"/>
      <c r="EV47" s="404"/>
      <c r="EW47" s="404"/>
      <c r="EX47" s="404"/>
      <c r="EY47" s="404"/>
      <c r="EZ47" s="1204"/>
      <c r="FA47" s="59"/>
      <c r="FB47" s="404"/>
      <c r="FC47" s="404"/>
      <c r="FD47" s="404"/>
      <c r="FE47" s="404"/>
      <c r="FF47" s="1204"/>
      <c r="FG47" s="762"/>
      <c r="FH47" s="210"/>
      <c r="FI47" s="210"/>
      <c r="FJ47" s="210"/>
      <c r="FK47" s="210"/>
      <c r="FL47" s="1204"/>
      <c r="FM47" s="372"/>
      <c r="FN47" s="210"/>
      <c r="FO47" s="210"/>
      <c r="FP47" s="210"/>
      <c r="FQ47" s="210"/>
      <c r="FR47" s="1204"/>
      <c r="FS47" s="59"/>
      <c r="FT47" s="404" t="s">
        <v>93</v>
      </c>
      <c r="FU47" s="404"/>
      <c r="FV47" s="404"/>
      <c r="FW47" s="404"/>
      <c r="FX47" s="1204"/>
      <c r="FY47" s="59"/>
      <c r="FZ47" s="404" t="s">
        <v>93</v>
      </c>
      <c r="GA47" s="404"/>
      <c r="GB47" s="404"/>
      <c r="GC47" s="404"/>
      <c r="GD47" s="1204"/>
      <c r="GE47" s="21"/>
      <c r="GF47" s="21"/>
      <c r="GG47" s="21"/>
      <c r="GH47" s="21"/>
      <c r="GI47" s="21"/>
      <c r="GJ47" s="21"/>
      <c r="GK47" s="21"/>
      <c r="GL47" s="21"/>
      <c r="GM47" s="21"/>
      <c r="GN47" s="21"/>
      <c r="GO47" s="21"/>
      <c r="GP47" s="21"/>
      <c r="GQ47" s="21"/>
      <c r="GR47" s="21"/>
      <c r="GS47" s="21"/>
      <c r="GT47" s="21"/>
      <c r="GU47" s="1230"/>
      <c r="GV47" s="216"/>
      <c r="GW47" s="234" t="s">
        <v>1072</v>
      </c>
      <c r="GX47" s="262"/>
      <c r="GY47" s="271"/>
    </row>
    <row r="48" spans="1:207" x14ac:dyDescent="0.25">
      <c r="A48" s="404">
        <v>45</v>
      </c>
      <c r="B48" s="346"/>
      <c r="C48" s="912"/>
      <c r="D48" s="210"/>
      <c r="E48" s="210"/>
      <c r="F48" s="210"/>
      <c r="G48" s="305"/>
      <c r="H48" s="1221"/>
      <c r="I48" s="912"/>
      <c r="J48" s="210"/>
      <c r="K48" s="210"/>
      <c r="L48" s="210"/>
      <c r="M48" s="305"/>
      <c r="N48" s="1210"/>
      <c r="O48" s="914"/>
      <c r="P48" s="210"/>
      <c r="Q48" s="210"/>
      <c r="R48" s="420"/>
      <c r="S48" s="421"/>
      <c r="T48" s="1210"/>
      <c r="U48" s="914"/>
      <c r="V48" s="210"/>
      <c r="W48" s="210"/>
      <c r="X48" s="420"/>
      <c r="Y48" s="421"/>
      <c r="Z48" s="1210"/>
      <c r="AA48" s="516"/>
      <c r="AB48" s="404"/>
      <c r="AC48" s="404"/>
      <c r="AD48" s="75"/>
      <c r="AE48" s="76"/>
      <c r="AF48" s="1210"/>
      <c r="AG48" s="1036"/>
      <c r="AH48" s="210"/>
      <c r="AI48" s="210"/>
      <c r="AJ48" s="420"/>
      <c r="AK48" s="421"/>
      <c r="AL48" s="1210"/>
      <c r="AM48" s="765"/>
      <c r="AN48" s="404"/>
      <c r="AO48" s="210"/>
      <c r="AP48" s="420"/>
      <c r="AQ48" s="421"/>
      <c r="AR48" s="1210"/>
      <c r="AS48" s="525"/>
      <c r="AT48" s="210"/>
      <c r="AU48" s="210"/>
      <c r="AV48" s="420"/>
      <c r="AW48" s="421"/>
      <c r="AX48" s="1210"/>
      <c r="AY48" s="525"/>
      <c r="AZ48" s="210"/>
      <c r="BA48" s="210"/>
      <c r="BB48" s="420"/>
      <c r="BC48" s="421"/>
      <c r="BD48" s="1210"/>
      <c r="BE48" s="765"/>
      <c r="BF48" s="404"/>
      <c r="BG48" s="210"/>
      <c r="BH48" s="420"/>
      <c r="BI48" s="421"/>
      <c r="BJ48" s="1210"/>
      <c r="BK48" s="307"/>
      <c r="BL48" s="307"/>
      <c r="BM48" s="307"/>
      <c r="BN48" s="234"/>
      <c r="BO48" s="234"/>
      <c r="BP48" s="21"/>
      <c r="BQ48" s="23"/>
      <c r="BR48" s="1210"/>
      <c r="BS48" s="58"/>
      <c r="BT48" s="404"/>
      <c r="BU48" s="404"/>
      <c r="BV48" s="404"/>
      <c r="BW48" s="67"/>
      <c r="BX48" s="1210"/>
      <c r="BY48" s="516"/>
      <c r="BZ48" s="404"/>
      <c r="CA48" s="404"/>
      <c r="CB48" s="75"/>
      <c r="CC48" s="76"/>
      <c r="CD48" s="1210"/>
      <c r="CE48" s="516"/>
      <c r="CF48" s="404"/>
      <c r="CG48" s="404"/>
      <c r="CH48" s="75"/>
      <c r="CI48" s="76"/>
      <c r="CJ48" s="1210"/>
      <c r="CK48" s="516"/>
      <c r="CL48" s="404"/>
      <c r="CM48" s="404"/>
      <c r="CN48" s="75"/>
      <c r="CO48" s="76"/>
      <c r="CP48" s="1210"/>
      <c r="CQ48" s="516"/>
      <c r="CR48" s="404"/>
      <c r="CS48" s="404"/>
      <c r="CT48" s="75"/>
      <c r="CU48" s="76"/>
      <c r="CV48" s="1210"/>
      <c r="CW48" s="516"/>
      <c r="CX48" s="404"/>
      <c r="CY48" s="404"/>
      <c r="CZ48" s="75"/>
      <c r="DA48" s="76"/>
      <c r="DB48" s="1210"/>
      <c r="DC48" s="516"/>
      <c r="DD48" s="404"/>
      <c r="DE48" s="404"/>
      <c r="DF48" s="75"/>
      <c r="DG48" s="76"/>
      <c r="DH48" s="1210"/>
      <c r="DI48" s="516"/>
      <c r="DJ48" s="404"/>
      <c r="DK48" s="404"/>
      <c r="DL48" s="75"/>
      <c r="DM48" s="76"/>
      <c r="DN48" s="1210"/>
      <c r="DO48" s="516"/>
      <c r="DP48" s="404"/>
      <c r="DQ48" s="404"/>
      <c r="DR48" s="75"/>
      <c r="DS48" s="76"/>
      <c r="DT48" s="1210"/>
      <c r="DU48" s="516"/>
      <c r="DV48" s="404"/>
      <c r="DW48" s="404"/>
      <c r="DX48" s="75"/>
      <c r="DY48" s="76"/>
      <c r="DZ48" s="1210"/>
      <c r="EA48" s="21"/>
      <c r="EB48" s="21"/>
      <c r="EC48" s="21"/>
      <c r="ED48" s="21"/>
      <c r="EE48" s="21"/>
      <c r="EF48" s="21"/>
      <c r="EG48" s="23"/>
      <c r="EH48" s="1210"/>
      <c r="EI48" s="58"/>
      <c r="EJ48" s="404"/>
      <c r="EK48" s="404"/>
      <c r="EL48" s="404"/>
      <c r="EM48" s="404"/>
      <c r="EN48" s="1204"/>
      <c r="EO48" s="58"/>
      <c r="EP48" s="404"/>
      <c r="EQ48" s="404"/>
      <c r="ER48" s="404"/>
      <c r="ES48" s="404"/>
      <c r="ET48" s="1204"/>
      <c r="EU48" s="58"/>
      <c r="EV48" s="404"/>
      <c r="EW48" s="404"/>
      <c r="EX48" s="404"/>
      <c r="EY48" s="404"/>
      <c r="EZ48" s="1204"/>
      <c r="FA48" s="58"/>
      <c r="FB48" s="404"/>
      <c r="FC48" s="404"/>
      <c r="FD48" s="404"/>
      <c r="FE48" s="404"/>
      <c r="FF48" s="1204"/>
      <c r="FG48" s="761"/>
      <c r="FH48" s="210"/>
      <c r="FI48" s="210"/>
      <c r="FJ48" s="210"/>
      <c r="FK48" s="210"/>
      <c r="FL48" s="1204"/>
      <c r="FM48" s="761" t="s">
        <v>417</v>
      </c>
      <c r="FN48" s="210" t="s">
        <v>93</v>
      </c>
      <c r="FO48" s="210" t="s">
        <v>90</v>
      </c>
      <c r="FP48" s="210" t="s">
        <v>94</v>
      </c>
      <c r="FQ48" s="210">
        <v>74</v>
      </c>
      <c r="FR48" s="1204"/>
      <c r="FS48" s="58"/>
      <c r="FT48" s="404" t="s">
        <v>93</v>
      </c>
      <c r="FU48" s="404"/>
      <c r="FV48" s="404"/>
      <c r="FW48" s="404"/>
      <c r="FX48" s="1204"/>
      <c r="FY48" s="58"/>
      <c r="FZ48" s="404" t="s">
        <v>93</v>
      </c>
      <c r="GA48" s="404"/>
      <c r="GB48" s="404"/>
      <c r="GC48" s="404"/>
      <c r="GD48" s="1204"/>
      <c r="GE48" s="21"/>
      <c r="GF48" s="21"/>
      <c r="GG48" s="21"/>
      <c r="GH48" s="21"/>
      <c r="GI48" s="21"/>
      <c r="GJ48" s="21"/>
      <c r="GK48" s="21"/>
      <c r="GL48" s="21"/>
      <c r="GM48" s="21"/>
      <c r="GN48" s="21"/>
      <c r="GO48" s="21"/>
      <c r="GP48" s="21"/>
      <c r="GQ48" s="21"/>
      <c r="GR48" s="21"/>
      <c r="GS48" s="21"/>
      <c r="GT48" s="21"/>
      <c r="GU48" s="1230"/>
      <c r="GV48" s="358"/>
      <c r="GW48" s="234" t="s">
        <v>1072</v>
      </c>
      <c r="GX48" s="262"/>
      <c r="GY48" s="271"/>
    </row>
    <row r="49" spans="1:207" x14ac:dyDescent="0.25">
      <c r="A49" s="404">
        <v>46</v>
      </c>
      <c r="B49" s="346"/>
      <c r="C49" s="912"/>
      <c r="D49" s="210"/>
      <c r="E49" s="210"/>
      <c r="F49" s="210"/>
      <c r="G49" s="305"/>
      <c r="H49" s="1221"/>
      <c r="I49" s="912"/>
      <c r="J49" s="210"/>
      <c r="K49" s="210"/>
      <c r="L49" s="210"/>
      <c r="M49" s="305"/>
      <c r="N49" s="1210"/>
      <c r="O49" s="914"/>
      <c r="P49" s="210"/>
      <c r="Q49" s="210"/>
      <c r="R49" s="420"/>
      <c r="S49" s="421"/>
      <c r="T49" s="1210"/>
      <c r="U49" s="914"/>
      <c r="V49" s="210"/>
      <c r="W49" s="210"/>
      <c r="X49" s="420"/>
      <c r="Y49" s="421"/>
      <c r="Z49" s="1210"/>
      <c r="AA49" s="516"/>
      <c r="AB49" s="404"/>
      <c r="AC49" s="404"/>
      <c r="AD49" s="75"/>
      <c r="AE49" s="76"/>
      <c r="AF49" s="1210"/>
      <c r="AG49" s="1036"/>
      <c r="AH49" s="210"/>
      <c r="AI49" s="210"/>
      <c r="AJ49" s="420"/>
      <c r="AK49" s="421"/>
      <c r="AL49" s="1210"/>
      <c r="AM49" s="765"/>
      <c r="AN49" s="404"/>
      <c r="AO49" s="210"/>
      <c r="AP49" s="420"/>
      <c r="AQ49" s="421"/>
      <c r="AR49" s="1210"/>
      <c r="AS49" s="525"/>
      <c r="AT49" s="210"/>
      <c r="AU49" s="210"/>
      <c r="AV49" s="420"/>
      <c r="AW49" s="421"/>
      <c r="AX49" s="1210"/>
      <c r="AY49" s="525"/>
      <c r="AZ49" s="210"/>
      <c r="BA49" s="210"/>
      <c r="BB49" s="420"/>
      <c r="BC49" s="421"/>
      <c r="BD49" s="1210"/>
      <c r="BE49" s="765"/>
      <c r="BF49" s="404"/>
      <c r="BG49" s="210"/>
      <c r="BH49" s="420"/>
      <c r="BI49" s="421"/>
      <c r="BJ49" s="1210"/>
      <c r="BK49" s="307"/>
      <c r="BL49" s="307"/>
      <c r="BM49" s="307"/>
      <c r="BN49" s="234"/>
      <c r="BO49" s="234"/>
      <c r="BP49" s="21"/>
      <c r="BQ49" s="23"/>
      <c r="BR49" s="1210"/>
      <c r="BS49" s="58"/>
      <c r="BT49" s="404"/>
      <c r="BU49" s="404"/>
      <c r="BV49" s="404"/>
      <c r="BW49" s="67"/>
      <c r="BX49" s="1210"/>
      <c r="BY49" s="516"/>
      <c r="BZ49" s="404"/>
      <c r="CA49" s="404"/>
      <c r="CB49" s="75"/>
      <c r="CC49" s="76"/>
      <c r="CD49" s="1210"/>
      <c r="CE49" s="516"/>
      <c r="CF49" s="404"/>
      <c r="CG49" s="404"/>
      <c r="CH49" s="75"/>
      <c r="CI49" s="76"/>
      <c r="CJ49" s="1210"/>
      <c r="CK49" s="516"/>
      <c r="CL49" s="404"/>
      <c r="CM49" s="404"/>
      <c r="CN49" s="75"/>
      <c r="CO49" s="76"/>
      <c r="CP49" s="1210"/>
      <c r="CQ49" s="516"/>
      <c r="CR49" s="404"/>
      <c r="CS49" s="404"/>
      <c r="CT49" s="75"/>
      <c r="CU49" s="76"/>
      <c r="CV49" s="1210"/>
      <c r="CW49" s="516"/>
      <c r="CX49" s="404"/>
      <c r="CY49" s="404"/>
      <c r="CZ49" s="75"/>
      <c r="DA49" s="76"/>
      <c r="DB49" s="1210"/>
      <c r="DC49" s="516"/>
      <c r="DD49" s="404"/>
      <c r="DE49" s="404"/>
      <c r="DF49" s="75"/>
      <c r="DG49" s="76"/>
      <c r="DH49" s="1210"/>
      <c r="DI49" s="516"/>
      <c r="DJ49" s="404"/>
      <c r="DK49" s="404"/>
      <c r="DL49" s="75"/>
      <c r="DM49" s="76"/>
      <c r="DN49" s="1210"/>
      <c r="DO49" s="516"/>
      <c r="DP49" s="404"/>
      <c r="DQ49" s="404"/>
      <c r="DR49" s="75"/>
      <c r="DS49" s="76"/>
      <c r="DT49" s="1210"/>
      <c r="DU49" s="516"/>
      <c r="DV49" s="404"/>
      <c r="DW49" s="404"/>
      <c r="DX49" s="75"/>
      <c r="DY49" s="76"/>
      <c r="DZ49" s="1210"/>
      <c r="EA49" s="21"/>
      <c r="EB49" s="21"/>
      <c r="EC49" s="21"/>
      <c r="ED49" s="21"/>
      <c r="EE49" s="21"/>
      <c r="EF49" s="21"/>
      <c r="EG49" s="23"/>
      <c r="EH49" s="1210"/>
      <c r="EI49" s="58"/>
      <c r="EJ49" s="404"/>
      <c r="EK49" s="404"/>
      <c r="EL49" s="404"/>
      <c r="EM49" s="404"/>
      <c r="EN49" s="1204"/>
      <c r="EO49" s="58"/>
      <c r="EP49" s="404"/>
      <c r="EQ49" s="404"/>
      <c r="ER49" s="404"/>
      <c r="ES49" s="404"/>
      <c r="ET49" s="1204"/>
      <c r="EU49" s="58"/>
      <c r="EV49" s="404"/>
      <c r="EW49" s="404"/>
      <c r="EX49" s="404"/>
      <c r="EY49" s="404"/>
      <c r="EZ49" s="1204"/>
      <c r="FA49" s="58"/>
      <c r="FB49" s="404"/>
      <c r="FC49" s="404"/>
      <c r="FD49" s="404"/>
      <c r="FE49" s="404"/>
      <c r="FF49" s="1204"/>
      <c r="FG49" s="761"/>
      <c r="FH49" s="210"/>
      <c r="FI49" s="210"/>
      <c r="FJ49" s="210"/>
      <c r="FK49" s="210"/>
      <c r="FL49" s="1204"/>
      <c r="FM49" s="761" t="s">
        <v>1280</v>
      </c>
      <c r="FN49" s="210" t="s">
        <v>93</v>
      </c>
      <c r="FO49" s="210" t="s">
        <v>90</v>
      </c>
      <c r="FP49" s="210" t="s">
        <v>94</v>
      </c>
      <c r="FQ49" s="210">
        <v>78</v>
      </c>
      <c r="FR49" s="1204"/>
      <c r="FS49" s="58"/>
      <c r="FT49" s="404" t="s">
        <v>93</v>
      </c>
      <c r="FU49" s="404"/>
      <c r="FV49" s="404"/>
      <c r="FW49" s="404"/>
      <c r="FX49" s="1204"/>
      <c r="FY49" s="58"/>
      <c r="FZ49" s="404" t="s">
        <v>93</v>
      </c>
      <c r="GA49" s="404"/>
      <c r="GB49" s="404"/>
      <c r="GC49" s="404"/>
      <c r="GD49" s="1204"/>
      <c r="GE49" s="21"/>
      <c r="GF49" s="21"/>
      <c r="GG49" s="21"/>
      <c r="GH49" s="21"/>
      <c r="GI49" s="21"/>
      <c r="GJ49" s="21"/>
      <c r="GK49" s="21"/>
      <c r="GL49" s="21"/>
      <c r="GM49" s="21"/>
      <c r="GN49" s="21"/>
      <c r="GO49" s="21"/>
      <c r="GP49" s="21"/>
      <c r="GQ49" s="21"/>
      <c r="GR49" s="21"/>
      <c r="GS49" s="21"/>
      <c r="GT49" s="21"/>
      <c r="GU49" s="1230"/>
      <c r="GV49" s="358"/>
      <c r="GW49" s="234" t="s">
        <v>1072</v>
      </c>
      <c r="GX49" s="262"/>
      <c r="GY49" s="271"/>
    </row>
    <row r="50" spans="1:207" x14ac:dyDescent="0.25">
      <c r="A50" s="404">
        <v>47</v>
      </c>
      <c r="B50" s="346"/>
      <c r="C50" s="912"/>
      <c r="D50" s="210"/>
      <c r="E50" s="210"/>
      <c r="F50" s="210"/>
      <c r="G50" s="305"/>
      <c r="H50" s="1221"/>
      <c r="I50" s="912"/>
      <c r="J50" s="210"/>
      <c r="K50" s="210"/>
      <c r="L50" s="210"/>
      <c r="M50" s="305"/>
      <c r="N50" s="1210"/>
      <c r="O50" s="914"/>
      <c r="P50" s="210"/>
      <c r="Q50" s="210"/>
      <c r="R50" s="420"/>
      <c r="S50" s="421"/>
      <c r="T50" s="1210"/>
      <c r="U50" s="914"/>
      <c r="V50" s="210"/>
      <c r="W50" s="210"/>
      <c r="X50" s="420"/>
      <c r="Y50" s="421"/>
      <c r="Z50" s="1210"/>
      <c r="AA50" s="516"/>
      <c r="AB50" s="404"/>
      <c r="AC50" s="404"/>
      <c r="AD50" s="75"/>
      <c r="AE50" s="76"/>
      <c r="AF50" s="1210"/>
      <c r="AG50" s="1036"/>
      <c r="AH50" s="210"/>
      <c r="AI50" s="210"/>
      <c r="AJ50" s="420"/>
      <c r="AK50" s="421"/>
      <c r="AL50" s="1210"/>
      <c r="AM50" s="765"/>
      <c r="AN50" s="404"/>
      <c r="AO50" s="210"/>
      <c r="AP50" s="420"/>
      <c r="AQ50" s="421"/>
      <c r="AR50" s="1210"/>
      <c r="AS50" s="525"/>
      <c r="AT50" s="210"/>
      <c r="AU50" s="210"/>
      <c r="AV50" s="420"/>
      <c r="AW50" s="421"/>
      <c r="AX50" s="1210"/>
      <c r="AY50" s="525"/>
      <c r="AZ50" s="210"/>
      <c r="BA50" s="210"/>
      <c r="BB50" s="420"/>
      <c r="BC50" s="421"/>
      <c r="BD50" s="1210"/>
      <c r="BE50" s="765"/>
      <c r="BF50" s="404"/>
      <c r="BG50" s="210"/>
      <c r="BH50" s="420"/>
      <c r="BI50" s="421"/>
      <c r="BJ50" s="1210"/>
      <c r="BK50" s="307"/>
      <c r="BL50" s="307"/>
      <c r="BM50" s="234"/>
      <c r="BN50" s="307"/>
      <c r="BO50" s="234"/>
      <c r="BP50" s="21"/>
      <c r="BQ50" s="23"/>
      <c r="BR50" s="1210"/>
      <c r="BS50" s="58"/>
      <c r="BT50" s="404"/>
      <c r="BU50" s="404"/>
      <c r="BV50" s="404"/>
      <c r="BW50" s="67"/>
      <c r="BX50" s="1210"/>
      <c r="BY50" s="516"/>
      <c r="BZ50" s="404"/>
      <c r="CA50" s="404"/>
      <c r="CB50" s="75"/>
      <c r="CC50" s="76"/>
      <c r="CD50" s="1210"/>
      <c r="CE50" s="516"/>
      <c r="CF50" s="404"/>
      <c r="CG50" s="404"/>
      <c r="CH50" s="75"/>
      <c r="CI50" s="76"/>
      <c r="CJ50" s="1210"/>
      <c r="CK50" s="516"/>
      <c r="CL50" s="404"/>
      <c r="CM50" s="404"/>
      <c r="CN50" s="75"/>
      <c r="CO50" s="76"/>
      <c r="CP50" s="1210"/>
      <c r="CQ50" s="516"/>
      <c r="CR50" s="404"/>
      <c r="CS50" s="404"/>
      <c r="CT50" s="75"/>
      <c r="CU50" s="76"/>
      <c r="CV50" s="1210"/>
      <c r="CW50" s="516"/>
      <c r="CX50" s="404"/>
      <c r="CY50" s="404"/>
      <c r="CZ50" s="75"/>
      <c r="DA50" s="76"/>
      <c r="DB50" s="1210"/>
      <c r="DC50" s="516"/>
      <c r="DD50" s="404"/>
      <c r="DE50" s="404"/>
      <c r="DF50" s="75"/>
      <c r="DG50" s="76"/>
      <c r="DH50" s="1210"/>
      <c r="DI50" s="516"/>
      <c r="DJ50" s="404"/>
      <c r="DK50" s="404"/>
      <c r="DL50" s="75"/>
      <c r="DM50" s="76"/>
      <c r="DN50" s="1210"/>
      <c r="DO50" s="516"/>
      <c r="DP50" s="404"/>
      <c r="DQ50" s="404"/>
      <c r="DR50" s="75"/>
      <c r="DS50" s="76"/>
      <c r="DT50" s="1210"/>
      <c r="DU50" s="516"/>
      <c r="DV50" s="404"/>
      <c r="DW50" s="404"/>
      <c r="DX50" s="75"/>
      <c r="DY50" s="76"/>
      <c r="DZ50" s="1210"/>
      <c r="EA50" s="21"/>
      <c r="EB50" s="21"/>
      <c r="EC50" s="21"/>
      <c r="ED50" s="21"/>
      <c r="EE50" s="21"/>
      <c r="EF50" s="21"/>
      <c r="EG50" s="23"/>
      <c r="EH50" s="1210"/>
      <c r="EI50" s="58"/>
      <c r="EJ50" s="404"/>
      <c r="EK50" s="404"/>
      <c r="EL50" s="404"/>
      <c r="EM50" s="404"/>
      <c r="EN50" s="1204"/>
      <c r="EO50" s="58"/>
      <c r="EP50" s="404"/>
      <c r="EQ50" s="404"/>
      <c r="ER50" s="404"/>
      <c r="ES50" s="404"/>
      <c r="ET50" s="1204"/>
      <c r="EU50" s="58"/>
      <c r="EV50" s="404"/>
      <c r="EW50" s="404"/>
      <c r="EX50" s="404"/>
      <c r="EY50" s="404"/>
      <c r="EZ50" s="1204"/>
      <c r="FA50" s="58"/>
      <c r="FB50" s="404"/>
      <c r="FC50" s="404"/>
      <c r="FD50" s="404"/>
      <c r="FE50" s="404"/>
      <c r="FF50" s="1204"/>
      <c r="FG50" s="761"/>
      <c r="FH50" s="210"/>
      <c r="FI50" s="210"/>
      <c r="FJ50" s="210"/>
      <c r="FK50" s="210"/>
      <c r="FL50" s="1204"/>
      <c r="FM50" s="372"/>
      <c r="FN50" s="210"/>
      <c r="FO50" s="210"/>
      <c r="FP50" s="210"/>
      <c r="FQ50" s="210"/>
      <c r="FR50" s="1204"/>
      <c r="FS50" s="58"/>
      <c r="FT50" s="404" t="s">
        <v>93</v>
      </c>
      <c r="FU50" s="404"/>
      <c r="FV50" s="404"/>
      <c r="FW50" s="404"/>
      <c r="FX50" s="1204"/>
      <c r="FY50" s="58"/>
      <c r="FZ50" s="404" t="s">
        <v>93</v>
      </c>
      <c r="GA50" s="404"/>
      <c r="GB50" s="404"/>
      <c r="GC50" s="404"/>
      <c r="GD50" s="1204"/>
      <c r="GE50" s="21"/>
      <c r="GF50" s="21"/>
      <c r="GG50" s="21"/>
      <c r="GH50" s="21"/>
      <c r="GI50" s="21"/>
      <c r="GJ50" s="21"/>
      <c r="GK50" s="21"/>
      <c r="GL50" s="21"/>
      <c r="GM50" s="21"/>
      <c r="GN50" s="21"/>
      <c r="GO50" s="21"/>
      <c r="GP50" s="21"/>
      <c r="GQ50" s="21"/>
      <c r="GR50" s="21"/>
      <c r="GS50" s="21"/>
      <c r="GT50" s="21"/>
      <c r="GU50" s="1230"/>
      <c r="GV50" s="310"/>
      <c r="GW50" s="234" t="s">
        <v>1072</v>
      </c>
      <c r="GX50" s="262"/>
      <c r="GY50" s="271"/>
    </row>
    <row r="51" spans="1:207" x14ac:dyDescent="0.25">
      <c r="A51" s="404">
        <v>48</v>
      </c>
      <c r="B51" s="346"/>
      <c r="C51" s="912"/>
      <c r="D51" s="210"/>
      <c r="E51" s="210"/>
      <c r="F51" s="210"/>
      <c r="G51" s="305"/>
      <c r="H51" s="1221"/>
      <c r="I51" s="912"/>
      <c r="J51" s="210"/>
      <c r="K51" s="210"/>
      <c r="L51" s="210"/>
      <c r="M51" s="305"/>
      <c r="N51" s="1210"/>
      <c r="O51" s="914"/>
      <c r="P51" s="210"/>
      <c r="Q51" s="210"/>
      <c r="R51" s="420"/>
      <c r="S51" s="421"/>
      <c r="T51" s="1210"/>
      <c r="U51" s="914"/>
      <c r="V51" s="210"/>
      <c r="W51" s="210"/>
      <c r="X51" s="420"/>
      <c r="Y51" s="421"/>
      <c r="Z51" s="1210"/>
      <c r="AA51" s="516"/>
      <c r="AB51" s="404"/>
      <c r="AC51" s="404"/>
      <c r="AD51" s="75"/>
      <c r="AE51" s="76"/>
      <c r="AF51" s="1210"/>
      <c r="AG51" s="1036"/>
      <c r="AH51" s="210"/>
      <c r="AI51" s="210"/>
      <c r="AJ51" s="420"/>
      <c r="AK51" s="421"/>
      <c r="AL51" s="1210"/>
      <c r="AM51" s="765"/>
      <c r="AN51" s="404"/>
      <c r="AO51" s="210"/>
      <c r="AP51" s="420"/>
      <c r="AQ51" s="421"/>
      <c r="AR51" s="1210"/>
      <c r="AS51" s="525"/>
      <c r="AT51" s="210"/>
      <c r="AU51" s="210"/>
      <c r="AV51" s="420"/>
      <c r="AW51" s="421"/>
      <c r="AX51" s="1210"/>
      <c r="AY51" s="525"/>
      <c r="AZ51" s="210"/>
      <c r="BA51" s="210"/>
      <c r="BB51" s="420"/>
      <c r="BC51" s="421"/>
      <c r="BD51" s="1210"/>
      <c r="BE51" s="765"/>
      <c r="BF51" s="404"/>
      <c r="BG51" s="210"/>
      <c r="BH51" s="420"/>
      <c r="BI51" s="421"/>
      <c r="BJ51" s="1210"/>
      <c r="BK51" s="307"/>
      <c r="BL51" s="307"/>
      <c r="BM51" s="234"/>
      <c r="BN51" s="307"/>
      <c r="BO51" s="234"/>
      <c r="BP51" s="21"/>
      <c r="BQ51" s="23"/>
      <c r="BR51" s="1210"/>
      <c r="BS51" s="58"/>
      <c r="BT51" s="404"/>
      <c r="BU51" s="404"/>
      <c r="BV51" s="404"/>
      <c r="BW51" s="67"/>
      <c r="BX51" s="1210"/>
      <c r="BY51" s="516"/>
      <c r="BZ51" s="404"/>
      <c r="CA51" s="404"/>
      <c r="CB51" s="75"/>
      <c r="CC51" s="76"/>
      <c r="CD51" s="1210"/>
      <c r="CE51" s="516"/>
      <c r="CF51" s="404"/>
      <c r="CG51" s="404"/>
      <c r="CH51" s="75"/>
      <c r="CI51" s="76"/>
      <c r="CJ51" s="1210"/>
      <c r="CK51" s="516"/>
      <c r="CL51" s="404"/>
      <c r="CM51" s="404"/>
      <c r="CN51" s="75"/>
      <c r="CO51" s="76"/>
      <c r="CP51" s="1210"/>
      <c r="CQ51" s="516"/>
      <c r="CR51" s="404"/>
      <c r="CS51" s="404"/>
      <c r="CT51" s="75"/>
      <c r="CU51" s="76"/>
      <c r="CV51" s="1210"/>
      <c r="CW51" s="516"/>
      <c r="CX51" s="404"/>
      <c r="CY51" s="404"/>
      <c r="CZ51" s="75"/>
      <c r="DA51" s="76"/>
      <c r="DB51" s="1210"/>
      <c r="DC51" s="516"/>
      <c r="DD51" s="404"/>
      <c r="DE51" s="404"/>
      <c r="DF51" s="75"/>
      <c r="DG51" s="76"/>
      <c r="DH51" s="1210"/>
      <c r="DI51" s="516"/>
      <c r="DJ51" s="404"/>
      <c r="DK51" s="404"/>
      <c r="DL51" s="75"/>
      <c r="DM51" s="76"/>
      <c r="DN51" s="1210"/>
      <c r="DO51" s="516"/>
      <c r="DP51" s="404"/>
      <c r="DQ51" s="404"/>
      <c r="DR51" s="75"/>
      <c r="DS51" s="76"/>
      <c r="DT51" s="1210"/>
      <c r="DU51" s="516"/>
      <c r="DV51" s="404"/>
      <c r="DW51" s="404"/>
      <c r="DX51" s="75"/>
      <c r="DY51" s="76"/>
      <c r="DZ51" s="1210"/>
      <c r="EA51" s="21"/>
      <c r="EB51" s="21"/>
      <c r="EC51" s="21"/>
      <c r="ED51" s="21"/>
      <c r="EE51" s="21"/>
      <c r="EF51" s="21"/>
      <c r="EG51" s="23"/>
      <c r="EH51" s="1210"/>
      <c r="EI51" s="58"/>
      <c r="EJ51" s="404"/>
      <c r="EK51" s="404"/>
      <c r="EL51" s="404"/>
      <c r="EM51" s="404"/>
      <c r="EN51" s="1204"/>
      <c r="EO51" s="58"/>
      <c r="EP51" s="404"/>
      <c r="EQ51" s="404"/>
      <c r="ER51" s="404"/>
      <c r="ES51" s="404"/>
      <c r="ET51" s="1204"/>
      <c r="EU51" s="58"/>
      <c r="EV51" s="404"/>
      <c r="EW51" s="404"/>
      <c r="EX51" s="404"/>
      <c r="EY51" s="404"/>
      <c r="EZ51" s="1204"/>
      <c r="FA51" s="58"/>
      <c r="FB51" s="404"/>
      <c r="FC51" s="404"/>
      <c r="FD51" s="404"/>
      <c r="FE51" s="404"/>
      <c r="FF51" s="1204"/>
      <c r="FG51" s="761"/>
      <c r="FH51" s="210"/>
      <c r="FI51" s="210"/>
      <c r="FJ51" s="210"/>
      <c r="FK51" s="210"/>
      <c r="FL51" s="1204"/>
      <c r="FM51" s="372"/>
      <c r="FN51" s="210"/>
      <c r="FO51" s="210"/>
      <c r="FP51" s="210"/>
      <c r="FQ51" s="210"/>
      <c r="FR51" s="1204"/>
      <c r="FS51" s="58"/>
      <c r="FT51" s="404" t="s">
        <v>93</v>
      </c>
      <c r="FU51" s="404"/>
      <c r="FV51" s="404"/>
      <c r="FW51" s="404"/>
      <c r="FX51" s="1204"/>
      <c r="FY51" s="58"/>
      <c r="FZ51" s="404" t="s">
        <v>93</v>
      </c>
      <c r="GA51" s="404"/>
      <c r="GB51" s="404"/>
      <c r="GC51" s="404"/>
      <c r="GD51" s="1204"/>
      <c r="GE51" s="21"/>
      <c r="GF51" s="21"/>
      <c r="GG51" s="21"/>
      <c r="GH51" s="21"/>
      <c r="GI51" s="21"/>
      <c r="GJ51" s="21"/>
      <c r="GK51" s="21"/>
      <c r="GL51" s="21"/>
      <c r="GM51" s="21"/>
      <c r="GN51" s="21"/>
      <c r="GO51" s="21"/>
      <c r="GP51" s="21"/>
      <c r="GQ51" s="21"/>
      <c r="GR51" s="21"/>
      <c r="GS51" s="21"/>
      <c r="GT51" s="21"/>
      <c r="GU51" s="1230"/>
      <c r="GV51" s="310"/>
      <c r="GW51" s="669" t="s">
        <v>1072</v>
      </c>
      <c r="GX51" s="271"/>
      <c r="GY51" s="271"/>
    </row>
    <row r="52" spans="1:207" x14ac:dyDescent="0.25">
      <c r="A52" s="404">
        <v>49</v>
      </c>
      <c r="B52" s="346"/>
      <c r="C52" s="912"/>
      <c r="D52" s="210"/>
      <c r="E52" s="210"/>
      <c r="F52" s="210"/>
      <c r="G52" s="305"/>
      <c r="H52" s="1221"/>
      <c r="I52" s="912"/>
      <c r="J52" s="210"/>
      <c r="K52" s="210"/>
      <c r="L52" s="210"/>
      <c r="M52" s="305"/>
      <c r="N52" s="1210"/>
      <c r="O52" s="914"/>
      <c r="P52" s="210"/>
      <c r="Q52" s="210"/>
      <c r="R52" s="420"/>
      <c r="S52" s="421"/>
      <c r="T52" s="1210"/>
      <c r="U52" s="914"/>
      <c r="V52" s="210"/>
      <c r="W52" s="210"/>
      <c r="X52" s="420"/>
      <c r="Y52" s="421"/>
      <c r="Z52" s="1210"/>
      <c r="AA52" s="516"/>
      <c r="AB52" s="404"/>
      <c r="AC52" s="404"/>
      <c r="AD52" s="75"/>
      <c r="AE52" s="76"/>
      <c r="AF52" s="1210"/>
      <c r="AG52" s="1036"/>
      <c r="AH52" s="210"/>
      <c r="AI52" s="210"/>
      <c r="AJ52" s="420"/>
      <c r="AK52" s="421"/>
      <c r="AL52" s="1210"/>
      <c r="AM52" s="765"/>
      <c r="AN52" s="404"/>
      <c r="AO52" s="210"/>
      <c r="AP52" s="420"/>
      <c r="AQ52" s="421"/>
      <c r="AR52" s="1210"/>
      <c r="AS52" s="525"/>
      <c r="AT52" s="210"/>
      <c r="AU52" s="210"/>
      <c r="AV52" s="420"/>
      <c r="AW52" s="421"/>
      <c r="AX52" s="1210"/>
      <c r="AY52" s="525"/>
      <c r="AZ52" s="210"/>
      <c r="BA52" s="210"/>
      <c r="BB52" s="420"/>
      <c r="BC52" s="421"/>
      <c r="BD52" s="1210"/>
      <c r="BE52" s="765"/>
      <c r="BF52" s="404"/>
      <c r="BG52" s="210"/>
      <c r="BH52" s="420"/>
      <c r="BI52" s="421"/>
      <c r="BJ52" s="1210"/>
      <c r="BK52" s="307"/>
      <c r="BL52" s="307"/>
      <c r="BM52" s="234"/>
      <c r="BN52" s="307"/>
      <c r="BO52" s="234"/>
      <c r="BP52" s="21"/>
      <c r="BQ52" s="23"/>
      <c r="BR52" s="1210"/>
      <c r="BS52" s="58"/>
      <c r="BT52" s="404"/>
      <c r="BU52" s="404"/>
      <c r="BV52" s="404"/>
      <c r="BW52" s="67"/>
      <c r="BX52" s="1210"/>
      <c r="BY52" s="516"/>
      <c r="BZ52" s="404"/>
      <c r="CA52" s="404"/>
      <c r="CB52" s="75"/>
      <c r="CC52" s="76"/>
      <c r="CD52" s="1210"/>
      <c r="CE52" s="516"/>
      <c r="CF52" s="404"/>
      <c r="CG52" s="404"/>
      <c r="CH52" s="75"/>
      <c r="CI52" s="76"/>
      <c r="CJ52" s="1210"/>
      <c r="CK52" s="516"/>
      <c r="CL52" s="404"/>
      <c r="CM52" s="404"/>
      <c r="CN52" s="75"/>
      <c r="CO52" s="76"/>
      <c r="CP52" s="1210"/>
      <c r="CQ52" s="516"/>
      <c r="CR52" s="404"/>
      <c r="CS52" s="404"/>
      <c r="CT52" s="75"/>
      <c r="CU52" s="76"/>
      <c r="CV52" s="1210"/>
      <c r="CW52" s="516"/>
      <c r="CX52" s="404"/>
      <c r="CY52" s="404"/>
      <c r="CZ52" s="75"/>
      <c r="DA52" s="76"/>
      <c r="DB52" s="1210"/>
      <c r="DC52" s="516"/>
      <c r="DD52" s="404"/>
      <c r="DE52" s="404"/>
      <c r="DF52" s="75"/>
      <c r="DG52" s="76"/>
      <c r="DH52" s="1210"/>
      <c r="DI52" s="516"/>
      <c r="DJ52" s="404"/>
      <c r="DK52" s="404"/>
      <c r="DL52" s="75"/>
      <c r="DM52" s="76"/>
      <c r="DN52" s="1210"/>
      <c r="DO52" s="516"/>
      <c r="DP52" s="404"/>
      <c r="DQ52" s="404"/>
      <c r="DR52" s="75"/>
      <c r="DS52" s="76"/>
      <c r="DT52" s="1210"/>
      <c r="DU52" s="516"/>
      <c r="DV52" s="404"/>
      <c r="DW52" s="404"/>
      <c r="DX52" s="75"/>
      <c r="DY52" s="76"/>
      <c r="DZ52" s="1210"/>
      <c r="EA52" s="21"/>
      <c r="EB52" s="21"/>
      <c r="EC52" s="21"/>
      <c r="ED52" s="21"/>
      <c r="EE52" s="21"/>
      <c r="EF52" s="21"/>
      <c r="EG52" s="23"/>
      <c r="EH52" s="1210"/>
      <c r="EI52" s="58"/>
      <c r="EJ52" s="404"/>
      <c r="EK52" s="404"/>
      <c r="EL52" s="404"/>
      <c r="EM52" s="404"/>
      <c r="EN52" s="1204"/>
      <c r="EO52" s="58"/>
      <c r="EP52" s="404"/>
      <c r="EQ52" s="404"/>
      <c r="ER52" s="404"/>
      <c r="ES52" s="404"/>
      <c r="ET52" s="1204"/>
      <c r="EU52" s="58"/>
      <c r="EV52" s="404"/>
      <c r="EW52" s="404"/>
      <c r="EX52" s="404"/>
      <c r="EY52" s="404"/>
      <c r="EZ52" s="1204"/>
      <c r="FA52" s="58"/>
      <c r="FB52" s="404"/>
      <c r="FC52" s="404"/>
      <c r="FD52" s="404"/>
      <c r="FE52" s="404"/>
      <c r="FF52" s="1204"/>
      <c r="FG52" s="761"/>
      <c r="FH52" s="210"/>
      <c r="FI52" s="210"/>
      <c r="FJ52" s="210"/>
      <c r="FK52" s="210"/>
      <c r="FL52" s="1204"/>
      <c r="FM52" s="372"/>
      <c r="FN52" s="210"/>
      <c r="FO52" s="210"/>
      <c r="FP52" s="210"/>
      <c r="FQ52" s="210"/>
      <c r="FR52" s="1204"/>
      <c r="FS52" s="58"/>
      <c r="FT52" s="404" t="s">
        <v>93</v>
      </c>
      <c r="FU52" s="404"/>
      <c r="FV52" s="404"/>
      <c r="FW52" s="404"/>
      <c r="FX52" s="1204"/>
      <c r="FY52" s="58"/>
      <c r="FZ52" s="404" t="s">
        <v>93</v>
      </c>
      <c r="GA52" s="404"/>
      <c r="GB52" s="404"/>
      <c r="GC52" s="404"/>
      <c r="GD52" s="1204"/>
      <c r="GE52" s="21"/>
      <c r="GF52" s="21"/>
      <c r="GG52" s="21"/>
      <c r="GH52" s="21"/>
      <c r="GI52" s="21"/>
      <c r="GJ52" s="21"/>
      <c r="GK52" s="21"/>
      <c r="GL52" s="21"/>
      <c r="GM52" s="21"/>
      <c r="GN52" s="21"/>
      <c r="GO52" s="21"/>
      <c r="GP52" s="21"/>
      <c r="GQ52" s="21"/>
      <c r="GR52" s="21"/>
      <c r="GS52" s="21"/>
      <c r="GT52" s="21"/>
      <c r="GU52" s="1230"/>
      <c r="GV52" s="310"/>
      <c r="GW52" s="669" t="s">
        <v>1072</v>
      </c>
      <c r="GX52" s="271"/>
      <c r="GY52" s="271"/>
    </row>
    <row r="53" spans="1:207" x14ac:dyDescent="0.25">
      <c r="A53" s="404">
        <v>50</v>
      </c>
      <c r="B53" s="346"/>
      <c r="C53" s="912"/>
      <c r="D53" s="210"/>
      <c r="E53" s="210"/>
      <c r="F53" s="210"/>
      <c r="G53" s="305"/>
      <c r="H53" s="1221"/>
      <c r="I53" s="912"/>
      <c r="J53" s="210"/>
      <c r="K53" s="210"/>
      <c r="L53" s="210"/>
      <c r="M53" s="305"/>
      <c r="N53" s="1210"/>
      <c r="O53" s="914"/>
      <c r="P53" s="210"/>
      <c r="Q53" s="210"/>
      <c r="R53" s="420"/>
      <c r="S53" s="421"/>
      <c r="T53" s="1210"/>
      <c r="U53" s="914"/>
      <c r="V53" s="210"/>
      <c r="W53" s="210"/>
      <c r="X53" s="420"/>
      <c r="Y53" s="421"/>
      <c r="Z53" s="1210"/>
      <c r="AA53" s="516"/>
      <c r="AB53" s="404"/>
      <c r="AC53" s="404"/>
      <c r="AD53" s="75"/>
      <c r="AE53" s="76"/>
      <c r="AF53" s="1210"/>
      <c r="AG53" s="1036"/>
      <c r="AH53" s="210"/>
      <c r="AI53" s="210"/>
      <c r="AJ53" s="420"/>
      <c r="AK53" s="421"/>
      <c r="AL53" s="1210"/>
      <c r="AM53" s="765"/>
      <c r="AN53" s="404"/>
      <c r="AO53" s="210"/>
      <c r="AP53" s="420"/>
      <c r="AQ53" s="421"/>
      <c r="AR53" s="1210"/>
      <c r="AS53" s="525"/>
      <c r="AT53" s="210"/>
      <c r="AU53" s="210"/>
      <c r="AV53" s="420"/>
      <c r="AW53" s="421"/>
      <c r="AX53" s="1210"/>
      <c r="AY53" s="525"/>
      <c r="AZ53" s="210"/>
      <c r="BA53" s="210"/>
      <c r="BB53" s="420"/>
      <c r="BC53" s="421"/>
      <c r="BD53" s="1210"/>
      <c r="BE53" s="765"/>
      <c r="BF53" s="404"/>
      <c r="BG53" s="210"/>
      <c r="BH53" s="420"/>
      <c r="BI53" s="421"/>
      <c r="BJ53" s="1210"/>
      <c r="BK53" s="307"/>
      <c r="BL53" s="307"/>
      <c r="BM53" s="234"/>
      <c r="BN53" s="234"/>
      <c r="BO53" s="234"/>
      <c r="BP53" s="21"/>
      <c r="BQ53" s="23"/>
      <c r="BR53" s="1210"/>
      <c r="BS53" s="58"/>
      <c r="BT53" s="404"/>
      <c r="BU53" s="404"/>
      <c r="BV53" s="404"/>
      <c r="BW53" s="67"/>
      <c r="BX53" s="1210"/>
      <c r="BY53" s="516"/>
      <c r="BZ53" s="404"/>
      <c r="CA53" s="404"/>
      <c r="CB53" s="75"/>
      <c r="CC53" s="76"/>
      <c r="CD53" s="1210"/>
      <c r="CE53" s="516"/>
      <c r="CF53" s="404"/>
      <c r="CG53" s="404"/>
      <c r="CH53" s="75"/>
      <c r="CI53" s="76"/>
      <c r="CJ53" s="1210"/>
      <c r="CK53" s="516"/>
      <c r="CL53" s="404"/>
      <c r="CM53" s="404"/>
      <c r="CN53" s="75"/>
      <c r="CO53" s="76"/>
      <c r="CP53" s="1210"/>
      <c r="CQ53" s="516"/>
      <c r="CR53" s="404"/>
      <c r="CS53" s="404"/>
      <c r="CT53" s="75"/>
      <c r="CU53" s="76"/>
      <c r="CV53" s="1210"/>
      <c r="CW53" s="516"/>
      <c r="CX53" s="404"/>
      <c r="CY53" s="404"/>
      <c r="CZ53" s="75"/>
      <c r="DA53" s="76"/>
      <c r="DB53" s="1210"/>
      <c r="DC53" s="516"/>
      <c r="DD53" s="404"/>
      <c r="DE53" s="404"/>
      <c r="DF53" s="75"/>
      <c r="DG53" s="76"/>
      <c r="DH53" s="1210"/>
      <c r="DI53" s="516"/>
      <c r="DJ53" s="404"/>
      <c r="DK53" s="404"/>
      <c r="DL53" s="75"/>
      <c r="DM53" s="76"/>
      <c r="DN53" s="1210"/>
      <c r="DO53" s="516"/>
      <c r="DP53" s="404"/>
      <c r="DQ53" s="404"/>
      <c r="DR53" s="75"/>
      <c r="DS53" s="76"/>
      <c r="DT53" s="1210"/>
      <c r="DU53" s="516"/>
      <c r="DV53" s="404"/>
      <c r="DW53" s="404"/>
      <c r="DX53" s="75"/>
      <c r="DY53" s="76"/>
      <c r="DZ53" s="1210"/>
      <c r="EA53" s="21"/>
      <c r="EB53" s="21"/>
      <c r="EC53" s="21"/>
      <c r="ED53" s="21"/>
      <c r="EE53" s="21"/>
      <c r="EF53" s="21"/>
      <c r="EG53" s="23"/>
      <c r="EH53" s="1210"/>
      <c r="EI53" s="58"/>
      <c r="EJ53" s="404"/>
      <c r="EK53" s="404"/>
      <c r="EL53" s="404"/>
      <c r="EM53" s="404"/>
      <c r="EN53" s="1204"/>
      <c r="EO53" s="58"/>
      <c r="EP53" s="404"/>
      <c r="EQ53" s="404"/>
      <c r="ER53" s="404"/>
      <c r="ES53" s="404"/>
      <c r="ET53" s="1204"/>
      <c r="EU53" s="58"/>
      <c r="EV53" s="404"/>
      <c r="EW53" s="404"/>
      <c r="EX53" s="404"/>
      <c r="EY53" s="404"/>
      <c r="EZ53" s="1204"/>
      <c r="FA53" s="58"/>
      <c r="FB53" s="404"/>
      <c r="FC53" s="404"/>
      <c r="FD53" s="404"/>
      <c r="FE53" s="404"/>
      <c r="FF53" s="1204"/>
      <c r="FG53" s="761"/>
      <c r="FH53" s="210"/>
      <c r="FI53" s="210"/>
      <c r="FJ53" s="210"/>
      <c r="FK53" s="210"/>
      <c r="FL53" s="1204"/>
      <c r="FM53" s="372"/>
      <c r="FN53" s="210"/>
      <c r="FO53" s="210"/>
      <c r="FP53" s="210"/>
      <c r="FQ53" s="210"/>
      <c r="FR53" s="1204"/>
      <c r="FS53" s="58"/>
      <c r="FT53" s="404" t="s">
        <v>93</v>
      </c>
      <c r="FU53" s="404"/>
      <c r="FV53" s="404"/>
      <c r="FW53" s="404"/>
      <c r="FX53" s="1204"/>
      <c r="FY53" s="58"/>
      <c r="FZ53" s="404" t="s">
        <v>93</v>
      </c>
      <c r="GA53" s="404"/>
      <c r="GB53" s="404"/>
      <c r="GC53" s="404"/>
      <c r="GD53" s="1204"/>
      <c r="GE53" s="21"/>
      <c r="GF53" s="21"/>
      <c r="GG53" s="21"/>
      <c r="GH53" s="21"/>
      <c r="GI53" s="21"/>
      <c r="GJ53" s="21"/>
      <c r="GK53" s="21"/>
      <c r="GL53" s="21"/>
      <c r="GM53" s="21"/>
      <c r="GN53" s="21"/>
      <c r="GO53" s="21"/>
      <c r="GP53" s="21"/>
      <c r="GQ53" s="21"/>
      <c r="GR53" s="21"/>
      <c r="GS53" s="21"/>
      <c r="GT53" s="21"/>
      <c r="GU53" s="1230"/>
      <c r="GV53" s="216"/>
      <c r="GW53" s="669" t="s">
        <v>1072</v>
      </c>
      <c r="GX53" s="271"/>
      <c r="GY53" s="271"/>
    </row>
    <row r="54" spans="1:207" x14ac:dyDescent="0.25">
      <c r="A54" s="404">
        <v>51</v>
      </c>
      <c r="B54" s="346"/>
      <c r="C54" s="912"/>
      <c r="D54" s="210"/>
      <c r="E54" s="210"/>
      <c r="F54" s="210"/>
      <c r="G54" s="305"/>
      <c r="H54" s="1221"/>
      <c r="I54" s="912"/>
      <c r="J54" s="210"/>
      <c r="K54" s="210"/>
      <c r="L54" s="210"/>
      <c r="M54" s="305"/>
      <c r="N54" s="1210"/>
      <c r="O54" s="914"/>
      <c r="P54" s="210"/>
      <c r="Q54" s="210"/>
      <c r="R54" s="420"/>
      <c r="S54" s="421"/>
      <c r="T54" s="1210"/>
      <c r="U54" s="914"/>
      <c r="V54" s="210"/>
      <c r="W54" s="210"/>
      <c r="X54" s="420"/>
      <c r="Y54" s="421"/>
      <c r="Z54" s="1210"/>
      <c r="AA54" s="516"/>
      <c r="AB54" s="404"/>
      <c r="AC54" s="404"/>
      <c r="AD54" s="75"/>
      <c r="AE54" s="76"/>
      <c r="AF54" s="1210"/>
      <c r="AG54" s="1036"/>
      <c r="AH54" s="210"/>
      <c r="AI54" s="210"/>
      <c r="AJ54" s="420"/>
      <c r="AK54" s="421"/>
      <c r="AL54" s="1210"/>
      <c r="AM54" s="765"/>
      <c r="AN54" s="404"/>
      <c r="AO54" s="210"/>
      <c r="AP54" s="420"/>
      <c r="AQ54" s="421"/>
      <c r="AR54" s="1210"/>
      <c r="AS54" s="525"/>
      <c r="AT54" s="210"/>
      <c r="AU54" s="210"/>
      <c r="AV54" s="420"/>
      <c r="AW54" s="421"/>
      <c r="AX54" s="1210"/>
      <c r="AY54" s="525"/>
      <c r="AZ54" s="210"/>
      <c r="BA54" s="210"/>
      <c r="BB54" s="420"/>
      <c r="BC54" s="421"/>
      <c r="BD54" s="1210"/>
      <c r="BE54" s="765"/>
      <c r="BF54" s="404"/>
      <c r="BG54" s="210"/>
      <c r="BH54" s="420"/>
      <c r="BI54" s="421"/>
      <c r="BJ54" s="1210"/>
      <c r="BK54" s="307"/>
      <c r="BL54" s="307"/>
      <c r="BM54" s="234"/>
      <c r="BN54" s="234"/>
      <c r="BO54" s="234"/>
      <c r="BP54" s="21"/>
      <c r="BQ54" s="23"/>
      <c r="BR54" s="1210"/>
      <c r="BS54" s="58"/>
      <c r="BT54" s="404"/>
      <c r="BU54" s="404"/>
      <c r="BV54" s="404"/>
      <c r="BW54" s="67"/>
      <c r="BX54" s="1210"/>
      <c r="BY54" s="516"/>
      <c r="BZ54" s="404"/>
      <c r="CA54" s="404"/>
      <c r="CB54" s="75"/>
      <c r="CC54" s="76"/>
      <c r="CD54" s="1210"/>
      <c r="CE54" s="516"/>
      <c r="CF54" s="404"/>
      <c r="CG54" s="404"/>
      <c r="CH54" s="75"/>
      <c r="CI54" s="76"/>
      <c r="CJ54" s="1210"/>
      <c r="CK54" s="516"/>
      <c r="CL54" s="404"/>
      <c r="CM54" s="404"/>
      <c r="CN54" s="75"/>
      <c r="CO54" s="76"/>
      <c r="CP54" s="1210"/>
      <c r="CQ54" s="516"/>
      <c r="CR54" s="404"/>
      <c r="CS54" s="404"/>
      <c r="CT54" s="75"/>
      <c r="CU54" s="76"/>
      <c r="CV54" s="1210"/>
      <c r="CW54" s="516"/>
      <c r="CX54" s="404"/>
      <c r="CY54" s="404"/>
      <c r="CZ54" s="75"/>
      <c r="DA54" s="76"/>
      <c r="DB54" s="1210"/>
      <c r="DC54" s="516"/>
      <c r="DD54" s="404"/>
      <c r="DE54" s="404"/>
      <c r="DF54" s="75"/>
      <c r="DG54" s="76"/>
      <c r="DH54" s="1210"/>
      <c r="DI54" s="516"/>
      <c r="DJ54" s="404"/>
      <c r="DK54" s="404"/>
      <c r="DL54" s="75"/>
      <c r="DM54" s="76"/>
      <c r="DN54" s="1210"/>
      <c r="DO54" s="516"/>
      <c r="DP54" s="404"/>
      <c r="DQ54" s="404"/>
      <c r="DR54" s="75"/>
      <c r="DS54" s="76"/>
      <c r="DT54" s="1210"/>
      <c r="DU54" s="516"/>
      <c r="DV54" s="404"/>
      <c r="DW54" s="404"/>
      <c r="DX54" s="75"/>
      <c r="DY54" s="76"/>
      <c r="DZ54" s="1210"/>
      <c r="EA54" s="21"/>
      <c r="EB54" s="21"/>
      <c r="EC54" s="21"/>
      <c r="ED54" s="21"/>
      <c r="EE54" s="21"/>
      <c r="EF54" s="21"/>
      <c r="EG54" s="23"/>
      <c r="EH54" s="1210"/>
      <c r="EI54" s="58"/>
      <c r="EJ54" s="404"/>
      <c r="EK54" s="404"/>
      <c r="EL54" s="404"/>
      <c r="EM54" s="404"/>
      <c r="EN54" s="1204"/>
      <c r="EO54" s="58"/>
      <c r="EP54" s="404"/>
      <c r="EQ54" s="404"/>
      <c r="ER54" s="404"/>
      <c r="ES54" s="404"/>
      <c r="ET54" s="1204"/>
      <c r="EU54" s="58"/>
      <c r="EV54" s="404"/>
      <c r="EW54" s="404"/>
      <c r="EX54" s="404"/>
      <c r="EY54" s="404"/>
      <c r="EZ54" s="1204"/>
      <c r="FA54" s="58"/>
      <c r="FB54" s="404"/>
      <c r="FC54" s="404"/>
      <c r="FD54" s="404"/>
      <c r="FE54" s="404"/>
      <c r="FF54" s="1204"/>
      <c r="FG54" s="761"/>
      <c r="FH54" s="210"/>
      <c r="FI54" s="210"/>
      <c r="FJ54" s="210"/>
      <c r="FK54" s="210"/>
      <c r="FL54" s="1204"/>
      <c r="FM54" s="372"/>
      <c r="FN54" s="210"/>
      <c r="FO54" s="210"/>
      <c r="FP54" s="210"/>
      <c r="FQ54" s="210"/>
      <c r="FR54" s="1204"/>
      <c r="FS54" s="58"/>
      <c r="FT54" s="404" t="s">
        <v>93</v>
      </c>
      <c r="FU54" s="404"/>
      <c r="FV54" s="404"/>
      <c r="FW54" s="404"/>
      <c r="FX54" s="1204"/>
      <c r="FY54" s="58"/>
      <c r="FZ54" s="404" t="s">
        <v>93</v>
      </c>
      <c r="GA54" s="404"/>
      <c r="GB54" s="404"/>
      <c r="GC54" s="404"/>
      <c r="GD54" s="1204"/>
      <c r="GE54" s="21"/>
      <c r="GF54" s="21"/>
      <c r="GG54" s="21"/>
      <c r="GH54" s="21"/>
      <c r="GI54" s="21"/>
      <c r="GJ54" s="21"/>
      <c r="GK54" s="21"/>
      <c r="GL54" s="21"/>
      <c r="GM54" s="21"/>
      <c r="GN54" s="21"/>
      <c r="GO54" s="21"/>
      <c r="GP54" s="21"/>
      <c r="GQ54" s="21"/>
      <c r="GR54" s="21"/>
      <c r="GS54" s="21"/>
      <c r="GT54" s="21"/>
      <c r="GU54" s="1230"/>
      <c r="GV54" s="358"/>
      <c r="GW54" s="669" t="s">
        <v>1072</v>
      </c>
      <c r="GX54" s="271"/>
      <c r="GY54" s="688"/>
    </row>
    <row r="55" spans="1:207" x14ac:dyDescent="0.25">
      <c r="A55" s="404">
        <v>52</v>
      </c>
      <c r="B55" s="346"/>
      <c r="C55" s="912"/>
      <c r="D55" s="210"/>
      <c r="E55" s="210"/>
      <c r="F55" s="210"/>
      <c r="G55" s="305"/>
      <c r="H55" s="1221"/>
      <c r="I55" s="912"/>
      <c r="J55" s="210"/>
      <c r="K55" s="210"/>
      <c r="L55" s="210"/>
      <c r="M55" s="305"/>
      <c r="N55" s="1210"/>
      <c r="O55" s="914"/>
      <c r="P55" s="210"/>
      <c r="Q55" s="210"/>
      <c r="R55" s="420"/>
      <c r="S55" s="421"/>
      <c r="T55" s="1210"/>
      <c r="U55" s="914"/>
      <c r="V55" s="210"/>
      <c r="W55" s="210"/>
      <c r="X55" s="420"/>
      <c r="Y55" s="421"/>
      <c r="Z55" s="1210"/>
      <c r="AA55" s="516"/>
      <c r="AB55" s="404"/>
      <c r="AC55" s="404"/>
      <c r="AD55" s="75"/>
      <c r="AE55" s="76"/>
      <c r="AF55" s="1210"/>
      <c r="AG55" s="1036"/>
      <c r="AH55" s="210"/>
      <c r="AI55" s="210"/>
      <c r="AJ55" s="420"/>
      <c r="AK55" s="421"/>
      <c r="AL55" s="1210"/>
      <c r="AM55" s="765"/>
      <c r="AN55" s="404"/>
      <c r="AO55" s="210"/>
      <c r="AP55" s="420"/>
      <c r="AQ55" s="421"/>
      <c r="AR55" s="1210"/>
      <c r="AS55" s="525"/>
      <c r="AT55" s="210"/>
      <c r="AU55" s="210"/>
      <c r="AV55" s="420"/>
      <c r="AW55" s="421"/>
      <c r="AX55" s="1210"/>
      <c r="AY55" s="525"/>
      <c r="AZ55" s="210"/>
      <c r="BA55" s="210"/>
      <c r="BB55" s="420"/>
      <c r="BC55" s="421"/>
      <c r="BD55" s="1210"/>
      <c r="BE55" s="765"/>
      <c r="BF55" s="404"/>
      <c r="BG55" s="210"/>
      <c r="BH55" s="420"/>
      <c r="BI55" s="421"/>
      <c r="BJ55" s="1210"/>
      <c r="BK55" s="307"/>
      <c r="BL55" s="307"/>
      <c r="BM55" s="234"/>
      <c r="BN55" s="234"/>
      <c r="BO55" s="234"/>
      <c r="BP55" s="21"/>
      <c r="BQ55" s="23"/>
      <c r="BR55" s="1210"/>
      <c r="BS55" s="58"/>
      <c r="BT55" s="404"/>
      <c r="BU55" s="404"/>
      <c r="BV55" s="404"/>
      <c r="BW55" s="67"/>
      <c r="BX55" s="1210"/>
      <c r="BY55" s="516"/>
      <c r="BZ55" s="404"/>
      <c r="CA55" s="404"/>
      <c r="CB55" s="75"/>
      <c r="CC55" s="76"/>
      <c r="CD55" s="1210"/>
      <c r="CE55" s="516"/>
      <c r="CF55" s="404"/>
      <c r="CG55" s="404"/>
      <c r="CH55" s="75"/>
      <c r="CI55" s="76"/>
      <c r="CJ55" s="1210"/>
      <c r="CK55" s="516"/>
      <c r="CL55" s="404"/>
      <c r="CM55" s="404"/>
      <c r="CN55" s="75"/>
      <c r="CO55" s="76"/>
      <c r="CP55" s="1210"/>
      <c r="CQ55" s="516"/>
      <c r="CR55" s="404"/>
      <c r="CS55" s="404"/>
      <c r="CT55" s="75"/>
      <c r="CU55" s="76"/>
      <c r="CV55" s="1210"/>
      <c r="CW55" s="516"/>
      <c r="CX55" s="404"/>
      <c r="CY55" s="404"/>
      <c r="CZ55" s="75"/>
      <c r="DA55" s="76"/>
      <c r="DB55" s="1210"/>
      <c r="DC55" s="516"/>
      <c r="DD55" s="404"/>
      <c r="DE55" s="404"/>
      <c r="DF55" s="75"/>
      <c r="DG55" s="76"/>
      <c r="DH55" s="1210"/>
      <c r="DI55" s="516"/>
      <c r="DJ55" s="404"/>
      <c r="DK55" s="404"/>
      <c r="DL55" s="75"/>
      <c r="DM55" s="76"/>
      <c r="DN55" s="1210"/>
      <c r="DO55" s="516"/>
      <c r="DP55" s="404"/>
      <c r="DQ55" s="404"/>
      <c r="DR55" s="75"/>
      <c r="DS55" s="76"/>
      <c r="DT55" s="1210"/>
      <c r="DU55" s="516"/>
      <c r="DV55" s="404"/>
      <c r="DW55" s="404"/>
      <c r="DX55" s="75"/>
      <c r="DY55" s="76"/>
      <c r="DZ55" s="1210"/>
      <c r="EA55" s="21"/>
      <c r="EB55" s="21"/>
      <c r="EC55" s="21"/>
      <c r="ED55" s="21"/>
      <c r="EE55" s="21"/>
      <c r="EF55" s="21"/>
      <c r="EG55" s="23"/>
      <c r="EH55" s="1210"/>
      <c r="EI55" s="58"/>
      <c r="EJ55" s="404"/>
      <c r="EK55" s="404"/>
      <c r="EL55" s="404"/>
      <c r="EM55" s="404"/>
      <c r="EN55" s="1204"/>
      <c r="EO55" s="58"/>
      <c r="EP55" s="404"/>
      <c r="EQ55" s="404"/>
      <c r="ER55" s="404"/>
      <c r="ES55" s="404"/>
      <c r="ET55" s="1204"/>
      <c r="EU55" s="58"/>
      <c r="EV55" s="404"/>
      <c r="EW55" s="404"/>
      <c r="EX55" s="404"/>
      <c r="EY55" s="404"/>
      <c r="EZ55" s="1204"/>
      <c r="FA55" s="58"/>
      <c r="FB55" s="404"/>
      <c r="FC55" s="404"/>
      <c r="FD55" s="404"/>
      <c r="FE55" s="404"/>
      <c r="FF55" s="1204"/>
      <c r="FG55" s="761"/>
      <c r="FH55" s="210"/>
      <c r="FI55" s="210"/>
      <c r="FJ55" s="210"/>
      <c r="FK55" s="210"/>
      <c r="FL55" s="1204"/>
      <c r="FM55" s="372"/>
      <c r="FN55" s="210"/>
      <c r="FO55" s="210"/>
      <c r="FP55" s="210"/>
      <c r="FQ55" s="210"/>
      <c r="FR55" s="1204"/>
      <c r="FS55" s="58"/>
      <c r="FT55" s="404" t="s">
        <v>93</v>
      </c>
      <c r="FU55" s="404"/>
      <c r="FV55" s="404"/>
      <c r="FW55" s="404"/>
      <c r="FX55" s="1204"/>
      <c r="FY55" s="58"/>
      <c r="FZ55" s="404" t="s">
        <v>93</v>
      </c>
      <c r="GA55" s="404"/>
      <c r="GB55" s="404"/>
      <c r="GC55" s="404"/>
      <c r="GD55" s="1204"/>
      <c r="GE55" s="21"/>
      <c r="GF55" s="21"/>
      <c r="GG55" s="21"/>
      <c r="GH55" s="21"/>
      <c r="GI55" s="21"/>
      <c r="GJ55" s="21"/>
      <c r="GK55" s="21"/>
      <c r="GL55" s="21"/>
      <c r="GM55" s="21"/>
      <c r="GN55" s="21"/>
      <c r="GO55" s="21"/>
      <c r="GP55" s="21"/>
      <c r="GQ55" s="21"/>
      <c r="GR55" s="21"/>
      <c r="GS55" s="21"/>
      <c r="GT55" s="21"/>
      <c r="GU55" s="1230"/>
      <c r="GV55" s="216"/>
      <c r="GW55" s="669" t="s">
        <v>1072</v>
      </c>
      <c r="GX55" s="271"/>
      <c r="GY55" s="271"/>
    </row>
    <row r="56" spans="1:207" x14ac:dyDescent="0.25">
      <c r="A56" s="404">
        <v>53</v>
      </c>
      <c r="B56" s="346"/>
      <c r="C56" s="912"/>
      <c r="D56" s="210"/>
      <c r="E56" s="210"/>
      <c r="F56" s="210"/>
      <c r="G56" s="305"/>
      <c r="H56" s="1221"/>
      <c r="I56" s="912"/>
      <c r="J56" s="210"/>
      <c r="K56" s="210"/>
      <c r="L56" s="210"/>
      <c r="M56" s="305"/>
      <c r="N56" s="1210"/>
      <c r="O56" s="914"/>
      <c r="P56" s="210"/>
      <c r="Q56" s="210"/>
      <c r="R56" s="420"/>
      <c r="S56" s="421"/>
      <c r="T56" s="1210"/>
      <c r="U56" s="914"/>
      <c r="V56" s="210"/>
      <c r="W56" s="210"/>
      <c r="X56" s="420"/>
      <c r="Y56" s="421"/>
      <c r="Z56" s="1210"/>
      <c r="AA56" s="516"/>
      <c r="AB56" s="404"/>
      <c r="AC56" s="404"/>
      <c r="AD56" s="75"/>
      <c r="AE56" s="76"/>
      <c r="AF56" s="1210"/>
      <c r="AG56" s="1036"/>
      <c r="AH56" s="210"/>
      <c r="AI56" s="210"/>
      <c r="AJ56" s="420"/>
      <c r="AK56" s="421"/>
      <c r="AL56" s="1210"/>
      <c r="AM56" s="765"/>
      <c r="AN56" s="404"/>
      <c r="AO56" s="210"/>
      <c r="AP56" s="420"/>
      <c r="AQ56" s="421"/>
      <c r="AR56" s="1210"/>
      <c r="AS56" s="525"/>
      <c r="AT56" s="210"/>
      <c r="AU56" s="210"/>
      <c r="AV56" s="420"/>
      <c r="AW56" s="421"/>
      <c r="AX56" s="1210"/>
      <c r="AY56" s="525"/>
      <c r="AZ56" s="210"/>
      <c r="BA56" s="210"/>
      <c r="BB56" s="420"/>
      <c r="BC56" s="421"/>
      <c r="BD56" s="1210"/>
      <c r="BE56" s="765"/>
      <c r="BF56" s="404"/>
      <c r="BG56" s="210"/>
      <c r="BH56" s="420"/>
      <c r="BI56" s="421"/>
      <c r="BJ56" s="1210"/>
      <c r="BK56" s="307"/>
      <c r="BL56" s="307"/>
      <c r="BM56" s="234"/>
      <c r="BN56" s="234"/>
      <c r="BO56" s="234"/>
      <c r="BP56" s="21"/>
      <c r="BQ56" s="23"/>
      <c r="BR56" s="1210"/>
      <c r="BS56" s="58"/>
      <c r="BT56" s="404"/>
      <c r="BU56" s="404"/>
      <c r="BV56" s="404"/>
      <c r="BW56" s="67"/>
      <c r="BX56" s="1210"/>
      <c r="BY56" s="516"/>
      <c r="BZ56" s="404"/>
      <c r="CA56" s="404"/>
      <c r="CB56" s="75"/>
      <c r="CC56" s="76"/>
      <c r="CD56" s="1210"/>
      <c r="CE56" s="516"/>
      <c r="CF56" s="404"/>
      <c r="CG56" s="404"/>
      <c r="CH56" s="75"/>
      <c r="CI56" s="76"/>
      <c r="CJ56" s="1210"/>
      <c r="CK56" s="516"/>
      <c r="CL56" s="404"/>
      <c r="CM56" s="404"/>
      <c r="CN56" s="75"/>
      <c r="CO56" s="76"/>
      <c r="CP56" s="1210"/>
      <c r="CQ56" s="516"/>
      <c r="CR56" s="404"/>
      <c r="CS56" s="404"/>
      <c r="CT56" s="75"/>
      <c r="CU56" s="76"/>
      <c r="CV56" s="1210"/>
      <c r="CW56" s="516"/>
      <c r="CX56" s="404"/>
      <c r="CY56" s="404"/>
      <c r="CZ56" s="75"/>
      <c r="DA56" s="76"/>
      <c r="DB56" s="1210"/>
      <c r="DC56" s="516"/>
      <c r="DD56" s="404"/>
      <c r="DE56" s="404"/>
      <c r="DF56" s="75"/>
      <c r="DG56" s="76"/>
      <c r="DH56" s="1210"/>
      <c r="DI56" s="516"/>
      <c r="DJ56" s="404"/>
      <c r="DK56" s="404"/>
      <c r="DL56" s="75"/>
      <c r="DM56" s="76"/>
      <c r="DN56" s="1210"/>
      <c r="DO56" s="516"/>
      <c r="DP56" s="404"/>
      <c r="DQ56" s="404"/>
      <c r="DR56" s="75"/>
      <c r="DS56" s="76"/>
      <c r="DT56" s="1210"/>
      <c r="DU56" s="516"/>
      <c r="DV56" s="404"/>
      <c r="DW56" s="404"/>
      <c r="DX56" s="75"/>
      <c r="DY56" s="76"/>
      <c r="DZ56" s="1210"/>
      <c r="EA56" s="21"/>
      <c r="EB56" s="21"/>
      <c r="EC56" s="21"/>
      <c r="ED56" s="21"/>
      <c r="EE56" s="21"/>
      <c r="EF56" s="21"/>
      <c r="EG56" s="23"/>
      <c r="EH56" s="1210"/>
      <c r="EI56" s="58"/>
      <c r="EJ56" s="404"/>
      <c r="EK56" s="404"/>
      <c r="EL56" s="404"/>
      <c r="EM56" s="404"/>
      <c r="EN56" s="1204"/>
      <c r="EO56" s="58"/>
      <c r="EP56" s="404"/>
      <c r="EQ56" s="404"/>
      <c r="ER56" s="404"/>
      <c r="ES56" s="404"/>
      <c r="ET56" s="1204"/>
      <c r="EU56" s="58"/>
      <c r="EV56" s="404"/>
      <c r="EW56" s="404"/>
      <c r="EX56" s="404"/>
      <c r="EY56" s="404"/>
      <c r="EZ56" s="1204"/>
      <c r="FA56" s="58"/>
      <c r="FB56" s="404"/>
      <c r="FC56" s="404"/>
      <c r="FD56" s="404"/>
      <c r="FE56" s="404"/>
      <c r="FF56" s="1204"/>
      <c r="FG56" s="761"/>
      <c r="FH56" s="210"/>
      <c r="FI56" s="210"/>
      <c r="FJ56" s="210"/>
      <c r="FK56" s="210"/>
      <c r="FL56" s="1204"/>
      <c r="FM56" s="761" t="s">
        <v>1131</v>
      </c>
      <c r="FN56" s="210" t="s">
        <v>93</v>
      </c>
      <c r="FO56" s="210" t="s">
        <v>90</v>
      </c>
      <c r="FP56" s="210" t="s">
        <v>94</v>
      </c>
      <c r="FQ56" s="210">
        <v>75</v>
      </c>
      <c r="FR56" s="1204"/>
      <c r="FS56" s="58"/>
      <c r="FT56" s="404" t="s">
        <v>93</v>
      </c>
      <c r="FU56" s="404"/>
      <c r="FV56" s="404"/>
      <c r="FW56" s="404"/>
      <c r="FX56" s="1204"/>
      <c r="FY56" s="58"/>
      <c r="FZ56" s="404" t="s">
        <v>93</v>
      </c>
      <c r="GA56" s="404"/>
      <c r="GB56" s="404"/>
      <c r="GC56" s="404"/>
      <c r="GD56" s="1204"/>
      <c r="GE56" s="21"/>
      <c r="GF56" s="21"/>
      <c r="GG56" s="21"/>
      <c r="GH56" s="21"/>
      <c r="GI56" s="21"/>
      <c r="GJ56" s="21"/>
      <c r="GK56" s="21"/>
      <c r="GL56" s="21"/>
      <c r="GM56" s="21"/>
      <c r="GN56" s="21"/>
      <c r="GO56" s="21"/>
      <c r="GP56" s="21"/>
      <c r="GQ56" s="21"/>
      <c r="GR56" s="21"/>
      <c r="GS56" s="21"/>
      <c r="GT56" s="21"/>
      <c r="GU56" s="1230"/>
      <c r="GV56" s="358"/>
      <c r="GW56" s="669" t="s">
        <v>1072</v>
      </c>
      <c r="GX56" s="271"/>
      <c r="GY56" s="271"/>
    </row>
    <row r="57" spans="1:207" x14ac:dyDescent="0.25">
      <c r="A57" s="404">
        <v>54</v>
      </c>
      <c r="B57" s="346"/>
      <c r="C57" s="912"/>
      <c r="D57" s="210"/>
      <c r="E57" s="210"/>
      <c r="F57" s="210"/>
      <c r="G57" s="305"/>
      <c r="H57" s="1221"/>
      <c r="I57" s="912"/>
      <c r="J57" s="210"/>
      <c r="K57" s="210"/>
      <c r="L57" s="210"/>
      <c r="M57" s="305"/>
      <c r="N57" s="1210"/>
      <c r="O57" s="914"/>
      <c r="P57" s="210"/>
      <c r="Q57" s="210"/>
      <c r="R57" s="420"/>
      <c r="S57" s="421"/>
      <c r="T57" s="1210"/>
      <c r="U57" s="914"/>
      <c r="V57" s="210"/>
      <c r="W57" s="210"/>
      <c r="X57" s="420"/>
      <c r="Y57" s="421"/>
      <c r="Z57" s="1210"/>
      <c r="AA57" s="516"/>
      <c r="AB57" s="404"/>
      <c r="AC57" s="404"/>
      <c r="AD57" s="75"/>
      <c r="AE57" s="76"/>
      <c r="AF57" s="1210"/>
      <c r="AG57" s="1036"/>
      <c r="AH57" s="210"/>
      <c r="AI57" s="210"/>
      <c r="AJ57" s="420"/>
      <c r="AK57" s="421"/>
      <c r="AL57" s="1210"/>
      <c r="AM57" s="765"/>
      <c r="AN57" s="404"/>
      <c r="AO57" s="210"/>
      <c r="AP57" s="420"/>
      <c r="AQ57" s="421"/>
      <c r="AR57" s="1210"/>
      <c r="AS57" s="525"/>
      <c r="AT57" s="210"/>
      <c r="AU57" s="210"/>
      <c r="AV57" s="420"/>
      <c r="AW57" s="421"/>
      <c r="AX57" s="1210"/>
      <c r="AY57" s="525"/>
      <c r="AZ57" s="210"/>
      <c r="BA57" s="210"/>
      <c r="BB57" s="420"/>
      <c r="BC57" s="421"/>
      <c r="BD57" s="1210"/>
      <c r="BE57" s="765"/>
      <c r="BF57" s="404"/>
      <c r="BG57" s="210"/>
      <c r="BH57" s="420"/>
      <c r="BI57" s="421"/>
      <c r="BJ57" s="1210"/>
      <c r="BK57" s="307"/>
      <c r="BL57" s="307"/>
      <c r="BM57" s="234"/>
      <c r="BN57" s="234"/>
      <c r="BO57" s="234"/>
      <c r="BP57" s="21"/>
      <c r="BQ57" s="23"/>
      <c r="BR57" s="1210"/>
      <c r="BS57" s="58"/>
      <c r="BT57" s="404"/>
      <c r="BU57" s="404"/>
      <c r="BV57" s="404"/>
      <c r="BW57" s="67"/>
      <c r="BX57" s="1210"/>
      <c r="BY57" s="516"/>
      <c r="BZ57" s="404"/>
      <c r="CA57" s="404"/>
      <c r="CB57" s="75"/>
      <c r="CC57" s="76"/>
      <c r="CD57" s="1210"/>
      <c r="CE57" s="516"/>
      <c r="CF57" s="404"/>
      <c r="CG57" s="404"/>
      <c r="CH57" s="75"/>
      <c r="CI57" s="76"/>
      <c r="CJ57" s="1210"/>
      <c r="CK57" s="516"/>
      <c r="CL57" s="404"/>
      <c r="CM57" s="404"/>
      <c r="CN57" s="75"/>
      <c r="CO57" s="76"/>
      <c r="CP57" s="1210"/>
      <c r="CQ57" s="516"/>
      <c r="CR57" s="404"/>
      <c r="CS57" s="404"/>
      <c r="CT57" s="75"/>
      <c r="CU57" s="76"/>
      <c r="CV57" s="1210"/>
      <c r="CW57" s="516"/>
      <c r="CX57" s="404"/>
      <c r="CY57" s="404"/>
      <c r="CZ57" s="75"/>
      <c r="DA57" s="76"/>
      <c r="DB57" s="1210"/>
      <c r="DC57" s="516"/>
      <c r="DD57" s="404"/>
      <c r="DE57" s="404"/>
      <c r="DF57" s="75"/>
      <c r="DG57" s="76"/>
      <c r="DH57" s="1210"/>
      <c r="DI57" s="516"/>
      <c r="DJ57" s="404"/>
      <c r="DK57" s="404"/>
      <c r="DL57" s="75"/>
      <c r="DM57" s="76"/>
      <c r="DN57" s="1210"/>
      <c r="DO57" s="516"/>
      <c r="DP57" s="404"/>
      <c r="DQ57" s="404"/>
      <c r="DR57" s="75"/>
      <c r="DS57" s="76"/>
      <c r="DT57" s="1210"/>
      <c r="DU57" s="516"/>
      <c r="DV57" s="404"/>
      <c r="DW57" s="404"/>
      <c r="DX57" s="75"/>
      <c r="DY57" s="76"/>
      <c r="DZ57" s="1210"/>
      <c r="EA57" s="21"/>
      <c r="EB57" s="21"/>
      <c r="EC57" s="21"/>
      <c r="ED57" s="21"/>
      <c r="EE57" s="21"/>
      <c r="EF57" s="21"/>
      <c r="EG57" s="23"/>
      <c r="EH57" s="1210"/>
      <c r="EI57" s="58"/>
      <c r="EJ57" s="404"/>
      <c r="EK57" s="404"/>
      <c r="EL57" s="404"/>
      <c r="EM57" s="404"/>
      <c r="EN57" s="1204"/>
      <c r="EO57" s="58"/>
      <c r="EP57" s="404"/>
      <c r="EQ57" s="404"/>
      <c r="ER57" s="404"/>
      <c r="ES57" s="404"/>
      <c r="ET57" s="1204"/>
      <c r="EU57" s="58"/>
      <c r="EV57" s="404"/>
      <c r="EW57" s="404"/>
      <c r="EX57" s="404"/>
      <c r="EY57" s="404"/>
      <c r="EZ57" s="1204"/>
      <c r="FA57" s="58"/>
      <c r="FB57" s="404"/>
      <c r="FC57" s="404"/>
      <c r="FD57" s="404"/>
      <c r="FE57" s="404"/>
      <c r="FF57" s="1204"/>
      <c r="FG57" s="761"/>
      <c r="FH57" s="210"/>
      <c r="FI57" s="210"/>
      <c r="FJ57" s="210"/>
      <c r="FK57" s="210"/>
      <c r="FL57" s="1204"/>
      <c r="FM57" s="372"/>
      <c r="FN57" s="210"/>
      <c r="FO57" s="210"/>
      <c r="FP57" s="210"/>
      <c r="FQ57" s="210"/>
      <c r="FR57" s="1204"/>
      <c r="FS57" s="58"/>
      <c r="FT57" s="404" t="s">
        <v>93</v>
      </c>
      <c r="FU57" s="404"/>
      <c r="FV57" s="404"/>
      <c r="FW57" s="404"/>
      <c r="FX57" s="1204"/>
      <c r="FY57" s="58"/>
      <c r="FZ57" s="404" t="s">
        <v>93</v>
      </c>
      <c r="GA57" s="404"/>
      <c r="GB57" s="404"/>
      <c r="GC57" s="404"/>
      <c r="GD57" s="1204"/>
      <c r="GE57" s="21"/>
      <c r="GF57" s="21"/>
      <c r="GG57" s="21"/>
      <c r="GH57" s="21"/>
      <c r="GI57" s="21"/>
      <c r="GJ57" s="21"/>
      <c r="GK57" s="21"/>
      <c r="GL57" s="21"/>
      <c r="GM57" s="21"/>
      <c r="GN57" s="21"/>
      <c r="GO57" s="21"/>
      <c r="GP57" s="21"/>
      <c r="GQ57" s="21"/>
      <c r="GR57" s="21"/>
      <c r="GS57" s="21"/>
      <c r="GT57" s="21"/>
      <c r="GU57" s="1230"/>
      <c r="GV57" s="358"/>
      <c r="GW57" s="669" t="s">
        <v>1072</v>
      </c>
      <c r="GX57" s="271"/>
      <c r="GY57" s="271"/>
    </row>
    <row r="58" spans="1:207" x14ac:dyDescent="0.25">
      <c r="A58" s="404">
        <v>55</v>
      </c>
      <c r="B58" s="346"/>
      <c r="C58" s="908"/>
      <c r="D58" s="210"/>
      <c r="E58" s="210"/>
      <c r="F58" s="210"/>
      <c r="G58" s="419"/>
      <c r="H58" s="1221"/>
      <c r="I58" s="914"/>
      <c r="J58" s="210"/>
      <c r="K58" s="210"/>
      <c r="L58" s="420"/>
      <c r="M58" s="421"/>
      <c r="N58" s="1210"/>
      <c r="O58" s="914"/>
      <c r="P58" s="210"/>
      <c r="Q58" s="210"/>
      <c r="R58" s="420"/>
      <c r="S58" s="421"/>
      <c r="T58" s="1210"/>
      <c r="U58" s="914"/>
      <c r="V58" s="210"/>
      <c r="W58" s="210"/>
      <c r="X58" s="420"/>
      <c r="Y58" s="421"/>
      <c r="Z58" s="1210"/>
      <c r="AA58" s="516"/>
      <c r="AB58" s="404"/>
      <c r="AC58" s="404"/>
      <c r="AD58" s="75"/>
      <c r="AE58" s="76"/>
      <c r="AF58" s="1210"/>
      <c r="AG58" s="1036"/>
      <c r="AH58" s="210"/>
      <c r="AI58" s="210"/>
      <c r="AJ58" s="420"/>
      <c r="AK58" s="421"/>
      <c r="AL58" s="1210"/>
      <c r="AM58" s="765"/>
      <c r="AN58" s="404"/>
      <c r="AO58" s="210"/>
      <c r="AP58" s="420"/>
      <c r="AQ58" s="421"/>
      <c r="AR58" s="1210"/>
      <c r="AS58" s="525"/>
      <c r="AT58" s="210"/>
      <c r="AU58" s="210"/>
      <c r="AV58" s="420"/>
      <c r="AW58" s="421"/>
      <c r="AX58" s="1210"/>
      <c r="AY58" s="525"/>
      <c r="AZ58" s="210"/>
      <c r="BA58" s="210"/>
      <c r="BB58" s="420"/>
      <c r="BC58" s="421"/>
      <c r="BD58" s="1210"/>
      <c r="BE58" s="765"/>
      <c r="BF58" s="404"/>
      <c r="BG58" s="210"/>
      <c r="BH58" s="420"/>
      <c r="BI58" s="421"/>
      <c r="BJ58" s="1210"/>
      <c r="BK58" s="307"/>
      <c r="BL58" s="307"/>
      <c r="BM58" s="234"/>
      <c r="BN58" s="234"/>
      <c r="BO58" s="234"/>
      <c r="BP58" s="21"/>
      <c r="BQ58" s="23"/>
      <c r="BR58" s="1210"/>
      <c r="BS58" s="58"/>
      <c r="BT58" s="404"/>
      <c r="BU58" s="404"/>
      <c r="BV58" s="404"/>
      <c r="BW58" s="67"/>
      <c r="BX58" s="1210"/>
      <c r="BY58" s="516"/>
      <c r="BZ58" s="404"/>
      <c r="CA58" s="404"/>
      <c r="CB58" s="75"/>
      <c r="CC58" s="76"/>
      <c r="CD58" s="1210"/>
      <c r="CE58" s="516"/>
      <c r="CF58" s="404"/>
      <c r="CG58" s="404"/>
      <c r="CH58" s="75"/>
      <c r="CI58" s="76"/>
      <c r="CJ58" s="1210"/>
      <c r="CK58" s="516"/>
      <c r="CL58" s="404"/>
      <c r="CM58" s="404"/>
      <c r="CN58" s="75"/>
      <c r="CO58" s="76"/>
      <c r="CP58" s="1210"/>
      <c r="CQ58" s="516"/>
      <c r="CR58" s="404"/>
      <c r="CS58" s="404"/>
      <c r="CT58" s="75"/>
      <c r="CU58" s="76"/>
      <c r="CV58" s="1210"/>
      <c r="CW58" s="516"/>
      <c r="CX58" s="404"/>
      <c r="CY58" s="404"/>
      <c r="CZ58" s="75"/>
      <c r="DA58" s="76"/>
      <c r="DB58" s="1210"/>
      <c r="DC58" s="516"/>
      <c r="DD58" s="404"/>
      <c r="DE58" s="404"/>
      <c r="DF58" s="75"/>
      <c r="DG58" s="76"/>
      <c r="DH58" s="1210"/>
      <c r="DI58" s="516"/>
      <c r="DJ58" s="404"/>
      <c r="DK58" s="404"/>
      <c r="DL58" s="75"/>
      <c r="DM58" s="76"/>
      <c r="DN58" s="1210"/>
      <c r="DO58" s="516"/>
      <c r="DP58" s="404"/>
      <c r="DQ58" s="404"/>
      <c r="DR58" s="75"/>
      <c r="DS58" s="76"/>
      <c r="DT58" s="1210"/>
      <c r="DU58" s="516"/>
      <c r="DV58" s="404"/>
      <c r="DW58" s="404"/>
      <c r="DX58" s="75"/>
      <c r="DY58" s="76"/>
      <c r="DZ58" s="1210"/>
      <c r="EA58" s="21"/>
      <c r="EB58" s="21"/>
      <c r="EC58" s="21"/>
      <c r="ED58" s="21"/>
      <c r="EE58" s="21"/>
      <c r="EF58" s="21"/>
      <c r="EG58" s="23"/>
      <c r="EH58" s="1210"/>
      <c r="EI58" s="58"/>
      <c r="EJ58" s="404"/>
      <c r="EK58" s="404"/>
      <c r="EL58" s="404"/>
      <c r="EM58" s="404"/>
      <c r="EN58" s="1204"/>
      <c r="EO58" s="58"/>
      <c r="EP58" s="404"/>
      <c r="EQ58" s="404"/>
      <c r="ER58" s="404"/>
      <c r="ES58" s="404"/>
      <c r="ET58" s="1204"/>
      <c r="EU58" s="58"/>
      <c r="EV58" s="404"/>
      <c r="EW58" s="404"/>
      <c r="EX58" s="404"/>
      <c r="EY58" s="404"/>
      <c r="EZ58" s="1204"/>
      <c r="FA58" s="58"/>
      <c r="FB58" s="404"/>
      <c r="FC58" s="404"/>
      <c r="FD58" s="404"/>
      <c r="FE58" s="404"/>
      <c r="FF58" s="1204"/>
      <c r="FG58" s="58"/>
      <c r="FH58" s="404"/>
      <c r="FI58" s="404"/>
      <c r="FJ58" s="404"/>
      <c r="FK58" s="404"/>
      <c r="FL58" s="1204"/>
      <c r="FM58" s="372"/>
      <c r="FN58" s="210"/>
      <c r="FO58" s="210"/>
      <c r="FP58" s="210"/>
      <c r="FQ58" s="210"/>
      <c r="FR58" s="1204"/>
      <c r="FS58" s="58"/>
      <c r="FT58" s="404" t="s">
        <v>93</v>
      </c>
      <c r="FU58" s="404"/>
      <c r="FV58" s="404"/>
      <c r="FW58" s="404"/>
      <c r="FX58" s="1204"/>
      <c r="FY58" s="58"/>
      <c r="FZ58" s="404" t="s">
        <v>93</v>
      </c>
      <c r="GA58" s="404"/>
      <c r="GB58" s="404"/>
      <c r="GC58" s="404"/>
      <c r="GD58" s="1204"/>
      <c r="GE58" s="21"/>
      <c r="GF58" s="21"/>
      <c r="GG58" s="21"/>
      <c r="GH58" s="21"/>
      <c r="GI58" s="21"/>
      <c r="GJ58" s="21"/>
      <c r="GK58" s="21"/>
      <c r="GL58" s="21"/>
      <c r="GM58" s="21"/>
      <c r="GN58" s="21"/>
      <c r="GO58" s="21"/>
      <c r="GP58" s="21"/>
      <c r="GQ58" s="21"/>
      <c r="GR58" s="21"/>
      <c r="GS58" s="21"/>
      <c r="GT58" s="21"/>
      <c r="GU58" s="1230"/>
      <c r="GV58" s="310"/>
      <c r="GW58" s="669" t="s">
        <v>1072</v>
      </c>
      <c r="GX58" s="271"/>
      <c r="GY58" s="271"/>
    </row>
    <row r="59" spans="1:207" s="262" customFormat="1" x14ac:dyDescent="0.25">
      <c r="A59" s="404">
        <v>56</v>
      </c>
      <c r="B59" s="346"/>
      <c r="C59" s="908"/>
      <c r="D59" s="210"/>
      <c r="E59" s="210"/>
      <c r="F59" s="210"/>
      <c r="G59" s="419"/>
      <c r="H59" s="1221"/>
      <c r="I59" s="914"/>
      <c r="J59" s="210"/>
      <c r="K59" s="210"/>
      <c r="L59" s="420"/>
      <c r="M59" s="421"/>
      <c r="N59" s="1210"/>
      <c r="O59" s="914"/>
      <c r="P59" s="210"/>
      <c r="Q59" s="210"/>
      <c r="R59" s="420"/>
      <c r="S59" s="421"/>
      <c r="T59" s="1210"/>
      <c r="U59" s="914"/>
      <c r="V59" s="210"/>
      <c r="W59" s="210"/>
      <c r="X59" s="420"/>
      <c r="Y59" s="421"/>
      <c r="Z59" s="1210"/>
      <c r="AA59" s="516"/>
      <c r="AB59" s="404"/>
      <c r="AC59" s="404"/>
      <c r="AD59" s="75"/>
      <c r="AE59" s="76"/>
      <c r="AF59" s="1210"/>
      <c r="AG59" s="1036"/>
      <c r="AH59" s="210"/>
      <c r="AI59" s="210"/>
      <c r="AJ59" s="210"/>
      <c r="AK59" s="421"/>
      <c r="AL59" s="1210"/>
      <c r="AM59" s="765"/>
      <c r="AN59" s="404"/>
      <c r="AO59" s="210"/>
      <c r="AP59" s="420"/>
      <c r="AQ59" s="421"/>
      <c r="AR59" s="1210"/>
      <c r="AS59" s="525"/>
      <c r="AT59" s="210"/>
      <c r="AU59" s="210"/>
      <c r="AV59" s="420"/>
      <c r="AW59" s="421"/>
      <c r="AX59" s="1210"/>
      <c r="AY59" s="525"/>
      <c r="AZ59" s="210"/>
      <c r="BA59" s="210"/>
      <c r="BB59" s="420"/>
      <c r="BC59" s="421"/>
      <c r="BD59" s="1210"/>
      <c r="BE59" s="765"/>
      <c r="BF59" s="404"/>
      <c r="BG59" s="210"/>
      <c r="BH59" s="420"/>
      <c r="BI59" s="421"/>
      <c r="BJ59" s="1210"/>
      <c r="BK59" s="307"/>
      <c r="BL59" s="307"/>
      <c r="BM59" s="234"/>
      <c r="BN59" s="234"/>
      <c r="BO59" s="234"/>
      <c r="BP59" s="21"/>
      <c r="BQ59" s="23"/>
      <c r="BR59" s="1210"/>
      <c r="BS59" s="58"/>
      <c r="BT59" s="404"/>
      <c r="BU59" s="404"/>
      <c r="BV59" s="404"/>
      <c r="BW59" s="67"/>
      <c r="BX59" s="1210"/>
      <c r="BY59" s="516"/>
      <c r="BZ59" s="404"/>
      <c r="CA59" s="404"/>
      <c r="CB59" s="75"/>
      <c r="CC59" s="76"/>
      <c r="CD59" s="1210"/>
      <c r="CE59" s="516"/>
      <c r="CF59" s="404"/>
      <c r="CG59" s="404"/>
      <c r="CH59" s="75"/>
      <c r="CI59" s="76"/>
      <c r="CJ59" s="1210"/>
      <c r="CK59" s="516"/>
      <c r="CL59" s="404"/>
      <c r="CM59" s="404"/>
      <c r="CN59" s="75"/>
      <c r="CO59" s="76"/>
      <c r="CP59" s="1210"/>
      <c r="CQ59" s="516"/>
      <c r="CR59" s="404"/>
      <c r="CS59" s="404"/>
      <c r="CT59" s="75"/>
      <c r="CU59" s="76"/>
      <c r="CV59" s="1210"/>
      <c r="CW59" s="516"/>
      <c r="CX59" s="404"/>
      <c r="CY59" s="404"/>
      <c r="CZ59" s="75"/>
      <c r="DA59" s="76"/>
      <c r="DB59" s="1210"/>
      <c r="DC59" s="516"/>
      <c r="DD59" s="404"/>
      <c r="DE59" s="404"/>
      <c r="DF59" s="75"/>
      <c r="DG59" s="76"/>
      <c r="DH59" s="1210"/>
      <c r="DI59" s="516"/>
      <c r="DJ59" s="404"/>
      <c r="DK59" s="404"/>
      <c r="DL59" s="75"/>
      <c r="DM59" s="76"/>
      <c r="DN59" s="1210"/>
      <c r="DO59" s="516"/>
      <c r="DP59" s="404"/>
      <c r="DQ59" s="404"/>
      <c r="DR59" s="75"/>
      <c r="DS59" s="76"/>
      <c r="DT59" s="1210"/>
      <c r="DU59" s="516"/>
      <c r="DV59" s="404"/>
      <c r="DW59" s="404"/>
      <c r="DX59" s="75"/>
      <c r="DY59" s="76"/>
      <c r="DZ59" s="1210"/>
      <c r="EA59" s="21"/>
      <c r="EB59" s="21"/>
      <c r="EC59" s="21"/>
      <c r="ED59" s="21"/>
      <c r="EE59" s="21"/>
      <c r="EF59" s="21"/>
      <c r="EG59" s="23"/>
      <c r="EH59" s="1210"/>
      <c r="EI59" s="58"/>
      <c r="EJ59" s="404"/>
      <c r="EK59" s="404"/>
      <c r="EL59" s="404"/>
      <c r="EM59" s="404"/>
      <c r="EN59" s="1204"/>
      <c r="EO59" s="58"/>
      <c r="EP59" s="404"/>
      <c r="EQ59" s="404"/>
      <c r="ER59" s="404"/>
      <c r="ES59" s="404"/>
      <c r="ET59" s="1204"/>
      <c r="EU59" s="58"/>
      <c r="EV59" s="404"/>
      <c r="EW59" s="404"/>
      <c r="EX59" s="404"/>
      <c r="EY59" s="404"/>
      <c r="EZ59" s="1204"/>
      <c r="FA59" s="58"/>
      <c r="FB59" s="404"/>
      <c r="FC59" s="404"/>
      <c r="FD59" s="404"/>
      <c r="FE59" s="404"/>
      <c r="FF59" s="1204"/>
      <c r="FG59" s="58"/>
      <c r="FH59" s="404"/>
      <c r="FI59" s="404"/>
      <c r="FJ59" s="404"/>
      <c r="FK59" s="404"/>
      <c r="FL59" s="1204"/>
      <c r="FM59" s="372"/>
      <c r="FN59" s="210"/>
      <c r="FO59" s="210"/>
      <c r="FP59" s="210"/>
      <c r="FQ59" s="210"/>
      <c r="FR59" s="1204"/>
      <c r="FS59" s="58"/>
      <c r="FT59" s="404" t="s">
        <v>93</v>
      </c>
      <c r="FU59" s="404"/>
      <c r="FV59" s="404"/>
      <c r="FW59" s="404"/>
      <c r="FX59" s="1204"/>
      <c r="FY59" s="58"/>
      <c r="FZ59" s="404" t="s">
        <v>93</v>
      </c>
      <c r="GA59" s="404"/>
      <c r="GB59" s="404"/>
      <c r="GC59" s="404"/>
      <c r="GD59" s="1204"/>
      <c r="GE59" s="21"/>
      <c r="GF59" s="21"/>
      <c r="GG59" s="21"/>
      <c r="GH59" s="21"/>
      <c r="GI59" s="21"/>
      <c r="GJ59" s="21"/>
      <c r="GK59" s="21"/>
      <c r="GL59" s="21"/>
      <c r="GM59" s="21"/>
      <c r="GN59" s="21"/>
      <c r="GO59" s="21"/>
      <c r="GP59" s="21"/>
      <c r="GQ59" s="21"/>
      <c r="GR59" s="21"/>
      <c r="GS59" s="21"/>
      <c r="GT59" s="21"/>
      <c r="GU59" s="1230"/>
      <c r="GV59" s="310"/>
      <c r="GW59" s="669" t="s">
        <v>1072</v>
      </c>
      <c r="GX59" s="271"/>
      <c r="GY59" s="271"/>
    </row>
    <row r="60" spans="1:207" x14ac:dyDescent="0.25">
      <c r="A60" s="404">
        <v>57</v>
      </c>
      <c r="B60" s="346"/>
      <c r="C60" s="908"/>
      <c r="D60" s="210"/>
      <c r="E60" s="210"/>
      <c r="F60" s="210"/>
      <c r="G60" s="419"/>
      <c r="H60" s="1221"/>
      <c r="I60" s="908"/>
      <c r="J60" s="210"/>
      <c r="K60" s="210"/>
      <c r="L60" s="210"/>
      <c r="M60" s="419"/>
      <c r="N60" s="1210"/>
      <c r="O60" s="908"/>
      <c r="P60" s="210"/>
      <c r="Q60" s="210"/>
      <c r="R60" s="210"/>
      <c r="S60" s="419"/>
      <c r="T60" s="1210"/>
      <c r="U60" s="908"/>
      <c r="V60" s="210"/>
      <c r="W60" s="210"/>
      <c r="X60" s="210"/>
      <c r="Y60" s="419"/>
      <c r="Z60" s="1210"/>
      <c r="AA60" s="516"/>
      <c r="AB60" s="404"/>
      <c r="AC60" s="404"/>
      <c r="AD60" s="75"/>
      <c r="AE60" s="76"/>
      <c r="AF60" s="1210"/>
      <c r="AG60" s="1036"/>
      <c r="AH60" s="210"/>
      <c r="AI60" s="210"/>
      <c r="AJ60" s="420"/>
      <c r="AK60" s="421"/>
      <c r="AL60" s="1210"/>
      <c r="AM60" s="765"/>
      <c r="AN60" s="404"/>
      <c r="AO60" s="210"/>
      <c r="AP60" s="420"/>
      <c r="AQ60" s="421"/>
      <c r="AR60" s="1210"/>
      <c r="AS60" s="521"/>
      <c r="AT60" s="210"/>
      <c r="AU60" s="210"/>
      <c r="AV60" s="210"/>
      <c r="AW60" s="419"/>
      <c r="AX60" s="1210"/>
      <c r="AY60" s="521"/>
      <c r="AZ60" s="210"/>
      <c r="BA60" s="210"/>
      <c r="BB60" s="210"/>
      <c r="BC60" s="419"/>
      <c r="BD60" s="1210"/>
      <c r="BE60" s="765"/>
      <c r="BF60" s="404"/>
      <c r="BG60" s="210"/>
      <c r="BH60" s="420"/>
      <c r="BI60" s="421"/>
      <c r="BJ60" s="1210"/>
      <c r="BK60" s="307"/>
      <c r="BL60" s="307"/>
      <c r="BM60" s="234"/>
      <c r="BN60" s="234"/>
      <c r="BO60" s="234"/>
      <c r="BP60" s="21"/>
      <c r="BQ60" s="23"/>
      <c r="BR60" s="1210"/>
      <c r="BS60" s="58"/>
      <c r="BT60" s="404"/>
      <c r="BU60" s="404"/>
      <c r="BV60" s="404"/>
      <c r="BW60" s="67"/>
      <c r="BX60" s="1210"/>
      <c r="BY60" s="516"/>
      <c r="BZ60" s="404"/>
      <c r="CA60" s="404"/>
      <c r="CB60" s="75"/>
      <c r="CC60" s="76"/>
      <c r="CD60" s="1210"/>
      <c r="CE60" s="516"/>
      <c r="CF60" s="404"/>
      <c r="CG60" s="404"/>
      <c r="CH60" s="75"/>
      <c r="CI60" s="76"/>
      <c r="CJ60" s="1210"/>
      <c r="CK60" s="516"/>
      <c r="CL60" s="404"/>
      <c r="CM60" s="404"/>
      <c r="CN60" s="75"/>
      <c r="CO60" s="76"/>
      <c r="CP60" s="1210"/>
      <c r="CQ60" s="516"/>
      <c r="CR60" s="404"/>
      <c r="CS60" s="404"/>
      <c r="CT60" s="75"/>
      <c r="CU60" s="76"/>
      <c r="CV60" s="1210"/>
      <c r="CW60" s="516"/>
      <c r="CX60" s="404"/>
      <c r="CY60" s="404"/>
      <c r="CZ60" s="75"/>
      <c r="DA60" s="76"/>
      <c r="DB60" s="1210"/>
      <c r="DC60" s="516"/>
      <c r="DD60" s="404"/>
      <c r="DE60" s="404"/>
      <c r="DF60" s="75"/>
      <c r="DG60" s="76"/>
      <c r="DH60" s="1210"/>
      <c r="DI60" s="516"/>
      <c r="DJ60" s="404"/>
      <c r="DK60" s="404"/>
      <c r="DL60" s="75"/>
      <c r="DM60" s="76"/>
      <c r="DN60" s="1210"/>
      <c r="DO60" s="516"/>
      <c r="DP60" s="404"/>
      <c r="DQ60" s="404"/>
      <c r="DR60" s="75"/>
      <c r="DS60" s="76"/>
      <c r="DT60" s="1210"/>
      <c r="DU60" s="516"/>
      <c r="DV60" s="404"/>
      <c r="DW60" s="404"/>
      <c r="DX60" s="75"/>
      <c r="DY60" s="76"/>
      <c r="DZ60" s="1210"/>
      <c r="EA60" s="21"/>
      <c r="EB60" s="21"/>
      <c r="EC60" s="21"/>
      <c r="ED60" s="21"/>
      <c r="EE60" s="21"/>
      <c r="EF60" s="21"/>
      <c r="EG60" s="23"/>
      <c r="EH60" s="1210"/>
      <c r="EI60" s="58"/>
      <c r="EJ60" s="404"/>
      <c r="EK60" s="404"/>
      <c r="EL60" s="404"/>
      <c r="EM60" s="404"/>
      <c r="EN60" s="1204"/>
      <c r="EO60" s="58"/>
      <c r="EP60" s="404"/>
      <c r="EQ60" s="404"/>
      <c r="ER60" s="404"/>
      <c r="ES60" s="404"/>
      <c r="ET60" s="1204"/>
      <c r="EU60" s="58"/>
      <c r="EV60" s="404"/>
      <c r="EW60" s="404"/>
      <c r="EX60" s="404"/>
      <c r="EY60" s="404"/>
      <c r="EZ60" s="1204"/>
      <c r="FA60" s="58"/>
      <c r="FB60" s="404"/>
      <c r="FC60" s="404"/>
      <c r="FD60" s="404"/>
      <c r="FE60" s="404"/>
      <c r="FF60" s="1204"/>
      <c r="FG60" s="58"/>
      <c r="FH60" s="404"/>
      <c r="FI60" s="404"/>
      <c r="FJ60" s="404"/>
      <c r="FK60" s="404"/>
      <c r="FL60" s="1204"/>
      <c r="FM60" s="372"/>
      <c r="FN60" s="210"/>
      <c r="FO60" s="210"/>
      <c r="FP60" s="210"/>
      <c r="FQ60" s="210"/>
      <c r="FR60" s="1204"/>
      <c r="FS60" s="58"/>
      <c r="FT60" s="404"/>
      <c r="FU60" s="404"/>
      <c r="FV60" s="404"/>
      <c r="FW60" s="404"/>
      <c r="FX60" s="1204"/>
      <c r="FY60" s="58"/>
      <c r="FZ60" s="404"/>
      <c r="GA60" s="404"/>
      <c r="GB60" s="404"/>
      <c r="GC60" s="404"/>
      <c r="GD60" s="1204"/>
      <c r="GE60" s="21"/>
      <c r="GF60" s="21"/>
      <c r="GG60" s="21"/>
      <c r="GH60" s="21"/>
      <c r="GI60" s="21"/>
      <c r="GJ60" s="21"/>
      <c r="GK60" s="21"/>
      <c r="GL60" s="21"/>
      <c r="GM60" s="21"/>
      <c r="GN60" s="21"/>
      <c r="GO60" s="21"/>
      <c r="GP60" s="21"/>
      <c r="GQ60" s="21"/>
      <c r="GR60" s="21"/>
      <c r="GS60" s="21"/>
      <c r="GT60" s="21"/>
      <c r="GU60" s="1230"/>
      <c r="GV60" s="310"/>
      <c r="GW60" s="669" t="s">
        <v>1072</v>
      </c>
      <c r="GX60" s="271"/>
      <c r="GY60" s="271"/>
    </row>
    <row r="61" spans="1:207" x14ac:dyDescent="0.25">
      <c r="A61" s="404">
        <v>58</v>
      </c>
      <c r="B61" s="346"/>
      <c r="C61" s="908"/>
      <c r="D61" s="210"/>
      <c r="E61" s="210"/>
      <c r="F61" s="210"/>
      <c r="G61" s="419"/>
      <c r="H61" s="1221"/>
      <c r="I61" s="908"/>
      <c r="J61" s="210"/>
      <c r="K61" s="210"/>
      <c r="L61" s="210"/>
      <c r="M61" s="419"/>
      <c r="N61" s="1210"/>
      <c r="O61" s="908"/>
      <c r="P61" s="210"/>
      <c r="Q61" s="210"/>
      <c r="R61" s="210"/>
      <c r="S61" s="419"/>
      <c r="T61" s="1210"/>
      <c r="U61" s="908"/>
      <c r="V61" s="210"/>
      <c r="W61" s="210"/>
      <c r="X61" s="210"/>
      <c r="Y61" s="419"/>
      <c r="Z61" s="1210"/>
      <c r="AA61" s="516"/>
      <c r="AB61" s="404"/>
      <c r="AC61" s="404"/>
      <c r="AD61" s="75"/>
      <c r="AE61" s="76"/>
      <c r="AF61" s="1210"/>
      <c r="AG61" s="1036"/>
      <c r="AH61" s="210"/>
      <c r="AI61" s="210"/>
      <c r="AJ61" s="420"/>
      <c r="AK61" s="421"/>
      <c r="AL61" s="1210"/>
      <c r="AM61" s="765"/>
      <c r="AN61" s="404"/>
      <c r="AO61" s="210"/>
      <c r="AP61" s="420"/>
      <c r="AQ61" s="421"/>
      <c r="AR61" s="1210"/>
      <c r="AS61" s="521"/>
      <c r="AT61" s="210"/>
      <c r="AU61" s="210"/>
      <c r="AV61" s="210"/>
      <c r="AW61" s="419"/>
      <c r="AX61" s="1210"/>
      <c r="AY61" s="521"/>
      <c r="AZ61" s="210"/>
      <c r="BA61" s="210"/>
      <c r="BB61" s="210"/>
      <c r="BC61" s="419"/>
      <c r="BD61" s="1210"/>
      <c r="BE61" s="765"/>
      <c r="BF61" s="404"/>
      <c r="BG61" s="210"/>
      <c r="BH61" s="420"/>
      <c r="BI61" s="421"/>
      <c r="BJ61" s="1210"/>
      <c r="BK61" s="307"/>
      <c r="BL61" s="307"/>
      <c r="BM61" s="307"/>
      <c r="BN61" s="234"/>
      <c r="BO61" s="234"/>
      <c r="BP61" s="21"/>
      <c r="BQ61" s="23"/>
      <c r="BR61" s="1210"/>
      <c r="BS61" s="58"/>
      <c r="BT61" s="404"/>
      <c r="BU61" s="404"/>
      <c r="BV61" s="404"/>
      <c r="BW61" s="67"/>
      <c r="BX61" s="1210"/>
      <c r="BY61" s="516"/>
      <c r="BZ61" s="404"/>
      <c r="CA61" s="404"/>
      <c r="CB61" s="75"/>
      <c r="CC61" s="76"/>
      <c r="CD61" s="1210"/>
      <c r="CE61" s="516"/>
      <c r="CF61" s="404"/>
      <c r="CG61" s="404"/>
      <c r="CH61" s="75"/>
      <c r="CI61" s="76"/>
      <c r="CJ61" s="1210"/>
      <c r="CK61" s="516"/>
      <c r="CL61" s="404"/>
      <c r="CM61" s="404"/>
      <c r="CN61" s="75"/>
      <c r="CO61" s="76"/>
      <c r="CP61" s="1210"/>
      <c r="CQ61" s="516"/>
      <c r="CR61" s="404"/>
      <c r="CS61" s="404"/>
      <c r="CT61" s="75"/>
      <c r="CU61" s="76"/>
      <c r="CV61" s="1210"/>
      <c r="CW61" s="516"/>
      <c r="CX61" s="404"/>
      <c r="CY61" s="404"/>
      <c r="CZ61" s="75"/>
      <c r="DA61" s="76"/>
      <c r="DB61" s="1210"/>
      <c r="DC61" s="516"/>
      <c r="DD61" s="404"/>
      <c r="DE61" s="404"/>
      <c r="DF61" s="75"/>
      <c r="DG61" s="76"/>
      <c r="DH61" s="1210"/>
      <c r="DI61" s="516"/>
      <c r="DJ61" s="404"/>
      <c r="DK61" s="404"/>
      <c r="DL61" s="75"/>
      <c r="DM61" s="76"/>
      <c r="DN61" s="1210"/>
      <c r="DO61" s="516"/>
      <c r="DP61" s="404"/>
      <c r="DQ61" s="404"/>
      <c r="DR61" s="75"/>
      <c r="DS61" s="76"/>
      <c r="DT61" s="1210"/>
      <c r="DU61" s="516"/>
      <c r="DV61" s="404"/>
      <c r="DW61" s="404"/>
      <c r="DX61" s="75"/>
      <c r="DY61" s="76"/>
      <c r="DZ61" s="1210"/>
      <c r="EA61" s="21"/>
      <c r="EB61" s="21"/>
      <c r="EC61" s="21"/>
      <c r="ED61" s="21"/>
      <c r="EE61" s="21"/>
      <c r="EF61" s="21"/>
      <c r="EG61" s="23"/>
      <c r="EH61" s="1210"/>
      <c r="EI61" s="58"/>
      <c r="EJ61" s="404"/>
      <c r="EK61" s="404"/>
      <c r="EL61" s="404"/>
      <c r="EM61" s="404"/>
      <c r="EN61" s="1204"/>
      <c r="EO61" s="58"/>
      <c r="EP61" s="404"/>
      <c r="EQ61" s="404"/>
      <c r="ER61" s="404"/>
      <c r="ES61" s="404"/>
      <c r="ET61" s="1204"/>
      <c r="EU61" s="58"/>
      <c r="EV61" s="404"/>
      <c r="EW61" s="404"/>
      <c r="EX61" s="404"/>
      <c r="EY61" s="404"/>
      <c r="EZ61" s="1204"/>
      <c r="FA61" s="58"/>
      <c r="FB61" s="404"/>
      <c r="FC61" s="404"/>
      <c r="FD61" s="404"/>
      <c r="FE61" s="404"/>
      <c r="FF61" s="1204"/>
      <c r="FG61" s="58"/>
      <c r="FH61" s="404"/>
      <c r="FI61" s="404"/>
      <c r="FJ61" s="404"/>
      <c r="FK61" s="404"/>
      <c r="FL61" s="1204"/>
      <c r="FM61" s="372"/>
      <c r="FN61" s="210"/>
      <c r="FO61" s="210"/>
      <c r="FP61" s="210"/>
      <c r="FQ61" s="210"/>
      <c r="FR61" s="1204"/>
      <c r="FS61" s="58"/>
      <c r="FT61" s="404"/>
      <c r="FU61" s="404"/>
      <c r="FV61" s="404"/>
      <c r="FW61" s="404"/>
      <c r="FX61" s="1204"/>
      <c r="FY61" s="58"/>
      <c r="FZ61" s="404"/>
      <c r="GA61" s="404"/>
      <c r="GB61" s="404"/>
      <c r="GC61" s="404"/>
      <c r="GD61" s="1204"/>
      <c r="GE61" s="21"/>
      <c r="GF61" s="21"/>
      <c r="GG61" s="21"/>
      <c r="GH61" s="21"/>
      <c r="GI61" s="21"/>
      <c r="GJ61" s="21"/>
      <c r="GK61" s="21"/>
      <c r="GL61" s="21"/>
      <c r="GM61" s="21"/>
      <c r="GN61" s="21"/>
      <c r="GO61" s="21"/>
      <c r="GP61" s="21"/>
      <c r="GQ61" s="21"/>
      <c r="GR61" s="21"/>
      <c r="GS61" s="21"/>
      <c r="GT61" s="21"/>
      <c r="GU61" s="1230"/>
      <c r="GV61" s="358"/>
      <c r="GW61" s="669" t="s">
        <v>1072</v>
      </c>
      <c r="GX61" s="271"/>
      <c r="GY61" s="688"/>
    </row>
    <row r="62" spans="1:207" x14ac:dyDescent="0.25">
      <c r="A62" s="404">
        <v>59</v>
      </c>
      <c r="B62" s="346"/>
      <c r="C62" s="908"/>
      <c r="D62" s="210"/>
      <c r="E62" s="210"/>
      <c r="F62" s="210"/>
      <c r="G62" s="419"/>
      <c r="H62" s="1221"/>
      <c r="I62" s="908"/>
      <c r="J62" s="210"/>
      <c r="K62" s="210"/>
      <c r="L62" s="210"/>
      <c r="M62" s="419"/>
      <c r="N62" s="1210"/>
      <c r="O62" s="908"/>
      <c r="P62" s="210"/>
      <c r="Q62" s="210"/>
      <c r="R62" s="210"/>
      <c r="S62" s="419"/>
      <c r="T62" s="1210"/>
      <c r="U62" s="908"/>
      <c r="V62" s="210"/>
      <c r="W62" s="210"/>
      <c r="X62" s="210"/>
      <c r="Y62" s="419"/>
      <c r="Z62" s="1210"/>
      <c r="AA62" s="516"/>
      <c r="AB62" s="404"/>
      <c r="AC62" s="404"/>
      <c r="AD62" s="75"/>
      <c r="AE62" s="76"/>
      <c r="AF62" s="1210"/>
      <c r="AG62" s="1036"/>
      <c r="AH62" s="210"/>
      <c r="AI62" s="210"/>
      <c r="AJ62" s="420"/>
      <c r="AK62" s="421"/>
      <c r="AL62" s="1210"/>
      <c r="AM62" s="765"/>
      <c r="AN62" s="404"/>
      <c r="AO62" s="210"/>
      <c r="AP62" s="420"/>
      <c r="AQ62" s="421"/>
      <c r="AR62" s="1210"/>
      <c r="AS62" s="521"/>
      <c r="AT62" s="210"/>
      <c r="AU62" s="210"/>
      <c r="AV62" s="210"/>
      <c r="AW62" s="419"/>
      <c r="AX62" s="1210"/>
      <c r="AY62" s="521"/>
      <c r="AZ62" s="210"/>
      <c r="BA62" s="210"/>
      <c r="BB62" s="210"/>
      <c r="BC62" s="419"/>
      <c r="BD62" s="1210"/>
      <c r="BE62" s="765"/>
      <c r="BF62" s="404"/>
      <c r="BG62" s="210"/>
      <c r="BH62" s="420"/>
      <c r="BI62" s="421"/>
      <c r="BJ62" s="1210"/>
      <c r="BK62" s="307"/>
      <c r="BL62" s="307"/>
      <c r="BM62" s="307"/>
      <c r="BN62" s="234"/>
      <c r="BO62" s="234"/>
      <c r="BP62" s="21"/>
      <c r="BQ62" s="23"/>
      <c r="BR62" s="1210"/>
      <c r="BS62" s="58"/>
      <c r="BT62" s="404"/>
      <c r="BU62" s="404"/>
      <c r="BV62" s="404"/>
      <c r="BW62" s="67"/>
      <c r="BX62" s="1210"/>
      <c r="BY62" s="516"/>
      <c r="BZ62" s="404"/>
      <c r="CA62" s="404"/>
      <c r="CB62" s="75"/>
      <c r="CC62" s="76"/>
      <c r="CD62" s="1210"/>
      <c r="CE62" s="516"/>
      <c r="CF62" s="404"/>
      <c r="CG62" s="404"/>
      <c r="CH62" s="75"/>
      <c r="CI62" s="76"/>
      <c r="CJ62" s="1210"/>
      <c r="CK62" s="516"/>
      <c r="CL62" s="404"/>
      <c r="CM62" s="404"/>
      <c r="CN62" s="75"/>
      <c r="CO62" s="76"/>
      <c r="CP62" s="1210"/>
      <c r="CQ62" s="516"/>
      <c r="CR62" s="404"/>
      <c r="CS62" s="404"/>
      <c r="CT62" s="75"/>
      <c r="CU62" s="76"/>
      <c r="CV62" s="1210"/>
      <c r="CW62" s="516"/>
      <c r="CX62" s="404"/>
      <c r="CY62" s="404"/>
      <c r="CZ62" s="75"/>
      <c r="DA62" s="76"/>
      <c r="DB62" s="1210"/>
      <c r="DC62" s="516"/>
      <c r="DD62" s="404"/>
      <c r="DE62" s="404"/>
      <c r="DF62" s="75"/>
      <c r="DG62" s="76"/>
      <c r="DH62" s="1210"/>
      <c r="DI62" s="516"/>
      <c r="DJ62" s="404"/>
      <c r="DK62" s="404"/>
      <c r="DL62" s="75"/>
      <c r="DM62" s="76"/>
      <c r="DN62" s="1210"/>
      <c r="DO62" s="516"/>
      <c r="DP62" s="404"/>
      <c r="DQ62" s="404"/>
      <c r="DR62" s="75"/>
      <c r="DS62" s="76"/>
      <c r="DT62" s="1210"/>
      <c r="DU62" s="516"/>
      <c r="DV62" s="404"/>
      <c r="DW62" s="404"/>
      <c r="DX62" s="75"/>
      <c r="DY62" s="76"/>
      <c r="DZ62" s="1210"/>
      <c r="EA62" s="21"/>
      <c r="EB62" s="21"/>
      <c r="EC62" s="21"/>
      <c r="ED62" s="21"/>
      <c r="EE62" s="21"/>
      <c r="EF62" s="21"/>
      <c r="EG62" s="23"/>
      <c r="EH62" s="1210"/>
      <c r="EI62" s="58"/>
      <c r="EJ62" s="404"/>
      <c r="EK62" s="404"/>
      <c r="EL62" s="404"/>
      <c r="EM62" s="404"/>
      <c r="EN62" s="1204"/>
      <c r="EO62" s="58"/>
      <c r="EP62" s="404"/>
      <c r="EQ62" s="404"/>
      <c r="ER62" s="404"/>
      <c r="ES62" s="404"/>
      <c r="ET62" s="1204"/>
      <c r="EU62" s="58"/>
      <c r="EV62" s="404"/>
      <c r="EW62" s="404"/>
      <c r="EX62" s="404"/>
      <c r="EY62" s="404"/>
      <c r="EZ62" s="1204"/>
      <c r="FA62" s="58"/>
      <c r="FB62" s="404"/>
      <c r="FC62" s="404"/>
      <c r="FD62" s="404"/>
      <c r="FE62" s="404"/>
      <c r="FF62" s="1204"/>
      <c r="FG62" s="58"/>
      <c r="FH62" s="404"/>
      <c r="FI62" s="404"/>
      <c r="FJ62" s="404"/>
      <c r="FK62" s="404"/>
      <c r="FL62" s="1204"/>
      <c r="FM62" s="372"/>
      <c r="FN62" s="210"/>
      <c r="FO62" s="210"/>
      <c r="FP62" s="210"/>
      <c r="FQ62" s="210"/>
      <c r="FR62" s="1204"/>
      <c r="FS62" s="58"/>
      <c r="FT62" s="404"/>
      <c r="FU62" s="404"/>
      <c r="FV62" s="404"/>
      <c r="FW62" s="404"/>
      <c r="FX62" s="1204"/>
      <c r="FY62" s="58"/>
      <c r="FZ62" s="404"/>
      <c r="GA62" s="404"/>
      <c r="GB62" s="404"/>
      <c r="GC62" s="404"/>
      <c r="GD62" s="1204"/>
      <c r="GE62" s="21"/>
      <c r="GF62" s="21"/>
      <c r="GG62" s="21"/>
      <c r="GH62" s="21"/>
      <c r="GI62" s="21"/>
      <c r="GJ62" s="21"/>
      <c r="GK62" s="21"/>
      <c r="GL62" s="21"/>
      <c r="GM62" s="21"/>
      <c r="GN62" s="21"/>
      <c r="GO62" s="21"/>
      <c r="GP62" s="21"/>
      <c r="GQ62" s="21"/>
      <c r="GR62" s="21"/>
      <c r="GS62" s="21"/>
      <c r="GT62" s="21"/>
      <c r="GU62" s="1230"/>
      <c r="GV62" s="358"/>
      <c r="GW62" s="669" t="s">
        <v>1072</v>
      </c>
      <c r="GX62" s="271"/>
      <c r="GY62" s="271"/>
    </row>
    <row r="63" spans="1:207" x14ac:dyDescent="0.25">
      <c r="A63" s="404">
        <v>60</v>
      </c>
      <c r="B63" s="346"/>
      <c r="C63" s="908"/>
      <c r="D63" s="210"/>
      <c r="E63" s="210"/>
      <c r="F63" s="210"/>
      <c r="G63" s="419"/>
      <c r="H63" s="1221"/>
      <c r="I63" s="908"/>
      <c r="J63" s="210"/>
      <c r="K63" s="210"/>
      <c r="L63" s="210"/>
      <c r="M63" s="419"/>
      <c r="N63" s="1210"/>
      <c r="O63" s="908"/>
      <c r="P63" s="210"/>
      <c r="Q63" s="210"/>
      <c r="R63" s="210"/>
      <c r="S63" s="419"/>
      <c r="T63" s="1210"/>
      <c r="U63" s="908"/>
      <c r="V63" s="210"/>
      <c r="W63" s="210"/>
      <c r="X63" s="210"/>
      <c r="Y63" s="419"/>
      <c r="Z63" s="1210"/>
      <c r="AA63" s="516"/>
      <c r="AB63" s="404"/>
      <c r="AC63" s="404"/>
      <c r="AD63" s="75"/>
      <c r="AE63" s="76"/>
      <c r="AF63" s="1210"/>
      <c r="AG63" s="1036"/>
      <c r="AH63" s="210"/>
      <c r="AI63" s="210"/>
      <c r="AJ63" s="420"/>
      <c r="AK63" s="421"/>
      <c r="AL63" s="1210"/>
      <c r="AM63" s="765"/>
      <c r="AN63" s="404"/>
      <c r="AO63" s="210"/>
      <c r="AP63" s="420"/>
      <c r="AQ63" s="421"/>
      <c r="AR63" s="1210"/>
      <c r="AS63" s="521"/>
      <c r="AT63" s="404"/>
      <c r="AU63" s="210"/>
      <c r="AV63" s="210"/>
      <c r="AW63" s="419"/>
      <c r="AX63" s="1210"/>
      <c r="AY63" s="521"/>
      <c r="AZ63" s="210"/>
      <c r="BA63" s="210"/>
      <c r="BB63" s="210"/>
      <c r="BC63" s="419"/>
      <c r="BD63" s="1210"/>
      <c r="BE63" s="765"/>
      <c r="BF63" s="404"/>
      <c r="BG63" s="210"/>
      <c r="BH63" s="420"/>
      <c r="BI63" s="421"/>
      <c r="BJ63" s="1210"/>
      <c r="BK63" s="307"/>
      <c r="BL63" s="307"/>
      <c r="BM63" s="307"/>
      <c r="BN63" s="234"/>
      <c r="BO63" s="234"/>
      <c r="BP63" s="21"/>
      <c r="BQ63" s="23"/>
      <c r="BR63" s="1210"/>
      <c r="BS63" s="58"/>
      <c r="BT63" s="404"/>
      <c r="BU63" s="404"/>
      <c r="BV63" s="404"/>
      <c r="BW63" s="67"/>
      <c r="BX63" s="1210"/>
      <c r="BY63" s="516"/>
      <c r="BZ63" s="404"/>
      <c r="CA63" s="404"/>
      <c r="CB63" s="75"/>
      <c r="CC63" s="76"/>
      <c r="CD63" s="1210"/>
      <c r="CE63" s="516"/>
      <c r="CF63" s="404"/>
      <c r="CG63" s="404"/>
      <c r="CH63" s="75"/>
      <c r="CI63" s="76"/>
      <c r="CJ63" s="1210"/>
      <c r="CK63" s="516"/>
      <c r="CL63" s="404"/>
      <c r="CM63" s="404"/>
      <c r="CN63" s="75"/>
      <c r="CO63" s="76"/>
      <c r="CP63" s="1210"/>
      <c r="CQ63" s="516"/>
      <c r="CR63" s="404"/>
      <c r="CS63" s="404"/>
      <c r="CT63" s="75"/>
      <c r="CU63" s="76"/>
      <c r="CV63" s="1210"/>
      <c r="CW63" s="516"/>
      <c r="CX63" s="404"/>
      <c r="CY63" s="404"/>
      <c r="CZ63" s="75"/>
      <c r="DA63" s="76"/>
      <c r="DB63" s="1210"/>
      <c r="DC63" s="516"/>
      <c r="DD63" s="404"/>
      <c r="DE63" s="404"/>
      <c r="DF63" s="75"/>
      <c r="DG63" s="76"/>
      <c r="DH63" s="1210"/>
      <c r="DI63" s="516"/>
      <c r="DJ63" s="404"/>
      <c r="DK63" s="404"/>
      <c r="DL63" s="75"/>
      <c r="DM63" s="76"/>
      <c r="DN63" s="1210"/>
      <c r="DO63" s="516"/>
      <c r="DP63" s="404"/>
      <c r="DQ63" s="404"/>
      <c r="DR63" s="75"/>
      <c r="DS63" s="76"/>
      <c r="DT63" s="1210"/>
      <c r="DU63" s="516"/>
      <c r="DV63" s="404"/>
      <c r="DW63" s="404"/>
      <c r="DX63" s="75"/>
      <c r="DY63" s="76"/>
      <c r="DZ63" s="1210"/>
      <c r="EA63" s="21"/>
      <c r="EB63" s="21"/>
      <c r="EC63" s="21"/>
      <c r="ED63" s="21"/>
      <c r="EE63" s="21"/>
      <c r="EF63" s="21"/>
      <c r="EG63" s="23"/>
      <c r="EH63" s="1210"/>
      <c r="EI63" s="58"/>
      <c r="EJ63" s="404"/>
      <c r="EK63" s="404"/>
      <c r="EL63" s="404"/>
      <c r="EM63" s="404"/>
      <c r="EN63" s="1204"/>
      <c r="EO63" s="58"/>
      <c r="EP63" s="404"/>
      <c r="EQ63" s="404"/>
      <c r="ER63" s="404"/>
      <c r="ES63" s="404"/>
      <c r="ET63" s="1204"/>
      <c r="EU63" s="58"/>
      <c r="EV63" s="404"/>
      <c r="EW63" s="404"/>
      <c r="EX63" s="404"/>
      <c r="EY63" s="404"/>
      <c r="EZ63" s="1204"/>
      <c r="FA63" s="58"/>
      <c r="FB63" s="404"/>
      <c r="FC63" s="404"/>
      <c r="FD63" s="404"/>
      <c r="FE63" s="404"/>
      <c r="FF63" s="1204"/>
      <c r="FG63" s="58"/>
      <c r="FH63" s="404"/>
      <c r="FI63" s="404"/>
      <c r="FJ63" s="404"/>
      <c r="FK63" s="404"/>
      <c r="FL63" s="1204"/>
      <c r="FM63" s="372"/>
      <c r="FN63" s="210"/>
      <c r="FO63" s="210"/>
      <c r="FP63" s="210"/>
      <c r="FQ63" s="210"/>
      <c r="FR63" s="1204"/>
      <c r="FS63" s="58"/>
      <c r="FT63" s="404"/>
      <c r="FU63" s="404"/>
      <c r="FV63" s="404"/>
      <c r="FW63" s="404"/>
      <c r="FX63" s="1204"/>
      <c r="FY63" s="58"/>
      <c r="FZ63" s="404"/>
      <c r="GA63" s="404"/>
      <c r="GB63" s="404"/>
      <c r="GC63" s="404"/>
      <c r="GD63" s="1204"/>
      <c r="GE63" s="21"/>
      <c r="GF63" s="21"/>
      <c r="GG63" s="21"/>
      <c r="GH63" s="21"/>
      <c r="GI63" s="21"/>
      <c r="GJ63" s="21"/>
      <c r="GK63" s="21"/>
      <c r="GL63" s="21"/>
      <c r="GM63" s="21"/>
      <c r="GN63" s="21"/>
      <c r="GO63" s="21"/>
      <c r="GP63" s="21"/>
      <c r="GQ63" s="21"/>
      <c r="GR63" s="21"/>
      <c r="GS63" s="21"/>
      <c r="GT63" s="21"/>
      <c r="GU63" s="1230"/>
      <c r="GV63" s="358"/>
      <c r="GW63" s="669" t="s">
        <v>1072</v>
      </c>
      <c r="GX63" s="271"/>
      <c r="GY63" s="688"/>
    </row>
    <row r="64" spans="1:207" x14ac:dyDescent="0.25">
      <c r="A64" s="404">
        <v>61</v>
      </c>
      <c r="B64" s="346"/>
      <c r="C64" s="908"/>
      <c r="D64" s="210"/>
      <c r="E64" s="210"/>
      <c r="F64" s="210"/>
      <c r="G64" s="419"/>
      <c r="H64" s="1221"/>
      <c r="I64" s="908"/>
      <c r="J64" s="210"/>
      <c r="K64" s="210"/>
      <c r="L64" s="210"/>
      <c r="M64" s="419"/>
      <c r="N64" s="1210"/>
      <c r="O64" s="908"/>
      <c r="P64" s="210"/>
      <c r="Q64" s="210"/>
      <c r="R64" s="210"/>
      <c r="S64" s="419"/>
      <c r="T64" s="1210"/>
      <c r="U64" s="908"/>
      <c r="V64" s="404"/>
      <c r="W64" s="404"/>
      <c r="X64" s="404"/>
      <c r="Y64" s="67"/>
      <c r="Z64" s="1210"/>
      <c r="AA64" s="516"/>
      <c r="AB64" s="404"/>
      <c r="AC64" s="404"/>
      <c r="AD64" s="75"/>
      <c r="AE64" s="76"/>
      <c r="AF64" s="1210"/>
      <c r="AG64" s="1036"/>
      <c r="AH64" s="210"/>
      <c r="AI64" s="210"/>
      <c r="AJ64" s="420"/>
      <c r="AK64" s="421"/>
      <c r="AL64" s="1210"/>
      <c r="AM64" s="765"/>
      <c r="AN64" s="404"/>
      <c r="AO64" s="210"/>
      <c r="AP64" s="420"/>
      <c r="AQ64" s="421"/>
      <c r="AR64" s="1210"/>
      <c r="AS64" s="521"/>
      <c r="AT64" s="404"/>
      <c r="AU64" s="210"/>
      <c r="AV64" s="210"/>
      <c r="AW64" s="419"/>
      <c r="AX64" s="1210"/>
      <c r="AY64" s="521"/>
      <c r="AZ64" s="404"/>
      <c r="BA64" s="404"/>
      <c r="BB64" s="404"/>
      <c r="BC64" s="67"/>
      <c r="BD64" s="1210"/>
      <c r="BE64" s="765"/>
      <c r="BF64" s="404"/>
      <c r="BG64" s="210"/>
      <c r="BH64" s="420"/>
      <c r="BI64" s="421"/>
      <c r="BJ64" s="1210"/>
      <c r="BK64" s="307"/>
      <c r="BL64" s="307"/>
      <c r="BM64" s="307"/>
      <c r="BN64" s="234"/>
      <c r="BO64" s="234"/>
      <c r="BP64" s="21"/>
      <c r="BQ64" s="23"/>
      <c r="BR64" s="1210"/>
      <c r="BS64" s="58"/>
      <c r="BT64" s="404"/>
      <c r="BU64" s="404"/>
      <c r="BV64" s="404"/>
      <c r="BW64" s="67"/>
      <c r="BX64" s="1210"/>
      <c r="BY64" s="516"/>
      <c r="BZ64" s="404"/>
      <c r="CA64" s="404"/>
      <c r="CB64" s="75"/>
      <c r="CC64" s="76"/>
      <c r="CD64" s="1210"/>
      <c r="CE64" s="516"/>
      <c r="CF64" s="404"/>
      <c r="CG64" s="404"/>
      <c r="CH64" s="75"/>
      <c r="CI64" s="76"/>
      <c r="CJ64" s="1210"/>
      <c r="CK64" s="516"/>
      <c r="CL64" s="404"/>
      <c r="CM64" s="404"/>
      <c r="CN64" s="75"/>
      <c r="CO64" s="76"/>
      <c r="CP64" s="1210"/>
      <c r="CQ64" s="516"/>
      <c r="CR64" s="404"/>
      <c r="CS64" s="404"/>
      <c r="CT64" s="75"/>
      <c r="CU64" s="76"/>
      <c r="CV64" s="1210"/>
      <c r="CW64" s="516"/>
      <c r="CX64" s="404"/>
      <c r="CY64" s="404"/>
      <c r="CZ64" s="75"/>
      <c r="DA64" s="76"/>
      <c r="DB64" s="1210"/>
      <c r="DC64" s="516"/>
      <c r="DD64" s="404"/>
      <c r="DE64" s="404"/>
      <c r="DF64" s="75"/>
      <c r="DG64" s="76"/>
      <c r="DH64" s="1210"/>
      <c r="DI64" s="516"/>
      <c r="DJ64" s="404"/>
      <c r="DK64" s="404"/>
      <c r="DL64" s="75"/>
      <c r="DM64" s="76"/>
      <c r="DN64" s="1210"/>
      <c r="DO64" s="516"/>
      <c r="DP64" s="404"/>
      <c r="DQ64" s="404"/>
      <c r="DR64" s="75"/>
      <c r="DS64" s="76"/>
      <c r="DT64" s="1210"/>
      <c r="DU64" s="516"/>
      <c r="DV64" s="404"/>
      <c r="DW64" s="404"/>
      <c r="DX64" s="75"/>
      <c r="DY64" s="76"/>
      <c r="DZ64" s="1210"/>
      <c r="EA64" s="21"/>
      <c r="EB64" s="21"/>
      <c r="EC64" s="21"/>
      <c r="ED64" s="21"/>
      <c r="EE64" s="21"/>
      <c r="EF64" s="21"/>
      <c r="EG64" s="23"/>
      <c r="EH64" s="1210"/>
      <c r="EI64" s="58"/>
      <c r="EJ64" s="404"/>
      <c r="EK64" s="404"/>
      <c r="EL64" s="404"/>
      <c r="EM64" s="404"/>
      <c r="EN64" s="1204"/>
      <c r="EO64" s="58"/>
      <c r="EP64" s="404"/>
      <c r="EQ64" s="404"/>
      <c r="ER64" s="404"/>
      <c r="ES64" s="404"/>
      <c r="ET64" s="1204"/>
      <c r="EU64" s="58"/>
      <c r="EV64" s="404"/>
      <c r="EW64" s="404"/>
      <c r="EX64" s="404"/>
      <c r="EY64" s="404"/>
      <c r="EZ64" s="1204"/>
      <c r="FA64" s="58"/>
      <c r="FB64" s="404"/>
      <c r="FC64" s="404"/>
      <c r="FD64" s="404"/>
      <c r="FE64" s="404"/>
      <c r="FF64" s="1204"/>
      <c r="FG64" s="58"/>
      <c r="FH64" s="404"/>
      <c r="FI64" s="404"/>
      <c r="FJ64" s="404"/>
      <c r="FK64" s="404"/>
      <c r="FL64" s="1204"/>
      <c r="FM64" s="372"/>
      <c r="FN64" s="210"/>
      <c r="FO64" s="210"/>
      <c r="FP64" s="210"/>
      <c r="FQ64" s="210"/>
      <c r="FR64" s="1204"/>
      <c r="FS64" s="58"/>
      <c r="FT64" s="404"/>
      <c r="FU64" s="404"/>
      <c r="FV64" s="404"/>
      <c r="FW64" s="404"/>
      <c r="FX64" s="1204"/>
      <c r="FY64" s="58"/>
      <c r="FZ64" s="404"/>
      <c r="GA64" s="404"/>
      <c r="GB64" s="404"/>
      <c r="GC64" s="404"/>
      <c r="GD64" s="1204"/>
      <c r="GE64" s="21"/>
      <c r="GF64" s="21"/>
      <c r="GG64" s="21"/>
      <c r="GH64" s="21"/>
      <c r="GI64" s="21"/>
      <c r="GJ64" s="21"/>
      <c r="GK64" s="21"/>
      <c r="GL64" s="21"/>
      <c r="GM64" s="21"/>
      <c r="GN64" s="21"/>
      <c r="GO64" s="21"/>
      <c r="GP64" s="21"/>
      <c r="GQ64" s="21"/>
      <c r="GR64" s="21"/>
      <c r="GS64" s="21"/>
      <c r="GT64" s="21"/>
      <c r="GU64" s="1230"/>
      <c r="GV64" s="358"/>
      <c r="GW64" s="669" t="s">
        <v>1072</v>
      </c>
      <c r="GX64" s="271"/>
      <c r="GY64" s="271"/>
    </row>
    <row r="65" spans="1:207" x14ac:dyDescent="0.25">
      <c r="A65" s="404">
        <v>62</v>
      </c>
      <c r="B65" s="346"/>
      <c r="C65" s="908"/>
      <c r="D65" s="404"/>
      <c r="E65" s="404"/>
      <c r="F65" s="404"/>
      <c r="G65" s="67"/>
      <c r="H65" s="1221"/>
      <c r="I65" s="908"/>
      <c r="J65" s="404"/>
      <c r="K65" s="404"/>
      <c r="L65" s="404"/>
      <c r="M65" s="67"/>
      <c r="N65" s="1210"/>
      <c r="O65" s="908"/>
      <c r="P65" s="404"/>
      <c r="Q65" s="210"/>
      <c r="R65" s="210"/>
      <c r="S65" s="419"/>
      <c r="T65" s="1210"/>
      <c r="U65" s="908"/>
      <c r="V65" s="404"/>
      <c r="W65" s="404"/>
      <c r="X65" s="404"/>
      <c r="Y65" s="67"/>
      <c r="Z65" s="1210"/>
      <c r="AA65" s="516"/>
      <c r="AB65" s="404"/>
      <c r="AC65" s="404"/>
      <c r="AD65" s="75"/>
      <c r="AE65" s="76"/>
      <c r="AF65" s="1210"/>
      <c r="AG65" s="1036"/>
      <c r="AH65" s="210"/>
      <c r="AI65" s="210"/>
      <c r="AJ65" s="420"/>
      <c r="AK65" s="421"/>
      <c r="AL65" s="1210"/>
      <c r="AM65" s="765"/>
      <c r="AN65" s="404"/>
      <c r="AO65" s="210"/>
      <c r="AP65" s="420"/>
      <c r="AQ65" s="421"/>
      <c r="AR65" s="1210"/>
      <c r="AS65" s="521"/>
      <c r="AT65" s="404"/>
      <c r="AU65" s="210"/>
      <c r="AV65" s="210"/>
      <c r="AW65" s="419"/>
      <c r="AX65" s="1210"/>
      <c r="AY65" s="521"/>
      <c r="AZ65" s="404"/>
      <c r="BA65" s="404"/>
      <c r="BB65" s="404"/>
      <c r="BC65" s="67"/>
      <c r="BD65" s="1210"/>
      <c r="BE65" s="765"/>
      <c r="BF65" s="404"/>
      <c r="BG65" s="210"/>
      <c r="BH65" s="420"/>
      <c r="BI65" s="421"/>
      <c r="BJ65" s="1210"/>
      <c r="BK65" s="307"/>
      <c r="BL65" s="307"/>
      <c r="BM65" s="307"/>
      <c r="BN65" s="234"/>
      <c r="BO65" s="234"/>
      <c r="BP65" s="21"/>
      <c r="BQ65" s="23"/>
      <c r="BR65" s="1210"/>
      <c r="BS65" s="58"/>
      <c r="BT65" s="404"/>
      <c r="BU65" s="404"/>
      <c r="BV65" s="404"/>
      <c r="BW65" s="67"/>
      <c r="BX65" s="1210"/>
      <c r="BY65" s="516"/>
      <c r="BZ65" s="404"/>
      <c r="CA65" s="404"/>
      <c r="CB65" s="75"/>
      <c r="CC65" s="76"/>
      <c r="CD65" s="1210"/>
      <c r="CE65" s="516"/>
      <c r="CF65" s="404"/>
      <c r="CG65" s="404"/>
      <c r="CH65" s="75"/>
      <c r="CI65" s="76"/>
      <c r="CJ65" s="1210"/>
      <c r="CK65" s="516"/>
      <c r="CL65" s="404"/>
      <c r="CM65" s="404"/>
      <c r="CN65" s="75"/>
      <c r="CO65" s="76"/>
      <c r="CP65" s="1210"/>
      <c r="CQ65" s="516"/>
      <c r="CR65" s="404"/>
      <c r="CS65" s="404"/>
      <c r="CT65" s="75"/>
      <c r="CU65" s="76"/>
      <c r="CV65" s="1210"/>
      <c r="CW65" s="516"/>
      <c r="CX65" s="404"/>
      <c r="CY65" s="404"/>
      <c r="CZ65" s="75"/>
      <c r="DA65" s="76"/>
      <c r="DB65" s="1210"/>
      <c r="DC65" s="516"/>
      <c r="DD65" s="404"/>
      <c r="DE65" s="404"/>
      <c r="DF65" s="75"/>
      <c r="DG65" s="76"/>
      <c r="DH65" s="1210"/>
      <c r="DI65" s="516"/>
      <c r="DJ65" s="404"/>
      <c r="DK65" s="404"/>
      <c r="DL65" s="75"/>
      <c r="DM65" s="76"/>
      <c r="DN65" s="1210"/>
      <c r="DO65" s="516"/>
      <c r="DP65" s="404"/>
      <c r="DQ65" s="404"/>
      <c r="DR65" s="75"/>
      <c r="DS65" s="76"/>
      <c r="DT65" s="1210"/>
      <c r="DU65" s="516"/>
      <c r="DV65" s="404"/>
      <c r="DW65" s="404"/>
      <c r="DX65" s="75"/>
      <c r="DY65" s="76"/>
      <c r="DZ65" s="1210"/>
      <c r="EA65" s="21"/>
      <c r="EB65" s="21"/>
      <c r="EC65" s="21"/>
      <c r="ED65" s="21"/>
      <c r="EE65" s="21"/>
      <c r="EF65" s="21"/>
      <c r="EG65" s="23"/>
      <c r="EH65" s="1210"/>
      <c r="EI65" s="58"/>
      <c r="EJ65" s="404"/>
      <c r="EK65" s="404"/>
      <c r="EL65" s="404"/>
      <c r="EM65" s="404"/>
      <c r="EN65" s="1204"/>
      <c r="EO65" s="58"/>
      <c r="EP65" s="404"/>
      <c r="EQ65" s="404"/>
      <c r="ER65" s="404"/>
      <c r="ES65" s="404"/>
      <c r="ET65" s="1204"/>
      <c r="EU65" s="58"/>
      <c r="EV65" s="404"/>
      <c r="EW65" s="404"/>
      <c r="EX65" s="404"/>
      <c r="EY65" s="404"/>
      <c r="EZ65" s="1204"/>
      <c r="FA65" s="58"/>
      <c r="FB65" s="404"/>
      <c r="FC65" s="404"/>
      <c r="FD65" s="404"/>
      <c r="FE65" s="404"/>
      <c r="FF65" s="1204"/>
      <c r="FG65" s="58"/>
      <c r="FH65" s="404"/>
      <c r="FI65" s="404"/>
      <c r="FJ65" s="404"/>
      <c r="FK65" s="404"/>
      <c r="FL65" s="1204"/>
      <c r="FM65" s="372"/>
      <c r="FN65" s="210"/>
      <c r="FO65" s="210"/>
      <c r="FP65" s="210"/>
      <c r="FQ65" s="210"/>
      <c r="FR65" s="1204"/>
      <c r="FS65" s="58"/>
      <c r="FT65" s="404"/>
      <c r="FU65" s="404"/>
      <c r="FV65" s="404"/>
      <c r="FW65" s="404"/>
      <c r="FX65" s="1204"/>
      <c r="FY65" s="58"/>
      <c r="FZ65" s="404"/>
      <c r="GA65" s="404"/>
      <c r="GB65" s="404"/>
      <c r="GC65" s="404"/>
      <c r="GD65" s="1204"/>
      <c r="GE65" s="21"/>
      <c r="GF65" s="21"/>
      <c r="GG65" s="21"/>
      <c r="GH65" s="21"/>
      <c r="GI65" s="21"/>
      <c r="GJ65" s="21"/>
      <c r="GK65" s="21"/>
      <c r="GL65" s="21"/>
      <c r="GM65" s="21"/>
      <c r="GN65" s="21"/>
      <c r="GO65" s="21"/>
      <c r="GP65" s="21"/>
      <c r="GQ65" s="21"/>
      <c r="GR65" s="21"/>
      <c r="GS65" s="21"/>
      <c r="GT65" s="21"/>
      <c r="GU65" s="1230"/>
      <c r="GV65" s="358"/>
      <c r="GW65" s="669" t="s">
        <v>1072</v>
      </c>
      <c r="GX65" s="271"/>
      <c r="GY65" s="271"/>
    </row>
    <row r="66" spans="1:207" x14ac:dyDescent="0.25">
      <c r="A66" s="404">
        <v>63</v>
      </c>
      <c r="B66" s="346"/>
      <c r="C66" s="908"/>
      <c r="D66" s="404"/>
      <c r="E66" s="404"/>
      <c r="F66" s="404"/>
      <c r="G66" s="67"/>
      <c r="H66" s="1221"/>
      <c r="I66" s="908"/>
      <c r="J66" s="404"/>
      <c r="K66" s="404"/>
      <c r="L66" s="404"/>
      <c r="M66" s="67"/>
      <c r="N66" s="1210"/>
      <c r="O66" s="908"/>
      <c r="P66" s="404"/>
      <c r="Q66" s="210"/>
      <c r="R66" s="210"/>
      <c r="S66" s="419"/>
      <c r="T66" s="1210"/>
      <c r="U66" s="908"/>
      <c r="V66" s="404"/>
      <c r="W66" s="404"/>
      <c r="X66" s="404"/>
      <c r="Y66" s="67"/>
      <c r="Z66" s="1210"/>
      <c r="AA66" s="516"/>
      <c r="AB66" s="404"/>
      <c r="AC66" s="404"/>
      <c r="AD66" s="75"/>
      <c r="AE66" s="76"/>
      <c r="AF66" s="1210"/>
      <c r="AG66" s="1036"/>
      <c r="AH66" s="210"/>
      <c r="AI66" s="210"/>
      <c r="AJ66" s="420"/>
      <c r="AK66" s="421"/>
      <c r="AL66" s="1210"/>
      <c r="AM66" s="765"/>
      <c r="AN66" s="404"/>
      <c r="AO66" s="210"/>
      <c r="AP66" s="420"/>
      <c r="AQ66" s="421"/>
      <c r="AR66" s="1210"/>
      <c r="AS66" s="521"/>
      <c r="AT66" s="404"/>
      <c r="AU66" s="210"/>
      <c r="AV66" s="210"/>
      <c r="AW66" s="419"/>
      <c r="AX66" s="1210"/>
      <c r="AY66" s="521"/>
      <c r="AZ66" s="404"/>
      <c r="BA66" s="404"/>
      <c r="BB66" s="404"/>
      <c r="BC66" s="67"/>
      <c r="BD66" s="1210"/>
      <c r="BE66" s="765"/>
      <c r="BF66" s="404"/>
      <c r="BG66" s="210"/>
      <c r="BH66" s="420"/>
      <c r="BI66" s="421"/>
      <c r="BJ66" s="1210"/>
      <c r="BK66" s="307"/>
      <c r="BL66" s="307"/>
      <c r="BM66" s="307"/>
      <c r="BN66" s="234"/>
      <c r="BO66" s="234"/>
      <c r="BP66" s="21"/>
      <c r="BQ66" s="23"/>
      <c r="BR66" s="1210"/>
      <c r="BS66" s="58"/>
      <c r="BT66" s="404"/>
      <c r="BU66" s="404"/>
      <c r="BV66" s="404"/>
      <c r="BW66" s="67"/>
      <c r="BX66" s="1210"/>
      <c r="BY66" s="516"/>
      <c r="BZ66" s="404"/>
      <c r="CA66" s="404"/>
      <c r="CB66" s="75"/>
      <c r="CC66" s="76"/>
      <c r="CD66" s="1210"/>
      <c r="CE66" s="516"/>
      <c r="CF66" s="404"/>
      <c r="CG66" s="404"/>
      <c r="CH66" s="75"/>
      <c r="CI66" s="76"/>
      <c r="CJ66" s="1210"/>
      <c r="CK66" s="516"/>
      <c r="CL66" s="404"/>
      <c r="CM66" s="404"/>
      <c r="CN66" s="75"/>
      <c r="CO66" s="76"/>
      <c r="CP66" s="1210"/>
      <c r="CQ66" s="516"/>
      <c r="CR66" s="404"/>
      <c r="CS66" s="404"/>
      <c r="CT66" s="75"/>
      <c r="CU66" s="76"/>
      <c r="CV66" s="1210"/>
      <c r="CW66" s="516"/>
      <c r="CX66" s="404"/>
      <c r="CY66" s="404"/>
      <c r="CZ66" s="75"/>
      <c r="DA66" s="76"/>
      <c r="DB66" s="1210"/>
      <c r="DC66" s="516"/>
      <c r="DD66" s="404"/>
      <c r="DE66" s="404"/>
      <c r="DF66" s="75"/>
      <c r="DG66" s="76"/>
      <c r="DH66" s="1210"/>
      <c r="DI66" s="516"/>
      <c r="DJ66" s="404"/>
      <c r="DK66" s="404"/>
      <c r="DL66" s="75"/>
      <c r="DM66" s="76"/>
      <c r="DN66" s="1210"/>
      <c r="DO66" s="516"/>
      <c r="DP66" s="404"/>
      <c r="DQ66" s="404"/>
      <c r="DR66" s="75"/>
      <c r="DS66" s="76"/>
      <c r="DT66" s="1210"/>
      <c r="DU66" s="516"/>
      <c r="DV66" s="404"/>
      <c r="DW66" s="404"/>
      <c r="DX66" s="75"/>
      <c r="DY66" s="76"/>
      <c r="DZ66" s="1210"/>
      <c r="EA66" s="21"/>
      <c r="EB66" s="21"/>
      <c r="EC66" s="21"/>
      <c r="ED66" s="21"/>
      <c r="EE66" s="21"/>
      <c r="EF66" s="21"/>
      <c r="EG66" s="23"/>
      <c r="EH66" s="1210"/>
      <c r="EI66" s="58"/>
      <c r="EJ66" s="404"/>
      <c r="EK66" s="404"/>
      <c r="EL66" s="404"/>
      <c r="EM66" s="404"/>
      <c r="EN66" s="1204"/>
      <c r="EO66" s="58"/>
      <c r="EP66" s="404"/>
      <c r="EQ66" s="404"/>
      <c r="ER66" s="404"/>
      <c r="ES66" s="404"/>
      <c r="ET66" s="1204"/>
      <c r="EU66" s="58"/>
      <c r="EV66" s="404"/>
      <c r="EW66" s="404"/>
      <c r="EX66" s="404"/>
      <c r="EY66" s="404"/>
      <c r="EZ66" s="1204"/>
      <c r="FA66" s="58"/>
      <c r="FB66" s="404"/>
      <c r="FC66" s="404"/>
      <c r="FD66" s="404"/>
      <c r="FE66" s="404"/>
      <c r="FF66" s="1204"/>
      <c r="FG66" s="58"/>
      <c r="FH66" s="404"/>
      <c r="FI66" s="404"/>
      <c r="FJ66" s="404"/>
      <c r="FK66" s="404"/>
      <c r="FL66" s="1204"/>
      <c r="FM66" s="58"/>
      <c r="FN66" s="404"/>
      <c r="FO66" s="404"/>
      <c r="FP66" s="404"/>
      <c r="FQ66" s="404"/>
      <c r="FR66" s="1204"/>
      <c r="FS66" s="58"/>
      <c r="FT66" s="404"/>
      <c r="FU66" s="404"/>
      <c r="FV66" s="404"/>
      <c r="FW66" s="404"/>
      <c r="FX66" s="1204"/>
      <c r="FY66" s="58"/>
      <c r="FZ66" s="404"/>
      <c r="GA66" s="404"/>
      <c r="GB66" s="404"/>
      <c r="GC66" s="404"/>
      <c r="GD66" s="1204"/>
      <c r="GE66" s="21"/>
      <c r="GF66" s="21"/>
      <c r="GG66" s="21"/>
      <c r="GH66" s="21"/>
      <c r="GI66" s="21"/>
      <c r="GJ66" s="21"/>
      <c r="GK66" s="21"/>
      <c r="GL66" s="21"/>
      <c r="GM66" s="21"/>
      <c r="GN66" s="21"/>
      <c r="GO66" s="21"/>
      <c r="GP66" s="21"/>
      <c r="GQ66" s="21"/>
      <c r="GR66" s="21"/>
      <c r="GS66" s="21"/>
      <c r="GT66" s="21"/>
      <c r="GU66" s="1230"/>
      <c r="GV66" s="358"/>
      <c r="GW66" s="669" t="s">
        <v>1072</v>
      </c>
      <c r="GX66" s="271"/>
      <c r="GY66" s="688"/>
    </row>
    <row r="67" spans="1:207" x14ac:dyDescent="0.25">
      <c r="A67" s="404">
        <v>64</v>
      </c>
      <c r="B67" s="346"/>
      <c r="C67" s="908"/>
      <c r="D67" s="404"/>
      <c r="E67" s="404"/>
      <c r="F67" s="404"/>
      <c r="G67" s="67"/>
      <c r="H67" s="1221"/>
      <c r="I67" s="908"/>
      <c r="J67" s="404"/>
      <c r="K67" s="404"/>
      <c r="L67" s="404"/>
      <c r="M67" s="67"/>
      <c r="N67" s="1210"/>
      <c r="O67" s="908"/>
      <c r="P67" s="404"/>
      <c r="Q67" s="210"/>
      <c r="R67" s="210"/>
      <c r="S67" s="419"/>
      <c r="T67" s="1210"/>
      <c r="U67" s="908"/>
      <c r="V67" s="404"/>
      <c r="W67" s="404"/>
      <c r="X67" s="404"/>
      <c r="Y67" s="67"/>
      <c r="Z67" s="1210"/>
      <c r="AA67" s="516"/>
      <c r="AB67" s="404"/>
      <c r="AC67" s="404"/>
      <c r="AD67" s="75"/>
      <c r="AE67" s="76"/>
      <c r="AF67" s="1210"/>
      <c r="AG67" s="1036"/>
      <c r="AH67" s="404"/>
      <c r="AI67" s="210"/>
      <c r="AJ67" s="420"/>
      <c r="AK67" s="421"/>
      <c r="AL67" s="1210"/>
      <c r="AM67" s="765"/>
      <c r="AN67" s="404"/>
      <c r="AO67" s="210"/>
      <c r="AP67" s="420"/>
      <c r="AQ67" s="421"/>
      <c r="AR67" s="1210"/>
      <c r="AS67" s="521"/>
      <c r="AT67" s="404"/>
      <c r="AU67" s="210"/>
      <c r="AV67" s="210"/>
      <c r="AW67" s="419"/>
      <c r="AX67" s="1210"/>
      <c r="AY67" s="521"/>
      <c r="AZ67" s="404"/>
      <c r="BA67" s="404"/>
      <c r="BB67" s="404"/>
      <c r="BC67" s="67"/>
      <c r="BD67" s="1210"/>
      <c r="BE67" s="765"/>
      <c r="BF67" s="404"/>
      <c r="BG67" s="210"/>
      <c r="BH67" s="420"/>
      <c r="BI67" s="421"/>
      <c r="BJ67" s="1210"/>
      <c r="BK67" s="307"/>
      <c r="BL67" s="307"/>
      <c r="BM67" s="307"/>
      <c r="BN67" s="234"/>
      <c r="BO67" s="234"/>
      <c r="BP67" s="21"/>
      <c r="BQ67" s="23"/>
      <c r="BR67" s="1210"/>
      <c r="BS67" s="58"/>
      <c r="BT67" s="404"/>
      <c r="BU67" s="404"/>
      <c r="BV67" s="404"/>
      <c r="BW67" s="67"/>
      <c r="BX67" s="1210"/>
      <c r="BY67" s="516"/>
      <c r="BZ67" s="404"/>
      <c r="CA67" s="404"/>
      <c r="CB67" s="75"/>
      <c r="CC67" s="76"/>
      <c r="CD67" s="1210"/>
      <c r="CE67" s="516"/>
      <c r="CF67" s="404"/>
      <c r="CG67" s="404"/>
      <c r="CH67" s="75"/>
      <c r="CI67" s="76"/>
      <c r="CJ67" s="1210"/>
      <c r="CK67" s="516"/>
      <c r="CL67" s="404"/>
      <c r="CM67" s="404"/>
      <c r="CN67" s="75"/>
      <c r="CO67" s="76"/>
      <c r="CP67" s="1210"/>
      <c r="CQ67" s="516"/>
      <c r="CR67" s="404"/>
      <c r="CS67" s="404"/>
      <c r="CT67" s="75"/>
      <c r="CU67" s="76"/>
      <c r="CV67" s="1210"/>
      <c r="CW67" s="516"/>
      <c r="CX67" s="404"/>
      <c r="CY67" s="404"/>
      <c r="CZ67" s="75"/>
      <c r="DA67" s="76"/>
      <c r="DB67" s="1210"/>
      <c r="DC67" s="516"/>
      <c r="DD67" s="404"/>
      <c r="DE67" s="404"/>
      <c r="DF67" s="75"/>
      <c r="DG67" s="76"/>
      <c r="DH67" s="1210"/>
      <c r="DI67" s="516"/>
      <c r="DJ67" s="404"/>
      <c r="DK67" s="404"/>
      <c r="DL67" s="75"/>
      <c r="DM67" s="76"/>
      <c r="DN67" s="1210"/>
      <c r="DO67" s="516"/>
      <c r="DP67" s="404"/>
      <c r="DQ67" s="404"/>
      <c r="DR67" s="75"/>
      <c r="DS67" s="76"/>
      <c r="DT67" s="1210"/>
      <c r="DU67" s="516"/>
      <c r="DV67" s="404"/>
      <c r="DW67" s="404"/>
      <c r="DX67" s="75"/>
      <c r="DY67" s="76"/>
      <c r="DZ67" s="1210"/>
      <c r="EA67" s="21"/>
      <c r="EB67" s="21"/>
      <c r="EC67" s="21"/>
      <c r="ED67" s="21"/>
      <c r="EE67" s="21"/>
      <c r="EF67" s="21"/>
      <c r="EG67" s="23"/>
      <c r="EH67" s="1210"/>
      <c r="EI67" s="58"/>
      <c r="EJ67" s="404"/>
      <c r="EK67" s="404"/>
      <c r="EL67" s="404"/>
      <c r="EM67" s="404"/>
      <c r="EN67" s="1204"/>
      <c r="EO67" s="58"/>
      <c r="EP67" s="404"/>
      <c r="EQ67" s="404"/>
      <c r="ER67" s="404"/>
      <c r="ES67" s="404"/>
      <c r="ET67" s="1204"/>
      <c r="EU67" s="58"/>
      <c r="EV67" s="404"/>
      <c r="EW67" s="404"/>
      <c r="EX67" s="404"/>
      <c r="EY67" s="404"/>
      <c r="EZ67" s="1204"/>
      <c r="FA67" s="58"/>
      <c r="FB67" s="404"/>
      <c r="FC67" s="404"/>
      <c r="FD67" s="404"/>
      <c r="FE67" s="404"/>
      <c r="FF67" s="1204"/>
      <c r="FG67" s="58"/>
      <c r="FH67" s="404"/>
      <c r="FI67" s="404"/>
      <c r="FJ67" s="404"/>
      <c r="FK67" s="404"/>
      <c r="FL67" s="1204"/>
      <c r="FM67" s="58"/>
      <c r="FN67" s="404"/>
      <c r="FO67" s="404"/>
      <c r="FP67" s="404"/>
      <c r="FQ67" s="404"/>
      <c r="FR67" s="1204"/>
      <c r="FS67" s="58"/>
      <c r="FT67" s="404"/>
      <c r="FU67" s="404"/>
      <c r="FV67" s="404"/>
      <c r="FW67" s="404"/>
      <c r="FX67" s="1204"/>
      <c r="FY67" s="58"/>
      <c r="FZ67" s="404"/>
      <c r="GA67" s="404"/>
      <c r="GB67" s="404"/>
      <c r="GC67" s="404"/>
      <c r="GD67" s="1204"/>
      <c r="GE67" s="21"/>
      <c r="GF67" s="21"/>
      <c r="GG67" s="21"/>
      <c r="GH67" s="21"/>
      <c r="GI67" s="21"/>
      <c r="GJ67" s="21"/>
      <c r="GK67" s="21"/>
      <c r="GL67" s="21"/>
      <c r="GM67" s="21"/>
      <c r="GN67" s="21"/>
      <c r="GO67" s="21"/>
      <c r="GP67" s="21"/>
      <c r="GQ67" s="21"/>
      <c r="GR67" s="21"/>
      <c r="GS67" s="21"/>
      <c r="GT67" s="21"/>
      <c r="GU67" s="1230"/>
      <c r="GV67" s="358"/>
      <c r="GW67" s="669" t="s">
        <v>1072</v>
      </c>
      <c r="GX67" s="271"/>
      <c r="GY67" s="271"/>
    </row>
    <row r="68" spans="1:207" ht="15" customHeight="1" x14ac:dyDescent="0.25">
      <c r="A68" s="404">
        <v>65</v>
      </c>
      <c r="B68" s="346"/>
      <c r="C68" s="908"/>
      <c r="D68" s="404"/>
      <c r="E68" s="404"/>
      <c r="F68" s="404"/>
      <c r="G68" s="67"/>
      <c r="H68" s="1221"/>
      <c r="I68" s="908"/>
      <c r="J68" s="404"/>
      <c r="K68" s="404"/>
      <c r="L68" s="404"/>
      <c r="M68" s="67"/>
      <c r="N68" s="1210"/>
      <c r="O68" s="908"/>
      <c r="P68" s="404"/>
      <c r="Q68" s="210"/>
      <c r="R68" s="210"/>
      <c r="S68" s="419"/>
      <c r="T68" s="1210"/>
      <c r="U68" s="908"/>
      <c r="V68" s="404"/>
      <c r="W68" s="404"/>
      <c r="X68" s="404"/>
      <c r="Y68" s="67"/>
      <c r="Z68" s="1210"/>
      <c r="AA68" s="516"/>
      <c r="AB68" s="404"/>
      <c r="AC68" s="404"/>
      <c r="AD68" s="75"/>
      <c r="AE68" s="76"/>
      <c r="AF68" s="1210"/>
      <c r="AG68" s="1036"/>
      <c r="AH68" s="404"/>
      <c r="AI68" s="210"/>
      <c r="AJ68" s="420"/>
      <c r="AK68" s="421"/>
      <c r="AL68" s="1210"/>
      <c r="AM68" s="765"/>
      <c r="AN68" s="404"/>
      <c r="AO68" s="210"/>
      <c r="AP68" s="420"/>
      <c r="AQ68" s="421"/>
      <c r="AR68" s="1210"/>
      <c r="AS68" s="521"/>
      <c r="AT68" s="404"/>
      <c r="AU68" s="210"/>
      <c r="AV68" s="210"/>
      <c r="AW68" s="419"/>
      <c r="AX68" s="1210"/>
      <c r="AY68" s="521"/>
      <c r="AZ68" s="404"/>
      <c r="BA68" s="404"/>
      <c r="BB68" s="404"/>
      <c r="BC68" s="67"/>
      <c r="BD68" s="1210"/>
      <c r="BE68" s="765"/>
      <c r="BF68" s="404"/>
      <c r="BG68" s="210"/>
      <c r="BH68" s="420"/>
      <c r="BI68" s="421"/>
      <c r="BJ68" s="1210"/>
      <c r="BK68" s="307"/>
      <c r="BL68" s="307"/>
      <c r="BM68" s="307"/>
      <c r="BN68" s="234"/>
      <c r="BO68" s="234"/>
      <c r="BP68" s="21"/>
      <c r="BQ68" s="23"/>
      <c r="BR68" s="1210"/>
      <c r="BS68" s="58"/>
      <c r="BT68" s="404"/>
      <c r="BU68" s="404"/>
      <c r="BV68" s="404"/>
      <c r="BW68" s="67"/>
      <c r="BX68" s="1210"/>
      <c r="BY68" s="516"/>
      <c r="BZ68" s="404"/>
      <c r="CA68" s="404"/>
      <c r="CB68" s="75"/>
      <c r="CC68" s="76"/>
      <c r="CD68" s="1210"/>
      <c r="CE68" s="516"/>
      <c r="CF68" s="404"/>
      <c r="CG68" s="404"/>
      <c r="CH68" s="75"/>
      <c r="CI68" s="76"/>
      <c r="CJ68" s="1210"/>
      <c r="CK68" s="516"/>
      <c r="CL68" s="404"/>
      <c r="CM68" s="404"/>
      <c r="CN68" s="75"/>
      <c r="CO68" s="76"/>
      <c r="CP68" s="1210"/>
      <c r="CQ68" s="516"/>
      <c r="CR68" s="404"/>
      <c r="CS68" s="404"/>
      <c r="CT68" s="75"/>
      <c r="CU68" s="76"/>
      <c r="CV68" s="1210"/>
      <c r="CW68" s="516"/>
      <c r="CX68" s="404"/>
      <c r="CY68" s="404"/>
      <c r="CZ68" s="75"/>
      <c r="DA68" s="76"/>
      <c r="DB68" s="1210"/>
      <c r="DC68" s="516"/>
      <c r="DD68" s="404"/>
      <c r="DE68" s="404"/>
      <c r="DF68" s="75"/>
      <c r="DG68" s="76"/>
      <c r="DH68" s="1210"/>
      <c r="DI68" s="516"/>
      <c r="DJ68" s="404"/>
      <c r="DK68" s="404"/>
      <c r="DL68" s="75"/>
      <c r="DM68" s="76"/>
      <c r="DN68" s="1210"/>
      <c r="DO68" s="516"/>
      <c r="DP68" s="404"/>
      <c r="DQ68" s="404"/>
      <c r="DR68" s="75"/>
      <c r="DS68" s="76"/>
      <c r="DT68" s="1210"/>
      <c r="DU68" s="516"/>
      <c r="DV68" s="404"/>
      <c r="DW68" s="404"/>
      <c r="DX68" s="75"/>
      <c r="DY68" s="76"/>
      <c r="DZ68" s="1210"/>
      <c r="EA68" s="21"/>
      <c r="EB68" s="21"/>
      <c r="EC68" s="21"/>
      <c r="ED68" s="21"/>
      <c r="EE68" s="21"/>
      <c r="EF68" s="21"/>
      <c r="EG68" s="23"/>
      <c r="EH68" s="1210"/>
      <c r="EI68" s="58"/>
      <c r="EJ68" s="404"/>
      <c r="EK68" s="404"/>
      <c r="EL68" s="404"/>
      <c r="EM68" s="404"/>
      <c r="EN68" s="1204"/>
      <c r="EO68" s="761" t="s">
        <v>1243</v>
      </c>
      <c r="EP68" s="404" t="s">
        <v>93</v>
      </c>
      <c r="EQ68" s="404" t="s">
        <v>90</v>
      </c>
      <c r="ER68" s="404" t="s">
        <v>94</v>
      </c>
      <c r="ES68" s="404">
        <v>1146</v>
      </c>
      <c r="ET68" s="1204"/>
      <c r="EU68" s="761" t="s">
        <v>1244</v>
      </c>
      <c r="EV68" s="404" t="s">
        <v>93</v>
      </c>
      <c r="EW68" s="404" t="s">
        <v>90</v>
      </c>
      <c r="EX68" s="404" t="s">
        <v>94</v>
      </c>
      <c r="EY68" s="404">
        <v>1147</v>
      </c>
      <c r="EZ68" s="1204"/>
      <c r="FA68" s="58"/>
      <c r="FB68" s="404"/>
      <c r="FC68" s="404"/>
      <c r="FD68" s="404"/>
      <c r="FE68" s="404"/>
      <c r="FF68" s="1204"/>
      <c r="FG68" s="58"/>
      <c r="FH68" s="404"/>
      <c r="FI68" s="404"/>
      <c r="FJ68" s="404"/>
      <c r="FK68" s="404"/>
      <c r="FL68" s="1204"/>
      <c r="FM68" s="58"/>
      <c r="FN68" s="404"/>
      <c r="FO68" s="404"/>
      <c r="FP68" s="404"/>
      <c r="FQ68" s="404"/>
      <c r="FR68" s="1204"/>
      <c r="FS68" s="58"/>
      <c r="FT68" s="404"/>
      <c r="FU68" s="404"/>
      <c r="FV68" s="404"/>
      <c r="FW68" s="404"/>
      <c r="FX68" s="1204"/>
      <c r="FY68" s="58"/>
      <c r="FZ68" s="404"/>
      <c r="GA68" s="404"/>
      <c r="GB68" s="404"/>
      <c r="GC68" s="404"/>
      <c r="GD68" s="1204"/>
      <c r="GE68" s="21"/>
      <c r="GF68" s="21"/>
      <c r="GG68" s="21"/>
      <c r="GH68" s="21"/>
      <c r="GI68" s="21"/>
      <c r="GJ68" s="21"/>
      <c r="GK68" s="21"/>
      <c r="GL68" s="21"/>
      <c r="GM68" s="21"/>
      <c r="GN68" s="21"/>
      <c r="GO68" s="21"/>
      <c r="GP68" s="21"/>
      <c r="GQ68" s="21"/>
      <c r="GR68" s="21"/>
      <c r="GS68" s="21"/>
      <c r="GT68" s="21"/>
      <c r="GU68" s="1230"/>
      <c r="GV68" s="358"/>
      <c r="GW68" s="669" t="s">
        <v>1072</v>
      </c>
      <c r="GX68" s="271"/>
      <c r="GY68" s="271"/>
    </row>
    <row r="69" spans="1:207" x14ac:dyDescent="0.25">
      <c r="A69" s="404">
        <v>66</v>
      </c>
      <c r="B69" s="346"/>
      <c r="C69" s="908"/>
      <c r="D69" s="404"/>
      <c r="E69" s="404"/>
      <c r="F69" s="404"/>
      <c r="G69" s="67"/>
      <c r="H69" s="1221"/>
      <c r="I69" s="908"/>
      <c r="J69" s="404"/>
      <c r="K69" s="404"/>
      <c r="L69" s="404"/>
      <c r="M69" s="67"/>
      <c r="N69" s="1210"/>
      <c r="O69" s="908"/>
      <c r="P69" s="404"/>
      <c r="Q69" s="210"/>
      <c r="R69" s="210"/>
      <c r="S69" s="419"/>
      <c r="T69" s="1210"/>
      <c r="U69" s="908"/>
      <c r="V69" s="404"/>
      <c r="W69" s="404"/>
      <c r="X69" s="404"/>
      <c r="Y69" s="67"/>
      <c r="Z69" s="1210"/>
      <c r="AA69" s="516"/>
      <c r="AB69" s="404"/>
      <c r="AC69" s="404"/>
      <c r="AD69" s="75"/>
      <c r="AE69" s="76"/>
      <c r="AF69" s="1210"/>
      <c r="AG69" s="1036"/>
      <c r="AH69" s="404"/>
      <c r="AI69" s="210"/>
      <c r="AJ69" s="420"/>
      <c r="AK69" s="421"/>
      <c r="AL69" s="1210"/>
      <c r="AM69" s="765"/>
      <c r="AN69" s="404"/>
      <c r="AO69" s="210"/>
      <c r="AP69" s="420"/>
      <c r="AQ69" s="421"/>
      <c r="AR69" s="1210"/>
      <c r="AS69" s="521"/>
      <c r="AT69" s="404"/>
      <c r="AU69" s="210"/>
      <c r="AV69" s="210"/>
      <c r="AW69" s="419"/>
      <c r="AX69" s="1210"/>
      <c r="AY69" s="521"/>
      <c r="AZ69" s="404"/>
      <c r="BA69" s="404"/>
      <c r="BB69" s="404"/>
      <c r="BC69" s="67"/>
      <c r="BD69" s="1210"/>
      <c r="BE69" s="765"/>
      <c r="BF69" s="404"/>
      <c r="BG69" s="210"/>
      <c r="BH69" s="420"/>
      <c r="BI69" s="421"/>
      <c r="BJ69" s="1210"/>
      <c r="BK69" s="307"/>
      <c r="BL69" s="307"/>
      <c r="BM69" s="307"/>
      <c r="BN69" s="234"/>
      <c r="BO69" s="234"/>
      <c r="BP69" s="21"/>
      <c r="BQ69" s="23"/>
      <c r="BR69" s="1210"/>
      <c r="BS69" s="58"/>
      <c r="BT69" s="404"/>
      <c r="BU69" s="404"/>
      <c r="BV69" s="404"/>
      <c r="BW69" s="67"/>
      <c r="BX69" s="1210"/>
      <c r="BY69" s="516"/>
      <c r="BZ69" s="404"/>
      <c r="CA69" s="404"/>
      <c r="CB69" s="75"/>
      <c r="CC69" s="76"/>
      <c r="CD69" s="1210"/>
      <c r="CE69" s="516"/>
      <c r="CF69" s="404"/>
      <c r="CG69" s="404"/>
      <c r="CH69" s="75"/>
      <c r="CI69" s="76"/>
      <c r="CJ69" s="1210"/>
      <c r="CK69" s="516"/>
      <c r="CL69" s="404"/>
      <c r="CM69" s="404"/>
      <c r="CN69" s="75"/>
      <c r="CO69" s="76"/>
      <c r="CP69" s="1210"/>
      <c r="CQ69" s="516"/>
      <c r="CR69" s="404"/>
      <c r="CS69" s="404"/>
      <c r="CT69" s="75"/>
      <c r="CU69" s="76"/>
      <c r="CV69" s="1210"/>
      <c r="CW69" s="516"/>
      <c r="CX69" s="404"/>
      <c r="CY69" s="404"/>
      <c r="CZ69" s="75"/>
      <c r="DA69" s="76"/>
      <c r="DB69" s="1210"/>
      <c r="DC69" s="516"/>
      <c r="DD69" s="404"/>
      <c r="DE69" s="404"/>
      <c r="DF69" s="75"/>
      <c r="DG69" s="76"/>
      <c r="DH69" s="1210"/>
      <c r="DI69" s="516"/>
      <c r="DJ69" s="404"/>
      <c r="DK69" s="404"/>
      <c r="DL69" s="75"/>
      <c r="DM69" s="76"/>
      <c r="DN69" s="1210"/>
      <c r="DO69" s="516"/>
      <c r="DP69" s="404"/>
      <c r="DQ69" s="404"/>
      <c r="DR69" s="75"/>
      <c r="DS69" s="76"/>
      <c r="DT69" s="1210"/>
      <c r="DU69" s="516"/>
      <c r="DV69" s="404"/>
      <c r="DW69" s="404"/>
      <c r="DX69" s="75"/>
      <c r="DY69" s="76"/>
      <c r="DZ69" s="1210"/>
      <c r="EA69" s="21"/>
      <c r="EB69" s="21"/>
      <c r="EC69" s="21"/>
      <c r="ED69" s="21"/>
      <c r="EE69" s="21"/>
      <c r="EF69" s="21"/>
      <c r="EG69" s="23"/>
      <c r="EH69" s="1210"/>
      <c r="EI69" s="58"/>
      <c r="EJ69" s="404"/>
      <c r="EK69" s="404"/>
      <c r="EL69" s="404"/>
      <c r="EM69" s="404"/>
      <c r="EN69" s="1204"/>
      <c r="EO69" s="761" t="s">
        <v>1247</v>
      </c>
      <c r="EP69" s="404" t="s">
        <v>93</v>
      </c>
      <c r="EQ69" s="404" t="s">
        <v>90</v>
      </c>
      <c r="ER69" s="404" t="s">
        <v>94</v>
      </c>
      <c r="ES69" s="404">
        <v>1150</v>
      </c>
      <c r="ET69" s="1204"/>
      <c r="EU69" s="761" t="s">
        <v>1248</v>
      </c>
      <c r="EV69" s="404" t="s">
        <v>93</v>
      </c>
      <c r="EW69" s="404" t="s">
        <v>90</v>
      </c>
      <c r="EX69" s="404" t="s">
        <v>94</v>
      </c>
      <c r="EY69" s="404">
        <v>1151</v>
      </c>
      <c r="EZ69" s="1204"/>
      <c r="FA69" s="58"/>
      <c r="FB69" s="404"/>
      <c r="FC69" s="404"/>
      <c r="FD69" s="404"/>
      <c r="FE69" s="404"/>
      <c r="FF69" s="1204"/>
      <c r="FG69" s="58"/>
      <c r="FH69" s="404"/>
      <c r="FI69" s="404"/>
      <c r="FJ69" s="404"/>
      <c r="FK69" s="404"/>
      <c r="FL69" s="1204"/>
      <c r="FM69" s="58"/>
      <c r="FN69" s="404"/>
      <c r="FO69" s="404"/>
      <c r="FP69" s="404"/>
      <c r="FQ69" s="404"/>
      <c r="FR69" s="1204"/>
      <c r="FS69" s="58"/>
      <c r="FT69" s="404"/>
      <c r="FU69" s="404"/>
      <c r="FV69" s="404"/>
      <c r="FW69" s="404"/>
      <c r="FX69" s="1204"/>
      <c r="FY69" s="58"/>
      <c r="FZ69" s="404"/>
      <c r="GA69" s="404"/>
      <c r="GB69" s="404"/>
      <c r="GC69" s="404"/>
      <c r="GD69" s="1204"/>
      <c r="GE69" s="21"/>
      <c r="GF69" s="21"/>
      <c r="GG69" s="21"/>
      <c r="GH69" s="21"/>
      <c r="GI69" s="21"/>
      <c r="GJ69" s="21"/>
      <c r="GK69" s="21"/>
      <c r="GL69" s="21"/>
      <c r="GM69" s="21"/>
      <c r="GN69" s="21"/>
      <c r="GO69" s="21"/>
      <c r="GP69" s="21"/>
      <c r="GQ69" s="21"/>
      <c r="GR69" s="21"/>
      <c r="GS69" s="21"/>
      <c r="GT69" s="21"/>
      <c r="GU69" s="1230"/>
      <c r="GV69" s="358"/>
      <c r="GW69" s="669" t="s">
        <v>1072</v>
      </c>
      <c r="GX69" s="271"/>
      <c r="GY69" s="271"/>
    </row>
    <row r="70" spans="1:207" x14ac:dyDescent="0.25">
      <c r="A70" s="404">
        <v>67</v>
      </c>
      <c r="B70" s="346"/>
      <c r="C70" s="908"/>
      <c r="D70" s="404"/>
      <c r="E70" s="404"/>
      <c r="F70" s="404"/>
      <c r="G70" s="67"/>
      <c r="H70" s="1221"/>
      <c r="I70" s="908"/>
      <c r="J70" s="404"/>
      <c r="K70" s="404"/>
      <c r="L70" s="404"/>
      <c r="M70" s="67"/>
      <c r="N70" s="1210"/>
      <c r="O70" s="908"/>
      <c r="P70" s="404"/>
      <c r="Q70" s="210"/>
      <c r="R70" s="210"/>
      <c r="S70" s="419"/>
      <c r="T70" s="1210"/>
      <c r="U70" s="908"/>
      <c r="V70" s="404"/>
      <c r="W70" s="404"/>
      <c r="X70" s="404"/>
      <c r="Y70" s="67"/>
      <c r="Z70" s="1210"/>
      <c r="AA70" s="516"/>
      <c r="AB70" s="404"/>
      <c r="AC70" s="404"/>
      <c r="AD70" s="75"/>
      <c r="AE70" s="76"/>
      <c r="AF70" s="1210"/>
      <c r="AG70" s="1036"/>
      <c r="AH70" s="404"/>
      <c r="AI70" s="210"/>
      <c r="AJ70" s="420"/>
      <c r="AK70" s="421"/>
      <c r="AL70" s="1210"/>
      <c r="AM70" s="765"/>
      <c r="AN70" s="404"/>
      <c r="AO70" s="210"/>
      <c r="AP70" s="420"/>
      <c r="AQ70" s="421"/>
      <c r="AR70" s="1210"/>
      <c r="AS70" s="521"/>
      <c r="AT70" s="404"/>
      <c r="AU70" s="210"/>
      <c r="AV70" s="210"/>
      <c r="AW70" s="419"/>
      <c r="AX70" s="1210"/>
      <c r="AY70" s="521"/>
      <c r="AZ70" s="404"/>
      <c r="BA70" s="404"/>
      <c r="BB70" s="404"/>
      <c r="BC70" s="67"/>
      <c r="BD70" s="1210"/>
      <c r="BE70" s="765"/>
      <c r="BF70" s="404"/>
      <c r="BG70" s="210"/>
      <c r="BH70" s="420"/>
      <c r="BI70" s="421"/>
      <c r="BJ70" s="1210"/>
      <c r="BK70" s="307"/>
      <c r="BL70" s="307"/>
      <c r="BM70" s="307"/>
      <c r="BN70" s="234"/>
      <c r="BO70" s="234"/>
      <c r="BP70" s="21"/>
      <c r="BQ70" s="23"/>
      <c r="BR70" s="1210"/>
      <c r="BS70" s="58"/>
      <c r="BT70" s="404"/>
      <c r="BU70" s="404"/>
      <c r="BV70" s="404"/>
      <c r="BW70" s="67"/>
      <c r="BX70" s="1210"/>
      <c r="BY70" s="516"/>
      <c r="BZ70" s="404"/>
      <c r="CA70" s="404"/>
      <c r="CB70" s="75"/>
      <c r="CC70" s="76"/>
      <c r="CD70" s="1210"/>
      <c r="CE70" s="516"/>
      <c r="CF70" s="404"/>
      <c r="CG70" s="404"/>
      <c r="CH70" s="75"/>
      <c r="CI70" s="76"/>
      <c r="CJ70" s="1210"/>
      <c r="CK70" s="516"/>
      <c r="CL70" s="404"/>
      <c r="CM70" s="404"/>
      <c r="CN70" s="75"/>
      <c r="CO70" s="76"/>
      <c r="CP70" s="1210"/>
      <c r="CQ70" s="516"/>
      <c r="CR70" s="404"/>
      <c r="CS70" s="404"/>
      <c r="CT70" s="75"/>
      <c r="CU70" s="76"/>
      <c r="CV70" s="1210"/>
      <c r="CW70" s="516"/>
      <c r="CX70" s="404"/>
      <c r="CY70" s="404"/>
      <c r="CZ70" s="75"/>
      <c r="DA70" s="76"/>
      <c r="DB70" s="1210"/>
      <c r="DC70" s="516"/>
      <c r="DD70" s="404"/>
      <c r="DE70" s="404"/>
      <c r="DF70" s="75"/>
      <c r="DG70" s="76"/>
      <c r="DH70" s="1210"/>
      <c r="DI70" s="516"/>
      <c r="DJ70" s="404"/>
      <c r="DK70" s="404"/>
      <c r="DL70" s="75"/>
      <c r="DM70" s="76"/>
      <c r="DN70" s="1210"/>
      <c r="DO70" s="516"/>
      <c r="DP70" s="404"/>
      <c r="DQ70" s="404"/>
      <c r="DR70" s="75"/>
      <c r="DS70" s="76"/>
      <c r="DT70" s="1210"/>
      <c r="DU70" s="516"/>
      <c r="DV70" s="404"/>
      <c r="DW70" s="404"/>
      <c r="DX70" s="75"/>
      <c r="DY70" s="76"/>
      <c r="DZ70" s="1210"/>
      <c r="EA70" s="21"/>
      <c r="EB70" s="21"/>
      <c r="EC70" s="21"/>
      <c r="ED70" s="21"/>
      <c r="EE70" s="21"/>
      <c r="EF70" s="21"/>
      <c r="EG70" s="23"/>
      <c r="EH70" s="1210"/>
      <c r="EI70" s="58"/>
      <c r="EJ70" s="404"/>
      <c r="EK70" s="404"/>
      <c r="EL70" s="404"/>
      <c r="EM70" s="404"/>
      <c r="EN70" s="1204"/>
      <c r="EO70" s="761" t="s">
        <v>1241</v>
      </c>
      <c r="EP70" s="404" t="s">
        <v>93</v>
      </c>
      <c r="EQ70" s="404" t="s">
        <v>90</v>
      </c>
      <c r="ER70" s="404" t="s">
        <v>94</v>
      </c>
      <c r="ES70" s="404">
        <v>1144</v>
      </c>
      <c r="ET70" s="1204"/>
      <c r="EU70" s="761" t="s">
        <v>1242</v>
      </c>
      <c r="EV70" s="404" t="s">
        <v>93</v>
      </c>
      <c r="EW70" s="404" t="s">
        <v>90</v>
      </c>
      <c r="EX70" s="404" t="s">
        <v>94</v>
      </c>
      <c r="EY70" s="404">
        <v>1145</v>
      </c>
      <c r="EZ70" s="1204"/>
      <c r="FA70" s="58"/>
      <c r="FB70" s="404"/>
      <c r="FC70" s="404"/>
      <c r="FD70" s="404"/>
      <c r="FE70" s="404"/>
      <c r="FF70" s="1204"/>
      <c r="FG70" s="58"/>
      <c r="FH70" s="404"/>
      <c r="FI70" s="404"/>
      <c r="FJ70" s="404"/>
      <c r="FK70" s="404"/>
      <c r="FL70" s="1204"/>
      <c r="FM70" s="58"/>
      <c r="FN70" s="404"/>
      <c r="FO70" s="404"/>
      <c r="FP70" s="404"/>
      <c r="FQ70" s="404"/>
      <c r="FR70" s="1204"/>
      <c r="FS70" s="58"/>
      <c r="FT70" s="404"/>
      <c r="FU70" s="404"/>
      <c r="FV70" s="404"/>
      <c r="FW70" s="404"/>
      <c r="FX70" s="1204"/>
      <c r="FY70" s="58"/>
      <c r="FZ70" s="404"/>
      <c r="GA70" s="404"/>
      <c r="GB70" s="404"/>
      <c r="GC70" s="404"/>
      <c r="GD70" s="1204"/>
      <c r="GE70" s="21"/>
      <c r="GF70" s="21"/>
      <c r="GG70" s="21"/>
      <c r="GH70" s="21"/>
      <c r="GI70" s="21"/>
      <c r="GJ70" s="21"/>
      <c r="GK70" s="21"/>
      <c r="GL70" s="21"/>
      <c r="GM70" s="21"/>
      <c r="GN70" s="21"/>
      <c r="GO70" s="21"/>
      <c r="GP70" s="21"/>
      <c r="GQ70" s="21"/>
      <c r="GR70" s="21"/>
      <c r="GS70" s="21"/>
      <c r="GT70" s="21"/>
      <c r="GU70" s="1230"/>
      <c r="GV70" s="358"/>
      <c r="GW70" s="669" t="s">
        <v>1072</v>
      </c>
      <c r="GX70" s="271"/>
      <c r="GY70" s="271"/>
    </row>
    <row r="71" spans="1:207" x14ac:dyDescent="0.25">
      <c r="A71" s="404">
        <v>68</v>
      </c>
      <c r="B71" s="346"/>
      <c r="C71" s="908"/>
      <c r="D71" s="404"/>
      <c r="E71" s="404"/>
      <c r="F71" s="404"/>
      <c r="G71" s="67"/>
      <c r="H71" s="1221"/>
      <c r="I71" s="908"/>
      <c r="J71" s="404"/>
      <c r="K71" s="404"/>
      <c r="L71" s="404"/>
      <c r="M71" s="67"/>
      <c r="N71" s="1210"/>
      <c r="O71" s="908"/>
      <c r="P71" s="404"/>
      <c r="Q71" s="210"/>
      <c r="R71" s="210"/>
      <c r="S71" s="419"/>
      <c r="T71" s="1210"/>
      <c r="U71" s="908"/>
      <c r="V71" s="404"/>
      <c r="W71" s="404"/>
      <c r="X71" s="404"/>
      <c r="Y71" s="67"/>
      <c r="Z71" s="1210"/>
      <c r="AA71" s="516"/>
      <c r="AB71" s="404"/>
      <c r="AC71" s="404"/>
      <c r="AD71" s="75"/>
      <c r="AE71" s="76"/>
      <c r="AF71" s="1210"/>
      <c r="AG71" s="1036"/>
      <c r="AH71" s="404"/>
      <c r="AI71" s="210"/>
      <c r="AJ71" s="420"/>
      <c r="AK71" s="421"/>
      <c r="AL71" s="1210"/>
      <c r="AM71" s="765"/>
      <c r="AN71" s="404"/>
      <c r="AO71" s="210"/>
      <c r="AP71" s="420"/>
      <c r="AQ71" s="421"/>
      <c r="AR71" s="1210"/>
      <c r="AS71" s="521"/>
      <c r="AT71" s="404"/>
      <c r="AU71" s="210"/>
      <c r="AV71" s="210"/>
      <c r="AW71" s="419"/>
      <c r="AX71" s="1210"/>
      <c r="AY71" s="521"/>
      <c r="AZ71" s="404"/>
      <c r="BA71" s="404"/>
      <c r="BB71" s="404"/>
      <c r="BC71" s="67"/>
      <c r="BD71" s="1210"/>
      <c r="BE71" s="765"/>
      <c r="BF71" s="404"/>
      <c r="BG71" s="210"/>
      <c r="BH71" s="420"/>
      <c r="BI71" s="421"/>
      <c r="BJ71" s="1210"/>
      <c r="BK71" s="307"/>
      <c r="BL71" s="307"/>
      <c r="BM71" s="307"/>
      <c r="BN71" s="234"/>
      <c r="BO71" s="234"/>
      <c r="BP71" s="21"/>
      <c r="BQ71" s="23"/>
      <c r="BR71" s="1210"/>
      <c r="BS71" s="58"/>
      <c r="BT71" s="404"/>
      <c r="BU71" s="404"/>
      <c r="BV71" s="404"/>
      <c r="BW71" s="67"/>
      <c r="BX71" s="1210"/>
      <c r="BY71" s="516"/>
      <c r="BZ71" s="404"/>
      <c r="CA71" s="404"/>
      <c r="CB71" s="75"/>
      <c r="CC71" s="76"/>
      <c r="CD71" s="1210"/>
      <c r="CE71" s="516"/>
      <c r="CF71" s="404"/>
      <c r="CG71" s="404"/>
      <c r="CH71" s="75"/>
      <c r="CI71" s="76"/>
      <c r="CJ71" s="1210"/>
      <c r="CK71" s="516"/>
      <c r="CL71" s="404"/>
      <c r="CM71" s="404"/>
      <c r="CN71" s="75"/>
      <c r="CO71" s="76"/>
      <c r="CP71" s="1210"/>
      <c r="CQ71" s="516"/>
      <c r="CR71" s="404"/>
      <c r="CS71" s="404"/>
      <c r="CT71" s="75"/>
      <c r="CU71" s="76"/>
      <c r="CV71" s="1210"/>
      <c r="CW71" s="516"/>
      <c r="CX71" s="404"/>
      <c r="CY71" s="404"/>
      <c r="CZ71" s="75"/>
      <c r="DA71" s="76"/>
      <c r="DB71" s="1210"/>
      <c r="DC71" s="516"/>
      <c r="DD71" s="404"/>
      <c r="DE71" s="404"/>
      <c r="DF71" s="75"/>
      <c r="DG71" s="76"/>
      <c r="DH71" s="1210"/>
      <c r="DI71" s="516"/>
      <c r="DJ71" s="404"/>
      <c r="DK71" s="404"/>
      <c r="DL71" s="75"/>
      <c r="DM71" s="76"/>
      <c r="DN71" s="1210"/>
      <c r="DO71" s="516"/>
      <c r="DP71" s="404"/>
      <c r="DQ71" s="404"/>
      <c r="DR71" s="75"/>
      <c r="DS71" s="76"/>
      <c r="DT71" s="1210"/>
      <c r="DU71" s="516"/>
      <c r="DV71" s="404"/>
      <c r="DW71" s="404"/>
      <c r="DX71" s="75"/>
      <c r="DY71" s="76"/>
      <c r="DZ71" s="1210"/>
      <c r="EA71" s="21"/>
      <c r="EB71" s="21"/>
      <c r="EC71" s="21"/>
      <c r="ED71" s="21"/>
      <c r="EE71" s="21"/>
      <c r="EF71" s="21"/>
      <c r="EG71" s="23"/>
      <c r="EH71" s="1210"/>
      <c r="EI71" s="58"/>
      <c r="EJ71" s="404"/>
      <c r="EK71" s="404"/>
      <c r="EL71" s="404"/>
      <c r="EM71" s="404"/>
      <c r="EN71" s="1204"/>
      <c r="EO71" s="761" t="s">
        <v>1249</v>
      </c>
      <c r="EP71" s="404" t="s">
        <v>93</v>
      </c>
      <c r="EQ71" s="404" t="s">
        <v>90</v>
      </c>
      <c r="ER71" s="404" t="s">
        <v>94</v>
      </c>
      <c r="ES71" s="404">
        <v>1152</v>
      </c>
      <c r="ET71" s="1204"/>
      <c r="EU71" s="761" t="s">
        <v>1250</v>
      </c>
      <c r="EV71" s="404" t="s">
        <v>93</v>
      </c>
      <c r="EW71" s="404" t="s">
        <v>90</v>
      </c>
      <c r="EX71" s="404" t="s">
        <v>94</v>
      </c>
      <c r="EY71" s="404">
        <v>1153</v>
      </c>
      <c r="EZ71" s="1204"/>
      <c r="FA71" s="58"/>
      <c r="FB71" s="404"/>
      <c r="FC71" s="404"/>
      <c r="FD71" s="404"/>
      <c r="FE71" s="404"/>
      <c r="FF71" s="1204"/>
      <c r="FG71" s="58"/>
      <c r="FH71" s="404"/>
      <c r="FI71" s="404"/>
      <c r="FJ71" s="404"/>
      <c r="FK71" s="404"/>
      <c r="FL71" s="1204"/>
      <c r="FM71" s="58"/>
      <c r="FN71" s="404"/>
      <c r="FO71" s="404"/>
      <c r="FP71" s="404"/>
      <c r="FQ71" s="404"/>
      <c r="FR71" s="1204"/>
      <c r="FS71" s="58"/>
      <c r="FT71" s="404"/>
      <c r="FU71" s="404"/>
      <c r="FV71" s="404"/>
      <c r="FW71" s="404"/>
      <c r="FX71" s="1204"/>
      <c r="FY71" s="58"/>
      <c r="FZ71" s="404"/>
      <c r="GA71" s="404"/>
      <c r="GB71" s="404"/>
      <c r="GC71" s="404"/>
      <c r="GD71" s="1204"/>
      <c r="GE71" s="21"/>
      <c r="GF71" s="21"/>
      <c r="GG71" s="21"/>
      <c r="GH71" s="21"/>
      <c r="GI71" s="21"/>
      <c r="GJ71" s="21"/>
      <c r="GK71" s="21"/>
      <c r="GL71" s="21"/>
      <c r="GM71" s="21"/>
      <c r="GN71" s="21"/>
      <c r="GO71" s="21"/>
      <c r="GP71" s="21"/>
      <c r="GQ71" s="21"/>
      <c r="GR71" s="21"/>
      <c r="GS71" s="21"/>
      <c r="GT71" s="21"/>
      <c r="GU71" s="1230"/>
      <c r="GV71" s="358"/>
      <c r="GW71" s="669" t="s">
        <v>1072</v>
      </c>
      <c r="GX71" s="271"/>
      <c r="GY71" s="271"/>
    </row>
    <row r="72" spans="1:207" x14ac:dyDescent="0.25">
      <c r="A72" s="404">
        <v>69</v>
      </c>
      <c r="B72" s="346"/>
      <c r="C72" s="908"/>
      <c r="D72" s="404"/>
      <c r="E72" s="404"/>
      <c r="F72" s="404"/>
      <c r="G72" s="67"/>
      <c r="H72" s="1221"/>
      <c r="I72" s="908"/>
      <c r="J72" s="404"/>
      <c r="K72" s="404"/>
      <c r="L72" s="404"/>
      <c r="M72" s="67"/>
      <c r="N72" s="1210"/>
      <c r="O72" s="908"/>
      <c r="P72" s="404"/>
      <c r="Q72" s="210"/>
      <c r="R72" s="210"/>
      <c r="S72" s="419"/>
      <c r="T72" s="1210"/>
      <c r="U72" s="908"/>
      <c r="V72" s="404"/>
      <c r="W72" s="404"/>
      <c r="X72" s="404"/>
      <c r="Y72" s="67"/>
      <c r="Z72" s="1210"/>
      <c r="AA72" s="516"/>
      <c r="AB72" s="404"/>
      <c r="AC72" s="404"/>
      <c r="AD72" s="75"/>
      <c r="AE72" s="76"/>
      <c r="AF72" s="1210"/>
      <c r="AG72" s="1036"/>
      <c r="AH72" s="404"/>
      <c r="AI72" s="210"/>
      <c r="AJ72" s="420"/>
      <c r="AK72" s="421"/>
      <c r="AL72" s="1210"/>
      <c r="AM72" s="765"/>
      <c r="AN72" s="404"/>
      <c r="AO72" s="210"/>
      <c r="AP72" s="420"/>
      <c r="AQ72" s="421"/>
      <c r="AR72" s="1210"/>
      <c r="AS72" s="521"/>
      <c r="AT72" s="404"/>
      <c r="AU72" s="210"/>
      <c r="AV72" s="210"/>
      <c r="AW72" s="419"/>
      <c r="AX72" s="1210"/>
      <c r="AY72" s="521"/>
      <c r="AZ72" s="404"/>
      <c r="BA72" s="404"/>
      <c r="BB72" s="404"/>
      <c r="BC72" s="67"/>
      <c r="BD72" s="1210"/>
      <c r="BE72" s="765"/>
      <c r="BF72" s="404"/>
      <c r="BG72" s="210"/>
      <c r="BH72" s="420"/>
      <c r="BI72" s="421"/>
      <c r="BJ72" s="1210"/>
      <c r="BK72" s="307"/>
      <c r="BL72" s="307"/>
      <c r="BM72" s="307"/>
      <c r="BN72" s="234"/>
      <c r="BO72" s="234"/>
      <c r="BP72" s="21"/>
      <c r="BQ72" s="23"/>
      <c r="BR72" s="1210"/>
      <c r="BS72" s="58"/>
      <c r="BT72" s="404"/>
      <c r="BU72" s="404"/>
      <c r="BV72" s="404"/>
      <c r="BW72" s="67"/>
      <c r="BX72" s="1210"/>
      <c r="BY72" s="516"/>
      <c r="BZ72" s="404"/>
      <c r="CA72" s="404"/>
      <c r="CB72" s="75"/>
      <c r="CC72" s="76"/>
      <c r="CD72" s="1210"/>
      <c r="CE72" s="516"/>
      <c r="CF72" s="404"/>
      <c r="CG72" s="404"/>
      <c r="CH72" s="75"/>
      <c r="CI72" s="76"/>
      <c r="CJ72" s="1210"/>
      <c r="CK72" s="516"/>
      <c r="CL72" s="404"/>
      <c r="CM72" s="404"/>
      <c r="CN72" s="75"/>
      <c r="CO72" s="76"/>
      <c r="CP72" s="1210"/>
      <c r="CQ72" s="516"/>
      <c r="CR72" s="404"/>
      <c r="CS72" s="404"/>
      <c r="CT72" s="75"/>
      <c r="CU72" s="76"/>
      <c r="CV72" s="1210"/>
      <c r="CW72" s="516"/>
      <c r="CX72" s="404"/>
      <c r="CY72" s="404"/>
      <c r="CZ72" s="75"/>
      <c r="DA72" s="76"/>
      <c r="DB72" s="1210"/>
      <c r="DC72" s="516"/>
      <c r="DD72" s="404"/>
      <c r="DE72" s="404"/>
      <c r="DF72" s="75"/>
      <c r="DG72" s="76"/>
      <c r="DH72" s="1210"/>
      <c r="DI72" s="516"/>
      <c r="DJ72" s="404"/>
      <c r="DK72" s="404"/>
      <c r="DL72" s="75"/>
      <c r="DM72" s="76"/>
      <c r="DN72" s="1210"/>
      <c r="DO72" s="516"/>
      <c r="DP72" s="404"/>
      <c r="DQ72" s="404"/>
      <c r="DR72" s="75"/>
      <c r="DS72" s="76"/>
      <c r="DT72" s="1210"/>
      <c r="DU72" s="516"/>
      <c r="DV72" s="404"/>
      <c r="DW72" s="404"/>
      <c r="DX72" s="75"/>
      <c r="DY72" s="76"/>
      <c r="DZ72" s="1210"/>
      <c r="EA72" s="21"/>
      <c r="EB72" s="21"/>
      <c r="EC72" s="21"/>
      <c r="ED72" s="21"/>
      <c r="EE72" s="21"/>
      <c r="EF72" s="21"/>
      <c r="EG72" s="23"/>
      <c r="EH72" s="1210"/>
      <c r="EI72" s="58"/>
      <c r="EJ72" s="404"/>
      <c r="EK72" s="404"/>
      <c r="EL72" s="404"/>
      <c r="EM72" s="404"/>
      <c r="EN72" s="1204"/>
      <c r="EO72" s="761" t="s">
        <v>1245</v>
      </c>
      <c r="EP72" s="404" t="s">
        <v>93</v>
      </c>
      <c r="EQ72" s="404" t="s">
        <v>90</v>
      </c>
      <c r="ER72" s="404" t="s">
        <v>94</v>
      </c>
      <c r="ES72" s="404">
        <v>1148</v>
      </c>
      <c r="ET72" s="1204"/>
      <c r="EU72" s="761" t="s">
        <v>1246</v>
      </c>
      <c r="EV72" s="404" t="s">
        <v>93</v>
      </c>
      <c r="EW72" s="404" t="s">
        <v>90</v>
      </c>
      <c r="EX72" s="404" t="s">
        <v>94</v>
      </c>
      <c r="EY72" s="404">
        <v>1149</v>
      </c>
      <c r="EZ72" s="1204"/>
      <c r="FA72" s="58"/>
      <c r="FB72" s="404"/>
      <c r="FC72" s="404"/>
      <c r="FD72" s="404"/>
      <c r="FE72" s="404"/>
      <c r="FF72" s="1204"/>
      <c r="FG72" s="58"/>
      <c r="FH72" s="404"/>
      <c r="FI72" s="404"/>
      <c r="FJ72" s="404"/>
      <c r="FK72" s="404"/>
      <c r="FL72" s="1204"/>
      <c r="FM72" s="58"/>
      <c r="FN72" s="404"/>
      <c r="FO72" s="404"/>
      <c r="FP72" s="404"/>
      <c r="FQ72" s="404"/>
      <c r="FR72" s="1204"/>
      <c r="FS72" s="58"/>
      <c r="FT72" s="404"/>
      <c r="FU72" s="404"/>
      <c r="FV72" s="404"/>
      <c r="FW72" s="404"/>
      <c r="FX72" s="1204"/>
      <c r="FY72" s="58"/>
      <c r="FZ72" s="404"/>
      <c r="GA72" s="404"/>
      <c r="GB72" s="404"/>
      <c r="GC72" s="404"/>
      <c r="GD72" s="1204"/>
      <c r="GE72" s="21"/>
      <c r="GF72" s="21"/>
      <c r="GG72" s="21"/>
      <c r="GH72" s="21"/>
      <c r="GI72" s="21"/>
      <c r="GJ72" s="21"/>
      <c r="GK72" s="21"/>
      <c r="GL72" s="21"/>
      <c r="GM72" s="21"/>
      <c r="GN72" s="21"/>
      <c r="GO72" s="21"/>
      <c r="GP72" s="21"/>
      <c r="GQ72" s="21"/>
      <c r="GR72" s="21"/>
      <c r="GS72" s="21"/>
      <c r="GT72" s="21"/>
      <c r="GU72" s="1230"/>
      <c r="GV72" s="358"/>
      <c r="GW72" s="669" t="s">
        <v>1072</v>
      </c>
      <c r="GX72" s="271"/>
      <c r="GY72" s="271"/>
    </row>
    <row r="73" spans="1:207" x14ac:dyDescent="0.25">
      <c r="A73" s="404">
        <v>70</v>
      </c>
      <c r="B73" s="346"/>
      <c r="C73" s="908"/>
      <c r="D73" s="404"/>
      <c r="E73" s="404"/>
      <c r="F73" s="404"/>
      <c r="G73" s="67"/>
      <c r="H73" s="1221"/>
      <c r="I73" s="908"/>
      <c r="J73" s="404"/>
      <c r="K73" s="404"/>
      <c r="L73" s="404"/>
      <c r="M73" s="67"/>
      <c r="N73" s="1210"/>
      <c r="O73" s="908"/>
      <c r="P73" s="404"/>
      <c r="Q73" s="210"/>
      <c r="R73" s="210"/>
      <c r="S73" s="419"/>
      <c r="T73" s="1210"/>
      <c r="U73" s="908"/>
      <c r="V73" s="404"/>
      <c r="W73" s="404"/>
      <c r="X73" s="404"/>
      <c r="Y73" s="67"/>
      <c r="Z73" s="1210"/>
      <c r="AA73" s="516"/>
      <c r="AB73" s="404"/>
      <c r="AC73" s="404"/>
      <c r="AD73" s="75"/>
      <c r="AE73" s="76"/>
      <c r="AF73" s="1210"/>
      <c r="AG73" s="1036"/>
      <c r="AH73" s="404"/>
      <c r="AI73" s="210"/>
      <c r="AJ73" s="420"/>
      <c r="AK73" s="421"/>
      <c r="AL73" s="1210"/>
      <c r="AM73" s="765"/>
      <c r="AN73" s="404"/>
      <c r="AO73" s="210"/>
      <c r="AP73" s="420"/>
      <c r="AQ73" s="421"/>
      <c r="AR73" s="1210"/>
      <c r="AS73" s="521"/>
      <c r="AT73" s="404"/>
      <c r="AU73" s="210"/>
      <c r="AV73" s="210"/>
      <c r="AW73" s="419"/>
      <c r="AX73" s="1210"/>
      <c r="AY73" s="521"/>
      <c r="AZ73" s="404"/>
      <c r="BA73" s="404"/>
      <c r="BB73" s="404"/>
      <c r="BC73" s="67"/>
      <c r="BD73" s="1210"/>
      <c r="BE73" s="765"/>
      <c r="BF73" s="404"/>
      <c r="BG73" s="210"/>
      <c r="BH73" s="420"/>
      <c r="BI73" s="421"/>
      <c r="BJ73" s="1210"/>
      <c r="BK73" s="307"/>
      <c r="BL73" s="307"/>
      <c r="BM73" s="307"/>
      <c r="BN73" s="234"/>
      <c r="BO73" s="234"/>
      <c r="BP73" s="21"/>
      <c r="BQ73" s="23"/>
      <c r="BR73" s="1210"/>
      <c r="BS73" s="58"/>
      <c r="BT73" s="404"/>
      <c r="BU73" s="404"/>
      <c r="BV73" s="404"/>
      <c r="BW73" s="67"/>
      <c r="BX73" s="1210"/>
      <c r="BY73" s="516"/>
      <c r="BZ73" s="404"/>
      <c r="CA73" s="404"/>
      <c r="CB73" s="75"/>
      <c r="CC73" s="76"/>
      <c r="CD73" s="1210"/>
      <c r="CE73" s="516"/>
      <c r="CF73" s="404"/>
      <c r="CG73" s="404"/>
      <c r="CH73" s="75"/>
      <c r="CI73" s="76"/>
      <c r="CJ73" s="1210"/>
      <c r="CK73" s="516"/>
      <c r="CL73" s="404"/>
      <c r="CM73" s="404"/>
      <c r="CN73" s="75"/>
      <c r="CO73" s="76"/>
      <c r="CP73" s="1210"/>
      <c r="CQ73" s="516"/>
      <c r="CR73" s="404"/>
      <c r="CS73" s="404"/>
      <c r="CT73" s="75"/>
      <c r="CU73" s="76"/>
      <c r="CV73" s="1210"/>
      <c r="CW73" s="516"/>
      <c r="CX73" s="404"/>
      <c r="CY73" s="404"/>
      <c r="CZ73" s="75"/>
      <c r="DA73" s="76"/>
      <c r="DB73" s="1210"/>
      <c r="DC73" s="516"/>
      <c r="DD73" s="404"/>
      <c r="DE73" s="404"/>
      <c r="DF73" s="75"/>
      <c r="DG73" s="76"/>
      <c r="DH73" s="1210"/>
      <c r="DI73" s="516"/>
      <c r="DJ73" s="404"/>
      <c r="DK73" s="404"/>
      <c r="DL73" s="75"/>
      <c r="DM73" s="76"/>
      <c r="DN73" s="1210"/>
      <c r="DO73" s="516"/>
      <c r="DP73" s="404"/>
      <c r="DQ73" s="404"/>
      <c r="DR73" s="75"/>
      <c r="DS73" s="76"/>
      <c r="DT73" s="1210"/>
      <c r="DU73" s="516"/>
      <c r="DV73" s="404"/>
      <c r="DW73" s="404"/>
      <c r="DX73" s="75"/>
      <c r="DY73" s="76"/>
      <c r="DZ73" s="1210"/>
      <c r="EA73" s="21"/>
      <c r="EB73" s="21"/>
      <c r="EC73" s="21"/>
      <c r="ED73" s="21"/>
      <c r="EE73" s="21"/>
      <c r="EF73" s="21"/>
      <c r="EG73" s="23"/>
      <c r="EH73" s="1210"/>
      <c r="EI73" s="58"/>
      <c r="EJ73" s="404"/>
      <c r="EK73" s="404"/>
      <c r="EL73" s="404"/>
      <c r="EM73" s="404"/>
      <c r="EN73" s="1204"/>
      <c r="EO73" s="58"/>
      <c r="EP73" s="404"/>
      <c r="EQ73" s="404"/>
      <c r="ER73" s="404"/>
      <c r="ES73" s="404"/>
      <c r="ET73" s="1204"/>
      <c r="EU73" s="58"/>
      <c r="EV73" s="404"/>
      <c r="EW73" s="404"/>
      <c r="EX73" s="404"/>
      <c r="EY73" s="404"/>
      <c r="EZ73" s="1204"/>
      <c r="FA73" s="58"/>
      <c r="FB73" s="404"/>
      <c r="FC73" s="404"/>
      <c r="FD73" s="404"/>
      <c r="FE73" s="404"/>
      <c r="FF73" s="1204"/>
      <c r="FG73" s="58"/>
      <c r="FH73" s="404"/>
      <c r="FI73" s="404"/>
      <c r="FJ73" s="404"/>
      <c r="FK73" s="404"/>
      <c r="FL73" s="1204"/>
      <c r="FM73" s="58"/>
      <c r="FN73" s="404"/>
      <c r="FO73" s="404"/>
      <c r="FP73" s="404"/>
      <c r="FQ73" s="404"/>
      <c r="FR73" s="1204"/>
      <c r="FS73" s="58"/>
      <c r="FT73" s="404"/>
      <c r="FU73" s="404"/>
      <c r="FV73" s="404"/>
      <c r="FW73" s="404"/>
      <c r="FX73" s="1204"/>
      <c r="FY73" s="58"/>
      <c r="FZ73" s="404"/>
      <c r="GA73" s="404"/>
      <c r="GB73" s="404"/>
      <c r="GC73" s="404"/>
      <c r="GD73" s="1204"/>
      <c r="GE73" s="21"/>
      <c r="GF73" s="21"/>
      <c r="GG73" s="21"/>
      <c r="GH73" s="21"/>
      <c r="GI73" s="21"/>
      <c r="GJ73" s="21"/>
      <c r="GK73" s="21"/>
      <c r="GL73" s="21"/>
      <c r="GM73" s="21"/>
      <c r="GN73" s="21"/>
      <c r="GO73" s="21"/>
      <c r="GP73" s="21"/>
      <c r="GQ73" s="21"/>
      <c r="GR73" s="21"/>
      <c r="GS73" s="21"/>
      <c r="GT73" s="21"/>
      <c r="GU73" s="1230"/>
      <c r="GV73" s="358"/>
      <c r="GW73" s="669" t="s">
        <v>1072</v>
      </c>
      <c r="GX73" s="271"/>
      <c r="GY73" s="688"/>
    </row>
    <row r="74" spans="1:207" x14ac:dyDescent="0.25">
      <c r="A74" s="404">
        <v>71</v>
      </c>
      <c r="B74" s="346"/>
      <c r="C74" s="908"/>
      <c r="D74" s="404"/>
      <c r="E74" s="404"/>
      <c r="F74" s="404"/>
      <c r="G74" s="67"/>
      <c r="H74" s="1221"/>
      <c r="I74" s="908"/>
      <c r="J74" s="404"/>
      <c r="K74" s="404"/>
      <c r="L74" s="404"/>
      <c r="M74" s="67"/>
      <c r="N74" s="1210"/>
      <c r="O74" s="908"/>
      <c r="P74" s="404"/>
      <c r="Q74" s="210"/>
      <c r="R74" s="210"/>
      <c r="S74" s="419"/>
      <c r="T74" s="1210"/>
      <c r="U74" s="908"/>
      <c r="V74" s="404"/>
      <c r="W74" s="404"/>
      <c r="X74" s="404"/>
      <c r="Y74" s="67"/>
      <c r="Z74" s="1210"/>
      <c r="AA74" s="516"/>
      <c r="AB74" s="404"/>
      <c r="AC74" s="404"/>
      <c r="AD74" s="75"/>
      <c r="AE74" s="76"/>
      <c r="AF74" s="1210"/>
      <c r="AG74" s="1036"/>
      <c r="AH74" s="404"/>
      <c r="AI74" s="210"/>
      <c r="AJ74" s="420"/>
      <c r="AK74" s="421"/>
      <c r="AL74" s="1210"/>
      <c r="AM74" s="765"/>
      <c r="AN74" s="404"/>
      <c r="AO74" s="210"/>
      <c r="AP74" s="420"/>
      <c r="AQ74" s="421"/>
      <c r="AR74" s="1210"/>
      <c r="AS74" s="521"/>
      <c r="AT74" s="404"/>
      <c r="AU74" s="210"/>
      <c r="AV74" s="210"/>
      <c r="AW74" s="419"/>
      <c r="AX74" s="1210"/>
      <c r="AY74" s="521"/>
      <c r="AZ74" s="404"/>
      <c r="BA74" s="404"/>
      <c r="BB74" s="404"/>
      <c r="BC74" s="67"/>
      <c r="BD74" s="1210"/>
      <c r="BE74" s="765"/>
      <c r="BF74" s="404"/>
      <c r="BG74" s="210"/>
      <c r="BH74" s="420"/>
      <c r="BI74" s="421"/>
      <c r="BJ74" s="1210"/>
      <c r="BK74" s="307"/>
      <c r="BL74" s="307"/>
      <c r="BM74" s="307"/>
      <c r="BN74" s="234"/>
      <c r="BO74" s="234"/>
      <c r="BP74" s="21"/>
      <c r="BQ74" s="23"/>
      <c r="BR74" s="1210"/>
      <c r="BS74" s="58"/>
      <c r="BT74" s="404"/>
      <c r="BU74" s="404"/>
      <c r="BV74" s="404"/>
      <c r="BW74" s="67"/>
      <c r="BX74" s="1210"/>
      <c r="BY74" s="516"/>
      <c r="BZ74" s="404"/>
      <c r="CA74" s="404"/>
      <c r="CB74" s="75"/>
      <c r="CC74" s="76"/>
      <c r="CD74" s="1210"/>
      <c r="CE74" s="516"/>
      <c r="CF74" s="404"/>
      <c r="CG74" s="404"/>
      <c r="CH74" s="75"/>
      <c r="CI74" s="76"/>
      <c r="CJ74" s="1210"/>
      <c r="CK74" s="516"/>
      <c r="CL74" s="404"/>
      <c r="CM74" s="404"/>
      <c r="CN74" s="75"/>
      <c r="CO74" s="76"/>
      <c r="CP74" s="1210"/>
      <c r="CQ74" s="516"/>
      <c r="CR74" s="404"/>
      <c r="CS74" s="404"/>
      <c r="CT74" s="75"/>
      <c r="CU74" s="76"/>
      <c r="CV74" s="1210"/>
      <c r="CW74" s="516"/>
      <c r="CX74" s="404"/>
      <c r="CY74" s="404"/>
      <c r="CZ74" s="75"/>
      <c r="DA74" s="76"/>
      <c r="DB74" s="1210"/>
      <c r="DC74" s="516"/>
      <c r="DD74" s="404"/>
      <c r="DE74" s="404"/>
      <c r="DF74" s="75"/>
      <c r="DG74" s="76"/>
      <c r="DH74" s="1210"/>
      <c r="DI74" s="516"/>
      <c r="DJ74" s="404"/>
      <c r="DK74" s="404"/>
      <c r="DL74" s="75"/>
      <c r="DM74" s="76"/>
      <c r="DN74" s="1210"/>
      <c r="DO74" s="516"/>
      <c r="DP74" s="404"/>
      <c r="DQ74" s="404"/>
      <c r="DR74" s="75"/>
      <c r="DS74" s="76"/>
      <c r="DT74" s="1210"/>
      <c r="DU74" s="516"/>
      <c r="DV74" s="404"/>
      <c r="DW74" s="404"/>
      <c r="DX74" s="75"/>
      <c r="DY74" s="76"/>
      <c r="DZ74" s="1210"/>
      <c r="EA74" s="21"/>
      <c r="EB74" s="21"/>
      <c r="EC74" s="21"/>
      <c r="ED74" s="21"/>
      <c r="EE74" s="21"/>
      <c r="EF74" s="21"/>
      <c r="EG74" s="23"/>
      <c r="EH74" s="1210"/>
      <c r="EI74" s="58"/>
      <c r="EJ74" s="404"/>
      <c r="EK74" s="404"/>
      <c r="EL74" s="404"/>
      <c r="EM74" s="404"/>
      <c r="EN74" s="1204"/>
      <c r="EO74" s="58"/>
      <c r="EP74" s="404"/>
      <c r="EQ74" s="404"/>
      <c r="ER74" s="404"/>
      <c r="ES74" s="404"/>
      <c r="ET74" s="1204"/>
      <c r="EU74" s="58"/>
      <c r="EV74" s="404"/>
      <c r="EW74" s="404"/>
      <c r="EX74" s="404"/>
      <c r="EY74" s="404"/>
      <c r="EZ74" s="1204"/>
      <c r="FA74" s="58"/>
      <c r="FB74" s="404"/>
      <c r="FC74" s="404"/>
      <c r="FD74" s="404"/>
      <c r="FE74" s="404"/>
      <c r="FF74" s="1204"/>
      <c r="FG74" s="58"/>
      <c r="FH74" s="404"/>
      <c r="FI74" s="404"/>
      <c r="FJ74" s="404"/>
      <c r="FK74" s="404"/>
      <c r="FL74" s="1204"/>
      <c r="FM74" s="58"/>
      <c r="FN74" s="404"/>
      <c r="FO74" s="404"/>
      <c r="FP74" s="404"/>
      <c r="FQ74" s="404"/>
      <c r="FR74" s="1204"/>
      <c r="FS74" s="58"/>
      <c r="FT74" s="404"/>
      <c r="FU74" s="404"/>
      <c r="FV74" s="404"/>
      <c r="FW74" s="404"/>
      <c r="FX74" s="1204"/>
      <c r="FY74" s="58"/>
      <c r="FZ74" s="404"/>
      <c r="GA74" s="404"/>
      <c r="GB74" s="404"/>
      <c r="GC74" s="404"/>
      <c r="GD74" s="1204"/>
      <c r="GE74" s="21"/>
      <c r="GF74" s="21"/>
      <c r="GG74" s="21"/>
      <c r="GH74" s="21"/>
      <c r="GI74" s="21"/>
      <c r="GJ74" s="21"/>
      <c r="GK74" s="21"/>
      <c r="GL74" s="21"/>
      <c r="GM74" s="21"/>
      <c r="GN74" s="21"/>
      <c r="GO74" s="21"/>
      <c r="GP74" s="21"/>
      <c r="GQ74" s="21"/>
      <c r="GR74" s="21"/>
      <c r="GS74" s="21"/>
      <c r="GT74" s="21"/>
      <c r="GU74" s="1230"/>
      <c r="GV74" s="358"/>
      <c r="GW74" s="669" t="s">
        <v>1072</v>
      </c>
      <c r="GX74" s="271"/>
      <c r="GY74" s="271"/>
    </row>
    <row r="75" spans="1:207" x14ac:dyDescent="0.25">
      <c r="A75" s="404">
        <v>72</v>
      </c>
      <c r="B75" s="346"/>
      <c r="C75" s="908"/>
      <c r="D75" s="404"/>
      <c r="E75" s="404"/>
      <c r="F75" s="404"/>
      <c r="G75" s="67"/>
      <c r="H75" s="1221"/>
      <c r="I75" s="908"/>
      <c r="J75" s="404"/>
      <c r="K75" s="404"/>
      <c r="L75" s="404"/>
      <c r="M75" s="67"/>
      <c r="N75" s="1210"/>
      <c r="O75" s="908"/>
      <c r="P75" s="404"/>
      <c r="Q75" s="210"/>
      <c r="R75" s="210"/>
      <c r="S75" s="419"/>
      <c r="T75" s="1210"/>
      <c r="U75" s="908"/>
      <c r="V75" s="404"/>
      <c r="W75" s="404"/>
      <c r="X75" s="404"/>
      <c r="Y75" s="67"/>
      <c r="Z75" s="1210"/>
      <c r="AA75" s="516"/>
      <c r="AB75" s="404"/>
      <c r="AC75" s="404"/>
      <c r="AD75" s="75"/>
      <c r="AE75" s="76"/>
      <c r="AF75" s="1210"/>
      <c r="AG75" s="1036"/>
      <c r="AH75" s="404"/>
      <c r="AI75" s="210"/>
      <c r="AJ75" s="420"/>
      <c r="AK75" s="421"/>
      <c r="AL75" s="1210"/>
      <c r="AM75" s="765"/>
      <c r="AN75" s="404"/>
      <c r="AO75" s="210"/>
      <c r="AP75" s="420"/>
      <c r="AQ75" s="421"/>
      <c r="AR75" s="1210"/>
      <c r="AS75" s="521"/>
      <c r="AT75" s="404"/>
      <c r="AU75" s="210"/>
      <c r="AV75" s="210"/>
      <c r="AW75" s="419"/>
      <c r="AX75" s="1210"/>
      <c r="AY75" s="521"/>
      <c r="AZ75" s="404"/>
      <c r="BA75" s="404"/>
      <c r="BB75" s="404"/>
      <c r="BC75" s="67"/>
      <c r="BD75" s="1210"/>
      <c r="BE75" s="765"/>
      <c r="BF75" s="404"/>
      <c r="BG75" s="210"/>
      <c r="BH75" s="420"/>
      <c r="BI75" s="421"/>
      <c r="BJ75" s="1210"/>
      <c r="BK75" s="307"/>
      <c r="BL75" s="307"/>
      <c r="BM75" s="307"/>
      <c r="BN75" s="234"/>
      <c r="BO75" s="234"/>
      <c r="BP75" s="21"/>
      <c r="BQ75" s="23"/>
      <c r="BR75" s="1210"/>
      <c r="BS75" s="58"/>
      <c r="BT75" s="404"/>
      <c r="BU75" s="404"/>
      <c r="BV75" s="404"/>
      <c r="BW75" s="67"/>
      <c r="BX75" s="1210"/>
      <c r="BY75" s="516"/>
      <c r="BZ75" s="404"/>
      <c r="CA75" s="404"/>
      <c r="CB75" s="75"/>
      <c r="CC75" s="76"/>
      <c r="CD75" s="1210"/>
      <c r="CE75" s="516"/>
      <c r="CF75" s="404"/>
      <c r="CG75" s="404"/>
      <c r="CH75" s="75"/>
      <c r="CI75" s="76"/>
      <c r="CJ75" s="1210"/>
      <c r="CK75" s="516"/>
      <c r="CL75" s="404"/>
      <c r="CM75" s="404"/>
      <c r="CN75" s="75"/>
      <c r="CO75" s="76"/>
      <c r="CP75" s="1210"/>
      <c r="CQ75" s="516"/>
      <c r="CR75" s="404"/>
      <c r="CS75" s="404"/>
      <c r="CT75" s="75"/>
      <c r="CU75" s="76"/>
      <c r="CV75" s="1210"/>
      <c r="CW75" s="516"/>
      <c r="CX75" s="404"/>
      <c r="CY75" s="404"/>
      <c r="CZ75" s="75"/>
      <c r="DA75" s="76"/>
      <c r="DB75" s="1210"/>
      <c r="DC75" s="516"/>
      <c r="DD75" s="404"/>
      <c r="DE75" s="404"/>
      <c r="DF75" s="75"/>
      <c r="DG75" s="76"/>
      <c r="DH75" s="1210"/>
      <c r="DI75" s="516"/>
      <c r="DJ75" s="404"/>
      <c r="DK75" s="404"/>
      <c r="DL75" s="75"/>
      <c r="DM75" s="76"/>
      <c r="DN75" s="1210"/>
      <c r="DO75" s="516"/>
      <c r="DP75" s="404"/>
      <c r="DQ75" s="404"/>
      <c r="DR75" s="75"/>
      <c r="DS75" s="76"/>
      <c r="DT75" s="1210"/>
      <c r="DU75" s="516"/>
      <c r="DV75" s="404"/>
      <c r="DW75" s="404"/>
      <c r="DX75" s="75"/>
      <c r="DY75" s="76"/>
      <c r="DZ75" s="1210"/>
      <c r="EA75" s="21"/>
      <c r="EB75" s="21"/>
      <c r="EC75" s="21"/>
      <c r="ED75" s="21"/>
      <c r="EE75" s="21"/>
      <c r="EF75" s="21"/>
      <c r="EG75" s="23"/>
      <c r="EH75" s="1210"/>
      <c r="EI75" s="58"/>
      <c r="EJ75" s="404"/>
      <c r="EK75" s="404"/>
      <c r="EL75" s="404"/>
      <c r="EM75" s="404"/>
      <c r="EN75" s="1204"/>
      <c r="EO75" s="58"/>
      <c r="EP75" s="404"/>
      <c r="EQ75" s="404"/>
      <c r="ER75" s="404"/>
      <c r="ES75" s="404"/>
      <c r="ET75" s="1204"/>
      <c r="EU75" s="58"/>
      <c r="EV75" s="404"/>
      <c r="EW75" s="404"/>
      <c r="EX75" s="404"/>
      <c r="EY75" s="404"/>
      <c r="EZ75" s="1204"/>
      <c r="FA75" s="58"/>
      <c r="FB75" s="404"/>
      <c r="FC75" s="404"/>
      <c r="FD75" s="404"/>
      <c r="FE75" s="404"/>
      <c r="FF75" s="1204"/>
      <c r="FG75" s="58"/>
      <c r="FH75" s="404"/>
      <c r="FI75" s="404"/>
      <c r="FJ75" s="404"/>
      <c r="FK75" s="404"/>
      <c r="FL75" s="1204"/>
      <c r="FM75" s="58"/>
      <c r="FN75" s="404"/>
      <c r="FO75" s="404"/>
      <c r="FP75" s="404"/>
      <c r="FQ75" s="404"/>
      <c r="FR75" s="1204"/>
      <c r="FS75" s="58"/>
      <c r="FT75" s="404"/>
      <c r="FU75" s="404"/>
      <c r="FV75" s="404"/>
      <c r="FW75" s="404"/>
      <c r="FX75" s="1204"/>
      <c r="FY75" s="58"/>
      <c r="FZ75" s="404"/>
      <c r="GA75" s="404"/>
      <c r="GB75" s="404"/>
      <c r="GC75" s="404"/>
      <c r="GD75" s="1204"/>
      <c r="GE75" s="21"/>
      <c r="GF75" s="21"/>
      <c r="GG75" s="21"/>
      <c r="GH75" s="21"/>
      <c r="GI75" s="21"/>
      <c r="GJ75" s="21"/>
      <c r="GK75" s="21"/>
      <c r="GL75" s="21"/>
      <c r="GM75" s="21"/>
      <c r="GN75" s="21"/>
      <c r="GO75" s="21"/>
      <c r="GP75" s="21"/>
      <c r="GQ75" s="21"/>
      <c r="GR75" s="21"/>
      <c r="GS75" s="21"/>
      <c r="GT75" s="21"/>
      <c r="GU75" s="1230"/>
      <c r="GV75" s="358"/>
      <c r="GW75" s="669" t="s">
        <v>1072</v>
      </c>
      <c r="GX75" s="271"/>
      <c r="GY75" s="271"/>
    </row>
    <row r="76" spans="1:207" x14ac:dyDescent="0.25">
      <c r="A76" s="404">
        <v>73</v>
      </c>
      <c r="B76" s="346"/>
      <c r="C76" s="908"/>
      <c r="D76" s="404"/>
      <c r="E76" s="404"/>
      <c r="F76" s="404"/>
      <c r="G76" s="67"/>
      <c r="H76" s="1221"/>
      <c r="I76" s="908"/>
      <c r="J76" s="404"/>
      <c r="K76" s="404"/>
      <c r="L76" s="404"/>
      <c r="M76" s="67"/>
      <c r="N76" s="1210"/>
      <c r="O76" s="908"/>
      <c r="P76" s="404"/>
      <c r="Q76" s="210"/>
      <c r="R76" s="210"/>
      <c r="S76" s="419"/>
      <c r="T76" s="1210"/>
      <c r="U76" s="908"/>
      <c r="V76" s="404"/>
      <c r="W76" s="404"/>
      <c r="X76" s="404"/>
      <c r="Y76" s="67"/>
      <c r="Z76" s="1210"/>
      <c r="AA76" s="516"/>
      <c r="AB76" s="404"/>
      <c r="AC76" s="404"/>
      <c r="AD76" s="75"/>
      <c r="AE76" s="76"/>
      <c r="AF76" s="1210"/>
      <c r="AG76" s="1036"/>
      <c r="AH76" s="404"/>
      <c r="AI76" s="210"/>
      <c r="AJ76" s="420"/>
      <c r="AK76" s="421"/>
      <c r="AL76" s="1210"/>
      <c r="AM76" s="765"/>
      <c r="AN76" s="404"/>
      <c r="AO76" s="210"/>
      <c r="AP76" s="420"/>
      <c r="AQ76" s="421"/>
      <c r="AR76" s="1210"/>
      <c r="AS76" s="521"/>
      <c r="AT76" s="404"/>
      <c r="AU76" s="210"/>
      <c r="AV76" s="210"/>
      <c r="AW76" s="419"/>
      <c r="AX76" s="1210"/>
      <c r="AY76" s="521"/>
      <c r="AZ76" s="404"/>
      <c r="BA76" s="404"/>
      <c r="BB76" s="404"/>
      <c r="BC76" s="67"/>
      <c r="BD76" s="1210"/>
      <c r="BE76" s="765"/>
      <c r="BF76" s="404"/>
      <c r="BG76" s="210"/>
      <c r="BH76" s="420"/>
      <c r="BI76" s="421"/>
      <c r="BJ76" s="1210"/>
      <c r="BK76" s="307"/>
      <c r="BL76" s="307"/>
      <c r="BM76" s="307"/>
      <c r="BN76" s="234"/>
      <c r="BO76" s="234"/>
      <c r="BP76" s="21"/>
      <c r="BQ76" s="23"/>
      <c r="BR76" s="1210"/>
      <c r="BS76" s="58"/>
      <c r="BT76" s="404"/>
      <c r="BU76" s="404"/>
      <c r="BV76" s="404"/>
      <c r="BW76" s="67"/>
      <c r="BX76" s="1210"/>
      <c r="BY76" s="516"/>
      <c r="BZ76" s="404"/>
      <c r="CA76" s="404"/>
      <c r="CB76" s="75"/>
      <c r="CC76" s="76"/>
      <c r="CD76" s="1210"/>
      <c r="CE76" s="516"/>
      <c r="CF76" s="404"/>
      <c r="CG76" s="404"/>
      <c r="CH76" s="75"/>
      <c r="CI76" s="76"/>
      <c r="CJ76" s="1210"/>
      <c r="CK76" s="516"/>
      <c r="CL76" s="404"/>
      <c r="CM76" s="404"/>
      <c r="CN76" s="75"/>
      <c r="CO76" s="76"/>
      <c r="CP76" s="1210"/>
      <c r="CQ76" s="516"/>
      <c r="CR76" s="404"/>
      <c r="CS76" s="404"/>
      <c r="CT76" s="75"/>
      <c r="CU76" s="76"/>
      <c r="CV76" s="1210"/>
      <c r="CW76" s="516"/>
      <c r="CX76" s="404"/>
      <c r="CY76" s="404"/>
      <c r="CZ76" s="75"/>
      <c r="DA76" s="76"/>
      <c r="DB76" s="1210"/>
      <c r="DC76" s="516"/>
      <c r="DD76" s="404"/>
      <c r="DE76" s="404"/>
      <c r="DF76" s="75"/>
      <c r="DG76" s="76"/>
      <c r="DH76" s="1210"/>
      <c r="DI76" s="516"/>
      <c r="DJ76" s="404"/>
      <c r="DK76" s="404"/>
      <c r="DL76" s="75"/>
      <c r="DM76" s="76"/>
      <c r="DN76" s="1210"/>
      <c r="DO76" s="516"/>
      <c r="DP76" s="404"/>
      <c r="DQ76" s="404"/>
      <c r="DR76" s="75"/>
      <c r="DS76" s="76"/>
      <c r="DT76" s="1210"/>
      <c r="DU76" s="516"/>
      <c r="DV76" s="404"/>
      <c r="DW76" s="404"/>
      <c r="DX76" s="75"/>
      <c r="DY76" s="76"/>
      <c r="DZ76" s="1210"/>
      <c r="EA76" s="21"/>
      <c r="EB76" s="21"/>
      <c r="EC76" s="21"/>
      <c r="ED76" s="21"/>
      <c r="EE76" s="21"/>
      <c r="EF76" s="21"/>
      <c r="EG76" s="23"/>
      <c r="EH76" s="1210"/>
      <c r="EI76" s="58"/>
      <c r="EJ76" s="404"/>
      <c r="EK76" s="404"/>
      <c r="EL76" s="404"/>
      <c r="EM76" s="404"/>
      <c r="EN76" s="1204"/>
      <c r="EO76" s="58"/>
      <c r="EP76" s="404"/>
      <c r="EQ76" s="404"/>
      <c r="ER76" s="404"/>
      <c r="ES76" s="404"/>
      <c r="ET76" s="1204"/>
      <c r="EU76" s="58"/>
      <c r="EV76" s="404"/>
      <c r="EW76" s="404"/>
      <c r="EX76" s="404"/>
      <c r="EY76" s="404"/>
      <c r="EZ76" s="1204"/>
      <c r="FA76" s="58"/>
      <c r="FB76" s="404"/>
      <c r="FC76" s="404"/>
      <c r="FD76" s="404"/>
      <c r="FE76" s="404"/>
      <c r="FF76" s="1204"/>
      <c r="FG76" s="58"/>
      <c r="FH76" s="404"/>
      <c r="FI76" s="404"/>
      <c r="FJ76" s="404"/>
      <c r="FK76" s="404"/>
      <c r="FL76" s="1204"/>
      <c r="FM76" s="58"/>
      <c r="FN76" s="404"/>
      <c r="FO76" s="404"/>
      <c r="FP76" s="404"/>
      <c r="FQ76" s="404"/>
      <c r="FR76" s="1204"/>
      <c r="FS76" s="58"/>
      <c r="FT76" s="404"/>
      <c r="FU76" s="404"/>
      <c r="FV76" s="404"/>
      <c r="FW76" s="404"/>
      <c r="FX76" s="1204"/>
      <c r="FY76" s="58"/>
      <c r="FZ76" s="404"/>
      <c r="GA76" s="404"/>
      <c r="GB76" s="404"/>
      <c r="GC76" s="404"/>
      <c r="GD76" s="1204"/>
      <c r="GE76" s="21"/>
      <c r="GF76" s="21"/>
      <c r="GG76" s="21"/>
      <c r="GH76" s="21"/>
      <c r="GI76" s="21"/>
      <c r="GJ76" s="21"/>
      <c r="GK76" s="21"/>
      <c r="GL76" s="21"/>
      <c r="GM76" s="21"/>
      <c r="GN76" s="21"/>
      <c r="GO76" s="21"/>
      <c r="GP76" s="21"/>
      <c r="GQ76" s="21"/>
      <c r="GR76" s="21"/>
      <c r="GS76" s="21"/>
      <c r="GT76" s="21"/>
      <c r="GU76" s="1230"/>
      <c r="GV76" s="216"/>
      <c r="GW76" s="234" t="s">
        <v>1072</v>
      </c>
      <c r="GX76" s="262"/>
      <c r="GY76" s="271"/>
    </row>
    <row r="77" spans="1:207" x14ac:dyDescent="0.25">
      <c r="A77" s="404">
        <v>74</v>
      </c>
      <c r="B77" s="346"/>
      <c r="C77" s="908"/>
      <c r="D77" s="404"/>
      <c r="E77" s="404"/>
      <c r="F77" s="404"/>
      <c r="G77" s="67"/>
      <c r="H77" s="1221"/>
      <c r="I77" s="908"/>
      <c r="J77" s="404"/>
      <c r="K77" s="404"/>
      <c r="L77" s="404"/>
      <c r="M77" s="67"/>
      <c r="N77" s="1210"/>
      <c r="O77" s="908"/>
      <c r="P77" s="404"/>
      <c r="Q77" s="210"/>
      <c r="R77" s="210"/>
      <c r="S77" s="419"/>
      <c r="T77" s="1210"/>
      <c r="U77" s="908"/>
      <c r="V77" s="404"/>
      <c r="W77" s="404"/>
      <c r="X77" s="404"/>
      <c r="Y77" s="67"/>
      <c r="Z77" s="1210"/>
      <c r="AA77" s="516"/>
      <c r="AB77" s="404"/>
      <c r="AC77" s="404"/>
      <c r="AD77" s="75"/>
      <c r="AE77" s="76"/>
      <c r="AF77" s="1210"/>
      <c r="AG77" s="1036"/>
      <c r="AH77" s="404"/>
      <c r="AI77" s="210"/>
      <c r="AJ77" s="420"/>
      <c r="AK77" s="421"/>
      <c r="AL77" s="1210"/>
      <c r="AM77" s="765"/>
      <c r="AN77" s="404"/>
      <c r="AO77" s="210"/>
      <c r="AP77" s="420"/>
      <c r="AQ77" s="421"/>
      <c r="AR77" s="1210"/>
      <c r="AS77" s="521"/>
      <c r="AT77" s="404"/>
      <c r="AU77" s="210"/>
      <c r="AV77" s="210"/>
      <c r="AW77" s="419"/>
      <c r="AX77" s="1210"/>
      <c r="AY77" s="521"/>
      <c r="AZ77" s="404"/>
      <c r="BA77" s="404"/>
      <c r="BB77" s="404"/>
      <c r="BC77" s="67"/>
      <c r="BD77" s="1210"/>
      <c r="BE77" s="765"/>
      <c r="BF77" s="404"/>
      <c r="BG77" s="210"/>
      <c r="BH77" s="420"/>
      <c r="BI77" s="421"/>
      <c r="BJ77" s="1210"/>
      <c r="BK77" s="307"/>
      <c r="BL77" s="307"/>
      <c r="BM77" s="307"/>
      <c r="BN77" s="234"/>
      <c r="BO77" s="234"/>
      <c r="BP77" s="21"/>
      <c r="BQ77" s="23"/>
      <c r="BR77" s="1210"/>
      <c r="BS77" s="58"/>
      <c r="BT77" s="404"/>
      <c r="BU77" s="404"/>
      <c r="BV77" s="404"/>
      <c r="BW77" s="67"/>
      <c r="BX77" s="1210"/>
      <c r="BY77" s="516"/>
      <c r="BZ77" s="404"/>
      <c r="CA77" s="404"/>
      <c r="CB77" s="75"/>
      <c r="CC77" s="76"/>
      <c r="CD77" s="1210"/>
      <c r="CE77" s="516"/>
      <c r="CF77" s="404"/>
      <c r="CG77" s="404"/>
      <c r="CH77" s="75"/>
      <c r="CI77" s="76"/>
      <c r="CJ77" s="1210"/>
      <c r="CK77" s="516"/>
      <c r="CL77" s="404"/>
      <c r="CM77" s="404"/>
      <c r="CN77" s="75"/>
      <c r="CO77" s="76"/>
      <c r="CP77" s="1210"/>
      <c r="CQ77" s="516"/>
      <c r="CR77" s="404"/>
      <c r="CS77" s="404"/>
      <c r="CT77" s="75"/>
      <c r="CU77" s="76"/>
      <c r="CV77" s="1210"/>
      <c r="CW77" s="516"/>
      <c r="CX77" s="404"/>
      <c r="CY77" s="404"/>
      <c r="CZ77" s="75"/>
      <c r="DA77" s="76"/>
      <c r="DB77" s="1210"/>
      <c r="DC77" s="516"/>
      <c r="DD77" s="404"/>
      <c r="DE77" s="404"/>
      <c r="DF77" s="75"/>
      <c r="DG77" s="76"/>
      <c r="DH77" s="1210"/>
      <c r="DI77" s="516"/>
      <c r="DJ77" s="404"/>
      <c r="DK77" s="404"/>
      <c r="DL77" s="75"/>
      <c r="DM77" s="76"/>
      <c r="DN77" s="1210"/>
      <c r="DO77" s="516"/>
      <c r="DP77" s="404"/>
      <c r="DQ77" s="404"/>
      <c r="DR77" s="75"/>
      <c r="DS77" s="76"/>
      <c r="DT77" s="1210"/>
      <c r="DU77" s="516"/>
      <c r="DV77" s="404"/>
      <c r="DW77" s="404"/>
      <c r="DX77" s="75"/>
      <c r="DY77" s="76"/>
      <c r="DZ77" s="1210"/>
      <c r="EA77" s="21"/>
      <c r="EB77" s="21"/>
      <c r="EC77" s="21"/>
      <c r="ED77" s="21"/>
      <c r="EE77" s="21"/>
      <c r="EF77" s="21"/>
      <c r="EG77" s="23"/>
      <c r="EH77" s="1210"/>
      <c r="EI77" s="58"/>
      <c r="EJ77" s="404"/>
      <c r="EK77" s="404"/>
      <c r="EL77" s="404"/>
      <c r="EM77" s="404"/>
      <c r="EN77" s="1204"/>
      <c r="EO77" s="761" t="s">
        <v>1274</v>
      </c>
      <c r="EP77" s="404" t="s">
        <v>93</v>
      </c>
      <c r="EQ77" s="404" t="s">
        <v>90</v>
      </c>
      <c r="ER77" s="404" t="s">
        <v>94</v>
      </c>
      <c r="ES77" s="404">
        <v>1225</v>
      </c>
      <c r="ET77" s="1204"/>
      <c r="EU77" s="761" t="s">
        <v>1275</v>
      </c>
      <c r="EV77" s="404" t="s">
        <v>93</v>
      </c>
      <c r="EW77" s="404" t="s">
        <v>90</v>
      </c>
      <c r="EX77" s="404" t="s">
        <v>94</v>
      </c>
      <c r="EY77" s="404">
        <v>1226</v>
      </c>
      <c r="EZ77" s="1204"/>
      <c r="FA77" s="58"/>
      <c r="FB77" s="404"/>
      <c r="FC77" s="404"/>
      <c r="FD77" s="404"/>
      <c r="FE77" s="404"/>
      <c r="FF77" s="1204"/>
      <c r="FG77" s="58"/>
      <c r="FH77" s="404"/>
      <c r="FI77" s="404"/>
      <c r="FJ77" s="404"/>
      <c r="FK77" s="404"/>
      <c r="FL77" s="1204"/>
      <c r="FM77" s="58"/>
      <c r="FN77" s="404"/>
      <c r="FO77" s="404"/>
      <c r="FP77" s="404"/>
      <c r="FQ77" s="404"/>
      <c r="FR77" s="1204"/>
      <c r="FS77" s="58"/>
      <c r="FT77" s="404"/>
      <c r="FU77" s="404"/>
      <c r="FV77" s="404"/>
      <c r="FW77" s="404"/>
      <c r="FX77" s="1204"/>
      <c r="FY77" s="58"/>
      <c r="FZ77" s="404"/>
      <c r="GA77" s="404"/>
      <c r="GB77" s="404"/>
      <c r="GC77" s="404"/>
      <c r="GD77" s="1204"/>
      <c r="GE77" s="21"/>
      <c r="GF77" s="21"/>
      <c r="GG77" s="21"/>
      <c r="GH77" s="21"/>
      <c r="GI77" s="21"/>
      <c r="GJ77" s="21"/>
      <c r="GK77" s="21"/>
      <c r="GL77" s="21"/>
      <c r="GM77" s="21"/>
      <c r="GN77" s="21"/>
      <c r="GO77" s="21"/>
      <c r="GP77" s="21"/>
      <c r="GQ77" s="21"/>
      <c r="GR77" s="21"/>
      <c r="GS77" s="21"/>
      <c r="GT77" s="21"/>
      <c r="GU77" s="1230"/>
      <c r="GV77" s="358"/>
      <c r="GW77" s="234" t="s">
        <v>1072</v>
      </c>
      <c r="GX77" s="262"/>
      <c r="GY77" s="271"/>
    </row>
    <row r="78" spans="1:207" x14ac:dyDescent="0.25">
      <c r="A78" s="404">
        <v>75</v>
      </c>
      <c r="B78" s="346"/>
      <c r="C78" s="908"/>
      <c r="D78" s="404"/>
      <c r="E78" s="404"/>
      <c r="F78" s="404"/>
      <c r="G78" s="67"/>
      <c r="H78" s="1221"/>
      <c r="I78" s="908"/>
      <c r="J78" s="404"/>
      <c r="K78" s="404"/>
      <c r="L78" s="404"/>
      <c r="M78" s="67"/>
      <c r="N78" s="1210"/>
      <c r="O78" s="908"/>
      <c r="P78" s="404"/>
      <c r="Q78" s="210"/>
      <c r="R78" s="210"/>
      <c r="S78" s="419"/>
      <c r="T78" s="1210"/>
      <c r="U78" s="908"/>
      <c r="V78" s="404"/>
      <c r="W78" s="404"/>
      <c r="X78" s="404"/>
      <c r="Y78" s="67"/>
      <c r="Z78" s="1210"/>
      <c r="AA78" s="516"/>
      <c r="AB78" s="404"/>
      <c r="AC78" s="404"/>
      <c r="AD78" s="75"/>
      <c r="AE78" s="76"/>
      <c r="AF78" s="1210"/>
      <c r="AG78" s="1036"/>
      <c r="AH78" s="404"/>
      <c r="AI78" s="210"/>
      <c r="AJ78" s="420"/>
      <c r="AK78" s="421"/>
      <c r="AL78" s="1210"/>
      <c r="AM78" s="765"/>
      <c r="AN78" s="404"/>
      <c r="AO78" s="210"/>
      <c r="AP78" s="420"/>
      <c r="AQ78" s="421"/>
      <c r="AR78" s="1210"/>
      <c r="AS78" s="521"/>
      <c r="AT78" s="404"/>
      <c r="AU78" s="210"/>
      <c r="AV78" s="210"/>
      <c r="AW78" s="419"/>
      <c r="AX78" s="1210"/>
      <c r="AY78" s="521"/>
      <c r="AZ78" s="404"/>
      <c r="BA78" s="404"/>
      <c r="BB78" s="404"/>
      <c r="BC78" s="67"/>
      <c r="BD78" s="1210"/>
      <c r="BE78" s="765"/>
      <c r="BF78" s="404"/>
      <c r="BG78" s="210"/>
      <c r="BH78" s="420"/>
      <c r="BI78" s="421"/>
      <c r="BJ78" s="1210"/>
      <c r="BK78" s="307"/>
      <c r="BL78" s="307"/>
      <c r="BM78" s="307"/>
      <c r="BN78" s="234"/>
      <c r="BO78" s="234"/>
      <c r="BP78" s="21"/>
      <c r="BQ78" s="23"/>
      <c r="BR78" s="1210"/>
      <c r="BS78" s="58"/>
      <c r="BT78" s="404"/>
      <c r="BU78" s="404"/>
      <c r="BV78" s="404"/>
      <c r="BW78" s="67"/>
      <c r="BX78" s="1210"/>
      <c r="BY78" s="516"/>
      <c r="BZ78" s="404"/>
      <c r="CA78" s="404"/>
      <c r="CB78" s="75"/>
      <c r="CC78" s="76"/>
      <c r="CD78" s="1210"/>
      <c r="CE78" s="516"/>
      <c r="CF78" s="404"/>
      <c r="CG78" s="404"/>
      <c r="CH78" s="75"/>
      <c r="CI78" s="76"/>
      <c r="CJ78" s="1210"/>
      <c r="CK78" s="516"/>
      <c r="CL78" s="404"/>
      <c r="CM78" s="404"/>
      <c r="CN78" s="75"/>
      <c r="CO78" s="76"/>
      <c r="CP78" s="1210"/>
      <c r="CQ78" s="516"/>
      <c r="CR78" s="404"/>
      <c r="CS78" s="404"/>
      <c r="CT78" s="75"/>
      <c r="CU78" s="76"/>
      <c r="CV78" s="1210"/>
      <c r="CW78" s="516"/>
      <c r="CX78" s="404"/>
      <c r="CY78" s="404"/>
      <c r="CZ78" s="75"/>
      <c r="DA78" s="76"/>
      <c r="DB78" s="1210"/>
      <c r="DC78" s="516"/>
      <c r="DD78" s="404"/>
      <c r="DE78" s="404"/>
      <c r="DF78" s="75"/>
      <c r="DG78" s="76"/>
      <c r="DH78" s="1210"/>
      <c r="DI78" s="516"/>
      <c r="DJ78" s="404"/>
      <c r="DK78" s="404"/>
      <c r="DL78" s="75"/>
      <c r="DM78" s="76"/>
      <c r="DN78" s="1210"/>
      <c r="DO78" s="516"/>
      <c r="DP78" s="404"/>
      <c r="DQ78" s="404"/>
      <c r="DR78" s="75"/>
      <c r="DS78" s="76"/>
      <c r="DT78" s="1210"/>
      <c r="DU78" s="516"/>
      <c r="DV78" s="404"/>
      <c r="DW78" s="404"/>
      <c r="DX78" s="75"/>
      <c r="DY78" s="76"/>
      <c r="DZ78" s="1210"/>
      <c r="EA78" s="21"/>
      <c r="EB78" s="21"/>
      <c r="EC78" s="21"/>
      <c r="ED78" s="21"/>
      <c r="EE78" s="21"/>
      <c r="EF78" s="21"/>
      <c r="EG78" s="23"/>
      <c r="EH78" s="1210"/>
      <c r="EI78" s="58"/>
      <c r="EJ78" s="404"/>
      <c r="EK78" s="404"/>
      <c r="EL78" s="404"/>
      <c r="EM78" s="404"/>
      <c r="EN78" s="1204"/>
      <c r="EO78" s="761" t="s">
        <v>1270</v>
      </c>
      <c r="EP78" s="404" t="s">
        <v>93</v>
      </c>
      <c r="EQ78" s="404" t="s">
        <v>90</v>
      </c>
      <c r="ER78" s="404" t="s">
        <v>94</v>
      </c>
      <c r="ES78" s="404">
        <v>1221</v>
      </c>
      <c r="ET78" s="1204"/>
      <c r="EU78" s="761" t="s">
        <v>1271</v>
      </c>
      <c r="EV78" s="404" t="s">
        <v>93</v>
      </c>
      <c r="EW78" s="404" t="s">
        <v>90</v>
      </c>
      <c r="EX78" s="404" t="s">
        <v>94</v>
      </c>
      <c r="EY78" s="404">
        <v>1222</v>
      </c>
      <c r="EZ78" s="1204"/>
      <c r="FA78" s="58"/>
      <c r="FB78" s="404"/>
      <c r="FC78" s="404"/>
      <c r="FD78" s="404"/>
      <c r="FE78" s="404"/>
      <c r="FF78" s="1204"/>
      <c r="FG78" s="58"/>
      <c r="FH78" s="404"/>
      <c r="FI78" s="404"/>
      <c r="FJ78" s="404"/>
      <c r="FK78" s="404"/>
      <c r="FL78" s="1204"/>
      <c r="FM78" s="58"/>
      <c r="FN78" s="404"/>
      <c r="FO78" s="404"/>
      <c r="FP78" s="404"/>
      <c r="FQ78" s="404"/>
      <c r="FR78" s="1204"/>
      <c r="FS78" s="58"/>
      <c r="FT78" s="404"/>
      <c r="FU78" s="404"/>
      <c r="FV78" s="404"/>
      <c r="FW78" s="404"/>
      <c r="FX78" s="1204"/>
      <c r="FY78" s="58"/>
      <c r="FZ78" s="404"/>
      <c r="GA78" s="404"/>
      <c r="GB78" s="404"/>
      <c r="GC78" s="404"/>
      <c r="GD78" s="1204"/>
      <c r="GE78" s="21"/>
      <c r="GF78" s="21"/>
      <c r="GG78" s="21"/>
      <c r="GH78" s="21"/>
      <c r="GI78" s="21"/>
      <c r="GJ78" s="21"/>
      <c r="GK78" s="21"/>
      <c r="GL78" s="21"/>
      <c r="GM78" s="21"/>
      <c r="GN78" s="21"/>
      <c r="GO78" s="21"/>
      <c r="GP78" s="21"/>
      <c r="GQ78" s="21"/>
      <c r="GR78" s="21"/>
      <c r="GS78" s="21"/>
      <c r="GT78" s="21"/>
      <c r="GU78" s="1230"/>
      <c r="GV78" s="358"/>
      <c r="GW78" s="234" t="s">
        <v>1072</v>
      </c>
      <c r="GX78" s="262"/>
      <c r="GY78" s="271"/>
    </row>
    <row r="79" spans="1:207" x14ac:dyDescent="0.25">
      <c r="A79" s="404">
        <v>76</v>
      </c>
      <c r="B79" s="346"/>
      <c r="C79" s="908"/>
      <c r="D79" s="404"/>
      <c r="E79" s="404"/>
      <c r="F79" s="404"/>
      <c r="G79" s="67"/>
      <c r="H79" s="1221"/>
      <c r="I79" s="908"/>
      <c r="J79" s="404"/>
      <c r="K79" s="404"/>
      <c r="L79" s="404"/>
      <c r="M79" s="67"/>
      <c r="N79" s="1210"/>
      <c r="O79" s="908"/>
      <c r="P79" s="404"/>
      <c r="Q79" s="210"/>
      <c r="R79" s="210"/>
      <c r="S79" s="419"/>
      <c r="T79" s="1210"/>
      <c r="U79" s="908"/>
      <c r="V79" s="404"/>
      <c r="W79" s="404"/>
      <c r="X79" s="404"/>
      <c r="Y79" s="67"/>
      <c r="Z79" s="1210"/>
      <c r="AA79" s="516"/>
      <c r="AB79" s="404"/>
      <c r="AC79" s="404"/>
      <c r="AD79" s="75"/>
      <c r="AE79" s="76"/>
      <c r="AF79" s="1210"/>
      <c r="AG79" s="1036"/>
      <c r="AH79" s="404"/>
      <c r="AI79" s="210"/>
      <c r="AJ79" s="420"/>
      <c r="AK79" s="421"/>
      <c r="AL79" s="1210"/>
      <c r="AM79" s="765"/>
      <c r="AN79" s="404"/>
      <c r="AO79" s="210"/>
      <c r="AP79" s="420"/>
      <c r="AQ79" s="421"/>
      <c r="AR79" s="1210"/>
      <c r="AS79" s="521"/>
      <c r="AT79" s="404"/>
      <c r="AU79" s="404"/>
      <c r="AV79" s="404"/>
      <c r="AW79" s="67"/>
      <c r="AX79" s="1210"/>
      <c r="AY79" s="521"/>
      <c r="AZ79" s="404"/>
      <c r="BA79" s="404"/>
      <c r="BB79" s="404"/>
      <c r="BC79" s="67"/>
      <c r="BD79" s="1210"/>
      <c r="BE79" s="765"/>
      <c r="BF79" s="404"/>
      <c r="BG79" s="210"/>
      <c r="BH79" s="420"/>
      <c r="BI79" s="421"/>
      <c r="BJ79" s="1210"/>
      <c r="BK79" s="307"/>
      <c r="BL79" s="307"/>
      <c r="BM79" s="307"/>
      <c r="BN79" s="234"/>
      <c r="BO79" s="234"/>
      <c r="BP79" s="21"/>
      <c r="BQ79" s="23"/>
      <c r="BR79" s="1210"/>
      <c r="BS79" s="58"/>
      <c r="BT79" s="404"/>
      <c r="BU79" s="404"/>
      <c r="BV79" s="404"/>
      <c r="BW79" s="67"/>
      <c r="BX79" s="1210"/>
      <c r="BY79" s="516"/>
      <c r="BZ79" s="404"/>
      <c r="CA79" s="404"/>
      <c r="CB79" s="75"/>
      <c r="CC79" s="76"/>
      <c r="CD79" s="1210"/>
      <c r="CE79" s="516"/>
      <c r="CF79" s="404"/>
      <c r="CG79" s="404"/>
      <c r="CH79" s="75"/>
      <c r="CI79" s="76"/>
      <c r="CJ79" s="1210"/>
      <c r="CK79" s="516"/>
      <c r="CL79" s="404"/>
      <c r="CM79" s="404"/>
      <c r="CN79" s="75"/>
      <c r="CO79" s="76"/>
      <c r="CP79" s="1210"/>
      <c r="CQ79" s="516"/>
      <c r="CR79" s="404"/>
      <c r="CS79" s="404"/>
      <c r="CT79" s="75"/>
      <c r="CU79" s="76"/>
      <c r="CV79" s="1210"/>
      <c r="CW79" s="516"/>
      <c r="CX79" s="404"/>
      <c r="CY79" s="404"/>
      <c r="CZ79" s="75"/>
      <c r="DA79" s="76"/>
      <c r="DB79" s="1210"/>
      <c r="DC79" s="516"/>
      <c r="DD79" s="404"/>
      <c r="DE79" s="404"/>
      <c r="DF79" s="75"/>
      <c r="DG79" s="76"/>
      <c r="DH79" s="1210"/>
      <c r="DI79" s="516"/>
      <c r="DJ79" s="404"/>
      <c r="DK79" s="404"/>
      <c r="DL79" s="75"/>
      <c r="DM79" s="76"/>
      <c r="DN79" s="1210"/>
      <c r="DO79" s="516"/>
      <c r="DP79" s="404"/>
      <c r="DQ79" s="404"/>
      <c r="DR79" s="75"/>
      <c r="DS79" s="76"/>
      <c r="DT79" s="1210"/>
      <c r="DU79" s="516"/>
      <c r="DV79" s="404"/>
      <c r="DW79" s="404"/>
      <c r="DX79" s="75"/>
      <c r="DY79" s="76"/>
      <c r="DZ79" s="1210"/>
      <c r="EA79" s="21"/>
      <c r="EB79" s="21"/>
      <c r="EC79" s="21"/>
      <c r="ED79" s="21"/>
      <c r="EE79" s="21"/>
      <c r="EF79" s="21"/>
      <c r="EG79" s="23"/>
      <c r="EH79" s="1210"/>
      <c r="EI79" s="58"/>
      <c r="EJ79" s="404"/>
      <c r="EK79" s="404"/>
      <c r="EL79" s="404"/>
      <c r="EM79" s="404"/>
      <c r="EN79" s="1204"/>
      <c r="EO79" s="761" t="s">
        <v>1268</v>
      </c>
      <c r="EP79" s="404" t="s">
        <v>93</v>
      </c>
      <c r="EQ79" s="404" t="s">
        <v>90</v>
      </c>
      <c r="ER79" s="404" t="s">
        <v>94</v>
      </c>
      <c r="ES79" s="404">
        <v>1219</v>
      </c>
      <c r="ET79" s="1204"/>
      <c r="EU79" s="761" t="s">
        <v>1269</v>
      </c>
      <c r="EV79" s="404" t="s">
        <v>93</v>
      </c>
      <c r="EW79" s="404" t="s">
        <v>90</v>
      </c>
      <c r="EX79" s="404" t="s">
        <v>94</v>
      </c>
      <c r="EY79" s="404">
        <v>1220</v>
      </c>
      <c r="EZ79" s="1204"/>
      <c r="FA79" s="58"/>
      <c r="FB79" s="404"/>
      <c r="FC79" s="404"/>
      <c r="FD79" s="404"/>
      <c r="FE79" s="404"/>
      <c r="FF79" s="1204"/>
      <c r="FG79" s="58"/>
      <c r="FH79" s="404"/>
      <c r="FI79" s="404"/>
      <c r="FJ79" s="404"/>
      <c r="FK79" s="404"/>
      <c r="FL79" s="1204"/>
      <c r="FM79" s="58"/>
      <c r="FN79" s="404"/>
      <c r="FO79" s="404"/>
      <c r="FP79" s="404"/>
      <c r="FQ79" s="404"/>
      <c r="FR79" s="1204"/>
      <c r="FS79" s="58"/>
      <c r="FT79" s="404"/>
      <c r="FU79" s="404"/>
      <c r="FV79" s="404"/>
      <c r="FW79" s="404"/>
      <c r="FX79" s="1204"/>
      <c r="FY79" s="58"/>
      <c r="FZ79" s="404"/>
      <c r="GA79" s="404"/>
      <c r="GB79" s="404"/>
      <c r="GC79" s="404"/>
      <c r="GD79" s="1204"/>
      <c r="GE79" s="21"/>
      <c r="GF79" s="21"/>
      <c r="GG79" s="21"/>
      <c r="GH79" s="21"/>
      <c r="GI79" s="21"/>
      <c r="GJ79" s="21"/>
      <c r="GK79" s="21"/>
      <c r="GL79" s="21"/>
      <c r="GM79" s="21"/>
      <c r="GN79" s="21"/>
      <c r="GO79" s="21"/>
      <c r="GP79" s="21"/>
      <c r="GQ79" s="21"/>
      <c r="GR79" s="21"/>
      <c r="GS79" s="21"/>
      <c r="GT79" s="21"/>
      <c r="GU79" s="1230"/>
      <c r="GV79" s="358"/>
      <c r="GW79" s="234" t="s">
        <v>1072</v>
      </c>
      <c r="GX79" s="262"/>
      <c r="GY79" s="271"/>
    </row>
    <row r="80" spans="1:207" x14ac:dyDescent="0.25">
      <c r="A80" s="404">
        <v>77</v>
      </c>
      <c r="B80" s="346"/>
      <c r="C80" s="908"/>
      <c r="D80" s="404"/>
      <c r="E80" s="404"/>
      <c r="F80" s="404"/>
      <c r="G80" s="67"/>
      <c r="H80" s="1221"/>
      <c r="I80" s="908"/>
      <c r="J80" s="404"/>
      <c r="K80" s="404"/>
      <c r="L80" s="404"/>
      <c r="M80" s="67"/>
      <c r="N80" s="1210"/>
      <c r="O80" s="908"/>
      <c r="P80" s="404"/>
      <c r="Q80" s="210"/>
      <c r="R80" s="210"/>
      <c r="S80" s="419"/>
      <c r="T80" s="1210"/>
      <c r="U80" s="908"/>
      <c r="V80" s="404"/>
      <c r="W80" s="404"/>
      <c r="X80" s="404"/>
      <c r="Y80" s="67"/>
      <c r="Z80" s="1210"/>
      <c r="AA80" s="516"/>
      <c r="AB80" s="404"/>
      <c r="AC80" s="404"/>
      <c r="AD80" s="75"/>
      <c r="AE80" s="76"/>
      <c r="AF80" s="1210"/>
      <c r="AG80" s="1036"/>
      <c r="AH80" s="404"/>
      <c r="AI80" s="210"/>
      <c r="AJ80" s="420"/>
      <c r="AK80" s="421"/>
      <c r="AL80" s="1210"/>
      <c r="AM80" s="765"/>
      <c r="AN80" s="404"/>
      <c r="AO80" s="210"/>
      <c r="AP80" s="420"/>
      <c r="AQ80" s="421"/>
      <c r="AR80" s="1210"/>
      <c r="AS80" s="521"/>
      <c r="AT80" s="404"/>
      <c r="AU80" s="404"/>
      <c r="AV80" s="404"/>
      <c r="AW80" s="67"/>
      <c r="AX80" s="1210"/>
      <c r="AY80" s="521"/>
      <c r="AZ80" s="404"/>
      <c r="BA80" s="404"/>
      <c r="BB80" s="404"/>
      <c r="BC80" s="67"/>
      <c r="BD80" s="1210"/>
      <c r="BE80" s="765"/>
      <c r="BF80" s="404"/>
      <c r="BG80" s="210"/>
      <c r="BH80" s="420"/>
      <c r="BI80" s="421"/>
      <c r="BJ80" s="1210"/>
      <c r="BK80" s="307"/>
      <c r="BL80" s="307"/>
      <c r="BM80" s="307"/>
      <c r="BN80" s="234"/>
      <c r="BO80" s="234"/>
      <c r="BP80" s="21"/>
      <c r="BQ80" s="23"/>
      <c r="BR80" s="1210"/>
      <c r="BS80" s="58"/>
      <c r="BT80" s="404"/>
      <c r="BU80" s="404"/>
      <c r="BV80" s="404"/>
      <c r="BW80" s="67"/>
      <c r="BX80" s="1210"/>
      <c r="BY80" s="516"/>
      <c r="BZ80" s="404"/>
      <c r="CA80" s="404"/>
      <c r="CB80" s="75"/>
      <c r="CC80" s="76"/>
      <c r="CD80" s="1210"/>
      <c r="CE80" s="516"/>
      <c r="CF80" s="404"/>
      <c r="CG80" s="404"/>
      <c r="CH80" s="75"/>
      <c r="CI80" s="76"/>
      <c r="CJ80" s="1210"/>
      <c r="CK80" s="516"/>
      <c r="CL80" s="404"/>
      <c r="CM80" s="404"/>
      <c r="CN80" s="75"/>
      <c r="CO80" s="76"/>
      <c r="CP80" s="1210"/>
      <c r="CQ80" s="516"/>
      <c r="CR80" s="404"/>
      <c r="CS80" s="404"/>
      <c r="CT80" s="75"/>
      <c r="CU80" s="76"/>
      <c r="CV80" s="1210"/>
      <c r="CW80" s="516"/>
      <c r="CX80" s="404"/>
      <c r="CY80" s="404"/>
      <c r="CZ80" s="75"/>
      <c r="DA80" s="76"/>
      <c r="DB80" s="1210"/>
      <c r="DC80" s="516"/>
      <c r="DD80" s="404"/>
      <c r="DE80" s="404"/>
      <c r="DF80" s="75"/>
      <c r="DG80" s="76"/>
      <c r="DH80" s="1210"/>
      <c r="DI80" s="516"/>
      <c r="DJ80" s="404"/>
      <c r="DK80" s="404"/>
      <c r="DL80" s="75"/>
      <c r="DM80" s="76"/>
      <c r="DN80" s="1210"/>
      <c r="DO80" s="516"/>
      <c r="DP80" s="404"/>
      <c r="DQ80" s="404"/>
      <c r="DR80" s="75"/>
      <c r="DS80" s="76"/>
      <c r="DT80" s="1210"/>
      <c r="DU80" s="516"/>
      <c r="DV80" s="404"/>
      <c r="DW80" s="404"/>
      <c r="DX80" s="75"/>
      <c r="DY80" s="76"/>
      <c r="DZ80" s="1210"/>
      <c r="EA80" s="21"/>
      <c r="EB80" s="21"/>
      <c r="EC80" s="21"/>
      <c r="ED80" s="21"/>
      <c r="EE80" s="21"/>
      <c r="EF80" s="21"/>
      <c r="EG80" s="23"/>
      <c r="EH80" s="1210"/>
      <c r="EI80" s="58"/>
      <c r="EJ80" s="404"/>
      <c r="EK80" s="404"/>
      <c r="EL80" s="404"/>
      <c r="EM80" s="404"/>
      <c r="EN80" s="1204"/>
      <c r="EO80" s="761" t="s">
        <v>1272</v>
      </c>
      <c r="EP80" s="404" t="s">
        <v>93</v>
      </c>
      <c r="EQ80" s="404" t="s">
        <v>90</v>
      </c>
      <c r="ER80" s="404" t="s">
        <v>94</v>
      </c>
      <c r="ES80" s="404">
        <v>1223</v>
      </c>
      <c r="ET80" s="1204"/>
      <c r="EU80" s="761" t="s">
        <v>1273</v>
      </c>
      <c r="EV80" s="404" t="s">
        <v>93</v>
      </c>
      <c r="EW80" s="404" t="s">
        <v>90</v>
      </c>
      <c r="EX80" s="404" t="s">
        <v>94</v>
      </c>
      <c r="EY80" s="404">
        <v>1224</v>
      </c>
      <c r="EZ80" s="1204"/>
      <c r="FA80" s="58"/>
      <c r="FB80" s="404"/>
      <c r="FC80" s="404"/>
      <c r="FD80" s="404"/>
      <c r="FE80" s="404"/>
      <c r="FF80" s="1204"/>
      <c r="FG80" s="58"/>
      <c r="FH80" s="404"/>
      <c r="FI80" s="404"/>
      <c r="FJ80" s="404"/>
      <c r="FK80" s="404"/>
      <c r="FL80" s="1204"/>
      <c r="FM80" s="58"/>
      <c r="FN80" s="404"/>
      <c r="FO80" s="404"/>
      <c r="FP80" s="404"/>
      <c r="FQ80" s="404"/>
      <c r="FR80" s="1204"/>
      <c r="FS80" s="58"/>
      <c r="FT80" s="404"/>
      <c r="FU80" s="404"/>
      <c r="FV80" s="404"/>
      <c r="FW80" s="404"/>
      <c r="FX80" s="1204"/>
      <c r="FY80" s="58"/>
      <c r="FZ80" s="404"/>
      <c r="GA80" s="404"/>
      <c r="GB80" s="404"/>
      <c r="GC80" s="404"/>
      <c r="GD80" s="1204"/>
      <c r="GE80" s="21"/>
      <c r="GF80" s="21"/>
      <c r="GG80" s="21"/>
      <c r="GH80" s="21"/>
      <c r="GI80" s="21"/>
      <c r="GJ80" s="21"/>
      <c r="GK80" s="21"/>
      <c r="GL80" s="21"/>
      <c r="GM80" s="21"/>
      <c r="GN80" s="21"/>
      <c r="GO80" s="21"/>
      <c r="GP80" s="21"/>
      <c r="GQ80" s="21"/>
      <c r="GR80" s="21"/>
      <c r="GS80" s="21"/>
      <c r="GT80" s="21"/>
      <c r="GU80" s="1230"/>
      <c r="GV80" s="358"/>
      <c r="GW80" s="234" t="s">
        <v>1072</v>
      </c>
      <c r="GX80" s="262"/>
      <c r="GY80" s="271"/>
    </row>
    <row r="81" spans="1:207" x14ac:dyDescent="0.25">
      <c r="A81" s="404">
        <v>78</v>
      </c>
      <c r="B81" s="346"/>
      <c r="C81" s="908"/>
      <c r="D81" s="404"/>
      <c r="E81" s="404"/>
      <c r="F81" s="404"/>
      <c r="G81" s="67"/>
      <c r="H81" s="1221"/>
      <c r="I81" s="908"/>
      <c r="J81" s="404"/>
      <c r="K81" s="404"/>
      <c r="L81" s="404"/>
      <c r="M81" s="67"/>
      <c r="N81" s="1210"/>
      <c r="O81" s="908"/>
      <c r="P81" s="404"/>
      <c r="Q81" s="404"/>
      <c r="R81" s="404"/>
      <c r="S81" s="67"/>
      <c r="T81" s="1210"/>
      <c r="U81" s="908"/>
      <c r="V81" s="404"/>
      <c r="W81" s="404"/>
      <c r="X81" s="404"/>
      <c r="Y81" s="67"/>
      <c r="Z81" s="1210"/>
      <c r="AA81" s="516"/>
      <c r="AB81" s="404"/>
      <c r="AC81" s="404"/>
      <c r="AD81" s="75"/>
      <c r="AE81" s="76"/>
      <c r="AF81" s="1210"/>
      <c r="AG81" s="1036"/>
      <c r="AH81" s="404"/>
      <c r="AI81" s="210"/>
      <c r="AJ81" s="420"/>
      <c r="AK81" s="421"/>
      <c r="AL81" s="1210"/>
      <c r="AM81" s="765"/>
      <c r="AN81" s="404"/>
      <c r="AO81" s="210"/>
      <c r="AP81" s="420"/>
      <c r="AQ81" s="421"/>
      <c r="AR81" s="1210"/>
      <c r="AS81" s="521"/>
      <c r="AT81" s="404"/>
      <c r="AU81" s="404"/>
      <c r="AV81" s="404"/>
      <c r="AW81" s="67"/>
      <c r="AX81" s="1210"/>
      <c r="AY81" s="521"/>
      <c r="AZ81" s="404"/>
      <c r="BA81" s="404"/>
      <c r="BB81" s="404"/>
      <c r="BC81" s="67"/>
      <c r="BD81" s="1210"/>
      <c r="BE81" s="765"/>
      <c r="BF81" s="404"/>
      <c r="BG81" s="210"/>
      <c r="BH81" s="420"/>
      <c r="BI81" s="421"/>
      <c r="BJ81" s="1210"/>
      <c r="BK81" s="307"/>
      <c r="BL81" s="307"/>
      <c r="BM81" s="307"/>
      <c r="BN81" s="234"/>
      <c r="BO81" s="234"/>
      <c r="BP81" s="21"/>
      <c r="BQ81" s="23"/>
      <c r="BR81" s="1210"/>
      <c r="BS81" s="58"/>
      <c r="BT81" s="404"/>
      <c r="BU81" s="404"/>
      <c r="BV81" s="404"/>
      <c r="BW81" s="67"/>
      <c r="BX81" s="1210"/>
      <c r="BY81" s="516"/>
      <c r="BZ81" s="404"/>
      <c r="CA81" s="404"/>
      <c r="CB81" s="75"/>
      <c r="CC81" s="76"/>
      <c r="CD81" s="1210"/>
      <c r="CE81" s="516"/>
      <c r="CF81" s="404"/>
      <c r="CG81" s="404"/>
      <c r="CH81" s="75"/>
      <c r="CI81" s="76"/>
      <c r="CJ81" s="1210"/>
      <c r="CK81" s="516"/>
      <c r="CL81" s="404"/>
      <c r="CM81" s="404"/>
      <c r="CN81" s="75"/>
      <c r="CO81" s="76"/>
      <c r="CP81" s="1210"/>
      <c r="CQ81" s="516"/>
      <c r="CR81" s="404"/>
      <c r="CS81" s="404"/>
      <c r="CT81" s="75"/>
      <c r="CU81" s="76"/>
      <c r="CV81" s="1210"/>
      <c r="CW81" s="516"/>
      <c r="CX81" s="404"/>
      <c r="CY81" s="404"/>
      <c r="CZ81" s="75"/>
      <c r="DA81" s="76"/>
      <c r="DB81" s="1210"/>
      <c r="DC81" s="516"/>
      <c r="DD81" s="404"/>
      <c r="DE81" s="404"/>
      <c r="DF81" s="75"/>
      <c r="DG81" s="76"/>
      <c r="DH81" s="1210"/>
      <c r="DI81" s="516"/>
      <c r="DJ81" s="404"/>
      <c r="DK81" s="404"/>
      <c r="DL81" s="75"/>
      <c r="DM81" s="76"/>
      <c r="DN81" s="1210"/>
      <c r="DO81" s="516"/>
      <c r="DP81" s="404"/>
      <c r="DQ81" s="404"/>
      <c r="DR81" s="75"/>
      <c r="DS81" s="76"/>
      <c r="DT81" s="1210"/>
      <c r="DU81" s="516"/>
      <c r="DV81" s="404"/>
      <c r="DW81" s="404"/>
      <c r="DX81" s="75"/>
      <c r="DY81" s="76"/>
      <c r="DZ81" s="1210"/>
      <c r="EA81" s="21"/>
      <c r="EB81" s="21"/>
      <c r="EC81" s="21"/>
      <c r="ED81" s="21"/>
      <c r="EE81" s="21"/>
      <c r="EF81" s="21"/>
      <c r="EG81" s="23"/>
      <c r="EH81" s="1210"/>
      <c r="EI81" s="58"/>
      <c r="EJ81" s="404"/>
      <c r="EK81" s="404"/>
      <c r="EL81" s="404"/>
      <c r="EM81" s="404"/>
      <c r="EN81" s="1204"/>
      <c r="EO81" s="58"/>
      <c r="EP81" s="404"/>
      <c r="EQ81" s="404"/>
      <c r="ER81" s="404"/>
      <c r="ES81" s="404"/>
      <c r="ET81" s="1204"/>
      <c r="EU81" s="58"/>
      <c r="EV81" s="404"/>
      <c r="EW81" s="404"/>
      <c r="EX81" s="404"/>
      <c r="EY81" s="404"/>
      <c r="EZ81" s="1204"/>
      <c r="FA81" s="58"/>
      <c r="FB81" s="404"/>
      <c r="FC81" s="404"/>
      <c r="FD81" s="404"/>
      <c r="FE81" s="404"/>
      <c r="FF81" s="1204"/>
      <c r="FG81" s="58"/>
      <c r="FH81" s="404"/>
      <c r="FI81" s="404"/>
      <c r="FJ81" s="404"/>
      <c r="FK81" s="404"/>
      <c r="FL81" s="1204"/>
      <c r="FM81" s="58"/>
      <c r="FN81" s="404"/>
      <c r="FO81" s="404"/>
      <c r="FP81" s="404"/>
      <c r="FQ81" s="404"/>
      <c r="FR81" s="1204"/>
      <c r="FS81" s="58"/>
      <c r="FT81" s="404"/>
      <c r="FU81" s="404"/>
      <c r="FV81" s="404"/>
      <c r="FW81" s="404"/>
      <c r="FX81" s="1204"/>
      <c r="FY81" s="58"/>
      <c r="FZ81" s="404"/>
      <c r="GA81" s="404"/>
      <c r="GB81" s="404"/>
      <c r="GC81" s="404"/>
      <c r="GD81" s="1204"/>
      <c r="GE81" s="21"/>
      <c r="GF81" s="21"/>
      <c r="GG81" s="21"/>
      <c r="GH81" s="21"/>
      <c r="GI81" s="21"/>
      <c r="GJ81" s="21"/>
      <c r="GK81" s="21"/>
      <c r="GL81" s="21"/>
      <c r="GM81" s="21"/>
      <c r="GN81" s="21"/>
      <c r="GO81" s="21"/>
      <c r="GP81" s="21"/>
      <c r="GQ81" s="21"/>
      <c r="GR81" s="21"/>
      <c r="GS81" s="21"/>
      <c r="GT81" s="21"/>
      <c r="GU81" s="1230"/>
      <c r="GV81" s="216"/>
      <c r="GW81" s="234" t="s">
        <v>1072</v>
      </c>
      <c r="GX81" s="262"/>
      <c r="GY81" s="271"/>
    </row>
    <row r="82" spans="1:207" x14ac:dyDescent="0.25">
      <c r="A82" s="404">
        <v>79</v>
      </c>
      <c r="B82" s="346"/>
      <c r="C82" s="908"/>
      <c r="D82" s="404"/>
      <c r="E82" s="404"/>
      <c r="F82" s="404"/>
      <c r="G82" s="67"/>
      <c r="H82" s="1221"/>
      <c r="I82" s="908"/>
      <c r="J82" s="404"/>
      <c r="K82" s="404"/>
      <c r="L82" s="404"/>
      <c r="M82" s="67"/>
      <c r="N82" s="1210"/>
      <c r="O82" s="908"/>
      <c r="P82" s="404"/>
      <c r="Q82" s="404"/>
      <c r="R82" s="404"/>
      <c r="S82" s="67"/>
      <c r="T82" s="1210"/>
      <c r="U82" s="908"/>
      <c r="V82" s="404"/>
      <c r="W82" s="404"/>
      <c r="X82" s="404"/>
      <c r="Y82" s="67"/>
      <c r="Z82" s="1210"/>
      <c r="AA82" s="516"/>
      <c r="AB82" s="404"/>
      <c r="AC82" s="404"/>
      <c r="AD82" s="75"/>
      <c r="AE82" s="76"/>
      <c r="AF82" s="1210"/>
      <c r="AG82" s="1036"/>
      <c r="AH82" s="404"/>
      <c r="AI82" s="210"/>
      <c r="AJ82" s="420"/>
      <c r="AK82" s="421"/>
      <c r="AL82" s="1210"/>
      <c r="AM82" s="765"/>
      <c r="AN82" s="404"/>
      <c r="AO82" s="210"/>
      <c r="AP82" s="420"/>
      <c r="AQ82" s="421"/>
      <c r="AR82" s="1210"/>
      <c r="AS82" s="521"/>
      <c r="AT82" s="404"/>
      <c r="AU82" s="404"/>
      <c r="AV82" s="404"/>
      <c r="AW82" s="67"/>
      <c r="AX82" s="1210"/>
      <c r="AY82" s="521"/>
      <c r="AZ82" s="404"/>
      <c r="BA82" s="404"/>
      <c r="BB82" s="404"/>
      <c r="BC82" s="67"/>
      <c r="BD82" s="1210"/>
      <c r="BE82" s="765"/>
      <c r="BF82" s="404"/>
      <c r="BG82" s="210"/>
      <c r="BH82" s="420"/>
      <c r="BI82" s="421"/>
      <c r="BJ82" s="1210"/>
      <c r="BK82" s="307"/>
      <c r="BL82" s="307"/>
      <c r="BM82" s="307"/>
      <c r="BN82" s="234"/>
      <c r="BO82" s="234"/>
      <c r="BP82" s="21"/>
      <c r="BQ82" s="23"/>
      <c r="BR82" s="1210"/>
      <c r="BS82" s="58"/>
      <c r="BT82" s="404"/>
      <c r="BU82" s="404"/>
      <c r="BV82" s="404"/>
      <c r="BW82" s="67"/>
      <c r="BX82" s="1210"/>
      <c r="BY82" s="516"/>
      <c r="BZ82" s="404"/>
      <c r="CA82" s="404"/>
      <c r="CB82" s="75"/>
      <c r="CC82" s="76"/>
      <c r="CD82" s="1210"/>
      <c r="CE82" s="516"/>
      <c r="CF82" s="404"/>
      <c r="CG82" s="404"/>
      <c r="CH82" s="75"/>
      <c r="CI82" s="76"/>
      <c r="CJ82" s="1210"/>
      <c r="CK82" s="516"/>
      <c r="CL82" s="404"/>
      <c r="CM82" s="404"/>
      <c r="CN82" s="75"/>
      <c r="CO82" s="76"/>
      <c r="CP82" s="1210"/>
      <c r="CQ82" s="516"/>
      <c r="CR82" s="404"/>
      <c r="CS82" s="404"/>
      <c r="CT82" s="75"/>
      <c r="CU82" s="76"/>
      <c r="CV82" s="1210"/>
      <c r="CW82" s="516"/>
      <c r="CX82" s="404"/>
      <c r="CY82" s="404"/>
      <c r="CZ82" s="75"/>
      <c r="DA82" s="76"/>
      <c r="DB82" s="1210"/>
      <c r="DC82" s="516"/>
      <c r="DD82" s="404"/>
      <c r="DE82" s="404"/>
      <c r="DF82" s="75"/>
      <c r="DG82" s="76"/>
      <c r="DH82" s="1210"/>
      <c r="DI82" s="516"/>
      <c r="DJ82" s="404"/>
      <c r="DK82" s="404"/>
      <c r="DL82" s="75"/>
      <c r="DM82" s="76"/>
      <c r="DN82" s="1210"/>
      <c r="DO82" s="516"/>
      <c r="DP82" s="404"/>
      <c r="DQ82" s="404"/>
      <c r="DR82" s="75"/>
      <c r="DS82" s="76"/>
      <c r="DT82" s="1210"/>
      <c r="DU82" s="516"/>
      <c r="DV82" s="404"/>
      <c r="DW82" s="404"/>
      <c r="DX82" s="75"/>
      <c r="DY82" s="76"/>
      <c r="DZ82" s="1210"/>
      <c r="EA82" s="21"/>
      <c r="EB82" s="21"/>
      <c r="EC82" s="21"/>
      <c r="ED82" s="21"/>
      <c r="EE82" s="21"/>
      <c r="EF82" s="21"/>
      <c r="EG82" s="23"/>
      <c r="EH82" s="1210"/>
      <c r="EI82" s="58"/>
      <c r="EJ82" s="404"/>
      <c r="EK82" s="404"/>
      <c r="EL82" s="404"/>
      <c r="EM82" s="404"/>
      <c r="EN82" s="1204"/>
      <c r="EO82" s="58"/>
      <c r="EP82" s="404"/>
      <c r="EQ82" s="404"/>
      <c r="ER82" s="404"/>
      <c r="ES82" s="404"/>
      <c r="ET82" s="1204"/>
      <c r="EU82" s="58"/>
      <c r="EV82" s="404"/>
      <c r="EW82" s="404"/>
      <c r="EX82" s="404"/>
      <c r="EY82" s="404"/>
      <c r="EZ82" s="1204"/>
      <c r="FA82" s="58"/>
      <c r="FB82" s="404"/>
      <c r="FC82" s="404"/>
      <c r="FD82" s="404"/>
      <c r="FE82" s="404"/>
      <c r="FF82" s="1204"/>
      <c r="FG82" s="58"/>
      <c r="FH82" s="404"/>
      <c r="FI82" s="404"/>
      <c r="FJ82" s="404"/>
      <c r="FK82" s="404"/>
      <c r="FL82" s="1204"/>
      <c r="FM82" s="58"/>
      <c r="FN82" s="404"/>
      <c r="FO82" s="404"/>
      <c r="FP82" s="404"/>
      <c r="FQ82" s="404"/>
      <c r="FR82" s="1204"/>
      <c r="FS82" s="58"/>
      <c r="FT82" s="404"/>
      <c r="FU82" s="404"/>
      <c r="FV82" s="404"/>
      <c r="FW82" s="404"/>
      <c r="FX82" s="1204"/>
      <c r="FY82" s="58"/>
      <c r="FZ82" s="404"/>
      <c r="GA82" s="404"/>
      <c r="GB82" s="404"/>
      <c r="GC82" s="404"/>
      <c r="GD82" s="1204"/>
      <c r="GE82" s="21"/>
      <c r="GF82" s="21"/>
      <c r="GG82" s="21"/>
      <c r="GH82" s="21"/>
      <c r="GI82" s="21"/>
      <c r="GJ82" s="21"/>
      <c r="GK82" s="21"/>
      <c r="GL82" s="21"/>
      <c r="GM82" s="21"/>
      <c r="GN82" s="21"/>
      <c r="GO82" s="21"/>
      <c r="GP82" s="21"/>
      <c r="GQ82" s="21"/>
      <c r="GR82" s="21"/>
      <c r="GS82" s="21"/>
      <c r="GT82" s="21"/>
      <c r="GU82" s="1230"/>
      <c r="GV82" s="310"/>
      <c r="GW82" s="234" t="s">
        <v>1072</v>
      </c>
      <c r="GX82" s="262"/>
      <c r="GY82" s="271"/>
    </row>
    <row r="83" spans="1:207" x14ac:dyDescent="0.25">
      <c r="A83" s="404">
        <v>80</v>
      </c>
      <c r="B83" s="346"/>
      <c r="C83" s="908"/>
      <c r="D83" s="404"/>
      <c r="E83" s="404"/>
      <c r="F83" s="404"/>
      <c r="G83" s="67"/>
      <c r="H83" s="1221"/>
      <c r="I83" s="908"/>
      <c r="J83" s="404"/>
      <c r="K83" s="404"/>
      <c r="L83" s="404"/>
      <c r="M83" s="67"/>
      <c r="N83" s="1210"/>
      <c r="O83" s="908"/>
      <c r="P83" s="404"/>
      <c r="Q83" s="404"/>
      <c r="R83" s="404"/>
      <c r="S83" s="67"/>
      <c r="T83" s="1210"/>
      <c r="U83" s="908"/>
      <c r="V83" s="404"/>
      <c r="W83" s="404"/>
      <c r="X83" s="404"/>
      <c r="Y83" s="67"/>
      <c r="Z83" s="1210"/>
      <c r="AA83" s="516"/>
      <c r="AB83" s="404"/>
      <c r="AC83" s="404"/>
      <c r="AD83" s="75"/>
      <c r="AE83" s="76"/>
      <c r="AF83" s="1210"/>
      <c r="AG83" s="1036"/>
      <c r="AH83" s="404"/>
      <c r="AI83" s="210"/>
      <c r="AJ83" s="420"/>
      <c r="AK83" s="421"/>
      <c r="AL83" s="1210"/>
      <c r="AM83" s="765"/>
      <c r="AN83" s="404"/>
      <c r="AO83" s="210"/>
      <c r="AP83" s="420"/>
      <c r="AQ83" s="421"/>
      <c r="AR83" s="1210"/>
      <c r="AS83" s="521"/>
      <c r="AT83" s="404"/>
      <c r="AU83" s="404"/>
      <c r="AV83" s="404"/>
      <c r="AW83" s="67"/>
      <c r="AX83" s="1210"/>
      <c r="AY83" s="521"/>
      <c r="AZ83" s="404"/>
      <c r="BA83" s="404"/>
      <c r="BB83" s="404"/>
      <c r="BC83" s="67"/>
      <c r="BD83" s="1210"/>
      <c r="BE83" s="765"/>
      <c r="BF83" s="404"/>
      <c r="BG83" s="210"/>
      <c r="BH83" s="420"/>
      <c r="BI83" s="421"/>
      <c r="BJ83" s="1210"/>
      <c r="BK83" s="307"/>
      <c r="BL83" s="307"/>
      <c r="BM83" s="307"/>
      <c r="BN83" s="234"/>
      <c r="BO83" s="234"/>
      <c r="BP83" s="21"/>
      <c r="BQ83" s="23"/>
      <c r="BR83" s="1210"/>
      <c r="BS83" s="58"/>
      <c r="BT83" s="404"/>
      <c r="BU83" s="404"/>
      <c r="BV83" s="404"/>
      <c r="BW83" s="67"/>
      <c r="BX83" s="1210"/>
      <c r="BY83" s="516"/>
      <c r="BZ83" s="404"/>
      <c r="CA83" s="404"/>
      <c r="CB83" s="75"/>
      <c r="CC83" s="76"/>
      <c r="CD83" s="1210"/>
      <c r="CE83" s="516"/>
      <c r="CF83" s="404"/>
      <c r="CG83" s="404"/>
      <c r="CH83" s="75"/>
      <c r="CI83" s="76"/>
      <c r="CJ83" s="1210"/>
      <c r="CK83" s="516"/>
      <c r="CL83" s="404"/>
      <c r="CM83" s="404"/>
      <c r="CN83" s="75"/>
      <c r="CO83" s="76"/>
      <c r="CP83" s="1210"/>
      <c r="CQ83" s="516"/>
      <c r="CR83" s="404"/>
      <c r="CS83" s="404"/>
      <c r="CT83" s="75"/>
      <c r="CU83" s="76"/>
      <c r="CV83" s="1210"/>
      <c r="CW83" s="516"/>
      <c r="CX83" s="404"/>
      <c r="CY83" s="404"/>
      <c r="CZ83" s="75"/>
      <c r="DA83" s="76"/>
      <c r="DB83" s="1210"/>
      <c r="DC83" s="516"/>
      <c r="DD83" s="404"/>
      <c r="DE83" s="404"/>
      <c r="DF83" s="75"/>
      <c r="DG83" s="76"/>
      <c r="DH83" s="1210"/>
      <c r="DI83" s="516"/>
      <c r="DJ83" s="404"/>
      <c r="DK83" s="404"/>
      <c r="DL83" s="75"/>
      <c r="DM83" s="76"/>
      <c r="DN83" s="1210"/>
      <c r="DO83" s="516"/>
      <c r="DP83" s="404"/>
      <c r="DQ83" s="404"/>
      <c r="DR83" s="75"/>
      <c r="DS83" s="76"/>
      <c r="DT83" s="1210"/>
      <c r="DU83" s="516"/>
      <c r="DV83" s="404"/>
      <c r="DW83" s="404"/>
      <c r="DX83" s="75"/>
      <c r="DY83" s="76"/>
      <c r="DZ83" s="1210"/>
      <c r="EA83" s="21"/>
      <c r="EB83" s="21"/>
      <c r="EC83" s="21"/>
      <c r="ED83" s="21"/>
      <c r="EE83" s="21"/>
      <c r="EF83" s="21"/>
      <c r="EG83" s="23"/>
      <c r="EH83" s="1210"/>
      <c r="EI83" s="58"/>
      <c r="EJ83" s="404"/>
      <c r="EK83" s="404"/>
      <c r="EL83" s="404"/>
      <c r="EM83" s="404"/>
      <c r="EN83" s="1204"/>
      <c r="EO83" s="58"/>
      <c r="EP83" s="404"/>
      <c r="EQ83" s="404"/>
      <c r="ER83" s="404"/>
      <c r="ES83" s="404"/>
      <c r="ET83" s="1204"/>
      <c r="EU83" s="58"/>
      <c r="EV83" s="404"/>
      <c r="EW83" s="404"/>
      <c r="EX83" s="404"/>
      <c r="EY83" s="404"/>
      <c r="EZ83" s="1204"/>
      <c r="FA83" s="58"/>
      <c r="FB83" s="404"/>
      <c r="FC83" s="404"/>
      <c r="FD83" s="404"/>
      <c r="FE83" s="404"/>
      <c r="FF83" s="1204"/>
      <c r="FG83" s="58"/>
      <c r="FH83" s="404"/>
      <c r="FI83" s="404"/>
      <c r="FJ83" s="404"/>
      <c r="FK83" s="404"/>
      <c r="FL83" s="1204"/>
      <c r="FM83" s="58"/>
      <c r="FN83" s="404"/>
      <c r="FO83" s="404"/>
      <c r="FP83" s="404"/>
      <c r="FQ83" s="404"/>
      <c r="FR83" s="1204"/>
      <c r="FS83" s="58"/>
      <c r="FT83" s="404"/>
      <c r="FU83" s="404"/>
      <c r="FV83" s="404"/>
      <c r="FW83" s="404"/>
      <c r="FX83" s="1204"/>
      <c r="FY83" s="58"/>
      <c r="FZ83" s="404"/>
      <c r="GA83" s="404"/>
      <c r="GB83" s="404"/>
      <c r="GC83" s="404"/>
      <c r="GD83" s="1204"/>
      <c r="GE83" s="21"/>
      <c r="GF83" s="21"/>
      <c r="GG83" s="21"/>
      <c r="GH83" s="21"/>
      <c r="GI83" s="21"/>
      <c r="GJ83" s="21"/>
      <c r="GK83" s="21"/>
      <c r="GL83" s="21"/>
      <c r="GM83" s="21"/>
      <c r="GN83" s="21"/>
      <c r="GO83" s="21"/>
      <c r="GP83" s="21"/>
      <c r="GQ83" s="21"/>
      <c r="GR83" s="21"/>
      <c r="GS83" s="21"/>
      <c r="GT83" s="21"/>
      <c r="GU83" s="1230"/>
      <c r="GV83" s="310"/>
      <c r="GW83" s="234" t="s">
        <v>1072</v>
      </c>
      <c r="GX83" s="262"/>
      <c r="GY83" s="271"/>
    </row>
    <row r="84" spans="1:207" x14ac:dyDescent="0.25">
      <c r="A84" s="404">
        <v>81</v>
      </c>
      <c r="B84" s="346"/>
      <c r="C84" s="908"/>
      <c r="D84" s="404"/>
      <c r="E84" s="404"/>
      <c r="F84" s="404"/>
      <c r="G84" s="67"/>
      <c r="H84" s="1221"/>
      <c r="I84" s="908"/>
      <c r="J84" s="404"/>
      <c r="K84" s="404"/>
      <c r="L84" s="404"/>
      <c r="M84" s="67"/>
      <c r="N84" s="1210"/>
      <c r="O84" s="908"/>
      <c r="P84" s="404"/>
      <c r="Q84" s="404"/>
      <c r="R84" s="404"/>
      <c r="S84" s="67"/>
      <c r="T84" s="1210"/>
      <c r="U84" s="908"/>
      <c r="V84" s="404"/>
      <c r="W84" s="404"/>
      <c r="X84" s="404"/>
      <c r="Y84" s="67"/>
      <c r="Z84" s="1210"/>
      <c r="AA84" s="516"/>
      <c r="AB84" s="404"/>
      <c r="AC84" s="404"/>
      <c r="AD84" s="75"/>
      <c r="AE84" s="76"/>
      <c r="AF84" s="1210"/>
      <c r="AG84" s="1036"/>
      <c r="AH84" s="404"/>
      <c r="AI84" s="210"/>
      <c r="AJ84" s="420"/>
      <c r="AK84" s="421"/>
      <c r="AL84" s="1210"/>
      <c r="AM84" s="765"/>
      <c r="AN84" s="404"/>
      <c r="AO84" s="210"/>
      <c r="AP84" s="420"/>
      <c r="AQ84" s="421"/>
      <c r="AR84" s="1210"/>
      <c r="AS84" s="521"/>
      <c r="AT84" s="404"/>
      <c r="AU84" s="404"/>
      <c r="AV84" s="404"/>
      <c r="AW84" s="67"/>
      <c r="AX84" s="1210"/>
      <c r="AY84" s="521"/>
      <c r="AZ84" s="404"/>
      <c r="BA84" s="404"/>
      <c r="BB84" s="404"/>
      <c r="BC84" s="67"/>
      <c r="BD84" s="1210"/>
      <c r="BE84" s="765"/>
      <c r="BF84" s="404"/>
      <c r="BG84" s="210"/>
      <c r="BH84" s="420"/>
      <c r="BI84" s="421"/>
      <c r="BJ84" s="1210"/>
      <c r="BK84" s="307"/>
      <c r="BL84" s="307"/>
      <c r="BM84" s="8"/>
      <c r="BN84" s="234"/>
      <c r="BO84" s="234"/>
      <c r="BP84" s="21"/>
      <c r="BQ84" s="23"/>
      <c r="BR84" s="1210"/>
      <c r="BS84" s="58"/>
      <c r="BT84" s="404"/>
      <c r="BU84" s="404"/>
      <c r="BV84" s="404"/>
      <c r="BW84" s="67"/>
      <c r="BX84" s="1210"/>
      <c r="BY84" s="516"/>
      <c r="BZ84" s="404"/>
      <c r="CA84" s="404"/>
      <c r="CB84" s="75"/>
      <c r="CC84" s="76"/>
      <c r="CD84" s="1210"/>
      <c r="CE84" s="516"/>
      <c r="CF84" s="404"/>
      <c r="CG84" s="404"/>
      <c r="CH84" s="75"/>
      <c r="CI84" s="76"/>
      <c r="CJ84" s="1210"/>
      <c r="CK84" s="516"/>
      <c r="CL84" s="404"/>
      <c r="CM84" s="404"/>
      <c r="CN84" s="75"/>
      <c r="CO84" s="76"/>
      <c r="CP84" s="1210"/>
      <c r="CQ84" s="516"/>
      <c r="CR84" s="404"/>
      <c r="CS84" s="404"/>
      <c r="CT84" s="75"/>
      <c r="CU84" s="76"/>
      <c r="CV84" s="1210"/>
      <c r="CW84" s="516"/>
      <c r="CX84" s="404"/>
      <c r="CY84" s="404"/>
      <c r="CZ84" s="75"/>
      <c r="DA84" s="76"/>
      <c r="DB84" s="1210"/>
      <c r="DC84" s="516"/>
      <c r="DD84" s="404"/>
      <c r="DE84" s="404"/>
      <c r="DF84" s="75"/>
      <c r="DG84" s="76"/>
      <c r="DH84" s="1210"/>
      <c r="DI84" s="516"/>
      <c r="DJ84" s="404"/>
      <c r="DK84" s="404"/>
      <c r="DL84" s="75"/>
      <c r="DM84" s="76"/>
      <c r="DN84" s="1210"/>
      <c r="DO84" s="516"/>
      <c r="DP84" s="404"/>
      <c r="DQ84" s="404"/>
      <c r="DR84" s="75"/>
      <c r="DS84" s="76"/>
      <c r="DT84" s="1210"/>
      <c r="DU84" s="516"/>
      <c r="DV84" s="404"/>
      <c r="DW84" s="404"/>
      <c r="DX84" s="75"/>
      <c r="DY84" s="76"/>
      <c r="DZ84" s="1210"/>
      <c r="EA84" s="21"/>
      <c r="EB84" s="21"/>
      <c r="EC84" s="21"/>
      <c r="ED84" s="21"/>
      <c r="EE84" s="21"/>
      <c r="EF84" s="21"/>
      <c r="EG84" s="23"/>
      <c r="EH84" s="1210"/>
      <c r="EI84" s="58"/>
      <c r="EJ84" s="404"/>
      <c r="EK84" s="404"/>
      <c r="EL84" s="404"/>
      <c r="EM84" s="404"/>
      <c r="EN84" s="1204"/>
      <c r="EO84" s="58"/>
      <c r="EP84" s="404"/>
      <c r="EQ84" s="404"/>
      <c r="ER84" s="404"/>
      <c r="ES84" s="404"/>
      <c r="ET84" s="1204"/>
      <c r="EU84" s="58"/>
      <c r="EV84" s="404"/>
      <c r="EW84" s="404"/>
      <c r="EX84" s="404"/>
      <c r="EY84" s="404"/>
      <c r="EZ84" s="1204"/>
      <c r="FA84" s="58"/>
      <c r="FB84" s="404"/>
      <c r="FC84" s="404"/>
      <c r="FD84" s="404"/>
      <c r="FE84" s="404"/>
      <c r="FF84" s="1204"/>
      <c r="FG84" s="58"/>
      <c r="FH84" s="404"/>
      <c r="FI84" s="404"/>
      <c r="FJ84" s="404"/>
      <c r="FK84" s="404"/>
      <c r="FL84" s="1204"/>
      <c r="FM84" s="58"/>
      <c r="FN84" s="404"/>
      <c r="FO84" s="404"/>
      <c r="FP84" s="404"/>
      <c r="FQ84" s="404"/>
      <c r="FR84" s="1204"/>
      <c r="FS84" s="58"/>
      <c r="FT84" s="404"/>
      <c r="FU84" s="404"/>
      <c r="FV84" s="404"/>
      <c r="FW84" s="404"/>
      <c r="FX84" s="1204"/>
      <c r="FY84" s="58"/>
      <c r="FZ84" s="404"/>
      <c r="GA84" s="404"/>
      <c r="GB84" s="404"/>
      <c r="GC84" s="404"/>
      <c r="GD84" s="1204"/>
      <c r="GE84" s="21"/>
      <c r="GF84" s="21"/>
      <c r="GG84" s="21"/>
      <c r="GH84" s="21"/>
      <c r="GI84" s="21"/>
      <c r="GJ84" s="21"/>
      <c r="GK84" s="21"/>
      <c r="GL84" s="21"/>
      <c r="GM84" s="21"/>
      <c r="GN84" s="21"/>
      <c r="GO84" s="21"/>
      <c r="GP84" s="21"/>
      <c r="GQ84" s="21"/>
      <c r="GR84" s="21"/>
      <c r="GS84" s="21"/>
      <c r="GT84" s="21"/>
      <c r="GU84" s="1230"/>
      <c r="GV84" s="310"/>
      <c r="GW84" s="234" t="s">
        <v>1072</v>
      </c>
      <c r="GX84" s="262"/>
      <c r="GY84" s="271"/>
    </row>
    <row r="85" spans="1:207" x14ac:dyDescent="0.25">
      <c r="A85" s="404">
        <v>82</v>
      </c>
      <c r="B85" s="346"/>
      <c r="C85" s="908"/>
      <c r="D85" s="404"/>
      <c r="E85" s="404"/>
      <c r="F85" s="404"/>
      <c r="G85" s="67"/>
      <c r="H85" s="1221"/>
      <c r="I85" s="908"/>
      <c r="J85" s="404"/>
      <c r="K85" s="404"/>
      <c r="L85" s="404"/>
      <c r="M85" s="67"/>
      <c r="N85" s="1210"/>
      <c r="O85" s="908"/>
      <c r="P85" s="404"/>
      <c r="Q85" s="404"/>
      <c r="R85" s="404"/>
      <c r="S85" s="67"/>
      <c r="T85" s="1210"/>
      <c r="U85" s="908"/>
      <c r="V85" s="404"/>
      <c r="W85" s="404"/>
      <c r="X85" s="404"/>
      <c r="Y85" s="67"/>
      <c r="Z85" s="1210"/>
      <c r="AA85" s="516"/>
      <c r="AB85" s="404"/>
      <c r="AC85" s="404"/>
      <c r="AD85" s="75"/>
      <c r="AE85" s="76"/>
      <c r="AF85" s="1210"/>
      <c r="AG85" s="1036"/>
      <c r="AH85" s="404"/>
      <c r="AI85" s="210"/>
      <c r="AJ85" s="420"/>
      <c r="AK85" s="421"/>
      <c r="AL85" s="1210"/>
      <c r="AM85" s="765"/>
      <c r="AN85" s="404"/>
      <c r="AO85" s="210"/>
      <c r="AP85" s="420"/>
      <c r="AQ85" s="421"/>
      <c r="AR85" s="1210"/>
      <c r="AS85" s="521"/>
      <c r="AT85" s="404"/>
      <c r="AU85" s="404"/>
      <c r="AV85" s="404"/>
      <c r="AW85" s="67"/>
      <c r="AX85" s="1210"/>
      <c r="AY85" s="521"/>
      <c r="AZ85" s="404"/>
      <c r="BA85" s="404"/>
      <c r="BB85" s="404"/>
      <c r="BC85" s="67"/>
      <c r="BD85" s="1210"/>
      <c r="BE85" s="765"/>
      <c r="BF85" s="404"/>
      <c r="BG85" s="210"/>
      <c r="BH85" s="420"/>
      <c r="BI85" s="421"/>
      <c r="BJ85" s="1210"/>
      <c r="BK85" s="8"/>
      <c r="BL85" s="8"/>
      <c r="BM85" s="8"/>
      <c r="BN85" s="234"/>
      <c r="BO85" s="234"/>
      <c r="BP85" s="21"/>
      <c r="BQ85" s="23"/>
      <c r="BR85" s="1210"/>
      <c r="BS85" s="58"/>
      <c r="BT85" s="404"/>
      <c r="BU85" s="404"/>
      <c r="BV85" s="404"/>
      <c r="BW85" s="67"/>
      <c r="BX85" s="1210"/>
      <c r="BY85" s="516"/>
      <c r="BZ85" s="404"/>
      <c r="CA85" s="404"/>
      <c r="CB85" s="75"/>
      <c r="CC85" s="76"/>
      <c r="CD85" s="1210"/>
      <c r="CE85" s="516"/>
      <c r="CF85" s="404"/>
      <c r="CG85" s="404"/>
      <c r="CH85" s="75"/>
      <c r="CI85" s="76"/>
      <c r="CJ85" s="1210"/>
      <c r="CK85" s="516"/>
      <c r="CL85" s="404"/>
      <c r="CM85" s="404"/>
      <c r="CN85" s="75"/>
      <c r="CO85" s="76"/>
      <c r="CP85" s="1210"/>
      <c r="CQ85" s="516"/>
      <c r="CR85" s="404"/>
      <c r="CS85" s="404"/>
      <c r="CT85" s="75"/>
      <c r="CU85" s="76"/>
      <c r="CV85" s="1210"/>
      <c r="CW85" s="516"/>
      <c r="CX85" s="404"/>
      <c r="CY85" s="404"/>
      <c r="CZ85" s="75"/>
      <c r="DA85" s="76"/>
      <c r="DB85" s="1210"/>
      <c r="DC85" s="516"/>
      <c r="DD85" s="404"/>
      <c r="DE85" s="404"/>
      <c r="DF85" s="75"/>
      <c r="DG85" s="76"/>
      <c r="DH85" s="1210"/>
      <c r="DI85" s="516"/>
      <c r="DJ85" s="404"/>
      <c r="DK85" s="404"/>
      <c r="DL85" s="75"/>
      <c r="DM85" s="76"/>
      <c r="DN85" s="1210"/>
      <c r="DO85" s="516"/>
      <c r="DP85" s="404"/>
      <c r="DQ85" s="404"/>
      <c r="DR85" s="75"/>
      <c r="DS85" s="76"/>
      <c r="DT85" s="1210"/>
      <c r="DU85" s="516"/>
      <c r="DV85" s="404"/>
      <c r="DW85" s="404"/>
      <c r="DX85" s="75"/>
      <c r="DY85" s="76"/>
      <c r="DZ85" s="1210"/>
      <c r="EA85" s="21"/>
      <c r="EB85" s="21"/>
      <c r="EC85" s="21"/>
      <c r="ED85" s="21"/>
      <c r="EE85" s="21"/>
      <c r="EF85" s="21"/>
      <c r="EG85" s="23"/>
      <c r="EH85" s="1210"/>
      <c r="EI85" s="58"/>
      <c r="EJ85" s="404"/>
      <c r="EK85" s="404"/>
      <c r="EL85" s="404"/>
      <c r="EM85" s="404"/>
      <c r="EN85" s="1204"/>
      <c r="EO85" s="58"/>
      <c r="EP85" s="404"/>
      <c r="EQ85" s="404"/>
      <c r="ER85" s="404"/>
      <c r="ES85" s="404"/>
      <c r="ET85" s="1204"/>
      <c r="EU85" s="58"/>
      <c r="EV85" s="404"/>
      <c r="EW85" s="404"/>
      <c r="EX85" s="404"/>
      <c r="EY85" s="404"/>
      <c r="EZ85" s="1204"/>
      <c r="FA85" s="58"/>
      <c r="FB85" s="404"/>
      <c r="FC85" s="404"/>
      <c r="FD85" s="404"/>
      <c r="FE85" s="404"/>
      <c r="FF85" s="1204"/>
      <c r="FG85" s="58"/>
      <c r="FH85" s="404"/>
      <c r="FI85" s="404"/>
      <c r="FJ85" s="404"/>
      <c r="FK85" s="404"/>
      <c r="FL85" s="1204"/>
      <c r="FM85" s="58"/>
      <c r="FN85" s="404"/>
      <c r="FO85" s="404"/>
      <c r="FP85" s="404"/>
      <c r="FQ85" s="404"/>
      <c r="FR85" s="1204"/>
      <c r="FS85" s="58"/>
      <c r="FT85" s="404"/>
      <c r="FU85" s="404"/>
      <c r="FV85" s="404"/>
      <c r="FW85" s="404"/>
      <c r="FX85" s="1204"/>
      <c r="FY85" s="58"/>
      <c r="FZ85" s="404"/>
      <c r="GA85" s="404"/>
      <c r="GB85" s="404"/>
      <c r="GC85" s="404"/>
      <c r="GD85" s="1204"/>
      <c r="GE85" s="21"/>
      <c r="GF85" s="21"/>
      <c r="GG85" s="21"/>
      <c r="GH85" s="21"/>
      <c r="GI85" s="21"/>
      <c r="GJ85" s="21"/>
      <c r="GK85" s="21"/>
      <c r="GL85" s="21"/>
      <c r="GM85" s="21"/>
      <c r="GN85" s="21"/>
      <c r="GO85" s="21"/>
      <c r="GP85" s="21"/>
      <c r="GQ85" s="21"/>
      <c r="GR85" s="21"/>
      <c r="GS85" s="21"/>
      <c r="GT85" s="21"/>
      <c r="GU85" s="1230"/>
      <c r="GV85" s="310"/>
      <c r="GW85" s="234" t="s">
        <v>1072</v>
      </c>
      <c r="GX85" s="262"/>
      <c r="GY85" s="271"/>
    </row>
    <row r="86" spans="1:207" x14ac:dyDescent="0.25">
      <c r="A86" s="404">
        <v>83</v>
      </c>
      <c r="B86" s="346"/>
      <c r="C86" s="908"/>
      <c r="D86" s="404"/>
      <c r="E86" s="404"/>
      <c r="F86" s="404"/>
      <c r="G86" s="67"/>
      <c r="H86" s="1221"/>
      <c r="I86" s="908"/>
      <c r="J86" s="404"/>
      <c r="K86" s="404"/>
      <c r="L86" s="404"/>
      <c r="M86" s="67"/>
      <c r="N86" s="1210"/>
      <c r="O86" s="908"/>
      <c r="P86" s="404"/>
      <c r="Q86" s="404"/>
      <c r="R86" s="404"/>
      <c r="S86" s="67"/>
      <c r="T86" s="1210"/>
      <c r="U86" s="908"/>
      <c r="V86" s="404"/>
      <c r="W86" s="404"/>
      <c r="X86" s="404"/>
      <c r="Y86" s="67"/>
      <c r="Z86" s="1210"/>
      <c r="AA86" s="516"/>
      <c r="AB86" s="404"/>
      <c r="AC86" s="404"/>
      <c r="AD86" s="75"/>
      <c r="AE86" s="76"/>
      <c r="AF86" s="1210"/>
      <c r="AG86" s="1036"/>
      <c r="AH86" s="404"/>
      <c r="AI86" s="210"/>
      <c r="AJ86" s="420"/>
      <c r="AK86" s="421"/>
      <c r="AL86" s="1210"/>
      <c r="AM86" s="765"/>
      <c r="AN86" s="404"/>
      <c r="AO86" s="210"/>
      <c r="AP86" s="420"/>
      <c r="AQ86" s="421"/>
      <c r="AR86" s="1210"/>
      <c r="AS86" s="521"/>
      <c r="AT86" s="404"/>
      <c r="AU86" s="404"/>
      <c r="AV86" s="404"/>
      <c r="AW86" s="67"/>
      <c r="AX86" s="1210"/>
      <c r="AY86" s="521"/>
      <c r="AZ86" s="404"/>
      <c r="BA86" s="404"/>
      <c r="BB86" s="404"/>
      <c r="BC86" s="67"/>
      <c r="BD86" s="1210"/>
      <c r="BE86" s="765"/>
      <c r="BF86" s="404"/>
      <c r="BG86" s="210"/>
      <c r="BH86" s="420"/>
      <c r="BI86" s="421"/>
      <c r="BJ86" s="1210"/>
      <c r="BK86" s="8"/>
      <c r="BL86" s="8"/>
      <c r="BM86" s="8"/>
      <c r="BN86" s="234"/>
      <c r="BO86" s="234"/>
      <c r="BP86" s="21"/>
      <c r="BQ86" s="23"/>
      <c r="BR86" s="1210"/>
      <c r="BS86" s="58"/>
      <c r="BT86" s="404"/>
      <c r="BU86" s="404"/>
      <c r="BV86" s="404"/>
      <c r="BW86" s="67"/>
      <c r="BX86" s="1210"/>
      <c r="BY86" s="516"/>
      <c r="BZ86" s="404"/>
      <c r="CA86" s="404"/>
      <c r="CB86" s="75"/>
      <c r="CC86" s="76"/>
      <c r="CD86" s="1210"/>
      <c r="CE86" s="516"/>
      <c r="CF86" s="404"/>
      <c r="CG86" s="404"/>
      <c r="CH86" s="75"/>
      <c r="CI86" s="76"/>
      <c r="CJ86" s="1210"/>
      <c r="CK86" s="516"/>
      <c r="CL86" s="404"/>
      <c r="CM86" s="404"/>
      <c r="CN86" s="75"/>
      <c r="CO86" s="76"/>
      <c r="CP86" s="1210"/>
      <c r="CQ86" s="516"/>
      <c r="CR86" s="404"/>
      <c r="CS86" s="404"/>
      <c r="CT86" s="75"/>
      <c r="CU86" s="76"/>
      <c r="CV86" s="1210"/>
      <c r="CW86" s="516"/>
      <c r="CX86" s="404"/>
      <c r="CY86" s="404"/>
      <c r="CZ86" s="75"/>
      <c r="DA86" s="76"/>
      <c r="DB86" s="1210"/>
      <c r="DC86" s="516"/>
      <c r="DD86" s="404"/>
      <c r="DE86" s="404"/>
      <c r="DF86" s="75"/>
      <c r="DG86" s="76"/>
      <c r="DH86" s="1210"/>
      <c r="DI86" s="516"/>
      <c r="DJ86" s="404"/>
      <c r="DK86" s="404"/>
      <c r="DL86" s="75"/>
      <c r="DM86" s="76"/>
      <c r="DN86" s="1210"/>
      <c r="DO86" s="516"/>
      <c r="DP86" s="404"/>
      <c r="DQ86" s="404"/>
      <c r="DR86" s="75"/>
      <c r="DS86" s="76"/>
      <c r="DT86" s="1210"/>
      <c r="DU86" s="516"/>
      <c r="DV86" s="404"/>
      <c r="DW86" s="404"/>
      <c r="DX86" s="75"/>
      <c r="DY86" s="76"/>
      <c r="DZ86" s="1210"/>
      <c r="EA86" s="21"/>
      <c r="EB86" s="21"/>
      <c r="EC86" s="21"/>
      <c r="ED86" s="21"/>
      <c r="EE86" s="21"/>
      <c r="EF86" s="21"/>
      <c r="EG86" s="23"/>
      <c r="EH86" s="1210"/>
      <c r="EI86" s="58"/>
      <c r="EJ86" s="404"/>
      <c r="EK86" s="404"/>
      <c r="EL86" s="404"/>
      <c r="EM86" s="404"/>
      <c r="EN86" s="1204"/>
      <c r="EO86" s="58"/>
      <c r="EP86" s="404"/>
      <c r="EQ86" s="404"/>
      <c r="ER86" s="404"/>
      <c r="ES86" s="404"/>
      <c r="ET86" s="1204"/>
      <c r="EU86" s="58"/>
      <c r="EV86" s="404"/>
      <c r="EW86" s="404"/>
      <c r="EX86" s="404"/>
      <c r="EY86" s="404"/>
      <c r="EZ86" s="1204"/>
      <c r="FA86" s="58"/>
      <c r="FB86" s="404"/>
      <c r="FC86" s="404"/>
      <c r="FD86" s="404"/>
      <c r="FE86" s="404"/>
      <c r="FF86" s="1204"/>
      <c r="FG86" s="58"/>
      <c r="FH86" s="404"/>
      <c r="FI86" s="404"/>
      <c r="FJ86" s="404"/>
      <c r="FK86" s="404"/>
      <c r="FL86" s="1204"/>
      <c r="FM86" s="58"/>
      <c r="FN86" s="404"/>
      <c r="FO86" s="404"/>
      <c r="FP86" s="404"/>
      <c r="FQ86" s="404"/>
      <c r="FR86" s="1204"/>
      <c r="FS86" s="58"/>
      <c r="FT86" s="404"/>
      <c r="FU86" s="404"/>
      <c r="FV86" s="404"/>
      <c r="FW86" s="404"/>
      <c r="FX86" s="1204"/>
      <c r="FY86" s="58"/>
      <c r="FZ86" s="404"/>
      <c r="GA86" s="404"/>
      <c r="GB86" s="404"/>
      <c r="GC86" s="404"/>
      <c r="GD86" s="1204"/>
      <c r="GE86" s="21"/>
      <c r="GF86" s="21"/>
      <c r="GG86" s="21"/>
      <c r="GH86" s="21"/>
      <c r="GI86" s="21"/>
      <c r="GJ86" s="21"/>
      <c r="GK86" s="21"/>
      <c r="GL86" s="21"/>
      <c r="GM86" s="21"/>
      <c r="GN86" s="21"/>
      <c r="GO86" s="21"/>
      <c r="GP86" s="21"/>
      <c r="GQ86" s="21"/>
      <c r="GR86" s="21"/>
      <c r="GS86" s="21"/>
      <c r="GT86" s="21"/>
      <c r="GU86" s="1230"/>
      <c r="GV86" s="310"/>
      <c r="GW86" s="234" t="s">
        <v>1072</v>
      </c>
      <c r="GX86" s="262"/>
      <c r="GY86" s="271"/>
    </row>
    <row r="87" spans="1:207" x14ac:dyDescent="0.25">
      <c r="A87" s="404">
        <v>84</v>
      </c>
      <c r="B87" s="346"/>
      <c r="C87" s="908"/>
      <c r="D87" s="404"/>
      <c r="E87" s="404"/>
      <c r="F87" s="404"/>
      <c r="G87" s="67"/>
      <c r="H87" s="1221"/>
      <c r="I87" s="908"/>
      <c r="J87" s="404"/>
      <c r="K87" s="404"/>
      <c r="L87" s="404"/>
      <c r="M87" s="67"/>
      <c r="N87" s="1210"/>
      <c r="O87" s="908"/>
      <c r="P87" s="404"/>
      <c r="Q87" s="404"/>
      <c r="R87" s="404"/>
      <c r="S87" s="67"/>
      <c r="T87" s="1210"/>
      <c r="U87" s="908"/>
      <c r="V87" s="404"/>
      <c r="W87" s="404"/>
      <c r="X87" s="404"/>
      <c r="Y87" s="67"/>
      <c r="Z87" s="1210"/>
      <c r="AA87" s="516"/>
      <c r="AB87" s="404"/>
      <c r="AC87" s="404"/>
      <c r="AD87" s="75"/>
      <c r="AE87" s="76"/>
      <c r="AF87" s="1210"/>
      <c r="AG87" s="1036"/>
      <c r="AH87" s="404"/>
      <c r="AI87" s="210"/>
      <c r="AJ87" s="420"/>
      <c r="AK87" s="421"/>
      <c r="AL87" s="1210"/>
      <c r="AM87" s="765"/>
      <c r="AN87" s="404"/>
      <c r="AO87" s="210"/>
      <c r="AP87" s="420"/>
      <c r="AQ87" s="421"/>
      <c r="AR87" s="1210"/>
      <c r="AS87" s="521"/>
      <c r="AT87" s="404"/>
      <c r="AU87" s="404"/>
      <c r="AV87" s="404"/>
      <c r="AW87" s="67"/>
      <c r="AX87" s="1210"/>
      <c r="AY87" s="521"/>
      <c r="AZ87" s="404"/>
      <c r="BA87" s="404"/>
      <c r="BB87" s="404"/>
      <c r="BC87" s="67"/>
      <c r="BD87" s="1210"/>
      <c r="BE87" s="765"/>
      <c r="BF87" s="404"/>
      <c r="BG87" s="210"/>
      <c r="BH87" s="420"/>
      <c r="BI87" s="421"/>
      <c r="BJ87" s="1210"/>
      <c r="BK87" s="8"/>
      <c r="BL87" s="8"/>
      <c r="BM87" s="8"/>
      <c r="BN87" s="234"/>
      <c r="BO87" s="234"/>
      <c r="BP87" s="21"/>
      <c r="BQ87" s="23"/>
      <c r="BR87" s="1210"/>
      <c r="BS87" s="58"/>
      <c r="BT87" s="404"/>
      <c r="BU87" s="404"/>
      <c r="BV87" s="404"/>
      <c r="BW87" s="67"/>
      <c r="BX87" s="1210"/>
      <c r="BY87" s="516"/>
      <c r="BZ87" s="404"/>
      <c r="CA87" s="404"/>
      <c r="CB87" s="75"/>
      <c r="CC87" s="76"/>
      <c r="CD87" s="1210"/>
      <c r="CE87" s="516"/>
      <c r="CF87" s="404"/>
      <c r="CG87" s="404"/>
      <c r="CH87" s="75"/>
      <c r="CI87" s="76"/>
      <c r="CJ87" s="1210"/>
      <c r="CK87" s="516"/>
      <c r="CL87" s="404"/>
      <c r="CM87" s="404"/>
      <c r="CN87" s="75"/>
      <c r="CO87" s="76"/>
      <c r="CP87" s="1210"/>
      <c r="CQ87" s="516"/>
      <c r="CR87" s="404"/>
      <c r="CS87" s="404"/>
      <c r="CT87" s="75"/>
      <c r="CU87" s="76"/>
      <c r="CV87" s="1210"/>
      <c r="CW87" s="516"/>
      <c r="CX87" s="404"/>
      <c r="CY87" s="404"/>
      <c r="CZ87" s="75"/>
      <c r="DA87" s="76"/>
      <c r="DB87" s="1210"/>
      <c r="DC87" s="516"/>
      <c r="DD87" s="404"/>
      <c r="DE87" s="404"/>
      <c r="DF87" s="75"/>
      <c r="DG87" s="76"/>
      <c r="DH87" s="1210"/>
      <c r="DI87" s="516"/>
      <c r="DJ87" s="404"/>
      <c r="DK87" s="404"/>
      <c r="DL87" s="75"/>
      <c r="DM87" s="76"/>
      <c r="DN87" s="1210"/>
      <c r="DO87" s="516"/>
      <c r="DP87" s="404"/>
      <c r="DQ87" s="404"/>
      <c r="DR87" s="75"/>
      <c r="DS87" s="76"/>
      <c r="DT87" s="1210"/>
      <c r="DU87" s="516"/>
      <c r="DV87" s="404"/>
      <c r="DW87" s="404"/>
      <c r="DX87" s="75"/>
      <c r="DY87" s="76"/>
      <c r="DZ87" s="1210"/>
      <c r="EA87" s="21"/>
      <c r="EB87" s="21"/>
      <c r="EC87" s="21"/>
      <c r="ED87" s="21"/>
      <c r="EE87" s="21"/>
      <c r="EF87" s="21"/>
      <c r="EG87" s="23"/>
      <c r="EH87" s="1210"/>
      <c r="EI87" s="58"/>
      <c r="EJ87" s="404"/>
      <c r="EK87" s="404"/>
      <c r="EL87" s="404"/>
      <c r="EM87" s="404"/>
      <c r="EN87" s="1204"/>
      <c r="EO87" s="58"/>
      <c r="EP87" s="404"/>
      <c r="EQ87" s="404"/>
      <c r="ER87" s="404"/>
      <c r="ES87" s="404"/>
      <c r="ET87" s="1204"/>
      <c r="EU87" s="58"/>
      <c r="EV87" s="404"/>
      <c r="EW87" s="404"/>
      <c r="EX87" s="404"/>
      <c r="EY87" s="404"/>
      <c r="EZ87" s="1204"/>
      <c r="FA87" s="58"/>
      <c r="FB87" s="404"/>
      <c r="FC87" s="404"/>
      <c r="FD87" s="404"/>
      <c r="FE87" s="404"/>
      <c r="FF87" s="1204"/>
      <c r="FG87" s="58"/>
      <c r="FH87" s="404"/>
      <c r="FI87" s="404"/>
      <c r="FJ87" s="404"/>
      <c r="FK87" s="404"/>
      <c r="FL87" s="1204"/>
      <c r="FM87" s="58"/>
      <c r="FN87" s="404"/>
      <c r="FO87" s="404"/>
      <c r="FP87" s="404"/>
      <c r="FQ87" s="404"/>
      <c r="FR87" s="1204"/>
      <c r="FS87" s="58"/>
      <c r="FT87" s="404"/>
      <c r="FU87" s="404"/>
      <c r="FV87" s="404"/>
      <c r="FW87" s="404"/>
      <c r="FX87" s="1204"/>
      <c r="FY87" s="58"/>
      <c r="FZ87" s="404"/>
      <c r="GA87" s="404"/>
      <c r="GB87" s="404"/>
      <c r="GC87" s="404"/>
      <c r="GD87" s="1204"/>
      <c r="GE87" s="21"/>
      <c r="GF87" s="21"/>
      <c r="GG87" s="21"/>
      <c r="GH87" s="21"/>
      <c r="GI87" s="21"/>
      <c r="GJ87" s="21"/>
      <c r="GK87" s="21"/>
      <c r="GL87" s="21"/>
      <c r="GM87" s="21"/>
      <c r="GN87" s="21"/>
      <c r="GO87" s="21"/>
      <c r="GP87" s="21"/>
      <c r="GQ87" s="21"/>
      <c r="GR87" s="21"/>
      <c r="GS87" s="21"/>
      <c r="GT87" s="21"/>
      <c r="GU87" s="1230"/>
      <c r="GV87" s="310"/>
      <c r="GW87" s="234" t="s">
        <v>1072</v>
      </c>
      <c r="GX87" s="262"/>
      <c r="GY87" s="271"/>
    </row>
    <row r="88" spans="1:207" x14ac:dyDescent="0.25">
      <c r="A88" s="404">
        <v>85</v>
      </c>
      <c r="B88" s="346"/>
      <c r="C88" s="908"/>
      <c r="D88" s="404"/>
      <c r="E88" s="404"/>
      <c r="F88" s="404"/>
      <c r="G88" s="67"/>
      <c r="H88" s="1221"/>
      <c r="I88" s="908"/>
      <c r="J88" s="404"/>
      <c r="K88" s="404"/>
      <c r="L88" s="404"/>
      <c r="M88" s="67"/>
      <c r="N88" s="1210"/>
      <c r="O88" s="908"/>
      <c r="P88" s="404"/>
      <c r="Q88" s="404"/>
      <c r="R88" s="404"/>
      <c r="S88" s="67"/>
      <c r="T88" s="1210"/>
      <c r="U88" s="908"/>
      <c r="V88" s="404"/>
      <c r="W88" s="404"/>
      <c r="X88" s="404"/>
      <c r="Y88" s="67"/>
      <c r="Z88" s="1210"/>
      <c r="AA88" s="516"/>
      <c r="AB88" s="404"/>
      <c r="AC88" s="404"/>
      <c r="AD88" s="75"/>
      <c r="AE88" s="76"/>
      <c r="AF88" s="1210"/>
      <c r="AG88" s="1036"/>
      <c r="AH88" s="404"/>
      <c r="AI88" s="210"/>
      <c r="AJ88" s="420"/>
      <c r="AK88" s="421"/>
      <c r="AL88" s="1210"/>
      <c r="AM88" s="765"/>
      <c r="AN88" s="404"/>
      <c r="AO88" s="210"/>
      <c r="AP88" s="420"/>
      <c r="AQ88" s="421"/>
      <c r="AR88" s="1210"/>
      <c r="AS88" s="521"/>
      <c r="AT88" s="404"/>
      <c r="AU88" s="404"/>
      <c r="AV88" s="404"/>
      <c r="AW88" s="67"/>
      <c r="AX88" s="1210"/>
      <c r="AY88" s="521"/>
      <c r="AZ88" s="404"/>
      <c r="BA88" s="404"/>
      <c r="BB88" s="404"/>
      <c r="BC88" s="67"/>
      <c r="BD88" s="1210"/>
      <c r="BE88" s="765"/>
      <c r="BF88" s="404"/>
      <c r="BG88" s="210"/>
      <c r="BH88" s="420"/>
      <c r="BI88" s="421"/>
      <c r="BJ88" s="1210"/>
      <c r="BK88" s="8"/>
      <c r="BL88" s="8"/>
      <c r="BM88" s="8"/>
      <c r="BN88" s="234"/>
      <c r="BO88" s="234"/>
      <c r="BP88" s="21"/>
      <c r="BQ88" s="23"/>
      <c r="BR88" s="1210"/>
      <c r="BS88" s="58"/>
      <c r="BT88" s="404"/>
      <c r="BU88" s="404"/>
      <c r="BV88" s="404"/>
      <c r="BW88" s="67"/>
      <c r="BX88" s="1210"/>
      <c r="BY88" s="516"/>
      <c r="BZ88" s="404"/>
      <c r="CA88" s="404"/>
      <c r="CB88" s="75"/>
      <c r="CC88" s="76"/>
      <c r="CD88" s="1210"/>
      <c r="CE88" s="516"/>
      <c r="CF88" s="404"/>
      <c r="CG88" s="404"/>
      <c r="CH88" s="75"/>
      <c r="CI88" s="76"/>
      <c r="CJ88" s="1210"/>
      <c r="CK88" s="516"/>
      <c r="CL88" s="404"/>
      <c r="CM88" s="404"/>
      <c r="CN88" s="75"/>
      <c r="CO88" s="76"/>
      <c r="CP88" s="1210"/>
      <c r="CQ88" s="516"/>
      <c r="CR88" s="404"/>
      <c r="CS88" s="404"/>
      <c r="CT88" s="75"/>
      <c r="CU88" s="76"/>
      <c r="CV88" s="1210"/>
      <c r="CW88" s="516"/>
      <c r="CX88" s="404"/>
      <c r="CY88" s="404"/>
      <c r="CZ88" s="75"/>
      <c r="DA88" s="76"/>
      <c r="DB88" s="1210"/>
      <c r="DC88" s="516"/>
      <c r="DD88" s="404"/>
      <c r="DE88" s="404"/>
      <c r="DF88" s="75"/>
      <c r="DG88" s="76"/>
      <c r="DH88" s="1210"/>
      <c r="DI88" s="516"/>
      <c r="DJ88" s="404"/>
      <c r="DK88" s="404"/>
      <c r="DL88" s="75"/>
      <c r="DM88" s="76"/>
      <c r="DN88" s="1210"/>
      <c r="DO88" s="516"/>
      <c r="DP88" s="404"/>
      <c r="DQ88" s="404"/>
      <c r="DR88" s="75"/>
      <c r="DS88" s="76"/>
      <c r="DT88" s="1210"/>
      <c r="DU88" s="516"/>
      <c r="DV88" s="404"/>
      <c r="DW88" s="404"/>
      <c r="DX88" s="75"/>
      <c r="DY88" s="76"/>
      <c r="DZ88" s="1210"/>
      <c r="EA88" s="21"/>
      <c r="EB88" s="21"/>
      <c r="EC88" s="21"/>
      <c r="ED88" s="21"/>
      <c r="EE88" s="21"/>
      <c r="EF88" s="21"/>
      <c r="EG88" s="23"/>
      <c r="EH88" s="1210"/>
      <c r="EI88" s="58"/>
      <c r="EJ88" s="404"/>
      <c r="EK88" s="404"/>
      <c r="EL88" s="404"/>
      <c r="EM88" s="404"/>
      <c r="EN88" s="1204"/>
      <c r="EO88" s="58"/>
      <c r="EP88" s="404"/>
      <c r="EQ88" s="404"/>
      <c r="ER88" s="404"/>
      <c r="ES88" s="404"/>
      <c r="ET88" s="1204"/>
      <c r="EU88" s="58"/>
      <c r="EV88" s="404"/>
      <c r="EW88" s="404"/>
      <c r="EX88" s="404"/>
      <c r="EY88" s="404"/>
      <c r="EZ88" s="1204"/>
      <c r="FA88" s="58"/>
      <c r="FB88" s="404"/>
      <c r="FC88" s="404"/>
      <c r="FD88" s="404"/>
      <c r="FE88" s="404"/>
      <c r="FF88" s="1204"/>
      <c r="FG88" s="58"/>
      <c r="FH88" s="404"/>
      <c r="FI88" s="404"/>
      <c r="FJ88" s="404"/>
      <c r="FK88" s="404"/>
      <c r="FL88" s="1204"/>
      <c r="FM88" s="58"/>
      <c r="FN88" s="404"/>
      <c r="FO88" s="404"/>
      <c r="FP88" s="404"/>
      <c r="FQ88" s="404"/>
      <c r="FR88" s="1204"/>
      <c r="FS88" s="58"/>
      <c r="FT88" s="404"/>
      <c r="FU88" s="404"/>
      <c r="FV88" s="404"/>
      <c r="FW88" s="404"/>
      <c r="FX88" s="1204"/>
      <c r="FY88" s="58"/>
      <c r="FZ88" s="404"/>
      <c r="GA88" s="404"/>
      <c r="GB88" s="404"/>
      <c r="GC88" s="404"/>
      <c r="GD88" s="1204"/>
      <c r="GE88" s="21"/>
      <c r="GF88" s="21"/>
      <c r="GG88" s="21"/>
      <c r="GH88" s="21"/>
      <c r="GI88" s="21"/>
      <c r="GJ88" s="21"/>
      <c r="GK88" s="21"/>
      <c r="GL88" s="21"/>
      <c r="GM88" s="21"/>
      <c r="GN88" s="21"/>
      <c r="GO88" s="21"/>
      <c r="GP88" s="21"/>
      <c r="GQ88" s="21"/>
      <c r="GR88" s="21"/>
      <c r="GS88" s="21"/>
      <c r="GT88" s="21"/>
      <c r="GU88" s="1230"/>
      <c r="GV88" s="310"/>
      <c r="GW88" s="234" t="s">
        <v>1072</v>
      </c>
      <c r="GX88" s="262"/>
      <c r="GY88" s="271"/>
    </row>
    <row r="89" spans="1:207" x14ac:dyDescent="0.25">
      <c r="A89" s="404">
        <v>86</v>
      </c>
      <c r="B89" s="346"/>
      <c r="C89" s="908"/>
      <c r="D89" s="404"/>
      <c r="E89" s="404"/>
      <c r="F89" s="404"/>
      <c r="G89" s="67"/>
      <c r="H89" s="1221"/>
      <c r="I89" s="908"/>
      <c r="J89" s="404"/>
      <c r="K89" s="404"/>
      <c r="L89" s="404"/>
      <c r="M89" s="67"/>
      <c r="N89" s="1210"/>
      <c r="O89" s="908"/>
      <c r="P89" s="404"/>
      <c r="Q89" s="404"/>
      <c r="R89" s="404"/>
      <c r="S89" s="67"/>
      <c r="T89" s="1210"/>
      <c r="U89" s="908"/>
      <c r="V89" s="404"/>
      <c r="W89" s="404"/>
      <c r="X89" s="404"/>
      <c r="Y89" s="67"/>
      <c r="Z89" s="1210"/>
      <c r="AA89" s="516"/>
      <c r="AB89" s="404"/>
      <c r="AC89" s="404"/>
      <c r="AD89" s="75"/>
      <c r="AE89" s="76"/>
      <c r="AF89" s="1210"/>
      <c r="AG89" s="1036"/>
      <c r="AH89" s="404"/>
      <c r="AI89" s="210"/>
      <c r="AJ89" s="420"/>
      <c r="AK89" s="421"/>
      <c r="AL89" s="1210"/>
      <c r="AM89" s="765"/>
      <c r="AN89" s="404"/>
      <c r="AO89" s="210"/>
      <c r="AP89" s="420"/>
      <c r="AQ89" s="421"/>
      <c r="AR89" s="1210"/>
      <c r="AS89" s="521"/>
      <c r="AT89" s="404"/>
      <c r="AU89" s="404"/>
      <c r="AV89" s="404"/>
      <c r="AW89" s="67"/>
      <c r="AX89" s="1210"/>
      <c r="AY89" s="521"/>
      <c r="AZ89" s="404"/>
      <c r="BA89" s="404"/>
      <c r="BB89" s="404"/>
      <c r="BC89" s="67"/>
      <c r="BD89" s="1210"/>
      <c r="BE89" s="765"/>
      <c r="BF89" s="404"/>
      <c r="BG89" s="210"/>
      <c r="BH89" s="420"/>
      <c r="BI89" s="421"/>
      <c r="BJ89" s="1210"/>
      <c r="BK89" s="8"/>
      <c r="BL89" s="8"/>
      <c r="BM89" s="8"/>
      <c r="BN89" s="234"/>
      <c r="BO89" s="234"/>
      <c r="BP89" s="21"/>
      <c r="BQ89" s="23"/>
      <c r="BR89" s="1210"/>
      <c r="BS89" s="58"/>
      <c r="BT89" s="404"/>
      <c r="BU89" s="404"/>
      <c r="BV89" s="404"/>
      <c r="BW89" s="67"/>
      <c r="BX89" s="1210"/>
      <c r="BY89" s="516"/>
      <c r="BZ89" s="404"/>
      <c r="CA89" s="404"/>
      <c r="CB89" s="75"/>
      <c r="CC89" s="76"/>
      <c r="CD89" s="1210"/>
      <c r="CE89" s="516"/>
      <c r="CF89" s="404"/>
      <c r="CG89" s="404"/>
      <c r="CH89" s="75"/>
      <c r="CI89" s="76"/>
      <c r="CJ89" s="1210"/>
      <c r="CK89" s="516"/>
      <c r="CL89" s="404"/>
      <c r="CM89" s="404"/>
      <c r="CN89" s="75"/>
      <c r="CO89" s="76"/>
      <c r="CP89" s="1210"/>
      <c r="CQ89" s="516"/>
      <c r="CR89" s="404"/>
      <c r="CS89" s="404"/>
      <c r="CT89" s="75"/>
      <c r="CU89" s="76"/>
      <c r="CV89" s="1210"/>
      <c r="CW89" s="516"/>
      <c r="CX89" s="404"/>
      <c r="CY89" s="404"/>
      <c r="CZ89" s="75"/>
      <c r="DA89" s="76"/>
      <c r="DB89" s="1210"/>
      <c r="DC89" s="516"/>
      <c r="DD89" s="404"/>
      <c r="DE89" s="404"/>
      <c r="DF89" s="75"/>
      <c r="DG89" s="76"/>
      <c r="DH89" s="1210"/>
      <c r="DI89" s="516"/>
      <c r="DJ89" s="404"/>
      <c r="DK89" s="404"/>
      <c r="DL89" s="75"/>
      <c r="DM89" s="76"/>
      <c r="DN89" s="1210"/>
      <c r="DO89" s="516"/>
      <c r="DP89" s="404"/>
      <c r="DQ89" s="404"/>
      <c r="DR89" s="75"/>
      <c r="DS89" s="76"/>
      <c r="DT89" s="1210"/>
      <c r="DU89" s="516"/>
      <c r="DV89" s="404"/>
      <c r="DW89" s="404"/>
      <c r="DX89" s="75"/>
      <c r="DY89" s="76"/>
      <c r="DZ89" s="1210"/>
      <c r="EA89" s="21"/>
      <c r="EB89" s="21"/>
      <c r="EC89" s="21"/>
      <c r="ED89" s="21"/>
      <c r="EE89" s="21"/>
      <c r="EF89" s="21"/>
      <c r="EG89" s="23"/>
      <c r="EH89" s="1210"/>
      <c r="EI89" s="58"/>
      <c r="EJ89" s="404"/>
      <c r="EK89" s="404"/>
      <c r="EL89" s="404"/>
      <c r="EM89" s="404"/>
      <c r="EN89" s="1204"/>
      <c r="EO89" s="58"/>
      <c r="EP89" s="404"/>
      <c r="EQ89" s="404"/>
      <c r="ER89" s="404"/>
      <c r="ES89" s="404"/>
      <c r="ET89" s="1204"/>
      <c r="EU89" s="58"/>
      <c r="EV89" s="404"/>
      <c r="EW89" s="404"/>
      <c r="EX89" s="404"/>
      <c r="EY89" s="404"/>
      <c r="EZ89" s="1204"/>
      <c r="FA89" s="58"/>
      <c r="FB89" s="404"/>
      <c r="FC89" s="404"/>
      <c r="FD89" s="404"/>
      <c r="FE89" s="404"/>
      <c r="FF89" s="1204"/>
      <c r="FG89" s="58"/>
      <c r="FH89" s="404"/>
      <c r="FI89" s="404"/>
      <c r="FJ89" s="404"/>
      <c r="FK89" s="404"/>
      <c r="FL89" s="1204"/>
      <c r="FM89" s="58"/>
      <c r="FN89" s="404"/>
      <c r="FO89" s="404"/>
      <c r="FP89" s="404"/>
      <c r="FQ89" s="404"/>
      <c r="FR89" s="1204"/>
      <c r="FS89" s="58"/>
      <c r="FT89" s="404"/>
      <c r="FU89" s="404"/>
      <c r="FV89" s="404"/>
      <c r="FW89" s="404"/>
      <c r="FX89" s="1204"/>
      <c r="FY89" s="58"/>
      <c r="FZ89" s="404"/>
      <c r="GA89" s="404"/>
      <c r="GB89" s="404"/>
      <c r="GC89" s="404"/>
      <c r="GD89" s="1204"/>
      <c r="GE89" s="21"/>
      <c r="GF89" s="21"/>
      <c r="GG89" s="21"/>
      <c r="GH89" s="21"/>
      <c r="GI89" s="21"/>
      <c r="GJ89" s="21"/>
      <c r="GK89" s="21"/>
      <c r="GL89" s="21"/>
      <c r="GM89" s="21"/>
      <c r="GN89" s="21"/>
      <c r="GO89" s="21"/>
      <c r="GP89" s="21"/>
      <c r="GQ89" s="21"/>
      <c r="GR89" s="21"/>
      <c r="GS89" s="21"/>
      <c r="GT89" s="21"/>
      <c r="GU89" s="1230"/>
      <c r="GV89" s="310"/>
      <c r="GW89" s="234" t="s">
        <v>1072</v>
      </c>
      <c r="GX89" s="262"/>
      <c r="GY89" s="271"/>
    </row>
    <row r="90" spans="1:207" x14ac:dyDescent="0.25">
      <c r="A90" s="404">
        <v>87</v>
      </c>
      <c r="B90" s="346"/>
      <c r="C90" s="908"/>
      <c r="D90" s="404"/>
      <c r="E90" s="404"/>
      <c r="F90" s="404"/>
      <c r="G90" s="67"/>
      <c r="H90" s="1221"/>
      <c r="I90" s="908"/>
      <c r="J90" s="404"/>
      <c r="K90" s="404"/>
      <c r="L90" s="404"/>
      <c r="M90" s="67"/>
      <c r="N90" s="1210"/>
      <c r="O90" s="908"/>
      <c r="P90" s="404"/>
      <c r="Q90" s="404"/>
      <c r="R90" s="404"/>
      <c r="S90" s="67"/>
      <c r="T90" s="1210"/>
      <c r="U90" s="908"/>
      <c r="V90" s="404"/>
      <c r="W90" s="404"/>
      <c r="X90" s="404"/>
      <c r="Y90" s="67"/>
      <c r="Z90" s="1210"/>
      <c r="AA90" s="516"/>
      <c r="AB90" s="404"/>
      <c r="AC90" s="404"/>
      <c r="AD90" s="75"/>
      <c r="AE90" s="76"/>
      <c r="AF90" s="1210"/>
      <c r="AG90" s="1036"/>
      <c r="AH90" s="404"/>
      <c r="AI90" s="210"/>
      <c r="AJ90" s="420"/>
      <c r="AK90" s="421"/>
      <c r="AL90" s="1210"/>
      <c r="AM90" s="765"/>
      <c r="AN90" s="404"/>
      <c r="AO90" s="210"/>
      <c r="AP90" s="420"/>
      <c r="AQ90" s="421"/>
      <c r="AR90" s="1210"/>
      <c r="AS90" s="521"/>
      <c r="AT90" s="404"/>
      <c r="AU90" s="404"/>
      <c r="AV90" s="404"/>
      <c r="AW90" s="67"/>
      <c r="AX90" s="1210"/>
      <c r="AY90" s="521"/>
      <c r="AZ90" s="404"/>
      <c r="BA90" s="404"/>
      <c r="BB90" s="404"/>
      <c r="BC90" s="67"/>
      <c r="BD90" s="1210"/>
      <c r="BE90" s="765"/>
      <c r="BF90" s="404"/>
      <c r="BG90" s="210"/>
      <c r="BH90" s="420"/>
      <c r="BI90" s="421"/>
      <c r="BJ90" s="1210"/>
      <c r="BK90" s="8"/>
      <c r="BL90" s="8"/>
      <c r="BM90" s="8"/>
      <c r="BN90" s="234"/>
      <c r="BO90" s="234"/>
      <c r="BP90" s="21"/>
      <c r="BQ90" s="23"/>
      <c r="BR90" s="1210"/>
      <c r="BS90" s="58"/>
      <c r="BT90" s="404"/>
      <c r="BU90" s="404"/>
      <c r="BV90" s="404"/>
      <c r="BW90" s="67"/>
      <c r="BX90" s="1210"/>
      <c r="BY90" s="516"/>
      <c r="BZ90" s="404"/>
      <c r="CA90" s="404"/>
      <c r="CB90" s="75"/>
      <c r="CC90" s="76"/>
      <c r="CD90" s="1210"/>
      <c r="CE90" s="516"/>
      <c r="CF90" s="404"/>
      <c r="CG90" s="404"/>
      <c r="CH90" s="75"/>
      <c r="CI90" s="76"/>
      <c r="CJ90" s="1210"/>
      <c r="CK90" s="516"/>
      <c r="CL90" s="404"/>
      <c r="CM90" s="404"/>
      <c r="CN90" s="75"/>
      <c r="CO90" s="76"/>
      <c r="CP90" s="1210"/>
      <c r="CQ90" s="516"/>
      <c r="CR90" s="404"/>
      <c r="CS90" s="404"/>
      <c r="CT90" s="75"/>
      <c r="CU90" s="76"/>
      <c r="CV90" s="1210"/>
      <c r="CW90" s="516"/>
      <c r="CX90" s="404"/>
      <c r="CY90" s="404"/>
      <c r="CZ90" s="75"/>
      <c r="DA90" s="76"/>
      <c r="DB90" s="1210"/>
      <c r="DC90" s="516"/>
      <c r="DD90" s="404"/>
      <c r="DE90" s="404"/>
      <c r="DF90" s="75"/>
      <c r="DG90" s="76"/>
      <c r="DH90" s="1210"/>
      <c r="DI90" s="516"/>
      <c r="DJ90" s="404"/>
      <c r="DK90" s="404"/>
      <c r="DL90" s="75"/>
      <c r="DM90" s="76"/>
      <c r="DN90" s="1210"/>
      <c r="DO90" s="516"/>
      <c r="DP90" s="404"/>
      <c r="DQ90" s="404"/>
      <c r="DR90" s="75"/>
      <c r="DS90" s="76"/>
      <c r="DT90" s="1210"/>
      <c r="DU90" s="516"/>
      <c r="DV90" s="404"/>
      <c r="DW90" s="404"/>
      <c r="DX90" s="75"/>
      <c r="DY90" s="76"/>
      <c r="DZ90" s="1210"/>
      <c r="EA90" s="21"/>
      <c r="EB90" s="21"/>
      <c r="EC90" s="21"/>
      <c r="ED90" s="21"/>
      <c r="EE90" s="21"/>
      <c r="EF90" s="21"/>
      <c r="EG90" s="23"/>
      <c r="EH90" s="1210"/>
      <c r="EI90" s="58"/>
      <c r="EJ90" s="404"/>
      <c r="EK90" s="404"/>
      <c r="EL90" s="404"/>
      <c r="EM90" s="404"/>
      <c r="EN90" s="1204"/>
      <c r="EO90" s="58"/>
      <c r="EP90" s="404"/>
      <c r="EQ90" s="404"/>
      <c r="ER90" s="404"/>
      <c r="ES90" s="404"/>
      <c r="ET90" s="1204"/>
      <c r="EU90" s="58"/>
      <c r="EV90" s="404"/>
      <c r="EW90" s="404"/>
      <c r="EX90" s="404"/>
      <c r="EY90" s="404"/>
      <c r="EZ90" s="1204"/>
      <c r="FA90" s="58"/>
      <c r="FB90" s="404"/>
      <c r="FC90" s="404"/>
      <c r="FD90" s="404"/>
      <c r="FE90" s="404"/>
      <c r="FF90" s="1204"/>
      <c r="FG90" s="58"/>
      <c r="FH90" s="404"/>
      <c r="FI90" s="404"/>
      <c r="FJ90" s="404"/>
      <c r="FK90" s="404"/>
      <c r="FL90" s="1204"/>
      <c r="FM90" s="58"/>
      <c r="FN90" s="404"/>
      <c r="FO90" s="404"/>
      <c r="FP90" s="404"/>
      <c r="FQ90" s="404"/>
      <c r="FR90" s="1204"/>
      <c r="FS90" s="58"/>
      <c r="FT90" s="404"/>
      <c r="FU90" s="404"/>
      <c r="FV90" s="404"/>
      <c r="FW90" s="404"/>
      <c r="FX90" s="1204"/>
      <c r="FY90" s="58"/>
      <c r="FZ90" s="404"/>
      <c r="GA90" s="404"/>
      <c r="GB90" s="404"/>
      <c r="GC90" s="404"/>
      <c r="GD90" s="1204"/>
      <c r="GE90" s="21"/>
      <c r="GF90" s="21"/>
      <c r="GG90" s="21"/>
      <c r="GH90" s="21"/>
      <c r="GI90" s="21"/>
      <c r="GJ90" s="21"/>
      <c r="GK90" s="21"/>
      <c r="GL90" s="21"/>
      <c r="GM90" s="21"/>
      <c r="GN90" s="21"/>
      <c r="GO90" s="21"/>
      <c r="GP90" s="21"/>
      <c r="GQ90" s="21"/>
      <c r="GR90" s="21"/>
      <c r="GS90" s="21"/>
      <c r="GT90" s="21"/>
      <c r="GU90" s="1230"/>
      <c r="GV90" s="310"/>
      <c r="GW90" s="234" t="s">
        <v>1072</v>
      </c>
      <c r="GX90" s="262"/>
      <c r="GY90" s="271"/>
    </row>
    <row r="91" spans="1:207" x14ac:dyDescent="0.25">
      <c r="A91" s="404">
        <v>88</v>
      </c>
      <c r="B91" s="346"/>
      <c r="C91" s="908"/>
      <c r="D91" s="404"/>
      <c r="E91" s="404"/>
      <c r="F91" s="404"/>
      <c r="G91" s="67"/>
      <c r="H91" s="1221"/>
      <c r="I91" s="908"/>
      <c r="J91" s="404"/>
      <c r="K91" s="404"/>
      <c r="L91" s="404"/>
      <c r="M91" s="67"/>
      <c r="N91" s="1210"/>
      <c r="O91" s="908"/>
      <c r="P91" s="404"/>
      <c r="Q91" s="404"/>
      <c r="R91" s="404"/>
      <c r="S91" s="67"/>
      <c r="T91" s="1210"/>
      <c r="U91" s="908"/>
      <c r="V91" s="404"/>
      <c r="W91" s="404"/>
      <c r="X91" s="404"/>
      <c r="Y91" s="67"/>
      <c r="Z91" s="1210"/>
      <c r="AA91" s="516"/>
      <c r="AB91" s="404"/>
      <c r="AC91" s="404"/>
      <c r="AD91" s="75"/>
      <c r="AE91" s="76"/>
      <c r="AF91" s="1210"/>
      <c r="AG91" s="1036"/>
      <c r="AH91" s="404"/>
      <c r="AI91" s="210"/>
      <c r="AJ91" s="420"/>
      <c r="AK91" s="421"/>
      <c r="AL91" s="1210"/>
      <c r="AM91" s="765"/>
      <c r="AN91" s="404"/>
      <c r="AO91" s="210"/>
      <c r="AP91" s="420"/>
      <c r="AQ91" s="421"/>
      <c r="AR91" s="1210"/>
      <c r="AS91" s="521"/>
      <c r="AT91" s="404"/>
      <c r="AU91" s="404"/>
      <c r="AV91" s="404"/>
      <c r="AW91" s="67"/>
      <c r="AX91" s="1210"/>
      <c r="AY91" s="521"/>
      <c r="AZ91" s="404"/>
      <c r="BA91" s="404"/>
      <c r="BB91" s="404"/>
      <c r="BC91" s="67"/>
      <c r="BD91" s="1210"/>
      <c r="BE91" s="765"/>
      <c r="BF91" s="404"/>
      <c r="BG91" s="210"/>
      <c r="BH91" s="420"/>
      <c r="BI91" s="421"/>
      <c r="BJ91" s="1210"/>
      <c r="BK91" s="8"/>
      <c r="BL91" s="8"/>
      <c r="BM91" s="8"/>
      <c r="BN91" s="234"/>
      <c r="BO91" s="234"/>
      <c r="BP91" s="21"/>
      <c r="BQ91" s="23"/>
      <c r="BR91" s="1210"/>
      <c r="BS91" s="58"/>
      <c r="BT91" s="404"/>
      <c r="BU91" s="404"/>
      <c r="BV91" s="404"/>
      <c r="BW91" s="67"/>
      <c r="BX91" s="1210"/>
      <c r="BY91" s="516"/>
      <c r="BZ91" s="404"/>
      <c r="CA91" s="404"/>
      <c r="CB91" s="75"/>
      <c r="CC91" s="76"/>
      <c r="CD91" s="1210"/>
      <c r="CE91" s="516"/>
      <c r="CF91" s="404"/>
      <c r="CG91" s="404"/>
      <c r="CH91" s="75"/>
      <c r="CI91" s="76"/>
      <c r="CJ91" s="1210"/>
      <c r="CK91" s="516"/>
      <c r="CL91" s="404"/>
      <c r="CM91" s="404"/>
      <c r="CN91" s="75"/>
      <c r="CO91" s="76"/>
      <c r="CP91" s="1210"/>
      <c r="CQ91" s="516"/>
      <c r="CR91" s="404"/>
      <c r="CS91" s="404"/>
      <c r="CT91" s="75"/>
      <c r="CU91" s="76"/>
      <c r="CV91" s="1210"/>
      <c r="CW91" s="516"/>
      <c r="CX91" s="404"/>
      <c r="CY91" s="404"/>
      <c r="CZ91" s="75"/>
      <c r="DA91" s="76"/>
      <c r="DB91" s="1210"/>
      <c r="DC91" s="516"/>
      <c r="DD91" s="404"/>
      <c r="DE91" s="404"/>
      <c r="DF91" s="75"/>
      <c r="DG91" s="76"/>
      <c r="DH91" s="1210"/>
      <c r="DI91" s="516"/>
      <c r="DJ91" s="404"/>
      <c r="DK91" s="404"/>
      <c r="DL91" s="75"/>
      <c r="DM91" s="76"/>
      <c r="DN91" s="1210"/>
      <c r="DO91" s="516"/>
      <c r="DP91" s="404"/>
      <c r="DQ91" s="404"/>
      <c r="DR91" s="75"/>
      <c r="DS91" s="76"/>
      <c r="DT91" s="1210"/>
      <c r="DU91" s="516"/>
      <c r="DV91" s="404"/>
      <c r="DW91" s="404"/>
      <c r="DX91" s="75"/>
      <c r="DY91" s="76"/>
      <c r="DZ91" s="1210"/>
      <c r="EA91" s="21"/>
      <c r="EB91" s="21"/>
      <c r="EC91" s="21"/>
      <c r="ED91" s="21"/>
      <c r="EE91" s="21"/>
      <c r="EF91" s="21"/>
      <c r="EG91" s="23"/>
      <c r="EH91" s="1210"/>
      <c r="EI91" s="58"/>
      <c r="EJ91" s="404"/>
      <c r="EK91" s="404"/>
      <c r="EL91" s="404"/>
      <c r="EM91" s="404"/>
      <c r="EN91" s="1204"/>
      <c r="EO91" s="58"/>
      <c r="EP91" s="404"/>
      <c r="EQ91" s="404"/>
      <c r="ER91" s="404"/>
      <c r="ES91" s="404"/>
      <c r="ET91" s="1204"/>
      <c r="EU91" s="58"/>
      <c r="EV91" s="404"/>
      <c r="EW91" s="404"/>
      <c r="EX91" s="404"/>
      <c r="EY91" s="404"/>
      <c r="EZ91" s="1204"/>
      <c r="FA91" s="58"/>
      <c r="FB91" s="404"/>
      <c r="FC91" s="404"/>
      <c r="FD91" s="404"/>
      <c r="FE91" s="404"/>
      <c r="FF91" s="1204"/>
      <c r="FG91" s="58"/>
      <c r="FH91" s="404"/>
      <c r="FI91" s="404"/>
      <c r="FJ91" s="404"/>
      <c r="FK91" s="404"/>
      <c r="FL91" s="1204"/>
      <c r="FM91" s="58"/>
      <c r="FN91" s="404"/>
      <c r="FO91" s="404"/>
      <c r="FP91" s="404"/>
      <c r="FQ91" s="404"/>
      <c r="FR91" s="1204"/>
      <c r="FS91" s="58"/>
      <c r="FT91" s="404"/>
      <c r="FU91" s="404"/>
      <c r="FV91" s="404"/>
      <c r="FW91" s="404"/>
      <c r="FX91" s="1204"/>
      <c r="FY91" s="58"/>
      <c r="FZ91" s="404"/>
      <c r="GA91" s="404"/>
      <c r="GB91" s="404"/>
      <c r="GC91" s="404"/>
      <c r="GD91" s="1204"/>
      <c r="GE91" s="21"/>
      <c r="GF91" s="21"/>
      <c r="GG91" s="21"/>
      <c r="GH91" s="21"/>
      <c r="GI91" s="21"/>
      <c r="GJ91" s="21"/>
      <c r="GK91" s="21"/>
      <c r="GL91" s="21"/>
      <c r="GM91" s="21"/>
      <c r="GN91" s="21"/>
      <c r="GO91" s="21"/>
      <c r="GP91" s="21"/>
      <c r="GQ91" s="21"/>
      <c r="GR91" s="21"/>
      <c r="GS91" s="21"/>
      <c r="GT91" s="21"/>
      <c r="GU91" s="1230"/>
      <c r="GV91" s="310"/>
      <c r="GW91" s="234" t="s">
        <v>1072</v>
      </c>
      <c r="GX91" s="262"/>
      <c r="GY91" s="271"/>
    </row>
    <row r="92" spans="1:207" x14ac:dyDescent="0.25">
      <c r="A92" s="404">
        <v>89</v>
      </c>
      <c r="B92" s="346"/>
      <c r="C92" s="908"/>
      <c r="D92" s="404"/>
      <c r="E92" s="404"/>
      <c r="F92" s="404"/>
      <c r="G92" s="67"/>
      <c r="H92" s="1221"/>
      <c r="I92" s="908"/>
      <c r="J92" s="404"/>
      <c r="K92" s="404"/>
      <c r="L92" s="404"/>
      <c r="M92" s="67"/>
      <c r="N92" s="1210"/>
      <c r="O92" s="908"/>
      <c r="P92" s="404"/>
      <c r="Q92" s="404"/>
      <c r="R92" s="404"/>
      <c r="S92" s="67"/>
      <c r="T92" s="1210"/>
      <c r="U92" s="908"/>
      <c r="V92" s="404"/>
      <c r="W92" s="404"/>
      <c r="X92" s="404"/>
      <c r="Y92" s="67"/>
      <c r="Z92" s="1210"/>
      <c r="AA92" s="516"/>
      <c r="AB92" s="404"/>
      <c r="AC92" s="404"/>
      <c r="AD92" s="75"/>
      <c r="AE92" s="76"/>
      <c r="AF92" s="1210"/>
      <c r="AG92" s="1036"/>
      <c r="AH92" s="404"/>
      <c r="AI92" s="210"/>
      <c r="AJ92" s="420"/>
      <c r="AK92" s="421"/>
      <c r="AL92" s="1210"/>
      <c r="AM92" s="765"/>
      <c r="AN92" s="404"/>
      <c r="AO92" s="210"/>
      <c r="AP92" s="420"/>
      <c r="AQ92" s="421"/>
      <c r="AR92" s="1210"/>
      <c r="AS92" s="521"/>
      <c r="AT92" s="404"/>
      <c r="AU92" s="404"/>
      <c r="AV92" s="404"/>
      <c r="AW92" s="67"/>
      <c r="AX92" s="1210"/>
      <c r="AY92" s="521"/>
      <c r="AZ92" s="404"/>
      <c r="BA92" s="404"/>
      <c r="BB92" s="404"/>
      <c r="BC92" s="67"/>
      <c r="BD92" s="1210"/>
      <c r="BE92" s="765"/>
      <c r="BF92" s="404"/>
      <c r="BG92" s="210"/>
      <c r="BH92" s="420"/>
      <c r="BI92" s="421"/>
      <c r="BJ92" s="1210"/>
      <c r="BK92" s="8"/>
      <c r="BL92" s="8"/>
      <c r="BM92" s="8"/>
      <c r="BN92" s="234"/>
      <c r="BO92" s="234"/>
      <c r="BP92" s="21"/>
      <c r="BQ92" s="23"/>
      <c r="BR92" s="1210"/>
      <c r="BS92" s="58"/>
      <c r="BT92" s="404"/>
      <c r="BU92" s="404"/>
      <c r="BV92" s="404"/>
      <c r="BW92" s="67"/>
      <c r="BX92" s="1210"/>
      <c r="BY92" s="516"/>
      <c r="BZ92" s="404"/>
      <c r="CA92" s="404"/>
      <c r="CB92" s="75"/>
      <c r="CC92" s="76"/>
      <c r="CD92" s="1210"/>
      <c r="CE92" s="516"/>
      <c r="CF92" s="404"/>
      <c r="CG92" s="404"/>
      <c r="CH92" s="75"/>
      <c r="CI92" s="76"/>
      <c r="CJ92" s="1210"/>
      <c r="CK92" s="516"/>
      <c r="CL92" s="404"/>
      <c r="CM92" s="404"/>
      <c r="CN92" s="75"/>
      <c r="CO92" s="76"/>
      <c r="CP92" s="1210"/>
      <c r="CQ92" s="516"/>
      <c r="CR92" s="404"/>
      <c r="CS92" s="404"/>
      <c r="CT92" s="75"/>
      <c r="CU92" s="76"/>
      <c r="CV92" s="1210"/>
      <c r="CW92" s="516"/>
      <c r="CX92" s="404"/>
      <c r="CY92" s="404"/>
      <c r="CZ92" s="75"/>
      <c r="DA92" s="76"/>
      <c r="DB92" s="1210"/>
      <c r="DC92" s="516"/>
      <c r="DD92" s="404"/>
      <c r="DE92" s="404"/>
      <c r="DF92" s="75"/>
      <c r="DG92" s="76"/>
      <c r="DH92" s="1210"/>
      <c r="DI92" s="516"/>
      <c r="DJ92" s="404"/>
      <c r="DK92" s="404"/>
      <c r="DL92" s="75"/>
      <c r="DM92" s="76"/>
      <c r="DN92" s="1210"/>
      <c r="DO92" s="516"/>
      <c r="DP92" s="404"/>
      <c r="DQ92" s="404"/>
      <c r="DR92" s="75"/>
      <c r="DS92" s="76"/>
      <c r="DT92" s="1210"/>
      <c r="DU92" s="516"/>
      <c r="DV92" s="404"/>
      <c r="DW92" s="404"/>
      <c r="DX92" s="75"/>
      <c r="DY92" s="76"/>
      <c r="DZ92" s="1210"/>
      <c r="EA92" s="21"/>
      <c r="EB92" s="21"/>
      <c r="EC92" s="21"/>
      <c r="ED92" s="21"/>
      <c r="EE92" s="21"/>
      <c r="EF92" s="21"/>
      <c r="EG92" s="23"/>
      <c r="EH92" s="1210"/>
      <c r="EI92" s="58"/>
      <c r="EJ92" s="404"/>
      <c r="EK92" s="404"/>
      <c r="EL92" s="404"/>
      <c r="EM92" s="404"/>
      <c r="EN92" s="1204"/>
      <c r="EO92" s="58"/>
      <c r="EP92" s="404"/>
      <c r="EQ92" s="404"/>
      <c r="ER92" s="404"/>
      <c r="ES92" s="404"/>
      <c r="ET92" s="1204"/>
      <c r="EU92" s="58"/>
      <c r="EV92" s="404"/>
      <c r="EW92" s="404"/>
      <c r="EX92" s="404"/>
      <c r="EY92" s="404"/>
      <c r="EZ92" s="1204"/>
      <c r="FA92" s="58"/>
      <c r="FB92" s="404"/>
      <c r="FC92" s="404"/>
      <c r="FD92" s="404"/>
      <c r="FE92" s="404"/>
      <c r="FF92" s="1204"/>
      <c r="FG92" s="58"/>
      <c r="FH92" s="404"/>
      <c r="FI92" s="404"/>
      <c r="FJ92" s="404"/>
      <c r="FK92" s="404"/>
      <c r="FL92" s="1204"/>
      <c r="FM92" s="58"/>
      <c r="FN92" s="404"/>
      <c r="FO92" s="404"/>
      <c r="FP92" s="404"/>
      <c r="FQ92" s="404"/>
      <c r="FR92" s="1204"/>
      <c r="FS92" s="58"/>
      <c r="FT92" s="404"/>
      <c r="FU92" s="404"/>
      <c r="FV92" s="404"/>
      <c r="FW92" s="404"/>
      <c r="FX92" s="1204"/>
      <c r="FY92" s="58"/>
      <c r="FZ92" s="404"/>
      <c r="GA92" s="404"/>
      <c r="GB92" s="404"/>
      <c r="GC92" s="404"/>
      <c r="GD92" s="1204"/>
      <c r="GE92" s="21"/>
      <c r="GF92" s="21"/>
      <c r="GG92" s="21"/>
      <c r="GH92" s="21"/>
      <c r="GI92" s="21"/>
      <c r="GJ92" s="21"/>
      <c r="GK92" s="21"/>
      <c r="GL92" s="21"/>
      <c r="GM92" s="21"/>
      <c r="GN92" s="21"/>
      <c r="GO92" s="21"/>
      <c r="GP92" s="21"/>
      <c r="GQ92" s="21"/>
      <c r="GR92" s="21"/>
      <c r="GS92" s="21"/>
      <c r="GT92" s="21"/>
      <c r="GU92" s="1230"/>
      <c r="GV92" s="310"/>
      <c r="GW92" s="234" t="s">
        <v>1072</v>
      </c>
      <c r="GX92" s="262"/>
      <c r="GY92" s="271"/>
    </row>
    <row r="93" spans="1:207" x14ac:dyDescent="0.25">
      <c r="A93" s="404">
        <v>90</v>
      </c>
      <c r="B93" s="346"/>
      <c r="C93" s="908"/>
      <c r="D93" s="404"/>
      <c r="E93" s="404"/>
      <c r="F93" s="404"/>
      <c r="G93" s="67"/>
      <c r="H93" s="1221"/>
      <c r="I93" s="908"/>
      <c r="J93" s="404"/>
      <c r="K93" s="404"/>
      <c r="L93" s="404"/>
      <c r="M93" s="67"/>
      <c r="N93" s="1210"/>
      <c r="O93" s="908"/>
      <c r="P93" s="404"/>
      <c r="Q93" s="404"/>
      <c r="R93" s="404"/>
      <c r="S93" s="67"/>
      <c r="T93" s="1210"/>
      <c r="U93" s="908"/>
      <c r="V93" s="404"/>
      <c r="W93" s="404"/>
      <c r="X93" s="404"/>
      <c r="Y93" s="67"/>
      <c r="Z93" s="1210"/>
      <c r="AA93" s="516"/>
      <c r="AB93" s="404"/>
      <c r="AC93" s="404"/>
      <c r="AD93" s="75"/>
      <c r="AE93" s="76"/>
      <c r="AF93" s="1210"/>
      <c r="AG93" s="1036"/>
      <c r="AH93" s="404"/>
      <c r="AI93" s="210"/>
      <c r="AJ93" s="420"/>
      <c r="AK93" s="421"/>
      <c r="AL93" s="1210"/>
      <c r="AM93" s="765"/>
      <c r="AN93" s="404"/>
      <c r="AO93" s="210"/>
      <c r="AP93" s="420"/>
      <c r="AQ93" s="421"/>
      <c r="AR93" s="1210"/>
      <c r="AS93" s="521"/>
      <c r="AT93" s="404"/>
      <c r="AU93" s="404"/>
      <c r="AV93" s="404"/>
      <c r="AW93" s="67"/>
      <c r="AX93" s="1210"/>
      <c r="AY93" s="521"/>
      <c r="AZ93" s="404"/>
      <c r="BA93" s="404"/>
      <c r="BB93" s="404"/>
      <c r="BC93" s="67"/>
      <c r="BD93" s="1210"/>
      <c r="BE93" s="765"/>
      <c r="BF93" s="404"/>
      <c r="BG93" s="210"/>
      <c r="BH93" s="420"/>
      <c r="BI93" s="421"/>
      <c r="BJ93" s="1210"/>
      <c r="BK93" s="8"/>
      <c r="BL93" s="8"/>
      <c r="BM93" s="8"/>
      <c r="BN93" s="234"/>
      <c r="BO93" s="234"/>
      <c r="BP93" s="21"/>
      <c r="BQ93" s="23"/>
      <c r="BR93" s="1210"/>
      <c r="BS93" s="58"/>
      <c r="BT93" s="404"/>
      <c r="BU93" s="404"/>
      <c r="BV93" s="404"/>
      <c r="BW93" s="67"/>
      <c r="BX93" s="1210"/>
      <c r="BY93" s="516"/>
      <c r="BZ93" s="404"/>
      <c r="CA93" s="404"/>
      <c r="CB93" s="75"/>
      <c r="CC93" s="76"/>
      <c r="CD93" s="1210"/>
      <c r="CE93" s="516"/>
      <c r="CF93" s="404"/>
      <c r="CG93" s="404"/>
      <c r="CH93" s="75"/>
      <c r="CI93" s="76"/>
      <c r="CJ93" s="1210"/>
      <c r="CK93" s="516"/>
      <c r="CL93" s="404"/>
      <c r="CM93" s="404"/>
      <c r="CN93" s="75"/>
      <c r="CO93" s="76"/>
      <c r="CP93" s="1210"/>
      <c r="CQ93" s="516"/>
      <c r="CR93" s="404"/>
      <c r="CS93" s="404"/>
      <c r="CT93" s="75"/>
      <c r="CU93" s="76"/>
      <c r="CV93" s="1210"/>
      <c r="CW93" s="516"/>
      <c r="CX93" s="404"/>
      <c r="CY93" s="404"/>
      <c r="CZ93" s="75"/>
      <c r="DA93" s="76"/>
      <c r="DB93" s="1210"/>
      <c r="DC93" s="516"/>
      <c r="DD93" s="404"/>
      <c r="DE93" s="404"/>
      <c r="DF93" s="75"/>
      <c r="DG93" s="76"/>
      <c r="DH93" s="1210"/>
      <c r="DI93" s="516"/>
      <c r="DJ93" s="404"/>
      <c r="DK93" s="404"/>
      <c r="DL93" s="75"/>
      <c r="DM93" s="76"/>
      <c r="DN93" s="1210"/>
      <c r="DO93" s="516"/>
      <c r="DP93" s="404"/>
      <c r="DQ93" s="404"/>
      <c r="DR93" s="75"/>
      <c r="DS93" s="76"/>
      <c r="DT93" s="1210"/>
      <c r="DU93" s="516"/>
      <c r="DV93" s="404"/>
      <c r="DW93" s="404"/>
      <c r="DX93" s="75"/>
      <c r="DY93" s="76"/>
      <c r="DZ93" s="1210"/>
      <c r="EA93" s="21"/>
      <c r="EB93" s="21"/>
      <c r="EC93" s="21"/>
      <c r="ED93" s="21"/>
      <c r="EE93" s="21"/>
      <c r="EF93" s="21"/>
      <c r="EG93" s="23"/>
      <c r="EH93" s="1210"/>
      <c r="EI93" s="58"/>
      <c r="EJ93" s="404"/>
      <c r="EK93" s="404"/>
      <c r="EL93" s="404"/>
      <c r="EM93" s="404"/>
      <c r="EN93" s="1204"/>
      <c r="EO93" s="58"/>
      <c r="EP93" s="404"/>
      <c r="EQ93" s="404"/>
      <c r="ER93" s="404"/>
      <c r="ES93" s="404"/>
      <c r="ET93" s="1204"/>
      <c r="EU93" s="58"/>
      <c r="EV93" s="404"/>
      <c r="EW93" s="404"/>
      <c r="EX93" s="404"/>
      <c r="EY93" s="404"/>
      <c r="EZ93" s="1204"/>
      <c r="FA93" s="58"/>
      <c r="FB93" s="404"/>
      <c r="FC93" s="404"/>
      <c r="FD93" s="404"/>
      <c r="FE93" s="404"/>
      <c r="FF93" s="1204"/>
      <c r="FG93" s="58"/>
      <c r="FH93" s="404"/>
      <c r="FI93" s="404"/>
      <c r="FJ93" s="404"/>
      <c r="FK93" s="404"/>
      <c r="FL93" s="1204"/>
      <c r="FM93" s="58"/>
      <c r="FN93" s="404"/>
      <c r="FO93" s="404"/>
      <c r="FP93" s="404"/>
      <c r="FQ93" s="404"/>
      <c r="FR93" s="1204"/>
      <c r="FS93" s="58"/>
      <c r="FT93" s="404"/>
      <c r="FU93" s="404"/>
      <c r="FV93" s="404"/>
      <c r="FW93" s="404"/>
      <c r="FX93" s="1204"/>
      <c r="FY93" s="58"/>
      <c r="FZ93" s="404"/>
      <c r="GA93" s="404"/>
      <c r="GB93" s="404"/>
      <c r="GC93" s="404"/>
      <c r="GD93" s="1204"/>
      <c r="GE93" s="21"/>
      <c r="GF93" s="21"/>
      <c r="GG93" s="21"/>
      <c r="GH93" s="21"/>
      <c r="GI93" s="21"/>
      <c r="GJ93" s="21"/>
      <c r="GK93" s="21"/>
      <c r="GL93" s="21"/>
      <c r="GM93" s="21"/>
      <c r="GN93" s="21"/>
      <c r="GO93" s="21"/>
      <c r="GP93" s="21"/>
      <c r="GQ93" s="21"/>
      <c r="GR93" s="21"/>
      <c r="GS93" s="21"/>
      <c r="GT93" s="21"/>
      <c r="GU93" s="1230"/>
      <c r="GV93" s="310"/>
      <c r="GW93" s="234" t="s">
        <v>1072</v>
      </c>
      <c r="GX93" s="262"/>
      <c r="GY93" s="271"/>
    </row>
    <row r="94" spans="1:207" x14ac:dyDescent="0.25">
      <c r="A94" s="404">
        <v>91</v>
      </c>
      <c r="B94" s="346"/>
      <c r="C94" s="908"/>
      <c r="D94" s="404"/>
      <c r="E94" s="404"/>
      <c r="F94" s="404"/>
      <c r="G94" s="67"/>
      <c r="H94" s="1221"/>
      <c r="I94" s="908"/>
      <c r="J94" s="404"/>
      <c r="K94" s="404"/>
      <c r="L94" s="404"/>
      <c r="M94" s="67"/>
      <c r="N94" s="1210"/>
      <c r="O94" s="908"/>
      <c r="P94" s="404"/>
      <c r="Q94" s="404"/>
      <c r="R94" s="404"/>
      <c r="S94" s="67"/>
      <c r="T94" s="1210"/>
      <c r="U94" s="908"/>
      <c r="V94" s="404"/>
      <c r="W94" s="404"/>
      <c r="X94" s="404"/>
      <c r="Y94" s="67"/>
      <c r="Z94" s="1210"/>
      <c r="AA94" s="516"/>
      <c r="AB94" s="404"/>
      <c r="AC94" s="404"/>
      <c r="AD94" s="75"/>
      <c r="AE94" s="76"/>
      <c r="AF94" s="1210"/>
      <c r="AG94" s="1036"/>
      <c r="AH94" s="404"/>
      <c r="AI94" s="210"/>
      <c r="AJ94" s="420"/>
      <c r="AK94" s="421"/>
      <c r="AL94" s="1210"/>
      <c r="AM94" s="765"/>
      <c r="AN94" s="404"/>
      <c r="AO94" s="210"/>
      <c r="AP94" s="420"/>
      <c r="AQ94" s="421"/>
      <c r="AR94" s="1210"/>
      <c r="AS94" s="521"/>
      <c r="AT94" s="404"/>
      <c r="AU94" s="404"/>
      <c r="AV94" s="404"/>
      <c r="AW94" s="67"/>
      <c r="AX94" s="1210"/>
      <c r="AY94" s="521"/>
      <c r="AZ94" s="404"/>
      <c r="BA94" s="404"/>
      <c r="BB94" s="404"/>
      <c r="BC94" s="67"/>
      <c r="BD94" s="1210"/>
      <c r="BE94" s="765"/>
      <c r="BF94" s="404"/>
      <c r="BG94" s="210"/>
      <c r="BH94" s="420"/>
      <c r="BI94" s="421"/>
      <c r="BJ94" s="1210"/>
      <c r="BK94" s="8"/>
      <c r="BL94" s="8"/>
      <c r="BM94" s="8"/>
      <c r="BN94" s="234"/>
      <c r="BO94" s="234"/>
      <c r="BP94" s="21"/>
      <c r="BQ94" s="23"/>
      <c r="BR94" s="1210"/>
      <c r="BS94" s="58"/>
      <c r="BT94" s="404"/>
      <c r="BU94" s="404"/>
      <c r="BV94" s="404"/>
      <c r="BW94" s="67"/>
      <c r="BX94" s="1210"/>
      <c r="BY94" s="516"/>
      <c r="BZ94" s="404"/>
      <c r="CA94" s="404"/>
      <c r="CB94" s="75"/>
      <c r="CC94" s="76"/>
      <c r="CD94" s="1210"/>
      <c r="CE94" s="516"/>
      <c r="CF94" s="404"/>
      <c r="CG94" s="404"/>
      <c r="CH94" s="75"/>
      <c r="CI94" s="76"/>
      <c r="CJ94" s="1210"/>
      <c r="CK94" s="516"/>
      <c r="CL94" s="404"/>
      <c r="CM94" s="404"/>
      <c r="CN94" s="75"/>
      <c r="CO94" s="76"/>
      <c r="CP94" s="1210"/>
      <c r="CQ94" s="516"/>
      <c r="CR94" s="404"/>
      <c r="CS94" s="404"/>
      <c r="CT94" s="75"/>
      <c r="CU94" s="76"/>
      <c r="CV94" s="1210"/>
      <c r="CW94" s="516"/>
      <c r="CX94" s="404"/>
      <c r="CY94" s="404"/>
      <c r="CZ94" s="75"/>
      <c r="DA94" s="76"/>
      <c r="DB94" s="1210"/>
      <c r="DC94" s="516"/>
      <c r="DD94" s="404"/>
      <c r="DE94" s="404"/>
      <c r="DF94" s="75"/>
      <c r="DG94" s="76"/>
      <c r="DH94" s="1210"/>
      <c r="DI94" s="516"/>
      <c r="DJ94" s="404"/>
      <c r="DK94" s="404"/>
      <c r="DL94" s="75"/>
      <c r="DM94" s="76"/>
      <c r="DN94" s="1210"/>
      <c r="DO94" s="516"/>
      <c r="DP94" s="404"/>
      <c r="DQ94" s="404"/>
      <c r="DR94" s="75"/>
      <c r="DS94" s="76"/>
      <c r="DT94" s="1210"/>
      <c r="DU94" s="516"/>
      <c r="DV94" s="404"/>
      <c r="DW94" s="404"/>
      <c r="DX94" s="75"/>
      <c r="DY94" s="76"/>
      <c r="DZ94" s="1210"/>
      <c r="EA94" s="21"/>
      <c r="EB94" s="21"/>
      <c r="EC94" s="21"/>
      <c r="ED94" s="21"/>
      <c r="EE94" s="21"/>
      <c r="EF94" s="21"/>
      <c r="EG94" s="23"/>
      <c r="EH94" s="1210"/>
      <c r="EI94" s="58"/>
      <c r="EJ94" s="404"/>
      <c r="EK94" s="404"/>
      <c r="EL94" s="404"/>
      <c r="EM94" s="404"/>
      <c r="EN94" s="1204"/>
      <c r="EO94" s="761" t="s">
        <v>1229</v>
      </c>
      <c r="EP94" s="404" t="s">
        <v>93</v>
      </c>
      <c r="EQ94" s="404" t="s">
        <v>90</v>
      </c>
      <c r="ER94" s="404" t="s">
        <v>94</v>
      </c>
      <c r="ES94" s="404">
        <v>1132</v>
      </c>
      <c r="ET94" s="1204"/>
      <c r="EU94" s="761" t="s">
        <v>1230</v>
      </c>
      <c r="EV94" s="404" t="s">
        <v>93</v>
      </c>
      <c r="EW94" s="404" t="s">
        <v>90</v>
      </c>
      <c r="EX94" s="404" t="s">
        <v>94</v>
      </c>
      <c r="EY94" s="404">
        <v>1133</v>
      </c>
      <c r="EZ94" s="1204"/>
      <c r="FA94" s="58"/>
      <c r="FB94" s="404"/>
      <c r="FC94" s="404"/>
      <c r="FD94" s="404"/>
      <c r="FE94" s="404"/>
      <c r="FF94" s="1204"/>
      <c r="FG94" s="58"/>
      <c r="FH94" s="404"/>
      <c r="FI94" s="404"/>
      <c r="FJ94" s="404"/>
      <c r="FK94" s="404"/>
      <c r="FL94" s="1204"/>
      <c r="FM94" s="58"/>
      <c r="FN94" s="404"/>
      <c r="FO94" s="404"/>
      <c r="FP94" s="404"/>
      <c r="FQ94" s="404"/>
      <c r="FR94" s="1204"/>
      <c r="FS94" s="58"/>
      <c r="FT94" s="404"/>
      <c r="FU94" s="404"/>
      <c r="FV94" s="404"/>
      <c r="FW94" s="404"/>
      <c r="FX94" s="1204"/>
      <c r="FY94" s="58"/>
      <c r="FZ94" s="404"/>
      <c r="GA94" s="404"/>
      <c r="GB94" s="404"/>
      <c r="GC94" s="404"/>
      <c r="GD94" s="1204"/>
      <c r="GE94" s="21"/>
      <c r="GF94" s="21"/>
      <c r="GG94" s="21"/>
      <c r="GH94" s="21"/>
      <c r="GI94" s="21"/>
      <c r="GJ94" s="21"/>
      <c r="GK94" s="21"/>
      <c r="GL94" s="21"/>
      <c r="GM94" s="21"/>
      <c r="GN94" s="21"/>
      <c r="GO94" s="21"/>
      <c r="GP94" s="21"/>
      <c r="GQ94" s="21"/>
      <c r="GR94" s="21"/>
      <c r="GS94" s="21"/>
      <c r="GT94" s="21"/>
      <c r="GU94" s="1230"/>
      <c r="GV94" s="310"/>
      <c r="GW94" s="234" t="s">
        <v>1072</v>
      </c>
      <c r="GX94" s="262"/>
      <c r="GY94" s="271"/>
    </row>
    <row r="95" spans="1:207" x14ac:dyDescent="0.25">
      <c r="A95" s="404">
        <v>92</v>
      </c>
      <c r="B95" s="346"/>
      <c r="C95" s="908"/>
      <c r="D95" s="404"/>
      <c r="E95" s="404"/>
      <c r="F95" s="404"/>
      <c r="G95" s="67"/>
      <c r="H95" s="1221"/>
      <c r="I95" s="908"/>
      <c r="J95" s="404"/>
      <c r="K95" s="404"/>
      <c r="L95" s="404"/>
      <c r="M95" s="67"/>
      <c r="N95" s="1210"/>
      <c r="O95" s="908"/>
      <c r="P95" s="404"/>
      <c r="Q95" s="404"/>
      <c r="R95" s="404"/>
      <c r="S95" s="67"/>
      <c r="T95" s="1210"/>
      <c r="U95" s="908"/>
      <c r="V95" s="404"/>
      <c r="W95" s="404"/>
      <c r="X95" s="404"/>
      <c r="Y95" s="67"/>
      <c r="Z95" s="1210"/>
      <c r="AA95" s="516"/>
      <c r="AB95" s="404"/>
      <c r="AC95" s="404"/>
      <c r="AD95" s="75"/>
      <c r="AE95" s="76"/>
      <c r="AF95" s="1210"/>
      <c r="AG95" s="1036"/>
      <c r="AH95" s="404"/>
      <c r="AI95" s="210"/>
      <c r="AJ95" s="420"/>
      <c r="AK95" s="421"/>
      <c r="AL95" s="1210"/>
      <c r="AM95" s="765"/>
      <c r="AN95" s="404"/>
      <c r="AO95" s="210"/>
      <c r="AP95" s="420"/>
      <c r="AQ95" s="421"/>
      <c r="AR95" s="1210"/>
      <c r="AS95" s="521"/>
      <c r="AT95" s="404"/>
      <c r="AU95" s="404"/>
      <c r="AV95" s="404"/>
      <c r="AW95" s="67"/>
      <c r="AX95" s="1210"/>
      <c r="AY95" s="521"/>
      <c r="AZ95" s="404"/>
      <c r="BA95" s="404"/>
      <c r="BB95" s="404"/>
      <c r="BC95" s="67"/>
      <c r="BD95" s="1210"/>
      <c r="BE95" s="765"/>
      <c r="BF95" s="404"/>
      <c r="BG95" s="210"/>
      <c r="BH95" s="420"/>
      <c r="BI95" s="421"/>
      <c r="BJ95" s="1210"/>
      <c r="BK95" s="8"/>
      <c r="BL95" s="8"/>
      <c r="BM95" s="8"/>
      <c r="BN95" s="234"/>
      <c r="BO95" s="234"/>
      <c r="BP95" s="21"/>
      <c r="BQ95" s="23"/>
      <c r="BR95" s="1210"/>
      <c r="BS95" s="58"/>
      <c r="BT95" s="404"/>
      <c r="BU95" s="404"/>
      <c r="BV95" s="404"/>
      <c r="BW95" s="67"/>
      <c r="BX95" s="1210"/>
      <c r="BY95" s="516"/>
      <c r="BZ95" s="404"/>
      <c r="CA95" s="404"/>
      <c r="CB95" s="75"/>
      <c r="CC95" s="76"/>
      <c r="CD95" s="1210"/>
      <c r="CE95" s="516"/>
      <c r="CF95" s="404"/>
      <c r="CG95" s="404"/>
      <c r="CH95" s="75"/>
      <c r="CI95" s="76"/>
      <c r="CJ95" s="1210"/>
      <c r="CK95" s="516"/>
      <c r="CL95" s="404"/>
      <c r="CM95" s="404"/>
      <c r="CN95" s="75"/>
      <c r="CO95" s="76"/>
      <c r="CP95" s="1210"/>
      <c r="CQ95" s="516"/>
      <c r="CR95" s="404"/>
      <c r="CS95" s="404"/>
      <c r="CT95" s="75"/>
      <c r="CU95" s="76"/>
      <c r="CV95" s="1210"/>
      <c r="CW95" s="516"/>
      <c r="CX95" s="404"/>
      <c r="CY95" s="404"/>
      <c r="CZ95" s="75"/>
      <c r="DA95" s="76"/>
      <c r="DB95" s="1210"/>
      <c r="DC95" s="516"/>
      <c r="DD95" s="404"/>
      <c r="DE95" s="404"/>
      <c r="DF95" s="75"/>
      <c r="DG95" s="76"/>
      <c r="DH95" s="1210"/>
      <c r="DI95" s="516"/>
      <c r="DJ95" s="404"/>
      <c r="DK95" s="404"/>
      <c r="DL95" s="75"/>
      <c r="DM95" s="76"/>
      <c r="DN95" s="1210"/>
      <c r="DO95" s="516"/>
      <c r="DP95" s="404"/>
      <c r="DQ95" s="404"/>
      <c r="DR95" s="75"/>
      <c r="DS95" s="76"/>
      <c r="DT95" s="1210"/>
      <c r="DU95" s="516"/>
      <c r="DV95" s="404"/>
      <c r="DW95" s="404"/>
      <c r="DX95" s="75"/>
      <c r="DY95" s="76"/>
      <c r="DZ95" s="1210"/>
      <c r="EA95" s="21"/>
      <c r="EB95" s="21"/>
      <c r="EC95" s="21"/>
      <c r="ED95" s="21"/>
      <c r="EE95" s="21"/>
      <c r="EF95" s="21"/>
      <c r="EG95" s="23"/>
      <c r="EH95" s="1210"/>
      <c r="EI95" s="58"/>
      <c r="EJ95" s="404"/>
      <c r="EK95" s="404"/>
      <c r="EL95" s="404"/>
      <c r="EM95" s="404"/>
      <c r="EN95" s="1204"/>
      <c r="EO95" s="761" t="s">
        <v>1258</v>
      </c>
      <c r="EP95" s="404" t="s">
        <v>93</v>
      </c>
      <c r="EQ95" s="404" t="s">
        <v>90</v>
      </c>
      <c r="ER95" s="404" t="s">
        <v>94</v>
      </c>
      <c r="ES95" s="404">
        <v>1209</v>
      </c>
      <c r="ET95" s="1204"/>
      <c r="EU95" s="761" t="s">
        <v>1259</v>
      </c>
      <c r="EV95" s="404" t="s">
        <v>93</v>
      </c>
      <c r="EW95" s="404" t="s">
        <v>90</v>
      </c>
      <c r="EX95" s="404" t="s">
        <v>94</v>
      </c>
      <c r="EY95" s="404">
        <v>1210</v>
      </c>
      <c r="EZ95" s="1204"/>
      <c r="FA95" s="58"/>
      <c r="FB95" s="404"/>
      <c r="FC95" s="404"/>
      <c r="FD95" s="404"/>
      <c r="FE95" s="404"/>
      <c r="FF95" s="1204"/>
      <c r="FG95" s="58"/>
      <c r="FH95" s="404"/>
      <c r="FI95" s="404"/>
      <c r="FJ95" s="404"/>
      <c r="FK95" s="404"/>
      <c r="FL95" s="1204"/>
      <c r="FM95" s="58"/>
      <c r="FN95" s="404"/>
      <c r="FO95" s="404"/>
      <c r="FP95" s="404"/>
      <c r="FQ95" s="404"/>
      <c r="FR95" s="1204"/>
      <c r="FS95" s="58"/>
      <c r="FT95" s="404"/>
      <c r="FU95" s="404"/>
      <c r="FV95" s="404"/>
      <c r="FW95" s="404"/>
      <c r="FX95" s="1204"/>
      <c r="FY95" s="58"/>
      <c r="FZ95" s="404"/>
      <c r="GA95" s="404"/>
      <c r="GB95" s="404"/>
      <c r="GC95" s="404"/>
      <c r="GD95" s="1204"/>
      <c r="GE95" s="21"/>
      <c r="GF95" s="21"/>
      <c r="GG95" s="21"/>
      <c r="GH95" s="21"/>
      <c r="GI95" s="21"/>
      <c r="GJ95" s="21"/>
      <c r="GK95" s="21"/>
      <c r="GL95" s="21"/>
      <c r="GM95" s="21"/>
      <c r="GN95" s="21"/>
      <c r="GO95" s="21"/>
      <c r="GP95" s="21"/>
      <c r="GQ95" s="21"/>
      <c r="GR95" s="21"/>
      <c r="GS95" s="21"/>
      <c r="GT95" s="21"/>
      <c r="GU95" s="1230"/>
      <c r="GV95" s="310"/>
      <c r="GW95" s="234" t="s">
        <v>1072</v>
      </c>
      <c r="GX95" s="262"/>
      <c r="GY95" s="271"/>
    </row>
    <row r="96" spans="1:207" x14ac:dyDescent="0.25">
      <c r="A96" s="404">
        <v>93</v>
      </c>
      <c r="B96" s="346"/>
      <c r="C96" s="908"/>
      <c r="D96" s="404"/>
      <c r="E96" s="404"/>
      <c r="F96" s="404"/>
      <c r="G96" s="67"/>
      <c r="H96" s="1221"/>
      <c r="I96" s="908"/>
      <c r="J96" s="404"/>
      <c r="K96" s="404"/>
      <c r="L96" s="404"/>
      <c r="M96" s="67"/>
      <c r="N96" s="1210"/>
      <c r="O96" s="908"/>
      <c r="P96" s="404"/>
      <c r="Q96" s="404"/>
      <c r="R96" s="404"/>
      <c r="S96" s="67"/>
      <c r="T96" s="1210"/>
      <c r="U96" s="908"/>
      <c r="V96" s="404"/>
      <c r="W96" s="404"/>
      <c r="X96" s="404"/>
      <c r="Y96" s="67"/>
      <c r="Z96" s="1210"/>
      <c r="AA96" s="516"/>
      <c r="AB96" s="404"/>
      <c r="AC96" s="404"/>
      <c r="AD96" s="75"/>
      <c r="AE96" s="76"/>
      <c r="AF96" s="1210"/>
      <c r="AG96" s="1036"/>
      <c r="AH96" s="404"/>
      <c r="AI96" s="210"/>
      <c r="AJ96" s="420"/>
      <c r="AK96" s="421"/>
      <c r="AL96" s="1210"/>
      <c r="AM96" s="765"/>
      <c r="AN96" s="404"/>
      <c r="AO96" s="210"/>
      <c r="AP96" s="420"/>
      <c r="AQ96" s="421"/>
      <c r="AR96" s="1210"/>
      <c r="AS96" s="521"/>
      <c r="AT96" s="404"/>
      <c r="AU96" s="404"/>
      <c r="AV96" s="404"/>
      <c r="AW96" s="67"/>
      <c r="AX96" s="1210"/>
      <c r="AY96" s="521"/>
      <c r="AZ96" s="404"/>
      <c r="BA96" s="404"/>
      <c r="BB96" s="404"/>
      <c r="BC96" s="67"/>
      <c r="BD96" s="1210"/>
      <c r="BE96" s="765"/>
      <c r="BF96" s="404"/>
      <c r="BG96" s="210"/>
      <c r="BH96" s="420"/>
      <c r="BI96" s="421"/>
      <c r="BJ96" s="1210"/>
      <c r="BK96" s="8"/>
      <c r="BL96" s="8"/>
      <c r="BM96" s="8"/>
      <c r="BN96" s="234"/>
      <c r="BO96" s="234"/>
      <c r="BP96" s="21"/>
      <c r="BQ96" s="23"/>
      <c r="BR96" s="1210"/>
      <c r="BS96" s="58"/>
      <c r="BT96" s="404"/>
      <c r="BU96" s="404"/>
      <c r="BV96" s="404"/>
      <c r="BW96" s="67"/>
      <c r="BX96" s="1210"/>
      <c r="BY96" s="516"/>
      <c r="BZ96" s="404"/>
      <c r="CA96" s="404"/>
      <c r="CB96" s="75"/>
      <c r="CC96" s="76"/>
      <c r="CD96" s="1210"/>
      <c r="CE96" s="516"/>
      <c r="CF96" s="404"/>
      <c r="CG96" s="404"/>
      <c r="CH96" s="75"/>
      <c r="CI96" s="76"/>
      <c r="CJ96" s="1210"/>
      <c r="CK96" s="516"/>
      <c r="CL96" s="404"/>
      <c r="CM96" s="404"/>
      <c r="CN96" s="75"/>
      <c r="CO96" s="76"/>
      <c r="CP96" s="1210"/>
      <c r="CQ96" s="516"/>
      <c r="CR96" s="404"/>
      <c r="CS96" s="404"/>
      <c r="CT96" s="75"/>
      <c r="CU96" s="76"/>
      <c r="CV96" s="1210"/>
      <c r="CW96" s="516"/>
      <c r="CX96" s="404"/>
      <c r="CY96" s="404"/>
      <c r="CZ96" s="75"/>
      <c r="DA96" s="76"/>
      <c r="DB96" s="1210"/>
      <c r="DC96" s="516"/>
      <c r="DD96" s="404"/>
      <c r="DE96" s="404"/>
      <c r="DF96" s="75"/>
      <c r="DG96" s="76"/>
      <c r="DH96" s="1210"/>
      <c r="DI96" s="516"/>
      <c r="DJ96" s="404"/>
      <c r="DK96" s="404"/>
      <c r="DL96" s="75"/>
      <c r="DM96" s="76"/>
      <c r="DN96" s="1210"/>
      <c r="DO96" s="516"/>
      <c r="DP96" s="404"/>
      <c r="DQ96" s="404"/>
      <c r="DR96" s="75"/>
      <c r="DS96" s="76"/>
      <c r="DT96" s="1210"/>
      <c r="DU96" s="516"/>
      <c r="DV96" s="404"/>
      <c r="DW96" s="404"/>
      <c r="DX96" s="75"/>
      <c r="DY96" s="76"/>
      <c r="DZ96" s="1210"/>
      <c r="EA96" s="21"/>
      <c r="EB96" s="21"/>
      <c r="EC96" s="21"/>
      <c r="ED96" s="21"/>
      <c r="EE96" s="21"/>
      <c r="EF96" s="21"/>
      <c r="EG96" s="23"/>
      <c r="EH96" s="1210"/>
      <c r="EI96" s="58"/>
      <c r="EJ96" s="404"/>
      <c r="EK96" s="404"/>
      <c r="EL96" s="404"/>
      <c r="EM96" s="404"/>
      <c r="EN96" s="1204"/>
      <c r="EO96" s="761" t="s">
        <v>1233</v>
      </c>
      <c r="EP96" s="404" t="s">
        <v>93</v>
      </c>
      <c r="EQ96" s="404" t="s">
        <v>90</v>
      </c>
      <c r="ER96" s="404" t="s">
        <v>94</v>
      </c>
      <c r="ES96" s="404">
        <v>1136</v>
      </c>
      <c r="ET96" s="1204"/>
      <c r="EU96" s="761" t="s">
        <v>1234</v>
      </c>
      <c r="EV96" s="404" t="s">
        <v>93</v>
      </c>
      <c r="EW96" s="404" t="s">
        <v>90</v>
      </c>
      <c r="EX96" s="404" t="s">
        <v>94</v>
      </c>
      <c r="EY96" s="404">
        <v>1137</v>
      </c>
      <c r="EZ96" s="1204"/>
      <c r="FA96" s="58"/>
      <c r="FB96" s="404"/>
      <c r="FC96" s="404"/>
      <c r="FD96" s="404"/>
      <c r="FE96" s="404"/>
      <c r="FF96" s="1204"/>
      <c r="FG96" s="58"/>
      <c r="FH96" s="404"/>
      <c r="FI96" s="404"/>
      <c r="FJ96" s="404"/>
      <c r="FK96" s="404"/>
      <c r="FL96" s="1204"/>
      <c r="FM96" s="58"/>
      <c r="FN96" s="404"/>
      <c r="FO96" s="404"/>
      <c r="FP96" s="404"/>
      <c r="FQ96" s="404"/>
      <c r="FR96" s="1204"/>
      <c r="FS96" s="58"/>
      <c r="FT96" s="404"/>
      <c r="FU96" s="404"/>
      <c r="FV96" s="404"/>
      <c r="FW96" s="404"/>
      <c r="FX96" s="1204"/>
      <c r="FY96" s="58"/>
      <c r="FZ96" s="404"/>
      <c r="GA96" s="404"/>
      <c r="GB96" s="404"/>
      <c r="GC96" s="404"/>
      <c r="GD96" s="1204"/>
      <c r="GE96" s="21"/>
      <c r="GF96" s="21"/>
      <c r="GG96" s="21"/>
      <c r="GH96" s="21"/>
      <c r="GI96" s="21"/>
      <c r="GJ96" s="21"/>
      <c r="GK96" s="21"/>
      <c r="GL96" s="21"/>
      <c r="GM96" s="21"/>
      <c r="GN96" s="21"/>
      <c r="GO96" s="21"/>
      <c r="GP96" s="21"/>
      <c r="GQ96" s="21"/>
      <c r="GR96" s="21"/>
      <c r="GS96" s="21"/>
      <c r="GT96" s="21"/>
      <c r="GU96" s="1230"/>
      <c r="GV96" s="310"/>
      <c r="GW96" s="234" t="s">
        <v>1072</v>
      </c>
      <c r="GX96" s="262"/>
      <c r="GY96" s="271"/>
    </row>
    <row r="97" spans="1:207" x14ac:dyDescent="0.25">
      <c r="A97" s="404">
        <v>94</v>
      </c>
      <c r="B97" s="346"/>
      <c r="C97" s="908"/>
      <c r="D97" s="404"/>
      <c r="E97" s="404"/>
      <c r="F97" s="404"/>
      <c r="G97" s="67"/>
      <c r="H97" s="1221"/>
      <c r="I97" s="908"/>
      <c r="J97" s="404"/>
      <c r="K97" s="404"/>
      <c r="L97" s="404"/>
      <c r="M97" s="67"/>
      <c r="N97" s="1210"/>
      <c r="O97" s="908"/>
      <c r="P97" s="404"/>
      <c r="Q97" s="404"/>
      <c r="R97" s="404"/>
      <c r="S97" s="67"/>
      <c r="T97" s="1210"/>
      <c r="U97" s="908"/>
      <c r="V97" s="404"/>
      <c r="W97" s="404"/>
      <c r="X97" s="404"/>
      <c r="Y97" s="67"/>
      <c r="Z97" s="1210"/>
      <c r="AA97" s="516"/>
      <c r="AB97" s="404"/>
      <c r="AC97" s="404"/>
      <c r="AD97" s="75"/>
      <c r="AE97" s="76"/>
      <c r="AF97" s="1210"/>
      <c r="AG97" s="1036"/>
      <c r="AH97" s="404"/>
      <c r="AI97" s="210"/>
      <c r="AJ97" s="420"/>
      <c r="AK97" s="421"/>
      <c r="AL97" s="1210"/>
      <c r="AM97" s="765"/>
      <c r="AN97" s="404"/>
      <c r="AO97" s="210"/>
      <c r="AP97" s="420"/>
      <c r="AQ97" s="421"/>
      <c r="AR97" s="1210"/>
      <c r="AS97" s="521"/>
      <c r="AT97" s="404"/>
      <c r="AU97" s="404"/>
      <c r="AV97" s="404"/>
      <c r="AW97" s="67"/>
      <c r="AX97" s="1210"/>
      <c r="AY97" s="521"/>
      <c r="AZ97" s="404"/>
      <c r="BA97" s="404"/>
      <c r="BB97" s="404"/>
      <c r="BC97" s="67"/>
      <c r="BD97" s="1210"/>
      <c r="BE97" s="765"/>
      <c r="BF97" s="404"/>
      <c r="BG97" s="210"/>
      <c r="BH97" s="420"/>
      <c r="BI97" s="421"/>
      <c r="BJ97" s="1210"/>
      <c r="BK97" s="8"/>
      <c r="BL97" s="8"/>
      <c r="BM97" s="8"/>
      <c r="BN97" s="234"/>
      <c r="BO97" s="234"/>
      <c r="BP97" s="21"/>
      <c r="BQ97" s="23"/>
      <c r="BR97" s="1210"/>
      <c r="BS97" s="58"/>
      <c r="BT97" s="404"/>
      <c r="BU97" s="404"/>
      <c r="BV97" s="404"/>
      <c r="BW97" s="67"/>
      <c r="BX97" s="1210"/>
      <c r="BY97" s="516"/>
      <c r="BZ97" s="404"/>
      <c r="CA97" s="404"/>
      <c r="CB97" s="75"/>
      <c r="CC97" s="76"/>
      <c r="CD97" s="1210"/>
      <c r="CE97" s="516"/>
      <c r="CF97" s="404"/>
      <c r="CG97" s="404"/>
      <c r="CH97" s="75"/>
      <c r="CI97" s="76"/>
      <c r="CJ97" s="1210"/>
      <c r="CK97" s="516"/>
      <c r="CL97" s="404"/>
      <c r="CM97" s="404"/>
      <c r="CN97" s="75"/>
      <c r="CO97" s="76"/>
      <c r="CP97" s="1210"/>
      <c r="CQ97" s="516"/>
      <c r="CR97" s="404"/>
      <c r="CS97" s="404"/>
      <c r="CT97" s="75"/>
      <c r="CU97" s="76"/>
      <c r="CV97" s="1210"/>
      <c r="CW97" s="516"/>
      <c r="CX97" s="404"/>
      <c r="CY97" s="404"/>
      <c r="CZ97" s="75"/>
      <c r="DA97" s="76"/>
      <c r="DB97" s="1210"/>
      <c r="DC97" s="516"/>
      <c r="DD97" s="404"/>
      <c r="DE97" s="404"/>
      <c r="DF97" s="75"/>
      <c r="DG97" s="76"/>
      <c r="DH97" s="1210"/>
      <c r="DI97" s="516"/>
      <c r="DJ97" s="404"/>
      <c r="DK97" s="404"/>
      <c r="DL97" s="75"/>
      <c r="DM97" s="76"/>
      <c r="DN97" s="1210"/>
      <c r="DO97" s="516"/>
      <c r="DP97" s="404"/>
      <c r="DQ97" s="404"/>
      <c r="DR97" s="75"/>
      <c r="DS97" s="76"/>
      <c r="DT97" s="1210"/>
      <c r="DU97" s="516"/>
      <c r="DV97" s="404"/>
      <c r="DW97" s="404"/>
      <c r="DX97" s="75"/>
      <c r="DY97" s="76"/>
      <c r="DZ97" s="1210"/>
      <c r="EA97" s="21"/>
      <c r="EB97" s="21"/>
      <c r="EC97" s="21"/>
      <c r="ED97" s="21"/>
      <c r="EE97" s="21"/>
      <c r="EF97" s="21"/>
      <c r="EG97" s="23"/>
      <c r="EH97" s="1210"/>
      <c r="EI97" s="58"/>
      <c r="EJ97" s="404"/>
      <c r="EK97" s="404"/>
      <c r="EL97" s="404"/>
      <c r="EM97" s="404"/>
      <c r="EN97" s="1204"/>
      <c r="EO97" s="761" t="s">
        <v>1262</v>
      </c>
      <c r="EP97" s="404" t="s">
        <v>93</v>
      </c>
      <c r="EQ97" s="404" t="s">
        <v>90</v>
      </c>
      <c r="ER97" s="404" t="s">
        <v>94</v>
      </c>
      <c r="ES97" s="404">
        <v>1213</v>
      </c>
      <c r="ET97" s="1204"/>
      <c r="EU97" s="761" t="s">
        <v>1263</v>
      </c>
      <c r="EV97" s="404" t="s">
        <v>93</v>
      </c>
      <c r="EW97" s="404" t="s">
        <v>90</v>
      </c>
      <c r="EX97" s="404" t="s">
        <v>94</v>
      </c>
      <c r="EY97" s="404">
        <v>1214</v>
      </c>
      <c r="EZ97" s="1204"/>
      <c r="FA97" s="58"/>
      <c r="FB97" s="404"/>
      <c r="FC97" s="404"/>
      <c r="FD97" s="404"/>
      <c r="FE97" s="404"/>
      <c r="FF97" s="1204"/>
      <c r="FG97" s="58"/>
      <c r="FH97" s="404"/>
      <c r="FI97" s="404"/>
      <c r="FJ97" s="404"/>
      <c r="FK97" s="404"/>
      <c r="FL97" s="1204"/>
      <c r="FM97" s="58"/>
      <c r="FN97" s="404"/>
      <c r="FO97" s="404"/>
      <c r="FP97" s="404"/>
      <c r="FQ97" s="404"/>
      <c r="FR97" s="1204"/>
      <c r="FS97" s="58"/>
      <c r="FT97" s="404"/>
      <c r="FU97" s="404"/>
      <c r="FV97" s="404"/>
      <c r="FW97" s="404"/>
      <c r="FX97" s="1204"/>
      <c r="FY97" s="58"/>
      <c r="FZ97" s="404"/>
      <c r="GA97" s="404"/>
      <c r="GB97" s="404"/>
      <c r="GC97" s="404"/>
      <c r="GD97" s="1204"/>
      <c r="GE97" s="21"/>
      <c r="GF97" s="21"/>
      <c r="GG97" s="21"/>
      <c r="GH97" s="21"/>
      <c r="GI97" s="21"/>
      <c r="GJ97" s="21"/>
      <c r="GK97" s="21"/>
      <c r="GL97" s="21"/>
      <c r="GM97" s="21"/>
      <c r="GN97" s="21"/>
      <c r="GO97" s="21"/>
      <c r="GP97" s="21"/>
      <c r="GQ97" s="21"/>
      <c r="GR97" s="21"/>
      <c r="GS97" s="21"/>
      <c r="GT97" s="21"/>
      <c r="GU97" s="1230"/>
      <c r="GV97" s="310"/>
      <c r="GW97" s="234" t="s">
        <v>1072</v>
      </c>
      <c r="GX97" s="262"/>
      <c r="GY97" s="271"/>
    </row>
    <row r="98" spans="1:207" x14ac:dyDescent="0.25">
      <c r="A98" s="404">
        <v>95</v>
      </c>
      <c r="B98" s="346"/>
      <c r="C98" s="908"/>
      <c r="D98" s="404"/>
      <c r="E98" s="404"/>
      <c r="F98" s="404"/>
      <c r="G98" s="67"/>
      <c r="H98" s="1221"/>
      <c r="I98" s="908"/>
      <c r="J98" s="404"/>
      <c r="K98" s="404"/>
      <c r="L98" s="404"/>
      <c r="M98" s="67"/>
      <c r="N98" s="1210"/>
      <c r="O98" s="908"/>
      <c r="P98" s="404"/>
      <c r="Q98" s="404"/>
      <c r="R98" s="404"/>
      <c r="S98" s="67"/>
      <c r="T98" s="1210"/>
      <c r="U98" s="908"/>
      <c r="V98" s="404"/>
      <c r="W98" s="404"/>
      <c r="X98" s="404"/>
      <c r="Y98" s="67"/>
      <c r="Z98" s="1210"/>
      <c r="AA98" s="516"/>
      <c r="AB98" s="404"/>
      <c r="AC98" s="404"/>
      <c r="AD98" s="75"/>
      <c r="AE98" s="76"/>
      <c r="AF98" s="1210"/>
      <c r="AG98" s="1036"/>
      <c r="AH98" s="404"/>
      <c r="AI98" s="404"/>
      <c r="AJ98" s="75"/>
      <c r="AK98" s="76"/>
      <c r="AL98" s="1210"/>
      <c r="AM98" s="765"/>
      <c r="AN98" s="404"/>
      <c r="AO98" s="210"/>
      <c r="AP98" s="420"/>
      <c r="AQ98" s="421"/>
      <c r="AR98" s="1210"/>
      <c r="AS98" s="521"/>
      <c r="AT98" s="404"/>
      <c r="AU98" s="404"/>
      <c r="AV98" s="404"/>
      <c r="AW98" s="67"/>
      <c r="AX98" s="1210"/>
      <c r="AY98" s="521"/>
      <c r="AZ98" s="404"/>
      <c r="BA98" s="404"/>
      <c r="BB98" s="404"/>
      <c r="BC98" s="67"/>
      <c r="BD98" s="1210"/>
      <c r="BE98" s="765"/>
      <c r="BF98" s="404"/>
      <c r="BG98" s="210"/>
      <c r="BH98" s="420"/>
      <c r="BI98" s="421"/>
      <c r="BJ98" s="1210"/>
      <c r="BK98" s="8"/>
      <c r="BL98" s="8"/>
      <c r="BM98" s="8"/>
      <c r="BN98" s="234"/>
      <c r="BO98" s="234"/>
      <c r="BP98" s="21"/>
      <c r="BQ98" s="23"/>
      <c r="BR98" s="1210"/>
      <c r="BS98" s="58"/>
      <c r="BT98" s="404"/>
      <c r="BU98" s="404"/>
      <c r="BV98" s="404"/>
      <c r="BW98" s="67"/>
      <c r="BX98" s="1210"/>
      <c r="BY98" s="516"/>
      <c r="BZ98" s="404"/>
      <c r="CA98" s="404"/>
      <c r="CB98" s="75"/>
      <c r="CC98" s="76"/>
      <c r="CD98" s="1210"/>
      <c r="CE98" s="516"/>
      <c r="CF98" s="404"/>
      <c r="CG98" s="404"/>
      <c r="CH98" s="75"/>
      <c r="CI98" s="76"/>
      <c r="CJ98" s="1210"/>
      <c r="CK98" s="516"/>
      <c r="CL98" s="404"/>
      <c r="CM98" s="404"/>
      <c r="CN98" s="75"/>
      <c r="CO98" s="76"/>
      <c r="CP98" s="1210"/>
      <c r="CQ98" s="516"/>
      <c r="CR98" s="404"/>
      <c r="CS98" s="404"/>
      <c r="CT98" s="75"/>
      <c r="CU98" s="76"/>
      <c r="CV98" s="1210"/>
      <c r="CW98" s="516"/>
      <c r="CX98" s="404"/>
      <c r="CY98" s="404"/>
      <c r="CZ98" s="75"/>
      <c r="DA98" s="76"/>
      <c r="DB98" s="1210"/>
      <c r="DC98" s="516"/>
      <c r="DD98" s="404"/>
      <c r="DE98" s="404"/>
      <c r="DF98" s="75"/>
      <c r="DG98" s="76"/>
      <c r="DH98" s="1210"/>
      <c r="DI98" s="516"/>
      <c r="DJ98" s="404"/>
      <c r="DK98" s="404"/>
      <c r="DL98" s="75"/>
      <c r="DM98" s="76"/>
      <c r="DN98" s="1210"/>
      <c r="DO98" s="516"/>
      <c r="DP98" s="404"/>
      <c r="DQ98" s="404"/>
      <c r="DR98" s="75"/>
      <c r="DS98" s="76"/>
      <c r="DT98" s="1210"/>
      <c r="DU98" s="516"/>
      <c r="DV98" s="404"/>
      <c r="DW98" s="404"/>
      <c r="DX98" s="75"/>
      <c r="DY98" s="76"/>
      <c r="DZ98" s="1210"/>
      <c r="EA98" s="21"/>
      <c r="EB98" s="21"/>
      <c r="EC98" s="21"/>
      <c r="ED98" s="21"/>
      <c r="EE98" s="21"/>
      <c r="EF98" s="21"/>
      <c r="EG98" s="23"/>
      <c r="EH98" s="1210"/>
      <c r="EI98" s="58"/>
      <c r="EJ98" s="404"/>
      <c r="EK98" s="404"/>
      <c r="EL98" s="404"/>
      <c r="EM98" s="404"/>
      <c r="EN98" s="1204"/>
      <c r="EO98" s="761" t="s">
        <v>1237</v>
      </c>
      <c r="EP98" s="404" t="s">
        <v>93</v>
      </c>
      <c r="EQ98" s="404" t="s">
        <v>90</v>
      </c>
      <c r="ER98" s="404" t="s">
        <v>94</v>
      </c>
      <c r="ES98" s="404">
        <v>1140</v>
      </c>
      <c r="ET98" s="1204"/>
      <c r="EU98" s="761" t="s">
        <v>1238</v>
      </c>
      <c r="EV98" s="404" t="s">
        <v>93</v>
      </c>
      <c r="EW98" s="404" t="s">
        <v>90</v>
      </c>
      <c r="EX98" s="404" t="s">
        <v>94</v>
      </c>
      <c r="EY98" s="404">
        <v>1141</v>
      </c>
      <c r="EZ98" s="1204"/>
      <c r="FA98" s="58"/>
      <c r="FB98" s="404"/>
      <c r="FC98" s="404"/>
      <c r="FD98" s="404"/>
      <c r="FE98" s="404"/>
      <c r="FF98" s="1204"/>
      <c r="FG98" s="58"/>
      <c r="FH98" s="404"/>
      <c r="FI98" s="404"/>
      <c r="FJ98" s="404"/>
      <c r="FK98" s="404"/>
      <c r="FL98" s="1204"/>
      <c r="FM98" s="58"/>
      <c r="FN98" s="404"/>
      <c r="FO98" s="404"/>
      <c r="FP98" s="404"/>
      <c r="FQ98" s="404"/>
      <c r="FR98" s="1204"/>
      <c r="FS98" s="58"/>
      <c r="FT98" s="404"/>
      <c r="FU98" s="404"/>
      <c r="FV98" s="404"/>
      <c r="FW98" s="404"/>
      <c r="FX98" s="1204"/>
      <c r="FY98" s="58"/>
      <c r="FZ98" s="404"/>
      <c r="GA98" s="404"/>
      <c r="GB98" s="404"/>
      <c r="GC98" s="404"/>
      <c r="GD98" s="1204"/>
      <c r="GE98" s="21"/>
      <c r="GF98" s="21"/>
      <c r="GG98" s="21"/>
      <c r="GH98" s="21"/>
      <c r="GI98" s="21"/>
      <c r="GJ98" s="21"/>
      <c r="GK98" s="21"/>
      <c r="GL98" s="21"/>
      <c r="GM98" s="21"/>
      <c r="GN98" s="21"/>
      <c r="GO98" s="21"/>
      <c r="GP98" s="21"/>
      <c r="GQ98" s="21"/>
      <c r="GR98" s="21"/>
      <c r="GS98" s="21"/>
      <c r="GT98" s="21"/>
      <c r="GU98" s="1230"/>
      <c r="GV98" s="310"/>
      <c r="GW98" s="234" t="s">
        <v>1072</v>
      </c>
      <c r="GX98" s="262"/>
      <c r="GY98" s="271"/>
    </row>
    <row r="99" spans="1:207" x14ac:dyDescent="0.25">
      <c r="A99" s="404">
        <v>96</v>
      </c>
      <c r="B99" s="346"/>
      <c r="C99" s="908"/>
      <c r="D99" s="404"/>
      <c r="E99" s="404"/>
      <c r="F99" s="404"/>
      <c r="G99" s="67"/>
      <c r="H99" s="1221"/>
      <c r="I99" s="908"/>
      <c r="J99" s="404"/>
      <c r="K99" s="404"/>
      <c r="L99" s="404"/>
      <c r="M99" s="67"/>
      <c r="N99" s="1210"/>
      <c r="O99" s="908"/>
      <c r="P99" s="404"/>
      <c r="Q99" s="404"/>
      <c r="R99" s="404"/>
      <c r="S99" s="67"/>
      <c r="T99" s="1210"/>
      <c r="U99" s="908"/>
      <c r="V99" s="404"/>
      <c r="W99" s="404"/>
      <c r="X99" s="404"/>
      <c r="Y99" s="67"/>
      <c r="Z99" s="1210"/>
      <c r="AA99" s="516"/>
      <c r="AB99" s="404"/>
      <c r="AC99" s="404"/>
      <c r="AD99" s="75"/>
      <c r="AE99" s="76"/>
      <c r="AF99" s="1210"/>
      <c r="AG99" s="1036"/>
      <c r="AH99" s="404"/>
      <c r="AI99" s="404"/>
      <c r="AJ99" s="75"/>
      <c r="AK99" s="76"/>
      <c r="AL99" s="1210"/>
      <c r="AM99" s="765"/>
      <c r="AN99" s="404"/>
      <c r="AO99" s="210"/>
      <c r="AP99" s="420"/>
      <c r="AQ99" s="421"/>
      <c r="AR99" s="1210"/>
      <c r="AS99" s="521"/>
      <c r="AT99" s="404"/>
      <c r="AU99" s="404"/>
      <c r="AV99" s="404"/>
      <c r="AW99" s="67"/>
      <c r="AX99" s="1210"/>
      <c r="AY99" s="521"/>
      <c r="AZ99" s="404"/>
      <c r="BA99" s="404"/>
      <c r="BB99" s="404"/>
      <c r="BC99" s="67"/>
      <c r="BD99" s="1210"/>
      <c r="BE99" s="765"/>
      <c r="BF99" s="404"/>
      <c r="BG99" s="210"/>
      <c r="BH99" s="420"/>
      <c r="BI99" s="421"/>
      <c r="BJ99" s="1210"/>
      <c r="BK99" s="8"/>
      <c r="BL99" s="8"/>
      <c r="BM99" s="8"/>
      <c r="BN99" s="234"/>
      <c r="BO99" s="234"/>
      <c r="BP99" s="21"/>
      <c r="BQ99" s="23"/>
      <c r="BR99" s="1210"/>
      <c r="BS99" s="58"/>
      <c r="BT99" s="404"/>
      <c r="BU99" s="404"/>
      <c r="BV99" s="404"/>
      <c r="BW99" s="67"/>
      <c r="BX99" s="1210"/>
      <c r="BY99" s="516"/>
      <c r="BZ99" s="404"/>
      <c r="CA99" s="404"/>
      <c r="CB99" s="75"/>
      <c r="CC99" s="76"/>
      <c r="CD99" s="1210"/>
      <c r="CE99" s="516"/>
      <c r="CF99" s="404"/>
      <c r="CG99" s="404"/>
      <c r="CH99" s="75"/>
      <c r="CI99" s="76"/>
      <c r="CJ99" s="1210"/>
      <c r="CK99" s="516"/>
      <c r="CL99" s="404"/>
      <c r="CM99" s="404"/>
      <c r="CN99" s="75"/>
      <c r="CO99" s="76"/>
      <c r="CP99" s="1210"/>
      <c r="CQ99" s="516"/>
      <c r="CR99" s="404"/>
      <c r="CS99" s="404"/>
      <c r="CT99" s="75"/>
      <c r="CU99" s="76"/>
      <c r="CV99" s="1210"/>
      <c r="CW99" s="516"/>
      <c r="CX99" s="404"/>
      <c r="CY99" s="404"/>
      <c r="CZ99" s="75"/>
      <c r="DA99" s="76"/>
      <c r="DB99" s="1210"/>
      <c r="DC99" s="516"/>
      <c r="DD99" s="404"/>
      <c r="DE99" s="404"/>
      <c r="DF99" s="75"/>
      <c r="DG99" s="76"/>
      <c r="DH99" s="1210"/>
      <c r="DI99" s="516"/>
      <c r="DJ99" s="404"/>
      <c r="DK99" s="404"/>
      <c r="DL99" s="75"/>
      <c r="DM99" s="76"/>
      <c r="DN99" s="1210"/>
      <c r="DO99" s="516"/>
      <c r="DP99" s="404"/>
      <c r="DQ99" s="404"/>
      <c r="DR99" s="75"/>
      <c r="DS99" s="76"/>
      <c r="DT99" s="1210"/>
      <c r="DU99" s="516"/>
      <c r="DV99" s="404"/>
      <c r="DW99" s="404"/>
      <c r="DX99" s="75"/>
      <c r="DY99" s="76"/>
      <c r="DZ99" s="1210"/>
      <c r="EA99" s="21"/>
      <c r="EB99" s="21"/>
      <c r="EC99" s="21"/>
      <c r="ED99" s="21"/>
      <c r="EE99" s="21"/>
      <c r="EF99" s="21"/>
      <c r="EG99" s="23"/>
      <c r="EH99" s="1210"/>
      <c r="EI99" s="58"/>
      <c r="EJ99" s="404"/>
      <c r="EK99" s="404"/>
      <c r="EL99" s="404"/>
      <c r="EM99" s="404"/>
      <c r="EN99" s="1204"/>
      <c r="EO99" s="761" t="s">
        <v>1266</v>
      </c>
      <c r="EP99" s="404" t="s">
        <v>93</v>
      </c>
      <c r="EQ99" s="404" t="s">
        <v>90</v>
      </c>
      <c r="ER99" s="404" t="s">
        <v>94</v>
      </c>
      <c r="ES99" s="404">
        <v>1217</v>
      </c>
      <c r="ET99" s="1204"/>
      <c r="EU99" s="761" t="s">
        <v>1267</v>
      </c>
      <c r="EV99" s="404" t="s">
        <v>93</v>
      </c>
      <c r="EW99" s="404" t="s">
        <v>90</v>
      </c>
      <c r="EX99" s="404" t="s">
        <v>94</v>
      </c>
      <c r="EY99" s="404">
        <v>1218</v>
      </c>
      <c r="EZ99" s="1204"/>
      <c r="FA99" s="58"/>
      <c r="FB99" s="404"/>
      <c r="FC99" s="404"/>
      <c r="FD99" s="404"/>
      <c r="FE99" s="404"/>
      <c r="FF99" s="1204"/>
      <c r="FG99" s="58"/>
      <c r="FH99" s="404"/>
      <c r="FI99" s="404"/>
      <c r="FJ99" s="404"/>
      <c r="FK99" s="404"/>
      <c r="FL99" s="1204"/>
      <c r="FM99" s="761" t="s">
        <v>1130</v>
      </c>
      <c r="FN99" s="404" t="s">
        <v>93</v>
      </c>
      <c r="FO99" s="404" t="s">
        <v>90</v>
      </c>
      <c r="FP99" s="404" t="s">
        <v>94</v>
      </c>
      <c r="FQ99" s="404">
        <v>73</v>
      </c>
      <c r="FR99" s="1204"/>
      <c r="FS99" s="58"/>
      <c r="FT99" s="404"/>
      <c r="FU99" s="404"/>
      <c r="FV99" s="404"/>
      <c r="FW99" s="404"/>
      <c r="FX99" s="1204"/>
      <c r="FY99" s="58"/>
      <c r="FZ99" s="404"/>
      <c r="GA99" s="404"/>
      <c r="GB99" s="404"/>
      <c r="GC99" s="404"/>
      <c r="GD99" s="1204"/>
      <c r="GE99" s="21"/>
      <c r="GF99" s="21"/>
      <c r="GG99" s="21"/>
      <c r="GH99" s="21"/>
      <c r="GI99" s="21"/>
      <c r="GJ99" s="21"/>
      <c r="GK99" s="21"/>
      <c r="GL99" s="21"/>
      <c r="GM99" s="21"/>
      <c r="GN99" s="21"/>
      <c r="GO99" s="21"/>
      <c r="GP99" s="21"/>
      <c r="GQ99" s="21"/>
      <c r="GR99" s="21"/>
      <c r="GS99" s="21"/>
      <c r="GT99" s="21"/>
      <c r="GU99" s="1230"/>
      <c r="GV99" s="310"/>
      <c r="GW99" s="234" t="s">
        <v>1072</v>
      </c>
      <c r="GX99" s="262"/>
      <c r="GY99" s="271"/>
    </row>
    <row r="100" spans="1:207" x14ac:dyDescent="0.25">
      <c r="A100" s="404">
        <v>97</v>
      </c>
      <c r="B100" s="346"/>
      <c r="C100" s="908"/>
      <c r="D100" s="404"/>
      <c r="E100" s="404"/>
      <c r="F100" s="404"/>
      <c r="G100" s="67"/>
      <c r="H100" s="1221"/>
      <c r="I100" s="908"/>
      <c r="J100" s="404"/>
      <c r="K100" s="404"/>
      <c r="L100" s="404"/>
      <c r="M100" s="67"/>
      <c r="N100" s="1210"/>
      <c r="O100" s="908"/>
      <c r="P100" s="404"/>
      <c r="Q100" s="404"/>
      <c r="R100" s="404"/>
      <c r="S100" s="67"/>
      <c r="T100" s="1210"/>
      <c r="U100" s="908"/>
      <c r="V100" s="404"/>
      <c r="W100" s="404"/>
      <c r="X100" s="404"/>
      <c r="Y100" s="67"/>
      <c r="Z100" s="1210"/>
      <c r="AA100" s="516"/>
      <c r="AB100" s="404"/>
      <c r="AC100" s="404"/>
      <c r="AD100" s="75"/>
      <c r="AE100" s="76"/>
      <c r="AF100" s="1210"/>
      <c r="AG100" s="1036"/>
      <c r="AH100" s="404"/>
      <c r="AI100" s="404"/>
      <c r="AJ100" s="75"/>
      <c r="AK100" s="76"/>
      <c r="AL100" s="1210"/>
      <c r="AM100" s="765"/>
      <c r="AN100" s="404"/>
      <c r="AO100" s="210"/>
      <c r="AP100" s="420"/>
      <c r="AQ100" s="421"/>
      <c r="AR100" s="1210"/>
      <c r="AS100" s="521"/>
      <c r="AT100" s="404"/>
      <c r="AU100" s="404"/>
      <c r="AV100" s="404"/>
      <c r="AW100" s="67"/>
      <c r="AX100" s="1210"/>
      <c r="AY100" s="521"/>
      <c r="AZ100" s="404"/>
      <c r="BA100" s="404"/>
      <c r="BB100" s="404"/>
      <c r="BC100" s="67"/>
      <c r="BD100" s="1210"/>
      <c r="BE100" s="765"/>
      <c r="BF100" s="404"/>
      <c r="BG100" s="404"/>
      <c r="BH100" s="75"/>
      <c r="BI100" s="76"/>
      <c r="BJ100" s="1210"/>
      <c r="BK100" s="8"/>
      <c r="BL100" s="8"/>
      <c r="BM100" s="8"/>
      <c r="BN100" s="234"/>
      <c r="BO100" s="234"/>
      <c r="BP100" s="21"/>
      <c r="BQ100" s="23"/>
      <c r="BR100" s="1210"/>
      <c r="BS100" s="58"/>
      <c r="BT100" s="404"/>
      <c r="BU100" s="404"/>
      <c r="BV100" s="404"/>
      <c r="BW100" s="67"/>
      <c r="BX100" s="1210"/>
      <c r="BY100" s="516"/>
      <c r="BZ100" s="404"/>
      <c r="CA100" s="404"/>
      <c r="CB100" s="75"/>
      <c r="CC100" s="76"/>
      <c r="CD100" s="1210"/>
      <c r="CE100" s="516"/>
      <c r="CF100" s="404"/>
      <c r="CG100" s="404"/>
      <c r="CH100" s="75"/>
      <c r="CI100" s="76"/>
      <c r="CJ100" s="1210"/>
      <c r="CK100" s="516"/>
      <c r="CL100" s="404"/>
      <c r="CM100" s="404"/>
      <c r="CN100" s="75"/>
      <c r="CO100" s="76"/>
      <c r="CP100" s="1210"/>
      <c r="CQ100" s="516"/>
      <c r="CR100" s="404"/>
      <c r="CS100" s="404"/>
      <c r="CT100" s="75"/>
      <c r="CU100" s="76"/>
      <c r="CV100" s="1210"/>
      <c r="CW100" s="516"/>
      <c r="CX100" s="404"/>
      <c r="CY100" s="404"/>
      <c r="CZ100" s="75"/>
      <c r="DA100" s="76"/>
      <c r="DB100" s="1210"/>
      <c r="DC100" s="516"/>
      <c r="DD100" s="404"/>
      <c r="DE100" s="404"/>
      <c r="DF100" s="75"/>
      <c r="DG100" s="76"/>
      <c r="DH100" s="1210"/>
      <c r="DI100" s="516"/>
      <c r="DJ100" s="404"/>
      <c r="DK100" s="404"/>
      <c r="DL100" s="75"/>
      <c r="DM100" s="76"/>
      <c r="DN100" s="1210"/>
      <c r="DO100" s="516"/>
      <c r="DP100" s="404"/>
      <c r="DQ100" s="404"/>
      <c r="DR100" s="75"/>
      <c r="DS100" s="76"/>
      <c r="DT100" s="1210"/>
      <c r="DU100" s="516"/>
      <c r="DV100" s="404"/>
      <c r="DW100" s="404"/>
      <c r="DX100" s="75"/>
      <c r="DY100" s="76"/>
      <c r="DZ100" s="1210"/>
      <c r="EA100" s="21"/>
      <c r="EB100" s="21"/>
      <c r="EC100" s="21"/>
      <c r="ED100" s="21"/>
      <c r="EE100" s="21"/>
      <c r="EF100" s="21"/>
      <c r="EG100" s="23"/>
      <c r="EH100" s="1210"/>
      <c r="EI100" s="58"/>
      <c r="EJ100" s="404"/>
      <c r="EK100" s="404"/>
      <c r="EL100" s="404"/>
      <c r="EM100" s="404"/>
      <c r="EN100" s="1204"/>
      <c r="EO100" s="58"/>
      <c r="EP100" s="404"/>
      <c r="EQ100" s="404"/>
      <c r="ER100" s="404"/>
      <c r="ES100" s="404"/>
      <c r="ET100" s="1204"/>
      <c r="EU100" s="58"/>
      <c r="EV100" s="404"/>
      <c r="EW100" s="404"/>
      <c r="EX100" s="404"/>
      <c r="EY100" s="404"/>
      <c r="EZ100" s="1204"/>
      <c r="FA100" s="58"/>
      <c r="FB100" s="404"/>
      <c r="FC100" s="404"/>
      <c r="FD100" s="404"/>
      <c r="FE100" s="404"/>
      <c r="FF100" s="1204"/>
      <c r="FG100" s="58"/>
      <c r="FH100" s="404"/>
      <c r="FI100" s="404"/>
      <c r="FJ100" s="404"/>
      <c r="FK100" s="404"/>
      <c r="FL100" s="1204"/>
      <c r="FM100" s="58"/>
      <c r="FN100" s="404"/>
      <c r="FO100" s="404"/>
      <c r="FP100" s="404"/>
      <c r="FQ100" s="404"/>
      <c r="FR100" s="1204"/>
      <c r="FS100" s="58"/>
      <c r="FT100" s="404"/>
      <c r="FU100" s="404"/>
      <c r="FV100" s="404"/>
      <c r="FW100" s="404"/>
      <c r="FX100" s="1204"/>
      <c r="FY100" s="58"/>
      <c r="FZ100" s="404"/>
      <c r="GA100" s="404"/>
      <c r="GB100" s="404"/>
      <c r="GC100" s="404"/>
      <c r="GD100" s="1204"/>
      <c r="GE100" s="21"/>
      <c r="GF100" s="21"/>
      <c r="GG100" s="21"/>
      <c r="GH100" s="21"/>
      <c r="GI100" s="21"/>
      <c r="GJ100" s="21"/>
      <c r="GK100" s="21"/>
      <c r="GL100" s="21"/>
      <c r="GM100" s="21"/>
      <c r="GN100" s="21"/>
      <c r="GO100" s="21"/>
      <c r="GP100" s="21"/>
      <c r="GQ100" s="21"/>
      <c r="GR100" s="21"/>
      <c r="GS100" s="21"/>
      <c r="GT100" s="21"/>
      <c r="GU100" s="1230"/>
      <c r="GV100" s="216"/>
      <c r="GW100" s="234" t="s">
        <v>1072</v>
      </c>
      <c r="GX100" s="262"/>
      <c r="GY100" s="271"/>
    </row>
    <row r="101" spans="1:207" x14ac:dyDescent="0.25">
      <c r="A101" s="404">
        <v>98</v>
      </c>
      <c r="B101" s="346"/>
      <c r="C101" s="908"/>
      <c r="D101" s="404"/>
      <c r="E101" s="404"/>
      <c r="F101" s="404"/>
      <c r="G101" s="67"/>
      <c r="H101" s="1221"/>
      <c r="I101" s="908"/>
      <c r="J101" s="404"/>
      <c r="K101" s="404"/>
      <c r="L101" s="404"/>
      <c r="M101" s="67"/>
      <c r="N101" s="1210"/>
      <c r="O101" s="908"/>
      <c r="P101" s="404"/>
      <c r="Q101" s="404"/>
      <c r="R101" s="404"/>
      <c r="S101" s="67"/>
      <c r="T101" s="1210"/>
      <c r="U101" s="908"/>
      <c r="V101" s="404"/>
      <c r="W101" s="404"/>
      <c r="X101" s="404"/>
      <c r="Y101" s="67"/>
      <c r="Z101" s="1210"/>
      <c r="AA101" s="516"/>
      <c r="AB101" s="404"/>
      <c r="AC101" s="404"/>
      <c r="AD101" s="75"/>
      <c r="AE101" s="76"/>
      <c r="AF101" s="1210"/>
      <c r="AG101" s="1036"/>
      <c r="AH101" s="404"/>
      <c r="AI101" s="404"/>
      <c r="AJ101" s="75"/>
      <c r="AK101" s="76"/>
      <c r="AL101" s="1210"/>
      <c r="AM101" s="765"/>
      <c r="AN101" s="404"/>
      <c r="AO101" s="210"/>
      <c r="AP101" s="420"/>
      <c r="AQ101" s="421"/>
      <c r="AR101" s="1210"/>
      <c r="AS101" s="521"/>
      <c r="AT101" s="404"/>
      <c r="AU101" s="404"/>
      <c r="AV101" s="404"/>
      <c r="AW101" s="67"/>
      <c r="AX101" s="1210"/>
      <c r="AY101" s="521"/>
      <c r="AZ101" s="404"/>
      <c r="BA101" s="404"/>
      <c r="BB101" s="404"/>
      <c r="BC101" s="67"/>
      <c r="BD101" s="1210"/>
      <c r="BE101" s="765"/>
      <c r="BF101" s="404"/>
      <c r="BG101" s="404"/>
      <c r="BH101" s="75"/>
      <c r="BI101" s="76"/>
      <c r="BJ101" s="1210"/>
      <c r="BK101" s="8"/>
      <c r="BL101" s="8"/>
      <c r="BM101" s="8"/>
      <c r="BN101" s="234"/>
      <c r="BO101" s="234"/>
      <c r="BP101" s="21"/>
      <c r="BQ101" s="23"/>
      <c r="BR101" s="1210"/>
      <c r="BS101" s="58"/>
      <c r="BT101" s="404"/>
      <c r="BU101" s="404"/>
      <c r="BV101" s="404"/>
      <c r="BW101" s="67"/>
      <c r="BX101" s="1210"/>
      <c r="BY101" s="516"/>
      <c r="BZ101" s="404"/>
      <c r="CA101" s="404"/>
      <c r="CB101" s="75"/>
      <c r="CC101" s="76"/>
      <c r="CD101" s="1210"/>
      <c r="CE101" s="516"/>
      <c r="CF101" s="404"/>
      <c r="CG101" s="404"/>
      <c r="CH101" s="75"/>
      <c r="CI101" s="76"/>
      <c r="CJ101" s="1210"/>
      <c r="CK101" s="516"/>
      <c r="CL101" s="404"/>
      <c r="CM101" s="404"/>
      <c r="CN101" s="75"/>
      <c r="CO101" s="76"/>
      <c r="CP101" s="1210"/>
      <c r="CQ101" s="516"/>
      <c r="CR101" s="404"/>
      <c r="CS101" s="404"/>
      <c r="CT101" s="75"/>
      <c r="CU101" s="76"/>
      <c r="CV101" s="1210"/>
      <c r="CW101" s="516"/>
      <c r="CX101" s="404"/>
      <c r="CY101" s="404"/>
      <c r="CZ101" s="75"/>
      <c r="DA101" s="76"/>
      <c r="DB101" s="1210"/>
      <c r="DC101" s="516"/>
      <c r="DD101" s="404"/>
      <c r="DE101" s="404"/>
      <c r="DF101" s="75"/>
      <c r="DG101" s="76"/>
      <c r="DH101" s="1210"/>
      <c r="DI101" s="516"/>
      <c r="DJ101" s="404"/>
      <c r="DK101" s="404"/>
      <c r="DL101" s="75"/>
      <c r="DM101" s="76"/>
      <c r="DN101" s="1210"/>
      <c r="DO101" s="516"/>
      <c r="DP101" s="404"/>
      <c r="DQ101" s="404"/>
      <c r="DR101" s="75"/>
      <c r="DS101" s="76"/>
      <c r="DT101" s="1210"/>
      <c r="DU101" s="516"/>
      <c r="DV101" s="404"/>
      <c r="DW101" s="404"/>
      <c r="DX101" s="75"/>
      <c r="DY101" s="76"/>
      <c r="DZ101" s="1210"/>
      <c r="EA101" s="21"/>
      <c r="EB101" s="21"/>
      <c r="EC101" s="21"/>
      <c r="ED101" s="21"/>
      <c r="EE101" s="21"/>
      <c r="EF101" s="21"/>
      <c r="EG101" s="23"/>
      <c r="EH101" s="1210"/>
      <c r="EI101" s="58"/>
      <c r="EJ101" s="404"/>
      <c r="EK101" s="404"/>
      <c r="EL101" s="404"/>
      <c r="EM101" s="404"/>
      <c r="EN101" s="1204"/>
      <c r="EO101" s="58"/>
      <c r="EP101" s="404"/>
      <c r="EQ101" s="404"/>
      <c r="ER101" s="404"/>
      <c r="ES101" s="404"/>
      <c r="ET101" s="1204"/>
      <c r="EU101" s="58"/>
      <c r="EV101" s="404"/>
      <c r="EW101" s="404"/>
      <c r="EX101" s="404"/>
      <c r="EY101" s="404"/>
      <c r="EZ101" s="1204"/>
      <c r="FA101" s="58"/>
      <c r="FB101" s="404"/>
      <c r="FC101" s="404"/>
      <c r="FD101" s="404"/>
      <c r="FE101" s="404"/>
      <c r="FF101" s="1204"/>
      <c r="FG101" s="58"/>
      <c r="FH101" s="404"/>
      <c r="FI101" s="404"/>
      <c r="FJ101" s="404"/>
      <c r="FK101" s="404"/>
      <c r="FL101" s="1204"/>
      <c r="FM101" s="58"/>
      <c r="FN101" s="404"/>
      <c r="FO101" s="404"/>
      <c r="FP101" s="404"/>
      <c r="FQ101" s="404"/>
      <c r="FR101" s="1204"/>
      <c r="FS101" s="58"/>
      <c r="FT101" s="404"/>
      <c r="FU101" s="404"/>
      <c r="FV101" s="404"/>
      <c r="FW101" s="404"/>
      <c r="FX101" s="1204"/>
      <c r="FY101" s="58"/>
      <c r="FZ101" s="404"/>
      <c r="GA101" s="404"/>
      <c r="GB101" s="404"/>
      <c r="GC101" s="404"/>
      <c r="GD101" s="1204"/>
      <c r="GE101" s="21"/>
      <c r="GF101" s="21"/>
      <c r="GG101" s="21"/>
      <c r="GH101" s="21"/>
      <c r="GI101" s="21"/>
      <c r="GJ101" s="21"/>
      <c r="GK101" s="21"/>
      <c r="GL101" s="21"/>
      <c r="GM101" s="21"/>
      <c r="GN101" s="21"/>
      <c r="GO101" s="21"/>
      <c r="GP101" s="21"/>
      <c r="GQ101" s="21"/>
      <c r="GR101" s="21"/>
      <c r="GS101" s="21"/>
      <c r="GT101" s="21"/>
      <c r="GU101" s="1230"/>
      <c r="GV101" s="216"/>
      <c r="GW101" s="234" t="s">
        <v>1072</v>
      </c>
      <c r="GX101" s="262"/>
      <c r="GY101" s="271"/>
    </row>
    <row r="102" spans="1:207" x14ac:dyDescent="0.25">
      <c r="A102" s="404">
        <v>99</v>
      </c>
      <c r="B102" s="346"/>
      <c r="C102" s="908"/>
      <c r="D102" s="404"/>
      <c r="E102" s="404"/>
      <c r="F102" s="404"/>
      <c r="G102" s="67"/>
      <c r="H102" s="1221"/>
      <c r="I102" s="908"/>
      <c r="J102" s="404"/>
      <c r="K102" s="404"/>
      <c r="L102" s="404"/>
      <c r="M102" s="67"/>
      <c r="N102" s="1210"/>
      <c r="O102" s="908"/>
      <c r="P102" s="404"/>
      <c r="Q102" s="404"/>
      <c r="R102" s="404"/>
      <c r="S102" s="67"/>
      <c r="T102" s="1210"/>
      <c r="U102" s="908"/>
      <c r="V102" s="404"/>
      <c r="W102" s="404"/>
      <c r="X102" s="404"/>
      <c r="Y102" s="67"/>
      <c r="Z102" s="1210"/>
      <c r="AA102" s="516"/>
      <c r="AB102" s="404"/>
      <c r="AC102" s="404"/>
      <c r="AD102" s="75"/>
      <c r="AE102" s="76"/>
      <c r="AF102" s="1210"/>
      <c r="AG102" s="1036"/>
      <c r="AH102" s="404"/>
      <c r="AI102" s="404"/>
      <c r="AJ102" s="75"/>
      <c r="AK102" s="76"/>
      <c r="AL102" s="1210"/>
      <c r="AM102" s="765"/>
      <c r="AN102" s="404"/>
      <c r="AO102" s="210"/>
      <c r="AP102" s="420"/>
      <c r="AQ102" s="421"/>
      <c r="AR102" s="1210"/>
      <c r="AS102" s="521"/>
      <c r="AT102" s="404"/>
      <c r="AU102" s="404"/>
      <c r="AV102" s="404"/>
      <c r="AW102" s="67"/>
      <c r="AX102" s="1210"/>
      <c r="AY102" s="521"/>
      <c r="AZ102" s="404"/>
      <c r="BA102" s="404"/>
      <c r="BB102" s="404"/>
      <c r="BC102" s="67"/>
      <c r="BD102" s="1210"/>
      <c r="BE102" s="765"/>
      <c r="BF102" s="404"/>
      <c r="BG102" s="404"/>
      <c r="BH102" s="75"/>
      <c r="BI102" s="76"/>
      <c r="BJ102" s="1210"/>
      <c r="BK102" s="8"/>
      <c r="BL102" s="8"/>
      <c r="BM102" s="8"/>
      <c r="BN102" s="234"/>
      <c r="BO102" s="234"/>
      <c r="BP102" s="21"/>
      <c r="BQ102" s="23"/>
      <c r="BR102" s="1210"/>
      <c r="BS102" s="58"/>
      <c r="BT102" s="404"/>
      <c r="BU102" s="404"/>
      <c r="BV102" s="404"/>
      <c r="BW102" s="67"/>
      <c r="BX102" s="1210"/>
      <c r="BY102" s="516"/>
      <c r="BZ102" s="404"/>
      <c r="CA102" s="404"/>
      <c r="CB102" s="75"/>
      <c r="CC102" s="76"/>
      <c r="CD102" s="1210"/>
      <c r="CE102" s="516"/>
      <c r="CF102" s="404"/>
      <c r="CG102" s="404"/>
      <c r="CH102" s="75"/>
      <c r="CI102" s="76"/>
      <c r="CJ102" s="1210"/>
      <c r="CK102" s="516"/>
      <c r="CL102" s="404"/>
      <c r="CM102" s="404"/>
      <c r="CN102" s="75"/>
      <c r="CO102" s="76"/>
      <c r="CP102" s="1210"/>
      <c r="CQ102" s="516"/>
      <c r="CR102" s="404"/>
      <c r="CS102" s="404"/>
      <c r="CT102" s="75"/>
      <c r="CU102" s="76"/>
      <c r="CV102" s="1210"/>
      <c r="CW102" s="516"/>
      <c r="CX102" s="404"/>
      <c r="CY102" s="404"/>
      <c r="CZ102" s="75"/>
      <c r="DA102" s="76"/>
      <c r="DB102" s="1210"/>
      <c r="DC102" s="516"/>
      <c r="DD102" s="404"/>
      <c r="DE102" s="404"/>
      <c r="DF102" s="75"/>
      <c r="DG102" s="76"/>
      <c r="DH102" s="1210"/>
      <c r="DI102" s="516"/>
      <c r="DJ102" s="404"/>
      <c r="DK102" s="404"/>
      <c r="DL102" s="75"/>
      <c r="DM102" s="76"/>
      <c r="DN102" s="1210"/>
      <c r="DO102" s="516"/>
      <c r="DP102" s="404"/>
      <c r="DQ102" s="404"/>
      <c r="DR102" s="75"/>
      <c r="DS102" s="76"/>
      <c r="DT102" s="1210"/>
      <c r="DU102" s="516"/>
      <c r="DV102" s="404"/>
      <c r="DW102" s="404"/>
      <c r="DX102" s="75"/>
      <c r="DY102" s="76"/>
      <c r="DZ102" s="1210"/>
      <c r="EA102" s="21"/>
      <c r="EB102" s="21"/>
      <c r="EC102" s="21"/>
      <c r="ED102" s="21"/>
      <c r="EE102" s="21"/>
      <c r="EF102" s="21"/>
      <c r="EG102" s="23"/>
      <c r="EH102" s="1210"/>
      <c r="EI102" s="58"/>
      <c r="EJ102" s="404"/>
      <c r="EK102" s="404"/>
      <c r="EL102" s="404"/>
      <c r="EM102" s="404"/>
      <c r="EN102" s="1204"/>
      <c r="EO102" s="58"/>
      <c r="EP102" s="404"/>
      <c r="EQ102" s="404"/>
      <c r="ER102" s="404"/>
      <c r="ES102" s="404"/>
      <c r="ET102" s="1204"/>
      <c r="EU102" s="58"/>
      <c r="EV102" s="404"/>
      <c r="EW102" s="404"/>
      <c r="EX102" s="404"/>
      <c r="EY102" s="404"/>
      <c r="EZ102" s="1204"/>
      <c r="FA102" s="58"/>
      <c r="FB102" s="404"/>
      <c r="FC102" s="404"/>
      <c r="FD102" s="404"/>
      <c r="FE102" s="404"/>
      <c r="FF102" s="1204"/>
      <c r="FG102" s="58"/>
      <c r="FH102" s="404"/>
      <c r="FI102" s="404"/>
      <c r="FJ102" s="404"/>
      <c r="FK102" s="404"/>
      <c r="FL102" s="1204"/>
      <c r="FM102" s="58"/>
      <c r="FN102" s="404"/>
      <c r="FO102" s="404"/>
      <c r="FP102" s="404"/>
      <c r="FQ102" s="404"/>
      <c r="FR102" s="1204"/>
      <c r="FS102" s="58"/>
      <c r="FT102" s="404"/>
      <c r="FU102" s="404"/>
      <c r="FV102" s="404"/>
      <c r="FW102" s="404"/>
      <c r="FX102" s="1204"/>
      <c r="FY102" s="58"/>
      <c r="FZ102" s="404"/>
      <c r="GA102" s="404"/>
      <c r="GB102" s="404"/>
      <c r="GC102" s="404"/>
      <c r="GD102" s="1204"/>
      <c r="GE102" s="21"/>
      <c r="GF102" s="21"/>
      <c r="GG102" s="21"/>
      <c r="GH102" s="21"/>
      <c r="GI102" s="21"/>
      <c r="GJ102" s="21"/>
      <c r="GK102" s="21"/>
      <c r="GL102" s="21"/>
      <c r="GM102" s="21"/>
      <c r="GN102" s="21"/>
      <c r="GO102" s="21"/>
      <c r="GP102" s="21"/>
      <c r="GQ102" s="21"/>
      <c r="GR102" s="21"/>
      <c r="GS102" s="21"/>
      <c r="GT102" s="21"/>
      <c r="GU102" s="1230"/>
      <c r="GV102" s="216"/>
      <c r="GW102" s="234" t="s">
        <v>1072</v>
      </c>
      <c r="GX102" s="262"/>
      <c r="GY102" s="271"/>
    </row>
    <row r="103" spans="1:207" x14ac:dyDescent="0.25">
      <c r="A103" s="404">
        <v>100</v>
      </c>
      <c r="B103" s="346"/>
      <c r="C103" s="908"/>
      <c r="D103" s="404"/>
      <c r="E103" s="404"/>
      <c r="F103" s="404"/>
      <c r="G103" s="67"/>
      <c r="H103" s="1221"/>
      <c r="I103" s="908"/>
      <c r="J103" s="404"/>
      <c r="K103" s="404"/>
      <c r="L103" s="404"/>
      <c r="M103" s="67"/>
      <c r="N103" s="1210"/>
      <c r="O103" s="908"/>
      <c r="P103" s="404"/>
      <c r="Q103" s="404"/>
      <c r="R103" s="404"/>
      <c r="S103" s="67"/>
      <c r="T103" s="1210"/>
      <c r="U103" s="908"/>
      <c r="V103" s="404"/>
      <c r="W103" s="404"/>
      <c r="X103" s="404"/>
      <c r="Y103" s="67"/>
      <c r="Z103" s="1210"/>
      <c r="AA103" s="516"/>
      <c r="AB103" s="404"/>
      <c r="AC103" s="404"/>
      <c r="AD103" s="75"/>
      <c r="AE103" s="76"/>
      <c r="AF103" s="1210"/>
      <c r="AG103" s="1036"/>
      <c r="AH103" s="404"/>
      <c r="AI103" s="404"/>
      <c r="AJ103" s="75"/>
      <c r="AK103" s="76"/>
      <c r="AL103" s="1210"/>
      <c r="AM103" s="765"/>
      <c r="AN103" s="404"/>
      <c r="AO103" s="210"/>
      <c r="AP103" s="420"/>
      <c r="AQ103" s="421"/>
      <c r="AR103" s="1210"/>
      <c r="AS103" s="521"/>
      <c r="AT103" s="404"/>
      <c r="AU103" s="404"/>
      <c r="AV103" s="404"/>
      <c r="AW103" s="67"/>
      <c r="AX103" s="1210"/>
      <c r="AY103" s="521"/>
      <c r="AZ103" s="404"/>
      <c r="BA103" s="404"/>
      <c r="BB103" s="404"/>
      <c r="BC103" s="67"/>
      <c r="BD103" s="1210"/>
      <c r="BE103" s="765"/>
      <c r="BF103" s="404"/>
      <c r="BG103" s="404"/>
      <c r="BH103" s="75"/>
      <c r="BI103" s="76"/>
      <c r="BJ103" s="1210"/>
      <c r="BK103" s="8"/>
      <c r="BL103" s="8"/>
      <c r="BM103" s="8"/>
      <c r="BN103" s="234"/>
      <c r="BO103" s="234"/>
      <c r="BP103" s="21"/>
      <c r="BQ103" s="23"/>
      <c r="BR103" s="1210"/>
      <c r="BS103" s="58"/>
      <c r="BT103" s="404"/>
      <c r="BU103" s="404"/>
      <c r="BV103" s="404"/>
      <c r="BW103" s="67"/>
      <c r="BX103" s="1210"/>
      <c r="BY103" s="516"/>
      <c r="BZ103" s="404"/>
      <c r="CA103" s="404"/>
      <c r="CB103" s="75"/>
      <c r="CC103" s="76"/>
      <c r="CD103" s="1210"/>
      <c r="CE103" s="516"/>
      <c r="CF103" s="404"/>
      <c r="CG103" s="404"/>
      <c r="CH103" s="75"/>
      <c r="CI103" s="76"/>
      <c r="CJ103" s="1210"/>
      <c r="CK103" s="516"/>
      <c r="CL103" s="404"/>
      <c r="CM103" s="404"/>
      <c r="CN103" s="75"/>
      <c r="CO103" s="76"/>
      <c r="CP103" s="1210"/>
      <c r="CQ103" s="516"/>
      <c r="CR103" s="404"/>
      <c r="CS103" s="404"/>
      <c r="CT103" s="75"/>
      <c r="CU103" s="76"/>
      <c r="CV103" s="1210"/>
      <c r="CW103" s="516"/>
      <c r="CX103" s="404"/>
      <c r="CY103" s="404"/>
      <c r="CZ103" s="75"/>
      <c r="DA103" s="76"/>
      <c r="DB103" s="1210"/>
      <c r="DC103" s="516"/>
      <c r="DD103" s="404"/>
      <c r="DE103" s="404"/>
      <c r="DF103" s="75"/>
      <c r="DG103" s="76"/>
      <c r="DH103" s="1210"/>
      <c r="DI103" s="516"/>
      <c r="DJ103" s="404"/>
      <c r="DK103" s="404"/>
      <c r="DL103" s="75"/>
      <c r="DM103" s="76"/>
      <c r="DN103" s="1210"/>
      <c r="DO103" s="516"/>
      <c r="DP103" s="404"/>
      <c r="DQ103" s="404"/>
      <c r="DR103" s="75"/>
      <c r="DS103" s="76"/>
      <c r="DT103" s="1210"/>
      <c r="DU103" s="516"/>
      <c r="DV103" s="404"/>
      <c r="DW103" s="404"/>
      <c r="DX103" s="75"/>
      <c r="DY103" s="76"/>
      <c r="DZ103" s="1210"/>
      <c r="EA103" s="21"/>
      <c r="EB103" s="21"/>
      <c r="EC103" s="21"/>
      <c r="ED103" s="21"/>
      <c r="EE103" s="21"/>
      <c r="EF103" s="21"/>
      <c r="EG103" s="23"/>
      <c r="EH103" s="1210"/>
      <c r="EI103" s="58"/>
      <c r="EJ103" s="404"/>
      <c r="EK103" s="404"/>
      <c r="EL103" s="404"/>
      <c r="EM103" s="404"/>
      <c r="EN103" s="1204"/>
      <c r="EO103" s="761" t="s">
        <v>1256</v>
      </c>
      <c r="EP103" s="404" t="s">
        <v>93</v>
      </c>
      <c r="EQ103" s="404" t="s">
        <v>90</v>
      </c>
      <c r="ER103" s="404" t="s">
        <v>94</v>
      </c>
      <c r="ES103" s="404">
        <v>1207</v>
      </c>
      <c r="ET103" s="1204"/>
      <c r="EU103" s="761" t="s">
        <v>1257</v>
      </c>
      <c r="EV103" s="404" t="s">
        <v>93</v>
      </c>
      <c r="EW103" s="404" t="s">
        <v>90</v>
      </c>
      <c r="EX103" s="404" t="s">
        <v>94</v>
      </c>
      <c r="EY103" s="404">
        <v>1208</v>
      </c>
      <c r="EZ103" s="1204"/>
      <c r="FA103" s="58"/>
      <c r="FB103" s="404"/>
      <c r="FC103" s="404"/>
      <c r="FD103" s="404"/>
      <c r="FE103" s="404"/>
      <c r="FF103" s="1204"/>
      <c r="FG103" s="58"/>
      <c r="FH103" s="404"/>
      <c r="FI103" s="404"/>
      <c r="FJ103" s="404"/>
      <c r="FK103" s="404"/>
      <c r="FL103" s="1204"/>
      <c r="FM103" s="58"/>
      <c r="FN103" s="404"/>
      <c r="FO103" s="404"/>
      <c r="FP103" s="404"/>
      <c r="FQ103" s="404"/>
      <c r="FR103" s="1204"/>
      <c r="FS103" s="58"/>
      <c r="FT103" s="404"/>
      <c r="FU103" s="404"/>
      <c r="FV103" s="404"/>
      <c r="FW103" s="404"/>
      <c r="FX103" s="1204"/>
      <c r="FY103" s="58"/>
      <c r="FZ103" s="404"/>
      <c r="GA103" s="404"/>
      <c r="GB103" s="404"/>
      <c r="GC103" s="404"/>
      <c r="GD103" s="1204"/>
      <c r="GE103" s="21"/>
      <c r="GF103" s="21"/>
      <c r="GG103" s="21"/>
      <c r="GH103" s="21"/>
      <c r="GI103" s="21"/>
      <c r="GJ103" s="21"/>
      <c r="GK103" s="21"/>
      <c r="GL103" s="21"/>
      <c r="GM103" s="21"/>
      <c r="GN103" s="21"/>
      <c r="GO103" s="21"/>
      <c r="GP103" s="21"/>
      <c r="GQ103" s="21"/>
      <c r="GR103" s="21"/>
      <c r="GS103" s="21"/>
      <c r="GT103" s="21"/>
      <c r="GU103" s="1230"/>
      <c r="GV103" s="310"/>
      <c r="GW103" s="234" t="s">
        <v>1072</v>
      </c>
      <c r="GX103" s="262"/>
      <c r="GY103" s="271"/>
    </row>
    <row r="104" spans="1:207" x14ac:dyDescent="0.25">
      <c r="A104" s="404">
        <v>101</v>
      </c>
      <c r="B104" s="346"/>
      <c r="C104" s="908"/>
      <c r="D104" s="404"/>
      <c r="E104" s="404"/>
      <c r="F104" s="404"/>
      <c r="G104" s="67"/>
      <c r="H104" s="1221"/>
      <c r="I104" s="908"/>
      <c r="J104" s="404"/>
      <c r="K104" s="404"/>
      <c r="L104" s="404"/>
      <c r="M104" s="67"/>
      <c r="N104" s="1210"/>
      <c r="O104" s="908"/>
      <c r="P104" s="404"/>
      <c r="Q104" s="404"/>
      <c r="R104" s="404"/>
      <c r="S104" s="67"/>
      <c r="T104" s="1210"/>
      <c r="U104" s="908"/>
      <c r="V104" s="404"/>
      <c r="W104" s="404"/>
      <c r="X104" s="404"/>
      <c r="Y104" s="67"/>
      <c r="Z104" s="1210"/>
      <c r="AA104" s="516"/>
      <c r="AB104" s="404"/>
      <c r="AC104" s="404"/>
      <c r="AD104" s="75"/>
      <c r="AE104" s="76"/>
      <c r="AF104" s="1210"/>
      <c r="AG104" s="87"/>
      <c r="AH104" s="404"/>
      <c r="AI104" s="404"/>
      <c r="AJ104" s="75"/>
      <c r="AK104" s="76"/>
      <c r="AL104" s="1210"/>
      <c r="AM104" s="765"/>
      <c r="AN104" s="404"/>
      <c r="AO104" s="404"/>
      <c r="AP104" s="75"/>
      <c r="AQ104" s="76"/>
      <c r="AR104" s="1210"/>
      <c r="AS104" s="521"/>
      <c r="AT104" s="404"/>
      <c r="AU104" s="404"/>
      <c r="AV104" s="404"/>
      <c r="AW104" s="67"/>
      <c r="AX104" s="1210"/>
      <c r="AY104" s="521"/>
      <c r="AZ104" s="404"/>
      <c r="BA104" s="404"/>
      <c r="BB104" s="404"/>
      <c r="BC104" s="67"/>
      <c r="BD104" s="1210"/>
      <c r="BE104" s="765"/>
      <c r="BF104" s="404"/>
      <c r="BG104" s="404"/>
      <c r="BH104" s="75"/>
      <c r="BI104" s="76"/>
      <c r="BJ104" s="1210"/>
      <c r="BK104" s="8"/>
      <c r="BL104" s="8"/>
      <c r="BM104" s="8"/>
      <c r="BN104" s="234"/>
      <c r="BO104" s="234"/>
      <c r="BP104" s="21"/>
      <c r="BQ104" s="23"/>
      <c r="BR104" s="1210"/>
      <c r="BS104" s="58"/>
      <c r="BT104" s="404"/>
      <c r="BU104" s="404"/>
      <c r="BV104" s="404"/>
      <c r="BW104" s="67"/>
      <c r="BX104" s="1210"/>
      <c r="BY104" s="516"/>
      <c r="BZ104" s="404"/>
      <c r="CA104" s="404"/>
      <c r="CB104" s="75"/>
      <c r="CC104" s="76"/>
      <c r="CD104" s="1210"/>
      <c r="CE104" s="516"/>
      <c r="CF104" s="404"/>
      <c r="CG104" s="404"/>
      <c r="CH104" s="75"/>
      <c r="CI104" s="76"/>
      <c r="CJ104" s="1210"/>
      <c r="CK104" s="516"/>
      <c r="CL104" s="404"/>
      <c r="CM104" s="404"/>
      <c r="CN104" s="75"/>
      <c r="CO104" s="76"/>
      <c r="CP104" s="1210"/>
      <c r="CQ104" s="516"/>
      <c r="CR104" s="404"/>
      <c r="CS104" s="404"/>
      <c r="CT104" s="75"/>
      <c r="CU104" s="76"/>
      <c r="CV104" s="1210"/>
      <c r="CW104" s="516"/>
      <c r="CX104" s="404"/>
      <c r="CY104" s="404"/>
      <c r="CZ104" s="75"/>
      <c r="DA104" s="76"/>
      <c r="DB104" s="1210"/>
      <c r="DC104" s="516"/>
      <c r="DD104" s="404"/>
      <c r="DE104" s="404"/>
      <c r="DF104" s="75"/>
      <c r="DG104" s="76"/>
      <c r="DH104" s="1210"/>
      <c r="DI104" s="516"/>
      <c r="DJ104" s="404"/>
      <c r="DK104" s="404"/>
      <c r="DL104" s="75"/>
      <c r="DM104" s="76"/>
      <c r="DN104" s="1210"/>
      <c r="DO104" s="516"/>
      <c r="DP104" s="404"/>
      <c r="DQ104" s="404"/>
      <c r="DR104" s="75"/>
      <c r="DS104" s="76"/>
      <c r="DT104" s="1210"/>
      <c r="DU104" s="516"/>
      <c r="DV104" s="404"/>
      <c r="DW104" s="404"/>
      <c r="DX104" s="75"/>
      <c r="DY104" s="76"/>
      <c r="DZ104" s="1210"/>
      <c r="EA104" s="21"/>
      <c r="EB104" s="21"/>
      <c r="EC104" s="21"/>
      <c r="ED104" s="21"/>
      <c r="EE104" s="21"/>
      <c r="EF104" s="21"/>
      <c r="EG104" s="23"/>
      <c r="EH104" s="1210"/>
      <c r="EI104" s="58"/>
      <c r="EJ104" s="404"/>
      <c r="EK104" s="404"/>
      <c r="EL104" s="404"/>
      <c r="EM104" s="404"/>
      <c r="EN104" s="1204"/>
      <c r="EO104" s="761" t="s">
        <v>1231</v>
      </c>
      <c r="EP104" s="404" t="s">
        <v>93</v>
      </c>
      <c r="EQ104" s="404" t="s">
        <v>90</v>
      </c>
      <c r="ER104" s="404" t="s">
        <v>94</v>
      </c>
      <c r="ES104" s="404">
        <v>1134</v>
      </c>
      <c r="ET104" s="1204"/>
      <c r="EU104" s="761" t="s">
        <v>1232</v>
      </c>
      <c r="EV104" s="404" t="s">
        <v>93</v>
      </c>
      <c r="EW104" s="404" t="s">
        <v>90</v>
      </c>
      <c r="EX104" s="404" t="s">
        <v>94</v>
      </c>
      <c r="EY104" s="404">
        <v>1135</v>
      </c>
      <c r="EZ104" s="1204"/>
      <c r="FA104" s="58"/>
      <c r="FB104" s="404"/>
      <c r="FC104" s="404"/>
      <c r="FD104" s="404"/>
      <c r="FE104" s="404"/>
      <c r="FF104" s="1204"/>
      <c r="FG104" s="58"/>
      <c r="FH104" s="404"/>
      <c r="FI104" s="404"/>
      <c r="FJ104" s="404"/>
      <c r="FK104" s="404"/>
      <c r="FL104" s="1204"/>
      <c r="FM104" s="58"/>
      <c r="FN104" s="404"/>
      <c r="FO104" s="404"/>
      <c r="FP104" s="404"/>
      <c r="FQ104" s="404"/>
      <c r="FR104" s="1204"/>
      <c r="FS104" s="58"/>
      <c r="FT104" s="404"/>
      <c r="FU104" s="404"/>
      <c r="FV104" s="404"/>
      <c r="FW104" s="404"/>
      <c r="FX104" s="1204"/>
      <c r="FY104" s="58"/>
      <c r="FZ104" s="404"/>
      <c r="GA104" s="404"/>
      <c r="GB104" s="404"/>
      <c r="GC104" s="404"/>
      <c r="GD104" s="1204"/>
      <c r="GE104" s="21"/>
      <c r="GF104" s="21"/>
      <c r="GG104" s="21"/>
      <c r="GH104" s="21"/>
      <c r="GI104" s="21"/>
      <c r="GJ104" s="21"/>
      <c r="GK104" s="21"/>
      <c r="GL104" s="21"/>
      <c r="GM104" s="21"/>
      <c r="GN104" s="21"/>
      <c r="GO104" s="21"/>
      <c r="GP104" s="21"/>
      <c r="GQ104" s="21"/>
      <c r="GR104" s="21"/>
      <c r="GS104" s="21"/>
      <c r="GT104" s="21"/>
      <c r="GU104" s="1230"/>
      <c r="GV104" s="310"/>
      <c r="GW104" s="234" t="s">
        <v>1072</v>
      </c>
      <c r="GX104" s="262"/>
      <c r="GY104" s="271"/>
    </row>
    <row r="105" spans="1:207" x14ac:dyDescent="0.25">
      <c r="A105" s="404">
        <v>102</v>
      </c>
      <c r="B105" s="346"/>
      <c r="C105" s="908"/>
      <c r="D105" s="404"/>
      <c r="E105" s="404"/>
      <c r="F105" s="404"/>
      <c r="G105" s="67"/>
      <c r="H105" s="1221"/>
      <c r="I105" s="908"/>
      <c r="J105" s="404"/>
      <c r="K105" s="404"/>
      <c r="L105" s="404"/>
      <c r="M105" s="67"/>
      <c r="N105" s="1210"/>
      <c r="O105" s="908"/>
      <c r="P105" s="404"/>
      <c r="Q105" s="404"/>
      <c r="R105" s="404"/>
      <c r="S105" s="67"/>
      <c r="T105" s="1210"/>
      <c r="U105" s="908"/>
      <c r="V105" s="404"/>
      <c r="W105" s="404"/>
      <c r="X105" s="404"/>
      <c r="Y105" s="67"/>
      <c r="Z105" s="1210"/>
      <c r="AA105" s="516"/>
      <c r="AB105" s="404"/>
      <c r="AC105" s="404"/>
      <c r="AD105" s="75"/>
      <c r="AE105" s="76"/>
      <c r="AF105" s="1210"/>
      <c r="AG105" s="87"/>
      <c r="AH105" s="404"/>
      <c r="AI105" s="404"/>
      <c r="AJ105" s="75"/>
      <c r="AK105" s="76"/>
      <c r="AL105" s="1210"/>
      <c r="AM105" s="765"/>
      <c r="AN105" s="404"/>
      <c r="AO105" s="404"/>
      <c r="AP105" s="75"/>
      <c r="AQ105" s="76"/>
      <c r="AR105" s="1210"/>
      <c r="AS105" s="521"/>
      <c r="AT105" s="404"/>
      <c r="AU105" s="404"/>
      <c r="AV105" s="404"/>
      <c r="AW105" s="67"/>
      <c r="AX105" s="1210"/>
      <c r="AY105" s="521"/>
      <c r="AZ105" s="404"/>
      <c r="BA105" s="404"/>
      <c r="BB105" s="404"/>
      <c r="BC105" s="67"/>
      <c r="BD105" s="1210"/>
      <c r="BE105" s="765"/>
      <c r="BF105" s="404"/>
      <c r="BG105" s="404"/>
      <c r="BH105" s="75"/>
      <c r="BI105" s="76"/>
      <c r="BJ105" s="1210"/>
      <c r="BK105" s="8"/>
      <c r="BL105" s="8"/>
      <c r="BM105" s="8"/>
      <c r="BN105" s="234"/>
      <c r="BO105" s="234"/>
      <c r="BP105" s="21"/>
      <c r="BQ105" s="23"/>
      <c r="BR105" s="1210"/>
      <c r="BS105" s="58"/>
      <c r="BT105" s="404"/>
      <c r="BU105" s="404"/>
      <c r="BV105" s="404"/>
      <c r="BW105" s="67"/>
      <c r="BX105" s="1210"/>
      <c r="BY105" s="516"/>
      <c r="BZ105" s="404"/>
      <c r="CA105" s="404"/>
      <c r="CB105" s="75"/>
      <c r="CC105" s="76"/>
      <c r="CD105" s="1210"/>
      <c r="CE105" s="516"/>
      <c r="CF105" s="404"/>
      <c r="CG105" s="404"/>
      <c r="CH105" s="75"/>
      <c r="CI105" s="76"/>
      <c r="CJ105" s="1210"/>
      <c r="CK105" s="516"/>
      <c r="CL105" s="404"/>
      <c r="CM105" s="404"/>
      <c r="CN105" s="75"/>
      <c r="CO105" s="76"/>
      <c r="CP105" s="1210"/>
      <c r="CQ105" s="516"/>
      <c r="CR105" s="404"/>
      <c r="CS105" s="404"/>
      <c r="CT105" s="75"/>
      <c r="CU105" s="76"/>
      <c r="CV105" s="1210"/>
      <c r="CW105" s="516"/>
      <c r="CX105" s="404"/>
      <c r="CY105" s="404"/>
      <c r="CZ105" s="75"/>
      <c r="DA105" s="76"/>
      <c r="DB105" s="1210"/>
      <c r="DC105" s="516"/>
      <c r="DD105" s="404"/>
      <c r="DE105" s="404"/>
      <c r="DF105" s="75"/>
      <c r="DG105" s="76"/>
      <c r="DH105" s="1210"/>
      <c r="DI105" s="516"/>
      <c r="DJ105" s="404"/>
      <c r="DK105" s="404"/>
      <c r="DL105" s="75"/>
      <c r="DM105" s="76"/>
      <c r="DN105" s="1210"/>
      <c r="DO105" s="516"/>
      <c r="DP105" s="404"/>
      <c r="DQ105" s="404"/>
      <c r="DR105" s="75"/>
      <c r="DS105" s="76"/>
      <c r="DT105" s="1210"/>
      <c r="DU105" s="516"/>
      <c r="DV105" s="404"/>
      <c r="DW105" s="404"/>
      <c r="DX105" s="75"/>
      <c r="DY105" s="76"/>
      <c r="DZ105" s="1210"/>
      <c r="EA105" s="21"/>
      <c r="EB105" s="21"/>
      <c r="EC105" s="21"/>
      <c r="ED105" s="21"/>
      <c r="EE105" s="21"/>
      <c r="EF105" s="21"/>
      <c r="EG105" s="23"/>
      <c r="EH105" s="1210"/>
      <c r="EI105" s="58"/>
      <c r="EJ105" s="404"/>
      <c r="EK105" s="404"/>
      <c r="EL105" s="404"/>
      <c r="EM105" s="404"/>
      <c r="EN105" s="1204"/>
      <c r="EO105" s="761" t="s">
        <v>1260</v>
      </c>
      <c r="EP105" s="404" t="s">
        <v>93</v>
      </c>
      <c r="EQ105" s="404" t="s">
        <v>90</v>
      </c>
      <c r="ER105" s="404" t="s">
        <v>94</v>
      </c>
      <c r="ES105" s="404">
        <v>1211</v>
      </c>
      <c r="ET105" s="1204"/>
      <c r="EU105" s="761" t="s">
        <v>1261</v>
      </c>
      <c r="EV105" s="404" t="s">
        <v>93</v>
      </c>
      <c r="EW105" s="404" t="s">
        <v>90</v>
      </c>
      <c r="EX105" s="404" t="s">
        <v>94</v>
      </c>
      <c r="EY105" s="404">
        <v>1212</v>
      </c>
      <c r="EZ105" s="1204"/>
      <c r="FA105" s="58"/>
      <c r="FB105" s="404"/>
      <c r="FC105" s="404"/>
      <c r="FD105" s="404"/>
      <c r="FE105" s="404"/>
      <c r="FF105" s="1204"/>
      <c r="FG105" s="58"/>
      <c r="FH105" s="404"/>
      <c r="FI105" s="404"/>
      <c r="FJ105" s="404"/>
      <c r="FK105" s="404"/>
      <c r="FL105" s="1204"/>
      <c r="FM105" s="58"/>
      <c r="FN105" s="404"/>
      <c r="FO105" s="404"/>
      <c r="FP105" s="404"/>
      <c r="FQ105" s="404"/>
      <c r="FR105" s="1204"/>
      <c r="FS105" s="58"/>
      <c r="FT105" s="404"/>
      <c r="FU105" s="404"/>
      <c r="FV105" s="404"/>
      <c r="FW105" s="404"/>
      <c r="FX105" s="1204"/>
      <c r="FY105" s="58"/>
      <c r="FZ105" s="404"/>
      <c r="GA105" s="404"/>
      <c r="GB105" s="404"/>
      <c r="GC105" s="404"/>
      <c r="GD105" s="1204"/>
      <c r="GE105" s="21"/>
      <c r="GF105" s="21"/>
      <c r="GG105" s="21"/>
      <c r="GH105" s="21"/>
      <c r="GI105" s="21"/>
      <c r="GJ105" s="21"/>
      <c r="GK105" s="21"/>
      <c r="GL105" s="21"/>
      <c r="GM105" s="21"/>
      <c r="GN105" s="21"/>
      <c r="GO105" s="21"/>
      <c r="GP105" s="21"/>
      <c r="GQ105" s="21"/>
      <c r="GR105" s="21"/>
      <c r="GS105" s="21"/>
      <c r="GT105" s="21"/>
      <c r="GU105" s="1230"/>
      <c r="GV105" s="310"/>
      <c r="GW105" s="234" t="s">
        <v>1072</v>
      </c>
      <c r="GX105" s="262"/>
      <c r="GY105" s="271"/>
    </row>
    <row r="106" spans="1:207" x14ac:dyDescent="0.25">
      <c r="A106" s="404">
        <v>103</v>
      </c>
      <c r="B106" s="346"/>
      <c r="C106" s="908"/>
      <c r="D106" s="404"/>
      <c r="E106" s="404"/>
      <c r="F106" s="404"/>
      <c r="G106" s="67"/>
      <c r="H106" s="1221"/>
      <c r="I106" s="908"/>
      <c r="J106" s="404"/>
      <c r="K106" s="404"/>
      <c r="L106" s="404"/>
      <c r="M106" s="67"/>
      <c r="N106" s="1210"/>
      <c r="O106" s="908"/>
      <c r="P106" s="404"/>
      <c r="Q106" s="404"/>
      <c r="R106" s="404"/>
      <c r="S106" s="67"/>
      <c r="T106" s="1210"/>
      <c r="U106" s="908"/>
      <c r="V106" s="404"/>
      <c r="W106" s="404"/>
      <c r="X106" s="404"/>
      <c r="Y106" s="67"/>
      <c r="Z106" s="1210"/>
      <c r="AA106" s="516"/>
      <c r="AB106" s="404"/>
      <c r="AC106" s="404"/>
      <c r="AD106" s="75"/>
      <c r="AE106" s="76"/>
      <c r="AF106" s="1210"/>
      <c r="AG106" s="87"/>
      <c r="AH106" s="404"/>
      <c r="AI106" s="404"/>
      <c r="AJ106" s="75"/>
      <c r="AK106" s="76"/>
      <c r="AL106" s="1210"/>
      <c r="AM106" s="765"/>
      <c r="AN106" s="404"/>
      <c r="AO106" s="404"/>
      <c r="AP106" s="75"/>
      <c r="AQ106" s="76"/>
      <c r="AR106" s="1210"/>
      <c r="AS106" s="521"/>
      <c r="AT106" s="404"/>
      <c r="AU106" s="404"/>
      <c r="AV106" s="404"/>
      <c r="AW106" s="67"/>
      <c r="AX106" s="1210"/>
      <c r="AY106" s="521"/>
      <c r="AZ106" s="404"/>
      <c r="BA106" s="404"/>
      <c r="BB106" s="404"/>
      <c r="BC106" s="67"/>
      <c r="BD106" s="1210"/>
      <c r="BE106" s="765"/>
      <c r="BF106" s="404"/>
      <c r="BG106" s="404"/>
      <c r="BH106" s="75"/>
      <c r="BI106" s="76"/>
      <c r="BJ106" s="1210"/>
      <c r="BK106" s="8"/>
      <c r="BL106" s="8"/>
      <c r="BM106" s="8"/>
      <c r="BN106" s="234"/>
      <c r="BO106" s="234"/>
      <c r="BP106" s="21"/>
      <c r="BQ106" s="23"/>
      <c r="BR106" s="1210"/>
      <c r="BS106" s="58"/>
      <c r="BT106" s="404"/>
      <c r="BU106" s="404"/>
      <c r="BV106" s="404"/>
      <c r="BW106" s="67"/>
      <c r="BX106" s="1210"/>
      <c r="BY106" s="516"/>
      <c r="BZ106" s="404"/>
      <c r="CA106" s="404"/>
      <c r="CB106" s="75"/>
      <c r="CC106" s="76"/>
      <c r="CD106" s="1210"/>
      <c r="CE106" s="516"/>
      <c r="CF106" s="404"/>
      <c r="CG106" s="404"/>
      <c r="CH106" s="75"/>
      <c r="CI106" s="76"/>
      <c r="CJ106" s="1210"/>
      <c r="CK106" s="516"/>
      <c r="CL106" s="404"/>
      <c r="CM106" s="404"/>
      <c r="CN106" s="75"/>
      <c r="CO106" s="76"/>
      <c r="CP106" s="1210"/>
      <c r="CQ106" s="516"/>
      <c r="CR106" s="404"/>
      <c r="CS106" s="404"/>
      <c r="CT106" s="75"/>
      <c r="CU106" s="76"/>
      <c r="CV106" s="1210"/>
      <c r="CW106" s="516"/>
      <c r="CX106" s="404"/>
      <c r="CY106" s="404"/>
      <c r="CZ106" s="75"/>
      <c r="DA106" s="76"/>
      <c r="DB106" s="1210"/>
      <c r="DC106" s="516"/>
      <c r="DD106" s="404"/>
      <c r="DE106" s="404"/>
      <c r="DF106" s="75"/>
      <c r="DG106" s="76"/>
      <c r="DH106" s="1210"/>
      <c r="DI106" s="516"/>
      <c r="DJ106" s="404"/>
      <c r="DK106" s="404"/>
      <c r="DL106" s="75"/>
      <c r="DM106" s="76"/>
      <c r="DN106" s="1210"/>
      <c r="DO106" s="516"/>
      <c r="DP106" s="404"/>
      <c r="DQ106" s="404"/>
      <c r="DR106" s="75"/>
      <c r="DS106" s="76"/>
      <c r="DT106" s="1210"/>
      <c r="DU106" s="516"/>
      <c r="DV106" s="404"/>
      <c r="DW106" s="404"/>
      <c r="DX106" s="75"/>
      <c r="DY106" s="76"/>
      <c r="DZ106" s="1210"/>
      <c r="EA106" s="21"/>
      <c r="EB106" s="21"/>
      <c r="EC106" s="21"/>
      <c r="ED106" s="21"/>
      <c r="EE106" s="21"/>
      <c r="EF106" s="21"/>
      <c r="EG106" s="23"/>
      <c r="EH106" s="1210"/>
      <c r="EI106" s="58"/>
      <c r="EJ106" s="404"/>
      <c r="EK106" s="404"/>
      <c r="EL106" s="404"/>
      <c r="EM106" s="404"/>
      <c r="EN106" s="1204"/>
      <c r="EO106" s="761" t="s">
        <v>1235</v>
      </c>
      <c r="EP106" s="404" t="s">
        <v>93</v>
      </c>
      <c r="EQ106" s="404" t="s">
        <v>90</v>
      </c>
      <c r="ER106" s="404" t="s">
        <v>94</v>
      </c>
      <c r="ES106" s="404">
        <v>1138</v>
      </c>
      <c r="ET106" s="1204"/>
      <c r="EU106" s="761" t="s">
        <v>1236</v>
      </c>
      <c r="EV106" s="404" t="s">
        <v>93</v>
      </c>
      <c r="EW106" s="404" t="s">
        <v>90</v>
      </c>
      <c r="EX106" s="404" t="s">
        <v>94</v>
      </c>
      <c r="EY106" s="404">
        <v>1139</v>
      </c>
      <c r="EZ106" s="1204"/>
      <c r="FA106" s="58"/>
      <c r="FB106" s="404"/>
      <c r="FC106" s="404"/>
      <c r="FD106" s="404"/>
      <c r="FE106" s="404"/>
      <c r="FF106" s="1204"/>
      <c r="FG106" s="58"/>
      <c r="FH106" s="404"/>
      <c r="FI106" s="404"/>
      <c r="FJ106" s="404"/>
      <c r="FK106" s="404"/>
      <c r="FL106" s="1204"/>
      <c r="FM106" s="58"/>
      <c r="FN106" s="404"/>
      <c r="FO106" s="404"/>
      <c r="FP106" s="404"/>
      <c r="FQ106" s="404"/>
      <c r="FR106" s="1204"/>
      <c r="FS106" s="58"/>
      <c r="FT106" s="404"/>
      <c r="FU106" s="404"/>
      <c r="FV106" s="404"/>
      <c r="FW106" s="404"/>
      <c r="FX106" s="1204"/>
      <c r="FY106" s="58"/>
      <c r="FZ106" s="404"/>
      <c r="GA106" s="404"/>
      <c r="GB106" s="404"/>
      <c r="GC106" s="404"/>
      <c r="GD106" s="1204"/>
      <c r="GE106" s="21"/>
      <c r="GF106" s="21"/>
      <c r="GG106" s="21"/>
      <c r="GH106" s="21"/>
      <c r="GI106" s="21"/>
      <c r="GJ106" s="21"/>
      <c r="GK106" s="21"/>
      <c r="GL106" s="21"/>
      <c r="GM106" s="21"/>
      <c r="GN106" s="21"/>
      <c r="GO106" s="21"/>
      <c r="GP106" s="21"/>
      <c r="GQ106" s="21"/>
      <c r="GR106" s="21"/>
      <c r="GS106" s="21"/>
      <c r="GT106" s="21"/>
      <c r="GU106" s="1230"/>
      <c r="GV106" s="310"/>
      <c r="GW106" s="234" t="s">
        <v>1072</v>
      </c>
      <c r="GX106" s="262"/>
      <c r="GY106" s="271"/>
    </row>
    <row r="107" spans="1:207" x14ac:dyDescent="0.25">
      <c r="A107" s="404">
        <v>104</v>
      </c>
      <c r="B107" s="346"/>
      <c r="C107" s="908"/>
      <c r="D107" s="404"/>
      <c r="E107" s="404"/>
      <c r="F107" s="404"/>
      <c r="G107" s="67"/>
      <c r="H107" s="1221"/>
      <c r="I107" s="908"/>
      <c r="J107" s="404"/>
      <c r="K107" s="404"/>
      <c r="L107" s="404"/>
      <c r="M107" s="67"/>
      <c r="N107" s="1210"/>
      <c r="O107" s="908"/>
      <c r="P107" s="404"/>
      <c r="Q107" s="404"/>
      <c r="R107" s="404"/>
      <c r="S107" s="67"/>
      <c r="T107" s="1210"/>
      <c r="U107" s="908"/>
      <c r="V107" s="404"/>
      <c r="W107" s="404"/>
      <c r="X107" s="404"/>
      <c r="Y107" s="67"/>
      <c r="Z107" s="1210"/>
      <c r="AA107" s="516"/>
      <c r="AB107" s="404"/>
      <c r="AC107" s="404"/>
      <c r="AD107" s="75"/>
      <c r="AE107" s="76"/>
      <c r="AF107" s="1210"/>
      <c r="AG107" s="87"/>
      <c r="AH107" s="404"/>
      <c r="AI107" s="404"/>
      <c r="AJ107" s="75"/>
      <c r="AK107" s="76"/>
      <c r="AL107" s="1210"/>
      <c r="AM107" s="765"/>
      <c r="AN107" s="404"/>
      <c r="AO107" s="404"/>
      <c r="AP107" s="75"/>
      <c r="AQ107" s="76"/>
      <c r="AR107" s="1210"/>
      <c r="AS107" s="521"/>
      <c r="AT107" s="404"/>
      <c r="AU107" s="404"/>
      <c r="AV107" s="404"/>
      <c r="AW107" s="67"/>
      <c r="AX107" s="1210"/>
      <c r="AY107" s="521"/>
      <c r="AZ107" s="404"/>
      <c r="BA107" s="404"/>
      <c r="BB107" s="404"/>
      <c r="BC107" s="67"/>
      <c r="BD107" s="1210"/>
      <c r="BE107" s="765"/>
      <c r="BF107" s="404"/>
      <c r="BG107" s="404"/>
      <c r="BH107" s="75"/>
      <c r="BI107" s="76"/>
      <c r="BJ107" s="1210"/>
      <c r="BK107" s="8"/>
      <c r="BL107" s="8"/>
      <c r="BM107" s="8"/>
      <c r="BN107" s="234"/>
      <c r="BO107" s="234"/>
      <c r="BP107" s="21"/>
      <c r="BQ107" s="23"/>
      <c r="BR107" s="1210"/>
      <c r="BS107" s="58"/>
      <c r="BT107" s="404"/>
      <c r="BU107" s="404"/>
      <c r="BV107" s="404"/>
      <c r="BW107" s="67"/>
      <c r="BX107" s="1210"/>
      <c r="BY107" s="516"/>
      <c r="BZ107" s="404"/>
      <c r="CA107" s="404"/>
      <c r="CB107" s="75"/>
      <c r="CC107" s="76"/>
      <c r="CD107" s="1210"/>
      <c r="CE107" s="516"/>
      <c r="CF107" s="404"/>
      <c r="CG107" s="404"/>
      <c r="CH107" s="75"/>
      <c r="CI107" s="76"/>
      <c r="CJ107" s="1210"/>
      <c r="CK107" s="516"/>
      <c r="CL107" s="404"/>
      <c r="CM107" s="404"/>
      <c r="CN107" s="75"/>
      <c r="CO107" s="76"/>
      <c r="CP107" s="1210"/>
      <c r="CQ107" s="516"/>
      <c r="CR107" s="404"/>
      <c r="CS107" s="404"/>
      <c r="CT107" s="75"/>
      <c r="CU107" s="76"/>
      <c r="CV107" s="1210"/>
      <c r="CW107" s="516"/>
      <c r="CX107" s="404"/>
      <c r="CY107" s="404"/>
      <c r="CZ107" s="75"/>
      <c r="DA107" s="76"/>
      <c r="DB107" s="1210"/>
      <c r="DC107" s="516"/>
      <c r="DD107" s="404"/>
      <c r="DE107" s="404"/>
      <c r="DF107" s="75"/>
      <c r="DG107" s="76"/>
      <c r="DH107" s="1210"/>
      <c r="DI107" s="516"/>
      <c r="DJ107" s="404"/>
      <c r="DK107" s="404"/>
      <c r="DL107" s="75"/>
      <c r="DM107" s="76"/>
      <c r="DN107" s="1210"/>
      <c r="DO107" s="516"/>
      <c r="DP107" s="404"/>
      <c r="DQ107" s="404"/>
      <c r="DR107" s="75"/>
      <c r="DS107" s="76"/>
      <c r="DT107" s="1210"/>
      <c r="DU107" s="516"/>
      <c r="DV107" s="404"/>
      <c r="DW107" s="404"/>
      <c r="DX107" s="75"/>
      <c r="DY107" s="76"/>
      <c r="DZ107" s="1210"/>
      <c r="EA107" s="21"/>
      <c r="EB107" s="21"/>
      <c r="EC107" s="21"/>
      <c r="ED107" s="21"/>
      <c r="EE107" s="21"/>
      <c r="EF107" s="21"/>
      <c r="EG107" s="23"/>
      <c r="EH107" s="1210"/>
      <c r="EI107" s="58"/>
      <c r="EJ107" s="404"/>
      <c r="EK107" s="404"/>
      <c r="EL107" s="404"/>
      <c r="EM107" s="404"/>
      <c r="EN107" s="1204"/>
      <c r="EO107" s="761" t="s">
        <v>1264</v>
      </c>
      <c r="EP107" s="404" t="s">
        <v>93</v>
      </c>
      <c r="EQ107" s="404" t="s">
        <v>90</v>
      </c>
      <c r="ER107" s="404" t="s">
        <v>94</v>
      </c>
      <c r="ES107" s="404">
        <v>1215</v>
      </c>
      <c r="ET107" s="1204"/>
      <c r="EU107" s="761" t="s">
        <v>1265</v>
      </c>
      <c r="EV107" s="404" t="s">
        <v>93</v>
      </c>
      <c r="EW107" s="404" t="s">
        <v>90</v>
      </c>
      <c r="EX107" s="404" t="s">
        <v>94</v>
      </c>
      <c r="EY107" s="404">
        <v>1216</v>
      </c>
      <c r="EZ107" s="1204"/>
      <c r="FA107" s="58"/>
      <c r="FB107" s="404"/>
      <c r="FC107" s="404"/>
      <c r="FD107" s="404"/>
      <c r="FE107" s="404"/>
      <c r="FF107" s="1204"/>
      <c r="FG107" s="58"/>
      <c r="FH107" s="404"/>
      <c r="FI107" s="404"/>
      <c r="FJ107" s="404"/>
      <c r="FK107" s="404"/>
      <c r="FL107" s="1204"/>
      <c r="FM107" s="58"/>
      <c r="FN107" s="404"/>
      <c r="FO107" s="404"/>
      <c r="FP107" s="404"/>
      <c r="FQ107" s="404"/>
      <c r="FR107" s="1204"/>
      <c r="FS107" s="58"/>
      <c r="FT107" s="404"/>
      <c r="FU107" s="404"/>
      <c r="FV107" s="404"/>
      <c r="FW107" s="404"/>
      <c r="FX107" s="1204"/>
      <c r="FY107" s="58"/>
      <c r="FZ107" s="404"/>
      <c r="GA107" s="404"/>
      <c r="GB107" s="404"/>
      <c r="GC107" s="404"/>
      <c r="GD107" s="1204"/>
      <c r="GE107" s="21"/>
      <c r="GF107" s="21"/>
      <c r="GG107" s="21"/>
      <c r="GH107" s="21"/>
      <c r="GI107" s="21"/>
      <c r="GJ107" s="21"/>
      <c r="GK107" s="21"/>
      <c r="GL107" s="21"/>
      <c r="GM107" s="21"/>
      <c r="GN107" s="21"/>
      <c r="GO107" s="21"/>
      <c r="GP107" s="21"/>
      <c r="GQ107" s="21"/>
      <c r="GR107" s="21"/>
      <c r="GS107" s="21"/>
      <c r="GT107" s="21"/>
      <c r="GU107" s="1230"/>
      <c r="GV107" s="310"/>
      <c r="GW107" s="234" t="s">
        <v>1072</v>
      </c>
      <c r="GX107" s="262"/>
      <c r="GY107" s="271"/>
    </row>
    <row r="108" spans="1:207" x14ac:dyDescent="0.25">
      <c r="A108" s="404">
        <v>105</v>
      </c>
      <c r="B108" s="346"/>
      <c r="C108" s="908"/>
      <c r="D108" s="404"/>
      <c r="E108" s="404"/>
      <c r="F108" s="404"/>
      <c r="G108" s="67"/>
      <c r="H108" s="1221"/>
      <c r="I108" s="908"/>
      <c r="J108" s="404"/>
      <c r="K108" s="404"/>
      <c r="L108" s="404"/>
      <c r="M108" s="67"/>
      <c r="N108" s="1210"/>
      <c r="O108" s="908"/>
      <c r="P108" s="404"/>
      <c r="Q108" s="404"/>
      <c r="R108" s="404"/>
      <c r="S108" s="67"/>
      <c r="T108" s="1210"/>
      <c r="U108" s="908"/>
      <c r="V108" s="404"/>
      <c r="W108" s="404"/>
      <c r="X108" s="404"/>
      <c r="Y108" s="67"/>
      <c r="Z108" s="1210"/>
      <c r="AA108" s="516"/>
      <c r="AB108" s="404"/>
      <c r="AC108" s="404"/>
      <c r="AD108" s="75"/>
      <c r="AE108" s="76"/>
      <c r="AF108" s="1210"/>
      <c r="AG108" s="87"/>
      <c r="AH108" s="404"/>
      <c r="AI108" s="404"/>
      <c r="AJ108" s="75"/>
      <c r="AK108" s="76"/>
      <c r="AL108" s="1210"/>
      <c r="AM108" s="765"/>
      <c r="AN108" s="404"/>
      <c r="AO108" s="404"/>
      <c r="AP108" s="75"/>
      <c r="AQ108" s="76"/>
      <c r="AR108" s="1210"/>
      <c r="AS108" s="521"/>
      <c r="AT108" s="404"/>
      <c r="AU108" s="404"/>
      <c r="AV108" s="404"/>
      <c r="AW108" s="67"/>
      <c r="AX108" s="1210"/>
      <c r="AY108" s="521"/>
      <c r="AZ108" s="404"/>
      <c r="BA108" s="404"/>
      <c r="BB108" s="404"/>
      <c r="BC108" s="67"/>
      <c r="BD108" s="1210"/>
      <c r="BE108" s="765"/>
      <c r="BF108" s="404"/>
      <c r="BG108" s="404"/>
      <c r="BH108" s="75"/>
      <c r="BI108" s="76"/>
      <c r="BJ108" s="1210"/>
      <c r="BK108" s="8"/>
      <c r="BL108" s="8"/>
      <c r="BM108" s="8"/>
      <c r="BN108" s="234"/>
      <c r="BO108" s="234"/>
      <c r="BP108" s="21"/>
      <c r="BQ108" s="23"/>
      <c r="BR108" s="1210"/>
      <c r="BS108" s="58"/>
      <c r="BT108" s="404"/>
      <c r="BU108" s="404"/>
      <c r="BV108" s="404"/>
      <c r="BW108" s="67"/>
      <c r="BX108" s="1210"/>
      <c r="BY108" s="516"/>
      <c r="BZ108" s="404"/>
      <c r="CA108" s="404"/>
      <c r="CB108" s="75"/>
      <c r="CC108" s="76"/>
      <c r="CD108" s="1210"/>
      <c r="CE108" s="516"/>
      <c r="CF108" s="404"/>
      <c r="CG108" s="404"/>
      <c r="CH108" s="75"/>
      <c r="CI108" s="76"/>
      <c r="CJ108" s="1210"/>
      <c r="CK108" s="516"/>
      <c r="CL108" s="404"/>
      <c r="CM108" s="404"/>
      <c r="CN108" s="75"/>
      <c r="CO108" s="76"/>
      <c r="CP108" s="1210"/>
      <c r="CQ108" s="516"/>
      <c r="CR108" s="404"/>
      <c r="CS108" s="404"/>
      <c r="CT108" s="75"/>
      <c r="CU108" s="76"/>
      <c r="CV108" s="1210"/>
      <c r="CW108" s="516"/>
      <c r="CX108" s="404"/>
      <c r="CY108" s="404"/>
      <c r="CZ108" s="75"/>
      <c r="DA108" s="76"/>
      <c r="DB108" s="1210"/>
      <c r="DC108" s="516"/>
      <c r="DD108" s="404"/>
      <c r="DE108" s="404"/>
      <c r="DF108" s="75"/>
      <c r="DG108" s="76"/>
      <c r="DH108" s="1210"/>
      <c r="DI108" s="516"/>
      <c r="DJ108" s="404"/>
      <c r="DK108" s="404"/>
      <c r="DL108" s="75"/>
      <c r="DM108" s="76"/>
      <c r="DN108" s="1210"/>
      <c r="DO108" s="516"/>
      <c r="DP108" s="404"/>
      <c r="DQ108" s="404"/>
      <c r="DR108" s="75"/>
      <c r="DS108" s="76"/>
      <c r="DT108" s="1210"/>
      <c r="DU108" s="516"/>
      <c r="DV108" s="404"/>
      <c r="DW108" s="404"/>
      <c r="DX108" s="75"/>
      <c r="DY108" s="76"/>
      <c r="DZ108" s="1210"/>
      <c r="EA108" s="21"/>
      <c r="EB108" s="21"/>
      <c r="EC108" s="21"/>
      <c r="ED108" s="21"/>
      <c r="EE108" s="21"/>
      <c r="EF108" s="21"/>
      <c r="EG108" s="23"/>
      <c r="EH108" s="1210"/>
      <c r="EI108" s="58"/>
      <c r="EJ108" s="404"/>
      <c r="EK108" s="404"/>
      <c r="EL108" s="404"/>
      <c r="EM108" s="404"/>
      <c r="EN108" s="1204"/>
      <c r="EO108" s="761" t="s">
        <v>1239</v>
      </c>
      <c r="EP108" s="404" t="s">
        <v>93</v>
      </c>
      <c r="EQ108" s="404" t="s">
        <v>90</v>
      </c>
      <c r="ER108" s="404" t="s">
        <v>94</v>
      </c>
      <c r="ES108" s="404">
        <v>1142</v>
      </c>
      <c r="ET108" s="1204"/>
      <c r="EU108" s="761" t="s">
        <v>1240</v>
      </c>
      <c r="EV108" s="404" t="s">
        <v>93</v>
      </c>
      <c r="EW108" s="404" t="s">
        <v>90</v>
      </c>
      <c r="EX108" s="404" t="s">
        <v>94</v>
      </c>
      <c r="EY108" s="404">
        <v>1143</v>
      </c>
      <c r="EZ108" s="1204"/>
      <c r="FA108" s="58"/>
      <c r="FB108" s="404"/>
      <c r="FC108" s="404"/>
      <c r="FD108" s="404"/>
      <c r="FE108" s="404"/>
      <c r="FF108" s="1204"/>
      <c r="FG108" s="58"/>
      <c r="FH108" s="404"/>
      <c r="FI108" s="404"/>
      <c r="FJ108" s="404"/>
      <c r="FK108" s="404"/>
      <c r="FL108" s="1204"/>
      <c r="FM108" s="58"/>
      <c r="FN108" s="404"/>
      <c r="FO108" s="404"/>
      <c r="FP108" s="404"/>
      <c r="FQ108" s="404"/>
      <c r="FR108" s="1204"/>
      <c r="FS108" s="58"/>
      <c r="FT108" s="404"/>
      <c r="FU108" s="404"/>
      <c r="FV108" s="404"/>
      <c r="FW108" s="404"/>
      <c r="FX108" s="1204"/>
      <c r="FY108" s="58"/>
      <c r="FZ108" s="404"/>
      <c r="GA108" s="404"/>
      <c r="GB108" s="404"/>
      <c r="GC108" s="404"/>
      <c r="GD108" s="1204"/>
      <c r="GE108" s="21"/>
      <c r="GF108" s="21"/>
      <c r="GG108" s="21"/>
      <c r="GH108" s="21"/>
      <c r="GI108" s="21"/>
      <c r="GJ108" s="21"/>
      <c r="GK108" s="21"/>
      <c r="GL108" s="21"/>
      <c r="GM108" s="21"/>
      <c r="GN108" s="21"/>
      <c r="GO108" s="21"/>
      <c r="GP108" s="21"/>
      <c r="GQ108" s="21"/>
      <c r="GR108" s="21"/>
      <c r="GS108" s="21"/>
      <c r="GT108" s="21"/>
      <c r="GU108" s="1230"/>
      <c r="GV108" s="310"/>
      <c r="GW108" s="234" t="s">
        <v>1072</v>
      </c>
      <c r="GX108" s="262"/>
      <c r="GY108" s="271"/>
    </row>
    <row r="109" spans="1:207" x14ac:dyDescent="0.25">
      <c r="A109" s="404">
        <v>106</v>
      </c>
      <c r="B109" s="346"/>
      <c r="C109" s="908"/>
      <c r="D109" s="404"/>
      <c r="E109" s="404"/>
      <c r="F109" s="404"/>
      <c r="G109" s="67"/>
      <c r="H109" s="1221"/>
      <c r="I109" s="908"/>
      <c r="J109" s="404"/>
      <c r="K109" s="404"/>
      <c r="L109" s="404"/>
      <c r="M109" s="67"/>
      <c r="N109" s="1210"/>
      <c r="O109" s="908"/>
      <c r="P109" s="404"/>
      <c r="Q109" s="404"/>
      <c r="R109" s="404"/>
      <c r="S109" s="67"/>
      <c r="T109" s="1210"/>
      <c r="U109" s="908"/>
      <c r="V109" s="404"/>
      <c r="W109" s="404"/>
      <c r="X109" s="404"/>
      <c r="Y109" s="67"/>
      <c r="Z109" s="1210"/>
      <c r="AA109" s="516"/>
      <c r="AB109" s="404"/>
      <c r="AC109" s="404"/>
      <c r="AD109" s="75"/>
      <c r="AE109" s="76"/>
      <c r="AF109" s="1210"/>
      <c r="AG109" s="87"/>
      <c r="AH109" s="404"/>
      <c r="AI109" s="404"/>
      <c r="AJ109" s="75"/>
      <c r="AK109" s="76"/>
      <c r="AL109" s="1210"/>
      <c r="AM109" s="765"/>
      <c r="AN109" s="404"/>
      <c r="AO109" s="404"/>
      <c r="AP109" s="75"/>
      <c r="AQ109" s="76"/>
      <c r="AR109" s="1210"/>
      <c r="AS109" s="521"/>
      <c r="AT109" s="404"/>
      <c r="AU109" s="404"/>
      <c r="AV109" s="404"/>
      <c r="AW109" s="67"/>
      <c r="AX109" s="1210"/>
      <c r="AY109" s="521"/>
      <c r="AZ109" s="404"/>
      <c r="BA109" s="404"/>
      <c r="BB109" s="404"/>
      <c r="BC109" s="67"/>
      <c r="BD109" s="1210"/>
      <c r="BE109" s="765"/>
      <c r="BF109" s="404"/>
      <c r="BG109" s="404"/>
      <c r="BH109" s="75"/>
      <c r="BI109" s="76"/>
      <c r="BJ109" s="1210"/>
      <c r="BK109" s="8"/>
      <c r="BL109" s="8"/>
      <c r="BM109" s="8"/>
      <c r="BN109" s="234"/>
      <c r="BO109" s="234"/>
      <c r="BP109" s="21"/>
      <c r="BQ109" s="23"/>
      <c r="BR109" s="1210"/>
      <c r="BS109" s="58"/>
      <c r="BT109" s="404"/>
      <c r="BU109" s="404"/>
      <c r="BV109" s="404"/>
      <c r="BW109" s="67"/>
      <c r="BX109" s="1210"/>
      <c r="BY109" s="516"/>
      <c r="BZ109" s="404"/>
      <c r="CA109" s="404"/>
      <c r="CB109" s="75"/>
      <c r="CC109" s="76"/>
      <c r="CD109" s="1210"/>
      <c r="CE109" s="516"/>
      <c r="CF109" s="404"/>
      <c r="CG109" s="404"/>
      <c r="CH109" s="75"/>
      <c r="CI109" s="76"/>
      <c r="CJ109" s="1210"/>
      <c r="CK109" s="516"/>
      <c r="CL109" s="404"/>
      <c r="CM109" s="404"/>
      <c r="CN109" s="75"/>
      <c r="CO109" s="76"/>
      <c r="CP109" s="1210"/>
      <c r="CQ109" s="516"/>
      <c r="CR109" s="404"/>
      <c r="CS109" s="404"/>
      <c r="CT109" s="75"/>
      <c r="CU109" s="76"/>
      <c r="CV109" s="1210"/>
      <c r="CW109" s="516"/>
      <c r="CX109" s="404"/>
      <c r="CY109" s="404"/>
      <c r="CZ109" s="75"/>
      <c r="DA109" s="76"/>
      <c r="DB109" s="1210"/>
      <c r="DC109" s="516"/>
      <c r="DD109" s="404"/>
      <c r="DE109" s="404"/>
      <c r="DF109" s="75"/>
      <c r="DG109" s="76"/>
      <c r="DH109" s="1210"/>
      <c r="DI109" s="516"/>
      <c r="DJ109" s="404"/>
      <c r="DK109" s="404"/>
      <c r="DL109" s="75"/>
      <c r="DM109" s="76"/>
      <c r="DN109" s="1210"/>
      <c r="DO109" s="516"/>
      <c r="DP109" s="404"/>
      <c r="DQ109" s="404"/>
      <c r="DR109" s="75"/>
      <c r="DS109" s="76"/>
      <c r="DT109" s="1210"/>
      <c r="DU109" s="516"/>
      <c r="DV109" s="404"/>
      <c r="DW109" s="404"/>
      <c r="DX109" s="75"/>
      <c r="DY109" s="76"/>
      <c r="DZ109" s="1210"/>
      <c r="EA109" s="21"/>
      <c r="EB109" s="21"/>
      <c r="EC109" s="21"/>
      <c r="ED109" s="21"/>
      <c r="EE109" s="21"/>
      <c r="EF109" s="21"/>
      <c r="EG109" s="23"/>
      <c r="EH109" s="1210"/>
      <c r="EI109" s="58"/>
      <c r="EJ109" s="404"/>
      <c r="EK109" s="404"/>
      <c r="EL109" s="404"/>
      <c r="EM109" s="404"/>
      <c r="EN109" s="1204"/>
      <c r="EO109" s="58"/>
      <c r="EP109" s="404"/>
      <c r="EQ109" s="404"/>
      <c r="ER109" s="404"/>
      <c r="ES109" s="404"/>
      <c r="ET109" s="1204"/>
      <c r="EU109" s="58"/>
      <c r="EV109" s="404"/>
      <c r="EW109" s="404"/>
      <c r="EX109" s="404"/>
      <c r="EY109" s="404"/>
      <c r="EZ109" s="1204"/>
      <c r="FA109" s="58"/>
      <c r="FB109" s="404"/>
      <c r="FC109" s="404"/>
      <c r="FD109" s="404"/>
      <c r="FE109" s="404"/>
      <c r="FF109" s="1204"/>
      <c r="FG109" s="58"/>
      <c r="FH109" s="404"/>
      <c r="FI109" s="404"/>
      <c r="FJ109" s="404"/>
      <c r="FK109" s="404"/>
      <c r="FL109" s="1204"/>
      <c r="FM109" s="761" t="s">
        <v>1279</v>
      </c>
      <c r="FN109" s="404" t="s">
        <v>93</v>
      </c>
      <c r="FO109" s="404" t="s">
        <v>90</v>
      </c>
      <c r="FP109" s="404" t="s">
        <v>94</v>
      </c>
      <c r="FQ109" s="404">
        <v>76</v>
      </c>
      <c r="FR109" s="1204"/>
      <c r="FS109" s="58"/>
      <c r="FT109" s="404"/>
      <c r="FU109" s="404"/>
      <c r="FV109" s="404"/>
      <c r="FW109" s="404"/>
      <c r="FX109" s="1204"/>
      <c r="FY109" s="58"/>
      <c r="FZ109" s="404"/>
      <c r="GA109" s="404"/>
      <c r="GB109" s="404"/>
      <c r="GC109" s="404"/>
      <c r="GD109" s="1204"/>
      <c r="GE109" s="21"/>
      <c r="GF109" s="21"/>
      <c r="GG109" s="21"/>
      <c r="GH109" s="21"/>
      <c r="GI109" s="21"/>
      <c r="GJ109" s="21"/>
      <c r="GK109" s="21"/>
      <c r="GL109" s="21"/>
      <c r="GM109" s="21"/>
      <c r="GN109" s="21"/>
      <c r="GO109" s="21"/>
      <c r="GP109" s="21"/>
      <c r="GQ109" s="21"/>
      <c r="GR109" s="21"/>
      <c r="GS109" s="21"/>
      <c r="GT109" s="21"/>
      <c r="GU109" s="1230"/>
      <c r="GV109" s="358"/>
      <c r="GW109" s="234" t="s">
        <v>1072</v>
      </c>
      <c r="GX109" s="262"/>
      <c r="GY109" s="271"/>
    </row>
    <row r="110" spans="1:207" x14ac:dyDescent="0.25">
      <c r="A110" s="404">
        <v>107</v>
      </c>
      <c r="B110" s="346"/>
      <c r="C110" s="908"/>
      <c r="D110" s="404"/>
      <c r="E110" s="404"/>
      <c r="F110" s="404"/>
      <c r="G110" s="67"/>
      <c r="H110" s="1221"/>
      <c r="I110" s="908"/>
      <c r="J110" s="404"/>
      <c r="K110" s="404"/>
      <c r="L110" s="404"/>
      <c r="M110" s="67"/>
      <c r="N110" s="1210"/>
      <c r="O110" s="908"/>
      <c r="P110" s="404"/>
      <c r="Q110" s="404"/>
      <c r="R110" s="404"/>
      <c r="S110" s="67"/>
      <c r="T110" s="1210"/>
      <c r="U110" s="908"/>
      <c r="V110" s="404"/>
      <c r="W110" s="404"/>
      <c r="X110" s="404"/>
      <c r="Y110" s="67"/>
      <c r="Z110" s="1210"/>
      <c r="AA110" s="516"/>
      <c r="AB110" s="404"/>
      <c r="AC110" s="404"/>
      <c r="AD110" s="75"/>
      <c r="AE110" s="76"/>
      <c r="AF110" s="1210"/>
      <c r="AG110" s="87"/>
      <c r="AH110" s="404"/>
      <c r="AI110" s="404"/>
      <c r="AJ110" s="75"/>
      <c r="AK110" s="76"/>
      <c r="AL110" s="1210"/>
      <c r="AM110" s="765"/>
      <c r="AN110" s="404"/>
      <c r="AO110" s="404"/>
      <c r="AP110" s="75"/>
      <c r="AQ110" s="76"/>
      <c r="AR110" s="1210"/>
      <c r="AS110" s="521"/>
      <c r="AT110" s="404"/>
      <c r="AU110" s="404"/>
      <c r="AV110" s="404"/>
      <c r="AW110" s="67"/>
      <c r="AX110" s="1210"/>
      <c r="AY110" s="521"/>
      <c r="AZ110" s="404"/>
      <c r="BA110" s="404"/>
      <c r="BB110" s="404"/>
      <c r="BC110" s="67"/>
      <c r="BD110" s="1210"/>
      <c r="BE110" s="765"/>
      <c r="BF110" s="404"/>
      <c r="BG110" s="404"/>
      <c r="BH110" s="75"/>
      <c r="BI110" s="76"/>
      <c r="BJ110" s="1210"/>
      <c r="BK110" s="8"/>
      <c r="BL110" s="8"/>
      <c r="BM110" s="8"/>
      <c r="BN110" s="234"/>
      <c r="BO110" s="234"/>
      <c r="BP110" s="21"/>
      <c r="BQ110" s="23"/>
      <c r="BR110" s="1210"/>
      <c r="BS110" s="58"/>
      <c r="BT110" s="404"/>
      <c r="BU110" s="404"/>
      <c r="BV110" s="404"/>
      <c r="BW110" s="67"/>
      <c r="BX110" s="1210"/>
      <c r="BY110" s="516"/>
      <c r="BZ110" s="404"/>
      <c r="CA110" s="404"/>
      <c r="CB110" s="75"/>
      <c r="CC110" s="76"/>
      <c r="CD110" s="1210"/>
      <c r="CE110" s="516"/>
      <c r="CF110" s="404"/>
      <c r="CG110" s="404"/>
      <c r="CH110" s="75"/>
      <c r="CI110" s="76"/>
      <c r="CJ110" s="1210"/>
      <c r="CK110" s="516"/>
      <c r="CL110" s="404"/>
      <c r="CM110" s="404"/>
      <c r="CN110" s="75"/>
      <c r="CO110" s="76"/>
      <c r="CP110" s="1210"/>
      <c r="CQ110" s="516"/>
      <c r="CR110" s="404"/>
      <c r="CS110" s="404"/>
      <c r="CT110" s="75"/>
      <c r="CU110" s="76"/>
      <c r="CV110" s="1210"/>
      <c r="CW110" s="516"/>
      <c r="CX110" s="404"/>
      <c r="CY110" s="404"/>
      <c r="CZ110" s="75"/>
      <c r="DA110" s="76"/>
      <c r="DB110" s="1210"/>
      <c r="DC110" s="516"/>
      <c r="DD110" s="404"/>
      <c r="DE110" s="404"/>
      <c r="DF110" s="75"/>
      <c r="DG110" s="76"/>
      <c r="DH110" s="1210"/>
      <c r="DI110" s="516"/>
      <c r="DJ110" s="404"/>
      <c r="DK110" s="404"/>
      <c r="DL110" s="75"/>
      <c r="DM110" s="76"/>
      <c r="DN110" s="1210"/>
      <c r="DO110" s="516"/>
      <c r="DP110" s="404"/>
      <c r="DQ110" s="404"/>
      <c r="DR110" s="75"/>
      <c r="DS110" s="76"/>
      <c r="DT110" s="1210"/>
      <c r="DU110" s="516"/>
      <c r="DV110" s="404"/>
      <c r="DW110" s="404"/>
      <c r="DX110" s="75"/>
      <c r="DY110" s="76"/>
      <c r="DZ110" s="1210"/>
      <c r="EA110" s="21"/>
      <c r="EB110" s="21"/>
      <c r="EC110" s="21"/>
      <c r="ED110" s="21"/>
      <c r="EE110" s="21"/>
      <c r="EF110" s="21"/>
      <c r="EG110" s="23"/>
      <c r="EH110" s="1210"/>
      <c r="EI110" s="58"/>
      <c r="EJ110" s="404"/>
      <c r="EK110" s="404"/>
      <c r="EL110" s="404"/>
      <c r="EM110" s="404"/>
      <c r="EN110" s="1204"/>
      <c r="EO110" s="58"/>
      <c r="EP110" s="404"/>
      <c r="EQ110" s="404"/>
      <c r="ER110" s="404"/>
      <c r="ES110" s="404"/>
      <c r="ET110" s="1204"/>
      <c r="EU110" s="58"/>
      <c r="EV110" s="404"/>
      <c r="EW110" s="404"/>
      <c r="EX110" s="404"/>
      <c r="EY110" s="404"/>
      <c r="EZ110" s="1204"/>
      <c r="FA110" s="58"/>
      <c r="FB110" s="404"/>
      <c r="FC110" s="404"/>
      <c r="FD110" s="404"/>
      <c r="FE110" s="404"/>
      <c r="FF110" s="1204"/>
      <c r="FG110" s="58"/>
      <c r="FH110" s="404"/>
      <c r="FI110" s="404"/>
      <c r="FJ110" s="404"/>
      <c r="FK110" s="404"/>
      <c r="FL110" s="1204"/>
      <c r="FM110" s="58"/>
      <c r="FN110" s="404"/>
      <c r="FO110" s="404"/>
      <c r="FP110" s="404"/>
      <c r="FQ110" s="404"/>
      <c r="FR110" s="1204"/>
      <c r="FS110" s="58"/>
      <c r="FT110" s="404"/>
      <c r="FU110" s="404"/>
      <c r="FV110" s="404"/>
      <c r="FW110" s="404"/>
      <c r="FX110" s="1204"/>
      <c r="FY110" s="58"/>
      <c r="FZ110" s="404"/>
      <c r="GA110" s="404"/>
      <c r="GB110" s="404"/>
      <c r="GC110" s="404"/>
      <c r="GD110" s="1204"/>
      <c r="GE110" s="21"/>
      <c r="GF110" s="21"/>
      <c r="GG110" s="21"/>
      <c r="GH110" s="21"/>
      <c r="GI110" s="21"/>
      <c r="GJ110" s="21"/>
      <c r="GK110" s="21"/>
      <c r="GL110" s="21"/>
      <c r="GM110" s="21"/>
      <c r="GN110" s="21"/>
      <c r="GO110" s="21"/>
      <c r="GP110" s="21"/>
      <c r="GQ110" s="21"/>
      <c r="GR110" s="21"/>
      <c r="GS110" s="21"/>
      <c r="GT110" s="21"/>
      <c r="GU110" s="1230"/>
      <c r="GV110" s="358"/>
      <c r="GW110" s="234" t="s">
        <v>1072</v>
      </c>
      <c r="GX110" s="262"/>
      <c r="GY110" s="271"/>
    </row>
    <row r="111" spans="1:207" x14ac:dyDescent="0.25">
      <c r="A111" s="404">
        <v>108</v>
      </c>
      <c r="B111" s="346"/>
      <c r="C111" s="908"/>
      <c r="D111" s="404"/>
      <c r="E111" s="404"/>
      <c r="F111" s="404"/>
      <c r="G111" s="67"/>
      <c r="H111" s="1221"/>
      <c r="I111" s="908"/>
      <c r="J111" s="404"/>
      <c r="K111" s="404"/>
      <c r="L111" s="404"/>
      <c r="M111" s="67"/>
      <c r="N111" s="1210"/>
      <c r="O111" s="908"/>
      <c r="P111" s="404"/>
      <c r="Q111" s="404"/>
      <c r="R111" s="404"/>
      <c r="S111" s="67"/>
      <c r="T111" s="1210"/>
      <c r="U111" s="908"/>
      <c r="V111" s="404"/>
      <c r="W111" s="404"/>
      <c r="X111" s="404"/>
      <c r="Y111" s="67"/>
      <c r="Z111" s="1210"/>
      <c r="AA111" s="516"/>
      <c r="AB111" s="404"/>
      <c r="AC111" s="404"/>
      <c r="AD111" s="75"/>
      <c r="AE111" s="76"/>
      <c r="AF111" s="1210"/>
      <c r="AG111" s="87"/>
      <c r="AH111" s="404"/>
      <c r="AI111" s="404"/>
      <c r="AJ111" s="75"/>
      <c r="AK111" s="76"/>
      <c r="AL111" s="1210"/>
      <c r="AM111" s="765"/>
      <c r="AN111" s="404"/>
      <c r="AO111" s="404"/>
      <c r="AP111" s="75"/>
      <c r="AQ111" s="76"/>
      <c r="AR111" s="1210"/>
      <c r="AS111" s="521"/>
      <c r="AT111" s="404"/>
      <c r="AU111" s="404"/>
      <c r="AV111" s="404"/>
      <c r="AW111" s="67"/>
      <c r="AX111" s="1210"/>
      <c r="AY111" s="521"/>
      <c r="AZ111" s="404"/>
      <c r="BA111" s="404"/>
      <c r="BB111" s="404"/>
      <c r="BC111" s="67"/>
      <c r="BD111" s="1210"/>
      <c r="BE111" s="765"/>
      <c r="BF111" s="404"/>
      <c r="BG111" s="404"/>
      <c r="BH111" s="75"/>
      <c r="BI111" s="76"/>
      <c r="BJ111" s="1210"/>
      <c r="BK111" s="8"/>
      <c r="BL111" s="8"/>
      <c r="BM111" s="8"/>
      <c r="BN111" s="234"/>
      <c r="BO111" s="234"/>
      <c r="BP111" s="21"/>
      <c r="BQ111" s="23"/>
      <c r="BR111" s="1210"/>
      <c r="BS111" s="58"/>
      <c r="BT111" s="404"/>
      <c r="BU111" s="404"/>
      <c r="BV111" s="404"/>
      <c r="BW111" s="67"/>
      <c r="BX111" s="1210"/>
      <c r="BY111" s="516"/>
      <c r="BZ111" s="404"/>
      <c r="CA111" s="404"/>
      <c r="CB111" s="75"/>
      <c r="CC111" s="76"/>
      <c r="CD111" s="1210"/>
      <c r="CE111" s="516"/>
      <c r="CF111" s="404"/>
      <c r="CG111" s="404"/>
      <c r="CH111" s="75"/>
      <c r="CI111" s="76"/>
      <c r="CJ111" s="1210"/>
      <c r="CK111" s="516"/>
      <c r="CL111" s="404"/>
      <c r="CM111" s="404"/>
      <c r="CN111" s="75"/>
      <c r="CO111" s="76"/>
      <c r="CP111" s="1210"/>
      <c r="CQ111" s="516"/>
      <c r="CR111" s="404"/>
      <c r="CS111" s="404"/>
      <c r="CT111" s="75"/>
      <c r="CU111" s="76"/>
      <c r="CV111" s="1210"/>
      <c r="CW111" s="516"/>
      <c r="CX111" s="404"/>
      <c r="CY111" s="404"/>
      <c r="CZ111" s="75"/>
      <c r="DA111" s="76"/>
      <c r="DB111" s="1210"/>
      <c r="DC111" s="516"/>
      <c r="DD111" s="404"/>
      <c r="DE111" s="404"/>
      <c r="DF111" s="75"/>
      <c r="DG111" s="76"/>
      <c r="DH111" s="1210"/>
      <c r="DI111" s="516"/>
      <c r="DJ111" s="404"/>
      <c r="DK111" s="404"/>
      <c r="DL111" s="75"/>
      <c r="DM111" s="76"/>
      <c r="DN111" s="1210"/>
      <c r="DO111" s="516"/>
      <c r="DP111" s="404"/>
      <c r="DQ111" s="404"/>
      <c r="DR111" s="75"/>
      <c r="DS111" s="76"/>
      <c r="DT111" s="1210"/>
      <c r="DU111" s="516"/>
      <c r="DV111" s="404"/>
      <c r="DW111" s="404"/>
      <c r="DX111" s="75"/>
      <c r="DY111" s="76"/>
      <c r="DZ111" s="1210"/>
      <c r="EA111" s="21"/>
      <c r="EB111" s="21"/>
      <c r="EC111" s="21"/>
      <c r="ED111" s="21"/>
      <c r="EE111" s="21"/>
      <c r="EF111" s="21"/>
      <c r="EG111" s="23"/>
      <c r="EH111" s="1210"/>
      <c r="EI111" s="58"/>
      <c r="EJ111" s="404"/>
      <c r="EK111" s="404"/>
      <c r="EL111" s="404"/>
      <c r="EM111" s="404"/>
      <c r="EN111" s="1204"/>
      <c r="EO111" s="58"/>
      <c r="EP111" s="404"/>
      <c r="EQ111" s="404"/>
      <c r="ER111" s="404"/>
      <c r="ES111" s="404"/>
      <c r="ET111" s="1204"/>
      <c r="EU111" s="58"/>
      <c r="EV111" s="404"/>
      <c r="EW111" s="404"/>
      <c r="EX111" s="404"/>
      <c r="EY111" s="404"/>
      <c r="EZ111" s="1204"/>
      <c r="FA111" s="58"/>
      <c r="FB111" s="404"/>
      <c r="FC111" s="404"/>
      <c r="FD111" s="404"/>
      <c r="FE111" s="404"/>
      <c r="FF111" s="1204"/>
      <c r="FG111" s="58"/>
      <c r="FH111" s="404"/>
      <c r="FI111" s="404"/>
      <c r="FJ111" s="404"/>
      <c r="FK111" s="404"/>
      <c r="FL111" s="1204"/>
      <c r="FM111" s="58"/>
      <c r="FN111" s="404"/>
      <c r="FO111" s="404"/>
      <c r="FP111" s="404"/>
      <c r="FQ111" s="404"/>
      <c r="FR111" s="1204"/>
      <c r="FS111" s="58"/>
      <c r="FT111" s="404"/>
      <c r="FU111" s="404"/>
      <c r="FV111" s="404"/>
      <c r="FW111" s="404"/>
      <c r="FX111" s="1204"/>
      <c r="FY111" s="58"/>
      <c r="FZ111" s="404"/>
      <c r="GA111" s="404"/>
      <c r="GB111" s="404"/>
      <c r="GC111" s="404"/>
      <c r="GD111" s="1204"/>
      <c r="GE111" s="21"/>
      <c r="GF111" s="21"/>
      <c r="GG111" s="21"/>
      <c r="GH111" s="21"/>
      <c r="GI111" s="21"/>
      <c r="GJ111" s="21"/>
      <c r="GK111" s="21"/>
      <c r="GL111" s="21"/>
      <c r="GM111" s="21"/>
      <c r="GN111" s="21"/>
      <c r="GO111" s="21"/>
      <c r="GP111" s="21"/>
      <c r="GQ111" s="21"/>
      <c r="GR111" s="21"/>
      <c r="GS111" s="21"/>
      <c r="GT111" s="21"/>
      <c r="GU111" s="1230"/>
      <c r="GV111" s="358"/>
      <c r="GW111" s="234" t="s">
        <v>1072</v>
      </c>
      <c r="GX111" s="262"/>
      <c r="GY111" s="271"/>
    </row>
    <row r="112" spans="1:207" x14ac:dyDescent="0.25">
      <c r="A112" s="404">
        <v>109</v>
      </c>
      <c r="B112" s="346"/>
      <c r="C112" s="908"/>
      <c r="D112" s="404"/>
      <c r="E112" s="404"/>
      <c r="F112" s="404"/>
      <c r="G112" s="67"/>
      <c r="H112" s="1221"/>
      <c r="I112" s="908"/>
      <c r="J112" s="404"/>
      <c r="K112" s="404"/>
      <c r="L112" s="404"/>
      <c r="M112" s="67"/>
      <c r="N112" s="1210"/>
      <c r="O112" s="908"/>
      <c r="P112" s="404"/>
      <c r="Q112" s="404"/>
      <c r="R112" s="404"/>
      <c r="S112" s="67"/>
      <c r="T112" s="1210"/>
      <c r="U112" s="908"/>
      <c r="V112" s="404"/>
      <c r="W112" s="404"/>
      <c r="X112" s="404"/>
      <c r="Y112" s="67"/>
      <c r="Z112" s="1210"/>
      <c r="AA112" s="516"/>
      <c r="AB112" s="404"/>
      <c r="AC112" s="404"/>
      <c r="AD112" s="75"/>
      <c r="AE112" s="76"/>
      <c r="AF112" s="1210"/>
      <c r="AG112" s="87"/>
      <c r="AH112" s="404"/>
      <c r="AI112" s="404"/>
      <c r="AJ112" s="75"/>
      <c r="AK112" s="76"/>
      <c r="AL112" s="1210"/>
      <c r="AM112" s="516"/>
      <c r="AN112" s="404"/>
      <c r="AO112" s="404"/>
      <c r="AP112" s="75"/>
      <c r="AQ112" s="76"/>
      <c r="AR112" s="1210"/>
      <c r="AS112" s="521"/>
      <c r="AT112" s="404"/>
      <c r="AU112" s="404"/>
      <c r="AV112" s="404"/>
      <c r="AW112" s="67"/>
      <c r="AX112" s="1210"/>
      <c r="AY112" s="521"/>
      <c r="AZ112" s="404"/>
      <c r="BA112" s="404"/>
      <c r="BB112" s="404"/>
      <c r="BC112" s="67"/>
      <c r="BD112" s="1210"/>
      <c r="BE112" s="516"/>
      <c r="BF112" s="404"/>
      <c r="BG112" s="404"/>
      <c r="BH112" s="75"/>
      <c r="BI112" s="76"/>
      <c r="BJ112" s="1210"/>
      <c r="BK112" s="8"/>
      <c r="BL112" s="8"/>
      <c r="BM112" s="8"/>
      <c r="BN112" s="234"/>
      <c r="BO112" s="234"/>
      <c r="BP112" s="21"/>
      <c r="BQ112" s="23"/>
      <c r="BR112" s="1210"/>
      <c r="BS112" s="58"/>
      <c r="BT112" s="404"/>
      <c r="BU112" s="404"/>
      <c r="BV112" s="404"/>
      <c r="BW112" s="67"/>
      <c r="BX112" s="1210"/>
      <c r="BY112" s="516"/>
      <c r="BZ112" s="404"/>
      <c r="CA112" s="404"/>
      <c r="CB112" s="75"/>
      <c r="CC112" s="76"/>
      <c r="CD112" s="1210"/>
      <c r="CE112" s="516"/>
      <c r="CF112" s="404"/>
      <c r="CG112" s="404"/>
      <c r="CH112" s="75"/>
      <c r="CI112" s="76"/>
      <c r="CJ112" s="1210"/>
      <c r="CK112" s="516"/>
      <c r="CL112" s="404"/>
      <c r="CM112" s="404"/>
      <c r="CN112" s="75"/>
      <c r="CO112" s="76"/>
      <c r="CP112" s="1210"/>
      <c r="CQ112" s="516"/>
      <c r="CR112" s="404"/>
      <c r="CS112" s="404"/>
      <c r="CT112" s="75"/>
      <c r="CU112" s="76"/>
      <c r="CV112" s="1210"/>
      <c r="CW112" s="516"/>
      <c r="CX112" s="404"/>
      <c r="CY112" s="404"/>
      <c r="CZ112" s="75"/>
      <c r="DA112" s="76"/>
      <c r="DB112" s="1210"/>
      <c r="DC112" s="516"/>
      <c r="DD112" s="404"/>
      <c r="DE112" s="404"/>
      <c r="DF112" s="75"/>
      <c r="DG112" s="76"/>
      <c r="DH112" s="1210"/>
      <c r="DI112" s="516"/>
      <c r="DJ112" s="404"/>
      <c r="DK112" s="404"/>
      <c r="DL112" s="75"/>
      <c r="DM112" s="76"/>
      <c r="DN112" s="1210"/>
      <c r="DO112" s="516"/>
      <c r="DP112" s="404"/>
      <c r="DQ112" s="404"/>
      <c r="DR112" s="75"/>
      <c r="DS112" s="76"/>
      <c r="DT112" s="1210"/>
      <c r="DU112" s="516"/>
      <c r="DV112" s="404"/>
      <c r="DW112" s="404"/>
      <c r="DX112" s="75"/>
      <c r="DY112" s="76"/>
      <c r="DZ112" s="1210"/>
      <c r="EA112" s="21"/>
      <c r="EB112" s="21"/>
      <c r="EC112" s="21"/>
      <c r="ED112" s="21"/>
      <c r="EE112" s="21"/>
      <c r="EF112" s="21"/>
      <c r="EG112" s="23"/>
      <c r="EH112" s="1210"/>
      <c r="EI112" s="58"/>
      <c r="EJ112" s="404"/>
      <c r="EK112" s="404"/>
      <c r="EL112" s="404"/>
      <c r="EM112" s="404"/>
      <c r="EN112" s="1204"/>
      <c r="EO112" s="58"/>
      <c r="EP112" s="404"/>
      <c r="EQ112" s="404"/>
      <c r="ER112" s="404"/>
      <c r="ES112" s="404"/>
      <c r="ET112" s="1204"/>
      <c r="EU112" s="58"/>
      <c r="EV112" s="404"/>
      <c r="EW112" s="404"/>
      <c r="EX112" s="404"/>
      <c r="EY112" s="404"/>
      <c r="EZ112" s="1204"/>
      <c r="FA112" s="58"/>
      <c r="FB112" s="404"/>
      <c r="FC112" s="404"/>
      <c r="FD112" s="404"/>
      <c r="FE112" s="404"/>
      <c r="FF112" s="1204"/>
      <c r="FG112" s="58"/>
      <c r="FH112" s="404"/>
      <c r="FI112" s="404"/>
      <c r="FJ112" s="404"/>
      <c r="FK112" s="404"/>
      <c r="FL112" s="1204"/>
      <c r="FM112" s="58"/>
      <c r="FN112" s="404"/>
      <c r="FO112" s="404"/>
      <c r="FP112" s="404"/>
      <c r="FQ112" s="404"/>
      <c r="FR112" s="1204"/>
      <c r="FS112" s="58"/>
      <c r="FT112" s="404"/>
      <c r="FU112" s="404"/>
      <c r="FV112" s="404"/>
      <c r="FW112" s="404"/>
      <c r="FX112" s="1204"/>
      <c r="FY112" s="58"/>
      <c r="FZ112" s="404"/>
      <c r="GA112" s="404"/>
      <c r="GB112" s="404"/>
      <c r="GC112" s="404"/>
      <c r="GD112" s="1204"/>
      <c r="GE112" s="21"/>
      <c r="GF112" s="21"/>
      <c r="GG112" s="21"/>
      <c r="GH112" s="21"/>
      <c r="GI112" s="21"/>
      <c r="GJ112" s="21"/>
      <c r="GK112" s="21"/>
      <c r="GL112" s="21"/>
      <c r="GM112" s="21"/>
      <c r="GN112" s="21"/>
      <c r="GO112" s="21"/>
      <c r="GP112" s="21"/>
      <c r="GQ112" s="21"/>
      <c r="GR112" s="21"/>
      <c r="GS112" s="21"/>
      <c r="GT112" s="21"/>
      <c r="GU112" s="1230"/>
      <c r="GV112" s="216"/>
      <c r="GW112" s="234" t="s">
        <v>1072</v>
      </c>
      <c r="GX112" s="262"/>
      <c r="GY112" s="271"/>
    </row>
    <row r="113" spans="1:207" x14ac:dyDescent="0.25">
      <c r="A113" s="404">
        <v>110</v>
      </c>
      <c r="B113" s="346"/>
      <c r="C113" s="908"/>
      <c r="D113" s="404"/>
      <c r="E113" s="404"/>
      <c r="F113" s="404"/>
      <c r="G113" s="67"/>
      <c r="H113" s="1221"/>
      <c r="I113" s="908"/>
      <c r="J113" s="404"/>
      <c r="K113" s="404"/>
      <c r="L113" s="404"/>
      <c r="M113" s="67"/>
      <c r="N113" s="1210"/>
      <c r="O113" s="908"/>
      <c r="P113" s="404"/>
      <c r="Q113" s="404"/>
      <c r="R113" s="404"/>
      <c r="S113" s="67"/>
      <c r="T113" s="1210"/>
      <c r="U113" s="908"/>
      <c r="V113" s="404"/>
      <c r="W113" s="404"/>
      <c r="X113" s="404"/>
      <c r="Y113" s="67"/>
      <c r="Z113" s="1210"/>
      <c r="AA113" s="516"/>
      <c r="AB113" s="404"/>
      <c r="AC113" s="404"/>
      <c r="AD113" s="75"/>
      <c r="AE113" s="76"/>
      <c r="AF113" s="1210"/>
      <c r="AG113" s="87"/>
      <c r="AH113" s="404"/>
      <c r="AI113" s="404"/>
      <c r="AJ113" s="75"/>
      <c r="AK113" s="76"/>
      <c r="AL113" s="1210"/>
      <c r="AM113" s="516"/>
      <c r="AN113" s="404"/>
      <c r="AO113" s="404"/>
      <c r="AP113" s="75"/>
      <c r="AQ113" s="76"/>
      <c r="AR113" s="1210"/>
      <c r="AS113" s="521"/>
      <c r="AT113" s="404"/>
      <c r="AU113" s="404"/>
      <c r="AV113" s="404"/>
      <c r="AW113" s="67"/>
      <c r="AX113" s="1210"/>
      <c r="AY113" s="521"/>
      <c r="AZ113" s="404"/>
      <c r="BA113" s="404"/>
      <c r="BB113" s="404"/>
      <c r="BC113" s="67"/>
      <c r="BD113" s="1210"/>
      <c r="BE113" s="516"/>
      <c r="BF113" s="404"/>
      <c r="BG113" s="404"/>
      <c r="BH113" s="75"/>
      <c r="BI113" s="76"/>
      <c r="BJ113" s="1210"/>
      <c r="BK113" s="8"/>
      <c r="BL113" s="8"/>
      <c r="BM113" s="8"/>
      <c r="BN113" s="234"/>
      <c r="BO113" s="234"/>
      <c r="BP113" s="21"/>
      <c r="BQ113" s="23"/>
      <c r="BR113" s="1210"/>
      <c r="BS113" s="58"/>
      <c r="BT113" s="404"/>
      <c r="BU113" s="404"/>
      <c r="BV113" s="404"/>
      <c r="BW113" s="67"/>
      <c r="BX113" s="1210"/>
      <c r="BY113" s="516"/>
      <c r="BZ113" s="404"/>
      <c r="CA113" s="404"/>
      <c r="CB113" s="75"/>
      <c r="CC113" s="76"/>
      <c r="CD113" s="1210"/>
      <c r="CE113" s="516"/>
      <c r="CF113" s="404"/>
      <c r="CG113" s="404"/>
      <c r="CH113" s="75"/>
      <c r="CI113" s="76"/>
      <c r="CJ113" s="1210"/>
      <c r="CK113" s="516"/>
      <c r="CL113" s="404"/>
      <c r="CM113" s="404"/>
      <c r="CN113" s="75"/>
      <c r="CO113" s="76"/>
      <c r="CP113" s="1210"/>
      <c r="CQ113" s="516"/>
      <c r="CR113" s="404"/>
      <c r="CS113" s="404"/>
      <c r="CT113" s="75"/>
      <c r="CU113" s="76"/>
      <c r="CV113" s="1210"/>
      <c r="CW113" s="516"/>
      <c r="CX113" s="404"/>
      <c r="CY113" s="404"/>
      <c r="CZ113" s="75"/>
      <c r="DA113" s="76"/>
      <c r="DB113" s="1210"/>
      <c r="DC113" s="516"/>
      <c r="DD113" s="404"/>
      <c r="DE113" s="404"/>
      <c r="DF113" s="75"/>
      <c r="DG113" s="76"/>
      <c r="DH113" s="1210"/>
      <c r="DI113" s="516"/>
      <c r="DJ113" s="404"/>
      <c r="DK113" s="404"/>
      <c r="DL113" s="75"/>
      <c r="DM113" s="76"/>
      <c r="DN113" s="1210"/>
      <c r="DO113" s="516"/>
      <c r="DP113" s="404"/>
      <c r="DQ113" s="404"/>
      <c r="DR113" s="75"/>
      <c r="DS113" s="76"/>
      <c r="DT113" s="1210"/>
      <c r="DU113" s="516"/>
      <c r="DV113" s="404"/>
      <c r="DW113" s="404"/>
      <c r="DX113" s="75"/>
      <c r="DY113" s="76"/>
      <c r="DZ113" s="1210"/>
      <c r="EA113" s="21"/>
      <c r="EB113" s="21"/>
      <c r="EC113" s="21"/>
      <c r="ED113" s="21"/>
      <c r="EE113" s="21"/>
      <c r="EF113" s="21"/>
      <c r="EG113" s="23"/>
      <c r="EH113" s="1210"/>
      <c r="EI113" s="58"/>
      <c r="EJ113" s="404"/>
      <c r="EK113" s="404"/>
      <c r="EL113" s="404"/>
      <c r="EM113" s="404"/>
      <c r="EN113" s="1204"/>
      <c r="EO113" s="58"/>
      <c r="EP113" s="404"/>
      <c r="EQ113" s="404"/>
      <c r="ER113" s="404"/>
      <c r="ES113" s="404"/>
      <c r="ET113" s="1204"/>
      <c r="EU113" s="58"/>
      <c r="EV113" s="404"/>
      <c r="EW113" s="404"/>
      <c r="EX113" s="404"/>
      <c r="EY113" s="404"/>
      <c r="EZ113" s="1204"/>
      <c r="FA113" s="58"/>
      <c r="FB113" s="404"/>
      <c r="FC113" s="404"/>
      <c r="FD113" s="404"/>
      <c r="FE113" s="404"/>
      <c r="FF113" s="1204"/>
      <c r="FG113" s="58"/>
      <c r="FH113" s="404"/>
      <c r="FI113" s="404"/>
      <c r="FJ113" s="404"/>
      <c r="FK113" s="404"/>
      <c r="FL113" s="1204"/>
      <c r="FM113" s="58"/>
      <c r="FN113" s="404"/>
      <c r="FO113" s="404"/>
      <c r="FP113" s="404"/>
      <c r="FQ113" s="404"/>
      <c r="FR113" s="1204"/>
      <c r="FS113" s="58"/>
      <c r="FT113" s="404"/>
      <c r="FU113" s="404"/>
      <c r="FV113" s="404"/>
      <c r="FW113" s="404"/>
      <c r="FX113" s="1204"/>
      <c r="FY113" s="58"/>
      <c r="FZ113" s="404"/>
      <c r="GA113" s="404"/>
      <c r="GB113" s="404"/>
      <c r="GC113" s="404"/>
      <c r="GD113" s="1204"/>
      <c r="GE113" s="21"/>
      <c r="GF113" s="21"/>
      <c r="GG113" s="21"/>
      <c r="GH113" s="21"/>
      <c r="GI113" s="21"/>
      <c r="GJ113" s="21"/>
      <c r="GK113" s="21"/>
      <c r="GL113" s="21"/>
      <c r="GM113" s="21"/>
      <c r="GN113" s="21"/>
      <c r="GO113" s="21"/>
      <c r="GP113" s="21"/>
      <c r="GQ113" s="21"/>
      <c r="GR113" s="21"/>
      <c r="GS113" s="21"/>
      <c r="GT113" s="21"/>
      <c r="GU113" s="1230"/>
      <c r="GV113" s="216"/>
      <c r="GW113" s="234" t="s">
        <v>1072</v>
      </c>
      <c r="GX113" s="262"/>
      <c r="GY113" s="271"/>
    </row>
    <row r="114" spans="1:207" ht="15.75" thickBot="1" x14ac:dyDescent="0.3">
      <c r="A114" s="404">
        <v>111</v>
      </c>
      <c r="B114" s="40"/>
      <c r="C114" s="521"/>
      <c r="D114" s="404"/>
      <c r="E114" s="404"/>
      <c r="F114" s="404"/>
      <c r="G114" s="67"/>
      <c r="H114" s="1221"/>
      <c r="I114" s="521"/>
      <c r="J114" s="404"/>
      <c r="K114" s="404"/>
      <c r="L114" s="404"/>
      <c r="M114" s="67"/>
      <c r="N114" s="1210"/>
      <c r="O114" s="521"/>
      <c r="P114" s="404"/>
      <c r="Q114" s="404"/>
      <c r="R114" s="404"/>
      <c r="S114" s="67"/>
      <c r="T114" s="1210"/>
      <c r="U114" s="521"/>
      <c r="V114" s="404"/>
      <c r="W114" s="404"/>
      <c r="X114" s="404"/>
      <c r="Y114" s="67"/>
      <c r="Z114" s="1210"/>
      <c r="AA114" s="516"/>
      <c r="AB114" s="404"/>
      <c r="AC114" s="404"/>
      <c r="AD114" s="75"/>
      <c r="AE114" s="76"/>
      <c r="AF114" s="1210"/>
      <c r="AG114" s="87"/>
      <c r="AH114" s="404"/>
      <c r="AI114" s="404"/>
      <c r="AJ114" s="75"/>
      <c r="AK114" s="76"/>
      <c r="AL114" s="1210"/>
      <c r="AM114" s="516"/>
      <c r="AN114" s="404"/>
      <c r="AO114" s="404"/>
      <c r="AP114" s="75"/>
      <c r="AQ114" s="76"/>
      <c r="AR114" s="1210"/>
      <c r="AS114" s="521"/>
      <c r="AT114" s="404"/>
      <c r="AU114" s="404"/>
      <c r="AV114" s="404"/>
      <c r="AW114" s="67"/>
      <c r="AX114" s="1210"/>
      <c r="AY114" s="521"/>
      <c r="AZ114" s="404"/>
      <c r="BA114" s="404"/>
      <c r="BB114" s="404"/>
      <c r="BC114" s="67"/>
      <c r="BD114" s="1210"/>
      <c r="BE114" s="516"/>
      <c r="BF114" s="404"/>
      <c r="BG114" s="404"/>
      <c r="BH114" s="75"/>
      <c r="BI114" s="76"/>
      <c r="BJ114" s="1210"/>
      <c r="BK114" s="21"/>
      <c r="BL114" s="9"/>
      <c r="BM114" s="234"/>
      <c r="BN114" s="234"/>
      <c r="BO114" s="234"/>
      <c r="BP114" s="21"/>
      <c r="BQ114" s="23"/>
      <c r="BR114" s="1210"/>
      <c r="BS114" s="58"/>
      <c r="BT114" s="404"/>
      <c r="BU114" s="404"/>
      <c r="BV114" s="404"/>
      <c r="BW114" s="67"/>
      <c r="BX114" s="1210"/>
      <c r="BY114" s="516"/>
      <c r="BZ114" s="404"/>
      <c r="CA114" s="404"/>
      <c r="CB114" s="75"/>
      <c r="CC114" s="76"/>
      <c r="CD114" s="1210"/>
      <c r="CE114" s="516"/>
      <c r="CF114" s="404"/>
      <c r="CG114" s="404"/>
      <c r="CH114" s="75"/>
      <c r="CI114" s="76"/>
      <c r="CJ114" s="1210"/>
      <c r="CK114" s="516"/>
      <c r="CL114" s="404"/>
      <c r="CM114" s="404"/>
      <c r="CN114" s="75"/>
      <c r="CO114" s="76"/>
      <c r="CP114" s="1210"/>
      <c r="CQ114" s="516"/>
      <c r="CR114" s="404"/>
      <c r="CS114" s="404"/>
      <c r="CT114" s="75"/>
      <c r="CU114" s="76"/>
      <c r="CV114" s="1210"/>
      <c r="CW114" s="516"/>
      <c r="CX114" s="404"/>
      <c r="CY114" s="404"/>
      <c r="CZ114" s="75"/>
      <c r="DA114" s="76"/>
      <c r="DB114" s="1210"/>
      <c r="DC114" s="516"/>
      <c r="DD114" s="404"/>
      <c r="DE114" s="404"/>
      <c r="DF114" s="75"/>
      <c r="DG114" s="76"/>
      <c r="DH114" s="1210"/>
      <c r="DI114" s="516"/>
      <c r="DJ114" s="404"/>
      <c r="DK114" s="404"/>
      <c r="DL114" s="75"/>
      <c r="DM114" s="76"/>
      <c r="DN114" s="1210"/>
      <c r="DO114" s="516"/>
      <c r="DP114" s="404"/>
      <c r="DQ114" s="404"/>
      <c r="DR114" s="75"/>
      <c r="DS114" s="76"/>
      <c r="DT114" s="1210"/>
      <c r="DU114" s="516"/>
      <c r="DV114" s="404"/>
      <c r="DW114" s="404"/>
      <c r="DX114" s="75"/>
      <c r="DY114" s="76"/>
      <c r="DZ114" s="1210"/>
      <c r="EA114" s="21"/>
      <c r="EB114" s="21"/>
      <c r="EC114" s="21"/>
      <c r="ED114" s="21"/>
      <c r="EE114" s="21"/>
      <c r="EF114" s="21"/>
      <c r="EG114" s="23"/>
      <c r="EH114" s="1210"/>
      <c r="EI114" s="58"/>
      <c r="EJ114" s="404"/>
      <c r="EK114" s="404"/>
      <c r="EL114" s="404"/>
      <c r="EM114" s="404"/>
      <c r="EN114" s="1204"/>
      <c r="EO114" s="58"/>
      <c r="EP114" s="404"/>
      <c r="EQ114" s="404"/>
      <c r="ER114" s="404"/>
      <c r="ES114" s="404"/>
      <c r="ET114" s="1204"/>
      <c r="EU114" s="58"/>
      <c r="EV114" s="404"/>
      <c r="EW114" s="404"/>
      <c r="EX114" s="404"/>
      <c r="EY114" s="404"/>
      <c r="EZ114" s="1204"/>
      <c r="FA114" s="58"/>
      <c r="FB114" s="404"/>
      <c r="FC114" s="404"/>
      <c r="FD114" s="404"/>
      <c r="FE114" s="404"/>
      <c r="FF114" s="1204"/>
      <c r="FG114" s="58"/>
      <c r="FH114" s="404"/>
      <c r="FI114" s="404"/>
      <c r="FJ114" s="404"/>
      <c r="FK114" s="404"/>
      <c r="FL114" s="1204"/>
      <c r="FM114" s="58"/>
      <c r="FN114" s="404"/>
      <c r="FO114" s="404"/>
      <c r="FP114" s="404"/>
      <c r="FQ114" s="404"/>
      <c r="FR114" s="1204"/>
      <c r="FS114" s="58"/>
      <c r="FT114" s="404"/>
      <c r="FU114" s="404"/>
      <c r="FV114" s="404"/>
      <c r="FW114" s="404"/>
      <c r="FX114" s="1204"/>
      <c r="FY114" s="58"/>
      <c r="FZ114" s="404"/>
      <c r="GA114" s="404"/>
      <c r="GB114" s="404"/>
      <c r="GC114" s="404"/>
      <c r="GD114" s="1204"/>
      <c r="GE114" s="21"/>
      <c r="GF114" s="21"/>
      <c r="GG114" s="21"/>
      <c r="GH114" s="21"/>
      <c r="GI114" s="21"/>
      <c r="GJ114" s="21"/>
      <c r="GK114" s="21"/>
      <c r="GL114" s="21"/>
      <c r="GM114" s="21"/>
      <c r="GN114" s="21"/>
      <c r="GO114" s="21"/>
      <c r="GP114" s="21"/>
      <c r="GQ114" s="21"/>
      <c r="GR114" s="21"/>
      <c r="GS114" s="21"/>
      <c r="GT114" s="21"/>
      <c r="GU114" s="1230"/>
      <c r="GV114" s="29"/>
      <c r="GW114" s="234" t="s">
        <v>1072</v>
      </c>
      <c r="GX114" s="262"/>
    </row>
    <row r="115" spans="1:207" x14ac:dyDescent="0.25">
      <c r="A115" s="404">
        <v>112</v>
      </c>
      <c r="B115" s="40"/>
      <c r="C115" s="521"/>
      <c r="D115" s="404"/>
      <c r="E115" s="404"/>
      <c r="F115" s="404"/>
      <c r="G115" s="67"/>
      <c r="H115" s="1221"/>
      <c r="I115" s="521"/>
      <c r="J115" s="404"/>
      <c r="K115" s="404"/>
      <c r="L115" s="404"/>
      <c r="M115" s="67"/>
      <c r="N115" s="1210"/>
      <c r="O115" s="521"/>
      <c r="P115" s="404"/>
      <c r="Q115" s="404"/>
      <c r="R115" s="404"/>
      <c r="S115" s="67"/>
      <c r="T115" s="1210"/>
      <c r="U115" s="521"/>
      <c r="V115" s="404"/>
      <c r="W115" s="404"/>
      <c r="X115" s="404"/>
      <c r="Y115" s="67"/>
      <c r="Z115" s="1210"/>
      <c r="AA115" s="516"/>
      <c r="AB115" s="404"/>
      <c r="AC115" s="404"/>
      <c r="AD115" s="75"/>
      <c r="AE115" s="76"/>
      <c r="AF115" s="1210"/>
      <c r="AG115" s="87"/>
      <c r="AH115" s="404"/>
      <c r="AI115" s="404"/>
      <c r="AJ115" s="75"/>
      <c r="AK115" s="76"/>
      <c r="AL115" s="1210"/>
      <c r="AM115" s="516"/>
      <c r="AN115" s="404"/>
      <c r="AO115" s="404"/>
      <c r="AP115" s="75"/>
      <c r="AQ115" s="76"/>
      <c r="AR115" s="1210"/>
      <c r="AS115" s="521"/>
      <c r="AT115" s="404"/>
      <c r="AU115" s="404"/>
      <c r="AV115" s="404"/>
      <c r="AW115" s="67"/>
      <c r="AX115" s="1210"/>
      <c r="AY115" s="521"/>
      <c r="AZ115" s="404"/>
      <c r="BA115" s="404"/>
      <c r="BB115" s="404"/>
      <c r="BC115" s="67"/>
      <c r="BD115" s="1210"/>
      <c r="BE115" s="516"/>
      <c r="BF115" s="404"/>
      <c r="BG115" s="404"/>
      <c r="BH115" s="75"/>
      <c r="BI115" s="76"/>
      <c r="BJ115" s="1210"/>
      <c r="BK115" s="21"/>
      <c r="BL115" s="21"/>
      <c r="BM115" s="234"/>
      <c r="BN115" s="234"/>
      <c r="BO115" s="234"/>
      <c r="BP115" s="21"/>
      <c r="BQ115" s="23"/>
      <c r="BR115" s="1210"/>
      <c r="BS115" s="58"/>
      <c r="BT115" s="404"/>
      <c r="BU115" s="404"/>
      <c r="BV115" s="404"/>
      <c r="BW115" s="67"/>
      <c r="BX115" s="1210"/>
      <c r="BY115" s="516"/>
      <c r="BZ115" s="404"/>
      <c r="CA115" s="404"/>
      <c r="CB115" s="75"/>
      <c r="CC115" s="76"/>
      <c r="CD115" s="1210"/>
      <c r="CE115" s="516"/>
      <c r="CF115" s="404"/>
      <c r="CG115" s="404"/>
      <c r="CH115" s="75"/>
      <c r="CI115" s="76"/>
      <c r="CJ115" s="1210"/>
      <c r="CK115" s="516"/>
      <c r="CL115" s="404"/>
      <c r="CM115" s="404"/>
      <c r="CN115" s="75"/>
      <c r="CO115" s="76"/>
      <c r="CP115" s="1210"/>
      <c r="CQ115" s="516"/>
      <c r="CR115" s="404"/>
      <c r="CS115" s="404"/>
      <c r="CT115" s="75"/>
      <c r="CU115" s="76"/>
      <c r="CV115" s="1210"/>
      <c r="CW115" s="516"/>
      <c r="CX115" s="404"/>
      <c r="CY115" s="404"/>
      <c r="CZ115" s="75"/>
      <c r="DA115" s="76"/>
      <c r="DB115" s="1210"/>
      <c r="DC115" s="516"/>
      <c r="DD115" s="404"/>
      <c r="DE115" s="404"/>
      <c r="DF115" s="75"/>
      <c r="DG115" s="76"/>
      <c r="DH115" s="1210"/>
      <c r="DI115" s="516"/>
      <c r="DJ115" s="404"/>
      <c r="DK115" s="404"/>
      <c r="DL115" s="75"/>
      <c r="DM115" s="76"/>
      <c r="DN115" s="1210"/>
      <c r="DO115" s="516"/>
      <c r="DP115" s="404"/>
      <c r="DQ115" s="404"/>
      <c r="DR115" s="75"/>
      <c r="DS115" s="76"/>
      <c r="DT115" s="1210"/>
      <c r="DU115" s="516"/>
      <c r="DV115" s="404"/>
      <c r="DW115" s="404"/>
      <c r="DX115" s="75"/>
      <c r="DY115" s="76"/>
      <c r="DZ115" s="1210"/>
      <c r="EA115" s="21"/>
      <c r="EB115" s="21"/>
      <c r="EC115" s="21"/>
      <c r="ED115" s="21"/>
      <c r="EE115" s="21"/>
      <c r="EF115" s="21"/>
      <c r="EG115" s="23"/>
      <c r="EH115" s="1210"/>
      <c r="EI115" s="58"/>
      <c r="EJ115" s="404"/>
      <c r="EK115" s="404"/>
      <c r="EL115" s="404"/>
      <c r="EM115" s="404"/>
      <c r="EN115" s="1204"/>
      <c r="EO115" s="58"/>
      <c r="EP115" s="404"/>
      <c r="EQ115" s="404"/>
      <c r="ER115" s="404"/>
      <c r="ES115" s="404"/>
      <c r="ET115" s="1204"/>
      <c r="EU115" s="58"/>
      <c r="EV115" s="404"/>
      <c r="EW115" s="404"/>
      <c r="EX115" s="404"/>
      <c r="EY115" s="404"/>
      <c r="EZ115" s="1204"/>
      <c r="FA115" s="58"/>
      <c r="FB115" s="404"/>
      <c r="FC115" s="404"/>
      <c r="FD115" s="404"/>
      <c r="FE115" s="404"/>
      <c r="FF115" s="1204"/>
      <c r="FG115" s="58"/>
      <c r="FH115" s="404"/>
      <c r="FI115" s="404"/>
      <c r="FJ115" s="404"/>
      <c r="FK115" s="404"/>
      <c r="FL115" s="1204"/>
      <c r="FM115" s="58"/>
      <c r="FN115" s="404"/>
      <c r="FO115" s="404"/>
      <c r="FP115" s="404"/>
      <c r="FQ115" s="404"/>
      <c r="FR115" s="1204"/>
      <c r="FS115" s="58"/>
      <c r="FT115" s="404"/>
      <c r="FU115" s="404"/>
      <c r="FV115" s="404"/>
      <c r="FW115" s="404"/>
      <c r="FX115" s="1204"/>
      <c r="FY115" s="58"/>
      <c r="FZ115" s="404"/>
      <c r="GA115" s="404"/>
      <c r="GB115" s="404"/>
      <c r="GC115" s="404"/>
      <c r="GD115" s="1204"/>
      <c r="GE115" s="21"/>
      <c r="GF115" s="21"/>
      <c r="GG115" s="21"/>
      <c r="GH115" s="21"/>
      <c r="GI115" s="21"/>
      <c r="GJ115" s="21"/>
      <c r="GK115" s="21"/>
      <c r="GL115" s="21"/>
      <c r="GM115" s="21"/>
      <c r="GN115" s="21"/>
      <c r="GO115" s="21"/>
      <c r="GP115" s="21"/>
      <c r="GQ115" s="21"/>
      <c r="GR115" s="21"/>
      <c r="GS115" s="21"/>
      <c r="GT115" s="21"/>
      <c r="GU115" s="1230"/>
      <c r="GV115" s="29"/>
      <c r="GW115" s="234" t="s">
        <v>1072</v>
      </c>
      <c r="GX115" s="262"/>
    </row>
    <row r="116" spans="1:207" x14ac:dyDescent="0.25">
      <c r="A116" s="404">
        <v>113</v>
      </c>
      <c r="B116" s="40"/>
      <c r="C116" s="521"/>
      <c r="D116" s="404"/>
      <c r="E116" s="404"/>
      <c r="F116" s="404"/>
      <c r="G116" s="67"/>
      <c r="H116" s="1221"/>
      <c r="I116" s="521"/>
      <c r="J116" s="404"/>
      <c r="K116" s="404"/>
      <c r="L116" s="404"/>
      <c r="M116" s="67"/>
      <c r="N116" s="1210"/>
      <c r="O116" s="521"/>
      <c r="P116" s="404"/>
      <c r="Q116" s="404"/>
      <c r="R116" s="404"/>
      <c r="S116" s="67"/>
      <c r="T116" s="1210"/>
      <c r="U116" s="521"/>
      <c r="V116" s="404"/>
      <c r="W116" s="404"/>
      <c r="X116" s="404"/>
      <c r="Y116" s="67"/>
      <c r="Z116" s="1210"/>
      <c r="AA116" s="516"/>
      <c r="AB116" s="404"/>
      <c r="AC116" s="404"/>
      <c r="AD116" s="75"/>
      <c r="AE116" s="76"/>
      <c r="AF116" s="1210"/>
      <c r="AG116" s="87"/>
      <c r="AH116" s="404"/>
      <c r="AI116" s="404"/>
      <c r="AJ116" s="75"/>
      <c r="AK116" s="76"/>
      <c r="AL116" s="1210"/>
      <c r="AM116" s="516"/>
      <c r="AN116" s="404"/>
      <c r="AO116" s="404"/>
      <c r="AP116" s="75"/>
      <c r="AQ116" s="76"/>
      <c r="AR116" s="1210"/>
      <c r="AS116" s="521"/>
      <c r="AT116" s="404"/>
      <c r="AU116" s="404"/>
      <c r="AV116" s="404"/>
      <c r="AW116" s="67"/>
      <c r="AX116" s="1210"/>
      <c r="AY116" s="521"/>
      <c r="AZ116" s="404"/>
      <c r="BA116" s="404"/>
      <c r="BB116" s="404"/>
      <c r="BC116" s="67"/>
      <c r="BD116" s="1210"/>
      <c r="BE116" s="516"/>
      <c r="BF116" s="404"/>
      <c r="BG116" s="404"/>
      <c r="BH116" s="75"/>
      <c r="BI116" s="76"/>
      <c r="BJ116" s="1210"/>
      <c r="BK116" s="21"/>
      <c r="BL116" s="21"/>
      <c r="BM116" s="234"/>
      <c r="BN116" s="234"/>
      <c r="BO116" s="234"/>
      <c r="BP116" s="21"/>
      <c r="BQ116" s="23"/>
      <c r="BR116" s="1210"/>
      <c r="BS116" s="58"/>
      <c r="BT116" s="404"/>
      <c r="BU116" s="404"/>
      <c r="BV116" s="404"/>
      <c r="BW116" s="67"/>
      <c r="BX116" s="1210"/>
      <c r="BY116" s="516"/>
      <c r="BZ116" s="404"/>
      <c r="CA116" s="404"/>
      <c r="CB116" s="75"/>
      <c r="CC116" s="76"/>
      <c r="CD116" s="1210"/>
      <c r="CE116" s="516"/>
      <c r="CF116" s="404"/>
      <c r="CG116" s="404"/>
      <c r="CH116" s="75"/>
      <c r="CI116" s="76"/>
      <c r="CJ116" s="1210"/>
      <c r="CK116" s="516"/>
      <c r="CL116" s="404"/>
      <c r="CM116" s="404"/>
      <c r="CN116" s="75"/>
      <c r="CO116" s="76"/>
      <c r="CP116" s="1210"/>
      <c r="CQ116" s="516"/>
      <c r="CR116" s="404"/>
      <c r="CS116" s="404"/>
      <c r="CT116" s="75"/>
      <c r="CU116" s="76"/>
      <c r="CV116" s="1210"/>
      <c r="CW116" s="516"/>
      <c r="CX116" s="404"/>
      <c r="CY116" s="404"/>
      <c r="CZ116" s="75"/>
      <c r="DA116" s="76"/>
      <c r="DB116" s="1210"/>
      <c r="DC116" s="516"/>
      <c r="DD116" s="404"/>
      <c r="DE116" s="404"/>
      <c r="DF116" s="75"/>
      <c r="DG116" s="76"/>
      <c r="DH116" s="1210"/>
      <c r="DI116" s="516"/>
      <c r="DJ116" s="404"/>
      <c r="DK116" s="404"/>
      <c r="DL116" s="75"/>
      <c r="DM116" s="76"/>
      <c r="DN116" s="1210"/>
      <c r="DO116" s="516"/>
      <c r="DP116" s="404"/>
      <c r="DQ116" s="404"/>
      <c r="DR116" s="75"/>
      <c r="DS116" s="76"/>
      <c r="DT116" s="1210"/>
      <c r="DU116" s="516"/>
      <c r="DV116" s="404"/>
      <c r="DW116" s="404"/>
      <c r="DX116" s="75"/>
      <c r="DY116" s="76"/>
      <c r="DZ116" s="1210"/>
      <c r="EA116" s="21"/>
      <c r="EB116" s="21"/>
      <c r="EC116" s="21"/>
      <c r="ED116" s="21"/>
      <c r="EE116" s="21"/>
      <c r="EF116" s="21"/>
      <c r="EG116" s="23"/>
      <c r="EH116" s="1210"/>
      <c r="EI116" s="58"/>
      <c r="EJ116" s="404"/>
      <c r="EK116" s="404"/>
      <c r="EL116" s="404"/>
      <c r="EM116" s="404"/>
      <c r="EN116" s="1204"/>
      <c r="EO116" s="58"/>
      <c r="EP116" s="404"/>
      <c r="EQ116" s="404"/>
      <c r="ER116" s="404"/>
      <c r="ES116" s="404"/>
      <c r="ET116" s="1204"/>
      <c r="EU116" s="58"/>
      <c r="EV116" s="404"/>
      <c r="EW116" s="404"/>
      <c r="EX116" s="404"/>
      <c r="EY116" s="404"/>
      <c r="EZ116" s="1204"/>
      <c r="FA116" s="58"/>
      <c r="FB116" s="404"/>
      <c r="FC116" s="404"/>
      <c r="FD116" s="404"/>
      <c r="FE116" s="404"/>
      <c r="FF116" s="1204"/>
      <c r="FG116" s="58"/>
      <c r="FH116" s="404"/>
      <c r="FI116" s="404"/>
      <c r="FJ116" s="404"/>
      <c r="FK116" s="404"/>
      <c r="FL116" s="1204"/>
      <c r="FM116" s="58"/>
      <c r="FN116" s="404"/>
      <c r="FO116" s="404"/>
      <c r="FP116" s="404"/>
      <c r="FQ116" s="404"/>
      <c r="FR116" s="1204"/>
      <c r="FS116" s="58"/>
      <c r="FT116" s="404"/>
      <c r="FU116" s="404"/>
      <c r="FV116" s="404"/>
      <c r="FW116" s="404"/>
      <c r="FX116" s="1204"/>
      <c r="FY116" s="58"/>
      <c r="FZ116" s="404"/>
      <c r="GA116" s="404"/>
      <c r="GB116" s="404"/>
      <c r="GC116" s="404"/>
      <c r="GD116" s="1204"/>
      <c r="GE116" s="21"/>
      <c r="GF116" s="21"/>
      <c r="GG116" s="21"/>
      <c r="GH116" s="21"/>
      <c r="GI116" s="21"/>
      <c r="GJ116" s="21"/>
      <c r="GK116" s="21"/>
      <c r="GL116" s="21"/>
      <c r="GM116" s="21"/>
      <c r="GN116" s="21"/>
      <c r="GO116" s="21"/>
      <c r="GP116" s="21"/>
      <c r="GQ116" s="21"/>
      <c r="GR116" s="21"/>
      <c r="GS116" s="21"/>
      <c r="GT116" s="21"/>
      <c r="GU116" s="1230"/>
      <c r="GV116" s="29"/>
      <c r="GW116" s="234" t="s">
        <v>1072</v>
      </c>
      <c r="GX116" s="262"/>
    </row>
    <row r="117" spans="1:207" x14ac:dyDescent="0.25">
      <c r="A117" s="404">
        <v>114</v>
      </c>
      <c r="B117" s="40"/>
      <c r="C117" s="521"/>
      <c r="D117" s="404"/>
      <c r="E117" s="404"/>
      <c r="F117" s="404"/>
      <c r="G117" s="67"/>
      <c r="H117" s="1221"/>
      <c r="I117" s="521"/>
      <c r="J117" s="404"/>
      <c r="K117" s="404"/>
      <c r="L117" s="404"/>
      <c r="M117" s="67"/>
      <c r="N117" s="1210"/>
      <c r="O117" s="521"/>
      <c r="P117" s="404"/>
      <c r="Q117" s="404"/>
      <c r="R117" s="404"/>
      <c r="S117" s="67"/>
      <c r="T117" s="1210"/>
      <c r="U117" s="521"/>
      <c r="V117" s="404"/>
      <c r="W117" s="404"/>
      <c r="X117" s="404"/>
      <c r="Y117" s="67"/>
      <c r="Z117" s="1210"/>
      <c r="AA117" s="516"/>
      <c r="AB117" s="404"/>
      <c r="AC117" s="404"/>
      <c r="AD117" s="75"/>
      <c r="AE117" s="76"/>
      <c r="AF117" s="1210"/>
      <c r="AG117" s="87"/>
      <c r="AH117" s="404"/>
      <c r="AI117" s="404"/>
      <c r="AJ117" s="75"/>
      <c r="AK117" s="76"/>
      <c r="AL117" s="1210"/>
      <c r="AM117" s="516"/>
      <c r="AN117" s="404"/>
      <c r="AO117" s="404"/>
      <c r="AP117" s="75"/>
      <c r="AQ117" s="76"/>
      <c r="AR117" s="1210"/>
      <c r="AS117" s="521"/>
      <c r="AT117" s="404"/>
      <c r="AU117" s="404"/>
      <c r="AV117" s="404"/>
      <c r="AW117" s="67"/>
      <c r="AX117" s="1210"/>
      <c r="AY117" s="521"/>
      <c r="AZ117" s="404"/>
      <c r="BA117" s="404"/>
      <c r="BB117" s="404"/>
      <c r="BC117" s="67"/>
      <c r="BD117" s="1210"/>
      <c r="BE117" s="516"/>
      <c r="BF117" s="404"/>
      <c r="BG117" s="404"/>
      <c r="BH117" s="75"/>
      <c r="BI117" s="76"/>
      <c r="BJ117" s="1210"/>
      <c r="BK117" s="21"/>
      <c r="BL117" s="21"/>
      <c r="BM117" s="21"/>
      <c r="BN117" s="21"/>
      <c r="BO117" s="21"/>
      <c r="BP117" s="21"/>
      <c r="BQ117" s="23"/>
      <c r="BR117" s="1210"/>
      <c r="BS117" s="58"/>
      <c r="BT117" s="404"/>
      <c r="BU117" s="404"/>
      <c r="BV117" s="404"/>
      <c r="BW117" s="67"/>
      <c r="BX117" s="1210"/>
      <c r="BY117" s="516"/>
      <c r="BZ117" s="404"/>
      <c r="CA117" s="404"/>
      <c r="CB117" s="75"/>
      <c r="CC117" s="76"/>
      <c r="CD117" s="1210"/>
      <c r="CE117" s="516"/>
      <c r="CF117" s="404"/>
      <c r="CG117" s="404"/>
      <c r="CH117" s="75"/>
      <c r="CI117" s="76"/>
      <c r="CJ117" s="1210"/>
      <c r="CK117" s="516"/>
      <c r="CL117" s="404"/>
      <c r="CM117" s="404"/>
      <c r="CN117" s="75"/>
      <c r="CO117" s="76"/>
      <c r="CP117" s="1210"/>
      <c r="CQ117" s="516"/>
      <c r="CR117" s="404"/>
      <c r="CS117" s="404"/>
      <c r="CT117" s="75"/>
      <c r="CU117" s="76"/>
      <c r="CV117" s="1210"/>
      <c r="CW117" s="516"/>
      <c r="CX117" s="404"/>
      <c r="CY117" s="404"/>
      <c r="CZ117" s="75"/>
      <c r="DA117" s="76"/>
      <c r="DB117" s="1210"/>
      <c r="DC117" s="516"/>
      <c r="DD117" s="404"/>
      <c r="DE117" s="404"/>
      <c r="DF117" s="75"/>
      <c r="DG117" s="76"/>
      <c r="DH117" s="1210"/>
      <c r="DI117" s="516"/>
      <c r="DJ117" s="404"/>
      <c r="DK117" s="404"/>
      <c r="DL117" s="75"/>
      <c r="DM117" s="76"/>
      <c r="DN117" s="1210"/>
      <c r="DO117" s="516"/>
      <c r="DP117" s="404"/>
      <c r="DQ117" s="404"/>
      <c r="DR117" s="75"/>
      <c r="DS117" s="76"/>
      <c r="DT117" s="1210"/>
      <c r="DU117" s="516"/>
      <c r="DV117" s="404"/>
      <c r="DW117" s="404"/>
      <c r="DX117" s="75"/>
      <c r="DY117" s="76"/>
      <c r="DZ117" s="1210"/>
      <c r="EA117" s="21"/>
      <c r="EB117" s="21"/>
      <c r="EC117" s="21"/>
      <c r="ED117" s="21"/>
      <c r="EE117" s="21"/>
      <c r="EF117" s="21"/>
      <c r="EG117" s="23"/>
      <c r="EH117" s="1210"/>
      <c r="EI117" s="58"/>
      <c r="EJ117" s="404"/>
      <c r="EK117" s="404"/>
      <c r="EL117" s="404"/>
      <c r="EM117" s="404"/>
      <c r="EN117" s="1204"/>
      <c r="EO117" s="58"/>
      <c r="EP117" s="404"/>
      <c r="EQ117" s="404"/>
      <c r="ER117" s="404"/>
      <c r="ES117" s="404"/>
      <c r="ET117" s="1204"/>
      <c r="EU117" s="58"/>
      <c r="EV117" s="404"/>
      <c r="EW117" s="404"/>
      <c r="EX117" s="404"/>
      <c r="EY117" s="404"/>
      <c r="EZ117" s="1204"/>
      <c r="FA117" s="58"/>
      <c r="FB117" s="404"/>
      <c r="FC117" s="404"/>
      <c r="FD117" s="404"/>
      <c r="FE117" s="404"/>
      <c r="FF117" s="1204"/>
      <c r="FG117" s="58"/>
      <c r="FH117" s="404"/>
      <c r="FI117" s="404"/>
      <c r="FJ117" s="404"/>
      <c r="FK117" s="404"/>
      <c r="FL117" s="1204"/>
      <c r="FM117" s="58"/>
      <c r="FN117" s="404"/>
      <c r="FO117" s="404"/>
      <c r="FP117" s="404"/>
      <c r="FQ117" s="404"/>
      <c r="FR117" s="1204"/>
      <c r="FS117" s="58"/>
      <c r="FT117" s="404"/>
      <c r="FU117" s="404"/>
      <c r="FV117" s="404"/>
      <c r="FW117" s="404"/>
      <c r="FX117" s="1204"/>
      <c r="FY117" s="58"/>
      <c r="FZ117" s="404"/>
      <c r="GA117" s="404"/>
      <c r="GB117" s="404"/>
      <c r="GC117" s="404"/>
      <c r="GD117" s="1204"/>
      <c r="GE117" s="21"/>
      <c r="GF117" s="21"/>
      <c r="GG117" s="21"/>
      <c r="GH117" s="21"/>
      <c r="GI117" s="21"/>
      <c r="GJ117" s="21"/>
      <c r="GK117" s="21"/>
      <c r="GL117" s="21"/>
      <c r="GM117" s="21"/>
      <c r="GN117" s="21"/>
      <c r="GO117" s="21"/>
      <c r="GP117" s="21"/>
      <c r="GQ117" s="21"/>
      <c r="GR117" s="21"/>
      <c r="GS117" s="21"/>
      <c r="GT117" s="21"/>
      <c r="GU117" s="1230"/>
      <c r="GV117" s="29"/>
      <c r="GW117" s="234" t="s">
        <v>1072</v>
      </c>
    </row>
    <row r="118" spans="1:207" x14ac:dyDescent="0.25">
      <c r="A118" s="404">
        <v>115</v>
      </c>
      <c r="B118" s="40"/>
      <c r="C118" s="521"/>
      <c r="D118" s="404"/>
      <c r="E118" s="404"/>
      <c r="F118" s="404"/>
      <c r="G118" s="67"/>
      <c r="H118" s="1221"/>
      <c r="I118" s="521"/>
      <c r="J118" s="404"/>
      <c r="K118" s="404"/>
      <c r="L118" s="404"/>
      <c r="M118" s="67"/>
      <c r="N118" s="1210"/>
      <c r="O118" s="521"/>
      <c r="P118" s="404"/>
      <c r="Q118" s="404"/>
      <c r="R118" s="404"/>
      <c r="S118" s="67"/>
      <c r="T118" s="1210"/>
      <c r="U118" s="521"/>
      <c r="V118" s="404"/>
      <c r="W118" s="404"/>
      <c r="X118" s="404"/>
      <c r="Y118" s="67"/>
      <c r="Z118" s="1210"/>
      <c r="AA118" s="516"/>
      <c r="AB118" s="404"/>
      <c r="AC118" s="404"/>
      <c r="AD118" s="75"/>
      <c r="AE118" s="76"/>
      <c r="AF118" s="1210"/>
      <c r="AG118" s="87"/>
      <c r="AH118" s="404"/>
      <c r="AI118" s="404"/>
      <c r="AJ118" s="75"/>
      <c r="AK118" s="76"/>
      <c r="AL118" s="1210"/>
      <c r="AM118" s="516"/>
      <c r="AN118" s="404"/>
      <c r="AO118" s="404"/>
      <c r="AP118" s="75"/>
      <c r="AQ118" s="76"/>
      <c r="AR118" s="1210"/>
      <c r="AS118" s="521"/>
      <c r="AT118" s="404"/>
      <c r="AU118" s="404"/>
      <c r="AV118" s="404"/>
      <c r="AW118" s="67"/>
      <c r="AX118" s="1210"/>
      <c r="AY118" s="521"/>
      <c r="AZ118" s="404"/>
      <c r="BA118" s="404"/>
      <c r="BB118" s="404"/>
      <c r="BC118" s="67"/>
      <c r="BD118" s="1210"/>
      <c r="BE118" s="516"/>
      <c r="BF118" s="404"/>
      <c r="BG118" s="404"/>
      <c r="BH118" s="75"/>
      <c r="BI118" s="76"/>
      <c r="BJ118" s="1210"/>
      <c r="BK118" s="21"/>
      <c r="BL118" s="21"/>
      <c r="BM118" s="21"/>
      <c r="BN118" s="21"/>
      <c r="BO118" s="21"/>
      <c r="BP118" s="21"/>
      <c r="BQ118" s="23"/>
      <c r="BR118" s="1210"/>
      <c r="BS118" s="58"/>
      <c r="BT118" s="404"/>
      <c r="BU118" s="404"/>
      <c r="BV118" s="404"/>
      <c r="BW118" s="67"/>
      <c r="BX118" s="1210"/>
      <c r="BY118" s="516"/>
      <c r="BZ118" s="404"/>
      <c r="CA118" s="404"/>
      <c r="CB118" s="75"/>
      <c r="CC118" s="76"/>
      <c r="CD118" s="1210"/>
      <c r="CE118" s="516"/>
      <c r="CF118" s="404"/>
      <c r="CG118" s="404"/>
      <c r="CH118" s="75"/>
      <c r="CI118" s="76"/>
      <c r="CJ118" s="1210"/>
      <c r="CK118" s="516"/>
      <c r="CL118" s="404"/>
      <c r="CM118" s="404"/>
      <c r="CN118" s="75"/>
      <c r="CO118" s="76"/>
      <c r="CP118" s="1210"/>
      <c r="CQ118" s="516"/>
      <c r="CR118" s="404"/>
      <c r="CS118" s="404"/>
      <c r="CT118" s="75"/>
      <c r="CU118" s="76"/>
      <c r="CV118" s="1210"/>
      <c r="CW118" s="516"/>
      <c r="CX118" s="404"/>
      <c r="CY118" s="404"/>
      <c r="CZ118" s="75"/>
      <c r="DA118" s="76"/>
      <c r="DB118" s="1210"/>
      <c r="DC118" s="516"/>
      <c r="DD118" s="404"/>
      <c r="DE118" s="404"/>
      <c r="DF118" s="75"/>
      <c r="DG118" s="76"/>
      <c r="DH118" s="1210"/>
      <c r="DI118" s="516"/>
      <c r="DJ118" s="404"/>
      <c r="DK118" s="404"/>
      <c r="DL118" s="75"/>
      <c r="DM118" s="76"/>
      <c r="DN118" s="1210"/>
      <c r="DO118" s="516"/>
      <c r="DP118" s="404"/>
      <c r="DQ118" s="404"/>
      <c r="DR118" s="75"/>
      <c r="DS118" s="76"/>
      <c r="DT118" s="1210"/>
      <c r="DU118" s="516"/>
      <c r="DV118" s="404"/>
      <c r="DW118" s="404"/>
      <c r="DX118" s="75"/>
      <c r="DY118" s="76"/>
      <c r="DZ118" s="1210"/>
      <c r="EA118" s="21"/>
      <c r="EB118" s="21"/>
      <c r="EC118" s="21"/>
      <c r="ED118" s="21"/>
      <c r="EE118" s="21"/>
      <c r="EF118" s="21"/>
      <c r="EG118" s="23"/>
      <c r="EH118" s="1210"/>
      <c r="EI118" s="58"/>
      <c r="EJ118" s="404"/>
      <c r="EK118" s="404"/>
      <c r="EL118" s="404"/>
      <c r="EM118" s="404"/>
      <c r="EN118" s="1204"/>
      <c r="EO118" s="58"/>
      <c r="EP118" s="404"/>
      <c r="EQ118" s="404"/>
      <c r="ER118" s="404"/>
      <c r="ES118" s="404"/>
      <c r="ET118" s="1204"/>
      <c r="EU118" s="58"/>
      <c r="EV118" s="404"/>
      <c r="EW118" s="404"/>
      <c r="EX118" s="404"/>
      <c r="EY118" s="404"/>
      <c r="EZ118" s="1204"/>
      <c r="FA118" s="58"/>
      <c r="FB118" s="404"/>
      <c r="FC118" s="404"/>
      <c r="FD118" s="404"/>
      <c r="FE118" s="404"/>
      <c r="FF118" s="1204"/>
      <c r="FG118" s="58"/>
      <c r="FH118" s="404"/>
      <c r="FI118" s="404"/>
      <c r="FJ118" s="404"/>
      <c r="FK118" s="404"/>
      <c r="FL118" s="1204"/>
      <c r="FM118" s="58"/>
      <c r="FN118" s="404"/>
      <c r="FO118" s="404"/>
      <c r="FP118" s="404"/>
      <c r="FQ118" s="404"/>
      <c r="FR118" s="1204"/>
      <c r="FS118" s="58"/>
      <c r="FT118" s="404"/>
      <c r="FU118" s="404"/>
      <c r="FV118" s="404"/>
      <c r="FW118" s="404"/>
      <c r="FX118" s="1204"/>
      <c r="FY118" s="58"/>
      <c r="FZ118" s="404"/>
      <c r="GA118" s="404"/>
      <c r="GB118" s="404"/>
      <c r="GC118" s="404"/>
      <c r="GD118" s="1204"/>
      <c r="GE118" s="21"/>
      <c r="GF118" s="21"/>
      <c r="GG118" s="21"/>
      <c r="GH118" s="21"/>
      <c r="GI118" s="21"/>
      <c r="GJ118" s="21"/>
      <c r="GK118" s="21"/>
      <c r="GL118" s="21"/>
      <c r="GM118" s="21"/>
      <c r="GN118" s="21"/>
      <c r="GO118" s="21"/>
      <c r="GP118" s="21"/>
      <c r="GQ118" s="21"/>
      <c r="GR118" s="21"/>
      <c r="GS118" s="21"/>
      <c r="GT118" s="21"/>
      <c r="GU118" s="1230"/>
      <c r="GV118" s="29"/>
      <c r="GW118" s="234" t="s">
        <v>1072</v>
      </c>
    </row>
    <row r="119" spans="1:207" x14ac:dyDescent="0.25">
      <c r="A119" s="404">
        <v>116</v>
      </c>
      <c r="B119" s="40"/>
      <c r="C119" s="521"/>
      <c r="D119" s="404"/>
      <c r="E119" s="404"/>
      <c r="F119" s="404"/>
      <c r="G119" s="67"/>
      <c r="H119" s="1221"/>
      <c r="I119" s="521"/>
      <c r="J119" s="404"/>
      <c r="K119" s="404"/>
      <c r="L119" s="404"/>
      <c r="M119" s="67"/>
      <c r="N119" s="1210"/>
      <c r="O119" s="521"/>
      <c r="P119" s="404"/>
      <c r="Q119" s="404"/>
      <c r="R119" s="404"/>
      <c r="S119" s="67"/>
      <c r="T119" s="1210"/>
      <c r="U119" s="521"/>
      <c r="V119" s="404"/>
      <c r="W119" s="404"/>
      <c r="X119" s="404"/>
      <c r="Y119" s="67"/>
      <c r="Z119" s="1210"/>
      <c r="AA119" s="516"/>
      <c r="AB119" s="404"/>
      <c r="AC119" s="404"/>
      <c r="AD119" s="75"/>
      <c r="AE119" s="76"/>
      <c r="AF119" s="1210"/>
      <c r="AG119" s="87"/>
      <c r="AH119" s="404"/>
      <c r="AI119" s="404"/>
      <c r="AJ119" s="75"/>
      <c r="AK119" s="76"/>
      <c r="AL119" s="1210"/>
      <c r="AM119" s="516"/>
      <c r="AN119" s="404"/>
      <c r="AO119" s="404"/>
      <c r="AP119" s="75"/>
      <c r="AQ119" s="76"/>
      <c r="AR119" s="1210"/>
      <c r="AS119" s="521"/>
      <c r="AT119" s="404"/>
      <c r="AU119" s="404"/>
      <c r="AV119" s="404"/>
      <c r="AW119" s="67"/>
      <c r="AX119" s="1210"/>
      <c r="AY119" s="521"/>
      <c r="AZ119" s="404"/>
      <c r="BA119" s="404"/>
      <c r="BB119" s="404"/>
      <c r="BC119" s="67"/>
      <c r="BD119" s="1210"/>
      <c r="BE119" s="516"/>
      <c r="BF119" s="404"/>
      <c r="BG119" s="404"/>
      <c r="BH119" s="75"/>
      <c r="BI119" s="76"/>
      <c r="BJ119" s="1210"/>
      <c r="BK119" s="21"/>
      <c r="BL119" s="21"/>
      <c r="BM119" s="21"/>
      <c r="BN119" s="21"/>
      <c r="BO119" s="21"/>
      <c r="BP119" s="21"/>
      <c r="BQ119" s="23"/>
      <c r="BR119" s="1210"/>
      <c r="BS119" s="58"/>
      <c r="BT119" s="404"/>
      <c r="BU119" s="404"/>
      <c r="BV119" s="404"/>
      <c r="BW119" s="67"/>
      <c r="BX119" s="1210"/>
      <c r="BY119" s="516"/>
      <c r="BZ119" s="404"/>
      <c r="CA119" s="404"/>
      <c r="CB119" s="75"/>
      <c r="CC119" s="76"/>
      <c r="CD119" s="1210"/>
      <c r="CE119" s="516"/>
      <c r="CF119" s="404"/>
      <c r="CG119" s="404"/>
      <c r="CH119" s="75"/>
      <c r="CI119" s="76"/>
      <c r="CJ119" s="1210"/>
      <c r="CK119" s="516"/>
      <c r="CL119" s="404"/>
      <c r="CM119" s="404"/>
      <c r="CN119" s="75"/>
      <c r="CO119" s="76"/>
      <c r="CP119" s="1210"/>
      <c r="CQ119" s="516"/>
      <c r="CR119" s="404"/>
      <c r="CS119" s="404"/>
      <c r="CT119" s="75"/>
      <c r="CU119" s="76"/>
      <c r="CV119" s="1210"/>
      <c r="CW119" s="516"/>
      <c r="CX119" s="404"/>
      <c r="CY119" s="404"/>
      <c r="CZ119" s="75"/>
      <c r="DA119" s="76"/>
      <c r="DB119" s="1210"/>
      <c r="DC119" s="516"/>
      <c r="DD119" s="404"/>
      <c r="DE119" s="404"/>
      <c r="DF119" s="75"/>
      <c r="DG119" s="76"/>
      <c r="DH119" s="1210"/>
      <c r="DI119" s="516"/>
      <c r="DJ119" s="404"/>
      <c r="DK119" s="404"/>
      <c r="DL119" s="75"/>
      <c r="DM119" s="76"/>
      <c r="DN119" s="1210"/>
      <c r="DO119" s="516"/>
      <c r="DP119" s="404"/>
      <c r="DQ119" s="404"/>
      <c r="DR119" s="75"/>
      <c r="DS119" s="76"/>
      <c r="DT119" s="1210"/>
      <c r="DU119" s="516"/>
      <c r="DV119" s="404"/>
      <c r="DW119" s="404"/>
      <c r="DX119" s="75"/>
      <c r="DY119" s="76"/>
      <c r="DZ119" s="1210"/>
      <c r="EA119" s="21"/>
      <c r="EB119" s="21"/>
      <c r="EC119" s="21"/>
      <c r="ED119" s="21"/>
      <c r="EE119" s="21"/>
      <c r="EF119" s="21"/>
      <c r="EG119" s="23"/>
      <c r="EH119" s="1210"/>
      <c r="EI119" s="58"/>
      <c r="EJ119" s="404"/>
      <c r="EK119" s="404"/>
      <c r="EL119" s="404"/>
      <c r="EM119" s="404"/>
      <c r="EN119" s="1204"/>
      <c r="EO119" s="58"/>
      <c r="EP119" s="404"/>
      <c r="EQ119" s="404"/>
      <c r="ER119" s="404"/>
      <c r="ES119" s="404"/>
      <c r="ET119" s="1204"/>
      <c r="EU119" s="58"/>
      <c r="EV119" s="404"/>
      <c r="EW119" s="404"/>
      <c r="EX119" s="404"/>
      <c r="EY119" s="404"/>
      <c r="EZ119" s="1204"/>
      <c r="FA119" s="58"/>
      <c r="FB119" s="404"/>
      <c r="FC119" s="404"/>
      <c r="FD119" s="404"/>
      <c r="FE119" s="404"/>
      <c r="FF119" s="1204"/>
      <c r="FG119" s="58"/>
      <c r="FH119" s="404"/>
      <c r="FI119" s="404"/>
      <c r="FJ119" s="404"/>
      <c r="FK119" s="404"/>
      <c r="FL119" s="1204"/>
      <c r="FM119" s="58"/>
      <c r="FN119" s="404"/>
      <c r="FO119" s="404"/>
      <c r="FP119" s="404"/>
      <c r="FQ119" s="404"/>
      <c r="FR119" s="1204"/>
      <c r="FS119" s="58"/>
      <c r="FT119" s="404"/>
      <c r="FU119" s="404"/>
      <c r="FV119" s="404"/>
      <c r="FW119" s="404"/>
      <c r="FX119" s="1204"/>
      <c r="FY119" s="58"/>
      <c r="FZ119" s="404"/>
      <c r="GA119" s="404"/>
      <c r="GB119" s="404"/>
      <c r="GC119" s="404"/>
      <c r="GD119" s="1204"/>
      <c r="GE119" s="21"/>
      <c r="GF119" s="21"/>
      <c r="GG119" s="21"/>
      <c r="GH119" s="21"/>
      <c r="GI119" s="21"/>
      <c r="GJ119" s="21"/>
      <c r="GK119" s="21"/>
      <c r="GL119" s="21"/>
      <c r="GM119" s="21"/>
      <c r="GN119" s="21"/>
      <c r="GO119" s="21"/>
      <c r="GP119" s="21"/>
      <c r="GQ119" s="21"/>
      <c r="GR119" s="21"/>
      <c r="GS119" s="21"/>
      <c r="GT119" s="21"/>
      <c r="GU119" s="1230"/>
      <c r="GV119" s="29"/>
      <c r="GW119" s="234" t="s">
        <v>1072</v>
      </c>
    </row>
    <row r="120" spans="1:207" x14ac:dyDescent="0.25">
      <c r="A120" s="404">
        <v>117</v>
      </c>
      <c r="B120" s="40"/>
      <c r="C120" s="521"/>
      <c r="D120" s="404"/>
      <c r="E120" s="404"/>
      <c r="F120" s="404"/>
      <c r="G120" s="67"/>
      <c r="H120" s="1221"/>
      <c r="I120" s="521"/>
      <c r="J120" s="404"/>
      <c r="K120" s="404"/>
      <c r="L120" s="404"/>
      <c r="M120" s="67"/>
      <c r="N120" s="1210"/>
      <c r="O120" s="521"/>
      <c r="P120" s="404"/>
      <c r="Q120" s="404"/>
      <c r="R120" s="404"/>
      <c r="S120" s="67"/>
      <c r="T120" s="1210"/>
      <c r="U120" s="521"/>
      <c r="V120" s="404"/>
      <c r="W120" s="404"/>
      <c r="X120" s="404"/>
      <c r="Y120" s="67"/>
      <c r="Z120" s="1210"/>
      <c r="AA120" s="516"/>
      <c r="AB120" s="404"/>
      <c r="AC120" s="404"/>
      <c r="AD120" s="75"/>
      <c r="AE120" s="76"/>
      <c r="AF120" s="1210"/>
      <c r="AG120" s="87"/>
      <c r="AH120" s="404"/>
      <c r="AI120" s="404"/>
      <c r="AJ120" s="75"/>
      <c r="AK120" s="76"/>
      <c r="AL120" s="1210"/>
      <c r="AM120" s="516"/>
      <c r="AN120" s="404"/>
      <c r="AO120" s="404"/>
      <c r="AP120" s="75"/>
      <c r="AQ120" s="76"/>
      <c r="AR120" s="1210"/>
      <c r="AS120" s="521"/>
      <c r="AT120" s="404"/>
      <c r="AU120" s="404"/>
      <c r="AV120" s="404"/>
      <c r="AW120" s="67"/>
      <c r="AX120" s="1210"/>
      <c r="AY120" s="521"/>
      <c r="AZ120" s="404"/>
      <c r="BA120" s="404"/>
      <c r="BB120" s="404"/>
      <c r="BC120" s="67"/>
      <c r="BD120" s="1210"/>
      <c r="BE120" s="516"/>
      <c r="BF120" s="404"/>
      <c r="BG120" s="404"/>
      <c r="BH120" s="75"/>
      <c r="BI120" s="76"/>
      <c r="BJ120" s="1210"/>
      <c r="BK120" s="21"/>
      <c r="BL120" s="21"/>
      <c r="BM120" s="21"/>
      <c r="BN120" s="21"/>
      <c r="BO120" s="21"/>
      <c r="BP120" s="21"/>
      <c r="BQ120" s="23"/>
      <c r="BR120" s="1210"/>
      <c r="BS120" s="58"/>
      <c r="BT120" s="404"/>
      <c r="BU120" s="404"/>
      <c r="BV120" s="404"/>
      <c r="BW120" s="67"/>
      <c r="BX120" s="1210"/>
      <c r="BY120" s="516"/>
      <c r="BZ120" s="404"/>
      <c r="CA120" s="404"/>
      <c r="CB120" s="75"/>
      <c r="CC120" s="76"/>
      <c r="CD120" s="1210"/>
      <c r="CE120" s="516"/>
      <c r="CF120" s="404"/>
      <c r="CG120" s="404"/>
      <c r="CH120" s="75"/>
      <c r="CI120" s="76"/>
      <c r="CJ120" s="1210"/>
      <c r="CK120" s="516"/>
      <c r="CL120" s="404"/>
      <c r="CM120" s="404"/>
      <c r="CN120" s="75"/>
      <c r="CO120" s="76"/>
      <c r="CP120" s="1210"/>
      <c r="CQ120" s="516"/>
      <c r="CR120" s="404"/>
      <c r="CS120" s="404"/>
      <c r="CT120" s="75"/>
      <c r="CU120" s="76"/>
      <c r="CV120" s="1210"/>
      <c r="CW120" s="516"/>
      <c r="CX120" s="404"/>
      <c r="CY120" s="404"/>
      <c r="CZ120" s="75"/>
      <c r="DA120" s="76"/>
      <c r="DB120" s="1210"/>
      <c r="DC120" s="516"/>
      <c r="DD120" s="404"/>
      <c r="DE120" s="404"/>
      <c r="DF120" s="75"/>
      <c r="DG120" s="76"/>
      <c r="DH120" s="1210"/>
      <c r="DI120" s="516"/>
      <c r="DJ120" s="404"/>
      <c r="DK120" s="404"/>
      <c r="DL120" s="75"/>
      <c r="DM120" s="76"/>
      <c r="DN120" s="1210"/>
      <c r="DO120" s="516"/>
      <c r="DP120" s="404"/>
      <c r="DQ120" s="404"/>
      <c r="DR120" s="75"/>
      <c r="DS120" s="76"/>
      <c r="DT120" s="1210"/>
      <c r="DU120" s="516"/>
      <c r="DV120" s="404"/>
      <c r="DW120" s="404"/>
      <c r="DX120" s="75"/>
      <c r="DY120" s="76"/>
      <c r="DZ120" s="1210"/>
      <c r="EA120" s="21"/>
      <c r="EB120" s="21"/>
      <c r="EC120" s="21"/>
      <c r="ED120" s="21"/>
      <c r="EE120" s="21"/>
      <c r="EF120" s="21"/>
      <c r="EG120" s="23"/>
      <c r="EH120" s="1210"/>
      <c r="EI120" s="58"/>
      <c r="EJ120" s="404"/>
      <c r="EK120" s="404"/>
      <c r="EL120" s="404"/>
      <c r="EM120" s="404"/>
      <c r="EN120" s="1204"/>
      <c r="EO120" s="58"/>
      <c r="EP120" s="404"/>
      <c r="EQ120" s="404"/>
      <c r="ER120" s="404"/>
      <c r="ES120" s="404"/>
      <c r="ET120" s="1204"/>
      <c r="EU120" s="58"/>
      <c r="EV120" s="404"/>
      <c r="EW120" s="404"/>
      <c r="EX120" s="404"/>
      <c r="EY120" s="404"/>
      <c r="EZ120" s="1204"/>
      <c r="FA120" s="58"/>
      <c r="FB120" s="404"/>
      <c r="FC120" s="404"/>
      <c r="FD120" s="404"/>
      <c r="FE120" s="404"/>
      <c r="FF120" s="1204"/>
      <c r="FG120" s="58"/>
      <c r="FH120" s="404"/>
      <c r="FI120" s="404"/>
      <c r="FJ120" s="404"/>
      <c r="FK120" s="404"/>
      <c r="FL120" s="1204"/>
      <c r="FM120" s="58"/>
      <c r="FN120" s="404"/>
      <c r="FO120" s="404"/>
      <c r="FP120" s="404"/>
      <c r="FQ120" s="404"/>
      <c r="FR120" s="1204"/>
      <c r="FS120" s="58"/>
      <c r="FT120" s="404"/>
      <c r="FU120" s="404"/>
      <c r="FV120" s="404"/>
      <c r="FW120" s="404"/>
      <c r="FX120" s="1204"/>
      <c r="FY120" s="58"/>
      <c r="FZ120" s="404"/>
      <c r="GA120" s="404"/>
      <c r="GB120" s="404"/>
      <c r="GC120" s="404"/>
      <c r="GD120" s="1204"/>
      <c r="GE120" s="21"/>
      <c r="GF120" s="21"/>
      <c r="GG120" s="21"/>
      <c r="GH120" s="21"/>
      <c r="GI120" s="21"/>
      <c r="GJ120" s="21"/>
      <c r="GK120" s="21"/>
      <c r="GL120" s="21"/>
      <c r="GM120" s="21"/>
      <c r="GN120" s="21"/>
      <c r="GO120" s="21"/>
      <c r="GP120" s="21"/>
      <c r="GQ120" s="21"/>
      <c r="GR120" s="21"/>
      <c r="GS120" s="21"/>
      <c r="GT120" s="21"/>
      <c r="GU120" s="1230"/>
      <c r="GV120" s="29"/>
      <c r="GW120" s="234" t="s">
        <v>1072</v>
      </c>
    </row>
    <row r="121" spans="1:207" x14ac:dyDescent="0.25">
      <c r="A121" s="404">
        <v>118</v>
      </c>
      <c r="B121" s="40"/>
      <c r="C121" s="521"/>
      <c r="D121" s="404"/>
      <c r="E121" s="404"/>
      <c r="F121" s="404"/>
      <c r="G121" s="67"/>
      <c r="H121" s="1221"/>
      <c r="I121" s="521"/>
      <c r="J121" s="404"/>
      <c r="K121" s="404"/>
      <c r="L121" s="404"/>
      <c r="M121" s="67"/>
      <c r="N121" s="1210"/>
      <c r="O121" s="521"/>
      <c r="P121" s="404"/>
      <c r="Q121" s="404"/>
      <c r="R121" s="404"/>
      <c r="S121" s="67"/>
      <c r="T121" s="1210"/>
      <c r="U121" s="521"/>
      <c r="V121" s="404"/>
      <c r="W121" s="404"/>
      <c r="X121" s="404"/>
      <c r="Y121" s="67"/>
      <c r="Z121" s="1210"/>
      <c r="AA121" s="516"/>
      <c r="AB121" s="404"/>
      <c r="AC121" s="404"/>
      <c r="AD121" s="75"/>
      <c r="AE121" s="76"/>
      <c r="AF121" s="1210"/>
      <c r="AG121" s="87"/>
      <c r="AH121" s="404"/>
      <c r="AI121" s="404"/>
      <c r="AJ121" s="75"/>
      <c r="AK121" s="76"/>
      <c r="AL121" s="1210"/>
      <c r="AM121" s="516"/>
      <c r="AN121" s="404"/>
      <c r="AO121" s="404"/>
      <c r="AP121" s="75"/>
      <c r="AQ121" s="76"/>
      <c r="AR121" s="1210"/>
      <c r="AS121" s="521"/>
      <c r="AT121" s="404"/>
      <c r="AU121" s="404"/>
      <c r="AV121" s="404"/>
      <c r="AW121" s="67"/>
      <c r="AX121" s="1210"/>
      <c r="AY121" s="521"/>
      <c r="AZ121" s="404"/>
      <c r="BA121" s="404"/>
      <c r="BB121" s="404"/>
      <c r="BC121" s="67"/>
      <c r="BD121" s="1210"/>
      <c r="BE121" s="516"/>
      <c r="BF121" s="404"/>
      <c r="BG121" s="404"/>
      <c r="BH121" s="75"/>
      <c r="BI121" s="76"/>
      <c r="BJ121" s="1210"/>
      <c r="BK121" s="21"/>
      <c r="BL121" s="21"/>
      <c r="BM121" s="21"/>
      <c r="BN121" s="21"/>
      <c r="BO121" s="21"/>
      <c r="BP121" s="21"/>
      <c r="BQ121" s="23"/>
      <c r="BR121" s="1210"/>
      <c r="BS121" s="58"/>
      <c r="BT121" s="404"/>
      <c r="BU121" s="404"/>
      <c r="BV121" s="404"/>
      <c r="BW121" s="67"/>
      <c r="BX121" s="1210"/>
      <c r="BY121" s="516"/>
      <c r="BZ121" s="404"/>
      <c r="CA121" s="404"/>
      <c r="CB121" s="75"/>
      <c r="CC121" s="76"/>
      <c r="CD121" s="1210"/>
      <c r="CE121" s="516"/>
      <c r="CF121" s="404"/>
      <c r="CG121" s="404"/>
      <c r="CH121" s="75"/>
      <c r="CI121" s="76"/>
      <c r="CJ121" s="1210"/>
      <c r="CK121" s="516"/>
      <c r="CL121" s="404"/>
      <c r="CM121" s="404"/>
      <c r="CN121" s="75"/>
      <c r="CO121" s="76"/>
      <c r="CP121" s="1210"/>
      <c r="CQ121" s="516"/>
      <c r="CR121" s="404"/>
      <c r="CS121" s="404"/>
      <c r="CT121" s="75"/>
      <c r="CU121" s="76"/>
      <c r="CV121" s="1210"/>
      <c r="CW121" s="516"/>
      <c r="CX121" s="404"/>
      <c r="CY121" s="404"/>
      <c r="CZ121" s="75"/>
      <c r="DA121" s="76"/>
      <c r="DB121" s="1210"/>
      <c r="DC121" s="516"/>
      <c r="DD121" s="404"/>
      <c r="DE121" s="404"/>
      <c r="DF121" s="75"/>
      <c r="DG121" s="76"/>
      <c r="DH121" s="1210"/>
      <c r="DI121" s="516"/>
      <c r="DJ121" s="404"/>
      <c r="DK121" s="404"/>
      <c r="DL121" s="75"/>
      <c r="DM121" s="76"/>
      <c r="DN121" s="1210"/>
      <c r="DO121" s="516"/>
      <c r="DP121" s="404"/>
      <c r="DQ121" s="404"/>
      <c r="DR121" s="75"/>
      <c r="DS121" s="76"/>
      <c r="DT121" s="1210"/>
      <c r="DU121" s="516"/>
      <c r="DV121" s="404"/>
      <c r="DW121" s="404"/>
      <c r="DX121" s="75"/>
      <c r="DY121" s="76"/>
      <c r="DZ121" s="1210"/>
      <c r="EA121" s="21"/>
      <c r="EB121" s="21"/>
      <c r="EC121" s="21"/>
      <c r="ED121" s="21"/>
      <c r="EE121" s="21"/>
      <c r="EF121" s="21"/>
      <c r="EG121" s="23"/>
      <c r="EH121" s="1210"/>
      <c r="EI121" s="58"/>
      <c r="EJ121" s="404"/>
      <c r="EK121" s="404"/>
      <c r="EL121" s="404"/>
      <c r="EM121" s="404"/>
      <c r="EN121" s="1204"/>
      <c r="EO121" s="58"/>
      <c r="EP121" s="404"/>
      <c r="EQ121" s="404"/>
      <c r="ER121" s="404"/>
      <c r="ES121" s="404"/>
      <c r="ET121" s="1204"/>
      <c r="EU121" s="58"/>
      <c r="EV121" s="404"/>
      <c r="EW121" s="404"/>
      <c r="EX121" s="404"/>
      <c r="EY121" s="404"/>
      <c r="EZ121" s="1204"/>
      <c r="FA121" s="58"/>
      <c r="FB121" s="404"/>
      <c r="FC121" s="404"/>
      <c r="FD121" s="404"/>
      <c r="FE121" s="404"/>
      <c r="FF121" s="1204"/>
      <c r="FG121" s="58"/>
      <c r="FH121" s="404"/>
      <c r="FI121" s="404"/>
      <c r="FJ121" s="404"/>
      <c r="FK121" s="404"/>
      <c r="FL121" s="1204"/>
      <c r="FM121" s="58"/>
      <c r="FN121" s="404"/>
      <c r="FO121" s="404"/>
      <c r="FP121" s="404"/>
      <c r="FQ121" s="404"/>
      <c r="FR121" s="1204"/>
      <c r="FS121" s="58"/>
      <c r="FT121" s="404"/>
      <c r="FU121" s="404"/>
      <c r="FV121" s="404"/>
      <c r="FW121" s="404"/>
      <c r="FX121" s="1204"/>
      <c r="FY121" s="58"/>
      <c r="FZ121" s="404"/>
      <c r="GA121" s="404"/>
      <c r="GB121" s="404"/>
      <c r="GC121" s="404"/>
      <c r="GD121" s="1204"/>
      <c r="GE121" s="21"/>
      <c r="GF121" s="21"/>
      <c r="GG121" s="21"/>
      <c r="GH121" s="21"/>
      <c r="GI121" s="21"/>
      <c r="GJ121" s="21"/>
      <c r="GK121" s="21"/>
      <c r="GL121" s="21"/>
      <c r="GM121" s="21"/>
      <c r="GN121" s="21"/>
      <c r="GO121" s="21"/>
      <c r="GP121" s="21"/>
      <c r="GQ121" s="21"/>
      <c r="GR121" s="21"/>
      <c r="GS121" s="21"/>
      <c r="GT121" s="21"/>
      <c r="GU121" s="1230"/>
      <c r="GV121" s="29"/>
      <c r="GW121" s="234" t="s">
        <v>1072</v>
      </c>
    </row>
    <row r="122" spans="1:207" x14ac:dyDescent="0.25">
      <c r="A122" s="404">
        <v>119</v>
      </c>
      <c r="B122" s="40"/>
      <c r="C122" s="521"/>
      <c r="D122" s="404"/>
      <c r="E122" s="404"/>
      <c r="F122" s="404"/>
      <c r="G122" s="67"/>
      <c r="H122" s="1221"/>
      <c r="I122" s="521"/>
      <c r="J122" s="404"/>
      <c r="K122" s="404"/>
      <c r="L122" s="404"/>
      <c r="M122" s="67"/>
      <c r="N122" s="1210"/>
      <c r="O122" s="521"/>
      <c r="P122" s="404"/>
      <c r="Q122" s="404"/>
      <c r="R122" s="404"/>
      <c r="S122" s="67"/>
      <c r="T122" s="1210"/>
      <c r="U122" s="521"/>
      <c r="V122" s="404"/>
      <c r="W122" s="404"/>
      <c r="X122" s="404"/>
      <c r="Y122" s="67"/>
      <c r="Z122" s="1210"/>
      <c r="AA122" s="516"/>
      <c r="AB122" s="404"/>
      <c r="AC122" s="404"/>
      <c r="AD122" s="75"/>
      <c r="AE122" s="76"/>
      <c r="AF122" s="1210"/>
      <c r="AG122" s="87"/>
      <c r="AH122" s="404"/>
      <c r="AI122" s="404"/>
      <c r="AJ122" s="75"/>
      <c r="AK122" s="76"/>
      <c r="AL122" s="1210"/>
      <c r="AM122" s="516"/>
      <c r="AN122" s="404"/>
      <c r="AO122" s="404"/>
      <c r="AP122" s="75"/>
      <c r="AQ122" s="76"/>
      <c r="AR122" s="1210"/>
      <c r="AS122" s="521"/>
      <c r="AT122" s="404"/>
      <c r="AU122" s="404"/>
      <c r="AV122" s="404"/>
      <c r="AW122" s="67"/>
      <c r="AX122" s="1210"/>
      <c r="AY122" s="521"/>
      <c r="AZ122" s="404"/>
      <c r="BA122" s="404"/>
      <c r="BB122" s="404"/>
      <c r="BC122" s="67"/>
      <c r="BD122" s="1210"/>
      <c r="BE122" s="516"/>
      <c r="BF122" s="404"/>
      <c r="BG122" s="404"/>
      <c r="BH122" s="75"/>
      <c r="BI122" s="76"/>
      <c r="BJ122" s="1210"/>
      <c r="BK122" s="21"/>
      <c r="BL122" s="21"/>
      <c r="BM122" s="21"/>
      <c r="BN122" s="21"/>
      <c r="BO122" s="21"/>
      <c r="BP122" s="21"/>
      <c r="BQ122" s="23"/>
      <c r="BR122" s="1210"/>
      <c r="BS122" s="58"/>
      <c r="BT122" s="404"/>
      <c r="BU122" s="404"/>
      <c r="BV122" s="404"/>
      <c r="BW122" s="67"/>
      <c r="BX122" s="1210"/>
      <c r="BY122" s="516"/>
      <c r="BZ122" s="404"/>
      <c r="CA122" s="404"/>
      <c r="CB122" s="75"/>
      <c r="CC122" s="76"/>
      <c r="CD122" s="1210"/>
      <c r="CE122" s="516"/>
      <c r="CF122" s="404"/>
      <c r="CG122" s="404"/>
      <c r="CH122" s="75"/>
      <c r="CI122" s="76"/>
      <c r="CJ122" s="1210"/>
      <c r="CK122" s="516"/>
      <c r="CL122" s="404"/>
      <c r="CM122" s="404"/>
      <c r="CN122" s="75"/>
      <c r="CO122" s="76"/>
      <c r="CP122" s="1210"/>
      <c r="CQ122" s="516"/>
      <c r="CR122" s="404"/>
      <c r="CS122" s="404"/>
      <c r="CT122" s="75"/>
      <c r="CU122" s="76"/>
      <c r="CV122" s="1210"/>
      <c r="CW122" s="516"/>
      <c r="CX122" s="404"/>
      <c r="CY122" s="404"/>
      <c r="CZ122" s="75"/>
      <c r="DA122" s="76"/>
      <c r="DB122" s="1210"/>
      <c r="DC122" s="516"/>
      <c r="DD122" s="404"/>
      <c r="DE122" s="404"/>
      <c r="DF122" s="75"/>
      <c r="DG122" s="76"/>
      <c r="DH122" s="1210"/>
      <c r="DI122" s="516"/>
      <c r="DJ122" s="404"/>
      <c r="DK122" s="404"/>
      <c r="DL122" s="75"/>
      <c r="DM122" s="76"/>
      <c r="DN122" s="1210"/>
      <c r="DO122" s="516"/>
      <c r="DP122" s="404"/>
      <c r="DQ122" s="404"/>
      <c r="DR122" s="75"/>
      <c r="DS122" s="76"/>
      <c r="DT122" s="1210"/>
      <c r="DU122" s="516"/>
      <c r="DV122" s="404"/>
      <c r="DW122" s="404"/>
      <c r="DX122" s="75"/>
      <c r="DY122" s="76"/>
      <c r="DZ122" s="1210"/>
      <c r="EA122" s="21"/>
      <c r="EB122" s="21"/>
      <c r="EC122" s="21"/>
      <c r="ED122" s="21"/>
      <c r="EE122" s="21"/>
      <c r="EF122" s="21"/>
      <c r="EG122" s="23"/>
      <c r="EH122" s="1210"/>
      <c r="EI122" s="58"/>
      <c r="EJ122" s="404"/>
      <c r="EK122" s="404"/>
      <c r="EL122" s="404"/>
      <c r="EM122" s="404"/>
      <c r="EN122" s="1204"/>
      <c r="EO122" s="58"/>
      <c r="EP122" s="404"/>
      <c r="EQ122" s="404"/>
      <c r="ER122" s="404"/>
      <c r="ES122" s="404"/>
      <c r="ET122" s="1204"/>
      <c r="EU122" s="58"/>
      <c r="EV122" s="404"/>
      <c r="EW122" s="404"/>
      <c r="EX122" s="404"/>
      <c r="EY122" s="404"/>
      <c r="EZ122" s="1204"/>
      <c r="FA122" s="58"/>
      <c r="FB122" s="404"/>
      <c r="FC122" s="404"/>
      <c r="FD122" s="404"/>
      <c r="FE122" s="404"/>
      <c r="FF122" s="1204"/>
      <c r="FG122" s="58"/>
      <c r="FH122" s="404"/>
      <c r="FI122" s="404"/>
      <c r="FJ122" s="404"/>
      <c r="FK122" s="404"/>
      <c r="FL122" s="1204"/>
      <c r="FM122" s="58"/>
      <c r="FN122" s="404"/>
      <c r="FO122" s="404"/>
      <c r="FP122" s="404"/>
      <c r="FQ122" s="404"/>
      <c r="FR122" s="1204"/>
      <c r="FS122" s="58"/>
      <c r="FT122" s="404"/>
      <c r="FU122" s="404"/>
      <c r="FV122" s="404"/>
      <c r="FW122" s="404"/>
      <c r="FX122" s="1204"/>
      <c r="FY122" s="58"/>
      <c r="FZ122" s="404"/>
      <c r="GA122" s="404"/>
      <c r="GB122" s="404"/>
      <c r="GC122" s="404"/>
      <c r="GD122" s="1204"/>
      <c r="GE122" s="21"/>
      <c r="GF122" s="21"/>
      <c r="GG122" s="21"/>
      <c r="GH122" s="21"/>
      <c r="GI122" s="21"/>
      <c r="GJ122" s="21"/>
      <c r="GK122" s="21"/>
      <c r="GL122" s="21"/>
      <c r="GM122" s="21"/>
      <c r="GN122" s="21"/>
      <c r="GO122" s="21"/>
      <c r="GP122" s="21"/>
      <c r="GQ122" s="21"/>
      <c r="GR122" s="21"/>
      <c r="GS122" s="21"/>
      <c r="GT122" s="21"/>
      <c r="GU122" s="1230"/>
      <c r="GV122" s="29"/>
      <c r="GW122" s="234" t="s">
        <v>1072</v>
      </c>
    </row>
    <row r="123" spans="1:207" x14ac:dyDescent="0.25">
      <c r="A123" s="404">
        <v>120</v>
      </c>
      <c r="B123" s="40"/>
      <c r="C123" s="521"/>
      <c r="D123" s="404"/>
      <c r="E123" s="404"/>
      <c r="F123" s="404"/>
      <c r="G123" s="67"/>
      <c r="H123" s="1221"/>
      <c r="I123" s="521"/>
      <c r="J123" s="404"/>
      <c r="K123" s="404"/>
      <c r="L123" s="404"/>
      <c r="M123" s="67"/>
      <c r="N123" s="1210"/>
      <c r="O123" s="521"/>
      <c r="P123" s="404"/>
      <c r="Q123" s="404"/>
      <c r="R123" s="404"/>
      <c r="S123" s="67"/>
      <c r="T123" s="1210"/>
      <c r="U123" s="521"/>
      <c r="V123" s="404"/>
      <c r="W123" s="404"/>
      <c r="X123" s="404"/>
      <c r="Y123" s="67"/>
      <c r="Z123" s="1210"/>
      <c r="AA123" s="516"/>
      <c r="AB123" s="404"/>
      <c r="AC123" s="404"/>
      <c r="AD123" s="75"/>
      <c r="AE123" s="76"/>
      <c r="AF123" s="1210"/>
      <c r="AG123" s="87"/>
      <c r="AH123" s="404"/>
      <c r="AI123" s="404"/>
      <c r="AJ123" s="75"/>
      <c r="AK123" s="76"/>
      <c r="AL123" s="1210"/>
      <c r="AM123" s="516"/>
      <c r="AN123" s="404"/>
      <c r="AO123" s="404"/>
      <c r="AP123" s="75"/>
      <c r="AQ123" s="76"/>
      <c r="AR123" s="1210"/>
      <c r="AS123" s="521"/>
      <c r="AT123" s="404"/>
      <c r="AU123" s="404"/>
      <c r="AV123" s="404"/>
      <c r="AW123" s="67"/>
      <c r="AX123" s="1210"/>
      <c r="AY123" s="521"/>
      <c r="AZ123" s="404"/>
      <c r="BA123" s="404"/>
      <c r="BB123" s="404"/>
      <c r="BC123" s="67"/>
      <c r="BD123" s="1210"/>
      <c r="BE123" s="516"/>
      <c r="BF123" s="404"/>
      <c r="BG123" s="404"/>
      <c r="BH123" s="75"/>
      <c r="BI123" s="76"/>
      <c r="BJ123" s="1210"/>
      <c r="BK123" s="21"/>
      <c r="BL123" s="21"/>
      <c r="BM123" s="21"/>
      <c r="BN123" s="21"/>
      <c r="BO123" s="21"/>
      <c r="BP123" s="21"/>
      <c r="BQ123" s="23"/>
      <c r="BR123" s="1210"/>
      <c r="BS123" s="58"/>
      <c r="BT123" s="404"/>
      <c r="BU123" s="404"/>
      <c r="BV123" s="404"/>
      <c r="BW123" s="67"/>
      <c r="BX123" s="1210"/>
      <c r="BY123" s="516"/>
      <c r="BZ123" s="404"/>
      <c r="CA123" s="404"/>
      <c r="CB123" s="75"/>
      <c r="CC123" s="76"/>
      <c r="CD123" s="1210"/>
      <c r="CE123" s="516"/>
      <c r="CF123" s="404"/>
      <c r="CG123" s="404"/>
      <c r="CH123" s="75"/>
      <c r="CI123" s="76"/>
      <c r="CJ123" s="1210"/>
      <c r="CK123" s="516"/>
      <c r="CL123" s="404"/>
      <c r="CM123" s="404"/>
      <c r="CN123" s="75"/>
      <c r="CO123" s="76"/>
      <c r="CP123" s="1210"/>
      <c r="CQ123" s="516"/>
      <c r="CR123" s="404"/>
      <c r="CS123" s="404"/>
      <c r="CT123" s="75"/>
      <c r="CU123" s="76"/>
      <c r="CV123" s="1210"/>
      <c r="CW123" s="516"/>
      <c r="CX123" s="404"/>
      <c r="CY123" s="404"/>
      <c r="CZ123" s="75"/>
      <c r="DA123" s="76"/>
      <c r="DB123" s="1210"/>
      <c r="DC123" s="516"/>
      <c r="DD123" s="404"/>
      <c r="DE123" s="404"/>
      <c r="DF123" s="75"/>
      <c r="DG123" s="76"/>
      <c r="DH123" s="1210"/>
      <c r="DI123" s="516"/>
      <c r="DJ123" s="404"/>
      <c r="DK123" s="404"/>
      <c r="DL123" s="75"/>
      <c r="DM123" s="76"/>
      <c r="DN123" s="1210"/>
      <c r="DO123" s="516"/>
      <c r="DP123" s="404"/>
      <c r="DQ123" s="404"/>
      <c r="DR123" s="75"/>
      <c r="DS123" s="76"/>
      <c r="DT123" s="1210"/>
      <c r="DU123" s="516"/>
      <c r="DV123" s="404"/>
      <c r="DW123" s="404"/>
      <c r="DX123" s="75"/>
      <c r="DY123" s="76"/>
      <c r="DZ123" s="1210"/>
      <c r="EA123" s="21"/>
      <c r="EB123" s="21"/>
      <c r="EC123" s="21"/>
      <c r="ED123" s="21"/>
      <c r="EE123" s="21"/>
      <c r="EF123" s="21"/>
      <c r="EG123" s="23"/>
      <c r="EH123" s="1210"/>
      <c r="EI123" s="58"/>
      <c r="EJ123" s="404"/>
      <c r="EK123" s="404"/>
      <c r="EL123" s="404"/>
      <c r="EM123" s="404"/>
      <c r="EN123" s="1204"/>
      <c r="EO123" s="58"/>
      <c r="EP123" s="404"/>
      <c r="EQ123" s="404"/>
      <c r="ER123" s="404"/>
      <c r="ES123" s="404"/>
      <c r="ET123" s="1204"/>
      <c r="EU123" s="58"/>
      <c r="EV123" s="404"/>
      <c r="EW123" s="404"/>
      <c r="EX123" s="404"/>
      <c r="EY123" s="404"/>
      <c r="EZ123" s="1204"/>
      <c r="FA123" s="58"/>
      <c r="FB123" s="404"/>
      <c r="FC123" s="404"/>
      <c r="FD123" s="404"/>
      <c r="FE123" s="404"/>
      <c r="FF123" s="1204"/>
      <c r="FG123" s="58"/>
      <c r="FH123" s="404"/>
      <c r="FI123" s="404"/>
      <c r="FJ123" s="404"/>
      <c r="FK123" s="404"/>
      <c r="FL123" s="1204"/>
      <c r="FM123" s="58"/>
      <c r="FN123" s="404"/>
      <c r="FO123" s="404"/>
      <c r="FP123" s="404"/>
      <c r="FQ123" s="404"/>
      <c r="FR123" s="1204"/>
      <c r="FS123" s="58"/>
      <c r="FT123" s="404"/>
      <c r="FU123" s="404"/>
      <c r="FV123" s="404"/>
      <c r="FW123" s="404"/>
      <c r="FX123" s="1204"/>
      <c r="FY123" s="58"/>
      <c r="FZ123" s="404"/>
      <c r="GA123" s="404"/>
      <c r="GB123" s="404"/>
      <c r="GC123" s="404"/>
      <c r="GD123" s="1204"/>
      <c r="GE123" s="21"/>
      <c r="GF123" s="21"/>
      <c r="GG123" s="21"/>
      <c r="GH123" s="21"/>
      <c r="GI123" s="21"/>
      <c r="GJ123" s="21"/>
      <c r="GK123" s="21"/>
      <c r="GL123" s="21"/>
      <c r="GM123" s="21"/>
      <c r="GN123" s="21"/>
      <c r="GO123" s="21"/>
      <c r="GP123" s="21"/>
      <c r="GQ123" s="21"/>
      <c r="GR123" s="21"/>
      <c r="GS123" s="21"/>
      <c r="GT123" s="21"/>
      <c r="GU123" s="1230"/>
      <c r="GV123" s="29"/>
      <c r="GW123" s="234" t="s">
        <v>1072</v>
      </c>
    </row>
    <row r="124" spans="1:207" x14ac:dyDescent="0.25">
      <c r="A124" s="404">
        <v>121</v>
      </c>
      <c r="B124" s="40"/>
      <c r="C124" s="521"/>
      <c r="D124" s="404"/>
      <c r="E124" s="404"/>
      <c r="F124" s="404"/>
      <c r="G124" s="67"/>
      <c r="H124" s="1221"/>
      <c r="I124" s="521"/>
      <c r="J124" s="404"/>
      <c r="K124" s="404"/>
      <c r="L124" s="404"/>
      <c r="M124" s="67"/>
      <c r="N124" s="1210"/>
      <c r="O124" s="521"/>
      <c r="P124" s="404"/>
      <c r="Q124" s="404"/>
      <c r="R124" s="404"/>
      <c r="S124" s="67"/>
      <c r="T124" s="1210"/>
      <c r="U124" s="521"/>
      <c r="V124" s="404"/>
      <c r="W124" s="404"/>
      <c r="X124" s="404"/>
      <c r="Y124" s="67"/>
      <c r="Z124" s="1210"/>
      <c r="AA124" s="516"/>
      <c r="AB124" s="404"/>
      <c r="AC124" s="404"/>
      <c r="AD124" s="75"/>
      <c r="AE124" s="76"/>
      <c r="AF124" s="1210"/>
      <c r="AG124" s="87"/>
      <c r="AH124" s="404"/>
      <c r="AI124" s="404"/>
      <c r="AJ124" s="75"/>
      <c r="AK124" s="76"/>
      <c r="AL124" s="1210"/>
      <c r="AM124" s="516"/>
      <c r="AN124" s="404"/>
      <c r="AO124" s="404"/>
      <c r="AP124" s="75"/>
      <c r="AQ124" s="76"/>
      <c r="AR124" s="1210"/>
      <c r="AS124" s="521"/>
      <c r="AT124" s="404"/>
      <c r="AU124" s="404"/>
      <c r="AV124" s="404"/>
      <c r="AW124" s="67"/>
      <c r="AX124" s="1210"/>
      <c r="AY124" s="521"/>
      <c r="AZ124" s="404"/>
      <c r="BA124" s="404"/>
      <c r="BB124" s="404"/>
      <c r="BC124" s="67"/>
      <c r="BD124" s="1210"/>
      <c r="BE124" s="516"/>
      <c r="BF124" s="404"/>
      <c r="BG124" s="404"/>
      <c r="BH124" s="75"/>
      <c r="BI124" s="76"/>
      <c r="BJ124" s="1210"/>
      <c r="BK124" s="21"/>
      <c r="BL124" s="21"/>
      <c r="BM124" s="21"/>
      <c r="BN124" s="21"/>
      <c r="BO124" s="21"/>
      <c r="BP124" s="21"/>
      <c r="BQ124" s="23"/>
      <c r="BR124" s="1210"/>
      <c r="BS124" s="58"/>
      <c r="BT124" s="404"/>
      <c r="BU124" s="404"/>
      <c r="BV124" s="404"/>
      <c r="BW124" s="67"/>
      <c r="BX124" s="1210"/>
      <c r="BY124" s="516"/>
      <c r="BZ124" s="404"/>
      <c r="CA124" s="404"/>
      <c r="CB124" s="75"/>
      <c r="CC124" s="76"/>
      <c r="CD124" s="1210"/>
      <c r="CE124" s="516"/>
      <c r="CF124" s="404"/>
      <c r="CG124" s="404"/>
      <c r="CH124" s="75"/>
      <c r="CI124" s="76"/>
      <c r="CJ124" s="1210"/>
      <c r="CK124" s="516"/>
      <c r="CL124" s="404"/>
      <c r="CM124" s="404"/>
      <c r="CN124" s="75"/>
      <c r="CO124" s="76"/>
      <c r="CP124" s="1210"/>
      <c r="CQ124" s="516"/>
      <c r="CR124" s="404"/>
      <c r="CS124" s="404"/>
      <c r="CT124" s="75"/>
      <c r="CU124" s="76"/>
      <c r="CV124" s="1210"/>
      <c r="CW124" s="516"/>
      <c r="CX124" s="404"/>
      <c r="CY124" s="404"/>
      <c r="CZ124" s="75"/>
      <c r="DA124" s="76"/>
      <c r="DB124" s="1210"/>
      <c r="DC124" s="516"/>
      <c r="DD124" s="404"/>
      <c r="DE124" s="404"/>
      <c r="DF124" s="75"/>
      <c r="DG124" s="76"/>
      <c r="DH124" s="1210"/>
      <c r="DI124" s="516"/>
      <c r="DJ124" s="404"/>
      <c r="DK124" s="404"/>
      <c r="DL124" s="75"/>
      <c r="DM124" s="76"/>
      <c r="DN124" s="1210"/>
      <c r="DO124" s="516"/>
      <c r="DP124" s="404"/>
      <c r="DQ124" s="404"/>
      <c r="DR124" s="75"/>
      <c r="DS124" s="76"/>
      <c r="DT124" s="1210"/>
      <c r="DU124" s="516"/>
      <c r="DV124" s="404"/>
      <c r="DW124" s="404"/>
      <c r="DX124" s="75"/>
      <c r="DY124" s="76"/>
      <c r="DZ124" s="1210"/>
      <c r="EA124" s="21"/>
      <c r="EB124" s="21"/>
      <c r="EC124" s="21"/>
      <c r="ED124" s="21"/>
      <c r="EE124" s="21"/>
      <c r="EF124" s="21"/>
      <c r="EG124" s="23"/>
      <c r="EH124" s="1210"/>
      <c r="EI124" s="58"/>
      <c r="EJ124" s="404"/>
      <c r="EK124" s="404"/>
      <c r="EL124" s="404"/>
      <c r="EM124" s="404"/>
      <c r="EN124" s="1204"/>
      <c r="EO124" s="58"/>
      <c r="EP124" s="404"/>
      <c r="EQ124" s="404"/>
      <c r="ER124" s="404"/>
      <c r="ES124" s="404"/>
      <c r="ET124" s="1204"/>
      <c r="EU124" s="58"/>
      <c r="EV124" s="404"/>
      <c r="EW124" s="404"/>
      <c r="EX124" s="404"/>
      <c r="EY124" s="404"/>
      <c r="EZ124" s="1204"/>
      <c r="FA124" s="58"/>
      <c r="FB124" s="404"/>
      <c r="FC124" s="404"/>
      <c r="FD124" s="404"/>
      <c r="FE124" s="404"/>
      <c r="FF124" s="1204"/>
      <c r="FG124" s="58"/>
      <c r="FH124" s="404"/>
      <c r="FI124" s="404"/>
      <c r="FJ124" s="404"/>
      <c r="FK124" s="404"/>
      <c r="FL124" s="1204"/>
      <c r="FM124" s="58"/>
      <c r="FN124" s="404"/>
      <c r="FO124" s="404"/>
      <c r="FP124" s="404"/>
      <c r="FQ124" s="404"/>
      <c r="FR124" s="1204"/>
      <c r="FS124" s="58"/>
      <c r="FT124" s="404"/>
      <c r="FU124" s="404"/>
      <c r="FV124" s="404"/>
      <c r="FW124" s="404"/>
      <c r="FX124" s="1204"/>
      <c r="FY124" s="58"/>
      <c r="FZ124" s="404"/>
      <c r="GA124" s="404"/>
      <c r="GB124" s="404"/>
      <c r="GC124" s="404"/>
      <c r="GD124" s="1204"/>
      <c r="GE124" s="21"/>
      <c r="GF124" s="21"/>
      <c r="GG124" s="21"/>
      <c r="GH124" s="21"/>
      <c r="GI124" s="21"/>
      <c r="GJ124" s="21"/>
      <c r="GK124" s="21"/>
      <c r="GL124" s="21"/>
      <c r="GM124" s="21"/>
      <c r="GN124" s="21"/>
      <c r="GO124" s="21"/>
      <c r="GP124" s="21"/>
      <c r="GQ124" s="21"/>
      <c r="GR124" s="21"/>
      <c r="GS124" s="21"/>
      <c r="GT124" s="21"/>
      <c r="GU124" s="1230"/>
      <c r="GV124" s="29"/>
      <c r="GW124" s="234" t="s">
        <v>1072</v>
      </c>
    </row>
    <row r="125" spans="1:207" x14ac:dyDescent="0.25">
      <c r="A125" s="404">
        <v>122</v>
      </c>
      <c r="B125" s="40"/>
      <c r="C125" s="521"/>
      <c r="D125" s="404"/>
      <c r="E125" s="404"/>
      <c r="F125" s="404"/>
      <c r="G125" s="67"/>
      <c r="H125" s="1221"/>
      <c r="I125" s="521"/>
      <c r="J125" s="404"/>
      <c r="K125" s="404"/>
      <c r="L125" s="404"/>
      <c r="M125" s="67"/>
      <c r="N125" s="1210"/>
      <c r="O125" s="521"/>
      <c r="P125" s="404"/>
      <c r="Q125" s="404"/>
      <c r="R125" s="404"/>
      <c r="S125" s="67"/>
      <c r="T125" s="1210"/>
      <c r="U125" s="521"/>
      <c r="V125" s="404"/>
      <c r="W125" s="404"/>
      <c r="X125" s="404"/>
      <c r="Y125" s="67"/>
      <c r="Z125" s="1210"/>
      <c r="AA125" s="516"/>
      <c r="AB125" s="404"/>
      <c r="AC125" s="404"/>
      <c r="AD125" s="75"/>
      <c r="AE125" s="76"/>
      <c r="AF125" s="1210"/>
      <c r="AG125" s="87"/>
      <c r="AH125" s="404"/>
      <c r="AI125" s="404"/>
      <c r="AJ125" s="75"/>
      <c r="AK125" s="76"/>
      <c r="AL125" s="1210"/>
      <c r="AM125" s="516"/>
      <c r="AN125" s="404"/>
      <c r="AO125" s="404"/>
      <c r="AP125" s="75"/>
      <c r="AQ125" s="76"/>
      <c r="AR125" s="1210"/>
      <c r="AS125" s="521"/>
      <c r="AT125" s="404"/>
      <c r="AU125" s="404"/>
      <c r="AV125" s="404"/>
      <c r="AW125" s="67"/>
      <c r="AX125" s="1210"/>
      <c r="AY125" s="521"/>
      <c r="AZ125" s="404"/>
      <c r="BA125" s="404"/>
      <c r="BB125" s="404"/>
      <c r="BC125" s="67"/>
      <c r="BD125" s="1210"/>
      <c r="BE125" s="516"/>
      <c r="BF125" s="404"/>
      <c r="BG125" s="404"/>
      <c r="BH125" s="75"/>
      <c r="BI125" s="76"/>
      <c r="BJ125" s="1210"/>
      <c r="BK125" s="21"/>
      <c r="BL125" s="21"/>
      <c r="BM125" s="21"/>
      <c r="BN125" s="21"/>
      <c r="BO125" s="21"/>
      <c r="BP125" s="21"/>
      <c r="BQ125" s="23"/>
      <c r="BR125" s="1210"/>
      <c r="BS125" s="58"/>
      <c r="BT125" s="404"/>
      <c r="BU125" s="404"/>
      <c r="BV125" s="404"/>
      <c r="BW125" s="67"/>
      <c r="BX125" s="1210"/>
      <c r="BY125" s="516"/>
      <c r="BZ125" s="404"/>
      <c r="CA125" s="404"/>
      <c r="CB125" s="75"/>
      <c r="CC125" s="76"/>
      <c r="CD125" s="1210"/>
      <c r="CE125" s="516"/>
      <c r="CF125" s="404"/>
      <c r="CG125" s="404"/>
      <c r="CH125" s="75"/>
      <c r="CI125" s="76"/>
      <c r="CJ125" s="1210"/>
      <c r="CK125" s="516"/>
      <c r="CL125" s="404"/>
      <c r="CM125" s="404"/>
      <c r="CN125" s="75"/>
      <c r="CO125" s="76"/>
      <c r="CP125" s="1210"/>
      <c r="CQ125" s="516"/>
      <c r="CR125" s="404"/>
      <c r="CS125" s="404"/>
      <c r="CT125" s="75"/>
      <c r="CU125" s="76"/>
      <c r="CV125" s="1210"/>
      <c r="CW125" s="516"/>
      <c r="CX125" s="404"/>
      <c r="CY125" s="404"/>
      <c r="CZ125" s="75"/>
      <c r="DA125" s="76"/>
      <c r="DB125" s="1210"/>
      <c r="DC125" s="516"/>
      <c r="DD125" s="404"/>
      <c r="DE125" s="404"/>
      <c r="DF125" s="75"/>
      <c r="DG125" s="76"/>
      <c r="DH125" s="1210"/>
      <c r="DI125" s="516"/>
      <c r="DJ125" s="404"/>
      <c r="DK125" s="404"/>
      <c r="DL125" s="75"/>
      <c r="DM125" s="76"/>
      <c r="DN125" s="1210"/>
      <c r="DO125" s="516"/>
      <c r="DP125" s="404"/>
      <c r="DQ125" s="404"/>
      <c r="DR125" s="75"/>
      <c r="DS125" s="76"/>
      <c r="DT125" s="1210"/>
      <c r="DU125" s="516"/>
      <c r="DV125" s="404"/>
      <c r="DW125" s="404"/>
      <c r="DX125" s="75"/>
      <c r="DY125" s="76"/>
      <c r="DZ125" s="1210"/>
      <c r="EA125" s="21"/>
      <c r="EB125" s="21"/>
      <c r="EC125" s="21"/>
      <c r="ED125" s="21"/>
      <c r="EE125" s="21"/>
      <c r="EF125" s="21"/>
      <c r="EG125" s="23"/>
      <c r="EH125" s="1210"/>
      <c r="EI125" s="58"/>
      <c r="EJ125" s="404"/>
      <c r="EK125" s="404"/>
      <c r="EL125" s="404"/>
      <c r="EM125" s="404"/>
      <c r="EN125" s="1204"/>
      <c r="EO125" s="58"/>
      <c r="EP125" s="404"/>
      <c r="EQ125" s="404"/>
      <c r="ER125" s="404"/>
      <c r="ES125" s="404"/>
      <c r="ET125" s="1204"/>
      <c r="EU125" s="58"/>
      <c r="EV125" s="404"/>
      <c r="EW125" s="404"/>
      <c r="EX125" s="404"/>
      <c r="EY125" s="404"/>
      <c r="EZ125" s="1204"/>
      <c r="FA125" s="58"/>
      <c r="FB125" s="404"/>
      <c r="FC125" s="404"/>
      <c r="FD125" s="404"/>
      <c r="FE125" s="404"/>
      <c r="FF125" s="1204"/>
      <c r="FG125" s="58"/>
      <c r="FH125" s="404"/>
      <c r="FI125" s="404"/>
      <c r="FJ125" s="404"/>
      <c r="FK125" s="404"/>
      <c r="FL125" s="1204"/>
      <c r="FM125" s="58"/>
      <c r="FN125" s="404"/>
      <c r="FO125" s="404"/>
      <c r="FP125" s="404"/>
      <c r="FQ125" s="404"/>
      <c r="FR125" s="1204"/>
      <c r="FS125" s="58"/>
      <c r="FT125" s="404"/>
      <c r="FU125" s="404"/>
      <c r="FV125" s="404"/>
      <c r="FW125" s="404"/>
      <c r="FX125" s="1204"/>
      <c r="FY125" s="58"/>
      <c r="FZ125" s="404"/>
      <c r="GA125" s="404"/>
      <c r="GB125" s="404"/>
      <c r="GC125" s="404"/>
      <c r="GD125" s="1204"/>
      <c r="GE125" s="21"/>
      <c r="GF125" s="21"/>
      <c r="GG125" s="21"/>
      <c r="GH125" s="21"/>
      <c r="GI125" s="21"/>
      <c r="GJ125" s="21"/>
      <c r="GK125" s="21"/>
      <c r="GL125" s="21"/>
      <c r="GM125" s="21"/>
      <c r="GN125" s="21"/>
      <c r="GO125" s="21"/>
      <c r="GP125" s="21"/>
      <c r="GQ125" s="21"/>
      <c r="GR125" s="21"/>
      <c r="GS125" s="21"/>
      <c r="GT125" s="21"/>
      <c r="GU125" s="1230"/>
      <c r="GV125" s="29"/>
      <c r="GW125" s="234" t="s">
        <v>1072</v>
      </c>
    </row>
    <row r="126" spans="1:207" x14ac:dyDescent="0.25">
      <c r="A126" s="404">
        <v>123</v>
      </c>
      <c r="B126" s="40"/>
      <c r="C126" s="521"/>
      <c r="D126" s="404"/>
      <c r="E126" s="404"/>
      <c r="F126" s="404"/>
      <c r="G126" s="67"/>
      <c r="H126" s="1221"/>
      <c r="I126" s="521"/>
      <c r="J126" s="404"/>
      <c r="K126" s="404"/>
      <c r="L126" s="404"/>
      <c r="M126" s="67"/>
      <c r="N126" s="1210"/>
      <c r="O126" s="521"/>
      <c r="P126" s="404"/>
      <c r="Q126" s="404"/>
      <c r="R126" s="404"/>
      <c r="S126" s="67"/>
      <c r="T126" s="1210"/>
      <c r="U126" s="521"/>
      <c r="V126" s="404"/>
      <c r="W126" s="404"/>
      <c r="X126" s="404"/>
      <c r="Y126" s="67"/>
      <c r="Z126" s="1210"/>
      <c r="AA126" s="516"/>
      <c r="AB126" s="404"/>
      <c r="AC126" s="404"/>
      <c r="AD126" s="75"/>
      <c r="AE126" s="76"/>
      <c r="AF126" s="1210"/>
      <c r="AG126" s="87"/>
      <c r="AH126" s="404"/>
      <c r="AI126" s="404"/>
      <c r="AJ126" s="75"/>
      <c r="AK126" s="76"/>
      <c r="AL126" s="1210"/>
      <c r="AM126" s="516"/>
      <c r="AN126" s="404"/>
      <c r="AO126" s="404"/>
      <c r="AP126" s="75"/>
      <c r="AQ126" s="76"/>
      <c r="AR126" s="1210"/>
      <c r="AS126" s="521"/>
      <c r="AT126" s="404"/>
      <c r="AU126" s="404"/>
      <c r="AV126" s="404"/>
      <c r="AW126" s="67"/>
      <c r="AX126" s="1210"/>
      <c r="AY126" s="521"/>
      <c r="AZ126" s="404"/>
      <c r="BA126" s="404"/>
      <c r="BB126" s="404"/>
      <c r="BC126" s="67"/>
      <c r="BD126" s="1210"/>
      <c r="BE126" s="516"/>
      <c r="BF126" s="404"/>
      <c r="BG126" s="404"/>
      <c r="BH126" s="75"/>
      <c r="BI126" s="76"/>
      <c r="BJ126" s="1210"/>
      <c r="BK126" s="21"/>
      <c r="BL126" s="21"/>
      <c r="BM126" s="21"/>
      <c r="BN126" s="21"/>
      <c r="BO126" s="21"/>
      <c r="BP126" s="21"/>
      <c r="BQ126" s="23"/>
      <c r="BR126" s="1210"/>
      <c r="BS126" s="58"/>
      <c r="BT126" s="404"/>
      <c r="BU126" s="404"/>
      <c r="BV126" s="404"/>
      <c r="BW126" s="67"/>
      <c r="BX126" s="1210"/>
      <c r="BY126" s="516"/>
      <c r="BZ126" s="404"/>
      <c r="CA126" s="404"/>
      <c r="CB126" s="75"/>
      <c r="CC126" s="76"/>
      <c r="CD126" s="1210"/>
      <c r="CE126" s="516"/>
      <c r="CF126" s="404"/>
      <c r="CG126" s="404"/>
      <c r="CH126" s="75"/>
      <c r="CI126" s="76"/>
      <c r="CJ126" s="1210"/>
      <c r="CK126" s="516"/>
      <c r="CL126" s="404"/>
      <c r="CM126" s="404"/>
      <c r="CN126" s="75"/>
      <c r="CO126" s="76"/>
      <c r="CP126" s="1210"/>
      <c r="CQ126" s="516"/>
      <c r="CR126" s="404"/>
      <c r="CS126" s="404"/>
      <c r="CT126" s="75"/>
      <c r="CU126" s="76"/>
      <c r="CV126" s="1210"/>
      <c r="CW126" s="516"/>
      <c r="CX126" s="404"/>
      <c r="CY126" s="404"/>
      <c r="CZ126" s="75"/>
      <c r="DA126" s="76"/>
      <c r="DB126" s="1210"/>
      <c r="DC126" s="516"/>
      <c r="DD126" s="404"/>
      <c r="DE126" s="404"/>
      <c r="DF126" s="75"/>
      <c r="DG126" s="76"/>
      <c r="DH126" s="1210"/>
      <c r="DI126" s="516"/>
      <c r="DJ126" s="404"/>
      <c r="DK126" s="404"/>
      <c r="DL126" s="75"/>
      <c r="DM126" s="76"/>
      <c r="DN126" s="1210"/>
      <c r="DO126" s="516"/>
      <c r="DP126" s="404"/>
      <c r="DQ126" s="404"/>
      <c r="DR126" s="75"/>
      <c r="DS126" s="76"/>
      <c r="DT126" s="1210"/>
      <c r="DU126" s="516"/>
      <c r="DV126" s="404"/>
      <c r="DW126" s="404"/>
      <c r="DX126" s="75"/>
      <c r="DY126" s="76"/>
      <c r="DZ126" s="1210"/>
      <c r="EA126" s="21"/>
      <c r="EB126" s="21"/>
      <c r="EC126" s="21"/>
      <c r="ED126" s="21"/>
      <c r="EE126" s="21"/>
      <c r="EF126" s="21"/>
      <c r="EG126" s="23"/>
      <c r="EH126" s="1210"/>
      <c r="EI126" s="58"/>
      <c r="EJ126" s="404"/>
      <c r="EK126" s="404"/>
      <c r="EL126" s="404"/>
      <c r="EM126" s="404"/>
      <c r="EN126" s="1204"/>
      <c r="EO126" s="58"/>
      <c r="EP126" s="404"/>
      <c r="EQ126" s="404"/>
      <c r="ER126" s="404"/>
      <c r="ES126" s="404"/>
      <c r="ET126" s="1204"/>
      <c r="EU126" s="58"/>
      <c r="EV126" s="404"/>
      <c r="EW126" s="404"/>
      <c r="EX126" s="404"/>
      <c r="EY126" s="404"/>
      <c r="EZ126" s="1204"/>
      <c r="FA126" s="58"/>
      <c r="FB126" s="404"/>
      <c r="FC126" s="404"/>
      <c r="FD126" s="404"/>
      <c r="FE126" s="404"/>
      <c r="FF126" s="1204"/>
      <c r="FG126" s="58"/>
      <c r="FH126" s="404"/>
      <c r="FI126" s="404"/>
      <c r="FJ126" s="404"/>
      <c r="FK126" s="404"/>
      <c r="FL126" s="1204"/>
      <c r="FM126" s="58"/>
      <c r="FN126" s="404"/>
      <c r="FO126" s="404"/>
      <c r="FP126" s="404"/>
      <c r="FQ126" s="404"/>
      <c r="FR126" s="1204"/>
      <c r="FS126" s="58"/>
      <c r="FT126" s="404"/>
      <c r="FU126" s="404"/>
      <c r="FV126" s="404"/>
      <c r="FW126" s="404"/>
      <c r="FX126" s="1204"/>
      <c r="FY126" s="58"/>
      <c r="FZ126" s="404"/>
      <c r="GA126" s="404"/>
      <c r="GB126" s="404"/>
      <c r="GC126" s="404"/>
      <c r="GD126" s="1204"/>
      <c r="GE126" s="21"/>
      <c r="GF126" s="21"/>
      <c r="GG126" s="21"/>
      <c r="GH126" s="21"/>
      <c r="GI126" s="21"/>
      <c r="GJ126" s="21"/>
      <c r="GK126" s="21"/>
      <c r="GL126" s="21"/>
      <c r="GM126" s="21"/>
      <c r="GN126" s="21"/>
      <c r="GO126" s="21"/>
      <c r="GP126" s="21"/>
      <c r="GQ126" s="21"/>
      <c r="GR126" s="21"/>
      <c r="GS126" s="21"/>
      <c r="GT126" s="21"/>
      <c r="GU126" s="1230"/>
      <c r="GV126" s="29"/>
      <c r="GW126" s="234" t="s">
        <v>1072</v>
      </c>
    </row>
    <row r="127" spans="1:207" x14ac:dyDescent="0.25">
      <c r="A127" s="404">
        <v>124</v>
      </c>
      <c r="B127" s="40"/>
      <c r="C127" s="521"/>
      <c r="D127" s="404"/>
      <c r="E127" s="404"/>
      <c r="F127" s="404"/>
      <c r="G127" s="67"/>
      <c r="H127" s="1221"/>
      <c r="I127" s="521"/>
      <c r="J127" s="404"/>
      <c r="K127" s="404"/>
      <c r="L127" s="404"/>
      <c r="M127" s="67"/>
      <c r="N127" s="1210"/>
      <c r="O127" s="521"/>
      <c r="P127" s="404"/>
      <c r="Q127" s="404"/>
      <c r="R127" s="404"/>
      <c r="S127" s="67"/>
      <c r="T127" s="1210"/>
      <c r="U127" s="521"/>
      <c r="V127" s="404"/>
      <c r="W127" s="404"/>
      <c r="X127" s="404"/>
      <c r="Y127" s="67"/>
      <c r="Z127" s="1210"/>
      <c r="AA127" s="516"/>
      <c r="AB127" s="404"/>
      <c r="AC127" s="404"/>
      <c r="AD127" s="75"/>
      <c r="AE127" s="76"/>
      <c r="AF127" s="1210"/>
      <c r="AG127" s="87"/>
      <c r="AH127" s="404"/>
      <c r="AI127" s="404"/>
      <c r="AJ127" s="75"/>
      <c r="AK127" s="76"/>
      <c r="AL127" s="1210"/>
      <c r="AM127" s="516"/>
      <c r="AN127" s="404"/>
      <c r="AO127" s="404"/>
      <c r="AP127" s="75"/>
      <c r="AQ127" s="76"/>
      <c r="AR127" s="1210"/>
      <c r="AS127" s="521"/>
      <c r="AT127" s="404"/>
      <c r="AU127" s="404"/>
      <c r="AV127" s="404"/>
      <c r="AW127" s="67"/>
      <c r="AX127" s="1210"/>
      <c r="AY127" s="521"/>
      <c r="AZ127" s="404"/>
      <c r="BA127" s="404"/>
      <c r="BB127" s="404"/>
      <c r="BC127" s="67"/>
      <c r="BD127" s="1210"/>
      <c r="BE127" s="516"/>
      <c r="BF127" s="404"/>
      <c r="BG127" s="404"/>
      <c r="BH127" s="75"/>
      <c r="BI127" s="76"/>
      <c r="BJ127" s="1210"/>
      <c r="BK127" s="21"/>
      <c r="BL127" s="21"/>
      <c r="BM127" s="21"/>
      <c r="BN127" s="21"/>
      <c r="BO127" s="21"/>
      <c r="BP127" s="21"/>
      <c r="BQ127" s="23"/>
      <c r="BR127" s="1210"/>
      <c r="BS127" s="58"/>
      <c r="BT127" s="404"/>
      <c r="BU127" s="404"/>
      <c r="BV127" s="404"/>
      <c r="BW127" s="67"/>
      <c r="BX127" s="1210"/>
      <c r="BY127" s="516"/>
      <c r="BZ127" s="404"/>
      <c r="CA127" s="404"/>
      <c r="CB127" s="75"/>
      <c r="CC127" s="76"/>
      <c r="CD127" s="1210"/>
      <c r="CE127" s="516"/>
      <c r="CF127" s="404"/>
      <c r="CG127" s="404"/>
      <c r="CH127" s="75"/>
      <c r="CI127" s="76"/>
      <c r="CJ127" s="1210"/>
      <c r="CK127" s="516"/>
      <c r="CL127" s="404"/>
      <c r="CM127" s="404"/>
      <c r="CN127" s="75"/>
      <c r="CO127" s="76"/>
      <c r="CP127" s="1210"/>
      <c r="CQ127" s="516"/>
      <c r="CR127" s="404"/>
      <c r="CS127" s="404"/>
      <c r="CT127" s="75"/>
      <c r="CU127" s="76"/>
      <c r="CV127" s="1210"/>
      <c r="CW127" s="516"/>
      <c r="CX127" s="404"/>
      <c r="CY127" s="404"/>
      <c r="CZ127" s="75"/>
      <c r="DA127" s="76"/>
      <c r="DB127" s="1210"/>
      <c r="DC127" s="516"/>
      <c r="DD127" s="404"/>
      <c r="DE127" s="404"/>
      <c r="DF127" s="75"/>
      <c r="DG127" s="76"/>
      <c r="DH127" s="1210"/>
      <c r="DI127" s="516"/>
      <c r="DJ127" s="404"/>
      <c r="DK127" s="404"/>
      <c r="DL127" s="75"/>
      <c r="DM127" s="76"/>
      <c r="DN127" s="1210"/>
      <c r="DO127" s="516"/>
      <c r="DP127" s="404"/>
      <c r="DQ127" s="404"/>
      <c r="DR127" s="75"/>
      <c r="DS127" s="76"/>
      <c r="DT127" s="1210"/>
      <c r="DU127" s="516"/>
      <c r="DV127" s="404"/>
      <c r="DW127" s="404"/>
      <c r="DX127" s="75"/>
      <c r="DY127" s="76"/>
      <c r="DZ127" s="1210"/>
      <c r="EA127" s="21"/>
      <c r="EB127" s="21"/>
      <c r="EC127" s="21"/>
      <c r="ED127" s="21"/>
      <c r="EE127" s="21"/>
      <c r="EF127" s="21"/>
      <c r="EG127" s="23"/>
      <c r="EH127" s="1210"/>
      <c r="EI127" s="58"/>
      <c r="EJ127" s="404"/>
      <c r="EK127" s="404"/>
      <c r="EL127" s="404"/>
      <c r="EM127" s="404"/>
      <c r="EN127" s="1204"/>
      <c r="EO127" s="58"/>
      <c r="EP127" s="404"/>
      <c r="EQ127" s="404"/>
      <c r="ER127" s="404"/>
      <c r="ES127" s="404"/>
      <c r="ET127" s="1204"/>
      <c r="EU127" s="58"/>
      <c r="EV127" s="404"/>
      <c r="EW127" s="404"/>
      <c r="EX127" s="404"/>
      <c r="EY127" s="404"/>
      <c r="EZ127" s="1204"/>
      <c r="FA127" s="58"/>
      <c r="FB127" s="404"/>
      <c r="FC127" s="404"/>
      <c r="FD127" s="404"/>
      <c r="FE127" s="404"/>
      <c r="FF127" s="1204"/>
      <c r="FG127" s="58"/>
      <c r="FH127" s="404"/>
      <c r="FI127" s="404"/>
      <c r="FJ127" s="404"/>
      <c r="FK127" s="404"/>
      <c r="FL127" s="1204"/>
      <c r="FM127" s="58"/>
      <c r="FN127" s="404"/>
      <c r="FO127" s="404"/>
      <c r="FP127" s="404"/>
      <c r="FQ127" s="404"/>
      <c r="FR127" s="1204"/>
      <c r="FS127" s="58"/>
      <c r="FT127" s="404"/>
      <c r="FU127" s="404"/>
      <c r="FV127" s="404"/>
      <c r="FW127" s="404"/>
      <c r="FX127" s="1204"/>
      <c r="FY127" s="58"/>
      <c r="FZ127" s="404"/>
      <c r="GA127" s="404"/>
      <c r="GB127" s="404"/>
      <c r="GC127" s="404"/>
      <c r="GD127" s="1204"/>
      <c r="GE127" s="21"/>
      <c r="GF127" s="21"/>
      <c r="GG127" s="21"/>
      <c r="GH127" s="21"/>
      <c r="GI127" s="21"/>
      <c r="GJ127" s="21"/>
      <c r="GK127" s="21"/>
      <c r="GL127" s="21"/>
      <c r="GM127" s="21"/>
      <c r="GN127" s="21"/>
      <c r="GO127" s="21"/>
      <c r="GP127" s="21"/>
      <c r="GQ127" s="21"/>
      <c r="GR127" s="21"/>
      <c r="GS127" s="21"/>
      <c r="GT127" s="21"/>
      <c r="GU127" s="1230"/>
      <c r="GV127" s="29"/>
      <c r="GW127" s="234" t="s">
        <v>1072</v>
      </c>
    </row>
    <row r="128" spans="1:207" x14ac:dyDescent="0.25">
      <c r="A128" s="404">
        <v>125</v>
      </c>
      <c r="B128" s="40"/>
      <c r="C128" s="521"/>
      <c r="D128" s="404"/>
      <c r="E128" s="404"/>
      <c r="F128" s="404"/>
      <c r="G128" s="67"/>
      <c r="H128" s="1221"/>
      <c r="I128" s="521"/>
      <c r="J128" s="404"/>
      <c r="K128" s="404"/>
      <c r="L128" s="404"/>
      <c r="M128" s="67"/>
      <c r="N128" s="1210"/>
      <c r="O128" s="521"/>
      <c r="P128" s="404"/>
      <c r="Q128" s="404"/>
      <c r="R128" s="404"/>
      <c r="S128" s="67"/>
      <c r="T128" s="1210"/>
      <c r="U128" s="521"/>
      <c r="V128" s="404"/>
      <c r="W128" s="404"/>
      <c r="X128" s="404"/>
      <c r="Y128" s="67"/>
      <c r="Z128" s="1210"/>
      <c r="AA128" s="516"/>
      <c r="AB128" s="404"/>
      <c r="AC128" s="404"/>
      <c r="AD128" s="75"/>
      <c r="AE128" s="76"/>
      <c r="AF128" s="1210"/>
      <c r="AG128" s="87"/>
      <c r="AH128" s="404"/>
      <c r="AI128" s="404"/>
      <c r="AJ128" s="75"/>
      <c r="AK128" s="76"/>
      <c r="AL128" s="1210"/>
      <c r="AM128" s="516"/>
      <c r="AN128" s="404"/>
      <c r="AO128" s="404"/>
      <c r="AP128" s="75"/>
      <c r="AQ128" s="76"/>
      <c r="AR128" s="1210"/>
      <c r="AS128" s="521"/>
      <c r="AT128" s="404"/>
      <c r="AU128" s="404"/>
      <c r="AV128" s="404"/>
      <c r="AW128" s="67"/>
      <c r="AX128" s="1210"/>
      <c r="AY128" s="521"/>
      <c r="AZ128" s="404"/>
      <c r="BA128" s="404"/>
      <c r="BB128" s="404"/>
      <c r="BC128" s="67"/>
      <c r="BD128" s="1210"/>
      <c r="BE128" s="516"/>
      <c r="BF128" s="404"/>
      <c r="BG128" s="404"/>
      <c r="BH128" s="75"/>
      <c r="BI128" s="76"/>
      <c r="BJ128" s="1210"/>
      <c r="BK128" s="21"/>
      <c r="BL128" s="21"/>
      <c r="BM128" s="21"/>
      <c r="BN128" s="21"/>
      <c r="BO128" s="21"/>
      <c r="BP128" s="21"/>
      <c r="BQ128" s="23"/>
      <c r="BR128" s="1210"/>
      <c r="BS128" s="58"/>
      <c r="BT128" s="404"/>
      <c r="BU128" s="404"/>
      <c r="BV128" s="404"/>
      <c r="BW128" s="67"/>
      <c r="BX128" s="1210"/>
      <c r="BY128" s="516"/>
      <c r="BZ128" s="404"/>
      <c r="CA128" s="404"/>
      <c r="CB128" s="75"/>
      <c r="CC128" s="76"/>
      <c r="CD128" s="1210"/>
      <c r="CE128" s="516"/>
      <c r="CF128" s="404"/>
      <c r="CG128" s="404"/>
      <c r="CH128" s="75"/>
      <c r="CI128" s="76"/>
      <c r="CJ128" s="1210"/>
      <c r="CK128" s="516"/>
      <c r="CL128" s="404"/>
      <c r="CM128" s="404"/>
      <c r="CN128" s="75"/>
      <c r="CO128" s="76"/>
      <c r="CP128" s="1210"/>
      <c r="CQ128" s="516"/>
      <c r="CR128" s="404"/>
      <c r="CS128" s="404"/>
      <c r="CT128" s="75"/>
      <c r="CU128" s="76"/>
      <c r="CV128" s="1210"/>
      <c r="CW128" s="516"/>
      <c r="CX128" s="404"/>
      <c r="CY128" s="404"/>
      <c r="CZ128" s="75"/>
      <c r="DA128" s="76"/>
      <c r="DB128" s="1210"/>
      <c r="DC128" s="516"/>
      <c r="DD128" s="404"/>
      <c r="DE128" s="404"/>
      <c r="DF128" s="75"/>
      <c r="DG128" s="76"/>
      <c r="DH128" s="1210"/>
      <c r="DI128" s="516"/>
      <c r="DJ128" s="404"/>
      <c r="DK128" s="404"/>
      <c r="DL128" s="75"/>
      <c r="DM128" s="76"/>
      <c r="DN128" s="1210"/>
      <c r="DO128" s="516"/>
      <c r="DP128" s="404"/>
      <c r="DQ128" s="404"/>
      <c r="DR128" s="75"/>
      <c r="DS128" s="76"/>
      <c r="DT128" s="1210"/>
      <c r="DU128" s="516"/>
      <c r="DV128" s="404"/>
      <c r="DW128" s="404"/>
      <c r="DX128" s="75"/>
      <c r="DY128" s="76"/>
      <c r="DZ128" s="1210"/>
      <c r="EA128" s="21"/>
      <c r="EB128" s="21"/>
      <c r="EC128" s="21"/>
      <c r="ED128" s="21"/>
      <c r="EE128" s="21"/>
      <c r="EF128" s="21"/>
      <c r="EG128" s="23"/>
      <c r="EH128" s="1210"/>
      <c r="EI128" s="58"/>
      <c r="EJ128" s="404"/>
      <c r="EK128" s="404"/>
      <c r="EL128" s="404"/>
      <c r="EM128" s="404"/>
      <c r="EN128" s="1204"/>
      <c r="EO128" s="58"/>
      <c r="EP128" s="404"/>
      <c r="EQ128" s="404"/>
      <c r="ER128" s="404"/>
      <c r="ES128" s="404"/>
      <c r="ET128" s="1204"/>
      <c r="EU128" s="58"/>
      <c r="EV128" s="404"/>
      <c r="EW128" s="404"/>
      <c r="EX128" s="404"/>
      <c r="EY128" s="404"/>
      <c r="EZ128" s="1204"/>
      <c r="FA128" s="58"/>
      <c r="FB128" s="404"/>
      <c r="FC128" s="404"/>
      <c r="FD128" s="404"/>
      <c r="FE128" s="404"/>
      <c r="FF128" s="1204"/>
      <c r="FG128" s="58"/>
      <c r="FH128" s="404"/>
      <c r="FI128" s="404"/>
      <c r="FJ128" s="404"/>
      <c r="FK128" s="404"/>
      <c r="FL128" s="1204"/>
      <c r="FM128" s="58"/>
      <c r="FN128" s="404"/>
      <c r="FO128" s="404"/>
      <c r="FP128" s="404"/>
      <c r="FQ128" s="404"/>
      <c r="FR128" s="1204"/>
      <c r="FS128" s="58"/>
      <c r="FT128" s="404"/>
      <c r="FU128" s="404"/>
      <c r="FV128" s="404"/>
      <c r="FW128" s="404"/>
      <c r="FX128" s="1204"/>
      <c r="FY128" s="58"/>
      <c r="FZ128" s="404"/>
      <c r="GA128" s="404"/>
      <c r="GB128" s="404"/>
      <c r="GC128" s="404"/>
      <c r="GD128" s="1204"/>
      <c r="GE128" s="21"/>
      <c r="GF128" s="21"/>
      <c r="GG128" s="21"/>
      <c r="GH128" s="21"/>
      <c r="GI128" s="21"/>
      <c r="GJ128" s="21"/>
      <c r="GK128" s="21"/>
      <c r="GL128" s="21"/>
      <c r="GM128" s="21"/>
      <c r="GN128" s="21"/>
      <c r="GO128" s="21"/>
      <c r="GP128" s="21"/>
      <c r="GQ128" s="21"/>
      <c r="GR128" s="21"/>
      <c r="GS128" s="21"/>
      <c r="GT128" s="21"/>
      <c r="GU128" s="1230"/>
      <c r="GV128" s="29"/>
      <c r="GW128" s="234" t="s">
        <v>1072</v>
      </c>
    </row>
    <row r="129" spans="1:205" x14ac:dyDescent="0.25">
      <c r="A129" s="404">
        <v>126</v>
      </c>
      <c r="B129" s="40"/>
      <c r="C129" s="521"/>
      <c r="D129" s="404"/>
      <c r="E129" s="404"/>
      <c r="F129" s="404"/>
      <c r="G129" s="67"/>
      <c r="H129" s="1221"/>
      <c r="I129" s="521"/>
      <c r="J129" s="404"/>
      <c r="K129" s="404"/>
      <c r="L129" s="404"/>
      <c r="M129" s="67"/>
      <c r="N129" s="1210"/>
      <c r="O129" s="521"/>
      <c r="P129" s="404"/>
      <c r="Q129" s="404"/>
      <c r="R129" s="404"/>
      <c r="S129" s="67"/>
      <c r="T129" s="1210"/>
      <c r="U129" s="521"/>
      <c r="V129" s="404"/>
      <c r="W129" s="404"/>
      <c r="X129" s="404"/>
      <c r="Y129" s="67"/>
      <c r="Z129" s="1210"/>
      <c r="AA129" s="516"/>
      <c r="AB129" s="404"/>
      <c r="AC129" s="404"/>
      <c r="AD129" s="75"/>
      <c r="AE129" s="76"/>
      <c r="AF129" s="1210"/>
      <c r="AG129" s="87"/>
      <c r="AH129" s="404"/>
      <c r="AI129" s="404"/>
      <c r="AJ129" s="75"/>
      <c r="AK129" s="76"/>
      <c r="AL129" s="1210"/>
      <c r="AM129" s="516"/>
      <c r="AN129" s="404"/>
      <c r="AO129" s="404"/>
      <c r="AP129" s="75"/>
      <c r="AQ129" s="76"/>
      <c r="AR129" s="1210"/>
      <c r="AS129" s="521"/>
      <c r="AT129" s="404"/>
      <c r="AU129" s="404"/>
      <c r="AV129" s="404"/>
      <c r="AW129" s="67"/>
      <c r="AX129" s="1210"/>
      <c r="AY129" s="521"/>
      <c r="AZ129" s="404"/>
      <c r="BA129" s="404"/>
      <c r="BB129" s="404"/>
      <c r="BC129" s="67"/>
      <c r="BD129" s="1210"/>
      <c r="BE129" s="516"/>
      <c r="BF129" s="404"/>
      <c r="BG129" s="404"/>
      <c r="BH129" s="75"/>
      <c r="BI129" s="76"/>
      <c r="BJ129" s="1210"/>
      <c r="BK129" s="21"/>
      <c r="BL129" s="21"/>
      <c r="BM129" s="21"/>
      <c r="BN129" s="21"/>
      <c r="BO129" s="21"/>
      <c r="BP129" s="21"/>
      <c r="BQ129" s="23"/>
      <c r="BR129" s="1210"/>
      <c r="BS129" s="58"/>
      <c r="BT129" s="404"/>
      <c r="BU129" s="404"/>
      <c r="BV129" s="404"/>
      <c r="BW129" s="67"/>
      <c r="BX129" s="1210"/>
      <c r="BY129" s="516"/>
      <c r="BZ129" s="404"/>
      <c r="CA129" s="404"/>
      <c r="CB129" s="75"/>
      <c r="CC129" s="76"/>
      <c r="CD129" s="1210"/>
      <c r="CE129" s="516"/>
      <c r="CF129" s="404"/>
      <c r="CG129" s="404"/>
      <c r="CH129" s="75"/>
      <c r="CI129" s="76"/>
      <c r="CJ129" s="1210"/>
      <c r="CK129" s="516"/>
      <c r="CL129" s="404"/>
      <c r="CM129" s="404"/>
      <c r="CN129" s="75"/>
      <c r="CO129" s="76"/>
      <c r="CP129" s="1210"/>
      <c r="CQ129" s="516"/>
      <c r="CR129" s="404"/>
      <c r="CS129" s="404"/>
      <c r="CT129" s="75"/>
      <c r="CU129" s="76"/>
      <c r="CV129" s="1210"/>
      <c r="CW129" s="516"/>
      <c r="CX129" s="404"/>
      <c r="CY129" s="404"/>
      <c r="CZ129" s="75"/>
      <c r="DA129" s="76"/>
      <c r="DB129" s="1210"/>
      <c r="DC129" s="516"/>
      <c r="DD129" s="404"/>
      <c r="DE129" s="404"/>
      <c r="DF129" s="75"/>
      <c r="DG129" s="76"/>
      <c r="DH129" s="1210"/>
      <c r="DI129" s="516"/>
      <c r="DJ129" s="404"/>
      <c r="DK129" s="404"/>
      <c r="DL129" s="75"/>
      <c r="DM129" s="76"/>
      <c r="DN129" s="1210"/>
      <c r="DO129" s="516"/>
      <c r="DP129" s="404"/>
      <c r="DQ129" s="404"/>
      <c r="DR129" s="75"/>
      <c r="DS129" s="76"/>
      <c r="DT129" s="1210"/>
      <c r="DU129" s="516"/>
      <c r="DV129" s="404"/>
      <c r="DW129" s="404"/>
      <c r="DX129" s="75"/>
      <c r="DY129" s="76"/>
      <c r="DZ129" s="1210"/>
      <c r="EA129" s="21"/>
      <c r="EB129" s="21"/>
      <c r="EC129" s="21"/>
      <c r="ED129" s="21"/>
      <c r="EE129" s="21"/>
      <c r="EF129" s="21"/>
      <c r="EG129" s="23"/>
      <c r="EH129" s="1210"/>
      <c r="EI129" s="58"/>
      <c r="EJ129" s="404"/>
      <c r="EK129" s="404"/>
      <c r="EL129" s="404"/>
      <c r="EM129" s="404"/>
      <c r="EN129" s="1204"/>
      <c r="EO129" s="58"/>
      <c r="EP129" s="404"/>
      <c r="EQ129" s="404"/>
      <c r="ER129" s="404"/>
      <c r="ES129" s="404"/>
      <c r="ET129" s="1204"/>
      <c r="EU129" s="58"/>
      <c r="EV129" s="404"/>
      <c r="EW129" s="404"/>
      <c r="EX129" s="404"/>
      <c r="EY129" s="404"/>
      <c r="EZ129" s="1204"/>
      <c r="FA129" s="58"/>
      <c r="FB129" s="404"/>
      <c r="FC129" s="404"/>
      <c r="FD129" s="404"/>
      <c r="FE129" s="404"/>
      <c r="FF129" s="1204"/>
      <c r="FG129" s="58"/>
      <c r="FH129" s="404"/>
      <c r="FI129" s="404"/>
      <c r="FJ129" s="404"/>
      <c r="FK129" s="404"/>
      <c r="FL129" s="1204"/>
      <c r="FM129" s="58"/>
      <c r="FN129" s="404"/>
      <c r="FO129" s="404"/>
      <c r="FP129" s="404"/>
      <c r="FQ129" s="404"/>
      <c r="FR129" s="1204"/>
      <c r="FS129" s="58"/>
      <c r="FT129" s="404"/>
      <c r="FU129" s="404"/>
      <c r="FV129" s="404"/>
      <c r="FW129" s="404"/>
      <c r="FX129" s="1204"/>
      <c r="FY129" s="58"/>
      <c r="FZ129" s="404"/>
      <c r="GA129" s="404"/>
      <c r="GB129" s="404"/>
      <c r="GC129" s="404"/>
      <c r="GD129" s="1204"/>
      <c r="GE129" s="21"/>
      <c r="GF129" s="21"/>
      <c r="GG129" s="21"/>
      <c r="GH129" s="21"/>
      <c r="GI129" s="21"/>
      <c r="GJ129" s="21"/>
      <c r="GK129" s="21"/>
      <c r="GL129" s="21"/>
      <c r="GM129" s="21"/>
      <c r="GN129" s="21"/>
      <c r="GO129" s="21"/>
      <c r="GP129" s="21"/>
      <c r="GQ129" s="21"/>
      <c r="GR129" s="21"/>
      <c r="GS129" s="21"/>
      <c r="GT129" s="21"/>
      <c r="GU129" s="1230"/>
      <c r="GV129" s="29"/>
      <c r="GW129" s="234" t="s">
        <v>1072</v>
      </c>
    </row>
    <row r="130" spans="1:205" x14ac:dyDescent="0.25">
      <c r="A130" s="404">
        <v>127</v>
      </c>
      <c r="B130" s="40"/>
      <c r="C130" s="521"/>
      <c r="D130" s="404"/>
      <c r="E130" s="404"/>
      <c r="F130" s="404"/>
      <c r="G130" s="67"/>
      <c r="H130" s="1221"/>
      <c r="I130" s="521"/>
      <c r="J130" s="404"/>
      <c r="K130" s="404"/>
      <c r="L130" s="404"/>
      <c r="M130" s="67"/>
      <c r="N130" s="1210"/>
      <c r="O130" s="521"/>
      <c r="P130" s="404"/>
      <c r="Q130" s="404"/>
      <c r="R130" s="404"/>
      <c r="S130" s="67"/>
      <c r="T130" s="1210"/>
      <c r="U130" s="521"/>
      <c r="V130" s="404"/>
      <c r="W130" s="404"/>
      <c r="X130" s="404"/>
      <c r="Y130" s="67"/>
      <c r="Z130" s="1210"/>
      <c r="AA130" s="516"/>
      <c r="AB130" s="404"/>
      <c r="AC130" s="404"/>
      <c r="AD130" s="75"/>
      <c r="AE130" s="76"/>
      <c r="AF130" s="1210"/>
      <c r="AG130" s="87"/>
      <c r="AH130" s="404"/>
      <c r="AI130" s="404"/>
      <c r="AJ130" s="75"/>
      <c r="AK130" s="76"/>
      <c r="AL130" s="1210"/>
      <c r="AM130" s="516"/>
      <c r="AN130" s="404"/>
      <c r="AO130" s="404"/>
      <c r="AP130" s="75"/>
      <c r="AQ130" s="76"/>
      <c r="AR130" s="1210"/>
      <c r="AS130" s="521"/>
      <c r="AT130" s="404"/>
      <c r="AU130" s="404"/>
      <c r="AV130" s="404"/>
      <c r="AW130" s="67"/>
      <c r="AX130" s="1210"/>
      <c r="AY130" s="521"/>
      <c r="AZ130" s="404"/>
      <c r="BA130" s="404"/>
      <c r="BB130" s="404"/>
      <c r="BC130" s="67"/>
      <c r="BD130" s="1210"/>
      <c r="BE130" s="516"/>
      <c r="BF130" s="404"/>
      <c r="BG130" s="404"/>
      <c r="BH130" s="75"/>
      <c r="BI130" s="76"/>
      <c r="BJ130" s="1210"/>
      <c r="BK130" s="21"/>
      <c r="BL130" s="21"/>
      <c r="BM130" s="21"/>
      <c r="BN130" s="21"/>
      <c r="BO130" s="21"/>
      <c r="BP130" s="21"/>
      <c r="BQ130" s="23"/>
      <c r="BR130" s="1210"/>
      <c r="BS130" s="58"/>
      <c r="BT130" s="404"/>
      <c r="BU130" s="404"/>
      <c r="BV130" s="404"/>
      <c r="BW130" s="67"/>
      <c r="BX130" s="1210"/>
      <c r="BY130" s="516"/>
      <c r="BZ130" s="404"/>
      <c r="CA130" s="404"/>
      <c r="CB130" s="75"/>
      <c r="CC130" s="76"/>
      <c r="CD130" s="1210"/>
      <c r="CE130" s="516"/>
      <c r="CF130" s="404"/>
      <c r="CG130" s="404"/>
      <c r="CH130" s="75"/>
      <c r="CI130" s="76"/>
      <c r="CJ130" s="1210"/>
      <c r="CK130" s="516"/>
      <c r="CL130" s="404"/>
      <c r="CM130" s="404"/>
      <c r="CN130" s="75"/>
      <c r="CO130" s="76"/>
      <c r="CP130" s="1210"/>
      <c r="CQ130" s="516"/>
      <c r="CR130" s="404"/>
      <c r="CS130" s="404"/>
      <c r="CT130" s="75"/>
      <c r="CU130" s="76"/>
      <c r="CV130" s="1210"/>
      <c r="CW130" s="516"/>
      <c r="CX130" s="404"/>
      <c r="CY130" s="404"/>
      <c r="CZ130" s="75"/>
      <c r="DA130" s="76"/>
      <c r="DB130" s="1210"/>
      <c r="DC130" s="516"/>
      <c r="DD130" s="404"/>
      <c r="DE130" s="404"/>
      <c r="DF130" s="75"/>
      <c r="DG130" s="76"/>
      <c r="DH130" s="1210"/>
      <c r="DI130" s="516"/>
      <c r="DJ130" s="404"/>
      <c r="DK130" s="404"/>
      <c r="DL130" s="75"/>
      <c r="DM130" s="76"/>
      <c r="DN130" s="1210"/>
      <c r="DO130" s="516"/>
      <c r="DP130" s="404"/>
      <c r="DQ130" s="404"/>
      <c r="DR130" s="75"/>
      <c r="DS130" s="76"/>
      <c r="DT130" s="1210"/>
      <c r="DU130" s="516"/>
      <c r="DV130" s="404"/>
      <c r="DW130" s="404"/>
      <c r="DX130" s="75"/>
      <c r="DY130" s="76"/>
      <c r="DZ130" s="1210"/>
      <c r="EA130" s="21"/>
      <c r="EB130" s="21"/>
      <c r="EC130" s="21"/>
      <c r="ED130" s="21"/>
      <c r="EE130" s="21"/>
      <c r="EF130" s="21"/>
      <c r="EG130" s="23"/>
      <c r="EH130" s="1210"/>
      <c r="EI130" s="58"/>
      <c r="EJ130" s="404"/>
      <c r="EK130" s="404"/>
      <c r="EL130" s="404"/>
      <c r="EM130" s="404"/>
      <c r="EN130" s="1204"/>
      <c r="EO130" s="58"/>
      <c r="EP130" s="404"/>
      <c r="EQ130" s="404"/>
      <c r="ER130" s="404"/>
      <c r="ES130" s="404"/>
      <c r="ET130" s="1204"/>
      <c r="EU130" s="58"/>
      <c r="EV130" s="404"/>
      <c r="EW130" s="404"/>
      <c r="EX130" s="404"/>
      <c r="EY130" s="404"/>
      <c r="EZ130" s="1204"/>
      <c r="FA130" s="58"/>
      <c r="FB130" s="404"/>
      <c r="FC130" s="404"/>
      <c r="FD130" s="404"/>
      <c r="FE130" s="404"/>
      <c r="FF130" s="1204"/>
      <c r="FG130" s="58"/>
      <c r="FH130" s="404"/>
      <c r="FI130" s="404"/>
      <c r="FJ130" s="404"/>
      <c r="FK130" s="404"/>
      <c r="FL130" s="1204"/>
      <c r="FM130" s="58"/>
      <c r="FN130" s="404"/>
      <c r="FO130" s="404"/>
      <c r="FP130" s="404"/>
      <c r="FQ130" s="404"/>
      <c r="FR130" s="1204"/>
      <c r="FS130" s="58"/>
      <c r="FT130" s="404"/>
      <c r="FU130" s="404"/>
      <c r="FV130" s="404"/>
      <c r="FW130" s="404"/>
      <c r="FX130" s="1204"/>
      <c r="FY130" s="58"/>
      <c r="FZ130" s="404"/>
      <c r="GA130" s="404"/>
      <c r="GB130" s="404"/>
      <c r="GC130" s="404"/>
      <c r="GD130" s="1204"/>
      <c r="GE130" s="21"/>
      <c r="GF130" s="21"/>
      <c r="GG130" s="21"/>
      <c r="GH130" s="21"/>
      <c r="GI130" s="21"/>
      <c r="GJ130" s="21"/>
      <c r="GK130" s="21"/>
      <c r="GL130" s="21"/>
      <c r="GM130" s="21"/>
      <c r="GN130" s="21"/>
      <c r="GO130" s="21"/>
      <c r="GP130" s="21"/>
      <c r="GQ130" s="21"/>
      <c r="GR130" s="21"/>
      <c r="GS130" s="21"/>
      <c r="GT130" s="21"/>
      <c r="GU130" s="1230"/>
      <c r="GV130" s="29"/>
      <c r="GW130" s="234" t="s">
        <v>1072</v>
      </c>
    </row>
    <row r="131" spans="1:205" ht="15.75" thickBot="1" x14ac:dyDescent="0.3">
      <c r="A131" s="405">
        <v>128</v>
      </c>
      <c r="B131" s="405"/>
      <c r="C131" s="526"/>
      <c r="D131" s="405"/>
      <c r="E131" s="405"/>
      <c r="F131" s="405"/>
      <c r="G131" s="68"/>
      <c r="H131" s="1222"/>
      <c r="I131" s="526"/>
      <c r="J131" s="405"/>
      <c r="K131" s="405"/>
      <c r="L131" s="405"/>
      <c r="M131" s="68"/>
      <c r="N131" s="1211"/>
      <c r="O131" s="526"/>
      <c r="P131" s="405"/>
      <c r="Q131" s="405"/>
      <c r="R131" s="405"/>
      <c r="S131" s="68"/>
      <c r="T131" s="1211"/>
      <c r="U131" s="526"/>
      <c r="V131" s="405"/>
      <c r="W131" s="405"/>
      <c r="X131" s="405"/>
      <c r="Y131" s="68"/>
      <c r="Z131" s="1211"/>
      <c r="AA131" s="527"/>
      <c r="AB131" s="405"/>
      <c r="AC131" s="405"/>
      <c r="AD131" s="77"/>
      <c r="AE131" s="78"/>
      <c r="AF131" s="1211"/>
      <c r="AG131" s="99"/>
      <c r="AH131" s="405"/>
      <c r="AI131" s="405"/>
      <c r="AJ131" s="77"/>
      <c r="AK131" s="78"/>
      <c r="AL131" s="1211"/>
      <c r="AM131" s="527"/>
      <c r="AN131" s="405"/>
      <c r="AO131" s="405"/>
      <c r="AP131" s="77"/>
      <c r="AQ131" s="78"/>
      <c r="AR131" s="1211"/>
      <c r="AS131" s="526"/>
      <c r="AT131" s="405"/>
      <c r="AU131" s="405"/>
      <c r="AV131" s="405"/>
      <c r="AW131" s="68"/>
      <c r="AX131" s="1211"/>
      <c r="AY131" s="526"/>
      <c r="AZ131" s="405"/>
      <c r="BA131" s="405"/>
      <c r="BB131" s="405"/>
      <c r="BC131" s="68"/>
      <c r="BD131" s="1211"/>
      <c r="BE131" s="527"/>
      <c r="BF131" s="405"/>
      <c r="BG131" s="405"/>
      <c r="BH131" s="77"/>
      <c r="BI131" s="78"/>
      <c r="BJ131" s="1211"/>
      <c r="BK131" s="22"/>
      <c r="BL131" s="22"/>
      <c r="BM131" s="22"/>
      <c r="BN131" s="22"/>
      <c r="BO131" s="22"/>
      <c r="BP131" s="22"/>
      <c r="BQ131" s="24"/>
      <c r="BR131" s="1211"/>
      <c r="BS131" s="81"/>
      <c r="BT131" s="405" t="s">
        <v>92</v>
      </c>
      <c r="BU131" s="405" t="s">
        <v>90</v>
      </c>
      <c r="BV131" s="405"/>
      <c r="BW131" s="68"/>
      <c r="BX131" s="1211"/>
      <c r="BY131" s="527"/>
      <c r="BZ131" s="405" t="s">
        <v>92</v>
      </c>
      <c r="CA131" s="405" t="s">
        <v>90</v>
      </c>
      <c r="CB131" s="77"/>
      <c r="CC131" s="78"/>
      <c r="CD131" s="1211"/>
      <c r="CE131" s="527"/>
      <c r="CF131" s="405" t="s">
        <v>92</v>
      </c>
      <c r="CG131" s="405" t="s">
        <v>90</v>
      </c>
      <c r="CH131" s="77"/>
      <c r="CI131" s="78"/>
      <c r="CJ131" s="1211"/>
      <c r="CK131" s="527"/>
      <c r="CL131" s="405" t="s">
        <v>92</v>
      </c>
      <c r="CM131" s="405" t="s">
        <v>90</v>
      </c>
      <c r="CN131" s="77"/>
      <c r="CO131" s="78"/>
      <c r="CP131" s="1211"/>
      <c r="CQ131" s="527"/>
      <c r="CR131" s="405" t="s">
        <v>92</v>
      </c>
      <c r="CS131" s="405" t="s">
        <v>90</v>
      </c>
      <c r="CT131" s="77"/>
      <c r="CU131" s="78"/>
      <c r="CV131" s="1211"/>
      <c r="CW131" s="527"/>
      <c r="CX131" s="405" t="s">
        <v>92</v>
      </c>
      <c r="CY131" s="405" t="s">
        <v>90</v>
      </c>
      <c r="CZ131" s="77"/>
      <c r="DA131" s="78"/>
      <c r="DB131" s="1211"/>
      <c r="DC131" s="527"/>
      <c r="DD131" s="405" t="s">
        <v>92</v>
      </c>
      <c r="DE131" s="405" t="s">
        <v>90</v>
      </c>
      <c r="DF131" s="77"/>
      <c r="DG131" s="78"/>
      <c r="DH131" s="1211"/>
      <c r="DI131" s="527"/>
      <c r="DJ131" s="405" t="s">
        <v>92</v>
      </c>
      <c r="DK131" s="405" t="s">
        <v>90</v>
      </c>
      <c r="DL131" s="77"/>
      <c r="DM131" s="78"/>
      <c r="DN131" s="1211"/>
      <c r="DO131" s="527"/>
      <c r="DP131" s="405" t="s">
        <v>92</v>
      </c>
      <c r="DQ131" s="405" t="s">
        <v>90</v>
      </c>
      <c r="DR131" s="77"/>
      <c r="DS131" s="78"/>
      <c r="DT131" s="1211"/>
      <c r="DU131" s="527"/>
      <c r="DV131" s="405" t="s">
        <v>92</v>
      </c>
      <c r="DW131" s="405" t="s">
        <v>90</v>
      </c>
      <c r="DX131" s="77"/>
      <c r="DY131" s="78"/>
      <c r="DZ131" s="1211"/>
      <c r="EA131" s="22"/>
      <c r="EB131" s="22"/>
      <c r="EC131" s="22"/>
      <c r="ED131" s="22"/>
      <c r="EE131" s="22"/>
      <c r="EF131" s="22"/>
      <c r="EG131" s="24"/>
      <c r="EH131" s="1211"/>
      <c r="EI131" s="81"/>
      <c r="EJ131" s="405"/>
      <c r="EK131" s="405"/>
      <c r="EL131" s="405"/>
      <c r="EM131" s="405"/>
      <c r="EN131" s="1205"/>
      <c r="EO131" s="81"/>
      <c r="EP131" s="405"/>
      <c r="EQ131" s="405"/>
      <c r="ER131" s="405"/>
      <c r="ES131" s="405"/>
      <c r="ET131" s="1205"/>
      <c r="EU131" s="81"/>
      <c r="EV131" s="405"/>
      <c r="EW131" s="405"/>
      <c r="EX131" s="405"/>
      <c r="EY131" s="405"/>
      <c r="EZ131" s="1205"/>
      <c r="FA131" s="81"/>
      <c r="FB131" s="405"/>
      <c r="FC131" s="405"/>
      <c r="FD131" s="405"/>
      <c r="FE131" s="405"/>
      <c r="FF131" s="1205"/>
      <c r="FG131" s="81"/>
      <c r="FH131" s="405"/>
      <c r="FI131" s="405"/>
      <c r="FJ131" s="405"/>
      <c r="FK131" s="405"/>
      <c r="FL131" s="1205"/>
      <c r="FM131" s="528"/>
      <c r="FN131" s="405"/>
      <c r="FO131" s="405"/>
      <c r="FP131" s="405"/>
      <c r="FQ131" s="405"/>
      <c r="FR131" s="1205"/>
      <c r="FS131" s="81"/>
      <c r="FT131" s="405"/>
      <c r="FU131" s="405"/>
      <c r="FV131" s="405"/>
      <c r="FW131" s="405"/>
      <c r="FX131" s="1205"/>
      <c r="FY131" s="81"/>
      <c r="FZ131" s="405"/>
      <c r="GA131" s="405"/>
      <c r="GB131" s="405"/>
      <c r="GC131" s="405"/>
      <c r="GD131" s="1205"/>
      <c r="GE131" s="22"/>
      <c r="GF131" s="22"/>
      <c r="GG131" s="22"/>
      <c r="GH131" s="22"/>
      <c r="GI131" s="22"/>
      <c r="GJ131" s="22"/>
      <c r="GK131" s="22"/>
      <c r="GL131" s="22"/>
      <c r="GM131" s="22"/>
      <c r="GN131" s="22"/>
      <c r="GO131" s="22"/>
      <c r="GP131" s="22"/>
      <c r="GQ131" s="22"/>
      <c r="GR131" s="22"/>
      <c r="GS131" s="22"/>
      <c r="GT131" s="22"/>
      <c r="GU131" s="1231"/>
      <c r="GV131" s="438"/>
      <c r="GW131" s="235" t="s">
        <v>1072</v>
      </c>
    </row>
  </sheetData>
  <mergeCells count="64">
    <mergeCell ref="EI2:EM2"/>
    <mergeCell ref="EO2:ES2"/>
    <mergeCell ref="EU2:EY2"/>
    <mergeCell ref="GV1:GV3"/>
    <mergeCell ref="GU1:GU131"/>
    <mergeCell ref="FS2:FW2"/>
    <mergeCell ref="FY2:GC2"/>
    <mergeCell ref="GE2:GT2"/>
    <mergeCell ref="FA2:FE2"/>
    <mergeCell ref="FG2:FK2"/>
    <mergeCell ref="FM2:FQ2"/>
    <mergeCell ref="CW2:DA2"/>
    <mergeCell ref="DC2:DG2"/>
    <mergeCell ref="DI2:DM2"/>
    <mergeCell ref="DO2:DS2"/>
    <mergeCell ref="BX3:BX131"/>
    <mergeCell ref="CD3:CD131"/>
    <mergeCell ref="CJ3:CJ131"/>
    <mergeCell ref="CP3:CP131"/>
    <mergeCell ref="CV3:CV131"/>
    <mergeCell ref="DU2:DY2"/>
    <mergeCell ref="DZ3:DZ131"/>
    <mergeCell ref="DB3:DB131"/>
    <mergeCell ref="DH3:DH131"/>
    <mergeCell ref="DN3:DN131"/>
    <mergeCell ref="DT3:DT131"/>
    <mergeCell ref="BS2:BW2"/>
    <mergeCell ref="BY2:CC2"/>
    <mergeCell ref="CE2:CI2"/>
    <mergeCell ref="CK2:CO2"/>
    <mergeCell ref="CQ2:CU2"/>
    <mergeCell ref="BJ3:BJ131"/>
    <mergeCell ref="H3:H131"/>
    <mergeCell ref="N3:N131"/>
    <mergeCell ref="T3:T131"/>
    <mergeCell ref="Z3:Z131"/>
    <mergeCell ref="AF3:AF131"/>
    <mergeCell ref="AL3:AL131"/>
    <mergeCell ref="AR3:AR131"/>
    <mergeCell ref="C1:BR1"/>
    <mergeCell ref="BR3:BR131"/>
    <mergeCell ref="BS1:EH1"/>
    <mergeCell ref="EH3:EH131"/>
    <mergeCell ref="C2:G2"/>
    <mergeCell ref="I2:M2"/>
    <mergeCell ref="O2:S2"/>
    <mergeCell ref="BE2:BI2"/>
    <mergeCell ref="AM2:AQ2"/>
    <mergeCell ref="AS2:AW2"/>
    <mergeCell ref="AY2:BC2"/>
    <mergeCell ref="U2:Y2"/>
    <mergeCell ref="AA2:AE2"/>
    <mergeCell ref="AG2:AK2"/>
    <mergeCell ref="AX3:AX131"/>
    <mergeCell ref="BD3:BD131"/>
    <mergeCell ref="GW1:GW3"/>
    <mergeCell ref="EN3:EN131"/>
    <mergeCell ref="ET3:ET131"/>
    <mergeCell ref="EZ3:EZ131"/>
    <mergeCell ref="FF3:FF131"/>
    <mergeCell ref="FL3:FL131"/>
    <mergeCell ref="FR3:FR131"/>
    <mergeCell ref="FX3:FX131"/>
    <mergeCell ref="GD3:GD131"/>
  </mergeCells>
  <dataValidations count="6">
    <dataValidation type="list" allowBlank="1" showInputMessage="1" showErrorMessage="1" sqref="AH60:AH131 P60:P131 FH60:FH131 AT60:AT131 J60:J131 AB60:AB131 V60:V131 AN60:AN131 FN60:FN131 BF60:BF131 BT60:BT131 BZ60:BZ131 CF60:CF131 CL60:CL131 CR60:CR131 CX60:CX131 DD60:DD131 DJ60:DJ131 DP60:DP131 DV60:DV131 EJ60:EJ131 AZ60:AZ131 EV60:EV131 FB60:FB131 EP60:EP131 FZ60:FZ131 FT60:FT131">
      <formula1>INV</formula1>
    </dataValidation>
    <dataValidation type="list" allowBlank="1" showInputMessage="1" showErrorMessage="1" sqref="AI59:AI131 AI4:AI15 FU4:FU131 EW4:EW131 GA4:GA131 FC4:FC131 BG4:BG131 EQ4:EQ131 EK4:EK131 DW4:DW131 DQ4:DQ131 DK4:DK131 DE4:DE131 CY4:CY131 CS4:CS131 CM4:CM131 CG4:CG131 CA4:CA131 BU4:BU131 FO4:FO131 E4:E131 AC4:AC131 AO4:AO131 AU4:AU131 Q4:Q131 FI4:FI131 W4:W131 BA4:BA131 K4:K131">
      <formula1>Type</formula1>
    </dataValidation>
    <dataValidation type="list" allowBlank="1" showInputMessage="1" showErrorMessage="1" sqref="AJ59 AD4:AD34 AP27 AP29 BH27 BH29 ER13 EX13 EX7:EX9 ER8:ER9 EX26 ER26 EX29 ER29 FP131 X5:X131 R5:R131 AV5:AV131 F5:F131 AJ5:AJ15 BB5:BB131 FJ32:FJ34 FJ4:FJ30 L5:L131">
      <formula1>"0 - значение,16 - недостоверность,64 - имитация"</formula1>
    </dataValidation>
    <dataValidation type="list" allowBlank="1" showInputMessage="1" showErrorMessage="1" sqref="FV4 DL4 DR4 GB4 DX4 CB4 EL4 CN4 FD4 CZ4 CH4 CT4 GB131 DF4 EX14 BV4">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GV18:GV131">
      <formula1>IerarhiyaUr2</formula1>
    </dataValidation>
    <dataValidation type="list" allowBlank="1" showInputMessage="1" showErrorMessage="1" sqref="FJ31 BH4 BB4 AV4 AP4 AJ4 X4 R4 L4 F4 ER4 EX4">
      <formula1>" "</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Системный!$D$3:$D$5</xm:f>
          </x14:formula1>
          <xm:sqref>FZ4:FZ59 D4:D131 FN4:FN59 V4:V59 AB4:AB59 AH4:AH59 P4:P59 AN4:AN59 AI16:AI58 AT4:AT59 BF4:BF59 BT4:BT59 BZ4:BZ59 CF4:CF59 CL4:CL59 CR4:CR59 CX4:CX59 DD4:DD59 DJ4:DJ59 DP4:DP59 DV4:DV59 EJ4:EJ59 EP4:EP59 EV4:EV59 FB4:FB59 AZ4:AZ59 FH4:FH59 FT4:FT59 J4:J59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rgb="FF92D050"/>
  </sheetPr>
  <dimension ref="A1:B122"/>
  <sheetViews>
    <sheetView workbookViewId="0">
      <selection activeCell="B14" sqref="B3:B14"/>
    </sheetView>
  </sheetViews>
  <sheetFormatPr defaultRowHeight="15" x14ac:dyDescent="0.25"/>
  <cols>
    <col min="2" max="2" width="60.7109375" bestFit="1" customWidth="1"/>
  </cols>
  <sheetData>
    <row r="1" spans="1:2" ht="15.75" thickBot="1" x14ac:dyDescent="0.3">
      <c r="A1" s="18"/>
      <c r="B1" s="250"/>
    </row>
    <row r="2" spans="1:2" x14ac:dyDescent="0.25">
      <c r="A2" s="710" t="s">
        <v>0</v>
      </c>
      <c r="B2" s="708" t="s">
        <v>42</v>
      </c>
    </row>
    <row r="3" spans="1:2" x14ac:dyDescent="0.25">
      <c r="A3" s="709">
        <v>1</v>
      </c>
      <c r="B3" s="713"/>
    </row>
    <row r="4" spans="1:2" x14ac:dyDescent="0.25">
      <c r="A4" s="709">
        <v>2</v>
      </c>
      <c r="B4" s="713"/>
    </row>
    <row r="5" spans="1:2" x14ac:dyDescent="0.25">
      <c r="A5" s="709">
        <v>3</v>
      </c>
      <c r="B5" s="713"/>
    </row>
    <row r="6" spans="1:2" x14ac:dyDescent="0.25">
      <c r="A6" s="709">
        <v>4</v>
      </c>
      <c r="B6" s="711"/>
    </row>
    <row r="7" spans="1:2" x14ac:dyDescent="0.25">
      <c r="A7" s="709">
        <v>5</v>
      </c>
      <c r="B7" s="711"/>
    </row>
    <row r="8" spans="1:2" x14ac:dyDescent="0.25">
      <c r="A8" s="709">
        <v>6</v>
      </c>
      <c r="B8" s="711"/>
    </row>
    <row r="9" spans="1:2" x14ac:dyDescent="0.25">
      <c r="A9" s="709">
        <v>7</v>
      </c>
      <c r="B9" s="711"/>
    </row>
    <row r="10" spans="1:2" x14ac:dyDescent="0.25">
      <c r="A10" s="709">
        <v>8</v>
      </c>
      <c r="B10" s="711"/>
    </row>
    <row r="11" spans="1:2" x14ac:dyDescent="0.25">
      <c r="A11" s="709">
        <v>9</v>
      </c>
      <c r="B11" s="711"/>
    </row>
    <row r="12" spans="1:2" x14ac:dyDescent="0.25">
      <c r="A12" s="709">
        <v>10</v>
      </c>
      <c r="B12" s="711"/>
    </row>
    <row r="13" spans="1:2" x14ac:dyDescent="0.25">
      <c r="A13" s="709">
        <v>11</v>
      </c>
      <c r="B13" s="711"/>
    </row>
    <row r="14" spans="1:2" x14ac:dyDescent="0.25">
      <c r="A14" s="709">
        <v>12</v>
      </c>
      <c r="B14" s="711"/>
    </row>
    <row r="15" spans="1:2" x14ac:dyDescent="0.25">
      <c r="A15" s="709">
        <v>13</v>
      </c>
      <c r="B15" s="711"/>
    </row>
    <row r="16" spans="1:2" x14ac:dyDescent="0.25">
      <c r="A16" s="709">
        <v>14</v>
      </c>
      <c r="B16" s="711"/>
    </row>
    <row r="17" spans="1:2" x14ac:dyDescent="0.25">
      <c r="A17" s="709">
        <v>15</v>
      </c>
      <c r="B17" s="711"/>
    </row>
    <row r="18" spans="1:2" x14ac:dyDescent="0.25">
      <c r="A18" s="709">
        <v>16</v>
      </c>
      <c r="B18" s="711"/>
    </row>
    <row r="19" spans="1:2" x14ac:dyDescent="0.25">
      <c r="A19" s="709">
        <v>17</v>
      </c>
      <c r="B19" s="711"/>
    </row>
    <row r="20" spans="1:2" x14ac:dyDescent="0.25">
      <c r="A20" s="709">
        <v>18</v>
      </c>
      <c r="B20" s="711"/>
    </row>
    <row r="21" spans="1:2" x14ac:dyDescent="0.25">
      <c r="A21" s="709">
        <v>19</v>
      </c>
      <c r="B21" s="711"/>
    </row>
    <row r="22" spans="1:2" x14ac:dyDescent="0.25">
      <c r="A22" s="709">
        <v>20</v>
      </c>
      <c r="B22" s="711"/>
    </row>
    <row r="23" spans="1:2" x14ac:dyDescent="0.25">
      <c r="A23" s="709">
        <v>21</v>
      </c>
      <c r="B23" s="711"/>
    </row>
    <row r="24" spans="1:2" x14ac:dyDescent="0.25">
      <c r="A24" s="709">
        <v>22</v>
      </c>
      <c r="B24" s="711"/>
    </row>
    <row r="25" spans="1:2" x14ac:dyDescent="0.25">
      <c r="A25" s="709">
        <v>23</v>
      </c>
      <c r="B25" s="711"/>
    </row>
    <row r="26" spans="1:2" x14ac:dyDescent="0.25">
      <c r="A26" s="709">
        <v>24</v>
      </c>
      <c r="B26" s="711"/>
    </row>
    <row r="27" spans="1:2" x14ac:dyDescent="0.25">
      <c r="A27" s="709">
        <v>25</v>
      </c>
      <c r="B27" s="711"/>
    </row>
    <row r="28" spans="1:2" x14ac:dyDescent="0.25">
      <c r="A28" s="709">
        <v>26</v>
      </c>
      <c r="B28" s="711"/>
    </row>
    <row r="29" spans="1:2" x14ac:dyDescent="0.25">
      <c r="A29" s="709">
        <v>27</v>
      </c>
      <c r="B29" s="711"/>
    </row>
    <row r="30" spans="1:2" x14ac:dyDescent="0.25">
      <c r="A30" s="709">
        <v>28</v>
      </c>
      <c r="B30" s="711"/>
    </row>
    <row r="31" spans="1:2" x14ac:dyDescent="0.25">
      <c r="A31" s="709">
        <v>29</v>
      </c>
      <c r="B31" s="711"/>
    </row>
    <row r="32" spans="1:2" x14ac:dyDescent="0.25">
      <c r="A32" s="709">
        <v>30</v>
      </c>
      <c r="B32" s="711"/>
    </row>
    <row r="33" spans="1:2" x14ac:dyDescent="0.25">
      <c r="A33" s="709">
        <v>31</v>
      </c>
      <c r="B33" s="711"/>
    </row>
    <row r="34" spans="1:2" x14ac:dyDescent="0.25">
      <c r="A34" s="709">
        <v>32</v>
      </c>
      <c r="B34" s="711"/>
    </row>
    <row r="35" spans="1:2" x14ac:dyDescent="0.25">
      <c r="A35" s="709">
        <v>33</v>
      </c>
      <c r="B35" s="711"/>
    </row>
    <row r="36" spans="1:2" x14ac:dyDescent="0.25">
      <c r="A36" s="709">
        <v>34</v>
      </c>
      <c r="B36" s="711"/>
    </row>
    <row r="37" spans="1:2" x14ac:dyDescent="0.25">
      <c r="A37" s="709">
        <v>35</v>
      </c>
      <c r="B37" s="711"/>
    </row>
    <row r="38" spans="1:2" x14ac:dyDescent="0.25">
      <c r="A38" s="709">
        <v>36</v>
      </c>
      <c r="B38" s="711"/>
    </row>
    <row r="39" spans="1:2" x14ac:dyDescent="0.25">
      <c r="A39" s="709">
        <v>37</v>
      </c>
      <c r="B39" s="711"/>
    </row>
    <row r="40" spans="1:2" x14ac:dyDescent="0.25">
      <c r="A40" s="709">
        <v>38</v>
      </c>
      <c r="B40" s="711"/>
    </row>
    <row r="41" spans="1:2" x14ac:dyDescent="0.25">
      <c r="A41" s="709">
        <v>39</v>
      </c>
      <c r="B41" s="711"/>
    </row>
    <row r="42" spans="1:2" x14ac:dyDescent="0.25">
      <c r="A42" s="709">
        <v>40</v>
      </c>
      <c r="B42" s="711"/>
    </row>
    <row r="43" spans="1:2" x14ac:dyDescent="0.25">
      <c r="A43" s="709">
        <v>41</v>
      </c>
      <c r="B43" s="711"/>
    </row>
    <row r="44" spans="1:2" x14ac:dyDescent="0.25">
      <c r="A44" s="709">
        <v>42</v>
      </c>
      <c r="B44" s="711"/>
    </row>
    <row r="45" spans="1:2" x14ac:dyDescent="0.25">
      <c r="A45" s="709">
        <v>43</v>
      </c>
      <c r="B45" s="711"/>
    </row>
    <row r="46" spans="1:2" x14ac:dyDescent="0.25">
      <c r="A46" s="709">
        <v>44</v>
      </c>
      <c r="B46" s="712"/>
    </row>
    <row r="47" spans="1:2" x14ac:dyDescent="0.25">
      <c r="A47" s="709">
        <v>45</v>
      </c>
      <c r="B47" s="711"/>
    </row>
    <row r="48" spans="1:2" x14ac:dyDescent="0.25">
      <c r="A48" s="709">
        <v>46</v>
      </c>
      <c r="B48" s="712"/>
    </row>
    <row r="49" spans="1:2" x14ac:dyDescent="0.25">
      <c r="A49" s="709">
        <v>47</v>
      </c>
      <c r="B49" s="711"/>
    </row>
    <row r="50" spans="1:2" x14ac:dyDescent="0.25">
      <c r="A50" s="709">
        <v>48</v>
      </c>
      <c r="B50" s="712"/>
    </row>
    <row r="51" spans="1:2" x14ac:dyDescent="0.25">
      <c r="A51" s="709">
        <v>49</v>
      </c>
      <c r="B51" s="711"/>
    </row>
    <row r="52" spans="1:2" x14ac:dyDescent="0.25">
      <c r="A52" s="709">
        <v>50</v>
      </c>
      <c r="B52" s="712"/>
    </row>
    <row r="53" spans="1:2" x14ac:dyDescent="0.25">
      <c r="A53" s="709">
        <v>51</v>
      </c>
      <c r="B53" s="711"/>
    </row>
    <row r="54" spans="1:2" x14ac:dyDescent="0.25">
      <c r="A54" s="709">
        <v>52</v>
      </c>
      <c r="B54" s="712"/>
    </row>
    <row r="55" spans="1:2" x14ac:dyDescent="0.25">
      <c r="A55" s="709">
        <v>53</v>
      </c>
      <c r="B55" s="711"/>
    </row>
    <row r="56" spans="1:2" x14ac:dyDescent="0.25">
      <c r="A56" s="709">
        <v>54</v>
      </c>
      <c r="B56" s="712"/>
    </row>
    <row r="57" spans="1:2" x14ac:dyDescent="0.25">
      <c r="A57" s="709">
        <v>55</v>
      </c>
      <c r="B57" s="711"/>
    </row>
    <row r="58" spans="1:2" x14ac:dyDescent="0.25">
      <c r="A58" s="709">
        <v>56</v>
      </c>
      <c r="B58" s="712"/>
    </row>
    <row r="59" spans="1:2" x14ac:dyDescent="0.25">
      <c r="A59" s="709">
        <v>57</v>
      </c>
      <c r="B59" s="711"/>
    </row>
    <row r="60" spans="1:2" x14ac:dyDescent="0.25">
      <c r="A60" s="709">
        <v>58</v>
      </c>
      <c r="B60" s="712"/>
    </row>
    <row r="61" spans="1:2" x14ac:dyDescent="0.25">
      <c r="A61" s="709">
        <v>59</v>
      </c>
      <c r="B61" s="711"/>
    </row>
    <row r="62" spans="1:2" x14ac:dyDescent="0.25">
      <c r="A62" s="709">
        <v>60</v>
      </c>
      <c r="B62" s="712"/>
    </row>
    <row r="63" spans="1:2" x14ac:dyDescent="0.25">
      <c r="A63" s="709">
        <v>61</v>
      </c>
      <c r="B63" s="711"/>
    </row>
    <row r="64" spans="1:2" x14ac:dyDescent="0.25">
      <c r="A64" s="709">
        <v>62</v>
      </c>
      <c r="B64" s="712"/>
    </row>
    <row r="65" spans="1:2" x14ac:dyDescent="0.25">
      <c r="A65" s="709">
        <v>63</v>
      </c>
      <c r="B65" s="711"/>
    </row>
    <row r="66" spans="1:2" x14ac:dyDescent="0.25">
      <c r="A66" s="709">
        <v>64</v>
      </c>
      <c r="B66" s="712"/>
    </row>
    <row r="67" spans="1:2" x14ac:dyDescent="0.25">
      <c r="A67" s="709">
        <v>65</v>
      </c>
      <c r="B67" s="711"/>
    </row>
    <row r="68" spans="1:2" x14ac:dyDescent="0.25">
      <c r="A68" s="709">
        <v>66</v>
      </c>
      <c r="B68" s="712"/>
    </row>
    <row r="69" spans="1:2" x14ac:dyDescent="0.25">
      <c r="A69" s="709">
        <v>67</v>
      </c>
      <c r="B69" s="711"/>
    </row>
    <row r="70" spans="1:2" x14ac:dyDescent="0.25">
      <c r="A70" s="709">
        <v>68</v>
      </c>
      <c r="B70" s="712"/>
    </row>
    <row r="71" spans="1:2" x14ac:dyDescent="0.25">
      <c r="A71" s="709">
        <v>69</v>
      </c>
      <c r="B71" s="711"/>
    </row>
    <row r="72" spans="1:2" x14ac:dyDescent="0.25">
      <c r="A72" s="709">
        <v>70</v>
      </c>
      <c r="B72" s="712"/>
    </row>
    <row r="73" spans="1:2" x14ac:dyDescent="0.25">
      <c r="A73" s="709">
        <v>71</v>
      </c>
      <c r="B73" s="711"/>
    </row>
    <row r="74" spans="1:2" x14ac:dyDescent="0.25">
      <c r="A74" s="709">
        <v>72</v>
      </c>
      <c r="B74" s="712"/>
    </row>
    <row r="75" spans="1:2" x14ac:dyDescent="0.25">
      <c r="A75" s="709">
        <v>73</v>
      </c>
      <c r="B75" s="711"/>
    </row>
    <row r="76" spans="1:2" x14ac:dyDescent="0.25">
      <c r="A76" s="709">
        <v>74</v>
      </c>
      <c r="B76" s="712"/>
    </row>
    <row r="77" spans="1:2" x14ac:dyDescent="0.25">
      <c r="A77" s="709">
        <v>75</v>
      </c>
      <c r="B77" s="711"/>
    </row>
    <row r="78" spans="1:2" x14ac:dyDescent="0.25">
      <c r="A78" s="709">
        <v>76</v>
      </c>
      <c r="B78" s="712"/>
    </row>
    <row r="79" spans="1:2" x14ac:dyDescent="0.25">
      <c r="A79" s="709">
        <v>77</v>
      </c>
      <c r="B79" s="711"/>
    </row>
    <row r="80" spans="1:2" x14ac:dyDescent="0.25">
      <c r="A80" s="709">
        <v>78</v>
      </c>
      <c r="B80" s="712"/>
    </row>
    <row r="81" spans="1:2" x14ac:dyDescent="0.25">
      <c r="A81" s="709">
        <v>79</v>
      </c>
      <c r="B81" s="711"/>
    </row>
    <row r="82" spans="1:2" x14ac:dyDescent="0.25">
      <c r="A82" s="709">
        <v>80</v>
      </c>
      <c r="B82" s="712"/>
    </row>
    <row r="83" spans="1:2" x14ac:dyDescent="0.25">
      <c r="A83" s="709">
        <v>81</v>
      </c>
      <c r="B83" s="711"/>
    </row>
    <row r="84" spans="1:2" x14ac:dyDescent="0.25">
      <c r="A84" s="709">
        <v>82</v>
      </c>
      <c r="B84" s="712"/>
    </row>
    <row r="85" spans="1:2" x14ac:dyDescent="0.25">
      <c r="A85" s="709">
        <v>83</v>
      </c>
      <c r="B85" s="711"/>
    </row>
    <row r="86" spans="1:2" x14ac:dyDescent="0.25">
      <c r="A86" s="709">
        <v>84</v>
      </c>
      <c r="B86" s="712"/>
    </row>
    <row r="87" spans="1:2" x14ac:dyDescent="0.25">
      <c r="A87" s="709">
        <v>85</v>
      </c>
      <c r="B87" s="711"/>
    </row>
    <row r="88" spans="1:2" x14ac:dyDescent="0.25">
      <c r="A88" s="709">
        <v>86</v>
      </c>
      <c r="B88" s="712"/>
    </row>
    <row r="89" spans="1:2" x14ac:dyDescent="0.25">
      <c r="A89" s="709">
        <v>87</v>
      </c>
      <c r="B89" s="711"/>
    </row>
    <row r="90" spans="1:2" x14ac:dyDescent="0.25">
      <c r="A90" s="709">
        <v>88</v>
      </c>
      <c r="B90" s="712"/>
    </row>
    <row r="91" spans="1:2" x14ac:dyDescent="0.25">
      <c r="A91" s="709">
        <v>89</v>
      </c>
      <c r="B91" s="711"/>
    </row>
    <row r="92" spans="1:2" x14ac:dyDescent="0.25">
      <c r="A92" s="709">
        <v>90</v>
      </c>
      <c r="B92" s="712"/>
    </row>
    <row r="93" spans="1:2" x14ac:dyDescent="0.25">
      <c r="A93" s="709">
        <v>91</v>
      </c>
      <c r="B93" s="711"/>
    </row>
    <row r="94" spans="1:2" x14ac:dyDescent="0.25">
      <c r="A94" s="709">
        <v>92</v>
      </c>
      <c r="B94" s="712"/>
    </row>
    <row r="95" spans="1:2" x14ac:dyDescent="0.25">
      <c r="A95" s="709">
        <v>93</v>
      </c>
      <c r="B95" s="711"/>
    </row>
    <row r="96" spans="1:2" x14ac:dyDescent="0.25">
      <c r="A96" s="709">
        <v>94</v>
      </c>
      <c r="B96" s="712"/>
    </row>
    <row r="97" spans="1:2" x14ac:dyDescent="0.25">
      <c r="A97" s="709">
        <v>95</v>
      </c>
      <c r="B97" s="711"/>
    </row>
    <row r="98" spans="1:2" x14ac:dyDescent="0.25">
      <c r="A98" s="709">
        <v>96</v>
      </c>
      <c r="B98" s="712"/>
    </row>
    <row r="99" spans="1:2" x14ac:dyDescent="0.25">
      <c r="A99" s="709">
        <v>97</v>
      </c>
      <c r="B99" s="711"/>
    </row>
    <row r="100" spans="1:2" x14ac:dyDescent="0.25">
      <c r="A100" s="709">
        <v>98</v>
      </c>
      <c r="B100" s="712"/>
    </row>
    <row r="101" spans="1:2" x14ac:dyDescent="0.25">
      <c r="A101" s="709">
        <v>99</v>
      </c>
      <c r="B101" s="711"/>
    </row>
    <row r="102" spans="1:2" x14ac:dyDescent="0.25">
      <c r="A102" s="709">
        <v>100</v>
      </c>
      <c r="B102" s="712"/>
    </row>
    <row r="103" spans="1:2" x14ac:dyDescent="0.25">
      <c r="A103" s="709">
        <v>101</v>
      </c>
      <c r="B103" s="711"/>
    </row>
    <row r="104" spans="1:2" x14ac:dyDescent="0.25">
      <c r="A104" s="709">
        <v>102</v>
      </c>
      <c r="B104" s="712"/>
    </row>
    <row r="105" spans="1:2" x14ac:dyDescent="0.25">
      <c r="A105" s="709">
        <v>103</v>
      </c>
      <c r="B105" s="711"/>
    </row>
    <row r="106" spans="1:2" x14ac:dyDescent="0.25">
      <c r="A106" s="709">
        <v>104</v>
      </c>
      <c r="B106" s="712"/>
    </row>
    <row r="107" spans="1:2" x14ac:dyDescent="0.25">
      <c r="A107" s="709">
        <v>105</v>
      </c>
      <c r="B107" s="711"/>
    </row>
    <row r="108" spans="1:2" x14ac:dyDescent="0.25">
      <c r="A108" s="709">
        <v>106</v>
      </c>
      <c r="B108" s="712"/>
    </row>
    <row r="109" spans="1:2" x14ac:dyDescent="0.25">
      <c r="A109" s="709">
        <v>107</v>
      </c>
      <c r="B109" s="711"/>
    </row>
    <row r="110" spans="1:2" x14ac:dyDescent="0.25">
      <c r="A110" s="709">
        <v>108</v>
      </c>
      <c r="B110" s="713"/>
    </row>
    <row r="111" spans="1:2" x14ac:dyDescent="0.25">
      <c r="A111" s="709">
        <v>109</v>
      </c>
      <c r="B111" s="713"/>
    </row>
    <row r="112" spans="1:2" x14ac:dyDescent="0.25">
      <c r="A112" s="709">
        <v>110</v>
      </c>
      <c r="B112" s="713"/>
    </row>
    <row r="113" spans="1:2" x14ac:dyDescent="0.25">
      <c r="A113" s="709">
        <v>111</v>
      </c>
      <c r="B113" s="711"/>
    </row>
    <row r="114" spans="1:2" x14ac:dyDescent="0.25">
      <c r="A114" s="709">
        <v>112</v>
      </c>
      <c r="B114" s="712"/>
    </row>
    <row r="115" spans="1:2" x14ac:dyDescent="0.25">
      <c r="A115" s="709">
        <v>113</v>
      </c>
      <c r="B115" s="711"/>
    </row>
    <row r="116" spans="1:2" x14ac:dyDescent="0.25">
      <c r="A116" s="709">
        <v>114</v>
      </c>
      <c r="B116" s="712"/>
    </row>
    <row r="117" spans="1:2" x14ac:dyDescent="0.25">
      <c r="A117" s="709">
        <v>115</v>
      </c>
      <c r="B117" s="711"/>
    </row>
    <row r="118" spans="1:2" x14ac:dyDescent="0.25">
      <c r="A118" s="709">
        <v>116</v>
      </c>
      <c r="B118" s="712"/>
    </row>
    <row r="119" spans="1:2" x14ac:dyDescent="0.25">
      <c r="A119" s="709">
        <v>117</v>
      </c>
      <c r="B119" s="711"/>
    </row>
    <row r="120" spans="1:2" x14ac:dyDescent="0.25">
      <c r="A120" s="709">
        <v>118</v>
      </c>
      <c r="B120" s="712"/>
    </row>
    <row r="121" spans="1:2" x14ac:dyDescent="0.25">
      <c r="A121" s="709">
        <v>119</v>
      </c>
      <c r="B121" s="711"/>
    </row>
    <row r="122" spans="1:2" ht="15.75" thickBot="1" x14ac:dyDescent="0.3">
      <c r="A122" s="709">
        <v>120</v>
      </c>
      <c r="B122" s="714"/>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tabColor rgb="FF92D050"/>
  </sheetPr>
  <dimension ref="A1:AM94"/>
  <sheetViews>
    <sheetView zoomScale="70" zoomScaleNormal="70" workbookViewId="0">
      <pane xSplit="2" ySplit="2" topLeftCell="C3" activePane="bottomRight" state="frozen"/>
      <selection pane="topRight" activeCell="C1" sqref="C1"/>
      <selection pane="bottomLeft" activeCell="A3" sqref="A3"/>
      <selection pane="bottomRight" activeCell="AJ3" sqref="AJ3"/>
    </sheetView>
  </sheetViews>
  <sheetFormatPr defaultRowHeight="15" outlineLevelCol="1" x14ac:dyDescent="0.25"/>
  <cols>
    <col min="1" max="1" width="9.140625" style="3"/>
    <col min="2" max="2" width="67.85546875" style="40" customWidth="1"/>
    <col min="3" max="3" width="15.5703125" style="40" customWidth="1" outlineLevel="1"/>
    <col min="4" max="4" width="11" style="40" customWidth="1" outlineLevel="1"/>
    <col min="5" max="5" width="10.85546875" style="40" customWidth="1" outlineLevel="1"/>
    <col min="6" max="6" width="16" style="40" customWidth="1" outlineLevel="1"/>
    <col min="7" max="7" width="11.5703125" style="40" customWidth="1" outlineLevel="1"/>
    <col min="8" max="8" width="4.7109375" style="40" bestFit="1" customWidth="1"/>
    <col min="9" max="9" width="15.5703125" style="40" hidden="1" customWidth="1" outlineLevel="1"/>
    <col min="10" max="10" width="11" style="40" hidden="1" customWidth="1" outlineLevel="1"/>
    <col min="11" max="11" width="10.85546875" style="40" hidden="1" customWidth="1" outlineLevel="1"/>
    <col min="12" max="12" width="16" style="40" hidden="1" customWidth="1" outlineLevel="1"/>
    <col min="13" max="13" width="6.7109375" style="40" hidden="1" customWidth="1" outlineLevel="1"/>
    <col min="14" max="14" width="4.7109375" style="40" bestFit="1" customWidth="1" collapsed="1"/>
    <col min="15" max="15" width="15.5703125" style="19" hidden="1" customWidth="1" outlineLevel="1"/>
    <col min="16" max="17" width="9.140625" style="19" hidden="1" customWidth="1" outlineLevel="1"/>
    <col min="18" max="18" width="12.28515625" style="19" hidden="1" customWidth="1" outlineLevel="1"/>
    <col min="19" max="19" width="9.140625" style="19" hidden="1" customWidth="1" outlineLevel="1"/>
    <col min="20" max="20" width="4.7109375" style="19" bestFit="1" customWidth="1" collapsed="1"/>
    <col min="21" max="21" width="15.5703125" style="19" customWidth="1" outlineLevel="1"/>
    <col min="22" max="23" width="9.140625" style="19" customWidth="1" outlineLevel="1"/>
    <col min="24" max="24" width="12.42578125" style="19" customWidth="1" outlineLevel="1"/>
    <col min="25" max="25" width="9.140625" style="19" customWidth="1" outlineLevel="1"/>
    <col min="26" max="26" width="4.7109375" style="19" bestFit="1" customWidth="1"/>
    <col min="27" max="27" width="15.5703125" style="19" hidden="1" customWidth="1" outlineLevel="1"/>
    <col min="28" max="31" width="9.140625" style="19" hidden="1" customWidth="1" outlineLevel="1"/>
    <col min="32" max="32" width="4.7109375" style="19" bestFit="1" customWidth="1" collapsed="1"/>
    <col min="33" max="33" width="26.85546875" style="190" customWidth="1"/>
    <col min="34" max="34" width="27.42578125" style="1" customWidth="1"/>
    <col min="35" max="35" width="10.7109375" style="1" customWidth="1"/>
    <col min="36" max="36" width="42.28515625" customWidth="1"/>
    <col min="37" max="37" width="10.42578125" style="262" customWidth="1"/>
    <col min="38" max="38" width="156.42578125" customWidth="1"/>
  </cols>
  <sheetData>
    <row r="1" spans="1:38" ht="36" customHeight="1" thickBot="1" x14ac:dyDescent="0.3">
      <c r="A1" s="40"/>
      <c r="C1" s="1183" t="s">
        <v>109</v>
      </c>
      <c r="D1" s="1183"/>
      <c r="E1" s="1183"/>
      <c r="F1" s="1183"/>
      <c r="G1" s="1183"/>
      <c r="H1" s="248" t="s">
        <v>859</v>
      </c>
      <c r="I1" s="1183" t="s">
        <v>110</v>
      </c>
      <c r="J1" s="1183"/>
      <c r="K1" s="1183"/>
      <c r="L1" s="1183"/>
      <c r="M1" s="1183"/>
      <c r="N1" s="248" t="s">
        <v>860</v>
      </c>
      <c r="O1" s="1185" t="s">
        <v>111</v>
      </c>
      <c r="P1" s="1185"/>
      <c r="Q1" s="1185"/>
      <c r="R1" s="1185"/>
      <c r="S1" s="1185"/>
      <c r="T1" s="248" t="s">
        <v>818</v>
      </c>
      <c r="U1" s="1183" t="s">
        <v>112</v>
      </c>
      <c r="V1" s="1183"/>
      <c r="W1" s="1183"/>
      <c r="X1" s="1183"/>
      <c r="Y1" s="1183"/>
      <c r="Z1" s="248" t="s">
        <v>816</v>
      </c>
      <c r="AA1" s="1183" t="s">
        <v>484</v>
      </c>
      <c r="AB1" s="1183"/>
      <c r="AC1" s="1183"/>
      <c r="AD1" s="1183"/>
      <c r="AE1" s="1183"/>
      <c r="AF1" s="248" t="s">
        <v>818</v>
      </c>
      <c r="AG1" s="286"/>
      <c r="AH1" s="286"/>
      <c r="AI1" s="439"/>
      <c r="AJ1" s="1226" t="s">
        <v>458</v>
      </c>
      <c r="AK1" s="1235" t="s">
        <v>817</v>
      </c>
    </row>
    <row r="2" spans="1:38" ht="61.5" customHeight="1" thickBot="1" x14ac:dyDescent="0.3">
      <c r="A2" s="71" t="s">
        <v>0</v>
      </c>
      <c r="B2" s="402" t="s">
        <v>42</v>
      </c>
      <c r="C2" s="41" t="s">
        <v>2</v>
      </c>
      <c r="D2" s="45" t="s">
        <v>69</v>
      </c>
      <c r="E2" s="45" t="s">
        <v>70</v>
      </c>
      <c r="F2" s="45" t="s">
        <v>95</v>
      </c>
      <c r="G2" s="45" t="s">
        <v>0</v>
      </c>
      <c r="H2" s="1237" t="s">
        <v>109</v>
      </c>
      <c r="I2" s="41" t="s">
        <v>2</v>
      </c>
      <c r="J2" s="45" t="s">
        <v>69</v>
      </c>
      <c r="K2" s="45" t="s">
        <v>70</v>
      </c>
      <c r="L2" s="45" t="s">
        <v>95</v>
      </c>
      <c r="M2" s="45" t="s">
        <v>0</v>
      </c>
      <c r="N2" s="1237" t="s">
        <v>110</v>
      </c>
      <c r="O2" s="41" t="s">
        <v>2</v>
      </c>
      <c r="P2" s="45" t="s">
        <v>69</v>
      </c>
      <c r="Q2" s="45" t="s">
        <v>70</v>
      </c>
      <c r="R2" s="45" t="s">
        <v>95</v>
      </c>
      <c r="S2" s="45" t="s">
        <v>0</v>
      </c>
      <c r="T2" s="1237" t="s">
        <v>111</v>
      </c>
      <c r="U2" s="41" t="s">
        <v>2</v>
      </c>
      <c r="V2" s="45" t="s">
        <v>69</v>
      </c>
      <c r="W2" s="45" t="s">
        <v>70</v>
      </c>
      <c r="X2" s="45" t="s">
        <v>95</v>
      </c>
      <c r="Y2" s="45" t="s">
        <v>0</v>
      </c>
      <c r="Z2" s="1237" t="s">
        <v>112</v>
      </c>
      <c r="AA2" s="41" t="s">
        <v>2</v>
      </c>
      <c r="AB2" s="45" t="s">
        <v>69</v>
      </c>
      <c r="AC2" s="45" t="s">
        <v>70</v>
      </c>
      <c r="AD2" s="45" t="s">
        <v>95</v>
      </c>
      <c r="AE2" s="45" t="s">
        <v>0</v>
      </c>
      <c r="AF2" s="1237" t="s">
        <v>484</v>
      </c>
      <c r="AG2" s="60" t="s">
        <v>485</v>
      </c>
      <c r="AH2" s="60" t="s">
        <v>113</v>
      </c>
      <c r="AI2" s="403" t="s">
        <v>114</v>
      </c>
      <c r="AJ2" s="1228"/>
      <c r="AK2" s="1236"/>
    </row>
    <row r="3" spans="1:38" ht="15" customHeight="1" x14ac:dyDescent="0.25">
      <c r="A3" s="42">
        <v>1</v>
      </c>
      <c r="B3" s="250" t="s">
        <v>3380</v>
      </c>
      <c r="C3" s="763"/>
      <c r="D3" s="210"/>
      <c r="E3" s="210" t="s">
        <v>90</v>
      </c>
      <c r="F3" s="210" t="s">
        <v>94</v>
      </c>
      <c r="G3" s="435">
        <v>87</v>
      </c>
      <c r="H3" s="1238"/>
      <c r="I3" s="912"/>
      <c r="J3" s="210"/>
      <c r="K3" s="435"/>
      <c r="L3" s="435"/>
      <c r="M3" s="435"/>
      <c r="N3" s="1238"/>
      <c r="O3" s="683"/>
      <c r="P3" s="210"/>
      <c r="Q3" s="210"/>
      <c r="R3" s="210"/>
      <c r="S3" s="436"/>
      <c r="T3" s="1238"/>
      <c r="U3" s="681"/>
      <c r="V3" s="210"/>
      <c r="W3" s="210" t="s">
        <v>90</v>
      </c>
      <c r="X3" s="210" t="s">
        <v>94</v>
      </c>
      <c r="Y3" s="435">
        <v>88</v>
      </c>
      <c r="Z3" s="1238"/>
      <c r="AA3" s="529"/>
      <c r="AB3" s="404"/>
      <c r="AC3" s="404"/>
      <c r="AD3" s="42"/>
      <c r="AE3" s="404"/>
      <c r="AF3" s="1238"/>
      <c r="AG3" s="307">
        <v>71</v>
      </c>
      <c r="AH3" s="440">
        <v>72</v>
      </c>
      <c r="AI3" s="440">
        <v>1</v>
      </c>
      <c r="AJ3" s="358" t="s">
        <v>3377</v>
      </c>
      <c r="AK3" s="234" t="s">
        <v>1072</v>
      </c>
    </row>
    <row r="4" spans="1:38" x14ac:dyDescent="0.25">
      <c r="A4" s="404">
        <v>2</v>
      </c>
      <c r="B4" s="250"/>
      <c r="C4" s="764"/>
      <c r="D4" s="210"/>
      <c r="E4" s="210"/>
      <c r="F4" s="210"/>
      <c r="G4" s="305"/>
      <c r="H4" s="1238"/>
      <c r="I4" s="912"/>
      <c r="J4" s="210"/>
      <c r="K4" s="435"/>
      <c r="L4" s="435"/>
      <c r="M4" s="435"/>
      <c r="N4" s="1238"/>
      <c r="O4" s="683"/>
      <c r="P4" s="210"/>
      <c r="Q4" s="210"/>
      <c r="R4" s="210"/>
      <c r="S4" s="436"/>
      <c r="T4" s="1238"/>
      <c r="U4" s="679"/>
      <c r="V4" s="210"/>
      <c r="W4" s="210"/>
      <c r="X4" s="210"/>
      <c r="Y4" s="305"/>
      <c r="Z4" s="1238"/>
      <c r="AA4" s="529"/>
      <c r="AB4" s="404"/>
      <c r="AC4" s="404"/>
      <c r="AD4" s="404"/>
      <c r="AE4" s="404"/>
      <c r="AF4" s="1238"/>
      <c r="AG4" s="307"/>
      <c r="AH4" s="234"/>
      <c r="AI4" s="234"/>
      <c r="AJ4" s="358"/>
      <c r="AK4" s="234" t="s">
        <v>1072</v>
      </c>
    </row>
    <row r="5" spans="1:38" x14ac:dyDescent="0.25">
      <c r="A5" s="404">
        <v>3</v>
      </c>
      <c r="B5" s="250"/>
      <c r="C5" s="763"/>
      <c r="D5" s="210"/>
      <c r="E5" s="210"/>
      <c r="F5" s="210"/>
      <c r="G5" s="435"/>
      <c r="H5" s="1238"/>
      <c r="I5" s="683"/>
      <c r="J5" s="210"/>
      <c r="K5" s="435"/>
      <c r="L5" s="435"/>
      <c r="M5" s="435"/>
      <c r="N5" s="1238"/>
      <c r="O5" s="683"/>
      <c r="P5" s="210"/>
      <c r="Q5" s="210"/>
      <c r="R5" s="210"/>
      <c r="S5" s="436"/>
      <c r="T5" s="1238"/>
      <c r="U5" s="681"/>
      <c r="V5" s="210"/>
      <c r="W5" s="210"/>
      <c r="X5" s="210"/>
      <c r="Y5" s="435"/>
      <c r="Z5" s="1238"/>
      <c r="AA5" s="529"/>
      <c r="AB5" s="404"/>
      <c r="AC5" s="404"/>
      <c r="AD5" s="404"/>
      <c r="AE5" s="404"/>
      <c r="AF5" s="1238"/>
      <c r="AG5" s="307"/>
      <c r="AH5" s="234"/>
      <c r="AI5" s="234"/>
      <c r="AJ5" s="310"/>
      <c r="AK5" s="234" t="s">
        <v>1072</v>
      </c>
    </row>
    <row r="6" spans="1:38" x14ac:dyDescent="0.25">
      <c r="A6" s="404">
        <v>4</v>
      </c>
      <c r="B6" s="250"/>
      <c r="C6" s="763"/>
      <c r="D6" s="210"/>
      <c r="E6" s="210"/>
      <c r="F6" s="210"/>
      <c r="G6" s="435"/>
      <c r="H6" s="1238"/>
      <c r="I6" s="683"/>
      <c r="J6" s="210"/>
      <c r="K6" s="435"/>
      <c r="L6" s="435"/>
      <c r="M6" s="435"/>
      <c r="N6" s="1238"/>
      <c r="O6" s="683"/>
      <c r="P6" s="210"/>
      <c r="Q6" s="210"/>
      <c r="R6" s="210"/>
      <c r="S6" s="436"/>
      <c r="T6" s="1238"/>
      <c r="U6" s="681"/>
      <c r="V6" s="210"/>
      <c r="W6" s="210"/>
      <c r="X6" s="210"/>
      <c r="Y6" s="435"/>
      <c r="Z6" s="1238"/>
      <c r="AA6" s="529"/>
      <c r="AB6" s="404"/>
      <c r="AC6" s="404"/>
      <c r="AD6" s="404"/>
      <c r="AE6" s="404"/>
      <c r="AF6" s="1238"/>
      <c r="AG6" s="307"/>
      <c r="AH6" s="234"/>
      <c r="AI6" s="234"/>
      <c r="AJ6" s="358"/>
      <c r="AK6" s="234" t="s">
        <v>1072</v>
      </c>
      <c r="AL6" s="262"/>
    </row>
    <row r="7" spans="1:38" x14ac:dyDescent="0.25">
      <c r="A7" s="404">
        <v>5</v>
      </c>
      <c r="B7" s="250"/>
      <c r="C7" s="764"/>
      <c r="D7" s="210"/>
      <c r="E7" s="210"/>
      <c r="F7" s="210"/>
      <c r="G7" s="305"/>
      <c r="H7" s="1238"/>
      <c r="I7" s="683"/>
      <c r="J7" s="210"/>
      <c r="K7" s="210"/>
      <c r="L7" s="210"/>
      <c r="M7" s="305"/>
      <c r="N7" s="1238"/>
      <c r="O7" s="683"/>
      <c r="P7" s="210"/>
      <c r="Q7" s="210"/>
      <c r="R7" s="210"/>
      <c r="S7" s="436"/>
      <c r="T7" s="1238"/>
      <c r="U7" s="679"/>
      <c r="V7" s="210"/>
      <c r="W7" s="210"/>
      <c r="X7" s="210"/>
      <c r="Y7" s="305"/>
      <c r="Z7" s="1238"/>
      <c r="AA7" s="529"/>
      <c r="AB7" s="404"/>
      <c r="AC7" s="404"/>
      <c r="AD7" s="404"/>
      <c r="AE7" s="404"/>
      <c r="AF7" s="1238"/>
      <c r="AG7" s="307"/>
      <c r="AH7" s="234"/>
      <c r="AI7" s="234"/>
      <c r="AJ7" s="358"/>
      <c r="AK7" s="234" t="s">
        <v>1072</v>
      </c>
      <c r="AL7" s="262"/>
    </row>
    <row r="8" spans="1:38" x14ac:dyDescent="0.25">
      <c r="A8" s="404">
        <v>6</v>
      </c>
      <c r="B8" s="250"/>
      <c r="C8" s="763"/>
      <c r="D8" s="210"/>
      <c r="E8" s="210"/>
      <c r="F8" s="210"/>
      <c r="G8" s="435"/>
      <c r="H8" s="1238"/>
      <c r="I8" s="682"/>
      <c r="J8" s="210"/>
      <c r="K8" s="210"/>
      <c r="L8" s="210"/>
      <c r="M8" s="305"/>
      <c r="N8" s="1238"/>
      <c r="O8" s="683"/>
      <c r="P8" s="210"/>
      <c r="Q8" s="210"/>
      <c r="R8" s="210"/>
      <c r="S8" s="436"/>
      <c r="T8" s="1238"/>
      <c r="U8" s="681"/>
      <c r="V8" s="210"/>
      <c r="W8" s="210"/>
      <c r="X8" s="210"/>
      <c r="Y8" s="435"/>
      <c r="Z8" s="1238"/>
      <c r="AA8" s="529"/>
      <c r="AB8" s="404"/>
      <c r="AC8" s="404"/>
      <c r="AD8" s="404"/>
      <c r="AE8" s="404"/>
      <c r="AF8" s="1238"/>
      <c r="AG8" s="307"/>
      <c r="AH8" s="234"/>
      <c r="AI8" s="234"/>
      <c r="AJ8" s="358"/>
      <c r="AK8" s="234" t="s">
        <v>1072</v>
      </c>
    </row>
    <row r="9" spans="1:38" x14ac:dyDescent="0.25">
      <c r="A9" s="404">
        <v>7</v>
      </c>
      <c r="B9" s="250"/>
      <c r="C9" s="764"/>
      <c r="D9" s="210"/>
      <c r="E9" s="210"/>
      <c r="F9" s="210"/>
      <c r="G9" s="305"/>
      <c r="H9" s="1238"/>
      <c r="I9" s="665"/>
      <c r="J9" s="210"/>
      <c r="K9" s="210"/>
      <c r="L9" s="210"/>
      <c r="M9" s="305"/>
      <c r="N9" s="1238"/>
      <c r="O9" s="683"/>
      <c r="P9" s="210"/>
      <c r="Q9" s="210"/>
      <c r="R9" s="210"/>
      <c r="S9" s="436"/>
      <c r="T9" s="1238"/>
      <c r="U9" s="679"/>
      <c r="V9" s="210"/>
      <c r="W9" s="210"/>
      <c r="X9" s="210"/>
      <c r="Y9" s="305"/>
      <c r="Z9" s="1238"/>
      <c r="AA9" s="529"/>
      <c r="AB9" s="404"/>
      <c r="AC9" s="404"/>
      <c r="AD9" s="404"/>
      <c r="AE9" s="404"/>
      <c r="AF9" s="1238"/>
      <c r="AG9" s="307"/>
      <c r="AH9" s="234"/>
      <c r="AI9" s="234"/>
      <c r="AJ9" s="310"/>
      <c r="AK9" s="234" t="s">
        <v>1072</v>
      </c>
    </row>
    <row r="10" spans="1:38" x14ac:dyDescent="0.25">
      <c r="A10" s="404">
        <v>8</v>
      </c>
      <c r="B10" s="250"/>
      <c r="C10" s="764"/>
      <c r="D10" s="210"/>
      <c r="E10" s="210"/>
      <c r="F10" s="210"/>
      <c r="G10" s="305"/>
      <c r="H10" s="1238"/>
      <c r="I10" s="760"/>
      <c r="J10" s="210"/>
      <c r="K10" s="210"/>
      <c r="L10" s="210"/>
      <c r="M10" s="305"/>
      <c r="N10" s="1238"/>
      <c r="O10" s="683"/>
      <c r="P10" s="210"/>
      <c r="Q10" s="210"/>
      <c r="R10" s="210"/>
      <c r="S10" s="436"/>
      <c r="T10" s="1238"/>
      <c r="U10" s="764"/>
      <c r="V10" s="210"/>
      <c r="W10" s="210"/>
      <c r="X10" s="210"/>
      <c r="Y10" s="305"/>
      <c r="Z10" s="1238"/>
      <c r="AA10" s="529"/>
      <c r="AB10" s="404"/>
      <c r="AC10" s="404"/>
      <c r="AD10" s="404"/>
      <c r="AE10" s="404"/>
      <c r="AF10" s="1238"/>
      <c r="AG10" s="307"/>
      <c r="AH10" s="234"/>
      <c r="AI10" s="234"/>
      <c r="AJ10" s="358"/>
      <c r="AK10" s="234" t="s">
        <v>1072</v>
      </c>
      <c r="AL10" s="262"/>
    </row>
    <row r="11" spans="1:38" x14ac:dyDescent="0.25">
      <c r="A11" s="404">
        <v>9</v>
      </c>
      <c r="B11" s="671"/>
      <c r="C11" s="917"/>
      <c r="D11" s="210"/>
      <c r="E11" s="210"/>
      <c r="F11" s="210"/>
      <c r="G11" s="435"/>
      <c r="H11" s="1238"/>
      <c r="I11" s="522"/>
      <c r="J11" s="210"/>
      <c r="K11" s="210"/>
      <c r="L11" s="210"/>
      <c r="M11" s="435"/>
      <c r="N11" s="1238"/>
      <c r="O11" s="683"/>
      <c r="P11" s="210"/>
      <c r="Q11" s="210"/>
      <c r="R11" s="210"/>
      <c r="S11" s="436"/>
      <c r="T11" s="1238"/>
      <c r="U11" s="756"/>
      <c r="V11" s="210"/>
      <c r="W11" s="210"/>
      <c r="X11" s="210"/>
      <c r="Y11" s="435"/>
      <c r="Z11" s="1238"/>
      <c r="AA11" s="529"/>
      <c r="AB11" s="404"/>
      <c r="AC11" s="404"/>
      <c r="AD11" s="404"/>
      <c r="AE11" s="404"/>
      <c r="AF11" s="1238"/>
      <c r="AG11" s="234"/>
      <c r="AH11" s="234"/>
      <c r="AI11" s="234"/>
      <c r="AJ11" s="291"/>
      <c r="AK11" s="234" t="s">
        <v>1072</v>
      </c>
    </row>
    <row r="12" spans="1:38" x14ac:dyDescent="0.25">
      <c r="A12" s="404">
        <v>10</v>
      </c>
      <c r="B12" s="671"/>
      <c r="C12" s="918"/>
      <c r="D12" s="210"/>
      <c r="E12" s="210"/>
      <c r="F12" s="210"/>
      <c r="G12" s="305"/>
      <c r="H12" s="1238"/>
      <c r="I12" s="911"/>
      <c r="J12" s="210"/>
      <c r="K12" s="210"/>
      <c r="L12" s="210"/>
      <c r="M12" s="435"/>
      <c r="N12" s="1238"/>
      <c r="O12" s="683"/>
      <c r="P12" s="210"/>
      <c r="Q12" s="210"/>
      <c r="R12" s="210"/>
      <c r="S12" s="436"/>
      <c r="T12" s="1238"/>
      <c r="U12" s="911"/>
      <c r="V12" s="210"/>
      <c r="W12" s="210"/>
      <c r="X12" s="210"/>
      <c r="Y12" s="435"/>
      <c r="Z12" s="1238"/>
      <c r="AA12" s="529"/>
      <c r="AB12" s="404"/>
      <c r="AC12" s="404"/>
      <c r="AD12" s="404"/>
      <c r="AE12" s="404"/>
      <c r="AF12" s="1238"/>
      <c r="AG12" s="234"/>
      <c r="AH12" s="234"/>
      <c r="AI12" s="234"/>
      <c r="AJ12" s="291"/>
      <c r="AK12" s="234" t="s">
        <v>1072</v>
      </c>
    </row>
    <row r="13" spans="1:38" x14ac:dyDescent="0.25">
      <c r="A13" s="404">
        <v>11</v>
      </c>
      <c r="B13" s="671"/>
      <c r="C13" s="917"/>
      <c r="D13" s="210"/>
      <c r="E13" s="210"/>
      <c r="F13" s="210"/>
      <c r="G13" s="435"/>
      <c r="H13" s="1238"/>
      <c r="I13" s="665"/>
      <c r="J13" s="210"/>
      <c r="K13" s="210"/>
      <c r="L13" s="210"/>
      <c r="M13" s="283"/>
      <c r="N13" s="1238"/>
      <c r="O13" s="683"/>
      <c r="P13" s="210"/>
      <c r="Q13" s="210"/>
      <c r="R13" s="210"/>
      <c r="S13" s="436"/>
      <c r="T13" s="1238"/>
      <c r="U13" s="756"/>
      <c r="V13" s="210"/>
      <c r="W13" s="210"/>
      <c r="X13" s="210"/>
      <c r="Y13" s="435"/>
      <c r="Z13" s="1238"/>
      <c r="AA13" s="529"/>
      <c r="AB13" s="404"/>
      <c r="AC13" s="404"/>
      <c r="AD13" s="404"/>
      <c r="AE13" s="404"/>
      <c r="AF13" s="1238"/>
      <c r="AG13" s="234"/>
      <c r="AH13" s="234"/>
      <c r="AI13" s="234"/>
      <c r="AJ13" s="291"/>
      <c r="AK13" s="234" t="s">
        <v>1072</v>
      </c>
      <c r="AL13" s="262"/>
    </row>
    <row r="14" spans="1:38" x14ac:dyDescent="0.25">
      <c r="A14" s="404">
        <v>12</v>
      </c>
      <c r="B14" s="671"/>
      <c r="C14" s="918"/>
      <c r="D14" s="210"/>
      <c r="E14" s="210"/>
      <c r="F14" s="210"/>
      <c r="G14" s="305"/>
      <c r="H14" s="1238"/>
      <c r="I14" s="762"/>
      <c r="J14" s="210"/>
      <c r="K14" s="210"/>
      <c r="L14" s="210"/>
      <c r="M14" s="283"/>
      <c r="N14" s="1238"/>
      <c r="O14" s="683"/>
      <c r="P14" s="210"/>
      <c r="Q14" s="210"/>
      <c r="R14" s="210"/>
      <c r="S14" s="436"/>
      <c r="T14" s="1238"/>
      <c r="U14" s="911"/>
      <c r="V14" s="210"/>
      <c r="W14" s="210"/>
      <c r="X14" s="210"/>
      <c r="Y14" s="435"/>
      <c r="Z14" s="1238"/>
      <c r="AA14" s="529"/>
      <c r="AB14" s="404"/>
      <c r="AC14" s="404"/>
      <c r="AD14" s="404"/>
      <c r="AE14" s="404"/>
      <c r="AF14" s="1238"/>
      <c r="AG14" s="234"/>
      <c r="AH14" s="234"/>
      <c r="AI14" s="234"/>
      <c r="AJ14" s="310"/>
      <c r="AK14" s="234" t="s">
        <v>1072</v>
      </c>
    </row>
    <row r="15" spans="1:38" x14ac:dyDescent="0.25">
      <c r="A15" s="404">
        <v>13</v>
      </c>
      <c r="B15" s="671"/>
      <c r="C15" s="917"/>
      <c r="D15" s="210"/>
      <c r="E15" s="210"/>
      <c r="F15" s="210"/>
      <c r="G15" s="435"/>
      <c r="H15" s="1238"/>
      <c r="I15" s="911"/>
      <c r="J15" s="210"/>
      <c r="K15" s="210"/>
      <c r="L15" s="210"/>
      <c r="M15" s="283"/>
      <c r="N15" s="1238"/>
      <c r="O15" s="683"/>
      <c r="P15" s="210"/>
      <c r="Q15" s="210"/>
      <c r="R15" s="210"/>
      <c r="S15" s="436"/>
      <c r="T15" s="1238"/>
      <c r="U15" s="756"/>
      <c r="V15" s="210"/>
      <c r="W15" s="210"/>
      <c r="X15" s="210"/>
      <c r="Y15" s="435"/>
      <c r="Z15" s="1238"/>
      <c r="AA15" s="529"/>
      <c r="AB15" s="404"/>
      <c r="AC15" s="404"/>
      <c r="AD15" s="404"/>
      <c r="AE15" s="404"/>
      <c r="AF15" s="1238"/>
      <c r="AG15" s="234"/>
      <c r="AH15" s="234"/>
      <c r="AI15" s="234"/>
      <c r="AJ15" s="310"/>
      <c r="AK15" s="234" t="s">
        <v>1072</v>
      </c>
    </row>
    <row r="16" spans="1:38" x14ac:dyDescent="0.25">
      <c r="A16" s="404">
        <v>14</v>
      </c>
      <c r="B16" s="671"/>
      <c r="C16" s="918"/>
      <c r="D16" s="210"/>
      <c r="E16" s="210"/>
      <c r="F16" s="210"/>
      <c r="G16" s="305"/>
      <c r="H16" s="1238"/>
      <c r="I16" s="522"/>
      <c r="J16" s="210"/>
      <c r="K16" s="210"/>
      <c r="L16" s="210"/>
      <c r="M16" s="283"/>
      <c r="N16" s="1238"/>
      <c r="O16" s="683"/>
      <c r="P16" s="210"/>
      <c r="Q16" s="210"/>
      <c r="R16" s="210"/>
      <c r="S16" s="436"/>
      <c r="T16" s="1238"/>
      <c r="U16" s="911"/>
      <c r="V16" s="210"/>
      <c r="W16" s="210"/>
      <c r="X16" s="210"/>
      <c r="Y16" s="435"/>
      <c r="Z16" s="1238"/>
      <c r="AA16" s="529"/>
      <c r="AB16" s="404"/>
      <c r="AC16" s="404"/>
      <c r="AD16" s="404"/>
      <c r="AE16" s="404"/>
      <c r="AF16" s="1238"/>
      <c r="AG16" s="234"/>
      <c r="AH16" s="234"/>
      <c r="AI16" s="234"/>
      <c r="AJ16" s="291"/>
      <c r="AK16" s="234" t="s">
        <v>1072</v>
      </c>
    </row>
    <row r="17" spans="1:38" x14ac:dyDescent="0.25">
      <c r="A17" s="404">
        <v>15</v>
      </c>
      <c r="B17" s="671"/>
      <c r="C17" s="919"/>
      <c r="D17" s="210"/>
      <c r="E17" s="210"/>
      <c r="F17" s="210"/>
      <c r="G17" s="305"/>
      <c r="H17" s="1238"/>
      <c r="I17" s="522"/>
      <c r="J17" s="210"/>
      <c r="K17" s="210"/>
      <c r="L17" s="210"/>
      <c r="M17" s="435"/>
      <c r="N17" s="1238"/>
      <c r="O17" s="683"/>
      <c r="P17" s="210"/>
      <c r="Q17" s="210"/>
      <c r="R17" s="210"/>
      <c r="S17" s="436"/>
      <c r="T17" s="1238"/>
      <c r="U17" s="911"/>
      <c r="V17" s="210"/>
      <c r="W17" s="210"/>
      <c r="X17" s="210"/>
      <c r="Y17" s="435"/>
      <c r="Z17" s="1238"/>
      <c r="AA17" s="529"/>
      <c r="AB17" s="404"/>
      <c r="AC17" s="404"/>
      <c r="AD17" s="404"/>
      <c r="AE17" s="404"/>
      <c r="AF17" s="1238"/>
      <c r="AG17" s="234"/>
      <c r="AH17" s="234"/>
      <c r="AI17" s="234"/>
      <c r="AJ17" s="291"/>
      <c r="AK17" s="234" t="s">
        <v>1072</v>
      </c>
    </row>
    <row r="18" spans="1:38" x14ac:dyDescent="0.25">
      <c r="A18" s="404">
        <v>16</v>
      </c>
      <c r="B18" s="671"/>
      <c r="C18" s="917"/>
      <c r="D18" s="210"/>
      <c r="E18" s="210"/>
      <c r="F18" s="210"/>
      <c r="G18" s="435"/>
      <c r="H18" s="1238"/>
      <c r="I18" s="522"/>
      <c r="J18" s="210"/>
      <c r="K18" s="210"/>
      <c r="L18" s="210"/>
      <c r="M18" s="435"/>
      <c r="N18" s="1238"/>
      <c r="O18" s="683"/>
      <c r="P18" s="210"/>
      <c r="Q18" s="210"/>
      <c r="R18" s="210"/>
      <c r="S18" s="436"/>
      <c r="T18" s="1238"/>
      <c r="U18" s="756"/>
      <c r="V18" s="210"/>
      <c r="W18" s="210"/>
      <c r="X18" s="210"/>
      <c r="Y18" s="435"/>
      <c r="Z18" s="1238"/>
      <c r="AA18" s="529"/>
      <c r="AB18" s="404"/>
      <c r="AC18" s="404"/>
      <c r="AD18" s="404"/>
      <c r="AE18" s="404"/>
      <c r="AF18" s="1238"/>
      <c r="AG18" s="234"/>
      <c r="AH18" s="234"/>
      <c r="AI18" s="234"/>
      <c r="AJ18" s="291"/>
      <c r="AK18" s="234" t="s">
        <v>1072</v>
      </c>
      <c r="AL18" s="310"/>
    </row>
    <row r="19" spans="1:38" x14ac:dyDescent="0.25">
      <c r="A19" s="404">
        <v>17</v>
      </c>
      <c r="B19" s="671"/>
      <c r="C19" s="917"/>
      <c r="D19" s="210"/>
      <c r="E19" s="210"/>
      <c r="F19" s="210"/>
      <c r="G19" s="435"/>
      <c r="H19" s="1238"/>
      <c r="I19" s="522"/>
      <c r="J19" s="210"/>
      <c r="K19" s="210"/>
      <c r="L19" s="210"/>
      <c r="M19" s="435"/>
      <c r="N19" s="1238"/>
      <c r="O19" s="683"/>
      <c r="P19" s="210"/>
      <c r="Q19" s="210"/>
      <c r="R19" s="210"/>
      <c r="S19" s="436"/>
      <c r="T19" s="1238"/>
      <c r="U19" s="756"/>
      <c r="V19" s="210"/>
      <c r="W19" s="210"/>
      <c r="X19" s="210"/>
      <c r="Y19" s="435"/>
      <c r="Z19" s="1238"/>
      <c r="AA19" s="529"/>
      <c r="AB19" s="404"/>
      <c r="AC19" s="404"/>
      <c r="AD19" s="404"/>
      <c r="AE19" s="404"/>
      <c r="AF19" s="1238"/>
      <c r="AG19" s="234"/>
      <c r="AH19" s="234"/>
      <c r="AI19" s="234"/>
      <c r="AJ19" s="670"/>
      <c r="AK19" s="234" t="s">
        <v>1072</v>
      </c>
      <c r="AL19" s="310"/>
    </row>
    <row r="20" spans="1:38" x14ac:dyDescent="0.25">
      <c r="A20" s="404">
        <v>18</v>
      </c>
      <c r="B20" s="671"/>
      <c r="C20" s="920"/>
      <c r="D20" s="210"/>
      <c r="E20" s="210"/>
      <c r="F20" s="210"/>
      <c r="G20" s="435"/>
      <c r="H20" s="1238"/>
      <c r="I20" s="524"/>
      <c r="J20" s="210"/>
      <c r="K20" s="210"/>
      <c r="L20" s="210"/>
      <c r="M20" s="435"/>
      <c r="N20" s="1238"/>
      <c r="O20" s="683"/>
      <c r="P20" s="210"/>
      <c r="Q20" s="210"/>
      <c r="R20" s="210"/>
      <c r="S20" s="436"/>
      <c r="T20" s="1238"/>
      <c r="U20" s="920"/>
      <c r="V20" s="210"/>
      <c r="W20" s="210"/>
      <c r="X20" s="210"/>
      <c r="Y20" s="435"/>
      <c r="Z20" s="1238"/>
      <c r="AA20" s="58"/>
      <c r="AB20" s="404"/>
      <c r="AC20" s="404"/>
      <c r="AD20" s="404"/>
      <c r="AE20" s="404"/>
      <c r="AF20" s="1238"/>
      <c r="AG20" s="234"/>
      <c r="AH20" s="234"/>
      <c r="AI20" s="234"/>
      <c r="AJ20" s="291"/>
      <c r="AK20" s="234" t="s">
        <v>1072</v>
      </c>
      <c r="AL20" s="358"/>
    </row>
    <row r="21" spans="1:38" x14ac:dyDescent="0.25">
      <c r="A21" s="404">
        <v>19</v>
      </c>
      <c r="B21" s="671"/>
      <c r="C21" s="920"/>
      <c r="D21" s="210"/>
      <c r="E21" s="210"/>
      <c r="F21" s="210"/>
      <c r="G21" s="435"/>
      <c r="H21" s="1238"/>
      <c r="I21" s="524"/>
      <c r="J21" s="210"/>
      <c r="K21" s="210"/>
      <c r="L21" s="210"/>
      <c r="M21" s="435"/>
      <c r="N21" s="1238"/>
      <c r="O21" s="683"/>
      <c r="P21" s="210"/>
      <c r="Q21" s="210"/>
      <c r="R21" s="210"/>
      <c r="S21" s="436"/>
      <c r="T21" s="1238"/>
      <c r="U21" s="920"/>
      <c r="V21" s="210"/>
      <c r="W21" s="210"/>
      <c r="X21" s="210"/>
      <c r="Y21" s="435"/>
      <c r="Z21" s="1238"/>
      <c r="AA21" s="58"/>
      <c r="AB21" s="404"/>
      <c r="AC21" s="404"/>
      <c r="AD21" s="404"/>
      <c r="AE21" s="404"/>
      <c r="AF21" s="1238"/>
      <c r="AG21" s="234"/>
      <c r="AH21" s="234"/>
      <c r="AI21" s="234"/>
      <c r="AJ21" s="291"/>
      <c r="AK21" s="234" t="s">
        <v>1072</v>
      </c>
      <c r="AL21" s="358"/>
    </row>
    <row r="22" spans="1:38" x14ac:dyDescent="0.25">
      <c r="A22" s="404">
        <v>20</v>
      </c>
      <c r="B22" s="671"/>
      <c r="C22" s="920"/>
      <c r="D22" s="210"/>
      <c r="E22" s="210"/>
      <c r="F22" s="210"/>
      <c r="G22" s="435"/>
      <c r="H22" s="1238"/>
      <c r="I22" s="524"/>
      <c r="J22" s="210"/>
      <c r="K22" s="210"/>
      <c r="L22" s="210"/>
      <c r="M22" s="435"/>
      <c r="N22" s="1238"/>
      <c r="O22" s="683"/>
      <c r="P22" s="210"/>
      <c r="Q22" s="210"/>
      <c r="R22" s="210"/>
      <c r="S22" s="436"/>
      <c r="T22" s="1238"/>
      <c r="U22" s="920"/>
      <c r="V22" s="210"/>
      <c r="W22" s="210"/>
      <c r="X22" s="210"/>
      <c r="Y22" s="435"/>
      <c r="Z22" s="1238"/>
      <c r="AA22" s="58"/>
      <c r="AB22" s="404"/>
      <c r="AC22" s="404"/>
      <c r="AD22" s="404"/>
      <c r="AE22" s="404"/>
      <c r="AF22" s="1238"/>
      <c r="AG22" s="234"/>
      <c r="AH22" s="234"/>
      <c r="AI22" s="234"/>
      <c r="AJ22" s="29"/>
      <c r="AK22" s="234" t="s">
        <v>1072</v>
      </c>
      <c r="AL22" s="358"/>
    </row>
    <row r="23" spans="1:38" x14ac:dyDescent="0.25">
      <c r="A23" s="404">
        <v>21</v>
      </c>
      <c r="B23" s="671"/>
      <c r="C23" s="920"/>
      <c r="D23" s="210"/>
      <c r="E23" s="210"/>
      <c r="F23" s="210"/>
      <c r="G23" s="435"/>
      <c r="H23" s="1238"/>
      <c r="I23" s="524"/>
      <c r="J23" s="210"/>
      <c r="K23" s="210"/>
      <c r="L23" s="210"/>
      <c r="M23" s="435"/>
      <c r="N23" s="1238"/>
      <c r="O23" s="683"/>
      <c r="P23" s="210"/>
      <c r="Q23" s="210"/>
      <c r="R23" s="210"/>
      <c r="S23" s="436"/>
      <c r="T23" s="1238"/>
      <c r="U23" s="920"/>
      <c r="V23" s="210"/>
      <c r="W23" s="210"/>
      <c r="X23" s="210"/>
      <c r="Y23" s="435"/>
      <c r="Z23" s="1238"/>
      <c r="AA23" s="58"/>
      <c r="AB23" s="404"/>
      <c r="AC23" s="404"/>
      <c r="AD23" s="404"/>
      <c r="AE23" s="404"/>
      <c r="AF23" s="1238"/>
      <c r="AG23" s="234"/>
      <c r="AH23" s="234"/>
      <c r="AI23" s="234"/>
      <c r="AJ23" s="29"/>
      <c r="AK23" s="234" t="s">
        <v>1072</v>
      </c>
      <c r="AL23" s="358"/>
    </row>
    <row r="24" spans="1:38" x14ac:dyDescent="0.25">
      <c r="A24" s="404">
        <v>22</v>
      </c>
      <c r="B24" s="671"/>
      <c r="C24" s="920"/>
      <c r="D24" s="210"/>
      <c r="E24" s="210"/>
      <c r="F24" s="210"/>
      <c r="G24" s="435"/>
      <c r="H24" s="1238"/>
      <c r="I24" s="756"/>
      <c r="J24" s="210"/>
      <c r="K24" s="210"/>
      <c r="L24" s="210"/>
      <c r="M24" s="435"/>
      <c r="N24" s="1238"/>
      <c r="O24" s="683"/>
      <c r="P24" s="210"/>
      <c r="Q24" s="210"/>
      <c r="R24" s="210"/>
      <c r="S24" s="436"/>
      <c r="T24" s="1238"/>
      <c r="U24" s="920"/>
      <c r="V24" s="210"/>
      <c r="W24" s="210"/>
      <c r="X24" s="210"/>
      <c r="Y24" s="435"/>
      <c r="Z24" s="1238"/>
      <c r="AA24" s="58"/>
      <c r="AB24" s="404"/>
      <c r="AC24" s="404"/>
      <c r="AD24" s="404"/>
      <c r="AE24" s="404"/>
      <c r="AF24" s="1238"/>
      <c r="AG24" s="234"/>
      <c r="AH24" s="234"/>
      <c r="AI24" s="234"/>
      <c r="AJ24" s="29"/>
      <c r="AK24" s="234" t="s">
        <v>1072</v>
      </c>
      <c r="AL24" s="358"/>
    </row>
    <row r="25" spans="1:38" x14ac:dyDescent="0.25">
      <c r="A25" s="404">
        <v>23</v>
      </c>
      <c r="B25" s="671"/>
      <c r="C25" s="920"/>
      <c r="D25" s="210"/>
      <c r="E25" s="210"/>
      <c r="F25" s="210"/>
      <c r="G25" s="435"/>
      <c r="H25" s="1238"/>
      <c r="I25" s="524"/>
      <c r="J25" s="210"/>
      <c r="K25" s="210"/>
      <c r="L25" s="210"/>
      <c r="M25" s="210"/>
      <c r="N25" s="1238"/>
      <c r="O25" s="683"/>
      <c r="P25" s="210"/>
      <c r="Q25" s="210"/>
      <c r="R25" s="210"/>
      <c r="S25" s="436"/>
      <c r="T25" s="1238"/>
      <c r="U25" s="920"/>
      <c r="V25" s="210"/>
      <c r="W25" s="210"/>
      <c r="X25" s="210"/>
      <c r="Y25" s="435"/>
      <c r="Z25" s="1238"/>
      <c r="AA25" s="80"/>
      <c r="AB25" s="404"/>
      <c r="AC25" s="404"/>
      <c r="AD25" s="404"/>
      <c r="AE25" s="404"/>
      <c r="AF25" s="1238"/>
      <c r="AG25" s="234"/>
      <c r="AH25" s="234"/>
      <c r="AI25" s="234"/>
      <c r="AJ25" s="29"/>
      <c r="AK25" s="234" t="s">
        <v>1072</v>
      </c>
      <c r="AL25" s="358"/>
    </row>
    <row r="26" spans="1:38" x14ac:dyDescent="0.25">
      <c r="A26" s="404">
        <v>24</v>
      </c>
      <c r="B26" s="671"/>
      <c r="C26" s="920"/>
      <c r="D26" s="210"/>
      <c r="E26" s="210"/>
      <c r="F26" s="210"/>
      <c r="G26" s="435"/>
      <c r="H26" s="1238"/>
      <c r="I26" s="761"/>
      <c r="J26" s="210"/>
      <c r="K26" s="210"/>
      <c r="L26" s="210"/>
      <c r="M26" s="210"/>
      <c r="N26" s="1238"/>
      <c r="O26" s="683"/>
      <c r="P26" s="210"/>
      <c r="Q26" s="210"/>
      <c r="R26" s="210"/>
      <c r="S26" s="436"/>
      <c r="T26" s="1238"/>
      <c r="U26" s="920"/>
      <c r="V26" s="210"/>
      <c r="W26" s="210"/>
      <c r="X26" s="210"/>
      <c r="Y26" s="435"/>
      <c r="Z26" s="1238"/>
      <c r="AA26" s="58"/>
      <c r="AB26" s="404"/>
      <c r="AC26" s="404"/>
      <c r="AD26" s="404"/>
      <c r="AE26" s="404"/>
      <c r="AF26" s="1238"/>
      <c r="AG26" s="234"/>
      <c r="AH26" s="234"/>
      <c r="AI26" s="234"/>
      <c r="AJ26" s="413"/>
      <c r="AK26" s="234" t="s">
        <v>1072</v>
      </c>
      <c r="AL26" s="358"/>
    </row>
    <row r="27" spans="1:38" x14ac:dyDescent="0.25">
      <c r="A27" s="404">
        <v>25</v>
      </c>
      <c r="B27" s="671"/>
      <c r="C27" s="920"/>
      <c r="D27" s="210"/>
      <c r="E27" s="210"/>
      <c r="F27" s="210"/>
      <c r="G27" s="435"/>
      <c r="H27" s="1238"/>
      <c r="I27" s="762"/>
      <c r="J27" s="210"/>
      <c r="K27" s="210"/>
      <c r="L27" s="210"/>
      <c r="M27" s="210"/>
      <c r="N27" s="1238"/>
      <c r="O27" s="80"/>
      <c r="P27" s="210"/>
      <c r="Q27" s="210"/>
      <c r="R27" s="210"/>
      <c r="S27" s="436"/>
      <c r="T27" s="1238"/>
      <c r="U27" s="920"/>
      <c r="V27" s="210"/>
      <c r="W27" s="210"/>
      <c r="X27" s="210"/>
      <c r="Y27" s="435"/>
      <c r="Z27" s="1238"/>
      <c r="AA27" s="59"/>
      <c r="AB27" s="404"/>
      <c r="AC27" s="404"/>
      <c r="AD27" s="404"/>
      <c r="AE27" s="404"/>
      <c r="AF27" s="1238"/>
      <c r="AG27" s="234"/>
      <c r="AH27" s="234"/>
      <c r="AI27" s="234"/>
      <c r="AJ27" s="413"/>
      <c r="AK27" s="234" t="s">
        <v>1072</v>
      </c>
    </row>
    <row r="28" spans="1:38" x14ac:dyDescent="0.25">
      <c r="A28" s="404">
        <v>26</v>
      </c>
      <c r="B28" s="671"/>
      <c r="C28" s="920"/>
      <c r="D28" s="210"/>
      <c r="E28" s="210"/>
      <c r="F28" s="210"/>
      <c r="G28" s="435"/>
      <c r="H28" s="1238"/>
      <c r="I28" s="761"/>
      <c r="J28" s="210"/>
      <c r="K28" s="210"/>
      <c r="L28" s="210"/>
      <c r="M28" s="210"/>
      <c r="N28" s="1238"/>
      <c r="O28" s="80"/>
      <c r="P28" s="210"/>
      <c r="Q28" s="210"/>
      <c r="R28" s="210"/>
      <c r="S28" s="436"/>
      <c r="T28" s="1238"/>
      <c r="U28" s="920"/>
      <c r="V28" s="210"/>
      <c r="W28" s="210"/>
      <c r="X28" s="210"/>
      <c r="Y28" s="435"/>
      <c r="Z28" s="1238"/>
      <c r="AA28" s="58"/>
      <c r="AB28" s="404"/>
      <c r="AC28" s="404"/>
      <c r="AD28" s="404"/>
      <c r="AE28" s="404"/>
      <c r="AF28" s="1238"/>
      <c r="AG28" s="234"/>
      <c r="AH28" s="234"/>
      <c r="AI28" s="234"/>
      <c r="AJ28" s="413"/>
      <c r="AK28" s="234" t="s">
        <v>1072</v>
      </c>
    </row>
    <row r="29" spans="1:38" x14ac:dyDescent="0.25">
      <c r="A29" s="404">
        <v>27</v>
      </c>
      <c r="B29" s="685"/>
      <c r="C29" s="920"/>
      <c r="D29" s="210"/>
      <c r="E29" s="210"/>
      <c r="F29" s="210"/>
      <c r="G29" s="435"/>
      <c r="H29" s="1238"/>
      <c r="I29" s="756"/>
      <c r="J29" s="210"/>
      <c r="K29" s="210"/>
      <c r="L29" s="210"/>
      <c r="M29" s="210"/>
      <c r="N29" s="1238"/>
      <c r="O29" s="80"/>
      <c r="P29" s="210"/>
      <c r="Q29" s="210"/>
      <c r="R29" s="210"/>
      <c r="S29" s="436"/>
      <c r="T29" s="1238"/>
      <c r="U29" s="920"/>
      <c r="V29" s="210"/>
      <c r="W29" s="210"/>
      <c r="X29" s="210"/>
      <c r="Y29" s="435"/>
      <c r="Z29" s="1238"/>
      <c r="AA29" s="80"/>
      <c r="AB29" s="404"/>
      <c r="AC29" s="404"/>
      <c r="AD29" s="404"/>
      <c r="AE29" s="404"/>
      <c r="AF29" s="1238"/>
      <c r="AG29" s="234"/>
      <c r="AH29" s="234"/>
      <c r="AI29" s="234"/>
      <c r="AJ29" s="413"/>
      <c r="AK29" s="234" t="s">
        <v>1072</v>
      </c>
    </row>
    <row r="30" spans="1:38" x14ac:dyDescent="0.25">
      <c r="A30" s="404">
        <v>28</v>
      </c>
      <c r="B30" s="671"/>
      <c r="C30" s="920"/>
      <c r="D30" s="210"/>
      <c r="E30" s="210"/>
      <c r="F30" s="210"/>
      <c r="G30" s="435"/>
      <c r="H30" s="1238"/>
      <c r="I30" s="372"/>
      <c r="J30" s="210"/>
      <c r="K30" s="210"/>
      <c r="L30" s="210"/>
      <c r="M30" s="210"/>
      <c r="N30" s="1238"/>
      <c r="O30" s="80"/>
      <c r="P30" s="210"/>
      <c r="Q30" s="210"/>
      <c r="R30" s="210"/>
      <c r="S30" s="436"/>
      <c r="T30" s="1238"/>
      <c r="U30" s="920"/>
      <c r="V30" s="210"/>
      <c r="W30" s="210"/>
      <c r="X30" s="210"/>
      <c r="Y30" s="435"/>
      <c r="Z30" s="1238"/>
      <c r="AA30" s="58"/>
      <c r="AB30" s="404"/>
      <c r="AC30" s="404"/>
      <c r="AD30" s="404"/>
      <c r="AE30" s="404"/>
      <c r="AF30" s="1238"/>
      <c r="AG30" s="234"/>
      <c r="AH30" s="234"/>
      <c r="AI30" s="234"/>
      <c r="AJ30" s="413"/>
      <c r="AK30" s="234" t="s">
        <v>1072</v>
      </c>
      <c r="AL30" s="262"/>
    </row>
    <row r="31" spans="1:38" x14ac:dyDescent="0.25">
      <c r="A31" s="404">
        <v>29</v>
      </c>
      <c r="B31" s="671"/>
      <c r="C31" s="920"/>
      <c r="D31" s="210"/>
      <c r="E31" s="210"/>
      <c r="F31" s="210"/>
      <c r="G31" s="435"/>
      <c r="H31" s="1238"/>
      <c r="I31" s="761"/>
      <c r="J31" s="210"/>
      <c r="K31" s="210"/>
      <c r="L31" s="210"/>
      <c r="M31" s="210"/>
      <c r="N31" s="1238"/>
      <c r="O31" s="683"/>
      <c r="P31" s="210"/>
      <c r="Q31" s="210"/>
      <c r="R31" s="210"/>
      <c r="S31" s="436"/>
      <c r="T31" s="1238"/>
      <c r="U31" s="920"/>
      <c r="V31" s="210"/>
      <c r="W31" s="210"/>
      <c r="X31" s="210"/>
      <c r="Y31" s="435"/>
      <c r="Z31" s="1238"/>
      <c r="AA31" s="58"/>
      <c r="AB31" s="404"/>
      <c r="AC31" s="404"/>
      <c r="AD31" s="404"/>
      <c r="AE31" s="404"/>
      <c r="AF31" s="1238"/>
      <c r="AG31" s="234"/>
      <c r="AH31" s="234"/>
      <c r="AI31" s="234"/>
      <c r="AJ31" s="413"/>
      <c r="AK31" s="234" t="s">
        <v>1072</v>
      </c>
    </row>
    <row r="32" spans="1:38" x14ac:dyDescent="0.25">
      <c r="A32" s="404">
        <v>30</v>
      </c>
      <c r="B32" s="671"/>
      <c r="C32" s="920"/>
      <c r="D32" s="210"/>
      <c r="E32" s="210"/>
      <c r="F32" s="210"/>
      <c r="G32" s="435"/>
      <c r="H32" s="1238"/>
      <c r="I32" s="372"/>
      <c r="J32" s="210"/>
      <c r="K32" s="210"/>
      <c r="L32" s="210"/>
      <c r="M32" s="210"/>
      <c r="N32" s="1238"/>
      <c r="O32" s="80"/>
      <c r="P32" s="210"/>
      <c r="Q32" s="210"/>
      <c r="R32" s="210"/>
      <c r="S32" s="436"/>
      <c r="T32" s="1238"/>
      <c r="U32" s="920"/>
      <c r="V32" s="210"/>
      <c r="W32" s="210"/>
      <c r="X32" s="210"/>
      <c r="Y32" s="435"/>
      <c r="Z32" s="1238"/>
      <c r="AA32" s="58"/>
      <c r="AB32" s="404"/>
      <c r="AC32" s="404"/>
      <c r="AD32" s="404"/>
      <c r="AE32" s="404"/>
      <c r="AF32" s="1238"/>
      <c r="AG32" s="234"/>
      <c r="AH32" s="234"/>
      <c r="AI32" s="234"/>
      <c r="AJ32" s="413"/>
      <c r="AK32" s="234" t="s">
        <v>1072</v>
      </c>
    </row>
    <row r="33" spans="1:39" x14ac:dyDescent="0.25">
      <c r="A33" s="404">
        <v>31</v>
      </c>
      <c r="B33" s="671"/>
      <c r="C33" s="920"/>
      <c r="D33" s="210"/>
      <c r="E33" s="210"/>
      <c r="F33" s="210"/>
      <c r="G33" s="435"/>
      <c r="H33" s="1238"/>
      <c r="I33" s="761"/>
      <c r="J33" s="210"/>
      <c r="K33" s="210"/>
      <c r="L33" s="210"/>
      <c r="M33" s="210"/>
      <c r="N33" s="1238"/>
      <c r="O33" s="683"/>
      <c r="P33" s="210"/>
      <c r="Q33" s="210"/>
      <c r="R33" s="210"/>
      <c r="S33" s="436"/>
      <c r="T33" s="1238"/>
      <c r="U33" s="920"/>
      <c r="V33" s="210"/>
      <c r="W33" s="210"/>
      <c r="X33" s="210"/>
      <c r="Y33" s="435"/>
      <c r="Z33" s="1238"/>
      <c r="AA33" s="58"/>
      <c r="AB33" s="404"/>
      <c r="AC33" s="404"/>
      <c r="AD33" s="404"/>
      <c r="AE33" s="404"/>
      <c r="AF33" s="1238"/>
      <c r="AG33" s="234"/>
      <c r="AH33" s="234"/>
      <c r="AI33" s="234"/>
      <c r="AJ33" s="29"/>
      <c r="AK33" s="234" t="s">
        <v>1072</v>
      </c>
    </row>
    <row r="34" spans="1:39" x14ac:dyDescent="0.25">
      <c r="A34" s="404">
        <v>32</v>
      </c>
      <c r="B34" s="671"/>
      <c r="C34" s="530"/>
      <c r="D34" s="210"/>
      <c r="E34" s="210"/>
      <c r="F34" s="210"/>
      <c r="G34" s="435"/>
      <c r="H34" s="1238"/>
      <c r="I34" s="372"/>
      <c r="J34" s="210"/>
      <c r="K34" s="210"/>
      <c r="L34" s="210"/>
      <c r="M34" s="210"/>
      <c r="N34" s="1238"/>
      <c r="O34" s="683"/>
      <c r="P34" s="539"/>
      <c r="Q34" s="539"/>
      <c r="R34" s="539"/>
      <c r="S34" s="436"/>
      <c r="T34" s="1238"/>
      <c r="U34" s="530"/>
      <c r="V34" s="210"/>
      <c r="W34" s="210"/>
      <c r="X34" s="210"/>
      <c r="Y34" s="435"/>
      <c r="Z34" s="1238"/>
      <c r="AA34" s="58"/>
      <c r="AB34" s="404"/>
      <c r="AC34" s="404"/>
      <c r="AD34" s="404"/>
      <c r="AE34" s="404"/>
      <c r="AF34" s="1238"/>
      <c r="AG34" s="234"/>
      <c r="AH34" s="234"/>
      <c r="AI34" s="234"/>
      <c r="AJ34" s="29"/>
      <c r="AK34" s="234" t="s">
        <v>1072</v>
      </c>
    </row>
    <row r="35" spans="1:39" x14ac:dyDescent="0.25">
      <c r="A35" s="404">
        <v>33</v>
      </c>
      <c r="B35" s="210"/>
      <c r="C35" s="530"/>
      <c r="D35" s="210"/>
      <c r="E35" s="210"/>
      <c r="F35" s="210"/>
      <c r="G35" s="435"/>
      <c r="H35" s="1238"/>
      <c r="I35" s="372"/>
      <c r="J35" s="210"/>
      <c r="K35" s="210"/>
      <c r="L35" s="210"/>
      <c r="M35" s="210"/>
      <c r="N35" s="1238"/>
      <c r="O35" s="683"/>
      <c r="P35" s="539"/>
      <c r="Q35" s="539"/>
      <c r="R35" s="539"/>
      <c r="S35" s="436"/>
      <c r="T35" s="1238"/>
      <c r="U35" s="530"/>
      <c r="V35" s="210"/>
      <c r="W35" s="210"/>
      <c r="X35" s="210"/>
      <c r="Y35" s="435"/>
      <c r="Z35" s="1238"/>
      <c r="AA35" s="58"/>
      <c r="AB35" s="404"/>
      <c r="AC35" s="404"/>
      <c r="AD35" s="404"/>
      <c r="AE35" s="404"/>
      <c r="AF35" s="1238"/>
      <c r="AG35" s="234"/>
      <c r="AH35" s="234"/>
      <c r="AI35" s="234"/>
      <c r="AJ35" s="29"/>
      <c r="AK35" s="234" t="s">
        <v>1072</v>
      </c>
    </row>
    <row r="36" spans="1:39" x14ac:dyDescent="0.25">
      <c r="A36" s="404">
        <v>34</v>
      </c>
      <c r="B36" s="210"/>
      <c r="C36" s="530"/>
      <c r="D36" s="210"/>
      <c r="E36" s="210"/>
      <c r="F36" s="210"/>
      <c r="G36" s="435"/>
      <c r="H36" s="1238"/>
      <c r="I36" s="372"/>
      <c r="J36" s="210"/>
      <c r="K36" s="210"/>
      <c r="L36" s="210"/>
      <c r="M36" s="210"/>
      <c r="N36" s="1238"/>
      <c r="O36" s="683"/>
      <c r="P36" s="539"/>
      <c r="Q36" s="539"/>
      <c r="R36" s="539"/>
      <c r="S36" s="436"/>
      <c r="T36" s="1238"/>
      <c r="U36" s="530"/>
      <c r="V36" s="210"/>
      <c r="W36" s="210"/>
      <c r="X36" s="210"/>
      <c r="Y36" s="435"/>
      <c r="Z36" s="1238"/>
      <c r="AA36" s="58"/>
      <c r="AB36" s="404"/>
      <c r="AC36" s="404"/>
      <c r="AD36" s="404"/>
      <c r="AE36" s="404"/>
      <c r="AF36" s="1238"/>
      <c r="AG36" s="234"/>
      <c r="AH36" s="234"/>
      <c r="AI36" s="234"/>
      <c r="AJ36" s="29"/>
      <c r="AK36" s="234" t="s">
        <v>1072</v>
      </c>
    </row>
    <row r="37" spans="1:39" x14ac:dyDescent="0.25">
      <c r="A37" s="404">
        <v>35</v>
      </c>
      <c r="B37" s="210"/>
      <c r="C37" s="530"/>
      <c r="D37" s="210"/>
      <c r="E37" s="210"/>
      <c r="F37" s="210"/>
      <c r="G37" s="435"/>
      <c r="H37" s="1238"/>
      <c r="I37" s="665"/>
      <c r="J37" s="210"/>
      <c r="K37" s="210"/>
      <c r="L37" s="210"/>
      <c r="M37" s="210"/>
      <c r="N37" s="1238"/>
      <c r="O37" s="80"/>
      <c r="P37" s="404"/>
      <c r="Q37" s="404"/>
      <c r="R37" s="404"/>
      <c r="S37" s="436"/>
      <c r="T37" s="1238"/>
      <c r="U37" s="530"/>
      <c r="V37" s="210"/>
      <c r="W37" s="210"/>
      <c r="X37" s="210"/>
      <c r="Y37" s="435"/>
      <c r="Z37" s="1238"/>
      <c r="AA37" s="59"/>
      <c r="AB37" s="404"/>
      <c r="AC37" s="404"/>
      <c r="AD37" s="404"/>
      <c r="AE37" s="404"/>
      <c r="AF37" s="1238"/>
      <c r="AG37" s="234"/>
      <c r="AH37" s="234"/>
      <c r="AI37" s="234"/>
      <c r="AJ37" s="29"/>
      <c r="AK37" s="234" t="s">
        <v>1072</v>
      </c>
    </row>
    <row r="38" spans="1:39" x14ac:dyDescent="0.25">
      <c r="A38" s="404">
        <v>36</v>
      </c>
      <c r="B38" s="671"/>
      <c r="C38" s="530"/>
      <c r="D38" s="210"/>
      <c r="E38" s="210"/>
      <c r="F38" s="210"/>
      <c r="G38" s="435"/>
      <c r="H38" s="1238"/>
      <c r="I38" s="372"/>
      <c r="J38" s="210"/>
      <c r="K38" s="210"/>
      <c r="L38" s="210"/>
      <c r="M38" s="210"/>
      <c r="N38" s="1238"/>
      <c r="O38" s="683"/>
      <c r="P38" s="539"/>
      <c r="Q38" s="539"/>
      <c r="R38" s="539"/>
      <c r="S38" s="436"/>
      <c r="T38" s="1238"/>
      <c r="U38" s="530"/>
      <c r="V38" s="210"/>
      <c r="W38" s="210"/>
      <c r="X38" s="210"/>
      <c r="Y38" s="435"/>
      <c r="Z38" s="1238"/>
      <c r="AA38" s="58"/>
      <c r="AB38" s="404"/>
      <c r="AC38" s="404"/>
      <c r="AD38" s="404"/>
      <c r="AE38" s="404"/>
      <c r="AF38" s="1238"/>
      <c r="AG38" s="234"/>
      <c r="AH38" s="234"/>
      <c r="AI38" s="234"/>
      <c r="AJ38" s="29"/>
      <c r="AK38" s="234" t="s">
        <v>1072</v>
      </c>
      <c r="AL38" s="515"/>
      <c r="AM38" s="285"/>
    </row>
    <row r="39" spans="1:39" x14ac:dyDescent="0.25">
      <c r="A39" s="404">
        <v>37</v>
      </c>
      <c r="B39" s="210"/>
      <c r="C39" s="530"/>
      <c r="D39" s="210"/>
      <c r="E39" s="210"/>
      <c r="F39" s="210"/>
      <c r="G39" s="435"/>
      <c r="H39" s="1238"/>
      <c r="I39" s="372"/>
      <c r="J39" s="210"/>
      <c r="K39" s="210"/>
      <c r="L39" s="210"/>
      <c r="M39" s="210"/>
      <c r="N39" s="1238"/>
      <c r="O39" s="80"/>
      <c r="P39" s="404"/>
      <c r="Q39" s="404"/>
      <c r="R39" s="404"/>
      <c r="S39" s="436"/>
      <c r="T39" s="1238"/>
      <c r="U39" s="530"/>
      <c r="V39" s="210"/>
      <c r="W39" s="210"/>
      <c r="X39" s="210"/>
      <c r="Y39" s="435"/>
      <c r="Z39" s="1238"/>
      <c r="AA39" s="58"/>
      <c r="AB39" s="404"/>
      <c r="AC39" s="404"/>
      <c r="AD39" s="404"/>
      <c r="AE39" s="404"/>
      <c r="AF39" s="1238"/>
      <c r="AG39" s="234"/>
      <c r="AH39" s="234"/>
      <c r="AI39" s="234"/>
      <c r="AJ39" s="29"/>
      <c r="AK39" s="234" t="s">
        <v>1072</v>
      </c>
    </row>
    <row r="40" spans="1:39" x14ac:dyDescent="0.25">
      <c r="A40" s="404">
        <v>38</v>
      </c>
      <c r="B40" s="210"/>
      <c r="C40" s="530"/>
      <c r="D40" s="210"/>
      <c r="E40" s="210"/>
      <c r="F40" s="210"/>
      <c r="G40" s="435"/>
      <c r="H40" s="1238"/>
      <c r="I40" s="372"/>
      <c r="J40" s="210"/>
      <c r="K40" s="210"/>
      <c r="L40" s="210"/>
      <c r="M40" s="210"/>
      <c r="N40" s="1238"/>
      <c r="O40" s="80"/>
      <c r="P40" s="404"/>
      <c r="Q40" s="404"/>
      <c r="R40" s="404"/>
      <c r="S40" s="436"/>
      <c r="T40" s="1238"/>
      <c r="U40" s="530"/>
      <c r="V40" s="210"/>
      <c r="W40" s="210"/>
      <c r="X40" s="210"/>
      <c r="Y40" s="435"/>
      <c r="Z40" s="1238"/>
      <c r="AA40" s="58"/>
      <c r="AB40" s="404"/>
      <c r="AC40" s="404"/>
      <c r="AD40" s="404"/>
      <c r="AE40" s="404"/>
      <c r="AF40" s="1238"/>
      <c r="AG40" s="234"/>
      <c r="AH40" s="234"/>
      <c r="AI40" s="234"/>
      <c r="AJ40" s="29"/>
      <c r="AK40" s="234" t="s">
        <v>1072</v>
      </c>
    </row>
    <row r="41" spans="1:39" x14ac:dyDescent="0.25">
      <c r="A41" s="404">
        <v>39</v>
      </c>
      <c r="B41" s="210"/>
      <c r="C41" s="530"/>
      <c r="D41" s="210"/>
      <c r="E41" s="210"/>
      <c r="F41" s="210"/>
      <c r="G41" s="435"/>
      <c r="H41" s="1238"/>
      <c r="I41" s="372"/>
      <c r="J41" s="210"/>
      <c r="K41" s="210"/>
      <c r="L41" s="210"/>
      <c r="M41" s="210"/>
      <c r="N41" s="1238"/>
      <c r="O41" s="80"/>
      <c r="P41" s="404"/>
      <c r="Q41" s="404"/>
      <c r="R41" s="404"/>
      <c r="S41" s="436"/>
      <c r="T41" s="1238"/>
      <c r="U41" s="530"/>
      <c r="V41" s="210"/>
      <c r="W41" s="210"/>
      <c r="X41" s="210"/>
      <c r="Y41" s="435"/>
      <c r="Z41" s="1238"/>
      <c r="AA41" s="58"/>
      <c r="AB41" s="404"/>
      <c r="AC41" s="404"/>
      <c r="AD41" s="404"/>
      <c r="AE41" s="404"/>
      <c r="AF41" s="1238"/>
      <c r="AG41" s="234"/>
      <c r="AH41" s="234"/>
      <c r="AI41" s="234"/>
      <c r="AJ41" s="29"/>
      <c r="AK41" s="234" t="s">
        <v>1072</v>
      </c>
    </row>
    <row r="42" spans="1:39" x14ac:dyDescent="0.25">
      <c r="A42" s="404">
        <v>40</v>
      </c>
      <c r="B42" s="210"/>
      <c r="C42" s="530"/>
      <c r="D42" s="210"/>
      <c r="E42" s="210"/>
      <c r="F42" s="210"/>
      <c r="G42" s="435"/>
      <c r="H42" s="1238"/>
      <c r="I42" s="372"/>
      <c r="J42" s="210"/>
      <c r="K42" s="210"/>
      <c r="L42" s="210"/>
      <c r="M42" s="210"/>
      <c r="N42" s="1238"/>
      <c r="O42" s="80"/>
      <c r="P42" s="404"/>
      <c r="Q42" s="404"/>
      <c r="R42" s="404"/>
      <c r="S42" s="436"/>
      <c r="T42" s="1238"/>
      <c r="U42" s="530"/>
      <c r="V42" s="210"/>
      <c r="W42" s="210"/>
      <c r="X42" s="210"/>
      <c r="Y42" s="435"/>
      <c r="Z42" s="1238"/>
      <c r="AA42" s="58"/>
      <c r="AB42" s="404"/>
      <c r="AC42" s="404"/>
      <c r="AD42" s="404"/>
      <c r="AE42" s="404"/>
      <c r="AF42" s="1238"/>
      <c r="AG42" s="234"/>
      <c r="AH42" s="234"/>
      <c r="AI42" s="234"/>
      <c r="AJ42" s="29"/>
      <c r="AK42" s="234" t="s">
        <v>1072</v>
      </c>
    </row>
    <row r="43" spans="1:39" x14ac:dyDescent="0.25">
      <c r="A43" s="404">
        <v>41</v>
      </c>
      <c r="B43" s="210"/>
      <c r="C43" s="530"/>
      <c r="D43" s="210"/>
      <c r="E43" s="210"/>
      <c r="F43" s="210"/>
      <c r="G43" s="435"/>
      <c r="H43" s="1238"/>
      <c r="I43" s="372"/>
      <c r="J43" s="210"/>
      <c r="K43" s="210"/>
      <c r="L43" s="210"/>
      <c r="M43" s="210"/>
      <c r="N43" s="1238"/>
      <c r="O43" s="80"/>
      <c r="P43" s="404"/>
      <c r="Q43" s="404"/>
      <c r="R43" s="404"/>
      <c r="S43" s="436"/>
      <c r="T43" s="1238"/>
      <c r="U43" s="530"/>
      <c r="V43" s="210"/>
      <c r="W43" s="210"/>
      <c r="X43" s="210"/>
      <c r="Y43" s="435"/>
      <c r="Z43" s="1238"/>
      <c r="AA43" s="58"/>
      <c r="AB43" s="404"/>
      <c r="AC43" s="404"/>
      <c r="AD43" s="404"/>
      <c r="AE43" s="404"/>
      <c r="AF43" s="1238"/>
      <c r="AG43" s="234"/>
      <c r="AH43" s="234"/>
      <c r="AI43" s="234"/>
      <c r="AJ43" s="29"/>
      <c r="AK43" s="234" t="s">
        <v>1072</v>
      </c>
    </row>
    <row r="44" spans="1:39" x14ac:dyDescent="0.25">
      <c r="A44" s="404">
        <v>42</v>
      </c>
      <c r="B44" s="210"/>
      <c r="C44" s="530"/>
      <c r="D44" s="210"/>
      <c r="E44" s="210"/>
      <c r="F44" s="210"/>
      <c r="G44" s="435"/>
      <c r="H44" s="1238"/>
      <c r="I44" s="372"/>
      <c r="J44" s="210"/>
      <c r="K44" s="210"/>
      <c r="L44" s="210"/>
      <c r="M44" s="210"/>
      <c r="N44" s="1238"/>
      <c r="O44" s="80"/>
      <c r="P44" s="404"/>
      <c r="Q44" s="404"/>
      <c r="R44" s="404"/>
      <c r="S44" s="436"/>
      <c r="T44" s="1238"/>
      <c r="U44" s="530"/>
      <c r="V44" s="210"/>
      <c r="W44" s="210"/>
      <c r="X44" s="210"/>
      <c r="Y44" s="435"/>
      <c r="Z44" s="1238"/>
      <c r="AA44" s="58"/>
      <c r="AB44" s="404"/>
      <c r="AC44" s="404"/>
      <c r="AD44" s="404"/>
      <c r="AE44" s="404"/>
      <c r="AF44" s="1238"/>
      <c r="AG44" s="234"/>
      <c r="AH44" s="234"/>
      <c r="AI44" s="234"/>
      <c r="AJ44" s="29"/>
      <c r="AK44" s="234" t="s">
        <v>1072</v>
      </c>
    </row>
    <row r="45" spans="1:39" x14ac:dyDescent="0.25">
      <c r="A45" s="404">
        <v>43</v>
      </c>
      <c r="B45" s="210"/>
      <c r="C45" s="530"/>
      <c r="D45" s="210"/>
      <c r="E45" s="210"/>
      <c r="F45" s="210"/>
      <c r="G45" s="435"/>
      <c r="H45" s="1238"/>
      <c r="I45" s="372"/>
      <c r="J45" s="210"/>
      <c r="K45" s="210"/>
      <c r="L45" s="210"/>
      <c r="M45" s="210"/>
      <c r="N45" s="1238"/>
      <c r="O45" s="58"/>
      <c r="P45" s="404"/>
      <c r="Q45" s="404"/>
      <c r="R45" s="404"/>
      <c r="S45" s="404"/>
      <c r="T45" s="1238"/>
      <c r="U45" s="530"/>
      <c r="V45" s="210"/>
      <c r="W45" s="210"/>
      <c r="X45" s="210"/>
      <c r="Y45" s="435"/>
      <c r="Z45" s="1238"/>
      <c r="AA45" s="58"/>
      <c r="AB45" s="404"/>
      <c r="AC45" s="404"/>
      <c r="AD45" s="404"/>
      <c r="AE45" s="404"/>
      <c r="AF45" s="1238"/>
      <c r="AG45" s="234"/>
      <c r="AH45" s="234"/>
      <c r="AI45" s="234"/>
      <c r="AJ45" s="29"/>
      <c r="AK45" s="234" t="s">
        <v>1072</v>
      </c>
    </row>
    <row r="46" spans="1:39" x14ac:dyDescent="0.25">
      <c r="A46" s="404">
        <v>44</v>
      </c>
      <c r="B46" s="210"/>
      <c r="C46" s="530"/>
      <c r="D46" s="210"/>
      <c r="E46" s="210"/>
      <c r="F46" s="210"/>
      <c r="G46" s="435"/>
      <c r="H46" s="1238"/>
      <c r="I46" s="665"/>
      <c r="J46" s="210"/>
      <c r="K46" s="210"/>
      <c r="L46" s="210"/>
      <c r="M46" s="210"/>
      <c r="N46" s="1238"/>
      <c r="O46" s="59"/>
      <c r="P46" s="404"/>
      <c r="Q46" s="404"/>
      <c r="R46" s="404"/>
      <c r="S46" s="404"/>
      <c r="T46" s="1238"/>
      <c r="U46" s="530"/>
      <c r="V46" s="404"/>
      <c r="W46" s="404"/>
      <c r="X46" s="404"/>
      <c r="Y46" s="436"/>
      <c r="Z46" s="1238"/>
      <c r="AA46" s="59"/>
      <c r="AB46" s="404"/>
      <c r="AC46" s="404"/>
      <c r="AD46" s="404"/>
      <c r="AE46" s="404"/>
      <c r="AF46" s="1238"/>
      <c r="AG46" s="234"/>
      <c r="AH46" s="234"/>
      <c r="AI46" s="234"/>
      <c r="AJ46" s="29"/>
      <c r="AK46" s="234" t="s">
        <v>1072</v>
      </c>
    </row>
    <row r="47" spans="1:39" x14ac:dyDescent="0.25">
      <c r="A47" s="404">
        <v>45</v>
      </c>
      <c r="B47" s="210"/>
      <c r="C47" s="530"/>
      <c r="D47" s="210"/>
      <c r="E47" s="210"/>
      <c r="F47" s="210"/>
      <c r="G47" s="435"/>
      <c r="H47" s="1238"/>
      <c r="I47" s="372"/>
      <c r="J47" s="210"/>
      <c r="K47" s="210"/>
      <c r="L47" s="210"/>
      <c r="M47" s="210"/>
      <c r="N47" s="1238"/>
      <c r="O47" s="58"/>
      <c r="P47" s="404"/>
      <c r="Q47" s="404"/>
      <c r="R47" s="404"/>
      <c r="S47" s="404"/>
      <c r="T47" s="1238"/>
      <c r="U47" s="530"/>
      <c r="V47" s="404"/>
      <c r="W47" s="404"/>
      <c r="X47" s="404"/>
      <c r="Y47" s="436"/>
      <c r="Z47" s="1238"/>
      <c r="AA47" s="58"/>
      <c r="AB47" s="404"/>
      <c r="AC47" s="404"/>
      <c r="AD47" s="404"/>
      <c r="AE47" s="404"/>
      <c r="AF47" s="1238"/>
      <c r="AG47" s="234"/>
      <c r="AH47" s="234"/>
      <c r="AI47" s="234"/>
      <c r="AJ47" s="29"/>
      <c r="AK47" s="234" t="s">
        <v>1072</v>
      </c>
    </row>
    <row r="48" spans="1:39" x14ac:dyDescent="0.25">
      <c r="A48" s="404">
        <v>46</v>
      </c>
      <c r="B48" s="210"/>
      <c r="C48" s="530"/>
      <c r="D48" s="210"/>
      <c r="E48" s="210"/>
      <c r="F48" s="210"/>
      <c r="G48" s="435"/>
      <c r="H48" s="1238"/>
      <c r="I48" s="372"/>
      <c r="J48" s="210"/>
      <c r="K48" s="210"/>
      <c r="L48" s="210"/>
      <c r="M48" s="210"/>
      <c r="N48" s="1238"/>
      <c r="O48" s="58"/>
      <c r="P48" s="404"/>
      <c r="Q48" s="404"/>
      <c r="R48" s="404"/>
      <c r="S48" s="404"/>
      <c r="T48" s="1238"/>
      <c r="U48" s="530"/>
      <c r="V48" s="404"/>
      <c r="W48" s="404"/>
      <c r="X48" s="404"/>
      <c r="Y48" s="436"/>
      <c r="Z48" s="1238"/>
      <c r="AA48" s="58"/>
      <c r="AB48" s="404"/>
      <c r="AC48" s="404"/>
      <c r="AD48" s="404"/>
      <c r="AE48" s="404"/>
      <c r="AF48" s="1238"/>
      <c r="AG48" s="234"/>
      <c r="AH48" s="234"/>
      <c r="AI48" s="234"/>
      <c r="AJ48" s="29"/>
      <c r="AK48" s="234" t="s">
        <v>1072</v>
      </c>
    </row>
    <row r="49" spans="1:37" x14ac:dyDescent="0.25">
      <c r="A49" s="404">
        <v>47</v>
      </c>
      <c r="B49" s="210"/>
      <c r="C49" s="530"/>
      <c r="D49" s="404"/>
      <c r="E49" s="404"/>
      <c r="F49" s="404"/>
      <c r="G49" s="436"/>
      <c r="H49" s="1238"/>
      <c r="I49" s="372"/>
      <c r="J49" s="210"/>
      <c r="K49" s="210"/>
      <c r="L49" s="210"/>
      <c r="M49" s="210"/>
      <c r="N49" s="1238"/>
      <c r="O49" s="58"/>
      <c r="P49" s="404"/>
      <c r="Q49" s="404"/>
      <c r="R49" s="404"/>
      <c r="S49" s="404"/>
      <c r="T49" s="1238"/>
      <c r="U49" s="530"/>
      <c r="V49" s="404"/>
      <c r="W49" s="404"/>
      <c r="X49" s="404"/>
      <c r="Y49" s="436"/>
      <c r="Z49" s="1238"/>
      <c r="AA49" s="58"/>
      <c r="AB49" s="404"/>
      <c r="AC49" s="404"/>
      <c r="AD49" s="404"/>
      <c r="AE49" s="404"/>
      <c r="AF49" s="1238"/>
      <c r="AG49" s="234"/>
      <c r="AH49" s="234"/>
      <c r="AI49" s="234"/>
      <c r="AJ49" s="29"/>
      <c r="AK49" s="234" t="s">
        <v>1072</v>
      </c>
    </row>
    <row r="50" spans="1:37" x14ac:dyDescent="0.25">
      <c r="A50" s="404">
        <v>48</v>
      </c>
      <c r="B50" s="210"/>
      <c r="C50" s="530"/>
      <c r="D50" s="404"/>
      <c r="E50" s="404"/>
      <c r="F50" s="404"/>
      <c r="G50" s="436"/>
      <c r="H50" s="1238"/>
      <c r="I50" s="372"/>
      <c r="J50" s="210"/>
      <c r="K50" s="210"/>
      <c r="L50" s="210"/>
      <c r="M50" s="210"/>
      <c r="N50" s="1238"/>
      <c r="O50" s="58"/>
      <c r="P50" s="404"/>
      <c r="Q50" s="404"/>
      <c r="R50" s="404"/>
      <c r="S50" s="404"/>
      <c r="T50" s="1238"/>
      <c r="U50" s="530"/>
      <c r="V50" s="404"/>
      <c r="W50" s="404"/>
      <c r="X50" s="404"/>
      <c r="Y50" s="436"/>
      <c r="Z50" s="1238"/>
      <c r="AA50" s="58"/>
      <c r="AB50" s="404"/>
      <c r="AC50" s="404"/>
      <c r="AD50" s="404"/>
      <c r="AE50" s="404"/>
      <c r="AF50" s="1238"/>
      <c r="AG50" s="234"/>
      <c r="AH50" s="234"/>
      <c r="AI50" s="234"/>
      <c r="AJ50" s="29"/>
      <c r="AK50" s="234" t="s">
        <v>1072</v>
      </c>
    </row>
    <row r="51" spans="1:37" x14ac:dyDescent="0.25">
      <c r="A51" s="404">
        <v>49</v>
      </c>
      <c r="B51" s="210"/>
      <c r="C51" s="530"/>
      <c r="D51" s="404"/>
      <c r="E51" s="404"/>
      <c r="F51" s="404"/>
      <c r="G51" s="436"/>
      <c r="H51" s="1238"/>
      <c r="I51" s="58"/>
      <c r="J51" s="404"/>
      <c r="K51" s="404"/>
      <c r="L51" s="404"/>
      <c r="M51" s="404"/>
      <c r="N51" s="1238"/>
      <c r="O51" s="58"/>
      <c r="P51" s="404"/>
      <c r="Q51" s="404"/>
      <c r="R51" s="404"/>
      <c r="S51" s="404"/>
      <c r="T51" s="1238"/>
      <c r="U51" s="530"/>
      <c r="V51" s="404"/>
      <c r="W51" s="404"/>
      <c r="X51" s="404"/>
      <c r="Y51" s="436"/>
      <c r="Z51" s="1238"/>
      <c r="AA51" s="58"/>
      <c r="AB51" s="404"/>
      <c r="AC51" s="404"/>
      <c r="AD51" s="404"/>
      <c r="AE51" s="404"/>
      <c r="AF51" s="1238"/>
      <c r="AG51" s="234"/>
      <c r="AH51" s="234"/>
      <c r="AI51" s="234"/>
      <c r="AJ51" s="29"/>
      <c r="AK51" s="234" t="s">
        <v>1072</v>
      </c>
    </row>
    <row r="52" spans="1:37" x14ac:dyDescent="0.25">
      <c r="A52" s="404">
        <v>50</v>
      </c>
      <c r="B52" s="210"/>
      <c r="C52" s="530"/>
      <c r="D52" s="404"/>
      <c r="E52" s="404"/>
      <c r="F52" s="404"/>
      <c r="G52" s="436"/>
      <c r="H52" s="1238"/>
      <c r="I52" s="58"/>
      <c r="J52" s="404"/>
      <c r="K52" s="404"/>
      <c r="L52" s="404"/>
      <c r="M52" s="404"/>
      <c r="N52" s="1238"/>
      <c r="O52" s="58"/>
      <c r="P52" s="404"/>
      <c r="Q52" s="404"/>
      <c r="R52" s="404"/>
      <c r="S52" s="404"/>
      <c r="T52" s="1238"/>
      <c r="U52" s="530"/>
      <c r="V52" s="404"/>
      <c r="W52" s="404"/>
      <c r="X52" s="404"/>
      <c r="Y52" s="436"/>
      <c r="Z52" s="1238"/>
      <c r="AA52" s="58"/>
      <c r="AB52" s="404"/>
      <c r="AC52" s="404"/>
      <c r="AD52" s="404"/>
      <c r="AE52" s="404"/>
      <c r="AF52" s="1238"/>
      <c r="AG52" s="234"/>
      <c r="AH52" s="234"/>
      <c r="AI52" s="234"/>
      <c r="AJ52" s="29"/>
      <c r="AK52" s="234" t="s">
        <v>1072</v>
      </c>
    </row>
    <row r="53" spans="1:37" x14ac:dyDescent="0.25">
      <c r="A53" s="404">
        <v>51</v>
      </c>
      <c r="B53" s="210"/>
      <c r="C53" s="530"/>
      <c r="D53" s="404"/>
      <c r="E53" s="404"/>
      <c r="F53" s="404"/>
      <c r="G53" s="436"/>
      <c r="H53" s="1238"/>
      <c r="I53" s="58"/>
      <c r="J53" s="404"/>
      <c r="K53" s="404"/>
      <c r="L53" s="404"/>
      <c r="M53" s="404"/>
      <c r="N53" s="1238"/>
      <c r="O53" s="58"/>
      <c r="P53" s="404"/>
      <c r="Q53" s="404"/>
      <c r="R53" s="404"/>
      <c r="S53" s="404"/>
      <c r="T53" s="1238"/>
      <c r="U53" s="530"/>
      <c r="V53" s="404"/>
      <c r="W53" s="404"/>
      <c r="X53" s="404"/>
      <c r="Y53" s="436"/>
      <c r="Z53" s="1238"/>
      <c r="AA53" s="58"/>
      <c r="AB53" s="404"/>
      <c r="AC53" s="404"/>
      <c r="AD53" s="404"/>
      <c r="AE53" s="404"/>
      <c r="AF53" s="1238"/>
      <c r="AG53" s="234"/>
      <c r="AH53" s="234"/>
      <c r="AI53" s="234"/>
      <c r="AJ53" s="29"/>
      <c r="AK53" s="234" t="s">
        <v>1072</v>
      </c>
    </row>
    <row r="54" spans="1:37" x14ac:dyDescent="0.25">
      <c r="A54" s="404">
        <v>52</v>
      </c>
      <c r="B54" s="210"/>
      <c r="C54" s="530"/>
      <c r="D54" s="404"/>
      <c r="E54" s="404"/>
      <c r="F54" s="404"/>
      <c r="G54" s="436"/>
      <c r="H54" s="1238"/>
      <c r="I54" s="58"/>
      <c r="J54" s="404"/>
      <c r="K54" s="404"/>
      <c r="L54" s="404"/>
      <c r="M54" s="404"/>
      <c r="N54" s="1238"/>
      <c r="O54" s="58"/>
      <c r="P54" s="404"/>
      <c r="Q54" s="404"/>
      <c r="R54" s="404"/>
      <c r="S54" s="404"/>
      <c r="T54" s="1238"/>
      <c r="U54" s="530"/>
      <c r="V54" s="404"/>
      <c r="W54" s="404"/>
      <c r="X54" s="404"/>
      <c r="Y54" s="436"/>
      <c r="Z54" s="1238"/>
      <c r="AA54" s="58"/>
      <c r="AB54" s="404"/>
      <c r="AC54" s="404"/>
      <c r="AD54" s="404"/>
      <c r="AE54" s="404"/>
      <c r="AF54" s="1238"/>
      <c r="AG54" s="234"/>
      <c r="AH54" s="234"/>
      <c r="AI54" s="234"/>
      <c r="AJ54" s="29"/>
      <c r="AK54" s="234" t="s">
        <v>1072</v>
      </c>
    </row>
    <row r="55" spans="1:37" x14ac:dyDescent="0.25">
      <c r="A55" s="404">
        <v>53</v>
      </c>
      <c r="B55" s="210"/>
      <c r="C55" s="530"/>
      <c r="D55" s="404"/>
      <c r="E55" s="404"/>
      <c r="F55" s="404"/>
      <c r="G55" s="436"/>
      <c r="H55" s="1238"/>
      <c r="I55" s="58"/>
      <c r="J55" s="404"/>
      <c r="K55" s="404"/>
      <c r="L55" s="404"/>
      <c r="M55" s="404"/>
      <c r="N55" s="1238"/>
      <c r="O55" s="58"/>
      <c r="P55" s="404"/>
      <c r="Q55" s="404"/>
      <c r="R55" s="404"/>
      <c r="S55" s="404"/>
      <c r="T55" s="1238"/>
      <c r="U55" s="530"/>
      <c r="V55" s="404"/>
      <c r="W55" s="404"/>
      <c r="X55" s="404"/>
      <c r="Y55" s="436"/>
      <c r="Z55" s="1238"/>
      <c r="AA55" s="58"/>
      <c r="AB55" s="404"/>
      <c r="AC55" s="404"/>
      <c r="AD55" s="404"/>
      <c r="AE55" s="404"/>
      <c r="AF55" s="1238"/>
      <c r="AG55" s="234"/>
      <c r="AH55" s="234"/>
      <c r="AI55" s="234"/>
      <c r="AJ55" s="29"/>
      <c r="AK55" s="234" t="s">
        <v>1072</v>
      </c>
    </row>
    <row r="56" spans="1:37" x14ac:dyDescent="0.25">
      <c r="A56" s="404">
        <v>54</v>
      </c>
      <c r="B56" s="210"/>
      <c r="C56" s="530"/>
      <c r="D56" s="404"/>
      <c r="E56" s="404"/>
      <c r="F56" s="404"/>
      <c r="G56" s="436"/>
      <c r="H56" s="1238"/>
      <c r="I56" s="58"/>
      <c r="J56" s="404"/>
      <c r="K56" s="404"/>
      <c r="L56" s="404"/>
      <c r="M56" s="404"/>
      <c r="N56" s="1238"/>
      <c r="O56" s="58"/>
      <c r="P56" s="404"/>
      <c r="Q56" s="404"/>
      <c r="R56" s="404"/>
      <c r="S56" s="404"/>
      <c r="T56" s="1238"/>
      <c r="U56" s="530"/>
      <c r="V56" s="404"/>
      <c r="W56" s="404"/>
      <c r="X56" s="404"/>
      <c r="Y56" s="436"/>
      <c r="Z56" s="1238"/>
      <c r="AA56" s="58"/>
      <c r="AB56" s="404"/>
      <c r="AC56" s="404"/>
      <c r="AD56" s="404"/>
      <c r="AE56" s="404"/>
      <c r="AF56" s="1238"/>
      <c r="AG56" s="234"/>
      <c r="AH56" s="234"/>
      <c r="AI56" s="234"/>
      <c r="AJ56" s="29"/>
      <c r="AK56" s="234" t="s">
        <v>1072</v>
      </c>
    </row>
    <row r="57" spans="1:37" x14ac:dyDescent="0.25">
      <c r="A57" s="404">
        <v>55</v>
      </c>
      <c r="B57" s="210"/>
      <c r="C57" s="530"/>
      <c r="D57" s="404"/>
      <c r="E57" s="404"/>
      <c r="F57" s="404"/>
      <c r="G57" s="436"/>
      <c r="H57" s="1238"/>
      <c r="I57" s="58"/>
      <c r="J57" s="404"/>
      <c r="K57" s="404"/>
      <c r="L57" s="404"/>
      <c r="M57" s="404"/>
      <c r="N57" s="1238"/>
      <c r="O57" s="58"/>
      <c r="P57" s="404"/>
      <c r="Q57" s="404"/>
      <c r="R57" s="404"/>
      <c r="S57" s="404"/>
      <c r="T57" s="1238"/>
      <c r="U57" s="530"/>
      <c r="V57" s="404"/>
      <c r="W57" s="404"/>
      <c r="X57" s="404"/>
      <c r="Y57" s="436"/>
      <c r="Z57" s="1238"/>
      <c r="AA57" s="58"/>
      <c r="AB57" s="404"/>
      <c r="AC57" s="404"/>
      <c r="AD57" s="404"/>
      <c r="AE57" s="404"/>
      <c r="AF57" s="1238"/>
      <c r="AG57" s="234"/>
      <c r="AH57" s="234"/>
      <c r="AI57" s="234"/>
      <c r="AJ57" s="29"/>
      <c r="AK57" s="234" t="s">
        <v>1072</v>
      </c>
    </row>
    <row r="58" spans="1:37" x14ac:dyDescent="0.25">
      <c r="A58" s="404">
        <v>56</v>
      </c>
      <c r="B58" s="210"/>
      <c r="C58" s="530"/>
      <c r="D58" s="404"/>
      <c r="E58" s="404"/>
      <c r="F58" s="404"/>
      <c r="G58" s="436"/>
      <c r="H58" s="1238"/>
      <c r="I58" s="58"/>
      <c r="J58" s="404"/>
      <c r="K58" s="404"/>
      <c r="L58" s="404"/>
      <c r="M58" s="404"/>
      <c r="N58" s="1238"/>
      <c r="O58" s="58"/>
      <c r="P58" s="404"/>
      <c r="Q58" s="404"/>
      <c r="R58" s="404"/>
      <c r="S58" s="404"/>
      <c r="T58" s="1238"/>
      <c r="U58" s="530"/>
      <c r="V58" s="404"/>
      <c r="W58" s="404"/>
      <c r="X58" s="404"/>
      <c r="Y58" s="436"/>
      <c r="Z58" s="1238"/>
      <c r="AA58" s="58"/>
      <c r="AB58" s="404"/>
      <c r="AC58" s="404"/>
      <c r="AD58" s="404"/>
      <c r="AE58" s="404"/>
      <c r="AF58" s="1238"/>
      <c r="AG58" s="234"/>
      <c r="AH58" s="234"/>
      <c r="AI58" s="234"/>
      <c r="AJ58" s="29"/>
      <c r="AK58" s="234" t="s">
        <v>1072</v>
      </c>
    </row>
    <row r="59" spans="1:37" x14ac:dyDescent="0.25">
      <c r="A59" s="404">
        <v>57</v>
      </c>
      <c r="B59" s="210"/>
      <c r="C59" s="530"/>
      <c r="D59" s="404"/>
      <c r="E59" s="404"/>
      <c r="F59" s="404"/>
      <c r="G59" s="436"/>
      <c r="H59" s="1238"/>
      <c r="I59" s="58"/>
      <c r="J59" s="404"/>
      <c r="K59" s="404"/>
      <c r="L59" s="404"/>
      <c r="M59" s="404"/>
      <c r="N59" s="1238"/>
      <c r="O59" s="58"/>
      <c r="P59" s="404"/>
      <c r="Q59" s="404"/>
      <c r="R59" s="404"/>
      <c r="S59" s="404"/>
      <c r="T59" s="1238"/>
      <c r="U59" s="530"/>
      <c r="V59" s="404"/>
      <c r="W59" s="404"/>
      <c r="X59" s="404"/>
      <c r="Y59" s="436"/>
      <c r="Z59" s="1238"/>
      <c r="AA59" s="58"/>
      <c r="AB59" s="404"/>
      <c r="AC59" s="404"/>
      <c r="AD59" s="404"/>
      <c r="AE59" s="404"/>
      <c r="AF59" s="1238"/>
      <c r="AG59" s="234"/>
      <c r="AH59" s="234"/>
      <c r="AI59" s="234"/>
      <c r="AJ59" s="29"/>
      <c r="AK59" s="234" t="s">
        <v>1072</v>
      </c>
    </row>
    <row r="60" spans="1:37" x14ac:dyDescent="0.25">
      <c r="A60" s="404">
        <v>58</v>
      </c>
      <c r="B60" s="210"/>
      <c r="C60" s="530"/>
      <c r="D60" s="404"/>
      <c r="E60" s="404"/>
      <c r="F60" s="404"/>
      <c r="G60" s="436"/>
      <c r="H60" s="1238"/>
      <c r="I60" s="58"/>
      <c r="J60" s="404"/>
      <c r="K60" s="404"/>
      <c r="L60" s="404"/>
      <c r="M60" s="404"/>
      <c r="N60" s="1238"/>
      <c r="O60" s="58"/>
      <c r="P60" s="404"/>
      <c r="Q60" s="404"/>
      <c r="R60" s="404"/>
      <c r="S60" s="404"/>
      <c r="T60" s="1238"/>
      <c r="U60" s="530"/>
      <c r="V60" s="404"/>
      <c r="W60" s="404"/>
      <c r="X60" s="404"/>
      <c r="Y60" s="436"/>
      <c r="Z60" s="1238"/>
      <c r="AA60" s="58"/>
      <c r="AB60" s="404"/>
      <c r="AC60" s="404"/>
      <c r="AD60" s="404"/>
      <c r="AE60" s="404"/>
      <c r="AF60" s="1238"/>
      <c r="AG60" s="234"/>
      <c r="AH60" s="234"/>
      <c r="AI60" s="234"/>
      <c r="AJ60" s="29"/>
      <c r="AK60" s="234" t="s">
        <v>1072</v>
      </c>
    </row>
    <row r="61" spans="1:37" x14ac:dyDescent="0.25">
      <c r="A61" s="404">
        <v>59</v>
      </c>
      <c r="B61" s="210"/>
      <c r="C61" s="530"/>
      <c r="D61" s="404"/>
      <c r="E61" s="404"/>
      <c r="F61" s="404"/>
      <c r="G61" s="436"/>
      <c r="H61" s="1238"/>
      <c r="I61" s="58"/>
      <c r="J61" s="404"/>
      <c r="K61" s="404"/>
      <c r="L61" s="404"/>
      <c r="M61" s="404"/>
      <c r="N61" s="1238"/>
      <c r="O61" s="58"/>
      <c r="P61" s="404"/>
      <c r="Q61" s="404"/>
      <c r="R61" s="404"/>
      <c r="S61" s="404"/>
      <c r="T61" s="1238"/>
      <c r="U61" s="530"/>
      <c r="V61" s="404"/>
      <c r="W61" s="404"/>
      <c r="X61" s="404"/>
      <c r="Y61" s="436"/>
      <c r="Z61" s="1238"/>
      <c r="AA61" s="58"/>
      <c r="AB61" s="404"/>
      <c r="AC61" s="404"/>
      <c r="AD61" s="404"/>
      <c r="AE61" s="404"/>
      <c r="AF61" s="1238"/>
      <c r="AG61" s="234"/>
      <c r="AH61" s="234"/>
      <c r="AI61" s="234"/>
      <c r="AJ61" s="29"/>
      <c r="AK61" s="234" t="s">
        <v>1072</v>
      </c>
    </row>
    <row r="62" spans="1:37" x14ac:dyDescent="0.25">
      <c r="A62" s="404">
        <v>60</v>
      </c>
      <c r="B62" s="210"/>
      <c r="C62" s="530"/>
      <c r="D62" s="404"/>
      <c r="E62" s="404"/>
      <c r="F62" s="404"/>
      <c r="G62" s="436"/>
      <c r="H62" s="1238"/>
      <c r="I62" s="58"/>
      <c r="J62" s="404"/>
      <c r="K62" s="404"/>
      <c r="L62" s="404"/>
      <c r="M62" s="404"/>
      <c r="N62" s="1238"/>
      <c r="O62" s="58"/>
      <c r="P62" s="404"/>
      <c r="Q62" s="404"/>
      <c r="R62" s="404"/>
      <c r="S62" s="404"/>
      <c r="T62" s="1238"/>
      <c r="U62" s="530"/>
      <c r="V62" s="404"/>
      <c r="W62" s="404"/>
      <c r="X62" s="404"/>
      <c r="Y62" s="436"/>
      <c r="Z62" s="1238"/>
      <c r="AA62" s="58"/>
      <c r="AB62" s="404"/>
      <c r="AC62" s="404"/>
      <c r="AD62" s="404"/>
      <c r="AE62" s="404"/>
      <c r="AF62" s="1238"/>
      <c r="AG62" s="234"/>
      <c r="AH62" s="234"/>
      <c r="AI62" s="234"/>
      <c r="AJ62" s="29"/>
      <c r="AK62" s="234" t="s">
        <v>1072</v>
      </c>
    </row>
    <row r="63" spans="1:37" x14ac:dyDescent="0.25">
      <c r="A63" s="404">
        <v>61</v>
      </c>
      <c r="B63" s="210"/>
      <c r="C63" s="530"/>
      <c r="D63" s="404"/>
      <c r="E63" s="404"/>
      <c r="F63" s="404"/>
      <c r="G63" s="436"/>
      <c r="H63" s="1238"/>
      <c r="I63" s="58"/>
      <c r="J63" s="404"/>
      <c r="K63" s="404"/>
      <c r="L63" s="404"/>
      <c r="M63" s="404"/>
      <c r="N63" s="1238"/>
      <c r="O63" s="58"/>
      <c r="P63" s="404"/>
      <c r="Q63" s="404"/>
      <c r="R63" s="404"/>
      <c r="S63" s="404"/>
      <c r="T63" s="1238"/>
      <c r="U63" s="530"/>
      <c r="V63" s="404"/>
      <c r="W63" s="404"/>
      <c r="X63" s="404"/>
      <c r="Y63" s="436"/>
      <c r="Z63" s="1238"/>
      <c r="AA63" s="58"/>
      <c r="AB63" s="404"/>
      <c r="AC63" s="404"/>
      <c r="AD63" s="404"/>
      <c r="AE63" s="404"/>
      <c r="AF63" s="1238"/>
      <c r="AG63" s="234"/>
      <c r="AH63" s="234"/>
      <c r="AI63" s="234"/>
      <c r="AJ63" s="29"/>
      <c r="AK63" s="234" t="s">
        <v>1072</v>
      </c>
    </row>
    <row r="64" spans="1:37" x14ac:dyDescent="0.25">
      <c r="A64" s="404">
        <v>62</v>
      </c>
      <c r="B64" s="210"/>
      <c r="C64" s="530"/>
      <c r="D64" s="404"/>
      <c r="E64" s="404"/>
      <c r="F64" s="404"/>
      <c r="G64" s="436"/>
      <c r="H64" s="1238"/>
      <c r="I64" s="58"/>
      <c r="J64" s="404"/>
      <c r="K64" s="404"/>
      <c r="L64" s="404"/>
      <c r="M64" s="404"/>
      <c r="N64" s="1238"/>
      <c r="O64" s="58"/>
      <c r="P64" s="404"/>
      <c r="Q64" s="404"/>
      <c r="R64" s="404"/>
      <c r="S64" s="404"/>
      <c r="T64" s="1238"/>
      <c r="U64" s="530"/>
      <c r="V64" s="404"/>
      <c r="W64" s="404"/>
      <c r="X64" s="404"/>
      <c r="Y64" s="436"/>
      <c r="Z64" s="1238"/>
      <c r="AA64" s="58"/>
      <c r="AB64" s="404"/>
      <c r="AC64" s="404"/>
      <c r="AD64" s="404"/>
      <c r="AE64" s="404"/>
      <c r="AF64" s="1238"/>
      <c r="AG64" s="234"/>
      <c r="AH64" s="234"/>
      <c r="AI64" s="234"/>
      <c r="AJ64" s="29"/>
      <c r="AK64" s="234" t="s">
        <v>1072</v>
      </c>
    </row>
    <row r="65" spans="1:37" x14ac:dyDescent="0.25">
      <c r="A65" s="404">
        <v>63</v>
      </c>
      <c r="B65" s="210"/>
      <c r="C65" s="531"/>
      <c r="D65" s="404"/>
      <c r="E65" s="404"/>
      <c r="F65" s="404"/>
      <c r="G65" s="436"/>
      <c r="H65" s="1238"/>
      <c r="I65" s="58"/>
      <c r="J65" s="404"/>
      <c r="K65" s="404"/>
      <c r="L65" s="404"/>
      <c r="M65" s="404"/>
      <c r="N65" s="1238"/>
      <c r="O65" s="58"/>
      <c r="P65" s="404"/>
      <c r="Q65" s="404"/>
      <c r="R65" s="404"/>
      <c r="S65" s="404"/>
      <c r="T65" s="1238"/>
      <c r="U65" s="530"/>
      <c r="V65" s="404"/>
      <c r="W65" s="404"/>
      <c r="X65" s="404"/>
      <c r="Y65" s="436"/>
      <c r="Z65" s="1238"/>
      <c r="AA65" s="58"/>
      <c r="AB65" s="404"/>
      <c r="AC65" s="404"/>
      <c r="AD65" s="404"/>
      <c r="AE65" s="404"/>
      <c r="AF65" s="1238"/>
      <c r="AG65" s="234"/>
      <c r="AH65" s="234"/>
      <c r="AI65" s="234"/>
      <c r="AJ65" s="29"/>
      <c r="AK65" s="234" t="s">
        <v>1072</v>
      </c>
    </row>
    <row r="66" spans="1:37" ht="15.75" thickBot="1" x14ac:dyDescent="0.3">
      <c r="A66" s="405">
        <v>64</v>
      </c>
      <c r="B66" s="449"/>
      <c r="C66" s="532"/>
      <c r="D66" s="405"/>
      <c r="E66" s="405"/>
      <c r="F66" s="405"/>
      <c r="G66" s="441"/>
      <c r="H66" s="1239"/>
      <c r="I66" s="81"/>
      <c r="J66" s="405"/>
      <c r="K66" s="405"/>
      <c r="L66" s="405"/>
      <c r="M66" s="405"/>
      <c r="N66" s="1239"/>
      <c r="O66" s="81"/>
      <c r="P66" s="405"/>
      <c r="Q66" s="405"/>
      <c r="R66" s="405"/>
      <c r="S66" s="405"/>
      <c r="T66" s="1239"/>
      <c r="U66" s="533"/>
      <c r="V66" s="405"/>
      <c r="W66" s="405"/>
      <c r="X66" s="405"/>
      <c r="Y66" s="441"/>
      <c r="Z66" s="1239"/>
      <c r="AA66" s="81"/>
      <c r="AB66" s="405"/>
      <c r="AC66" s="405"/>
      <c r="AD66" s="405"/>
      <c r="AE66" s="405"/>
      <c r="AF66" s="1239"/>
      <c r="AG66" s="235"/>
      <c r="AH66" s="235"/>
      <c r="AI66" s="235"/>
      <c r="AJ66" s="438"/>
      <c r="AK66" s="235" t="s">
        <v>1072</v>
      </c>
    </row>
    <row r="67" spans="1:37" x14ac:dyDescent="0.25">
      <c r="B67" s="317"/>
      <c r="C67" s="56"/>
      <c r="D67" s="56"/>
      <c r="E67" s="56"/>
      <c r="F67" s="56"/>
      <c r="G67" s="56"/>
      <c r="H67" s="56"/>
      <c r="I67" s="56"/>
      <c r="J67" s="56"/>
      <c r="K67" s="56"/>
      <c r="L67" s="56"/>
      <c r="M67" s="56"/>
      <c r="N67" s="56"/>
      <c r="AK67" s="105"/>
    </row>
    <row r="68" spans="1:37" x14ac:dyDescent="0.25">
      <c r="B68" s="318"/>
      <c r="C68" s="56"/>
      <c r="D68" s="56"/>
      <c r="E68" s="56"/>
      <c r="F68" s="56"/>
      <c r="G68" s="56"/>
      <c r="H68" s="56"/>
      <c r="I68" s="56"/>
      <c r="J68" s="56"/>
      <c r="K68" s="56"/>
      <c r="L68" s="56"/>
      <c r="M68" s="56"/>
      <c r="N68" s="56"/>
      <c r="AK68" s="285"/>
    </row>
    <row r="69" spans="1:37" x14ac:dyDescent="0.25">
      <c r="B69" s="318"/>
      <c r="C69" s="56"/>
      <c r="D69" s="56"/>
      <c r="E69" s="56"/>
      <c r="F69" s="56"/>
      <c r="G69" s="56"/>
      <c r="H69" s="56"/>
      <c r="I69" s="56"/>
      <c r="J69" s="56"/>
      <c r="K69" s="56"/>
      <c r="L69" s="56"/>
      <c r="M69" s="56"/>
      <c r="N69" s="56"/>
      <c r="AK69" s="285"/>
    </row>
    <row r="70" spans="1:37" x14ac:dyDescent="0.25">
      <c r="B70" s="318"/>
      <c r="C70" s="56"/>
      <c r="D70" s="56"/>
      <c r="E70" s="56"/>
      <c r="F70" s="56"/>
      <c r="G70" s="56"/>
      <c r="H70" s="56"/>
      <c r="I70" s="56"/>
      <c r="J70" s="56"/>
      <c r="K70" s="56"/>
      <c r="L70" s="56"/>
      <c r="M70" s="56"/>
      <c r="N70" s="56"/>
      <c r="AK70" s="285"/>
    </row>
    <row r="71" spans="1:37" x14ac:dyDescent="0.25">
      <c r="B71" s="318"/>
      <c r="C71" s="56"/>
      <c r="D71" s="56"/>
      <c r="E71" s="56"/>
      <c r="F71" s="56"/>
      <c r="G71" s="56"/>
      <c r="H71" s="56"/>
      <c r="I71" s="56"/>
      <c r="J71" s="56"/>
      <c r="K71" s="56"/>
      <c r="L71" s="56"/>
      <c r="M71" s="56"/>
      <c r="N71" s="56"/>
      <c r="AK71" s="285"/>
    </row>
    <row r="72" spans="1:37" x14ac:dyDescent="0.25">
      <c r="B72" s="318"/>
      <c r="C72" s="56"/>
      <c r="D72" s="56"/>
      <c r="E72" s="56"/>
      <c r="F72" s="56"/>
      <c r="G72" s="56"/>
      <c r="H72" s="56"/>
      <c r="I72" s="56"/>
      <c r="J72" s="56"/>
      <c r="K72" s="56"/>
      <c r="L72" s="56"/>
      <c r="M72" s="56"/>
      <c r="N72" s="56"/>
    </row>
    <row r="73" spans="1:37" x14ac:dyDescent="0.25">
      <c r="C73" s="56"/>
      <c r="D73" s="56"/>
      <c r="E73" s="56"/>
      <c r="F73" s="56"/>
      <c r="G73" s="56"/>
      <c r="H73" s="56"/>
      <c r="I73" s="56"/>
      <c r="J73" s="56"/>
      <c r="K73" s="56"/>
      <c r="L73" s="56"/>
      <c r="M73" s="56"/>
      <c r="N73" s="56"/>
    </row>
    <row r="74" spans="1:37" x14ac:dyDescent="0.25">
      <c r="C74" s="56"/>
      <c r="D74" s="56"/>
      <c r="E74" s="56"/>
      <c r="F74" s="56"/>
      <c r="G74" s="56"/>
      <c r="H74" s="56"/>
      <c r="I74" s="56"/>
      <c r="J74" s="56"/>
      <c r="K74" s="56"/>
      <c r="L74" s="56"/>
      <c r="M74" s="56"/>
      <c r="N74" s="56"/>
    </row>
    <row r="75" spans="1:37" x14ac:dyDescent="0.25">
      <c r="C75" s="56"/>
      <c r="D75" s="56"/>
      <c r="E75" s="56"/>
      <c r="F75" s="56"/>
      <c r="G75" s="56"/>
      <c r="H75" s="56"/>
      <c r="I75" s="56"/>
      <c r="J75" s="56"/>
      <c r="K75" s="56"/>
      <c r="L75" s="56"/>
      <c r="M75" s="56"/>
      <c r="N75" s="56"/>
    </row>
    <row r="76" spans="1:37" x14ac:dyDescent="0.25">
      <c r="C76" s="56"/>
      <c r="D76" s="56"/>
      <c r="E76" s="56"/>
      <c r="F76" s="56"/>
      <c r="G76" s="56"/>
      <c r="H76" s="56"/>
      <c r="I76" s="56"/>
      <c r="J76" s="56"/>
      <c r="K76" s="56"/>
      <c r="L76" s="56"/>
      <c r="M76" s="56"/>
      <c r="N76" s="56"/>
    </row>
    <row r="77" spans="1:37" x14ac:dyDescent="0.25">
      <c r="C77" s="56"/>
      <c r="D77" s="56"/>
      <c r="E77" s="56"/>
      <c r="F77" s="56"/>
      <c r="G77" s="56"/>
      <c r="H77" s="56"/>
      <c r="I77" s="56"/>
      <c r="J77" s="56"/>
      <c r="K77" s="56"/>
      <c r="L77" s="56"/>
      <c r="M77" s="56"/>
      <c r="N77" s="56"/>
    </row>
    <row r="78" spans="1:37" x14ac:dyDescent="0.25">
      <c r="C78" s="56"/>
      <c r="D78" s="56"/>
      <c r="E78" s="56"/>
      <c r="F78" s="56"/>
      <c r="G78" s="56"/>
      <c r="H78" s="56"/>
      <c r="I78" s="56"/>
      <c r="J78" s="56"/>
      <c r="K78" s="56"/>
      <c r="L78" s="56"/>
      <c r="M78" s="56"/>
      <c r="N78" s="56"/>
    </row>
    <row r="79" spans="1:37" x14ac:dyDescent="0.25">
      <c r="C79" s="56"/>
      <c r="D79" s="56"/>
      <c r="E79" s="56"/>
      <c r="F79" s="56"/>
      <c r="G79" s="56"/>
      <c r="H79" s="56"/>
      <c r="I79" s="56"/>
      <c r="J79" s="56"/>
      <c r="K79" s="56"/>
      <c r="L79" s="56"/>
      <c r="M79" s="56"/>
      <c r="N79" s="56"/>
    </row>
    <row r="80" spans="1:37" x14ac:dyDescent="0.25">
      <c r="C80" s="56"/>
      <c r="D80" s="56"/>
      <c r="E80" s="56"/>
      <c r="F80" s="56"/>
      <c r="G80" s="56"/>
      <c r="H80" s="56"/>
      <c r="I80" s="56"/>
      <c r="J80" s="56"/>
      <c r="K80" s="56"/>
      <c r="L80" s="56"/>
      <c r="M80" s="56"/>
      <c r="N80" s="56"/>
    </row>
    <row r="81" spans="3:14" x14ac:dyDescent="0.25">
      <c r="C81" s="56"/>
      <c r="D81" s="56"/>
      <c r="E81" s="56"/>
      <c r="F81" s="56"/>
      <c r="G81" s="56"/>
      <c r="H81" s="56"/>
      <c r="I81" s="56"/>
      <c r="J81" s="56"/>
      <c r="K81" s="56"/>
      <c r="L81" s="56"/>
      <c r="M81" s="56"/>
      <c r="N81" s="56"/>
    </row>
    <row r="82" spans="3:14" x14ac:dyDescent="0.25">
      <c r="C82" s="56"/>
      <c r="D82" s="56"/>
      <c r="E82" s="56"/>
      <c r="F82" s="56"/>
      <c r="G82" s="56"/>
      <c r="H82" s="56"/>
      <c r="I82" s="56"/>
      <c r="J82" s="56"/>
      <c r="K82" s="56"/>
      <c r="L82" s="56"/>
      <c r="M82" s="56"/>
      <c r="N82" s="56"/>
    </row>
    <row r="83" spans="3:14" x14ac:dyDescent="0.25">
      <c r="C83" s="56"/>
      <c r="D83" s="56"/>
      <c r="E83" s="56"/>
      <c r="F83" s="56"/>
      <c r="G83" s="56"/>
      <c r="H83" s="56"/>
      <c r="I83" s="56"/>
      <c r="J83" s="56"/>
      <c r="K83" s="56"/>
      <c r="L83" s="56"/>
      <c r="M83" s="56"/>
      <c r="N83" s="56"/>
    </row>
    <row r="84" spans="3:14" x14ac:dyDescent="0.25">
      <c r="C84" s="56"/>
      <c r="D84" s="56"/>
      <c r="E84" s="56"/>
      <c r="F84" s="56"/>
      <c r="G84" s="56"/>
      <c r="H84" s="56"/>
      <c r="I84" s="56"/>
      <c r="J84" s="56"/>
      <c r="K84" s="56"/>
      <c r="L84" s="56"/>
      <c r="M84" s="56"/>
      <c r="N84" s="56"/>
    </row>
    <row r="85" spans="3:14" x14ac:dyDescent="0.25">
      <c r="C85" s="56"/>
      <c r="D85" s="56"/>
      <c r="E85" s="56"/>
      <c r="F85" s="56"/>
      <c r="G85" s="56"/>
      <c r="H85" s="56"/>
      <c r="I85" s="56"/>
      <c r="J85" s="56"/>
      <c r="K85" s="56"/>
      <c r="L85" s="56"/>
      <c r="M85" s="56"/>
      <c r="N85" s="56"/>
    </row>
    <row r="86" spans="3:14" x14ac:dyDescent="0.25">
      <c r="C86" s="56"/>
      <c r="D86" s="56"/>
      <c r="E86" s="56"/>
      <c r="F86" s="56"/>
      <c r="G86" s="56"/>
      <c r="H86" s="56"/>
      <c r="I86" s="56"/>
      <c r="J86" s="56"/>
      <c r="K86" s="56"/>
      <c r="L86" s="56"/>
      <c r="M86" s="56"/>
      <c r="N86" s="56"/>
    </row>
    <row r="87" spans="3:14" x14ac:dyDescent="0.25">
      <c r="C87" s="56"/>
      <c r="D87" s="56"/>
      <c r="E87" s="56"/>
      <c r="F87" s="56"/>
      <c r="G87" s="56"/>
      <c r="H87" s="56"/>
      <c r="I87" s="56"/>
      <c r="J87" s="56"/>
      <c r="K87" s="56"/>
      <c r="L87" s="56"/>
      <c r="M87" s="56"/>
      <c r="N87" s="56"/>
    </row>
    <row r="88" spans="3:14" x14ac:dyDescent="0.25">
      <c r="C88" s="56"/>
      <c r="D88" s="56"/>
      <c r="E88" s="56"/>
      <c r="F88" s="56"/>
      <c r="G88" s="56"/>
      <c r="H88" s="56"/>
      <c r="I88" s="56"/>
      <c r="J88" s="56"/>
      <c r="K88" s="56"/>
      <c r="L88" s="56"/>
      <c r="M88" s="56"/>
      <c r="N88" s="56"/>
    </row>
    <row r="89" spans="3:14" x14ac:dyDescent="0.25">
      <c r="C89" s="56"/>
      <c r="D89" s="56"/>
      <c r="E89" s="56"/>
      <c r="F89" s="56"/>
      <c r="G89" s="56"/>
      <c r="H89" s="56"/>
      <c r="I89" s="56"/>
      <c r="J89" s="56"/>
      <c r="K89" s="56"/>
      <c r="L89" s="56"/>
      <c r="M89" s="56"/>
      <c r="N89" s="56"/>
    </row>
    <row r="90" spans="3:14" x14ac:dyDescent="0.25">
      <c r="C90" s="56"/>
      <c r="D90" s="56"/>
      <c r="E90" s="56"/>
      <c r="F90" s="56"/>
      <c r="G90" s="56"/>
      <c r="H90" s="56"/>
      <c r="I90" s="56"/>
      <c r="J90" s="56"/>
      <c r="K90" s="56"/>
      <c r="L90" s="56"/>
      <c r="M90" s="56"/>
      <c r="N90" s="56"/>
    </row>
    <row r="91" spans="3:14" x14ac:dyDescent="0.25">
      <c r="C91" s="56"/>
      <c r="D91" s="56"/>
      <c r="E91" s="56"/>
      <c r="F91" s="56"/>
      <c r="G91" s="56"/>
      <c r="H91" s="56"/>
      <c r="I91" s="56"/>
      <c r="J91" s="56"/>
      <c r="K91" s="56"/>
      <c r="L91" s="56"/>
      <c r="M91" s="56"/>
      <c r="N91" s="56"/>
    </row>
    <row r="92" spans="3:14" x14ac:dyDescent="0.25">
      <c r="C92" s="56"/>
      <c r="D92" s="56"/>
      <c r="E92" s="56"/>
      <c r="F92" s="56"/>
      <c r="G92" s="56"/>
      <c r="H92" s="56"/>
      <c r="I92" s="56"/>
      <c r="J92" s="56"/>
      <c r="K92" s="56"/>
      <c r="L92" s="56"/>
      <c r="M92" s="56"/>
      <c r="N92" s="56"/>
    </row>
    <row r="93" spans="3:14" x14ac:dyDescent="0.25">
      <c r="C93" s="56"/>
      <c r="D93" s="56"/>
      <c r="E93" s="56"/>
      <c r="F93" s="56"/>
      <c r="G93" s="56"/>
      <c r="H93" s="56"/>
      <c r="I93" s="56"/>
      <c r="J93" s="56"/>
      <c r="K93" s="56"/>
      <c r="L93" s="56"/>
      <c r="M93" s="56"/>
      <c r="N93" s="56"/>
    </row>
    <row r="94" spans="3:14" x14ac:dyDescent="0.25">
      <c r="C94" s="56"/>
      <c r="D94" s="56"/>
      <c r="E94" s="56"/>
      <c r="F94" s="56"/>
      <c r="G94" s="56"/>
      <c r="H94" s="56"/>
      <c r="I94" s="56"/>
      <c r="J94" s="56"/>
      <c r="K94" s="56"/>
      <c r="L94" s="56"/>
      <c r="M94" s="56"/>
      <c r="N94" s="56"/>
    </row>
  </sheetData>
  <mergeCells count="12">
    <mergeCell ref="AK1:AK2"/>
    <mergeCell ref="AJ1:AJ2"/>
    <mergeCell ref="H2:H66"/>
    <mergeCell ref="N2:N66"/>
    <mergeCell ref="Z2:Z66"/>
    <mergeCell ref="AF2:AF66"/>
    <mergeCell ref="T2:T66"/>
    <mergeCell ref="C1:G1"/>
    <mergeCell ref="I1:M1"/>
    <mergeCell ref="O1:S1"/>
    <mergeCell ref="U1:Y1"/>
    <mergeCell ref="AA1:AE1"/>
  </mergeCells>
  <dataValidations count="5">
    <dataValidation type="list" allowBlank="1" showInputMessage="1" showErrorMessage="1" sqref="AD66 L66 AD64 R66 AD3 L20:L25 L11:L1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C3:AC66 Q3:Q66 E3:E66 K3:K66 W3:W66">
      <formula1>Type</formula1>
    </dataValidation>
    <dataValidation type="list" allowBlank="1" showInputMessage="1" showErrorMessage="1" sqref="AB3:AB66 D3:D66 V3:V66 J3:J66 P3:P66">
      <formula1>INV</formula1>
    </dataValidation>
    <dataValidation type="list" allowBlank="1" showInputMessage="1" showErrorMessage="1" sqref="F3:F66 L17:L19 L3:L10 X3:X66 R3:R44">
      <formula1>"0 - значение,16 - недостоверность,64 - имитация"</formula1>
    </dataValidation>
    <dataValidation type="list" allowBlank="1" showInputMessage="1" showErrorMessage="1" sqref="AL20:AL26 AJ16:AJ66 AJ10:AJ13 AJ3:AJ4 AJ6:AJ8">
      <formula1>IerarhiyaUr2</formula1>
    </dataValidation>
  </dataValidations>
  <pageMargins left="0.7" right="0.7" top="0.75" bottom="0.75"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4">
    <tabColor rgb="FF92D050"/>
  </sheetPr>
  <dimension ref="A1:B113"/>
  <sheetViews>
    <sheetView zoomScale="85" zoomScaleNormal="85" workbookViewId="0">
      <selection activeCell="B4" sqref="B4"/>
    </sheetView>
  </sheetViews>
  <sheetFormatPr defaultRowHeight="15" x14ac:dyDescent="0.25"/>
  <cols>
    <col min="1" max="1" width="9.140625" style="3"/>
    <col min="2" max="2" width="67.85546875" style="40" customWidth="1"/>
  </cols>
  <sheetData>
    <row r="1" spans="1:2" ht="36" customHeight="1" thickBot="1" x14ac:dyDescent="0.3"/>
    <row r="2" spans="1:2" ht="45.75" customHeight="1" thickBot="1" x14ac:dyDescent="0.3">
      <c r="A2" s="54" t="s">
        <v>0</v>
      </c>
      <c r="B2" s="238" t="s">
        <v>42</v>
      </c>
    </row>
    <row r="3" spans="1:2" ht="15" customHeight="1" x14ac:dyDescent="0.25">
      <c r="A3" s="37">
        <v>1</v>
      </c>
      <c r="B3" s="309" t="s">
        <v>3380</v>
      </c>
    </row>
    <row r="4" spans="1:2" x14ac:dyDescent="0.25">
      <c r="A4" s="38">
        <v>2</v>
      </c>
      <c r="B4" s="309"/>
    </row>
    <row r="5" spans="1:2" x14ac:dyDescent="0.25">
      <c r="A5" s="38">
        <v>3</v>
      </c>
      <c r="B5" s="309"/>
    </row>
    <row r="6" spans="1:2" x14ac:dyDescent="0.25">
      <c r="A6" s="38">
        <v>4</v>
      </c>
      <c r="B6" s="309"/>
    </row>
    <row r="7" spans="1:2" x14ac:dyDescent="0.25">
      <c r="A7" s="38">
        <v>5</v>
      </c>
      <c r="B7" s="309"/>
    </row>
    <row r="8" spans="1:2" x14ac:dyDescent="0.25">
      <c r="A8" s="38">
        <v>6</v>
      </c>
      <c r="B8" s="309"/>
    </row>
    <row r="9" spans="1:2" x14ac:dyDescent="0.25">
      <c r="A9" s="38">
        <v>7</v>
      </c>
      <c r="B9" s="309"/>
    </row>
    <row r="10" spans="1:2" x14ac:dyDescent="0.25">
      <c r="A10" s="38">
        <v>8</v>
      </c>
      <c r="B10" s="309"/>
    </row>
    <row r="11" spans="1:2" x14ac:dyDescent="0.25">
      <c r="A11" s="38">
        <v>9</v>
      </c>
      <c r="B11" s="309"/>
    </row>
    <row r="12" spans="1:2" x14ac:dyDescent="0.25">
      <c r="A12" s="38">
        <v>10</v>
      </c>
      <c r="B12" s="309"/>
    </row>
    <row r="13" spans="1:2" x14ac:dyDescent="0.25">
      <c r="A13" s="38">
        <v>11</v>
      </c>
      <c r="B13" s="309"/>
    </row>
    <row r="14" spans="1:2" x14ac:dyDescent="0.25">
      <c r="A14" s="38">
        <v>12</v>
      </c>
      <c r="B14" s="309"/>
    </row>
    <row r="15" spans="1:2" x14ac:dyDescent="0.25">
      <c r="A15" s="38">
        <v>13</v>
      </c>
      <c r="B15" s="510"/>
    </row>
    <row r="16" spans="1:2" x14ac:dyDescent="0.25">
      <c r="A16" s="38">
        <v>14</v>
      </c>
      <c r="B16" s="510"/>
    </row>
    <row r="17" spans="1:2" x14ac:dyDescent="0.25">
      <c r="A17" s="38">
        <v>15</v>
      </c>
      <c r="B17" s="510"/>
    </row>
    <row r="18" spans="1:2" x14ac:dyDescent="0.25">
      <c r="A18" s="38">
        <v>16</v>
      </c>
      <c r="B18" s="510"/>
    </row>
    <row r="19" spans="1:2" x14ac:dyDescent="0.25">
      <c r="A19" s="38">
        <v>17</v>
      </c>
      <c r="B19" s="510"/>
    </row>
    <row r="20" spans="1:2" x14ac:dyDescent="0.25">
      <c r="A20" s="38">
        <v>18</v>
      </c>
      <c r="B20" s="510"/>
    </row>
    <row r="21" spans="1:2" x14ac:dyDescent="0.25">
      <c r="A21" s="38">
        <v>19</v>
      </c>
      <c r="B21" s="510"/>
    </row>
    <row r="22" spans="1:2" x14ac:dyDescent="0.25">
      <c r="A22" s="38">
        <v>20</v>
      </c>
      <c r="B22" s="252"/>
    </row>
    <row r="23" spans="1:2" x14ac:dyDescent="0.25">
      <c r="A23" s="38">
        <v>21</v>
      </c>
      <c r="B23" s="252"/>
    </row>
    <row r="24" spans="1:2" x14ac:dyDescent="0.25">
      <c r="A24" s="38">
        <v>22</v>
      </c>
      <c r="B24" s="252"/>
    </row>
    <row r="25" spans="1:2" x14ac:dyDescent="0.25">
      <c r="A25" s="38">
        <v>23</v>
      </c>
      <c r="B25" s="510"/>
    </row>
    <row r="26" spans="1:2" x14ac:dyDescent="0.25">
      <c r="A26" s="38">
        <v>24</v>
      </c>
      <c r="B26" s="510"/>
    </row>
    <row r="27" spans="1:2" x14ac:dyDescent="0.25">
      <c r="A27" s="38">
        <v>25</v>
      </c>
      <c r="B27" s="510"/>
    </row>
    <row r="28" spans="1:2" x14ac:dyDescent="0.25">
      <c r="A28" s="38">
        <v>26</v>
      </c>
      <c r="B28" s="510"/>
    </row>
    <row r="29" spans="1:2" x14ac:dyDescent="0.25">
      <c r="A29" s="38">
        <v>27</v>
      </c>
      <c r="B29" s="510"/>
    </row>
    <row r="30" spans="1:2" x14ac:dyDescent="0.25">
      <c r="A30" s="38">
        <v>28</v>
      </c>
      <c r="B30" s="252"/>
    </row>
    <row r="31" spans="1:2" x14ac:dyDescent="0.25">
      <c r="A31" s="38">
        <v>29</v>
      </c>
      <c r="B31" s="252"/>
    </row>
    <row r="32" spans="1:2" x14ac:dyDescent="0.25">
      <c r="A32" s="38">
        <v>30</v>
      </c>
      <c r="B32" s="252"/>
    </row>
    <row r="33" spans="1:2" x14ac:dyDescent="0.25">
      <c r="A33" s="38">
        <v>31</v>
      </c>
      <c r="B33" s="252"/>
    </row>
    <row r="34" spans="1:2" ht="15.75" thickBot="1" x14ac:dyDescent="0.3">
      <c r="A34" s="38">
        <v>32</v>
      </c>
      <c r="B34" s="331"/>
    </row>
    <row r="35" spans="1:2" x14ac:dyDescent="0.25">
      <c r="A35" s="62"/>
    </row>
    <row r="36" spans="1:2" x14ac:dyDescent="0.25">
      <c r="A36" s="62"/>
    </row>
    <row r="37" spans="1:2" x14ac:dyDescent="0.25">
      <c r="A37" s="62"/>
    </row>
    <row r="38" spans="1:2" x14ac:dyDescent="0.25">
      <c r="A38" s="62"/>
    </row>
    <row r="39" spans="1:2" x14ac:dyDescent="0.25">
      <c r="A39" s="62"/>
    </row>
    <row r="40" spans="1:2" x14ac:dyDescent="0.25">
      <c r="A40" s="62"/>
    </row>
    <row r="41" spans="1:2" x14ac:dyDescent="0.25">
      <c r="A41" s="62"/>
    </row>
    <row r="42" spans="1:2" x14ac:dyDescent="0.25">
      <c r="A42" s="62"/>
    </row>
    <row r="43" spans="1:2" x14ac:dyDescent="0.25">
      <c r="A43" s="62"/>
    </row>
    <row r="44" spans="1:2" x14ac:dyDescent="0.25">
      <c r="A44" s="62"/>
    </row>
    <row r="45" spans="1:2" x14ac:dyDescent="0.25">
      <c r="A45" s="62"/>
    </row>
    <row r="46" spans="1:2" x14ac:dyDescent="0.25">
      <c r="A46" s="62"/>
    </row>
    <row r="47" spans="1:2" x14ac:dyDescent="0.25">
      <c r="A47" s="62"/>
    </row>
    <row r="48" spans="1:2" x14ac:dyDescent="0.25">
      <c r="A48" s="62"/>
      <c r="B48" s="28"/>
    </row>
    <row r="49" spans="1:2" x14ac:dyDescent="0.25">
      <c r="A49" s="62"/>
      <c r="B49" s="28"/>
    </row>
    <row r="50" spans="1:2" x14ac:dyDescent="0.25">
      <c r="A50" s="62"/>
    </row>
    <row r="51" spans="1:2" x14ac:dyDescent="0.25">
      <c r="A51" s="62"/>
    </row>
    <row r="52" spans="1:2" x14ac:dyDescent="0.25">
      <c r="A52" s="62"/>
    </row>
    <row r="53" spans="1:2" x14ac:dyDescent="0.25">
      <c r="A53" s="62"/>
    </row>
    <row r="54" spans="1:2" x14ac:dyDescent="0.25">
      <c r="A54" s="62"/>
    </row>
    <row r="55" spans="1:2" x14ac:dyDescent="0.25">
      <c r="A55" s="62"/>
    </row>
    <row r="56" spans="1:2" x14ac:dyDescent="0.25">
      <c r="A56" s="62"/>
    </row>
    <row r="57" spans="1:2" x14ac:dyDescent="0.25">
      <c r="A57" s="62"/>
    </row>
    <row r="58" spans="1:2" x14ac:dyDescent="0.25">
      <c r="A58" s="62"/>
    </row>
    <row r="59" spans="1:2" x14ac:dyDescent="0.25">
      <c r="A59" s="62"/>
    </row>
    <row r="60" spans="1:2" x14ac:dyDescent="0.25">
      <c r="A60" s="62"/>
    </row>
    <row r="61" spans="1:2" x14ac:dyDescent="0.25">
      <c r="A61" s="62"/>
    </row>
    <row r="62" spans="1:2" x14ac:dyDescent="0.25">
      <c r="A62" s="62"/>
    </row>
    <row r="63" spans="1:2" x14ac:dyDescent="0.25">
      <c r="A63" s="62"/>
    </row>
    <row r="64" spans="1:2" x14ac:dyDescent="0.25">
      <c r="A64" s="62"/>
    </row>
    <row r="65" spans="1:2" x14ac:dyDescent="0.25">
      <c r="A65" s="62"/>
      <c r="B65" s="28"/>
    </row>
    <row r="66" spans="1:2" ht="15.75" thickBot="1" x14ac:dyDescent="0.3">
      <c r="A66" s="63"/>
      <c r="B66" s="28"/>
    </row>
    <row r="67" spans="1:2" x14ac:dyDescent="0.25">
      <c r="B67" s="28"/>
    </row>
    <row r="68" spans="1:2" x14ac:dyDescent="0.25">
      <c r="B68" s="28"/>
    </row>
    <row r="69" spans="1:2" x14ac:dyDescent="0.25">
      <c r="B69" s="28"/>
    </row>
    <row r="70" spans="1:2" x14ac:dyDescent="0.25">
      <c r="B70" s="28"/>
    </row>
    <row r="71" spans="1:2" x14ac:dyDescent="0.25">
      <c r="B71" s="28"/>
    </row>
    <row r="72" spans="1:2" x14ac:dyDescent="0.25">
      <c r="B72" s="28"/>
    </row>
    <row r="85" spans="2:2" x14ac:dyDescent="0.25">
      <c r="B85" s="30"/>
    </row>
    <row r="86" spans="2:2" x14ac:dyDescent="0.25">
      <c r="B86" s="30"/>
    </row>
    <row r="87" spans="2:2" x14ac:dyDescent="0.25">
      <c r="B87" s="30"/>
    </row>
    <row r="88" spans="2:2" x14ac:dyDescent="0.25">
      <c r="B88" s="30"/>
    </row>
    <row r="89" spans="2:2" x14ac:dyDescent="0.25">
      <c r="B89" s="30"/>
    </row>
    <row r="90" spans="2:2" x14ac:dyDescent="0.25">
      <c r="B90" s="30"/>
    </row>
    <row r="91" spans="2:2" x14ac:dyDescent="0.25">
      <c r="B91" s="30"/>
    </row>
    <row r="92" spans="2:2" x14ac:dyDescent="0.25">
      <c r="B92" s="30"/>
    </row>
    <row r="93" spans="2:2" x14ac:dyDescent="0.25">
      <c r="B93" s="30"/>
    </row>
    <row r="94" spans="2:2" x14ac:dyDescent="0.25">
      <c r="B94" s="30"/>
    </row>
    <row r="95" spans="2:2" x14ac:dyDescent="0.25">
      <c r="B95" s="30"/>
    </row>
    <row r="96" spans="2:2" x14ac:dyDescent="0.25">
      <c r="B96" s="30"/>
    </row>
    <row r="97" spans="2:2" x14ac:dyDescent="0.25">
      <c r="B97" s="30"/>
    </row>
    <row r="98" spans="2:2" x14ac:dyDescent="0.25">
      <c r="B98" s="30"/>
    </row>
    <row r="102" spans="2:2" x14ac:dyDescent="0.25">
      <c r="B102" s="30"/>
    </row>
    <row r="103" spans="2:2" x14ac:dyDescent="0.25">
      <c r="B103" s="30"/>
    </row>
    <row r="104" spans="2:2" x14ac:dyDescent="0.25">
      <c r="B104" s="30"/>
    </row>
    <row r="105" spans="2:2" x14ac:dyDescent="0.25">
      <c r="B105" s="30"/>
    </row>
    <row r="106" spans="2:2" x14ac:dyDescent="0.25">
      <c r="B106" s="30"/>
    </row>
    <row r="107" spans="2:2" x14ac:dyDescent="0.25">
      <c r="B107" s="30"/>
    </row>
    <row r="108" spans="2:2" x14ac:dyDescent="0.25">
      <c r="B108" s="30"/>
    </row>
    <row r="109" spans="2:2" x14ac:dyDescent="0.25">
      <c r="B109" s="30"/>
    </row>
    <row r="110" spans="2:2" x14ac:dyDescent="0.25">
      <c r="B110" s="30"/>
    </row>
    <row r="111" spans="2:2" x14ac:dyDescent="0.25">
      <c r="B111" s="30"/>
    </row>
    <row r="112" spans="2:2" x14ac:dyDescent="0.25">
      <c r="B112" s="30"/>
    </row>
    <row r="113" spans="2:2" x14ac:dyDescent="0.25">
      <c r="B113" s="30"/>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5">
    <tabColor rgb="FF92D050"/>
  </sheetPr>
  <dimension ref="A1:B11"/>
  <sheetViews>
    <sheetView workbookViewId="0">
      <selection activeCell="B14" sqref="B14"/>
    </sheetView>
  </sheetViews>
  <sheetFormatPr defaultRowHeight="15" x14ac:dyDescent="0.25"/>
  <cols>
    <col min="1" max="1" width="9.140625" style="3"/>
    <col min="2" max="2" width="67.85546875" style="40" customWidth="1"/>
  </cols>
  <sheetData>
    <row r="1" spans="1:2" ht="36" customHeight="1" thickBot="1" x14ac:dyDescent="0.3">
      <c r="A1" s="54" t="s">
        <v>0</v>
      </c>
      <c r="B1" s="238" t="s">
        <v>42</v>
      </c>
    </row>
    <row r="2" spans="1:2" ht="15.75" thickBot="1" x14ac:dyDescent="0.3">
      <c r="A2" s="90">
        <v>1</v>
      </c>
      <c r="B2" s="443" t="s">
        <v>2135</v>
      </c>
    </row>
    <row r="3" spans="1:2" ht="15" customHeight="1" thickBot="1" x14ac:dyDescent="0.3">
      <c r="A3" s="63">
        <v>2</v>
      </c>
      <c r="B3" s="444" t="s">
        <v>3517</v>
      </c>
    </row>
    <row r="4" spans="1:2" ht="15.75" thickBot="1" x14ac:dyDescent="0.3">
      <c r="A4" s="63">
        <v>3</v>
      </c>
      <c r="B4" s="444" t="s">
        <v>3518</v>
      </c>
    </row>
    <row r="5" spans="1:2" ht="15.75" thickBot="1" x14ac:dyDescent="0.3">
      <c r="A5" s="63">
        <v>4</v>
      </c>
      <c r="B5" s="752"/>
    </row>
    <row r="6" spans="1:2" ht="15.75" thickBot="1" x14ac:dyDescent="0.3">
      <c r="A6" s="63">
        <v>5</v>
      </c>
      <c r="B6" s="43"/>
    </row>
    <row r="7" spans="1:2" ht="15.75" thickBot="1" x14ac:dyDescent="0.3">
      <c r="A7" s="63">
        <v>6</v>
      </c>
      <c r="B7" s="43"/>
    </row>
    <row r="8" spans="1:2" ht="15.75" thickBot="1" x14ac:dyDescent="0.3">
      <c r="A8" s="63">
        <v>7</v>
      </c>
      <c r="B8" s="43"/>
    </row>
    <row r="9" spans="1:2" ht="15.75" thickBot="1" x14ac:dyDescent="0.3">
      <c r="A9" s="63">
        <v>8</v>
      </c>
      <c r="B9" s="43"/>
    </row>
    <row r="10" spans="1:2" ht="15.75" thickBot="1" x14ac:dyDescent="0.3">
      <c r="A10" s="63">
        <v>9</v>
      </c>
      <c r="B10" s="43"/>
    </row>
    <row r="11" spans="1:2" ht="15.75" thickBot="1" x14ac:dyDescent="0.3">
      <c r="A11" s="63">
        <v>10</v>
      </c>
      <c r="B11" s="44"/>
    </row>
  </sheetData>
  <dataValidations count="1">
    <dataValidation type="list" allowBlank="1" showInputMessage="1" showErrorMessage="1" sqref="F19">
      <formula1>" "</formula1>
    </dataValidation>
  </dataValidation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tabColor rgb="FF92D050"/>
  </sheetPr>
  <dimension ref="A1:T25"/>
  <sheetViews>
    <sheetView zoomScale="85" zoomScaleNormal="85" workbookViewId="0">
      <selection activeCell="B4" sqref="B4"/>
    </sheetView>
  </sheetViews>
  <sheetFormatPr defaultRowHeight="15" x14ac:dyDescent="0.25"/>
  <cols>
    <col min="1" max="1" width="3.140625" style="1" bestFit="1" customWidth="1"/>
    <col min="2" max="2" width="67.85546875" bestFit="1" customWidth="1"/>
    <col min="3" max="3" width="14.7109375" bestFit="1" customWidth="1"/>
    <col min="7" max="7" width="14.140625" customWidth="1"/>
    <col min="12" max="12" width="13.42578125" customWidth="1"/>
    <col min="17" max="17" width="13.28515625" customWidth="1"/>
    <col min="19" max="19" width="19.5703125" customWidth="1"/>
    <col min="20" max="20" width="22.5703125" customWidth="1"/>
  </cols>
  <sheetData>
    <row r="1" spans="1:20" ht="15.75" thickBot="1" x14ac:dyDescent="0.3">
      <c r="A1" s="1245" t="s">
        <v>0</v>
      </c>
      <c r="B1" s="1247" t="s">
        <v>42</v>
      </c>
      <c r="C1" s="1249" t="s">
        <v>458</v>
      </c>
      <c r="D1" s="1240" t="s">
        <v>1064</v>
      </c>
      <c r="E1" s="1241"/>
      <c r="F1" s="1241"/>
      <c r="G1" s="1241"/>
      <c r="H1" s="1251"/>
      <c r="I1" s="1240" t="s">
        <v>1065</v>
      </c>
      <c r="J1" s="1241"/>
      <c r="K1" s="1241"/>
      <c r="L1" s="1241"/>
      <c r="M1" s="1251"/>
      <c r="N1" s="1240" t="s">
        <v>1074</v>
      </c>
      <c r="O1" s="1241"/>
      <c r="P1" s="1241"/>
      <c r="Q1" s="1241"/>
      <c r="R1" s="1242"/>
      <c r="S1" s="1243" t="s">
        <v>1066</v>
      </c>
      <c r="T1" s="1243" t="s">
        <v>1067</v>
      </c>
    </row>
    <row r="2" spans="1:20" ht="30.75" thickBot="1" x14ac:dyDescent="0.3">
      <c r="A2" s="1246"/>
      <c r="B2" s="1248"/>
      <c r="C2" s="1250"/>
      <c r="D2" s="899" t="s">
        <v>2</v>
      </c>
      <c r="E2" s="900" t="s">
        <v>69</v>
      </c>
      <c r="F2" s="900" t="s">
        <v>70</v>
      </c>
      <c r="G2" s="900" t="s">
        <v>95</v>
      </c>
      <c r="H2" s="901" t="s">
        <v>0</v>
      </c>
      <c r="I2" s="899" t="s">
        <v>2</v>
      </c>
      <c r="J2" s="900" t="s">
        <v>69</v>
      </c>
      <c r="K2" s="900" t="s">
        <v>70</v>
      </c>
      <c r="L2" s="900" t="s">
        <v>95</v>
      </c>
      <c r="M2" s="901" t="s">
        <v>0</v>
      </c>
      <c r="N2" s="899" t="s">
        <v>2</v>
      </c>
      <c r="O2" s="900" t="s">
        <v>69</v>
      </c>
      <c r="P2" s="900" t="s">
        <v>70</v>
      </c>
      <c r="Q2" s="900" t="s">
        <v>95</v>
      </c>
      <c r="R2" s="902" t="s">
        <v>0</v>
      </c>
      <c r="S2" s="1244"/>
      <c r="T2" s="1244"/>
    </row>
    <row r="3" spans="1:20" x14ac:dyDescent="0.25">
      <c r="A3" s="507">
        <v>1</v>
      </c>
      <c r="B3" s="771" t="s">
        <v>2995</v>
      </c>
      <c r="C3" s="894" t="s">
        <v>2996</v>
      </c>
      <c r="D3" s="895"/>
      <c r="E3" s="613"/>
      <c r="F3" s="369" t="s">
        <v>90</v>
      </c>
      <c r="G3" s="369" t="s">
        <v>94</v>
      </c>
      <c r="H3" s="896">
        <v>64</v>
      </c>
      <c r="I3" s="897"/>
      <c r="J3" s="613"/>
      <c r="K3" s="369" t="s">
        <v>90</v>
      </c>
      <c r="L3" s="369" t="s">
        <v>94</v>
      </c>
      <c r="M3" s="896">
        <v>63</v>
      </c>
      <c r="N3" s="897"/>
      <c r="O3" s="613"/>
      <c r="P3" s="369" t="s">
        <v>90</v>
      </c>
      <c r="Q3" s="369" t="s">
        <v>94</v>
      </c>
      <c r="R3" s="898">
        <v>62</v>
      </c>
      <c r="S3" s="479">
        <v>47</v>
      </c>
      <c r="T3" s="479">
        <v>47</v>
      </c>
    </row>
    <row r="4" spans="1:20" x14ac:dyDescent="0.25">
      <c r="A4" s="508">
        <v>2</v>
      </c>
      <c r="B4" s="772" t="s">
        <v>2998</v>
      </c>
      <c r="C4" s="334" t="s">
        <v>2997</v>
      </c>
      <c r="D4" s="492"/>
      <c r="E4" s="369"/>
      <c r="F4" s="369" t="s">
        <v>90</v>
      </c>
      <c r="G4" s="369" t="s">
        <v>94</v>
      </c>
      <c r="H4" s="491">
        <v>66</v>
      </c>
      <c r="I4" s="490"/>
      <c r="J4" s="369"/>
      <c r="K4" s="369" t="s">
        <v>90</v>
      </c>
      <c r="L4" s="369" t="s">
        <v>94</v>
      </c>
      <c r="M4" s="491">
        <v>67</v>
      </c>
      <c r="N4" s="490"/>
      <c r="O4" s="369"/>
      <c r="P4" s="369" t="s">
        <v>90</v>
      </c>
      <c r="Q4" s="369" t="s">
        <v>94</v>
      </c>
      <c r="R4" s="767">
        <v>68</v>
      </c>
      <c r="S4" s="482">
        <v>60</v>
      </c>
      <c r="T4" s="482">
        <v>60</v>
      </c>
    </row>
    <row r="5" spans="1:20" x14ac:dyDescent="0.25">
      <c r="A5" s="508">
        <v>3</v>
      </c>
      <c r="B5" s="772"/>
      <c r="C5" s="334"/>
      <c r="D5" s="773"/>
      <c r="E5" s="494"/>
      <c r="F5" s="369"/>
      <c r="G5" s="369"/>
      <c r="H5" s="770"/>
      <c r="I5" s="768"/>
      <c r="J5" s="480"/>
      <c r="K5" s="369"/>
      <c r="L5" s="369"/>
      <c r="M5" s="483"/>
      <c r="N5" s="768"/>
      <c r="O5" s="480"/>
      <c r="P5" s="369"/>
      <c r="Q5" s="369"/>
      <c r="R5" s="484"/>
      <c r="S5" s="779"/>
      <c r="T5" s="779"/>
    </row>
    <row r="6" spans="1:20" x14ac:dyDescent="0.25">
      <c r="A6" s="508">
        <v>4</v>
      </c>
      <c r="B6" s="772"/>
      <c r="C6" s="776"/>
      <c r="D6" s="773"/>
      <c r="E6" s="494"/>
      <c r="F6" s="495"/>
      <c r="G6" s="494"/>
      <c r="H6" s="496"/>
      <c r="I6" s="768"/>
      <c r="J6" s="480"/>
      <c r="K6" s="481"/>
      <c r="L6" s="480"/>
      <c r="M6" s="483"/>
      <c r="N6" s="768"/>
      <c r="O6" s="480"/>
      <c r="P6" s="481"/>
      <c r="Q6" s="480"/>
      <c r="R6" s="483"/>
      <c r="S6" s="484"/>
      <c r="T6" s="484"/>
    </row>
    <row r="7" spans="1:20" x14ac:dyDescent="0.25">
      <c r="A7" s="508">
        <v>5</v>
      </c>
      <c r="B7" s="772"/>
      <c r="C7" s="777"/>
      <c r="D7" s="773"/>
      <c r="E7" s="494"/>
      <c r="F7" s="495"/>
      <c r="G7" s="494"/>
      <c r="H7" s="496"/>
      <c r="I7" s="768"/>
      <c r="J7" s="480"/>
      <c r="K7" s="481"/>
      <c r="L7" s="480"/>
      <c r="M7" s="483"/>
      <c r="N7" s="768"/>
      <c r="O7" s="480"/>
      <c r="P7" s="481"/>
      <c r="Q7" s="480"/>
      <c r="R7" s="483"/>
      <c r="S7" s="484"/>
      <c r="T7" s="484"/>
    </row>
    <row r="8" spans="1:20" x14ac:dyDescent="0.25">
      <c r="A8" s="508">
        <v>6</v>
      </c>
      <c r="B8" s="772"/>
      <c r="C8" s="777"/>
      <c r="D8" s="773"/>
      <c r="E8" s="494"/>
      <c r="F8" s="495"/>
      <c r="G8" s="494"/>
      <c r="H8" s="496"/>
      <c r="I8" s="768"/>
      <c r="J8" s="480"/>
      <c r="K8" s="481"/>
      <c r="L8" s="480"/>
      <c r="M8" s="483"/>
      <c r="N8" s="768"/>
      <c r="O8" s="480"/>
      <c r="P8" s="481"/>
      <c r="Q8" s="480"/>
      <c r="R8" s="483"/>
      <c r="S8" s="484"/>
      <c r="T8" s="484"/>
    </row>
    <row r="9" spans="1:20" x14ac:dyDescent="0.25">
      <c r="A9" s="508">
        <v>7</v>
      </c>
      <c r="B9" s="772"/>
      <c r="C9" s="777"/>
      <c r="D9" s="773"/>
      <c r="E9" s="494"/>
      <c r="F9" s="495"/>
      <c r="G9" s="494"/>
      <c r="H9" s="496"/>
      <c r="I9" s="768"/>
      <c r="J9" s="480"/>
      <c r="K9" s="481"/>
      <c r="L9" s="480"/>
      <c r="M9" s="483"/>
      <c r="N9" s="768"/>
      <c r="O9" s="480"/>
      <c r="P9" s="481"/>
      <c r="Q9" s="480"/>
      <c r="R9" s="483"/>
      <c r="S9" s="484"/>
      <c r="T9" s="484"/>
    </row>
    <row r="10" spans="1:20" ht="15.75" thickBot="1" x14ac:dyDescent="0.3">
      <c r="A10" s="509">
        <v>8</v>
      </c>
      <c r="B10" s="774"/>
      <c r="C10" s="778"/>
      <c r="D10" s="775"/>
      <c r="E10" s="497"/>
      <c r="F10" s="498"/>
      <c r="G10" s="497"/>
      <c r="H10" s="499"/>
      <c r="I10" s="769"/>
      <c r="J10" s="485"/>
      <c r="K10" s="486"/>
      <c r="L10" s="485"/>
      <c r="M10" s="487"/>
      <c r="N10" s="769"/>
      <c r="O10" s="485"/>
      <c r="P10" s="486"/>
      <c r="Q10" s="485"/>
      <c r="R10" s="487"/>
      <c r="S10" s="488"/>
      <c r="T10" s="488"/>
    </row>
    <row r="11" spans="1:20" x14ac:dyDescent="0.25">
      <c r="A11" s="55"/>
      <c r="B11" s="489"/>
      <c r="C11" s="55"/>
      <c r="D11" s="3"/>
      <c r="E11" s="3"/>
      <c r="F11" s="3"/>
    </row>
    <row r="12" spans="1:20" x14ac:dyDescent="0.25">
      <c r="A12" s="55"/>
      <c r="B12" s="55"/>
      <c r="C12" s="55"/>
      <c r="D12" s="3"/>
      <c r="E12" s="3"/>
      <c r="F12" s="3"/>
    </row>
    <row r="13" spans="1:20" x14ac:dyDescent="0.25">
      <c r="A13" s="55"/>
      <c r="B13" s="55"/>
      <c r="C13" s="55"/>
      <c r="D13" s="3"/>
      <c r="E13" s="3"/>
      <c r="F13" s="3"/>
    </row>
    <row r="14" spans="1:20" x14ac:dyDescent="0.25">
      <c r="A14" s="3"/>
      <c r="B14" s="3"/>
      <c r="C14" s="3"/>
      <c r="D14" s="3"/>
      <c r="E14" s="3"/>
      <c r="F14" s="3"/>
    </row>
    <row r="15" spans="1:20" x14ac:dyDescent="0.25">
      <c r="A15" s="3"/>
      <c r="B15" s="3"/>
      <c r="C15" s="3"/>
      <c r="D15" s="3"/>
      <c r="E15" s="3"/>
      <c r="F15" s="3"/>
    </row>
    <row r="16" spans="1:20" x14ac:dyDescent="0.25">
      <c r="A16" s="3"/>
      <c r="B16" s="3"/>
      <c r="C16" s="3"/>
      <c r="D16" s="3"/>
      <c r="E16" s="3"/>
      <c r="F16" s="3"/>
    </row>
    <row r="17" spans="1:6" x14ac:dyDescent="0.25">
      <c r="A17" s="3"/>
      <c r="B17" s="3"/>
      <c r="C17" s="3"/>
      <c r="D17" s="3"/>
      <c r="E17" s="3"/>
      <c r="F17" s="3"/>
    </row>
    <row r="18" spans="1:6" x14ac:dyDescent="0.25">
      <c r="A18" s="3"/>
      <c r="B18" s="3"/>
      <c r="C18" s="3"/>
      <c r="D18" s="3"/>
      <c r="E18" s="3"/>
      <c r="F18" s="3"/>
    </row>
    <row r="19" spans="1:6" x14ac:dyDescent="0.25">
      <c r="A19" s="3"/>
      <c r="B19" s="3"/>
      <c r="C19" s="3"/>
      <c r="D19" s="3"/>
      <c r="E19" s="3"/>
      <c r="F19" s="3"/>
    </row>
    <row r="20" spans="1:6" x14ac:dyDescent="0.25">
      <c r="A20" s="3"/>
      <c r="B20" s="3"/>
      <c r="C20" s="3"/>
      <c r="D20" s="3"/>
      <c r="E20" s="3"/>
      <c r="F20" s="3"/>
    </row>
    <row r="21" spans="1:6" x14ac:dyDescent="0.25">
      <c r="A21" s="3"/>
      <c r="B21" s="3"/>
      <c r="C21" s="3"/>
      <c r="D21" s="3"/>
      <c r="E21" s="3"/>
      <c r="F21" s="3"/>
    </row>
    <row r="22" spans="1:6" x14ac:dyDescent="0.25">
      <c r="A22" s="3"/>
      <c r="B22" s="3"/>
      <c r="C22" s="3"/>
      <c r="D22" s="3"/>
      <c r="E22" s="3"/>
      <c r="F22" s="3"/>
    </row>
    <row r="23" spans="1:6" x14ac:dyDescent="0.25">
      <c r="A23" s="3"/>
      <c r="B23" s="3"/>
      <c r="C23" s="3"/>
      <c r="D23" s="3"/>
      <c r="E23" s="3"/>
      <c r="F23" s="3"/>
    </row>
    <row r="24" spans="1:6" x14ac:dyDescent="0.25">
      <c r="A24" s="3"/>
      <c r="B24" s="3"/>
      <c r="C24" s="3"/>
      <c r="D24" s="3"/>
      <c r="E24" s="3"/>
      <c r="F24" s="3"/>
    </row>
    <row r="25" spans="1:6" x14ac:dyDescent="0.25">
      <c r="A25" s="3"/>
      <c r="B25" s="3"/>
      <c r="C25" s="3"/>
      <c r="D25" s="3"/>
      <c r="E25" s="3"/>
      <c r="F25" s="3"/>
    </row>
  </sheetData>
  <mergeCells count="8">
    <mergeCell ref="N1:R1"/>
    <mergeCell ref="S1:S2"/>
    <mergeCell ref="T1:T2"/>
    <mergeCell ref="A1:A2"/>
    <mergeCell ref="B1:B2"/>
    <mergeCell ref="C1:C2"/>
    <mergeCell ref="D1:H1"/>
    <mergeCell ref="I1:M1"/>
  </mergeCells>
  <dataValidations count="3">
    <dataValidation type="list" allowBlank="1" showInputMessage="1" showErrorMessage="1" sqref="C6:C11">
      <formula1>IerarhiyaUr2</formula1>
    </dataValidation>
    <dataValidation type="list" allowBlank="1" showInputMessage="1" showErrorMessage="1" sqref="F3:F5 K3:K5 P3:P5">
      <formula1>Type</formula1>
    </dataValidation>
    <dataValidation type="list" allowBlank="1" showInputMessage="1" showErrorMessage="1" sqref="G3:G5 L3:L5 Q3:Q5">
      <formula1>"0 - значение,16 - недостоверность,64 - имитация"</formula1>
    </dataValidation>
  </dataValidations>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[17]Системный!#REF!</xm:f>
          </x14:formula1>
          <xm:sqref>F6:F10 K6:K10 P6:P10</xm:sqref>
        </x14:dataValidation>
        <x14:dataValidation type="list" allowBlank="1" showInputMessage="1" showErrorMessage="1">
          <x14:formula1>
            <xm:f>Системный!$D$3:$D$5</xm:f>
          </x14:formula1>
          <xm:sqref>E3:E4 J3:J4 O3:O4</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3">
    <tabColor rgb="FF92D050"/>
  </sheetPr>
  <dimension ref="A1:V99"/>
  <sheetViews>
    <sheetView zoomScale="85" zoomScaleNormal="85" workbookViewId="0">
      <selection activeCell="S5" sqref="S5"/>
    </sheetView>
  </sheetViews>
  <sheetFormatPr defaultRowHeight="15" outlineLevelCol="1" x14ac:dyDescent="0.25"/>
  <cols>
    <col min="1" max="1" width="9.140625" style="3"/>
    <col min="2" max="2" width="74.7109375" style="40" customWidth="1"/>
    <col min="3" max="3" width="12.85546875" style="40" hidden="1" customWidth="1" outlineLevel="1"/>
    <col min="4" max="4" width="5.140625" style="40" hidden="1" customWidth="1" outlineLevel="1"/>
    <col min="5" max="5" width="10.85546875" style="40" hidden="1" customWidth="1" outlineLevel="1"/>
    <col min="6" max="6" width="16" style="40" hidden="1" customWidth="1" outlineLevel="1"/>
    <col min="7" max="7" width="4.28515625" style="40" hidden="1" customWidth="1" outlineLevel="1"/>
    <col min="8" max="8" width="4.7109375" style="40" bestFit="1" customWidth="1" collapsed="1"/>
    <col min="9" max="9" width="12.42578125" style="19" customWidth="1"/>
    <col min="10" max="10" width="12" hidden="1" customWidth="1" outlineLevel="1"/>
    <col min="11" max="17" width="9.140625" hidden="1" customWidth="1" outlineLevel="1"/>
    <col min="18" max="18" width="8.85546875" collapsed="1"/>
    <col min="19" max="19" width="28" style="11" customWidth="1"/>
  </cols>
  <sheetData>
    <row r="1" spans="1:22" ht="36" customHeight="1" thickBot="1" x14ac:dyDescent="0.3">
      <c r="C1" s="1183" t="s">
        <v>528</v>
      </c>
      <c r="D1" s="1183"/>
      <c r="E1" s="1183"/>
      <c r="F1" s="1183"/>
      <c r="G1" s="1183"/>
      <c r="H1" s="193"/>
      <c r="J1" s="64"/>
      <c r="K1" s="65"/>
      <c r="L1" s="65"/>
      <c r="M1" s="65"/>
      <c r="N1" s="65"/>
      <c r="O1" s="65"/>
      <c r="P1" s="65"/>
      <c r="Q1" s="65"/>
      <c r="R1" s="1257" t="s">
        <v>157</v>
      </c>
      <c r="S1" s="1180" t="s">
        <v>458</v>
      </c>
    </row>
    <row r="2" spans="1:22" ht="45.75" customHeight="1" thickBot="1" x14ac:dyDescent="0.3">
      <c r="A2" s="1261" t="s">
        <v>0</v>
      </c>
      <c r="B2" s="1263" t="s">
        <v>42</v>
      </c>
      <c r="C2" s="1255" t="s">
        <v>2</v>
      </c>
      <c r="D2" s="1255" t="s">
        <v>69</v>
      </c>
      <c r="E2" s="1255" t="s">
        <v>70</v>
      </c>
      <c r="F2" s="1255" t="s">
        <v>95</v>
      </c>
      <c r="G2" s="1255" t="s">
        <v>0</v>
      </c>
      <c r="H2" s="1255"/>
      <c r="I2" s="1252" t="s">
        <v>533</v>
      </c>
      <c r="J2" s="1259" t="s">
        <v>157</v>
      </c>
      <c r="K2" s="1260"/>
      <c r="L2" s="1260"/>
      <c r="M2" s="1260"/>
      <c r="N2" s="1260"/>
      <c r="O2" s="1260"/>
      <c r="P2" s="1260"/>
      <c r="Q2" s="1260"/>
      <c r="R2" s="1258"/>
      <c r="S2" s="1181"/>
    </row>
    <row r="3" spans="1:22" ht="81.75" customHeight="1" thickBot="1" x14ac:dyDescent="0.3">
      <c r="A3" s="1262"/>
      <c r="B3" s="1264"/>
      <c r="C3" s="1256"/>
      <c r="D3" s="1256"/>
      <c r="E3" s="1256"/>
      <c r="F3" s="1256"/>
      <c r="G3" s="1256"/>
      <c r="H3" s="1256"/>
      <c r="I3" s="1253"/>
      <c r="J3" s="61" t="s">
        <v>529</v>
      </c>
      <c r="K3" s="54" t="s">
        <v>142</v>
      </c>
      <c r="L3" s="54" t="s">
        <v>143</v>
      </c>
      <c r="M3" s="54" t="s">
        <v>144</v>
      </c>
      <c r="N3" s="54" t="s">
        <v>145</v>
      </c>
      <c r="O3" s="54" t="s">
        <v>146</v>
      </c>
      <c r="P3" s="54" t="s">
        <v>147</v>
      </c>
      <c r="Q3" s="54" t="s">
        <v>148</v>
      </c>
      <c r="R3" s="1258"/>
      <c r="S3" s="1182"/>
    </row>
    <row r="4" spans="1:22" x14ac:dyDescent="0.25">
      <c r="A4" s="62">
        <v>1</v>
      </c>
      <c r="B4" s="1021" t="s">
        <v>3405</v>
      </c>
      <c r="C4" s="59"/>
      <c r="D4" s="194"/>
      <c r="E4" s="194"/>
      <c r="F4" s="194"/>
      <c r="G4" s="194"/>
      <c r="H4" s="1254" t="s">
        <v>528</v>
      </c>
      <c r="I4" s="307">
        <v>1</v>
      </c>
      <c r="J4" s="10"/>
      <c r="K4" s="10"/>
      <c r="L4" s="10"/>
      <c r="M4" s="10"/>
      <c r="N4" s="10"/>
      <c r="O4" s="10"/>
      <c r="P4" s="10"/>
      <c r="Q4" s="10"/>
      <c r="R4" s="1258"/>
      <c r="S4" s="343" t="s">
        <v>2552</v>
      </c>
    </row>
    <row r="5" spans="1:22" x14ac:dyDescent="0.25">
      <c r="A5" s="62">
        <v>2</v>
      </c>
      <c r="B5" s="250" t="s">
        <v>3513</v>
      </c>
      <c r="C5" s="59"/>
      <c r="D5" s="194"/>
      <c r="E5" s="194"/>
      <c r="F5" s="194"/>
      <c r="G5" s="194"/>
      <c r="H5" s="1254"/>
      <c r="I5" s="307">
        <v>73</v>
      </c>
      <c r="J5" s="11"/>
      <c r="K5" s="11"/>
      <c r="L5" s="11"/>
      <c r="M5" s="11"/>
      <c r="N5" s="11"/>
      <c r="O5" s="11"/>
      <c r="P5" s="11"/>
      <c r="Q5" s="11"/>
      <c r="R5" s="1258"/>
      <c r="S5" s="961" t="s">
        <v>3515</v>
      </c>
    </row>
    <row r="6" spans="1:22" x14ac:dyDescent="0.25">
      <c r="A6" s="62">
        <v>3</v>
      </c>
      <c r="B6" s="250"/>
      <c r="C6" s="59"/>
      <c r="D6" s="194"/>
      <c r="E6" s="357"/>
      <c r="F6" s="357"/>
      <c r="G6" s="194"/>
      <c r="H6" s="1254"/>
      <c r="I6" s="307"/>
      <c r="J6" s="11"/>
      <c r="K6" s="11"/>
      <c r="L6" s="11"/>
      <c r="M6" s="11"/>
      <c r="N6" s="11"/>
      <c r="O6" s="11"/>
      <c r="P6" s="11"/>
      <c r="Q6" s="11"/>
      <c r="R6" s="1258"/>
      <c r="S6" s="670"/>
      <c r="V6" s="358"/>
    </row>
    <row r="7" spans="1:22" x14ac:dyDescent="0.25">
      <c r="A7" s="62">
        <v>4</v>
      </c>
      <c r="B7" s="250"/>
      <c r="C7" s="59"/>
      <c r="D7" s="194"/>
      <c r="E7" s="357"/>
      <c r="F7" s="357"/>
      <c r="G7" s="194"/>
      <c r="H7" s="1254"/>
      <c r="I7" s="307"/>
      <c r="J7" s="11"/>
      <c r="K7" s="11"/>
      <c r="L7" s="11"/>
      <c r="M7" s="11"/>
      <c r="N7" s="11"/>
      <c r="O7" s="11"/>
      <c r="P7" s="11"/>
      <c r="Q7" s="11"/>
      <c r="R7" s="1258"/>
      <c r="S7" s="670"/>
      <c r="V7" s="358"/>
    </row>
    <row r="8" spans="1:22" x14ac:dyDescent="0.25">
      <c r="A8" s="62">
        <v>5</v>
      </c>
      <c r="B8" s="250"/>
      <c r="C8" s="80"/>
      <c r="D8" s="194"/>
      <c r="E8" s="194"/>
      <c r="F8" s="194"/>
      <c r="G8" s="194"/>
      <c r="H8" s="1254"/>
      <c r="I8" s="307"/>
      <c r="J8" s="11"/>
      <c r="K8" s="11"/>
      <c r="L8" s="11"/>
      <c r="M8" s="11"/>
      <c r="N8" s="11"/>
      <c r="O8" s="11"/>
      <c r="P8" s="11"/>
      <c r="Q8" s="11"/>
      <c r="R8" s="1258"/>
      <c r="S8" s="670"/>
      <c r="V8" s="358"/>
    </row>
    <row r="9" spans="1:22" x14ac:dyDescent="0.25">
      <c r="A9" s="62">
        <v>6</v>
      </c>
      <c r="B9" s="250"/>
      <c r="C9" s="194"/>
      <c r="D9" s="194"/>
      <c r="E9" s="194"/>
      <c r="F9" s="194"/>
      <c r="G9" s="194"/>
      <c r="H9" s="1254"/>
      <c r="I9" s="307"/>
      <c r="J9" s="11"/>
      <c r="K9" s="11"/>
      <c r="L9" s="11"/>
      <c r="M9" s="11"/>
      <c r="N9" s="11"/>
      <c r="O9" s="11"/>
      <c r="P9" s="11"/>
      <c r="Q9" s="11"/>
      <c r="R9" s="1258"/>
      <c r="S9" s="670"/>
      <c r="V9" s="358"/>
    </row>
    <row r="10" spans="1:22" x14ac:dyDescent="0.25">
      <c r="A10" s="62">
        <v>7</v>
      </c>
      <c r="B10" s="250"/>
      <c r="C10" s="58"/>
      <c r="D10" s="194"/>
      <c r="E10" s="194"/>
      <c r="F10" s="194"/>
      <c r="G10" s="194"/>
      <c r="H10" s="1254"/>
      <c r="I10" s="307"/>
      <c r="J10" s="11"/>
      <c r="K10" s="11"/>
      <c r="L10" s="11"/>
      <c r="M10" s="11"/>
      <c r="N10" s="11"/>
      <c r="O10" s="11"/>
      <c r="P10" s="11"/>
      <c r="Q10" s="11"/>
      <c r="R10" s="1258"/>
      <c r="S10" s="670"/>
      <c r="V10" s="358"/>
    </row>
    <row r="11" spans="1:22" x14ac:dyDescent="0.25">
      <c r="A11" s="62">
        <v>8</v>
      </c>
      <c r="B11" s="250"/>
      <c r="C11" s="58"/>
      <c r="D11" s="194"/>
      <c r="E11" s="194"/>
      <c r="F11" s="194"/>
      <c r="G11" s="194"/>
      <c r="H11" s="1254"/>
      <c r="I11" s="21"/>
      <c r="J11" s="11"/>
      <c r="K11" s="11"/>
      <c r="L11" s="11"/>
      <c r="M11" s="11"/>
      <c r="N11" s="11"/>
      <c r="O11" s="11"/>
      <c r="P11" s="11"/>
      <c r="Q11" s="11"/>
      <c r="R11" s="1258"/>
      <c r="S11" s="337"/>
      <c r="V11" s="358"/>
    </row>
    <row r="12" spans="1:22" x14ac:dyDescent="0.25">
      <c r="A12" s="62">
        <v>9</v>
      </c>
      <c r="B12" s="250"/>
      <c r="C12" s="58"/>
      <c r="D12" s="194"/>
      <c r="E12" s="194"/>
      <c r="F12" s="194"/>
      <c r="G12" s="194"/>
      <c r="H12" s="1254"/>
      <c r="I12" s="21"/>
      <c r="J12" s="11"/>
      <c r="K12" s="11"/>
      <c r="L12" s="11"/>
      <c r="M12" s="11"/>
      <c r="N12" s="11"/>
      <c r="O12" s="11"/>
      <c r="P12" s="11"/>
      <c r="Q12" s="11"/>
      <c r="R12" s="1258"/>
      <c r="S12" s="670"/>
      <c r="V12" s="358"/>
    </row>
    <row r="13" spans="1:22" x14ac:dyDescent="0.25">
      <c r="A13" s="62">
        <v>10</v>
      </c>
      <c r="B13" s="250"/>
      <c r="C13" s="58"/>
      <c r="D13" s="194"/>
      <c r="E13" s="194"/>
      <c r="F13" s="194"/>
      <c r="G13" s="194"/>
      <c r="H13" s="1254"/>
      <c r="I13" s="21"/>
      <c r="J13" s="11"/>
      <c r="K13" s="11"/>
      <c r="L13" s="11"/>
      <c r="M13" s="11"/>
      <c r="N13" s="11"/>
      <c r="O13" s="11"/>
      <c r="P13" s="11"/>
      <c r="Q13" s="11"/>
      <c r="R13" s="1258"/>
      <c r="S13" s="670"/>
      <c r="V13" s="358"/>
    </row>
    <row r="14" spans="1:22" x14ac:dyDescent="0.25">
      <c r="A14" s="62">
        <v>11</v>
      </c>
      <c r="B14" s="250"/>
      <c r="C14" s="58"/>
      <c r="D14" s="194"/>
      <c r="E14" s="194"/>
      <c r="F14" s="194"/>
      <c r="G14" s="194"/>
      <c r="H14" s="1254"/>
      <c r="I14" s="21"/>
      <c r="J14" s="11"/>
      <c r="K14" s="11"/>
      <c r="L14" s="11"/>
      <c r="M14" s="11"/>
      <c r="N14" s="11"/>
      <c r="O14" s="11"/>
      <c r="P14" s="11"/>
      <c r="Q14" s="11"/>
      <c r="R14" s="1258"/>
      <c r="S14" s="670"/>
      <c r="V14" s="358"/>
    </row>
    <row r="15" spans="1:22" x14ac:dyDescent="0.25">
      <c r="A15" s="62">
        <v>12</v>
      </c>
      <c r="B15" s="250"/>
      <c r="C15" s="58"/>
      <c r="D15" s="194"/>
      <c r="E15" s="194"/>
      <c r="F15" s="194"/>
      <c r="G15" s="194"/>
      <c r="H15" s="1254"/>
      <c r="I15" s="21"/>
      <c r="J15" s="11"/>
      <c r="K15" s="11"/>
      <c r="L15" s="11"/>
      <c r="M15" s="11"/>
      <c r="N15" s="11"/>
      <c r="O15" s="11"/>
      <c r="P15" s="11"/>
      <c r="Q15" s="11"/>
      <c r="R15" s="1258"/>
      <c r="S15" s="670"/>
      <c r="V15" s="358"/>
    </row>
    <row r="16" spans="1:22" x14ac:dyDescent="0.25">
      <c r="A16" s="62">
        <v>13</v>
      </c>
      <c r="B16" s="250"/>
      <c r="C16" s="58"/>
      <c r="D16" s="194"/>
      <c r="E16" s="194"/>
      <c r="F16" s="194"/>
      <c r="G16" s="194"/>
      <c r="H16" s="1254"/>
      <c r="I16" s="21"/>
      <c r="J16" s="11"/>
      <c r="K16" s="11"/>
      <c r="L16" s="11"/>
      <c r="M16" s="11"/>
      <c r="N16" s="11"/>
      <c r="O16" s="11"/>
      <c r="P16" s="11"/>
      <c r="Q16" s="11"/>
      <c r="R16" s="1258"/>
      <c r="S16" s="670"/>
      <c r="V16" s="358"/>
    </row>
    <row r="17" spans="1:22" x14ac:dyDescent="0.25">
      <c r="A17" s="62">
        <v>14</v>
      </c>
      <c r="B17" s="250"/>
      <c r="C17" s="58"/>
      <c r="D17" s="194"/>
      <c r="E17" s="194"/>
      <c r="F17" s="194"/>
      <c r="G17" s="194"/>
      <c r="H17" s="1254"/>
      <c r="I17" s="21"/>
      <c r="J17" s="11"/>
      <c r="K17" s="11"/>
      <c r="L17" s="11"/>
      <c r="M17" s="11"/>
      <c r="N17" s="11"/>
      <c r="O17" s="11"/>
      <c r="P17" s="11"/>
      <c r="Q17" s="11"/>
      <c r="R17" s="1258"/>
      <c r="S17" s="263"/>
      <c r="V17" s="358"/>
    </row>
    <row r="18" spans="1:22" x14ac:dyDescent="0.25">
      <c r="A18" s="62">
        <v>15</v>
      </c>
      <c r="B18" s="250"/>
      <c r="C18" s="58"/>
      <c r="D18" s="194"/>
      <c r="E18" s="194"/>
      <c r="F18" s="194"/>
      <c r="G18" s="194"/>
      <c r="H18" s="1254"/>
      <c r="I18" s="21"/>
      <c r="J18" s="11"/>
      <c r="K18" s="11"/>
      <c r="L18" s="11"/>
      <c r="M18" s="11"/>
      <c r="N18" s="11"/>
      <c r="O18" s="11"/>
      <c r="P18" s="11"/>
      <c r="Q18" s="11"/>
      <c r="R18" s="1258"/>
      <c r="S18" s="263"/>
    </row>
    <row r="19" spans="1:22" x14ac:dyDescent="0.25">
      <c r="A19" s="62">
        <v>16</v>
      </c>
      <c r="B19" s="21"/>
      <c r="C19" s="58"/>
      <c r="D19" s="194"/>
      <c r="E19" s="194"/>
      <c r="F19" s="194"/>
      <c r="G19" s="194"/>
      <c r="H19" s="1254"/>
      <c r="I19" s="21"/>
      <c r="J19" s="11"/>
      <c r="K19" s="11"/>
      <c r="L19" s="11"/>
      <c r="M19" s="11"/>
      <c r="N19" s="11"/>
      <c r="O19" s="11"/>
      <c r="P19" s="11"/>
      <c r="Q19" s="11"/>
      <c r="R19" s="1258"/>
      <c r="S19" s="263"/>
    </row>
    <row r="20" spans="1:22" x14ac:dyDescent="0.25">
      <c r="A20" s="62">
        <v>17</v>
      </c>
      <c r="B20" s="21"/>
      <c r="C20" s="58"/>
      <c r="D20" s="194"/>
      <c r="E20" s="194"/>
      <c r="F20" s="194"/>
      <c r="G20" s="194"/>
      <c r="H20" s="1254"/>
      <c r="I20" s="21"/>
      <c r="J20" s="11"/>
      <c r="K20" s="11"/>
      <c r="L20" s="11"/>
      <c r="M20" s="11"/>
      <c r="N20" s="11"/>
      <c r="O20" s="11"/>
      <c r="P20" s="11"/>
      <c r="Q20" s="11"/>
      <c r="R20" s="1258"/>
      <c r="S20" s="263"/>
    </row>
    <row r="21" spans="1:22" x14ac:dyDescent="0.25">
      <c r="A21" s="62">
        <v>18</v>
      </c>
      <c r="B21" s="21"/>
      <c r="C21" s="58"/>
      <c r="D21" s="194"/>
      <c r="E21" s="194"/>
      <c r="F21" s="194"/>
      <c r="G21" s="194"/>
      <c r="H21" s="1254"/>
      <c r="I21" s="21"/>
      <c r="J21" s="11"/>
      <c r="K21" s="11"/>
      <c r="L21" s="11"/>
      <c r="M21" s="11"/>
      <c r="N21" s="11"/>
      <c r="O21" s="11"/>
      <c r="P21" s="11"/>
      <c r="Q21" s="11"/>
      <c r="R21" s="1258"/>
      <c r="S21" s="263"/>
    </row>
    <row r="22" spans="1:22" x14ac:dyDescent="0.25">
      <c r="A22" s="62">
        <v>19</v>
      </c>
      <c r="B22" s="21"/>
      <c r="C22" s="58"/>
      <c r="D22" s="194"/>
      <c r="E22" s="194"/>
      <c r="F22" s="194"/>
      <c r="G22" s="194"/>
      <c r="H22" s="1254"/>
      <c r="I22" s="21"/>
      <c r="J22" s="11"/>
      <c r="K22" s="11"/>
      <c r="L22" s="11"/>
      <c r="M22" s="11"/>
      <c r="N22" s="11"/>
      <c r="O22" s="11"/>
      <c r="P22" s="11"/>
      <c r="Q22" s="11"/>
      <c r="R22" s="1258"/>
      <c r="S22" s="263"/>
    </row>
    <row r="23" spans="1:22" x14ac:dyDescent="0.25">
      <c r="A23" s="62">
        <v>20</v>
      </c>
      <c r="B23" s="21"/>
      <c r="C23" s="58"/>
      <c r="D23" s="194"/>
      <c r="E23" s="194"/>
      <c r="F23" s="194"/>
      <c r="G23" s="194"/>
      <c r="H23" s="1254"/>
      <c r="I23" s="21"/>
      <c r="J23" s="11"/>
      <c r="K23" s="11"/>
      <c r="L23" s="11"/>
      <c r="M23" s="11"/>
      <c r="N23" s="11"/>
      <c r="O23" s="11"/>
      <c r="P23" s="11"/>
      <c r="Q23" s="11"/>
      <c r="R23" s="1258"/>
      <c r="S23" s="263"/>
    </row>
    <row r="24" spans="1:22" x14ac:dyDescent="0.25">
      <c r="A24" s="62">
        <v>21</v>
      </c>
      <c r="B24" s="21"/>
      <c r="C24" s="58"/>
      <c r="D24" s="194"/>
      <c r="E24" s="194"/>
      <c r="F24" s="194"/>
      <c r="G24" s="194"/>
      <c r="H24" s="1254"/>
      <c r="I24" s="21"/>
      <c r="J24" s="11"/>
      <c r="K24" s="11"/>
      <c r="L24" s="11"/>
      <c r="M24" s="11"/>
      <c r="N24" s="11"/>
      <c r="O24" s="11"/>
      <c r="P24" s="11"/>
      <c r="Q24" s="11"/>
      <c r="R24" s="1258"/>
      <c r="S24" s="263"/>
    </row>
    <row r="25" spans="1:22" x14ac:dyDescent="0.25">
      <c r="A25" s="62">
        <v>22</v>
      </c>
      <c r="B25" s="28"/>
      <c r="C25" s="80"/>
      <c r="D25" s="194"/>
      <c r="E25" s="194"/>
      <c r="F25" s="194"/>
      <c r="G25" s="194"/>
      <c r="H25" s="1254"/>
      <c r="I25" s="21"/>
      <c r="J25" s="11"/>
      <c r="K25" s="11"/>
      <c r="L25" s="11"/>
      <c r="M25" s="11"/>
      <c r="N25" s="11"/>
      <c r="O25" s="11"/>
      <c r="P25" s="11"/>
      <c r="Q25" s="11"/>
      <c r="R25" s="1258"/>
      <c r="S25" s="263"/>
    </row>
    <row r="26" spans="1:22" x14ac:dyDescent="0.25">
      <c r="A26" s="62">
        <v>23</v>
      </c>
      <c r="B26" s="28"/>
      <c r="C26" s="58"/>
      <c r="D26" s="194"/>
      <c r="E26" s="194"/>
      <c r="F26" s="194"/>
      <c r="G26" s="194"/>
      <c r="H26" s="1254"/>
      <c r="I26" s="21"/>
      <c r="J26" s="11"/>
      <c r="K26" s="11"/>
      <c r="L26" s="11"/>
      <c r="M26" s="11"/>
      <c r="N26" s="11"/>
      <c r="O26" s="11"/>
      <c r="P26" s="11"/>
      <c r="Q26" s="11"/>
      <c r="R26" s="1258"/>
      <c r="S26" s="263"/>
    </row>
    <row r="27" spans="1:22" x14ac:dyDescent="0.25">
      <c r="A27" s="62">
        <v>24</v>
      </c>
      <c r="B27" s="28"/>
      <c r="C27" s="59"/>
      <c r="D27" s="194"/>
      <c r="E27" s="194"/>
      <c r="F27" s="194"/>
      <c r="G27" s="194"/>
      <c r="H27" s="1254"/>
      <c r="I27" s="21"/>
      <c r="J27" s="11"/>
      <c r="K27" s="11"/>
      <c r="L27" s="11"/>
      <c r="M27" s="11"/>
      <c r="N27" s="11"/>
      <c r="O27" s="11"/>
      <c r="P27" s="11"/>
      <c r="Q27" s="11"/>
      <c r="R27" s="1258"/>
      <c r="S27" s="263"/>
    </row>
    <row r="28" spans="1:22" x14ac:dyDescent="0.25">
      <c r="A28" s="62">
        <v>25</v>
      </c>
      <c r="B28" s="28"/>
      <c r="C28" s="58"/>
      <c r="D28" s="194"/>
      <c r="E28" s="194"/>
      <c r="F28" s="194"/>
      <c r="G28" s="194"/>
      <c r="H28" s="1254"/>
      <c r="I28" s="21"/>
      <c r="J28" s="11"/>
      <c r="K28" s="11"/>
      <c r="L28" s="11"/>
      <c r="M28" s="11"/>
      <c r="N28" s="11"/>
      <c r="O28" s="11"/>
      <c r="P28" s="11"/>
      <c r="Q28" s="11"/>
      <c r="R28" s="1258"/>
      <c r="S28" s="263"/>
    </row>
    <row r="29" spans="1:22" x14ac:dyDescent="0.25">
      <c r="A29" s="62">
        <v>26</v>
      </c>
      <c r="B29" s="28"/>
      <c r="C29" s="80"/>
      <c r="D29" s="194"/>
      <c r="E29" s="194"/>
      <c r="F29" s="194"/>
      <c r="G29" s="194"/>
      <c r="H29" s="1254"/>
      <c r="I29" s="21"/>
      <c r="J29" s="11"/>
      <c r="K29" s="11"/>
      <c r="L29" s="11"/>
      <c r="M29" s="11"/>
      <c r="N29" s="11"/>
      <c r="O29" s="11"/>
      <c r="P29" s="11"/>
      <c r="Q29" s="11"/>
      <c r="R29" s="1258"/>
      <c r="S29" s="263"/>
    </row>
    <row r="30" spans="1:22" x14ac:dyDescent="0.25">
      <c r="A30" s="62">
        <v>27</v>
      </c>
      <c r="B30" s="28"/>
      <c r="C30" s="58"/>
      <c r="D30" s="194"/>
      <c r="E30" s="194"/>
      <c r="F30" s="194"/>
      <c r="G30" s="194"/>
      <c r="H30" s="1254"/>
      <c r="I30" s="21"/>
      <c r="J30" s="11"/>
      <c r="K30" s="11"/>
      <c r="L30" s="11"/>
      <c r="M30" s="11"/>
      <c r="N30" s="11"/>
      <c r="O30" s="11"/>
      <c r="P30" s="11"/>
      <c r="Q30" s="11"/>
      <c r="R30" s="1258"/>
      <c r="S30" s="263"/>
    </row>
    <row r="31" spans="1:22" x14ac:dyDescent="0.25">
      <c r="A31" s="62">
        <v>28</v>
      </c>
      <c r="B31" s="28"/>
      <c r="C31" s="58"/>
      <c r="D31" s="194"/>
      <c r="E31" s="194"/>
      <c r="F31" s="194"/>
      <c r="G31" s="194"/>
      <c r="H31" s="1254"/>
      <c r="I31" s="21"/>
      <c r="J31" s="11"/>
      <c r="K31" s="11"/>
      <c r="L31" s="11"/>
      <c r="M31" s="11"/>
      <c r="N31" s="11"/>
      <c r="O31" s="11"/>
      <c r="P31" s="11"/>
      <c r="Q31" s="11"/>
      <c r="R31" s="1258"/>
      <c r="S31" s="263"/>
    </row>
    <row r="32" spans="1:22" x14ac:dyDescent="0.25">
      <c r="A32" s="62">
        <v>29</v>
      </c>
      <c r="B32" s="28"/>
      <c r="C32" s="58"/>
      <c r="D32" s="194"/>
      <c r="E32" s="194"/>
      <c r="F32" s="194"/>
      <c r="G32" s="194"/>
      <c r="H32" s="1254"/>
      <c r="I32" s="21"/>
      <c r="J32" s="11"/>
      <c r="K32" s="11"/>
      <c r="L32" s="11"/>
      <c r="M32" s="11"/>
      <c r="N32" s="11"/>
      <c r="O32" s="11"/>
      <c r="P32" s="11"/>
      <c r="Q32" s="11"/>
      <c r="R32" s="1258"/>
      <c r="S32" s="263"/>
    </row>
    <row r="33" spans="1:19" x14ac:dyDescent="0.25">
      <c r="A33" s="62">
        <v>30</v>
      </c>
      <c r="B33" s="28"/>
      <c r="C33" s="58"/>
      <c r="D33" s="194"/>
      <c r="E33" s="194"/>
      <c r="F33" s="194"/>
      <c r="G33" s="194"/>
      <c r="H33" s="1254"/>
      <c r="I33" s="21"/>
      <c r="J33" s="11"/>
      <c r="K33" s="11"/>
      <c r="L33" s="11"/>
      <c r="M33" s="11"/>
      <c r="N33" s="11"/>
      <c r="O33" s="11"/>
      <c r="P33" s="11"/>
      <c r="Q33" s="11"/>
      <c r="R33" s="1258"/>
      <c r="S33" s="263"/>
    </row>
    <row r="34" spans="1:19" x14ac:dyDescent="0.25">
      <c r="A34" s="62">
        <v>31</v>
      </c>
      <c r="B34" s="28"/>
      <c r="C34" s="58"/>
      <c r="D34" s="194"/>
      <c r="E34" s="194"/>
      <c r="F34" s="194"/>
      <c r="G34" s="194"/>
      <c r="H34" s="1254"/>
      <c r="I34" s="21"/>
      <c r="J34" s="11"/>
      <c r="K34" s="11"/>
      <c r="L34" s="11"/>
      <c r="M34" s="11"/>
      <c r="N34" s="11"/>
      <c r="O34" s="11"/>
      <c r="P34" s="11"/>
      <c r="Q34" s="11"/>
      <c r="R34" s="1258"/>
      <c r="S34" s="263"/>
    </row>
    <row r="35" spans="1:19" x14ac:dyDescent="0.25">
      <c r="A35" s="62">
        <v>32</v>
      </c>
      <c r="B35" s="28"/>
      <c r="C35" s="58"/>
      <c r="D35" s="194"/>
      <c r="E35" s="194"/>
      <c r="F35" s="194"/>
      <c r="G35" s="194"/>
      <c r="H35" s="1254"/>
      <c r="I35" s="21"/>
      <c r="J35" s="11"/>
      <c r="K35" s="11"/>
      <c r="L35" s="11"/>
      <c r="M35" s="11"/>
      <c r="N35" s="11"/>
      <c r="O35" s="11"/>
      <c r="P35" s="11"/>
      <c r="Q35" s="11"/>
      <c r="R35" s="1258"/>
      <c r="S35" s="263"/>
    </row>
    <row r="36" spans="1:19" x14ac:dyDescent="0.25">
      <c r="A36" s="62">
        <v>33</v>
      </c>
      <c r="B36" s="28"/>
      <c r="C36" s="58"/>
      <c r="D36" s="194"/>
      <c r="E36" s="194"/>
      <c r="F36" s="194"/>
      <c r="G36" s="194"/>
      <c r="H36" s="1254"/>
      <c r="I36" s="21"/>
      <c r="J36" s="11"/>
      <c r="K36" s="11"/>
      <c r="L36" s="11"/>
      <c r="M36" s="11"/>
      <c r="N36" s="11"/>
      <c r="O36" s="11"/>
      <c r="P36" s="11"/>
      <c r="Q36" s="11"/>
      <c r="R36" s="1258"/>
      <c r="S36" s="263"/>
    </row>
    <row r="37" spans="1:19" x14ac:dyDescent="0.25">
      <c r="A37" s="62">
        <v>34</v>
      </c>
      <c r="B37" s="28"/>
      <c r="C37" s="59"/>
      <c r="D37" s="194"/>
      <c r="E37" s="194"/>
      <c r="F37" s="194"/>
      <c r="G37" s="194"/>
      <c r="H37" s="1254"/>
      <c r="I37" s="21"/>
      <c r="J37" s="11"/>
      <c r="K37" s="11"/>
      <c r="L37" s="11"/>
      <c r="M37" s="11"/>
      <c r="N37" s="11"/>
      <c r="O37" s="11"/>
      <c r="P37" s="11"/>
      <c r="Q37" s="11"/>
      <c r="R37" s="1258"/>
      <c r="S37" s="263"/>
    </row>
    <row r="38" spans="1:19" x14ac:dyDescent="0.25">
      <c r="A38" s="62">
        <v>35</v>
      </c>
      <c r="B38" s="28"/>
      <c r="C38" s="58"/>
      <c r="D38" s="194"/>
      <c r="E38" s="194"/>
      <c r="F38" s="194"/>
      <c r="G38" s="194"/>
      <c r="H38" s="1254"/>
      <c r="I38" s="21"/>
      <c r="J38" s="11"/>
      <c r="K38" s="11"/>
      <c r="L38" s="11"/>
      <c r="M38" s="11"/>
      <c r="N38" s="11"/>
      <c r="O38" s="11"/>
      <c r="P38" s="11"/>
      <c r="Q38" s="11"/>
      <c r="R38" s="1258"/>
      <c r="S38" s="263"/>
    </row>
    <row r="39" spans="1:19" x14ac:dyDescent="0.25">
      <c r="A39" s="62">
        <v>36</v>
      </c>
      <c r="B39" s="28"/>
      <c r="C39" s="194"/>
      <c r="D39" s="194"/>
      <c r="E39" s="194"/>
      <c r="F39" s="194"/>
      <c r="G39" s="194"/>
      <c r="H39" s="1254"/>
      <c r="I39" s="21"/>
      <c r="J39" s="11"/>
      <c r="K39" s="11"/>
      <c r="L39" s="11"/>
      <c r="M39" s="11"/>
      <c r="N39" s="11"/>
      <c r="O39" s="11"/>
      <c r="P39" s="11"/>
      <c r="Q39" s="11"/>
      <c r="R39" s="1258"/>
      <c r="S39" s="263"/>
    </row>
    <row r="40" spans="1:19" x14ac:dyDescent="0.25">
      <c r="A40" s="62">
        <v>37</v>
      </c>
      <c r="B40" s="28"/>
      <c r="C40" s="58"/>
      <c r="D40" s="194"/>
      <c r="E40" s="194"/>
      <c r="F40" s="194"/>
      <c r="G40" s="194"/>
      <c r="H40" s="1254"/>
      <c r="I40" s="21"/>
      <c r="J40" s="11"/>
      <c r="K40" s="11"/>
      <c r="L40" s="11"/>
      <c r="M40" s="11"/>
      <c r="N40" s="11"/>
      <c r="O40" s="11"/>
      <c r="P40" s="11"/>
      <c r="Q40" s="11"/>
      <c r="R40" s="1258"/>
      <c r="S40" s="263"/>
    </row>
    <row r="41" spans="1:19" x14ac:dyDescent="0.25">
      <c r="A41" s="62">
        <v>38</v>
      </c>
      <c r="B41" s="28"/>
      <c r="C41" s="58"/>
      <c r="D41" s="194"/>
      <c r="E41" s="194"/>
      <c r="F41" s="194"/>
      <c r="G41" s="194"/>
      <c r="H41" s="1254"/>
      <c r="I41" s="21"/>
      <c r="J41" s="11"/>
      <c r="K41" s="11"/>
      <c r="L41" s="11"/>
      <c r="M41" s="11"/>
      <c r="N41" s="11"/>
      <c r="O41" s="11"/>
      <c r="P41" s="11"/>
      <c r="Q41" s="11"/>
      <c r="R41" s="1258"/>
      <c r="S41" s="263"/>
    </row>
    <row r="42" spans="1:19" x14ac:dyDescent="0.25">
      <c r="A42" s="62">
        <v>39</v>
      </c>
      <c r="B42" s="28"/>
      <c r="C42" s="58"/>
      <c r="D42" s="194"/>
      <c r="E42" s="194"/>
      <c r="F42" s="194"/>
      <c r="G42" s="194"/>
      <c r="H42" s="1254"/>
      <c r="I42" s="21"/>
      <c r="J42" s="11"/>
      <c r="K42" s="11"/>
      <c r="L42" s="11"/>
      <c r="M42" s="11"/>
      <c r="N42" s="11"/>
      <c r="O42" s="11"/>
      <c r="P42" s="11"/>
      <c r="Q42" s="11"/>
      <c r="R42" s="1258"/>
      <c r="S42" s="263"/>
    </row>
    <row r="43" spans="1:19" x14ac:dyDescent="0.25">
      <c r="A43" s="62">
        <v>40</v>
      </c>
      <c r="B43" s="28"/>
      <c r="C43" s="58"/>
      <c r="D43" s="194"/>
      <c r="E43" s="194"/>
      <c r="F43" s="194"/>
      <c r="G43" s="194"/>
      <c r="H43" s="1254"/>
      <c r="I43" s="21"/>
      <c r="J43" s="11"/>
      <c r="K43" s="11"/>
      <c r="L43" s="11"/>
      <c r="M43" s="11"/>
      <c r="N43" s="11"/>
      <c r="O43" s="11"/>
      <c r="P43" s="11"/>
      <c r="Q43" s="11"/>
      <c r="R43" s="1258"/>
      <c r="S43" s="263"/>
    </row>
    <row r="44" spans="1:19" x14ac:dyDescent="0.25">
      <c r="A44" s="62">
        <v>41</v>
      </c>
      <c r="B44" s="30"/>
      <c r="C44" s="58"/>
      <c r="D44" s="194"/>
      <c r="E44" s="194"/>
      <c r="F44" s="194"/>
      <c r="G44" s="194"/>
      <c r="H44" s="1254"/>
      <c r="I44" s="21"/>
      <c r="J44" s="11"/>
      <c r="K44" s="11"/>
      <c r="L44" s="11"/>
      <c r="M44" s="11"/>
      <c r="N44" s="11"/>
      <c r="O44" s="11"/>
      <c r="P44" s="11"/>
      <c r="Q44" s="11"/>
      <c r="R44" s="1258"/>
      <c r="S44" s="263"/>
    </row>
    <row r="45" spans="1:19" x14ac:dyDescent="0.25">
      <c r="A45" s="62">
        <v>42</v>
      </c>
      <c r="C45" s="58"/>
      <c r="D45" s="194"/>
      <c r="E45" s="194"/>
      <c r="F45" s="194"/>
      <c r="G45" s="194"/>
      <c r="H45" s="1254"/>
      <c r="I45" s="21"/>
      <c r="J45" s="11"/>
      <c r="K45" s="11"/>
      <c r="L45" s="11"/>
      <c r="M45" s="11"/>
      <c r="N45" s="11"/>
      <c r="O45" s="11"/>
      <c r="P45" s="11"/>
      <c r="Q45" s="11"/>
      <c r="R45" s="1258"/>
      <c r="S45" s="263"/>
    </row>
    <row r="46" spans="1:19" x14ac:dyDescent="0.25">
      <c r="A46" s="62">
        <v>43</v>
      </c>
      <c r="C46" s="59"/>
      <c r="D46" s="194"/>
      <c r="E46" s="194"/>
      <c r="F46" s="194"/>
      <c r="G46" s="194"/>
      <c r="H46" s="1254"/>
      <c r="I46" s="21"/>
      <c r="J46" s="11"/>
      <c r="K46" s="11"/>
      <c r="L46" s="11"/>
      <c r="M46" s="11"/>
      <c r="N46" s="11"/>
      <c r="O46" s="11"/>
      <c r="P46" s="11"/>
      <c r="Q46" s="11"/>
      <c r="R46" s="1258"/>
      <c r="S46" s="263"/>
    </row>
    <row r="47" spans="1:19" x14ac:dyDescent="0.25">
      <c r="A47" s="62">
        <v>44</v>
      </c>
      <c r="C47" s="58"/>
      <c r="D47" s="194"/>
      <c r="E47" s="194"/>
      <c r="F47" s="194"/>
      <c r="G47" s="194"/>
      <c r="H47" s="1254"/>
      <c r="I47" s="21"/>
      <c r="J47" s="11"/>
      <c r="K47" s="11"/>
      <c r="L47" s="11"/>
      <c r="M47" s="11"/>
      <c r="N47" s="11"/>
      <c r="O47" s="11"/>
      <c r="P47" s="11"/>
      <c r="Q47" s="11"/>
      <c r="R47" s="1258"/>
      <c r="S47" s="263"/>
    </row>
    <row r="48" spans="1:19" x14ac:dyDescent="0.25">
      <c r="A48" s="62">
        <v>45</v>
      </c>
      <c r="B48" s="28"/>
      <c r="C48" s="58"/>
      <c r="D48" s="194"/>
      <c r="E48" s="194"/>
      <c r="F48" s="194"/>
      <c r="G48" s="194"/>
      <c r="H48" s="1254"/>
      <c r="I48" s="21"/>
      <c r="J48" s="11"/>
      <c r="K48" s="11"/>
      <c r="L48" s="11"/>
      <c r="M48" s="11"/>
      <c r="N48" s="11"/>
      <c r="O48" s="11"/>
      <c r="P48" s="11"/>
      <c r="Q48" s="11"/>
      <c r="R48" s="1258"/>
      <c r="S48" s="263"/>
    </row>
    <row r="49" spans="1:19" x14ac:dyDescent="0.25">
      <c r="A49" s="62">
        <v>46</v>
      </c>
      <c r="B49" s="28"/>
      <c r="C49" s="58"/>
      <c r="D49" s="194"/>
      <c r="E49" s="194"/>
      <c r="F49" s="194"/>
      <c r="G49" s="194"/>
      <c r="H49" s="1254"/>
      <c r="I49" s="21"/>
      <c r="J49" s="11"/>
      <c r="K49" s="11"/>
      <c r="L49" s="11"/>
      <c r="M49" s="11"/>
      <c r="N49" s="11"/>
      <c r="O49" s="11"/>
      <c r="P49" s="11"/>
      <c r="Q49" s="11"/>
      <c r="R49" s="1258"/>
      <c r="S49" s="263"/>
    </row>
    <row r="50" spans="1:19" x14ac:dyDescent="0.25">
      <c r="A50" s="62">
        <v>47</v>
      </c>
      <c r="C50" s="58"/>
      <c r="D50" s="194"/>
      <c r="E50" s="194"/>
      <c r="F50" s="194"/>
      <c r="G50" s="194"/>
      <c r="H50" s="1254"/>
      <c r="I50" s="21"/>
      <c r="J50" s="11"/>
      <c r="K50" s="11"/>
      <c r="L50" s="11"/>
      <c r="M50" s="11"/>
      <c r="N50" s="11"/>
      <c r="O50" s="11"/>
      <c r="P50" s="11"/>
      <c r="Q50" s="11"/>
      <c r="R50" s="1258"/>
      <c r="S50" s="263"/>
    </row>
    <row r="51" spans="1:19" x14ac:dyDescent="0.25">
      <c r="A51" s="62">
        <v>48</v>
      </c>
      <c r="C51" s="58"/>
      <c r="D51" s="194"/>
      <c r="E51" s="194"/>
      <c r="F51" s="194"/>
      <c r="G51" s="194"/>
      <c r="H51" s="1254"/>
      <c r="I51" s="21"/>
      <c r="J51" s="11"/>
      <c r="K51" s="11"/>
      <c r="L51" s="11"/>
      <c r="M51" s="11"/>
      <c r="N51" s="11"/>
      <c r="O51" s="11"/>
      <c r="P51" s="11"/>
      <c r="Q51" s="11"/>
      <c r="R51" s="1258"/>
      <c r="S51" s="263"/>
    </row>
    <row r="52" spans="1:19" x14ac:dyDescent="0.25">
      <c r="A52" s="62">
        <v>49</v>
      </c>
      <c r="C52" s="58"/>
      <c r="D52" s="194"/>
      <c r="E52" s="194"/>
      <c r="F52" s="194"/>
      <c r="G52" s="194"/>
      <c r="H52" s="1254"/>
      <c r="I52" s="21"/>
      <c r="J52" s="11"/>
      <c r="K52" s="11"/>
      <c r="L52" s="11"/>
      <c r="M52" s="11"/>
      <c r="N52" s="11"/>
      <c r="O52" s="11"/>
      <c r="P52" s="11"/>
      <c r="Q52" s="11"/>
      <c r="R52" s="1258"/>
      <c r="S52" s="263"/>
    </row>
    <row r="53" spans="1:19" x14ac:dyDescent="0.25">
      <c r="A53" s="62">
        <v>50</v>
      </c>
      <c r="C53" s="58"/>
      <c r="D53" s="194"/>
      <c r="E53" s="194"/>
      <c r="F53" s="194"/>
      <c r="G53" s="194"/>
      <c r="H53" s="1254"/>
      <c r="I53" s="21"/>
      <c r="J53" s="11"/>
      <c r="K53" s="11"/>
      <c r="L53" s="11"/>
      <c r="M53" s="11"/>
      <c r="N53" s="11"/>
      <c r="O53" s="11"/>
      <c r="P53" s="11"/>
      <c r="Q53" s="11"/>
      <c r="R53" s="1258"/>
      <c r="S53" s="263"/>
    </row>
    <row r="54" spans="1:19" x14ac:dyDescent="0.25">
      <c r="A54" s="62">
        <v>51</v>
      </c>
      <c r="C54" s="29"/>
      <c r="D54" s="194"/>
      <c r="E54" s="194"/>
      <c r="F54" s="194"/>
      <c r="G54" s="194"/>
      <c r="H54" s="1254"/>
      <c r="I54" s="21"/>
      <c r="J54" s="11"/>
      <c r="K54" s="11"/>
      <c r="L54" s="11"/>
      <c r="M54" s="11"/>
      <c r="N54" s="11"/>
      <c r="O54" s="11"/>
      <c r="P54" s="11"/>
      <c r="Q54" s="11"/>
      <c r="R54" s="1258"/>
      <c r="S54" s="263"/>
    </row>
    <row r="55" spans="1:19" x14ac:dyDescent="0.25">
      <c r="A55" s="62">
        <v>52</v>
      </c>
      <c r="C55" s="58"/>
      <c r="D55" s="194"/>
      <c r="E55" s="194"/>
      <c r="F55" s="194"/>
      <c r="G55" s="194"/>
      <c r="H55" s="1254"/>
      <c r="I55" s="21"/>
      <c r="J55" s="11"/>
      <c r="K55" s="11"/>
      <c r="L55" s="11"/>
      <c r="M55" s="11"/>
      <c r="N55" s="11"/>
      <c r="O55" s="11"/>
      <c r="P55" s="11"/>
      <c r="Q55" s="11"/>
      <c r="R55" s="1258"/>
      <c r="S55" s="263"/>
    </row>
    <row r="56" spans="1:19" x14ac:dyDescent="0.25">
      <c r="A56" s="62">
        <v>53</v>
      </c>
      <c r="C56" s="58"/>
      <c r="D56" s="194"/>
      <c r="E56" s="194"/>
      <c r="F56" s="194"/>
      <c r="G56" s="194"/>
      <c r="H56" s="1254"/>
      <c r="I56" s="21"/>
      <c r="J56" s="11"/>
      <c r="K56" s="11"/>
      <c r="L56" s="11"/>
      <c r="M56" s="11"/>
      <c r="N56" s="11"/>
      <c r="O56" s="11"/>
      <c r="P56" s="11"/>
      <c r="Q56" s="11"/>
      <c r="R56" s="1258"/>
      <c r="S56" s="263"/>
    </row>
    <row r="57" spans="1:19" x14ac:dyDescent="0.25">
      <c r="A57" s="62">
        <v>54</v>
      </c>
      <c r="C57" s="58"/>
      <c r="D57" s="194"/>
      <c r="E57" s="194"/>
      <c r="F57" s="194"/>
      <c r="G57" s="194"/>
      <c r="H57" s="1254"/>
      <c r="I57" s="21"/>
      <c r="J57" s="11"/>
      <c r="K57" s="11"/>
      <c r="L57" s="11"/>
      <c r="M57" s="11"/>
      <c r="N57" s="11"/>
      <c r="O57" s="11"/>
      <c r="P57" s="11"/>
      <c r="Q57" s="11"/>
      <c r="R57" s="1258"/>
      <c r="S57" s="263"/>
    </row>
    <row r="58" spans="1:19" x14ac:dyDescent="0.25">
      <c r="A58" s="62">
        <v>55</v>
      </c>
      <c r="C58" s="58"/>
      <c r="D58" s="194"/>
      <c r="E58" s="194"/>
      <c r="F58" s="194"/>
      <c r="G58" s="194"/>
      <c r="H58" s="1254"/>
      <c r="I58" s="21"/>
      <c r="J58" s="11"/>
      <c r="K58" s="11"/>
      <c r="L58" s="11"/>
      <c r="M58" s="11"/>
      <c r="N58" s="11"/>
      <c r="O58" s="11"/>
      <c r="P58" s="11"/>
      <c r="Q58" s="11"/>
      <c r="R58" s="1258"/>
      <c r="S58" s="263"/>
    </row>
    <row r="59" spans="1:19" x14ac:dyDescent="0.25">
      <c r="A59" s="62">
        <v>56</v>
      </c>
      <c r="C59" s="58"/>
      <c r="D59" s="194"/>
      <c r="E59" s="194"/>
      <c r="F59" s="194"/>
      <c r="G59" s="194"/>
      <c r="H59" s="1254"/>
      <c r="I59" s="21"/>
      <c r="J59" s="11"/>
      <c r="K59" s="11"/>
      <c r="L59" s="11"/>
      <c r="M59" s="11"/>
      <c r="N59" s="11"/>
      <c r="O59" s="11"/>
      <c r="P59" s="11"/>
      <c r="Q59" s="11"/>
      <c r="R59" s="1258"/>
      <c r="S59" s="263"/>
    </row>
    <row r="60" spans="1:19" x14ac:dyDescent="0.25">
      <c r="A60" s="62">
        <v>57</v>
      </c>
      <c r="C60" s="58"/>
      <c r="D60" s="194"/>
      <c r="E60" s="194"/>
      <c r="F60" s="194"/>
      <c r="G60" s="194"/>
      <c r="H60" s="1254"/>
      <c r="I60" s="21"/>
      <c r="J60" s="11"/>
      <c r="K60" s="11"/>
      <c r="L60" s="11"/>
      <c r="M60" s="11"/>
      <c r="N60" s="11"/>
      <c r="O60" s="11"/>
      <c r="P60" s="11"/>
      <c r="Q60" s="11"/>
      <c r="R60" s="1258"/>
      <c r="S60" s="263"/>
    </row>
    <row r="61" spans="1:19" x14ac:dyDescent="0.25">
      <c r="A61" s="62">
        <v>58</v>
      </c>
      <c r="C61" s="58"/>
      <c r="D61" s="194"/>
      <c r="E61" s="194"/>
      <c r="F61" s="194"/>
      <c r="G61" s="194"/>
      <c r="H61" s="1254"/>
      <c r="I61" s="21"/>
      <c r="J61" s="11"/>
      <c r="K61" s="11"/>
      <c r="L61" s="11"/>
      <c r="M61" s="11"/>
      <c r="N61" s="11"/>
      <c r="O61" s="11"/>
      <c r="P61" s="11"/>
      <c r="Q61" s="11"/>
      <c r="R61" s="1258"/>
      <c r="S61" s="263"/>
    </row>
    <row r="62" spans="1:19" x14ac:dyDescent="0.25">
      <c r="A62" s="62">
        <v>59</v>
      </c>
      <c r="C62" s="58"/>
      <c r="D62" s="194"/>
      <c r="E62" s="194"/>
      <c r="F62" s="194"/>
      <c r="G62" s="194"/>
      <c r="H62" s="1254"/>
      <c r="I62" s="21"/>
      <c r="J62" s="11"/>
      <c r="K62" s="11"/>
      <c r="L62" s="11"/>
      <c r="M62" s="11"/>
      <c r="N62" s="11"/>
      <c r="O62" s="11"/>
      <c r="P62" s="11"/>
      <c r="Q62" s="11"/>
      <c r="R62" s="1258"/>
      <c r="S62" s="263"/>
    </row>
    <row r="63" spans="1:19" x14ac:dyDescent="0.25">
      <c r="A63" s="62">
        <v>60</v>
      </c>
      <c r="C63" s="58"/>
      <c r="D63" s="194"/>
      <c r="E63" s="194"/>
      <c r="F63" s="194"/>
      <c r="G63" s="194"/>
      <c r="H63" s="1254"/>
      <c r="I63" s="21"/>
      <c r="J63" s="11"/>
      <c r="K63" s="11"/>
      <c r="L63" s="11"/>
      <c r="M63" s="11"/>
      <c r="N63" s="11"/>
      <c r="O63" s="11"/>
      <c r="P63" s="11"/>
      <c r="Q63" s="11"/>
      <c r="R63" s="1258"/>
      <c r="S63" s="263"/>
    </row>
    <row r="64" spans="1:19" x14ac:dyDescent="0.25">
      <c r="A64" s="62">
        <v>61</v>
      </c>
      <c r="C64" s="58"/>
      <c r="D64" s="194"/>
      <c r="E64" s="194"/>
      <c r="F64" s="194"/>
      <c r="G64" s="194"/>
      <c r="H64" s="1254"/>
      <c r="I64" s="21"/>
      <c r="J64" s="11"/>
      <c r="K64" s="11"/>
      <c r="L64" s="11"/>
      <c r="M64" s="11"/>
      <c r="N64" s="11"/>
      <c r="O64" s="11"/>
      <c r="P64" s="11"/>
      <c r="Q64" s="11"/>
      <c r="R64" s="1258"/>
      <c r="S64" s="263"/>
    </row>
    <row r="65" spans="1:19" x14ac:dyDescent="0.25">
      <c r="A65" s="62">
        <v>62</v>
      </c>
      <c r="B65" s="28"/>
      <c r="C65" s="58"/>
      <c r="D65" s="194"/>
      <c r="E65" s="194"/>
      <c r="F65" s="194"/>
      <c r="G65" s="194"/>
      <c r="H65" s="1254"/>
      <c r="I65" s="21"/>
      <c r="J65" s="11"/>
      <c r="K65" s="11"/>
      <c r="L65" s="11"/>
      <c r="M65" s="11"/>
      <c r="N65" s="11"/>
      <c r="O65" s="11"/>
      <c r="P65" s="11"/>
      <c r="Q65" s="11"/>
      <c r="R65" s="1258"/>
      <c r="S65" s="263"/>
    </row>
    <row r="66" spans="1:19" x14ac:dyDescent="0.25">
      <c r="A66" s="62">
        <v>63</v>
      </c>
      <c r="B66" s="28"/>
      <c r="C66" s="58"/>
      <c r="D66" s="194"/>
      <c r="E66" s="194"/>
      <c r="F66" s="194"/>
      <c r="G66" s="194"/>
      <c r="H66" s="1254"/>
      <c r="I66" s="21"/>
      <c r="J66" s="11"/>
      <c r="K66" s="11"/>
      <c r="L66" s="11"/>
      <c r="M66" s="11"/>
      <c r="N66" s="11"/>
      <c r="O66" s="11"/>
      <c r="P66" s="11"/>
      <c r="Q66" s="11"/>
      <c r="R66" s="1258"/>
      <c r="S66" s="263"/>
    </row>
    <row r="67" spans="1:19" x14ac:dyDescent="0.25">
      <c r="A67" s="62">
        <v>64</v>
      </c>
      <c r="B67" s="28"/>
      <c r="C67" s="58"/>
      <c r="D67" s="194"/>
      <c r="E67" s="194"/>
      <c r="F67" s="194"/>
      <c r="G67" s="194"/>
      <c r="H67" s="1254"/>
      <c r="I67" s="21"/>
      <c r="J67" s="11"/>
      <c r="K67" s="11"/>
      <c r="L67" s="11"/>
      <c r="M67" s="11"/>
      <c r="N67" s="11"/>
      <c r="O67" s="11"/>
      <c r="P67" s="11"/>
      <c r="Q67" s="11"/>
      <c r="R67" s="1258"/>
      <c r="S67" s="263"/>
    </row>
    <row r="68" spans="1:19" x14ac:dyDescent="0.25">
      <c r="A68" s="62">
        <v>65</v>
      </c>
      <c r="B68" s="28"/>
      <c r="C68" s="58"/>
      <c r="D68" s="194"/>
      <c r="E68" s="194"/>
      <c r="F68" s="194"/>
      <c r="G68" s="194"/>
      <c r="H68" s="1254"/>
      <c r="I68" s="21"/>
      <c r="J68" s="11"/>
      <c r="K68" s="11"/>
      <c r="L68" s="11"/>
      <c r="M68" s="11"/>
      <c r="N68" s="11"/>
      <c r="O68" s="11"/>
      <c r="P68" s="11"/>
      <c r="Q68" s="11"/>
      <c r="R68" s="1258"/>
      <c r="S68" s="263"/>
    </row>
    <row r="69" spans="1:19" x14ac:dyDescent="0.25">
      <c r="A69" s="62">
        <v>66</v>
      </c>
      <c r="B69" s="28"/>
      <c r="C69" s="58"/>
      <c r="D69" s="194"/>
      <c r="E69" s="194"/>
      <c r="F69" s="194"/>
      <c r="G69" s="194"/>
      <c r="H69" s="1254"/>
      <c r="I69" s="21"/>
      <c r="J69" s="11"/>
      <c r="K69" s="11"/>
      <c r="L69" s="11"/>
      <c r="M69" s="11"/>
      <c r="N69" s="11"/>
      <c r="O69" s="11"/>
      <c r="P69" s="11"/>
      <c r="Q69" s="11"/>
      <c r="R69" s="1258"/>
      <c r="S69" s="263"/>
    </row>
    <row r="70" spans="1:19" x14ac:dyDescent="0.25">
      <c r="A70" s="62">
        <v>67</v>
      </c>
      <c r="B70" s="28"/>
      <c r="C70" s="58"/>
      <c r="D70" s="194"/>
      <c r="E70" s="194"/>
      <c r="F70" s="194"/>
      <c r="G70" s="194"/>
      <c r="H70" s="1254"/>
      <c r="I70" s="21"/>
      <c r="J70" s="11"/>
      <c r="K70" s="11"/>
      <c r="L70" s="11"/>
      <c r="M70" s="11"/>
      <c r="N70" s="11"/>
      <c r="O70" s="11"/>
      <c r="P70" s="11"/>
      <c r="Q70" s="11"/>
      <c r="R70" s="1258"/>
      <c r="S70" s="263"/>
    </row>
    <row r="71" spans="1:19" x14ac:dyDescent="0.25">
      <c r="A71" s="62">
        <v>68</v>
      </c>
      <c r="B71" s="28"/>
      <c r="C71" s="58"/>
      <c r="D71" s="194"/>
      <c r="E71" s="194"/>
      <c r="F71" s="194"/>
      <c r="G71" s="194"/>
      <c r="H71" s="1254"/>
      <c r="I71" s="21"/>
      <c r="J71" s="11"/>
      <c r="K71" s="11"/>
      <c r="L71" s="11"/>
      <c r="M71" s="11"/>
      <c r="N71" s="11"/>
      <c r="O71" s="11"/>
      <c r="P71" s="11"/>
      <c r="Q71" s="11"/>
      <c r="R71" s="1258"/>
      <c r="S71" s="263"/>
    </row>
    <row r="72" spans="1:19" x14ac:dyDescent="0.25">
      <c r="A72" s="62">
        <v>69</v>
      </c>
      <c r="B72" s="28"/>
      <c r="C72" s="58"/>
      <c r="D72" s="194"/>
      <c r="E72" s="194"/>
      <c r="F72" s="194"/>
      <c r="G72" s="194"/>
      <c r="H72" s="1254"/>
      <c r="I72" s="21"/>
      <c r="J72" s="11"/>
      <c r="K72" s="11"/>
      <c r="L72" s="11"/>
      <c r="M72" s="11"/>
      <c r="N72" s="11"/>
      <c r="O72" s="11"/>
      <c r="P72" s="11"/>
      <c r="Q72" s="11"/>
      <c r="R72" s="1258"/>
      <c r="S72" s="263"/>
    </row>
    <row r="73" spans="1:19" x14ac:dyDescent="0.25">
      <c r="A73" s="62">
        <v>70</v>
      </c>
      <c r="C73" s="58"/>
      <c r="D73" s="194"/>
      <c r="E73" s="194"/>
      <c r="F73" s="194"/>
      <c r="G73" s="194"/>
      <c r="H73" s="1254"/>
      <c r="I73" s="21"/>
      <c r="J73" s="11"/>
      <c r="K73" s="11"/>
      <c r="L73" s="11"/>
      <c r="M73" s="11"/>
      <c r="N73" s="11"/>
      <c r="O73" s="11"/>
      <c r="P73" s="11"/>
      <c r="Q73" s="11"/>
      <c r="R73" s="1258"/>
      <c r="S73" s="263"/>
    </row>
    <row r="74" spans="1:19" x14ac:dyDescent="0.25">
      <c r="A74" s="62">
        <v>71</v>
      </c>
      <c r="C74" s="58"/>
      <c r="D74" s="194"/>
      <c r="E74" s="194"/>
      <c r="F74" s="194"/>
      <c r="G74" s="194"/>
      <c r="H74" s="1254"/>
      <c r="I74" s="21"/>
      <c r="J74" s="11"/>
      <c r="K74" s="11"/>
      <c r="L74" s="11"/>
      <c r="M74" s="11"/>
      <c r="N74" s="11"/>
      <c r="O74" s="11"/>
      <c r="P74" s="11"/>
      <c r="Q74" s="11"/>
      <c r="R74" s="1258"/>
      <c r="S74" s="263"/>
    </row>
    <row r="75" spans="1:19" x14ac:dyDescent="0.25">
      <c r="A75" s="62">
        <v>72</v>
      </c>
      <c r="C75" s="58"/>
      <c r="D75" s="194"/>
      <c r="E75" s="194"/>
      <c r="F75" s="194"/>
      <c r="G75" s="194"/>
      <c r="H75" s="1254"/>
      <c r="I75" s="21"/>
      <c r="J75" s="11"/>
      <c r="K75" s="11"/>
      <c r="L75" s="11"/>
      <c r="M75" s="11"/>
      <c r="N75" s="11"/>
      <c r="O75" s="11"/>
      <c r="P75" s="11"/>
      <c r="Q75" s="11"/>
      <c r="R75" s="1258"/>
      <c r="S75" s="263"/>
    </row>
    <row r="76" spans="1:19" x14ac:dyDescent="0.25">
      <c r="A76" s="62">
        <v>73</v>
      </c>
      <c r="C76" s="58"/>
      <c r="D76" s="194"/>
      <c r="E76" s="194"/>
      <c r="F76" s="194"/>
      <c r="G76" s="194"/>
      <c r="H76" s="1254"/>
      <c r="I76" s="21"/>
      <c r="J76" s="11"/>
      <c r="K76" s="11"/>
      <c r="L76" s="11"/>
      <c r="M76" s="11"/>
      <c r="N76" s="11"/>
      <c r="O76" s="11"/>
      <c r="P76" s="11"/>
      <c r="Q76" s="11"/>
      <c r="R76" s="1258"/>
      <c r="S76" s="263"/>
    </row>
    <row r="77" spans="1:19" x14ac:dyDescent="0.25">
      <c r="A77" s="62">
        <v>74</v>
      </c>
      <c r="C77" s="58"/>
      <c r="D77" s="194"/>
      <c r="E77" s="194"/>
      <c r="F77" s="194"/>
      <c r="G77" s="194"/>
      <c r="H77" s="1254"/>
      <c r="I77" s="21"/>
      <c r="J77" s="11"/>
      <c r="K77" s="11"/>
      <c r="L77" s="11"/>
      <c r="M77" s="11"/>
      <c r="N77" s="11"/>
      <c r="O77" s="11"/>
      <c r="P77" s="11"/>
      <c r="Q77" s="11"/>
      <c r="R77" s="1258"/>
      <c r="S77" s="263"/>
    </row>
    <row r="78" spans="1:19" x14ac:dyDescent="0.25">
      <c r="A78" s="62">
        <v>75</v>
      </c>
      <c r="C78" s="58"/>
      <c r="D78" s="194"/>
      <c r="E78" s="194"/>
      <c r="F78" s="194"/>
      <c r="G78" s="194"/>
      <c r="H78" s="1254"/>
      <c r="I78" s="21"/>
      <c r="J78" s="11"/>
      <c r="K78" s="11"/>
      <c r="L78" s="11"/>
      <c r="M78" s="11"/>
      <c r="N78" s="11"/>
      <c r="O78" s="11"/>
      <c r="P78" s="11"/>
      <c r="Q78" s="11"/>
      <c r="R78" s="1258"/>
      <c r="S78" s="263"/>
    </row>
    <row r="79" spans="1:19" x14ac:dyDescent="0.25">
      <c r="A79" s="62">
        <v>76</v>
      </c>
      <c r="C79" s="58"/>
      <c r="D79" s="194"/>
      <c r="E79" s="194"/>
      <c r="F79" s="194"/>
      <c r="G79" s="194"/>
      <c r="H79" s="1254"/>
      <c r="I79" s="21"/>
      <c r="J79" s="11"/>
      <c r="K79" s="11"/>
      <c r="L79" s="11"/>
      <c r="M79" s="11"/>
      <c r="N79" s="11"/>
      <c r="O79" s="11"/>
      <c r="P79" s="11"/>
      <c r="Q79" s="11"/>
      <c r="R79" s="1258"/>
      <c r="S79" s="263"/>
    </row>
    <row r="80" spans="1:19" x14ac:dyDescent="0.25">
      <c r="A80" s="62">
        <v>77</v>
      </c>
      <c r="C80" s="58"/>
      <c r="D80" s="194"/>
      <c r="E80" s="194"/>
      <c r="F80" s="194"/>
      <c r="G80" s="194"/>
      <c r="H80" s="1254"/>
      <c r="I80" s="21"/>
      <c r="J80" s="11"/>
      <c r="K80" s="11"/>
      <c r="L80" s="11"/>
      <c r="M80" s="11"/>
      <c r="N80" s="11"/>
      <c r="O80" s="11"/>
      <c r="P80" s="11"/>
      <c r="Q80" s="11"/>
      <c r="R80" s="1258"/>
      <c r="S80" s="263"/>
    </row>
    <row r="81" spans="1:19" x14ac:dyDescent="0.25">
      <c r="A81" s="62">
        <v>78</v>
      </c>
      <c r="C81" s="58"/>
      <c r="D81" s="194"/>
      <c r="E81" s="194"/>
      <c r="F81" s="194"/>
      <c r="G81" s="194"/>
      <c r="H81" s="1254"/>
      <c r="I81" s="21"/>
      <c r="J81" s="11"/>
      <c r="K81" s="11"/>
      <c r="L81" s="11"/>
      <c r="M81" s="11"/>
      <c r="N81" s="11"/>
      <c r="O81" s="11"/>
      <c r="P81" s="11"/>
      <c r="Q81" s="11"/>
      <c r="R81" s="1258"/>
      <c r="S81" s="263"/>
    </row>
    <row r="82" spans="1:19" x14ac:dyDescent="0.25">
      <c r="A82" s="62">
        <v>79</v>
      </c>
      <c r="C82" s="58"/>
      <c r="D82" s="194"/>
      <c r="E82" s="194"/>
      <c r="F82" s="194"/>
      <c r="G82" s="194"/>
      <c r="H82" s="1254"/>
      <c r="I82" s="21"/>
      <c r="J82" s="11"/>
      <c r="K82" s="11"/>
      <c r="L82" s="11"/>
      <c r="M82" s="11"/>
      <c r="N82" s="11"/>
      <c r="O82" s="11"/>
      <c r="P82" s="11"/>
      <c r="Q82" s="11"/>
      <c r="R82" s="1258"/>
      <c r="S82" s="263"/>
    </row>
    <row r="83" spans="1:19" x14ac:dyDescent="0.25">
      <c r="A83" s="62">
        <v>80</v>
      </c>
      <c r="C83" s="58"/>
      <c r="D83" s="194"/>
      <c r="E83" s="194"/>
      <c r="F83" s="194"/>
      <c r="G83" s="194"/>
      <c r="H83" s="1254"/>
      <c r="I83" s="21"/>
      <c r="J83" s="11"/>
      <c r="K83" s="11"/>
      <c r="L83" s="11"/>
      <c r="M83" s="11"/>
      <c r="N83" s="11"/>
      <c r="O83" s="11"/>
      <c r="P83" s="11"/>
      <c r="Q83" s="11"/>
      <c r="R83" s="1258"/>
      <c r="S83" s="263"/>
    </row>
    <row r="84" spans="1:19" x14ac:dyDescent="0.25">
      <c r="A84" s="62">
        <v>81</v>
      </c>
      <c r="C84" s="58"/>
      <c r="D84" s="194"/>
      <c r="E84" s="194"/>
      <c r="F84" s="194"/>
      <c r="G84" s="194"/>
      <c r="H84" s="1254"/>
      <c r="I84" s="21"/>
      <c r="J84" s="11"/>
      <c r="K84" s="11"/>
      <c r="L84" s="11"/>
      <c r="M84" s="11"/>
      <c r="N84" s="11"/>
      <c r="O84" s="11"/>
      <c r="P84" s="11"/>
      <c r="Q84" s="11"/>
      <c r="R84" s="1258"/>
      <c r="S84" s="263"/>
    </row>
    <row r="85" spans="1:19" x14ac:dyDescent="0.25">
      <c r="A85" s="62">
        <v>82</v>
      </c>
      <c r="B85" s="30"/>
      <c r="C85" s="58"/>
      <c r="D85" s="194"/>
      <c r="E85" s="194"/>
      <c r="F85" s="194"/>
      <c r="G85" s="194"/>
      <c r="H85" s="1254"/>
      <c r="I85" s="21"/>
      <c r="J85" s="11"/>
      <c r="K85" s="11"/>
      <c r="L85" s="11"/>
      <c r="M85" s="11"/>
      <c r="N85" s="11"/>
      <c r="O85" s="11"/>
      <c r="P85" s="11"/>
      <c r="Q85" s="11"/>
      <c r="R85" s="1258"/>
      <c r="S85" s="263"/>
    </row>
    <row r="86" spans="1:19" x14ac:dyDescent="0.25">
      <c r="A86" s="62">
        <v>83</v>
      </c>
      <c r="B86" s="30"/>
      <c r="C86" s="58"/>
      <c r="D86" s="194"/>
      <c r="E86" s="194"/>
      <c r="F86" s="194"/>
      <c r="G86" s="194"/>
      <c r="H86" s="1254"/>
      <c r="I86" s="21"/>
      <c r="J86" s="11"/>
      <c r="K86" s="11"/>
      <c r="L86" s="11"/>
      <c r="M86" s="11"/>
      <c r="N86" s="11"/>
      <c r="O86" s="11"/>
      <c r="P86" s="11"/>
      <c r="Q86" s="11"/>
      <c r="R86" s="1258"/>
      <c r="S86" s="263"/>
    </row>
    <row r="87" spans="1:19" x14ac:dyDescent="0.25">
      <c r="A87" s="62">
        <v>84</v>
      </c>
      <c r="B87" s="30"/>
      <c r="C87" s="58"/>
      <c r="D87" s="194"/>
      <c r="E87" s="194"/>
      <c r="F87" s="194"/>
      <c r="G87" s="194"/>
      <c r="H87" s="1254"/>
      <c r="I87" s="21"/>
      <c r="J87" s="11"/>
      <c r="K87" s="11"/>
      <c r="L87" s="11"/>
      <c r="M87" s="11"/>
      <c r="N87" s="11"/>
      <c r="O87" s="11"/>
      <c r="P87" s="11"/>
      <c r="Q87" s="11"/>
      <c r="R87" s="1258"/>
      <c r="S87" s="263"/>
    </row>
    <row r="88" spans="1:19" x14ac:dyDescent="0.25">
      <c r="A88" s="62">
        <v>85</v>
      </c>
      <c r="B88" s="30"/>
      <c r="C88" s="58"/>
      <c r="D88" s="194"/>
      <c r="E88" s="194"/>
      <c r="F88" s="194"/>
      <c r="G88" s="194"/>
      <c r="H88" s="1254"/>
      <c r="I88" s="21"/>
      <c r="J88" s="11"/>
      <c r="K88" s="11"/>
      <c r="L88" s="11"/>
      <c r="M88" s="11"/>
      <c r="N88" s="11"/>
      <c r="O88" s="11"/>
      <c r="P88" s="11"/>
      <c r="Q88" s="11"/>
      <c r="R88" s="1258"/>
      <c r="S88" s="263"/>
    </row>
    <row r="89" spans="1:19" x14ac:dyDescent="0.25">
      <c r="A89" s="62">
        <v>86</v>
      </c>
      <c r="B89" s="30"/>
      <c r="C89" s="58"/>
      <c r="D89" s="194"/>
      <c r="E89" s="194"/>
      <c r="F89" s="194"/>
      <c r="G89" s="194"/>
      <c r="H89" s="1254"/>
      <c r="I89" s="21"/>
      <c r="J89" s="11"/>
      <c r="K89" s="11"/>
      <c r="L89" s="11"/>
      <c r="M89" s="11"/>
      <c r="N89" s="11"/>
      <c r="O89" s="11"/>
      <c r="P89" s="11"/>
      <c r="Q89" s="11"/>
      <c r="R89" s="1258"/>
      <c r="S89" s="263"/>
    </row>
    <row r="90" spans="1:19" x14ac:dyDescent="0.25">
      <c r="A90" s="62">
        <v>87</v>
      </c>
      <c r="B90" s="30"/>
      <c r="C90" s="58"/>
      <c r="D90" s="194"/>
      <c r="E90" s="194"/>
      <c r="F90" s="194"/>
      <c r="G90" s="194"/>
      <c r="H90" s="1254"/>
      <c r="I90" s="21"/>
      <c r="J90" s="11"/>
      <c r="K90" s="11"/>
      <c r="L90" s="11"/>
      <c r="M90" s="11"/>
      <c r="N90" s="11"/>
      <c r="O90" s="11"/>
      <c r="P90" s="11"/>
      <c r="Q90" s="11"/>
      <c r="R90" s="1258"/>
      <c r="S90" s="263"/>
    </row>
    <row r="91" spans="1:19" x14ac:dyDescent="0.25">
      <c r="A91" s="62">
        <v>88</v>
      </c>
      <c r="B91" s="30"/>
      <c r="C91" s="58"/>
      <c r="D91" s="194"/>
      <c r="E91" s="194"/>
      <c r="F91" s="194"/>
      <c r="G91" s="194"/>
      <c r="H91" s="1254"/>
      <c r="I91" s="21"/>
      <c r="J91" s="11"/>
      <c r="K91" s="11"/>
      <c r="L91" s="11"/>
      <c r="M91" s="11"/>
      <c r="N91" s="11"/>
      <c r="O91" s="11"/>
      <c r="P91" s="11"/>
      <c r="Q91" s="11"/>
      <c r="R91" s="1258"/>
      <c r="S91" s="263"/>
    </row>
    <row r="92" spans="1:19" x14ac:dyDescent="0.25">
      <c r="A92" s="62">
        <v>89</v>
      </c>
      <c r="B92" s="30"/>
      <c r="C92" s="58"/>
      <c r="D92" s="194"/>
      <c r="E92" s="194"/>
      <c r="F92" s="194"/>
      <c r="G92" s="194"/>
      <c r="H92" s="1254"/>
      <c r="I92" s="21"/>
      <c r="J92" s="11"/>
      <c r="K92" s="11"/>
      <c r="L92" s="11"/>
      <c r="M92" s="11"/>
      <c r="N92" s="11"/>
      <c r="O92" s="11"/>
      <c r="P92" s="11"/>
      <c r="Q92" s="11"/>
      <c r="R92" s="1258"/>
      <c r="S92" s="263"/>
    </row>
    <row r="93" spans="1:19" x14ac:dyDescent="0.25">
      <c r="A93" s="62">
        <v>90</v>
      </c>
      <c r="B93" s="30"/>
      <c r="C93" s="58"/>
      <c r="D93" s="194"/>
      <c r="E93" s="194"/>
      <c r="F93" s="194"/>
      <c r="G93" s="194"/>
      <c r="H93" s="1254"/>
      <c r="I93" s="21"/>
      <c r="J93" s="11"/>
      <c r="K93" s="11"/>
      <c r="L93" s="11"/>
      <c r="M93" s="11"/>
      <c r="N93" s="11"/>
      <c r="O93" s="11"/>
      <c r="P93" s="11"/>
      <c r="Q93" s="11"/>
      <c r="R93" s="1258"/>
      <c r="S93" s="263"/>
    </row>
    <row r="94" spans="1:19" x14ac:dyDescent="0.25">
      <c r="A94" s="62">
        <v>91</v>
      </c>
      <c r="B94" s="30"/>
      <c r="C94" s="58"/>
      <c r="D94" s="194"/>
      <c r="E94" s="194"/>
      <c r="F94" s="194"/>
      <c r="G94" s="194"/>
      <c r="H94" s="1254"/>
      <c r="I94" s="21"/>
      <c r="J94" s="11"/>
      <c r="K94" s="11"/>
      <c r="L94" s="11"/>
      <c r="M94" s="11"/>
      <c r="N94" s="11"/>
      <c r="O94" s="11"/>
      <c r="P94" s="11"/>
      <c r="Q94" s="11"/>
      <c r="R94" s="1258"/>
      <c r="S94" s="263"/>
    </row>
    <row r="95" spans="1:19" x14ac:dyDescent="0.25">
      <c r="A95" s="62">
        <v>92</v>
      </c>
      <c r="B95" s="30"/>
      <c r="C95" s="58"/>
      <c r="D95" s="194"/>
      <c r="E95" s="194"/>
      <c r="F95" s="194"/>
      <c r="G95" s="194"/>
      <c r="H95" s="1254"/>
      <c r="I95" s="21"/>
      <c r="J95" s="11"/>
      <c r="K95" s="11"/>
      <c r="L95" s="11"/>
      <c r="M95" s="11"/>
      <c r="N95" s="11"/>
      <c r="O95" s="11"/>
      <c r="P95" s="11"/>
      <c r="Q95" s="11"/>
      <c r="R95" s="1258"/>
      <c r="S95" s="263"/>
    </row>
    <row r="96" spans="1:19" x14ac:dyDescent="0.25">
      <c r="A96" s="62">
        <v>93</v>
      </c>
      <c r="B96" s="30"/>
      <c r="C96" s="58"/>
      <c r="D96" s="194"/>
      <c r="E96" s="194"/>
      <c r="F96" s="194"/>
      <c r="G96" s="194"/>
      <c r="H96" s="1254"/>
      <c r="I96" s="21"/>
      <c r="J96" s="11"/>
      <c r="K96" s="11"/>
      <c r="L96" s="11"/>
      <c r="M96" s="11"/>
      <c r="N96" s="11"/>
      <c r="O96" s="11"/>
      <c r="P96" s="11"/>
      <c r="Q96" s="11"/>
      <c r="R96" s="1258"/>
      <c r="S96" s="263"/>
    </row>
    <row r="97" spans="1:19" x14ac:dyDescent="0.25">
      <c r="A97" s="62">
        <v>94</v>
      </c>
      <c r="B97" s="30"/>
      <c r="C97" s="58"/>
      <c r="D97" s="194"/>
      <c r="E97" s="194"/>
      <c r="F97" s="194"/>
      <c r="G97" s="194"/>
      <c r="H97" s="1254"/>
      <c r="I97" s="21"/>
      <c r="J97" s="11"/>
      <c r="K97" s="11"/>
      <c r="L97" s="11"/>
      <c r="M97" s="11"/>
      <c r="N97" s="11"/>
      <c r="O97" s="11"/>
      <c r="P97" s="11"/>
      <c r="Q97" s="11"/>
      <c r="R97" s="1258"/>
      <c r="S97" s="263"/>
    </row>
    <row r="98" spans="1:19" x14ac:dyDescent="0.25">
      <c r="A98" s="62">
        <v>95</v>
      </c>
      <c r="B98" s="30"/>
      <c r="C98" s="58"/>
      <c r="D98" s="194"/>
      <c r="E98" s="194"/>
      <c r="F98" s="194"/>
      <c r="G98" s="194"/>
      <c r="H98" s="1254"/>
      <c r="I98" s="21"/>
      <c r="J98" s="11"/>
      <c r="K98" s="11"/>
      <c r="L98" s="11"/>
      <c r="M98" s="11"/>
      <c r="N98" s="11"/>
      <c r="O98" s="11"/>
      <c r="P98" s="11"/>
      <c r="Q98" s="11"/>
      <c r="R98" s="1258"/>
      <c r="S98" s="263"/>
    </row>
    <row r="99" spans="1:19" ht="15.75" thickBot="1" x14ac:dyDescent="0.3">
      <c r="A99" s="62">
        <v>96</v>
      </c>
      <c r="C99" s="58"/>
      <c r="D99" s="194"/>
      <c r="E99" s="194"/>
      <c r="F99" s="194"/>
      <c r="G99" s="194"/>
      <c r="H99" s="1254"/>
      <c r="I99" s="21"/>
      <c r="J99" s="11"/>
      <c r="K99" s="11"/>
      <c r="L99" s="11"/>
      <c r="M99" s="11"/>
      <c r="N99" s="11"/>
      <c r="O99" s="11"/>
      <c r="P99" s="11"/>
      <c r="Q99" s="11"/>
      <c r="R99" s="1258"/>
      <c r="S99" s="26"/>
    </row>
  </sheetData>
  <mergeCells count="14">
    <mergeCell ref="F2:F3"/>
    <mergeCell ref="G2:G3"/>
    <mergeCell ref="C1:G1"/>
    <mergeCell ref="A2:A3"/>
    <mergeCell ref="B2:B3"/>
    <mergeCell ref="C2:C3"/>
    <mergeCell ref="D2:D3"/>
    <mergeCell ref="E2:E3"/>
    <mergeCell ref="I2:I3"/>
    <mergeCell ref="S1:S3"/>
    <mergeCell ref="H4:H99"/>
    <mergeCell ref="H2:H3"/>
    <mergeCell ref="R1:R99"/>
    <mergeCell ref="J2:Q2"/>
  </mergeCells>
  <dataValidations count="6">
    <dataValidation type="list" allowBlank="1" showInputMessage="1" showErrorMessage="1" sqref="F39 F9 F66 F5:F7">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E4:E66">
      <formula1>Type</formula1>
    </dataValidation>
    <dataValidation type="list" allowBlank="1" showInputMessage="1" showErrorMessage="1" sqref="F59 L4 F4">
      <formula1>" "</formula1>
    </dataValidation>
    <dataValidation type="list" allowBlank="1" showInputMessage="1" showErrorMessage="1" sqref="D4:D66">
      <formula1>INV</formula1>
    </dataValidation>
    <dataValidation type="list" allowBlank="1" showInputMessage="1" showErrorMessage="1" sqref="F54">
      <formula1>"0 - значение,16 - недостоверность,64 - имитация"</formula1>
    </dataValidation>
    <dataValidation type="list" allowBlank="1" showInputMessage="1" showErrorMessage="1" sqref="S17:S99">
      <formula1>IerarhiyaUr2</formula1>
    </dataValidation>
  </dataValidation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6">
    <tabColor rgb="FF92D050"/>
  </sheetPr>
  <dimension ref="A1:M986"/>
  <sheetViews>
    <sheetView zoomScale="85" zoomScaleNormal="85" workbookViewId="0">
      <selection activeCell="L59" sqref="L59"/>
    </sheetView>
  </sheetViews>
  <sheetFormatPr defaultColWidth="8.85546875" defaultRowHeight="15" outlineLevelRow="1" x14ac:dyDescent="0.25"/>
  <cols>
    <col min="1" max="1" width="5.5703125" style="3" bestFit="1" customWidth="1"/>
    <col min="2" max="2" width="10.7109375" style="3" bestFit="1" customWidth="1"/>
    <col min="3" max="3" width="5.5703125" style="3" bestFit="1" customWidth="1"/>
    <col min="4" max="4" width="6.7109375" style="3" bestFit="1" customWidth="1"/>
    <col min="5" max="5" width="52.7109375" style="562" bestFit="1" customWidth="1"/>
    <col min="6" max="6" width="9.85546875" style="562" bestFit="1" customWidth="1"/>
    <col min="7" max="7" width="10.7109375" style="262" customWidth="1"/>
    <col min="8" max="16384" width="8.85546875" style="262"/>
  </cols>
  <sheetData>
    <row r="1" spans="1:8" ht="30.75" thickBot="1" x14ac:dyDescent="0.3">
      <c r="A1" s="544" t="s">
        <v>0</v>
      </c>
      <c r="B1" s="547" t="s">
        <v>436</v>
      </c>
      <c r="C1" s="547" t="s">
        <v>437</v>
      </c>
      <c r="D1" s="547" t="s">
        <v>70</v>
      </c>
      <c r="E1" s="546" t="s">
        <v>1083</v>
      </c>
      <c r="F1" s="611" t="s">
        <v>1084</v>
      </c>
    </row>
    <row r="2" spans="1:8" x14ac:dyDescent="0.25">
      <c r="A2" s="612">
        <v>1</v>
      </c>
      <c r="B2" s="613"/>
      <c r="C2" s="614"/>
      <c r="D2" s="614"/>
      <c r="E2" s="551"/>
      <c r="F2" s="615"/>
      <c r="G2" s="1265" t="s">
        <v>1085</v>
      </c>
    </row>
    <row r="3" spans="1:8" x14ac:dyDescent="0.25">
      <c r="A3" s="616">
        <v>2</v>
      </c>
      <c r="B3" s="369"/>
      <c r="C3" s="617"/>
      <c r="D3" s="617"/>
      <c r="E3" s="556"/>
      <c r="F3" s="618"/>
      <c r="G3" s="1266"/>
    </row>
    <row r="4" spans="1:8" ht="14.45" hidden="1" customHeight="1" outlineLevel="1" x14ac:dyDescent="0.25">
      <c r="A4" s="616"/>
      <c r="B4" s="369"/>
      <c r="C4" s="617"/>
      <c r="D4" s="617"/>
      <c r="E4" s="556"/>
      <c r="F4" s="618"/>
      <c r="G4" s="1266"/>
    </row>
    <row r="5" spans="1:8" ht="14.45" hidden="1" customHeight="1" outlineLevel="1" x14ac:dyDescent="0.25">
      <c r="A5" s="616"/>
      <c r="B5" s="369"/>
      <c r="C5" s="617"/>
      <c r="D5" s="617"/>
      <c r="E5" s="556"/>
      <c r="F5" s="618"/>
      <c r="G5" s="1266"/>
    </row>
    <row r="6" spans="1:8" ht="14.45" hidden="1" customHeight="1" outlineLevel="1" x14ac:dyDescent="0.25">
      <c r="A6" s="616"/>
      <c r="B6" s="369"/>
      <c r="C6" s="617"/>
      <c r="D6" s="617"/>
      <c r="E6" s="556"/>
      <c r="F6" s="618"/>
      <c r="G6" s="1266"/>
    </row>
    <row r="7" spans="1:8" ht="14.45" hidden="1" customHeight="1" outlineLevel="1" x14ac:dyDescent="0.25">
      <c r="A7" s="616"/>
      <c r="B7" s="369"/>
      <c r="C7" s="617"/>
      <c r="D7" s="617"/>
      <c r="E7" s="556"/>
      <c r="F7" s="618"/>
      <c r="G7" s="1266"/>
    </row>
    <row r="8" spans="1:8" ht="14.45" hidden="1" customHeight="1" outlineLevel="1" x14ac:dyDescent="0.25">
      <c r="A8" s="616"/>
      <c r="B8" s="369"/>
      <c r="C8" s="617"/>
      <c r="D8" s="617"/>
      <c r="E8" s="556"/>
      <c r="F8" s="618"/>
      <c r="G8" s="1266"/>
      <c r="H8" s="619" t="s">
        <v>1086</v>
      </c>
    </row>
    <row r="9" spans="1:8" ht="14.45" hidden="1" customHeight="1" outlineLevel="1" x14ac:dyDescent="0.25">
      <c r="A9" s="616"/>
      <c r="B9" s="369"/>
      <c r="C9" s="617"/>
      <c r="D9" s="617"/>
      <c r="E9" s="556"/>
      <c r="F9" s="618"/>
      <c r="G9" s="1266"/>
    </row>
    <row r="10" spans="1:8" ht="14.45" hidden="1" customHeight="1" outlineLevel="1" x14ac:dyDescent="0.25">
      <c r="A10" s="616"/>
      <c r="B10" s="369"/>
      <c r="C10" s="617"/>
      <c r="D10" s="617"/>
      <c r="E10" s="556"/>
      <c r="F10" s="618"/>
      <c r="G10" s="1266"/>
    </row>
    <row r="11" spans="1:8" ht="14.45" hidden="1" customHeight="1" outlineLevel="1" x14ac:dyDescent="0.25">
      <c r="A11" s="616"/>
      <c r="B11" s="369"/>
      <c r="C11" s="617"/>
      <c r="D11" s="617"/>
      <c r="E11" s="556"/>
      <c r="F11" s="618"/>
      <c r="G11" s="1266"/>
    </row>
    <row r="12" spans="1:8" ht="14.45" hidden="1" customHeight="1" outlineLevel="1" x14ac:dyDescent="0.25">
      <c r="A12" s="616"/>
      <c r="B12" s="369"/>
      <c r="C12" s="617"/>
      <c r="D12" s="617"/>
      <c r="E12" s="556"/>
      <c r="F12" s="618"/>
      <c r="G12" s="1266"/>
    </row>
    <row r="13" spans="1:8" ht="14.45" hidden="1" customHeight="1" outlineLevel="1" x14ac:dyDescent="0.25">
      <c r="A13" s="616"/>
      <c r="B13" s="369"/>
      <c r="C13" s="617"/>
      <c r="D13" s="617"/>
      <c r="E13" s="556"/>
      <c r="F13" s="618"/>
      <c r="G13" s="1266"/>
    </row>
    <row r="14" spans="1:8" ht="14.45" hidden="1" customHeight="1" outlineLevel="1" x14ac:dyDescent="0.25">
      <c r="A14" s="616"/>
      <c r="B14" s="369"/>
      <c r="C14" s="617"/>
      <c r="D14" s="617"/>
      <c r="E14" s="556"/>
      <c r="F14" s="618"/>
      <c r="G14" s="1266"/>
    </row>
    <row r="15" spans="1:8" ht="14.45" hidden="1" customHeight="1" outlineLevel="1" x14ac:dyDescent="0.25">
      <c r="A15" s="616"/>
      <c r="B15" s="369"/>
      <c r="C15" s="617"/>
      <c r="D15" s="617"/>
      <c r="E15" s="556"/>
      <c r="F15" s="618"/>
      <c r="G15" s="1266"/>
    </row>
    <row r="16" spans="1:8" ht="14.45" hidden="1" customHeight="1" outlineLevel="1" x14ac:dyDescent="0.25">
      <c r="A16" s="616"/>
      <c r="B16" s="369"/>
      <c r="C16" s="617"/>
      <c r="D16" s="617"/>
      <c r="E16" s="556"/>
      <c r="F16" s="618"/>
      <c r="G16" s="1266"/>
    </row>
    <row r="17" spans="1:10" ht="14.45" hidden="1" customHeight="1" outlineLevel="1" x14ac:dyDescent="0.25">
      <c r="A17" s="616"/>
      <c r="B17" s="369"/>
      <c r="C17" s="617"/>
      <c r="D17" s="617"/>
      <c r="E17" s="556"/>
      <c r="F17" s="618"/>
      <c r="G17" s="1266"/>
    </row>
    <row r="18" spans="1:10" ht="14.45" hidden="1" customHeight="1" outlineLevel="1" x14ac:dyDescent="0.25">
      <c r="A18" s="616"/>
      <c r="B18" s="369"/>
      <c r="C18" s="617"/>
      <c r="D18" s="617"/>
      <c r="E18" s="556"/>
      <c r="F18" s="618"/>
      <c r="G18" s="1266"/>
    </row>
    <row r="19" spans="1:10" ht="14.45" hidden="1" customHeight="1" outlineLevel="1" x14ac:dyDescent="0.25">
      <c r="A19" s="616"/>
      <c r="B19" s="369"/>
      <c r="C19" s="617"/>
      <c r="D19" s="617"/>
      <c r="E19" s="556"/>
      <c r="F19" s="618"/>
      <c r="G19" s="1266"/>
    </row>
    <row r="20" spans="1:10" collapsed="1" x14ac:dyDescent="0.25">
      <c r="A20" s="616">
        <v>3</v>
      </c>
      <c r="B20" s="369"/>
      <c r="C20" s="617"/>
      <c r="D20" s="617"/>
      <c r="E20" s="556"/>
      <c r="F20" s="618"/>
      <c r="G20" s="1266"/>
    </row>
    <row r="21" spans="1:10" x14ac:dyDescent="0.25">
      <c r="A21" s="616">
        <v>4</v>
      </c>
      <c r="B21" s="369"/>
      <c r="C21" s="617"/>
      <c r="D21" s="617"/>
      <c r="E21" s="556"/>
      <c r="F21" s="618"/>
      <c r="G21" s="1266"/>
    </row>
    <row r="22" spans="1:10" x14ac:dyDescent="0.25">
      <c r="A22" s="616">
        <v>5</v>
      </c>
      <c r="B22" s="369"/>
      <c r="C22" s="617"/>
      <c r="D22" s="617"/>
      <c r="E22" s="556"/>
      <c r="F22" s="618"/>
      <c r="G22" s="1266"/>
    </row>
    <row r="23" spans="1:10" x14ac:dyDescent="0.25">
      <c r="A23" s="616">
        <v>6</v>
      </c>
      <c r="B23" s="369"/>
      <c r="C23" s="617"/>
      <c r="D23" s="617"/>
      <c r="E23" s="556"/>
      <c r="F23" s="618"/>
      <c r="G23" s="1266"/>
    </row>
    <row r="24" spans="1:10" x14ac:dyDescent="0.25">
      <c r="A24" s="616">
        <v>7</v>
      </c>
      <c r="B24" s="369"/>
      <c r="C24" s="617"/>
      <c r="D24" s="617"/>
      <c r="E24" s="556"/>
      <c r="F24" s="618"/>
      <c r="G24" s="1266"/>
    </row>
    <row r="25" spans="1:10" x14ac:dyDescent="0.25">
      <c r="A25" s="616">
        <v>8</v>
      </c>
      <c r="B25" s="369"/>
      <c r="C25" s="617"/>
      <c r="D25" s="617"/>
      <c r="E25" s="556"/>
      <c r="F25" s="618"/>
      <c r="G25" s="1266"/>
    </row>
    <row r="26" spans="1:10" x14ac:dyDescent="0.25">
      <c r="A26" s="616">
        <v>9</v>
      </c>
      <c r="B26" s="369"/>
      <c r="C26" s="617"/>
      <c r="D26" s="617"/>
      <c r="E26" s="556"/>
      <c r="F26" s="618"/>
      <c r="G26" s="1266"/>
    </row>
    <row r="27" spans="1:10" x14ac:dyDescent="0.25">
      <c r="A27" s="616">
        <v>10</v>
      </c>
      <c r="B27" s="369"/>
      <c r="C27" s="617"/>
      <c r="D27" s="617"/>
      <c r="E27" s="556"/>
      <c r="F27" s="618"/>
      <c r="G27" s="1266"/>
    </row>
    <row r="28" spans="1:10" ht="15.75" thickBot="1" x14ac:dyDescent="0.3">
      <c r="A28" s="620">
        <v>11</v>
      </c>
      <c r="B28" s="621"/>
      <c r="C28" s="610"/>
      <c r="D28" s="610"/>
      <c r="E28" s="622"/>
      <c r="F28" s="623"/>
      <c r="G28" s="1267"/>
    </row>
    <row r="29" spans="1:10" ht="14.45" customHeight="1" x14ac:dyDescent="0.25">
      <c r="A29" s="624">
        <v>12</v>
      </c>
      <c r="B29" s="493"/>
      <c r="C29" s="625"/>
      <c r="D29" s="625"/>
      <c r="E29" s="571"/>
      <c r="F29" s="626"/>
      <c r="G29" s="1268" t="s">
        <v>1087</v>
      </c>
    </row>
    <row r="30" spans="1:10" x14ac:dyDescent="0.25">
      <c r="A30" s="616">
        <v>13</v>
      </c>
      <c r="B30" s="369"/>
      <c r="C30" s="617"/>
      <c r="D30" s="617"/>
      <c r="E30" s="556"/>
      <c r="F30" s="618"/>
      <c r="G30" s="1269"/>
    </row>
    <row r="31" spans="1:10" hidden="1" outlineLevel="1" x14ac:dyDescent="0.25">
      <c r="A31" s="616"/>
      <c r="B31" s="369"/>
      <c r="C31" s="617"/>
      <c r="D31" s="617"/>
      <c r="E31" s="556"/>
      <c r="F31" s="618"/>
      <c r="G31" s="1269"/>
      <c r="J31" s="619"/>
    </row>
    <row r="32" spans="1:10" hidden="1" outlineLevel="1" x14ac:dyDescent="0.25">
      <c r="A32" s="616"/>
      <c r="B32" s="369"/>
      <c r="C32" s="617"/>
      <c r="D32" s="617"/>
      <c r="E32" s="556"/>
      <c r="F32" s="618"/>
      <c r="G32" s="1269"/>
    </row>
    <row r="33" spans="1:7" hidden="1" outlineLevel="1" x14ac:dyDescent="0.25">
      <c r="A33" s="616"/>
      <c r="B33" s="369"/>
      <c r="C33" s="617"/>
      <c r="D33" s="617"/>
      <c r="E33" s="556"/>
      <c r="F33" s="618"/>
      <c r="G33" s="1269"/>
    </row>
    <row r="34" spans="1:7" hidden="1" outlineLevel="1" x14ac:dyDescent="0.25">
      <c r="A34" s="616"/>
      <c r="B34" s="369"/>
      <c r="C34" s="617"/>
      <c r="D34" s="617"/>
      <c r="E34" s="556"/>
      <c r="F34" s="618"/>
      <c r="G34" s="1269"/>
    </row>
    <row r="35" spans="1:7" hidden="1" outlineLevel="1" x14ac:dyDescent="0.25">
      <c r="A35" s="616"/>
      <c r="B35" s="369"/>
      <c r="C35" s="617"/>
      <c r="D35" s="617"/>
      <c r="E35" s="556"/>
      <c r="F35" s="618"/>
      <c r="G35" s="1269"/>
    </row>
    <row r="36" spans="1:7" hidden="1" outlineLevel="1" x14ac:dyDescent="0.25">
      <c r="A36" s="616"/>
      <c r="B36" s="369"/>
      <c r="C36" s="617"/>
      <c r="D36" s="617"/>
      <c r="E36" s="556"/>
      <c r="F36" s="618"/>
      <c r="G36" s="1269"/>
    </row>
    <row r="37" spans="1:7" hidden="1" outlineLevel="1" x14ac:dyDescent="0.25">
      <c r="A37" s="616"/>
      <c r="B37" s="369"/>
      <c r="C37" s="617"/>
      <c r="D37" s="617"/>
      <c r="E37" s="556"/>
      <c r="F37" s="618"/>
      <c r="G37" s="1269"/>
    </row>
    <row r="38" spans="1:7" hidden="1" outlineLevel="1" x14ac:dyDescent="0.25">
      <c r="A38" s="616"/>
      <c r="B38" s="369"/>
      <c r="C38" s="617"/>
      <c r="D38" s="617"/>
      <c r="E38" s="556"/>
      <c r="F38" s="618"/>
      <c r="G38" s="1269"/>
    </row>
    <row r="39" spans="1:7" hidden="1" outlineLevel="1" x14ac:dyDescent="0.25">
      <c r="A39" s="616"/>
      <c r="B39" s="369"/>
      <c r="C39" s="617"/>
      <c r="D39" s="617"/>
      <c r="E39" s="556"/>
      <c r="F39" s="618"/>
      <c r="G39" s="1269"/>
    </row>
    <row r="40" spans="1:7" hidden="1" outlineLevel="1" x14ac:dyDescent="0.25">
      <c r="A40" s="616"/>
      <c r="B40" s="369"/>
      <c r="C40" s="617"/>
      <c r="D40" s="617"/>
      <c r="E40" s="556"/>
      <c r="F40" s="618"/>
      <c r="G40" s="1269"/>
    </row>
    <row r="41" spans="1:7" hidden="1" outlineLevel="1" x14ac:dyDescent="0.25">
      <c r="A41" s="616"/>
      <c r="B41" s="369"/>
      <c r="C41" s="617"/>
      <c r="D41" s="617"/>
      <c r="E41" s="556"/>
      <c r="F41" s="618"/>
      <c r="G41" s="1269"/>
    </row>
    <row r="42" spans="1:7" hidden="1" outlineLevel="1" x14ac:dyDescent="0.25">
      <c r="A42" s="616"/>
      <c r="B42" s="369"/>
      <c r="C42" s="617"/>
      <c r="D42" s="617"/>
      <c r="E42" s="556"/>
      <c r="F42" s="618"/>
      <c r="G42" s="1269"/>
    </row>
    <row r="43" spans="1:7" hidden="1" outlineLevel="1" x14ac:dyDescent="0.25">
      <c r="A43" s="616"/>
      <c r="B43" s="369"/>
      <c r="C43" s="617"/>
      <c r="D43" s="617"/>
      <c r="E43" s="556"/>
      <c r="F43" s="618"/>
      <c r="G43" s="1269"/>
    </row>
    <row r="44" spans="1:7" hidden="1" outlineLevel="1" x14ac:dyDescent="0.25">
      <c r="A44" s="616"/>
      <c r="B44" s="369"/>
      <c r="C44" s="617"/>
      <c r="D44" s="617"/>
      <c r="E44" s="556"/>
      <c r="F44" s="618"/>
      <c r="G44" s="1269"/>
    </row>
    <row r="45" spans="1:7" hidden="1" outlineLevel="1" x14ac:dyDescent="0.25">
      <c r="A45" s="616"/>
      <c r="B45" s="369"/>
      <c r="C45" s="617"/>
      <c r="D45" s="617"/>
      <c r="E45" s="556"/>
      <c r="F45" s="618"/>
      <c r="G45" s="1269"/>
    </row>
    <row r="46" spans="1:7" hidden="1" outlineLevel="1" x14ac:dyDescent="0.25">
      <c r="A46" s="616"/>
      <c r="B46" s="369"/>
      <c r="C46" s="617"/>
      <c r="D46" s="617"/>
      <c r="E46" s="556"/>
      <c r="F46" s="618"/>
      <c r="G46" s="1269"/>
    </row>
    <row r="47" spans="1:7" collapsed="1" x14ac:dyDescent="0.25">
      <c r="A47" s="616">
        <v>14</v>
      </c>
      <c r="B47" s="369"/>
      <c r="C47" s="617"/>
      <c r="D47" s="617"/>
      <c r="E47" s="556"/>
      <c r="F47" s="618"/>
      <c r="G47" s="1269"/>
    </row>
    <row r="48" spans="1:7" x14ac:dyDescent="0.25">
      <c r="A48" s="616">
        <v>15</v>
      </c>
      <c r="B48" s="369"/>
      <c r="C48" s="617"/>
      <c r="D48" s="617"/>
      <c r="E48" s="556"/>
      <c r="F48" s="618"/>
      <c r="G48" s="1269"/>
    </row>
    <row r="49" spans="1:13" x14ac:dyDescent="0.25">
      <c r="A49" s="616">
        <v>16</v>
      </c>
      <c r="B49" s="369"/>
      <c r="C49" s="617"/>
      <c r="D49" s="617"/>
      <c r="E49" s="556"/>
      <c r="F49" s="618"/>
      <c r="G49" s="1269"/>
    </row>
    <row r="50" spans="1:13" x14ac:dyDescent="0.25">
      <c r="A50" s="616">
        <v>17</v>
      </c>
      <c r="B50" s="369"/>
      <c r="C50" s="617"/>
      <c r="D50" s="617"/>
      <c r="E50" s="556"/>
      <c r="F50" s="618"/>
      <c r="G50" s="1269"/>
    </row>
    <row r="51" spans="1:13" x14ac:dyDescent="0.25">
      <c r="A51" s="616">
        <v>18</v>
      </c>
      <c r="B51" s="369"/>
      <c r="C51" s="617"/>
      <c r="D51" s="617"/>
      <c r="E51" s="556"/>
      <c r="F51" s="618"/>
      <c r="G51" s="1269"/>
    </row>
    <row r="52" spans="1:13" x14ac:dyDescent="0.25">
      <c r="A52" s="616">
        <v>19</v>
      </c>
      <c r="B52" s="369"/>
      <c r="C52" s="617"/>
      <c r="D52" s="617"/>
      <c r="E52" s="556"/>
      <c r="F52" s="618"/>
      <c r="G52" s="1269"/>
    </row>
    <row r="53" spans="1:13" x14ac:dyDescent="0.25">
      <c r="A53" s="616">
        <v>20</v>
      </c>
      <c r="B53" s="369"/>
      <c r="C53" s="617"/>
      <c r="D53" s="617"/>
      <c r="E53" s="556"/>
      <c r="F53" s="618"/>
      <c r="G53" s="1269"/>
    </row>
    <row r="54" spans="1:13" x14ac:dyDescent="0.25">
      <c r="A54" s="616">
        <v>21</v>
      </c>
      <c r="B54" s="369"/>
      <c r="C54" s="617"/>
      <c r="D54" s="617"/>
      <c r="E54" s="556"/>
      <c r="F54" s="618"/>
      <c r="G54" s="1269"/>
    </row>
    <row r="55" spans="1:13" ht="15.75" thickBot="1" x14ac:dyDescent="0.3">
      <c r="A55" s="627">
        <v>22</v>
      </c>
      <c r="B55" s="628"/>
      <c r="C55" s="629"/>
      <c r="D55" s="629"/>
      <c r="E55" s="630"/>
      <c r="F55" s="631"/>
      <c r="G55" s="1270"/>
    </row>
    <row r="56" spans="1:13" s="40" customFormat="1" x14ac:dyDescent="0.25">
      <c r="A56" s="3"/>
      <c r="B56" s="3"/>
      <c r="C56" s="3"/>
      <c r="D56" s="3"/>
      <c r="E56" s="562"/>
      <c r="F56" s="562"/>
      <c r="G56" s="262"/>
      <c r="H56" s="262"/>
      <c r="I56" s="262"/>
      <c r="J56" s="262"/>
      <c r="K56" s="262"/>
      <c r="L56" s="262"/>
      <c r="M56" s="262"/>
    </row>
    <row r="57" spans="1:13" s="40" customFormat="1" x14ac:dyDescent="0.25">
      <c r="A57" s="3"/>
      <c r="B57" s="3"/>
      <c r="C57" s="3"/>
      <c r="D57" s="3"/>
      <c r="E57" s="562"/>
      <c r="F57" s="562"/>
      <c r="G57" s="262"/>
      <c r="H57" s="262"/>
      <c r="I57" s="262"/>
      <c r="J57" s="262"/>
      <c r="K57" s="262"/>
      <c r="L57" s="262"/>
      <c r="M57" s="262"/>
    </row>
    <row r="58" spans="1:13" s="40" customFormat="1" x14ac:dyDescent="0.25">
      <c r="A58" s="3"/>
      <c r="B58" s="3"/>
      <c r="C58" s="3"/>
      <c r="D58" s="3"/>
      <c r="E58" s="562"/>
      <c r="F58" s="562"/>
      <c r="G58" s="262"/>
      <c r="H58" s="262"/>
      <c r="I58" s="262"/>
      <c r="J58" s="262"/>
      <c r="K58" s="262"/>
      <c r="L58" s="262"/>
      <c r="M58" s="262"/>
    </row>
    <row r="59" spans="1:13" s="40" customFormat="1" x14ac:dyDescent="0.25">
      <c r="A59" s="3"/>
      <c r="B59" s="3"/>
      <c r="C59" s="3"/>
      <c r="D59" s="3"/>
      <c r="E59" s="562"/>
      <c r="F59" s="562"/>
      <c r="G59" s="262"/>
      <c r="H59" s="262"/>
      <c r="I59" s="262"/>
      <c r="J59" s="262"/>
      <c r="K59" s="262"/>
      <c r="L59" s="262"/>
      <c r="M59" s="262"/>
    </row>
    <row r="60" spans="1:13" s="40" customFormat="1" x14ac:dyDescent="0.25">
      <c r="A60" s="3"/>
      <c r="B60" s="3"/>
      <c r="C60" s="3"/>
      <c r="D60" s="3"/>
      <c r="E60" s="562"/>
      <c r="F60" s="562"/>
      <c r="G60" s="262"/>
      <c r="H60" s="262"/>
      <c r="I60" s="262"/>
      <c r="J60" s="262"/>
      <c r="K60" s="262"/>
      <c r="L60" s="262"/>
      <c r="M60" s="262"/>
    </row>
    <row r="61" spans="1:13" s="40" customFormat="1" x14ac:dyDescent="0.25">
      <c r="A61" s="3"/>
      <c r="B61" s="3"/>
      <c r="C61" s="3"/>
      <c r="D61" s="3"/>
      <c r="E61" s="562"/>
      <c r="F61" s="562"/>
      <c r="G61" s="262"/>
      <c r="H61" s="262"/>
      <c r="I61" s="262"/>
      <c r="J61" s="262"/>
      <c r="K61" s="262"/>
      <c r="L61" s="262"/>
      <c r="M61" s="262"/>
    </row>
    <row r="62" spans="1:13" s="40" customFormat="1" x14ac:dyDescent="0.25">
      <c r="A62" s="3"/>
      <c r="B62" s="3"/>
      <c r="C62" s="3"/>
      <c r="D62" s="3"/>
      <c r="E62" s="562"/>
      <c r="F62" s="562"/>
      <c r="G62" s="262"/>
      <c r="H62" s="262"/>
      <c r="I62" s="262"/>
      <c r="J62" s="262"/>
      <c r="K62" s="262"/>
      <c r="L62" s="262"/>
      <c r="M62" s="262"/>
    </row>
    <row r="63" spans="1:13" s="40" customFormat="1" x14ac:dyDescent="0.25">
      <c r="A63" s="3"/>
      <c r="B63" s="3"/>
      <c r="C63" s="3"/>
      <c r="D63" s="3"/>
      <c r="E63" s="562"/>
      <c r="F63" s="562"/>
      <c r="G63" s="262"/>
      <c r="H63" s="262"/>
      <c r="I63" s="262"/>
      <c r="J63" s="262"/>
      <c r="K63" s="262"/>
      <c r="L63" s="262"/>
      <c r="M63" s="262"/>
    </row>
    <row r="64" spans="1:13" s="40" customFormat="1" x14ac:dyDescent="0.25">
      <c r="A64" s="3"/>
      <c r="B64" s="3"/>
      <c r="C64" s="3"/>
      <c r="D64" s="3"/>
      <c r="E64" s="562"/>
      <c r="F64" s="562"/>
      <c r="G64" s="262"/>
      <c r="H64" s="262"/>
      <c r="I64" s="262"/>
      <c r="J64" s="262"/>
      <c r="K64" s="262"/>
      <c r="L64" s="262"/>
      <c r="M64" s="262"/>
    </row>
    <row r="65" spans="1:13" s="40" customFormat="1" x14ac:dyDescent="0.25">
      <c r="A65" s="3"/>
      <c r="B65" s="3"/>
      <c r="C65" s="3"/>
      <c r="D65" s="3"/>
      <c r="E65" s="562"/>
      <c r="F65" s="562"/>
      <c r="G65" s="262"/>
      <c r="H65" s="262"/>
      <c r="I65" s="262"/>
      <c r="J65" s="262"/>
      <c r="K65" s="262"/>
      <c r="L65" s="262"/>
      <c r="M65" s="262"/>
    </row>
    <row r="66" spans="1:13" s="40" customFormat="1" x14ac:dyDescent="0.25">
      <c r="A66" s="3"/>
      <c r="B66" s="3"/>
      <c r="C66" s="3"/>
      <c r="D66" s="3"/>
      <c r="E66" s="562"/>
      <c r="F66" s="562"/>
      <c r="G66" s="262"/>
      <c r="H66" s="262"/>
      <c r="I66" s="262"/>
      <c r="J66" s="262"/>
      <c r="K66" s="262"/>
      <c r="L66" s="262"/>
      <c r="M66" s="262"/>
    </row>
    <row r="67" spans="1:13" s="40" customFormat="1" x14ac:dyDescent="0.25">
      <c r="A67" s="3"/>
      <c r="B67" s="3"/>
      <c r="C67" s="3"/>
      <c r="D67" s="3"/>
      <c r="E67" s="562"/>
      <c r="F67" s="562"/>
      <c r="G67" s="262"/>
      <c r="H67" s="262"/>
      <c r="I67" s="262"/>
      <c r="J67" s="262"/>
      <c r="K67" s="262"/>
      <c r="L67" s="262"/>
      <c r="M67" s="262"/>
    </row>
    <row r="68" spans="1:13" s="40" customFormat="1" x14ac:dyDescent="0.25">
      <c r="A68" s="3"/>
      <c r="B68" s="3"/>
      <c r="C68" s="3"/>
      <c r="D68" s="3"/>
      <c r="E68" s="562"/>
      <c r="F68" s="562"/>
      <c r="G68" s="262"/>
      <c r="H68" s="262"/>
      <c r="I68" s="262"/>
      <c r="J68" s="262"/>
      <c r="K68" s="262"/>
      <c r="L68" s="262"/>
      <c r="M68" s="262"/>
    </row>
    <row r="69" spans="1:13" s="40" customFormat="1" x14ac:dyDescent="0.25">
      <c r="A69" s="3"/>
      <c r="B69" s="3"/>
      <c r="C69" s="3"/>
      <c r="D69" s="3"/>
      <c r="E69" s="562"/>
      <c r="F69" s="562"/>
      <c r="G69" s="262"/>
      <c r="H69" s="262"/>
      <c r="I69" s="262"/>
      <c r="J69" s="262"/>
      <c r="K69" s="262"/>
      <c r="L69" s="262"/>
      <c r="M69" s="262"/>
    </row>
    <row r="70" spans="1:13" s="40" customFormat="1" x14ac:dyDescent="0.25">
      <c r="A70" s="3"/>
      <c r="B70" s="3"/>
      <c r="C70" s="3"/>
      <c r="D70" s="3"/>
      <c r="E70" s="562"/>
      <c r="F70" s="562"/>
      <c r="G70" s="262"/>
      <c r="H70" s="262"/>
      <c r="I70" s="262"/>
      <c r="J70" s="262"/>
      <c r="K70" s="262"/>
      <c r="L70" s="262"/>
      <c r="M70" s="262"/>
    </row>
    <row r="71" spans="1:13" s="40" customFormat="1" x14ac:dyDescent="0.25">
      <c r="A71" s="3"/>
      <c r="B71" s="3"/>
      <c r="C71" s="3"/>
      <c r="D71" s="3"/>
      <c r="E71" s="562"/>
      <c r="F71" s="562"/>
      <c r="G71" s="262"/>
      <c r="H71" s="262"/>
      <c r="I71" s="262"/>
      <c r="J71" s="262"/>
      <c r="K71" s="262"/>
      <c r="L71" s="262"/>
      <c r="M71" s="262"/>
    </row>
    <row r="72" spans="1:13" s="40" customFormat="1" x14ac:dyDescent="0.25">
      <c r="A72" s="3"/>
      <c r="B72" s="3"/>
      <c r="C72" s="3"/>
      <c r="D72" s="3"/>
      <c r="E72" s="562"/>
      <c r="F72" s="562"/>
      <c r="G72" s="262"/>
      <c r="H72" s="262"/>
      <c r="I72" s="262"/>
      <c r="J72" s="262"/>
      <c r="K72" s="262"/>
      <c r="L72" s="262"/>
      <c r="M72" s="262"/>
    </row>
    <row r="73" spans="1:13" s="40" customFormat="1" x14ac:dyDescent="0.25">
      <c r="A73" s="3"/>
      <c r="B73" s="3"/>
      <c r="C73" s="3"/>
      <c r="D73" s="3"/>
      <c r="E73" s="562"/>
      <c r="F73" s="562"/>
      <c r="G73" s="262"/>
      <c r="H73" s="262"/>
      <c r="I73" s="262"/>
      <c r="J73" s="262"/>
      <c r="K73" s="262"/>
      <c r="L73" s="262"/>
      <c r="M73" s="262"/>
    </row>
    <row r="74" spans="1:13" s="40" customFormat="1" x14ac:dyDescent="0.25">
      <c r="A74" s="3"/>
      <c r="B74" s="3"/>
      <c r="C74" s="3"/>
      <c r="D74" s="3"/>
      <c r="E74" s="562"/>
      <c r="F74" s="562"/>
      <c r="G74" s="262"/>
      <c r="H74" s="262"/>
      <c r="I74" s="262"/>
      <c r="J74" s="262"/>
      <c r="K74" s="262"/>
      <c r="L74" s="262"/>
      <c r="M74" s="262"/>
    </row>
    <row r="75" spans="1:13" s="40" customFormat="1" x14ac:dyDescent="0.25">
      <c r="A75" s="3"/>
      <c r="B75" s="3"/>
      <c r="C75" s="3"/>
      <c r="D75" s="3"/>
      <c r="E75" s="562"/>
      <c r="F75" s="562"/>
      <c r="G75" s="262"/>
      <c r="H75" s="262"/>
      <c r="I75" s="262"/>
      <c r="J75" s="262"/>
      <c r="K75" s="262"/>
      <c r="L75" s="262"/>
      <c r="M75" s="262"/>
    </row>
    <row r="76" spans="1:13" s="40" customFormat="1" x14ac:dyDescent="0.25">
      <c r="A76" s="3"/>
      <c r="B76" s="3"/>
      <c r="C76" s="3"/>
      <c r="D76" s="3"/>
      <c r="E76" s="562"/>
      <c r="F76" s="562"/>
      <c r="G76" s="262"/>
      <c r="H76" s="262"/>
      <c r="I76" s="262"/>
      <c r="J76" s="262"/>
      <c r="K76" s="262"/>
      <c r="L76" s="262"/>
      <c r="M76" s="262"/>
    </row>
    <row r="77" spans="1:13" s="40" customFormat="1" x14ac:dyDescent="0.25">
      <c r="A77" s="3"/>
      <c r="B77" s="3"/>
      <c r="C77" s="3"/>
      <c r="D77" s="3"/>
      <c r="E77" s="562"/>
      <c r="F77" s="562"/>
      <c r="G77" s="262"/>
      <c r="H77" s="262"/>
      <c r="I77" s="262"/>
      <c r="J77" s="262"/>
      <c r="K77" s="262"/>
      <c r="L77" s="262"/>
      <c r="M77" s="262"/>
    </row>
    <row r="78" spans="1:13" s="40" customFormat="1" x14ac:dyDescent="0.25">
      <c r="A78" s="3"/>
      <c r="B78" s="3"/>
      <c r="C78" s="3"/>
      <c r="D78" s="3"/>
      <c r="E78" s="562"/>
      <c r="F78" s="562"/>
      <c r="G78" s="262"/>
      <c r="H78" s="262"/>
      <c r="I78" s="262"/>
      <c r="J78" s="262"/>
      <c r="K78" s="262"/>
      <c r="L78" s="262"/>
      <c r="M78" s="262"/>
    </row>
    <row r="79" spans="1:13" s="40" customFormat="1" x14ac:dyDescent="0.25">
      <c r="A79" s="3"/>
      <c r="B79" s="3"/>
      <c r="C79" s="3"/>
      <c r="D79" s="3"/>
      <c r="E79" s="562"/>
      <c r="F79" s="562"/>
      <c r="G79" s="262"/>
      <c r="H79" s="262"/>
      <c r="I79" s="262"/>
      <c r="J79" s="262"/>
      <c r="K79" s="262"/>
      <c r="L79" s="262"/>
      <c r="M79" s="262"/>
    </row>
    <row r="80" spans="1:13" s="40" customFormat="1" x14ac:dyDescent="0.25">
      <c r="A80" s="3"/>
      <c r="B80" s="3"/>
      <c r="C80" s="3"/>
      <c r="D80" s="3"/>
      <c r="E80" s="562"/>
      <c r="F80" s="562"/>
      <c r="G80" s="262"/>
      <c r="H80" s="262"/>
      <c r="I80" s="262"/>
      <c r="J80" s="262"/>
      <c r="K80" s="262"/>
      <c r="L80" s="262"/>
      <c r="M80" s="262"/>
    </row>
    <row r="81" spans="1:13" s="40" customFormat="1" x14ac:dyDescent="0.25">
      <c r="A81" s="3"/>
      <c r="B81" s="3"/>
      <c r="C81" s="3"/>
      <c r="D81" s="3"/>
      <c r="E81" s="562"/>
      <c r="F81" s="562"/>
      <c r="G81" s="262"/>
      <c r="H81" s="262"/>
      <c r="I81" s="262"/>
      <c r="J81" s="262"/>
      <c r="K81" s="262"/>
      <c r="L81" s="262"/>
      <c r="M81" s="262"/>
    </row>
    <row r="82" spans="1:13" s="40" customFormat="1" x14ac:dyDescent="0.25">
      <c r="A82" s="3"/>
      <c r="B82" s="3"/>
      <c r="C82" s="3"/>
      <c r="D82" s="3"/>
      <c r="E82" s="562"/>
      <c r="F82" s="562"/>
      <c r="G82" s="262"/>
      <c r="H82" s="262"/>
      <c r="I82" s="262"/>
      <c r="J82" s="262"/>
      <c r="K82" s="262"/>
      <c r="L82" s="262"/>
      <c r="M82" s="262"/>
    </row>
    <row r="83" spans="1:13" s="40" customFormat="1" x14ac:dyDescent="0.25">
      <c r="A83" s="3"/>
      <c r="B83" s="3"/>
      <c r="C83" s="3"/>
      <c r="D83" s="3"/>
      <c r="E83" s="562"/>
      <c r="F83" s="562"/>
      <c r="G83" s="262"/>
      <c r="H83" s="262"/>
      <c r="I83" s="262"/>
      <c r="J83" s="262"/>
      <c r="K83" s="262"/>
      <c r="L83" s="262"/>
      <c r="M83" s="262"/>
    </row>
    <row r="84" spans="1:13" s="40" customFormat="1" x14ac:dyDescent="0.25">
      <c r="A84" s="3"/>
      <c r="B84" s="3"/>
      <c r="C84" s="3"/>
      <c r="D84" s="3"/>
      <c r="E84" s="562"/>
      <c r="F84" s="562"/>
      <c r="G84" s="262"/>
      <c r="H84" s="262"/>
      <c r="I84" s="262"/>
      <c r="J84" s="262"/>
      <c r="K84" s="262"/>
      <c r="L84" s="262"/>
      <c r="M84" s="262"/>
    </row>
    <row r="85" spans="1:13" s="40" customFormat="1" x14ac:dyDescent="0.25">
      <c r="A85" s="3"/>
      <c r="B85" s="3"/>
      <c r="C85" s="3"/>
      <c r="D85" s="3"/>
      <c r="E85" s="562"/>
      <c r="F85" s="562"/>
      <c r="G85" s="262"/>
      <c r="H85" s="262"/>
      <c r="I85" s="262"/>
      <c r="J85" s="262"/>
      <c r="K85" s="262"/>
      <c r="L85" s="262"/>
      <c r="M85" s="262"/>
    </row>
    <row r="86" spans="1:13" s="40" customFormat="1" x14ac:dyDescent="0.25">
      <c r="A86" s="3"/>
      <c r="B86" s="3"/>
      <c r="C86" s="3"/>
      <c r="D86" s="3"/>
      <c r="E86" s="562"/>
      <c r="F86" s="562"/>
      <c r="G86" s="262"/>
      <c r="H86" s="262"/>
      <c r="I86" s="262"/>
      <c r="J86" s="262"/>
      <c r="K86" s="262"/>
      <c r="L86" s="262"/>
      <c r="M86" s="262"/>
    </row>
    <row r="87" spans="1:13" s="40" customFormat="1" x14ac:dyDescent="0.25">
      <c r="A87" s="3"/>
      <c r="B87" s="3"/>
      <c r="C87" s="3"/>
      <c r="D87" s="3"/>
      <c r="E87" s="562"/>
      <c r="F87" s="562"/>
      <c r="G87" s="262"/>
      <c r="H87" s="262"/>
      <c r="I87" s="262"/>
      <c r="J87" s="262"/>
      <c r="K87" s="262"/>
      <c r="L87" s="262"/>
      <c r="M87" s="262"/>
    </row>
    <row r="88" spans="1:13" s="40" customFormat="1" x14ac:dyDescent="0.25">
      <c r="A88" s="3"/>
      <c r="B88" s="3"/>
      <c r="C88" s="3"/>
      <c r="D88" s="3"/>
      <c r="E88" s="562"/>
      <c r="F88" s="562"/>
      <c r="G88" s="262"/>
      <c r="H88" s="262"/>
      <c r="I88" s="262"/>
      <c r="J88" s="262"/>
      <c r="K88" s="262"/>
      <c r="L88" s="262"/>
      <c r="M88" s="262"/>
    </row>
    <row r="89" spans="1:13" s="40" customFormat="1" x14ac:dyDescent="0.25">
      <c r="A89" s="3"/>
      <c r="B89" s="3"/>
      <c r="C89" s="3"/>
      <c r="D89" s="3"/>
      <c r="E89" s="562"/>
      <c r="F89" s="562"/>
      <c r="G89" s="262"/>
      <c r="H89" s="262"/>
      <c r="I89" s="262"/>
      <c r="J89" s="262"/>
      <c r="K89" s="262"/>
      <c r="L89" s="262"/>
      <c r="M89" s="262"/>
    </row>
    <row r="90" spans="1:13" s="40" customFormat="1" x14ac:dyDescent="0.25">
      <c r="A90" s="3"/>
      <c r="B90" s="3"/>
      <c r="C90" s="3"/>
      <c r="D90" s="3"/>
      <c r="E90" s="562"/>
      <c r="F90" s="562"/>
      <c r="G90" s="262"/>
      <c r="H90" s="262"/>
      <c r="I90" s="262"/>
      <c r="J90" s="262"/>
      <c r="K90" s="262"/>
      <c r="L90" s="262"/>
      <c r="M90" s="262"/>
    </row>
    <row r="91" spans="1:13" s="40" customFormat="1" x14ac:dyDescent="0.25">
      <c r="A91" s="3"/>
      <c r="B91" s="3"/>
      <c r="C91" s="3"/>
      <c r="D91" s="3"/>
      <c r="E91" s="562"/>
      <c r="F91" s="562"/>
      <c r="G91" s="262"/>
      <c r="H91" s="262"/>
      <c r="I91" s="262"/>
      <c r="J91" s="262"/>
      <c r="K91" s="262"/>
      <c r="L91" s="262"/>
      <c r="M91" s="262"/>
    </row>
    <row r="92" spans="1:13" s="40" customFormat="1" x14ac:dyDescent="0.25">
      <c r="A92" s="3"/>
      <c r="B92" s="3"/>
      <c r="C92" s="3"/>
      <c r="D92" s="3"/>
      <c r="E92" s="562"/>
      <c r="F92" s="562"/>
      <c r="G92" s="262"/>
      <c r="H92" s="262"/>
      <c r="I92" s="262"/>
      <c r="J92" s="262"/>
      <c r="K92" s="262"/>
      <c r="L92" s="262"/>
      <c r="M92" s="262"/>
    </row>
    <row r="93" spans="1:13" s="40" customFormat="1" x14ac:dyDescent="0.25">
      <c r="A93" s="3"/>
      <c r="B93" s="3"/>
      <c r="C93" s="3"/>
      <c r="D93" s="3"/>
      <c r="E93" s="562"/>
      <c r="F93" s="562"/>
      <c r="G93" s="262"/>
      <c r="H93" s="262"/>
      <c r="I93" s="262"/>
      <c r="J93" s="262"/>
      <c r="K93" s="262"/>
      <c r="L93" s="262"/>
      <c r="M93" s="262"/>
    </row>
    <row r="94" spans="1:13" s="40" customFormat="1" x14ac:dyDescent="0.25">
      <c r="A94" s="3"/>
      <c r="B94" s="3"/>
      <c r="C94" s="3"/>
      <c r="D94" s="3"/>
      <c r="E94" s="562"/>
      <c r="F94" s="562"/>
      <c r="G94" s="262"/>
      <c r="H94" s="262"/>
      <c r="I94" s="262"/>
      <c r="J94" s="262"/>
      <c r="K94" s="262"/>
      <c r="L94" s="262"/>
      <c r="M94" s="262"/>
    </row>
    <row r="95" spans="1:13" s="40" customFormat="1" x14ac:dyDescent="0.25">
      <c r="A95" s="3"/>
      <c r="B95" s="3"/>
      <c r="C95" s="3"/>
      <c r="D95" s="3"/>
      <c r="E95" s="562"/>
      <c r="F95" s="562"/>
      <c r="G95" s="262"/>
      <c r="H95" s="262"/>
      <c r="I95" s="262"/>
      <c r="J95" s="262"/>
      <c r="K95" s="262"/>
      <c r="L95" s="262"/>
      <c r="M95" s="262"/>
    </row>
    <row r="96" spans="1:13" s="40" customFormat="1" x14ac:dyDescent="0.25">
      <c r="A96" s="3"/>
      <c r="B96" s="3"/>
      <c r="C96" s="3"/>
      <c r="D96" s="3"/>
      <c r="E96" s="562"/>
      <c r="F96" s="562"/>
      <c r="G96" s="262"/>
      <c r="H96" s="262"/>
      <c r="I96" s="262"/>
      <c r="J96" s="262"/>
      <c r="K96" s="262"/>
      <c r="L96" s="262"/>
      <c r="M96" s="262"/>
    </row>
    <row r="97" spans="1:13" s="40" customFormat="1" x14ac:dyDescent="0.25">
      <c r="A97" s="3"/>
      <c r="B97" s="3"/>
      <c r="C97" s="3"/>
      <c r="D97" s="3"/>
      <c r="E97" s="562"/>
      <c r="F97" s="562"/>
      <c r="G97" s="262"/>
      <c r="H97" s="262"/>
      <c r="I97" s="262"/>
      <c r="J97" s="262"/>
      <c r="K97" s="262"/>
      <c r="L97" s="262"/>
      <c r="M97" s="262"/>
    </row>
    <row r="98" spans="1:13" s="40" customFormat="1" x14ac:dyDescent="0.25">
      <c r="A98" s="3"/>
      <c r="B98" s="3"/>
      <c r="C98" s="3"/>
      <c r="D98" s="3"/>
      <c r="E98" s="562"/>
      <c r="F98" s="562"/>
      <c r="G98" s="262"/>
      <c r="H98" s="262"/>
      <c r="I98" s="262"/>
      <c r="J98" s="262"/>
      <c r="K98" s="262"/>
      <c r="L98" s="262"/>
      <c r="M98" s="262"/>
    </row>
    <row r="99" spans="1:13" s="40" customFormat="1" x14ac:dyDescent="0.25">
      <c r="A99" s="3"/>
      <c r="B99" s="3"/>
      <c r="C99" s="3"/>
      <c r="D99" s="3"/>
      <c r="E99" s="562"/>
      <c r="F99" s="562"/>
      <c r="G99" s="262"/>
      <c r="H99" s="262"/>
      <c r="I99" s="262"/>
      <c r="J99" s="262"/>
      <c r="K99" s="262"/>
      <c r="L99" s="262"/>
      <c r="M99" s="262"/>
    </row>
    <row r="100" spans="1:13" s="40" customFormat="1" x14ac:dyDescent="0.25">
      <c r="A100" s="3"/>
      <c r="B100" s="3"/>
      <c r="C100" s="3"/>
      <c r="D100" s="3"/>
      <c r="E100" s="562"/>
      <c r="F100" s="562"/>
      <c r="G100" s="262"/>
      <c r="H100" s="262"/>
      <c r="I100" s="262"/>
      <c r="J100" s="262"/>
      <c r="K100" s="262"/>
      <c r="L100" s="262"/>
      <c r="M100" s="262"/>
    </row>
    <row r="101" spans="1:13" s="40" customFormat="1" x14ac:dyDescent="0.25">
      <c r="A101" s="3"/>
      <c r="B101" s="3"/>
      <c r="C101" s="3"/>
      <c r="D101" s="3"/>
      <c r="E101" s="562"/>
      <c r="F101" s="562"/>
      <c r="G101" s="262"/>
      <c r="H101" s="262"/>
      <c r="I101" s="262"/>
      <c r="J101" s="262"/>
      <c r="K101" s="262"/>
      <c r="L101" s="262"/>
      <c r="M101" s="262"/>
    </row>
    <row r="102" spans="1:13" s="40" customFormat="1" x14ac:dyDescent="0.25">
      <c r="A102" s="3"/>
      <c r="B102" s="3"/>
      <c r="C102" s="3"/>
      <c r="D102" s="3"/>
      <c r="E102" s="562"/>
      <c r="F102" s="562"/>
      <c r="G102" s="262"/>
      <c r="H102" s="262"/>
      <c r="I102" s="262"/>
      <c r="J102" s="262"/>
      <c r="K102" s="262"/>
      <c r="L102" s="262"/>
      <c r="M102" s="262"/>
    </row>
    <row r="103" spans="1:13" s="40" customFormat="1" x14ac:dyDescent="0.25">
      <c r="A103" s="3"/>
      <c r="B103" s="3"/>
      <c r="C103" s="3"/>
      <c r="D103" s="3"/>
      <c r="E103" s="562"/>
      <c r="F103" s="562"/>
      <c r="G103" s="262"/>
      <c r="H103" s="262"/>
      <c r="I103" s="262"/>
      <c r="J103" s="262"/>
      <c r="K103" s="262"/>
      <c r="L103" s="262"/>
      <c r="M103" s="262"/>
    </row>
    <row r="104" spans="1:13" s="40" customFormat="1" x14ac:dyDescent="0.25">
      <c r="A104" s="3"/>
      <c r="B104" s="3"/>
      <c r="C104" s="3"/>
      <c r="D104" s="3"/>
      <c r="E104" s="562"/>
      <c r="F104" s="562"/>
      <c r="G104" s="262"/>
      <c r="H104" s="262"/>
      <c r="I104" s="262"/>
      <c r="J104" s="262"/>
      <c r="K104" s="262"/>
      <c r="L104" s="262"/>
      <c r="M104" s="262"/>
    </row>
    <row r="105" spans="1:13" s="40" customFormat="1" x14ac:dyDescent="0.25">
      <c r="A105" s="3"/>
      <c r="B105" s="3"/>
      <c r="C105" s="3"/>
      <c r="D105" s="3"/>
      <c r="E105" s="562"/>
      <c r="F105" s="562"/>
      <c r="G105" s="262"/>
      <c r="H105" s="262"/>
      <c r="I105" s="262"/>
      <c r="J105" s="262"/>
      <c r="K105" s="262"/>
      <c r="L105" s="262"/>
      <c r="M105" s="262"/>
    </row>
    <row r="106" spans="1:13" s="40" customFormat="1" x14ac:dyDescent="0.25">
      <c r="A106" s="3"/>
      <c r="B106" s="3"/>
      <c r="C106" s="3"/>
      <c r="D106" s="3"/>
      <c r="E106" s="562"/>
      <c r="F106" s="562"/>
      <c r="G106" s="262"/>
      <c r="H106" s="262"/>
      <c r="I106" s="262"/>
      <c r="J106" s="262"/>
      <c r="K106" s="262"/>
      <c r="L106" s="262"/>
      <c r="M106" s="262"/>
    </row>
    <row r="107" spans="1:13" s="40" customFormat="1" x14ac:dyDescent="0.25">
      <c r="A107" s="3"/>
      <c r="B107" s="3"/>
      <c r="C107" s="3"/>
      <c r="D107" s="3"/>
      <c r="E107" s="562"/>
      <c r="F107" s="562"/>
      <c r="G107" s="262"/>
      <c r="H107" s="262"/>
      <c r="I107" s="262"/>
      <c r="J107" s="262"/>
      <c r="K107" s="262"/>
      <c r="L107" s="262"/>
      <c r="M107" s="262"/>
    </row>
    <row r="108" spans="1:13" s="40" customFormat="1" x14ac:dyDescent="0.25">
      <c r="A108" s="3"/>
      <c r="B108" s="3"/>
      <c r="C108" s="3"/>
      <c r="D108" s="3"/>
      <c r="E108" s="562"/>
      <c r="F108" s="562"/>
      <c r="G108" s="262"/>
      <c r="H108" s="262"/>
      <c r="I108" s="262"/>
      <c r="J108" s="262"/>
      <c r="K108" s="262"/>
      <c r="L108" s="262"/>
      <c r="M108" s="262"/>
    </row>
    <row r="109" spans="1:13" s="40" customFormat="1" x14ac:dyDescent="0.25">
      <c r="A109" s="3"/>
      <c r="B109" s="3"/>
      <c r="C109" s="3"/>
      <c r="D109" s="3"/>
      <c r="E109" s="562"/>
      <c r="F109" s="562"/>
      <c r="G109" s="262"/>
      <c r="H109" s="262"/>
      <c r="I109" s="262"/>
      <c r="J109" s="262"/>
      <c r="K109" s="262"/>
      <c r="L109" s="262"/>
      <c r="M109" s="262"/>
    </row>
    <row r="110" spans="1:13" s="40" customFormat="1" x14ac:dyDescent="0.25">
      <c r="A110" s="3"/>
      <c r="B110" s="3"/>
      <c r="C110" s="3"/>
      <c r="D110" s="3"/>
      <c r="E110" s="562"/>
      <c r="F110" s="562"/>
      <c r="G110" s="262"/>
      <c r="H110" s="262"/>
      <c r="I110" s="262"/>
      <c r="J110" s="262"/>
      <c r="K110" s="262"/>
      <c r="L110" s="262"/>
      <c r="M110" s="262"/>
    </row>
    <row r="111" spans="1:13" s="40" customFormat="1" x14ac:dyDescent="0.25">
      <c r="A111" s="3"/>
      <c r="B111" s="3"/>
      <c r="C111" s="3"/>
      <c r="D111" s="3"/>
      <c r="E111" s="562"/>
      <c r="F111" s="562"/>
      <c r="G111" s="262"/>
      <c r="H111" s="262"/>
      <c r="I111" s="262"/>
      <c r="J111" s="262"/>
      <c r="K111" s="262"/>
      <c r="L111" s="262"/>
      <c r="M111" s="262"/>
    </row>
    <row r="112" spans="1:13" s="40" customFormat="1" x14ac:dyDescent="0.25">
      <c r="A112" s="3"/>
      <c r="B112" s="3"/>
      <c r="C112" s="3"/>
      <c r="D112" s="3"/>
      <c r="E112" s="562"/>
      <c r="F112" s="562"/>
      <c r="G112" s="262"/>
      <c r="H112" s="262"/>
      <c r="I112" s="262"/>
      <c r="J112" s="262"/>
      <c r="K112" s="262"/>
      <c r="L112" s="262"/>
      <c r="M112" s="262"/>
    </row>
    <row r="113" spans="1:13" s="40" customFormat="1" x14ac:dyDescent="0.25">
      <c r="A113" s="3"/>
      <c r="B113" s="3"/>
      <c r="C113" s="3"/>
      <c r="D113" s="3"/>
      <c r="E113" s="562"/>
      <c r="F113" s="562"/>
      <c r="G113" s="262"/>
      <c r="H113" s="262"/>
      <c r="I113" s="262"/>
      <c r="J113" s="262"/>
      <c r="K113" s="262"/>
      <c r="L113" s="262"/>
      <c r="M113" s="262"/>
    </row>
    <row r="114" spans="1:13" s="40" customFormat="1" x14ac:dyDescent="0.25">
      <c r="A114" s="3"/>
      <c r="B114" s="3"/>
      <c r="C114" s="3"/>
      <c r="D114" s="3"/>
      <c r="E114" s="562"/>
      <c r="F114" s="562"/>
      <c r="G114" s="262"/>
      <c r="H114" s="262"/>
      <c r="I114" s="262"/>
      <c r="J114" s="262"/>
      <c r="K114" s="262"/>
      <c r="L114" s="262"/>
      <c r="M114" s="262"/>
    </row>
    <row r="115" spans="1:13" s="40" customFormat="1" x14ac:dyDescent="0.25">
      <c r="A115" s="3"/>
      <c r="B115" s="3"/>
      <c r="C115" s="3"/>
      <c r="D115" s="3"/>
      <c r="E115" s="562"/>
      <c r="F115" s="562"/>
      <c r="G115" s="262"/>
      <c r="H115" s="262"/>
      <c r="I115" s="262"/>
      <c r="J115" s="262"/>
      <c r="K115" s="262"/>
      <c r="L115" s="262"/>
      <c r="M115" s="262"/>
    </row>
    <row r="116" spans="1:13" s="40" customFormat="1" x14ac:dyDescent="0.25">
      <c r="A116" s="3"/>
      <c r="B116" s="3"/>
      <c r="C116" s="3"/>
      <c r="D116" s="3"/>
      <c r="E116" s="562"/>
      <c r="F116" s="562"/>
      <c r="G116" s="262"/>
      <c r="H116" s="262"/>
      <c r="I116" s="262"/>
      <c r="J116" s="262"/>
      <c r="K116" s="262"/>
      <c r="L116" s="262"/>
      <c r="M116" s="262"/>
    </row>
    <row r="117" spans="1:13" s="40" customFormat="1" x14ac:dyDescent="0.25">
      <c r="A117" s="3"/>
      <c r="B117" s="3"/>
      <c r="C117" s="3"/>
      <c r="D117" s="3"/>
      <c r="E117" s="562"/>
      <c r="F117" s="562"/>
      <c r="G117" s="262"/>
      <c r="H117" s="262"/>
      <c r="I117" s="262"/>
      <c r="J117" s="262"/>
      <c r="K117" s="262"/>
      <c r="L117" s="262"/>
      <c r="M117" s="262"/>
    </row>
    <row r="118" spans="1:13" s="40" customFormat="1" x14ac:dyDescent="0.25">
      <c r="A118" s="3"/>
      <c r="B118" s="3"/>
      <c r="C118" s="3"/>
      <c r="D118" s="3"/>
      <c r="E118" s="562"/>
      <c r="F118" s="562"/>
      <c r="G118" s="262"/>
      <c r="H118" s="262"/>
      <c r="I118" s="262"/>
      <c r="J118" s="262"/>
      <c r="K118" s="262"/>
      <c r="L118" s="262"/>
      <c r="M118" s="262"/>
    </row>
    <row r="119" spans="1:13" s="40" customFormat="1" x14ac:dyDescent="0.25">
      <c r="A119" s="3"/>
      <c r="B119" s="3"/>
      <c r="C119" s="3"/>
      <c r="D119" s="3"/>
      <c r="E119" s="562"/>
      <c r="F119" s="562"/>
      <c r="G119" s="262"/>
      <c r="H119" s="262"/>
      <c r="I119" s="262"/>
      <c r="J119" s="262"/>
      <c r="K119" s="262"/>
      <c r="L119" s="262"/>
      <c r="M119" s="262"/>
    </row>
    <row r="120" spans="1:13" s="40" customFormat="1" x14ac:dyDescent="0.25">
      <c r="A120" s="3"/>
      <c r="B120" s="3"/>
      <c r="C120" s="3"/>
      <c r="D120" s="3"/>
      <c r="E120" s="562"/>
      <c r="F120" s="562"/>
      <c r="G120" s="262"/>
      <c r="H120" s="262"/>
      <c r="I120" s="262"/>
      <c r="J120" s="262"/>
      <c r="K120" s="262"/>
      <c r="L120" s="262"/>
      <c r="M120" s="262"/>
    </row>
    <row r="121" spans="1:13" s="40" customFormat="1" x14ac:dyDescent="0.25">
      <c r="A121" s="3"/>
      <c r="B121" s="3"/>
      <c r="C121" s="3"/>
      <c r="D121" s="3"/>
      <c r="E121" s="562"/>
      <c r="F121" s="562"/>
      <c r="G121" s="262"/>
      <c r="H121" s="262"/>
      <c r="I121" s="262"/>
      <c r="J121" s="262"/>
      <c r="K121" s="262"/>
      <c r="L121" s="262"/>
      <c r="M121" s="262"/>
    </row>
    <row r="122" spans="1:13" s="40" customFormat="1" x14ac:dyDescent="0.25">
      <c r="A122" s="3"/>
      <c r="B122" s="3"/>
      <c r="C122" s="3"/>
      <c r="D122" s="3"/>
      <c r="E122" s="562"/>
      <c r="F122" s="562"/>
      <c r="G122" s="262"/>
      <c r="H122" s="262"/>
      <c r="I122" s="262"/>
      <c r="J122" s="262"/>
      <c r="K122" s="262"/>
      <c r="L122" s="262"/>
      <c r="M122" s="262"/>
    </row>
    <row r="123" spans="1:13" s="40" customFormat="1" x14ac:dyDescent="0.25">
      <c r="A123" s="3"/>
      <c r="B123" s="3"/>
      <c r="C123" s="3"/>
      <c r="D123" s="3"/>
      <c r="E123" s="562"/>
      <c r="F123" s="562"/>
      <c r="G123" s="262"/>
      <c r="H123" s="262"/>
      <c r="I123" s="262"/>
      <c r="J123" s="262"/>
      <c r="K123" s="262"/>
      <c r="L123" s="262"/>
      <c r="M123" s="262"/>
    </row>
    <row r="124" spans="1:13" s="40" customFormat="1" x14ac:dyDescent="0.25">
      <c r="A124" s="3"/>
      <c r="B124" s="3"/>
      <c r="C124" s="3"/>
      <c r="D124" s="3"/>
      <c r="E124" s="562"/>
      <c r="F124" s="562"/>
      <c r="G124" s="262"/>
      <c r="H124" s="262"/>
      <c r="I124" s="262"/>
      <c r="J124" s="262"/>
      <c r="K124" s="262"/>
      <c r="L124" s="262"/>
      <c r="M124" s="262"/>
    </row>
    <row r="125" spans="1:13" s="40" customFormat="1" x14ac:dyDescent="0.25">
      <c r="A125" s="3"/>
      <c r="B125" s="3"/>
      <c r="C125" s="3"/>
      <c r="D125" s="3"/>
      <c r="E125" s="562"/>
      <c r="F125" s="562"/>
      <c r="G125" s="262"/>
      <c r="H125" s="262"/>
      <c r="I125" s="262"/>
      <c r="J125" s="262"/>
      <c r="K125" s="262"/>
      <c r="L125" s="262"/>
      <c r="M125" s="262"/>
    </row>
    <row r="126" spans="1:13" s="40" customFormat="1" x14ac:dyDescent="0.25">
      <c r="A126" s="3"/>
      <c r="B126" s="3"/>
      <c r="C126" s="3"/>
      <c r="D126" s="3"/>
      <c r="E126" s="562"/>
      <c r="F126" s="562"/>
      <c r="G126" s="262"/>
      <c r="H126" s="262"/>
      <c r="I126" s="262"/>
      <c r="J126" s="262"/>
      <c r="K126" s="262"/>
      <c r="L126" s="262"/>
      <c r="M126" s="262"/>
    </row>
    <row r="127" spans="1:13" s="40" customFormat="1" x14ac:dyDescent="0.25">
      <c r="A127" s="3"/>
      <c r="B127" s="3"/>
      <c r="C127" s="3"/>
      <c r="D127" s="3"/>
      <c r="E127" s="562"/>
      <c r="F127" s="562"/>
      <c r="G127" s="262"/>
      <c r="H127" s="262"/>
      <c r="I127" s="262"/>
      <c r="J127" s="262"/>
      <c r="K127" s="262"/>
      <c r="L127" s="262"/>
      <c r="M127" s="262"/>
    </row>
    <row r="128" spans="1:13" s="40" customFormat="1" x14ac:dyDescent="0.25">
      <c r="A128" s="3"/>
      <c r="B128" s="3"/>
      <c r="C128" s="3"/>
      <c r="D128" s="3"/>
      <c r="E128" s="562"/>
      <c r="F128" s="562"/>
      <c r="G128" s="262"/>
      <c r="H128" s="262"/>
      <c r="I128" s="262"/>
      <c r="J128" s="262"/>
      <c r="K128" s="262"/>
      <c r="L128" s="262"/>
      <c r="M128" s="262"/>
    </row>
    <row r="129" spans="1:13" s="40" customFormat="1" x14ac:dyDescent="0.25">
      <c r="A129" s="3"/>
      <c r="B129" s="3"/>
      <c r="C129" s="3"/>
      <c r="D129" s="3"/>
      <c r="E129" s="562"/>
      <c r="F129" s="562"/>
      <c r="G129" s="262"/>
      <c r="H129" s="262"/>
      <c r="I129" s="262"/>
      <c r="J129" s="262"/>
      <c r="K129" s="262"/>
      <c r="L129" s="262"/>
      <c r="M129" s="262"/>
    </row>
    <row r="130" spans="1:13" s="40" customFormat="1" x14ac:dyDescent="0.25">
      <c r="A130" s="3"/>
      <c r="B130" s="3"/>
      <c r="C130" s="3"/>
      <c r="D130" s="3"/>
      <c r="E130" s="562"/>
      <c r="F130" s="562"/>
      <c r="G130" s="262"/>
      <c r="H130" s="262"/>
      <c r="I130" s="262"/>
      <c r="J130" s="262"/>
      <c r="K130" s="262"/>
      <c r="L130" s="262"/>
      <c r="M130" s="262"/>
    </row>
    <row r="131" spans="1:13" s="40" customFormat="1" x14ac:dyDescent="0.25">
      <c r="A131" s="3"/>
      <c r="B131" s="3"/>
      <c r="C131" s="3"/>
      <c r="D131" s="3"/>
      <c r="E131" s="562"/>
      <c r="F131" s="562"/>
      <c r="G131" s="262"/>
      <c r="H131" s="262"/>
      <c r="I131" s="262"/>
      <c r="J131" s="262"/>
      <c r="K131" s="262"/>
      <c r="L131" s="262"/>
      <c r="M131" s="262"/>
    </row>
    <row r="132" spans="1:13" s="40" customFormat="1" x14ac:dyDescent="0.25">
      <c r="A132" s="3"/>
      <c r="B132" s="3"/>
      <c r="C132" s="3"/>
      <c r="D132" s="3"/>
      <c r="E132" s="562"/>
      <c r="F132" s="562"/>
      <c r="G132" s="262"/>
      <c r="H132" s="262"/>
      <c r="I132" s="262"/>
      <c r="J132" s="262"/>
      <c r="K132" s="262"/>
      <c r="L132" s="262"/>
      <c r="M132" s="262"/>
    </row>
    <row r="133" spans="1:13" s="40" customFormat="1" x14ac:dyDescent="0.25">
      <c r="A133" s="3"/>
      <c r="B133" s="3"/>
      <c r="C133" s="3"/>
      <c r="D133" s="3"/>
      <c r="E133" s="562"/>
      <c r="F133" s="562"/>
      <c r="G133" s="262"/>
      <c r="H133" s="262"/>
      <c r="I133" s="262"/>
      <c r="J133" s="262"/>
      <c r="K133" s="262"/>
      <c r="L133" s="262"/>
      <c r="M133" s="262"/>
    </row>
    <row r="134" spans="1:13" s="40" customFormat="1" x14ac:dyDescent="0.25">
      <c r="A134" s="3"/>
      <c r="B134" s="3"/>
      <c r="C134" s="3"/>
      <c r="D134" s="3"/>
      <c r="E134" s="562"/>
      <c r="F134" s="562"/>
      <c r="G134" s="262"/>
      <c r="H134" s="262"/>
      <c r="I134" s="262"/>
      <c r="J134" s="262"/>
      <c r="K134" s="262"/>
      <c r="L134" s="262"/>
      <c r="M134" s="262"/>
    </row>
    <row r="135" spans="1:13" s="40" customFormat="1" x14ac:dyDescent="0.25">
      <c r="A135" s="3"/>
      <c r="B135" s="3"/>
      <c r="C135" s="3"/>
      <c r="D135" s="3"/>
      <c r="E135" s="562"/>
      <c r="F135" s="562"/>
      <c r="G135" s="262"/>
      <c r="H135" s="262"/>
      <c r="I135" s="262"/>
      <c r="J135" s="262"/>
      <c r="K135" s="262"/>
      <c r="L135" s="262"/>
      <c r="M135" s="262"/>
    </row>
    <row r="136" spans="1:13" s="40" customFormat="1" x14ac:dyDescent="0.25">
      <c r="A136" s="3"/>
      <c r="B136" s="3"/>
      <c r="C136" s="3"/>
      <c r="D136" s="3"/>
      <c r="E136" s="562"/>
      <c r="F136" s="562"/>
      <c r="G136" s="262"/>
      <c r="H136" s="262"/>
      <c r="I136" s="262"/>
      <c r="J136" s="262"/>
      <c r="K136" s="262"/>
      <c r="L136" s="262"/>
      <c r="M136" s="262"/>
    </row>
    <row r="137" spans="1:13" s="40" customFormat="1" x14ac:dyDescent="0.25">
      <c r="A137" s="3"/>
      <c r="B137" s="3"/>
      <c r="C137" s="3"/>
      <c r="D137" s="3"/>
      <c r="E137" s="562"/>
      <c r="F137" s="562"/>
      <c r="G137" s="262"/>
      <c r="H137" s="262"/>
      <c r="I137" s="262"/>
      <c r="J137" s="262"/>
      <c r="K137" s="262"/>
      <c r="L137" s="262"/>
      <c r="M137" s="262"/>
    </row>
    <row r="138" spans="1:13" s="40" customFormat="1" x14ac:dyDescent="0.25">
      <c r="A138" s="3"/>
      <c r="B138" s="3"/>
      <c r="C138" s="3"/>
      <c r="D138" s="3"/>
      <c r="E138" s="562"/>
      <c r="F138" s="562"/>
      <c r="G138" s="262"/>
      <c r="H138" s="262"/>
      <c r="I138" s="262"/>
      <c r="J138" s="262"/>
      <c r="K138" s="262"/>
      <c r="L138" s="262"/>
      <c r="M138" s="262"/>
    </row>
    <row r="139" spans="1:13" s="40" customFormat="1" x14ac:dyDescent="0.25">
      <c r="A139" s="3"/>
      <c r="B139" s="3"/>
      <c r="C139" s="3"/>
      <c r="D139" s="3"/>
      <c r="E139" s="562"/>
      <c r="F139" s="562"/>
      <c r="G139" s="262"/>
      <c r="H139" s="262"/>
      <c r="I139" s="262"/>
      <c r="J139" s="262"/>
      <c r="K139" s="262"/>
      <c r="L139" s="262"/>
      <c r="M139" s="262"/>
    </row>
    <row r="140" spans="1:13" s="40" customFormat="1" x14ac:dyDescent="0.25">
      <c r="A140" s="3"/>
      <c r="B140" s="3"/>
      <c r="C140" s="3"/>
      <c r="D140" s="3"/>
      <c r="E140" s="562"/>
      <c r="F140" s="562"/>
      <c r="G140" s="262"/>
      <c r="H140" s="262"/>
      <c r="I140" s="262"/>
      <c r="J140" s="262"/>
      <c r="K140" s="262"/>
      <c r="L140" s="262"/>
      <c r="M140" s="262"/>
    </row>
    <row r="141" spans="1:13" s="40" customFormat="1" x14ac:dyDescent="0.25">
      <c r="A141" s="3"/>
      <c r="B141" s="3"/>
      <c r="C141" s="3"/>
      <c r="D141" s="3"/>
      <c r="E141" s="562"/>
      <c r="F141" s="562"/>
      <c r="G141" s="262"/>
      <c r="H141" s="262"/>
      <c r="I141" s="262"/>
      <c r="J141" s="262"/>
      <c r="K141" s="262"/>
      <c r="L141" s="262"/>
      <c r="M141" s="262"/>
    </row>
    <row r="142" spans="1:13" s="40" customFormat="1" x14ac:dyDescent="0.25">
      <c r="A142" s="3"/>
      <c r="B142" s="3"/>
      <c r="C142" s="3"/>
      <c r="D142" s="3"/>
      <c r="E142" s="562"/>
      <c r="F142" s="562"/>
      <c r="G142" s="262"/>
      <c r="H142" s="262"/>
      <c r="I142" s="262"/>
      <c r="J142" s="262"/>
      <c r="K142" s="262"/>
      <c r="L142" s="262"/>
      <c r="M142" s="262"/>
    </row>
    <row r="143" spans="1:13" s="40" customFormat="1" x14ac:dyDescent="0.25">
      <c r="A143" s="3"/>
      <c r="B143" s="3"/>
      <c r="C143" s="3"/>
      <c r="D143" s="3"/>
      <c r="E143" s="562"/>
      <c r="F143" s="562"/>
      <c r="G143" s="262"/>
      <c r="H143" s="262"/>
      <c r="I143" s="262"/>
      <c r="J143" s="262"/>
      <c r="K143" s="262"/>
      <c r="L143" s="262"/>
      <c r="M143" s="262"/>
    </row>
    <row r="144" spans="1:13" s="40" customFormat="1" x14ac:dyDescent="0.25">
      <c r="A144" s="3"/>
      <c r="B144" s="3"/>
      <c r="C144" s="3"/>
      <c r="D144" s="3"/>
      <c r="E144" s="562"/>
      <c r="F144" s="562"/>
      <c r="G144" s="262"/>
      <c r="H144" s="262"/>
      <c r="I144" s="262"/>
      <c r="J144" s="262"/>
      <c r="K144" s="262"/>
      <c r="L144" s="262"/>
      <c r="M144" s="262"/>
    </row>
    <row r="145" spans="1:13" s="40" customFormat="1" x14ac:dyDescent="0.25">
      <c r="A145" s="3"/>
      <c r="B145" s="3"/>
      <c r="C145" s="3"/>
      <c r="D145" s="3"/>
      <c r="E145" s="562"/>
      <c r="F145" s="562"/>
      <c r="G145" s="262"/>
      <c r="H145" s="262"/>
      <c r="I145" s="262"/>
      <c r="J145" s="262"/>
      <c r="K145" s="262"/>
      <c r="L145" s="262"/>
      <c r="M145" s="262"/>
    </row>
    <row r="146" spans="1:13" s="40" customFormat="1" x14ac:dyDescent="0.25">
      <c r="A146" s="3"/>
      <c r="B146" s="3"/>
      <c r="C146" s="3"/>
      <c r="D146" s="3"/>
      <c r="E146" s="562"/>
      <c r="F146" s="562"/>
      <c r="G146" s="262"/>
      <c r="H146" s="262"/>
      <c r="I146" s="262"/>
      <c r="J146" s="262"/>
      <c r="K146" s="262"/>
      <c r="L146" s="262"/>
      <c r="M146" s="262"/>
    </row>
    <row r="147" spans="1:13" s="40" customFormat="1" x14ac:dyDescent="0.25">
      <c r="A147" s="3"/>
      <c r="B147" s="3"/>
      <c r="C147" s="3"/>
      <c r="D147" s="3"/>
      <c r="E147" s="562"/>
      <c r="F147" s="562"/>
      <c r="G147" s="262"/>
      <c r="H147" s="262"/>
      <c r="I147" s="262"/>
      <c r="J147" s="262"/>
      <c r="K147" s="262"/>
      <c r="L147" s="262"/>
      <c r="M147" s="262"/>
    </row>
    <row r="148" spans="1:13" s="40" customFormat="1" x14ac:dyDescent="0.25">
      <c r="A148" s="3"/>
      <c r="B148" s="3"/>
      <c r="C148" s="3"/>
      <c r="D148" s="3"/>
      <c r="E148" s="562"/>
      <c r="F148" s="562"/>
      <c r="G148" s="262"/>
      <c r="H148" s="262"/>
      <c r="I148" s="262"/>
      <c r="J148" s="262"/>
      <c r="K148" s="262"/>
      <c r="L148" s="262"/>
      <c r="M148" s="262"/>
    </row>
    <row r="149" spans="1:13" s="40" customFormat="1" x14ac:dyDescent="0.25">
      <c r="A149" s="3"/>
      <c r="B149" s="3"/>
      <c r="C149" s="3"/>
      <c r="D149" s="3"/>
      <c r="E149" s="562"/>
      <c r="F149" s="562"/>
      <c r="G149" s="262"/>
      <c r="H149" s="262"/>
      <c r="I149" s="262"/>
      <c r="J149" s="262"/>
      <c r="K149" s="262"/>
      <c r="L149" s="262"/>
      <c r="M149" s="262"/>
    </row>
    <row r="150" spans="1:13" s="40" customFormat="1" x14ac:dyDescent="0.25">
      <c r="A150" s="3"/>
      <c r="B150" s="3"/>
      <c r="C150" s="3"/>
      <c r="D150" s="3"/>
      <c r="E150" s="562"/>
      <c r="F150" s="562"/>
      <c r="G150" s="262"/>
      <c r="H150" s="262"/>
      <c r="I150" s="262"/>
      <c r="J150" s="262"/>
      <c r="K150" s="262"/>
      <c r="L150" s="262"/>
      <c r="M150" s="262"/>
    </row>
    <row r="151" spans="1:13" s="40" customFormat="1" x14ac:dyDescent="0.25">
      <c r="A151" s="3"/>
      <c r="B151" s="3"/>
      <c r="C151" s="3"/>
      <c r="D151" s="3"/>
      <c r="E151" s="562"/>
      <c r="F151" s="562"/>
      <c r="G151" s="262"/>
      <c r="H151" s="262"/>
      <c r="I151" s="262"/>
      <c r="J151" s="262"/>
      <c r="K151" s="262"/>
      <c r="L151" s="262"/>
      <c r="M151" s="262"/>
    </row>
    <row r="152" spans="1:13" s="40" customFormat="1" x14ac:dyDescent="0.25">
      <c r="A152" s="3"/>
      <c r="B152" s="3"/>
      <c r="C152" s="3"/>
      <c r="D152" s="3"/>
      <c r="E152" s="562"/>
      <c r="F152" s="562"/>
      <c r="G152" s="262"/>
      <c r="H152" s="262"/>
      <c r="I152" s="262"/>
      <c r="J152" s="262"/>
      <c r="K152" s="262"/>
      <c r="L152" s="262"/>
      <c r="M152" s="262"/>
    </row>
    <row r="153" spans="1:13" s="40" customFormat="1" x14ac:dyDescent="0.25">
      <c r="A153" s="3"/>
      <c r="B153" s="3"/>
      <c r="C153" s="3"/>
      <c r="D153" s="3"/>
      <c r="E153" s="562"/>
      <c r="F153" s="562"/>
      <c r="G153" s="262"/>
      <c r="H153" s="262"/>
      <c r="I153" s="262"/>
      <c r="J153" s="262"/>
      <c r="K153" s="262"/>
      <c r="L153" s="262"/>
      <c r="M153" s="262"/>
    </row>
    <row r="154" spans="1:13" s="40" customFormat="1" x14ac:dyDescent="0.25">
      <c r="A154" s="3"/>
      <c r="B154" s="3"/>
      <c r="C154" s="3"/>
      <c r="D154" s="3"/>
      <c r="E154" s="562"/>
      <c r="F154" s="562"/>
      <c r="G154" s="262"/>
      <c r="H154" s="262"/>
      <c r="I154" s="262"/>
      <c r="J154" s="262"/>
      <c r="K154" s="262"/>
      <c r="L154" s="262"/>
      <c r="M154" s="262"/>
    </row>
    <row r="155" spans="1:13" s="40" customFormat="1" x14ac:dyDescent="0.25">
      <c r="A155" s="3"/>
      <c r="B155" s="3"/>
      <c r="C155" s="3"/>
      <c r="D155" s="3"/>
      <c r="E155" s="562"/>
      <c r="F155" s="562"/>
      <c r="G155" s="262"/>
      <c r="H155" s="262"/>
      <c r="I155" s="262"/>
      <c r="J155" s="262"/>
      <c r="K155" s="262"/>
      <c r="L155" s="262"/>
      <c r="M155" s="262"/>
    </row>
    <row r="156" spans="1:13" s="40" customFormat="1" x14ac:dyDescent="0.25">
      <c r="A156" s="3"/>
      <c r="B156" s="3"/>
      <c r="C156" s="3"/>
      <c r="D156" s="3"/>
      <c r="E156" s="562"/>
      <c r="F156" s="562"/>
      <c r="G156" s="262"/>
      <c r="H156" s="262"/>
      <c r="I156" s="262"/>
      <c r="J156" s="262"/>
      <c r="K156" s="262"/>
      <c r="L156" s="262"/>
      <c r="M156" s="262"/>
    </row>
    <row r="157" spans="1:13" s="40" customFormat="1" x14ac:dyDescent="0.25">
      <c r="A157" s="3"/>
      <c r="B157" s="3"/>
      <c r="C157" s="3"/>
      <c r="D157" s="3"/>
      <c r="E157" s="562"/>
      <c r="F157" s="562"/>
      <c r="G157" s="262"/>
      <c r="H157" s="262"/>
      <c r="I157" s="262"/>
      <c r="J157" s="262"/>
      <c r="K157" s="262"/>
      <c r="L157" s="262"/>
      <c r="M157" s="262"/>
    </row>
    <row r="158" spans="1:13" s="40" customFormat="1" x14ac:dyDescent="0.25">
      <c r="A158" s="3"/>
      <c r="B158" s="3"/>
      <c r="C158" s="3"/>
      <c r="D158" s="3"/>
      <c r="E158" s="562"/>
      <c r="F158" s="562"/>
      <c r="G158" s="262"/>
      <c r="H158" s="262"/>
      <c r="I158" s="262"/>
      <c r="J158" s="262"/>
      <c r="K158" s="262"/>
      <c r="L158" s="262"/>
      <c r="M158" s="262"/>
    </row>
    <row r="159" spans="1:13" s="40" customFormat="1" x14ac:dyDescent="0.25">
      <c r="A159" s="3"/>
      <c r="B159" s="3"/>
      <c r="C159" s="3"/>
      <c r="D159" s="3"/>
      <c r="E159" s="562"/>
      <c r="F159" s="562"/>
      <c r="G159" s="262"/>
      <c r="H159" s="262"/>
      <c r="I159" s="262"/>
      <c r="J159" s="262"/>
      <c r="K159" s="262"/>
      <c r="L159" s="262"/>
      <c r="M159" s="262"/>
    </row>
    <row r="160" spans="1:13" s="40" customFormat="1" x14ac:dyDescent="0.25">
      <c r="A160" s="3"/>
      <c r="B160" s="3"/>
      <c r="C160" s="3"/>
      <c r="D160" s="3"/>
      <c r="E160" s="562"/>
      <c r="F160" s="562"/>
      <c r="G160" s="262"/>
      <c r="H160" s="262"/>
      <c r="I160" s="262"/>
      <c r="J160" s="262"/>
      <c r="K160" s="262"/>
      <c r="L160" s="262"/>
      <c r="M160" s="262"/>
    </row>
    <row r="161" spans="1:13" s="40" customFormat="1" x14ac:dyDescent="0.25">
      <c r="A161" s="3"/>
      <c r="B161" s="3"/>
      <c r="C161" s="3"/>
      <c r="D161" s="3"/>
      <c r="E161" s="562"/>
      <c r="F161" s="562"/>
      <c r="G161" s="262"/>
      <c r="H161" s="262"/>
      <c r="I161" s="262"/>
      <c r="J161" s="262"/>
      <c r="K161" s="262"/>
      <c r="L161" s="262"/>
      <c r="M161" s="262"/>
    </row>
    <row r="162" spans="1:13" s="40" customFormat="1" x14ac:dyDescent="0.25">
      <c r="A162" s="3"/>
      <c r="B162" s="3"/>
      <c r="C162" s="3"/>
      <c r="D162" s="3"/>
      <c r="E162" s="562"/>
      <c r="F162" s="562"/>
      <c r="G162" s="262"/>
      <c r="H162" s="262"/>
      <c r="I162" s="262"/>
      <c r="J162" s="262"/>
      <c r="K162" s="262"/>
      <c r="L162" s="262"/>
      <c r="M162" s="262"/>
    </row>
    <row r="163" spans="1:13" s="40" customFormat="1" x14ac:dyDescent="0.25">
      <c r="A163" s="3"/>
      <c r="B163" s="3"/>
      <c r="C163" s="3"/>
      <c r="D163" s="3"/>
      <c r="E163" s="562"/>
      <c r="F163" s="562"/>
      <c r="G163" s="262"/>
      <c r="H163" s="262"/>
      <c r="I163" s="262"/>
      <c r="J163" s="262"/>
      <c r="K163" s="262"/>
      <c r="L163" s="262"/>
      <c r="M163" s="262"/>
    </row>
    <row r="164" spans="1:13" s="40" customFormat="1" x14ac:dyDescent="0.25">
      <c r="A164" s="3"/>
      <c r="B164" s="3"/>
      <c r="C164" s="3"/>
      <c r="D164" s="3"/>
      <c r="E164" s="562"/>
      <c r="F164" s="562"/>
      <c r="G164" s="262"/>
      <c r="H164" s="262"/>
      <c r="I164" s="262"/>
      <c r="J164" s="262"/>
      <c r="K164" s="262"/>
      <c r="L164" s="262"/>
      <c r="M164" s="262"/>
    </row>
    <row r="165" spans="1:13" s="40" customFormat="1" x14ac:dyDescent="0.25">
      <c r="A165" s="3"/>
      <c r="B165" s="3"/>
      <c r="C165" s="3"/>
      <c r="D165" s="3"/>
      <c r="E165" s="562"/>
      <c r="F165" s="562"/>
      <c r="G165" s="262"/>
      <c r="H165" s="262"/>
      <c r="I165" s="262"/>
      <c r="J165" s="262"/>
      <c r="K165" s="262"/>
      <c r="L165" s="262"/>
      <c r="M165" s="262"/>
    </row>
    <row r="166" spans="1:13" s="40" customFormat="1" x14ac:dyDescent="0.25">
      <c r="A166" s="3"/>
      <c r="B166" s="3"/>
      <c r="C166" s="3"/>
      <c r="D166" s="3"/>
      <c r="E166" s="562"/>
      <c r="F166" s="562"/>
      <c r="G166" s="262"/>
      <c r="H166" s="262"/>
      <c r="I166" s="262"/>
      <c r="J166" s="262"/>
      <c r="K166" s="262"/>
      <c r="L166" s="262"/>
      <c r="M166" s="262"/>
    </row>
    <row r="167" spans="1:13" s="40" customFormat="1" x14ac:dyDescent="0.25">
      <c r="A167" s="3"/>
      <c r="B167" s="3"/>
      <c r="C167" s="3"/>
      <c r="D167" s="3"/>
      <c r="E167" s="562"/>
      <c r="F167" s="562"/>
      <c r="G167" s="262"/>
      <c r="H167" s="262"/>
      <c r="I167" s="262"/>
      <c r="J167" s="262"/>
      <c r="K167" s="262"/>
      <c r="L167" s="262"/>
      <c r="M167" s="262"/>
    </row>
    <row r="168" spans="1:13" s="40" customFormat="1" x14ac:dyDescent="0.25">
      <c r="A168" s="3"/>
      <c r="B168" s="3"/>
      <c r="C168" s="3"/>
      <c r="D168" s="3"/>
      <c r="E168" s="562"/>
      <c r="F168" s="562"/>
      <c r="G168" s="262"/>
      <c r="H168" s="262"/>
      <c r="I168" s="262"/>
      <c r="J168" s="262"/>
      <c r="K168" s="262"/>
      <c r="L168" s="262"/>
      <c r="M168" s="262"/>
    </row>
    <row r="169" spans="1:13" s="40" customFormat="1" x14ac:dyDescent="0.25">
      <c r="A169" s="3"/>
      <c r="B169" s="3"/>
      <c r="C169" s="3"/>
      <c r="D169" s="3"/>
      <c r="E169" s="562"/>
      <c r="F169" s="562"/>
      <c r="G169" s="262"/>
      <c r="H169" s="262"/>
      <c r="I169" s="262"/>
      <c r="J169" s="262"/>
      <c r="K169" s="262"/>
      <c r="L169" s="262"/>
      <c r="M169" s="262"/>
    </row>
    <row r="170" spans="1:13" s="40" customFormat="1" x14ac:dyDescent="0.25">
      <c r="A170" s="3"/>
      <c r="B170" s="3"/>
      <c r="C170" s="3"/>
      <c r="D170" s="3"/>
      <c r="E170" s="562"/>
      <c r="F170" s="562"/>
      <c r="G170" s="262"/>
      <c r="H170" s="262"/>
      <c r="I170" s="262"/>
      <c r="J170" s="262"/>
      <c r="K170" s="262"/>
      <c r="L170" s="262"/>
      <c r="M170" s="262"/>
    </row>
    <row r="171" spans="1:13" s="40" customFormat="1" x14ac:dyDescent="0.25">
      <c r="A171" s="3"/>
      <c r="B171" s="3"/>
      <c r="C171" s="3"/>
      <c r="D171" s="3"/>
      <c r="E171" s="562"/>
      <c r="F171" s="562"/>
      <c r="G171" s="262"/>
      <c r="H171" s="262"/>
      <c r="I171" s="262"/>
      <c r="J171" s="262"/>
      <c r="K171" s="262"/>
      <c r="L171" s="262"/>
      <c r="M171" s="262"/>
    </row>
    <row r="172" spans="1:13" s="40" customFormat="1" x14ac:dyDescent="0.25">
      <c r="A172" s="3"/>
      <c r="B172" s="3"/>
      <c r="C172" s="3"/>
      <c r="D172" s="3"/>
      <c r="E172" s="562"/>
      <c r="F172" s="562"/>
      <c r="G172" s="262"/>
      <c r="H172" s="262"/>
      <c r="I172" s="262"/>
      <c r="J172" s="262"/>
      <c r="K172" s="262"/>
      <c r="L172" s="262"/>
      <c r="M172" s="262"/>
    </row>
    <row r="173" spans="1:13" s="40" customFormat="1" x14ac:dyDescent="0.25">
      <c r="A173" s="3"/>
      <c r="B173" s="3"/>
      <c r="C173" s="3"/>
      <c r="D173" s="3"/>
      <c r="E173" s="562"/>
      <c r="F173" s="562"/>
      <c r="G173" s="262"/>
      <c r="H173" s="262"/>
      <c r="I173" s="262"/>
      <c r="J173" s="262"/>
      <c r="K173" s="262"/>
      <c r="L173" s="262"/>
      <c r="M173" s="262"/>
    </row>
    <row r="174" spans="1:13" s="40" customFormat="1" x14ac:dyDescent="0.25">
      <c r="A174" s="3"/>
      <c r="B174" s="3"/>
      <c r="C174" s="3"/>
      <c r="D174" s="3"/>
      <c r="E174" s="562"/>
      <c r="F174" s="562"/>
      <c r="G174" s="262"/>
      <c r="H174" s="262"/>
      <c r="I174" s="262"/>
      <c r="J174" s="262"/>
      <c r="K174" s="262"/>
      <c r="L174" s="262"/>
      <c r="M174" s="262"/>
    </row>
    <row r="175" spans="1:13" s="40" customFormat="1" x14ac:dyDescent="0.25">
      <c r="A175" s="3"/>
      <c r="B175" s="3"/>
      <c r="C175" s="3"/>
      <c r="D175" s="3"/>
      <c r="E175" s="562"/>
      <c r="F175" s="562"/>
      <c r="G175" s="262"/>
      <c r="H175" s="262"/>
      <c r="I175" s="262"/>
      <c r="J175" s="262"/>
      <c r="K175" s="262"/>
      <c r="L175" s="262"/>
      <c r="M175" s="262"/>
    </row>
    <row r="176" spans="1:13" s="40" customFormat="1" x14ac:dyDescent="0.25">
      <c r="A176" s="3"/>
      <c r="B176" s="3"/>
      <c r="C176" s="3"/>
      <c r="D176" s="3"/>
      <c r="E176" s="562"/>
      <c r="F176" s="562"/>
      <c r="G176" s="262"/>
      <c r="H176" s="262"/>
      <c r="I176" s="262"/>
      <c r="J176" s="262"/>
      <c r="K176" s="262"/>
      <c r="L176" s="262"/>
      <c r="M176" s="262"/>
    </row>
    <row r="177" spans="1:13" s="40" customFormat="1" x14ac:dyDescent="0.25">
      <c r="A177" s="3"/>
      <c r="B177" s="3"/>
      <c r="C177" s="3"/>
      <c r="D177" s="3"/>
      <c r="E177" s="562"/>
      <c r="F177" s="562"/>
      <c r="G177" s="262"/>
      <c r="H177" s="262"/>
      <c r="I177" s="262"/>
      <c r="J177" s="262"/>
      <c r="K177" s="262"/>
      <c r="L177" s="262"/>
      <c r="M177" s="262"/>
    </row>
    <row r="178" spans="1:13" s="40" customFormat="1" x14ac:dyDescent="0.25">
      <c r="A178" s="3"/>
      <c r="B178" s="3"/>
      <c r="C178" s="3"/>
      <c r="D178" s="3"/>
      <c r="E178" s="562"/>
      <c r="F178" s="562"/>
      <c r="G178" s="262"/>
      <c r="H178" s="262"/>
      <c r="I178" s="262"/>
      <c r="J178" s="262"/>
      <c r="K178" s="262"/>
      <c r="L178" s="262"/>
      <c r="M178" s="262"/>
    </row>
    <row r="179" spans="1:13" s="40" customFormat="1" x14ac:dyDescent="0.25">
      <c r="A179" s="3"/>
      <c r="B179" s="3"/>
      <c r="C179" s="3"/>
      <c r="D179" s="3"/>
      <c r="E179" s="562"/>
      <c r="F179" s="562"/>
      <c r="G179" s="262"/>
      <c r="H179" s="262"/>
      <c r="I179" s="262"/>
      <c r="J179" s="262"/>
      <c r="K179" s="262"/>
      <c r="L179" s="262"/>
      <c r="M179" s="262"/>
    </row>
    <row r="180" spans="1:13" s="40" customFormat="1" x14ac:dyDescent="0.25">
      <c r="A180" s="3"/>
      <c r="B180" s="3"/>
      <c r="C180" s="3"/>
      <c r="D180" s="3"/>
      <c r="E180" s="562"/>
      <c r="F180" s="562"/>
      <c r="G180" s="262"/>
      <c r="H180" s="262"/>
      <c r="I180" s="262"/>
      <c r="J180" s="262"/>
      <c r="K180" s="262"/>
      <c r="L180" s="262"/>
      <c r="M180" s="262"/>
    </row>
    <row r="181" spans="1:13" s="40" customFormat="1" x14ac:dyDescent="0.25">
      <c r="A181" s="3"/>
      <c r="B181" s="3"/>
      <c r="C181" s="3"/>
      <c r="D181" s="3"/>
      <c r="E181" s="562"/>
      <c r="F181" s="562"/>
      <c r="G181" s="262"/>
      <c r="H181" s="262"/>
      <c r="I181" s="262"/>
      <c r="J181" s="262"/>
      <c r="K181" s="262"/>
      <c r="L181" s="262"/>
      <c r="M181" s="262"/>
    </row>
    <row r="182" spans="1:13" s="40" customFormat="1" x14ac:dyDescent="0.25">
      <c r="A182" s="3"/>
      <c r="B182" s="3"/>
      <c r="C182" s="3"/>
      <c r="D182" s="3"/>
      <c r="E182" s="562"/>
      <c r="F182" s="562"/>
      <c r="G182" s="262"/>
      <c r="H182" s="262"/>
      <c r="I182" s="262"/>
      <c r="J182" s="262"/>
      <c r="K182" s="262"/>
      <c r="L182" s="262"/>
      <c r="M182" s="262"/>
    </row>
    <row r="183" spans="1:13" s="40" customFormat="1" x14ac:dyDescent="0.25">
      <c r="A183" s="3"/>
      <c r="B183" s="3"/>
      <c r="C183" s="3"/>
      <c r="D183" s="3"/>
      <c r="E183" s="562"/>
      <c r="F183" s="562"/>
      <c r="G183" s="262"/>
      <c r="H183" s="262"/>
      <c r="I183" s="262"/>
      <c r="J183" s="262"/>
      <c r="K183" s="262"/>
      <c r="L183" s="262"/>
      <c r="M183" s="262"/>
    </row>
    <row r="184" spans="1:13" s="40" customFormat="1" x14ac:dyDescent="0.25">
      <c r="A184" s="3"/>
      <c r="B184" s="3"/>
      <c r="C184" s="3"/>
      <c r="D184" s="3"/>
      <c r="E184" s="562"/>
      <c r="F184" s="562"/>
      <c r="G184" s="262"/>
      <c r="H184" s="262"/>
      <c r="I184" s="262"/>
      <c r="J184" s="262"/>
      <c r="K184" s="262"/>
      <c r="L184" s="262"/>
      <c r="M184" s="262"/>
    </row>
    <row r="185" spans="1:13" s="40" customFormat="1" x14ac:dyDescent="0.25">
      <c r="A185" s="3"/>
      <c r="B185" s="3"/>
      <c r="C185" s="3"/>
      <c r="D185" s="3"/>
      <c r="E185" s="562"/>
      <c r="F185" s="562"/>
      <c r="G185" s="262"/>
      <c r="H185" s="262"/>
      <c r="I185" s="262"/>
      <c r="J185" s="262"/>
      <c r="K185" s="262"/>
      <c r="L185" s="262"/>
      <c r="M185" s="262"/>
    </row>
    <row r="186" spans="1:13" s="40" customFormat="1" x14ac:dyDescent="0.25">
      <c r="A186" s="3"/>
      <c r="B186" s="3"/>
      <c r="C186" s="3"/>
      <c r="D186" s="3"/>
      <c r="E186" s="562"/>
      <c r="F186" s="562"/>
      <c r="G186" s="262"/>
      <c r="H186" s="262"/>
      <c r="I186" s="262"/>
      <c r="J186" s="262"/>
      <c r="K186" s="262"/>
      <c r="L186" s="262"/>
      <c r="M186" s="262"/>
    </row>
    <row r="187" spans="1:13" s="40" customFormat="1" x14ac:dyDescent="0.25">
      <c r="A187" s="3"/>
      <c r="B187" s="3"/>
      <c r="C187" s="3"/>
      <c r="D187" s="3"/>
      <c r="E187" s="562"/>
      <c r="F187" s="562"/>
      <c r="G187" s="262"/>
      <c r="H187" s="262"/>
      <c r="I187" s="262"/>
      <c r="J187" s="262"/>
      <c r="K187" s="262"/>
      <c r="L187" s="262"/>
      <c r="M187" s="262"/>
    </row>
    <row r="188" spans="1:13" s="40" customFormat="1" x14ac:dyDescent="0.25">
      <c r="A188" s="3"/>
      <c r="B188" s="3"/>
      <c r="C188" s="3"/>
      <c r="D188" s="3"/>
      <c r="E188" s="562"/>
      <c r="F188" s="562"/>
      <c r="G188" s="262"/>
      <c r="H188" s="262"/>
      <c r="I188" s="262"/>
      <c r="J188" s="262"/>
      <c r="K188" s="262"/>
      <c r="L188" s="262"/>
      <c r="M188" s="262"/>
    </row>
    <row r="189" spans="1:13" s="40" customFormat="1" x14ac:dyDescent="0.25">
      <c r="A189" s="3"/>
      <c r="B189" s="3"/>
      <c r="C189" s="3"/>
      <c r="D189" s="3"/>
      <c r="E189" s="562"/>
      <c r="F189" s="562"/>
      <c r="G189" s="262"/>
      <c r="H189" s="262"/>
      <c r="I189" s="262"/>
      <c r="J189" s="262"/>
      <c r="K189" s="262"/>
      <c r="L189" s="262"/>
      <c r="M189" s="262"/>
    </row>
    <row r="190" spans="1:13" s="40" customFormat="1" x14ac:dyDescent="0.25">
      <c r="A190" s="3"/>
      <c r="B190" s="3"/>
      <c r="C190" s="3"/>
      <c r="D190" s="3"/>
      <c r="E190" s="562"/>
      <c r="F190" s="562"/>
      <c r="G190" s="262"/>
      <c r="H190" s="262"/>
      <c r="I190" s="262"/>
      <c r="J190" s="262"/>
      <c r="K190" s="262"/>
      <c r="L190" s="262"/>
      <c r="M190" s="262"/>
    </row>
    <row r="191" spans="1:13" s="40" customFormat="1" x14ac:dyDescent="0.25">
      <c r="A191" s="3"/>
      <c r="B191" s="3"/>
      <c r="C191" s="3"/>
      <c r="D191" s="3"/>
      <c r="E191" s="562"/>
      <c r="F191" s="562"/>
      <c r="G191" s="262"/>
      <c r="H191" s="262"/>
      <c r="I191" s="262"/>
      <c r="J191" s="262"/>
      <c r="K191" s="262"/>
      <c r="L191" s="262"/>
      <c r="M191" s="262"/>
    </row>
    <row r="192" spans="1:13" s="40" customFormat="1" x14ac:dyDescent="0.25">
      <c r="A192" s="3"/>
      <c r="B192" s="3"/>
      <c r="C192" s="3"/>
      <c r="D192" s="3"/>
      <c r="E192" s="562"/>
      <c r="F192" s="562"/>
      <c r="G192" s="262"/>
      <c r="H192" s="262"/>
      <c r="I192" s="262"/>
      <c r="J192" s="262"/>
      <c r="K192" s="262"/>
      <c r="L192" s="262"/>
      <c r="M192" s="262"/>
    </row>
    <row r="193" spans="1:13" s="40" customFormat="1" x14ac:dyDescent="0.25">
      <c r="A193" s="3"/>
      <c r="B193" s="3"/>
      <c r="C193" s="3"/>
      <c r="D193" s="3"/>
      <c r="E193" s="562"/>
      <c r="F193" s="562"/>
      <c r="G193" s="262"/>
      <c r="H193" s="262"/>
      <c r="I193" s="262"/>
      <c r="J193" s="262"/>
      <c r="K193" s="262"/>
      <c r="L193" s="262"/>
      <c r="M193" s="262"/>
    </row>
    <row r="194" spans="1:13" s="40" customFormat="1" x14ac:dyDescent="0.25">
      <c r="A194" s="3"/>
      <c r="B194" s="3"/>
      <c r="C194" s="3"/>
      <c r="D194" s="3"/>
      <c r="E194" s="562"/>
      <c r="F194" s="562"/>
      <c r="G194" s="262"/>
      <c r="H194" s="262"/>
      <c r="I194" s="262"/>
      <c r="J194" s="262"/>
      <c r="K194" s="262"/>
      <c r="L194" s="262"/>
      <c r="M194" s="262"/>
    </row>
    <row r="195" spans="1:13" s="40" customFormat="1" x14ac:dyDescent="0.25">
      <c r="A195" s="3"/>
      <c r="B195" s="3"/>
      <c r="C195" s="3"/>
      <c r="D195" s="3"/>
      <c r="E195" s="562"/>
      <c r="F195" s="562"/>
      <c r="G195" s="262"/>
      <c r="H195" s="262"/>
      <c r="I195" s="262"/>
      <c r="J195" s="262"/>
      <c r="K195" s="262"/>
      <c r="L195" s="262"/>
      <c r="M195" s="262"/>
    </row>
    <row r="196" spans="1:13" s="40" customFormat="1" x14ac:dyDescent="0.25">
      <c r="A196" s="3"/>
      <c r="B196" s="3"/>
      <c r="C196" s="3"/>
      <c r="D196" s="3"/>
      <c r="E196" s="562"/>
      <c r="F196" s="562"/>
      <c r="G196" s="262"/>
      <c r="H196" s="262"/>
      <c r="I196" s="262"/>
      <c r="J196" s="262"/>
      <c r="K196" s="262"/>
      <c r="L196" s="262"/>
      <c r="M196" s="262"/>
    </row>
    <row r="197" spans="1:13" s="40" customFormat="1" x14ac:dyDescent="0.25">
      <c r="A197" s="3"/>
      <c r="B197" s="3"/>
      <c r="C197" s="3"/>
      <c r="D197" s="3"/>
      <c r="E197" s="562"/>
      <c r="F197" s="562"/>
      <c r="G197" s="262"/>
      <c r="H197" s="262"/>
      <c r="I197" s="262"/>
      <c r="J197" s="262"/>
      <c r="K197" s="262"/>
      <c r="L197" s="262"/>
      <c r="M197" s="262"/>
    </row>
    <row r="198" spans="1:13" s="40" customFormat="1" x14ac:dyDescent="0.25">
      <c r="A198" s="3"/>
      <c r="B198" s="3"/>
      <c r="C198" s="3"/>
      <c r="D198" s="3"/>
      <c r="E198" s="562"/>
      <c r="F198" s="562"/>
      <c r="G198" s="262"/>
      <c r="H198" s="262"/>
      <c r="I198" s="262"/>
      <c r="J198" s="262"/>
      <c r="K198" s="262"/>
      <c r="L198" s="262"/>
      <c r="M198" s="262"/>
    </row>
    <row r="199" spans="1:13" s="40" customFormat="1" x14ac:dyDescent="0.25">
      <c r="A199" s="3"/>
      <c r="B199" s="3"/>
      <c r="C199" s="3"/>
      <c r="D199" s="3"/>
      <c r="E199" s="562"/>
      <c r="F199" s="562"/>
      <c r="G199" s="262"/>
      <c r="H199" s="262"/>
      <c r="I199" s="262"/>
      <c r="J199" s="262"/>
      <c r="K199" s="262"/>
      <c r="L199" s="262"/>
      <c r="M199" s="262"/>
    </row>
    <row r="200" spans="1:13" s="40" customFormat="1" x14ac:dyDescent="0.25">
      <c r="A200" s="3"/>
      <c r="B200" s="3"/>
      <c r="C200" s="3"/>
      <c r="D200" s="3"/>
      <c r="E200" s="562"/>
      <c r="F200" s="562"/>
      <c r="G200" s="262"/>
      <c r="H200" s="262"/>
      <c r="I200" s="262"/>
      <c r="J200" s="262"/>
      <c r="K200" s="262"/>
      <c r="L200" s="262"/>
      <c r="M200" s="262"/>
    </row>
    <row r="201" spans="1:13" s="40" customFormat="1" x14ac:dyDescent="0.25">
      <c r="A201" s="3"/>
      <c r="B201" s="3"/>
      <c r="C201" s="3"/>
      <c r="D201" s="3"/>
      <c r="E201" s="562"/>
      <c r="F201" s="562"/>
      <c r="G201" s="262"/>
      <c r="H201" s="262"/>
      <c r="I201" s="262"/>
      <c r="J201" s="262"/>
      <c r="K201" s="262"/>
      <c r="L201" s="262"/>
      <c r="M201" s="262"/>
    </row>
    <row r="202" spans="1:13" s="40" customFormat="1" x14ac:dyDescent="0.25">
      <c r="A202" s="3"/>
      <c r="B202" s="3"/>
      <c r="C202" s="3"/>
      <c r="D202" s="3"/>
      <c r="E202" s="562"/>
      <c r="F202" s="562"/>
      <c r="G202" s="262"/>
      <c r="H202" s="262"/>
      <c r="I202" s="262"/>
      <c r="J202" s="262"/>
      <c r="K202" s="262"/>
      <c r="L202" s="262"/>
      <c r="M202" s="262"/>
    </row>
    <row r="203" spans="1:13" s="40" customFormat="1" x14ac:dyDescent="0.25">
      <c r="A203" s="3"/>
      <c r="B203" s="3"/>
      <c r="C203" s="3"/>
      <c r="D203" s="3"/>
      <c r="E203" s="562"/>
      <c r="F203" s="562"/>
      <c r="G203" s="262"/>
      <c r="H203" s="262"/>
      <c r="I203" s="262"/>
      <c r="J203" s="262"/>
      <c r="K203" s="262"/>
      <c r="L203" s="262"/>
      <c r="M203" s="262"/>
    </row>
    <row r="204" spans="1:13" s="40" customFormat="1" x14ac:dyDescent="0.25">
      <c r="A204" s="3"/>
      <c r="B204" s="3"/>
      <c r="C204" s="3"/>
      <c r="D204" s="3"/>
      <c r="E204" s="562"/>
      <c r="F204" s="562"/>
      <c r="G204" s="262"/>
      <c r="H204" s="262"/>
      <c r="I204" s="262"/>
      <c r="J204" s="262"/>
      <c r="K204" s="262"/>
      <c r="L204" s="262"/>
      <c r="M204" s="262"/>
    </row>
    <row r="205" spans="1:13" s="40" customFormat="1" x14ac:dyDescent="0.25">
      <c r="A205" s="3"/>
      <c r="B205" s="3"/>
      <c r="C205" s="3"/>
      <c r="D205" s="3"/>
      <c r="E205" s="562"/>
      <c r="F205" s="562"/>
      <c r="G205" s="262"/>
      <c r="H205" s="262"/>
      <c r="I205" s="262"/>
      <c r="J205" s="262"/>
      <c r="K205" s="262"/>
      <c r="L205" s="262"/>
      <c r="M205" s="262"/>
    </row>
    <row r="206" spans="1:13" s="40" customFormat="1" x14ac:dyDescent="0.25">
      <c r="A206" s="3"/>
      <c r="B206" s="3"/>
      <c r="C206" s="3"/>
      <c r="D206" s="3"/>
      <c r="E206" s="562"/>
      <c r="F206" s="562"/>
      <c r="G206" s="262"/>
      <c r="H206" s="262"/>
      <c r="I206" s="262"/>
      <c r="J206" s="262"/>
      <c r="K206" s="262"/>
      <c r="L206" s="262"/>
      <c r="M206" s="262"/>
    </row>
    <row r="207" spans="1:13" s="40" customFormat="1" x14ac:dyDescent="0.25">
      <c r="A207" s="3"/>
      <c r="B207" s="3"/>
      <c r="C207" s="3"/>
      <c r="D207" s="3"/>
      <c r="E207" s="562"/>
      <c r="F207" s="562"/>
      <c r="G207" s="262"/>
      <c r="H207" s="262"/>
      <c r="I207" s="262"/>
      <c r="J207" s="262"/>
      <c r="K207" s="262"/>
      <c r="L207" s="262"/>
      <c r="M207" s="262"/>
    </row>
    <row r="208" spans="1:13" s="40" customFormat="1" x14ac:dyDescent="0.25">
      <c r="A208" s="3"/>
      <c r="B208" s="3"/>
      <c r="C208" s="3"/>
      <c r="D208" s="3"/>
      <c r="E208" s="562"/>
      <c r="F208" s="562"/>
      <c r="G208" s="262"/>
      <c r="H208" s="262"/>
      <c r="I208" s="262"/>
      <c r="J208" s="262"/>
      <c r="K208" s="262"/>
      <c r="L208" s="262"/>
      <c r="M208" s="262"/>
    </row>
    <row r="209" spans="1:13" s="40" customFormat="1" x14ac:dyDescent="0.25">
      <c r="A209" s="3"/>
      <c r="B209" s="3"/>
      <c r="C209" s="3"/>
      <c r="D209" s="3"/>
      <c r="E209" s="562"/>
      <c r="F209" s="562"/>
      <c r="G209" s="262"/>
      <c r="H209" s="262"/>
      <c r="I209" s="262"/>
      <c r="J209" s="262"/>
      <c r="K209" s="262"/>
      <c r="L209" s="262"/>
      <c r="M209" s="262"/>
    </row>
    <row r="210" spans="1:13" s="40" customFormat="1" x14ac:dyDescent="0.25">
      <c r="A210" s="3"/>
      <c r="B210" s="3"/>
      <c r="C210" s="3"/>
      <c r="D210" s="3"/>
      <c r="E210" s="562"/>
      <c r="F210" s="562"/>
      <c r="G210" s="262"/>
      <c r="H210" s="262"/>
      <c r="I210" s="262"/>
      <c r="J210" s="262"/>
      <c r="K210" s="262"/>
      <c r="L210" s="262"/>
      <c r="M210" s="262"/>
    </row>
    <row r="211" spans="1:13" s="40" customFormat="1" x14ac:dyDescent="0.25">
      <c r="A211" s="3"/>
      <c r="B211" s="3"/>
      <c r="C211" s="3"/>
      <c r="D211" s="3"/>
      <c r="E211" s="562"/>
      <c r="F211" s="562"/>
      <c r="G211" s="262"/>
      <c r="H211" s="262"/>
      <c r="I211" s="262"/>
      <c r="J211" s="262"/>
      <c r="K211" s="262"/>
      <c r="L211" s="262"/>
      <c r="M211" s="262"/>
    </row>
    <row r="212" spans="1:13" s="40" customFormat="1" x14ac:dyDescent="0.25">
      <c r="A212" s="3"/>
      <c r="B212" s="3"/>
      <c r="C212" s="3"/>
      <c r="D212" s="3"/>
      <c r="E212" s="562"/>
      <c r="F212" s="562"/>
      <c r="G212" s="262"/>
      <c r="H212" s="262"/>
      <c r="I212" s="262"/>
      <c r="J212" s="262"/>
      <c r="K212" s="262"/>
      <c r="L212" s="262"/>
      <c r="M212" s="262"/>
    </row>
    <row r="213" spans="1:13" s="40" customFormat="1" x14ac:dyDescent="0.25">
      <c r="A213" s="3"/>
      <c r="B213" s="3"/>
      <c r="C213" s="3"/>
      <c r="D213" s="3"/>
      <c r="E213" s="562"/>
      <c r="F213" s="562"/>
      <c r="G213" s="262"/>
      <c r="H213" s="262"/>
      <c r="I213" s="262"/>
      <c r="J213" s="262"/>
      <c r="K213" s="262"/>
      <c r="L213" s="262"/>
      <c r="M213" s="262"/>
    </row>
    <row r="214" spans="1:13" s="40" customFormat="1" x14ac:dyDescent="0.25">
      <c r="A214" s="3"/>
      <c r="B214" s="3"/>
      <c r="C214" s="3"/>
      <c r="D214" s="3"/>
      <c r="E214" s="562"/>
      <c r="F214" s="562"/>
      <c r="G214" s="262"/>
      <c r="H214" s="262"/>
      <c r="I214" s="262"/>
      <c r="J214" s="262"/>
      <c r="K214" s="262"/>
      <c r="L214" s="262"/>
      <c r="M214" s="262"/>
    </row>
    <row r="215" spans="1:13" s="40" customFormat="1" x14ac:dyDescent="0.25">
      <c r="A215" s="3"/>
      <c r="B215" s="3"/>
      <c r="C215" s="3"/>
      <c r="D215" s="3"/>
      <c r="E215" s="562"/>
      <c r="F215" s="562"/>
      <c r="G215" s="262"/>
      <c r="H215" s="262"/>
      <c r="I215" s="262"/>
      <c r="J215" s="262"/>
      <c r="K215" s="262"/>
      <c r="L215" s="262"/>
      <c r="M215" s="262"/>
    </row>
    <row r="216" spans="1:13" s="40" customFormat="1" x14ac:dyDescent="0.25">
      <c r="A216" s="3"/>
      <c r="B216" s="3"/>
      <c r="C216" s="3"/>
      <c r="D216" s="3"/>
      <c r="E216" s="562"/>
      <c r="F216" s="562"/>
      <c r="G216" s="262"/>
      <c r="H216" s="262"/>
      <c r="I216" s="262"/>
      <c r="J216" s="262"/>
      <c r="K216" s="262"/>
      <c r="L216" s="262"/>
      <c r="M216" s="262"/>
    </row>
    <row r="217" spans="1:13" s="40" customFormat="1" x14ac:dyDescent="0.25">
      <c r="A217" s="3"/>
      <c r="B217" s="3"/>
      <c r="C217" s="3"/>
      <c r="D217" s="3"/>
      <c r="E217" s="562"/>
      <c r="F217" s="562"/>
      <c r="G217" s="262"/>
      <c r="H217" s="262"/>
      <c r="I217" s="262"/>
      <c r="J217" s="262"/>
      <c r="K217" s="262"/>
      <c r="L217" s="262"/>
      <c r="M217" s="262"/>
    </row>
    <row r="218" spans="1:13" s="40" customFormat="1" x14ac:dyDescent="0.25">
      <c r="A218" s="3"/>
      <c r="B218" s="3"/>
      <c r="C218" s="3"/>
      <c r="D218" s="3"/>
      <c r="E218" s="562"/>
      <c r="F218" s="562"/>
      <c r="G218" s="262"/>
      <c r="H218" s="262"/>
      <c r="I218" s="262"/>
      <c r="J218" s="262"/>
      <c r="K218" s="262"/>
      <c r="L218" s="262"/>
      <c r="M218" s="262"/>
    </row>
    <row r="219" spans="1:13" s="40" customFormat="1" x14ac:dyDescent="0.25">
      <c r="A219" s="3"/>
      <c r="B219" s="3"/>
      <c r="C219" s="3"/>
      <c r="D219" s="3"/>
      <c r="E219" s="562"/>
      <c r="F219" s="562"/>
      <c r="G219" s="262"/>
      <c r="H219" s="262"/>
      <c r="I219" s="262"/>
      <c r="J219" s="262"/>
      <c r="K219" s="262"/>
      <c r="L219" s="262"/>
      <c r="M219" s="262"/>
    </row>
    <row r="220" spans="1:13" s="40" customFormat="1" x14ac:dyDescent="0.25">
      <c r="A220" s="3"/>
      <c r="B220" s="3"/>
      <c r="C220" s="3"/>
      <c r="D220" s="3"/>
      <c r="E220" s="562"/>
      <c r="F220" s="562"/>
      <c r="G220" s="262"/>
      <c r="H220" s="262"/>
      <c r="I220" s="262"/>
      <c r="J220" s="262"/>
      <c r="K220" s="262"/>
      <c r="L220" s="262"/>
      <c r="M220" s="262"/>
    </row>
    <row r="221" spans="1:13" s="40" customFormat="1" x14ac:dyDescent="0.25">
      <c r="A221" s="3"/>
      <c r="B221" s="3"/>
      <c r="C221" s="3"/>
      <c r="D221" s="3"/>
      <c r="E221" s="562"/>
      <c r="F221" s="562"/>
      <c r="G221" s="262"/>
      <c r="H221" s="262"/>
      <c r="I221" s="262"/>
      <c r="J221" s="262"/>
      <c r="K221" s="262"/>
      <c r="L221" s="262"/>
      <c r="M221" s="262"/>
    </row>
    <row r="222" spans="1:13" s="40" customFormat="1" x14ac:dyDescent="0.25">
      <c r="A222" s="3"/>
      <c r="B222" s="3"/>
      <c r="C222" s="3"/>
      <c r="D222" s="3"/>
      <c r="E222" s="562"/>
      <c r="F222" s="562"/>
      <c r="G222" s="262"/>
      <c r="H222" s="262"/>
      <c r="I222" s="262"/>
      <c r="J222" s="262"/>
      <c r="K222" s="262"/>
      <c r="L222" s="262"/>
      <c r="M222" s="262"/>
    </row>
    <row r="223" spans="1:13" s="40" customFormat="1" x14ac:dyDescent="0.25">
      <c r="A223" s="3"/>
      <c r="B223" s="3"/>
      <c r="C223" s="3"/>
      <c r="D223" s="3"/>
      <c r="E223" s="562"/>
      <c r="F223" s="562"/>
      <c r="G223" s="262"/>
      <c r="H223" s="262"/>
      <c r="I223" s="262"/>
      <c r="J223" s="262"/>
      <c r="K223" s="262"/>
      <c r="L223" s="262"/>
      <c r="M223" s="262"/>
    </row>
    <row r="224" spans="1:13" s="40" customFormat="1" x14ac:dyDescent="0.25">
      <c r="A224" s="3"/>
      <c r="B224" s="3"/>
      <c r="C224" s="3"/>
      <c r="D224" s="3"/>
      <c r="E224" s="562"/>
      <c r="F224" s="562"/>
      <c r="G224" s="262"/>
      <c r="H224" s="262"/>
      <c r="I224" s="262"/>
      <c r="J224" s="262"/>
      <c r="K224" s="262"/>
      <c r="L224" s="262"/>
      <c r="M224" s="262"/>
    </row>
    <row r="225" spans="1:13" s="40" customFormat="1" x14ac:dyDescent="0.25">
      <c r="A225" s="3"/>
      <c r="B225" s="3"/>
      <c r="C225" s="3"/>
      <c r="D225" s="3"/>
      <c r="E225" s="562"/>
      <c r="F225" s="562"/>
      <c r="G225" s="262"/>
      <c r="H225" s="262"/>
      <c r="I225" s="262"/>
      <c r="J225" s="262"/>
      <c r="K225" s="262"/>
      <c r="L225" s="262"/>
      <c r="M225" s="262"/>
    </row>
    <row r="226" spans="1:13" s="40" customFormat="1" x14ac:dyDescent="0.25">
      <c r="A226" s="3"/>
      <c r="B226" s="3"/>
      <c r="C226" s="3"/>
      <c r="D226" s="3"/>
      <c r="E226" s="562"/>
      <c r="F226" s="562"/>
      <c r="G226" s="262"/>
      <c r="H226" s="262"/>
      <c r="I226" s="262"/>
      <c r="J226" s="262"/>
      <c r="K226" s="262"/>
      <c r="L226" s="262"/>
      <c r="M226" s="262"/>
    </row>
    <row r="227" spans="1:13" s="40" customFormat="1" x14ac:dyDescent="0.25">
      <c r="A227" s="3"/>
      <c r="B227" s="3"/>
      <c r="C227" s="3"/>
      <c r="D227" s="3"/>
      <c r="E227" s="562"/>
      <c r="F227" s="562"/>
      <c r="G227" s="262"/>
      <c r="H227" s="262"/>
      <c r="I227" s="262"/>
      <c r="J227" s="262"/>
      <c r="K227" s="262"/>
      <c r="L227" s="262"/>
      <c r="M227" s="262"/>
    </row>
    <row r="228" spans="1:13" s="40" customFormat="1" x14ac:dyDescent="0.25">
      <c r="A228" s="3"/>
      <c r="B228" s="3"/>
      <c r="C228" s="3"/>
      <c r="D228" s="3"/>
      <c r="E228" s="562"/>
      <c r="F228" s="562"/>
      <c r="G228" s="262"/>
      <c r="H228" s="262"/>
      <c r="I228" s="262"/>
      <c r="J228" s="262"/>
      <c r="K228" s="262"/>
      <c r="L228" s="262"/>
      <c r="M228" s="262"/>
    </row>
    <row r="229" spans="1:13" s="40" customFormat="1" x14ac:dyDescent="0.25">
      <c r="A229" s="3"/>
      <c r="B229" s="3"/>
      <c r="C229" s="3"/>
      <c r="D229" s="3"/>
      <c r="E229" s="562"/>
      <c r="F229" s="562"/>
      <c r="G229" s="262"/>
      <c r="H229" s="262"/>
      <c r="I229" s="262"/>
      <c r="J229" s="262"/>
      <c r="K229" s="262"/>
      <c r="L229" s="262"/>
      <c r="M229" s="262"/>
    </row>
    <row r="230" spans="1:13" s="40" customFormat="1" x14ac:dyDescent="0.25">
      <c r="A230" s="3"/>
      <c r="B230" s="3"/>
      <c r="C230" s="3"/>
      <c r="D230" s="3"/>
      <c r="E230" s="562"/>
      <c r="F230" s="562"/>
      <c r="G230" s="262"/>
      <c r="H230" s="262"/>
      <c r="I230" s="262"/>
      <c r="J230" s="262"/>
      <c r="K230" s="262"/>
      <c r="L230" s="262"/>
      <c r="M230" s="262"/>
    </row>
    <row r="231" spans="1:13" s="40" customFormat="1" x14ac:dyDescent="0.25">
      <c r="A231" s="3"/>
      <c r="B231" s="3"/>
      <c r="C231" s="3"/>
      <c r="D231" s="3"/>
      <c r="E231" s="562"/>
      <c r="F231" s="562"/>
      <c r="G231" s="262"/>
      <c r="H231" s="262"/>
      <c r="I231" s="262"/>
      <c r="J231" s="262"/>
      <c r="K231" s="262"/>
      <c r="L231" s="262"/>
      <c r="M231" s="262"/>
    </row>
    <row r="232" spans="1:13" s="40" customFormat="1" x14ac:dyDescent="0.25">
      <c r="A232" s="3"/>
      <c r="B232" s="3"/>
      <c r="C232" s="3"/>
      <c r="D232" s="3"/>
      <c r="E232" s="562"/>
      <c r="F232" s="562"/>
      <c r="G232" s="262"/>
      <c r="H232" s="262"/>
      <c r="I232" s="262"/>
      <c r="J232" s="262"/>
      <c r="K232" s="262"/>
      <c r="L232" s="262"/>
      <c r="M232" s="262"/>
    </row>
    <row r="233" spans="1:13" s="40" customFormat="1" x14ac:dyDescent="0.25">
      <c r="A233" s="3"/>
      <c r="B233" s="3"/>
      <c r="C233" s="3"/>
      <c r="D233" s="3"/>
      <c r="E233" s="562"/>
      <c r="F233" s="562"/>
      <c r="G233" s="262"/>
      <c r="H233" s="262"/>
      <c r="I233" s="262"/>
      <c r="J233" s="262"/>
      <c r="K233" s="262"/>
      <c r="L233" s="262"/>
      <c r="M233" s="262"/>
    </row>
    <row r="234" spans="1:13" s="40" customFormat="1" x14ac:dyDescent="0.25">
      <c r="A234" s="3"/>
      <c r="B234" s="3"/>
      <c r="C234" s="3"/>
      <c r="D234" s="3"/>
      <c r="E234" s="562"/>
      <c r="F234" s="562"/>
      <c r="G234" s="262"/>
      <c r="H234" s="262"/>
      <c r="I234" s="262"/>
      <c r="J234" s="262"/>
      <c r="K234" s="262"/>
      <c r="L234" s="262"/>
      <c r="M234" s="262"/>
    </row>
    <row r="235" spans="1:13" s="40" customFormat="1" x14ac:dyDescent="0.25">
      <c r="A235" s="3"/>
      <c r="B235" s="3"/>
      <c r="C235" s="3"/>
      <c r="D235" s="3"/>
      <c r="E235" s="562"/>
      <c r="F235" s="562"/>
      <c r="G235" s="262"/>
      <c r="H235" s="262"/>
      <c r="I235" s="262"/>
      <c r="J235" s="262"/>
      <c r="K235" s="262"/>
      <c r="L235" s="262"/>
      <c r="M235" s="262"/>
    </row>
    <row r="236" spans="1:13" s="40" customFormat="1" x14ac:dyDescent="0.25">
      <c r="A236" s="3"/>
      <c r="B236" s="3"/>
      <c r="C236" s="3"/>
      <c r="D236" s="3"/>
      <c r="E236" s="562"/>
      <c r="F236" s="562"/>
      <c r="G236" s="262"/>
      <c r="H236" s="262"/>
      <c r="I236" s="262"/>
      <c r="J236" s="262"/>
      <c r="K236" s="262"/>
      <c r="L236" s="262"/>
      <c r="M236" s="262"/>
    </row>
    <row r="237" spans="1:13" s="40" customFormat="1" x14ac:dyDescent="0.25">
      <c r="A237" s="3"/>
      <c r="B237" s="3"/>
      <c r="C237" s="3"/>
      <c r="D237" s="3"/>
      <c r="E237" s="562"/>
      <c r="F237" s="562"/>
      <c r="G237" s="262"/>
      <c r="H237" s="262"/>
      <c r="I237" s="262"/>
      <c r="J237" s="262"/>
      <c r="K237" s="262"/>
      <c r="L237" s="262"/>
      <c r="M237" s="262"/>
    </row>
    <row r="238" spans="1:13" s="40" customFormat="1" x14ac:dyDescent="0.25">
      <c r="A238" s="3"/>
      <c r="B238" s="3"/>
      <c r="C238" s="3"/>
      <c r="D238" s="3"/>
      <c r="E238" s="562"/>
      <c r="F238" s="562"/>
      <c r="G238" s="262"/>
      <c r="H238" s="262"/>
      <c r="I238" s="262"/>
      <c r="J238" s="262"/>
      <c r="K238" s="262"/>
      <c r="L238" s="262"/>
      <c r="M238" s="262"/>
    </row>
    <row r="239" spans="1:13" s="40" customFormat="1" x14ac:dyDescent="0.25">
      <c r="A239" s="3"/>
      <c r="B239" s="3"/>
      <c r="C239" s="3"/>
      <c r="D239" s="3"/>
      <c r="E239" s="562"/>
      <c r="F239" s="562"/>
      <c r="G239" s="262"/>
      <c r="H239" s="262"/>
      <c r="I239" s="262"/>
      <c r="J239" s="262"/>
      <c r="K239" s="262"/>
      <c r="L239" s="262"/>
      <c r="M239" s="262"/>
    </row>
    <row r="240" spans="1:13" s="40" customFormat="1" x14ac:dyDescent="0.25">
      <c r="A240" s="3"/>
      <c r="B240" s="3"/>
      <c r="C240" s="3"/>
      <c r="D240" s="3"/>
      <c r="E240" s="562"/>
      <c r="F240" s="562"/>
      <c r="G240" s="262"/>
      <c r="H240" s="262"/>
      <c r="I240" s="262"/>
      <c r="J240" s="262"/>
      <c r="K240" s="262"/>
      <c r="L240" s="262"/>
      <c r="M240" s="262"/>
    </row>
    <row r="241" spans="1:13" s="40" customFormat="1" x14ac:dyDescent="0.25">
      <c r="A241" s="3"/>
      <c r="B241" s="3"/>
      <c r="C241" s="3"/>
      <c r="D241" s="3"/>
      <c r="E241" s="562"/>
      <c r="F241" s="562"/>
      <c r="G241" s="262"/>
      <c r="H241" s="262"/>
      <c r="I241" s="262"/>
      <c r="J241" s="262"/>
      <c r="K241" s="262"/>
      <c r="L241" s="262"/>
      <c r="M241" s="262"/>
    </row>
    <row r="242" spans="1:13" s="40" customFormat="1" x14ac:dyDescent="0.25">
      <c r="A242" s="3"/>
      <c r="B242" s="3"/>
      <c r="C242" s="3"/>
      <c r="D242" s="3"/>
      <c r="E242" s="562"/>
      <c r="F242" s="562"/>
      <c r="G242" s="262"/>
      <c r="H242" s="262"/>
      <c r="I242" s="262"/>
      <c r="J242" s="262"/>
      <c r="K242" s="262"/>
      <c r="L242" s="262"/>
      <c r="M242" s="262"/>
    </row>
    <row r="243" spans="1:13" s="40" customFormat="1" x14ac:dyDescent="0.25">
      <c r="A243" s="3"/>
      <c r="B243" s="3"/>
      <c r="C243" s="3"/>
      <c r="D243" s="3"/>
      <c r="E243" s="562"/>
      <c r="F243" s="562"/>
      <c r="G243" s="262"/>
      <c r="H243" s="262"/>
      <c r="I243" s="262"/>
      <c r="J243" s="262"/>
      <c r="K243" s="262"/>
      <c r="L243" s="262"/>
      <c r="M243" s="262"/>
    </row>
    <row r="244" spans="1:13" s="40" customFormat="1" x14ac:dyDescent="0.25">
      <c r="A244" s="3"/>
      <c r="B244" s="3"/>
      <c r="C244" s="3"/>
      <c r="D244" s="3"/>
      <c r="E244" s="562"/>
      <c r="F244" s="562"/>
      <c r="G244" s="262"/>
      <c r="H244" s="262"/>
      <c r="I244" s="262"/>
      <c r="J244" s="262"/>
      <c r="K244" s="262"/>
      <c r="L244" s="262"/>
      <c r="M244" s="262"/>
    </row>
    <row r="245" spans="1:13" s="40" customFormat="1" x14ac:dyDescent="0.25">
      <c r="A245" s="3"/>
      <c r="B245" s="3"/>
      <c r="C245" s="3"/>
      <c r="D245" s="3"/>
      <c r="E245" s="562"/>
      <c r="F245" s="562"/>
      <c r="G245" s="262"/>
      <c r="H245" s="262"/>
      <c r="I245" s="262"/>
      <c r="J245" s="262"/>
      <c r="K245" s="262"/>
      <c r="L245" s="262"/>
      <c r="M245" s="262"/>
    </row>
    <row r="246" spans="1:13" s="40" customFormat="1" x14ac:dyDescent="0.25">
      <c r="A246" s="3"/>
      <c r="B246" s="3"/>
      <c r="C246" s="3"/>
      <c r="D246" s="3"/>
      <c r="E246" s="562"/>
      <c r="F246" s="562"/>
      <c r="G246" s="262"/>
      <c r="H246" s="262"/>
      <c r="I246" s="262"/>
      <c r="J246" s="262"/>
      <c r="K246" s="262"/>
      <c r="L246" s="262"/>
      <c r="M246" s="262"/>
    </row>
    <row r="247" spans="1:13" s="40" customFormat="1" x14ac:dyDescent="0.25">
      <c r="A247" s="3"/>
      <c r="B247" s="3"/>
      <c r="C247" s="3"/>
      <c r="D247" s="3"/>
      <c r="E247" s="562"/>
      <c r="F247" s="562"/>
      <c r="G247" s="262"/>
      <c r="H247" s="262"/>
      <c r="I247" s="262"/>
      <c r="J247" s="262"/>
      <c r="K247" s="262"/>
      <c r="L247" s="262"/>
      <c r="M247" s="262"/>
    </row>
    <row r="248" spans="1:13" s="40" customFormat="1" x14ac:dyDescent="0.25">
      <c r="A248" s="3"/>
      <c r="B248" s="3"/>
      <c r="C248" s="3"/>
      <c r="D248" s="3"/>
      <c r="E248" s="562"/>
      <c r="F248" s="562"/>
      <c r="G248" s="262"/>
      <c r="H248" s="262"/>
      <c r="I248" s="262"/>
      <c r="J248" s="262"/>
      <c r="K248" s="262"/>
      <c r="L248" s="262"/>
      <c r="M248" s="262"/>
    </row>
    <row r="249" spans="1:13" s="40" customFormat="1" x14ac:dyDescent="0.25">
      <c r="A249" s="3"/>
      <c r="B249" s="3"/>
      <c r="C249" s="3"/>
      <c r="D249" s="3"/>
      <c r="E249" s="562"/>
      <c r="F249" s="562"/>
      <c r="G249" s="262"/>
      <c r="H249" s="262"/>
      <c r="I249" s="262"/>
      <c r="J249" s="262"/>
      <c r="K249" s="262"/>
      <c r="L249" s="262"/>
      <c r="M249" s="262"/>
    </row>
    <row r="250" spans="1:13" s="40" customFormat="1" x14ac:dyDescent="0.25">
      <c r="A250" s="3"/>
      <c r="B250" s="3"/>
      <c r="C250" s="3"/>
      <c r="D250" s="3"/>
      <c r="E250" s="562"/>
      <c r="F250" s="562"/>
      <c r="G250" s="262"/>
      <c r="H250" s="262"/>
      <c r="I250" s="262"/>
      <c r="J250" s="262"/>
      <c r="K250" s="262"/>
      <c r="L250" s="262"/>
      <c r="M250" s="262"/>
    </row>
    <row r="251" spans="1:13" s="40" customFormat="1" x14ac:dyDescent="0.25">
      <c r="A251" s="3"/>
      <c r="B251" s="3"/>
      <c r="C251" s="3"/>
      <c r="D251" s="3"/>
      <c r="E251" s="562"/>
      <c r="F251" s="562"/>
      <c r="G251" s="262"/>
      <c r="H251" s="262"/>
      <c r="I251" s="262"/>
      <c r="J251" s="262"/>
      <c r="K251" s="262"/>
      <c r="L251" s="262"/>
      <c r="M251" s="262"/>
    </row>
    <row r="252" spans="1:13" s="40" customFormat="1" x14ac:dyDescent="0.25">
      <c r="A252" s="3"/>
      <c r="B252" s="3"/>
      <c r="C252" s="3"/>
      <c r="D252" s="3"/>
      <c r="E252" s="562"/>
      <c r="F252" s="562"/>
      <c r="G252" s="262"/>
      <c r="H252" s="262"/>
      <c r="I252" s="262"/>
      <c r="J252" s="262"/>
      <c r="K252" s="262"/>
      <c r="L252" s="262"/>
      <c r="M252" s="262"/>
    </row>
    <row r="253" spans="1:13" s="40" customFormat="1" x14ac:dyDescent="0.25">
      <c r="A253" s="3"/>
      <c r="B253" s="3"/>
      <c r="C253" s="3"/>
      <c r="D253" s="3"/>
      <c r="E253" s="562"/>
      <c r="F253" s="562"/>
      <c r="G253" s="262"/>
      <c r="H253" s="262"/>
      <c r="I253" s="262"/>
      <c r="J253" s="262"/>
      <c r="K253" s="262"/>
      <c r="L253" s="262"/>
      <c r="M253" s="262"/>
    </row>
    <row r="254" spans="1:13" s="40" customFormat="1" x14ac:dyDescent="0.25">
      <c r="A254" s="3"/>
      <c r="B254" s="3"/>
      <c r="C254" s="3"/>
      <c r="D254" s="3"/>
      <c r="E254" s="562"/>
      <c r="F254" s="562"/>
      <c r="G254" s="262"/>
      <c r="H254" s="262"/>
      <c r="I254" s="262"/>
      <c r="J254" s="262"/>
      <c r="K254" s="262"/>
      <c r="L254" s="262"/>
      <c r="M254" s="262"/>
    </row>
    <row r="255" spans="1:13" s="40" customFormat="1" x14ac:dyDescent="0.25">
      <c r="A255" s="3"/>
      <c r="B255" s="3"/>
      <c r="C255" s="3"/>
      <c r="D255" s="3"/>
      <c r="E255" s="562"/>
      <c r="F255" s="562"/>
      <c r="G255" s="262"/>
      <c r="H255" s="262"/>
      <c r="I255" s="262"/>
      <c r="J255" s="262"/>
      <c r="K255" s="262"/>
      <c r="L255" s="262"/>
      <c r="M255" s="262"/>
    </row>
    <row r="256" spans="1:13" s="40" customFormat="1" x14ac:dyDescent="0.25">
      <c r="A256" s="3"/>
      <c r="B256" s="3"/>
      <c r="C256" s="3"/>
      <c r="D256" s="3"/>
      <c r="E256" s="562"/>
      <c r="F256" s="562"/>
      <c r="G256" s="262"/>
      <c r="H256" s="262"/>
      <c r="I256" s="262"/>
      <c r="J256" s="262"/>
      <c r="K256" s="262"/>
      <c r="L256" s="262"/>
      <c r="M256" s="262"/>
    </row>
    <row r="257" spans="1:13" s="40" customFormat="1" x14ac:dyDescent="0.25">
      <c r="A257" s="3"/>
      <c r="B257" s="3"/>
      <c r="C257" s="3"/>
      <c r="D257" s="3"/>
      <c r="E257" s="562"/>
      <c r="F257" s="562"/>
      <c r="G257" s="262"/>
      <c r="H257" s="262"/>
      <c r="I257" s="262"/>
      <c r="J257" s="262"/>
      <c r="K257" s="262"/>
      <c r="L257" s="262"/>
      <c r="M257" s="262"/>
    </row>
    <row r="258" spans="1:13" s="40" customFormat="1" x14ac:dyDescent="0.25">
      <c r="A258" s="3"/>
      <c r="B258" s="3"/>
      <c r="C258" s="3"/>
      <c r="D258" s="3"/>
      <c r="E258" s="562"/>
      <c r="F258" s="562"/>
      <c r="G258" s="262"/>
      <c r="H258" s="262"/>
      <c r="I258" s="262"/>
      <c r="J258" s="262"/>
      <c r="K258" s="262"/>
      <c r="L258" s="262"/>
      <c r="M258" s="262"/>
    </row>
    <row r="259" spans="1:13" s="40" customFormat="1" x14ac:dyDescent="0.25">
      <c r="A259" s="3"/>
      <c r="B259" s="3"/>
      <c r="C259" s="3"/>
      <c r="D259" s="3"/>
      <c r="E259" s="562"/>
      <c r="F259" s="562"/>
      <c r="G259" s="262"/>
      <c r="H259" s="262"/>
      <c r="I259" s="262"/>
      <c r="J259" s="262"/>
      <c r="K259" s="262"/>
      <c r="L259" s="262"/>
      <c r="M259" s="262"/>
    </row>
    <row r="260" spans="1:13" s="40" customFormat="1" x14ac:dyDescent="0.25">
      <c r="A260" s="3"/>
      <c r="B260" s="3"/>
      <c r="C260" s="3"/>
      <c r="D260" s="3"/>
      <c r="E260" s="562"/>
      <c r="F260" s="562"/>
      <c r="G260" s="262"/>
      <c r="H260" s="262"/>
      <c r="I260" s="262"/>
      <c r="J260" s="262"/>
      <c r="K260" s="262"/>
      <c r="L260" s="262"/>
      <c r="M260" s="262"/>
    </row>
    <row r="261" spans="1:13" s="40" customFormat="1" x14ac:dyDescent="0.25">
      <c r="A261" s="3"/>
      <c r="B261" s="3"/>
      <c r="C261" s="3"/>
      <c r="D261" s="3"/>
      <c r="E261" s="562"/>
      <c r="F261" s="562"/>
      <c r="G261" s="262"/>
      <c r="H261" s="262"/>
      <c r="I261" s="262"/>
      <c r="J261" s="262"/>
      <c r="K261" s="262"/>
      <c r="L261" s="262"/>
      <c r="M261" s="262"/>
    </row>
    <row r="262" spans="1:13" s="40" customFormat="1" x14ac:dyDescent="0.25">
      <c r="A262" s="3"/>
      <c r="B262" s="3"/>
      <c r="C262" s="3"/>
      <c r="D262" s="3"/>
      <c r="E262" s="562"/>
      <c r="F262" s="562"/>
      <c r="G262" s="262"/>
      <c r="H262" s="262"/>
      <c r="I262" s="262"/>
      <c r="J262" s="262"/>
      <c r="K262" s="262"/>
      <c r="L262" s="262"/>
      <c r="M262" s="262"/>
    </row>
    <row r="263" spans="1:13" s="40" customFormat="1" x14ac:dyDescent="0.25">
      <c r="A263" s="3"/>
      <c r="B263" s="3"/>
      <c r="C263" s="3"/>
      <c r="D263" s="3"/>
      <c r="E263" s="562"/>
      <c r="F263" s="562"/>
      <c r="G263" s="262"/>
      <c r="H263" s="262"/>
      <c r="I263" s="262"/>
      <c r="J263" s="262"/>
      <c r="K263" s="262"/>
      <c r="L263" s="262"/>
      <c r="M263" s="262"/>
    </row>
    <row r="264" spans="1:13" s="40" customFormat="1" x14ac:dyDescent="0.25">
      <c r="A264" s="3"/>
      <c r="B264" s="3"/>
      <c r="C264" s="3"/>
      <c r="D264" s="3"/>
      <c r="E264" s="562"/>
      <c r="F264" s="562"/>
      <c r="G264" s="262"/>
      <c r="H264" s="262"/>
      <c r="I264" s="262"/>
      <c r="J264" s="262"/>
      <c r="K264" s="262"/>
      <c r="L264" s="262"/>
      <c r="M264" s="262"/>
    </row>
    <row r="265" spans="1:13" s="40" customFormat="1" x14ac:dyDescent="0.25">
      <c r="A265" s="3"/>
      <c r="B265" s="3"/>
      <c r="C265" s="3"/>
      <c r="D265" s="3"/>
      <c r="E265" s="562"/>
      <c r="F265" s="562"/>
      <c r="G265" s="262"/>
      <c r="H265" s="262"/>
      <c r="I265" s="262"/>
      <c r="J265" s="262"/>
      <c r="K265" s="262"/>
      <c r="L265" s="262"/>
      <c r="M265" s="262"/>
    </row>
    <row r="266" spans="1:13" s="40" customFormat="1" x14ac:dyDescent="0.25">
      <c r="A266" s="3"/>
      <c r="B266" s="3"/>
      <c r="C266" s="3"/>
      <c r="D266" s="3"/>
      <c r="E266" s="562"/>
      <c r="F266" s="562"/>
      <c r="G266" s="262"/>
      <c r="H266" s="262"/>
      <c r="I266" s="262"/>
      <c r="J266" s="262"/>
      <c r="K266" s="262"/>
      <c r="L266" s="262"/>
      <c r="M266" s="262"/>
    </row>
    <row r="267" spans="1:13" s="40" customFormat="1" x14ac:dyDescent="0.25">
      <c r="A267" s="3"/>
      <c r="B267" s="3"/>
      <c r="C267" s="3"/>
      <c r="D267" s="3"/>
      <c r="E267" s="562"/>
      <c r="F267" s="562"/>
      <c r="G267" s="262"/>
      <c r="H267" s="262"/>
      <c r="I267" s="262"/>
      <c r="J267" s="262"/>
      <c r="K267" s="262"/>
      <c r="L267" s="262"/>
      <c r="M267" s="262"/>
    </row>
    <row r="268" spans="1:13" s="40" customFormat="1" x14ac:dyDescent="0.25">
      <c r="A268" s="3"/>
      <c r="B268" s="3"/>
      <c r="C268" s="3"/>
      <c r="D268" s="3"/>
      <c r="E268" s="562"/>
      <c r="F268" s="562"/>
      <c r="G268" s="262"/>
      <c r="H268" s="262"/>
      <c r="I268" s="262"/>
      <c r="J268" s="262"/>
      <c r="K268" s="262"/>
      <c r="L268" s="262"/>
      <c r="M268" s="262"/>
    </row>
    <row r="269" spans="1:13" s="40" customFormat="1" x14ac:dyDescent="0.25">
      <c r="A269" s="3"/>
      <c r="B269" s="3"/>
      <c r="C269" s="3"/>
      <c r="D269" s="3"/>
      <c r="E269" s="562"/>
      <c r="F269" s="562"/>
      <c r="G269" s="262"/>
      <c r="H269" s="262"/>
      <c r="I269" s="262"/>
      <c r="J269" s="262"/>
      <c r="K269" s="262"/>
      <c r="L269" s="262"/>
      <c r="M269" s="262"/>
    </row>
    <row r="270" spans="1:13" s="40" customFormat="1" x14ac:dyDescent="0.25">
      <c r="A270" s="3"/>
      <c r="B270" s="3"/>
      <c r="C270" s="3"/>
      <c r="D270" s="3"/>
      <c r="E270" s="562"/>
      <c r="F270" s="562"/>
      <c r="G270" s="262"/>
      <c r="H270" s="262"/>
      <c r="I270" s="262"/>
      <c r="J270" s="262"/>
      <c r="K270" s="262"/>
      <c r="L270" s="262"/>
      <c r="M270" s="262"/>
    </row>
    <row r="271" spans="1:13" s="40" customFormat="1" x14ac:dyDescent="0.25">
      <c r="A271" s="3"/>
      <c r="B271" s="3"/>
      <c r="C271" s="3"/>
      <c r="D271" s="3"/>
      <c r="E271" s="562"/>
      <c r="F271" s="562"/>
      <c r="G271" s="262"/>
      <c r="H271" s="262"/>
      <c r="I271" s="262"/>
      <c r="J271" s="262"/>
      <c r="K271" s="262"/>
      <c r="L271" s="262"/>
      <c r="M271" s="262"/>
    </row>
    <row r="272" spans="1:13" s="40" customFormat="1" x14ac:dyDescent="0.25">
      <c r="A272" s="3"/>
      <c r="B272" s="3"/>
      <c r="C272" s="3"/>
      <c r="D272" s="3"/>
      <c r="E272" s="562"/>
      <c r="F272" s="562"/>
      <c r="G272" s="262"/>
      <c r="H272" s="262"/>
      <c r="I272" s="262"/>
      <c r="J272" s="262"/>
      <c r="K272" s="262"/>
      <c r="L272" s="262"/>
      <c r="M272" s="262"/>
    </row>
    <row r="273" spans="1:13" s="40" customFormat="1" x14ac:dyDescent="0.25">
      <c r="A273" s="3"/>
      <c r="B273" s="3"/>
      <c r="C273" s="3"/>
      <c r="D273" s="3"/>
      <c r="E273" s="562"/>
      <c r="F273" s="562"/>
      <c r="G273" s="262"/>
      <c r="H273" s="262"/>
      <c r="I273" s="262"/>
      <c r="J273" s="262"/>
      <c r="K273" s="262"/>
      <c r="L273" s="262"/>
      <c r="M273" s="262"/>
    </row>
    <row r="274" spans="1:13" s="40" customFormat="1" x14ac:dyDescent="0.25">
      <c r="A274" s="3"/>
      <c r="B274" s="3"/>
      <c r="C274" s="3"/>
      <c r="D274" s="3"/>
      <c r="E274" s="562"/>
      <c r="F274" s="562"/>
      <c r="G274" s="262"/>
      <c r="H274" s="262"/>
      <c r="I274" s="262"/>
      <c r="J274" s="262"/>
      <c r="K274" s="262"/>
      <c r="L274" s="262"/>
      <c r="M274" s="262"/>
    </row>
    <row r="275" spans="1:13" s="40" customFormat="1" x14ac:dyDescent="0.25">
      <c r="A275" s="3"/>
      <c r="B275" s="3"/>
      <c r="C275" s="3"/>
      <c r="D275" s="3"/>
      <c r="E275" s="562"/>
      <c r="F275" s="562"/>
      <c r="G275" s="262"/>
      <c r="H275" s="262"/>
      <c r="I275" s="262"/>
      <c r="J275" s="262"/>
      <c r="K275" s="262"/>
      <c r="L275" s="262"/>
      <c r="M275" s="262"/>
    </row>
    <row r="276" spans="1:13" s="40" customFormat="1" x14ac:dyDescent="0.25">
      <c r="A276" s="3"/>
      <c r="B276" s="3"/>
      <c r="C276" s="3"/>
      <c r="D276" s="3"/>
      <c r="E276" s="562"/>
      <c r="F276" s="562"/>
      <c r="G276" s="262"/>
      <c r="H276" s="262"/>
      <c r="I276" s="262"/>
      <c r="J276" s="262"/>
      <c r="K276" s="262"/>
      <c r="L276" s="262"/>
      <c r="M276" s="262"/>
    </row>
    <row r="277" spans="1:13" s="40" customFormat="1" x14ac:dyDescent="0.25">
      <c r="A277" s="3"/>
      <c r="B277" s="3"/>
      <c r="C277" s="3"/>
      <c r="D277" s="3"/>
      <c r="E277" s="562"/>
      <c r="F277" s="562"/>
      <c r="G277" s="262"/>
      <c r="H277" s="262"/>
      <c r="I277" s="262"/>
      <c r="J277" s="262"/>
      <c r="K277" s="262"/>
      <c r="L277" s="262"/>
      <c r="M277" s="262"/>
    </row>
    <row r="278" spans="1:13" s="40" customFormat="1" x14ac:dyDescent="0.25">
      <c r="A278" s="3"/>
      <c r="B278" s="3"/>
      <c r="C278" s="3"/>
      <c r="D278" s="3"/>
      <c r="E278" s="562"/>
      <c r="F278" s="562"/>
      <c r="G278" s="262"/>
      <c r="H278" s="262"/>
      <c r="I278" s="262"/>
      <c r="J278" s="262"/>
      <c r="K278" s="262"/>
      <c r="L278" s="262"/>
      <c r="M278" s="262"/>
    </row>
    <row r="279" spans="1:13" s="40" customFormat="1" x14ac:dyDescent="0.25">
      <c r="A279" s="3"/>
      <c r="B279" s="3"/>
      <c r="C279" s="3"/>
      <c r="D279" s="3"/>
      <c r="E279" s="562"/>
      <c r="F279" s="562"/>
      <c r="G279" s="262"/>
      <c r="H279" s="262"/>
      <c r="I279" s="262"/>
      <c r="J279" s="262"/>
      <c r="K279" s="262"/>
      <c r="L279" s="262"/>
      <c r="M279" s="262"/>
    </row>
    <row r="280" spans="1:13" s="40" customFormat="1" x14ac:dyDescent="0.25">
      <c r="A280" s="3"/>
      <c r="B280" s="3"/>
      <c r="C280" s="3"/>
      <c r="D280" s="3"/>
      <c r="E280" s="562"/>
      <c r="F280" s="562"/>
      <c r="G280" s="262"/>
      <c r="H280" s="262"/>
      <c r="I280" s="262"/>
      <c r="J280" s="262"/>
      <c r="K280" s="262"/>
      <c r="L280" s="262"/>
      <c r="M280" s="262"/>
    </row>
    <row r="281" spans="1:13" s="40" customFormat="1" x14ac:dyDescent="0.25">
      <c r="A281" s="3"/>
      <c r="B281" s="3"/>
      <c r="C281" s="3"/>
      <c r="D281" s="3"/>
      <c r="E281" s="562"/>
      <c r="F281" s="562"/>
      <c r="G281" s="262"/>
      <c r="H281" s="262"/>
      <c r="I281" s="262"/>
      <c r="J281" s="262"/>
      <c r="K281" s="262"/>
      <c r="L281" s="262"/>
      <c r="M281" s="262"/>
    </row>
    <row r="282" spans="1:13" s="40" customFormat="1" x14ac:dyDescent="0.25">
      <c r="A282" s="3"/>
      <c r="B282" s="3"/>
      <c r="C282" s="3"/>
      <c r="D282" s="3"/>
      <c r="E282" s="562"/>
      <c r="F282" s="562"/>
      <c r="G282" s="262"/>
      <c r="H282" s="262"/>
      <c r="I282" s="262"/>
      <c r="J282" s="262"/>
      <c r="K282" s="262"/>
      <c r="L282" s="262"/>
      <c r="M282" s="262"/>
    </row>
    <row r="283" spans="1:13" s="40" customFormat="1" x14ac:dyDescent="0.25">
      <c r="A283" s="3"/>
      <c r="B283" s="3"/>
      <c r="C283" s="3"/>
      <c r="D283" s="3"/>
      <c r="E283" s="562"/>
      <c r="F283" s="562"/>
      <c r="G283" s="262"/>
      <c r="H283" s="262"/>
      <c r="I283" s="262"/>
      <c r="J283" s="262"/>
      <c r="K283" s="262"/>
      <c r="L283" s="262"/>
      <c r="M283" s="262"/>
    </row>
    <row r="284" spans="1:13" s="40" customFormat="1" x14ac:dyDescent="0.25">
      <c r="A284" s="3"/>
      <c r="B284" s="3"/>
      <c r="C284" s="3"/>
      <c r="D284" s="3"/>
      <c r="E284" s="562"/>
      <c r="F284" s="562"/>
      <c r="G284" s="262"/>
      <c r="H284" s="262"/>
      <c r="I284" s="262"/>
      <c r="J284" s="262"/>
      <c r="K284" s="262"/>
      <c r="L284" s="262"/>
      <c r="M284" s="262"/>
    </row>
    <row r="285" spans="1:13" s="40" customFormat="1" x14ac:dyDescent="0.25">
      <c r="A285" s="3"/>
      <c r="B285" s="3"/>
      <c r="C285" s="3"/>
      <c r="D285" s="3"/>
      <c r="E285" s="562"/>
      <c r="F285" s="562"/>
      <c r="G285" s="262"/>
      <c r="H285" s="262"/>
      <c r="I285" s="262"/>
      <c r="J285" s="262"/>
      <c r="K285" s="262"/>
      <c r="L285" s="262"/>
      <c r="M285" s="262"/>
    </row>
    <row r="286" spans="1:13" s="40" customFormat="1" x14ac:dyDescent="0.25">
      <c r="A286" s="3"/>
      <c r="B286" s="3"/>
      <c r="C286" s="3"/>
      <c r="D286" s="3"/>
      <c r="E286" s="562"/>
      <c r="F286" s="562"/>
      <c r="G286" s="262"/>
      <c r="H286" s="262"/>
      <c r="I286" s="262"/>
      <c r="J286" s="262"/>
      <c r="K286" s="262"/>
      <c r="L286" s="262"/>
      <c r="M286" s="262"/>
    </row>
    <row r="287" spans="1:13" s="40" customFormat="1" x14ac:dyDescent="0.25">
      <c r="A287" s="3"/>
      <c r="B287" s="3"/>
      <c r="C287" s="3"/>
      <c r="D287" s="3"/>
      <c r="E287" s="562"/>
      <c r="F287" s="562"/>
      <c r="G287" s="262"/>
      <c r="H287" s="262"/>
      <c r="I287" s="262"/>
      <c r="J287" s="262"/>
      <c r="K287" s="262"/>
      <c r="L287" s="262"/>
      <c r="M287" s="262"/>
    </row>
    <row r="288" spans="1:13" s="40" customFormat="1" x14ac:dyDescent="0.25">
      <c r="A288" s="3"/>
      <c r="B288" s="3"/>
      <c r="C288" s="3"/>
      <c r="D288" s="3"/>
      <c r="E288" s="562"/>
      <c r="F288" s="562"/>
      <c r="G288" s="262"/>
      <c r="H288" s="262"/>
      <c r="I288" s="262"/>
      <c r="J288" s="262"/>
      <c r="K288" s="262"/>
      <c r="L288" s="262"/>
      <c r="M288" s="262"/>
    </row>
    <row r="289" spans="1:13" s="40" customFormat="1" x14ac:dyDescent="0.25">
      <c r="A289" s="3"/>
      <c r="B289" s="3"/>
      <c r="C289" s="3"/>
      <c r="D289" s="3"/>
      <c r="E289" s="562"/>
      <c r="F289" s="562"/>
      <c r="G289" s="262"/>
      <c r="H289" s="262"/>
      <c r="I289" s="262"/>
      <c r="J289" s="262"/>
      <c r="K289" s="262"/>
      <c r="L289" s="262"/>
      <c r="M289" s="262"/>
    </row>
    <row r="290" spans="1:13" s="40" customFormat="1" x14ac:dyDescent="0.25">
      <c r="A290" s="3"/>
      <c r="B290" s="3"/>
      <c r="C290" s="3"/>
      <c r="D290" s="3"/>
      <c r="E290" s="562"/>
      <c r="F290" s="562"/>
      <c r="G290" s="262"/>
      <c r="H290" s="262"/>
      <c r="I290" s="262"/>
      <c r="J290" s="262"/>
      <c r="K290" s="262"/>
      <c r="L290" s="262"/>
      <c r="M290" s="262"/>
    </row>
    <row r="291" spans="1:13" s="40" customFormat="1" x14ac:dyDescent="0.25">
      <c r="A291" s="3"/>
      <c r="B291" s="3"/>
      <c r="C291" s="3"/>
      <c r="D291" s="3"/>
      <c r="E291" s="562"/>
      <c r="F291" s="562"/>
      <c r="G291" s="262"/>
      <c r="H291" s="262"/>
      <c r="I291" s="262"/>
      <c r="J291" s="262"/>
      <c r="K291" s="262"/>
      <c r="L291" s="262"/>
      <c r="M291" s="262"/>
    </row>
    <row r="292" spans="1:13" s="40" customFormat="1" x14ac:dyDescent="0.25">
      <c r="A292" s="3"/>
      <c r="B292" s="3"/>
      <c r="C292" s="3"/>
      <c r="D292" s="3"/>
      <c r="E292" s="562"/>
      <c r="F292" s="562"/>
      <c r="G292" s="262"/>
      <c r="H292" s="262"/>
      <c r="I292" s="262"/>
      <c r="J292" s="262"/>
      <c r="K292" s="262"/>
      <c r="L292" s="262"/>
      <c r="M292" s="262"/>
    </row>
    <row r="293" spans="1:13" s="40" customFormat="1" x14ac:dyDescent="0.25">
      <c r="A293" s="3"/>
      <c r="B293" s="3"/>
      <c r="C293" s="3"/>
      <c r="D293" s="3"/>
      <c r="E293" s="562"/>
      <c r="F293" s="562"/>
      <c r="G293" s="262"/>
      <c r="H293" s="262"/>
      <c r="I293" s="262"/>
      <c r="J293" s="262"/>
      <c r="K293" s="262"/>
      <c r="L293" s="262"/>
      <c r="M293" s="262"/>
    </row>
    <row r="294" spans="1:13" s="40" customFormat="1" x14ac:dyDescent="0.25">
      <c r="A294" s="3"/>
      <c r="B294" s="3"/>
      <c r="C294" s="3"/>
      <c r="D294" s="3"/>
      <c r="E294" s="562"/>
      <c r="F294" s="562"/>
      <c r="G294" s="262"/>
      <c r="H294" s="262"/>
      <c r="I294" s="262"/>
      <c r="J294" s="262"/>
      <c r="K294" s="262"/>
      <c r="L294" s="262"/>
      <c r="M294" s="262"/>
    </row>
    <row r="295" spans="1:13" s="40" customFormat="1" x14ac:dyDescent="0.25">
      <c r="A295" s="3"/>
      <c r="B295" s="3"/>
      <c r="C295" s="3"/>
      <c r="D295" s="3"/>
      <c r="E295" s="562"/>
      <c r="F295" s="562"/>
      <c r="G295" s="262"/>
      <c r="H295" s="262"/>
      <c r="I295" s="262"/>
      <c r="J295" s="262"/>
      <c r="K295" s="262"/>
      <c r="L295" s="262"/>
      <c r="M295" s="262"/>
    </row>
    <row r="296" spans="1:13" s="40" customFormat="1" x14ac:dyDescent="0.25">
      <c r="A296" s="3"/>
      <c r="B296" s="3"/>
      <c r="C296" s="3"/>
      <c r="D296" s="3"/>
      <c r="E296" s="562"/>
      <c r="F296" s="562"/>
      <c r="G296" s="262"/>
      <c r="H296" s="262"/>
      <c r="I296" s="262"/>
      <c r="J296" s="262"/>
      <c r="K296" s="262"/>
      <c r="L296" s="262"/>
      <c r="M296" s="262"/>
    </row>
    <row r="297" spans="1:13" s="40" customFormat="1" x14ac:dyDescent="0.25">
      <c r="A297" s="3"/>
      <c r="B297" s="3"/>
      <c r="C297" s="3"/>
      <c r="D297" s="3"/>
      <c r="E297" s="562"/>
      <c r="F297" s="562"/>
      <c r="G297" s="262"/>
      <c r="H297" s="262"/>
      <c r="I297" s="262"/>
      <c r="J297" s="262"/>
      <c r="K297" s="262"/>
      <c r="L297" s="262"/>
      <c r="M297" s="262"/>
    </row>
    <row r="298" spans="1:13" s="40" customFormat="1" x14ac:dyDescent="0.25">
      <c r="A298" s="3"/>
      <c r="B298" s="3"/>
      <c r="C298" s="3"/>
      <c r="D298" s="3"/>
      <c r="E298" s="562"/>
      <c r="F298" s="562"/>
      <c r="G298" s="262"/>
      <c r="H298" s="262"/>
      <c r="I298" s="262"/>
      <c r="J298" s="262"/>
      <c r="K298" s="262"/>
      <c r="L298" s="262"/>
      <c r="M298" s="262"/>
    </row>
    <row r="299" spans="1:13" s="40" customFormat="1" x14ac:dyDescent="0.25">
      <c r="A299" s="3"/>
      <c r="B299" s="3"/>
      <c r="C299" s="3"/>
      <c r="D299" s="3"/>
      <c r="E299" s="562"/>
      <c r="F299" s="562"/>
      <c r="G299" s="262"/>
      <c r="H299" s="262"/>
      <c r="I299" s="262"/>
      <c r="J299" s="262"/>
      <c r="K299" s="262"/>
      <c r="L299" s="262"/>
      <c r="M299" s="262"/>
    </row>
    <row r="300" spans="1:13" s="40" customFormat="1" x14ac:dyDescent="0.25">
      <c r="A300" s="3"/>
      <c r="B300" s="3"/>
      <c r="C300" s="3"/>
      <c r="D300" s="3"/>
      <c r="E300" s="562"/>
      <c r="F300" s="562"/>
      <c r="G300" s="262"/>
      <c r="H300" s="262"/>
      <c r="I300" s="262"/>
      <c r="J300" s="262"/>
      <c r="K300" s="262"/>
      <c r="L300" s="262"/>
      <c r="M300" s="262"/>
    </row>
    <row r="301" spans="1:13" s="40" customFormat="1" x14ac:dyDescent="0.25">
      <c r="A301" s="3"/>
      <c r="B301" s="3"/>
      <c r="C301" s="3"/>
      <c r="D301" s="3"/>
      <c r="E301" s="562"/>
      <c r="F301" s="562"/>
      <c r="G301" s="262"/>
      <c r="H301" s="262"/>
      <c r="I301" s="262"/>
      <c r="J301" s="262"/>
      <c r="K301" s="262"/>
      <c r="L301" s="262"/>
      <c r="M301" s="262"/>
    </row>
    <row r="302" spans="1:13" s="40" customFormat="1" x14ac:dyDescent="0.25">
      <c r="A302" s="3"/>
      <c r="B302" s="3"/>
      <c r="C302" s="3"/>
      <c r="D302" s="3"/>
      <c r="E302" s="562"/>
      <c r="F302" s="562"/>
      <c r="G302" s="262"/>
      <c r="H302" s="262"/>
      <c r="I302" s="262"/>
      <c r="J302" s="262"/>
      <c r="K302" s="262"/>
      <c r="L302" s="262"/>
      <c r="M302" s="262"/>
    </row>
    <row r="303" spans="1:13" s="40" customFormat="1" x14ac:dyDescent="0.25">
      <c r="A303" s="3"/>
      <c r="B303" s="3"/>
      <c r="C303" s="3"/>
      <c r="D303" s="3"/>
      <c r="E303" s="562"/>
      <c r="F303" s="562"/>
      <c r="G303" s="262"/>
      <c r="H303" s="262"/>
      <c r="I303" s="262"/>
      <c r="J303" s="262"/>
      <c r="K303" s="262"/>
      <c r="L303" s="262"/>
      <c r="M303" s="262"/>
    </row>
    <row r="304" spans="1:13" s="40" customFormat="1" x14ac:dyDescent="0.25">
      <c r="A304" s="3"/>
      <c r="B304" s="3"/>
      <c r="C304" s="3"/>
      <c r="D304" s="3"/>
      <c r="E304" s="562"/>
      <c r="F304" s="562"/>
      <c r="G304" s="262"/>
      <c r="H304" s="262"/>
      <c r="I304" s="262"/>
      <c r="J304" s="262"/>
      <c r="K304" s="262"/>
      <c r="L304" s="262"/>
      <c r="M304" s="262"/>
    </row>
    <row r="305" spans="1:13" s="40" customFormat="1" x14ac:dyDescent="0.25">
      <c r="A305" s="3"/>
      <c r="B305" s="3"/>
      <c r="C305" s="3"/>
      <c r="D305" s="3"/>
      <c r="E305" s="562"/>
      <c r="F305" s="562"/>
      <c r="G305" s="262"/>
      <c r="H305" s="262"/>
      <c r="I305" s="262"/>
      <c r="J305" s="262"/>
      <c r="K305" s="262"/>
      <c r="L305" s="262"/>
      <c r="M305" s="262"/>
    </row>
    <row r="306" spans="1:13" s="40" customFormat="1" x14ac:dyDescent="0.25">
      <c r="A306" s="3"/>
      <c r="B306" s="3"/>
      <c r="C306" s="3"/>
      <c r="D306" s="3"/>
      <c r="E306" s="562"/>
      <c r="F306" s="562"/>
      <c r="G306" s="262"/>
      <c r="H306" s="262"/>
      <c r="I306" s="262"/>
      <c r="J306" s="262"/>
      <c r="K306" s="262"/>
      <c r="L306" s="262"/>
      <c r="M306" s="262"/>
    </row>
    <row r="307" spans="1:13" s="40" customFormat="1" x14ac:dyDescent="0.25">
      <c r="A307" s="3"/>
      <c r="B307" s="3"/>
      <c r="C307" s="3"/>
      <c r="D307" s="3"/>
      <c r="E307" s="562"/>
      <c r="F307" s="562"/>
      <c r="G307" s="262"/>
      <c r="H307" s="262"/>
      <c r="I307" s="262"/>
      <c r="J307" s="262"/>
      <c r="K307" s="262"/>
      <c r="L307" s="262"/>
      <c r="M307" s="262"/>
    </row>
    <row r="308" spans="1:13" s="40" customFormat="1" x14ac:dyDescent="0.25">
      <c r="A308" s="3"/>
      <c r="B308" s="3"/>
      <c r="C308" s="3"/>
      <c r="D308" s="3"/>
      <c r="E308" s="562"/>
      <c r="F308" s="562"/>
      <c r="G308" s="262"/>
      <c r="H308" s="262"/>
      <c r="I308" s="262"/>
      <c r="J308" s="262"/>
      <c r="K308" s="262"/>
      <c r="L308" s="262"/>
      <c r="M308" s="262"/>
    </row>
    <row r="309" spans="1:13" s="40" customFormat="1" x14ac:dyDescent="0.25">
      <c r="A309" s="3"/>
      <c r="B309" s="3"/>
      <c r="C309" s="3"/>
      <c r="D309" s="3"/>
      <c r="E309" s="562"/>
      <c r="F309" s="562"/>
      <c r="G309" s="262"/>
      <c r="H309" s="262"/>
      <c r="I309" s="262"/>
      <c r="J309" s="262"/>
      <c r="K309" s="262"/>
      <c r="L309" s="262"/>
      <c r="M309" s="262"/>
    </row>
    <row r="310" spans="1:13" s="40" customFormat="1" x14ac:dyDescent="0.25">
      <c r="A310" s="3"/>
      <c r="B310" s="3"/>
      <c r="C310" s="3"/>
      <c r="D310" s="3"/>
      <c r="E310" s="562"/>
      <c r="F310" s="562"/>
      <c r="G310" s="262"/>
      <c r="H310" s="262"/>
      <c r="I310" s="262"/>
      <c r="J310" s="262"/>
      <c r="K310" s="262"/>
      <c r="L310" s="262"/>
      <c r="M310" s="262"/>
    </row>
    <row r="311" spans="1:13" s="40" customFormat="1" x14ac:dyDescent="0.25">
      <c r="A311" s="3"/>
      <c r="B311" s="3"/>
      <c r="C311" s="3"/>
      <c r="D311" s="3"/>
      <c r="E311" s="562"/>
      <c r="F311" s="562"/>
      <c r="G311" s="262"/>
      <c r="H311" s="262"/>
      <c r="I311" s="262"/>
      <c r="J311" s="262"/>
      <c r="K311" s="262"/>
      <c r="L311" s="262"/>
      <c r="M311" s="262"/>
    </row>
    <row r="312" spans="1:13" s="40" customFormat="1" x14ac:dyDescent="0.25">
      <c r="A312" s="3"/>
      <c r="B312" s="3"/>
      <c r="C312" s="3"/>
      <c r="D312" s="3"/>
      <c r="E312" s="562"/>
      <c r="F312" s="562"/>
      <c r="G312" s="262"/>
      <c r="H312" s="262"/>
      <c r="I312" s="262"/>
      <c r="J312" s="262"/>
      <c r="K312" s="262"/>
      <c r="L312" s="262"/>
      <c r="M312" s="262"/>
    </row>
    <row r="313" spans="1:13" s="40" customFormat="1" x14ac:dyDescent="0.25">
      <c r="A313" s="3"/>
      <c r="B313" s="3"/>
      <c r="C313" s="3"/>
      <c r="D313" s="3"/>
      <c r="E313" s="562"/>
      <c r="F313" s="562"/>
      <c r="G313" s="262"/>
      <c r="H313" s="262"/>
      <c r="I313" s="262"/>
      <c r="J313" s="262"/>
      <c r="K313" s="262"/>
      <c r="L313" s="262"/>
      <c r="M313" s="262"/>
    </row>
    <row r="314" spans="1:13" s="40" customFormat="1" x14ac:dyDescent="0.25">
      <c r="A314" s="3"/>
      <c r="B314" s="3"/>
      <c r="C314" s="3"/>
      <c r="D314" s="3"/>
      <c r="E314" s="562"/>
      <c r="F314" s="562"/>
      <c r="G314" s="262"/>
      <c r="H314" s="262"/>
      <c r="I314" s="262"/>
      <c r="J314" s="262"/>
      <c r="K314" s="262"/>
      <c r="L314" s="262"/>
      <c r="M314" s="262"/>
    </row>
    <row r="315" spans="1:13" s="40" customFormat="1" x14ac:dyDescent="0.25">
      <c r="A315" s="3"/>
      <c r="B315" s="3"/>
      <c r="C315" s="3"/>
      <c r="D315" s="3"/>
      <c r="E315" s="562"/>
      <c r="F315" s="562"/>
      <c r="G315" s="262"/>
      <c r="H315" s="262"/>
      <c r="I315" s="262"/>
      <c r="J315" s="262"/>
      <c r="K315" s="262"/>
      <c r="L315" s="262"/>
      <c r="M315" s="262"/>
    </row>
    <row r="316" spans="1:13" s="40" customFormat="1" x14ac:dyDescent="0.25">
      <c r="A316" s="3"/>
      <c r="B316" s="3"/>
      <c r="C316" s="3"/>
      <c r="D316" s="3"/>
      <c r="E316" s="562"/>
      <c r="F316" s="562"/>
      <c r="G316" s="262"/>
      <c r="H316" s="262"/>
      <c r="I316" s="262"/>
      <c r="J316" s="262"/>
      <c r="K316" s="262"/>
      <c r="L316" s="262"/>
      <c r="M316" s="262"/>
    </row>
    <row r="317" spans="1:13" s="40" customFormat="1" x14ac:dyDescent="0.25">
      <c r="A317" s="3"/>
      <c r="B317" s="3"/>
      <c r="C317" s="3"/>
      <c r="D317" s="3"/>
      <c r="E317" s="562"/>
      <c r="F317" s="562"/>
      <c r="G317" s="262"/>
      <c r="H317" s="262"/>
      <c r="I317" s="262"/>
      <c r="J317" s="262"/>
      <c r="K317" s="262"/>
      <c r="L317" s="262"/>
      <c r="M317" s="262"/>
    </row>
    <row r="318" spans="1:13" s="40" customFormat="1" x14ac:dyDescent="0.25">
      <c r="A318" s="3"/>
      <c r="B318" s="3"/>
      <c r="C318" s="3"/>
      <c r="D318" s="3"/>
      <c r="E318" s="562"/>
      <c r="F318" s="562"/>
      <c r="G318" s="262"/>
      <c r="H318" s="262"/>
      <c r="I318" s="262"/>
      <c r="J318" s="262"/>
      <c r="K318" s="262"/>
      <c r="L318" s="262"/>
      <c r="M318" s="262"/>
    </row>
    <row r="319" spans="1:13" s="40" customFormat="1" x14ac:dyDescent="0.25">
      <c r="A319" s="3"/>
      <c r="B319" s="3"/>
      <c r="C319" s="3"/>
      <c r="D319" s="3"/>
      <c r="E319" s="562"/>
      <c r="F319" s="562"/>
      <c r="G319" s="262"/>
      <c r="H319" s="262"/>
      <c r="I319" s="262"/>
      <c r="J319" s="262"/>
      <c r="K319" s="262"/>
      <c r="L319" s="262"/>
      <c r="M319" s="262"/>
    </row>
    <row r="320" spans="1:13" s="40" customFormat="1" x14ac:dyDescent="0.25">
      <c r="A320" s="3"/>
      <c r="B320" s="3"/>
      <c r="C320" s="3"/>
      <c r="D320" s="3"/>
      <c r="E320" s="562"/>
      <c r="F320" s="562"/>
      <c r="G320" s="262"/>
      <c r="H320" s="262"/>
      <c r="I320" s="262"/>
      <c r="J320" s="262"/>
      <c r="K320" s="262"/>
      <c r="L320" s="262"/>
      <c r="M320" s="262"/>
    </row>
    <row r="321" spans="1:13" s="40" customFormat="1" x14ac:dyDescent="0.25">
      <c r="A321" s="3"/>
      <c r="B321" s="3"/>
      <c r="C321" s="3"/>
      <c r="D321" s="3"/>
      <c r="E321" s="562"/>
      <c r="F321" s="562"/>
      <c r="G321" s="262"/>
      <c r="H321" s="262"/>
      <c r="I321" s="262"/>
      <c r="J321" s="262"/>
      <c r="K321" s="262"/>
      <c r="L321" s="262"/>
      <c r="M321" s="262"/>
    </row>
    <row r="322" spans="1:13" s="40" customFormat="1" x14ac:dyDescent="0.25">
      <c r="A322" s="3"/>
      <c r="B322" s="3"/>
      <c r="C322" s="3"/>
      <c r="D322" s="3"/>
      <c r="E322" s="562"/>
      <c r="F322" s="562"/>
      <c r="G322" s="262"/>
      <c r="H322" s="262"/>
      <c r="I322" s="262"/>
      <c r="J322" s="262"/>
      <c r="K322" s="262"/>
      <c r="L322" s="262"/>
      <c r="M322" s="262"/>
    </row>
    <row r="323" spans="1:13" s="40" customFormat="1" x14ac:dyDescent="0.25">
      <c r="A323" s="3"/>
      <c r="B323" s="3"/>
      <c r="C323" s="3"/>
      <c r="D323" s="3"/>
      <c r="E323" s="562"/>
      <c r="F323" s="562"/>
      <c r="G323" s="262"/>
      <c r="H323" s="262"/>
      <c r="I323" s="262"/>
      <c r="J323" s="262"/>
      <c r="K323" s="262"/>
      <c r="L323" s="262"/>
      <c r="M323" s="262"/>
    </row>
    <row r="324" spans="1:13" s="40" customFormat="1" x14ac:dyDescent="0.25">
      <c r="A324" s="3"/>
      <c r="B324" s="3"/>
      <c r="C324" s="3"/>
      <c r="D324" s="3"/>
      <c r="E324" s="562"/>
      <c r="F324" s="562"/>
      <c r="G324" s="262"/>
      <c r="H324" s="262"/>
      <c r="I324" s="262"/>
      <c r="J324" s="262"/>
      <c r="K324" s="262"/>
      <c r="L324" s="262"/>
      <c r="M324" s="262"/>
    </row>
    <row r="325" spans="1:13" s="40" customFormat="1" x14ac:dyDescent="0.25">
      <c r="A325" s="3"/>
      <c r="B325" s="3"/>
      <c r="C325" s="3"/>
      <c r="D325" s="3"/>
      <c r="E325" s="562"/>
      <c r="F325" s="562"/>
      <c r="G325" s="262"/>
      <c r="H325" s="262"/>
      <c r="I325" s="262"/>
      <c r="J325" s="262"/>
      <c r="K325" s="262"/>
      <c r="L325" s="262"/>
      <c r="M325" s="262"/>
    </row>
    <row r="326" spans="1:13" s="40" customFormat="1" x14ac:dyDescent="0.25">
      <c r="A326" s="3"/>
      <c r="B326" s="3"/>
      <c r="C326" s="3"/>
      <c r="D326" s="3"/>
      <c r="E326" s="562"/>
      <c r="F326" s="562"/>
      <c r="G326" s="262"/>
      <c r="H326" s="262"/>
      <c r="I326" s="262"/>
      <c r="J326" s="262"/>
      <c r="K326" s="262"/>
      <c r="L326" s="262"/>
      <c r="M326" s="262"/>
    </row>
    <row r="327" spans="1:13" s="40" customFormat="1" x14ac:dyDescent="0.25">
      <c r="A327" s="3"/>
      <c r="B327" s="3"/>
      <c r="C327" s="3"/>
      <c r="D327" s="3"/>
      <c r="E327" s="562"/>
      <c r="F327" s="562"/>
      <c r="G327" s="262"/>
      <c r="H327" s="262"/>
      <c r="I327" s="262"/>
      <c r="J327" s="262"/>
      <c r="K327" s="262"/>
      <c r="L327" s="262"/>
      <c r="M327" s="262"/>
    </row>
    <row r="328" spans="1:13" s="40" customFormat="1" x14ac:dyDescent="0.25">
      <c r="A328" s="3"/>
      <c r="B328" s="3"/>
      <c r="C328" s="3"/>
      <c r="D328" s="3"/>
      <c r="E328" s="562"/>
      <c r="F328" s="562"/>
      <c r="G328" s="262"/>
      <c r="H328" s="262"/>
      <c r="I328" s="262"/>
      <c r="J328" s="262"/>
      <c r="K328" s="262"/>
      <c r="L328" s="262"/>
      <c r="M328" s="262"/>
    </row>
    <row r="329" spans="1:13" s="40" customFormat="1" x14ac:dyDescent="0.25">
      <c r="A329" s="3"/>
      <c r="B329" s="3"/>
      <c r="C329" s="3"/>
      <c r="D329" s="3"/>
      <c r="E329" s="562"/>
      <c r="F329" s="562"/>
      <c r="G329" s="262"/>
      <c r="H329" s="262"/>
      <c r="I329" s="262"/>
      <c r="J329" s="262"/>
      <c r="K329" s="262"/>
      <c r="L329" s="262"/>
      <c r="M329" s="262"/>
    </row>
    <row r="330" spans="1:13" s="40" customFormat="1" x14ac:dyDescent="0.25">
      <c r="A330" s="3"/>
      <c r="B330" s="3"/>
      <c r="C330" s="3"/>
      <c r="D330" s="3"/>
      <c r="E330" s="562"/>
      <c r="F330" s="562"/>
      <c r="G330" s="262"/>
      <c r="H330" s="262"/>
      <c r="I330" s="262"/>
      <c r="J330" s="262"/>
      <c r="K330" s="262"/>
      <c r="L330" s="262"/>
      <c r="M330" s="262"/>
    </row>
    <row r="331" spans="1:13" s="40" customFormat="1" x14ac:dyDescent="0.25">
      <c r="A331" s="3"/>
      <c r="B331" s="3"/>
      <c r="C331" s="3"/>
      <c r="D331" s="3"/>
      <c r="E331" s="562"/>
      <c r="F331" s="562"/>
      <c r="G331" s="262"/>
      <c r="H331" s="262"/>
      <c r="I331" s="262"/>
      <c r="J331" s="262"/>
      <c r="K331" s="262"/>
      <c r="L331" s="262"/>
      <c r="M331" s="262"/>
    </row>
    <row r="332" spans="1:13" s="40" customFormat="1" x14ac:dyDescent="0.25">
      <c r="A332" s="3"/>
      <c r="B332" s="3"/>
      <c r="C332" s="3"/>
      <c r="D332" s="3"/>
      <c r="E332" s="562"/>
      <c r="F332" s="562"/>
      <c r="G332" s="262"/>
      <c r="H332" s="262"/>
      <c r="I332" s="262"/>
      <c r="J332" s="262"/>
      <c r="K332" s="262"/>
      <c r="L332" s="262"/>
      <c r="M332" s="262"/>
    </row>
    <row r="333" spans="1:13" s="40" customFormat="1" x14ac:dyDescent="0.25">
      <c r="A333" s="3"/>
      <c r="B333" s="3"/>
      <c r="C333" s="3"/>
      <c r="D333" s="3"/>
      <c r="E333" s="562"/>
      <c r="F333" s="562"/>
      <c r="G333" s="262"/>
      <c r="H333" s="262"/>
      <c r="I333" s="262"/>
      <c r="J333" s="262"/>
      <c r="K333" s="262"/>
      <c r="L333" s="262"/>
      <c r="M333" s="262"/>
    </row>
    <row r="334" spans="1:13" s="40" customFormat="1" x14ac:dyDescent="0.25">
      <c r="A334" s="3"/>
      <c r="B334" s="3"/>
      <c r="C334" s="3"/>
      <c r="D334" s="3"/>
      <c r="E334" s="562"/>
      <c r="F334" s="562"/>
      <c r="G334" s="262"/>
      <c r="H334" s="262"/>
      <c r="I334" s="262"/>
      <c r="J334" s="262"/>
      <c r="K334" s="262"/>
      <c r="L334" s="262"/>
      <c r="M334" s="262"/>
    </row>
    <row r="335" spans="1:13" s="40" customFormat="1" x14ac:dyDescent="0.25">
      <c r="A335" s="3"/>
      <c r="B335" s="3"/>
      <c r="C335" s="3"/>
      <c r="D335" s="3"/>
      <c r="E335" s="562"/>
      <c r="F335" s="562"/>
      <c r="G335" s="262"/>
      <c r="H335" s="262"/>
      <c r="I335" s="262"/>
      <c r="J335" s="262"/>
      <c r="K335" s="262"/>
      <c r="L335" s="262"/>
      <c r="M335" s="262"/>
    </row>
    <row r="336" spans="1:13" s="40" customFormat="1" x14ac:dyDescent="0.25">
      <c r="A336" s="3"/>
      <c r="B336" s="3"/>
      <c r="C336" s="3"/>
      <c r="D336" s="3"/>
      <c r="E336" s="562"/>
      <c r="F336" s="562"/>
      <c r="G336" s="262"/>
      <c r="H336" s="262"/>
      <c r="I336" s="262"/>
      <c r="J336" s="262"/>
      <c r="K336" s="262"/>
      <c r="L336" s="262"/>
      <c r="M336" s="262"/>
    </row>
    <row r="337" spans="1:13" s="40" customFormat="1" x14ac:dyDescent="0.25">
      <c r="A337" s="3"/>
      <c r="B337" s="3"/>
      <c r="C337" s="3"/>
      <c r="D337" s="3"/>
      <c r="E337" s="562"/>
      <c r="F337" s="562"/>
      <c r="G337" s="262"/>
      <c r="H337" s="262"/>
      <c r="I337" s="262"/>
      <c r="J337" s="262"/>
      <c r="K337" s="262"/>
      <c r="L337" s="262"/>
      <c r="M337" s="262"/>
    </row>
    <row r="338" spans="1:13" s="40" customFormat="1" x14ac:dyDescent="0.25">
      <c r="A338" s="3"/>
      <c r="B338" s="3"/>
      <c r="C338" s="3"/>
      <c r="D338" s="3"/>
      <c r="E338" s="562"/>
      <c r="F338" s="562"/>
      <c r="G338" s="262"/>
      <c r="H338" s="262"/>
      <c r="I338" s="262"/>
      <c r="J338" s="262"/>
      <c r="K338" s="262"/>
      <c r="L338" s="262"/>
      <c r="M338" s="262"/>
    </row>
    <row r="339" spans="1:13" s="40" customFormat="1" x14ac:dyDescent="0.25">
      <c r="A339" s="3"/>
      <c r="B339" s="3"/>
      <c r="C339" s="3"/>
      <c r="D339" s="3"/>
      <c r="E339" s="562"/>
      <c r="F339" s="562"/>
      <c r="G339" s="262"/>
      <c r="H339" s="262"/>
      <c r="I339" s="262"/>
      <c r="J339" s="262"/>
      <c r="K339" s="262"/>
      <c r="L339" s="262"/>
      <c r="M339" s="262"/>
    </row>
    <row r="340" spans="1:13" s="40" customFormat="1" x14ac:dyDescent="0.25">
      <c r="A340" s="3"/>
      <c r="B340" s="3"/>
      <c r="C340" s="3"/>
      <c r="D340" s="3"/>
      <c r="E340" s="562"/>
      <c r="F340" s="562"/>
      <c r="G340" s="262"/>
      <c r="H340" s="262"/>
      <c r="I340" s="262"/>
      <c r="J340" s="262"/>
      <c r="K340" s="262"/>
      <c r="L340" s="262"/>
      <c r="M340" s="262"/>
    </row>
    <row r="341" spans="1:13" s="40" customFormat="1" x14ac:dyDescent="0.25">
      <c r="A341" s="3"/>
      <c r="B341" s="3"/>
      <c r="C341" s="3"/>
      <c r="D341" s="3"/>
      <c r="E341" s="562"/>
      <c r="F341" s="562"/>
      <c r="G341" s="262"/>
      <c r="H341" s="262"/>
      <c r="I341" s="262"/>
      <c r="J341" s="262"/>
      <c r="K341" s="262"/>
      <c r="L341" s="262"/>
      <c r="M341" s="262"/>
    </row>
    <row r="342" spans="1:13" s="40" customFormat="1" x14ac:dyDescent="0.25">
      <c r="A342" s="3"/>
      <c r="B342" s="3"/>
      <c r="C342" s="3"/>
      <c r="D342" s="3"/>
      <c r="E342" s="562"/>
      <c r="F342" s="562"/>
      <c r="G342" s="262"/>
      <c r="H342" s="262"/>
      <c r="I342" s="262"/>
      <c r="J342" s="262"/>
      <c r="K342" s="262"/>
      <c r="L342" s="262"/>
      <c r="M342" s="262"/>
    </row>
    <row r="343" spans="1:13" s="40" customFormat="1" x14ac:dyDescent="0.25">
      <c r="A343" s="3"/>
      <c r="B343" s="3"/>
      <c r="C343" s="3"/>
      <c r="D343" s="3"/>
      <c r="E343" s="562"/>
      <c r="F343" s="562"/>
      <c r="G343" s="262"/>
      <c r="H343" s="262"/>
      <c r="I343" s="262"/>
      <c r="J343" s="262"/>
      <c r="K343" s="262"/>
      <c r="L343" s="262"/>
      <c r="M343" s="262"/>
    </row>
    <row r="344" spans="1:13" s="40" customFormat="1" x14ac:dyDescent="0.25">
      <c r="A344" s="3"/>
      <c r="B344" s="3"/>
      <c r="C344" s="3"/>
      <c r="D344" s="3"/>
      <c r="E344" s="562"/>
      <c r="F344" s="562"/>
      <c r="G344" s="262"/>
      <c r="H344" s="262"/>
      <c r="I344" s="262"/>
      <c r="J344" s="262"/>
      <c r="K344" s="262"/>
      <c r="L344" s="262"/>
      <c r="M344" s="262"/>
    </row>
    <row r="345" spans="1:13" s="40" customFormat="1" x14ac:dyDescent="0.25">
      <c r="A345" s="3"/>
      <c r="B345" s="3"/>
      <c r="C345" s="3"/>
      <c r="D345" s="3"/>
      <c r="E345" s="562"/>
      <c r="F345" s="562"/>
      <c r="G345" s="262"/>
      <c r="H345" s="262"/>
      <c r="I345" s="262"/>
      <c r="J345" s="262"/>
      <c r="K345" s="262"/>
      <c r="L345" s="262"/>
      <c r="M345" s="262"/>
    </row>
    <row r="346" spans="1:13" s="40" customFormat="1" x14ac:dyDescent="0.25">
      <c r="A346" s="3"/>
      <c r="B346" s="3"/>
      <c r="C346" s="3"/>
      <c r="D346" s="3"/>
      <c r="E346" s="562"/>
      <c r="F346" s="562"/>
      <c r="G346" s="262"/>
      <c r="H346" s="262"/>
      <c r="I346" s="262"/>
      <c r="J346" s="262"/>
      <c r="K346" s="262"/>
      <c r="L346" s="262"/>
      <c r="M346" s="262"/>
    </row>
    <row r="347" spans="1:13" s="40" customFormat="1" x14ac:dyDescent="0.25">
      <c r="A347" s="3"/>
      <c r="B347" s="3"/>
      <c r="C347" s="3"/>
      <c r="D347" s="3"/>
      <c r="E347" s="562"/>
      <c r="F347" s="562"/>
      <c r="G347" s="262"/>
      <c r="H347" s="262"/>
      <c r="I347" s="262"/>
      <c r="J347" s="262"/>
      <c r="K347" s="262"/>
      <c r="L347" s="262"/>
      <c r="M347" s="262"/>
    </row>
    <row r="348" spans="1:13" s="40" customFormat="1" x14ac:dyDescent="0.25">
      <c r="A348" s="3"/>
      <c r="B348" s="3"/>
      <c r="C348" s="3"/>
      <c r="D348" s="3"/>
      <c r="E348" s="562"/>
      <c r="F348" s="562"/>
      <c r="G348" s="262"/>
      <c r="H348" s="262"/>
      <c r="I348" s="262"/>
      <c r="J348" s="262"/>
      <c r="K348" s="262"/>
      <c r="L348" s="262"/>
      <c r="M348" s="262"/>
    </row>
    <row r="349" spans="1:13" s="40" customFormat="1" x14ac:dyDescent="0.25">
      <c r="A349" s="3"/>
      <c r="B349" s="3"/>
      <c r="C349" s="3"/>
      <c r="D349" s="3"/>
      <c r="E349" s="562"/>
      <c r="F349" s="562"/>
      <c r="G349" s="262"/>
      <c r="H349" s="262"/>
      <c r="I349" s="262"/>
      <c r="J349" s="262"/>
      <c r="K349" s="262"/>
      <c r="L349" s="262"/>
      <c r="M349" s="262"/>
    </row>
    <row r="350" spans="1:13" s="40" customFormat="1" x14ac:dyDescent="0.25">
      <c r="A350" s="3"/>
      <c r="B350" s="3"/>
      <c r="C350" s="3"/>
      <c r="D350" s="3"/>
      <c r="E350" s="562"/>
      <c r="F350" s="562"/>
      <c r="G350" s="262"/>
      <c r="H350" s="262"/>
      <c r="I350" s="262"/>
      <c r="J350" s="262"/>
      <c r="K350" s="262"/>
      <c r="L350" s="262"/>
      <c r="M350" s="262"/>
    </row>
    <row r="351" spans="1:13" s="40" customFormat="1" x14ac:dyDescent="0.25">
      <c r="A351" s="3"/>
      <c r="B351" s="3"/>
      <c r="C351" s="3"/>
      <c r="D351" s="3"/>
      <c r="E351" s="562"/>
      <c r="F351" s="562"/>
      <c r="G351" s="262"/>
      <c r="H351" s="262"/>
      <c r="I351" s="262"/>
      <c r="J351" s="262"/>
      <c r="K351" s="262"/>
      <c r="L351" s="262"/>
      <c r="M351" s="262"/>
    </row>
    <row r="352" spans="1:13" s="40" customFormat="1" x14ac:dyDescent="0.25">
      <c r="A352" s="3"/>
      <c r="B352" s="3"/>
      <c r="C352" s="3"/>
      <c r="D352" s="3"/>
      <c r="E352" s="562"/>
      <c r="F352" s="562"/>
      <c r="G352" s="262"/>
      <c r="H352" s="262"/>
      <c r="I352" s="262"/>
      <c r="J352" s="262"/>
      <c r="K352" s="262"/>
      <c r="L352" s="262"/>
      <c r="M352" s="262"/>
    </row>
    <row r="353" spans="1:13" s="40" customFormat="1" x14ac:dyDescent="0.25">
      <c r="A353" s="3"/>
      <c r="B353" s="3"/>
      <c r="C353" s="3"/>
      <c r="D353" s="3"/>
      <c r="E353" s="562"/>
      <c r="F353" s="562"/>
      <c r="G353" s="262"/>
      <c r="H353" s="262"/>
      <c r="I353" s="262"/>
      <c r="J353" s="262"/>
      <c r="K353" s="262"/>
      <c r="L353" s="262"/>
      <c r="M353" s="262"/>
    </row>
    <row r="354" spans="1:13" s="40" customFormat="1" x14ac:dyDescent="0.25">
      <c r="A354" s="3"/>
      <c r="B354" s="3"/>
      <c r="C354" s="3"/>
      <c r="D354" s="3"/>
      <c r="E354" s="562"/>
      <c r="F354" s="562"/>
      <c r="G354" s="262"/>
      <c r="H354" s="262"/>
      <c r="I354" s="262"/>
      <c r="J354" s="262"/>
      <c r="K354" s="262"/>
      <c r="L354" s="262"/>
      <c r="M354" s="262"/>
    </row>
    <row r="355" spans="1:13" s="40" customFormat="1" x14ac:dyDescent="0.25">
      <c r="A355" s="3"/>
      <c r="B355" s="3"/>
      <c r="C355" s="3"/>
      <c r="D355" s="3"/>
      <c r="E355" s="562"/>
      <c r="F355" s="562"/>
      <c r="G355" s="262"/>
      <c r="H355" s="262"/>
      <c r="I355" s="262"/>
      <c r="J355" s="262"/>
      <c r="K355" s="262"/>
      <c r="L355" s="262"/>
      <c r="M355" s="262"/>
    </row>
    <row r="356" spans="1:13" s="40" customFormat="1" x14ac:dyDescent="0.25">
      <c r="A356" s="3"/>
      <c r="B356" s="3"/>
      <c r="C356" s="3"/>
      <c r="D356" s="3"/>
      <c r="E356" s="562"/>
      <c r="F356" s="562"/>
      <c r="G356" s="262"/>
      <c r="H356" s="262"/>
      <c r="I356" s="262"/>
      <c r="J356" s="262"/>
      <c r="K356" s="262"/>
      <c r="L356" s="262"/>
      <c r="M356" s="262"/>
    </row>
    <row r="357" spans="1:13" s="40" customFormat="1" x14ac:dyDescent="0.25">
      <c r="A357" s="3"/>
      <c r="B357" s="3"/>
      <c r="C357" s="3"/>
      <c r="D357" s="3"/>
      <c r="E357" s="562"/>
      <c r="F357" s="562"/>
      <c r="G357" s="262"/>
      <c r="H357" s="262"/>
      <c r="I357" s="262"/>
      <c r="J357" s="262"/>
      <c r="K357" s="262"/>
      <c r="L357" s="262"/>
      <c r="M357" s="262"/>
    </row>
    <row r="358" spans="1:13" s="40" customFormat="1" x14ac:dyDescent="0.25">
      <c r="A358" s="3"/>
      <c r="B358" s="3"/>
      <c r="C358" s="3"/>
      <c r="D358" s="3"/>
      <c r="E358" s="562"/>
      <c r="F358" s="562"/>
      <c r="G358" s="262"/>
      <c r="H358" s="262"/>
      <c r="I358" s="262"/>
      <c r="J358" s="262"/>
      <c r="K358" s="262"/>
      <c r="L358" s="262"/>
      <c r="M358" s="262"/>
    </row>
    <row r="359" spans="1:13" s="40" customFormat="1" x14ac:dyDescent="0.25">
      <c r="A359" s="3"/>
      <c r="B359" s="3"/>
      <c r="C359" s="3"/>
      <c r="D359" s="3"/>
      <c r="E359" s="562"/>
      <c r="F359" s="562"/>
      <c r="G359" s="262"/>
      <c r="H359" s="262"/>
      <c r="I359" s="262"/>
      <c r="J359" s="262"/>
      <c r="K359" s="262"/>
      <c r="L359" s="262"/>
      <c r="M359" s="262"/>
    </row>
    <row r="360" spans="1:13" s="40" customFormat="1" x14ac:dyDescent="0.25">
      <c r="A360" s="3"/>
      <c r="B360" s="3"/>
      <c r="C360" s="3"/>
      <c r="D360" s="3"/>
      <c r="E360" s="562"/>
      <c r="F360" s="562"/>
      <c r="G360" s="262"/>
      <c r="H360" s="262"/>
      <c r="I360" s="262"/>
      <c r="J360" s="262"/>
      <c r="K360" s="262"/>
      <c r="L360" s="262"/>
      <c r="M360" s="262"/>
    </row>
    <row r="361" spans="1:13" s="40" customFormat="1" x14ac:dyDescent="0.25">
      <c r="A361" s="3"/>
      <c r="B361" s="3"/>
      <c r="C361" s="3"/>
      <c r="D361" s="3"/>
      <c r="E361" s="562"/>
      <c r="F361" s="562"/>
      <c r="G361" s="262"/>
      <c r="H361" s="262"/>
      <c r="I361" s="262"/>
      <c r="J361" s="262"/>
      <c r="K361" s="262"/>
      <c r="L361" s="262"/>
      <c r="M361" s="262"/>
    </row>
    <row r="362" spans="1:13" s="40" customFormat="1" x14ac:dyDescent="0.25">
      <c r="A362" s="3"/>
      <c r="B362" s="3"/>
      <c r="C362" s="3"/>
      <c r="D362" s="3"/>
      <c r="E362" s="562"/>
      <c r="F362" s="562"/>
      <c r="G362" s="262"/>
      <c r="H362" s="262"/>
      <c r="I362" s="262"/>
      <c r="J362" s="262"/>
      <c r="K362" s="262"/>
      <c r="L362" s="262"/>
      <c r="M362" s="262"/>
    </row>
    <row r="363" spans="1:13" s="40" customFormat="1" x14ac:dyDescent="0.25">
      <c r="A363" s="3"/>
      <c r="B363" s="3"/>
      <c r="C363" s="3"/>
      <c r="D363" s="3"/>
      <c r="E363" s="562"/>
      <c r="F363" s="562"/>
      <c r="G363" s="262"/>
      <c r="H363" s="262"/>
      <c r="I363" s="262"/>
      <c r="J363" s="262"/>
      <c r="K363" s="262"/>
      <c r="L363" s="262"/>
      <c r="M363" s="262"/>
    </row>
    <row r="364" spans="1:13" s="40" customFormat="1" x14ac:dyDescent="0.25">
      <c r="A364" s="3"/>
      <c r="B364" s="3"/>
      <c r="C364" s="3"/>
      <c r="D364" s="3"/>
      <c r="E364" s="562"/>
      <c r="F364" s="562"/>
      <c r="G364" s="262"/>
      <c r="H364" s="262"/>
      <c r="I364" s="262"/>
      <c r="J364" s="262"/>
      <c r="K364" s="262"/>
      <c r="L364" s="262"/>
      <c r="M364" s="262"/>
    </row>
    <row r="365" spans="1:13" s="40" customFormat="1" x14ac:dyDescent="0.25">
      <c r="A365" s="3"/>
      <c r="B365" s="3"/>
      <c r="C365" s="3"/>
      <c r="D365" s="3"/>
      <c r="E365" s="562"/>
      <c r="F365" s="562"/>
      <c r="G365" s="262"/>
      <c r="H365" s="262"/>
      <c r="I365" s="262"/>
      <c r="J365" s="262"/>
      <c r="K365" s="262"/>
      <c r="L365" s="262"/>
      <c r="M365" s="262"/>
    </row>
    <row r="366" spans="1:13" s="40" customFormat="1" x14ac:dyDescent="0.25">
      <c r="A366" s="3"/>
      <c r="B366" s="3"/>
      <c r="C366" s="3"/>
      <c r="D366" s="3"/>
      <c r="E366" s="562"/>
      <c r="F366" s="562"/>
      <c r="G366" s="262"/>
      <c r="H366" s="262"/>
      <c r="I366" s="262"/>
      <c r="J366" s="262"/>
      <c r="K366" s="262"/>
      <c r="L366" s="262"/>
      <c r="M366" s="262"/>
    </row>
    <row r="367" spans="1:13" s="40" customFormat="1" x14ac:dyDescent="0.25">
      <c r="A367" s="3"/>
      <c r="B367" s="3"/>
      <c r="C367" s="3"/>
      <c r="D367" s="3"/>
      <c r="E367" s="562"/>
      <c r="F367" s="562"/>
      <c r="G367" s="262"/>
      <c r="H367" s="262"/>
      <c r="I367" s="262"/>
      <c r="J367" s="262"/>
      <c r="K367" s="262"/>
      <c r="L367" s="262"/>
      <c r="M367" s="262"/>
    </row>
    <row r="368" spans="1:13" s="40" customFormat="1" x14ac:dyDescent="0.25">
      <c r="A368" s="3"/>
      <c r="B368" s="3"/>
      <c r="C368" s="3"/>
      <c r="D368" s="3"/>
      <c r="E368" s="562"/>
      <c r="F368" s="562"/>
      <c r="G368" s="262"/>
      <c r="H368" s="262"/>
      <c r="I368" s="262"/>
      <c r="J368" s="262"/>
      <c r="K368" s="262"/>
      <c r="L368" s="262"/>
      <c r="M368" s="262"/>
    </row>
    <row r="369" spans="1:13" s="40" customFormat="1" x14ac:dyDescent="0.25">
      <c r="A369" s="3"/>
      <c r="B369" s="3"/>
      <c r="C369" s="3"/>
      <c r="D369" s="3"/>
      <c r="E369" s="562"/>
      <c r="F369" s="562"/>
      <c r="G369" s="262"/>
      <c r="H369" s="262"/>
      <c r="I369" s="262"/>
      <c r="J369" s="262"/>
      <c r="K369" s="262"/>
      <c r="L369" s="262"/>
      <c r="M369" s="262"/>
    </row>
    <row r="370" spans="1:13" s="40" customFormat="1" x14ac:dyDescent="0.25">
      <c r="A370" s="3"/>
      <c r="B370" s="3"/>
      <c r="C370" s="3"/>
      <c r="D370" s="3"/>
      <c r="E370" s="562"/>
      <c r="F370" s="562"/>
      <c r="G370" s="262"/>
      <c r="H370" s="262"/>
      <c r="I370" s="262"/>
      <c r="J370" s="262"/>
      <c r="K370" s="262"/>
      <c r="L370" s="262"/>
      <c r="M370" s="262"/>
    </row>
    <row r="371" spans="1:13" s="40" customFormat="1" x14ac:dyDescent="0.25">
      <c r="A371" s="3"/>
      <c r="B371" s="3"/>
      <c r="C371" s="3"/>
      <c r="D371" s="3"/>
      <c r="E371" s="562"/>
      <c r="F371" s="562"/>
      <c r="G371" s="262"/>
      <c r="H371" s="262"/>
      <c r="I371" s="262"/>
      <c r="J371" s="262"/>
      <c r="K371" s="262"/>
      <c r="L371" s="262"/>
      <c r="M371" s="262"/>
    </row>
    <row r="372" spans="1:13" s="40" customFormat="1" x14ac:dyDescent="0.25">
      <c r="A372" s="3"/>
      <c r="B372" s="3"/>
      <c r="C372" s="3"/>
      <c r="D372" s="3"/>
      <c r="E372" s="562"/>
      <c r="F372" s="562"/>
      <c r="G372" s="262"/>
      <c r="H372" s="262"/>
      <c r="I372" s="262"/>
      <c r="J372" s="262"/>
      <c r="K372" s="262"/>
      <c r="L372" s="262"/>
      <c r="M372" s="262"/>
    </row>
    <row r="373" spans="1:13" s="40" customFormat="1" x14ac:dyDescent="0.25">
      <c r="A373" s="3"/>
      <c r="B373" s="3"/>
      <c r="C373" s="3"/>
      <c r="D373" s="3"/>
      <c r="E373" s="562"/>
      <c r="F373" s="562"/>
      <c r="G373" s="262"/>
      <c r="H373" s="262"/>
      <c r="I373" s="262"/>
      <c r="J373" s="262"/>
      <c r="K373" s="262"/>
      <c r="L373" s="262"/>
      <c r="M373" s="262"/>
    </row>
    <row r="374" spans="1:13" s="40" customFormat="1" x14ac:dyDescent="0.25">
      <c r="A374" s="3"/>
      <c r="B374" s="3"/>
      <c r="C374" s="3"/>
      <c r="D374" s="3"/>
      <c r="E374" s="562"/>
      <c r="F374" s="562"/>
      <c r="G374" s="262"/>
      <c r="H374" s="262"/>
      <c r="I374" s="262"/>
      <c r="J374" s="262"/>
      <c r="K374" s="262"/>
      <c r="L374" s="262"/>
      <c r="M374" s="262"/>
    </row>
    <row r="375" spans="1:13" s="40" customFormat="1" x14ac:dyDescent="0.25">
      <c r="A375" s="3"/>
      <c r="B375" s="3"/>
      <c r="C375" s="3"/>
      <c r="D375" s="3"/>
      <c r="E375" s="562"/>
      <c r="F375" s="562"/>
      <c r="G375" s="262"/>
      <c r="H375" s="262"/>
      <c r="I375" s="262"/>
      <c r="J375" s="262"/>
      <c r="K375" s="262"/>
      <c r="L375" s="262"/>
      <c r="M375" s="262"/>
    </row>
    <row r="376" spans="1:13" s="40" customFormat="1" x14ac:dyDescent="0.25">
      <c r="A376" s="3"/>
      <c r="B376" s="3"/>
      <c r="C376" s="3"/>
      <c r="D376" s="3"/>
      <c r="E376" s="562"/>
      <c r="F376" s="562"/>
      <c r="G376" s="262"/>
      <c r="H376" s="262"/>
      <c r="I376" s="262"/>
      <c r="J376" s="262"/>
      <c r="K376" s="262"/>
      <c r="L376" s="262"/>
      <c r="M376" s="262"/>
    </row>
    <row r="377" spans="1:13" s="40" customFormat="1" x14ac:dyDescent="0.25">
      <c r="A377" s="3"/>
      <c r="B377" s="3"/>
      <c r="C377" s="3"/>
      <c r="D377" s="3"/>
      <c r="E377" s="562"/>
      <c r="F377" s="562"/>
      <c r="G377" s="262"/>
      <c r="H377" s="262"/>
      <c r="I377" s="262"/>
      <c r="J377" s="262"/>
      <c r="K377" s="262"/>
      <c r="L377" s="262"/>
      <c r="M377" s="262"/>
    </row>
    <row r="378" spans="1:13" s="40" customFormat="1" x14ac:dyDescent="0.25">
      <c r="A378" s="3"/>
      <c r="B378" s="3"/>
      <c r="C378" s="3"/>
      <c r="D378" s="3"/>
      <c r="E378" s="562"/>
      <c r="F378" s="562"/>
      <c r="G378" s="262"/>
      <c r="H378" s="262"/>
      <c r="I378" s="262"/>
      <c r="J378" s="262"/>
      <c r="K378" s="262"/>
      <c r="L378" s="262"/>
      <c r="M378" s="262"/>
    </row>
    <row r="379" spans="1:13" s="40" customFormat="1" x14ac:dyDescent="0.25">
      <c r="A379" s="3"/>
      <c r="B379" s="3"/>
      <c r="C379" s="3"/>
      <c r="D379" s="3"/>
      <c r="E379" s="562"/>
      <c r="F379" s="562"/>
      <c r="G379" s="262"/>
      <c r="H379" s="262"/>
      <c r="I379" s="262"/>
      <c r="J379" s="262"/>
      <c r="K379" s="262"/>
      <c r="L379" s="262"/>
      <c r="M379" s="262"/>
    </row>
    <row r="380" spans="1:13" s="40" customFormat="1" x14ac:dyDescent="0.25">
      <c r="A380" s="3"/>
      <c r="B380" s="3"/>
      <c r="C380" s="3"/>
      <c r="D380" s="3"/>
      <c r="E380" s="562"/>
      <c r="F380" s="562"/>
      <c r="G380" s="262"/>
      <c r="H380" s="262"/>
      <c r="I380" s="262"/>
      <c r="J380" s="262"/>
      <c r="K380" s="262"/>
      <c r="L380" s="262"/>
      <c r="M380" s="262"/>
    </row>
    <row r="381" spans="1:13" s="40" customFormat="1" x14ac:dyDescent="0.25">
      <c r="A381" s="3"/>
      <c r="B381" s="3"/>
      <c r="C381" s="3"/>
      <c r="D381" s="3"/>
      <c r="E381" s="562"/>
      <c r="F381" s="562"/>
      <c r="G381" s="262"/>
      <c r="H381" s="262"/>
      <c r="I381" s="262"/>
      <c r="J381" s="262"/>
      <c r="K381" s="262"/>
      <c r="L381" s="262"/>
      <c r="M381" s="262"/>
    </row>
    <row r="382" spans="1:13" s="40" customFormat="1" x14ac:dyDescent="0.25">
      <c r="A382" s="3"/>
      <c r="B382" s="3"/>
      <c r="C382" s="3"/>
      <c r="D382" s="3"/>
      <c r="E382" s="562"/>
      <c r="F382" s="562"/>
      <c r="G382" s="262"/>
      <c r="H382" s="262"/>
      <c r="I382" s="262"/>
      <c r="J382" s="262"/>
      <c r="K382" s="262"/>
      <c r="L382" s="262"/>
      <c r="M382" s="262"/>
    </row>
    <row r="383" spans="1:13" s="40" customFormat="1" x14ac:dyDescent="0.25">
      <c r="A383" s="3"/>
      <c r="B383" s="3"/>
      <c r="C383" s="3"/>
      <c r="D383" s="3"/>
      <c r="E383" s="562"/>
      <c r="F383" s="562"/>
      <c r="G383" s="262"/>
      <c r="H383" s="262"/>
      <c r="I383" s="262"/>
      <c r="J383" s="262"/>
      <c r="K383" s="262"/>
      <c r="L383" s="262"/>
      <c r="M383" s="262"/>
    </row>
    <row r="384" spans="1:13" s="40" customFormat="1" x14ac:dyDescent="0.25">
      <c r="A384" s="3"/>
      <c r="B384" s="3"/>
      <c r="C384" s="3"/>
      <c r="D384" s="3"/>
      <c r="E384" s="562"/>
      <c r="F384" s="562"/>
      <c r="G384" s="262"/>
      <c r="H384" s="262"/>
      <c r="I384" s="262"/>
      <c r="J384" s="262"/>
      <c r="K384" s="262"/>
      <c r="L384" s="262"/>
      <c r="M384" s="262"/>
    </row>
    <row r="385" spans="1:13" s="40" customFormat="1" x14ac:dyDescent="0.25">
      <c r="A385" s="3"/>
      <c r="B385" s="3"/>
      <c r="C385" s="3"/>
      <c r="D385" s="3"/>
      <c r="E385" s="562"/>
      <c r="F385" s="562"/>
      <c r="G385" s="262"/>
      <c r="H385" s="262"/>
      <c r="I385" s="262"/>
      <c r="J385" s="262"/>
      <c r="K385" s="262"/>
      <c r="L385" s="262"/>
      <c r="M385" s="262"/>
    </row>
    <row r="386" spans="1:13" s="40" customFormat="1" x14ac:dyDescent="0.25">
      <c r="A386" s="3"/>
      <c r="B386" s="3"/>
      <c r="C386" s="3"/>
      <c r="D386" s="3"/>
      <c r="E386" s="562"/>
      <c r="F386" s="562"/>
      <c r="G386" s="262"/>
      <c r="H386" s="262"/>
      <c r="I386" s="262"/>
      <c r="J386" s="262"/>
      <c r="K386" s="262"/>
      <c r="L386" s="262"/>
      <c r="M386" s="262"/>
    </row>
    <row r="387" spans="1:13" s="40" customFormat="1" x14ac:dyDescent="0.25">
      <c r="A387" s="3"/>
      <c r="B387" s="3"/>
      <c r="C387" s="3"/>
      <c r="D387" s="3"/>
      <c r="E387" s="562"/>
      <c r="F387" s="562"/>
      <c r="G387" s="262"/>
      <c r="H387" s="262"/>
      <c r="I387" s="262"/>
      <c r="J387" s="262"/>
      <c r="K387" s="262"/>
      <c r="L387" s="262"/>
      <c r="M387" s="262"/>
    </row>
    <row r="388" spans="1:13" s="40" customFormat="1" x14ac:dyDescent="0.25">
      <c r="A388" s="3"/>
      <c r="B388" s="3"/>
      <c r="C388" s="3"/>
      <c r="D388" s="3"/>
      <c r="E388" s="562"/>
      <c r="F388" s="562"/>
      <c r="G388" s="262"/>
      <c r="H388" s="262"/>
      <c r="I388" s="262"/>
      <c r="J388" s="262"/>
      <c r="K388" s="262"/>
      <c r="L388" s="262"/>
      <c r="M388" s="262"/>
    </row>
    <row r="389" spans="1:13" s="40" customFormat="1" x14ac:dyDescent="0.25">
      <c r="A389" s="3"/>
      <c r="B389" s="3"/>
      <c r="C389" s="3"/>
      <c r="D389" s="3"/>
      <c r="E389" s="562"/>
      <c r="F389" s="562"/>
      <c r="G389" s="262"/>
      <c r="H389" s="262"/>
      <c r="I389" s="262"/>
      <c r="J389" s="262"/>
      <c r="K389" s="262"/>
      <c r="L389" s="262"/>
      <c r="M389" s="262"/>
    </row>
    <row r="390" spans="1:13" s="40" customFormat="1" x14ac:dyDescent="0.25">
      <c r="A390" s="3"/>
      <c r="B390" s="3"/>
      <c r="C390" s="3"/>
      <c r="D390" s="3"/>
      <c r="E390" s="562"/>
      <c r="F390" s="562"/>
      <c r="G390" s="262"/>
      <c r="H390" s="262"/>
      <c r="I390" s="262"/>
      <c r="J390" s="262"/>
      <c r="K390" s="262"/>
      <c r="L390" s="262"/>
      <c r="M390" s="262"/>
    </row>
    <row r="391" spans="1:13" s="40" customFormat="1" x14ac:dyDescent="0.25">
      <c r="A391" s="3"/>
      <c r="B391" s="3"/>
      <c r="C391" s="3"/>
      <c r="D391" s="3"/>
      <c r="E391" s="562"/>
      <c r="F391" s="562"/>
      <c r="G391" s="262"/>
      <c r="H391" s="262"/>
      <c r="I391" s="262"/>
      <c r="J391" s="262"/>
      <c r="K391" s="262"/>
      <c r="L391" s="262"/>
      <c r="M391" s="262"/>
    </row>
    <row r="392" spans="1:13" s="40" customFormat="1" x14ac:dyDescent="0.25">
      <c r="A392" s="3"/>
      <c r="B392" s="3"/>
      <c r="C392" s="3"/>
      <c r="D392" s="3"/>
      <c r="E392" s="562"/>
      <c r="F392" s="562"/>
      <c r="G392" s="262"/>
      <c r="H392" s="262"/>
      <c r="I392" s="262"/>
      <c r="J392" s="262"/>
      <c r="K392" s="262"/>
      <c r="L392" s="262"/>
      <c r="M392" s="262"/>
    </row>
    <row r="393" spans="1:13" s="40" customFormat="1" x14ac:dyDescent="0.25">
      <c r="A393" s="3"/>
      <c r="B393" s="3"/>
      <c r="C393" s="3"/>
      <c r="D393" s="3"/>
      <c r="E393" s="562"/>
      <c r="F393" s="562"/>
      <c r="G393" s="262"/>
      <c r="H393" s="262"/>
      <c r="I393" s="262"/>
      <c r="J393" s="262"/>
      <c r="K393" s="262"/>
      <c r="L393" s="262"/>
      <c r="M393" s="262"/>
    </row>
    <row r="394" spans="1:13" s="40" customFormat="1" x14ac:dyDescent="0.25">
      <c r="A394" s="3"/>
      <c r="B394" s="3"/>
      <c r="C394" s="3"/>
      <c r="D394" s="3"/>
      <c r="E394" s="562"/>
      <c r="F394" s="562"/>
      <c r="G394" s="262"/>
      <c r="H394" s="262"/>
      <c r="I394" s="262"/>
      <c r="J394" s="262"/>
      <c r="K394" s="262"/>
      <c r="L394" s="262"/>
      <c r="M394" s="262"/>
    </row>
    <row r="395" spans="1:13" s="40" customFormat="1" x14ac:dyDescent="0.25">
      <c r="A395" s="3"/>
      <c r="B395" s="3"/>
      <c r="C395" s="3"/>
      <c r="D395" s="3"/>
      <c r="E395" s="562"/>
      <c r="F395" s="562"/>
      <c r="G395" s="262"/>
      <c r="H395" s="262"/>
      <c r="I395" s="262"/>
      <c r="J395" s="262"/>
      <c r="K395" s="262"/>
      <c r="L395" s="262"/>
      <c r="M395" s="262"/>
    </row>
    <row r="396" spans="1:13" s="40" customFormat="1" x14ac:dyDescent="0.25">
      <c r="A396" s="3"/>
      <c r="B396" s="3"/>
      <c r="C396" s="3"/>
      <c r="D396" s="3"/>
      <c r="E396" s="562"/>
      <c r="F396" s="562"/>
      <c r="G396" s="262"/>
      <c r="H396" s="262"/>
      <c r="I396" s="262"/>
      <c r="J396" s="262"/>
      <c r="K396" s="262"/>
      <c r="L396" s="262"/>
      <c r="M396" s="262"/>
    </row>
    <row r="397" spans="1:13" s="40" customFormat="1" x14ac:dyDescent="0.25">
      <c r="A397" s="3"/>
      <c r="B397" s="3"/>
      <c r="C397" s="3"/>
      <c r="D397" s="3"/>
      <c r="E397" s="562"/>
      <c r="F397" s="562"/>
      <c r="G397" s="262"/>
      <c r="H397" s="262"/>
      <c r="I397" s="262"/>
      <c r="J397" s="262"/>
      <c r="K397" s="262"/>
      <c r="L397" s="262"/>
      <c r="M397" s="262"/>
    </row>
    <row r="398" spans="1:13" s="40" customFormat="1" x14ac:dyDescent="0.25">
      <c r="A398" s="3"/>
      <c r="B398" s="3"/>
      <c r="C398" s="3"/>
      <c r="D398" s="3"/>
      <c r="E398" s="562"/>
      <c r="F398" s="562"/>
      <c r="G398" s="262"/>
      <c r="H398" s="262"/>
      <c r="I398" s="262"/>
      <c r="J398" s="262"/>
      <c r="K398" s="262"/>
      <c r="L398" s="262"/>
      <c r="M398" s="262"/>
    </row>
    <row r="399" spans="1:13" s="40" customFormat="1" x14ac:dyDescent="0.25">
      <c r="A399" s="3"/>
      <c r="B399" s="3"/>
      <c r="C399" s="3"/>
      <c r="D399" s="3"/>
      <c r="E399" s="562"/>
      <c r="F399" s="562"/>
      <c r="G399" s="262"/>
      <c r="H399" s="262"/>
      <c r="I399" s="262"/>
      <c r="J399" s="262"/>
      <c r="K399" s="262"/>
      <c r="L399" s="262"/>
      <c r="M399" s="262"/>
    </row>
    <row r="400" spans="1:13" s="40" customFormat="1" x14ac:dyDescent="0.25">
      <c r="A400" s="3"/>
      <c r="B400" s="3"/>
      <c r="C400" s="3"/>
      <c r="D400" s="3"/>
      <c r="E400" s="562"/>
      <c r="F400" s="562"/>
      <c r="G400" s="262"/>
      <c r="H400" s="262"/>
      <c r="I400" s="262"/>
      <c r="J400" s="262"/>
      <c r="K400" s="262"/>
      <c r="L400" s="262"/>
      <c r="M400" s="262"/>
    </row>
    <row r="401" spans="1:13" s="40" customFormat="1" x14ac:dyDescent="0.25">
      <c r="A401" s="3"/>
      <c r="B401" s="3"/>
      <c r="C401" s="3"/>
      <c r="D401" s="3"/>
      <c r="E401" s="562"/>
      <c r="F401" s="562"/>
      <c r="G401" s="262"/>
      <c r="H401" s="262"/>
      <c r="I401" s="262"/>
      <c r="J401" s="262"/>
      <c r="K401" s="262"/>
      <c r="L401" s="262"/>
      <c r="M401" s="262"/>
    </row>
    <row r="402" spans="1:13" s="40" customFormat="1" x14ac:dyDescent="0.25">
      <c r="A402" s="3"/>
      <c r="B402" s="3"/>
      <c r="C402" s="3"/>
      <c r="D402" s="3"/>
      <c r="E402" s="562"/>
      <c r="F402" s="562"/>
      <c r="G402" s="262"/>
      <c r="H402" s="262"/>
      <c r="I402" s="262"/>
      <c r="J402" s="262"/>
      <c r="K402" s="262"/>
      <c r="L402" s="262"/>
      <c r="M402" s="262"/>
    </row>
    <row r="403" spans="1:13" s="40" customFormat="1" x14ac:dyDescent="0.25">
      <c r="A403" s="3"/>
      <c r="B403" s="3"/>
      <c r="C403" s="3"/>
      <c r="D403" s="3"/>
      <c r="E403" s="562"/>
      <c r="F403" s="562"/>
      <c r="G403" s="262"/>
      <c r="H403" s="262"/>
      <c r="I403" s="262"/>
      <c r="J403" s="262"/>
      <c r="K403" s="262"/>
      <c r="L403" s="262"/>
      <c r="M403" s="262"/>
    </row>
    <row r="404" spans="1:13" s="40" customFormat="1" x14ac:dyDescent="0.25">
      <c r="A404" s="3"/>
      <c r="B404" s="3"/>
      <c r="C404" s="3"/>
      <c r="D404" s="3"/>
      <c r="E404" s="562"/>
      <c r="F404" s="562"/>
      <c r="G404" s="262"/>
      <c r="H404" s="262"/>
      <c r="I404" s="262"/>
      <c r="J404" s="262"/>
      <c r="K404" s="262"/>
      <c r="L404" s="262"/>
      <c r="M404" s="262"/>
    </row>
    <row r="405" spans="1:13" s="40" customFormat="1" x14ac:dyDescent="0.25">
      <c r="A405" s="3"/>
      <c r="B405" s="3"/>
      <c r="C405" s="3"/>
      <c r="D405" s="3"/>
      <c r="E405" s="562"/>
      <c r="F405" s="562"/>
      <c r="G405" s="262"/>
      <c r="H405" s="262"/>
      <c r="I405" s="262"/>
      <c r="J405" s="262"/>
      <c r="K405" s="262"/>
      <c r="L405" s="262"/>
      <c r="M405" s="262"/>
    </row>
    <row r="406" spans="1:13" s="40" customFormat="1" x14ac:dyDescent="0.25">
      <c r="A406" s="3"/>
      <c r="B406" s="3"/>
      <c r="C406" s="3"/>
      <c r="D406" s="3"/>
      <c r="E406" s="562"/>
      <c r="F406" s="562"/>
      <c r="G406" s="262"/>
      <c r="H406" s="262"/>
      <c r="I406" s="262"/>
      <c r="J406" s="262"/>
      <c r="K406" s="262"/>
      <c r="L406" s="262"/>
      <c r="M406" s="262"/>
    </row>
    <row r="407" spans="1:13" s="40" customFormat="1" x14ac:dyDescent="0.25">
      <c r="A407" s="3"/>
      <c r="B407" s="3"/>
      <c r="C407" s="3"/>
      <c r="D407" s="3"/>
      <c r="E407" s="562"/>
      <c r="F407" s="562"/>
      <c r="G407" s="262"/>
      <c r="H407" s="262"/>
      <c r="I407" s="262"/>
      <c r="J407" s="262"/>
      <c r="K407" s="262"/>
      <c r="L407" s="262"/>
      <c r="M407" s="262"/>
    </row>
    <row r="408" spans="1:13" s="40" customFormat="1" x14ac:dyDescent="0.25">
      <c r="A408" s="3"/>
      <c r="B408" s="3"/>
      <c r="C408" s="3"/>
      <c r="D408" s="3"/>
      <c r="E408" s="562"/>
      <c r="F408" s="562"/>
      <c r="G408" s="262"/>
      <c r="H408" s="262"/>
      <c r="I408" s="262"/>
      <c r="J408" s="262"/>
      <c r="K408" s="262"/>
      <c r="L408" s="262"/>
      <c r="M408" s="262"/>
    </row>
    <row r="409" spans="1:13" s="40" customFormat="1" x14ac:dyDescent="0.25">
      <c r="A409" s="3"/>
      <c r="B409" s="3"/>
      <c r="C409" s="3"/>
      <c r="D409" s="3"/>
      <c r="E409" s="562"/>
      <c r="F409" s="562"/>
      <c r="G409" s="262"/>
      <c r="H409" s="262"/>
      <c r="I409" s="262"/>
      <c r="J409" s="262"/>
      <c r="K409" s="262"/>
      <c r="L409" s="262"/>
      <c r="M409" s="262"/>
    </row>
    <row r="410" spans="1:13" s="40" customFormat="1" x14ac:dyDescent="0.25">
      <c r="A410" s="3"/>
      <c r="B410" s="3"/>
      <c r="C410" s="3"/>
      <c r="D410" s="3"/>
      <c r="E410" s="562"/>
      <c r="F410" s="562"/>
      <c r="G410" s="262"/>
      <c r="H410" s="262"/>
      <c r="I410" s="262"/>
      <c r="J410" s="262"/>
      <c r="K410" s="262"/>
      <c r="L410" s="262"/>
      <c r="M410" s="262"/>
    </row>
    <row r="411" spans="1:13" s="40" customFormat="1" x14ac:dyDescent="0.25">
      <c r="A411" s="3"/>
      <c r="B411" s="3"/>
      <c r="C411" s="3"/>
      <c r="D411" s="3"/>
      <c r="E411" s="562"/>
      <c r="F411" s="562"/>
      <c r="G411" s="262"/>
      <c r="H411" s="262"/>
      <c r="I411" s="262"/>
      <c r="J411" s="262"/>
      <c r="K411" s="262"/>
      <c r="L411" s="262"/>
      <c r="M411" s="262"/>
    </row>
    <row r="412" spans="1:13" s="40" customFormat="1" x14ac:dyDescent="0.25">
      <c r="A412" s="3"/>
      <c r="B412" s="3"/>
      <c r="C412" s="3"/>
      <c r="D412" s="3"/>
      <c r="E412" s="562"/>
      <c r="F412" s="562"/>
      <c r="G412" s="262"/>
      <c r="H412" s="262"/>
      <c r="I412" s="262"/>
      <c r="J412" s="262"/>
      <c r="K412" s="262"/>
      <c r="L412" s="262"/>
      <c r="M412" s="262"/>
    </row>
    <row r="413" spans="1:13" s="40" customFormat="1" x14ac:dyDescent="0.25">
      <c r="A413" s="3"/>
      <c r="B413" s="3"/>
      <c r="C413" s="3"/>
      <c r="D413" s="3"/>
      <c r="E413" s="562"/>
      <c r="F413" s="562"/>
      <c r="G413" s="262"/>
      <c r="H413" s="262"/>
      <c r="I413" s="262"/>
      <c r="J413" s="262"/>
      <c r="K413" s="262"/>
      <c r="L413" s="262"/>
      <c r="M413" s="262"/>
    </row>
    <row r="414" spans="1:13" s="40" customFormat="1" x14ac:dyDescent="0.25">
      <c r="A414" s="3"/>
      <c r="B414" s="3"/>
      <c r="C414" s="3"/>
      <c r="D414" s="3"/>
      <c r="E414" s="562"/>
      <c r="F414" s="562"/>
      <c r="G414" s="262"/>
      <c r="H414" s="262"/>
      <c r="I414" s="262"/>
      <c r="J414" s="262"/>
      <c r="K414" s="262"/>
      <c r="L414" s="262"/>
      <c r="M414" s="262"/>
    </row>
    <row r="415" spans="1:13" s="40" customFormat="1" x14ac:dyDescent="0.25">
      <c r="A415" s="3"/>
      <c r="B415" s="3"/>
      <c r="C415" s="3"/>
      <c r="D415" s="3"/>
      <c r="E415" s="562"/>
      <c r="F415" s="562"/>
      <c r="G415" s="262"/>
      <c r="H415" s="262"/>
      <c r="I415" s="262"/>
      <c r="J415" s="262"/>
      <c r="K415" s="262"/>
      <c r="L415" s="262"/>
      <c r="M415" s="262"/>
    </row>
    <row r="416" spans="1:13" s="40" customFormat="1" x14ac:dyDescent="0.25">
      <c r="A416" s="3"/>
      <c r="B416" s="3"/>
      <c r="C416" s="3"/>
      <c r="D416" s="3"/>
      <c r="E416" s="562"/>
      <c r="F416" s="562"/>
      <c r="G416" s="262"/>
      <c r="H416" s="262"/>
      <c r="I416" s="262"/>
      <c r="J416" s="262"/>
      <c r="K416" s="262"/>
      <c r="L416" s="262"/>
      <c r="M416" s="262"/>
    </row>
    <row r="417" spans="1:13" s="40" customFormat="1" x14ac:dyDescent="0.25">
      <c r="A417" s="3"/>
      <c r="B417" s="3"/>
      <c r="C417" s="3"/>
      <c r="D417" s="3"/>
      <c r="E417" s="562"/>
      <c r="F417" s="562"/>
      <c r="G417" s="262"/>
      <c r="H417" s="262"/>
      <c r="I417" s="262"/>
      <c r="J417" s="262"/>
      <c r="K417" s="262"/>
      <c r="L417" s="262"/>
      <c r="M417" s="262"/>
    </row>
    <row r="418" spans="1:13" s="40" customFormat="1" x14ac:dyDescent="0.25">
      <c r="A418" s="3"/>
      <c r="B418" s="3"/>
      <c r="C418" s="3"/>
      <c r="D418" s="3"/>
      <c r="E418" s="562"/>
      <c r="F418" s="562"/>
      <c r="G418" s="262"/>
      <c r="H418" s="262"/>
      <c r="I418" s="262"/>
      <c r="J418" s="262"/>
      <c r="K418" s="262"/>
      <c r="L418" s="262"/>
      <c r="M418" s="262"/>
    </row>
    <row r="419" spans="1:13" s="40" customFormat="1" x14ac:dyDescent="0.25">
      <c r="A419" s="3"/>
      <c r="B419" s="3"/>
      <c r="C419" s="3"/>
      <c r="D419" s="3"/>
      <c r="E419" s="562"/>
      <c r="F419" s="562"/>
      <c r="G419" s="262"/>
      <c r="H419" s="262"/>
      <c r="I419" s="262"/>
      <c r="J419" s="262"/>
      <c r="K419" s="262"/>
      <c r="L419" s="262"/>
      <c r="M419" s="262"/>
    </row>
    <row r="420" spans="1:13" s="40" customFormat="1" x14ac:dyDescent="0.25">
      <c r="A420" s="3"/>
      <c r="B420" s="3"/>
      <c r="C420" s="3"/>
      <c r="D420" s="3"/>
      <c r="E420" s="562"/>
      <c r="F420" s="562"/>
      <c r="G420" s="262"/>
      <c r="H420" s="262"/>
      <c r="I420" s="262"/>
      <c r="J420" s="262"/>
      <c r="K420" s="262"/>
      <c r="L420" s="262"/>
      <c r="M420" s="262"/>
    </row>
    <row r="421" spans="1:13" s="40" customFormat="1" x14ac:dyDescent="0.25">
      <c r="A421" s="3"/>
      <c r="B421" s="3"/>
      <c r="C421" s="3"/>
      <c r="D421" s="3"/>
      <c r="E421" s="562"/>
      <c r="F421" s="562"/>
      <c r="G421" s="262"/>
      <c r="H421" s="262"/>
      <c r="I421" s="262"/>
      <c r="J421" s="262"/>
      <c r="K421" s="262"/>
      <c r="L421" s="262"/>
      <c r="M421" s="262"/>
    </row>
    <row r="422" spans="1:13" s="40" customFormat="1" x14ac:dyDescent="0.25">
      <c r="A422" s="3"/>
      <c r="B422" s="3"/>
      <c r="C422" s="3"/>
      <c r="D422" s="3"/>
      <c r="E422" s="562"/>
      <c r="F422" s="562"/>
      <c r="G422" s="262"/>
      <c r="H422" s="262"/>
      <c r="I422" s="262"/>
      <c r="J422" s="262"/>
      <c r="K422" s="262"/>
      <c r="L422" s="262"/>
      <c r="M422" s="262"/>
    </row>
    <row r="423" spans="1:13" s="40" customFormat="1" x14ac:dyDescent="0.25">
      <c r="A423" s="3"/>
      <c r="B423" s="3"/>
      <c r="C423" s="3"/>
      <c r="D423" s="3"/>
      <c r="E423" s="562"/>
      <c r="F423" s="562"/>
      <c r="G423" s="262"/>
      <c r="H423" s="262"/>
      <c r="I423" s="262"/>
      <c r="J423" s="262"/>
      <c r="K423" s="262"/>
      <c r="L423" s="262"/>
      <c r="M423" s="262"/>
    </row>
    <row r="424" spans="1:13" s="40" customFormat="1" x14ac:dyDescent="0.25">
      <c r="A424" s="3"/>
      <c r="B424" s="3"/>
      <c r="C424" s="3"/>
      <c r="D424" s="3"/>
      <c r="E424" s="562"/>
      <c r="F424" s="562"/>
      <c r="G424" s="262"/>
      <c r="H424" s="262"/>
      <c r="I424" s="262"/>
      <c r="J424" s="262"/>
      <c r="K424" s="262"/>
      <c r="L424" s="262"/>
      <c r="M424" s="262"/>
    </row>
    <row r="425" spans="1:13" s="40" customFormat="1" x14ac:dyDescent="0.25">
      <c r="A425" s="3"/>
      <c r="B425" s="3"/>
      <c r="C425" s="3"/>
      <c r="D425" s="3"/>
      <c r="E425" s="562"/>
      <c r="F425" s="562"/>
      <c r="G425" s="262"/>
      <c r="H425" s="262"/>
      <c r="I425" s="262"/>
      <c r="J425" s="262"/>
      <c r="K425" s="262"/>
      <c r="L425" s="262"/>
      <c r="M425" s="262"/>
    </row>
    <row r="426" spans="1:13" s="40" customFormat="1" x14ac:dyDescent="0.25">
      <c r="A426" s="3"/>
      <c r="B426" s="3"/>
      <c r="C426" s="3"/>
      <c r="D426" s="3"/>
      <c r="E426" s="562"/>
      <c r="F426" s="562"/>
      <c r="G426" s="262"/>
      <c r="H426" s="262"/>
      <c r="I426" s="262"/>
      <c r="J426" s="262"/>
      <c r="K426" s="262"/>
      <c r="L426" s="262"/>
      <c r="M426" s="262"/>
    </row>
    <row r="427" spans="1:13" s="40" customFormat="1" x14ac:dyDescent="0.25">
      <c r="A427" s="3"/>
      <c r="B427" s="3"/>
      <c r="C427" s="3"/>
      <c r="D427" s="3"/>
      <c r="E427" s="562"/>
      <c r="F427" s="562"/>
      <c r="G427" s="262"/>
      <c r="H427" s="262"/>
      <c r="I427" s="262"/>
      <c r="J427" s="262"/>
      <c r="K427" s="262"/>
      <c r="L427" s="262"/>
      <c r="M427" s="262"/>
    </row>
    <row r="428" spans="1:13" s="40" customFormat="1" x14ac:dyDescent="0.25">
      <c r="A428" s="3"/>
      <c r="B428" s="3"/>
      <c r="C428" s="3"/>
      <c r="D428" s="3"/>
      <c r="E428" s="562"/>
      <c r="F428" s="562"/>
      <c r="G428" s="262"/>
      <c r="H428" s="262"/>
      <c r="I428" s="262"/>
      <c r="J428" s="262"/>
      <c r="K428" s="262"/>
      <c r="L428" s="262"/>
      <c r="M428" s="262"/>
    </row>
    <row r="429" spans="1:13" s="40" customFormat="1" x14ac:dyDescent="0.25">
      <c r="A429" s="3"/>
      <c r="B429" s="3"/>
      <c r="C429" s="3"/>
      <c r="D429" s="3"/>
      <c r="E429" s="562"/>
      <c r="F429" s="562"/>
      <c r="G429" s="262"/>
      <c r="H429" s="262"/>
      <c r="I429" s="262"/>
      <c r="J429" s="262"/>
      <c r="K429" s="262"/>
      <c r="L429" s="262"/>
      <c r="M429" s="262"/>
    </row>
    <row r="430" spans="1:13" s="40" customFormat="1" x14ac:dyDescent="0.25">
      <c r="A430" s="3"/>
      <c r="B430" s="3"/>
      <c r="C430" s="3"/>
      <c r="D430" s="3"/>
      <c r="E430" s="562"/>
      <c r="F430" s="562"/>
      <c r="G430" s="262"/>
      <c r="H430" s="262"/>
      <c r="I430" s="262"/>
      <c r="J430" s="262"/>
      <c r="K430" s="262"/>
      <c r="L430" s="262"/>
      <c r="M430" s="262"/>
    </row>
    <row r="431" spans="1:13" s="40" customFormat="1" x14ac:dyDescent="0.25">
      <c r="A431" s="3"/>
      <c r="B431" s="3"/>
      <c r="C431" s="3"/>
      <c r="D431" s="3"/>
      <c r="E431" s="562"/>
      <c r="F431" s="562"/>
      <c r="G431" s="262"/>
      <c r="H431" s="262"/>
      <c r="I431" s="262"/>
      <c r="J431" s="262"/>
      <c r="K431" s="262"/>
      <c r="L431" s="262"/>
      <c r="M431" s="262"/>
    </row>
    <row r="432" spans="1:13" s="40" customFormat="1" x14ac:dyDescent="0.25">
      <c r="A432" s="3"/>
      <c r="B432" s="3"/>
      <c r="C432" s="3"/>
      <c r="D432" s="3"/>
      <c r="E432" s="562"/>
      <c r="F432" s="562"/>
      <c r="G432" s="262"/>
      <c r="H432" s="262"/>
      <c r="I432" s="262"/>
      <c r="J432" s="262"/>
      <c r="K432" s="262"/>
      <c r="L432" s="262"/>
      <c r="M432" s="262"/>
    </row>
    <row r="433" spans="1:13" s="40" customFormat="1" x14ac:dyDescent="0.25">
      <c r="A433" s="3"/>
      <c r="B433" s="3"/>
      <c r="C433" s="3"/>
      <c r="D433" s="3"/>
      <c r="E433" s="562"/>
      <c r="F433" s="562"/>
      <c r="G433" s="262"/>
      <c r="H433" s="262"/>
      <c r="I433" s="262"/>
      <c r="J433" s="262"/>
      <c r="K433" s="262"/>
      <c r="L433" s="262"/>
      <c r="M433" s="262"/>
    </row>
    <row r="434" spans="1:13" s="40" customFormat="1" x14ac:dyDescent="0.25">
      <c r="A434" s="3"/>
      <c r="B434" s="3"/>
      <c r="C434" s="3"/>
      <c r="D434" s="3"/>
      <c r="E434" s="562"/>
      <c r="F434" s="562"/>
      <c r="G434" s="262"/>
      <c r="H434" s="262"/>
      <c r="I434" s="262"/>
      <c r="J434" s="262"/>
      <c r="K434" s="262"/>
      <c r="L434" s="262"/>
      <c r="M434" s="262"/>
    </row>
    <row r="435" spans="1:13" s="40" customFormat="1" x14ac:dyDescent="0.25">
      <c r="A435" s="3"/>
      <c r="B435" s="3"/>
      <c r="C435" s="3"/>
      <c r="D435" s="3"/>
      <c r="E435" s="562"/>
      <c r="F435" s="562"/>
      <c r="G435" s="262"/>
      <c r="H435" s="262"/>
      <c r="I435" s="262"/>
      <c r="J435" s="262"/>
      <c r="K435" s="262"/>
      <c r="L435" s="262"/>
      <c r="M435" s="262"/>
    </row>
    <row r="436" spans="1:13" s="40" customFormat="1" x14ac:dyDescent="0.25">
      <c r="A436" s="3"/>
      <c r="B436" s="3"/>
      <c r="C436" s="3"/>
      <c r="D436" s="3"/>
      <c r="E436" s="562"/>
      <c r="F436" s="562"/>
      <c r="G436" s="262"/>
      <c r="H436" s="262"/>
      <c r="I436" s="262"/>
      <c r="J436" s="262"/>
      <c r="K436" s="262"/>
      <c r="L436" s="262"/>
      <c r="M436" s="262"/>
    </row>
    <row r="437" spans="1:13" s="40" customFormat="1" x14ac:dyDescent="0.25">
      <c r="A437" s="3"/>
      <c r="B437" s="3"/>
      <c r="C437" s="3"/>
      <c r="D437" s="3"/>
      <c r="E437" s="562"/>
      <c r="F437" s="562"/>
      <c r="G437" s="262"/>
      <c r="H437" s="262"/>
      <c r="I437" s="262"/>
      <c r="J437" s="262"/>
      <c r="K437" s="262"/>
      <c r="L437" s="262"/>
      <c r="M437" s="262"/>
    </row>
    <row r="438" spans="1:13" s="40" customFormat="1" x14ac:dyDescent="0.25">
      <c r="A438" s="3"/>
      <c r="B438" s="3"/>
      <c r="C438" s="3"/>
      <c r="D438" s="3"/>
      <c r="E438" s="562"/>
      <c r="F438" s="562"/>
      <c r="G438" s="262"/>
      <c r="H438" s="262"/>
      <c r="I438" s="262"/>
      <c r="J438" s="262"/>
      <c r="K438" s="262"/>
      <c r="L438" s="262"/>
      <c r="M438" s="262"/>
    </row>
    <row r="439" spans="1:13" s="40" customFormat="1" x14ac:dyDescent="0.25">
      <c r="A439" s="3"/>
      <c r="B439" s="3"/>
      <c r="C439" s="3"/>
      <c r="D439" s="3"/>
      <c r="E439" s="562"/>
      <c r="F439" s="562"/>
      <c r="G439" s="262"/>
      <c r="H439" s="262"/>
      <c r="I439" s="262"/>
      <c r="J439" s="262"/>
      <c r="K439" s="262"/>
      <c r="L439" s="262"/>
      <c r="M439" s="262"/>
    </row>
    <row r="440" spans="1:13" s="40" customFormat="1" x14ac:dyDescent="0.25">
      <c r="A440" s="3"/>
      <c r="B440" s="3"/>
      <c r="C440" s="3"/>
      <c r="D440" s="3"/>
      <c r="E440" s="562"/>
      <c r="F440" s="562"/>
      <c r="G440" s="262"/>
      <c r="H440" s="262"/>
      <c r="I440" s="262"/>
      <c r="J440" s="262"/>
      <c r="K440" s="262"/>
      <c r="L440" s="262"/>
      <c r="M440" s="262"/>
    </row>
    <row r="441" spans="1:13" s="40" customFormat="1" x14ac:dyDescent="0.25">
      <c r="A441" s="3"/>
      <c r="B441" s="3"/>
      <c r="C441" s="3"/>
      <c r="D441" s="3"/>
      <c r="E441" s="562"/>
      <c r="F441" s="562"/>
      <c r="G441" s="262"/>
      <c r="H441" s="262"/>
      <c r="I441" s="262"/>
      <c r="J441" s="262"/>
      <c r="K441" s="262"/>
      <c r="L441" s="262"/>
      <c r="M441" s="262"/>
    </row>
    <row r="442" spans="1:13" s="40" customFormat="1" x14ac:dyDescent="0.25">
      <c r="A442" s="3"/>
      <c r="B442" s="3"/>
      <c r="C442" s="3"/>
      <c r="D442" s="3"/>
      <c r="E442" s="562"/>
      <c r="F442" s="562"/>
      <c r="G442" s="262"/>
      <c r="H442" s="262"/>
      <c r="I442" s="262"/>
      <c r="J442" s="262"/>
      <c r="K442" s="262"/>
      <c r="L442" s="262"/>
      <c r="M442" s="262"/>
    </row>
    <row r="443" spans="1:13" s="40" customFormat="1" x14ac:dyDescent="0.25">
      <c r="A443" s="3"/>
      <c r="B443" s="3"/>
      <c r="C443" s="3"/>
      <c r="D443" s="3"/>
      <c r="E443" s="562"/>
      <c r="F443" s="562"/>
      <c r="G443" s="262"/>
      <c r="H443" s="262"/>
      <c r="I443" s="262"/>
      <c r="J443" s="262"/>
      <c r="K443" s="262"/>
      <c r="L443" s="262"/>
      <c r="M443" s="262"/>
    </row>
    <row r="444" spans="1:13" s="40" customFormat="1" x14ac:dyDescent="0.25">
      <c r="A444" s="3"/>
      <c r="B444" s="3"/>
      <c r="C444" s="3"/>
      <c r="D444" s="3"/>
      <c r="E444" s="562"/>
      <c r="F444" s="562"/>
      <c r="G444" s="262"/>
      <c r="H444" s="262"/>
      <c r="I444" s="262"/>
      <c r="J444" s="262"/>
      <c r="K444" s="262"/>
      <c r="L444" s="262"/>
      <c r="M444" s="262"/>
    </row>
    <row r="445" spans="1:13" s="40" customFormat="1" x14ac:dyDescent="0.25">
      <c r="A445" s="3"/>
      <c r="B445" s="3"/>
      <c r="C445" s="3"/>
      <c r="D445" s="3"/>
      <c r="E445" s="562"/>
      <c r="F445" s="562"/>
      <c r="G445" s="262"/>
      <c r="H445" s="262"/>
      <c r="I445" s="262"/>
      <c r="J445" s="262"/>
      <c r="K445" s="262"/>
      <c r="L445" s="262"/>
      <c r="M445" s="262"/>
    </row>
    <row r="446" spans="1:13" s="40" customFormat="1" x14ac:dyDescent="0.25">
      <c r="A446" s="3"/>
      <c r="B446" s="3"/>
      <c r="C446" s="3"/>
      <c r="D446" s="3"/>
      <c r="E446" s="562"/>
      <c r="F446" s="562"/>
      <c r="G446" s="262"/>
      <c r="H446" s="262"/>
      <c r="I446" s="262"/>
      <c r="J446" s="262"/>
      <c r="K446" s="262"/>
      <c r="L446" s="262"/>
      <c r="M446" s="262"/>
    </row>
    <row r="447" spans="1:13" s="40" customFormat="1" x14ac:dyDescent="0.25">
      <c r="A447" s="3"/>
      <c r="B447" s="3"/>
      <c r="C447" s="3"/>
      <c r="D447" s="3"/>
      <c r="E447" s="562"/>
      <c r="F447" s="562"/>
      <c r="G447" s="262"/>
      <c r="H447" s="262"/>
      <c r="I447" s="262"/>
      <c r="J447" s="262"/>
      <c r="K447" s="262"/>
      <c r="L447" s="262"/>
      <c r="M447" s="262"/>
    </row>
    <row r="448" spans="1:13" s="40" customFormat="1" x14ac:dyDescent="0.25">
      <c r="A448" s="3"/>
      <c r="B448" s="3"/>
      <c r="C448" s="3"/>
      <c r="D448" s="3"/>
      <c r="E448" s="562"/>
      <c r="F448" s="562"/>
      <c r="G448" s="262"/>
      <c r="H448" s="262"/>
      <c r="I448" s="262"/>
      <c r="J448" s="262"/>
      <c r="K448" s="262"/>
      <c r="L448" s="262"/>
      <c r="M448" s="262"/>
    </row>
    <row r="449" spans="1:13" s="40" customFormat="1" x14ac:dyDescent="0.25">
      <c r="A449" s="3"/>
      <c r="B449" s="3"/>
      <c r="C449" s="3"/>
      <c r="D449" s="3"/>
      <c r="E449" s="562"/>
      <c r="F449" s="562"/>
      <c r="G449" s="262"/>
      <c r="H449" s="262"/>
      <c r="I449" s="262"/>
      <c r="J449" s="262"/>
      <c r="K449" s="262"/>
      <c r="L449" s="262"/>
      <c r="M449" s="262"/>
    </row>
    <row r="450" spans="1:13" s="40" customFormat="1" x14ac:dyDescent="0.25">
      <c r="A450" s="3"/>
      <c r="B450" s="3"/>
      <c r="C450" s="3"/>
      <c r="D450" s="3"/>
      <c r="E450" s="562"/>
      <c r="F450" s="562"/>
      <c r="G450" s="262"/>
      <c r="H450" s="262"/>
      <c r="I450" s="262"/>
      <c r="J450" s="262"/>
      <c r="K450" s="262"/>
      <c r="L450" s="262"/>
      <c r="M450" s="262"/>
    </row>
    <row r="451" spans="1:13" s="40" customFormat="1" x14ac:dyDescent="0.25">
      <c r="A451" s="3"/>
      <c r="B451" s="3"/>
      <c r="C451" s="3"/>
      <c r="D451" s="3"/>
      <c r="E451" s="562"/>
      <c r="F451" s="562"/>
      <c r="G451" s="262"/>
      <c r="H451" s="262"/>
      <c r="I451" s="262"/>
      <c r="J451" s="262"/>
      <c r="K451" s="262"/>
      <c r="L451" s="262"/>
      <c r="M451" s="262"/>
    </row>
    <row r="452" spans="1:13" s="40" customFormat="1" x14ac:dyDescent="0.25">
      <c r="A452" s="3"/>
      <c r="B452" s="3"/>
      <c r="C452" s="3"/>
      <c r="D452" s="3"/>
      <c r="E452" s="562"/>
      <c r="F452" s="562"/>
      <c r="G452" s="262"/>
      <c r="H452" s="262"/>
      <c r="I452" s="262"/>
      <c r="J452" s="262"/>
      <c r="K452" s="262"/>
      <c r="L452" s="262"/>
      <c r="M452" s="262"/>
    </row>
    <row r="453" spans="1:13" s="40" customFormat="1" x14ac:dyDescent="0.25">
      <c r="A453" s="3"/>
      <c r="B453" s="3"/>
      <c r="C453" s="3"/>
      <c r="D453" s="3"/>
      <c r="E453" s="562"/>
      <c r="F453" s="562"/>
      <c r="G453" s="262"/>
      <c r="H453" s="262"/>
      <c r="I453" s="262"/>
      <c r="J453" s="262"/>
      <c r="K453" s="262"/>
      <c r="L453" s="262"/>
      <c r="M453" s="262"/>
    </row>
    <row r="454" spans="1:13" s="40" customFormat="1" x14ac:dyDescent="0.25">
      <c r="A454" s="3"/>
      <c r="B454" s="3"/>
      <c r="C454" s="3"/>
      <c r="D454" s="3"/>
      <c r="E454" s="562"/>
      <c r="F454" s="562"/>
      <c r="G454" s="262"/>
      <c r="H454" s="262"/>
      <c r="I454" s="262"/>
      <c r="J454" s="262"/>
      <c r="K454" s="262"/>
      <c r="L454" s="262"/>
      <c r="M454" s="262"/>
    </row>
    <row r="455" spans="1:13" s="40" customFormat="1" x14ac:dyDescent="0.25">
      <c r="A455" s="3"/>
      <c r="B455" s="3"/>
      <c r="C455" s="3"/>
      <c r="D455" s="3"/>
      <c r="E455" s="562"/>
      <c r="F455" s="562"/>
      <c r="G455" s="262"/>
      <c r="H455" s="262"/>
      <c r="I455" s="262"/>
      <c r="J455" s="262"/>
      <c r="K455" s="262"/>
      <c r="L455" s="262"/>
      <c r="M455" s="262"/>
    </row>
    <row r="456" spans="1:13" s="40" customFormat="1" x14ac:dyDescent="0.25">
      <c r="A456" s="3"/>
      <c r="B456" s="3"/>
      <c r="C456" s="3"/>
      <c r="D456" s="3"/>
      <c r="E456" s="562"/>
      <c r="F456" s="562"/>
      <c r="G456" s="262"/>
      <c r="H456" s="262"/>
      <c r="I456" s="262"/>
      <c r="J456" s="262"/>
      <c r="K456" s="262"/>
      <c r="L456" s="262"/>
      <c r="M456" s="262"/>
    </row>
    <row r="457" spans="1:13" s="40" customFormat="1" x14ac:dyDescent="0.25">
      <c r="A457" s="3"/>
      <c r="B457" s="3"/>
      <c r="C457" s="3"/>
      <c r="D457" s="3"/>
      <c r="E457" s="562"/>
      <c r="F457" s="562"/>
      <c r="G457" s="262"/>
      <c r="H457" s="262"/>
      <c r="I457" s="262"/>
      <c r="J457" s="262"/>
      <c r="K457" s="262"/>
      <c r="L457" s="262"/>
      <c r="M457" s="262"/>
    </row>
    <row r="458" spans="1:13" s="40" customFormat="1" x14ac:dyDescent="0.25">
      <c r="A458" s="3"/>
      <c r="B458" s="3"/>
      <c r="C458" s="3"/>
      <c r="D458" s="3"/>
      <c r="E458" s="562"/>
      <c r="F458" s="562"/>
      <c r="G458" s="262"/>
      <c r="H458" s="262"/>
      <c r="I458" s="262"/>
      <c r="J458" s="262"/>
      <c r="K458" s="262"/>
      <c r="L458" s="262"/>
      <c r="M458" s="262"/>
    </row>
    <row r="459" spans="1:13" s="40" customFormat="1" x14ac:dyDescent="0.25">
      <c r="A459" s="3"/>
      <c r="B459" s="3"/>
      <c r="C459" s="3"/>
      <c r="D459" s="3"/>
      <c r="E459" s="562"/>
      <c r="F459" s="562"/>
      <c r="G459" s="262"/>
      <c r="H459" s="262"/>
      <c r="I459" s="262"/>
      <c r="J459" s="262"/>
      <c r="K459" s="262"/>
      <c r="L459" s="262"/>
      <c r="M459" s="262"/>
    </row>
    <row r="460" spans="1:13" s="40" customFormat="1" x14ac:dyDescent="0.25">
      <c r="A460" s="3"/>
      <c r="B460" s="3"/>
      <c r="C460" s="3"/>
      <c r="D460" s="3"/>
      <c r="E460" s="562"/>
      <c r="F460" s="562"/>
      <c r="G460" s="262"/>
      <c r="H460" s="262"/>
      <c r="I460" s="262"/>
      <c r="J460" s="262"/>
      <c r="K460" s="262"/>
      <c r="L460" s="262"/>
      <c r="M460" s="262"/>
    </row>
    <row r="461" spans="1:13" s="40" customFormat="1" x14ac:dyDescent="0.25">
      <c r="A461" s="3"/>
      <c r="B461" s="3"/>
      <c r="C461" s="3"/>
      <c r="D461" s="3"/>
      <c r="E461" s="562"/>
      <c r="F461" s="562"/>
      <c r="G461" s="262"/>
      <c r="H461" s="262"/>
      <c r="I461" s="262"/>
      <c r="J461" s="262"/>
      <c r="K461" s="262"/>
      <c r="L461" s="262"/>
      <c r="M461" s="262"/>
    </row>
    <row r="462" spans="1:13" s="40" customFormat="1" x14ac:dyDescent="0.25">
      <c r="A462" s="3"/>
      <c r="B462" s="3"/>
      <c r="C462" s="3"/>
      <c r="D462" s="3"/>
      <c r="E462" s="562"/>
      <c r="F462" s="562"/>
      <c r="G462" s="262"/>
      <c r="H462" s="262"/>
      <c r="I462" s="262"/>
      <c r="J462" s="262"/>
      <c r="K462" s="262"/>
      <c r="L462" s="262"/>
      <c r="M462" s="262"/>
    </row>
    <row r="463" spans="1:13" s="40" customFormat="1" x14ac:dyDescent="0.25">
      <c r="A463" s="3"/>
      <c r="B463" s="3"/>
      <c r="C463" s="3"/>
      <c r="D463" s="3"/>
      <c r="E463" s="562"/>
      <c r="F463" s="562"/>
      <c r="G463" s="262"/>
      <c r="H463" s="262"/>
      <c r="I463" s="262"/>
      <c r="J463" s="262"/>
      <c r="K463" s="262"/>
      <c r="L463" s="262"/>
      <c r="M463" s="262"/>
    </row>
    <row r="464" spans="1:13" s="40" customFormat="1" x14ac:dyDescent="0.25">
      <c r="A464" s="3"/>
      <c r="B464" s="3"/>
      <c r="C464" s="3"/>
      <c r="D464" s="3"/>
      <c r="E464" s="562"/>
      <c r="F464" s="562"/>
      <c r="G464" s="262"/>
      <c r="H464" s="262"/>
      <c r="I464" s="262"/>
      <c r="J464" s="262"/>
      <c r="K464" s="262"/>
      <c r="L464" s="262"/>
      <c r="M464" s="262"/>
    </row>
    <row r="465" spans="1:13" s="40" customFormat="1" x14ac:dyDescent="0.25">
      <c r="A465" s="3"/>
      <c r="B465" s="3"/>
      <c r="C465" s="3"/>
      <c r="D465" s="3"/>
      <c r="E465" s="562"/>
      <c r="F465" s="562"/>
      <c r="G465" s="262"/>
      <c r="H465" s="262"/>
      <c r="I465" s="262"/>
      <c r="J465" s="262"/>
      <c r="K465" s="262"/>
      <c r="L465" s="262"/>
      <c r="M465" s="262"/>
    </row>
    <row r="466" spans="1:13" s="40" customFormat="1" x14ac:dyDescent="0.25">
      <c r="A466" s="3"/>
      <c r="B466" s="3"/>
      <c r="C466" s="3"/>
      <c r="D466" s="3"/>
      <c r="E466" s="562"/>
      <c r="F466" s="562"/>
      <c r="G466" s="262"/>
      <c r="H466" s="262"/>
      <c r="I466" s="262"/>
      <c r="J466" s="262"/>
      <c r="K466" s="262"/>
      <c r="L466" s="262"/>
      <c r="M466" s="262"/>
    </row>
    <row r="467" spans="1:13" s="40" customFormat="1" x14ac:dyDescent="0.25">
      <c r="A467" s="3"/>
      <c r="B467" s="3"/>
      <c r="C467" s="3"/>
      <c r="D467" s="3"/>
      <c r="E467" s="562"/>
      <c r="F467" s="562"/>
      <c r="G467" s="262"/>
      <c r="H467" s="262"/>
      <c r="I467" s="262"/>
      <c r="J467" s="262"/>
      <c r="K467" s="262"/>
      <c r="L467" s="262"/>
      <c r="M467" s="262"/>
    </row>
    <row r="468" spans="1:13" s="40" customFormat="1" x14ac:dyDescent="0.25">
      <c r="A468" s="3"/>
      <c r="B468" s="3"/>
      <c r="C468" s="3"/>
      <c r="D468" s="3"/>
      <c r="E468" s="562"/>
      <c r="F468" s="562"/>
      <c r="G468" s="262"/>
      <c r="H468" s="262"/>
      <c r="I468" s="262"/>
      <c r="J468" s="262"/>
      <c r="K468" s="262"/>
      <c r="L468" s="262"/>
      <c r="M468" s="262"/>
    </row>
    <row r="469" spans="1:13" s="40" customFormat="1" x14ac:dyDescent="0.25">
      <c r="A469" s="3"/>
      <c r="B469" s="3"/>
      <c r="C469" s="3"/>
      <c r="D469" s="3"/>
      <c r="E469" s="562"/>
      <c r="F469" s="562"/>
      <c r="G469" s="262"/>
      <c r="H469" s="262"/>
      <c r="I469" s="262"/>
      <c r="J469" s="262"/>
      <c r="K469" s="262"/>
      <c r="L469" s="262"/>
      <c r="M469" s="262"/>
    </row>
    <row r="470" spans="1:13" s="40" customFormat="1" x14ac:dyDescent="0.25">
      <c r="A470" s="3"/>
      <c r="B470" s="3"/>
      <c r="C470" s="3"/>
      <c r="D470" s="3"/>
      <c r="E470" s="562"/>
      <c r="F470" s="562"/>
      <c r="G470" s="262"/>
      <c r="H470" s="262"/>
      <c r="I470" s="262"/>
      <c r="J470" s="262"/>
      <c r="K470" s="262"/>
      <c r="L470" s="262"/>
      <c r="M470" s="262"/>
    </row>
    <row r="471" spans="1:13" s="40" customFormat="1" x14ac:dyDescent="0.25">
      <c r="A471" s="3"/>
      <c r="B471" s="3"/>
      <c r="C471" s="3"/>
      <c r="D471" s="3"/>
      <c r="E471" s="562"/>
      <c r="F471" s="562"/>
      <c r="G471" s="262"/>
      <c r="H471" s="262"/>
      <c r="I471" s="262"/>
      <c r="J471" s="262"/>
      <c r="K471" s="262"/>
      <c r="L471" s="262"/>
      <c r="M471" s="262"/>
    </row>
    <row r="472" spans="1:13" s="40" customFormat="1" x14ac:dyDescent="0.25">
      <c r="A472" s="3"/>
      <c r="B472" s="3"/>
      <c r="C472" s="3"/>
      <c r="D472" s="3"/>
      <c r="E472" s="562"/>
      <c r="F472" s="562"/>
      <c r="G472" s="262"/>
      <c r="H472" s="262"/>
      <c r="I472" s="262"/>
      <c r="J472" s="262"/>
      <c r="K472" s="262"/>
      <c r="L472" s="262"/>
      <c r="M472" s="262"/>
    </row>
    <row r="473" spans="1:13" s="40" customFormat="1" x14ac:dyDescent="0.25">
      <c r="A473" s="3"/>
      <c r="B473" s="3"/>
      <c r="C473" s="3"/>
      <c r="D473" s="3"/>
      <c r="E473" s="562"/>
      <c r="F473" s="562"/>
      <c r="G473" s="262"/>
      <c r="H473" s="262"/>
      <c r="I473" s="262"/>
      <c r="J473" s="262"/>
      <c r="K473" s="262"/>
      <c r="L473" s="262"/>
      <c r="M473" s="262"/>
    </row>
    <row r="474" spans="1:13" s="40" customFormat="1" x14ac:dyDescent="0.25">
      <c r="A474" s="3"/>
      <c r="B474" s="3"/>
      <c r="C474" s="3"/>
      <c r="D474" s="3"/>
      <c r="E474" s="562"/>
      <c r="F474" s="562"/>
      <c r="G474" s="262"/>
      <c r="H474" s="262"/>
      <c r="I474" s="262"/>
      <c r="J474" s="262"/>
      <c r="K474" s="262"/>
      <c r="L474" s="262"/>
      <c r="M474" s="262"/>
    </row>
    <row r="475" spans="1:13" s="40" customFormat="1" x14ac:dyDescent="0.25">
      <c r="A475" s="3"/>
      <c r="B475" s="3"/>
      <c r="C475" s="3"/>
      <c r="D475" s="3"/>
      <c r="E475" s="562"/>
      <c r="F475" s="562"/>
      <c r="G475" s="262"/>
      <c r="H475" s="262"/>
      <c r="I475" s="262"/>
      <c r="J475" s="262"/>
      <c r="K475" s="262"/>
      <c r="L475" s="262"/>
      <c r="M475" s="262"/>
    </row>
    <row r="476" spans="1:13" s="40" customFormat="1" x14ac:dyDescent="0.25">
      <c r="A476" s="3"/>
      <c r="B476" s="3"/>
      <c r="C476" s="3"/>
      <c r="D476" s="3"/>
      <c r="E476" s="562"/>
      <c r="F476" s="562"/>
      <c r="G476" s="262"/>
      <c r="H476" s="262"/>
      <c r="I476" s="262"/>
      <c r="J476" s="262"/>
      <c r="K476" s="262"/>
      <c r="L476" s="262"/>
      <c r="M476" s="262"/>
    </row>
    <row r="477" spans="1:13" s="40" customFormat="1" x14ac:dyDescent="0.25">
      <c r="A477" s="3"/>
      <c r="B477" s="3"/>
      <c r="C477" s="3"/>
      <c r="D477" s="3"/>
      <c r="E477" s="562"/>
      <c r="F477" s="562"/>
      <c r="G477" s="262"/>
      <c r="H477" s="262"/>
      <c r="I477" s="262"/>
      <c r="J477" s="262"/>
      <c r="K477" s="262"/>
      <c r="L477" s="262"/>
      <c r="M477" s="262"/>
    </row>
    <row r="478" spans="1:13" s="40" customFormat="1" x14ac:dyDescent="0.25">
      <c r="A478" s="3"/>
      <c r="B478" s="3"/>
      <c r="C478" s="3"/>
      <c r="D478" s="3"/>
      <c r="E478" s="562"/>
      <c r="F478" s="562"/>
      <c r="G478" s="262"/>
      <c r="H478" s="262"/>
      <c r="I478" s="262"/>
      <c r="J478" s="262"/>
      <c r="K478" s="262"/>
      <c r="L478" s="262"/>
      <c r="M478" s="262"/>
    </row>
    <row r="479" spans="1:13" s="40" customFormat="1" x14ac:dyDescent="0.25">
      <c r="A479" s="3"/>
      <c r="B479" s="3"/>
      <c r="C479" s="3"/>
      <c r="D479" s="3"/>
      <c r="E479" s="562"/>
      <c r="F479" s="562"/>
      <c r="G479" s="262"/>
      <c r="H479" s="262"/>
      <c r="I479" s="262"/>
      <c r="J479" s="262"/>
      <c r="K479" s="262"/>
      <c r="L479" s="262"/>
      <c r="M479" s="262"/>
    </row>
    <row r="480" spans="1:13" s="40" customFormat="1" x14ac:dyDescent="0.25">
      <c r="A480" s="3"/>
      <c r="B480" s="3"/>
      <c r="C480" s="3"/>
      <c r="D480" s="3"/>
      <c r="E480" s="562"/>
      <c r="F480" s="562"/>
      <c r="G480" s="262"/>
      <c r="H480" s="262"/>
      <c r="I480" s="262"/>
      <c r="J480" s="262"/>
      <c r="K480" s="262"/>
      <c r="L480" s="262"/>
      <c r="M480" s="262"/>
    </row>
    <row r="481" spans="1:13" s="40" customFormat="1" x14ac:dyDescent="0.25">
      <c r="A481" s="3"/>
      <c r="B481" s="3"/>
      <c r="C481" s="3"/>
      <c r="D481" s="3"/>
      <c r="E481" s="562"/>
      <c r="F481" s="562"/>
      <c r="G481" s="262"/>
      <c r="H481" s="262"/>
      <c r="I481" s="262"/>
      <c r="J481" s="262"/>
      <c r="K481" s="262"/>
      <c r="L481" s="262"/>
      <c r="M481" s="262"/>
    </row>
    <row r="482" spans="1:13" s="40" customFormat="1" x14ac:dyDescent="0.25">
      <c r="A482" s="3"/>
      <c r="B482" s="3"/>
      <c r="C482" s="3"/>
      <c r="D482" s="3"/>
      <c r="E482" s="562"/>
      <c r="F482" s="562"/>
      <c r="G482" s="262"/>
      <c r="H482" s="262"/>
      <c r="I482" s="262"/>
      <c r="J482" s="262"/>
      <c r="K482" s="262"/>
      <c r="L482" s="262"/>
      <c r="M482" s="262"/>
    </row>
    <row r="483" spans="1:13" s="40" customFormat="1" x14ac:dyDescent="0.25">
      <c r="A483" s="3"/>
      <c r="B483" s="3"/>
      <c r="C483" s="3"/>
      <c r="D483" s="3"/>
      <c r="E483" s="562"/>
      <c r="F483" s="562"/>
      <c r="G483" s="262"/>
      <c r="H483" s="262"/>
      <c r="I483" s="262"/>
      <c r="J483" s="262"/>
      <c r="K483" s="262"/>
      <c r="L483" s="262"/>
      <c r="M483" s="262"/>
    </row>
    <row r="484" spans="1:13" s="40" customFormat="1" x14ac:dyDescent="0.25">
      <c r="A484" s="3"/>
      <c r="B484" s="3"/>
      <c r="C484" s="3"/>
      <c r="D484" s="3"/>
      <c r="E484" s="562"/>
      <c r="F484" s="562"/>
      <c r="G484" s="262"/>
      <c r="H484" s="262"/>
      <c r="I484" s="262"/>
      <c r="J484" s="262"/>
      <c r="K484" s="262"/>
      <c r="L484" s="262"/>
      <c r="M484" s="262"/>
    </row>
    <row r="485" spans="1:13" s="40" customFormat="1" x14ac:dyDescent="0.25">
      <c r="A485" s="3"/>
      <c r="B485" s="3"/>
      <c r="C485" s="3"/>
      <c r="D485" s="3"/>
      <c r="E485" s="562"/>
      <c r="F485" s="562"/>
      <c r="G485" s="262"/>
      <c r="H485" s="262"/>
      <c r="I485" s="262"/>
      <c r="J485" s="262"/>
      <c r="K485" s="262"/>
      <c r="L485" s="262"/>
      <c r="M485" s="262"/>
    </row>
    <row r="486" spans="1:13" s="40" customFormat="1" x14ac:dyDescent="0.25">
      <c r="A486" s="3"/>
      <c r="B486" s="3"/>
      <c r="C486" s="3"/>
      <c r="D486" s="3"/>
      <c r="E486" s="562"/>
      <c r="F486" s="562"/>
      <c r="G486" s="262"/>
      <c r="H486" s="262"/>
      <c r="I486" s="262"/>
      <c r="J486" s="262"/>
      <c r="K486" s="262"/>
      <c r="L486" s="262"/>
      <c r="M486" s="262"/>
    </row>
    <row r="487" spans="1:13" s="40" customFormat="1" x14ac:dyDescent="0.25">
      <c r="A487" s="3"/>
      <c r="B487" s="3"/>
      <c r="C487" s="3"/>
      <c r="D487" s="3"/>
      <c r="E487" s="562"/>
      <c r="F487" s="562"/>
      <c r="G487" s="262"/>
      <c r="H487" s="262"/>
      <c r="I487" s="262"/>
      <c r="J487" s="262"/>
      <c r="K487" s="262"/>
      <c r="L487" s="262"/>
      <c r="M487" s="262"/>
    </row>
    <row r="488" spans="1:13" s="40" customFormat="1" x14ac:dyDescent="0.25">
      <c r="A488" s="3"/>
      <c r="B488" s="3"/>
      <c r="C488" s="3"/>
      <c r="D488" s="3"/>
      <c r="E488" s="562"/>
      <c r="F488" s="562"/>
      <c r="G488" s="262"/>
      <c r="H488" s="262"/>
      <c r="I488" s="262"/>
      <c r="J488" s="262"/>
      <c r="K488" s="262"/>
      <c r="L488" s="262"/>
      <c r="M488" s="262"/>
    </row>
    <row r="489" spans="1:13" s="40" customFormat="1" x14ac:dyDescent="0.25">
      <c r="A489" s="3"/>
      <c r="B489" s="3"/>
      <c r="C489" s="3"/>
      <c r="D489" s="3"/>
      <c r="E489" s="562"/>
      <c r="F489" s="562"/>
      <c r="G489" s="262"/>
      <c r="H489" s="262"/>
      <c r="I489" s="262"/>
      <c r="J489" s="262"/>
      <c r="K489" s="262"/>
      <c r="L489" s="262"/>
      <c r="M489" s="262"/>
    </row>
    <row r="490" spans="1:13" s="40" customFormat="1" x14ac:dyDescent="0.25">
      <c r="A490" s="3"/>
      <c r="B490" s="3"/>
      <c r="C490" s="3"/>
      <c r="D490" s="3"/>
      <c r="E490" s="562"/>
      <c r="F490" s="562"/>
      <c r="G490" s="262"/>
      <c r="H490" s="262"/>
      <c r="I490" s="262"/>
      <c r="J490" s="262"/>
      <c r="K490" s="262"/>
      <c r="L490" s="262"/>
      <c r="M490" s="262"/>
    </row>
    <row r="491" spans="1:13" s="40" customFormat="1" x14ac:dyDescent="0.25">
      <c r="A491" s="3"/>
      <c r="B491" s="3"/>
      <c r="C491" s="3"/>
      <c r="D491" s="3"/>
      <c r="E491" s="562"/>
      <c r="F491" s="562"/>
      <c r="G491" s="262"/>
      <c r="H491" s="262"/>
      <c r="I491" s="262"/>
      <c r="J491" s="262"/>
      <c r="K491" s="262"/>
      <c r="L491" s="262"/>
      <c r="M491" s="262"/>
    </row>
    <row r="492" spans="1:13" s="40" customFormat="1" x14ac:dyDescent="0.25">
      <c r="A492" s="3"/>
      <c r="B492" s="3"/>
      <c r="C492" s="3"/>
      <c r="D492" s="3"/>
      <c r="E492" s="562"/>
      <c r="F492" s="562"/>
      <c r="G492" s="262"/>
      <c r="H492" s="262"/>
      <c r="I492" s="262"/>
      <c r="J492" s="262"/>
      <c r="K492" s="262"/>
      <c r="L492" s="262"/>
      <c r="M492" s="262"/>
    </row>
    <row r="493" spans="1:13" s="40" customFormat="1" x14ac:dyDescent="0.25">
      <c r="A493" s="3"/>
      <c r="B493" s="3"/>
      <c r="C493" s="3"/>
      <c r="D493" s="3"/>
      <c r="E493" s="562"/>
      <c r="F493" s="562"/>
      <c r="G493" s="262"/>
      <c r="H493" s="262"/>
      <c r="I493" s="262"/>
      <c r="J493" s="262"/>
      <c r="K493" s="262"/>
      <c r="L493" s="262"/>
      <c r="M493" s="262"/>
    </row>
    <row r="494" spans="1:13" s="40" customFormat="1" x14ac:dyDescent="0.25">
      <c r="A494" s="3"/>
      <c r="B494" s="3"/>
      <c r="C494" s="3"/>
      <c r="D494" s="3"/>
      <c r="E494" s="562"/>
      <c r="F494" s="562"/>
      <c r="G494" s="262"/>
      <c r="H494" s="262"/>
      <c r="I494" s="262"/>
      <c r="J494" s="262"/>
      <c r="K494" s="262"/>
      <c r="L494" s="262"/>
      <c r="M494" s="262"/>
    </row>
    <row r="495" spans="1:13" s="40" customFormat="1" x14ac:dyDescent="0.25">
      <c r="A495" s="3"/>
      <c r="B495" s="3"/>
      <c r="C495" s="3"/>
      <c r="D495" s="3"/>
      <c r="E495" s="562"/>
      <c r="F495" s="562"/>
      <c r="G495" s="262"/>
      <c r="H495" s="262"/>
      <c r="I495" s="262"/>
      <c r="J495" s="262"/>
      <c r="K495" s="262"/>
      <c r="L495" s="262"/>
      <c r="M495" s="262"/>
    </row>
    <row r="496" spans="1:13" s="40" customFormat="1" x14ac:dyDescent="0.25">
      <c r="A496" s="3"/>
      <c r="B496" s="3"/>
      <c r="C496" s="3"/>
      <c r="D496" s="3"/>
      <c r="E496" s="562"/>
      <c r="F496" s="562"/>
      <c r="G496" s="262"/>
      <c r="H496" s="262"/>
      <c r="I496" s="262"/>
      <c r="J496" s="262"/>
      <c r="K496" s="262"/>
      <c r="L496" s="262"/>
      <c r="M496" s="262"/>
    </row>
    <row r="497" spans="1:13" s="40" customFormat="1" x14ac:dyDescent="0.25">
      <c r="A497" s="3"/>
      <c r="B497" s="3"/>
      <c r="C497" s="3"/>
      <c r="D497" s="3"/>
      <c r="E497" s="562"/>
      <c r="F497" s="562"/>
      <c r="G497" s="262"/>
      <c r="H497" s="262"/>
      <c r="I497" s="262"/>
      <c r="J497" s="262"/>
      <c r="K497" s="262"/>
      <c r="L497" s="262"/>
      <c r="M497" s="262"/>
    </row>
    <row r="498" spans="1:13" s="40" customFormat="1" x14ac:dyDescent="0.25">
      <c r="A498" s="3"/>
      <c r="B498" s="3"/>
      <c r="C498" s="3"/>
      <c r="D498" s="3"/>
      <c r="E498" s="562"/>
      <c r="F498" s="562"/>
      <c r="G498" s="262"/>
      <c r="H498" s="262"/>
      <c r="I498" s="262"/>
      <c r="J498" s="262"/>
      <c r="K498" s="262"/>
      <c r="L498" s="262"/>
      <c r="M498" s="262"/>
    </row>
    <row r="499" spans="1:13" s="40" customFormat="1" x14ac:dyDescent="0.25">
      <c r="A499" s="3"/>
      <c r="B499" s="3"/>
      <c r="C499" s="3"/>
      <c r="D499" s="3"/>
      <c r="E499" s="562"/>
      <c r="F499" s="562"/>
      <c r="G499" s="262"/>
      <c r="H499" s="262"/>
      <c r="I499" s="262"/>
      <c r="J499" s="262"/>
      <c r="K499" s="262"/>
      <c r="L499" s="262"/>
      <c r="M499" s="262"/>
    </row>
    <row r="500" spans="1:13" s="40" customFormat="1" x14ac:dyDescent="0.25">
      <c r="A500" s="3"/>
      <c r="B500" s="3"/>
      <c r="C500" s="3"/>
      <c r="D500" s="3"/>
      <c r="E500" s="562"/>
      <c r="F500" s="562"/>
      <c r="G500" s="262"/>
      <c r="H500" s="262"/>
      <c r="I500" s="262"/>
      <c r="J500" s="262"/>
      <c r="K500" s="262"/>
      <c r="L500" s="262"/>
      <c r="M500" s="262"/>
    </row>
    <row r="501" spans="1:13" s="40" customFormat="1" x14ac:dyDescent="0.25">
      <c r="A501" s="3"/>
      <c r="B501" s="3"/>
      <c r="C501" s="3"/>
      <c r="D501" s="3"/>
      <c r="E501" s="562"/>
      <c r="F501" s="562"/>
      <c r="G501" s="262"/>
      <c r="H501" s="262"/>
      <c r="I501" s="262"/>
      <c r="J501" s="262"/>
      <c r="K501" s="262"/>
      <c r="L501" s="262"/>
      <c r="M501" s="262"/>
    </row>
    <row r="502" spans="1:13" s="40" customFormat="1" x14ac:dyDescent="0.25">
      <c r="A502" s="3"/>
      <c r="B502" s="3"/>
      <c r="C502" s="3"/>
      <c r="D502" s="3"/>
      <c r="E502" s="562"/>
      <c r="F502" s="562"/>
      <c r="G502" s="262"/>
      <c r="H502" s="262"/>
      <c r="I502" s="262"/>
      <c r="J502" s="262"/>
      <c r="K502" s="262"/>
      <c r="L502" s="262"/>
      <c r="M502" s="262"/>
    </row>
    <row r="503" spans="1:13" s="40" customFormat="1" x14ac:dyDescent="0.25">
      <c r="A503" s="3"/>
      <c r="B503" s="3"/>
      <c r="C503" s="3"/>
      <c r="D503" s="3"/>
      <c r="E503" s="562"/>
      <c r="F503" s="562"/>
      <c r="G503" s="262"/>
      <c r="H503" s="262"/>
      <c r="I503" s="262"/>
      <c r="J503" s="262"/>
      <c r="K503" s="262"/>
      <c r="L503" s="262"/>
      <c r="M503" s="262"/>
    </row>
    <row r="504" spans="1:13" s="40" customFormat="1" x14ac:dyDescent="0.25">
      <c r="A504" s="3"/>
      <c r="B504" s="3"/>
      <c r="C504" s="3"/>
      <c r="D504" s="3"/>
      <c r="E504" s="562"/>
      <c r="F504" s="562"/>
      <c r="G504" s="262"/>
      <c r="H504" s="262"/>
      <c r="I504" s="262"/>
      <c r="J504" s="262"/>
      <c r="K504" s="262"/>
      <c r="L504" s="262"/>
      <c r="M504" s="262"/>
    </row>
    <row r="505" spans="1:13" s="40" customFormat="1" x14ac:dyDescent="0.25">
      <c r="A505" s="3"/>
      <c r="B505" s="3"/>
      <c r="C505" s="3"/>
      <c r="D505" s="3"/>
      <c r="E505" s="562"/>
      <c r="F505" s="562"/>
      <c r="G505" s="262"/>
      <c r="H505" s="262"/>
      <c r="I505" s="262"/>
      <c r="J505" s="262"/>
      <c r="K505" s="262"/>
      <c r="L505" s="262"/>
      <c r="M505" s="262"/>
    </row>
    <row r="506" spans="1:13" s="40" customFormat="1" x14ac:dyDescent="0.25">
      <c r="A506" s="3"/>
      <c r="B506" s="3"/>
      <c r="C506" s="3"/>
      <c r="D506" s="3"/>
      <c r="E506" s="562"/>
      <c r="F506" s="562"/>
      <c r="G506" s="262"/>
      <c r="H506" s="262"/>
      <c r="I506" s="262"/>
      <c r="J506" s="262"/>
      <c r="K506" s="262"/>
      <c r="L506" s="262"/>
      <c r="M506" s="262"/>
    </row>
    <row r="507" spans="1:13" s="40" customFormat="1" x14ac:dyDescent="0.25">
      <c r="A507" s="3"/>
      <c r="B507" s="3"/>
      <c r="C507" s="3"/>
      <c r="D507" s="3"/>
      <c r="E507" s="562"/>
      <c r="F507" s="562"/>
      <c r="G507" s="262"/>
      <c r="H507" s="262"/>
      <c r="I507" s="262"/>
      <c r="J507" s="262"/>
      <c r="K507" s="262"/>
      <c r="L507" s="262"/>
      <c r="M507" s="262"/>
    </row>
    <row r="508" spans="1:13" s="40" customFormat="1" x14ac:dyDescent="0.25">
      <c r="A508" s="3"/>
      <c r="B508" s="3"/>
      <c r="C508" s="3"/>
      <c r="D508" s="3"/>
      <c r="E508" s="562"/>
      <c r="F508" s="562"/>
      <c r="G508" s="262"/>
      <c r="H508" s="262"/>
      <c r="I508" s="262"/>
      <c r="J508" s="262"/>
      <c r="K508" s="262"/>
      <c r="L508" s="262"/>
      <c r="M508" s="262"/>
    </row>
    <row r="509" spans="1:13" s="40" customFormat="1" x14ac:dyDescent="0.25">
      <c r="A509" s="3"/>
      <c r="B509" s="3"/>
      <c r="C509" s="3"/>
      <c r="D509" s="3"/>
      <c r="E509" s="562"/>
      <c r="F509" s="562"/>
      <c r="G509" s="262"/>
      <c r="H509" s="262"/>
      <c r="I509" s="262"/>
      <c r="J509" s="262"/>
      <c r="K509" s="262"/>
      <c r="L509" s="262"/>
      <c r="M509" s="262"/>
    </row>
    <row r="510" spans="1:13" s="40" customFormat="1" x14ac:dyDescent="0.25">
      <c r="A510" s="3"/>
      <c r="B510" s="3"/>
      <c r="C510" s="3"/>
      <c r="D510" s="3"/>
      <c r="E510" s="562"/>
      <c r="F510" s="562"/>
      <c r="G510" s="262"/>
      <c r="H510" s="262"/>
      <c r="I510" s="262"/>
      <c r="J510" s="262"/>
      <c r="K510" s="262"/>
      <c r="L510" s="262"/>
      <c r="M510" s="262"/>
    </row>
    <row r="511" spans="1:13" s="40" customFormat="1" x14ac:dyDescent="0.25">
      <c r="A511" s="3"/>
      <c r="B511" s="3"/>
      <c r="C511" s="3"/>
      <c r="D511" s="3"/>
      <c r="E511" s="562"/>
      <c r="F511" s="562"/>
      <c r="G511" s="262"/>
      <c r="H511" s="262"/>
      <c r="I511" s="262"/>
      <c r="J511" s="262"/>
      <c r="K511" s="262"/>
      <c r="L511" s="262"/>
      <c r="M511" s="262"/>
    </row>
    <row r="512" spans="1:13" s="40" customFormat="1" x14ac:dyDescent="0.25">
      <c r="A512" s="3"/>
      <c r="B512" s="3"/>
      <c r="C512" s="3"/>
      <c r="D512" s="3"/>
      <c r="E512" s="562"/>
      <c r="F512" s="562"/>
      <c r="G512" s="262"/>
      <c r="H512" s="262"/>
      <c r="I512" s="262"/>
      <c r="J512" s="262"/>
      <c r="K512" s="262"/>
      <c r="L512" s="262"/>
      <c r="M512" s="262"/>
    </row>
    <row r="513" spans="1:13" s="40" customFormat="1" x14ac:dyDescent="0.25">
      <c r="A513" s="3"/>
      <c r="B513" s="3"/>
      <c r="C513" s="3"/>
      <c r="D513" s="3"/>
      <c r="E513" s="562"/>
      <c r="F513" s="562"/>
      <c r="G513" s="262"/>
      <c r="H513" s="262"/>
      <c r="I513" s="262"/>
      <c r="J513" s="262"/>
      <c r="K513" s="262"/>
      <c r="L513" s="262"/>
      <c r="M513" s="262"/>
    </row>
    <row r="514" spans="1:13" s="40" customFormat="1" x14ac:dyDescent="0.25">
      <c r="A514" s="3"/>
      <c r="B514" s="3"/>
      <c r="C514" s="3"/>
      <c r="D514" s="3"/>
      <c r="E514" s="562"/>
      <c r="F514" s="562"/>
      <c r="G514" s="262"/>
      <c r="H514" s="262"/>
      <c r="I514" s="262"/>
      <c r="J514" s="262"/>
      <c r="K514" s="262"/>
      <c r="L514" s="262"/>
      <c r="M514" s="262"/>
    </row>
    <row r="515" spans="1:13" s="40" customFormat="1" x14ac:dyDescent="0.25">
      <c r="A515" s="3"/>
      <c r="B515" s="3"/>
      <c r="C515" s="3"/>
      <c r="D515" s="3"/>
      <c r="E515" s="562"/>
      <c r="F515" s="562"/>
      <c r="G515" s="262"/>
      <c r="H515" s="262"/>
      <c r="I515" s="262"/>
      <c r="J515" s="262"/>
      <c r="K515" s="262"/>
      <c r="L515" s="262"/>
      <c r="M515" s="262"/>
    </row>
    <row r="516" spans="1:13" s="40" customFormat="1" x14ac:dyDescent="0.25">
      <c r="A516" s="3"/>
      <c r="B516" s="3"/>
      <c r="C516" s="3"/>
      <c r="D516" s="3"/>
      <c r="E516" s="562"/>
      <c r="F516" s="562"/>
      <c r="G516" s="262"/>
      <c r="H516" s="262"/>
      <c r="I516" s="262"/>
      <c r="J516" s="262"/>
      <c r="K516" s="262"/>
      <c r="L516" s="262"/>
      <c r="M516" s="262"/>
    </row>
    <row r="517" spans="1:13" s="40" customFormat="1" x14ac:dyDescent="0.25">
      <c r="A517" s="3"/>
      <c r="B517" s="3"/>
      <c r="C517" s="3"/>
      <c r="D517" s="3"/>
      <c r="E517" s="562"/>
      <c r="F517" s="562"/>
      <c r="G517" s="262"/>
      <c r="H517" s="262"/>
      <c r="I517" s="262"/>
      <c r="J517" s="262"/>
      <c r="K517" s="262"/>
      <c r="L517" s="262"/>
      <c r="M517" s="262"/>
    </row>
    <row r="518" spans="1:13" s="40" customFormat="1" x14ac:dyDescent="0.25">
      <c r="A518" s="3"/>
      <c r="B518" s="3"/>
      <c r="C518" s="3"/>
      <c r="D518" s="3"/>
      <c r="E518" s="562"/>
      <c r="F518" s="562"/>
      <c r="G518" s="262"/>
      <c r="H518" s="262"/>
      <c r="I518" s="262"/>
      <c r="J518" s="262"/>
      <c r="K518" s="262"/>
      <c r="L518" s="262"/>
      <c r="M518" s="262"/>
    </row>
    <row r="519" spans="1:13" s="40" customFormat="1" x14ac:dyDescent="0.25">
      <c r="A519" s="3"/>
      <c r="B519" s="3"/>
      <c r="C519" s="3"/>
      <c r="D519" s="3"/>
      <c r="E519" s="562"/>
      <c r="F519" s="562"/>
      <c r="G519" s="262"/>
      <c r="H519" s="262"/>
      <c r="I519" s="262"/>
      <c r="J519" s="262"/>
      <c r="K519" s="262"/>
      <c r="L519" s="262"/>
      <c r="M519" s="262"/>
    </row>
    <row r="520" spans="1:13" s="40" customFormat="1" x14ac:dyDescent="0.25">
      <c r="A520" s="3"/>
      <c r="B520" s="3"/>
      <c r="C520" s="3"/>
      <c r="D520" s="3"/>
      <c r="E520" s="562"/>
      <c r="F520" s="562"/>
      <c r="G520" s="262"/>
      <c r="H520" s="262"/>
      <c r="I520" s="262"/>
      <c r="J520" s="262"/>
      <c r="K520" s="262"/>
      <c r="L520" s="262"/>
      <c r="M520" s="262"/>
    </row>
    <row r="521" spans="1:13" s="40" customFormat="1" x14ac:dyDescent="0.25">
      <c r="A521" s="3"/>
      <c r="B521" s="3"/>
      <c r="C521" s="3"/>
      <c r="D521" s="3"/>
      <c r="E521" s="562"/>
      <c r="F521" s="562"/>
      <c r="G521" s="262"/>
      <c r="H521" s="262"/>
      <c r="I521" s="262"/>
      <c r="J521" s="262"/>
      <c r="K521" s="262"/>
      <c r="L521" s="262"/>
      <c r="M521" s="262"/>
    </row>
    <row r="522" spans="1:13" s="40" customFormat="1" x14ac:dyDescent="0.25">
      <c r="A522" s="3"/>
      <c r="B522" s="3"/>
      <c r="C522" s="3"/>
      <c r="D522" s="3"/>
      <c r="E522" s="562"/>
      <c r="F522" s="562"/>
      <c r="G522" s="262"/>
      <c r="H522" s="262"/>
      <c r="I522" s="262"/>
      <c r="J522" s="262"/>
      <c r="K522" s="262"/>
      <c r="L522" s="262"/>
      <c r="M522" s="262"/>
    </row>
    <row r="523" spans="1:13" s="40" customFormat="1" x14ac:dyDescent="0.25">
      <c r="A523" s="3"/>
      <c r="B523" s="3"/>
      <c r="C523" s="3"/>
      <c r="D523" s="3"/>
      <c r="E523" s="562"/>
      <c r="F523" s="562"/>
      <c r="G523" s="262"/>
      <c r="H523" s="262"/>
      <c r="I523" s="262"/>
      <c r="J523" s="262"/>
      <c r="K523" s="262"/>
      <c r="L523" s="262"/>
      <c r="M523" s="262"/>
    </row>
    <row r="524" spans="1:13" s="40" customFormat="1" x14ac:dyDescent="0.25">
      <c r="A524" s="3"/>
      <c r="B524" s="3"/>
      <c r="C524" s="3"/>
      <c r="D524" s="3"/>
      <c r="E524" s="562"/>
      <c r="F524" s="562"/>
      <c r="G524" s="262"/>
      <c r="H524" s="262"/>
      <c r="I524" s="262"/>
      <c r="J524" s="262"/>
      <c r="K524" s="262"/>
      <c r="L524" s="262"/>
      <c r="M524" s="262"/>
    </row>
    <row r="525" spans="1:13" s="40" customFormat="1" x14ac:dyDescent="0.25">
      <c r="A525" s="3"/>
      <c r="B525" s="3"/>
      <c r="C525" s="3"/>
      <c r="D525" s="3"/>
      <c r="E525" s="562"/>
      <c r="F525" s="562"/>
      <c r="G525" s="262"/>
      <c r="H525" s="262"/>
      <c r="I525" s="262"/>
      <c r="J525" s="262"/>
      <c r="K525" s="262"/>
      <c r="L525" s="262"/>
      <c r="M525" s="262"/>
    </row>
    <row r="526" spans="1:13" s="40" customFormat="1" x14ac:dyDescent="0.25">
      <c r="A526" s="3"/>
      <c r="B526" s="3"/>
      <c r="C526" s="3"/>
      <c r="D526" s="3"/>
      <c r="E526" s="562"/>
      <c r="F526" s="562"/>
      <c r="G526" s="262"/>
      <c r="H526" s="262"/>
      <c r="I526" s="262"/>
      <c r="J526" s="262"/>
      <c r="K526" s="262"/>
      <c r="L526" s="262"/>
      <c r="M526" s="262"/>
    </row>
    <row r="527" spans="1:13" s="40" customFormat="1" x14ac:dyDescent="0.25">
      <c r="A527" s="3"/>
      <c r="B527" s="3"/>
      <c r="C527" s="3"/>
      <c r="D527" s="3"/>
      <c r="E527" s="562"/>
      <c r="F527" s="562"/>
      <c r="G527" s="262"/>
      <c r="H527" s="262"/>
      <c r="I527" s="262"/>
      <c r="J527" s="262"/>
      <c r="K527" s="262"/>
      <c r="L527" s="262"/>
      <c r="M527" s="262"/>
    </row>
    <row r="528" spans="1:13" s="40" customFormat="1" x14ac:dyDescent="0.25">
      <c r="A528" s="3"/>
      <c r="B528" s="3"/>
      <c r="C528" s="3"/>
      <c r="D528" s="3"/>
      <c r="E528" s="562"/>
      <c r="F528" s="562"/>
      <c r="G528" s="262"/>
      <c r="H528" s="262"/>
      <c r="I528" s="262"/>
      <c r="J528" s="262"/>
      <c r="K528" s="262"/>
      <c r="L528" s="262"/>
      <c r="M528" s="262"/>
    </row>
    <row r="529" spans="1:13" s="40" customFormat="1" x14ac:dyDescent="0.25">
      <c r="A529" s="3"/>
      <c r="B529" s="3"/>
      <c r="C529" s="3"/>
      <c r="D529" s="3"/>
      <c r="E529" s="562"/>
      <c r="F529" s="562"/>
      <c r="G529" s="262"/>
      <c r="H529" s="262"/>
      <c r="I529" s="262"/>
      <c r="J529" s="262"/>
      <c r="K529" s="262"/>
      <c r="L529" s="262"/>
      <c r="M529" s="262"/>
    </row>
    <row r="530" spans="1:13" s="40" customFormat="1" x14ac:dyDescent="0.25">
      <c r="A530" s="3"/>
      <c r="B530" s="3"/>
      <c r="C530" s="3"/>
      <c r="D530" s="3"/>
      <c r="E530" s="562"/>
      <c r="F530" s="562"/>
      <c r="G530" s="262"/>
      <c r="H530" s="262"/>
      <c r="I530" s="262"/>
      <c r="J530" s="262"/>
      <c r="K530" s="262"/>
      <c r="L530" s="262"/>
      <c r="M530" s="262"/>
    </row>
    <row r="531" spans="1:13" s="40" customFormat="1" x14ac:dyDescent="0.25">
      <c r="A531" s="3"/>
      <c r="B531" s="3"/>
      <c r="C531" s="3"/>
      <c r="D531" s="3"/>
      <c r="E531" s="562"/>
      <c r="F531" s="562"/>
      <c r="G531" s="262"/>
      <c r="H531" s="262"/>
      <c r="I531" s="262"/>
      <c r="J531" s="262"/>
      <c r="K531" s="262"/>
      <c r="L531" s="262"/>
      <c r="M531" s="262"/>
    </row>
    <row r="532" spans="1:13" s="40" customFormat="1" x14ac:dyDescent="0.25">
      <c r="A532" s="3"/>
      <c r="B532" s="3"/>
      <c r="C532" s="3"/>
      <c r="D532" s="3"/>
      <c r="E532" s="562"/>
      <c r="F532" s="562"/>
      <c r="G532" s="262"/>
      <c r="H532" s="262"/>
      <c r="I532" s="262"/>
      <c r="J532" s="262"/>
      <c r="K532" s="262"/>
      <c r="L532" s="262"/>
      <c r="M532" s="262"/>
    </row>
    <row r="533" spans="1:13" s="40" customFormat="1" x14ac:dyDescent="0.25">
      <c r="A533" s="3"/>
      <c r="B533" s="3"/>
      <c r="C533" s="3"/>
      <c r="D533" s="3"/>
      <c r="E533" s="562"/>
      <c r="F533" s="562"/>
      <c r="G533" s="262"/>
      <c r="H533" s="262"/>
      <c r="I533" s="262"/>
      <c r="J533" s="262"/>
      <c r="K533" s="262"/>
      <c r="L533" s="262"/>
      <c r="M533" s="262"/>
    </row>
    <row r="534" spans="1:13" s="40" customFormat="1" x14ac:dyDescent="0.25">
      <c r="A534" s="3"/>
      <c r="B534" s="3"/>
      <c r="C534" s="3"/>
      <c r="D534" s="3"/>
      <c r="E534" s="562"/>
      <c r="F534" s="562"/>
      <c r="G534" s="262"/>
      <c r="H534" s="262"/>
      <c r="I534" s="262"/>
      <c r="J534" s="262"/>
      <c r="K534" s="262"/>
      <c r="L534" s="262"/>
      <c r="M534" s="262"/>
    </row>
    <row r="535" spans="1:13" s="40" customFormat="1" x14ac:dyDescent="0.25">
      <c r="A535" s="3"/>
      <c r="B535" s="3"/>
      <c r="C535" s="3"/>
      <c r="D535" s="3"/>
      <c r="E535" s="562"/>
      <c r="F535" s="562"/>
      <c r="G535" s="262"/>
      <c r="H535" s="262"/>
      <c r="I535" s="262"/>
      <c r="J535" s="262"/>
      <c r="K535" s="262"/>
      <c r="L535" s="262"/>
      <c r="M535" s="262"/>
    </row>
    <row r="536" spans="1:13" s="40" customFormat="1" x14ac:dyDescent="0.25">
      <c r="A536" s="3"/>
      <c r="B536" s="3"/>
      <c r="C536" s="3"/>
      <c r="D536" s="3"/>
      <c r="E536" s="562"/>
      <c r="F536" s="562"/>
      <c r="G536" s="262"/>
      <c r="H536" s="262"/>
      <c r="I536" s="262"/>
      <c r="J536" s="262"/>
      <c r="K536" s="262"/>
      <c r="L536" s="262"/>
      <c r="M536" s="262"/>
    </row>
    <row r="537" spans="1:13" s="40" customFormat="1" x14ac:dyDescent="0.25">
      <c r="A537" s="3"/>
      <c r="B537" s="3"/>
      <c r="C537" s="3"/>
      <c r="D537" s="3"/>
      <c r="E537" s="562"/>
      <c r="F537" s="562"/>
      <c r="G537" s="262"/>
      <c r="H537" s="262"/>
      <c r="I537" s="262"/>
      <c r="J537" s="262"/>
      <c r="K537" s="262"/>
      <c r="L537" s="262"/>
      <c r="M537" s="262"/>
    </row>
    <row r="538" spans="1:13" s="40" customFormat="1" x14ac:dyDescent="0.25">
      <c r="A538" s="3"/>
      <c r="B538" s="3"/>
      <c r="C538" s="3"/>
      <c r="D538" s="3"/>
      <c r="E538" s="562"/>
      <c r="F538" s="562"/>
      <c r="G538" s="262"/>
      <c r="H538" s="262"/>
      <c r="I538" s="262"/>
      <c r="J538" s="262"/>
      <c r="K538" s="262"/>
      <c r="L538" s="262"/>
      <c r="M538" s="262"/>
    </row>
    <row r="539" spans="1:13" s="40" customFormat="1" x14ac:dyDescent="0.25">
      <c r="A539" s="3"/>
      <c r="B539" s="3"/>
      <c r="C539" s="3"/>
      <c r="D539" s="3"/>
      <c r="E539" s="562"/>
      <c r="F539" s="562"/>
      <c r="G539" s="262"/>
      <c r="H539" s="262"/>
      <c r="I539" s="262"/>
      <c r="J539" s="262"/>
      <c r="K539" s="262"/>
      <c r="L539" s="262"/>
      <c r="M539" s="262"/>
    </row>
    <row r="540" spans="1:13" s="40" customFormat="1" x14ac:dyDescent="0.25">
      <c r="A540" s="3"/>
      <c r="B540" s="3"/>
      <c r="C540" s="3"/>
      <c r="D540" s="3"/>
      <c r="E540" s="562"/>
      <c r="F540" s="562"/>
      <c r="G540" s="262"/>
      <c r="H540" s="262"/>
      <c r="I540" s="262"/>
      <c r="J540" s="262"/>
      <c r="K540" s="262"/>
      <c r="L540" s="262"/>
      <c r="M540" s="262"/>
    </row>
    <row r="541" spans="1:13" s="40" customFormat="1" x14ac:dyDescent="0.25">
      <c r="A541" s="3"/>
      <c r="B541" s="3"/>
      <c r="C541" s="3"/>
      <c r="D541" s="3"/>
      <c r="E541" s="562"/>
      <c r="F541" s="562"/>
      <c r="G541" s="262"/>
      <c r="H541" s="262"/>
      <c r="I541" s="262"/>
      <c r="J541" s="262"/>
      <c r="K541" s="262"/>
      <c r="L541" s="262"/>
      <c r="M541" s="262"/>
    </row>
    <row r="542" spans="1:13" s="40" customFormat="1" x14ac:dyDescent="0.25">
      <c r="A542" s="3"/>
      <c r="B542" s="3"/>
      <c r="C542" s="3"/>
      <c r="D542" s="3"/>
      <c r="E542" s="562"/>
      <c r="F542" s="562"/>
      <c r="G542" s="262"/>
      <c r="H542" s="262"/>
      <c r="I542" s="262"/>
      <c r="J542" s="262"/>
      <c r="K542" s="262"/>
      <c r="L542" s="262"/>
      <c r="M542" s="262"/>
    </row>
    <row r="543" spans="1:13" s="40" customFormat="1" x14ac:dyDescent="0.25">
      <c r="A543" s="3"/>
      <c r="B543" s="3"/>
      <c r="C543" s="3"/>
      <c r="D543" s="3"/>
      <c r="E543" s="562"/>
      <c r="F543" s="562"/>
      <c r="G543" s="262"/>
      <c r="H543" s="262"/>
      <c r="I543" s="262"/>
      <c r="J543" s="262"/>
      <c r="K543" s="262"/>
      <c r="L543" s="262"/>
      <c r="M543" s="262"/>
    </row>
    <row r="544" spans="1:13" s="40" customFormat="1" x14ac:dyDescent="0.25">
      <c r="A544" s="3"/>
      <c r="B544" s="3"/>
      <c r="C544" s="3"/>
      <c r="D544" s="3"/>
      <c r="E544" s="562"/>
      <c r="F544" s="562"/>
      <c r="G544" s="262"/>
      <c r="H544" s="262"/>
      <c r="I544" s="262"/>
      <c r="J544" s="262"/>
      <c r="K544" s="262"/>
      <c r="L544" s="262"/>
      <c r="M544" s="262"/>
    </row>
    <row r="545" spans="1:13" s="40" customFormat="1" x14ac:dyDescent="0.25">
      <c r="A545" s="3"/>
      <c r="B545" s="3"/>
      <c r="C545" s="3"/>
      <c r="D545" s="3"/>
      <c r="E545" s="562"/>
      <c r="F545" s="562"/>
      <c r="G545" s="262"/>
      <c r="H545" s="262"/>
      <c r="I545" s="262"/>
      <c r="J545" s="262"/>
      <c r="K545" s="262"/>
      <c r="L545" s="262"/>
      <c r="M545" s="262"/>
    </row>
    <row r="546" spans="1:13" s="40" customFormat="1" x14ac:dyDescent="0.25">
      <c r="A546" s="3"/>
      <c r="B546" s="3"/>
      <c r="C546" s="3"/>
      <c r="D546" s="3"/>
      <c r="E546" s="562"/>
      <c r="F546" s="562"/>
      <c r="G546" s="262"/>
      <c r="H546" s="262"/>
      <c r="I546" s="262"/>
      <c r="J546" s="262"/>
      <c r="K546" s="262"/>
      <c r="L546" s="262"/>
      <c r="M546" s="262"/>
    </row>
    <row r="547" spans="1:13" s="40" customFormat="1" x14ac:dyDescent="0.25">
      <c r="A547" s="3"/>
      <c r="B547" s="3"/>
      <c r="C547" s="3"/>
      <c r="D547" s="3"/>
      <c r="E547" s="562"/>
      <c r="F547" s="562"/>
      <c r="G547" s="262"/>
      <c r="H547" s="262"/>
      <c r="I547" s="262"/>
      <c r="J547" s="262"/>
      <c r="K547" s="262"/>
      <c r="L547" s="262"/>
      <c r="M547" s="262"/>
    </row>
    <row r="548" spans="1:13" s="40" customFormat="1" x14ac:dyDescent="0.25">
      <c r="A548" s="3"/>
      <c r="B548" s="3"/>
      <c r="C548" s="3"/>
      <c r="D548" s="3"/>
      <c r="E548" s="562"/>
      <c r="F548" s="562"/>
      <c r="G548" s="262"/>
      <c r="H548" s="262"/>
      <c r="I548" s="262"/>
      <c r="J548" s="262"/>
      <c r="K548" s="262"/>
      <c r="L548" s="262"/>
      <c r="M548" s="262"/>
    </row>
    <row r="549" spans="1:13" s="40" customFormat="1" x14ac:dyDescent="0.25">
      <c r="A549" s="3"/>
      <c r="B549" s="3"/>
      <c r="C549" s="3"/>
      <c r="D549" s="3"/>
      <c r="E549" s="562"/>
      <c r="F549" s="562"/>
      <c r="G549" s="262"/>
      <c r="H549" s="262"/>
      <c r="I549" s="262"/>
      <c r="J549" s="262"/>
      <c r="K549" s="262"/>
      <c r="L549" s="262"/>
      <c r="M549" s="262"/>
    </row>
    <row r="550" spans="1:13" s="40" customFormat="1" x14ac:dyDescent="0.25">
      <c r="A550" s="3"/>
      <c r="B550" s="3"/>
      <c r="C550" s="3"/>
      <c r="D550" s="3"/>
      <c r="E550" s="562"/>
      <c r="F550" s="562"/>
      <c r="G550" s="262"/>
      <c r="H550" s="262"/>
      <c r="I550" s="262"/>
      <c r="J550" s="262"/>
      <c r="K550" s="262"/>
      <c r="L550" s="262"/>
      <c r="M550" s="262"/>
    </row>
    <row r="551" spans="1:13" s="40" customFormat="1" x14ac:dyDescent="0.25">
      <c r="A551" s="3"/>
      <c r="B551" s="3"/>
      <c r="C551" s="3"/>
      <c r="D551" s="3"/>
      <c r="E551" s="562"/>
      <c r="F551" s="562"/>
      <c r="G551" s="262"/>
      <c r="H551" s="262"/>
      <c r="I551" s="262"/>
      <c r="J551" s="262"/>
      <c r="K551" s="262"/>
      <c r="L551" s="262"/>
      <c r="M551" s="262"/>
    </row>
    <row r="552" spans="1:13" s="40" customFormat="1" x14ac:dyDescent="0.25">
      <c r="A552" s="3"/>
      <c r="B552" s="3"/>
      <c r="C552" s="3"/>
      <c r="D552" s="3"/>
      <c r="E552" s="562"/>
      <c r="F552" s="562"/>
      <c r="G552" s="262"/>
      <c r="H552" s="262"/>
      <c r="I552" s="262"/>
      <c r="J552" s="262"/>
      <c r="K552" s="262"/>
      <c r="L552" s="262"/>
      <c r="M552" s="262"/>
    </row>
    <row r="553" spans="1:13" s="40" customFormat="1" x14ac:dyDescent="0.25">
      <c r="A553" s="3"/>
      <c r="B553" s="3"/>
      <c r="C553" s="3"/>
      <c r="D553" s="3"/>
      <c r="E553" s="562"/>
      <c r="F553" s="562"/>
      <c r="G553" s="262"/>
      <c r="H553" s="262"/>
      <c r="I553" s="262"/>
      <c r="J553" s="262"/>
      <c r="K553" s="262"/>
      <c r="L553" s="262"/>
      <c r="M553" s="262"/>
    </row>
    <row r="554" spans="1:13" s="40" customFormat="1" x14ac:dyDescent="0.25">
      <c r="A554" s="3"/>
      <c r="B554" s="3"/>
      <c r="C554" s="3"/>
      <c r="D554" s="3"/>
      <c r="E554" s="562"/>
      <c r="F554" s="562"/>
      <c r="G554" s="262"/>
      <c r="H554" s="262"/>
      <c r="I554" s="262"/>
      <c r="J554" s="262"/>
      <c r="K554" s="262"/>
      <c r="L554" s="262"/>
      <c r="M554" s="262"/>
    </row>
    <row r="555" spans="1:13" s="40" customFormat="1" x14ac:dyDescent="0.25">
      <c r="A555" s="3"/>
      <c r="B555" s="3"/>
      <c r="C555" s="3"/>
      <c r="D555" s="3"/>
      <c r="E555" s="562"/>
      <c r="F555" s="562"/>
      <c r="G555" s="262"/>
      <c r="H555" s="262"/>
      <c r="I555" s="262"/>
      <c r="J555" s="262"/>
      <c r="K555" s="262"/>
      <c r="L555" s="262"/>
      <c r="M555" s="262"/>
    </row>
    <row r="556" spans="1:13" s="40" customFormat="1" x14ac:dyDescent="0.25">
      <c r="A556" s="3"/>
      <c r="B556" s="3"/>
      <c r="C556" s="3"/>
      <c r="D556" s="3"/>
      <c r="E556" s="562"/>
      <c r="F556" s="562"/>
      <c r="G556" s="262"/>
      <c r="H556" s="262"/>
      <c r="I556" s="262"/>
      <c r="J556" s="262"/>
      <c r="K556" s="262"/>
      <c r="L556" s="262"/>
      <c r="M556" s="262"/>
    </row>
    <row r="557" spans="1:13" s="40" customFormat="1" x14ac:dyDescent="0.25">
      <c r="A557" s="3"/>
      <c r="B557" s="3"/>
      <c r="C557" s="3"/>
      <c r="D557" s="3"/>
      <c r="E557" s="562"/>
      <c r="F557" s="562"/>
      <c r="G557" s="262"/>
      <c r="H557" s="262"/>
      <c r="I557" s="262"/>
      <c r="J557" s="262"/>
      <c r="K557" s="262"/>
      <c r="L557" s="262"/>
      <c r="M557" s="262"/>
    </row>
    <row r="558" spans="1:13" s="40" customFormat="1" x14ac:dyDescent="0.25">
      <c r="A558" s="3"/>
      <c r="B558" s="3"/>
      <c r="C558" s="3"/>
      <c r="D558" s="3"/>
      <c r="E558" s="562"/>
      <c r="F558" s="562"/>
      <c r="G558" s="262"/>
      <c r="H558" s="262"/>
      <c r="I558" s="262"/>
      <c r="J558" s="262"/>
      <c r="K558" s="262"/>
      <c r="L558" s="262"/>
      <c r="M558" s="262"/>
    </row>
    <row r="559" spans="1:13" s="40" customFormat="1" x14ac:dyDescent="0.25">
      <c r="A559" s="3"/>
      <c r="B559" s="3"/>
      <c r="C559" s="3"/>
      <c r="D559" s="3"/>
      <c r="E559" s="562"/>
      <c r="F559" s="562"/>
      <c r="G559" s="262"/>
      <c r="H559" s="262"/>
      <c r="I559" s="262"/>
      <c r="J559" s="262"/>
      <c r="K559" s="262"/>
      <c r="L559" s="262"/>
      <c r="M559" s="262"/>
    </row>
    <row r="560" spans="1:13" s="40" customFormat="1" x14ac:dyDescent="0.25">
      <c r="A560" s="3"/>
      <c r="B560" s="3"/>
      <c r="C560" s="3"/>
      <c r="D560" s="3"/>
      <c r="E560" s="562"/>
      <c r="F560" s="562"/>
      <c r="G560" s="262"/>
      <c r="H560" s="262"/>
      <c r="I560" s="262"/>
      <c r="J560" s="262"/>
      <c r="K560" s="262"/>
      <c r="L560" s="262"/>
      <c r="M560" s="262"/>
    </row>
    <row r="561" spans="1:13" s="40" customFormat="1" x14ac:dyDescent="0.25">
      <c r="A561" s="3"/>
      <c r="B561" s="3"/>
      <c r="C561" s="3"/>
      <c r="D561" s="3"/>
      <c r="E561" s="562"/>
      <c r="F561" s="562"/>
      <c r="G561" s="262"/>
      <c r="H561" s="262"/>
      <c r="I561" s="262"/>
      <c r="J561" s="262"/>
      <c r="K561" s="262"/>
      <c r="L561" s="262"/>
      <c r="M561" s="262"/>
    </row>
    <row r="562" spans="1:13" s="40" customFormat="1" x14ac:dyDescent="0.25">
      <c r="A562" s="3"/>
      <c r="B562" s="3"/>
      <c r="C562" s="3"/>
      <c r="D562" s="3"/>
      <c r="E562" s="562"/>
      <c r="F562" s="562"/>
      <c r="G562" s="262"/>
      <c r="H562" s="262"/>
      <c r="I562" s="262"/>
      <c r="J562" s="262"/>
      <c r="K562" s="262"/>
      <c r="L562" s="262"/>
      <c r="M562" s="262"/>
    </row>
    <row r="563" spans="1:13" s="40" customFormat="1" x14ac:dyDescent="0.25">
      <c r="A563" s="3"/>
      <c r="B563" s="3"/>
      <c r="C563" s="3"/>
      <c r="D563" s="3"/>
      <c r="E563" s="562"/>
      <c r="F563" s="562"/>
      <c r="G563" s="262"/>
      <c r="H563" s="262"/>
      <c r="I563" s="262"/>
      <c r="J563" s="262"/>
      <c r="K563" s="262"/>
      <c r="L563" s="262"/>
      <c r="M563" s="262"/>
    </row>
    <row r="564" spans="1:13" s="40" customFormat="1" x14ac:dyDescent="0.25">
      <c r="A564" s="3"/>
      <c r="B564" s="3"/>
      <c r="C564" s="3"/>
      <c r="D564" s="3"/>
      <c r="E564" s="562"/>
      <c r="F564" s="562"/>
      <c r="G564" s="262"/>
      <c r="H564" s="262"/>
      <c r="I564" s="262"/>
      <c r="J564" s="262"/>
      <c r="K564" s="262"/>
      <c r="L564" s="262"/>
      <c r="M564" s="262"/>
    </row>
    <row r="565" spans="1:13" s="40" customFormat="1" x14ac:dyDescent="0.25">
      <c r="A565" s="3"/>
      <c r="B565" s="3"/>
      <c r="C565" s="3"/>
      <c r="D565" s="3"/>
      <c r="E565" s="562"/>
      <c r="F565" s="562"/>
      <c r="G565" s="262"/>
      <c r="H565" s="262"/>
      <c r="I565" s="262"/>
      <c r="J565" s="262"/>
      <c r="K565" s="262"/>
      <c r="L565" s="262"/>
      <c r="M565" s="262"/>
    </row>
    <row r="566" spans="1:13" s="40" customFormat="1" x14ac:dyDescent="0.25">
      <c r="A566" s="3"/>
      <c r="B566" s="3"/>
      <c r="C566" s="3"/>
      <c r="D566" s="3"/>
      <c r="E566" s="562"/>
      <c r="F566" s="562"/>
      <c r="G566" s="262"/>
      <c r="H566" s="262"/>
      <c r="I566" s="262"/>
      <c r="J566" s="262"/>
      <c r="K566" s="262"/>
      <c r="L566" s="262"/>
      <c r="M566" s="262"/>
    </row>
    <row r="567" spans="1:13" s="40" customFormat="1" x14ac:dyDescent="0.25">
      <c r="A567" s="3"/>
      <c r="B567" s="3"/>
      <c r="C567" s="3"/>
      <c r="D567" s="3"/>
      <c r="E567" s="562"/>
      <c r="F567" s="562"/>
      <c r="G567" s="262"/>
      <c r="H567" s="262"/>
      <c r="I567" s="262"/>
      <c r="J567" s="262"/>
      <c r="K567" s="262"/>
      <c r="L567" s="262"/>
      <c r="M567" s="262"/>
    </row>
    <row r="568" spans="1:13" s="40" customFormat="1" x14ac:dyDescent="0.25">
      <c r="A568" s="3"/>
      <c r="B568" s="3"/>
      <c r="C568" s="3"/>
      <c r="D568" s="3"/>
      <c r="E568" s="562"/>
      <c r="F568" s="562"/>
      <c r="G568" s="262"/>
      <c r="H568" s="262"/>
      <c r="I568" s="262"/>
      <c r="J568" s="262"/>
      <c r="K568" s="262"/>
      <c r="L568" s="262"/>
      <c r="M568" s="262"/>
    </row>
    <row r="569" spans="1:13" s="40" customFormat="1" x14ac:dyDescent="0.25">
      <c r="A569" s="3"/>
      <c r="B569" s="3"/>
      <c r="C569" s="3"/>
      <c r="D569" s="3"/>
      <c r="E569" s="562"/>
      <c r="F569" s="562"/>
      <c r="G569" s="262"/>
      <c r="H569" s="262"/>
      <c r="I569" s="262"/>
      <c r="J569" s="262"/>
      <c r="K569" s="262"/>
      <c r="L569" s="262"/>
      <c r="M569" s="262"/>
    </row>
    <row r="570" spans="1:13" s="40" customFormat="1" x14ac:dyDescent="0.25">
      <c r="A570" s="3"/>
      <c r="B570" s="3"/>
      <c r="C570" s="3"/>
      <c r="D570" s="3"/>
      <c r="E570" s="562"/>
      <c r="F570" s="562"/>
      <c r="G570" s="262"/>
      <c r="H570" s="262"/>
      <c r="I570" s="262"/>
      <c r="J570" s="262"/>
      <c r="K570" s="262"/>
      <c r="L570" s="262"/>
      <c r="M570" s="262"/>
    </row>
    <row r="571" spans="1:13" s="40" customFormat="1" x14ac:dyDescent="0.25">
      <c r="A571" s="3"/>
      <c r="B571" s="3"/>
      <c r="C571" s="3"/>
      <c r="D571" s="3"/>
      <c r="E571" s="562"/>
      <c r="F571" s="562"/>
      <c r="G571" s="262"/>
      <c r="H571" s="262"/>
      <c r="I571" s="262"/>
      <c r="J571" s="262"/>
      <c r="K571" s="262"/>
      <c r="L571" s="262"/>
      <c r="M571" s="262"/>
    </row>
    <row r="572" spans="1:13" s="40" customFormat="1" x14ac:dyDescent="0.25">
      <c r="A572" s="3"/>
      <c r="B572" s="3"/>
      <c r="C572" s="3"/>
      <c r="D572" s="3"/>
      <c r="E572" s="562"/>
      <c r="F572" s="562"/>
      <c r="G572" s="262"/>
      <c r="H572" s="262"/>
      <c r="I572" s="262"/>
      <c r="J572" s="262"/>
      <c r="K572" s="262"/>
      <c r="L572" s="262"/>
      <c r="M572" s="262"/>
    </row>
    <row r="573" spans="1:13" s="40" customFormat="1" x14ac:dyDescent="0.25">
      <c r="A573" s="3"/>
      <c r="B573" s="3"/>
      <c r="C573" s="3"/>
      <c r="D573" s="3"/>
      <c r="E573" s="562"/>
      <c r="F573" s="562"/>
      <c r="G573" s="262"/>
      <c r="H573" s="262"/>
      <c r="I573" s="262"/>
      <c r="J573" s="262"/>
      <c r="K573" s="262"/>
      <c r="L573" s="262"/>
      <c r="M573" s="262"/>
    </row>
    <row r="574" spans="1:13" s="40" customFormat="1" x14ac:dyDescent="0.25">
      <c r="A574" s="3"/>
      <c r="B574" s="3"/>
      <c r="C574" s="3"/>
      <c r="D574" s="3"/>
      <c r="E574" s="562"/>
      <c r="F574" s="562"/>
      <c r="G574" s="262"/>
      <c r="H574" s="262"/>
      <c r="I574" s="262"/>
      <c r="J574" s="262"/>
      <c r="K574" s="262"/>
      <c r="L574" s="262"/>
      <c r="M574" s="262"/>
    </row>
    <row r="575" spans="1:13" s="40" customFormat="1" x14ac:dyDescent="0.25">
      <c r="A575" s="3"/>
      <c r="B575" s="3"/>
      <c r="C575" s="3"/>
      <c r="D575" s="3"/>
      <c r="E575" s="562"/>
      <c r="F575" s="562"/>
      <c r="G575" s="262"/>
      <c r="H575" s="262"/>
      <c r="I575" s="262"/>
      <c r="J575" s="262"/>
      <c r="K575" s="262"/>
      <c r="L575" s="262"/>
      <c r="M575" s="262"/>
    </row>
    <row r="576" spans="1:13" s="40" customFormat="1" x14ac:dyDescent="0.25">
      <c r="A576" s="3"/>
      <c r="B576" s="3"/>
      <c r="C576" s="3"/>
      <c r="D576" s="3"/>
      <c r="E576" s="562"/>
      <c r="F576" s="562"/>
      <c r="G576" s="262"/>
      <c r="H576" s="262"/>
      <c r="I576" s="262"/>
      <c r="J576" s="262"/>
      <c r="K576" s="262"/>
      <c r="L576" s="262"/>
      <c r="M576" s="262"/>
    </row>
    <row r="577" spans="1:13" s="40" customFormat="1" x14ac:dyDescent="0.25">
      <c r="A577" s="3"/>
      <c r="B577" s="3"/>
      <c r="C577" s="3"/>
      <c r="D577" s="3"/>
      <c r="E577" s="562"/>
      <c r="F577" s="562"/>
      <c r="G577" s="262"/>
      <c r="H577" s="262"/>
      <c r="I577" s="262"/>
      <c r="J577" s="262"/>
      <c r="K577" s="262"/>
      <c r="L577" s="262"/>
      <c r="M577" s="262"/>
    </row>
    <row r="578" spans="1:13" s="40" customFormat="1" x14ac:dyDescent="0.25">
      <c r="A578" s="3"/>
      <c r="B578" s="3"/>
      <c r="C578" s="3"/>
      <c r="D578" s="3"/>
      <c r="E578" s="562"/>
      <c r="F578" s="562"/>
      <c r="G578" s="262"/>
      <c r="H578" s="262"/>
      <c r="I578" s="262"/>
      <c r="J578" s="262"/>
      <c r="K578" s="262"/>
      <c r="L578" s="262"/>
      <c r="M578" s="262"/>
    </row>
    <row r="579" spans="1:13" s="40" customFormat="1" x14ac:dyDescent="0.25">
      <c r="A579" s="3"/>
      <c r="B579" s="3"/>
      <c r="C579" s="3"/>
      <c r="D579" s="3"/>
      <c r="E579" s="562"/>
      <c r="F579" s="562"/>
      <c r="G579" s="262"/>
      <c r="H579" s="262"/>
      <c r="I579" s="262"/>
      <c r="J579" s="262"/>
      <c r="K579" s="262"/>
      <c r="L579" s="262"/>
      <c r="M579" s="262"/>
    </row>
    <row r="580" spans="1:13" s="40" customFormat="1" x14ac:dyDescent="0.25">
      <c r="A580" s="3"/>
      <c r="B580" s="3"/>
      <c r="C580" s="3"/>
      <c r="D580" s="3"/>
      <c r="E580" s="562"/>
      <c r="F580" s="562"/>
      <c r="G580" s="262"/>
      <c r="H580" s="262"/>
      <c r="I580" s="262"/>
      <c r="J580" s="262"/>
      <c r="K580" s="262"/>
      <c r="L580" s="262"/>
      <c r="M580" s="262"/>
    </row>
    <row r="581" spans="1:13" s="40" customFormat="1" x14ac:dyDescent="0.25">
      <c r="A581" s="3"/>
      <c r="B581" s="3"/>
      <c r="C581" s="3"/>
      <c r="D581" s="3"/>
      <c r="E581" s="562"/>
      <c r="F581" s="562"/>
      <c r="G581" s="262"/>
      <c r="H581" s="262"/>
      <c r="I581" s="262"/>
      <c r="J581" s="262"/>
      <c r="K581" s="262"/>
      <c r="L581" s="262"/>
      <c r="M581" s="262"/>
    </row>
    <row r="582" spans="1:13" s="40" customFormat="1" x14ac:dyDescent="0.25">
      <c r="A582" s="3"/>
      <c r="B582" s="3"/>
      <c r="C582" s="3"/>
      <c r="D582" s="3"/>
      <c r="E582" s="562"/>
      <c r="F582" s="562"/>
      <c r="G582" s="262"/>
      <c r="H582" s="262"/>
      <c r="I582" s="262"/>
      <c r="J582" s="262"/>
      <c r="K582" s="262"/>
      <c r="L582" s="262"/>
      <c r="M582" s="262"/>
    </row>
    <row r="583" spans="1:13" s="40" customFormat="1" x14ac:dyDescent="0.25">
      <c r="A583" s="3"/>
      <c r="B583" s="3"/>
      <c r="C583" s="3"/>
      <c r="D583" s="3"/>
      <c r="E583" s="562"/>
      <c r="F583" s="562"/>
      <c r="G583" s="262"/>
      <c r="H583" s="262"/>
      <c r="I583" s="262"/>
      <c r="J583" s="262"/>
      <c r="K583" s="262"/>
      <c r="L583" s="262"/>
      <c r="M583" s="262"/>
    </row>
    <row r="584" spans="1:13" s="40" customFormat="1" x14ac:dyDescent="0.25">
      <c r="A584" s="3"/>
      <c r="B584" s="3"/>
      <c r="C584" s="3"/>
      <c r="D584" s="3"/>
      <c r="E584" s="562"/>
      <c r="F584" s="562"/>
      <c r="G584" s="262"/>
      <c r="H584" s="262"/>
      <c r="I584" s="262"/>
      <c r="J584" s="262"/>
      <c r="K584" s="262"/>
      <c r="L584" s="262"/>
      <c r="M584" s="262"/>
    </row>
    <row r="585" spans="1:13" s="40" customFormat="1" x14ac:dyDescent="0.25">
      <c r="A585" s="3"/>
      <c r="B585" s="3"/>
      <c r="C585" s="3"/>
      <c r="D585" s="3"/>
      <c r="E585" s="562"/>
      <c r="F585" s="562"/>
      <c r="G585" s="262"/>
      <c r="H585" s="262"/>
      <c r="I585" s="262"/>
      <c r="J585" s="262"/>
      <c r="K585" s="262"/>
      <c r="L585" s="262"/>
      <c r="M585" s="262"/>
    </row>
    <row r="586" spans="1:13" s="40" customFormat="1" x14ac:dyDescent="0.25">
      <c r="A586" s="3"/>
      <c r="B586" s="3"/>
      <c r="C586" s="3"/>
      <c r="D586" s="3"/>
      <c r="E586" s="562"/>
      <c r="F586" s="562"/>
      <c r="G586" s="262"/>
      <c r="H586" s="262"/>
      <c r="I586" s="262"/>
      <c r="J586" s="262"/>
      <c r="K586" s="262"/>
      <c r="L586" s="262"/>
      <c r="M586" s="262"/>
    </row>
    <row r="587" spans="1:13" s="40" customFormat="1" x14ac:dyDescent="0.25">
      <c r="A587" s="3"/>
      <c r="B587" s="3"/>
      <c r="C587" s="3"/>
      <c r="D587" s="3"/>
      <c r="E587" s="562"/>
      <c r="F587" s="562"/>
      <c r="G587" s="262"/>
      <c r="H587" s="262"/>
      <c r="I587" s="262"/>
      <c r="J587" s="262"/>
      <c r="K587" s="262"/>
      <c r="L587" s="262"/>
      <c r="M587" s="262"/>
    </row>
    <row r="588" spans="1:13" s="40" customFormat="1" x14ac:dyDescent="0.25">
      <c r="A588" s="3"/>
      <c r="B588" s="3"/>
      <c r="C588" s="3"/>
      <c r="D588" s="3"/>
      <c r="E588" s="562"/>
      <c r="F588" s="562"/>
      <c r="G588" s="262"/>
      <c r="H588" s="262"/>
      <c r="I588" s="262"/>
      <c r="J588" s="262"/>
      <c r="K588" s="262"/>
      <c r="L588" s="262"/>
      <c r="M588" s="262"/>
    </row>
    <row r="589" spans="1:13" s="40" customFormat="1" x14ac:dyDescent="0.25">
      <c r="A589" s="3"/>
      <c r="B589" s="3"/>
      <c r="C589" s="3"/>
      <c r="D589" s="3"/>
      <c r="E589" s="562"/>
      <c r="F589" s="562"/>
      <c r="G589" s="262"/>
      <c r="H589" s="262"/>
      <c r="I589" s="262"/>
      <c r="J589" s="262"/>
      <c r="K589" s="262"/>
      <c r="L589" s="262"/>
      <c r="M589" s="262"/>
    </row>
    <row r="590" spans="1:13" s="40" customFormat="1" x14ac:dyDescent="0.25">
      <c r="A590" s="3"/>
      <c r="B590" s="3"/>
      <c r="C590" s="3"/>
      <c r="D590" s="3"/>
      <c r="E590" s="562"/>
      <c r="F590" s="562"/>
      <c r="G590" s="262"/>
      <c r="H590" s="262"/>
      <c r="I590" s="262"/>
      <c r="J590" s="262"/>
      <c r="K590" s="262"/>
      <c r="L590" s="262"/>
      <c r="M590" s="262"/>
    </row>
    <row r="591" spans="1:13" s="40" customFormat="1" x14ac:dyDescent="0.25">
      <c r="A591" s="3"/>
      <c r="B591" s="3"/>
      <c r="C591" s="3"/>
      <c r="D591" s="3"/>
      <c r="E591" s="562"/>
      <c r="F591" s="562"/>
      <c r="G591" s="262"/>
      <c r="H591" s="262"/>
      <c r="I591" s="262"/>
      <c r="J591" s="262"/>
      <c r="K591" s="262"/>
      <c r="L591" s="262"/>
      <c r="M591" s="262"/>
    </row>
    <row r="592" spans="1:13" s="40" customFormat="1" x14ac:dyDescent="0.25">
      <c r="A592" s="3"/>
      <c r="B592" s="3"/>
      <c r="C592" s="3"/>
      <c r="D592" s="3"/>
      <c r="E592" s="562"/>
      <c r="F592" s="562"/>
      <c r="G592" s="262"/>
      <c r="H592" s="262"/>
      <c r="I592" s="262"/>
      <c r="J592" s="262"/>
      <c r="K592" s="262"/>
      <c r="L592" s="262"/>
      <c r="M592" s="262"/>
    </row>
    <row r="593" spans="1:13" s="40" customFormat="1" x14ac:dyDescent="0.25">
      <c r="A593" s="3"/>
      <c r="B593" s="3"/>
      <c r="C593" s="3"/>
      <c r="D593" s="3"/>
      <c r="E593" s="562"/>
      <c r="F593" s="562"/>
      <c r="G593" s="262"/>
      <c r="H593" s="262"/>
      <c r="I593" s="262"/>
      <c r="J593" s="262"/>
      <c r="K593" s="262"/>
      <c r="L593" s="262"/>
      <c r="M593" s="262"/>
    </row>
    <row r="594" spans="1:13" s="40" customFormat="1" x14ac:dyDescent="0.25">
      <c r="A594" s="3"/>
      <c r="B594" s="3"/>
      <c r="C594" s="3"/>
      <c r="D594" s="3"/>
      <c r="E594" s="562"/>
      <c r="F594" s="562"/>
      <c r="G594" s="262"/>
      <c r="H594" s="262"/>
      <c r="I594" s="262"/>
      <c r="J594" s="262"/>
      <c r="K594" s="262"/>
      <c r="L594" s="262"/>
      <c r="M594" s="262"/>
    </row>
    <row r="595" spans="1:13" s="40" customFormat="1" x14ac:dyDescent="0.25">
      <c r="A595" s="3"/>
      <c r="B595" s="3"/>
      <c r="C595" s="3"/>
      <c r="D595" s="3"/>
      <c r="E595" s="562"/>
      <c r="F595" s="562"/>
      <c r="G595" s="262"/>
      <c r="H595" s="262"/>
      <c r="I595" s="262"/>
      <c r="J595" s="262"/>
      <c r="K595" s="262"/>
      <c r="L595" s="262"/>
      <c r="M595" s="262"/>
    </row>
    <row r="596" spans="1:13" s="40" customFormat="1" x14ac:dyDescent="0.25">
      <c r="A596" s="3"/>
      <c r="B596" s="3"/>
      <c r="C596" s="3"/>
      <c r="D596" s="3"/>
      <c r="E596" s="562"/>
      <c r="F596" s="562"/>
      <c r="G596" s="262"/>
      <c r="H596" s="262"/>
      <c r="I596" s="262"/>
      <c r="J596" s="262"/>
      <c r="K596" s="262"/>
      <c r="L596" s="262"/>
      <c r="M596" s="262"/>
    </row>
    <row r="597" spans="1:13" s="40" customFormat="1" x14ac:dyDescent="0.25">
      <c r="A597" s="3"/>
      <c r="B597" s="3"/>
      <c r="C597" s="3"/>
      <c r="D597" s="3"/>
      <c r="E597" s="562"/>
      <c r="F597" s="562"/>
      <c r="G597" s="262"/>
      <c r="H597" s="262"/>
      <c r="I597" s="262"/>
      <c r="J597" s="262"/>
      <c r="K597" s="262"/>
      <c r="L597" s="262"/>
      <c r="M597" s="262"/>
    </row>
    <row r="598" spans="1:13" s="40" customFormat="1" x14ac:dyDescent="0.25">
      <c r="A598" s="3"/>
      <c r="B598" s="3"/>
      <c r="C598" s="3"/>
      <c r="D598" s="3"/>
      <c r="E598" s="562"/>
      <c r="F598" s="562"/>
      <c r="G598" s="262"/>
      <c r="H598" s="262"/>
      <c r="I598" s="262"/>
      <c r="J598" s="262"/>
      <c r="K598" s="262"/>
      <c r="L598" s="262"/>
      <c r="M598" s="262"/>
    </row>
    <row r="599" spans="1:13" s="40" customFormat="1" x14ac:dyDescent="0.25">
      <c r="A599" s="3"/>
      <c r="B599" s="3"/>
      <c r="C599" s="3"/>
      <c r="D599" s="3"/>
      <c r="E599" s="562"/>
      <c r="F599" s="562"/>
      <c r="G599" s="262"/>
      <c r="H599" s="262"/>
      <c r="I599" s="262"/>
      <c r="J599" s="262"/>
      <c r="K599" s="262"/>
      <c r="L599" s="262"/>
      <c r="M599" s="262"/>
    </row>
    <row r="600" spans="1:13" s="40" customFormat="1" x14ac:dyDescent="0.25">
      <c r="A600" s="3"/>
      <c r="B600" s="3"/>
      <c r="C600" s="3"/>
      <c r="D600" s="3"/>
      <c r="E600" s="562"/>
      <c r="F600" s="562"/>
      <c r="G600" s="262"/>
      <c r="H600" s="262"/>
      <c r="I600" s="262"/>
      <c r="J600" s="262"/>
      <c r="K600" s="262"/>
      <c r="L600" s="262"/>
      <c r="M600" s="262"/>
    </row>
    <row r="601" spans="1:13" s="40" customFormat="1" x14ac:dyDescent="0.25">
      <c r="A601" s="3"/>
      <c r="B601" s="3"/>
      <c r="C601" s="3"/>
      <c r="D601" s="3"/>
      <c r="E601" s="562"/>
      <c r="F601" s="562"/>
      <c r="G601" s="262"/>
      <c r="H601" s="262"/>
      <c r="I601" s="262"/>
      <c r="J601" s="262"/>
      <c r="K601" s="262"/>
      <c r="L601" s="262"/>
      <c r="M601" s="262"/>
    </row>
    <row r="602" spans="1:13" s="40" customFormat="1" x14ac:dyDescent="0.25">
      <c r="A602" s="3"/>
      <c r="B602" s="3"/>
      <c r="C602" s="3"/>
      <c r="D602" s="3"/>
      <c r="E602" s="562"/>
      <c r="F602" s="562"/>
      <c r="G602" s="262"/>
      <c r="H602" s="262"/>
      <c r="I602" s="262"/>
      <c r="J602" s="262"/>
      <c r="K602" s="262"/>
      <c r="L602" s="262"/>
      <c r="M602" s="262"/>
    </row>
    <row r="603" spans="1:13" s="40" customFormat="1" x14ac:dyDescent="0.25">
      <c r="A603" s="3"/>
      <c r="B603" s="3"/>
      <c r="C603" s="3"/>
      <c r="D603" s="3"/>
      <c r="E603" s="562"/>
      <c r="F603" s="562"/>
      <c r="G603" s="262"/>
      <c r="H603" s="262"/>
      <c r="I603" s="262"/>
      <c r="J603" s="262"/>
      <c r="K603" s="262"/>
      <c r="L603" s="262"/>
      <c r="M603" s="262"/>
    </row>
    <row r="604" spans="1:13" s="40" customFormat="1" x14ac:dyDescent="0.25">
      <c r="A604" s="3"/>
      <c r="B604" s="3"/>
      <c r="C604" s="3"/>
      <c r="D604" s="3"/>
      <c r="E604" s="562"/>
      <c r="F604" s="562"/>
      <c r="G604" s="262"/>
      <c r="H604" s="262"/>
      <c r="I604" s="262"/>
      <c r="J604" s="262"/>
      <c r="K604" s="262"/>
      <c r="L604" s="262"/>
      <c r="M604" s="262"/>
    </row>
    <row r="605" spans="1:13" s="40" customFormat="1" x14ac:dyDescent="0.25">
      <c r="A605" s="3"/>
      <c r="B605" s="3"/>
      <c r="C605" s="3"/>
      <c r="D605" s="3"/>
      <c r="E605" s="562"/>
      <c r="F605" s="562"/>
      <c r="G605" s="262"/>
      <c r="H605" s="262"/>
      <c r="I605" s="262"/>
      <c r="J605" s="262"/>
      <c r="K605" s="262"/>
      <c r="L605" s="262"/>
      <c r="M605" s="262"/>
    </row>
    <row r="606" spans="1:13" s="40" customFormat="1" x14ac:dyDescent="0.25">
      <c r="A606" s="3"/>
      <c r="B606" s="3"/>
      <c r="C606" s="3"/>
      <c r="D606" s="3"/>
      <c r="E606" s="562"/>
      <c r="F606" s="562"/>
      <c r="G606" s="262"/>
      <c r="H606" s="262"/>
      <c r="I606" s="262"/>
      <c r="J606" s="262"/>
      <c r="K606" s="262"/>
      <c r="L606" s="262"/>
      <c r="M606" s="262"/>
    </row>
    <row r="607" spans="1:13" s="40" customFormat="1" x14ac:dyDescent="0.25">
      <c r="A607" s="3"/>
      <c r="B607" s="3"/>
      <c r="C607" s="3"/>
      <c r="D607" s="3"/>
      <c r="E607" s="562"/>
      <c r="F607" s="562"/>
      <c r="G607" s="262"/>
      <c r="H607" s="262"/>
      <c r="I607" s="262"/>
      <c r="J607" s="262"/>
      <c r="K607" s="262"/>
      <c r="L607" s="262"/>
      <c r="M607" s="262"/>
    </row>
    <row r="608" spans="1:13" s="40" customFormat="1" x14ac:dyDescent="0.25">
      <c r="A608" s="3"/>
      <c r="B608" s="3"/>
      <c r="C608" s="3"/>
      <c r="D608" s="3"/>
      <c r="E608" s="562"/>
      <c r="F608" s="562"/>
      <c r="G608" s="262"/>
      <c r="H608" s="262"/>
      <c r="I608" s="262"/>
      <c r="J608" s="262"/>
      <c r="K608" s="262"/>
      <c r="L608" s="262"/>
      <c r="M608" s="262"/>
    </row>
    <row r="609" spans="1:13" s="40" customFormat="1" x14ac:dyDescent="0.25">
      <c r="A609" s="3"/>
      <c r="B609" s="3"/>
      <c r="C609" s="3"/>
      <c r="D609" s="3"/>
      <c r="E609" s="562"/>
      <c r="F609" s="562"/>
      <c r="G609" s="262"/>
      <c r="H609" s="262"/>
      <c r="I609" s="262"/>
      <c r="J609" s="262"/>
      <c r="K609" s="262"/>
      <c r="L609" s="262"/>
      <c r="M609" s="262"/>
    </row>
    <row r="610" spans="1:13" s="40" customFormat="1" x14ac:dyDescent="0.25">
      <c r="A610" s="3"/>
      <c r="B610" s="3"/>
      <c r="C610" s="3"/>
      <c r="D610" s="3"/>
      <c r="E610" s="562"/>
      <c r="F610" s="562"/>
      <c r="G610" s="262"/>
      <c r="H610" s="262"/>
      <c r="I610" s="262"/>
      <c r="J610" s="262"/>
      <c r="K610" s="262"/>
      <c r="L610" s="262"/>
      <c r="M610" s="262"/>
    </row>
    <row r="611" spans="1:13" s="40" customFormat="1" x14ac:dyDescent="0.25">
      <c r="A611" s="3"/>
      <c r="B611" s="3"/>
      <c r="C611" s="3"/>
      <c r="D611" s="3"/>
      <c r="E611" s="562"/>
      <c r="F611" s="562"/>
      <c r="G611" s="262"/>
      <c r="H611" s="262"/>
      <c r="I611" s="262"/>
      <c r="J611" s="262"/>
      <c r="K611" s="262"/>
      <c r="L611" s="262"/>
      <c r="M611" s="262"/>
    </row>
    <row r="612" spans="1:13" s="40" customFormat="1" x14ac:dyDescent="0.25">
      <c r="A612" s="3"/>
      <c r="B612" s="3"/>
      <c r="C612" s="3"/>
      <c r="D612" s="3"/>
      <c r="E612" s="562"/>
      <c r="F612" s="562"/>
      <c r="G612" s="262"/>
      <c r="H612" s="262"/>
      <c r="I612" s="262"/>
      <c r="J612" s="262"/>
      <c r="K612" s="262"/>
      <c r="L612" s="262"/>
      <c r="M612" s="262"/>
    </row>
    <row r="613" spans="1:13" s="40" customFormat="1" x14ac:dyDescent="0.25">
      <c r="A613" s="3"/>
      <c r="B613" s="3"/>
      <c r="C613" s="3"/>
      <c r="D613" s="3"/>
      <c r="E613" s="562"/>
      <c r="F613" s="562"/>
      <c r="G613" s="262"/>
      <c r="H613" s="262"/>
      <c r="I613" s="262"/>
      <c r="J613" s="262"/>
      <c r="K613" s="262"/>
      <c r="L613" s="262"/>
      <c r="M613" s="262"/>
    </row>
    <row r="614" spans="1:13" s="40" customFormat="1" x14ac:dyDescent="0.25">
      <c r="A614" s="3"/>
      <c r="B614" s="3"/>
      <c r="C614" s="3"/>
      <c r="D614" s="3"/>
      <c r="E614" s="562"/>
      <c r="F614" s="562"/>
      <c r="G614" s="262"/>
      <c r="H614" s="262"/>
      <c r="I614" s="262"/>
      <c r="J614" s="262"/>
      <c r="K614" s="262"/>
      <c r="L614" s="262"/>
      <c r="M614" s="262"/>
    </row>
    <row r="615" spans="1:13" s="40" customFormat="1" x14ac:dyDescent="0.25">
      <c r="A615" s="3"/>
      <c r="B615" s="3"/>
      <c r="C615" s="3"/>
      <c r="D615" s="3"/>
      <c r="E615" s="562"/>
      <c r="F615" s="562"/>
      <c r="G615" s="262"/>
      <c r="H615" s="262"/>
      <c r="I615" s="262"/>
      <c r="J615" s="262"/>
      <c r="K615" s="262"/>
      <c r="L615" s="262"/>
      <c r="M615" s="262"/>
    </row>
    <row r="616" spans="1:13" s="40" customFormat="1" x14ac:dyDescent="0.25">
      <c r="A616" s="3"/>
      <c r="B616" s="3"/>
      <c r="C616" s="3"/>
      <c r="D616" s="3"/>
      <c r="E616" s="562"/>
      <c r="F616" s="562"/>
      <c r="G616" s="262"/>
      <c r="H616" s="262"/>
      <c r="I616" s="262"/>
      <c r="J616" s="262"/>
      <c r="K616" s="262"/>
      <c r="L616" s="262"/>
      <c r="M616" s="262"/>
    </row>
    <row r="617" spans="1:13" s="40" customFormat="1" x14ac:dyDescent="0.25">
      <c r="A617" s="3"/>
      <c r="B617" s="3"/>
      <c r="C617" s="3"/>
      <c r="D617" s="3"/>
      <c r="E617" s="562"/>
      <c r="F617" s="562"/>
      <c r="G617" s="262"/>
      <c r="H617" s="262"/>
      <c r="I617" s="262"/>
      <c r="J617" s="262"/>
      <c r="K617" s="262"/>
      <c r="L617" s="262"/>
      <c r="M617" s="262"/>
    </row>
    <row r="618" spans="1:13" s="40" customFormat="1" x14ac:dyDescent="0.25">
      <c r="A618" s="3"/>
      <c r="B618" s="3"/>
      <c r="C618" s="3"/>
      <c r="D618" s="3"/>
      <c r="E618" s="562"/>
      <c r="F618" s="562"/>
      <c r="G618" s="262"/>
      <c r="H618" s="262"/>
      <c r="I618" s="262"/>
      <c r="J618" s="262"/>
      <c r="K618" s="262"/>
      <c r="L618" s="262"/>
      <c r="M618" s="262"/>
    </row>
    <row r="619" spans="1:13" s="40" customFormat="1" x14ac:dyDescent="0.25">
      <c r="A619" s="3"/>
      <c r="B619" s="3"/>
      <c r="C619" s="3"/>
      <c r="D619" s="3"/>
      <c r="E619" s="562"/>
      <c r="F619" s="562"/>
      <c r="G619" s="262"/>
      <c r="H619" s="262"/>
      <c r="I619" s="262"/>
      <c r="J619" s="262"/>
      <c r="K619" s="262"/>
      <c r="L619" s="262"/>
      <c r="M619" s="262"/>
    </row>
    <row r="620" spans="1:13" s="40" customFormat="1" x14ac:dyDescent="0.25">
      <c r="A620" s="3"/>
      <c r="B620" s="3"/>
      <c r="C620" s="3"/>
      <c r="D620" s="3"/>
      <c r="E620" s="562"/>
      <c r="F620" s="562"/>
      <c r="G620" s="262"/>
      <c r="H620" s="262"/>
      <c r="I620" s="262"/>
      <c r="J620" s="262"/>
      <c r="K620" s="262"/>
      <c r="L620" s="262"/>
      <c r="M620" s="262"/>
    </row>
    <row r="621" spans="1:13" s="40" customFormat="1" x14ac:dyDescent="0.25">
      <c r="A621" s="3"/>
      <c r="B621" s="3"/>
      <c r="C621" s="3"/>
      <c r="D621" s="3"/>
      <c r="E621" s="562"/>
      <c r="F621" s="562"/>
      <c r="G621" s="262"/>
      <c r="H621" s="262"/>
      <c r="I621" s="262"/>
      <c r="J621" s="262"/>
      <c r="K621" s="262"/>
      <c r="L621" s="262"/>
      <c r="M621" s="262"/>
    </row>
    <row r="622" spans="1:13" s="40" customFormat="1" x14ac:dyDescent="0.25">
      <c r="A622" s="3"/>
      <c r="B622" s="3"/>
      <c r="C622" s="3"/>
      <c r="D622" s="3"/>
      <c r="E622" s="562"/>
      <c r="F622" s="562"/>
      <c r="G622" s="262"/>
      <c r="H622" s="262"/>
      <c r="I622" s="262"/>
      <c r="J622" s="262"/>
      <c r="K622" s="262"/>
      <c r="L622" s="262"/>
      <c r="M622" s="262"/>
    </row>
    <row r="623" spans="1:13" s="40" customFormat="1" x14ac:dyDescent="0.25">
      <c r="A623" s="3"/>
      <c r="B623" s="3"/>
      <c r="C623" s="3"/>
      <c r="D623" s="3"/>
      <c r="E623" s="562"/>
      <c r="F623" s="562"/>
      <c r="G623" s="262"/>
      <c r="H623" s="262"/>
      <c r="I623" s="262"/>
      <c r="J623" s="262"/>
      <c r="K623" s="262"/>
      <c r="L623" s="262"/>
      <c r="M623" s="262"/>
    </row>
    <row r="624" spans="1:13" s="40" customFormat="1" x14ac:dyDescent="0.25">
      <c r="A624" s="3"/>
      <c r="B624" s="3"/>
      <c r="C624" s="3"/>
      <c r="D624" s="3"/>
      <c r="E624" s="562"/>
      <c r="F624" s="562"/>
      <c r="G624" s="262"/>
      <c r="H624" s="262"/>
      <c r="I624" s="262"/>
      <c r="J624" s="262"/>
      <c r="K624" s="262"/>
      <c r="L624" s="262"/>
      <c r="M624" s="262"/>
    </row>
    <row r="625" spans="1:13" s="40" customFormat="1" x14ac:dyDescent="0.25">
      <c r="A625" s="3"/>
      <c r="B625" s="3"/>
      <c r="C625" s="3"/>
      <c r="D625" s="3"/>
      <c r="E625" s="562"/>
      <c r="F625" s="562"/>
      <c r="G625" s="262"/>
      <c r="H625" s="262"/>
      <c r="I625" s="262"/>
      <c r="J625" s="262"/>
      <c r="K625" s="262"/>
      <c r="L625" s="262"/>
      <c r="M625" s="262"/>
    </row>
    <row r="626" spans="1:13" s="40" customFormat="1" x14ac:dyDescent="0.25">
      <c r="A626" s="3"/>
      <c r="B626" s="3"/>
      <c r="C626" s="3"/>
      <c r="D626" s="3"/>
      <c r="E626" s="562"/>
      <c r="F626" s="562"/>
      <c r="G626" s="262"/>
      <c r="H626" s="262"/>
      <c r="I626" s="262"/>
      <c r="J626" s="262"/>
      <c r="K626" s="262"/>
      <c r="L626" s="262"/>
      <c r="M626" s="262"/>
    </row>
    <row r="627" spans="1:13" s="40" customFormat="1" x14ac:dyDescent="0.25">
      <c r="A627" s="3"/>
      <c r="B627" s="3"/>
      <c r="C627" s="3"/>
      <c r="D627" s="3"/>
      <c r="E627" s="562"/>
      <c r="F627" s="562"/>
      <c r="G627" s="262"/>
      <c r="H627" s="262"/>
      <c r="I627" s="262"/>
      <c r="J627" s="262"/>
      <c r="K627" s="262"/>
      <c r="L627" s="262"/>
      <c r="M627" s="262"/>
    </row>
    <row r="628" spans="1:13" s="40" customFormat="1" x14ac:dyDescent="0.25">
      <c r="A628" s="3"/>
      <c r="B628" s="3"/>
      <c r="C628" s="3"/>
      <c r="D628" s="3"/>
      <c r="E628" s="562"/>
      <c r="F628" s="562"/>
      <c r="G628" s="262"/>
      <c r="H628" s="262"/>
      <c r="I628" s="262"/>
      <c r="J628" s="262"/>
      <c r="K628" s="262"/>
      <c r="L628" s="262"/>
      <c r="M628" s="262"/>
    </row>
    <row r="629" spans="1:13" s="40" customFormat="1" x14ac:dyDescent="0.25">
      <c r="A629" s="3"/>
      <c r="B629" s="3"/>
      <c r="C629" s="3"/>
      <c r="D629" s="3"/>
      <c r="E629" s="562"/>
      <c r="F629" s="562"/>
      <c r="G629" s="262"/>
      <c r="H629" s="262"/>
      <c r="I629" s="262"/>
      <c r="J629" s="262"/>
      <c r="K629" s="262"/>
      <c r="L629" s="262"/>
      <c r="M629" s="262"/>
    </row>
    <row r="630" spans="1:13" s="40" customFormat="1" x14ac:dyDescent="0.25">
      <c r="A630" s="3"/>
      <c r="B630" s="3"/>
      <c r="C630" s="3"/>
      <c r="D630" s="3"/>
      <c r="E630" s="562"/>
      <c r="F630" s="562"/>
      <c r="G630" s="262"/>
      <c r="H630" s="262"/>
      <c r="I630" s="262"/>
      <c r="J630" s="262"/>
      <c r="K630" s="262"/>
      <c r="L630" s="262"/>
      <c r="M630" s="262"/>
    </row>
    <row r="631" spans="1:13" s="40" customFormat="1" x14ac:dyDescent="0.25">
      <c r="A631" s="3"/>
      <c r="B631" s="3"/>
      <c r="C631" s="3"/>
      <c r="D631" s="3"/>
      <c r="E631" s="562"/>
      <c r="F631" s="562"/>
      <c r="G631" s="262"/>
      <c r="H631" s="262"/>
      <c r="I631" s="262"/>
      <c r="J631" s="262"/>
      <c r="K631" s="262"/>
      <c r="L631" s="262"/>
      <c r="M631" s="262"/>
    </row>
    <row r="632" spans="1:13" s="40" customFormat="1" x14ac:dyDescent="0.25">
      <c r="A632" s="3"/>
      <c r="B632" s="3"/>
      <c r="C632" s="3"/>
      <c r="D632" s="3"/>
      <c r="E632" s="562"/>
      <c r="F632" s="562"/>
      <c r="G632" s="262"/>
      <c r="H632" s="262"/>
      <c r="I632" s="262"/>
      <c r="J632" s="262"/>
      <c r="K632" s="262"/>
      <c r="L632" s="262"/>
      <c r="M632" s="262"/>
    </row>
    <row r="633" spans="1:13" s="40" customFormat="1" x14ac:dyDescent="0.25">
      <c r="A633" s="3"/>
      <c r="B633" s="3"/>
      <c r="C633" s="3"/>
      <c r="D633" s="3"/>
      <c r="E633" s="562"/>
      <c r="F633" s="562"/>
      <c r="G633" s="262"/>
      <c r="H633" s="262"/>
      <c r="I633" s="262"/>
      <c r="J633" s="262"/>
      <c r="K633" s="262"/>
      <c r="L633" s="262"/>
      <c r="M633" s="262"/>
    </row>
    <row r="634" spans="1:13" s="40" customFormat="1" x14ac:dyDescent="0.25">
      <c r="A634" s="3"/>
      <c r="B634" s="3"/>
      <c r="C634" s="3"/>
      <c r="D634" s="3"/>
      <c r="E634" s="562"/>
      <c r="F634" s="562"/>
      <c r="G634" s="262"/>
      <c r="H634" s="262"/>
      <c r="I634" s="262"/>
      <c r="J634" s="262"/>
      <c r="K634" s="262"/>
      <c r="L634" s="262"/>
      <c r="M634" s="262"/>
    </row>
    <row r="635" spans="1:13" s="40" customFormat="1" x14ac:dyDescent="0.25">
      <c r="A635" s="3"/>
      <c r="B635" s="3"/>
      <c r="C635" s="3"/>
      <c r="D635" s="3"/>
      <c r="E635" s="562"/>
      <c r="F635" s="562"/>
      <c r="G635" s="262"/>
      <c r="H635" s="262"/>
      <c r="I635" s="262"/>
      <c r="J635" s="262"/>
      <c r="K635" s="262"/>
      <c r="L635" s="262"/>
      <c r="M635" s="262"/>
    </row>
    <row r="636" spans="1:13" s="40" customFormat="1" x14ac:dyDescent="0.25">
      <c r="A636" s="3"/>
      <c r="B636" s="3"/>
      <c r="C636" s="3"/>
      <c r="D636" s="3"/>
      <c r="E636" s="562"/>
      <c r="F636" s="562"/>
      <c r="G636" s="262"/>
      <c r="H636" s="262"/>
      <c r="I636" s="262"/>
      <c r="J636" s="262"/>
      <c r="K636" s="262"/>
      <c r="L636" s="262"/>
      <c r="M636" s="262"/>
    </row>
    <row r="637" spans="1:13" s="40" customFormat="1" x14ac:dyDescent="0.25">
      <c r="A637" s="3"/>
      <c r="B637" s="3"/>
      <c r="C637" s="3"/>
      <c r="D637" s="3"/>
      <c r="E637" s="562"/>
      <c r="F637" s="562"/>
      <c r="G637" s="262"/>
      <c r="H637" s="262"/>
      <c r="I637" s="262"/>
      <c r="J637" s="262"/>
      <c r="K637" s="262"/>
      <c r="L637" s="262"/>
      <c r="M637" s="262"/>
    </row>
    <row r="638" spans="1:13" s="40" customFormat="1" x14ac:dyDescent="0.25">
      <c r="A638" s="3"/>
      <c r="B638" s="3"/>
      <c r="C638" s="3"/>
      <c r="D638" s="3"/>
      <c r="E638" s="562"/>
      <c r="F638" s="562"/>
      <c r="G638" s="262"/>
      <c r="H638" s="262"/>
      <c r="I638" s="262"/>
      <c r="J638" s="262"/>
      <c r="K638" s="262"/>
      <c r="L638" s="262"/>
      <c r="M638" s="262"/>
    </row>
    <row r="639" spans="1:13" s="40" customFormat="1" x14ac:dyDescent="0.25">
      <c r="A639" s="3"/>
      <c r="B639" s="3"/>
      <c r="C639" s="3"/>
      <c r="D639" s="3"/>
      <c r="E639" s="562"/>
      <c r="F639" s="562"/>
      <c r="G639" s="262"/>
      <c r="H639" s="262"/>
      <c r="I639" s="262"/>
      <c r="J639" s="262"/>
      <c r="K639" s="262"/>
      <c r="L639" s="262"/>
      <c r="M639" s="262"/>
    </row>
    <row r="640" spans="1:13" s="40" customFormat="1" x14ac:dyDescent="0.25">
      <c r="A640" s="3"/>
      <c r="B640" s="3"/>
      <c r="C640" s="3"/>
      <c r="D640" s="3"/>
      <c r="E640" s="562"/>
      <c r="F640" s="562"/>
      <c r="G640" s="262"/>
      <c r="H640" s="262"/>
      <c r="I640" s="262"/>
      <c r="J640" s="262"/>
      <c r="K640" s="262"/>
      <c r="L640" s="262"/>
      <c r="M640" s="262"/>
    </row>
    <row r="641" spans="1:13" s="40" customFormat="1" x14ac:dyDescent="0.25">
      <c r="A641" s="3"/>
      <c r="B641" s="3"/>
      <c r="C641" s="3"/>
      <c r="D641" s="3"/>
      <c r="E641" s="562"/>
      <c r="F641" s="562"/>
      <c r="G641" s="262"/>
      <c r="H641" s="262"/>
      <c r="I641" s="262"/>
      <c r="J641" s="262"/>
      <c r="K641" s="262"/>
      <c r="L641" s="262"/>
      <c r="M641" s="262"/>
    </row>
    <row r="642" spans="1:13" s="40" customFormat="1" x14ac:dyDescent="0.25">
      <c r="A642" s="3"/>
      <c r="B642" s="3"/>
      <c r="C642" s="3"/>
      <c r="D642" s="3"/>
      <c r="E642" s="562"/>
      <c r="F642" s="562"/>
      <c r="G642" s="262"/>
      <c r="H642" s="262"/>
      <c r="I642" s="262"/>
      <c r="J642" s="262"/>
      <c r="K642" s="262"/>
      <c r="L642" s="262"/>
      <c r="M642" s="262"/>
    </row>
    <row r="643" spans="1:13" s="40" customFormat="1" x14ac:dyDescent="0.25">
      <c r="A643" s="3"/>
      <c r="B643" s="3"/>
      <c r="C643" s="3"/>
      <c r="D643" s="3"/>
      <c r="E643" s="562"/>
      <c r="F643" s="562"/>
      <c r="G643" s="262"/>
      <c r="H643" s="262"/>
      <c r="I643" s="262"/>
      <c r="J643" s="262"/>
      <c r="K643" s="262"/>
      <c r="L643" s="262"/>
      <c r="M643" s="262"/>
    </row>
    <row r="644" spans="1:13" s="40" customFormat="1" x14ac:dyDescent="0.25">
      <c r="A644" s="3"/>
      <c r="B644" s="3"/>
      <c r="C644" s="3"/>
      <c r="D644" s="3"/>
      <c r="E644" s="562"/>
      <c r="F644" s="562"/>
      <c r="G644" s="262"/>
      <c r="H644" s="262"/>
      <c r="I644" s="262"/>
      <c r="J644" s="262"/>
      <c r="K644" s="262"/>
      <c r="L644" s="262"/>
      <c r="M644" s="262"/>
    </row>
    <row r="645" spans="1:13" s="40" customFormat="1" x14ac:dyDescent="0.25">
      <c r="A645" s="3"/>
      <c r="B645" s="3"/>
      <c r="C645" s="3"/>
      <c r="D645" s="3"/>
      <c r="E645" s="562"/>
      <c r="F645" s="562"/>
      <c r="G645" s="262"/>
      <c r="H645" s="262"/>
      <c r="I645" s="262"/>
      <c r="J645" s="262"/>
      <c r="K645" s="262"/>
      <c r="L645" s="262"/>
      <c r="M645" s="262"/>
    </row>
    <row r="646" spans="1:13" s="40" customFormat="1" x14ac:dyDescent="0.25">
      <c r="A646" s="3"/>
      <c r="B646" s="3"/>
      <c r="C646" s="3"/>
      <c r="D646" s="3"/>
      <c r="E646" s="562"/>
      <c r="F646" s="562"/>
      <c r="G646" s="262"/>
      <c r="H646" s="262"/>
      <c r="I646" s="262"/>
      <c r="J646" s="262"/>
      <c r="K646" s="262"/>
      <c r="L646" s="262"/>
      <c r="M646" s="262"/>
    </row>
    <row r="647" spans="1:13" s="40" customFormat="1" x14ac:dyDescent="0.25">
      <c r="A647" s="3"/>
      <c r="B647" s="3"/>
      <c r="C647" s="3"/>
      <c r="D647" s="3"/>
      <c r="E647" s="562"/>
      <c r="F647" s="562"/>
      <c r="G647" s="262"/>
      <c r="H647" s="262"/>
      <c r="I647" s="262"/>
      <c r="J647" s="262"/>
      <c r="K647" s="262"/>
      <c r="L647" s="262"/>
      <c r="M647" s="262"/>
    </row>
    <row r="648" spans="1:13" s="40" customFormat="1" x14ac:dyDescent="0.25">
      <c r="A648" s="3"/>
      <c r="B648" s="3"/>
      <c r="C648" s="3"/>
      <c r="D648" s="3"/>
      <c r="E648" s="562"/>
      <c r="F648" s="562"/>
      <c r="G648" s="262"/>
      <c r="H648" s="262"/>
      <c r="I648" s="262"/>
      <c r="J648" s="262"/>
      <c r="K648" s="262"/>
      <c r="L648" s="262"/>
      <c r="M648" s="262"/>
    </row>
    <row r="649" spans="1:13" s="40" customFormat="1" x14ac:dyDescent="0.25">
      <c r="A649" s="3"/>
      <c r="B649" s="3"/>
      <c r="C649" s="3"/>
      <c r="D649" s="3"/>
      <c r="E649" s="562"/>
      <c r="F649" s="562"/>
      <c r="G649" s="262"/>
      <c r="H649" s="262"/>
      <c r="I649" s="262"/>
      <c r="J649" s="262"/>
      <c r="K649" s="262"/>
      <c r="L649" s="262"/>
      <c r="M649" s="262"/>
    </row>
    <row r="650" spans="1:13" s="40" customFormat="1" x14ac:dyDescent="0.25">
      <c r="A650" s="3"/>
      <c r="B650" s="3"/>
      <c r="C650" s="3"/>
      <c r="D650" s="3"/>
      <c r="E650" s="562"/>
      <c r="F650" s="562"/>
      <c r="G650" s="262"/>
      <c r="H650" s="262"/>
      <c r="I650" s="262"/>
      <c r="J650" s="262"/>
      <c r="K650" s="262"/>
      <c r="L650" s="262"/>
      <c r="M650" s="262"/>
    </row>
    <row r="651" spans="1:13" s="40" customFormat="1" x14ac:dyDescent="0.25">
      <c r="A651" s="3"/>
      <c r="B651" s="3"/>
      <c r="C651" s="3"/>
      <c r="D651" s="3"/>
      <c r="E651" s="562"/>
      <c r="F651" s="562"/>
      <c r="G651" s="262"/>
      <c r="H651" s="262"/>
      <c r="I651" s="262"/>
      <c r="J651" s="262"/>
      <c r="K651" s="262"/>
      <c r="L651" s="262"/>
      <c r="M651" s="262"/>
    </row>
    <row r="652" spans="1:13" s="40" customFormat="1" x14ac:dyDescent="0.25">
      <c r="A652" s="3"/>
      <c r="B652" s="3"/>
      <c r="C652" s="3"/>
      <c r="D652" s="3"/>
      <c r="E652" s="562"/>
      <c r="F652" s="562"/>
      <c r="G652" s="262"/>
      <c r="H652" s="262"/>
      <c r="I652" s="262"/>
      <c r="J652" s="262"/>
      <c r="K652" s="262"/>
      <c r="L652" s="262"/>
      <c r="M652" s="262"/>
    </row>
    <row r="653" spans="1:13" s="40" customFormat="1" x14ac:dyDescent="0.25">
      <c r="A653" s="3"/>
      <c r="B653" s="3"/>
      <c r="C653" s="3"/>
      <c r="D653" s="3"/>
      <c r="E653" s="562"/>
      <c r="F653" s="562"/>
      <c r="G653" s="262"/>
      <c r="H653" s="262"/>
      <c r="I653" s="262"/>
      <c r="J653" s="262"/>
      <c r="K653" s="262"/>
      <c r="L653" s="262"/>
      <c r="M653" s="262"/>
    </row>
    <row r="654" spans="1:13" s="40" customFormat="1" x14ac:dyDescent="0.25">
      <c r="A654" s="3"/>
      <c r="B654" s="3"/>
      <c r="C654" s="3"/>
      <c r="D654" s="3"/>
      <c r="E654" s="562"/>
      <c r="F654" s="562"/>
      <c r="G654" s="262"/>
      <c r="H654" s="262"/>
      <c r="I654" s="262"/>
      <c r="J654" s="262"/>
      <c r="K654" s="262"/>
      <c r="L654" s="262"/>
      <c r="M654" s="262"/>
    </row>
    <row r="655" spans="1:13" s="40" customFormat="1" x14ac:dyDescent="0.25">
      <c r="A655" s="3"/>
      <c r="B655" s="3"/>
      <c r="C655" s="3"/>
      <c r="D655" s="3"/>
      <c r="E655" s="562"/>
      <c r="F655" s="562"/>
      <c r="G655" s="262"/>
      <c r="H655" s="262"/>
      <c r="I655" s="262"/>
      <c r="J655" s="262"/>
      <c r="K655" s="262"/>
      <c r="L655" s="262"/>
      <c r="M655" s="262"/>
    </row>
    <row r="656" spans="1:13" s="40" customFormat="1" x14ac:dyDescent="0.25">
      <c r="A656" s="3"/>
      <c r="B656" s="3"/>
      <c r="C656" s="3"/>
      <c r="D656" s="3"/>
      <c r="E656" s="562"/>
      <c r="F656" s="562"/>
      <c r="G656" s="262"/>
      <c r="H656" s="262"/>
      <c r="I656" s="262"/>
      <c r="J656" s="262"/>
      <c r="K656" s="262"/>
      <c r="L656" s="262"/>
      <c r="M656" s="262"/>
    </row>
    <row r="657" spans="1:13" s="40" customFormat="1" x14ac:dyDescent="0.25">
      <c r="A657" s="3"/>
      <c r="B657" s="3"/>
      <c r="C657" s="3"/>
      <c r="D657" s="3"/>
      <c r="E657" s="562"/>
      <c r="F657" s="562"/>
      <c r="G657" s="262"/>
      <c r="H657" s="262"/>
      <c r="I657" s="262"/>
      <c r="J657" s="262"/>
      <c r="K657" s="262"/>
      <c r="L657" s="262"/>
      <c r="M657" s="262"/>
    </row>
    <row r="658" spans="1:13" s="40" customFormat="1" x14ac:dyDescent="0.25">
      <c r="A658" s="3"/>
      <c r="B658" s="3"/>
      <c r="C658" s="3"/>
      <c r="D658" s="3"/>
      <c r="E658" s="562"/>
      <c r="F658" s="562"/>
      <c r="G658" s="262"/>
      <c r="H658" s="262"/>
      <c r="I658" s="262"/>
      <c r="J658" s="262"/>
      <c r="K658" s="262"/>
      <c r="L658" s="262"/>
      <c r="M658" s="262"/>
    </row>
    <row r="659" spans="1:13" s="40" customFormat="1" x14ac:dyDescent="0.25">
      <c r="A659" s="3"/>
      <c r="B659" s="3"/>
      <c r="C659" s="3"/>
      <c r="D659" s="3"/>
      <c r="E659" s="562"/>
      <c r="F659" s="562"/>
      <c r="G659" s="262"/>
      <c r="H659" s="262"/>
      <c r="I659" s="262"/>
      <c r="J659" s="262"/>
      <c r="K659" s="262"/>
      <c r="L659" s="262"/>
      <c r="M659" s="262"/>
    </row>
    <row r="660" spans="1:13" s="40" customFormat="1" x14ac:dyDescent="0.25">
      <c r="A660" s="3"/>
      <c r="B660" s="3"/>
      <c r="C660" s="3"/>
      <c r="D660" s="3"/>
      <c r="E660" s="562"/>
      <c r="F660" s="562"/>
      <c r="G660" s="262"/>
      <c r="H660" s="262"/>
      <c r="I660" s="262"/>
      <c r="J660" s="262"/>
      <c r="K660" s="262"/>
      <c r="L660" s="262"/>
      <c r="M660" s="262"/>
    </row>
    <row r="661" spans="1:13" s="40" customFormat="1" x14ac:dyDescent="0.25">
      <c r="A661" s="3"/>
      <c r="B661" s="3"/>
      <c r="C661" s="3"/>
      <c r="D661" s="3"/>
      <c r="E661" s="562"/>
      <c r="F661" s="562"/>
      <c r="G661" s="262"/>
      <c r="H661" s="262"/>
      <c r="I661" s="262"/>
      <c r="J661" s="262"/>
      <c r="K661" s="262"/>
      <c r="L661" s="262"/>
      <c r="M661" s="262"/>
    </row>
    <row r="662" spans="1:13" s="40" customFormat="1" x14ac:dyDescent="0.25">
      <c r="A662" s="3"/>
      <c r="B662" s="3"/>
      <c r="C662" s="3"/>
      <c r="D662" s="3"/>
      <c r="E662" s="562"/>
      <c r="F662" s="562"/>
      <c r="G662" s="262"/>
      <c r="H662" s="262"/>
      <c r="I662" s="262"/>
      <c r="J662" s="262"/>
      <c r="K662" s="262"/>
      <c r="L662" s="262"/>
      <c r="M662" s="262"/>
    </row>
    <row r="663" spans="1:13" s="40" customFormat="1" x14ac:dyDescent="0.25">
      <c r="A663" s="3"/>
      <c r="B663" s="3"/>
      <c r="C663" s="3"/>
      <c r="D663" s="3"/>
      <c r="E663" s="562"/>
      <c r="F663" s="562"/>
      <c r="G663" s="262"/>
      <c r="H663" s="262"/>
      <c r="I663" s="262"/>
      <c r="J663" s="262"/>
      <c r="K663" s="262"/>
      <c r="L663" s="262"/>
      <c r="M663" s="262"/>
    </row>
    <row r="664" spans="1:13" s="40" customFormat="1" x14ac:dyDescent="0.25">
      <c r="A664" s="3"/>
      <c r="B664" s="3"/>
      <c r="C664" s="3"/>
      <c r="D664" s="3"/>
      <c r="E664" s="562"/>
      <c r="F664" s="562"/>
      <c r="G664" s="262"/>
      <c r="H664" s="262"/>
      <c r="I664" s="262"/>
      <c r="J664" s="262"/>
      <c r="K664" s="262"/>
      <c r="L664" s="262"/>
      <c r="M664" s="262"/>
    </row>
    <row r="665" spans="1:13" s="40" customFormat="1" x14ac:dyDescent="0.25">
      <c r="A665" s="3"/>
      <c r="B665" s="3"/>
      <c r="C665" s="3"/>
      <c r="D665" s="3"/>
      <c r="E665" s="562"/>
      <c r="F665" s="562"/>
      <c r="G665" s="262"/>
      <c r="H665" s="262"/>
      <c r="I665" s="262"/>
      <c r="J665" s="262"/>
      <c r="K665" s="262"/>
      <c r="L665" s="262"/>
      <c r="M665" s="262"/>
    </row>
    <row r="666" spans="1:13" s="40" customFormat="1" x14ac:dyDescent="0.25">
      <c r="A666" s="3"/>
      <c r="B666" s="3"/>
      <c r="C666" s="3"/>
      <c r="D666" s="3"/>
      <c r="E666" s="562"/>
      <c r="F666" s="562"/>
      <c r="G666" s="262"/>
      <c r="H666" s="262"/>
      <c r="I666" s="262"/>
      <c r="J666" s="262"/>
      <c r="K666" s="262"/>
      <c r="L666" s="262"/>
      <c r="M666" s="262"/>
    </row>
    <row r="667" spans="1:13" s="40" customFormat="1" x14ac:dyDescent="0.25">
      <c r="A667" s="3"/>
      <c r="B667" s="3"/>
      <c r="C667" s="3"/>
      <c r="D667" s="3"/>
      <c r="E667" s="562"/>
      <c r="F667" s="562"/>
      <c r="G667" s="262"/>
      <c r="H667" s="262"/>
      <c r="I667" s="262"/>
      <c r="J667" s="262"/>
      <c r="K667" s="262"/>
      <c r="L667" s="262"/>
      <c r="M667" s="262"/>
    </row>
    <row r="668" spans="1:13" s="40" customFormat="1" x14ac:dyDescent="0.25">
      <c r="A668" s="3"/>
      <c r="B668" s="3"/>
      <c r="C668" s="3"/>
      <c r="D668" s="3"/>
      <c r="E668" s="562"/>
      <c r="F668" s="562"/>
      <c r="G668" s="262"/>
      <c r="H668" s="262"/>
      <c r="I668" s="262"/>
      <c r="J668" s="262"/>
      <c r="K668" s="262"/>
      <c r="L668" s="262"/>
      <c r="M668" s="262"/>
    </row>
    <row r="669" spans="1:13" s="40" customFormat="1" x14ac:dyDescent="0.25">
      <c r="A669" s="3"/>
      <c r="B669" s="3"/>
      <c r="C669" s="3"/>
      <c r="D669" s="3"/>
      <c r="E669" s="562"/>
      <c r="F669" s="562"/>
      <c r="G669" s="262"/>
      <c r="H669" s="262"/>
      <c r="I669" s="262"/>
      <c r="J669" s="262"/>
      <c r="K669" s="262"/>
      <c r="L669" s="262"/>
      <c r="M669" s="262"/>
    </row>
    <row r="670" spans="1:13" s="40" customFormat="1" x14ac:dyDescent="0.25">
      <c r="A670" s="3"/>
      <c r="B670" s="3"/>
      <c r="C670" s="3"/>
      <c r="D670" s="3"/>
      <c r="E670" s="562"/>
      <c r="F670" s="562"/>
      <c r="G670" s="262"/>
      <c r="H670" s="262"/>
      <c r="I670" s="262"/>
      <c r="J670" s="262"/>
      <c r="K670" s="262"/>
      <c r="L670" s="262"/>
      <c r="M670" s="262"/>
    </row>
    <row r="671" spans="1:13" s="40" customFormat="1" x14ac:dyDescent="0.25">
      <c r="A671" s="3"/>
      <c r="B671" s="3"/>
      <c r="C671" s="3"/>
      <c r="D671" s="3"/>
      <c r="E671" s="562"/>
      <c r="F671" s="562"/>
      <c r="G671" s="262"/>
      <c r="H671" s="262"/>
      <c r="I671" s="262"/>
      <c r="J671" s="262"/>
      <c r="K671" s="262"/>
      <c r="L671" s="262"/>
      <c r="M671" s="262"/>
    </row>
    <row r="672" spans="1:13" s="40" customFormat="1" x14ac:dyDescent="0.25">
      <c r="A672" s="3"/>
      <c r="B672" s="3"/>
      <c r="C672" s="3"/>
      <c r="D672" s="3"/>
      <c r="E672" s="562"/>
      <c r="F672" s="562"/>
      <c r="G672" s="262"/>
      <c r="H672" s="262"/>
      <c r="I672" s="262"/>
      <c r="J672" s="262"/>
      <c r="K672" s="262"/>
      <c r="L672" s="262"/>
      <c r="M672" s="262"/>
    </row>
    <row r="673" spans="1:13" s="40" customFormat="1" x14ac:dyDescent="0.25">
      <c r="A673" s="3"/>
      <c r="B673" s="3"/>
      <c r="C673" s="3"/>
      <c r="D673" s="3"/>
      <c r="E673" s="562"/>
      <c r="F673" s="562"/>
      <c r="G673" s="262"/>
      <c r="H673" s="262"/>
      <c r="I673" s="262"/>
      <c r="J673" s="262"/>
      <c r="K673" s="262"/>
      <c r="L673" s="262"/>
      <c r="M673" s="262"/>
    </row>
    <row r="674" spans="1:13" s="40" customFormat="1" x14ac:dyDescent="0.25">
      <c r="A674" s="3"/>
      <c r="B674" s="3"/>
      <c r="C674" s="3"/>
      <c r="D674" s="3"/>
      <c r="E674" s="562"/>
      <c r="F674" s="562"/>
      <c r="G674" s="262"/>
      <c r="H674" s="262"/>
      <c r="I674" s="262"/>
      <c r="J674" s="262"/>
      <c r="K674" s="262"/>
      <c r="L674" s="262"/>
      <c r="M674" s="262"/>
    </row>
    <row r="675" spans="1:13" s="40" customFormat="1" x14ac:dyDescent="0.25">
      <c r="A675" s="3"/>
      <c r="B675" s="3"/>
      <c r="C675" s="3"/>
      <c r="D675" s="3"/>
      <c r="E675" s="562"/>
      <c r="F675" s="562"/>
      <c r="G675" s="262"/>
      <c r="H675" s="262"/>
      <c r="I675" s="262"/>
      <c r="J675" s="262"/>
      <c r="K675" s="262"/>
      <c r="L675" s="262"/>
      <c r="M675" s="262"/>
    </row>
    <row r="676" spans="1:13" s="40" customFormat="1" x14ac:dyDescent="0.25">
      <c r="A676" s="3"/>
      <c r="B676" s="3"/>
      <c r="C676" s="3"/>
      <c r="D676" s="3"/>
      <c r="E676" s="562"/>
      <c r="F676" s="562"/>
      <c r="G676" s="262"/>
      <c r="H676" s="262"/>
      <c r="I676" s="262"/>
      <c r="J676" s="262"/>
      <c r="K676" s="262"/>
      <c r="L676" s="262"/>
      <c r="M676" s="262"/>
    </row>
    <row r="677" spans="1:13" s="40" customFormat="1" x14ac:dyDescent="0.25">
      <c r="A677" s="3"/>
      <c r="B677" s="3"/>
      <c r="C677" s="3"/>
      <c r="D677" s="3"/>
      <c r="E677" s="562"/>
      <c r="F677" s="562"/>
      <c r="G677" s="262"/>
      <c r="H677" s="262"/>
      <c r="I677" s="262"/>
      <c r="J677" s="262"/>
      <c r="K677" s="262"/>
      <c r="L677" s="262"/>
      <c r="M677" s="262"/>
    </row>
    <row r="678" spans="1:13" s="40" customFormat="1" x14ac:dyDescent="0.25">
      <c r="A678" s="3"/>
      <c r="B678" s="3"/>
      <c r="C678" s="3"/>
      <c r="D678" s="3"/>
      <c r="E678" s="562"/>
      <c r="F678" s="562"/>
      <c r="G678" s="262"/>
      <c r="H678" s="262"/>
      <c r="I678" s="262"/>
      <c r="J678" s="262"/>
      <c r="K678" s="262"/>
      <c r="L678" s="262"/>
      <c r="M678" s="262"/>
    </row>
    <row r="679" spans="1:13" s="40" customFormat="1" x14ac:dyDescent="0.25">
      <c r="A679" s="3"/>
      <c r="B679" s="3"/>
      <c r="C679" s="3"/>
      <c r="D679" s="3"/>
      <c r="E679" s="562"/>
      <c r="F679" s="562"/>
      <c r="G679" s="262"/>
      <c r="H679" s="262"/>
      <c r="I679" s="262"/>
      <c r="J679" s="262"/>
      <c r="K679" s="262"/>
      <c r="L679" s="262"/>
      <c r="M679" s="262"/>
    </row>
    <row r="680" spans="1:13" s="40" customFormat="1" x14ac:dyDescent="0.25">
      <c r="A680" s="3"/>
      <c r="B680" s="3"/>
      <c r="C680" s="3"/>
      <c r="D680" s="3"/>
      <c r="E680" s="562"/>
      <c r="F680" s="562"/>
      <c r="G680" s="262"/>
      <c r="H680" s="262"/>
      <c r="I680" s="262"/>
      <c r="J680" s="262"/>
      <c r="K680" s="262"/>
      <c r="L680" s="262"/>
      <c r="M680" s="262"/>
    </row>
    <row r="681" spans="1:13" s="40" customFormat="1" x14ac:dyDescent="0.25">
      <c r="A681" s="3"/>
      <c r="B681" s="3"/>
      <c r="C681" s="3"/>
      <c r="D681" s="3"/>
      <c r="E681" s="562"/>
      <c r="F681" s="562"/>
      <c r="G681" s="262"/>
      <c r="H681" s="262"/>
      <c r="I681" s="262"/>
      <c r="J681" s="262"/>
      <c r="K681" s="262"/>
      <c r="L681" s="262"/>
      <c r="M681" s="262"/>
    </row>
    <row r="682" spans="1:13" s="40" customFormat="1" x14ac:dyDescent="0.25">
      <c r="A682" s="3"/>
      <c r="B682" s="3"/>
      <c r="C682" s="3"/>
      <c r="D682" s="3"/>
      <c r="E682" s="562"/>
      <c r="F682" s="562"/>
      <c r="G682" s="262"/>
      <c r="H682" s="262"/>
      <c r="I682" s="262"/>
      <c r="J682" s="262"/>
      <c r="K682" s="262"/>
      <c r="L682" s="262"/>
      <c r="M682" s="262"/>
    </row>
    <row r="683" spans="1:13" s="40" customFormat="1" x14ac:dyDescent="0.25">
      <c r="A683" s="3"/>
      <c r="B683" s="3"/>
      <c r="C683" s="3"/>
      <c r="D683" s="3"/>
      <c r="E683" s="562"/>
      <c r="F683" s="562"/>
      <c r="G683" s="262"/>
      <c r="H683" s="262"/>
      <c r="I683" s="262"/>
      <c r="J683" s="262"/>
      <c r="K683" s="262"/>
      <c r="L683" s="262"/>
      <c r="M683" s="262"/>
    </row>
    <row r="684" spans="1:13" s="40" customFormat="1" x14ac:dyDescent="0.25">
      <c r="A684" s="3"/>
      <c r="B684" s="3"/>
      <c r="C684" s="3"/>
      <c r="D684" s="3"/>
      <c r="E684" s="562"/>
      <c r="F684" s="562"/>
      <c r="G684" s="262"/>
      <c r="H684" s="262"/>
      <c r="I684" s="262"/>
      <c r="J684" s="262"/>
      <c r="K684" s="262"/>
      <c r="L684" s="262"/>
      <c r="M684" s="262"/>
    </row>
    <row r="685" spans="1:13" s="40" customFormat="1" x14ac:dyDescent="0.25">
      <c r="A685" s="3"/>
      <c r="B685" s="3"/>
      <c r="C685" s="3"/>
      <c r="D685" s="3"/>
      <c r="E685" s="562"/>
      <c r="F685" s="562"/>
      <c r="G685" s="262"/>
      <c r="H685" s="262"/>
      <c r="I685" s="262"/>
      <c r="J685" s="262"/>
      <c r="K685" s="262"/>
      <c r="L685" s="262"/>
      <c r="M685" s="262"/>
    </row>
    <row r="686" spans="1:13" s="40" customFormat="1" x14ac:dyDescent="0.25">
      <c r="A686" s="3"/>
      <c r="B686" s="3"/>
      <c r="C686" s="3"/>
      <c r="D686" s="3"/>
      <c r="E686" s="562"/>
      <c r="F686" s="562"/>
      <c r="G686" s="262"/>
      <c r="H686" s="262"/>
      <c r="I686" s="262"/>
      <c r="J686" s="262"/>
      <c r="K686" s="262"/>
      <c r="L686" s="262"/>
      <c r="M686" s="262"/>
    </row>
    <row r="687" spans="1:13" s="40" customFormat="1" x14ac:dyDescent="0.25">
      <c r="A687" s="3"/>
      <c r="B687" s="3"/>
      <c r="C687" s="3"/>
      <c r="D687" s="3"/>
      <c r="E687" s="562"/>
      <c r="F687" s="562"/>
      <c r="G687" s="262"/>
      <c r="H687" s="262"/>
      <c r="I687" s="262"/>
      <c r="J687" s="262"/>
      <c r="K687" s="262"/>
      <c r="L687" s="262"/>
      <c r="M687" s="262"/>
    </row>
    <row r="688" spans="1:13" s="40" customFormat="1" x14ac:dyDescent="0.25">
      <c r="A688" s="3"/>
      <c r="B688" s="3"/>
      <c r="C688" s="3"/>
      <c r="D688" s="3"/>
      <c r="E688" s="562"/>
      <c r="F688" s="562"/>
      <c r="G688" s="262"/>
      <c r="H688" s="262"/>
      <c r="I688" s="262"/>
      <c r="J688" s="262"/>
      <c r="K688" s="262"/>
      <c r="L688" s="262"/>
      <c r="M688" s="262"/>
    </row>
    <row r="689" spans="1:13" s="40" customFormat="1" x14ac:dyDescent="0.25">
      <c r="A689" s="3"/>
      <c r="B689" s="3"/>
      <c r="C689" s="3"/>
      <c r="D689" s="3"/>
      <c r="E689" s="562"/>
      <c r="F689" s="562"/>
      <c r="G689" s="262"/>
      <c r="H689" s="262"/>
      <c r="I689" s="262"/>
      <c r="J689" s="262"/>
      <c r="K689" s="262"/>
      <c r="L689" s="262"/>
      <c r="M689" s="262"/>
    </row>
    <row r="690" spans="1:13" s="40" customFormat="1" x14ac:dyDescent="0.25">
      <c r="A690" s="3"/>
      <c r="B690" s="3"/>
      <c r="C690" s="3"/>
      <c r="D690" s="3"/>
      <c r="E690" s="562"/>
      <c r="F690" s="562"/>
      <c r="G690" s="262"/>
      <c r="H690" s="262"/>
      <c r="I690" s="262"/>
      <c r="J690" s="262"/>
      <c r="K690" s="262"/>
      <c r="L690" s="262"/>
      <c r="M690" s="262"/>
    </row>
    <row r="691" spans="1:13" s="40" customFormat="1" x14ac:dyDescent="0.25">
      <c r="A691" s="3"/>
      <c r="B691" s="3"/>
      <c r="C691" s="3"/>
      <c r="D691" s="3"/>
      <c r="E691" s="562"/>
      <c r="F691" s="562"/>
      <c r="G691" s="262"/>
      <c r="H691" s="262"/>
      <c r="I691" s="262"/>
      <c r="J691" s="262"/>
      <c r="K691" s="262"/>
      <c r="L691" s="262"/>
      <c r="M691" s="262"/>
    </row>
    <row r="692" spans="1:13" s="40" customFormat="1" x14ac:dyDescent="0.25">
      <c r="A692" s="3"/>
      <c r="B692" s="3"/>
      <c r="C692" s="3"/>
      <c r="D692" s="3"/>
      <c r="E692" s="562"/>
      <c r="F692" s="562"/>
      <c r="G692" s="262"/>
      <c r="H692" s="262"/>
      <c r="I692" s="262"/>
      <c r="J692" s="262"/>
      <c r="K692" s="262"/>
      <c r="L692" s="262"/>
      <c r="M692" s="262"/>
    </row>
    <row r="693" spans="1:13" s="40" customFormat="1" x14ac:dyDescent="0.25">
      <c r="A693" s="3"/>
      <c r="B693" s="3"/>
      <c r="C693" s="3"/>
      <c r="D693" s="3"/>
      <c r="E693" s="562"/>
      <c r="F693" s="562"/>
      <c r="G693" s="262"/>
      <c r="H693" s="262"/>
      <c r="I693" s="262"/>
      <c r="J693" s="262"/>
      <c r="K693" s="262"/>
      <c r="L693" s="262"/>
      <c r="M693" s="262"/>
    </row>
    <row r="694" spans="1:13" s="40" customFormat="1" x14ac:dyDescent="0.25">
      <c r="A694" s="3"/>
      <c r="B694" s="3"/>
      <c r="C694" s="3"/>
      <c r="D694" s="3"/>
      <c r="E694" s="562"/>
      <c r="F694" s="562"/>
      <c r="G694" s="262"/>
      <c r="H694" s="262"/>
      <c r="I694" s="262"/>
      <c r="J694" s="262"/>
      <c r="K694" s="262"/>
      <c r="L694" s="262"/>
      <c r="M694" s="262"/>
    </row>
    <row r="695" spans="1:13" s="40" customFormat="1" x14ac:dyDescent="0.25">
      <c r="A695" s="3"/>
      <c r="B695" s="3"/>
      <c r="C695" s="3"/>
      <c r="D695" s="3"/>
      <c r="E695" s="562"/>
      <c r="F695" s="562"/>
      <c r="G695" s="262"/>
      <c r="H695" s="262"/>
      <c r="I695" s="262"/>
      <c r="J695" s="262"/>
      <c r="K695" s="262"/>
      <c r="L695" s="262"/>
      <c r="M695" s="262"/>
    </row>
    <row r="696" spans="1:13" s="40" customFormat="1" x14ac:dyDescent="0.25">
      <c r="A696" s="3"/>
      <c r="B696" s="3"/>
      <c r="C696" s="3"/>
      <c r="D696" s="3"/>
      <c r="E696" s="562"/>
      <c r="F696" s="562"/>
      <c r="G696" s="262"/>
      <c r="H696" s="262"/>
      <c r="I696" s="262"/>
      <c r="J696" s="262"/>
      <c r="K696" s="262"/>
      <c r="L696" s="262"/>
      <c r="M696" s="262"/>
    </row>
    <row r="697" spans="1:13" s="40" customFormat="1" x14ac:dyDescent="0.25">
      <c r="A697" s="3"/>
      <c r="B697" s="3"/>
      <c r="C697" s="3"/>
      <c r="D697" s="3"/>
      <c r="E697" s="562"/>
      <c r="F697" s="562"/>
      <c r="G697" s="262"/>
      <c r="H697" s="262"/>
      <c r="I697" s="262"/>
      <c r="J697" s="262"/>
      <c r="K697" s="262"/>
      <c r="L697" s="262"/>
      <c r="M697" s="262"/>
    </row>
    <row r="698" spans="1:13" s="40" customFormat="1" x14ac:dyDescent="0.25">
      <c r="A698" s="3"/>
      <c r="B698" s="3"/>
      <c r="C698" s="3"/>
      <c r="D698" s="3"/>
      <c r="E698" s="562"/>
      <c r="F698" s="562"/>
      <c r="G698" s="262"/>
      <c r="H698" s="262"/>
      <c r="I698" s="262"/>
      <c r="J698" s="262"/>
      <c r="K698" s="262"/>
      <c r="L698" s="262"/>
      <c r="M698" s="262"/>
    </row>
    <row r="699" spans="1:13" s="40" customFormat="1" x14ac:dyDescent="0.25">
      <c r="A699" s="3"/>
      <c r="B699" s="3"/>
      <c r="C699" s="3"/>
      <c r="D699" s="3"/>
      <c r="E699" s="562"/>
      <c r="F699" s="562"/>
      <c r="G699" s="262"/>
      <c r="H699" s="262"/>
      <c r="I699" s="262"/>
      <c r="J699" s="262"/>
      <c r="K699" s="262"/>
      <c r="L699" s="262"/>
      <c r="M699" s="262"/>
    </row>
    <row r="700" spans="1:13" s="40" customFormat="1" x14ac:dyDescent="0.25">
      <c r="A700" s="3"/>
      <c r="B700" s="3"/>
      <c r="C700" s="3"/>
      <c r="D700" s="3"/>
      <c r="E700" s="562"/>
      <c r="F700" s="562"/>
      <c r="G700" s="262"/>
      <c r="H700" s="262"/>
      <c r="I700" s="262"/>
      <c r="J700" s="262"/>
      <c r="K700" s="262"/>
      <c r="L700" s="262"/>
      <c r="M700" s="262"/>
    </row>
    <row r="701" spans="1:13" s="40" customFormat="1" x14ac:dyDescent="0.25">
      <c r="A701" s="3"/>
      <c r="B701" s="3"/>
      <c r="C701" s="3"/>
      <c r="D701" s="3"/>
      <c r="E701" s="562"/>
      <c r="F701" s="562"/>
      <c r="G701" s="262"/>
      <c r="H701" s="262"/>
      <c r="I701" s="262"/>
      <c r="J701" s="262"/>
      <c r="K701" s="262"/>
      <c r="L701" s="262"/>
      <c r="M701" s="262"/>
    </row>
    <row r="702" spans="1:13" s="40" customFormat="1" x14ac:dyDescent="0.25">
      <c r="A702" s="3"/>
      <c r="B702" s="3"/>
      <c r="C702" s="3"/>
      <c r="D702" s="3"/>
      <c r="E702" s="562"/>
      <c r="F702" s="562"/>
      <c r="G702" s="262"/>
      <c r="H702" s="262"/>
      <c r="I702" s="262"/>
      <c r="J702" s="262"/>
      <c r="K702" s="262"/>
      <c r="L702" s="262"/>
      <c r="M702" s="262"/>
    </row>
    <row r="703" spans="1:13" s="40" customFormat="1" x14ac:dyDescent="0.25">
      <c r="A703" s="3"/>
      <c r="B703" s="3"/>
      <c r="C703" s="3"/>
      <c r="D703" s="3"/>
      <c r="E703" s="562"/>
      <c r="F703" s="562"/>
      <c r="G703" s="262"/>
      <c r="H703" s="262"/>
      <c r="I703" s="262"/>
      <c r="J703" s="262"/>
      <c r="K703" s="262"/>
      <c r="L703" s="262"/>
      <c r="M703" s="262"/>
    </row>
    <row r="704" spans="1:13" s="40" customFormat="1" x14ac:dyDescent="0.25">
      <c r="A704" s="3"/>
      <c r="B704" s="3"/>
      <c r="C704" s="3"/>
      <c r="D704" s="3"/>
      <c r="E704" s="562"/>
      <c r="F704" s="562"/>
      <c r="G704" s="262"/>
      <c r="H704" s="262"/>
      <c r="I704" s="262"/>
      <c r="J704" s="262"/>
      <c r="K704" s="262"/>
      <c r="L704" s="262"/>
      <c r="M704" s="262"/>
    </row>
    <row r="705" spans="1:13" s="40" customFormat="1" x14ac:dyDescent="0.25">
      <c r="A705" s="3"/>
      <c r="B705" s="3"/>
      <c r="C705" s="3"/>
      <c r="D705" s="3"/>
      <c r="E705" s="562"/>
      <c r="F705" s="562"/>
      <c r="G705" s="262"/>
      <c r="H705" s="262"/>
      <c r="I705" s="262"/>
      <c r="J705" s="262"/>
      <c r="K705" s="262"/>
      <c r="L705" s="262"/>
      <c r="M705" s="262"/>
    </row>
    <row r="706" spans="1:13" s="40" customFormat="1" x14ac:dyDescent="0.25">
      <c r="A706" s="3"/>
      <c r="B706" s="3"/>
      <c r="C706" s="3"/>
      <c r="D706" s="3"/>
      <c r="E706" s="562"/>
      <c r="F706" s="562"/>
      <c r="G706" s="262"/>
      <c r="H706" s="262"/>
      <c r="I706" s="262"/>
      <c r="J706" s="262"/>
      <c r="K706" s="262"/>
      <c r="L706" s="262"/>
      <c r="M706" s="262"/>
    </row>
    <row r="707" spans="1:13" s="40" customFormat="1" x14ac:dyDescent="0.25">
      <c r="A707" s="3"/>
      <c r="B707" s="3"/>
      <c r="C707" s="3"/>
      <c r="D707" s="3"/>
      <c r="E707" s="562"/>
      <c r="F707" s="562"/>
      <c r="G707" s="262"/>
      <c r="H707" s="262"/>
      <c r="I707" s="262"/>
      <c r="J707" s="262"/>
      <c r="K707" s="262"/>
      <c r="L707" s="262"/>
      <c r="M707" s="262"/>
    </row>
    <row r="708" spans="1:13" s="40" customFormat="1" x14ac:dyDescent="0.25">
      <c r="A708" s="3"/>
      <c r="B708" s="3"/>
      <c r="C708" s="3"/>
      <c r="D708" s="3"/>
      <c r="E708" s="562"/>
      <c r="F708" s="562"/>
      <c r="G708" s="262"/>
      <c r="H708" s="262"/>
      <c r="I708" s="262"/>
      <c r="J708" s="262"/>
      <c r="K708" s="262"/>
      <c r="L708" s="262"/>
      <c r="M708" s="262"/>
    </row>
    <row r="709" spans="1:13" s="40" customFormat="1" x14ac:dyDescent="0.25">
      <c r="A709" s="3"/>
      <c r="B709" s="3"/>
      <c r="C709" s="3"/>
      <c r="D709" s="3"/>
      <c r="E709" s="562"/>
      <c r="F709" s="562"/>
      <c r="G709" s="262"/>
      <c r="H709" s="262"/>
      <c r="I709" s="262"/>
      <c r="J709" s="262"/>
      <c r="K709" s="262"/>
      <c r="L709" s="262"/>
      <c r="M709" s="262"/>
    </row>
    <row r="710" spans="1:13" s="40" customFormat="1" x14ac:dyDescent="0.25">
      <c r="A710" s="3"/>
      <c r="B710" s="3"/>
      <c r="C710" s="3"/>
      <c r="D710" s="3"/>
      <c r="E710" s="562"/>
      <c r="F710" s="562"/>
      <c r="G710" s="262"/>
      <c r="H710" s="262"/>
      <c r="I710" s="262"/>
      <c r="J710" s="262"/>
      <c r="K710" s="262"/>
      <c r="L710" s="262"/>
      <c r="M710" s="262"/>
    </row>
    <row r="711" spans="1:13" s="40" customFormat="1" x14ac:dyDescent="0.25">
      <c r="A711" s="3"/>
      <c r="B711" s="3"/>
      <c r="C711" s="3"/>
      <c r="D711" s="3"/>
      <c r="E711" s="562"/>
      <c r="F711" s="562"/>
      <c r="G711" s="262"/>
      <c r="H711" s="262"/>
      <c r="I711" s="262"/>
      <c r="J711" s="262"/>
      <c r="K711" s="262"/>
      <c r="L711" s="262"/>
      <c r="M711" s="262"/>
    </row>
    <row r="712" spans="1:13" s="40" customFormat="1" x14ac:dyDescent="0.25">
      <c r="A712" s="3"/>
      <c r="B712" s="3"/>
      <c r="C712" s="3"/>
      <c r="D712" s="3"/>
      <c r="E712" s="562"/>
      <c r="F712" s="562"/>
      <c r="G712" s="262"/>
      <c r="H712" s="262"/>
      <c r="I712" s="262"/>
      <c r="J712" s="262"/>
      <c r="K712" s="262"/>
      <c r="L712" s="262"/>
      <c r="M712" s="262"/>
    </row>
    <row r="713" spans="1:13" s="40" customFormat="1" x14ac:dyDescent="0.25">
      <c r="A713" s="3"/>
      <c r="B713" s="3"/>
      <c r="C713" s="3"/>
      <c r="D713" s="3"/>
      <c r="E713" s="562"/>
      <c r="F713" s="562"/>
      <c r="G713" s="262"/>
      <c r="H713" s="262"/>
      <c r="I713" s="262"/>
      <c r="J713" s="262"/>
      <c r="K713" s="262"/>
      <c r="L713" s="262"/>
      <c r="M713" s="262"/>
    </row>
    <row r="714" spans="1:13" s="40" customFormat="1" x14ac:dyDescent="0.25">
      <c r="A714" s="3"/>
      <c r="B714" s="3"/>
      <c r="C714" s="3"/>
      <c r="D714" s="3"/>
      <c r="E714" s="562"/>
      <c r="F714" s="562"/>
      <c r="G714" s="262"/>
      <c r="H714" s="262"/>
      <c r="I714" s="262"/>
      <c r="J714" s="262"/>
      <c r="K714" s="262"/>
      <c r="L714" s="262"/>
      <c r="M714" s="262"/>
    </row>
    <row r="715" spans="1:13" s="40" customFormat="1" x14ac:dyDescent="0.25">
      <c r="A715" s="3"/>
      <c r="B715" s="3"/>
      <c r="C715" s="3"/>
      <c r="D715" s="3"/>
      <c r="E715" s="562"/>
      <c r="F715" s="562"/>
      <c r="G715" s="262"/>
      <c r="H715" s="262"/>
      <c r="I715" s="262"/>
      <c r="J715" s="262"/>
      <c r="K715" s="262"/>
      <c r="L715" s="262"/>
      <c r="M715" s="262"/>
    </row>
    <row r="716" spans="1:13" s="40" customFormat="1" x14ac:dyDescent="0.25">
      <c r="A716" s="3"/>
      <c r="B716" s="3"/>
      <c r="C716" s="3"/>
      <c r="D716" s="3"/>
      <c r="E716" s="562"/>
      <c r="F716" s="562"/>
      <c r="G716" s="262"/>
      <c r="H716" s="262"/>
      <c r="I716" s="262"/>
      <c r="J716" s="262"/>
      <c r="K716" s="262"/>
      <c r="L716" s="262"/>
      <c r="M716" s="262"/>
    </row>
    <row r="717" spans="1:13" s="40" customFormat="1" x14ac:dyDescent="0.25">
      <c r="A717" s="3"/>
      <c r="B717" s="3"/>
      <c r="C717" s="3"/>
      <c r="D717" s="3"/>
      <c r="E717" s="562"/>
      <c r="F717" s="562"/>
      <c r="G717" s="262"/>
      <c r="H717" s="262"/>
      <c r="I717" s="262"/>
      <c r="J717" s="262"/>
      <c r="K717" s="262"/>
      <c r="L717" s="262"/>
      <c r="M717" s="262"/>
    </row>
    <row r="718" spans="1:13" s="40" customFormat="1" x14ac:dyDescent="0.25">
      <c r="A718" s="3"/>
      <c r="B718" s="3"/>
      <c r="C718" s="3"/>
      <c r="D718" s="3"/>
      <c r="E718" s="562"/>
      <c r="F718" s="562"/>
      <c r="G718" s="262"/>
      <c r="H718" s="262"/>
      <c r="I718" s="262"/>
      <c r="J718" s="262"/>
      <c r="K718" s="262"/>
      <c r="L718" s="262"/>
      <c r="M718" s="262"/>
    </row>
    <row r="719" spans="1:13" s="40" customFormat="1" x14ac:dyDescent="0.25">
      <c r="A719" s="3"/>
      <c r="B719" s="3"/>
      <c r="C719" s="3"/>
      <c r="D719" s="3"/>
      <c r="E719" s="562"/>
      <c r="F719" s="562"/>
      <c r="G719" s="262"/>
      <c r="H719" s="262"/>
      <c r="I719" s="262"/>
      <c r="J719" s="262"/>
      <c r="K719" s="262"/>
      <c r="L719" s="262"/>
      <c r="M719" s="262"/>
    </row>
    <row r="720" spans="1:13" s="40" customFormat="1" x14ac:dyDescent="0.25">
      <c r="A720" s="3"/>
      <c r="B720" s="3"/>
      <c r="C720" s="3"/>
      <c r="D720" s="3"/>
      <c r="E720" s="562"/>
      <c r="F720" s="562"/>
      <c r="G720" s="262"/>
      <c r="H720" s="262"/>
      <c r="I720" s="262"/>
      <c r="J720" s="262"/>
      <c r="K720" s="262"/>
      <c r="L720" s="262"/>
      <c r="M720" s="262"/>
    </row>
    <row r="721" spans="1:13" s="40" customFormat="1" x14ac:dyDescent="0.25">
      <c r="A721" s="3"/>
      <c r="B721" s="3"/>
      <c r="C721" s="3"/>
      <c r="D721" s="3"/>
      <c r="E721" s="562"/>
      <c r="F721" s="562"/>
      <c r="G721" s="262"/>
      <c r="H721" s="262"/>
      <c r="I721" s="262"/>
      <c r="J721" s="262"/>
      <c r="K721" s="262"/>
      <c r="L721" s="262"/>
      <c r="M721" s="262"/>
    </row>
    <row r="722" spans="1:13" s="40" customFormat="1" x14ac:dyDescent="0.25">
      <c r="A722" s="3"/>
      <c r="B722" s="3"/>
      <c r="C722" s="3"/>
      <c r="D722" s="3"/>
      <c r="E722" s="562"/>
      <c r="F722" s="562"/>
      <c r="G722" s="262"/>
      <c r="H722" s="262"/>
      <c r="I722" s="262"/>
      <c r="J722" s="262"/>
      <c r="K722" s="262"/>
      <c r="L722" s="262"/>
      <c r="M722" s="262"/>
    </row>
    <row r="723" spans="1:13" s="40" customFormat="1" x14ac:dyDescent="0.25">
      <c r="A723" s="3"/>
      <c r="B723" s="3"/>
      <c r="C723" s="3"/>
      <c r="D723" s="3"/>
      <c r="E723" s="562"/>
      <c r="F723" s="562"/>
      <c r="G723" s="262"/>
      <c r="H723" s="262"/>
      <c r="I723" s="262"/>
      <c r="J723" s="262"/>
      <c r="K723" s="262"/>
      <c r="L723" s="262"/>
      <c r="M723" s="262"/>
    </row>
    <row r="724" spans="1:13" s="40" customFormat="1" x14ac:dyDescent="0.25">
      <c r="A724" s="3"/>
      <c r="B724" s="3"/>
      <c r="C724" s="3"/>
      <c r="D724" s="3"/>
      <c r="E724" s="562"/>
      <c r="F724" s="562"/>
      <c r="G724" s="262"/>
      <c r="H724" s="262"/>
      <c r="I724" s="262"/>
      <c r="J724" s="262"/>
      <c r="K724" s="262"/>
      <c r="L724" s="262"/>
      <c r="M724" s="262"/>
    </row>
    <row r="725" spans="1:13" s="40" customFormat="1" x14ac:dyDescent="0.25">
      <c r="A725" s="3"/>
      <c r="B725" s="3"/>
      <c r="C725" s="3"/>
      <c r="D725" s="3"/>
      <c r="E725" s="562"/>
      <c r="F725" s="562"/>
      <c r="G725" s="262"/>
      <c r="H725" s="262"/>
      <c r="I725" s="262"/>
      <c r="J725" s="262"/>
      <c r="K725" s="262"/>
      <c r="L725" s="262"/>
      <c r="M725" s="262"/>
    </row>
    <row r="726" spans="1:13" s="40" customFormat="1" x14ac:dyDescent="0.25">
      <c r="A726" s="3"/>
      <c r="B726" s="3"/>
      <c r="C726" s="3"/>
      <c r="D726" s="3"/>
      <c r="E726" s="562"/>
      <c r="F726" s="562"/>
      <c r="G726" s="262"/>
      <c r="H726" s="262"/>
      <c r="I726" s="262"/>
      <c r="J726" s="262"/>
      <c r="K726" s="262"/>
      <c r="L726" s="262"/>
      <c r="M726" s="262"/>
    </row>
    <row r="727" spans="1:13" s="40" customFormat="1" x14ac:dyDescent="0.25">
      <c r="A727" s="3"/>
      <c r="B727" s="3"/>
      <c r="C727" s="3"/>
      <c r="D727" s="3"/>
      <c r="E727" s="562"/>
      <c r="F727" s="562"/>
      <c r="G727" s="262"/>
      <c r="H727" s="262"/>
      <c r="I727" s="262"/>
      <c r="J727" s="262"/>
      <c r="K727" s="262"/>
      <c r="L727" s="262"/>
      <c r="M727" s="262"/>
    </row>
    <row r="728" spans="1:13" s="40" customFormat="1" x14ac:dyDescent="0.25">
      <c r="A728" s="3"/>
      <c r="B728" s="3"/>
      <c r="C728" s="3"/>
      <c r="D728" s="3"/>
      <c r="E728" s="562"/>
      <c r="F728" s="562"/>
      <c r="G728" s="262"/>
      <c r="H728" s="262"/>
      <c r="I728" s="262"/>
      <c r="J728" s="262"/>
      <c r="K728" s="262"/>
      <c r="L728" s="262"/>
      <c r="M728" s="262"/>
    </row>
    <row r="729" spans="1:13" s="40" customFormat="1" x14ac:dyDescent="0.25">
      <c r="A729" s="3"/>
      <c r="B729" s="3"/>
      <c r="C729" s="3"/>
      <c r="D729" s="3"/>
      <c r="E729" s="562"/>
      <c r="F729" s="562"/>
      <c r="G729" s="262"/>
      <c r="H729" s="262"/>
      <c r="I729" s="262"/>
      <c r="J729" s="262"/>
      <c r="K729" s="262"/>
      <c r="L729" s="262"/>
      <c r="M729" s="262"/>
    </row>
    <row r="730" spans="1:13" s="40" customFormat="1" x14ac:dyDescent="0.25">
      <c r="A730" s="3"/>
      <c r="B730" s="3"/>
      <c r="C730" s="3"/>
      <c r="D730" s="3"/>
      <c r="E730" s="562"/>
      <c r="F730" s="562"/>
      <c r="G730" s="262"/>
      <c r="H730" s="262"/>
      <c r="I730" s="262"/>
      <c r="J730" s="262"/>
      <c r="K730" s="262"/>
      <c r="L730" s="262"/>
      <c r="M730" s="262"/>
    </row>
    <row r="731" spans="1:13" s="40" customFormat="1" x14ac:dyDescent="0.25">
      <c r="A731" s="3"/>
      <c r="B731" s="3"/>
      <c r="C731" s="3"/>
      <c r="D731" s="3"/>
      <c r="E731" s="562"/>
      <c r="F731" s="562"/>
      <c r="G731" s="262"/>
      <c r="H731" s="262"/>
      <c r="I731" s="262"/>
      <c r="J731" s="262"/>
      <c r="K731" s="262"/>
      <c r="L731" s="262"/>
      <c r="M731" s="262"/>
    </row>
    <row r="732" spans="1:13" s="40" customFormat="1" x14ac:dyDescent="0.25">
      <c r="A732" s="3"/>
      <c r="B732" s="3"/>
      <c r="C732" s="3"/>
      <c r="D732" s="3"/>
      <c r="E732" s="562"/>
      <c r="F732" s="562"/>
      <c r="G732" s="262"/>
      <c r="H732" s="262"/>
      <c r="I732" s="262"/>
      <c r="J732" s="262"/>
      <c r="K732" s="262"/>
      <c r="L732" s="262"/>
      <c r="M732" s="262"/>
    </row>
    <row r="733" spans="1:13" s="40" customFormat="1" x14ac:dyDescent="0.25">
      <c r="A733" s="3"/>
      <c r="B733" s="3"/>
      <c r="C733" s="3"/>
      <c r="D733" s="3"/>
      <c r="E733" s="562"/>
      <c r="F733" s="562"/>
      <c r="G733" s="262"/>
      <c r="H733" s="262"/>
      <c r="I733" s="262"/>
      <c r="J733" s="262"/>
      <c r="K733" s="262"/>
      <c r="L733" s="262"/>
      <c r="M733" s="262"/>
    </row>
    <row r="734" spans="1:13" s="40" customFormat="1" x14ac:dyDescent="0.25">
      <c r="A734" s="3"/>
      <c r="B734" s="3"/>
      <c r="C734" s="3"/>
      <c r="D734" s="3"/>
      <c r="E734" s="562"/>
      <c r="F734" s="562"/>
      <c r="G734" s="262"/>
      <c r="H734" s="262"/>
      <c r="I734" s="262"/>
      <c r="J734" s="262"/>
      <c r="K734" s="262"/>
      <c r="L734" s="262"/>
      <c r="M734" s="262"/>
    </row>
    <row r="735" spans="1:13" s="40" customFormat="1" x14ac:dyDescent="0.25">
      <c r="A735" s="3"/>
      <c r="B735" s="3"/>
      <c r="C735" s="3"/>
      <c r="D735" s="3"/>
      <c r="E735" s="562"/>
      <c r="F735" s="562"/>
      <c r="G735" s="262"/>
      <c r="H735" s="262"/>
      <c r="I735" s="262"/>
      <c r="J735" s="262"/>
      <c r="K735" s="262"/>
      <c r="L735" s="262"/>
      <c r="M735" s="262"/>
    </row>
    <row r="736" spans="1:13" s="40" customFormat="1" x14ac:dyDescent="0.25">
      <c r="A736" s="3"/>
      <c r="B736" s="3"/>
      <c r="C736" s="3"/>
      <c r="D736" s="3"/>
      <c r="E736" s="562"/>
      <c r="F736" s="562"/>
      <c r="G736" s="262"/>
      <c r="H736" s="262"/>
      <c r="I736" s="262"/>
      <c r="J736" s="262"/>
      <c r="K736" s="262"/>
      <c r="L736" s="262"/>
      <c r="M736" s="262"/>
    </row>
    <row r="737" spans="1:13" s="40" customFormat="1" x14ac:dyDescent="0.25">
      <c r="A737" s="3"/>
      <c r="B737" s="3"/>
      <c r="C737" s="3"/>
      <c r="D737" s="3"/>
      <c r="E737" s="562"/>
      <c r="F737" s="562"/>
      <c r="G737" s="262"/>
      <c r="H737" s="262"/>
      <c r="I737" s="262"/>
      <c r="J737" s="262"/>
      <c r="K737" s="262"/>
      <c r="L737" s="262"/>
      <c r="M737" s="262"/>
    </row>
    <row r="738" spans="1:13" s="40" customFormat="1" x14ac:dyDescent="0.25">
      <c r="A738" s="3"/>
      <c r="B738" s="3"/>
      <c r="C738" s="3"/>
      <c r="D738" s="3"/>
      <c r="E738" s="562"/>
      <c r="F738" s="562"/>
      <c r="G738" s="262"/>
      <c r="H738" s="262"/>
      <c r="I738" s="262"/>
      <c r="J738" s="262"/>
      <c r="K738" s="262"/>
      <c r="L738" s="262"/>
      <c r="M738" s="262"/>
    </row>
    <row r="739" spans="1:13" s="40" customFormat="1" x14ac:dyDescent="0.25">
      <c r="A739" s="3"/>
      <c r="B739" s="3"/>
      <c r="C739" s="3"/>
      <c r="D739" s="3"/>
      <c r="E739" s="562"/>
      <c r="F739" s="562"/>
      <c r="G739" s="262"/>
      <c r="H739" s="262"/>
      <c r="I739" s="262"/>
      <c r="J739" s="262"/>
      <c r="K739" s="262"/>
      <c r="L739" s="262"/>
      <c r="M739" s="262"/>
    </row>
    <row r="740" spans="1:13" s="40" customFormat="1" x14ac:dyDescent="0.25">
      <c r="A740" s="3"/>
      <c r="B740" s="3"/>
      <c r="C740" s="3"/>
      <c r="D740" s="3"/>
      <c r="E740" s="562"/>
      <c r="F740" s="562"/>
      <c r="G740" s="262"/>
      <c r="H740" s="262"/>
      <c r="I740" s="262"/>
      <c r="J740" s="262"/>
      <c r="K740" s="262"/>
      <c r="L740" s="262"/>
      <c r="M740" s="262"/>
    </row>
    <row r="741" spans="1:13" s="40" customFormat="1" x14ac:dyDescent="0.25">
      <c r="A741" s="3"/>
      <c r="B741" s="3"/>
      <c r="C741" s="3"/>
      <c r="D741" s="3"/>
      <c r="E741" s="562"/>
      <c r="F741" s="562"/>
      <c r="G741" s="262"/>
      <c r="H741" s="262"/>
      <c r="I741" s="262"/>
      <c r="J741" s="262"/>
      <c r="K741" s="262"/>
      <c r="L741" s="262"/>
      <c r="M741" s="262"/>
    </row>
    <row r="742" spans="1:13" s="40" customFormat="1" x14ac:dyDescent="0.25">
      <c r="A742" s="3"/>
      <c r="B742" s="3"/>
      <c r="C742" s="3"/>
      <c r="D742" s="3"/>
      <c r="E742" s="562"/>
      <c r="F742" s="562"/>
      <c r="G742" s="262"/>
      <c r="H742" s="262"/>
      <c r="I742" s="262"/>
      <c r="J742" s="262"/>
      <c r="K742" s="262"/>
      <c r="L742" s="262"/>
      <c r="M742" s="262"/>
    </row>
    <row r="743" spans="1:13" s="40" customFormat="1" x14ac:dyDescent="0.25">
      <c r="A743" s="3"/>
      <c r="B743" s="3"/>
      <c r="C743" s="3"/>
      <c r="D743" s="3"/>
      <c r="E743" s="562"/>
      <c r="F743" s="562"/>
      <c r="G743" s="262"/>
      <c r="H743" s="262"/>
      <c r="I743" s="262"/>
      <c r="J743" s="262"/>
      <c r="K743" s="262"/>
      <c r="L743" s="262"/>
      <c r="M743" s="262"/>
    </row>
    <row r="744" spans="1:13" s="40" customFormat="1" x14ac:dyDescent="0.25">
      <c r="A744" s="3"/>
      <c r="B744" s="3"/>
      <c r="C744" s="3"/>
      <c r="D744" s="3"/>
      <c r="E744" s="562"/>
      <c r="F744" s="562"/>
      <c r="G744" s="262"/>
      <c r="H744" s="262"/>
      <c r="I744" s="262"/>
      <c r="J744" s="262"/>
      <c r="K744" s="262"/>
      <c r="L744" s="262"/>
      <c r="M744" s="262"/>
    </row>
    <row r="745" spans="1:13" s="40" customFormat="1" x14ac:dyDescent="0.25">
      <c r="A745" s="3"/>
      <c r="B745" s="3"/>
      <c r="C745" s="3"/>
      <c r="D745" s="3"/>
      <c r="E745" s="562"/>
      <c r="F745" s="562"/>
      <c r="G745" s="262"/>
      <c r="H745" s="262"/>
      <c r="I745" s="262"/>
      <c r="J745" s="262"/>
      <c r="K745" s="262"/>
      <c r="L745" s="262"/>
      <c r="M745" s="262"/>
    </row>
    <row r="746" spans="1:13" s="40" customFormat="1" x14ac:dyDescent="0.25">
      <c r="A746" s="3"/>
      <c r="B746" s="3"/>
      <c r="C746" s="3"/>
      <c r="D746" s="3"/>
      <c r="E746" s="562"/>
      <c r="F746" s="562"/>
      <c r="G746" s="262"/>
      <c r="H746" s="262"/>
      <c r="I746" s="262"/>
      <c r="J746" s="262"/>
      <c r="K746" s="262"/>
      <c r="L746" s="262"/>
      <c r="M746" s="262"/>
    </row>
    <row r="747" spans="1:13" s="40" customFormat="1" x14ac:dyDescent="0.25">
      <c r="A747" s="3"/>
      <c r="B747" s="3"/>
      <c r="C747" s="3"/>
      <c r="D747" s="3"/>
      <c r="E747" s="562"/>
      <c r="F747" s="562"/>
      <c r="G747" s="262"/>
      <c r="H747" s="262"/>
      <c r="I747" s="262"/>
      <c r="J747" s="262"/>
      <c r="K747" s="262"/>
      <c r="L747" s="262"/>
      <c r="M747" s="262"/>
    </row>
    <row r="748" spans="1:13" s="40" customFormat="1" x14ac:dyDescent="0.25">
      <c r="A748" s="3"/>
      <c r="B748" s="3"/>
      <c r="C748" s="3"/>
      <c r="D748" s="3"/>
      <c r="E748" s="562"/>
      <c r="F748" s="562"/>
      <c r="G748" s="262"/>
      <c r="H748" s="262"/>
      <c r="I748" s="262"/>
      <c r="J748" s="262"/>
      <c r="K748" s="262"/>
      <c r="L748" s="262"/>
      <c r="M748" s="262"/>
    </row>
    <row r="749" spans="1:13" s="40" customFormat="1" x14ac:dyDescent="0.25">
      <c r="A749" s="3"/>
      <c r="B749" s="3"/>
      <c r="C749" s="3"/>
      <c r="D749" s="3"/>
      <c r="E749" s="562"/>
      <c r="F749" s="562"/>
      <c r="G749" s="262"/>
      <c r="H749" s="262"/>
      <c r="I749" s="262"/>
      <c r="J749" s="262"/>
      <c r="K749" s="262"/>
      <c r="L749" s="262"/>
      <c r="M749" s="262"/>
    </row>
    <row r="750" spans="1:13" s="40" customFormat="1" x14ac:dyDescent="0.25">
      <c r="A750" s="3"/>
      <c r="B750" s="3"/>
      <c r="C750" s="3"/>
      <c r="D750" s="3"/>
      <c r="E750" s="562"/>
      <c r="F750" s="562"/>
      <c r="G750" s="262"/>
      <c r="H750" s="262"/>
      <c r="I750" s="262"/>
      <c r="J750" s="262"/>
      <c r="K750" s="262"/>
      <c r="L750" s="262"/>
      <c r="M750" s="262"/>
    </row>
    <row r="751" spans="1:13" s="40" customFormat="1" x14ac:dyDescent="0.25">
      <c r="A751" s="3"/>
      <c r="B751" s="3"/>
      <c r="C751" s="3"/>
      <c r="D751" s="3"/>
      <c r="E751" s="562"/>
      <c r="F751" s="562"/>
      <c r="G751" s="262"/>
      <c r="H751" s="262"/>
      <c r="I751" s="262"/>
      <c r="J751" s="262"/>
      <c r="K751" s="262"/>
      <c r="L751" s="262"/>
      <c r="M751" s="262"/>
    </row>
    <row r="752" spans="1:13" s="40" customFormat="1" x14ac:dyDescent="0.25">
      <c r="A752" s="3"/>
      <c r="B752" s="3"/>
      <c r="C752" s="3"/>
      <c r="D752" s="3"/>
      <c r="E752" s="562"/>
      <c r="F752" s="562"/>
      <c r="G752" s="262"/>
      <c r="H752" s="262"/>
      <c r="I752" s="262"/>
      <c r="J752" s="262"/>
      <c r="K752" s="262"/>
      <c r="L752" s="262"/>
      <c r="M752" s="262"/>
    </row>
    <row r="753" spans="1:13" s="40" customFormat="1" x14ac:dyDescent="0.25">
      <c r="A753" s="3"/>
      <c r="B753" s="3"/>
      <c r="C753" s="3"/>
      <c r="D753" s="3"/>
      <c r="E753" s="562"/>
      <c r="F753" s="562"/>
      <c r="G753" s="262"/>
      <c r="H753" s="262"/>
      <c r="I753" s="262"/>
      <c r="J753" s="262"/>
      <c r="K753" s="262"/>
      <c r="L753" s="262"/>
      <c r="M753" s="262"/>
    </row>
    <row r="754" spans="1:13" s="40" customFormat="1" x14ac:dyDescent="0.25">
      <c r="A754" s="3"/>
      <c r="B754" s="3"/>
      <c r="C754" s="3"/>
      <c r="D754" s="3"/>
      <c r="E754" s="562"/>
      <c r="F754" s="562"/>
      <c r="G754" s="262"/>
      <c r="H754" s="262"/>
      <c r="I754" s="262"/>
      <c r="J754" s="262"/>
      <c r="K754" s="262"/>
      <c r="L754" s="262"/>
      <c r="M754" s="262"/>
    </row>
    <row r="755" spans="1:13" s="40" customFormat="1" x14ac:dyDescent="0.25">
      <c r="A755" s="3"/>
      <c r="B755" s="3"/>
      <c r="C755" s="3"/>
      <c r="D755" s="3"/>
      <c r="E755" s="562"/>
      <c r="F755" s="562"/>
      <c r="G755" s="262"/>
      <c r="H755" s="262"/>
      <c r="I755" s="262"/>
      <c r="J755" s="262"/>
      <c r="K755" s="262"/>
      <c r="L755" s="262"/>
      <c r="M755" s="262"/>
    </row>
    <row r="756" spans="1:13" s="40" customFormat="1" x14ac:dyDescent="0.25">
      <c r="A756" s="3"/>
      <c r="B756" s="3"/>
      <c r="C756" s="3"/>
      <c r="D756" s="3"/>
      <c r="E756" s="562"/>
      <c r="F756" s="562"/>
      <c r="G756" s="262"/>
      <c r="H756" s="262"/>
      <c r="I756" s="262"/>
      <c r="J756" s="262"/>
      <c r="K756" s="262"/>
      <c r="L756" s="262"/>
      <c r="M756" s="262"/>
    </row>
    <row r="757" spans="1:13" s="40" customFormat="1" x14ac:dyDescent="0.25">
      <c r="A757" s="3"/>
      <c r="B757" s="3"/>
      <c r="C757" s="3"/>
      <c r="D757" s="3"/>
      <c r="E757" s="562"/>
      <c r="F757" s="562"/>
      <c r="G757" s="262"/>
      <c r="H757" s="262"/>
      <c r="I757" s="262"/>
      <c r="J757" s="262"/>
      <c r="K757" s="262"/>
      <c r="L757" s="262"/>
      <c r="M757" s="262"/>
    </row>
    <row r="758" spans="1:13" s="40" customFormat="1" x14ac:dyDescent="0.25">
      <c r="A758" s="3"/>
      <c r="B758" s="3"/>
      <c r="C758" s="3"/>
      <c r="D758" s="3"/>
      <c r="E758" s="562"/>
      <c r="F758" s="562"/>
      <c r="G758" s="262"/>
      <c r="H758" s="262"/>
      <c r="I758" s="262"/>
      <c r="J758" s="262"/>
      <c r="K758" s="262"/>
      <c r="L758" s="262"/>
      <c r="M758" s="262"/>
    </row>
    <row r="759" spans="1:13" s="40" customFormat="1" x14ac:dyDescent="0.25">
      <c r="A759" s="3"/>
      <c r="B759" s="3"/>
      <c r="C759" s="3"/>
      <c r="D759" s="3"/>
      <c r="E759" s="562"/>
      <c r="F759" s="562"/>
      <c r="G759" s="262"/>
      <c r="H759" s="262"/>
      <c r="I759" s="262"/>
      <c r="J759" s="262"/>
      <c r="K759" s="262"/>
      <c r="L759" s="262"/>
      <c r="M759" s="262"/>
    </row>
    <row r="760" spans="1:13" s="40" customFormat="1" x14ac:dyDescent="0.25">
      <c r="A760" s="3"/>
      <c r="B760" s="3"/>
      <c r="C760" s="3"/>
      <c r="D760" s="3"/>
      <c r="E760" s="562"/>
      <c r="F760" s="562"/>
      <c r="G760" s="262"/>
      <c r="H760" s="262"/>
      <c r="I760" s="262"/>
      <c r="J760" s="262"/>
      <c r="K760" s="262"/>
      <c r="L760" s="262"/>
      <c r="M760" s="262"/>
    </row>
    <row r="761" spans="1:13" s="40" customFormat="1" x14ac:dyDescent="0.25">
      <c r="A761" s="3"/>
      <c r="B761" s="3"/>
      <c r="C761" s="3"/>
      <c r="D761" s="3"/>
      <c r="E761" s="562"/>
      <c r="F761" s="562"/>
      <c r="G761" s="262"/>
      <c r="H761" s="262"/>
      <c r="I761" s="262"/>
      <c r="J761" s="262"/>
      <c r="K761" s="262"/>
      <c r="L761" s="262"/>
      <c r="M761" s="262"/>
    </row>
    <row r="762" spans="1:13" s="40" customFormat="1" x14ac:dyDescent="0.25">
      <c r="A762" s="3"/>
      <c r="B762" s="3"/>
      <c r="C762" s="3"/>
      <c r="D762" s="3"/>
      <c r="E762" s="562"/>
      <c r="F762" s="562"/>
      <c r="G762" s="262"/>
      <c r="H762" s="262"/>
      <c r="I762" s="262"/>
      <c r="J762" s="262"/>
      <c r="K762" s="262"/>
      <c r="L762" s="262"/>
      <c r="M762" s="262"/>
    </row>
    <row r="763" spans="1:13" s="40" customFormat="1" x14ac:dyDescent="0.25">
      <c r="A763" s="3"/>
      <c r="B763" s="3"/>
      <c r="C763" s="3"/>
      <c r="D763" s="3"/>
      <c r="E763" s="562"/>
      <c r="F763" s="562"/>
      <c r="G763" s="262"/>
      <c r="H763" s="262"/>
      <c r="I763" s="262"/>
      <c r="J763" s="262"/>
      <c r="K763" s="262"/>
      <c r="L763" s="262"/>
      <c r="M763" s="262"/>
    </row>
    <row r="764" spans="1:13" s="40" customFormat="1" x14ac:dyDescent="0.25">
      <c r="A764" s="3"/>
      <c r="B764" s="3"/>
      <c r="C764" s="3"/>
      <c r="D764" s="3"/>
      <c r="E764" s="562"/>
      <c r="F764" s="562"/>
      <c r="G764" s="262"/>
      <c r="H764" s="262"/>
      <c r="I764" s="262"/>
      <c r="J764" s="262"/>
      <c r="K764" s="262"/>
      <c r="L764" s="262"/>
      <c r="M764" s="262"/>
    </row>
    <row r="765" spans="1:13" s="40" customFormat="1" x14ac:dyDescent="0.25">
      <c r="A765" s="3"/>
      <c r="B765" s="3"/>
      <c r="C765" s="3"/>
      <c r="D765" s="3"/>
      <c r="E765" s="562"/>
      <c r="F765" s="562"/>
      <c r="G765" s="262"/>
      <c r="H765" s="262"/>
      <c r="I765" s="262"/>
      <c r="J765" s="262"/>
      <c r="K765" s="262"/>
      <c r="L765" s="262"/>
      <c r="M765" s="262"/>
    </row>
    <row r="766" spans="1:13" s="40" customFormat="1" x14ac:dyDescent="0.25">
      <c r="A766" s="3"/>
      <c r="B766" s="3"/>
      <c r="C766" s="3"/>
      <c r="D766" s="3"/>
      <c r="E766" s="562"/>
      <c r="F766" s="562"/>
      <c r="G766" s="262"/>
      <c r="H766" s="262"/>
      <c r="I766" s="262"/>
      <c r="J766" s="262"/>
      <c r="K766" s="262"/>
      <c r="L766" s="262"/>
      <c r="M766" s="262"/>
    </row>
    <row r="767" spans="1:13" s="40" customFormat="1" x14ac:dyDescent="0.25">
      <c r="A767" s="3"/>
      <c r="B767" s="3"/>
      <c r="C767" s="3"/>
      <c r="D767" s="3"/>
      <c r="E767" s="562"/>
      <c r="F767" s="562"/>
      <c r="G767" s="262"/>
      <c r="H767" s="262"/>
      <c r="I767" s="262"/>
      <c r="J767" s="262"/>
      <c r="K767" s="262"/>
      <c r="L767" s="262"/>
      <c r="M767" s="262"/>
    </row>
    <row r="768" spans="1:13" s="40" customFormat="1" x14ac:dyDescent="0.25">
      <c r="A768" s="3"/>
      <c r="B768" s="3"/>
      <c r="C768" s="3"/>
      <c r="D768" s="3"/>
      <c r="E768" s="562"/>
      <c r="F768" s="562"/>
      <c r="G768" s="262"/>
      <c r="H768" s="262"/>
      <c r="I768" s="262"/>
      <c r="J768" s="262"/>
      <c r="K768" s="262"/>
      <c r="L768" s="262"/>
      <c r="M768" s="262"/>
    </row>
    <row r="769" spans="1:13" s="40" customFormat="1" x14ac:dyDescent="0.25">
      <c r="A769" s="3"/>
      <c r="B769" s="3"/>
      <c r="C769" s="3"/>
      <c r="D769" s="3"/>
      <c r="E769" s="562"/>
      <c r="F769" s="562"/>
      <c r="G769" s="262"/>
      <c r="H769" s="262"/>
      <c r="I769" s="262"/>
      <c r="J769" s="262"/>
      <c r="K769" s="262"/>
      <c r="L769" s="262"/>
      <c r="M769" s="262"/>
    </row>
    <row r="770" spans="1:13" s="40" customFormat="1" x14ac:dyDescent="0.25">
      <c r="A770" s="3"/>
      <c r="B770" s="3"/>
      <c r="C770" s="3"/>
      <c r="D770" s="3"/>
      <c r="E770" s="562"/>
      <c r="F770" s="562"/>
      <c r="G770" s="262"/>
      <c r="H770" s="262"/>
      <c r="I770" s="262"/>
      <c r="J770" s="262"/>
      <c r="K770" s="262"/>
      <c r="L770" s="262"/>
      <c r="M770" s="262"/>
    </row>
    <row r="771" spans="1:13" s="40" customFormat="1" x14ac:dyDescent="0.25">
      <c r="A771" s="3"/>
      <c r="B771" s="3"/>
      <c r="C771" s="3"/>
      <c r="D771" s="3"/>
      <c r="E771" s="562"/>
      <c r="F771" s="562"/>
      <c r="G771" s="262"/>
      <c r="H771" s="262"/>
      <c r="I771" s="262"/>
      <c r="J771" s="262"/>
      <c r="K771" s="262"/>
      <c r="L771" s="262"/>
      <c r="M771" s="262"/>
    </row>
    <row r="772" spans="1:13" s="40" customFormat="1" x14ac:dyDescent="0.25">
      <c r="A772" s="3"/>
      <c r="B772" s="3"/>
      <c r="C772" s="3"/>
      <c r="D772" s="3"/>
      <c r="E772" s="562"/>
      <c r="F772" s="562"/>
      <c r="G772" s="262"/>
      <c r="H772" s="262"/>
      <c r="I772" s="262"/>
      <c r="J772" s="262"/>
      <c r="K772" s="262"/>
      <c r="L772" s="262"/>
      <c r="M772" s="262"/>
    </row>
    <row r="773" spans="1:13" s="40" customFormat="1" x14ac:dyDescent="0.25">
      <c r="A773" s="3"/>
      <c r="B773" s="3"/>
      <c r="C773" s="3"/>
      <c r="D773" s="3"/>
      <c r="E773" s="562"/>
      <c r="F773" s="562"/>
      <c r="G773" s="262"/>
      <c r="H773" s="262"/>
      <c r="I773" s="262"/>
      <c r="J773" s="262"/>
      <c r="K773" s="262"/>
      <c r="L773" s="262"/>
      <c r="M773" s="262"/>
    </row>
    <row r="774" spans="1:13" s="40" customFormat="1" x14ac:dyDescent="0.25">
      <c r="A774" s="3"/>
      <c r="B774" s="3"/>
      <c r="C774" s="3"/>
      <c r="D774" s="3"/>
      <c r="E774" s="562"/>
      <c r="F774" s="562"/>
      <c r="G774" s="262"/>
      <c r="H774" s="262"/>
      <c r="I774" s="262"/>
      <c r="J774" s="262"/>
      <c r="K774" s="262"/>
      <c r="L774" s="262"/>
      <c r="M774" s="262"/>
    </row>
    <row r="775" spans="1:13" s="40" customFormat="1" x14ac:dyDescent="0.25">
      <c r="A775" s="3"/>
      <c r="B775" s="3"/>
      <c r="C775" s="3"/>
      <c r="D775" s="3"/>
      <c r="E775" s="562"/>
      <c r="F775" s="562"/>
      <c r="G775" s="262"/>
      <c r="H775" s="262"/>
      <c r="I775" s="262"/>
      <c r="J775" s="262"/>
      <c r="K775" s="262"/>
      <c r="L775" s="262"/>
      <c r="M775" s="262"/>
    </row>
    <row r="776" spans="1:13" s="40" customFormat="1" x14ac:dyDescent="0.25">
      <c r="A776" s="3"/>
      <c r="B776" s="3"/>
      <c r="C776" s="3"/>
      <c r="D776" s="3"/>
      <c r="E776" s="562"/>
      <c r="F776" s="562"/>
      <c r="G776" s="262"/>
      <c r="H776" s="262"/>
      <c r="I776" s="262"/>
      <c r="J776" s="262"/>
      <c r="K776" s="262"/>
      <c r="L776" s="262"/>
      <c r="M776" s="262"/>
    </row>
    <row r="777" spans="1:13" s="40" customFormat="1" x14ac:dyDescent="0.25">
      <c r="A777" s="3"/>
      <c r="B777" s="3"/>
      <c r="C777" s="3"/>
      <c r="D777" s="3"/>
      <c r="E777" s="562"/>
      <c r="F777" s="562"/>
      <c r="G777" s="262"/>
      <c r="H777" s="262"/>
      <c r="I777" s="262"/>
      <c r="J777" s="262"/>
      <c r="K777" s="262"/>
      <c r="L777" s="262"/>
      <c r="M777" s="262"/>
    </row>
    <row r="778" spans="1:13" s="40" customFormat="1" x14ac:dyDescent="0.25">
      <c r="A778" s="3"/>
      <c r="B778" s="3"/>
      <c r="C778" s="3"/>
      <c r="D778" s="3"/>
      <c r="E778" s="562"/>
      <c r="F778" s="562"/>
      <c r="G778" s="262"/>
      <c r="H778" s="262"/>
      <c r="I778" s="262"/>
      <c r="J778" s="262"/>
      <c r="K778" s="262"/>
      <c r="L778" s="262"/>
      <c r="M778" s="262"/>
    </row>
    <row r="779" spans="1:13" s="40" customFormat="1" x14ac:dyDescent="0.25">
      <c r="A779" s="3"/>
      <c r="B779" s="3"/>
      <c r="C779" s="3"/>
      <c r="D779" s="3"/>
      <c r="E779" s="562"/>
      <c r="F779" s="562"/>
      <c r="G779" s="262"/>
      <c r="H779" s="262"/>
      <c r="I779" s="262"/>
      <c r="J779" s="262"/>
      <c r="K779" s="262"/>
      <c r="L779" s="262"/>
      <c r="M779" s="262"/>
    </row>
    <row r="780" spans="1:13" s="40" customFormat="1" x14ac:dyDescent="0.25">
      <c r="A780" s="3"/>
      <c r="B780" s="3"/>
      <c r="C780" s="3"/>
      <c r="D780" s="3"/>
      <c r="E780" s="562"/>
      <c r="F780" s="562"/>
      <c r="G780" s="262"/>
      <c r="H780" s="262"/>
      <c r="I780" s="262"/>
      <c r="J780" s="262"/>
      <c r="K780" s="262"/>
      <c r="L780" s="262"/>
      <c r="M780" s="262"/>
    </row>
    <row r="781" spans="1:13" s="40" customFormat="1" x14ac:dyDescent="0.25">
      <c r="A781" s="3"/>
      <c r="B781" s="3"/>
      <c r="C781" s="3"/>
      <c r="D781" s="3"/>
      <c r="E781" s="562"/>
      <c r="F781" s="562"/>
      <c r="G781" s="262"/>
      <c r="H781" s="262"/>
      <c r="I781" s="262"/>
      <c r="J781" s="262"/>
      <c r="K781" s="262"/>
      <c r="L781" s="262"/>
      <c r="M781" s="262"/>
    </row>
    <row r="782" spans="1:13" s="40" customFormat="1" x14ac:dyDescent="0.25">
      <c r="A782" s="3"/>
      <c r="B782" s="3"/>
      <c r="C782" s="3"/>
      <c r="D782" s="3"/>
      <c r="E782" s="562"/>
      <c r="F782" s="562"/>
      <c r="G782" s="262"/>
      <c r="H782" s="262"/>
      <c r="I782" s="262"/>
      <c r="J782" s="262"/>
      <c r="K782" s="262"/>
      <c r="L782" s="262"/>
      <c r="M782" s="262"/>
    </row>
    <row r="783" spans="1:13" s="40" customFormat="1" x14ac:dyDescent="0.25">
      <c r="A783" s="3"/>
      <c r="B783" s="3"/>
      <c r="C783" s="3"/>
      <c r="D783" s="3"/>
      <c r="E783" s="562"/>
      <c r="F783" s="562"/>
      <c r="G783" s="262"/>
      <c r="H783" s="262"/>
      <c r="I783" s="262"/>
      <c r="J783" s="262"/>
      <c r="K783" s="262"/>
      <c r="L783" s="262"/>
      <c r="M783" s="262"/>
    </row>
    <row r="784" spans="1:13" s="40" customFormat="1" x14ac:dyDescent="0.25">
      <c r="A784" s="3"/>
      <c r="B784" s="3"/>
      <c r="C784" s="3"/>
      <c r="D784" s="3"/>
      <c r="E784" s="562"/>
      <c r="F784" s="562"/>
      <c r="G784" s="262"/>
      <c r="H784" s="262"/>
      <c r="I784" s="262"/>
      <c r="J784" s="262"/>
      <c r="K784" s="262"/>
      <c r="L784" s="262"/>
      <c r="M784" s="262"/>
    </row>
    <row r="785" spans="1:13" s="40" customFormat="1" x14ac:dyDescent="0.25">
      <c r="A785" s="3"/>
      <c r="B785" s="3"/>
      <c r="C785" s="3"/>
      <c r="D785" s="3"/>
      <c r="E785" s="562"/>
      <c r="F785" s="562"/>
      <c r="G785" s="262"/>
      <c r="H785" s="262"/>
      <c r="I785" s="262"/>
      <c r="J785" s="262"/>
      <c r="K785" s="262"/>
      <c r="L785" s="262"/>
      <c r="M785" s="262"/>
    </row>
    <row r="786" spans="1:13" s="40" customFormat="1" x14ac:dyDescent="0.25">
      <c r="A786" s="3"/>
      <c r="B786" s="3"/>
      <c r="C786" s="3"/>
      <c r="D786" s="3"/>
      <c r="E786" s="562"/>
      <c r="F786" s="562"/>
      <c r="G786" s="262"/>
      <c r="H786" s="262"/>
      <c r="I786" s="262"/>
      <c r="J786" s="262"/>
      <c r="K786" s="262"/>
      <c r="L786" s="262"/>
      <c r="M786" s="262"/>
    </row>
    <row r="787" spans="1:13" s="40" customFormat="1" x14ac:dyDescent="0.25">
      <c r="A787" s="3"/>
      <c r="B787" s="3"/>
      <c r="C787" s="3"/>
      <c r="D787" s="3"/>
      <c r="E787" s="562"/>
      <c r="F787" s="562"/>
      <c r="G787" s="262"/>
      <c r="H787" s="262"/>
      <c r="I787" s="262"/>
      <c r="J787" s="262"/>
      <c r="K787" s="262"/>
      <c r="L787" s="262"/>
      <c r="M787" s="262"/>
    </row>
    <row r="788" spans="1:13" s="40" customFormat="1" x14ac:dyDescent="0.25">
      <c r="A788" s="3"/>
      <c r="B788" s="3"/>
      <c r="C788" s="3"/>
      <c r="D788" s="3"/>
      <c r="E788" s="562"/>
      <c r="F788" s="562"/>
      <c r="G788" s="262"/>
      <c r="H788" s="262"/>
      <c r="I788" s="262"/>
      <c r="J788" s="262"/>
      <c r="K788" s="262"/>
      <c r="L788" s="262"/>
      <c r="M788" s="262"/>
    </row>
    <row r="789" spans="1:13" s="40" customFormat="1" x14ac:dyDescent="0.25">
      <c r="A789" s="3"/>
      <c r="B789" s="3"/>
      <c r="C789" s="3"/>
      <c r="D789" s="3"/>
      <c r="E789" s="562"/>
      <c r="F789" s="562"/>
      <c r="G789" s="262"/>
      <c r="H789" s="262"/>
      <c r="I789" s="262"/>
      <c r="J789" s="262"/>
      <c r="K789" s="262"/>
      <c r="L789" s="262"/>
      <c r="M789" s="262"/>
    </row>
    <row r="790" spans="1:13" s="40" customFormat="1" x14ac:dyDescent="0.25">
      <c r="A790" s="3"/>
      <c r="B790" s="3"/>
      <c r="C790" s="3"/>
      <c r="D790" s="3"/>
      <c r="E790" s="562"/>
      <c r="F790" s="562"/>
      <c r="G790" s="262"/>
      <c r="H790" s="262"/>
      <c r="I790" s="262"/>
      <c r="J790" s="262"/>
      <c r="K790" s="262"/>
      <c r="L790" s="262"/>
      <c r="M790" s="262"/>
    </row>
    <row r="791" spans="1:13" s="40" customFormat="1" x14ac:dyDescent="0.25">
      <c r="A791" s="3"/>
      <c r="B791" s="3"/>
      <c r="C791" s="3"/>
      <c r="D791" s="3"/>
      <c r="E791" s="562"/>
      <c r="F791" s="562"/>
      <c r="G791" s="262"/>
      <c r="H791" s="262"/>
      <c r="I791" s="262"/>
      <c r="J791" s="262"/>
      <c r="K791" s="262"/>
      <c r="L791" s="262"/>
      <c r="M791" s="262"/>
    </row>
    <row r="792" spans="1:13" s="40" customFormat="1" x14ac:dyDescent="0.25">
      <c r="A792" s="3"/>
      <c r="B792" s="3"/>
      <c r="C792" s="3"/>
      <c r="D792" s="3"/>
      <c r="E792" s="562"/>
      <c r="F792" s="562"/>
      <c r="G792" s="262"/>
      <c r="H792" s="262"/>
      <c r="I792" s="262"/>
      <c r="J792" s="262"/>
      <c r="K792" s="262"/>
      <c r="L792" s="262"/>
      <c r="M792" s="262"/>
    </row>
    <row r="793" spans="1:13" s="40" customFormat="1" x14ac:dyDescent="0.25">
      <c r="A793" s="3"/>
      <c r="B793" s="3"/>
      <c r="C793" s="3"/>
      <c r="D793" s="3"/>
      <c r="E793" s="562"/>
      <c r="F793" s="562"/>
      <c r="G793" s="262"/>
      <c r="H793" s="262"/>
      <c r="I793" s="262"/>
      <c r="J793" s="262"/>
      <c r="K793" s="262"/>
      <c r="L793" s="262"/>
      <c r="M793" s="262"/>
    </row>
    <row r="794" spans="1:13" s="40" customFormat="1" x14ac:dyDescent="0.25">
      <c r="A794" s="3"/>
      <c r="B794" s="3"/>
      <c r="C794" s="3"/>
      <c r="D794" s="3"/>
      <c r="E794" s="562"/>
      <c r="F794" s="562"/>
      <c r="G794" s="262"/>
      <c r="H794" s="262"/>
      <c r="I794" s="262"/>
      <c r="J794" s="262"/>
      <c r="K794" s="262"/>
      <c r="L794" s="262"/>
      <c r="M794" s="262"/>
    </row>
    <row r="795" spans="1:13" s="40" customFormat="1" x14ac:dyDescent="0.25">
      <c r="A795" s="3"/>
      <c r="B795" s="3"/>
      <c r="C795" s="3"/>
      <c r="D795" s="3"/>
      <c r="E795" s="562"/>
      <c r="F795" s="562"/>
      <c r="G795" s="262"/>
      <c r="H795" s="262"/>
      <c r="I795" s="262"/>
      <c r="J795" s="262"/>
      <c r="K795" s="262"/>
      <c r="L795" s="262"/>
      <c r="M795" s="262"/>
    </row>
    <row r="796" spans="1:13" s="40" customFormat="1" x14ac:dyDescent="0.25">
      <c r="A796" s="3"/>
      <c r="B796" s="3"/>
      <c r="C796" s="3"/>
      <c r="D796" s="3"/>
      <c r="E796" s="562"/>
      <c r="F796" s="562"/>
      <c r="G796" s="262"/>
      <c r="H796" s="262"/>
      <c r="I796" s="262"/>
      <c r="J796" s="262"/>
      <c r="K796" s="262"/>
      <c r="L796" s="262"/>
      <c r="M796" s="262"/>
    </row>
    <row r="797" spans="1:13" s="40" customFormat="1" x14ac:dyDescent="0.25">
      <c r="A797" s="3"/>
      <c r="B797" s="3"/>
      <c r="C797" s="3"/>
      <c r="D797" s="3"/>
      <c r="E797" s="562"/>
      <c r="F797" s="562"/>
      <c r="G797" s="262"/>
      <c r="H797" s="262"/>
      <c r="I797" s="262"/>
      <c r="J797" s="262"/>
      <c r="K797" s="262"/>
      <c r="L797" s="262"/>
      <c r="M797" s="262"/>
    </row>
    <row r="798" spans="1:13" s="40" customFormat="1" x14ac:dyDescent="0.25">
      <c r="A798" s="3"/>
      <c r="B798" s="3"/>
      <c r="C798" s="3"/>
      <c r="D798" s="3"/>
      <c r="E798" s="562"/>
      <c r="F798" s="562"/>
      <c r="G798" s="262"/>
      <c r="H798" s="262"/>
      <c r="I798" s="262"/>
      <c r="J798" s="262"/>
      <c r="K798" s="262"/>
      <c r="L798" s="262"/>
      <c r="M798" s="262"/>
    </row>
    <row r="799" spans="1:13" s="40" customFormat="1" x14ac:dyDescent="0.25">
      <c r="A799" s="3"/>
      <c r="B799" s="3"/>
      <c r="C799" s="3"/>
      <c r="D799" s="3"/>
      <c r="E799" s="562"/>
      <c r="F799" s="562"/>
      <c r="G799" s="262"/>
      <c r="H799" s="262"/>
      <c r="I799" s="262"/>
      <c r="J799" s="262"/>
      <c r="K799" s="262"/>
      <c r="L799" s="262"/>
      <c r="M799" s="262"/>
    </row>
    <row r="800" spans="1:13" s="40" customFormat="1" x14ac:dyDescent="0.25">
      <c r="A800" s="3"/>
      <c r="B800" s="3"/>
      <c r="C800" s="3"/>
      <c r="D800" s="3"/>
      <c r="E800" s="562"/>
      <c r="F800" s="562"/>
      <c r="G800" s="262"/>
      <c r="H800" s="262"/>
      <c r="I800" s="262"/>
      <c r="J800" s="262"/>
      <c r="K800" s="262"/>
      <c r="L800" s="262"/>
      <c r="M800" s="262"/>
    </row>
    <row r="801" spans="1:13" s="40" customFormat="1" x14ac:dyDescent="0.25">
      <c r="A801" s="3"/>
      <c r="B801" s="3"/>
      <c r="C801" s="3"/>
      <c r="D801" s="3"/>
      <c r="E801" s="562"/>
      <c r="F801" s="562"/>
      <c r="G801" s="262"/>
      <c r="H801" s="262"/>
      <c r="I801" s="262"/>
      <c r="J801" s="262"/>
      <c r="K801" s="262"/>
      <c r="L801" s="262"/>
      <c r="M801" s="262"/>
    </row>
    <row r="802" spans="1:13" s="40" customFormat="1" x14ac:dyDescent="0.25">
      <c r="A802" s="3"/>
      <c r="B802" s="3"/>
      <c r="C802" s="3"/>
      <c r="D802" s="3"/>
      <c r="E802" s="562"/>
      <c r="F802" s="562"/>
      <c r="G802" s="262"/>
      <c r="H802" s="262"/>
      <c r="I802" s="262"/>
      <c r="J802" s="262"/>
      <c r="K802" s="262"/>
      <c r="L802" s="262"/>
      <c r="M802" s="262"/>
    </row>
    <row r="803" spans="1:13" s="40" customFormat="1" x14ac:dyDescent="0.25">
      <c r="A803" s="3"/>
      <c r="B803" s="3"/>
      <c r="C803" s="3"/>
      <c r="D803" s="3"/>
      <c r="E803" s="562"/>
      <c r="F803" s="562"/>
      <c r="G803" s="262"/>
      <c r="H803" s="262"/>
      <c r="I803" s="262"/>
      <c r="J803" s="262"/>
      <c r="K803" s="262"/>
      <c r="L803" s="262"/>
      <c r="M803" s="262"/>
    </row>
    <row r="804" spans="1:13" s="40" customFormat="1" x14ac:dyDescent="0.25">
      <c r="A804" s="3"/>
      <c r="B804" s="3"/>
      <c r="C804" s="3"/>
      <c r="D804" s="3"/>
      <c r="E804" s="562"/>
      <c r="F804" s="562"/>
      <c r="G804" s="262"/>
      <c r="H804" s="262"/>
      <c r="I804" s="262"/>
      <c r="J804" s="262"/>
      <c r="K804" s="262"/>
      <c r="L804" s="262"/>
      <c r="M804" s="262"/>
    </row>
    <row r="805" spans="1:13" s="40" customFormat="1" x14ac:dyDescent="0.25">
      <c r="A805" s="3"/>
      <c r="B805" s="3"/>
      <c r="C805" s="3"/>
      <c r="D805" s="3"/>
      <c r="E805" s="562"/>
      <c r="F805" s="562"/>
      <c r="G805" s="262"/>
      <c r="H805" s="262"/>
      <c r="I805" s="262"/>
      <c r="J805" s="262"/>
      <c r="K805" s="262"/>
      <c r="L805" s="262"/>
      <c r="M805" s="262"/>
    </row>
    <row r="806" spans="1:13" s="40" customFormat="1" x14ac:dyDescent="0.25">
      <c r="A806" s="3"/>
      <c r="B806" s="3"/>
      <c r="C806" s="3"/>
      <c r="D806" s="3"/>
      <c r="E806" s="562"/>
      <c r="F806" s="562"/>
      <c r="G806" s="262"/>
      <c r="H806" s="262"/>
      <c r="I806" s="262"/>
      <c r="J806" s="262"/>
      <c r="K806" s="262"/>
      <c r="L806" s="262"/>
      <c r="M806" s="262"/>
    </row>
    <row r="807" spans="1:13" s="40" customFormat="1" x14ac:dyDescent="0.25">
      <c r="A807" s="3"/>
      <c r="B807" s="3"/>
      <c r="C807" s="3"/>
      <c r="D807" s="3"/>
      <c r="E807" s="562"/>
      <c r="F807" s="562"/>
      <c r="G807" s="262"/>
      <c r="H807" s="262"/>
      <c r="I807" s="262"/>
      <c r="J807" s="262"/>
      <c r="K807" s="262"/>
      <c r="L807" s="262"/>
      <c r="M807" s="262"/>
    </row>
    <row r="808" spans="1:13" s="40" customFormat="1" x14ac:dyDescent="0.25">
      <c r="A808" s="3"/>
      <c r="B808" s="3"/>
      <c r="C808" s="3"/>
      <c r="D808" s="3"/>
      <c r="E808" s="562"/>
      <c r="F808" s="562"/>
      <c r="G808" s="262"/>
      <c r="H808" s="262"/>
      <c r="I808" s="262"/>
      <c r="J808" s="262"/>
      <c r="K808" s="262"/>
      <c r="L808" s="262"/>
      <c r="M808" s="262"/>
    </row>
    <row r="809" spans="1:13" s="40" customFormat="1" x14ac:dyDescent="0.25">
      <c r="A809" s="3"/>
      <c r="B809" s="3"/>
      <c r="C809" s="3"/>
      <c r="D809" s="3"/>
      <c r="E809" s="562"/>
      <c r="F809" s="562"/>
      <c r="G809" s="262"/>
      <c r="H809" s="262"/>
      <c r="I809" s="262"/>
      <c r="J809" s="262"/>
      <c r="K809" s="262"/>
      <c r="L809" s="262"/>
      <c r="M809" s="262"/>
    </row>
    <row r="810" spans="1:13" s="40" customFormat="1" x14ac:dyDescent="0.25">
      <c r="A810" s="3"/>
      <c r="B810" s="3"/>
      <c r="C810" s="3"/>
      <c r="D810" s="3"/>
      <c r="E810" s="562"/>
      <c r="F810" s="562"/>
      <c r="G810" s="262"/>
      <c r="H810" s="262"/>
      <c r="I810" s="262"/>
      <c r="J810" s="262"/>
      <c r="K810" s="262"/>
      <c r="L810" s="262"/>
      <c r="M810" s="262"/>
    </row>
    <row r="811" spans="1:13" s="40" customFormat="1" x14ac:dyDescent="0.25">
      <c r="A811" s="3"/>
      <c r="B811" s="3"/>
      <c r="C811" s="3"/>
      <c r="D811" s="3"/>
      <c r="E811" s="562"/>
      <c r="F811" s="562"/>
      <c r="G811" s="262"/>
      <c r="H811" s="262"/>
      <c r="I811" s="262"/>
      <c r="J811" s="262"/>
      <c r="K811" s="262"/>
      <c r="L811" s="262"/>
      <c r="M811" s="262"/>
    </row>
    <row r="812" spans="1:13" s="40" customFormat="1" x14ac:dyDescent="0.25">
      <c r="A812" s="3"/>
      <c r="B812" s="3"/>
      <c r="C812" s="3"/>
      <c r="D812" s="3"/>
      <c r="E812" s="562"/>
      <c r="F812" s="562"/>
      <c r="G812" s="262"/>
      <c r="H812" s="262"/>
      <c r="I812" s="262"/>
      <c r="J812" s="262"/>
      <c r="K812" s="262"/>
      <c r="L812" s="262"/>
      <c r="M812" s="262"/>
    </row>
    <row r="813" spans="1:13" s="40" customFormat="1" x14ac:dyDescent="0.25">
      <c r="A813" s="3"/>
      <c r="B813" s="3"/>
      <c r="C813" s="3"/>
      <c r="D813" s="3"/>
      <c r="E813" s="562"/>
      <c r="F813" s="562"/>
      <c r="G813" s="262"/>
      <c r="H813" s="262"/>
      <c r="I813" s="262"/>
      <c r="J813" s="262"/>
      <c r="K813" s="262"/>
      <c r="L813" s="262"/>
      <c r="M813" s="262"/>
    </row>
    <row r="814" spans="1:13" s="40" customFormat="1" x14ac:dyDescent="0.25">
      <c r="A814" s="3"/>
      <c r="B814" s="3"/>
      <c r="C814" s="3"/>
      <c r="D814" s="3"/>
      <c r="E814" s="562"/>
      <c r="F814" s="562"/>
      <c r="G814" s="262"/>
      <c r="H814" s="262"/>
      <c r="I814" s="262"/>
      <c r="J814" s="262"/>
      <c r="K814" s="262"/>
      <c r="L814" s="262"/>
      <c r="M814" s="262"/>
    </row>
    <row r="815" spans="1:13" s="40" customFormat="1" x14ac:dyDescent="0.25">
      <c r="A815" s="3"/>
      <c r="B815" s="3"/>
      <c r="C815" s="3"/>
      <c r="D815" s="3"/>
      <c r="E815" s="562"/>
      <c r="F815" s="562"/>
      <c r="G815" s="262"/>
      <c r="H815" s="262"/>
      <c r="I815" s="262"/>
      <c r="J815" s="262"/>
      <c r="K815" s="262"/>
      <c r="L815" s="262"/>
      <c r="M815" s="262"/>
    </row>
    <row r="816" spans="1:13" s="40" customFormat="1" x14ac:dyDescent="0.25">
      <c r="A816" s="3"/>
      <c r="B816" s="3"/>
      <c r="C816" s="3"/>
      <c r="D816" s="3"/>
      <c r="E816" s="562"/>
      <c r="F816" s="562"/>
      <c r="G816" s="262"/>
      <c r="H816" s="262"/>
      <c r="I816" s="262"/>
      <c r="J816" s="262"/>
      <c r="K816" s="262"/>
      <c r="L816" s="262"/>
      <c r="M816" s="262"/>
    </row>
    <row r="817" spans="1:13" s="40" customFormat="1" x14ac:dyDescent="0.25">
      <c r="A817" s="3"/>
      <c r="B817" s="3"/>
      <c r="C817" s="3"/>
      <c r="D817" s="3"/>
      <c r="E817" s="562"/>
      <c r="F817" s="562"/>
      <c r="G817" s="262"/>
      <c r="H817" s="262"/>
      <c r="I817" s="262"/>
      <c r="J817" s="262"/>
      <c r="K817" s="262"/>
      <c r="L817" s="262"/>
      <c r="M817" s="262"/>
    </row>
    <row r="818" spans="1:13" s="40" customFormat="1" x14ac:dyDescent="0.25">
      <c r="A818" s="3"/>
      <c r="B818" s="3"/>
      <c r="C818" s="3"/>
      <c r="D818" s="3"/>
      <c r="E818" s="562"/>
      <c r="F818" s="562"/>
      <c r="G818" s="262"/>
      <c r="H818" s="262"/>
      <c r="I818" s="262"/>
      <c r="J818" s="262"/>
      <c r="K818" s="262"/>
      <c r="L818" s="262"/>
      <c r="M818" s="262"/>
    </row>
    <row r="819" spans="1:13" s="40" customFormat="1" x14ac:dyDescent="0.25">
      <c r="A819" s="3"/>
      <c r="B819" s="3"/>
      <c r="C819" s="3"/>
      <c r="D819" s="3"/>
      <c r="E819" s="562"/>
      <c r="F819" s="562"/>
      <c r="G819" s="262"/>
      <c r="H819" s="262"/>
      <c r="I819" s="262"/>
      <c r="J819" s="262"/>
      <c r="K819" s="262"/>
      <c r="L819" s="262"/>
      <c r="M819" s="262"/>
    </row>
    <row r="820" spans="1:13" s="40" customFormat="1" x14ac:dyDescent="0.25">
      <c r="A820" s="3"/>
      <c r="B820" s="3"/>
      <c r="C820" s="3"/>
      <c r="D820" s="3"/>
      <c r="E820" s="562"/>
      <c r="F820" s="562"/>
      <c r="G820" s="262"/>
      <c r="H820" s="262"/>
      <c r="I820" s="262"/>
      <c r="J820" s="262"/>
      <c r="K820" s="262"/>
      <c r="L820" s="262"/>
      <c r="M820" s="262"/>
    </row>
    <row r="821" spans="1:13" s="40" customFormat="1" x14ac:dyDescent="0.25">
      <c r="A821" s="3"/>
      <c r="B821" s="3"/>
      <c r="C821" s="3"/>
      <c r="D821" s="3"/>
      <c r="E821" s="562"/>
      <c r="F821" s="562"/>
      <c r="G821" s="262"/>
      <c r="H821" s="262"/>
      <c r="I821" s="262"/>
      <c r="J821" s="262"/>
      <c r="K821" s="262"/>
      <c r="L821" s="262"/>
      <c r="M821" s="262"/>
    </row>
    <row r="822" spans="1:13" s="40" customFormat="1" x14ac:dyDescent="0.25">
      <c r="A822" s="3"/>
      <c r="B822" s="3"/>
      <c r="C822" s="3"/>
      <c r="D822" s="3"/>
      <c r="E822" s="562"/>
      <c r="F822" s="562"/>
      <c r="G822" s="262"/>
      <c r="H822" s="262"/>
      <c r="I822" s="262"/>
      <c r="J822" s="262"/>
      <c r="K822" s="262"/>
      <c r="L822" s="262"/>
      <c r="M822" s="262"/>
    </row>
    <row r="823" spans="1:13" s="40" customFormat="1" x14ac:dyDescent="0.25">
      <c r="A823" s="3"/>
      <c r="B823" s="3"/>
      <c r="C823" s="3"/>
      <c r="D823" s="3"/>
      <c r="E823" s="562"/>
      <c r="F823" s="562"/>
      <c r="G823" s="262"/>
      <c r="H823" s="262"/>
      <c r="I823" s="262"/>
      <c r="J823" s="262"/>
      <c r="K823" s="262"/>
      <c r="L823" s="262"/>
      <c r="M823" s="262"/>
    </row>
    <row r="824" spans="1:13" s="40" customFormat="1" x14ac:dyDescent="0.25">
      <c r="A824" s="3"/>
      <c r="B824" s="3"/>
      <c r="C824" s="3"/>
      <c r="D824" s="3"/>
      <c r="E824" s="562"/>
      <c r="F824" s="562"/>
      <c r="G824" s="262"/>
      <c r="H824" s="262"/>
      <c r="I824" s="262"/>
      <c r="J824" s="262"/>
      <c r="K824" s="262"/>
      <c r="L824" s="262"/>
      <c r="M824" s="262"/>
    </row>
    <row r="825" spans="1:13" s="40" customFormat="1" x14ac:dyDescent="0.25">
      <c r="A825" s="3"/>
      <c r="B825" s="3"/>
      <c r="C825" s="3"/>
      <c r="D825" s="3"/>
      <c r="E825" s="562"/>
      <c r="F825" s="562"/>
      <c r="G825" s="262"/>
      <c r="H825" s="262"/>
      <c r="I825" s="262"/>
      <c r="J825" s="262"/>
      <c r="K825" s="262"/>
      <c r="L825" s="262"/>
      <c r="M825" s="262"/>
    </row>
    <row r="826" spans="1:13" s="40" customFormat="1" x14ac:dyDescent="0.25">
      <c r="A826" s="3"/>
      <c r="B826" s="3"/>
      <c r="C826" s="3"/>
      <c r="D826" s="3"/>
      <c r="E826" s="562"/>
      <c r="F826" s="562"/>
      <c r="G826" s="262"/>
      <c r="H826" s="262"/>
      <c r="I826" s="262"/>
      <c r="J826" s="262"/>
      <c r="K826" s="262"/>
      <c r="L826" s="262"/>
      <c r="M826" s="262"/>
    </row>
    <row r="827" spans="1:13" s="40" customFormat="1" x14ac:dyDescent="0.25">
      <c r="A827" s="3"/>
      <c r="B827" s="3"/>
      <c r="C827" s="3"/>
      <c r="D827" s="3"/>
      <c r="E827" s="562"/>
      <c r="F827" s="562"/>
      <c r="G827" s="262"/>
      <c r="H827" s="262"/>
      <c r="I827" s="262"/>
      <c r="J827" s="262"/>
      <c r="K827" s="262"/>
      <c r="L827" s="262"/>
      <c r="M827" s="262"/>
    </row>
    <row r="828" spans="1:13" s="40" customFormat="1" x14ac:dyDescent="0.25">
      <c r="A828" s="3"/>
      <c r="B828" s="3"/>
      <c r="C828" s="3"/>
      <c r="D828" s="3"/>
      <c r="E828" s="562"/>
      <c r="F828" s="562"/>
      <c r="G828" s="262"/>
      <c r="H828" s="262"/>
      <c r="I828" s="262"/>
      <c r="J828" s="262"/>
      <c r="K828" s="262"/>
      <c r="L828" s="262"/>
      <c r="M828" s="262"/>
    </row>
    <row r="829" spans="1:13" s="40" customFormat="1" x14ac:dyDescent="0.25">
      <c r="A829" s="3"/>
      <c r="B829" s="3"/>
      <c r="C829" s="3"/>
      <c r="D829" s="3"/>
      <c r="E829" s="562"/>
      <c r="F829" s="562"/>
      <c r="G829" s="262"/>
      <c r="H829" s="262"/>
      <c r="I829" s="262"/>
      <c r="J829" s="262"/>
      <c r="K829" s="262"/>
      <c r="L829" s="262"/>
      <c r="M829" s="262"/>
    </row>
    <row r="830" spans="1:13" s="40" customFormat="1" x14ac:dyDescent="0.25">
      <c r="A830" s="3"/>
      <c r="B830" s="3"/>
      <c r="C830" s="3"/>
      <c r="D830" s="3"/>
      <c r="E830" s="562"/>
      <c r="F830" s="562"/>
      <c r="G830" s="262"/>
      <c r="H830" s="262"/>
      <c r="I830" s="262"/>
      <c r="J830" s="262"/>
      <c r="K830" s="262"/>
      <c r="L830" s="262"/>
      <c r="M830" s="262"/>
    </row>
    <row r="831" spans="1:13" s="40" customFormat="1" x14ac:dyDescent="0.25">
      <c r="A831" s="3"/>
      <c r="B831" s="3"/>
      <c r="C831" s="3"/>
      <c r="D831" s="3"/>
      <c r="E831" s="562"/>
      <c r="F831" s="562"/>
      <c r="G831" s="262"/>
      <c r="H831" s="262"/>
      <c r="I831" s="262"/>
      <c r="J831" s="262"/>
      <c r="K831" s="262"/>
      <c r="L831" s="262"/>
      <c r="M831" s="262"/>
    </row>
    <row r="832" spans="1:13" s="40" customFormat="1" x14ac:dyDescent="0.25">
      <c r="A832" s="3"/>
      <c r="B832" s="3"/>
      <c r="C832" s="3"/>
      <c r="D832" s="3"/>
      <c r="E832" s="562"/>
      <c r="F832" s="562"/>
      <c r="G832" s="262"/>
      <c r="H832" s="262"/>
      <c r="I832" s="262"/>
      <c r="J832" s="262"/>
      <c r="K832" s="262"/>
      <c r="L832" s="262"/>
      <c r="M832" s="262"/>
    </row>
    <row r="833" spans="1:13" s="40" customFormat="1" x14ac:dyDescent="0.25">
      <c r="A833" s="3"/>
      <c r="B833" s="3"/>
      <c r="C833" s="3"/>
      <c r="D833" s="3"/>
      <c r="E833" s="562"/>
      <c r="F833" s="562"/>
      <c r="G833" s="262"/>
      <c r="H833" s="262"/>
      <c r="I833" s="262"/>
      <c r="J833" s="262"/>
      <c r="K833" s="262"/>
      <c r="L833" s="262"/>
      <c r="M833" s="262"/>
    </row>
    <row r="834" spans="1:13" s="40" customFormat="1" x14ac:dyDescent="0.25">
      <c r="A834" s="3"/>
      <c r="B834" s="3"/>
      <c r="C834" s="3"/>
      <c r="D834" s="3"/>
      <c r="E834" s="562"/>
      <c r="F834" s="562"/>
      <c r="G834" s="262"/>
      <c r="H834" s="262"/>
      <c r="I834" s="262"/>
      <c r="J834" s="262"/>
      <c r="K834" s="262"/>
      <c r="L834" s="262"/>
      <c r="M834" s="262"/>
    </row>
    <row r="835" spans="1:13" s="40" customFormat="1" x14ac:dyDescent="0.25">
      <c r="A835" s="3"/>
      <c r="B835" s="3"/>
      <c r="C835" s="3"/>
      <c r="D835" s="3"/>
      <c r="E835" s="562"/>
      <c r="F835" s="562"/>
      <c r="G835" s="262"/>
      <c r="H835" s="262"/>
      <c r="I835" s="262"/>
      <c r="J835" s="262"/>
      <c r="K835" s="262"/>
      <c r="L835" s="262"/>
      <c r="M835" s="262"/>
    </row>
    <row r="836" spans="1:13" s="40" customFormat="1" x14ac:dyDescent="0.25">
      <c r="A836" s="3"/>
      <c r="B836" s="3"/>
      <c r="C836" s="3"/>
      <c r="D836" s="3"/>
      <c r="E836" s="562"/>
      <c r="F836" s="562"/>
      <c r="G836" s="262"/>
      <c r="H836" s="262"/>
      <c r="I836" s="262"/>
      <c r="J836" s="262"/>
      <c r="K836" s="262"/>
      <c r="L836" s="262"/>
      <c r="M836" s="262"/>
    </row>
    <row r="837" spans="1:13" s="40" customFormat="1" x14ac:dyDescent="0.25">
      <c r="A837" s="3"/>
      <c r="B837" s="3"/>
      <c r="C837" s="3"/>
      <c r="D837" s="3"/>
      <c r="E837" s="562"/>
      <c r="F837" s="562"/>
      <c r="G837" s="262"/>
      <c r="H837" s="262"/>
      <c r="I837" s="262"/>
      <c r="J837" s="262"/>
      <c r="K837" s="262"/>
      <c r="L837" s="262"/>
      <c r="M837" s="262"/>
    </row>
    <row r="838" spans="1:13" s="40" customFormat="1" x14ac:dyDescent="0.25">
      <c r="A838" s="3"/>
      <c r="B838" s="3"/>
      <c r="C838" s="3"/>
      <c r="D838" s="3"/>
      <c r="E838" s="562"/>
      <c r="F838" s="562"/>
      <c r="G838" s="262"/>
      <c r="H838" s="262"/>
      <c r="I838" s="262"/>
      <c r="J838" s="262"/>
      <c r="K838" s="262"/>
      <c r="L838" s="262"/>
      <c r="M838" s="262"/>
    </row>
    <row r="839" spans="1:13" s="40" customFormat="1" x14ac:dyDescent="0.25">
      <c r="A839" s="3"/>
      <c r="B839" s="3"/>
      <c r="C839" s="3"/>
      <c r="D839" s="3"/>
      <c r="E839" s="562"/>
      <c r="F839" s="562"/>
      <c r="G839" s="262"/>
      <c r="H839" s="262"/>
      <c r="I839" s="262"/>
      <c r="J839" s="262"/>
      <c r="K839" s="262"/>
      <c r="L839" s="262"/>
      <c r="M839" s="262"/>
    </row>
    <row r="840" spans="1:13" s="40" customFormat="1" x14ac:dyDescent="0.25">
      <c r="A840" s="3"/>
      <c r="B840" s="3"/>
      <c r="C840" s="3"/>
      <c r="D840" s="3"/>
      <c r="E840" s="562"/>
      <c r="F840" s="562"/>
      <c r="G840" s="262"/>
      <c r="H840" s="262"/>
      <c r="I840" s="262"/>
      <c r="J840" s="262"/>
      <c r="K840" s="262"/>
      <c r="L840" s="262"/>
      <c r="M840" s="262"/>
    </row>
    <row r="841" spans="1:13" s="40" customFormat="1" x14ac:dyDescent="0.25">
      <c r="A841" s="3"/>
      <c r="B841" s="3"/>
      <c r="C841" s="3"/>
      <c r="D841" s="3"/>
      <c r="E841" s="562"/>
      <c r="F841" s="562"/>
      <c r="G841" s="262"/>
      <c r="H841" s="262"/>
      <c r="I841" s="262"/>
      <c r="J841" s="262"/>
      <c r="K841" s="262"/>
      <c r="L841" s="262"/>
      <c r="M841" s="262"/>
    </row>
    <row r="842" spans="1:13" s="40" customFormat="1" x14ac:dyDescent="0.25">
      <c r="A842" s="3"/>
      <c r="B842" s="3"/>
      <c r="C842" s="3"/>
      <c r="D842" s="3"/>
      <c r="E842" s="562"/>
      <c r="F842" s="562"/>
      <c r="G842" s="262"/>
      <c r="H842" s="262"/>
      <c r="I842" s="262"/>
      <c r="J842" s="262"/>
      <c r="K842" s="262"/>
      <c r="L842" s="262"/>
      <c r="M842" s="262"/>
    </row>
    <row r="843" spans="1:13" s="40" customFormat="1" x14ac:dyDescent="0.25">
      <c r="A843" s="3"/>
      <c r="B843" s="3"/>
      <c r="C843" s="3"/>
      <c r="D843" s="3"/>
      <c r="E843" s="562"/>
      <c r="F843" s="562"/>
      <c r="G843" s="262"/>
      <c r="H843" s="262"/>
      <c r="I843" s="262"/>
      <c r="J843" s="262"/>
      <c r="K843" s="262"/>
      <c r="L843" s="262"/>
      <c r="M843" s="262"/>
    </row>
    <row r="844" spans="1:13" s="40" customFormat="1" x14ac:dyDescent="0.25">
      <c r="A844" s="3"/>
      <c r="B844" s="3"/>
      <c r="C844" s="3"/>
      <c r="D844" s="3"/>
      <c r="E844" s="562"/>
      <c r="F844" s="562"/>
      <c r="G844" s="262"/>
      <c r="H844" s="262"/>
      <c r="I844" s="262"/>
      <c r="J844" s="262"/>
      <c r="K844" s="262"/>
      <c r="L844" s="262"/>
      <c r="M844" s="262"/>
    </row>
    <row r="845" spans="1:13" s="40" customFormat="1" x14ac:dyDescent="0.25">
      <c r="A845" s="3"/>
      <c r="B845" s="3"/>
      <c r="C845" s="3"/>
      <c r="D845" s="3"/>
      <c r="E845" s="562"/>
      <c r="F845" s="562"/>
      <c r="G845" s="262"/>
      <c r="H845" s="262"/>
      <c r="I845" s="262"/>
      <c r="J845" s="262"/>
      <c r="K845" s="262"/>
      <c r="L845" s="262"/>
      <c r="M845" s="262"/>
    </row>
    <row r="846" spans="1:13" s="40" customFormat="1" x14ac:dyDescent="0.25">
      <c r="A846" s="3"/>
      <c r="B846" s="3"/>
      <c r="C846" s="3"/>
      <c r="D846" s="3"/>
      <c r="E846" s="562"/>
      <c r="F846" s="562"/>
      <c r="G846" s="262"/>
      <c r="H846" s="262"/>
      <c r="I846" s="262"/>
      <c r="J846" s="262"/>
      <c r="K846" s="262"/>
      <c r="L846" s="262"/>
      <c r="M846" s="262"/>
    </row>
    <row r="847" spans="1:13" s="40" customFormat="1" x14ac:dyDescent="0.25">
      <c r="A847" s="3"/>
      <c r="B847" s="3"/>
      <c r="C847" s="3"/>
      <c r="D847" s="3"/>
      <c r="E847" s="562"/>
      <c r="F847" s="562"/>
      <c r="G847" s="262"/>
      <c r="H847" s="262"/>
      <c r="I847" s="262"/>
      <c r="J847" s="262"/>
      <c r="K847" s="262"/>
      <c r="L847" s="262"/>
      <c r="M847" s="262"/>
    </row>
    <row r="848" spans="1:13" s="40" customFormat="1" x14ac:dyDescent="0.25">
      <c r="A848" s="3"/>
      <c r="B848" s="3"/>
      <c r="C848" s="3"/>
      <c r="D848" s="3"/>
      <c r="E848" s="562"/>
      <c r="F848" s="562"/>
      <c r="G848" s="262"/>
      <c r="H848" s="262"/>
      <c r="I848" s="262"/>
      <c r="J848" s="262"/>
      <c r="K848" s="262"/>
      <c r="L848" s="262"/>
      <c r="M848" s="262"/>
    </row>
    <row r="849" spans="1:13" s="40" customFormat="1" x14ac:dyDescent="0.25">
      <c r="A849" s="3"/>
      <c r="B849" s="3"/>
      <c r="C849" s="3"/>
      <c r="D849" s="3"/>
      <c r="E849" s="562"/>
      <c r="F849" s="562"/>
      <c r="G849" s="262"/>
      <c r="H849" s="262"/>
      <c r="I849" s="262"/>
      <c r="J849" s="262"/>
      <c r="K849" s="262"/>
      <c r="L849" s="262"/>
      <c r="M849" s="262"/>
    </row>
    <row r="850" spans="1:13" s="40" customFormat="1" x14ac:dyDescent="0.25">
      <c r="A850" s="3"/>
      <c r="B850" s="3"/>
      <c r="C850" s="3"/>
      <c r="D850" s="3"/>
      <c r="E850" s="562"/>
      <c r="F850" s="562"/>
      <c r="G850" s="262"/>
      <c r="H850" s="262"/>
      <c r="I850" s="262"/>
      <c r="J850" s="262"/>
      <c r="K850" s="262"/>
      <c r="L850" s="262"/>
      <c r="M850" s="262"/>
    </row>
    <row r="851" spans="1:13" s="40" customFormat="1" x14ac:dyDescent="0.25">
      <c r="A851" s="3"/>
      <c r="B851" s="3"/>
      <c r="C851" s="3"/>
      <c r="D851" s="3"/>
      <c r="E851" s="562"/>
      <c r="F851" s="562"/>
      <c r="G851" s="262"/>
      <c r="H851" s="262"/>
      <c r="I851" s="262"/>
      <c r="J851" s="262"/>
      <c r="K851" s="262"/>
      <c r="L851" s="262"/>
      <c r="M851" s="262"/>
    </row>
    <row r="852" spans="1:13" s="40" customFormat="1" x14ac:dyDescent="0.25">
      <c r="A852" s="3"/>
      <c r="B852" s="3"/>
      <c r="C852" s="3"/>
      <c r="D852" s="3"/>
      <c r="E852" s="562"/>
      <c r="F852" s="562"/>
      <c r="G852" s="262"/>
      <c r="H852" s="262"/>
      <c r="I852" s="262"/>
      <c r="J852" s="262"/>
      <c r="K852" s="262"/>
      <c r="L852" s="262"/>
      <c r="M852" s="262"/>
    </row>
    <row r="853" spans="1:13" s="40" customFormat="1" x14ac:dyDescent="0.25">
      <c r="A853" s="3"/>
      <c r="B853" s="3"/>
      <c r="C853" s="3"/>
      <c r="D853" s="3"/>
      <c r="E853" s="562"/>
      <c r="F853" s="562"/>
      <c r="G853" s="262"/>
      <c r="H853" s="262"/>
      <c r="I853" s="262"/>
      <c r="J853" s="262"/>
      <c r="K853" s="262"/>
      <c r="L853" s="262"/>
      <c r="M853" s="262"/>
    </row>
    <row r="854" spans="1:13" s="40" customFormat="1" x14ac:dyDescent="0.25">
      <c r="A854" s="3"/>
      <c r="B854" s="3"/>
      <c r="C854" s="3"/>
      <c r="D854" s="3"/>
      <c r="E854" s="562"/>
      <c r="F854" s="562"/>
      <c r="G854" s="262"/>
      <c r="H854" s="262"/>
      <c r="I854" s="262"/>
      <c r="J854" s="262"/>
      <c r="K854" s="262"/>
      <c r="L854" s="262"/>
      <c r="M854" s="262"/>
    </row>
    <row r="855" spans="1:13" s="40" customFormat="1" x14ac:dyDescent="0.25">
      <c r="A855" s="3"/>
      <c r="B855" s="3"/>
      <c r="C855" s="3"/>
      <c r="D855" s="3"/>
      <c r="E855" s="562"/>
      <c r="F855" s="562"/>
      <c r="G855" s="262"/>
      <c r="H855" s="262"/>
      <c r="I855" s="262"/>
      <c r="J855" s="262"/>
      <c r="K855" s="262"/>
      <c r="L855" s="262"/>
      <c r="M855" s="262"/>
    </row>
    <row r="856" spans="1:13" s="40" customFormat="1" x14ac:dyDescent="0.25">
      <c r="A856" s="3"/>
      <c r="B856" s="3"/>
      <c r="C856" s="3"/>
      <c r="D856" s="3"/>
      <c r="E856" s="562"/>
      <c r="F856" s="562"/>
      <c r="G856" s="262"/>
      <c r="H856" s="262"/>
      <c r="I856" s="262"/>
      <c r="J856" s="262"/>
      <c r="K856" s="262"/>
      <c r="L856" s="262"/>
      <c r="M856" s="262"/>
    </row>
    <row r="857" spans="1:13" s="40" customFormat="1" x14ac:dyDescent="0.25">
      <c r="A857" s="3"/>
      <c r="B857" s="3"/>
      <c r="C857" s="3"/>
      <c r="D857" s="3"/>
      <c r="E857" s="562"/>
      <c r="F857" s="562"/>
      <c r="G857" s="262"/>
      <c r="H857" s="262"/>
      <c r="I857" s="262"/>
      <c r="J857" s="262"/>
      <c r="K857" s="262"/>
      <c r="L857" s="262"/>
      <c r="M857" s="262"/>
    </row>
    <row r="858" spans="1:13" s="40" customFormat="1" x14ac:dyDescent="0.25">
      <c r="A858" s="3"/>
      <c r="B858" s="3"/>
      <c r="C858" s="3"/>
      <c r="D858" s="3"/>
      <c r="E858" s="562"/>
      <c r="F858" s="562"/>
      <c r="G858" s="262"/>
      <c r="H858" s="262"/>
      <c r="I858" s="262"/>
      <c r="J858" s="262"/>
      <c r="K858" s="262"/>
      <c r="L858" s="262"/>
      <c r="M858" s="262"/>
    </row>
    <row r="859" spans="1:13" s="40" customFormat="1" x14ac:dyDescent="0.25">
      <c r="A859" s="3"/>
      <c r="B859" s="3"/>
      <c r="C859" s="3"/>
      <c r="D859" s="3"/>
      <c r="E859" s="562"/>
      <c r="F859" s="562"/>
      <c r="G859" s="262"/>
      <c r="H859" s="262"/>
      <c r="I859" s="262"/>
      <c r="J859" s="262"/>
      <c r="K859" s="262"/>
      <c r="L859" s="262"/>
      <c r="M859" s="262"/>
    </row>
    <row r="860" spans="1:13" s="40" customFormat="1" x14ac:dyDescent="0.25">
      <c r="A860" s="3"/>
      <c r="B860" s="3"/>
      <c r="C860" s="3"/>
      <c r="D860" s="3"/>
      <c r="E860" s="562"/>
      <c r="F860" s="562"/>
      <c r="G860" s="262"/>
      <c r="H860" s="262"/>
      <c r="I860" s="262"/>
      <c r="J860" s="262"/>
      <c r="K860" s="262"/>
      <c r="L860" s="262"/>
      <c r="M860" s="262"/>
    </row>
    <row r="861" spans="1:13" s="40" customFormat="1" x14ac:dyDescent="0.25">
      <c r="A861" s="3"/>
      <c r="B861" s="3"/>
      <c r="C861" s="3"/>
      <c r="D861" s="3"/>
      <c r="E861" s="562"/>
      <c r="F861" s="562"/>
      <c r="G861" s="262"/>
      <c r="H861" s="262"/>
      <c r="I861" s="262"/>
      <c r="J861" s="262"/>
      <c r="K861" s="262"/>
      <c r="L861" s="262"/>
      <c r="M861" s="262"/>
    </row>
    <row r="862" spans="1:13" s="40" customFormat="1" x14ac:dyDescent="0.25">
      <c r="A862" s="3"/>
      <c r="B862" s="3"/>
      <c r="C862" s="3"/>
      <c r="D862" s="3"/>
      <c r="E862" s="562"/>
      <c r="F862" s="562"/>
      <c r="G862" s="262"/>
      <c r="H862" s="262"/>
      <c r="I862" s="262"/>
      <c r="J862" s="262"/>
      <c r="K862" s="262"/>
      <c r="L862" s="262"/>
      <c r="M862" s="262"/>
    </row>
    <row r="863" spans="1:13" s="40" customFormat="1" x14ac:dyDescent="0.25">
      <c r="A863" s="3"/>
      <c r="B863" s="3"/>
      <c r="C863" s="3"/>
      <c r="D863" s="3"/>
      <c r="E863" s="562"/>
      <c r="F863" s="562"/>
      <c r="G863" s="262"/>
      <c r="H863" s="262"/>
      <c r="I863" s="262"/>
      <c r="J863" s="262"/>
      <c r="K863" s="262"/>
      <c r="L863" s="262"/>
      <c r="M863" s="262"/>
    </row>
    <row r="864" spans="1:13" s="40" customFormat="1" x14ac:dyDescent="0.25">
      <c r="A864" s="3"/>
      <c r="B864" s="3"/>
      <c r="C864" s="3"/>
      <c r="D864" s="3"/>
      <c r="E864" s="562"/>
      <c r="F864" s="562"/>
      <c r="G864" s="262"/>
      <c r="H864" s="262"/>
      <c r="I864" s="262"/>
      <c r="J864" s="262"/>
      <c r="K864" s="262"/>
      <c r="L864" s="262"/>
      <c r="M864" s="262"/>
    </row>
    <row r="865" spans="1:13" s="40" customFormat="1" x14ac:dyDescent="0.25">
      <c r="A865" s="3"/>
      <c r="B865" s="3"/>
      <c r="C865" s="3"/>
      <c r="D865" s="3"/>
      <c r="E865" s="562"/>
      <c r="F865" s="562"/>
      <c r="G865" s="262"/>
      <c r="H865" s="262"/>
      <c r="I865" s="262"/>
      <c r="J865" s="262"/>
      <c r="K865" s="262"/>
      <c r="L865" s="262"/>
      <c r="M865" s="262"/>
    </row>
    <row r="866" spans="1:13" s="40" customFormat="1" x14ac:dyDescent="0.25">
      <c r="A866" s="3"/>
      <c r="B866" s="3"/>
      <c r="C866" s="3"/>
      <c r="D866" s="3"/>
      <c r="E866" s="562"/>
      <c r="F866" s="562"/>
      <c r="G866" s="262"/>
      <c r="H866" s="262"/>
      <c r="I866" s="262"/>
      <c r="J866" s="262"/>
      <c r="K866" s="262"/>
      <c r="L866" s="262"/>
      <c r="M866" s="262"/>
    </row>
    <row r="867" spans="1:13" s="40" customFormat="1" x14ac:dyDescent="0.25">
      <c r="A867" s="3"/>
      <c r="B867" s="3"/>
      <c r="C867" s="3"/>
      <c r="D867" s="3"/>
      <c r="E867" s="562"/>
      <c r="F867" s="562"/>
      <c r="G867" s="262"/>
      <c r="H867" s="262"/>
      <c r="I867" s="262"/>
      <c r="J867" s="262"/>
      <c r="K867" s="262"/>
      <c r="L867" s="262"/>
      <c r="M867" s="262"/>
    </row>
    <row r="868" spans="1:13" s="40" customFormat="1" x14ac:dyDescent="0.25">
      <c r="A868" s="3"/>
      <c r="B868" s="3"/>
      <c r="C868" s="3"/>
      <c r="D868" s="3"/>
      <c r="E868" s="562"/>
      <c r="F868" s="562"/>
      <c r="G868" s="262"/>
      <c r="H868" s="262"/>
      <c r="I868" s="262"/>
      <c r="J868" s="262"/>
      <c r="K868" s="262"/>
      <c r="L868" s="262"/>
      <c r="M868" s="262"/>
    </row>
    <row r="869" spans="1:13" s="40" customFormat="1" x14ac:dyDescent="0.25">
      <c r="A869" s="3"/>
      <c r="B869" s="3"/>
      <c r="C869" s="3"/>
      <c r="D869" s="3"/>
      <c r="E869" s="562"/>
      <c r="F869" s="562"/>
      <c r="G869" s="262"/>
      <c r="H869" s="262"/>
      <c r="I869" s="262"/>
      <c r="J869" s="262"/>
      <c r="K869" s="262"/>
      <c r="L869" s="262"/>
      <c r="M869" s="262"/>
    </row>
    <row r="870" spans="1:13" s="40" customFormat="1" x14ac:dyDescent="0.25">
      <c r="A870" s="3"/>
      <c r="B870" s="3"/>
      <c r="C870" s="3"/>
      <c r="D870" s="3"/>
      <c r="E870" s="562"/>
      <c r="F870" s="562"/>
      <c r="G870" s="262"/>
      <c r="H870" s="262"/>
      <c r="I870" s="262"/>
      <c r="J870" s="262"/>
      <c r="K870" s="262"/>
      <c r="L870" s="262"/>
      <c r="M870" s="262"/>
    </row>
    <row r="871" spans="1:13" s="40" customFormat="1" x14ac:dyDescent="0.25">
      <c r="A871" s="3"/>
      <c r="B871" s="3"/>
      <c r="C871" s="3"/>
      <c r="D871" s="3"/>
      <c r="E871" s="562"/>
      <c r="F871" s="562"/>
      <c r="G871" s="262"/>
      <c r="H871" s="262"/>
      <c r="I871" s="262"/>
      <c r="J871" s="262"/>
      <c r="K871" s="262"/>
      <c r="L871" s="262"/>
      <c r="M871" s="262"/>
    </row>
    <row r="872" spans="1:13" s="40" customFormat="1" x14ac:dyDescent="0.25">
      <c r="A872" s="3"/>
      <c r="B872" s="3"/>
      <c r="C872" s="3"/>
      <c r="D872" s="3"/>
      <c r="E872" s="562"/>
      <c r="F872" s="562"/>
      <c r="G872" s="262"/>
      <c r="H872" s="262"/>
      <c r="I872" s="262"/>
      <c r="J872" s="262"/>
      <c r="K872" s="262"/>
      <c r="L872" s="262"/>
      <c r="M872" s="262"/>
    </row>
    <row r="873" spans="1:13" s="40" customFormat="1" x14ac:dyDescent="0.25">
      <c r="A873" s="3"/>
      <c r="B873" s="3"/>
      <c r="C873" s="3"/>
      <c r="D873" s="3"/>
      <c r="E873" s="562"/>
      <c r="F873" s="562"/>
      <c r="G873" s="262"/>
      <c r="H873" s="262"/>
      <c r="I873" s="262"/>
      <c r="J873" s="262"/>
      <c r="K873" s="262"/>
      <c r="L873" s="262"/>
      <c r="M873" s="262"/>
    </row>
    <row r="874" spans="1:13" s="40" customFormat="1" x14ac:dyDescent="0.25">
      <c r="A874" s="3"/>
      <c r="B874" s="3"/>
      <c r="C874" s="3"/>
      <c r="D874" s="3"/>
      <c r="E874" s="562"/>
      <c r="F874" s="562"/>
      <c r="G874" s="262"/>
      <c r="H874" s="262"/>
      <c r="I874" s="262"/>
      <c r="J874" s="262"/>
      <c r="K874" s="262"/>
      <c r="L874" s="262"/>
      <c r="M874" s="262"/>
    </row>
    <row r="875" spans="1:13" s="40" customFormat="1" x14ac:dyDescent="0.25">
      <c r="A875" s="3"/>
      <c r="B875" s="3"/>
      <c r="C875" s="3"/>
      <c r="D875" s="3"/>
      <c r="E875" s="562"/>
      <c r="F875" s="562"/>
      <c r="G875" s="262"/>
      <c r="H875" s="262"/>
      <c r="I875" s="262"/>
      <c r="J875" s="262"/>
      <c r="K875" s="262"/>
      <c r="L875" s="262"/>
      <c r="M875" s="262"/>
    </row>
    <row r="876" spans="1:13" s="40" customFormat="1" x14ac:dyDescent="0.25">
      <c r="A876" s="3"/>
      <c r="B876" s="3"/>
      <c r="C876" s="3"/>
      <c r="D876" s="3"/>
      <c r="E876" s="562"/>
      <c r="F876" s="562"/>
      <c r="G876" s="262"/>
      <c r="H876" s="262"/>
      <c r="I876" s="262"/>
      <c r="J876" s="262"/>
      <c r="K876" s="262"/>
      <c r="L876" s="262"/>
      <c r="M876" s="262"/>
    </row>
    <row r="877" spans="1:13" s="40" customFormat="1" x14ac:dyDescent="0.25">
      <c r="A877" s="3"/>
      <c r="B877" s="3"/>
      <c r="C877" s="3"/>
      <c r="D877" s="3"/>
      <c r="E877" s="562"/>
      <c r="F877" s="562"/>
      <c r="G877" s="262"/>
      <c r="H877" s="262"/>
      <c r="I877" s="262"/>
      <c r="J877" s="262"/>
      <c r="K877" s="262"/>
      <c r="L877" s="262"/>
      <c r="M877" s="262"/>
    </row>
    <row r="878" spans="1:13" s="40" customFormat="1" x14ac:dyDescent="0.25">
      <c r="A878" s="3"/>
      <c r="B878" s="3"/>
      <c r="C878" s="3"/>
      <c r="D878" s="3"/>
      <c r="E878" s="562"/>
      <c r="F878" s="562"/>
      <c r="G878" s="262"/>
      <c r="H878" s="262"/>
      <c r="I878" s="262"/>
      <c r="J878" s="262"/>
      <c r="K878" s="262"/>
      <c r="L878" s="262"/>
      <c r="M878" s="262"/>
    </row>
    <row r="879" spans="1:13" s="40" customFormat="1" x14ac:dyDescent="0.25">
      <c r="A879" s="3"/>
      <c r="B879" s="3"/>
      <c r="C879" s="3"/>
      <c r="D879" s="3"/>
      <c r="E879" s="562"/>
      <c r="F879" s="562"/>
      <c r="G879" s="262"/>
      <c r="H879" s="262"/>
      <c r="I879" s="262"/>
      <c r="J879" s="262"/>
      <c r="K879" s="262"/>
      <c r="L879" s="262"/>
      <c r="M879" s="262"/>
    </row>
    <row r="880" spans="1:13" s="40" customFormat="1" x14ac:dyDescent="0.25">
      <c r="A880" s="3"/>
      <c r="B880" s="3"/>
      <c r="C880" s="3"/>
      <c r="D880" s="3"/>
      <c r="E880" s="562"/>
      <c r="F880" s="562"/>
      <c r="G880" s="262"/>
      <c r="H880" s="262"/>
      <c r="I880" s="262"/>
      <c r="J880" s="262"/>
      <c r="K880" s="262"/>
      <c r="L880" s="262"/>
      <c r="M880" s="262"/>
    </row>
    <row r="881" spans="1:13" s="40" customFormat="1" x14ac:dyDescent="0.25">
      <c r="A881" s="3"/>
      <c r="B881" s="3"/>
      <c r="C881" s="3"/>
      <c r="D881" s="3"/>
      <c r="E881" s="562"/>
      <c r="F881" s="562"/>
      <c r="G881" s="262"/>
      <c r="H881" s="262"/>
      <c r="I881" s="262"/>
      <c r="J881" s="262"/>
      <c r="K881" s="262"/>
      <c r="L881" s="262"/>
      <c r="M881" s="262"/>
    </row>
    <row r="882" spans="1:13" s="40" customFormat="1" x14ac:dyDescent="0.25">
      <c r="A882" s="3"/>
      <c r="B882" s="3"/>
      <c r="C882" s="3"/>
      <c r="D882" s="3"/>
      <c r="E882" s="562"/>
      <c r="F882" s="562"/>
      <c r="G882" s="262"/>
      <c r="H882" s="262"/>
      <c r="I882" s="262"/>
      <c r="J882" s="262"/>
      <c r="K882" s="262"/>
      <c r="L882" s="262"/>
      <c r="M882" s="262"/>
    </row>
    <row r="883" spans="1:13" s="40" customFormat="1" x14ac:dyDescent="0.25">
      <c r="A883" s="3"/>
      <c r="B883" s="3"/>
      <c r="C883" s="3"/>
      <c r="D883" s="3"/>
      <c r="E883" s="562"/>
      <c r="F883" s="562"/>
      <c r="G883" s="262"/>
      <c r="H883" s="262"/>
      <c r="I883" s="262"/>
      <c r="J883" s="262"/>
      <c r="K883" s="262"/>
      <c r="L883" s="262"/>
      <c r="M883" s="262"/>
    </row>
    <row r="884" spans="1:13" s="40" customFormat="1" x14ac:dyDescent="0.25">
      <c r="A884" s="3"/>
      <c r="B884" s="3"/>
      <c r="C884" s="3"/>
      <c r="D884" s="3"/>
      <c r="E884" s="562"/>
      <c r="F884" s="562"/>
      <c r="G884" s="262"/>
      <c r="H884" s="262"/>
      <c r="I884" s="262"/>
      <c r="J884" s="262"/>
      <c r="K884" s="262"/>
      <c r="L884" s="262"/>
      <c r="M884" s="262"/>
    </row>
    <row r="885" spans="1:13" s="40" customFormat="1" x14ac:dyDescent="0.25">
      <c r="A885" s="3"/>
      <c r="B885" s="3"/>
      <c r="C885" s="3"/>
      <c r="D885" s="3"/>
      <c r="E885" s="562"/>
      <c r="F885" s="562"/>
      <c r="G885" s="262"/>
      <c r="H885" s="262"/>
      <c r="I885" s="262"/>
      <c r="J885" s="262"/>
      <c r="K885" s="262"/>
      <c r="L885" s="262"/>
      <c r="M885" s="262"/>
    </row>
    <row r="886" spans="1:13" s="40" customFormat="1" x14ac:dyDescent="0.25">
      <c r="A886" s="3"/>
      <c r="B886" s="3"/>
      <c r="C886" s="3"/>
      <c r="D886" s="3"/>
      <c r="E886" s="562"/>
      <c r="F886" s="562"/>
      <c r="G886" s="262"/>
      <c r="H886" s="262"/>
      <c r="I886" s="262"/>
      <c r="J886" s="262"/>
      <c r="K886" s="262"/>
      <c r="L886" s="262"/>
      <c r="M886" s="262"/>
    </row>
    <row r="887" spans="1:13" s="40" customFormat="1" x14ac:dyDescent="0.25">
      <c r="A887" s="3"/>
      <c r="B887" s="3"/>
      <c r="C887" s="3"/>
      <c r="D887" s="3"/>
      <c r="E887" s="562"/>
      <c r="F887" s="562"/>
      <c r="G887" s="262"/>
      <c r="H887" s="262"/>
      <c r="I887" s="262"/>
      <c r="J887" s="262"/>
      <c r="K887" s="262"/>
      <c r="L887" s="262"/>
      <c r="M887" s="262"/>
    </row>
    <row r="888" spans="1:13" s="40" customFormat="1" x14ac:dyDescent="0.25">
      <c r="A888" s="3"/>
      <c r="B888" s="3"/>
      <c r="C888" s="3"/>
      <c r="D888" s="3"/>
      <c r="E888" s="562"/>
      <c r="F888" s="562"/>
      <c r="G888" s="262"/>
      <c r="H888" s="262"/>
      <c r="I888" s="262"/>
      <c r="J888" s="262"/>
      <c r="K888" s="262"/>
      <c r="L888" s="262"/>
      <c r="M888" s="262"/>
    </row>
    <row r="889" spans="1:13" s="40" customFormat="1" x14ac:dyDescent="0.25">
      <c r="A889" s="3"/>
      <c r="B889" s="3"/>
      <c r="C889" s="3"/>
      <c r="D889" s="3"/>
      <c r="E889" s="562"/>
      <c r="F889" s="562"/>
      <c r="G889" s="262"/>
      <c r="H889" s="262"/>
      <c r="I889" s="262"/>
      <c r="J889" s="262"/>
      <c r="K889" s="262"/>
      <c r="L889" s="262"/>
      <c r="M889" s="262"/>
    </row>
    <row r="890" spans="1:13" s="40" customFormat="1" x14ac:dyDescent="0.25">
      <c r="A890" s="3"/>
      <c r="B890" s="3"/>
      <c r="C890" s="3"/>
      <c r="D890" s="3"/>
      <c r="E890" s="562"/>
      <c r="F890" s="562"/>
      <c r="G890" s="262"/>
      <c r="H890" s="262"/>
      <c r="I890" s="262"/>
      <c r="J890" s="262"/>
      <c r="K890" s="262"/>
      <c r="L890" s="262"/>
      <c r="M890" s="262"/>
    </row>
    <row r="891" spans="1:13" s="40" customFormat="1" x14ac:dyDescent="0.25">
      <c r="A891" s="3"/>
      <c r="B891" s="3"/>
      <c r="C891" s="3"/>
      <c r="D891" s="3"/>
      <c r="E891" s="562"/>
      <c r="F891" s="562"/>
      <c r="G891" s="262"/>
      <c r="H891" s="262"/>
      <c r="I891" s="262"/>
      <c r="J891" s="262"/>
      <c r="K891" s="262"/>
      <c r="L891" s="262"/>
      <c r="M891" s="262"/>
    </row>
    <row r="892" spans="1:13" s="40" customFormat="1" x14ac:dyDescent="0.25">
      <c r="A892" s="3"/>
      <c r="B892" s="3"/>
      <c r="C892" s="3"/>
      <c r="D892" s="3"/>
      <c r="E892" s="562"/>
      <c r="F892" s="562"/>
      <c r="G892" s="262"/>
      <c r="H892" s="262"/>
      <c r="I892" s="262"/>
      <c r="J892" s="262"/>
      <c r="K892" s="262"/>
      <c r="L892" s="262"/>
      <c r="M892" s="262"/>
    </row>
    <row r="893" spans="1:13" s="40" customFormat="1" x14ac:dyDescent="0.25">
      <c r="A893" s="3"/>
      <c r="B893" s="3"/>
      <c r="C893" s="3"/>
      <c r="D893" s="3"/>
      <c r="E893" s="562"/>
      <c r="F893" s="562"/>
      <c r="G893" s="262"/>
      <c r="H893" s="262"/>
      <c r="I893" s="262"/>
      <c r="J893" s="262"/>
      <c r="K893" s="262"/>
      <c r="L893" s="262"/>
      <c r="M893" s="262"/>
    </row>
    <row r="894" spans="1:13" s="40" customFormat="1" x14ac:dyDescent="0.25">
      <c r="A894" s="3"/>
      <c r="B894" s="3"/>
      <c r="C894" s="3"/>
      <c r="D894" s="3"/>
      <c r="E894" s="562"/>
      <c r="F894" s="562"/>
      <c r="G894" s="262"/>
      <c r="H894" s="262"/>
      <c r="I894" s="262"/>
      <c r="J894" s="262"/>
      <c r="K894" s="262"/>
      <c r="L894" s="262"/>
      <c r="M894" s="262"/>
    </row>
    <row r="895" spans="1:13" s="40" customFormat="1" x14ac:dyDescent="0.25">
      <c r="A895" s="3"/>
      <c r="B895" s="3"/>
      <c r="C895" s="3"/>
      <c r="D895" s="3"/>
      <c r="E895" s="562"/>
      <c r="F895" s="562"/>
      <c r="G895" s="262"/>
      <c r="H895" s="262"/>
      <c r="I895" s="262"/>
      <c r="J895" s="262"/>
      <c r="K895" s="262"/>
      <c r="L895" s="262"/>
      <c r="M895" s="262"/>
    </row>
    <row r="896" spans="1:13" s="40" customFormat="1" x14ac:dyDescent="0.25">
      <c r="A896" s="3"/>
      <c r="B896" s="3"/>
      <c r="C896" s="3"/>
      <c r="D896" s="3"/>
      <c r="E896" s="562"/>
      <c r="F896" s="562"/>
      <c r="G896" s="262"/>
      <c r="H896" s="262"/>
      <c r="I896" s="262"/>
      <c r="J896" s="262"/>
      <c r="K896" s="262"/>
      <c r="L896" s="262"/>
      <c r="M896" s="262"/>
    </row>
    <row r="897" spans="1:13" s="40" customFormat="1" x14ac:dyDescent="0.25">
      <c r="A897" s="3"/>
      <c r="B897" s="3"/>
      <c r="C897" s="3"/>
      <c r="D897" s="3"/>
      <c r="E897" s="562"/>
      <c r="F897" s="562"/>
      <c r="G897" s="262"/>
      <c r="H897" s="262"/>
      <c r="I897" s="262"/>
      <c r="J897" s="262"/>
      <c r="K897" s="262"/>
      <c r="L897" s="262"/>
      <c r="M897" s="262"/>
    </row>
    <row r="898" spans="1:13" s="40" customFormat="1" x14ac:dyDescent="0.25">
      <c r="A898" s="3"/>
      <c r="B898" s="3"/>
      <c r="C898" s="3"/>
      <c r="D898" s="3"/>
      <c r="E898" s="562"/>
      <c r="F898" s="562"/>
      <c r="G898" s="262"/>
      <c r="H898" s="262"/>
      <c r="I898" s="262"/>
      <c r="J898" s="262"/>
      <c r="K898" s="262"/>
      <c r="L898" s="262"/>
      <c r="M898" s="262"/>
    </row>
    <row r="899" spans="1:13" s="40" customFormat="1" x14ac:dyDescent="0.25">
      <c r="A899" s="3"/>
      <c r="B899" s="3"/>
      <c r="C899" s="3"/>
      <c r="D899" s="3"/>
      <c r="E899" s="562"/>
      <c r="F899" s="562"/>
      <c r="G899" s="262"/>
      <c r="H899" s="262"/>
      <c r="I899" s="262"/>
      <c r="J899" s="262"/>
      <c r="K899" s="262"/>
      <c r="L899" s="262"/>
      <c r="M899" s="262"/>
    </row>
    <row r="900" spans="1:13" s="40" customFormat="1" x14ac:dyDescent="0.25">
      <c r="A900" s="3"/>
      <c r="B900" s="3"/>
      <c r="C900" s="3"/>
      <c r="D900" s="3"/>
      <c r="E900" s="562"/>
      <c r="F900" s="562"/>
      <c r="G900" s="262"/>
      <c r="H900" s="262"/>
      <c r="I900" s="262"/>
      <c r="J900" s="262"/>
      <c r="K900" s="262"/>
      <c r="L900" s="262"/>
      <c r="M900" s="262"/>
    </row>
    <row r="901" spans="1:13" s="40" customFormat="1" x14ac:dyDescent="0.25">
      <c r="A901" s="3"/>
      <c r="B901" s="3"/>
      <c r="C901" s="3"/>
      <c r="D901" s="3"/>
      <c r="E901" s="562"/>
      <c r="F901" s="562"/>
      <c r="G901" s="262"/>
      <c r="H901" s="262"/>
      <c r="I901" s="262"/>
      <c r="J901" s="262"/>
      <c r="K901" s="262"/>
      <c r="L901" s="262"/>
      <c r="M901" s="262"/>
    </row>
    <row r="902" spans="1:13" s="40" customFormat="1" x14ac:dyDescent="0.25">
      <c r="A902" s="3"/>
      <c r="B902" s="3"/>
      <c r="C902" s="3"/>
      <c r="D902" s="3"/>
      <c r="E902" s="562"/>
      <c r="F902" s="562"/>
      <c r="G902" s="262"/>
      <c r="H902" s="262"/>
      <c r="I902" s="262"/>
      <c r="J902" s="262"/>
      <c r="K902" s="262"/>
      <c r="L902" s="262"/>
      <c r="M902" s="262"/>
    </row>
    <row r="903" spans="1:13" s="40" customFormat="1" x14ac:dyDescent="0.25">
      <c r="A903" s="3"/>
      <c r="B903" s="3"/>
      <c r="C903" s="3"/>
      <c r="D903" s="3"/>
      <c r="E903" s="562"/>
      <c r="F903" s="562"/>
      <c r="G903" s="262"/>
      <c r="H903" s="262"/>
      <c r="I903" s="262"/>
      <c r="J903" s="262"/>
      <c r="K903" s="262"/>
      <c r="L903" s="262"/>
      <c r="M903" s="262"/>
    </row>
    <row r="904" spans="1:13" s="40" customFormat="1" x14ac:dyDescent="0.25">
      <c r="A904" s="3"/>
      <c r="B904" s="3"/>
      <c r="C904" s="3"/>
      <c r="D904" s="3"/>
      <c r="E904" s="562"/>
      <c r="F904" s="562"/>
      <c r="G904" s="262"/>
      <c r="H904" s="262"/>
      <c r="I904" s="262"/>
      <c r="J904" s="262"/>
      <c r="K904" s="262"/>
      <c r="L904" s="262"/>
      <c r="M904" s="262"/>
    </row>
    <row r="905" spans="1:13" s="40" customFormat="1" x14ac:dyDescent="0.25">
      <c r="A905" s="3"/>
      <c r="B905" s="3"/>
      <c r="C905" s="3"/>
      <c r="D905" s="3"/>
      <c r="E905" s="562"/>
      <c r="F905" s="562"/>
      <c r="G905" s="262"/>
      <c r="H905" s="262"/>
      <c r="I905" s="262"/>
      <c r="J905" s="262"/>
      <c r="K905" s="262"/>
      <c r="L905" s="262"/>
      <c r="M905" s="262"/>
    </row>
    <row r="906" spans="1:13" s="40" customFormat="1" x14ac:dyDescent="0.25">
      <c r="A906" s="3"/>
      <c r="B906" s="3"/>
      <c r="C906" s="3"/>
      <c r="D906" s="3"/>
      <c r="E906" s="562"/>
      <c r="F906" s="562"/>
      <c r="G906" s="262"/>
      <c r="H906" s="262"/>
      <c r="I906" s="262"/>
      <c r="J906" s="262"/>
      <c r="K906" s="262"/>
      <c r="L906" s="262"/>
      <c r="M906" s="262"/>
    </row>
    <row r="907" spans="1:13" s="40" customFormat="1" x14ac:dyDescent="0.25">
      <c r="A907" s="3"/>
      <c r="B907" s="3"/>
      <c r="C907" s="3"/>
      <c r="D907" s="3"/>
      <c r="E907" s="562"/>
      <c r="F907" s="562"/>
      <c r="G907" s="262"/>
      <c r="H907" s="262"/>
      <c r="I907" s="262"/>
      <c r="J907" s="262"/>
      <c r="K907" s="262"/>
      <c r="L907" s="262"/>
      <c r="M907" s="262"/>
    </row>
    <row r="908" spans="1:13" s="40" customFormat="1" x14ac:dyDescent="0.25">
      <c r="A908" s="3"/>
      <c r="B908" s="3"/>
      <c r="C908" s="3"/>
      <c r="D908" s="3"/>
      <c r="E908" s="562"/>
      <c r="F908" s="562"/>
      <c r="G908" s="262"/>
      <c r="H908" s="262"/>
      <c r="I908" s="262"/>
      <c r="J908" s="262"/>
      <c r="K908" s="262"/>
      <c r="L908" s="262"/>
      <c r="M908" s="262"/>
    </row>
    <row r="909" spans="1:13" s="40" customFormat="1" x14ac:dyDescent="0.25">
      <c r="A909" s="3"/>
      <c r="B909" s="3"/>
      <c r="C909" s="3"/>
      <c r="D909" s="3"/>
      <c r="E909" s="562"/>
      <c r="F909" s="562"/>
      <c r="G909" s="262"/>
      <c r="H909" s="262"/>
      <c r="I909" s="262"/>
      <c r="J909" s="262"/>
      <c r="K909" s="262"/>
      <c r="L909" s="262"/>
      <c r="M909" s="262"/>
    </row>
    <row r="910" spans="1:13" s="40" customFormat="1" x14ac:dyDescent="0.25">
      <c r="A910" s="3"/>
      <c r="B910" s="3"/>
      <c r="C910" s="3"/>
      <c r="D910" s="3"/>
      <c r="E910" s="562"/>
      <c r="F910" s="562"/>
      <c r="G910" s="262"/>
      <c r="H910" s="262"/>
      <c r="I910" s="262"/>
      <c r="J910" s="262"/>
      <c r="K910" s="262"/>
      <c r="L910" s="262"/>
      <c r="M910" s="262"/>
    </row>
    <row r="911" spans="1:13" s="40" customFormat="1" x14ac:dyDescent="0.25">
      <c r="A911" s="3"/>
      <c r="B911" s="3"/>
      <c r="C911" s="3"/>
      <c r="D911" s="3"/>
      <c r="E911" s="562"/>
      <c r="F911" s="562"/>
      <c r="G911" s="262"/>
      <c r="H911" s="262"/>
      <c r="I911" s="262"/>
      <c r="J911" s="262"/>
      <c r="K911" s="262"/>
      <c r="L911" s="262"/>
      <c r="M911" s="262"/>
    </row>
    <row r="912" spans="1:13" s="40" customFormat="1" x14ac:dyDescent="0.25">
      <c r="A912" s="3"/>
      <c r="B912" s="3"/>
      <c r="C912" s="3"/>
      <c r="D912" s="3"/>
      <c r="E912" s="562"/>
      <c r="F912" s="562"/>
      <c r="G912" s="262"/>
      <c r="H912" s="262"/>
      <c r="I912" s="262"/>
      <c r="J912" s="262"/>
      <c r="K912" s="262"/>
      <c r="L912" s="262"/>
      <c r="M912" s="262"/>
    </row>
    <row r="913" spans="1:13" s="40" customFormat="1" x14ac:dyDescent="0.25">
      <c r="A913" s="3"/>
      <c r="B913" s="3"/>
      <c r="C913" s="3"/>
      <c r="D913" s="3"/>
      <c r="E913" s="562"/>
      <c r="F913" s="562"/>
      <c r="G913" s="262"/>
      <c r="H913" s="262"/>
      <c r="I913" s="262"/>
      <c r="J913" s="262"/>
      <c r="K913" s="262"/>
      <c r="L913" s="262"/>
      <c r="M913" s="262"/>
    </row>
    <row r="914" spans="1:13" s="40" customFormat="1" x14ac:dyDescent="0.25">
      <c r="A914" s="3"/>
      <c r="B914" s="3"/>
      <c r="C914" s="3"/>
      <c r="D914" s="3"/>
      <c r="E914" s="562"/>
      <c r="F914" s="562"/>
      <c r="G914" s="262"/>
      <c r="H914" s="262"/>
      <c r="I914" s="262"/>
      <c r="J914" s="262"/>
      <c r="K914" s="262"/>
      <c r="L914" s="262"/>
      <c r="M914" s="262"/>
    </row>
    <row r="915" spans="1:13" s="40" customFormat="1" x14ac:dyDescent="0.25">
      <c r="A915" s="3"/>
      <c r="B915" s="3"/>
      <c r="C915" s="3"/>
      <c r="D915" s="3"/>
      <c r="E915" s="562"/>
      <c r="F915" s="562"/>
      <c r="G915" s="262"/>
      <c r="H915" s="262"/>
      <c r="I915" s="262"/>
      <c r="J915" s="262"/>
      <c r="K915" s="262"/>
      <c r="L915" s="262"/>
      <c r="M915" s="262"/>
    </row>
    <row r="916" spans="1:13" s="40" customFormat="1" x14ac:dyDescent="0.25">
      <c r="A916" s="3"/>
      <c r="B916" s="3"/>
      <c r="C916" s="3"/>
      <c r="D916" s="3"/>
      <c r="E916" s="562"/>
      <c r="F916" s="562"/>
      <c r="G916" s="262"/>
      <c r="H916" s="262"/>
      <c r="I916" s="262"/>
      <c r="J916" s="262"/>
      <c r="K916" s="262"/>
      <c r="L916" s="262"/>
      <c r="M916" s="262"/>
    </row>
    <row r="917" spans="1:13" s="40" customFormat="1" x14ac:dyDescent="0.25">
      <c r="A917" s="3"/>
      <c r="B917" s="3"/>
      <c r="C917" s="3"/>
      <c r="D917" s="3"/>
      <c r="E917" s="562"/>
      <c r="F917" s="562"/>
      <c r="G917" s="262"/>
      <c r="H917" s="262"/>
      <c r="I917" s="262"/>
      <c r="J917" s="262"/>
      <c r="K917" s="262"/>
      <c r="L917" s="262"/>
      <c r="M917" s="262"/>
    </row>
    <row r="918" spans="1:13" s="40" customFormat="1" x14ac:dyDescent="0.25">
      <c r="A918" s="3"/>
      <c r="B918" s="3"/>
      <c r="C918" s="3"/>
      <c r="D918" s="3"/>
      <c r="E918" s="562"/>
      <c r="F918" s="562"/>
      <c r="G918" s="262"/>
      <c r="H918" s="262"/>
      <c r="I918" s="262"/>
      <c r="J918" s="262"/>
      <c r="K918" s="262"/>
      <c r="L918" s="262"/>
      <c r="M918" s="262"/>
    </row>
    <row r="919" spans="1:13" s="40" customFormat="1" x14ac:dyDescent="0.25">
      <c r="A919" s="3"/>
      <c r="B919" s="3"/>
      <c r="C919" s="3"/>
      <c r="D919" s="3"/>
      <c r="E919" s="562"/>
      <c r="F919" s="562"/>
      <c r="G919" s="262"/>
      <c r="H919" s="262"/>
      <c r="I919" s="262"/>
      <c r="J919" s="262"/>
      <c r="K919" s="262"/>
      <c r="L919" s="262"/>
      <c r="M919" s="262"/>
    </row>
    <row r="920" spans="1:13" s="40" customFormat="1" x14ac:dyDescent="0.25">
      <c r="A920" s="3"/>
      <c r="B920" s="3"/>
      <c r="C920" s="3"/>
      <c r="D920" s="3"/>
      <c r="E920" s="562"/>
      <c r="F920" s="562"/>
      <c r="G920" s="262"/>
      <c r="H920" s="262"/>
      <c r="I920" s="262"/>
      <c r="J920" s="262"/>
      <c r="K920" s="262"/>
      <c r="L920" s="262"/>
      <c r="M920" s="262"/>
    </row>
    <row r="921" spans="1:13" s="40" customFormat="1" x14ac:dyDescent="0.25">
      <c r="A921" s="3"/>
      <c r="B921" s="3"/>
      <c r="C921" s="3"/>
      <c r="D921" s="3"/>
      <c r="E921" s="562"/>
      <c r="F921" s="562"/>
      <c r="G921" s="262"/>
      <c r="H921" s="262"/>
      <c r="I921" s="262"/>
      <c r="J921" s="262"/>
      <c r="K921" s="262"/>
      <c r="L921" s="262"/>
      <c r="M921" s="262"/>
    </row>
    <row r="922" spans="1:13" s="40" customFormat="1" x14ac:dyDescent="0.25">
      <c r="A922" s="3"/>
      <c r="B922" s="3"/>
      <c r="C922" s="3"/>
      <c r="D922" s="3"/>
      <c r="E922" s="562"/>
      <c r="F922" s="562"/>
      <c r="G922" s="262"/>
      <c r="H922" s="262"/>
      <c r="I922" s="262"/>
      <c r="J922" s="262"/>
      <c r="K922" s="262"/>
      <c r="L922" s="262"/>
      <c r="M922" s="262"/>
    </row>
    <row r="923" spans="1:13" s="40" customFormat="1" x14ac:dyDescent="0.25">
      <c r="A923" s="3"/>
      <c r="B923" s="3"/>
      <c r="C923" s="3"/>
      <c r="D923" s="3"/>
      <c r="E923" s="562"/>
      <c r="F923" s="562"/>
      <c r="G923" s="262"/>
      <c r="H923" s="262"/>
      <c r="I923" s="262"/>
      <c r="J923" s="262"/>
      <c r="K923" s="262"/>
      <c r="L923" s="262"/>
      <c r="M923" s="262"/>
    </row>
    <row r="924" spans="1:13" s="40" customFormat="1" x14ac:dyDescent="0.25">
      <c r="A924" s="3"/>
      <c r="B924" s="3"/>
      <c r="C924" s="3"/>
      <c r="D924" s="3"/>
      <c r="E924" s="562"/>
      <c r="F924" s="562"/>
      <c r="G924" s="262"/>
      <c r="H924" s="262"/>
      <c r="I924" s="262"/>
      <c r="J924" s="262"/>
      <c r="K924" s="262"/>
      <c r="L924" s="262"/>
      <c r="M924" s="262"/>
    </row>
    <row r="925" spans="1:13" s="40" customFormat="1" x14ac:dyDescent="0.25">
      <c r="A925" s="3"/>
      <c r="B925" s="3"/>
      <c r="C925" s="3"/>
      <c r="D925" s="3"/>
      <c r="E925" s="562"/>
      <c r="F925" s="562"/>
      <c r="G925" s="262"/>
      <c r="H925" s="262"/>
      <c r="I925" s="262"/>
      <c r="J925" s="262"/>
      <c r="K925" s="262"/>
      <c r="L925" s="262"/>
      <c r="M925" s="262"/>
    </row>
    <row r="926" spans="1:13" s="40" customFormat="1" x14ac:dyDescent="0.25">
      <c r="A926" s="3"/>
      <c r="B926" s="3"/>
      <c r="C926" s="3"/>
      <c r="D926" s="3"/>
      <c r="E926" s="562"/>
      <c r="F926" s="562"/>
      <c r="G926" s="262"/>
      <c r="H926" s="262"/>
      <c r="I926" s="262"/>
      <c r="J926" s="262"/>
      <c r="K926" s="262"/>
      <c r="L926" s="262"/>
      <c r="M926" s="262"/>
    </row>
    <row r="927" spans="1:13" s="40" customFormat="1" x14ac:dyDescent="0.25">
      <c r="A927" s="3"/>
      <c r="B927" s="3"/>
      <c r="C927" s="3"/>
      <c r="D927" s="3"/>
      <c r="E927" s="562"/>
      <c r="F927" s="562"/>
      <c r="G927" s="262"/>
      <c r="H927" s="262"/>
      <c r="I927" s="262"/>
      <c r="J927" s="262"/>
      <c r="K927" s="262"/>
      <c r="L927" s="262"/>
      <c r="M927" s="262"/>
    </row>
    <row r="928" spans="1:13" s="40" customFormat="1" x14ac:dyDescent="0.25">
      <c r="A928" s="3"/>
      <c r="B928" s="3"/>
      <c r="C928" s="3"/>
      <c r="D928" s="3"/>
      <c r="E928" s="562"/>
      <c r="F928" s="562"/>
      <c r="G928" s="262"/>
      <c r="H928" s="262"/>
      <c r="I928" s="262"/>
      <c r="J928" s="262"/>
      <c r="K928" s="262"/>
      <c r="L928" s="262"/>
      <c r="M928" s="262"/>
    </row>
    <row r="929" spans="1:13" s="40" customFormat="1" x14ac:dyDescent="0.25">
      <c r="A929" s="3"/>
      <c r="B929" s="3"/>
      <c r="C929" s="3"/>
      <c r="D929" s="3"/>
      <c r="E929" s="562"/>
      <c r="F929" s="562"/>
      <c r="G929" s="262"/>
      <c r="H929" s="262"/>
      <c r="I929" s="262"/>
      <c r="J929" s="262"/>
      <c r="K929" s="262"/>
      <c r="L929" s="262"/>
      <c r="M929" s="262"/>
    </row>
    <row r="930" spans="1:13" s="40" customFormat="1" x14ac:dyDescent="0.25">
      <c r="A930" s="3"/>
      <c r="B930" s="3"/>
      <c r="C930" s="3"/>
      <c r="D930" s="3"/>
      <c r="E930" s="562"/>
      <c r="F930" s="562"/>
      <c r="G930" s="262"/>
      <c r="H930" s="262"/>
      <c r="I930" s="262"/>
      <c r="J930" s="262"/>
      <c r="K930" s="262"/>
      <c r="L930" s="262"/>
      <c r="M930" s="262"/>
    </row>
    <row r="931" spans="1:13" s="40" customFormat="1" x14ac:dyDescent="0.25">
      <c r="A931" s="3"/>
      <c r="B931" s="3"/>
      <c r="C931" s="3"/>
      <c r="D931" s="3"/>
      <c r="E931" s="562"/>
      <c r="F931" s="562"/>
      <c r="G931" s="262"/>
      <c r="H931" s="262"/>
      <c r="I931" s="262"/>
      <c r="J931" s="262"/>
      <c r="K931" s="262"/>
      <c r="L931" s="262"/>
      <c r="M931" s="262"/>
    </row>
    <row r="932" spans="1:13" s="40" customFormat="1" x14ac:dyDescent="0.25">
      <c r="A932" s="3"/>
      <c r="B932" s="3"/>
      <c r="C932" s="3"/>
      <c r="D932" s="3"/>
      <c r="E932" s="562"/>
      <c r="F932" s="562"/>
      <c r="G932" s="262"/>
      <c r="H932" s="262"/>
      <c r="I932" s="262"/>
      <c r="J932" s="262"/>
      <c r="K932" s="262"/>
      <c r="L932" s="262"/>
      <c r="M932" s="262"/>
    </row>
    <row r="933" spans="1:13" s="40" customFormat="1" x14ac:dyDescent="0.25">
      <c r="A933" s="3"/>
      <c r="B933" s="3"/>
      <c r="C933" s="3"/>
      <c r="D933" s="3"/>
      <c r="E933" s="562"/>
      <c r="F933" s="562"/>
      <c r="G933" s="262"/>
      <c r="H933" s="262"/>
      <c r="I933" s="262"/>
      <c r="J933" s="262"/>
      <c r="K933" s="262"/>
      <c r="L933" s="262"/>
      <c r="M933" s="262"/>
    </row>
    <row r="934" spans="1:13" s="40" customFormat="1" x14ac:dyDescent="0.25">
      <c r="A934" s="3"/>
      <c r="B934" s="3"/>
      <c r="C934" s="3"/>
      <c r="D934" s="3"/>
      <c r="E934" s="562"/>
      <c r="F934" s="562"/>
      <c r="G934" s="262"/>
      <c r="H934" s="262"/>
      <c r="I934" s="262"/>
      <c r="J934" s="262"/>
      <c r="K934" s="262"/>
      <c r="L934" s="262"/>
      <c r="M934" s="262"/>
    </row>
    <row r="935" spans="1:13" s="40" customFormat="1" x14ac:dyDescent="0.25">
      <c r="A935" s="3"/>
      <c r="B935" s="3"/>
      <c r="C935" s="3"/>
      <c r="D935" s="3"/>
      <c r="E935" s="562"/>
      <c r="F935" s="562"/>
      <c r="G935" s="262"/>
      <c r="H935" s="262"/>
      <c r="I935" s="262"/>
      <c r="J935" s="262"/>
      <c r="K935" s="262"/>
      <c r="L935" s="262"/>
      <c r="M935" s="262"/>
    </row>
    <row r="936" spans="1:13" s="40" customFormat="1" x14ac:dyDescent="0.25">
      <c r="A936" s="3"/>
      <c r="B936" s="3"/>
      <c r="C936" s="3"/>
      <c r="D936" s="3"/>
      <c r="E936" s="562"/>
      <c r="F936" s="562"/>
      <c r="G936" s="262"/>
      <c r="H936" s="262"/>
      <c r="I936" s="262"/>
      <c r="J936" s="262"/>
      <c r="K936" s="262"/>
      <c r="L936" s="262"/>
      <c r="M936" s="262"/>
    </row>
    <row r="937" spans="1:13" s="40" customFormat="1" x14ac:dyDescent="0.25">
      <c r="A937" s="3"/>
      <c r="B937" s="3"/>
      <c r="C937" s="3"/>
      <c r="D937" s="3"/>
      <c r="E937" s="562"/>
      <c r="F937" s="562"/>
      <c r="G937" s="262"/>
      <c r="H937" s="262"/>
      <c r="I937" s="262"/>
      <c r="J937" s="262"/>
      <c r="K937" s="262"/>
      <c r="L937" s="262"/>
      <c r="M937" s="262"/>
    </row>
    <row r="938" spans="1:13" s="40" customFormat="1" x14ac:dyDescent="0.25">
      <c r="A938" s="3"/>
      <c r="B938" s="3"/>
      <c r="C938" s="3"/>
      <c r="D938" s="3"/>
      <c r="E938" s="562"/>
      <c r="F938" s="562"/>
      <c r="G938" s="262"/>
      <c r="H938" s="262"/>
      <c r="I938" s="262"/>
      <c r="J938" s="262"/>
      <c r="K938" s="262"/>
      <c r="L938" s="262"/>
      <c r="M938" s="262"/>
    </row>
    <row r="939" spans="1:13" s="40" customFormat="1" x14ac:dyDescent="0.25">
      <c r="A939" s="3"/>
      <c r="B939" s="3"/>
      <c r="C939" s="3"/>
      <c r="D939" s="3"/>
      <c r="E939" s="562"/>
      <c r="F939" s="562"/>
      <c r="G939" s="262"/>
      <c r="H939" s="262"/>
      <c r="I939" s="262"/>
      <c r="J939" s="262"/>
      <c r="K939" s="262"/>
      <c r="L939" s="262"/>
      <c r="M939" s="262"/>
    </row>
    <row r="940" spans="1:13" s="40" customFormat="1" x14ac:dyDescent="0.25">
      <c r="A940" s="3"/>
      <c r="B940" s="3"/>
      <c r="C940" s="3"/>
      <c r="D940" s="3"/>
      <c r="E940" s="562"/>
      <c r="F940" s="562"/>
      <c r="G940" s="262"/>
      <c r="H940" s="262"/>
      <c r="I940" s="262"/>
      <c r="J940" s="262"/>
      <c r="K940" s="262"/>
      <c r="L940" s="262"/>
      <c r="M940" s="262"/>
    </row>
    <row r="941" spans="1:13" s="40" customFormat="1" x14ac:dyDescent="0.25">
      <c r="A941" s="3"/>
      <c r="B941" s="3"/>
      <c r="C941" s="3"/>
      <c r="D941" s="3"/>
      <c r="E941" s="562"/>
      <c r="F941" s="562"/>
      <c r="G941" s="262"/>
      <c r="H941" s="262"/>
      <c r="I941" s="262"/>
      <c r="J941" s="262"/>
      <c r="K941" s="262"/>
      <c r="L941" s="262"/>
      <c r="M941" s="262"/>
    </row>
    <row r="942" spans="1:13" s="40" customFormat="1" x14ac:dyDescent="0.25">
      <c r="A942" s="3"/>
      <c r="B942" s="3"/>
      <c r="C942" s="3"/>
      <c r="D942" s="3"/>
      <c r="E942" s="562"/>
      <c r="F942" s="562"/>
      <c r="G942" s="262"/>
      <c r="H942" s="262"/>
      <c r="I942" s="262"/>
      <c r="J942" s="262"/>
      <c r="K942" s="262"/>
      <c r="L942" s="262"/>
      <c r="M942" s="262"/>
    </row>
    <row r="943" spans="1:13" s="40" customFormat="1" x14ac:dyDescent="0.25">
      <c r="A943" s="3"/>
      <c r="B943" s="3"/>
      <c r="C943" s="3"/>
      <c r="D943" s="3"/>
      <c r="E943" s="562"/>
      <c r="F943" s="562"/>
      <c r="G943" s="262"/>
      <c r="H943" s="262"/>
      <c r="I943" s="262"/>
      <c r="J943" s="262"/>
      <c r="K943" s="262"/>
      <c r="L943" s="262"/>
      <c r="M943" s="262"/>
    </row>
    <row r="944" spans="1:13" s="40" customFormat="1" x14ac:dyDescent="0.25">
      <c r="A944" s="3"/>
      <c r="B944" s="3"/>
      <c r="C944" s="3"/>
      <c r="D944" s="3"/>
      <c r="E944" s="562"/>
      <c r="F944" s="562"/>
      <c r="G944" s="262"/>
      <c r="H944" s="262"/>
      <c r="I944" s="262"/>
      <c r="J944" s="262"/>
      <c r="K944" s="262"/>
      <c r="L944" s="262"/>
      <c r="M944" s="262"/>
    </row>
    <row r="945" spans="1:13" s="40" customFormat="1" x14ac:dyDescent="0.25">
      <c r="A945" s="3"/>
      <c r="B945" s="3"/>
      <c r="C945" s="3"/>
      <c r="D945" s="3"/>
      <c r="E945" s="562"/>
      <c r="F945" s="562"/>
      <c r="G945" s="262"/>
      <c r="H945" s="262"/>
      <c r="I945" s="262"/>
      <c r="J945" s="262"/>
      <c r="K945" s="262"/>
      <c r="L945" s="262"/>
      <c r="M945" s="262"/>
    </row>
    <row r="946" spans="1:13" s="40" customFormat="1" x14ac:dyDescent="0.25">
      <c r="A946" s="3"/>
      <c r="B946" s="3"/>
      <c r="C946" s="3"/>
      <c r="D946" s="3"/>
      <c r="E946" s="562"/>
      <c r="F946" s="562"/>
      <c r="G946" s="262"/>
      <c r="H946" s="262"/>
      <c r="I946" s="262"/>
      <c r="J946" s="262"/>
      <c r="K946" s="262"/>
      <c r="L946" s="262"/>
      <c r="M946" s="262"/>
    </row>
    <row r="947" spans="1:13" s="40" customFormat="1" x14ac:dyDescent="0.25">
      <c r="A947" s="3"/>
      <c r="B947" s="3"/>
      <c r="C947" s="3"/>
      <c r="D947" s="3"/>
      <c r="E947" s="562"/>
      <c r="F947" s="562"/>
      <c r="G947" s="262"/>
      <c r="H947" s="262"/>
      <c r="I947" s="262"/>
      <c r="J947" s="262"/>
      <c r="K947" s="262"/>
      <c r="L947" s="262"/>
      <c r="M947" s="262"/>
    </row>
    <row r="948" spans="1:13" s="40" customFormat="1" x14ac:dyDescent="0.25">
      <c r="A948" s="3"/>
      <c r="B948" s="3"/>
      <c r="C948" s="3"/>
      <c r="D948" s="3"/>
      <c r="E948" s="562"/>
      <c r="F948" s="562"/>
      <c r="G948" s="262"/>
      <c r="H948" s="262"/>
      <c r="I948" s="262"/>
      <c r="J948" s="262"/>
      <c r="K948" s="262"/>
      <c r="L948" s="262"/>
      <c r="M948" s="262"/>
    </row>
    <row r="949" spans="1:13" s="40" customFormat="1" x14ac:dyDescent="0.25">
      <c r="A949" s="3"/>
      <c r="B949" s="3"/>
      <c r="C949" s="3"/>
      <c r="D949" s="3"/>
      <c r="E949" s="562"/>
      <c r="F949" s="562"/>
      <c r="G949" s="262"/>
      <c r="H949" s="262"/>
      <c r="I949" s="262"/>
      <c r="J949" s="262"/>
      <c r="K949" s="262"/>
      <c r="L949" s="262"/>
      <c r="M949" s="262"/>
    </row>
    <row r="950" spans="1:13" s="40" customFormat="1" x14ac:dyDescent="0.25">
      <c r="A950" s="3"/>
      <c r="B950" s="3"/>
      <c r="C950" s="3"/>
      <c r="D950" s="3"/>
      <c r="E950" s="562"/>
      <c r="F950" s="562"/>
      <c r="G950" s="262"/>
      <c r="H950" s="262"/>
      <c r="I950" s="262"/>
      <c r="J950" s="262"/>
      <c r="K950" s="262"/>
      <c r="L950" s="262"/>
      <c r="M950" s="262"/>
    </row>
    <row r="951" spans="1:13" s="40" customFormat="1" x14ac:dyDescent="0.25">
      <c r="A951" s="3"/>
      <c r="B951" s="3"/>
      <c r="C951" s="3"/>
      <c r="D951" s="3"/>
      <c r="E951" s="562"/>
      <c r="F951" s="562"/>
      <c r="G951" s="262"/>
      <c r="H951" s="262"/>
      <c r="I951" s="262"/>
      <c r="J951" s="262"/>
      <c r="K951" s="262"/>
      <c r="L951" s="262"/>
      <c r="M951" s="262"/>
    </row>
    <row r="952" spans="1:13" s="40" customFormat="1" x14ac:dyDescent="0.25">
      <c r="A952" s="3"/>
      <c r="B952" s="3"/>
      <c r="C952" s="3"/>
      <c r="D952" s="3"/>
      <c r="E952" s="562"/>
      <c r="F952" s="562"/>
      <c r="G952" s="262"/>
      <c r="H952" s="262"/>
      <c r="I952" s="262"/>
      <c r="J952" s="262"/>
      <c r="K952" s="262"/>
      <c r="L952" s="262"/>
      <c r="M952" s="262"/>
    </row>
    <row r="953" spans="1:13" s="40" customFormat="1" x14ac:dyDescent="0.25">
      <c r="A953" s="3"/>
      <c r="B953" s="3"/>
      <c r="C953" s="3"/>
      <c r="D953" s="3"/>
      <c r="E953" s="562"/>
      <c r="F953" s="562"/>
      <c r="G953" s="262"/>
      <c r="H953" s="262"/>
      <c r="I953" s="262"/>
      <c r="J953" s="262"/>
      <c r="K953" s="262"/>
      <c r="L953" s="262"/>
      <c r="M953" s="262"/>
    </row>
    <row r="954" spans="1:13" s="40" customFormat="1" x14ac:dyDescent="0.25">
      <c r="A954" s="3"/>
      <c r="B954" s="3"/>
      <c r="C954" s="3"/>
      <c r="D954" s="3"/>
      <c r="E954" s="562"/>
      <c r="F954" s="562"/>
      <c r="G954" s="262"/>
      <c r="H954" s="262"/>
      <c r="I954" s="262"/>
      <c r="J954" s="262"/>
      <c r="K954" s="262"/>
      <c r="L954" s="262"/>
      <c r="M954" s="262"/>
    </row>
    <row r="955" spans="1:13" s="40" customFormat="1" x14ac:dyDescent="0.25">
      <c r="A955" s="3"/>
      <c r="B955" s="3"/>
      <c r="C955" s="3"/>
      <c r="D955" s="3"/>
      <c r="E955" s="562"/>
      <c r="F955" s="562"/>
      <c r="G955" s="262"/>
      <c r="H955" s="262"/>
      <c r="I955" s="262"/>
      <c r="J955" s="262"/>
      <c r="K955" s="262"/>
      <c r="L955" s="262"/>
      <c r="M955" s="262"/>
    </row>
    <row r="956" spans="1:13" s="40" customFormat="1" x14ac:dyDescent="0.25">
      <c r="A956" s="3"/>
      <c r="B956" s="3"/>
      <c r="C956" s="3"/>
      <c r="D956" s="3"/>
      <c r="E956" s="562"/>
      <c r="F956" s="562"/>
      <c r="G956" s="262"/>
      <c r="H956" s="262"/>
      <c r="I956" s="262"/>
      <c r="J956" s="262"/>
      <c r="K956" s="262"/>
      <c r="L956" s="262"/>
      <c r="M956" s="262"/>
    </row>
    <row r="957" spans="1:13" s="40" customFormat="1" x14ac:dyDescent="0.25">
      <c r="A957" s="3"/>
      <c r="B957" s="3"/>
      <c r="C957" s="3"/>
      <c r="D957" s="3"/>
      <c r="E957" s="562"/>
      <c r="F957" s="562"/>
      <c r="G957" s="262"/>
      <c r="H957" s="262"/>
      <c r="I957" s="262"/>
      <c r="J957" s="262"/>
      <c r="K957" s="262"/>
      <c r="L957" s="262"/>
      <c r="M957" s="262"/>
    </row>
    <row r="958" spans="1:13" s="40" customFormat="1" x14ac:dyDescent="0.25">
      <c r="A958" s="3"/>
      <c r="B958" s="3"/>
      <c r="C958" s="3"/>
      <c r="D958" s="3"/>
      <c r="E958" s="562"/>
      <c r="F958" s="562"/>
      <c r="G958" s="262"/>
      <c r="H958" s="262"/>
      <c r="I958" s="262"/>
      <c r="J958" s="262"/>
      <c r="K958" s="262"/>
      <c r="L958" s="262"/>
      <c r="M958" s="262"/>
    </row>
    <row r="959" spans="1:13" s="40" customFormat="1" x14ac:dyDescent="0.25">
      <c r="A959" s="3"/>
      <c r="B959" s="3"/>
      <c r="C959" s="3"/>
      <c r="D959" s="3"/>
      <c r="E959" s="562"/>
      <c r="F959" s="562"/>
      <c r="G959" s="262"/>
      <c r="H959" s="262"/>
      <c r="I959" s="262"/>
      <c r="J959" s="262"/>
      <c r="K959" s="262"/>
      <c r="L959" s="262"/>
      <c r="M959" s="262"/>
    </row>
    <row r="960" spans="1:13" s="40" customFormat="1" x14ac:dyDescent="0.25">
      <c r="A960" s="3"/>
      <c r="B960" s="3"/>
      <c r="C960" s="3"/>
      <c r="D960" s="3"/>
      <c r="E960" s="562"/>
      <c r="F960" s="562"/>
      <c r="G960" s="262"/>
      <c r="H960" s="262"/>
      <c r="I960" s="262"/>
      <c r="J960" s="262"/>
      <c r="K960" s="262"/>
      <c r="L960" s="262"/>
      <c r="M960" s="262"/>
    </row>
    <row r="961" spans="1:13" s="40" customFormat="1" x14ac:dyDescent="0.25">
      <c r="A961" s="3"/>
      <c r="B961" s="3"/>
      <c r="C961" s="3"/>
      <c r="D961" s="3"/>
      <c r="E961" s="562"/>
      <c r="F961" s="562"/>
      <c r="G961" s="262"/>
      <c r="H961" s="262"/>
      <c r="I961" s="262"/>
      <c r="J961" s="262"/>
      <c r="K961" s="262"/>
      <c r="L961" s="262"/>
      <c r="M961" s="262"/>
    </row>
    <row r="962" spans="1:13" s="40" customFormat="1" x14ac:dyDescent="0.25">
      <c r="A962" s="3"/>
      <c r="B962" s="3"/>
      <c r="C962" s="3"/>
      <c r="D962" s="3"/>
      <c r="E962" s="562"/>
      <c r="F962" s="562"/>
      <c r="G962" s="262"/>
      <c r="H962" s="262"/>
      <c r="I962" s="262"/>
      <c r="J962" s="262"/>
      <c r="K962" s="262"/>
      <c r="L962" s="262"/>
      <c r="M962" s="262"/>
    </row>
    <row r="963" spans="1:13" s="40" customFormat="1" x14ac:dyDescent="0.25">
      <c r="A963" s="3"/>
      <c r="B963" s="3"/>
      <c r="C963" s="3"/>
      <c r="D963" s="3"/>
      <c r="E963" s="562"/>
      <c r="F963" s="562"/>
      <c r="G963" s="262"/>
      <c r="H963" s="262"/>
      <c r="I963" s="262"/>
      <c r="J963" s="262"/>
      <c r="K963" s="262"/>
      <c r="L963" s="262"/>
      <c r="M963" s="262"/>
    </row>
    <row r="964" spans="1:13" s="40" customFormat="1" x14ac:dyDescent="0.25">
      <c r="A964" s="3"/>
      <c r="B964" s="3"/>
      <c r="C964" s="3"/>
      <c r="D964" s="3"/>
      <c r="E964" s="562"/>
      <c r="F964" s="562"/>
      <c r="G964" s="262"/>
      <c r="H964" s="262"/>
      <c r="I964" s="262"/>
      <c r="J964" s="262"/>
      <c r="K964" s="262"/>
      <c r="L964" s="262"/>
      <c r="M964" s="262"/>
    </row>
    <row r="965" spans="1:13" s="40" customFormat="1" x14ac:dyDescent="0.25">
      <c r="A965" s="3"/>
      <c r="B965" s="3"/>
      <c r="C965" s="3"/>
      <c r="D965" s="3"/>
      <c r="E965" s="562"/>
      <c r="F965" s="562"/>
      <c r="G965" s="262"/>
      <c r="H965" s="262"/>
      <c r="I965" s="262"/>
      <c r="J965" s="262"/>
      <c r="K965" s="262"/>
      <c r="L965" s="262"/>
      <c r="M965" s="262"/>
    </row>
    <row r="966" spans="1:13" s="40" customFormat="1" x14ac:dyDescent="0.25">
      <c r="A966" s="3"/>
      <c r="B966" s="3"/>
      <c r="C966" s="3"/>
      <c r="D966" s="3"/>
      <c r="E966" s="562"/>
      <c r="F966" s="562"/>
      <c r="G966" s="262"/>
      <c r="H966" s="262"/>
      <c r="I966" s="262"/>
      <c r="J966" s="262"/>
      <c r="K966" s="262"/>
      <c r="L966" s="262"/>
      <c r="M966" s="262"/>
    </row>
    <row r="967" spans="1:13" s="40" customFormat="1" x14ac:dyDescent="0.25">
      <c r="A967" s="3"/>
      <c r="B967" s="3"/>
      <c r="C967" s="3"/>
      <c r="D967" s="3"/>
      <c r="E967" s="562"/>
      <c r="F967" s="562"/>
      <c r="G967" s="262"/>
      <c r="H967" s="262"/>
      <c r="I967" s="262"/>
      <c r="J967" s="262"/>
      <c r="K967" s="262"/>
      <c r="L967" s="262"/>
      <c r="M967" s="262"/>
    </row>
    <row r="968" spans="1:13" s="40" customFormat="1" x14ac:dyDescent="0.25">
      <c r="A968" s="3"/>
      <c r="B968" s="3"/>
      <c r="C968" s="3"/>
      <c r="D968" s="3"/>
      <c r="E968" s="562"/>
      <c r="F968" s="562"/>
      <c r="G968" s="262"/>
      <c r="H968" s="262"/>
      <c r="I968" s="262"/>
      <c r="J968" s="262"/>
      <c r="K968" s="262"/>
      <c r="L968" s="262"/>
      <c r="M968" s="262"/>
    </row>
    <row r="969" spans="1:13" s="40" customFormat="1" x14ac:dyDescent="0.25">
      <c r="A969" s="3"/>
      <c r="B969" s="3"/>
      <c r="C969" s="3"/>
      <c r="D969" s="3"/>
      <c r="E969" s="562"/>
      <c r="F969" s="562"/>
      <c r="G969" s="262"/>
      <c r="H969" s="262"/>
      <c r="I969" s="262"/>
      <c r="J969" s="262"/>
      <c r="K969" s="262"/>
      <c r="L969" s="262"/>
      <c r="M969" s="262"/>
    </row>
    <row r="970" spans="1:13" s="40" customFormat="1" x14ac:dyDescent="0.25">
      <c r="A970" s="3"/>
      <c r="B970" s="3"/>
      <c r="C970" s="3"/>
      <c r="D970" s="3"/>
      <c r="E970" s="562"/>
      <c r="F970" s="562"/>
      <c r="G970" s="262"/>
      <c r="H970" s="262"/>
      <c r="I970" s="262"/>
      <c r="J970" s="262"/>
      <c r="K970" s="262"/>
      <c r="L970" s="262"/>
      <c r="M970" s="262"/>
    </row>
    <row r="971" spans="1:13" s="40" customFormat="1" x14ac:dyDescent="0.25">
      <c r="A971" s="3"/>
      <c r="B971" s="3"/>
      <c r="C971" s="3"/>
      <c r="D971" s="3"/>
      <c r="E971" s="562"/>
      <c r="F971" s="562"/>
      <c r="G971" s="262"/>
      <c r="H971" s="262"/>
      <c r="I971" s="262"/>
      <c r="J971" s="262"/>
      <c r="K971" s="262"/>
      <c r="L971" s="262"/>
      <c r="M971" s="262"/>
    </row>
    <row r="972" spans="1:13" s="40" customFormat="1" x14ac:dyDescent="0.25">
      <c r="A972" s="3"/>
      <c r="B972" s="3"/>
      <c r="C972" s="3"/>
      <c r="D972" s="3"/>
      <c r="E972" s="562"/>
      <c r="F972" s="562"/>
      <c r="G972" s="262"/>
      <c r="H972" s="262"/>
      <c r="I972" s="262"/>
      <c r="J972" s="262"/>
      <c r="K972" s="262"/>
      <c r="L972" s="262"/>
      <c r="M972" s="262"/>
    </row>
    <row r="973" spans="1:13" s="40" customFormat="1" x14ac:dyDescent="0.25">
      <c r="A973" s="3"/>
      <c r="B973" s="3"/>
      <c r="C973" s="3"/>
      <c r="D973" s="3"/>
      <c r="E973" s="562"/>
      <c r="F973" s="562"/>
      <c r="G973" s="262"/>
      <c r="H973" s="262"/>
      <c r="I973" s="262"/>
      <c r="J973" s="262"/>
      <c r="K973" s="262"/>
      <c r="L973" s="262"/>
      <c r="M973" s="262"/>
    </row>
    <row r="974" spans="1:13" s="40" customFormat="1" x14ac:dyDescent="0.25">
      <c r="A974" s="3"/>
      <c r="B974" s="3"/>
      <c r="C974" s="3"/>
      <c r="D974" s="3"/>
      <c r="E974" s="562"/>
      <c r="F974" s="562"/>
      <c r="G974" s="262"/>
      <c r="H974" s="262"/>
      <c r="I974" s="262"/>
      <c r="J974" s="262"/>
      <c r="K974" s="262"/>
      <c r="L974" s="262"/>
      <c r="M974" s="262"/>
    </row>
    <row r="975" spans="1:13" s="40" customFormat="1" x14ac:dyDescent="0.25">
      <c r="A975" s="3"/>
      <c r="B975" s="3"/>
      <c r="C975" s="3"/>
      <c r="D975" s="3"/>
      <c r="E975" s="562"/>
      <c r="F975" s="562"/>
      <c r="G975" s="262"/>
      <c r="H975" s="262"/>
      <c r="I975" s="262"/>
      <c r="J975" s="262"/>
      <c r="K975" s="262"/>
      <c r="L975" s="262"/>
      <c r="M975" s="262"/>
    </row>
    <row r="976" spans="1:13" s="40" customFormat="1" x14ac:dyDescent="0.25">
      <c r="A976" s="3"/>
      <c r="B976" s="3"/>
      <c r="C976" s="3"/>
      <c r="D976" s="3"/>
      <c r="E976" s="562"/>
      <c r="F976" s="562"/>
      <c r="G976" s="262"/>
      <c r="H976" s="262"/>
      <c r="I976" s="262"/>
      <c r="J976" s="262"/>
      <c r="K976" s="262"/>
      <c r="L976" s="262"/>
      <c r="M976" s="262"/>
    </row>
    <row r="977" spans="1:13" s="40" customFormat="1" x14ac:dyDescent="0.25">
      <c r="A977" s="3"/>
      <c r="B977" s="3"/>
      <c r="C977" s="3"/>
      <c r="D977" s="3"/>
      <c r="E977" s="562"/>
      <c r="F977" s="562"/>
      <c r="G977" s="262"/>
      <c r="H977" s="262"/>
      <c r="I977" s="262"/>
      <c r="J977" s="262"/>
      <c r="K977" s="262"/>
      <c r="L977" s="262"/>
      <c r="M977" s="262"/>
    </row>
    <row r="978" spans="1:13" s="40" customFormat="1" x14ac:dyDescent="0.25">
      <c r="A978" s="3"/>
      <c r="B978" s="3"/>
      <c r="C978" s="3"/>
      <c r="D978" s="3"/>
      <c r="E978" s="562"/>
      <c r="F978" s="562"/>
      <c r="G978" s="262"/>
      <c r="H978" s="262"/>
      <c r="I978" s="262"/>
      <c r="J978" s="262"/>
      <c r="K978" s="262"/>
      <c r="L978" s="262"/>
      <c r="M978" s="262"/>
    </row>
    <row r="979" spans="1:13" s="40" customFormat="1" x14ac:dyDescent="0.25">
      <c r="A979" s="3"/>
      <c r="B979" s="3"/>
      <c r="C979" s="3"/>
      <c r="D979" s="3"/>
      <c r="E979" s="562"/>
      <c r="F979" s="562"/>
      <c r="G979" s="262"/>
      <c r="H979" s="262"/>
      <c r="I979" s="262"/>
      <c r="J979" s="262"/>
      <c r="K979" s="262"/>
      <c r="L979" s="262"/>
      <c r="M979" s="262"/>
    </row>
    <row r="980" spans="1:13" s="40" customFormat="1" x14ac:dyDescent="0.25">
      <c r="A980" s="3"/>
      <c r="B980" s="3"/>
      <c r="C980" s="3"/>
      <c r="D980" s="3"/>
      <c r="E980" s="562"/>
      <c r="F980" s="562"/>
      <c r="G980" s="262"/>
      <c r="H980" s="262"/>
      <c r="I980" s="262"/>
      <c r="J980" s="262"/>
      <c r="K980" s="262"/>
      <c r="L980" s="262"/>
      <c r="M980" s="262"/>
    </row>
    <row r="981" spans="1:13" s="40" customFormat="1" x14ac:dyDescent="0.25">
      <c r="A981" s="3"/>
      <c r="B981" s="3"/>
      <c r="C981" s="3"/>
      <c r="D981" s="3"/>
      <c r="E981" s="562"/>
      <c r="F981" s="562"/>
      <c r="G981" s="262"/>
      <c r="H981" s="262"/>
      <c r="I981" s="262"/>
      <c r="J981" s="262"/>
      <c r="K981" s="262"/>
      <c r="L981" s="262"/>
      <c r="M981" s="262"/>
    </row>
    <row r="982" spans="1:13" s="40" customFormat="1" x14ac:dyDescent="0.25">
      <c r="A982" s="3"/>
      <c r="B982" s="3"/>
      <c r="C982" s="3"/>
      <c r="D982" s="3"/>
      <c r="E982" s="562"/>
      <c r="F982" s="562"/>
      <c r="G982" s="262"/>
      <c r="H982" s="262"/>
      <c r="I982" s="262"/>
      <c r="J982" s="262"/>
      <c r="K982" s="262"/>
      <c r="L982" s="262"/>
      <c r="M982" s="262"/>
    </row>
    <row r="983" spans="1:13" s="40" customFormat="1" x14ac:dyDescent="0.25">
      <c r="A983" s="3"/>
      <c r="B983" s="3"/>
      <c r="C983" s="3"/>
      <c r="D983" s="3"/>
      <c r="E983" s="562"/>
      <c r="F983" s="562"/>
      <c r="G983" s="262"/>
      <c r="H983" s="262"/>
      <c r="I983" s="262"/>
      <c r="J983" s="262"/>
      <c r="K983" s="262"/>
      <c r="L983" s="262"/>
      <c r="M983" s="262"/>
    </row>
    <row r="984" spans="1:13" s="40" customFormat="1" x14ac:dyDescent="0.25">
      <c r="A984" s="3"/>
      <c r="B984" s="3"/>
      <c r="C984" s="3"/>
      <c r="D984" s="3"/>
      <c r="E984" s="562"/>
      <c r="F984" s="562"/>
      <c r="G984" s="262"/>
      <c r="H984" s="262"/>
      <c r="I984" s="262"/>
      <c r="J984" s="262"/>
      <c r="K984" s="262"/>
      <c r="L984" s="262"/>
      <c r="M984" s="262"/>
    </row>
    <row r="985" spans="1:13" s="40" customFormat="1" x14ac:dyDescent="0.25">
      <c r="A985" s="3"/>
      <c r="B985" s="3"/>
      <c r="C985" s="3"/>
      <c r="D985" s="3"/>
      <c r="E985" s="562"/>
      <c r="F985" s="562"/>
      <c r="G985" s="262"/>
      <c r="H985" s="262"/>
      <c r="I985" s="262"/>
      <c r="J985" s="262"/>
      <c r="K985" s="262"/>
      <c r="L985" s="262"/>
      <c r="M985" s="262"/>
    </row>
    <row r="986" spans="1:13" s="40" customFormat="1" x14ac:dyDescent="0.25">
      <c r="A986" s="3"/>
      <c r="B986" s="3"/>
      <c r="C986" s="3"/>
      <c r="D986" s="3"/>
      <c r="E986" s="562"/>
      <c r="F986" s="562"/>
      <c r="G986" s="262"/>
      <c r="H986" s="262"/>
      <c r="I986" s="262"/>
      <c r="J986" s="262"/>
      <c r="K986" s="262"/>
      <c r="L986" s="262"/>
      <c r="M986" s="262"/>
    </row>
  </sheetData>
  <dataConsolidate/>
  <mergeCells count="2">
    <mergeCell ref="G2:G28"/>
    <mergeCell ref="G29:G55"/>
  </mergeCells>
  <conditionalFormatting sqref="A53">
    <cfRule type="cellIs" dxfId="17" priority="3" stopIfTrue="1" operator="equal">
      <formula>"Выполнено"</formula>
    </cfRule>
    <cfRule type="cellIs" dxfId="16" priority="4" stopIfTrue="1" operator="equal">
      <formula>"Не выполнено"</formula>
    </cfRule>
  </conditionalFormatting>
  <conditionalFormatting sqref="C53">
    <cfRule type="cellIs" dxfId="15" priority="1" stopIfTrue="1" operator="equal">
      <formula>"Выполнено"</formula>
    </cfRule>
    <cfRule type="cellIs" dxfId="14" priority="2" stopIfTrue="1" operator="equal">
      <formula>"Не выполнено"</formula>
    </cfRule>
  </conditionalFormatting>
  <dataValidations count="1">
    <dataValidation type="list" allowBlank="1" showInputMessage="1" showErrorMessage="1" sqref="G1 H2 H29">
      <formula1>" "</formula1>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9">
    <tabColor rgb="FF92D050"/>
  </sheetPr>
  <dimension ref="A1:M952"/>
  <sheetViews>
    <sheetView zoomScale="85" zoomScaleNormal="85" workbookViewId="0">
      <selection activeCell="B2" sqref="B2:E21"/>
    </sheetView>
  </sheetViews>
  <sheetFormatPr defaultColWidth="8.85546875" defaultRowHeight="15" x14ac:dyDescent="0.25"/>
  <cols>
    <col min="1" max="1" width="5.5703125" style="3" bestFit="1" customWidth="1"/>
    <col min="2" max="2" width="16.28515625" style="3" customWidth="1"/>
    <col min="3" max="3" width="5.5703125" style="3" hidden="1" customWidth="1"/>
    <col min="4" max="4" width="6.7109375" style="3" bestFit="1" customWidth="1"/>
    <col min="5" max="5" width="52.7109375" style="562" bestFit="1" customWidth="1"/>
    <col min="6" max="6" width="9.85546875" style="562" hidden="1" customWidth="1"/>
    <col min="7" max="7" width="10.7109375" style="262" customWidth="1"/>
    <col min="8" max="16384" width="8.85546875" style="262"/>
  </cols>
  <sheetData>
    <row r="1" spans="1:7" ht="30.75" thickBot="1" x14ac:dyDescent="0.3">
      <c r="A1" s="544" t="s">
        <v>0</v>
      </c>
      <c r="B1" s="547" t="s">
        <v>436</v>
      </c>
      <c r="C1" s="547" t="s">
        <v>437</v>
      </c>
      <c r="D1" s="547" t="s">
        <v>70</v>
      </c>
      <c r="E1" s="546" t="s">
        <v>1083</v>
      </c>
      <c r="F1" s="611" t="s">
        <v>1084</v>
      </c>
    </row>
    <row r="2" spans="1:7" x14ac:dyDescent="0.25">
      <c r="A2" s="612">
        <v>1</v>
      </c>
      <c r="B2" s="613"/>
      <c r="C2" s="614"/>
      <c r="D2" s="614"/>
      <c r="E2" s="551"/>
      <c r="F2" s="615"/>
      <c r="G2" s="1265" t="s">
        <v>1088</v>
      </c>
    </row>
    <row r="3" spans="1:7" x14ac:dyDescent="0.25">
      <c r="A3" s="616">
        <v>2</v>
      </c>
      <c r="B3" s="613"/>
      <c r="C3" s="617"/>
      <c r="D3" s="617"/>
      <c r="E3" s="551"/>
      <c r="F3" s="618"/>
      <c r="G3" s="1266"/>
    </row>
    <row r="4" spans="1:7" x14ac:dyDescent="0.25">
      <c r="A4" s="612">
        <v>3</v>
      </c>
      <c r="B4" s="613"/>
      <c r="C4" s="617"/>
      <c r="D4" s="617"/>
      <c r="E4" s="551"/>
      <c r="F4" s="618"/>
      <c r="G4" s="1266"/>
    </row>
    <row r="5" spans="1:7" x14ac:dyDescent="0.25">
      <c r="A5" s="616">
        <v>4</v>
      </c>
      <c r="B5" s="613"/>
      <c r="C5" s="617"/>
      <c r="D5" s="617"/>
      <c r="E5" s="551"/>
      <c r="F5" s="618"/>
      <c r="G5" s="1266"/>
    </row>
    <row r="6" spans="1:7" x14ac:dyDescent="0.25">
      <c r="A6" s="612">
        <v>5</v>
      </c>
      <c r="B6" s="613"/>
      <c r="C6" s="617"/>
      <c r="D6" s="617"/>
      <c r="E6" s="551"/>
      <c r="F6" s="618"/>
      <c r="G6" s="1266"/>
    </row>
    <row r="7" spans="1:7" x14ac:dyDescent="0.25">
      <c r="A7" s="616">
        <v>6</v>
      </c>
      <c r="B7" s="613"/>
      <c r="C7" s="617"/>
      <c r="D7" s="617"/>
      <c r="E7" s="556"/>
      <c r="F7" s="618"/>
      <c r="G7" s="1266"/>
    </row>
    <row r="8" spans="1:7" x14ac:dyDescent="0.25">
      <c r="A8" s="612">
        <v>7</v>
      </c>
      <c r="B8" s="613"/>
      <c r="C8" s="632"/>
      <c r="D8" s="632"/>
      <c r="E8" s="622"/>
      <c r="F8" s="623"/>
      <c r="G8" s="1267"/>
    </row>
    <row r="9" spans="1:7" x14ac:dyDescent="0.25">
      <c r="A9" s="616">
        <v>8</v>
      </c>
      <c r="B9" s="613"/>
      <c r="C9" s="632"/>
      <c r="D9" s="632"/>
      <c r="E9" s="622"/>
      <c r="F9" s="623"/>
      <c r="G9" s="1267"/>
    </row>
    <row r="10" spans="1:7" x14ac:dyDescent="0.25">
      <c r="A10" s="612">
        <v>9</v>
      </c>
      <c r="B10" s="613"/>
      <c r="C10" s="632"/>
      <c r="D10" s="632"/>
      <c r="E10" s="622"/>
      <c r="F10" s="623"/>
      <c r="G10" s="1267"/>
    </row>
    <row r="11" spans="1:7" ht="15.75" thickBot="1" x14ac:dyDescent="0.3">
      <c r="A11" s="613">
        <v>10</v>
      </c>
      <c r="B11" s="613"/>
      <c r="C11" s="632"/>
      <c r="D11" s="632"/>
      <c r="E11" s="622"/>
      <c r="F11" s="623"/>
      <c r="G11" s="1267"/>
    </row>
    <row r="12" spans="1:7" ht="14.45" customHeight="1" x14ac:dyDescent="0.25">
      <c r="A12" s="493">
        <v>1</v>
      </c>
      <c r="B12" s="493"/>
      <c r="C12" s="625"/>
      <c r="D12" s="625"/>
      <c r="E12" s="571"/>
      <c r="F12" s="626"/>
      <c r="G12" s="1268" t="s">
        <v>1089</v>
      </c>
    </row>
    <row r="13" spans="1:7" x14ac:dyDescent="0.25">
      <c r="A13" s="616">
        <v>2</v>
      </c>
      <c r="B13" s="613"/>
      <c r="C13" s="617"/>
      <c r="D13" s="617"/>
      <c r="E13" s="551"/>
      <c r="F13" s="618"/>
      <c r="G13" s="1269"/>
    </row>
    <row r="14" spans="1:7" x14ac:dyDescent="0.25">
      <c r="A14" s="612">
        <v>3</v>
      </c>
      <c r="B14" s="613"/>
      <c r="C14" s="617"/>
      <c r="D14" s="617"/>
      <c r="E14" s="551"/>
      <c r="F14" s="618"/>
      <c r="G14" s="1269"/>
    </row>
    <row r="15" spans="1:7" x14ac:dyDescent="0.25">
      <c r="A15" s="616">
        <v>4</v>
      </c>
      <c r="B15" s="613"/>
      <c r="C15" s="617"/>
      <c r="D15" s="617"/>
      <c r="E15" s="551"/>
      <c r="F15" s="618"/>
      <c r="G15" s="1269"/>
    </row>
    <row r="16" spans="1:7" x14ac:dyDescent="0.25">
      <c r="A16" s="612">
        <v>5</v>
      </c>
      <c r="B16" s="613"/>
      <c r="C16" s="617"/>
      <c r="D16" s="617"/>
      <c r="E16" s="551"/>
      <c r="F16" s="618"/>
      <c r="G16" s="1269"/>
    </row>
    <row r="17" spans="1:13" x14ac:dyDescent="0.25">
      <c r="A17" s="616">
        <v>6</v>
      </c>
      <c r="B17" s="613"/>
      <c r="C17" s="617"/>
      <c r="D17" s="617"/>
      <c r="E17" s="556"/>
      <c r="F17" s="618"/>
      <c r="G17" s="1269"/>
    </row>
    <row r="18" spans="1:13" x14ac:dyDescent="0.25">
      <c r="A18" s="612">
        <v>7</v>
      </c>
      <c r="B18" s="613"/>
      <c r="C18" s="617"/>
      <c r="D18" s="617"/>
      <c r="E18" s="622"/>
      <c r="F18" s="618"/>
      <c r="G18" s="1269"/>
    </row>
    <row r="19" spans="1:13" x14ac:dyDescent="0.25">
      <c r="A19" s="616">
        <v>8</v>
      </c>
      <c r="B19" s="613"/>
      <c r="C19" s="617"/>
      <c r="D19" s="617"/>
      <c r="E19" s="622"/>
      <c r="F19" s="618"/>
      <c r="G19" s="1269"/>
    </row>
    <row r="20" spans="1:13" x14ac:dyDescent="0.25">
      <c r="A20" s="612">
        <v>9</v>
      </c>
      <c r="B20" s="613"/>
      <c r="C20" s="632"/>
      <c r="D20" s="617"/>
      <c r="E20" s="622"/>
      <c r="F20" s="623"/>
      <c r="G20" s="1271"/>
    </row>
    <row r="21" spans="1:13" ht="15.75" thickBot="1" x14ac:dyDescent="0.3">
      <c r="A21" s="629">
        <v>10</v>
      </c>
      <c r="B21" s="629"/>
      <c r="C21" s="629"/>
      <c r="D21" s="629"/>
      <c r="E21" s="630"/>
      <c r="F21" s="631"/>
      <c r="G21" s="1270"/>
    </row>
    <row r="22" spans="1:13" s="40" customFormat="1" x14ac:dyDescent="0.25">
      <c r="A22" s="3"/>
      <c r="B22" s="3"/>
      <c r="C22" s="3"/>
      <c r="D22" s="3"/>
      <c r="E22" s="562"/>
      <c r="F22" s="562"/>
      <c r="G22" s="262"/>
      <c r="H22" s="262"/>
      <c r="I22" s="262"/>
      <c r="J22" s="262"/>
      <c r="K22" s="262"/>
      <c r="L22" s="262"/>
      <c r="M22" s="262"/>
    </row>
    <row r="23" spans="1:13" s="40" customFormat="1" x14ac:dyDescent="0.25">
      <c r="A23" s="3"/>
      <c r="B23" s="3"/>
      <c r="C23" s="3"/>
      <c r="D23" s="3"/>
      <c r="E23" s="562"/>
      <c r="F23" s="562"/>
      <c r="G23" s="262"/>
      <c r="H23" s="262"/>
      <c r="I23" s="262"/>
      <c r="J23" s="262"/>
      <c r="K23" s="262"/>
      <c r="L23" s="262"/>
      <c r="M23" s="262"/>
    </row>
    <row r="24" spans="1:13" s="40" customFormat="1" x14ac:dyDescent="0.25">
      <c r="A24" s="3"/>
      <c r="B24" s="3"/>
      <c r="C24" s="3"/>
      <c r="D24" s="3"/>
      <c r="E24" s="562"/>
      <c r="F24" s="562"/>
      <c r="G24" s="262"/>
      <c r="H24" s="262"/>
      <c r="I24" s="262"/>
      <c r="J24" s="262"/>
      <c r="K24" s="262"/>
      <c r="L24" s="262"/>
      <c r="M24" s="262"/>
    </row>
    <row r="25" spans="1:13" s="40" customFormat="1" x14ac:dyDescent="0.25">
      <c r="A25" s="3"/>
      <c r="B25" s="3"/>
      <c r="C25" s="3"/>
      <c r="D25" s="3"/>
      <c r="E25" s="562"/>
      <c r="F25" s="562"/>
      <c r="G25" s="262"/>
      <c r="H25" s="262"/>
      <c r="I25" s="262"/>
      <c r="J25" s="262"/>
      <c r="K25" s="262"/>
      <c r="L25" s="262"/>
      <c r="M25" s="262"/>
    </row>
    <row r="26" spans="1:13" s="40" customFormat="1" x14ac:dyDescent="0.25">
      <c r="A26" s="3"/>
      <c r="B26" s="3"/>
      <c r="C26" s="3"/>
      <c r="D26" s="3"/>
      <c r="E26" s="562"/>
      <c r="F26" s="562"/>
      <c r="G26" s="262"/>
      <c r="H26" s="262"/>
      <c r="I26" s="262"/>
      <c r="J26" s="262"/>
      <c r="K26" s="262"/>
      <c r="L26" s="262"/>
      <c r="M26" s="262"/>
    </row>
    <row r="27" spans="1:13" s="40" customFormat="1" x14ac:dyDescent="0.25">
      <c r="A27" s="3"/>
      <c r="B27" s="3"/>
      <c r="C27" s="3"/>
      <c r="D27" s="3"/>
      <c r="E27" s="562"/>
      <c r="F27" s="562"/>
      <c r="G27" s="262"/>
      <c r="H27" s="262"/>
      <c r="I27" s="262"/>
      <c r="J27" s="262"/>
      <c r="K27" s="262"/>
      <c r="L27" s="262"/>
      <c r="M27" s="262"/>
    </row>
    <row r="28" spans="1:13" s="40" customFormat="1" x14ac:dyDescent="0.25">
      <c r="A28" s="3"/>
      <c r="B28" s="3"/>
      <c r="C28" s="3"/>
      <c r="D28" s="3"/>
      <c r="E28" s="562"/>
      <c r="F28" s="562"/>
      <c r="G28" s="262"/>
      <c r="H28" s="262"/>
      <c r="I28" s="262"/>
      <c r="J28" s="262"/>
      <c r="K28" s="262"/>
      <c r="L28" s="262"/>
      <c r="M28" s="262"/>
    </row>
    <row r="29" spans="1:13" s="40" customFormat="1" x14ac:dyDescent="0.25">
      <c r="A29" s="3"/>
      <c r="B29" s="3"/>
      <c r="C29" s="3"/>
      <c r="D29" s="3"/>
      <c r="E29" s="562"/>
      <c r="F29" s="562"/>
      <c r="G29" s="262"/>
      <c r="H29" s="262"/>
      <c r="I29" s="262"/>
      <c r="J29" s="262"/>
      <c r="K29" s="262"/>
      <c r="L29" s="262"/>
      <c r="M29" s="262"/>
    </row>
    <row r="30" spans="1:13" s="40" customFormat="1" x14ac:dyDescent="0.25">
      <c r="A30" s="3"/>
      <c r="B30" s="3"/>
      <c r="C30" s="3"/>
      <c r="D30" s="3"/>
      <c r="E30" s="562"/>
      <c r="F30" s="562"/>
      <c r="G30" s="262"/>
      <c r="H30" s="262"/>
      <c r="I30" s="262"/>
      <c r="J30" s="262"/>
      <c r="K30" s="262"/>
      <c r="L30" s="262"/>
      <c r="M30" s="262"/>
    </row>
    <row r="31" spans="1:13" s="40" customFormat="1" x14ac:dyDescent="0.25">
      <c r="A31" s="3"/>
      <c r="B31" s="3"/>
      <c r="C31" s="3"/>
      <c r="D31" s="3"/>
      <c r="E31" s="562"/>
      <c r="F31" s="562"/>
      <c r="G31" s="262"/>
      <c r="H31" s="262"/>
      <c r="I31" s="262"/>
      <c r="J31" s="262"/>
      <c r="K31" s="262"/>
      <c r="L31" s="262"/>
      <c r="M31" s="262"/>
    </row>
    <row r="32" spans="1:13" s="40" customFormat="1" x14ac:dyDescent="0.25">
      <c r="A32" s="3"/>
      <c r="B32" s="3"/>
      <c r="C32" s="3"/>
      <c r="D32" s="3"/>
      <c r="E32" s="562"/>
      <c r="F32" s="562"/>
      <c r="G32" s="262"/>
      <c r="H32" s="262"/>
      <c r="I32" s="262"/>
      <c r="J32" s="262"/>
      <c r="K32" s="262"/>
      <c r="L32" s="262"/>
      <c r="M32" s="262"/>
    </row>
    <row r="33" spans="1:13" s="40" customFormat="1" x14ac:dyDescent="0.25">
      <c r="A33" s="3"/>
      <c r="B33" s="3"/>
      <c r="C33" s="3"/>
      <c r="D33" s="3"/>
      <c r="E33" s="562"/>
      <c r="F33" s="562"/>
      <c r="G33" s="262"/>
      <c r="H33" s="262"/>
      <c r="I33" s="262"/>
      <c r="J33" s="262"/>
      <c r="K33" s="262"/>
      <c r="L33" s="262"/>
      <c r="M33" s="262"/>
    </row>
    <row r="34" spans="1:13" s="40" customFormat="1" x14ac:dyDescent="0.25">
      <c r="A34" s="3"/>
      <c r="B34" s="3"/>
      <c r="C34" s="3"/>
      <c r="D34" s="3"/>
      <c r="E34" s="562"/>
      <c r="F34" s="562"/>
      <c r="G34" s="262"/>
      <c r="H34" s="262"/>
      <c r="I34" s="262"/>
      <c r="J34" s="262"/>
      <c r="K34" s="262"/>
      <c r="L34" s="262"/>
      <c r="M34" s="262"/>
    </row>
    <row r="35" spans="1:13" s="40" customFormat="1" x14ac:dyDescent="0.25">
      <c r="A35" s="3"/>
      <c r="B35" s="3"/>
      <c r="C35" s="3"/>
      <c r="D35" s="3"/>
      <c r="E35" s="562"/>
      <c r="F35" s="562"/>
      <c r="G35" s="262"/>
      <c r="H35" s="262"/>
      <c r="I35" s="262"/>
      <c r="J35" s="262"/>
      <c r="K35" s="262"/>
      <c r="L35" s="262"/>
      <c r="M35" s="262"/>
    </row>
    <row r="36" spans="1:13" s="40" customFormat="1" x14ac:dyDescent="0.25">
      <c r="A36" s="3"/>
      <c r="B36" s="3"/>
      <c r="C36" s="3"/>
      <c r="D36" s="3"/>
      <c r="E36" s="562"/>
      <c r="F36" s="562"/>
      <c r="G36" s="262"/>
      <c r="H36" s="262"/>
      <c r="I36" s="262"/>
      <c r="J36" s="262"/>
      <c r="K36" s="262"/>
      <c r="L36" s="262"/>
      <c r="M36" s="262"/>
    </row>
    <row r="37" spans="1:13" s="40" customFormat="1" x14ac:dyDescent="0.25">
      <c r="A37" s="3"/>
      <c r="B37" s="3"/>
      <c r="C37" s="3"/>
      <c r="D37" s="3"/>
      <c r="E37" s="562"/>
      <c r="F37" s="562"/>
      <c r="G37" s="262"/>
      <c r="H37" s="262"/>
      <c r="I37" s="262"/>
      <c r="J37" s="262"/>
      <c r="K37" s="262"/>
      <c r="L37" s="262"/>
      <c r="M37" s="262"/>
    </row>
    <row r="38" spans="1:13" s="40" customFormat="1" x14ac:dyDescent="0.25">
      <c r="A38" s="3"/>
      <c r="B38" s="3"/>
      <c r="C38" s="3"/>
      <c r="D38" s="3"/>
      <c r="E38" s="562"/>
      <c r="F38" s="562"/>
      <c r="G38" s="262"/>
      <c r="H38" s="262"/>
      <c r="I38" s="262"/>
      <c r="J38" s="262"/>
      <c r="K38" s="262"/>
      <c r="L38" s="262"/>
      <c r="M38" s="262"/>
    </row>
    <row r="39" spans="1:13" s="40" customFormat="1" x14ac:dyDescent="0.25">
      <c r="A39" s="3"/>
      <c r="B39" s="3"/>
      <c r="C39" s="3"/>
      <c r="D39" s="3"/>
      <c r="E39" s="562"/>
      <c r="F39" s="562"/>
      <c r="G39" s="262"/>
      <c r="H39" s="262"/>
      <c r="I39" s="262"/>
      <c r="J39" s="262"/>
      <c r="K39" s="262"/>
      <c r="L39" s="262"/>
      <c r="M39" s="262"/>
    </row>
    <row r="40" spans="1:13" s="40" customFormat="1" x14ac:dyDescent="0.25">
      <c r="A40" s="3"/>
      <c r="B40" s="3"/>
      <c r="C40" s="3"/>
      <c r="D40" s="3"/>
      <c r="E40" s="562"/>
      <c r="F40" s="562"/>
      <c r="G40" s="262"/>
      <c r="H40" s="262"/>
      <c r="I40" s="262"/>
      <c r="J40" s="262"/>
      <c r="K40" s="262"/>
      <c r="L40" s="262"/>
      <c r="M40" s="262"/>
    </row>
    <row r="41" spans="1:13" s="40" customFormat="1" x14ac:dyDescent="0.25">
      <c r="A41" s="3"/>
      <c r="B41" s="3"/>
      <c r="C41" s="3"/>
      <c r="D41" s="3"/>
      <c r="E41" s="562"/>
      <c r="F41" s="562"/>
      <c r="G41" s="262"/>
      <c r="H41" s="262"/>
      <c r="I41" s="262"/>
      <c r="J41" s="262"/>
      <c r="K41" s="262"/>
      <c r="L41" s="262"/>
      <c r="M41" s="262"/>
    </row>
    <row r="42" spans="1:13" s="40" customFormat="1" x14ac:dyDescent="0.25">
      <c r="A42" s="3"/>
      <c r="B42" s="3"/>
      <c r="C42" s="3"/>
      <c r="D42" s="3"/>
      <c r="E42" s="562"/>
      <c r="F42" s="562"/>
      <c r="G42" s="262"/>
      <c r="H42" s="262"/>
      <c r="I42" s="262"/>
      <c r="J42" s="262"/>
      <c r="K42" s="262"/>
      <c r="L42" s="262"/>
      <c r="M42" s="262"/>
    </row>
    <row r="43" spans="1:13" s="40" customFormat="1" x14ac:dyDescent="0.25">
      <c r="A43" s="3"/>
      <c r="B43" s="3"/>
      <c r="C43" s="3"/>
      <c r="D43" s="3"/>
      <c r="E43" s="562"/>
      <c r="F43" s="562"/>
      <c r="G43" s="262"/>
      <c r="H43" s="262"/>
      <c r="I43" s="262"/>
      <c r="J43" s="262"/>
      <c r="K43" s="262"/>
      <c r="L43" s="262"/>
      <c r="M43" s="262"/>
    </row>
    <row r="44" spans="1:13" s="40" customFormat="1" x14ac:dyDescent="0.25">
      <c r="A44" s="3"/>
      <c r="B44" s="3"/>
      <c r="C44" s="3"/>
      <c r="D44" s="3"/>
      <c r="E44" s="562"/>
      <c r="F44" s="562"/>
      <c r="G44" s="262"/>
      <c r="H44" s="262"/>
      <c r="I44" s="262"/>
      <c r="J44" s="262"/>
      <c r="K44" s="262"/>
      <c r="L44" s="262"/>
      <c r="M44" s="262"/>
    </row>
    <row r="45" spans="1:13" s="40" customFormat="1" x14ac:dyDescent="0.25">
      <c r="A45" s="3"/>
      <c r="B45" s="3"/>
      <c r="C45" s="3"/>
      <c r="D45" s="3"/>
      <c r="E45" s="562"/>
      <c r="F45" s="562"/>
      <c r="G45" s="262"/>
      <c r="H45" s="262"/>
      <c r="I45" s="262"/>
      <c r="J45" s="262"/>
      <c r="K45" s="262"/>
      <c r="L45" s="262"/>
      <c r="M45" s="262"/>
    </row>
    <row r="46" spans="1:13" s="40" customFormat="1" x14ac:dyDescent="0.25">
      <c r="A46" s="3"/>
      <c r="B46" s="3"/>
      <c r="C46" s="3"/>
      <c r="D46" s="3"/>
      <c r="E46" s="562"/>
      <c r="F46" s="562"/>
      <c r="G46" s="262"/>
      <c r="H46" s="262"/>
      <c r="I46" s="262"/>
      <c r="J46" s="262"/>
      <c r="K46" s="262"/>
      <c r="L46" s="262"/>
      <c r="M46" s="262"/>
    </row>
    <row r="47" spans="1:13" s="40" customFormat="1" x14ac:dyDescent="0.25">
      <c r="A47" s="3"/>
      <c r="B47" s="3"/>
      <c r="C47" s="3"/>
      <c r="D47" s="3"/>
      <c r="E47" s="562"/>
      <c r="F47" s="562"/>
      <c r="G47" s="262"/>
      <c r="H47" s="262"/>
      <c r="I47" s="262"/>
      <c r="J47" s="262"/>
      <c r="K47" s="262"/>
      <c r="L47" s="262"/>
      <c r="M47" s="262"/>
    </row>
    <row r="48" spans="1:13" s="40" customFormat="1" x14ac:dyDescent="0.25">
      <c r="A48" s="3"/>
      <c r="B48" s="3"/>
      <c r="C48" s="3"/>
      <c r="D48" s="3"/>
      <c r="E48" s="562"/>
      <c r="F48" s="562"/>
      <c r="G48" s="262"/>
      <c r="H48" s="262"/>
      <c r="I48" s="262"/>
      <c r="J48" s="262"/>
      <c r="K48" s="262"/>
      <c r="L48" s="262"/>
      <c r="M48" s="262"/>
    </row>
    <row r="49" spans="1:13" s="40" customFormat="1" x14ac:dyDescent="0.25">
      <c r="A49" s="3"/>
      <c r="B49" s="3"/>
      <c r="C49" s="3"/>
      <c r="D49" s="3"/>
      <c r="E49" s="562"/>
      <c r="F49" s="562"/>
      <c r="G49" s="262"/>
      <c r="H49" s="262"/>
      <c r="I49" s="262"/>
      <c r="J49" s="262"/>
      <c r="K49" s="262"/>
      <c r="L49" s="262"/>
      <c r="M49" s="262"/>
    </row>
    <row r="50" spans="1:13" s="40" customFormat="1" x14ac:dyDescent="0.25">
      <c r="A50" s="3"/>
      <c r="B50" s="3"/>
      <c r="C50" s="3"/>
      <c r="D50" s="3"/>
      <c r="E50" s="562"/>
      <c r="F50" s="562"/>
      <c r="G50" s="262"/>
      <c r="H50" s="262"/>
      <c r="I50" s="262"/>
      <c r="J50" s="262"/>
      <c r="K50" s="262"/>
      <c r="L50" s="262"/>
      <c r="M50" s="262"/>
    </row>
    <row r="51" spans="1:13" s="40" customFormat="1" x14ac:dyDescent="0.25">
      <c r="A51" s="3"/>
      <c r="B51" s="3"/>
      <c r="C51" s="3"/>
      <c r="D51" s="3"/>
      <c r="E51" s="562"/>
      <c r="F51" s="562"/>
      <c r="G51" s="262"/>
      <c r="H51" s="262"/>
      <c r="I51" s="262"/>
      <c r="J51" s="262"/>
      <c r="K51" s="262"/>
      <c r="L51" s="262"/>
      <c r="M51" s="262"/>
    </row>
    <row r="52" spans="1:13" s="40" customFormat="1" x14ac:dyDescent="0.25">
      <c r="A52" s="3"/>
      <c r="B52" s="3"/>
      <c r="C52" s="3"/>
      <c r="D52" s="3"/>
      <c r="E52" s="562"/>
      <c r="F52" s="562"/>
      <c r="G52" s="262"/>
      <c r="H52" s="262"/>
      <c r="I52" s="262"/>
      <c r="J52" s="262"/>
      <c r="K52" s="262"/>
      <c r="L52" s="262"/>
      <c r="M52" s="262"/>
    </row>
    <row r="53" spans="1:13" s="40" customFormat="1" x14ac:dyDescent="0.25">
      <c r="A53" s="3"/>
      <c r="B53" s="3"/>
      <c r="C53" s="3"/>
      <c r="D53" s="3"/>
      <c r="E53" s="562"/>
      <c r="F53" s="562"/>
      <c r="G53" s="262"/>
      <c r="H53" s="262"/>
      <c r="I53" s="262"/>
      <c r="J53" s="262"/>
      <c r="K53" s="262"/>
      <c r="L53" s="262"/>
      <c r="M53" s="262"/>
    </row>
    <row r="54" spans="1:13" s="40" customFormat="1" x14ac:dyDescent="0.25">
      <c r="A54" s="3"/>
      <c r="B54" s="3"/>
      <c r="C54" s="3"/>
      <c r="D54" s="3"/>
      <c r="E54" s="562"/>
      <c r="F54" s="562"/>
      <c r="G54" s="262"/>
      <c r="H54" s="262"/>
      <c r="I54" s="262"/>
      <c r="J54" s="262"/>
      <c r="K54" s="262"/>
      <c r="L54" s="262"/>
      <c r="M54" s="262"/>
    </row>
    <row r="55" spans="1:13" s="40" customFormat="1" x14ac:dyDescent="0.25">
      <c r="A55" s="3"/>
      <c r="B55" s="3"/>
      <c r="C55" s="3"/>
      <c r="D55" s="3"/>
      <c r="E55" s="562"/>
      <c r="F55" s="562"/>
      <c r="G55" s="262"/>
      <c r="H55" s="262"/>
      <c r="I55" s="262"/>
      <c r="J55" s="262"/>
      <c r="K55" s="262"/>
      <c r="L55" s="262"/>
      <c r="M55" s="262"/>
    </row>
    <row r="56" spans="1:13" s="40" customFormat="1" x14ac:dyDescent="0.25">
      <c r="A56" s="3"/>
      <c r="B56" s="3"/>
      <c r="C56" s="3"/>
      <c r="D56" s="3"/>
      <c r="E56" s="562"/>
      <c r="F56" s="562"/>
      <c r="G56" s="262"/>
      <c r="H56" s="262"/>
      <c r="I56" s="262"/>
      <c r="J56" s="262"/>
      <c r="K56" s="262"/>
      <c r="L56" s="262"/>
      <c r="M56" s="262"/>
    </row>
    <row r="57" spans="1:13" s="40" customFormat="1" x14ac:dyDescent="0.25">
      <c r="A57" s="3"/>
      <c r="B57" s="3"/>
      <c r="C57" s="3"/>
      <c r="D57" s="3"/>
      <c r="E57" s="562"/>
      <c r="F57" s="562"/>
      <c r="G57" s="262"/>
      <c r="H57" s="262"/>
      <c r="I57" s="262"/>
      <c r="J57" s="262"/>
      <c r="K57" s="262"/>
      <c r="L57" s="262"/>
      <c r="M57" s="262"/>
    </row>
    <row r="58" spans="1:13" s="40" customFormat="1" x14ac:dyDescent="0.25">
      <c r="A58" s="3"/>
      <c r="B58" s="3"/>
      <c r="C58" s="3"/>
      <c r="D58" s="3"/>
      <c r="E58" s="562"/>
      <c r="F58" s="562"/>
      <c r="G58" s="262"/>
      <c r="H58" s="262"/>
      <c r="I58" s="262"/>
      <c r="J58" s="262"/>
      <c r="K58" s="262"/>
      <c r="L58" s="262"/>
      <c r="M58" s="262"/>
    </row>
    <row r="59" spans="1:13" s="40" customFormat="1" x14ac:dyDescent="0.25">
      <c r="A59" s="3"/>
      <c r="B59" s="3"/>
      <c r="C59" s="3"/>
      <c r="D59" s="3"/>
      <c r="E59" s="562"/>
      <c r="F59" s="562"/>
      <c r="G59" s="262"/>
      <c r="H59" s="262"/>
      <c r="I59" s="262"/>
      <c r="J59" s="262"/>
      <c r="K59" s="262"/>
      <c r="L59" s="262"/>
      <c r="M59" s="262"/>
    </row>
    <row r="60" spans="1:13" s="40" customFormat="1" x14ac:dyDescent="0.25">
      <c r="A60" s="3"/>
      <c r="B60" s="3"/>
      <c r="C60" s="3"/>
      <c r="D60" s="3"/>
      <c r="E60" s="562"/>
      <c r="F60" s="562"/>
      <c r="G60" s="262"/>
      <c r="H60" s="262"/>
      <c r="I60" s="262"/>
      <c r="J60" s="262"/>
      <c r="K60" s="262"/>
      <c r="L60" s="262"/>
      <c r="M60" s="262"/>
    </row>
    <row r="61" spans="1:13" s="40" customFormat="1" x14ac:dyDescent="0.25">
      <c r="A61" s="3"/>
      <c r="B61" s="3"/>
      <c r="C61" s="3"/>
      <c r="D61" s="3"/>
      <c r="E61" s="562"/>
      <c r="F61" s="562"/>
      <c r="G61" s="262"/>
      <c r="H61" s="262"/>
      <c r="I61" s="262"/>
      <c r="J61" s="262"/>
      <c r="K61" s="262"/>
      <c r="L61" s="262"/>
      <c r="M61" s="262"/>
    </row>
    <row r="62" spans="1:13" s="40" customFormat="1" x14ac:dyDescent="0.25">
      <c r="A62" s="3"/>
      <c r="B62" s="3"/>
      <c r="C62" s="3"/>
      <c r="D62" s="3"/>
      <c r="E62" s="562"/>
      <c r="F62" s="562"/>
      <c r="G62" s="262"/>
      <c r="H62" s="262"/>
      <c r="I62" s="262"/>
      <c r="J62" s="262"/>
      <c r="K62" s="262"/>
      <c r="L62" s="262"/>
      <c r="M62" s="262"/>
    </row>
    <row r="63" spans="1:13" s="40" customFormat="1" x14ac:dyDescent="0.25">
      <c r="A63" s="3"/>
      <c r="B63" s="3"/>
      <c r="C63" s="3"/>
      <c r="D63" s="3"/>
      <c r="E63" s="562"/>
      <c r="F63" s="562"/>
      <c r="G63" s="262"/>
      <c r="H63" s="262"/>
      <c r="I63" s="262"/>
      <c r="J63" s="262"/>
      <c r="K63" s="262"/>
      <c r="L63" s="262"/>
      <c r="M63" s="262"/>
    </row>
    <row r="64" spans="1:13" s="40" customFormat="1" x14ac:dyDescent="0.25">
      <c r="A64" s="3"/>
      <c r="B64" s="3"/>
      <c r="C64" s="3"/>
      <c r="D64" s="3"/>
      <c r="E64" s="562"/>
      <c r="F64" s="562"/>
      <c r="G64" s="262"/>
      <c r="H64" s="262"/>
      <c r="I64" s="262"/>
      <c r="J64" s="262"/>
      <c r="K64" s="262"/>
      <c r="L64" s="262"/>
      <c r="M64" s="262"/>
    </row>
    <row r="65" spans="1:13" s="40" customFormat="1" x14ac:dyDescent="0.25">
      <c r="A65" s="3"/>
      <c r="B65" s="3"/>
      <c r="C65" s="3"/>
      <c r="D65" s="3"/>
      <c r="E65" s="562"/>
      <c r="F65" s="562"/>
      <c r="G65" s="262"/>
      <c r="H65" s="262"/>
      <c r="I65" s="262"/>
      <c r="J65" s="262"/>
      <c r="K65" s="262"/>
      <c r="L65" s="262"/>
      <c r="M65" s="262"/>
    </row>
    <row r="66" spans="1:13" s="40" customFormat="1" x14ac:dyDescent="0.25">
      <c r="A66" s="3"/>
      <c r="B66" s="3"/>
      <c r="C66" s="3"/>
      <c r="D66" s="3"/>
      <c r="E66" s="562"/>
      <c r="F66" s="562"/>
      <c r="G66" s="262"/>
      <c r="H66" s="262"/>
      <c r="I66" s="262"/>
      <c r="J66" s="262"/>
      <c r="K66" s="262"/>
      <c r="L66" s="262"/>
      <c r="M66" s="262"/>
    </row>
    <row r="67" spans="1:13" s="40" customFormat="1" x14ac:dyDescent="0.25">
      <c r="A67" s="3"/>
      <c r="B67" s="3"/>
      <c r="C67" s="3"/>
      <c r="D67" s="3"/>
      <c r="E67" s="562"/>
      <c r="F67" s="562"/>
      <c r="G67" s="262"/>
      <c r="H67" s="262"/>
      <c r="I67" s="262"/>
      <c r="J67" s="262"/>
      <c r="K67" s="262"/>
      <c r="L67" s="262"/>
      <c r="M67" s="262"/>
    </row>
    <row r="68" spans="1:13" s="40" customFormat="1" x14ac:dyDescent="0.25">
      <c r="A68" s="3"/>
      <c r="B68" s="3"/>
      <c r="C68" s="3"/>
      <c r="D68" s="3"/>
      <c r="E68" s="562"/>
      <c r="F68" s="562"/>
      <c r="G68" s="262"/>
      <c r="H68" s="262"/>
      <c r="I68" s="262"/>
      <c r="J68" s="262"/>
      <c r="K68" s="262"/>
      <c r="L68" s="262"/>
      <c r="M68" s="262"/>
    </row>
    <row r="69" spans="1:13" s="40" customFormat="1" x14ac:dyDescent="0.25">
      <c r="A69" s="3"/>
      <c r="B69" s="3"/>
      <c r="C69" s="3"/>
      <c r="D69" s="3"/>
      <c r="E69" s="562"/>
      <c r="F69" s="562"/>
      <c r="G69" s="262"/>
      <c r="H69" s="262"/>
      <c r="I69" s="262"/>
      <c r="J69" s="262"/>
      <c r="K69" s="262"/>
      <c r="L69" s="262"/>
      <c r="M69" s="262"/>
    </row>
    <row r="70" spans="1:13" s="40" customFormat="1" x14ac:dyDescent="0.25">
      <c r="A70" s="3"/>
      <c r="B70" s="3"/>
      <c r="C70" s="3"/>
      <c r="D70" s="3"/>
      <c r="E70" s="562"/>
      <c r="F70" s="562"/>
      <c r="G70" s="262"/>
      <c r="H70" s="262"/>
      <c r="I70" s="262"/>
      <c r="J70" s="262"/>
      <c r="K70" s="262"/>
      <c r="L70" s="262"/>
      <c r="M70" s="262"/>
    </row>
    <row r="71" spans="1:13" s="40" customFormat="1" x14ac:dyDescent="0.25">
      <c r="A71" s="3"/>
      <c r="B71" s="3"/>
      <c r="C71" s="3"/>
      <c r="D71" s="3"/>
      <c r="E71" s="562"/>
      <c r="F71" s="562"/>
      <c r="G71" s="262"/>
      <c r="H71" s="262"/>
      <c r="I71" s="262"/>
      <c r="J71" s="262"/>
      <c r="K71" s="262"/>
      <c r="L71" s="262"/>
      <c r="M71" s="262"/>
    </row>
    <row r="72" spans="1:13" s="40" customFormat="1" x14ac:dyDescent="0.25">
      <c r="A72" s="3"/>
      <c r="B72" s="3"/>
      <c r="C72" s="3"/>
      <c r="D72" s="3"/>
      <c r="E72" s="562"/>
      <c r="F72" s="562"/>
      <c r="G72" s="262"/>
      <c r="H72" s="262"/>
      <c r="I72" s="262"/>
      <c r="J72" s="262"/>
      <c r="K72" s="262"/>
      <c r="L72" s="262"/>
      <c r="M72" s="262"/>
    </row>
    <row r="73" spans="1:13" s="40" customFormat="1" x14ac:dyDescent="0.25">
      <c r="A73" s="3"/>
      <c r="B73" s="3"/>
      <c r="C73" s="3"/>
      <c r="D73" s="3"/>
      <c r="E73" s="562"/>
      <c r="F73" s="562"/>
      <c r="G73" s="262"/>
      <c r="H73" s="262"/>
      <c r="I73" s="262"/>
      <c r="J73" s="262"/>
      <c r="K73" s="262"/>
      <c r="L73" s="262"/>
      <c r="M73" s="262"/>
    </row>
    <row r="74" spans="1:13" s="40" customFormat="1" x14ac:dyDescent="0.25">
      <c r="A74" s="3"/>
      <c r="B74" s="3"/>
      <c r="C74" s="3"/>
      <c r="D74" s="3"/>
      <c r="E74" s="562"/>
      <c r="F74" s="562"/>
      <c r="G74" s="262"/>
      <c r="H74" s="262"/>
      <c r="I74" s="262"/>
      <c r="J74" s="262"/>
      <c r="K74" s="262"/>
      <c r="L74" s="262"/>
      <c r="M74" s="262"/>
    </row>
    <row r="75" spans="1:13" s="40" customFormat="1" x14ac:dyDescent="0.25">
      <c r="A75" s="3"/>
      <c r="B75" s="3"/>
      <c r="C75" s="3"/>
      <c r="D75" s="3"/>
      <c r="E75" s="562"/>
      <c r="F75" s="562"/>
      <c r="G75" s="262"/>
      <c r="H75" s="262"/>
      <c r="I75" s="262"/>
      <c r="J75" s="262"/>
      <c r="K75" s="262"/>
      <c r="L75" s="262"/>
      <c r="M75" s="262"/>
    </row>
    <row r="76" spans="1:13" s="40" customFormat="1" x14ac:dyDescent="0.25">
      <c r="A76" s="3"/>
      <c r="B76" s="3"/>
      <c r="C76" s="3"/>
      <c r="D76" s="3"/>
      <c r="E76" s="562"/>
      <c r="F76" s="562"/>
      <c r="G76" s="262"/>
      <c r="H76" s="262"/>
      <c r="I76" s="262"/>
      <c r="J76" s="262"/>
      <c r="K76" s="262"/>
      <c r="L76" s="262"/>
      <c r="M76" s="262"/>
    </row>
    <row r="77" spans="1:13" s="40" customFormat="1" x14ac:dyDescent="0.25">
      <c r="A77" s="3"/>
      <c r="B77" s="3"/>
      <c r="C77" s="3"/>
      <c r="D77" s="3"/>
      <c r="E77" s="562"/>
      <c r="F77" s="562"/>
      <c r="G77" s="262"/>
      <c r="H77" s="262"/>
      <c r="I77" s="262"/>
      <c r="J77" s="262"/>
      <c r="K77" s="262"/>
      <c r="L77" s="262"/>
      <c r="M77" s="262"/>
    </row>
    <row r="78" spans="1:13" s="40" customFormat="1" x14ac:dyDescent="0.25">
      <c r="A78" s="3"/>
      <c r="B78" s="3"/>
      <c r="C78" s="3"/>
      <c r="D78" s="3"/>
      <c r="E78" s="562"/>
      <c r="F78" s="562"/>
      <c r="G78" s="262"/>
      <c r="H78" s="262"/>
      <c r="I78" s="262"/>
      <c r="J78" s="262"/>
      <c r="K78" s="262"/>
      <c r="L78" s="262"/>
      <c r="M78" s="262"/>
    </row>
    <row r="79" spans="1:13" s="40" customFormat="1" x14ac:dyDescent="0.25">
      <c r="A79" s="3"/>
      <c r="B79" s="3"/>
      <c r="C79" s="3"/>
      <c r="D79" s="3"/>
      <c r="E79" s="562"/>
      <c r="F79" s="562"/>
      <c r="G79" s="262"/>
      <c r="H79" s="262"/>
      <c r="I79" s="262"/>
      <c r="J79" s="262"/>
      <c r="K79" s="262"/>
      <c r="L79" s="262"/>
      <c r="M79" s="262"/>
    </row>
    <row r="80" spans="1:13" s="40" customFormat="1" x14ac:dyDescent="0.25">
      <c r="A80" s="3"/>
      <c r="B80" s="3"/>
      <c r="C80" s="3"/>
      <c r="D80" s="3"/>
      <c r="E80" s="562"/>
      <c r="F80" s="562"/>
      <c r="G80" s="262"/>
      <c r="H80" s="262"/>
      <c r="I80" s="262"/>
      <c r="J80" s="262"/>
      <c r="K80" s="262"/>
      <c r="L80" s="262"/>
      <c r="M80" s="262"/>
    </row>
    <row r="81" spans="1:13" s="40" customFormat="1" x14ac:dyDescent="0.25">
      <c r="A81" s="3"/>
      <c r="B81" s="3"/>
      <c r="C81" s="3"/>
      <c r="D81" s="3"/>
      <c r="E81" s="562"/>
      <c r="F81" s="562"/>
      <c r="G81" s="262"/>
      <c r="H81" s="262"/>
      <c r="I81" s="262"/>
      <c r="J81" s="262"/>
      <c r="K81" s="262"/>
      <c r="L81" s="262"/>
      <c r="M81" s="262"/>
    </row>
    <row r="82" spans="1:13" s="40" customFormat="1" x14ac:dyDescent="0.25">
      <c r="A82" s="3"/>
      <c r="B82" s="3"/>
      <c r="C82" s="3"/>
      <c r="D82" s="3"/>
      <c r="E82" s="562"/>
      <c r="F82" s="562"/>
      <c r="G82" s="262"/>
      <c r="H82" s="262"/>
      <c r="I82" s="262"/>
      <c r="J82" s="262"/>
      <c r="K82" s="262"/>
      <c r="L82" s="262"/>
      <c r="M82" s="262"/>
    </row>
    <row r="83" spans="1:13" s="40" customFormat="1" x14ac:dyDescent="0.25">
      <c r="A83" s="3"/>
      <c r="B83" s="3"/>
      <c r="C83" s="3"/>
      <c r="D83" s="3"/>
      <c r="E83" s="562"/>
      <c r="F83" s="562"/>
      <c r="G83" s="262"/>
      <c r="H83" s="262"/>
      <c r="I83" s="262"/>
      <c r="J83" s="262"/>
      <c r="K83" s="262"/>
      <c r="L83" s="262"/>
      <c r="M83" s="262"/>
    </row>
    <row r="84" spans="1:13" s="40" customFormat="1" x14ac:dyDescent="0.25">
      <c r="A84" s="3"/>
      <c r="B84" s="3"/>
      <c r="C84" s="3"/>
      <c r="D84" s="3"/>
      <c r="E84" s="562"/>
      <c r="F84" s="562"/>
      <c r="G84" s="262"/>
      <c r="H84" s="262"/>
      <c r="I84" s="262"/>
      <c r="J84" s="262"/>
      <c r="K84" s="262"/>
      <c r="L84" s="262"/>
      <c r="M84" s="262"/>
    </row>
    <row r="85" spans="1:13" s="40" customFormat="1" x14ac:dyDescent="0.25">
      <c r="A85" s="3"/>
      <c r="B85" s="3"/>
      <c r="C85" s="3"/>
      <c r="D85" s="3"/>
      <c r="E85" s="562"/>
      <c r="F85" s="562"/>
      <c r="G85" s="262"/>
      <c r="H85" s="262"/>
      <c r="I85" s="262"/>
      <c r="J85" s="262"/>
      <c r="K85" s="262"/>
      <c r="L85" s="262"/>
      <c r="M85" s="262"/>
    </row>
    <row r="86" spans="1:13" s="40" customFormat="1" x14ac:dyDescent="0.25">
      <c r="A86" s="3"/>
      <c r="B86" s="3"/>
      <c r="C86" s="3"/>
      <c r="D86" s="3"/>
      <c r="E86" s="562"/>
      <c r="F86" s="562"/>
      <c r="G86" s="262"/>
      <c r="H86" s="262"/>
      <c r="I86" s="262"/>
      <c r="J86" s="262"/>
      <c r="K86" s="262"/>
      <c r="L86" s="262"/>
      <c r="M86" s="262"/>
    </row>
    <row r="87" spans="1:13" s="40" customFormat="1" x14ac:dyDescent="0.25">
      <c r="A87" s="3"/>
      <c r="B87" s="3"/>
      <c r="C87" s="3"/>
      <c r="D87" s="3"/>
      <c r="E87" s="562"/>
      <c r="F87" s="562"/>
      <c r="G87" s="262"/>
      <c r="H87" s="262"/>
      <c r="I87" s="262"/>
      <c r="J87" s="262"/>
      <c r="K87" s="262"/>
      <c r="L87" s="262"/>
      <c r="M87" s="262"/>
    </row>
    <row r="88" spans="1:13" s="40" customFormat="1" x14ac:dyDescent="0.25">
      <c r="A88" s="3"/>
      <c r="B88" s="3"/>
      <c r="C88" s="3"/>
      <c r="D88" s="3"/>
      <c r="E88" s="562"/>
      <c r="F88" s="562"/>
      <c r="G88" s="262"/>
      <c r="H88" s="262"/>
      <c r="I88" s="262"/>
      <c r="J88" s="262"/>
      <c r="K88" s="262"/>
      <c r="L88" s="262"/>
      <c r="M88" s="262"/>
    </row>
    <row r="89" spans="1:13" s="40" customFormat="1" x14ac:dyDescent="0.25">
      <c r="A89" s="3"/>
      <c r="B89" s="3"/>
      <c r="C89" s="3"/>
      <c r="D89" s="3"/>
      <c r="E89" s="562"/>
      <c r="F89" s="562"/>
      <c r="G89" s="262"/>
      <c r="H89" s="262"/>
      <c r="I89" s="262"/>
      <c r="J89" s="262"/>
      <c r="K89" s="262"/>
      <c r="L89" s="262"/>
      <c r="M89" s="262"/>
    </row>
    <row r="90" spans="1:13" s="40" customFormat="1" x14ac:dyDescent="0.25">
      <c r="A90" s="3"/>
      <c r="B90" s="3"/>
      <c r="C90" s="3"/>
      <c r="D90" s="3"/>
      <c r="E90" s="562"/>
      <c r="F90" s="562"/>
      <c r="G90" s="262"/>
      <c r="H90" s="262"/>
      <c r="I90" s="262"/>
      <c r="J90" s="262"/>
      <c r="K90" s="262"/>
      <c r="L90" s="262"/>
      <c r="M90" s="262"/>
    </row>
    <row r="91" spans="1:13" s="40" customFormat="1" x14ac:dyDescent="0.25">
      <c r="A91" s="3"/>
      <c r="B91" s="3"/>
      <c r="C91" s="3"/>
      <c r="D91" s="3"/>
      <c r="E91" s="562"/>
      <c r="F91" s="562"/>
      <c r="G91" s="262"/>
      <c r="H91" s="262"/>
      <c r="I91" s="262"/>
      <c r="J91" s="262"/>
      <c r="K91" s="262"/>
      <c r="L91" s="262"/>
      <c r="M91" s="262"/>
    </row>
    <row r="92" spans="1:13" s="40" customFormat="1" x14ac:dyDescent="0.25">
      <c r="A92" s="3"/>
      <c r="B92" s="3"/>
      <c r="C92" s="3"/>
      <c r="D92" s="3"/>
      <c r="E92" s="562"/>
      <c r="F92" s="562"/>
      <c r="G92" s="262"/>
      <c r="H92" s="262"/>
      <c r="I92" s="262"/>
      <c r="J92" s="262"/>
      <c r="K92" s="262"/>
      <c r="L92" s="262"/>
      <c r="M92" s="262"/>
    </row>
    <row r="93" spans="1:13" s="40" customFormat="1" x14ac:dyDescent="0.25">
      <c r="A93" s="3"/>
      <c r="B93" s="3"/>
      <c r="C93" s="3"/>
      <c r="D93" s="3"/>
      <c r="E93" s="562"/>
      <c r="F93" s="562"/>
      <c r="G93" s="262"/>
      <c r="H93" s="262"/>
      <c r="I93" s="262"/>
      <c r="J93" s="262"/>
      <c r="K93" s="262"/>
      <c r="L93" s="262"/>
      <c r="M93" s="262"/>
    </row>
    <row r="94" spans="1:13" s="40" customFormat="1" x14ac:dyDescent="0.25">
      <c r="A94" s="3"/>
      <c r="B94" s="3"/>
      <c r="C94" s="3"/>
      <c r="D94" s="3"/>
      <c r="E94" s="562"/>
      <c r="F94" s="562"/>
      <c r="G94" s="262"/>
      <c r="H94" s="262"/>
      <c r="I94" s="262"/>
      <c r="J94" s="262"/>
      <c r="K94" s="262"/>
      <c r="L94" s="262"/>
      <c r="M94" s="262"/>
    </row>
    <row r="95" spans="1:13" s="40" customFormat="1" x14ac:dyDescent="0.25">
      <c r="A95" s="3"/>
      <c r="B95" s="3"/>
      <c r="C95" s="3"/>
      <c r="D95" s="3"/>
      <c r="E95" s="562"/>
      <c r="F95" s="562"/>
      <c r="G95" s="262"/>
      <c r="H95" s="262"/>
      <c r="I95" s="262"/>
      <c r="J95" s="262"/>
      <c r="K95" s="262"/>
      <c r="L95" s="262"/>
      <c r="M95" s="262"/>
    </row>
    <row r="96" spans="1:13" s="40" customFormat="1" x14ac:dyDescent="0.25">
      <c r="A96" s="3"/>
      <c r="B96" s="3"/>
      <c r="C96" s="3"/>
      <c r="D96" s="3"/>
      <c r="E96" s="562"/>
      <c r="F96" s="562"/>
      <c r="G96" s="262"/>
      <c r="H96" s="262"/>
      <c r="I96" s="262"/>
      <c r="J96" s="262"/>
      <c r="K96" s="262"/>
      <c r="L96" s="262"/>
      <c r="M96" s="262"/>
    </row>
    <row r="97" spans="1:13" s="40" customFormat="1" x14ac:dyDescent="0.25">
      <c r="A97" s="3"/>
      <c r="B97" s="3"/>
      <c r="C97" s="3"/>
      <c r="D97" s="3"/>
      <c r="E97" s="562"/>
      <c r="F97" s="562"/>
      <c r="G97" s="262"/>
      <c r="H97" s="262"/>
      <c r="I97" s="262"/>
      <c r="J97" s="262"/>
      <c r="K97" s="262"/>
      <c r="L97" s="262"/>
      <c r="M97" s="262"/>
    </row>
    <row r="98" spans="1:13" s="40" customFormat="1" x14ac:dyDescent="0.25">
      <c r="A98" s="3"/>
      <c r="B98" s="3"/>
      <c r="C98" s="3"/>
      <c r="D98" s="3"/>
      <c r="E98" s="562"/>
      <c r="F98" s="562"/>
      <c r="G98" s="262"/>
      <c r="H98" s="262"/>
      <c r="I98" s="262"/>
      <c r="J98" s="262"/>
      <c r="K98" s="262"/>
      <c r="L98" s="262"/>
      <c r="M98" s="262"/>
    </row>
    <row r="99" spans="1:13" s="40" customFormat="1" x14ac:dyDescent="0.25">
      <c r="A99" s="3"/>
      <c r="B99" s="3"/>
      <c r="C99" s="3"/>
      <c r="D99" s="3"/>
      <c r="E99" s="562"/>
      <c r="F99" s="562"/>
      <c r="G99" s="262"/>
      <c r="H99" s="262"/>
      <c r="I99" s="262"/>
      <c r="J99" s="262"/>
      <c r="K99" s="262"/>
      <c r="L99" s="262"/>
      <c r="M99" s="262"/>
    </row>
    <row r="100" spans="1:13" s="40" customFormat="1" x14ac:dyDescent="0.25">
      <c r="A100" s="3"/>
      <c r="B100" s="3"/>
      <c r="C100" s="3"/>
      <c r="D100" s="3"/>
      <c r="E100" s="562"/>
      <c r="F100" s="562"/>
      <c r="G100" s="262"/>
      <c r="H100" s="262"/>
      <c r="I100" s="262"/>
      <c r="J100" s="262"/>
      <c r="K100" s="262"/>
      <c r="L100" s="262"/>
      <c r="M100" s="262"/>
    </row>
    <row r="101" spans="1:13" s="40" customFormat="1" x14ac:dyDescent="0.25">
      <c r="A101" s="3"/>
      <c r="B101" s="3"/>
      <c r="C101" s="3"/>
      <c r="D101" s="3"/>
      <c r="E101" s="562"/>
      <c r="F101" s="562"/>
      <c r="G101" s="262"/>
      <c r="H101" s="262"/>
      <c r="I101" s="262"/>
      <c r="J101" s="262"/>
      <c r="K101" s="262"/>
      <c r="L101" s="262"/>
      <c r="M101" s="262"/>
    </row>
    <row r="102" spans="1:13" s="40" customFormat="1" x14ac:dyDescent="0.25">
      <c r="A102" s="3"/>
      <c r="B102" s="3"/>
      <c r="C102" s="3"/>
      <c r="D102" s="3"/>
      <c r="E102" s="562"/>
      <c r="F102" s="562"/>
      <c r="G102" s="262"/>
      <c r="H102" s="262"/>
      <c r="I102" s="262"/>
      <c r="J102" s="262"/>
      <c r="K102" s="262"/>
      <c r="L102" s="262"/>
      <c r="M102" s="262"/>
    </row>
    <row r="103" spans="1:13" s="40" customFormat="1" x14ac:dyDescent="0.25">
      <c r="A103" s="3"/>
      <c r="B103" s="3"/>
      <c r="C103" s="3"/>
      <c r="D103" s="3"/>
      <c r="E103" s="562"/>
      <c r="F103" s="562"/>
      <c r="G103" s="262"/>
      <c r="H103" s="262"/>
      <c r="I103" s="262"/>
      <c r="J103" s="262"/>
      <c r="K103" s="262"/>
      <c r="L103" s="262"/>
      <c r="M103" s="262"/>
    </row>
    <row r="104" spans="1:13" s="40" customFormat="1" x14ac:dyDescent="0.25">
      <c r="A104" s="3"/>
      <c r="B104" s="3"/>
      <c r="C104" s="3"/>
      <c r="D104" s="3"/>
      <c r="E104" s="562"/>
      <c r="F104" s="562"/>
      <c r="G104" s="262"/>
      <c r="H104" s="262"/>
      <c r="I104" s="262"/>
      <c r="J104" s="262"/>
      <c r="K104" s="262"/>
      <c r="L104" s="262"/>
      <c r="M104" s="262"/>
    </row>
    <row r="105" spans="1:13" s="40" customFormat="1" x14ac:dyDescent="0.25">
      <c r="A105" s="3"/>
      <c r="B105" s="3"/>
      <c r="C105" s="3"/>
      <c r="D105" s="3"/>
      <c r="E105" s="562"/>
      <c r="F105" s="562"/>
      <c r="G105" s="262"/>
      <c r="H105" s="262"/>
      <c r="I105" s="262"/>
      <c r="J105" s="262"/>
      <c r="K105" s="262"/>
      <c r="L105" s="262"/>
      <c r="M105" s="262"/>
    </row>
    <row r="106" spans="1:13" s="40" customFormat="1" x14ac:dyDescent="0.25">
      <c r="A106" s="3"/>
      <c r="B106" s="3"/>
      <c r="C106" s="3"/>
      <c r="D106" s="3"/>
      <c r="E106" s="562"/>
      <c r="F106" s="562"/>
      <c r="G106" s="262"/>
      <c r="H106" s="262"/>
      <c r="I106" s="262"/>
      <c r="J106" s="262"/>
      <c r="K106" s="262"/>
      <c r="L106" s="262"/>
      <c r="M106" s="262"/>
    </row>
    <row r="107" spans="1:13" s="40" customFormat="1" x14ac:dyDescent="0.25">
      <c r="A107" s="3"/>
      <c r="B107" s="3"/>
      <c r="C107" s="3"/>
      <c r="D107" s="3"/>
      <c r="E107" s="562"/>
      <c r="F107" s="562"/>
      <c r="G107" s="262"/>
      <c r="H107" s="262"/>
      <c r="I107" s="262"/>
      <c r="J107" s="262"/>
      <c r="K107" s="262"/>
      <c r="L107" s="262"/>
      <c r="M107" s="262"/>
    </row>
    <row r="108" spans="1:13" s="40" customFormat="1" x14ac:dyDescent="0.25">
      <c r="A108" s="3"/>
      <c r="B108" s="3"/>
      <c r="C108" s="3"/>
      <c r="D108" s="3"/>
      <c r="E108" s="562"/>
      <c r="F108" s="562"/>
      <c r="G108" s="262"/>
      <c r="H108" s="262"/>
      <c r="I108" s="262"/>
      <c r="J108" s="262"/>
      <c r="K108" s="262"/>
      <c r="L108" s="262"/>
      <c r="M108" s="262"/>
    </row>
    <row r="109" spans="1:13" s="40" customFormat="1" x14ac:dyDescent="0.25">
      <c r="A109" s="3"/>
      <c r="B109" s="3"/>
      <c r="C109" s="3"/>
      <c r="D109" s="3"/>
      <c r="E109" s="562"/>
      <c r="F109" s="562"/>
      <c r="G109" s="262"/>
      <c r="H109" s="262"/>
      <c r="I109" s="262"/>
      <c r="J109" s="262"/>
      <c r="K109" s="262"/>
      <c r="L109" s="262"/>
      <c r="M109" s="262"/>
    </row>
    <row r="110" spans="1:13" s="40" customFormat="1" x14ac:dyDescent="0.25">
      <c r="A110" s="3"/>
      <c r="B110" s="3"/>
      <c r="C110" s="3"/>
      <c r="D110" s="3"/>
      <c r="E110" s="562"/>
      <c r="F110" s="562"/>
      <c r="G110" s="262"/>
      <c r="H110" s="262"/>
      <c r="I110" s="262"/>
      <c r="J110" s="262"/>
      <c r="K110" s="262"/>
      <c r="L110" s="262"/>
      <c r="M110" s="262"/>
    </row>
    <row r="111" spans="1:13" s="40" customFormat="1" x14ac:dyDescent="0.25">
      <c r="A111" s="3"/>
      <c r="B111" s="3"/>
      <c r="C111" s="3"/>
      <c r="D111" s="3"/>
      <c r="E111" s="562"/>
      <c r="F111" s="562"/>
      <c r="G111" s="262"/>
      <c r="H111" s="262"/>
      <c r="I111" s="262"/>
      <c r="J111" s="262"/>
      <c r="K111" s="262"/>
      <c r="L111" s="262"/>
      <c r="M111" s="262"/>
    </row>
    <row r="112" spans="1:13" s="40" customFormat="1" x14ac:dyDescent="0.25">
      <c r="A112" s="3"/>
      <c r="B112" s="3"/>
      <c r="C112" s="3"/>
      <c r="D112" s="3"/>
      <c r="E112" s="562"/>
      <c r="F112" s="562"/>
      <c r="G112" s="262"/>
      <c r="H112" s="262"/>
      <c r="I112" s="262"/>
      <c r="J112" s="262"/>
      <c r="K112" s="262"/>
      <c r="L112" s="262"/>
      <c r="M112" s="262"/>
    </row>
    <row r="113" spans="1:13" s="40" customFormat="1" x14ac:dyDescent="0.25">
      <c r="A113" s="3"/>
      <c r="B113" s="3"/>
      <c r="C113" s="3"/>
      <c r="D113" s="3"/>
      <c r="E113" s="562"/>
      <c r="F113" s="562"/>
      <c r="G113" s="262"/>
      <c r="H113" s="262"/>
      <c r="I113" s="262"/>
      <c r="J113" s="262"/>
      <c r="K113" s="262"/>
      <c r="L113" s="262"/>
      <c r="M113" s="262"/>
    </row>
    <row r="114" spans="1:13" s="40" customFormat="1" x14ac:dyDescent="0.25">
      <c r="A114" s="3"/>
      <c r="B114" s="3"/>
      <c r="C114" s="3"/>
      <c r="D114" s="3"/>
      <c r="E114" s="562"/>
      <c r="F114" s="562"/>
      <c r="G114" s="262"/>
      <c r="H114" s="262"/>
      <c r="I114" s="262"/>
      <c r="J114" s="262"/>
      <c r="K114" s="262"/>
      <c r="L114" s="262"/>
      <c r="M114" s="262"/>
    </row>
    <row r="115" spans="1:13" s="40" customFormat="1" x14ac:dyDescent="0.25">
      <c r="A115" s="3"/>
      <c r="B115" s="3"/>
      <c r="C115" s="3"/>
      <c r="D115" s="3"/>
      <c r="E115" s="562"/>
      <c r="F115" s="562"/>
      <c r="G115" s="262"/>
      <c r="H115" s="262"/>
      <c r="I115" s="262"/>
      <c r="J115" s="262"/>
      <c r="K115" s="262"/>
      <c r="L115" s="262"/>
      <c r="M115" s="262"/>
    </row>
    <row r="116" spans="1:13" s="40" customFormat="1" x14ac:dyDescent="0.25">
      <c r="A116" s="3"/>
      <c r="B116" s="3"/>
      <c r="C116" s="3"/>
      <c r="D116" s="3"/>
      <c r="E116" s="562"/>
      <c r="F116" s="562"/>
      <c r="G116" s="262"/>
      <c r="H116" s="262"/>
      <c r="I116" s="262"/>
      <c r="J116" s="262"/>
      <c r="K116" s="262"/>
      <c r="L116" s="262"/>
      <c r="M116" s="262"/>
    </row>
    <row r="117" spans="1:13" s="40" customFormat="1" x14ac:dyDescent="0.25">
      <c r="A117" s="3"/>
      <c r="B117" s="3"/>
      <c r="C117" s="3"/>
      <c r="D117" s="3"/>
      <c r="E117" s="562"/>
      <c r="F117" s="562"/>
      <c r="G117" s="262"/>
      <c r="H117" s="262"/>
      <c r="I117" s="262"/>
      <c r="J117" s="262"/>
      <c r="K117" s="262"/>
      <c r="L117" s="262"/>
      <c r="M117" s="262"/>
    </row>
    <row r="118" spans="1:13" s="40" customFormat="1" x14ac:dyDescent="0.25">
      <c r="A118" s="3"/>
      <c r="B118" s="3"/>
      <c r="C118" s="3"/>
      <c r="D118" s="3"/>
      <c r="E118" s="562"/>
      <c r="F118" s="562"/>
      <c r="G118" s="262"/>
      <c r="H118" s="262"/>
      <c r="I118" s="262"/>
      <c r="J118" s="262"/>
      <c r="K118" s="262"/>
      <c r="L118" s="262"/>
      <c r="M118" s="262"/>
    </row>
    <row r="119" spans="1:13" s="40" customFormat="1" x14ac:dyDescent="0.25">
      <c r="A119" s="3"/>
      <c r="B119" s="3"/>
      <c r="C119" s="3"/>
      <c r="D119" s="3"/>
      <c r="E119" s="562"/>
      <c r="F119" s="562"/>
      <c r="G119" s="262"/>
      <c r="H119" s="262"/>
      <c r="I119" s="262"/>
      <c r="J119" s="262"/>
      <c r="K119" s="262"/>
      <c r="L119" s="262"/>
      <c r="M119" s="262"/>
    </row>
    <row r="120" spans="1:13" s="40" customFormat="1" x14ac:dyDescent="0.25">
      <c r="A120" s="3"/>
      <c r="B120" s="3"/>
      <c r="C120" s="3"/>
      <c r="D120" s="3"/>
      <c r="E120" s="562"/>
      <c r="F120" s="562"/>
      <c r="G120" s="262"/>
      <c r="H120" s="262"/>
      <c r="I120" s="262"/>
      <c r="J120" s="262"/>
      <c r="K120" s="262"/>
      <c r="L120" s="262"/>
      <c r="M120" s="262"/>
    </row>
    <row r="121" spans="1:13" s="40" customFormat="1" x14ac:dyDescent="0.25">
      <c r="A121" s="3"/>
      <c r="B121" s="3"/>
      <c r="C121" s="3"/>
      <c r="D121" s="3"/>
      <c r="E121" s="562"/>
      <c r="F121" s="562"/>
      <c r="G121" s="262"/>
      <c r="H121" s="262"/>
      <c r="I121" s="262"/>
      <c r="J121" s="262"/>
      <c r="K121" s="262"/>
      <c r="L121" s="262"/>
      <c r="M121" s="262"/>
    </row>
    <row r="122" spans="1:13" s="40" customFormat="1" x14ac:dyDescent="0.25">
      <c r="A122" s="3"/>
      <c r="B122" s="3"/>
      <c r="C122" s="3"/>
      <c r="D122" s="3"/>
      <c r="E122" s="562"/>
      <c r="F122" s="562"/>
      <c r="G122" s="262"/>
      <c r="H122" s="262"/>
      <c r="I122" s="262"/>
      <c r="J122" s="262"/>
      <c r="K122" s="262"/>
      <c r="L122" s="262"/>
      <c r="M122" s="262"/>
    </row>
    <row r="123" spans="1:13" s="40" customFormat="1" x14ac:dyDescent="0.25">
      <c r="A123" s="3"/>
      <c r="B123" s="3"/>
      <c r="C123" s="3"/>
      <c r="D123" s="3"/>
      <c r="E123" s="562"/>
      <c r="F123" s="562"/>
      <c r="G123" s="262"/>
      <c r="H123" s="262"/>
      <c r="I123" s="262"/>
      <c r="J123" s="262"/>
      <c r="K123" s="262"/>
      <c r="L123" s="262"/>
      <c r="M123" s="262"/>
    </row>
    <row r="124" spans="1:13" s="40" customFormat="1" x14ac:dyDescent="0.25">
      <c r="A124" s="3"/>
      <c r="B124" s="3"/>
      <c r="C124" s="3"/>
      <c r="D124" s="3"/>
      <c r="E124" s="562"/>
      <c r="F124" s="562"/>
      <c r="G124" s="262"/>
      <c r="H124" s="262"/>
      <c r="I124" s="262"/>
      <c r="J124" s="262"/>
      <c r="K124" s="262"/>
      <c r="L124" s="262"/>
      <c r="M124" s="262"/>
    </row>
    <row r="125" spans="1:13" s="40" customFormat="1" x14ac:dyDescent="0.25">
      <c r="A125" s="3"/>
      <c r="B125" s="3"/>
      <c r="C125" s="3"/>
      <c r="D125" s="3"/>
      <c r="E125" s="562"/>
      <c r="F125" s="562"/>
      <c r="G125" s="262"/>
      <c r="H125" s="262"/>
      <c r="I125" s="262"/>
      <c r="J125" s="262"/>
      <c r="K125" s="262"/>
      <c r="L125" s="262"/>
      <c r="M125" s="262"/>
    </row>
    <row r="126" spans="1:13" s="40" customFormat="1" x14ac:dyDescent="0.25">
      <c r="A126" s="3"/>
      <c r="B126" s="3"/>
      <c r="C126" s="3"/>
      <c r="D126" s="3"/>
      <c r="E126" s="562"/>
      <c r="F126" s="562"/>
      <c r="G126" s="262"/>
      <c r="H126" s="262"/>
      <c r="I126" s="262"/>
      <c r="J126" s="262"/>
      <c r="K126" s="262"/>
      <c r="L126" s="262"/>
      <c r="M126" s="262"/>
    </row>
    <row r="127" spans="1:13" s="40" customFormat="1" x14ac:dyDescent="0.25">
      <c r="A127" s="3"/>
      <c r="B127" s="3"/>
      <c r="C127" s="3"/>
      <c r="D127" s="3"/>
      <c r="E127" s="562"/>
      <c r="F127" s="562"/>
      <c r="G127" s="262"/>
      <c r="H127" s="262"/>
      <c r="I127" s="262"/>
      <c r="J127" s="262"/>
      <c r="K127" s="262"/>
      <c r="L127" s="262"/>
      <c r="M127" s="262"/>
    </row>
    <row r="128" spans="1:13" s="40" customFormat="1" x14ac:dyDescent="0.25">
      <c r="A128" s="3"/>
      <c r="B128" s="3"/>
      <c r="C128" s="3"/>
      <c r="D128" s="3"/>
      <c r="E128" s="562"/>
      <c r="F128" s="562"/>
      <c r="G128" s="262"/>
      <c r="H128" s="262"/>
      <c r="I128" s="262"/>
      <c r="J128" s="262"/>
      <c r="K128" s="262"/>
      <c r="L128" s="262"/>
      <c r="M128" s="262"/>
    </row>
    <row r="129" spans="1:13" s="40" customFormat="1" x14ac:dyDescent="0.25">
      <c r="A129" s="3"/>
      <c r="B129" s="3"/>
      <c r="C129" s="3"/>
      <c r="D129" s="3"/>
      <c r="E129" s="562"/>
      <c r="F129" s="562"/>
      <c r="G129" s="262"/>
      <c r="H129" s="262"/>
      <c r="I129" s="262"/>
      <c r="J129" s="262"/>
      <c r="K129" s="262"/>
      <c r="L129" s="262"/>
      <c r="M129" s="262"/>
    </row>
    <row r="130" spans="1:13" s="40" customFormat="1" x14ac:dyDescent="0.25">
      <c r="A130" s="3"/>
      <c r="B130" s="3"/>
      <c r="C130" s="3"/>
      <c r="D130" s="3"/>
      <c r="E130" s="562"/>
      <c r="F130" s="562"/>
      <c r="G130" s="262"/>
      <c r="H130" s="262"/>
      <c r="I130" s="262"/>
      <c r="J130" s="262"/>
      <c r="K130" s="262"/>
      <c r="L130" s="262"/>
      <c r="M130" s="262"/>
    </row>
    <row r="131" spans="1:13" s="40" customFormat="1" x14ac:dyDescent="0.25">
      <c r="A131" s="3"/>
      <c r="B131" s="3"/>
      <c r="C131" s="3"/>
      <c r="D131" s="3"/>
      <c r="E131" s="562"/>
      <c r="F131" s="562"/>
      <c r="G131" s="262"/>
      <c r="H131" s="262"/>
      <c r="I131" s="262"/>
      <c r="J131" s="262"/>
      <c r="K131" s="262"/>
      <c r="L131" s="262"/>
      <c r="M131" s="262"/>
    </row>
    <row r="132" spans="1:13" s="40" customFormat="1" x14ac:dyDescent="0.25">
      <c r="A132" s="3"/>
      <c r="B132" s="3"/>
      <c r="C132" s="3"/>
      <c r="D132" s="3"/>
      <c r="E132" s="562"/>
      <c r="F132" s="562"/>
      <c r="G132" s="262"/>
      <c r="H132" s="262"/>
      <c r="I132" s="262"/>
      <c r="J132" s="262"/>
      <c r="K132" s="262"/>
      <c r="L132" s="262"/>
      <c r="M132" s="262"/>
    </row>
    <row r="133" spans="1:13" s="40" customFormat="1" x14ac:dyDescent="0.25">
      <c r="A133" s="3"/>
      <c r="B133" s="3"/>
      <c r="C133" s="3"/>
      <c r="D133" s="3"/>
      <c r="E133" s="562"/>
      <c r="F133" s="562"/>
      <c r="G133" s="262"/>
      <c r="H133" s="262"/>
      <c r="I133" s="262"/>
      <c r="J133" s="262"/>
      <c r="K133" s="262"/>
      <c r="L133" s="262"/>
      <c r="M133" s="262"/>
    </row>
    <row r="134" spans="1:13" s="40" customFormat="1" x14ac:dyDescent="0.25">
      <c r="A134" s="3"/>
      <c r="B134" s="3"/>
      <c r="C134" s="3"/>
      <c r="D134" s="3"/>
      <c r="E134" s="562"/>
      <c r="F134" s="562"/>
      <c r="G134" s="262"/>
      <c r="H134" s="262"/>
      <c r="I134" s="262"/>
      <c r="J134" s="262"/>
      <c r="K134" s="262"/>
      <c r="L134" s="262"/>
      <c r="M134" s="262"/>
    </row>
    <row r="135" spans="1:13" s="40" customFormat="1" x14ac:dyDescent="0.25">
      <c r="A135" s="3"/>
      <c r="B135" s="3"/>
      <c r="C135" s="3"/>
      <c r="D135" s="3"/>
      <c r="E135" s="562"/>
      <c r="F135" s="562"/>
      <c r="G135" s="262"/>
      <c r="H135" s="262"/>
      <c r="I135" s="262"/>
      <c r="J135" s="262"/>
      <c r="K135" s="262"/>
      <c r="L135" s="262"/>
      <c r="M135" s="262"/>
    </row>
    <row r="136" spans="1:13" s="40" customFormat="1" x14ac:dyDescent="0.25">
      <c r="A136" s="3"/>
      <c r="B136" s="3"/>
      <c r="C136" s="3"/>
      <c r="D136" s="3"/>
      <c r="E136" s="562"/>
      <c r="F136" s="562"/>
      <c r="G136" s="262"/>
      <c r="H136" s="262"/>
      <c r="I136" s="262"/>
      <c r="J136" s="262"/>
      <c r="K136" s="262"/>
      <c r="L136" s="262"/>
      <c r="M136" s="262"/>
    </row>
    <row r="137" spans="1:13" s="40" customFormat="1" x14ac:dyDescent="0.25">
      <c r="A137" s="3"/>
      <c r="B137" s="3"/>
      <c r="C137" s="3"/>
      <c r="D137" s="3"/>
      <c r="E137" s="562"/>
      <c r="F137" s="562"/>
      <c r="G137" s="262"/>
      <c r="H137" s="262"/>
      <c r="I137" s="262"/>
      <c r="J137" s="262"/>
      <c r="K137" s="262"/>
      <c r="L137" s="262"/>
      <c r="M137" s="262"/>
    </row>
    <row r="138" spans="1:13" s="40" customFormat="1" x14ac:dyDescent="0.25">
      <c r="A138" s="3"/>
      <c r="B138" s="3"/>
      <c r="C138" s="3"/>
      <c r="D138" s="3"/>
      <c r="E138" s="562"/>
      <c r="F138" s="562"/>
      <c r="G138" s="262"/>
      <c r="H138" s="262"/>
      <c r="I138" s="262"/>
      <c r="J138" s="262"/>
      <c r="K138" s="262"/>
      <c r="L138" s="262"/>
      <c r="M138" s="262"/>
    </row>
    <row r="139" spans="1:13" s="40" customFormat="1" x14ac:dyDescent="0.25">
      <c r="A139" s="3"/>
      <c r="B139" s="3"/>
      <c r="C139" s="3"/>
      <c r="D139" s="3"/>
      <c r="E139" s="562"/>
      <c r="F139" s="562"/>
      <c r="G139" s="262"/>
      <c r="H139" s="262"/>
      <c r="I139" s="262"/>
      <c r="J139" s="262"/>
      <c r="K139" s="262"/>
      <c r="L139" s="262"/>
      <c r="M139" s="262"/>
    </row>
    <row r="140" spans="1:13" s="40" customFormat="1" x14ac:dyDescent="0.25">
      <c r="A140" s="3"/>
      <c r="B140" s="3"/>
      <c r="C140" s="3"/>
      <c r="D140" s="3"/>
      <c r="E140" s="562"/>
      <c r="F140" s="562"/>
      <c r="G140" s="262"/>
      <c r="H140" s="262"/>
      <c r="I140" s="262"/>
      <c r="J140" s="262"/>
      <c r="K140" s="262"/>
      <c r="L140" s="262"/>
      <c r="M140" s="262"/>
    </row>
    <row r="141" spans="1:13" s="40" customFormat="1" x14ac:dyDescent="0.25">
      <c r="A141" s="3"/>
      <c r="B141" s="3"/>
      <c r="C141" s="3"/>
      <c r="D141" s="3"/>
      <c r="E141" s="562"/>
      <c r="F141" s="562"/>
      <c r="G141" s="262"/>
      <c r="H141" s="262"/>
      <c r="I141" s="262"/>
      <c r="J141" s="262"/>
      <c r="K141" s="262"/>
      <c r="L141" s="262"/>
      <c r="M141" s="262"/>
    </row>
    <row r="142" spans="1:13" s="40" customFormat="1" x14ac:dyDescent="0.25">
      <c r="A142" s="3"/>
      <c r="B142" s="3"/>
      <c r="C142" s="3"/>
      <c r="D142" s="3"/>
      <c r="E142" s="562"/>
      <c r="F142" s="562"/>
      <c r="G142" s="262"/>
      <c r="H142" s="262"/>
      <c r="I142" s="262"/>
      <c r="J142" s="262"/>
      <c r="K142" s="262"/>
      <c r="L142" s="262"/>
      <c r="M142" s="262"/>
    </row>
    <row r="143" spans="1:13" s="40" customFormat="1" x14ac:dyDescent="0.25">
      <c r="A143" s="3"/>
      <c r="B143" s="3"/>
      <c r="C143" s="3"/>
      <c r="D143" s="3"/>
      <c r="E143" s="562"/>
      <c r="F143" s="562"/>
      <c r="G143" s="262"/>
      <c r="H143" s="262"/>
      <c r="I143" s="262"/>
      <c r="J143" s="262"/>
      <c r="K143" s="262"/>
      <c r="L143" s="262"/>
      <c r="M143" s="262"/>
    </row>
    <row r="144" spans="1:13" s="40" customFormat="1" x14ac:dyDescent="0.25">
      <c r="A144" s="3"/>
      <c r="B144" s="3"/>
      <c r="C144" s="3"/>
      <c r="D144" s="3"/>
      <c r="E144" s="562"/>
      <c r="F144" s="562"/>
      <c r="G144" s="262"/>
      <c r="H144" s="262"/>
      <c r="I144" s="262"/>
      <c r="J144" s="262"/>
      <c r="K144" s="262"/>
      <c r="L144" s="262"/>
      <c r="M144" s="262"/>
    </row>
    <row r="145" spans="1:13" s="40" customFormat="1" x14ac:dyDescent="0.25">
      <c r="A145" s="3"/>
      <c r="B145" s="3"/>
      <c r="C145" s="3"/>
      <c r="D145" s="3"/>
      <c r="E145" s="562"/>
      <c r="F145" s="562"/>
      <c r="G145" s="262"/>
      <c r="H145" s="262"/>
      <c r="I145" s="262"/>
      <c r="J145" s="262"/>
      <c r="K145" s="262"/>
      <c r="L145" s="262"/>
      <c r="M145" s="262"/>
    </row>
    <row r="146" spans="1:13" s="40" customFormat="1" x14ac:dyDescent="0.25">
      <c r="A146" s="3"/>
      <c r="B146" s="3"/>
      <c r="C146" s="3"/>
      <c r="D146" s="3"/>
      <c r="E146" s="562"/>
      <c r="F146" s="562"/>
      <c r="G146" s="262"/>
      <c r="H146" s="262"/>
      <c r="I146" s="262"/>
      <c r="J146" s="262"/>
      <c r="K146" s="262"/>
      <c r="L146" s="262"/>
      <c r="M146" s="262"/>
    </row>
    <row r="147" spans="1:13" s="40" customFormat="1" x14ac:dyDescent="0.25">
      <c r="A147" s="3"/>
      <c r="B147" s="3"/>
      <c r="C147" s="3"/>
      <c r="D147" s="3"/>
      <c r="E147" s="562"/>
      <c r="F147" s="562"/>
      <c r="G147" s="262"/>
      <c r="H147" s="262"/>
      <c r="I147" s="262"/>
      <c r="J147" s="262"/>
      <c r="K147" s="262"/>
      <c r="L147" s="262"/>
      <c r="M147" s="262"/>
    </row>
    <row r="148" spans="1:13" s="40" customFormat="1" x14ac:dyDescent="0.25">
      <c r="A148" s="3"/>
      <c r="B148" s="3"/>
      <c r="C148" s="3"/>
      <c r="D148" s="3"/>
      <c r="E148" s="562"/>
      <c r="F148" s="562"/>
      <c r="G148" s="262"/>
      <c r="H148" s="262"/>
      <c r="I148" s="262"/>
      <c r="J148" s="262"/>
      <c r="K148" s="262"/>
      <c r="L148" s="262"/>
      <c r="M148" s="262"/>
    </row>
    <row r="149" spans="1:13" s="40" customFormat="1" x14ac:dyDescent="0.25">
      <c r="A149" s="3"/>
      <c r="B149" s="3"/>
      <c r="C149" s="3"/>
      <c r="D149" s="3"/>
      <c r="E149" s="562"/>
      <c r="F149" s="562"/>
      <c r="G149" s="262"/>
      <c r="H149" s="262"/>
      <c r="I149" s="262"/>
      <c r="J149" s="262"/>
      <c r="K149" s="262"/>
      <c r="L149" s="262"/>
      <c r="M149" s="262"/>
    </row>
    <row r="150" spans="1:13" s="40" customFormat="1" x14ac:dyDescent="0.25">
      <c r="A150" s="3"/>
      <c r="B150" s="3"/>
      <c r="C150" s="3"/>
      <c r="D150" s="3"/>
      <c r="E150" s="562"/>
      <c r="F150" s="562"/>
      <c r="G150" s="262"/>
      <c r="H150" s="262"/>
      <c r="I150" s="262"/>
      <c r="J150" s="262"/>
      <c r="K150" s="262"/>
      <c r="L150" s="262"/>
      <c r="M150" s="262"/>
    </row>
    <row r="151" spans="1:13" s="40" customFormat="1" x14ac:dyDescent="0.25">
      <c r="A151" s="3"/>
      <c r="B151" s="3"/>
      <c r="C151" s="3"/>
      <c r="D151" s="3"/>
      <c r="E151" s="562"/>
      <c r="F151" s="562"/>
      <c r="G151" s="262"/>
      <c r="H151" s="262"/>
      <c r="I151" s="262"/>
      <c r="J151" s="262"/>
      <c r="K151" s="262"/>
      <c r="L151" s="262"/>
      <c r="M151" s="262"/>
    </row>
    <row r="152" spans="1:13" s="40" customFormat="1" x14ac:dyDescent="0.25">
      <c r="A152" s="3"/>
      <c r="B152" s="3"/>
      <c r="C152" s="3"/>
      <c r="D152" s="3"/>
      <c r="E152" s="562"/>
      <c r="F152" s="562"/>
      <c r="G152" s="262"/>
      <c r="H152" s="262"/>
      <c r="I152" s="262"/>
      <c r="J152" s="262"/>
      <c r="K152" s="262"/>
      <c r="L152" s="262"/>
      <c r="M152" s="262"/>
    </row>
    <row r="153" spans="1:13" s="40" customFormat="1" x14ac:dyDescent="0.25">
      <c r="A153" s="3"/>
      <c r="B153" s="3"/>
      <c r="C153" s="3"/>
      <c r="D153" s="3"/>
      <c r="E153" s="562"/>
      <c r="F153" s="562"/>
      <c r="G153" s="262"/>
      <c r="H153" s="262"/>
      <c r="I153" s="262"/>
      <c r="J153" s="262"/>
      <c r="K153" s="262"/>
      <c r="L153" s="262"/>
      <c r="M153" s="262"/>
    </row>
    <row r="154" spans="1:13" s="40" customFormat="1" x14ac:dyDescent="0.25">
      <c r="A154" s="3"/>
      <c r="B154" s="3"/>
      <c r="C154" s="3"/>
      <c r="D154" s="3"/>
      <c r="E154" s="562"/>
      <c r="F154" s="562"/>
      <c r="G154" s="262"/>
      <c r="H154" s="262"/>
      <c r="I154" s="262"/>
      <c r="J154" s="262"/>
      <c r="K154" s="262"/>
      <c r="L154" s="262"/>
      <c r="M154" s="262"/>
    </row>
    <row r="155" spans="1:13" s="40" customFormat="1" x14ac:dyDescent="0.25">
      <c r="A155" s="3"/>
      <c r="B155" s="3"/>
      <c r="C155" s="3"/>
      <c r="D155" s="3"/>
      <c r="E155" s="562"/>
      <c r="F155" s="562"/>
      <c r="G155" s="262"/>
      <c r="H155" s="262"/>
      <c r="I155" s="262"/>
      <c r="J155" s="262"/>
      <c r="K155" s="262"/>
      <c r="L155" s="262"/>
      <c r="M155" s="262"/>
    </row>
    <row r="156" spans="1:13" s="40" customFormat="1" x14ac:dyDescent="0.25">
      <c r="A156" s="3"/>
      <c r="B156" s="3"/>
      <c r="C156" s="3"/>
      <c r="D156" s="3"/>
      <c r="E156" s="562"/>
      <c r="F156" s="562"/>
      <c r="G156" s="262"/>
      <c r="H156" s="262"/>
      <c r="I156" s="262"/>
      <c r="J156" s="262"/>
      <c r="K156" s="262"/>
      <c r="L156" s="262"/>
      <c r="M156" s="262"/>
    </row>
    <row r="157" spans="1:13" s="40" customFormat="1" x14ac:dyDescent="0.25">
      <c r="A157" s="3"/>
      <c r="B157" s="3"/>
      <c r="C157" s="3"/>
      <c r="D157" s="3"/>
      <c r="E157" s="562"/>
      <c r="F157" s="562"/>
      <c r="G157" s="262"/>
      <c r="H157" s="262"/>
      <c r="I157" s="262"/>
      <c r="J157" s="262"/>
      <c r="K157" s="262"/>
      <c r="L157" s="262"/>
      <c r="M157" s="262"/>
    </row>
    <row r="158" spans="1:13" s="40" customFormat="1" x14ac:dyDescent="0.25">
      <c r="A158" s="3"/>
      <c r="B158" s="3"/>
      <c r="C158" s="3"/>
      <c r="D158" s="3"/>
      <c r="E158" s="562"/>
      <c r="F158" s="562"/>
      <c r="G158" s="262"/>
      <c r="H158" s="262"/>
      <c r="I158" s="262"/>
      <c r="J158" s="262"/>
      <c r="K158" s="262"/>
      <c r="L158" s="262"/>
      <c r="M158" s="262"/>
    </row>
    <row r="159" spans="1:13" s="40" customFormat="1" x14ac:dyDescent="0.25">
      <c r="A159" s="3"/>
      <c r="B159" s="3"/>
      <c r="C159" s="3"/>
      <c r="D159" s="3"/>
      <c r="E159" s="562"/>
      <c r="F159" s="562"/>
      <c r="G159" s="262"/>
      <c r="H159" s="262"/>
      <c r="I159" s="262"/>
      <c r="J159" s="262"/>
      <c r="K159" s="262"/>
      <c r="L159" s="262"/>
      <c r="M159" s="262"/>
    </row>
    <row r="160" spans="1:13" s="40" customFormat="1" x14ac:dyDescent="0.25">
      <c r="A160" s="3"/>
      <c r="B160" s="3"/>
      <c r="C160" s="3"/>
      <c r="D160" s="3"/>
      <c r="E160" s="562"/>
      <c r="F160" s="562"/>
      <c r="G160" s="262"/>
      <c r="H160" s="262"/>
      <c r="I160" s="262"/>
      <c r="J160" s="262"/>
      <c r="K160" s="262"/>
      <c r="L160" s="262"/>
      <c r="M160" s="262"/>
    </row>
    <row r="161" spans="1:13" s="40" customFormat="1" x14ac:dyDescent="0.25">
      <c r="A161" s="3"/>
      <c r="B161" s="3"/>
      <c r="C161" s="3"/>
      <c r="D161" s="3"/>
      <c r="E161" s="562"/>
      <c r="F161" s="562"/>
      <c r="G161" s="262"/>
      <c r="H161" s="262"/>
      <c r="I161" s="262"/>
      <c r="J161" s="262"/>
      <c r="K161" s="262"/>
      <c r="L161" s="262"/>
      <c r="M161" s="262"/>
    </row>
    <row r="162" spans="1:13" s="40" customFormat="1" x14ac:dyDescent="0.25">
      <c r="A162" s="3"/>
      <c r="B162" s="3"/>
      <c r="C162" s="3"/>
      <c r="D162" s="3"/>
      <c r="E162" s="562"/>
      <c r="F162" s="562"/>
      <c r="G162" s="262"/>
      <c r="H162" s="262"/>
      <c r="I162" s="262"/>
      <c r="J162" s="262"/>
      <c r="K162" s="262"/>
      <c r="L162" s="262"/>
      <c r="M162" s="262"/>
    </row>
    <row r="163" spans="1:13" s="40" customFormat="1" x14ac:dyDescent="0.25">
      <c r="A163" s="3"/>
      <c r="B163" s="3"/>
      <c r="C163" s="3"/>
      <c r="D163" s="3"/>
      <c r="E163" s="562"/>
      <c r="F163" s="562"/>
      <c r="G163" s="262"/>
      <c r="H163" s="262"/>
      <c r="I163" s="262"/>
      <c r="J163" s="262"/>
      <c r="K163" s="262"/>
      <c r="L163" s="262"/>
      <c r="M163" s="262"/>
    </row>
    <row r="164" spans="1:13" s="40" customFormat="1" x14ac:dyDescent="0.25">
      <c r="A164" s="3"/>
      <c r="B164" s="3"/>
      <c r="C164" s="3"/>
      <c r="D164" s="3"/>
      <c r="E164" s="562"/>
      <c r="F164" s="562"/>
      <c r="G164" s="262"/>
      <c r="H164" s="262"/>
      <c r="I164" s="262"/>
      <c r="J164" s="262"/>
      <c r="K164" s="262"/>
      <c r="L164" s="262"/>
      <c r="M164" s="262"/>
    </row>
    <row r="165" spans="1:13" s="40" customFormat="1" x14ac:dyDescent="0.25">
      <c r="A165" s="3"/>
      <c r="B165" s="3"/>
      <c r="C165" s="3"/>
      <c r="D165" s="3"/>
      <c r="E165" s="562"/>
      <c r="F165" s="562"/>
      <c r="G165" s="262"/>
      <c r="H165" s="262"/>
      <c r="I165" s="262"/>
      <c r="J165" s="262"/>
      <c r="K165" s="262"/>
      <c r="L165" s="262"/>
      <c r="M165" s="262"/>
    </row>
    <row r="166" spans="1:13" s="40" customFormat="1" x14ac:dyDescent="0.25">
      <c r="A166" s="3"/>
      <c r="B166" s="3"/>
      <c r="C166" s="3"/>
      <c r="D166" s="3"/>
      <c r="E166" s="562"/>
      <c r="F166" s="562"/>
      <c r="G166" s="262"/>
      <c r="H166" s="262"/>
      <c r="I166" s="262"/>
      <c r="J166" s="262"/>
      <c r="K166" s="262"/>
      <c r="L166" s="262"/>
      <c r="M166" s="262"/>
    </row>
    <row r="167" spans="1:13" s="40" customFormat="1" x14ac:dyDescent="0.25">
      <c r="A167" s="3"/>
      <c r="B167" s="3"/>
      <c r="C167" s="3"/>
      <c r="D167" s="3"/>
      <c r="E167" s="562"/>
      <c r="F167" s="562"/>
      <c r="G167" s="262"/>
      <c r="H167" s="262"/>
      <c r="I167" s="262"/>
      <c r="J167" s="262"/>
      <c r="K167" s="262"/>
      <c r="L167" s="262"/>
      <c r="M167" s="262"/>
    </row>
    <row r="168" spans="1:13" s="40" customFormat="1" x14ac:dyDescent="0.25">
      <c r="A168" s="3"/>
      <c r="B168" s="3"/>
      <c r="C168" s="3"/>
      <c r="D168" s="3"/>
      <c r="E168" s="562"/>
      <c r="F168" s="562"/>
      <c r="G168" s="262"/>
      <c r="H168" s="262"/>
      <c r="I168" s="262"/>
      <c r="J168" s="262"/>
      <c r="K168" s="262"/>
      <c r="L168" s="262"/>
      <c r="M168" s="262"/>
    </row>
    <row r="169" spans="1:13" s="40" customFormat="1" x14ac:dyDescent="0.25">
      <c r="A169" s="3"/>
      <c r="B169" s="3"/>
      <c r="C169" s="3"/>
      <c r="D169" s="3"/>
      <c r="E169" s="562"/>
      <c r="F169" s="562"/>
      <c r="G169" s="262"/>
      <c r="H169" s="262"/>
      <c r="I169" s="262"/>
      <c r="J169" s="262"/>
      <c r="K169" s="262"/>
      <c r="L169" s="262"/>
      <c r="M169" s="262"/>
    </row>
    <row r="170" spans="1:13" s="40" customFormat="1" x14ac:dyDescent="0.25">
      <c r="A170" s="3"/>
      <c r="B170" s="3"/>
      <c r="C170" s="3"/>
      <c r="D170" s="3"/>
      <c r="E170" s="562"/>
      <c r="F170" s="562"/>
      <c r="G170" s="262"/>
      <c r="H170" s="262"/>
      <c r="I170" s="262"/>
      <c r="J170" s="262"/>
      <c r="K170" s="262"/>
      <c r="L170" s="262"/>
      <c r="M170" s="262"/>
    </row>
    <row r="171" spans="1:13" s="40" customFormat="1" x14ac:dyDescent="0.25">
      <c r="A171" s="3"/>
      <c r="B171" s="3"/>
      <c r="C171" s="3"/>
      <c r="D171" s="3"/>
      <c r="E171" s="562"/>
      <c r="F171" s="562"/>
      <c r="G171" s="262"/>
      <c r="H171" s="262"/>
      <c r="I171" s="262"/>
      <c r="J171" s="262"/>
      <c r="K171" s="262"/>
      <c r="L171" s="262"/>
      <c r="M171" s="262"/>
    </row>
    <row r="172" spans="1:13" s="40" customFormat="1" x14ac:dyDescent="0.25">
      <c r="A172" s="3"/>
      <c r="B172" s="3"/>
      <c r="C172" s="3"/>
      <c r="D172" s="3"/>
      <c r="E172" s="562"/>
      <c r="F172" s="562"/>
      <c r="G172" s="262"/>
      <c r="H172" s="262"/>
      <c r="I172" s="262"/>
      <c r="J172" s="262"/>
      <c r="K172" s="262"/>
      <c r="L172" s="262"/>
      <c r="M172" s="262"/>
    </row>
    <row r="173" spans="1:13" s="40" customFormat="1" x14ac:dyDescent="0.25">
      <c r="A173" s="3"/>
      <c r="B173" s="3"/>
      <c r="C173" s="3"/>
      <c r="D173" s="3"/>
      <c r="E173" s="562"/>
      <c r="F173" s="562"/>
      <c r="G173" s="262"/>
      <c r="H173" s="262"/>
      <c r="I173" s="262"/>
      <c r="J173" s="262"/>
      <c r="K173" s="262"/>
      <c r="L173" s="262"/>
      <c r="M173" s="262"/>
    </row>
    <row r="174" spans="1:13" s="40" customFormat="1" x14ac:dyDescent="0.25">
      <c r="A174" s="3"/>
      <c r="B174" s="3"/>
      <c r="C174" s="3"/>
      <c r="D174" s="3"/>
      <c r="E174" s="562"/>
      <c r="F174" s="562"/>
      <c r="G174" s="262"/>
      <c r="H174" s="262"/>
      <c r="I174" s="262"/>
      <c r="J174" s="262"/>
      <c r="K174" s="262"/>
      <c r="L174" s="262"/>
      <c r="M174" s="262"/>
    </row>
    <row r="175" spans="1:13" s="40" customFormat="1" x14ac:dyDescent="0.25">
      <c r="A175" s="3"/>
      <c r="B175" s="3"/>
      <c r="C175" s="3"/>
      <c r="D175" s="3"/>
      <c r="E175" s="562"/>
      <c r="F175" s="562"/>
      <c r="G175" s="262"/>
      <c r="H175" s="262"/>
      <c r="I175" s="262"/>
      <c r="J175" s="262"/>
      <c r="K175" s="262"/>
      <c r="L175" s="262"/>
      <c r="M175" s="262"/>
    </row>
    <row r="176" spans="1:13" s="40" customFormat="1" x14ac:dyDescent="0.25">
      <c r="A176" s="3"/>
      <c r="B176" s="3"/>
      <c r="C176" s="3"/>
      <c r="D176" s="3"/>
      <c r="E176" s="562"/>
      <c r="F176" s="562"/>
      <c r="G176" s="262"/>
      <c r="H176" s="262"/>
      <c r="I176" s="262"/>
      <c r="J176" s="262"/>
      <c r="K176" s="262"/>
      <c r="L176" s="262"/>
      <c r="M176" s="262"/>
    </row>
    <row r="177" spans="1:13" s="40" customFormat="1" x14ac:dyDescent="0.25">
      <c r="A177" s="3"/>
      <c r="B177" s="3"/>
      <c r="C177" s="3"/>
      <c r="D177" s="3"/>
      <c r="E177" s="562"/>
      <c r="F177" s="562"/>
      <c r="G177" s="262"/>
      <c r="H177" s="262"/>
      <c r="I177" s="262"/>
      <c r="J177" s="262"/>
      <c r="K177" s="262"/>
      <c r="L177" s="262"/>
      <c r="M177" s="262"/>
    </row>
    <row r="178" spans="1:13" s="40" customFormat="1" x14ac:dyDescent="0.25">
      <c r="A178" s="3"/>
      <c r="B178" s="3"/>
      <c r="C178" s="3"/>
      <c r="D178" s="3"/>
      <c r="E178" s="562"/>
      <c r="F178" s="562"/>
      <c r="G178" s="262"/>
      <c r="H178" s="262"/>
      <c r="I178" s="262"/>
      <c r="J178" s="262"/>
      <c r="K178" s="262"/>
      <c r="L178" s="262"/>
      <c r="M178" s="262"/>
    </row>
    <row r="179" spans="1:13" s="40" customFormat="1" x14ac:dyDescent="0.25">
      <c r="A179" s="3"/>
      <c r="B179" s="3"/>
      <c r="C179" s="3"/>
      <c r="D179" s="3"/>
      <c r="E179" s="562"/>
      <c r="F179" s="562"/>
      <c r="G179" s="262"/>
      <c r="H179" s="262"/>
      <c r="I179" s="262"/>
      <c r="J179" s="262"/>
      <c r="K179" s="262"/>
      <c r="L179" s="262"/>
      <c r="M179" s="262"/>
    </row>
    <row r="180" spans="1:13" s="40" customFormat="1" x14ac:dyDescent="0.25">
      <c r="A180" s="3"/>
      <c r="B180" s="3"/>
      <c r="C180" s="3"/>
      <c r="D180" s="3"/>
      <c r="E180" s="562"/>
      <c r="F180" s="562"/>
      <c r="G180" s="262"/>
      <c r="H180" s="262"/>
      <c r="I180" s="262"/>
      <c r="J180" s="262"/>
      <c r="K180" s="262"/>
      <c r="L180" s="262"/>
      <c r="M180" s="262"/>
    </row>
    <row r="181" spans="1:13" s="40" customFormat="1" x14ac:dyDescent="0.25">
      <c r="A181" s="3"/>
      <c r="B181" s="3"/>
      <c r="C181" s="3"/>
      <c r="D181" s="3"/>
      <c r="E181" s="562"/>
      <c r="F181" s="562"/>
      <c r="G181" s="262"/>
      <c r="H181" s="262"/>
      <c r="I181" s="262"/>
      <c r="J181" s="262"/>
      <c r="K181" s="262"/>
      <c r="L181" s="262"/>
      <c r="M181" s="262"/>
    </row>
    <row r="182" spans="1:13" s="40" customFormat="1" x14ac:dyDescent="0.25">
      <c r="A182" s="3"/>
      <c r="B182" s="3"/>
      <c r="C182" s="3"/>
      <c r="D182" s="3"/>
      <c r="E182" s="562"/>
      <c r="F182" s="562"/>
      <c r="G182" s="262"/>
      <c r="H182" s="262"/>
      <c r="I182" s="262"/>
      <c r="J182" s="262"/>
      <c r="K182" s="262"/>
      <c r="L182" s="262"/>
      <c r="M182" s="262"/>
    </row>
    <row r="183" spans="1:13" s="40" customFormat="1" x14ac:dyDescent="0.25">
      <c r="A183" s="3"/>
      <c r="B183" s="3"/>
      <c r="C183" s="3"/>
      <c r="D183" s="3"/>
      <c r="E183" s="562"/>
      <c r="F183" s="562"/>
      <c r="G183" s="262"/>
      <c r="H183" s="262"/>
      <c r="I183" s="262"/>
      <c r="J183" s="262"/>
      <c r="K183" s="262"/>
      <c r="L183" s="262"/>
      <c r="M183" s="262"/>
    </row>
    <row r="184" spans="1:13" s="40" customFormat="1" x14ac:dyDescent="0.25">
      <c r="A184" s="3"/>
      <c r="B184" s="3"/>
      <c r="C184" s="3"/>
      <c r="D184" s="3"/>
      <c r="E184" s="562"/>
      <c r="F184" s="562"/>
      <c r="G184" s="262"/>
      <c r="H184" s="262"/>
      <c r="I184" s="262"/>
      <c r="J184" s="262"/>
      <c r="K184" s="262"/>
      <c r="L184" s="262"/>
      <c r="M184" s="262"/>
    </row>
    <row r="185" spans="1:13" s="40" customFormat="1" x14ac:dyDescent="0.25">
      <c r="A185" s="3"/>
      <c r="B185" s="3"/>
      <c r="C185" s="3"/>
      <c r="D185" s="3"/>
      <c r="E185" s="562"/>
      <c r="F185" s="562"/>
      <c r="G185" s="262"/>
      <c r="H185" s="262"/>
      <c r="I185" s="262"/>
      <c r="J185" s="262"/>
      <c r="K185" s="262"/>
      <c r="L185" s="262"/>
      <c r="M185" s="262"/>
    </row>
    <row r="186" spans="1:13" s="40" customFormat="1" x14ac:dyDescent="0.25">
      <c r="A186" s="3"/>
      <c r="B186" s="3"/>
      <c r="C186" s="3"/>
      <c r="D186" s="3"/>
      <c r="E186" s="562"/>
      <c r="F186" s="562"/>
      <c r="G186" s="262"/>
      <c r="H186" s="262"/>
      <c r="I186" s="262"/>
      <c r="J186" s="262"/>
      <c r="K186" s="262"/>
      <c r="L186" s="262"/>
      <c r="M186" s="262"/>
    </row>
    <row r="187" spans="1:13" s="40" customFormat="1" x14ac:dyDescent="0.25">
      <c r="A187" s="3"/>
      <c r="B187" s="3"/>
      <c r="C187" s="3"/>
      <c r="D187" s="3"/>
      <c r="E187" s="562"/>
      <c r="F187" s="562"/>
      <c r="G187" s="262"/>
      <c r="H187" s="262"/>
      <c r="I187" s="262"/>
      <c r="J187" s="262"/>
      <c r="K187" s="262"/>
      <c r="L187" s="262"/>
      <c r="M187" s="262"/>
    </row>
    <row r="188" spans="1:13" s="40" customFormat="1" x14ac:dyDescent="0.25">
      <c r="A188" s="3"/>
      <c r="B188" s="3"/>
      <c r="C188" s="3"/>
      <c r="D188" s="3"/>
      <c r="E188" s="562"/>
      <c r="F188" s="562"/>
      <c r="G188" s="262"/>
      <c r="H188" s="262"/>
      <c r="I188" s="262"/>
      <c r="J188" s="262"/>
      <c r="K188" s="262"/>
      <c r="L188" s="262"/>
      <c r="M188" s="262"/>
    </row>
    <row r="189" spans="1:13" s="40" customFormat="1" x14ac:dyDescent="0.25">
      <c r="A189" s="3"/>
      <c r="B189" s="3"/>
      <c r="C189" s="3"/>
      <c r="D189" s="3"/>
      <c r="E189" s="562"/>
      <c r="F189" s="562"/>
      <c r="G189" s="262"/>
      <c r="H189" s="262"/>
      <c r="I189" s="262"/>
      <c r="J189" s="262"/>
      <c r="K189" s="262"/>
      <c r="L189" s="262"/>
      <c r="M189" s="262"/>
    </row>
    <row r="190" spans="1:13" s="40" customFormat="1" x14ac:dyDescent="0.25">
      <c r="A190" s="3"/>
      <c r="B190" s="3"/>
      <c r="C190" s="3"/>
      <c r="D190" s="3"/>
      <c r="E190" s="562"/>
      <c r="F190" s="562"/>
      <c r="G190" s="262"/>
      <c r="H190" s="262"/>
      <c r="I190" s="262"/>
      <c r="J190" s="262"/>
      <c r="K190" s="262"/>
      <c r="L190" s="262"/>
      <c r="M190" s="262"/>
    </row>
    <row r="191" spans="1:13" s="40" customFormat="1" x14ac:dyDescent="0.25">
      <c r="A191" s="3"/>
      <c r="B191" s="3"/>
      <c r="C191" s="3"/>
      <c r="D191" s="3"/>
      <c r="E191" s="562"/>
      <c r="F191" s="562"/>
      <c r="G191" s="262"/>
      <c r="H191" s="262"/>
      <c r="I191" s="262"/>
      <c r="J191" s="262"/>
      <c r="K191" s="262"/>
      <c r="L191" s="262"/>
      <c r="M191" s="262"/>
    </row>
    <row r="192" spans="1:13" s="40" customFormat="1" x14ac:dyDescent="0.25">
      <c r="A192" s="3"/>
      <c r="B192" s="3"/>
      <c r="C192" s="3"/>
      <c r="D192" s="3"/>
      <c r="E192" s="562"/>
      <c r="F192" s="562"/>
      <c r="G192" s="262"/>
      <c r="H192" s="262"/>
      <c r="I192" s="262"/>
      <c r="J192" s="262"/>
      <c r="K192" s="262"/>
      <c r="L192" s="262"/>
      <c r="M192" s="262"/>
    </row>
    <row r="193" spans="1:13" s="40" customFormat="1" x14ac:dyDescent="0.25">
      <c r="A193" s="3"/>
      <c r="B193" s="3"/>
      <c r="C193" s="3"/>
      <c r="D193" s="3"/>
      <c r="E193" s="562"/>
      <c r="F193" s="562"/>
      <c r="G193" s="262"/>
      <c r="H193" s="262"/>
      <c r="I193" s="262"/>
      <c r="J193" s="262"/>
      <c r="K193" s="262"/>
      <c r="L193" s="262"/>
      <c r="M193" s="262"/>
    </row>
    <row r="194" spans="1:13" s="40" customFormat="1" x14ac:dyDescent="0.25">
      <c r="A194" s="3"/>
      <c r="B194" s="3"/>
      <c r="C194" s="3"/>
      <c r="D194" s="3"/>
      <c r="E194" s="562"/>
      <c r="F194" s="562"/>
      <c r="G194" s="262"/>
      <c r="H194" s="262"/>
      <c r="I194" s="262"/>
      <c r="J194" s="262"/>
      <c r="K194" s="262"/>
      <c r="L194" s="262"/>
      <c r="M194" s="262"/>
    </row>
    <row r="195" spans="1:13" s="40" customFormat="1" x14ac:dyDescent="0.25">
      <c r="A195" s="3"/>
      <c r="B195" s="3"/>
      <c r="C195" s="3"/>
      <c r="D195" s="3"/>
      <c r="E195" s="562"/>
      <c r="F195" s="562"/>
      <c r="G195" s="262"/>
      <c r="H195" s="262"/>
      <c r="I195" s="262"/>
      <c r="J195" s="262"/>
      <c r="K195" s="262"/>
      <c r="L195" s="262"/>
      <c r="M195" s="262"/>
    </row>
    <row r="196" spans="1:13" s="40" customFormat="1" x14ac:dyDescent="0.25">
      <c r="A196" s="3"/>
      <c r="B196" s="3"/>
      <c r="C196" s="3"/>
      <c r="D196" s="3"/>
      <c r="E196" s="562"/>
      <c r="F196" s="562"/>
      <c r="G196" s="262"/>
      <c r="H196" s="262"/>
      <c r="I196" s="262"/>
      <c r="J196" s="262"/>
      <c r="K196" s="262"/>
      <c r="L196" s="262"/>
      <c r="M196" s="262"/>
    </row>
    <row r="197" spans="1:13" s="40" customFormat="1" x14ac:dyDescent="0.25">
      <c r="A197" s="3"/>
      <c r="B197" s="3"/>
      <c r="C197" s="3"/>
      <c r="D197" s="3"/>
      <c r="E197" s="562"/>
      <c r="F197" s="562"/>
      <c r="G197" s="262"/>
      <c r="H197" s="262"/>
      <c r="I197" s="262"/>
      <c r="J197" s="262"/>
      <c r="K197" s="262"/>
      <c r="L197" s="262"/>
      <c r="M197" s="262"/>
    </row>
    <row r="198" spans="1:13" s="40" customFormat="1" x14ac:dyDescent="0.25">
      <c r="A198" s="3"/>
      <c r="B198" s="3"/>
      <c r="C198" s="3"/>
      <c r="D198" s="3"/>
      <c r="E198" s="562"/>
      <c r="F198" s="562"/>
      <c r="G198" s="262"/>
      <c r="H198" s="262"/>
      <c r="I198" s="262"/>
      <c r="J198" s="262"/>
      <c r="K198" s="262"/>
      <c r="L198" s="262"/>
      <c r="M198" s="262"/>
    </row>
    <row r="199" spans="1:13" s="40" customFormat="1" x14ac:dyDescent="0.25">
      <c r="A199" s="3"/>
      <c r="B199" s="3"/>
      <c r="C199" s="3"/>
      <c r="D199" s="3"/>
      <c r="E199" s="562"/>
      <c r="F199" s="562"/>
      <c r="G199" s="262"/>
      <c r="H199" s="262"/>
      <c r="I199" s="262"/>
      <c r="J199" s="262"/>
      <c r="K199" s="262"/>
      <c r="L199" s="262"/>
      <c r="M199" s="262"/>
    </row>
    <row r="200" spans="1:13" s="40" customFormat="1" x14ac:dyDescent="0.25">
      <c r="A200" s="3"/>
      <c r="B200" s="3"/>
      <c r="C200" s="3"/>
      <c r="D200" s="3"/>
      <c r="E200" s="562"/>
      <c r="F200" s="562"/>
      <c r="G200" s="262"/>
      <c r="H200" s="262"/>
      <c r="I200" s="262"/>
      <c r="J200" s="262"/>
      <c r="K200" s="262"/>
      <c r="L200" s="262"/>
      <c r="M200" s="262"/>
    </row>
    <row r="201" spans="1:13" s="40" customFormat="1" x14ac:dyDescent="0.25">
      <c r="A201" s="3"/>
      <c r="B201" s="3"/>
      <c r="C201" s="3"/>
      <c r="D201" s="3"/>
      <c r="E201" s="562"/>
      <c r="F201" s="562"/>
      <c r="G201" s="262"/>
      <c r="H201" s="262"/>
      <c r="I201" s="262"/>
      <c r="J201" s="262"/>
      <c r="K201" s="262"/>
      <c r="L201" s="262"/>
      <c r="M201" s="262"/>
    </row>
    <row r="202" spans="1:13" s="40" customFormat="1" x14ac:dyDescent="0.25">
      <c r="A202" s="3"/>
      <c r="B202" s="3"/>
      <c r="C202" s="3"/>
      <c r="D202" s="3"/>
      <c r="E202" s="562"/>
      <c r="F202" s="562"/>
      <c r="G202" s="262"/>
      <c r="H202" s="262"/>
      <c r="I202" s="262"/>
      <c r="J202" s="262"/>
      <c r="K202" s="262"/>
      <c r="L202" s="262"/>
      <c r="M202" s="262"/>
    </row>
    <row r="203" spans="1:13" s="40" customFormat="1" x14ac:dyDescent="0.25">
      <c r="A203" s="3"/>
      <c r="B203" s="3"/>
      <c r="C203" s="3"/>
      <c r="D203" s="3"/>
      <c r="E203" s="562"/>
      <c r="F203" s="562"/>
      <c r="G203" s="262"/>
      <c r="H203" s="262"/>
      <c r="I203" s="262"/>
      <c r="J203" s="262"/>
      <c r="K203" s="262"/>
      <c r="L203" s="262"/>
      <c r="M203" s="262"/>
    </row>
    <row r="204" spans="1:13" s="40" customFormat="1" x14ac:dyDescent="0.25">
      <c r="A204" s="3"/>
      <c r="B204" s="3"/>
      <c r="C204" s="3"/>
      <c r="D204" s="3"/>
      <c r="E204" s="562"/>
      <c r="F204" s="562"/>
      <c r="G204" s="262"/>
      <c r="H204" s="262"/>
      <c r="I204" s="262"/>
      <c r="J204" s="262"/>
      <c r="K204" s="262"/>
      <c r="L204" s="262"/>
      <c r="M204" s="262"/>
    </row>
    <row r="205" spans="1:13" s="40" customFormat="1" x14ac:dyDescent="0.25">
      <c r="A205" s="3"/>
      <c r="B205" s="3"/>
      <c r="C205" s="3"/>
      <c r="D205" s="3"/>
      <c r="E205" s="562"/>
      <c r="F205" s="562"/>
      <c r="G205" s="262"/>
      <c r="H205" s="262"/>
      <c r="I205" s="262"/>
      <c r="J205" s="262"/>
      <c r="K205" s="262"/>
      <c r="L205" s="262"/>
      <c r="M205" s="262"/>
    </row>
    <row r="206" spans="1:13" s="40" customFormat="1" x14ac:dyDescent="0.25">
      <c r="A206" s="3"/>
      <c r="B206" s="3"/>
      <c r="C206" s="3"/>
      <c r="D206" s="3"/>
      <c r="E206" s="562"/>
      <c r="F206" s="562"/>
      <c r="G206" s="262"/>
      <c r="H206" s="262"/>
      <c r="I206" s="262"/>
      <c r="J206" s="262"/>
      <c r="K206" s="262"/>
      <c r="L206" s="262"/>
      <c r="M206" s="262"/>
    </row>
    <row r="207" spans="1:13" s="40" customFormat="1" x14ac:dyDescent="0.25">
      <c r="A207" s="3"/>
      <c r="B207" s="3"/>
      <c r="C207" s="3"/>
      <c r="D207" s="3"/>
      <c r="E207" s="562"/>
      <c r="F207" s="562"/>
      <c r="G207" s="262"/>
      <c r="H207" s="262"/>
      <c r="I207" s="262"/>
      <c r="J207" s="262"/>
      <c r="K207" s="262"/>
      <c r="L207" s="262"/>
      <c r="M207" s="262"/>
    </row>
    <row r="208" spans="1:13" s="40" customFormat="1" x14ac:dyDescent="0.25">
      <c r="A208" s="3"/>
      <c r="B208" s="3"/>
      <c r="C208" s="3"/>
      <c r="D208" s="3"/>
      <c r="E208" s="562"/>
      <c r="F208" s="562"/>
      <c r="G208" s="262"/>
      <c r="H208" s="262"/>
      <c r="I208" s="262"/>
      <c r="J208" s="262"/>
      <c r="K208" s="262"/>
      <c r="L208" s="262"/>
      <c r="M208" s="262"/>
    </row>
    <row r="209" spans="1:13" s="40" customFormat="1" x14ac:dyDescent="0.25">
      <c r="A209" s="3"/>
      <c r="B209" s="3"/>
      <c r="C209" s="3"/>
      <c r="D209" s="3"/>
      <c r="E209" s="562"/>
      <c r="F209" s="562"/>
      <c r="G209" s="262"/>
      <c r="H209" s="262"/>
      <c r="I209" s="262"/>
      <c r="J209" s="262"/>
      <c r="K209" s="262"/>
      <c r="L209" s="262"/>
      <c r="M209" s="262"/>
    </row>
    <row r="210" spans="1:13" s="40" customFormat="1" x14ac:dyDescent="0.25">
      <c r="A210" s="3"/>
      <c r="B210" s="3"/>
      <c r="C210" s="3"/>
      <c r="D210" s="3"/>
      <c r="E210" s="562"/>
      <c r="F210" s="562"/>
      <c r="G210" s="262"/>
      <c r="H210" s="262"/>
      <c r="I210" s="262"/>
      <c r="J210" s="262"/>
      <c r="K210" s="262"/>
      <c r="L210" s="262"/>
      <c r="M210" s="262"/>
    </row>
    <row r="211" spans="1:13" s="40" customFormat="1" x14ac:dyDescent="0.25">
      <c r="A211" s="3"/>
      <c r="B211" s="3"/>
      <c r="C211" s="3"/>
      <c r="D211" s="3"/>
      <c r="E211" s="562"/>
      <c r="F211" s="562"/>
      <c r="G211" s="262"/>
      <c r="H211" s="262"/>
      <c r="I211" s="262"/>
      <c r="J211" s="262"/>
      <c r="K211" s="262"/>
      <c r="L211" s="262"/>
      <c r="M211" s="262"/>
    </row>
    <row r="212" spans="1:13" s="40" customFormat="1" x14ac:dyDescent="0.25">
      <c r="A212" s="3"/>
      <c r="B212" s="3"/>
      <c r="C212" s="3"/>
      <c r="D212" s="3"/>
      <c r="E212" s="562"/>
      <c r="F212" s="562"/>
      <c r="G212" s="262"/>
      <c r="H212" s="262"/>
      <c r="I212" s="262"/>
      <c r="J212" s="262"/>
      <c r="K212" s="262"/>
      <c r="L212" s="262"/>
      <c r="M212" s="262"/>
    </row>
    <row r="213" spans="1:13" s="40" customFormat="1" x14ac:dyDescent="0.25">
      <c r="A213" s="3"/>
      <c r="B213" s="3"/>
      <c r="C213" s="3"/>
      <c r="D213" s="3"/>
      <c r="E213" s="562"/>
      <c r="F213" s="562"/>
      <c r="G213" s="262"/>
      <c r="H213" s="262"/>
      <c r="I213" s="262"/>
      <c r="J213" s="262"/>
      <c r="K213" s="262"/>
      <c r="L213" s="262"/>
      <c r="M213" s="262"/>
    </row>
    <row r="214" spans="1:13" s="40" customFormat="1" x14ac:dyDescent="0.25">
      <c r="A214" s="3"/>
      <c r="B214" s="3"/>
      <c r="C214" s="3"/>
      <c r="D214" s="3"/>
      <c r="E214" s="562"/>
      <c r="F214" s="562"/>
      <c r="G214" s="262"/>
      <c r="H214" s="262"/>
      <c r="I214" s="262"/>
      <c r="J214" s="262"/>
      <c r="K214" s="262"/>
      <c r="L214" s="262"/>
      <c r="M214" s="262"/>
    </row>
    <row r="215" spans="1:13" s="40" customFormat="1" x14ac:dyDescent="0.25">
      <c r="A215" s="3"/>
      <c r="B215" s="3"/>
      <c r="C215" s="3"/>
      <c r="D215" s="3"/>
      <c r="E215" s="562"/>
      <c r="F215" s="562"/>
      <c r="G215" s="262"/>
      <c r="H215" s="262"/>
      <c r="I215" s="262"/>
      <c r="J215" s="262"/>
      <c r="K215" s="262"/>
      <c r="L215" s="262"/>
      <c r="M215" s="262"/>
    </row>
    <row r="216" spans="1:13" s="40" customFormat="1" x14ac:dyDescent="0.25">
      <c r="A216" s="3"/>
      <c r="B216" s="3"/>
      <c r="C216" s="3"/>
      <c r="D216" s="3"/>
      <c r="E216" s="562"/>
      <c r="F216" s="562"/>
      <c r="G216" s="262"/>
      <c r="H216" s="262"/>
      <c r="I216" s="262"/>
      <c r="J216" s="262"/>
      <c r="K216" s="262"/>
      <c r="L216" s="262"/>
      <c r="M216" s="262"/>
    </row>
    <row r="217" spans="1:13" s="40" customFormat="1" x14ac:dyDescent="0.25">
      <c r="A217" s="3"/>
      <c r="B217" s="3"/>
      <c r="C217" s="3"/>
      <c r="D217" s="3"/>
      <c r="E217" s="562"/>
      <c r="F217" s="562"/>
      <c r="G217" s="262"/>
      <c r="H217" s="262"/>
      <c r="I217" s="262"/>
      <c r="J217" s="262"/>
      <c r="K217" s="262"/>
      <c r="L217" s="262"/>
      <c r="M217" s="262"/>
    </row>
    <row r="218" spans="1:13" s="40" customFormat="1" x14ac:dyDescent="0.25">
      <c r="A218" s="3"/>
      <c r="B218" s="3"/>
      <c r="C218" s="3"/>
      <c r="D218" s="3"/>
      <c r="E218" s="562"/>
      <c r="F218" s="562"/>
      <c r="G218" s="262"/>
      <c r="H218" s="262"/>
      <c r="I218" s="262"/>
      <c r="J218" s="262"/>
      <c r="K218" s="262"/>
      <c r="L218" s="262"/>
      <c r="M218" s="262"/>
    </row>
    <row r="219" spans="1:13" s="40" customFormat="1" x14ac:dyDescent="0.25">
      <c r="A219" s="3"/>
      <c r="B219" s="3"/>
      <c r="C219" s="3"/>
      <c r="D219" s="3"/>
      <c r="E219" s="562"/>
      <c r="F219" s="562"/>
      <c r="G219" s="262"/>
      <c r="H219" s="262"/>
      <c r="I219" s="262"/>
      <c r="J219" s="262"/>
      <c r="K219" s="262"/>
      <c r="L219" s="262"/>
      <c r="M219" s="262"/>
    </row>
    <row r="220" spans="1:13" s="40" customFormat="1" x14ac:dyDescent="0.25">
      <c r="A220" s="3"/>
      <c r="B220" s="3"/>
      <c r="C220" s="3"/>
      <c r="D220" s="3"/>
      <c r="E220" s="562"/>
      <c r="F220" s="562"/>
      <c r="G220" s="262"/>
      <c r="H220" s="262"/>
      <c r="I220" s="262"/>
      <c r="J220" s="262"/>
      <c r="K220" s="262"/>
      <c r="L220" s="262"/>
      <c r="M220" s="262"/>
    </row>
    <row r="221" spans="1:13" s="40" customFormat="1" x14ac:dyDescent="0.25">
      <c r="A221" s="3"/>
      <c r="B221" s="3"/>
      <c r="C221" s="3"/>
      <c r="D221" s="3"/>
      <c r="E221" s="562"/>
      <c r="F221" s="562"/>
      <c r="G221" s="262"/>
      <c r="H221" s="262"/>
      <c r="I221" s="262"/>
      <c r="J221" s="262"/>
      <c r="K221" s="262"/>
      <c r="L221" s="262"/>
      <c r="M221" s="262"/>
    </row>
    <row r="222" spans="1:13" s="40" customFormat="1" x14ac:dyDescent="0.25">
      <c r="A222" s="3"/>
      <c r="B222" s="3"/>
      <c r="C222" s="3"/>
      <c r="D222" s="3"/>
      <c r="E222" s="562"/>
      <c r="F222" s="562"/>
      <c r="G222" s="262"/>
      <c r="H222" s="262"/>
      <c r="I222" s="262"/>
      <c r="J222" s="262"/>
      <c r="K222" s="262"/>
      <c r="L222" s="262"/>
      <c r="M222" s="262"/>
    </row>
    <row r="223" spans="1:13" s="40" customFormat="1" x14ac:dyDescent="0.25">
      <c r="A223" s="3"/>
      <c r="B223" s="3"/>
      <c r="C223" s="3"/>
      <c r="D223" s="3"/>
      <c r="E223" s="562"/>
      <c r="F223" s="562"/>
      <c r="G223" s="262"/>
      <c r="H223" s="262"/>
      <c r="I223" s="262"/>
      <c r="J223" s="262"/>
      <c r="K223" s="262"/>
      <c r="L223" s="262"/>
      <c r="M223" s="262"/>
    </row>
    <row r="224" spans="1:13" s="40" customFormat="1" x14ac:dyDescent="0.25">
      <c r="A224" s="3"/>
      <c r="B224" s="3"/>
      <c r="C224" s="3"/>
      <c r="D224" s="3"/>
      <c r="E224" s="562"/>
      <c r="F224" s="562"/>
      <c r="G224" s="262"/>
      <c r="H224" s="262"/>
      <c r="I224" s="262"/>
      <c r="J224" s="262"/>
      <c r="K224" s="262"/>
      <c r="L224" s="262"/>
      <c r="M224" s="262"/>
    </row>
    <row r="225" spans="1:13" s="40" customFormat="1" x14ac:dyDescent="0.25">
      <c r="A225" s="3"/>
      <c r="B225" s="3"/>
      <c r="C225" s="3"/>
      <c r="D225" s="3"/>
      <c r="E225" s="562"/>
      <c r="F225" s="562"/>
      <c r="G225" s="262"/>
      <c r="H225" s="262"/>
      <c r="I225" s="262"/>
      <c r="J225" s="262"/>
      <c r="K225" s="262"/>
      <c r="L225" s="262"/>
      <c r="M225" s="262"/>
    </row>
    <row r="226" spans="1:13" s="40" customFormat="1" x14ac:dyDescent="0.25">
      <c r="A226" s="3"/>
      <c r="B226" s="3"/>
      <c r="C226" s="3"/>
      <c r="D226" s="3"/>
      <c r="E226" s="562"/>
      <c r="F226" s="562"/>
      <c r="G226" s="262"/>
      <c r="H226" s="262"/>
      <c r="I226" s="262"/>
      <c r="J226" s="262"/>
      <c r="K226" s="262"/>
      <c r="L226" s="262"/>
      <c r="M226" s="262"/>
    </row>
    <row r="227" spans="1:13" s="40" customFormat="1" x14ac:dyDescent="0.25">
      <c r="A227" s="3"/>
      <c r="B227" s="3"/>
      <c r="C227" s="3"/>
      <c r="D227" s="3"/>
      <c r="E227" s="562"/>
      <c r="F227" s="562"/>
      <c r="G227" s="262"/>
      <c r="H227" s="262"/>
      <c r="I227" s="262"/>
      <c r="J227" s="262"/>
      <c r="K227" s="262"/>
      <c r="L227" s="262"/>
      <c r="M227" s="262"/>
    </row>
    <row r="228" spans="1:13" s="40" customFormat="1" x14ac:dyDescent="0.25">
      <c r="A228" s="3"/>
      <c r="B228" s="3"/>
      <c r="C228" s="3"/>
      <c r="D228" s="3"/>
      <c r="E228" s="562"/>
      <c r="F228" s="562"/>
      <c r="G228" s="262"/>
      <c r="H228" s="262"/>
      <c r="I228" s="262"/>
      <c r="J228" s="262"/>
      <c r="K228" s="262"/>
      <c r="L228" s="262"/>
      <c r="M228" s="262"/>
    </row>
    <row r="229" spans="1:13" s="40" customFormat="1" x14ac:dyDescent="0.25">
      <c r="A229" s="3"/>
      <c r="B229" s="3"/>
      <c r="C229" s="3"/>
      <c r="D229" s="3"/>
      <c r="E229" s="562"/>
      <c r="F229" s="562"/>
      <c r="G229" s="262"/>
      <c r="H229" s="262"/>
      <c r="I229" s="262"/>
      <c r="J229" s="262"/>
      <c r="K229" s="262"/>
      <c r="L229" s="262"/>
      <c r="M229" s="262"/>
    </row>
    <row r="230" spans="1:13" s="40" customFormat="1" x14ac:dyDescent="0.25">
      <c r="A230" s="3"/>
      <c r="B230" s="3"/>
      <c r="C230" s="3"/>
      <c r="D230" s="3"/>
      <c r="E230" s="562"/>
      <c r="F230" s="562"/>
      <c r="G230" s="262"/>
      <c r="H230" s="262"/>
      <c r="I230" s="262"/>
      <c r="J230" s="262"/>
      <c r="K230" s="262"/>
      <c r="L230" s="262"/>
      <c r="M230" s="262"/>
    </row>
    <row r="231" spans="1:13" s="40" customFormat="1" x14ac:dyDescent="0.25">
      <c r="A231" s="3"/>
      <c r="B231" s="3"/>
      <c r="C231" s="3"/>
      <c r="D231" s="3"/>
      <c r="E231" s="562"/>
      <c r="F231" s="562"/>
      <c r="G231" s="262"/>
      <c r="H231" s="262"/>
      <c r="I231" s="262"/>
      <c r="J231" s="262"/>
      <c r="K231" s="262"/>
      <c r="L231" s="262"/>
      <c r="M231" s="262"/>
    </row>
    <row r="232" spans="1:13" s="40" customFormat="1" x14ac:dyDescent="0.25">
      <c r="A232" s="3"/>
      <c r="B232" s="3"/>
      <c r="C232" s="3"/>
      <c r="D232" s="3"/>
      <c r="E232" s="562"/>
      <c r="F232" s="562"/>
      <c r="G232" s="262"/>
      <c r="H232" s="262"/>
      <c r="I232" s="262"/>
      <c r="J232" s="262"/>
      <c r="K232" s="262"/>
      <c r="L232" s="262"/>
      <c r="M232" s="262"/>
    </row>
    <row r="233" spans="1:13" s="40" customFormat="1" x14ac:dyDescent="0.25">
      <c r="A233" s="3"/>
      <c r="B233" s="3"/>
      <c r="C233" s="3"/>
      <c r="D233" s="3"/>
      <c r="E233" s="562"/>
      <c r="F233" s="562"/>
      <c r="G233" s="262"/>
      <c r="H233" s="262"/>
      <c r="I233" s="262"/>
      <c r="J233" s="262"/>
      <c r="K233" s="262"/>
      <c r="L233" s="262"/>
      <c r="M233" s="262"/>
    </row>
    <row r="234" spans="1:13" s="40" customFormat="1" x14ac:dyDescent="0.25">
      <c r="A234" s="3"/>
      <c r="B234" s="3"/>
      <c r="C234" s="3"/>
      <c r="D234" s="3"/>
      <c r="E234" s="562"/>
      <c r="F234" s="562"/>
      <c r="G234" s="262"/>
      <c r="H234" s="262"/>
      <c r="I234" s="262"/>
      <c r="J234" s="262"/>
      <c r="K234" s="262"/>
      <c r="L234" s="262"/>
      <c r="M234" s="262"/>
    </row>
    <row r="235" spans="1:13" s="40" customFormat="1" x14ac:dyDescent="0.25">
      <c r="A235" s="3"/>
      <c r="B235" s="3"/>
      <c r="C235" s="3"/>
      <c r="D235" s="3"/>
      <c r="E235" s="562"/>
      <c r="F235" s="562"/>
      <c r="G235" s="262"/>
      <c r="H235" s="262"/>
      <c r="I235" s="262"/>
      <c r="J235" s="262"/>
      <c r="K235" s="262"/>
      <c r="L235" s="262"/>
      <c r="M235" s="262"/>
    </row>
    <row r="236" spans="1:13" s="40" customFormat="1" x14ac:dyDescent="0.25">
      <c r="A236" s="3"/>
      <c r="B236" s="3"/>
      <c r="C236" s="3"/>
      <c r="D236" s="3"/>
      <c r="E236" s="562"/>
      <c r="F236" s="562"/>
      <c r="G236" s="262"/>
      <c r="H236" s="262"/>
      <c r="I236" s="262"/>
      <c r="J236" s="262"/>
      <c r="K236" s="262"/>
      <c r="L236" s="262"/>
      <c r="M236" s="262"/>
    </row>
    <row r="237" spans="1:13" s="40" customFormat="1" x14ac:dyDescent="0.25">
      <c r="A237" s="3"/>
      <c r="B237" s="3"/>
      <c r="C237" s="3"/>
      <c r="D237" s="3"/>
      <c r="E237" s="562"/>
      <c r="F237" s="562"/>
      <c r="G237" s="262"/>
      <c r="H237" s="262"/>
      <c r="I237" s="262"/>
      <c r="J237" s="262"/>
      <c r="K237" s="262"/>
      <c r="L237" s="262"/>
      <c r="M237" s="262"/>
    </row>
    <row r="238" spans="1:13" s="40" customFormat="1" x14ac:dyDescent="0.25">
      <c r="A238" s="3"/>
      <c r="B238" s="3"/>
      <c r="C238" s="3"/>
      <c r="D238" s="3"/>
      <c r="E238" s="562"/>
      <c r="F238" s="562"/>
      <c r="G238" s="262"/>
      <c r="H238" s="262"/>
      <c r="I238" s="262"/>
      <c r="J238" s="262"/>
      <c r="K238" s="262"/>
      <c r="L238" s="262"/>
      <c r="M238" s="262"/>
    </row>
    <row r="239" spans="1:13" s="40" customFormat="1" x14ac:dyDescent="0.25">
      <c r="A239" s="3"/>
      <c r="B239" s="3"/>
      <c r="C239" s="3"/>
      <c r="D239" s="3"/>
      <c r="E239" s="562"/>
      <c r="F239" s="562"/>
      <c r="G239" s="262"/>
      <c r="H239" s="262"/>
      <c r="I239" s="262"/>
      <c r="J239" s="262"/>
      <c r="K239" s="262"/>
      <c r="L239" s="262"/>
      <c r="M239" s="262"/>
    </row>
    <row r="240" spans="1:13" s="40" customFormat="1" x14ac:dyDescent="0.25">
      <c r="A240" s="3"/>
      <c r="B240" s="3"/>
      <c r="C240" s="3"/>
      <c r="D240" s="3"/>
      <c r="E240" s="562"/>
      <c r="F240" s="562"/>
      <c r="G240" s="262"/>
      <c r="H240" s="262"/>
      <c r="I240" s="262"/>
      <c r="J240" s="262"/>
      <c r="K240" s="262"/>
      <c r="L240" s="262"/>
      <c r="M240" s="262"/>
    </row>
    <row r="241" spans="1:13" s="40" customFormat="1" x14ac:dyDescent="0.25">
      <c r="A241" s="3"/>
      <c r="B241" s="3"/>
      <c r="C241" s="3"/>
      <c r="D241" s="3"/>
      <c r="E241" s="562"/>
      <c r="F241" s="562"/>
      <c r="G241" s="262"/>
      <c r="H241" s="262"/>
      <c r="I241" s="262"/>
      <c r="J241" s="262"/>
      <c r="K241" s="262"/>
      <c r="L241" s="262"/>
      <c r="M241" s="262"/>
    </row>
    <row r="242" spans="1:13" s="40" customFormat="1" x14ac:dyDescent="0.25">
      <c r="A242" s="3"/>
      <c r="B242" s="3"/>
      <c r="C242" s="3"/>
      <c r="D242" s="3"/>
      <c r="E242" s="562"/>
      <c r="F242" s="562"/>
      <c r="G242" s="262"/>
      <c r="H242" s="262"/>
      <c r="I242" s="262"/>
      <c r="J242" s="262"/>
      <c r="K242" s="262"/>
      <c r="L242" s="262"/>
      <c r="M242" s="262"/>
    </row>
    <row r="243" spans="1:13" s="40" customFormat="1" x14ac:dyDescent="0.25">
      <c r="A243" s="3"/>
      <c r="B243" s="3"/>
      <c r="C243" s="3"/>
      <c r="D243" s="3"/>
      <c r="E243" s="562"/>
      <c r="F243" s="562"/>
      <c r="G243" s="262"/>
      <c r="H243" s="262"/>
      <c r="I243" s="262"/>
      <c r="J243" s="262"/>
      <c r="K243" s="262"/>
      <c r="L243" s="262"/>
      <c r="M243" s="262"/>
    </row>
    <row r="244" spans="1:13" s="40" customFormat="1" x14ac:dyDescent="0.25">
      <c r="A244" s="3"/>
      <c r="B244" s="3"/>
      <c r="C244" s="3"/>
      <c r="D244" s="3"/>
      <c r="E244" s="562"/>
      <c r="F244" s="562"/>
      <c r="G244" s="262"/>
      <c r="H244" s="262"/>
      <c r="I244" s="262"/>
      <c r="J244" s="262"/>
      <c r="K244" s="262"/>
      <c r="L244" s="262"/>
      <c r="M244" s="262"/>
    </row>
    <row r="245" spans="1:13" s="40" customFormat="1" x14ac:dyDescent="0.25">
      <c r="A245" s="3"/>
      <c r="B245" s="3"/>
      <c r="C245" s="3"/>
      <c r="D245" s="3"/>
      <c r="E245" s="562"/>
      <c r="F245" s="562"/>
      <c r="G245" s="262"/>
      <c r="H245" s="262"/>
      <c r="I245" s="262"/>
      <c r="J245" s="262"/>
      <c r="K245" s="262"/>
      <c r="L245" s="262"/>
      <c r="M245" s="262"/>
    </row>
    <row r="246" spans="1:13" s="40" customFormat="1" x14ac:dyDescent="0.25">
      <c r="A246" s="3"/>
      <c r="B246" s="3"/>
      <c r="C246" s="3"/>
      <c r="D246" s="3"/>
      <c r="E246" s="562"/>
      <c r="F246" s="562"/>
      <c r="G246" s="262"/>
      <c r="H246" s="262"/>
      <c r="I246" s="262"/>
      <c r="J246" s="262"/>
      <c r="K246" s="262"/>
      <c r="L246" s="262"/>
      <c r="M246" s="262"/>
    </row>
    <row r="247" spans="1:13" s="40" customFormat="1" x14ac:dyDescent="0.25">
      <c r="A247" s="3"/>
      <c r="B247" s="3"/>
      <c r="C247" s="3"/>
      <c r="D247" s="3"/>
      <c r="E247" s="562"/>
      <c r="F247" s="562"/>
      <c r="G247" s="262"/>
      <c r="H247" s="262"/>
      <c r="I247" s="262"/>
      <c r="J247" s="262"/>
      <c r="K247" s="262"/>
      <c r="L247" s="262"/>
      <c r="M247" s="262"/>
    </row>
    <row r="248" spans="1:13" s="40" customFormat="1" x14ac:dyDescent="0.25">
      <c r="A248" s="3"/>
      <c r="B248" s="3"/>
      <c r="C248" s="3"/>
      <c r="D248" s="3"/>
      <c r="E248" s="562"/>
      <c r="F248" s="562"/>
      <c r="G248" s="262"/>
      <c r="H248" s="262"/>
      <c r="I248" s="262"/>
      <c r="J248" s="262"/>
      <c r="K248" s="262"/>
      <c r="L248" s="262"/>
      <c r="M248" s="262"/>
    </row>
    <row r="249" spans="1:13" s="40" customFormat="1" x14ac:dyDescent="0.25">
      <c r="A249" s="3"/>
      <c r="B249" s="3"/>
      <c r="C249" s="3"/>
      <c r="D249" s="3"/>
      <c r="E249" s="562"/>
      <c r="F249" s="562"/>
      <c r="G249" s="262"/>
      <c r="H249" s="262"/>
      <c r="I249" s="262"/>
      <c r="J249" s="262"/>
      <c r="K249" s="262"/>
      <c r="L249" s="262"/>
      <c r="M249" s="262"/>
    </row>
    <row r="250" spans="1:13" s="40" customFormat="1" x14ac:dyDescent="0.25">
      <c r="A250" s="3"/>
      <c r="B250" s="3"/>
      <c r="C250" s="3"/>
      <c r="D250" s="3"/>
      <c r="E250" s="562"/>
      <c r="F250" s="562"/>
      <c r="G250" s="262"/>
      <c r="H250" s="262"/>
      <c r="I250" s="262"/>
      <c r="J250" s="262"/>
      <c r="K250" s="262"/>
      <c r="L250" s="262"/>
      <c r="M250" s="262"/>
    </row>
    <row r="251" spans="1:13" s="40" customFormat="1" x14ac:dyDescent="0.25">
      <c r="A251" s="3"/>
      <c r="B251" s="3"/>
      <c r="C251" s="3"/>
      <c r="D251" s="3"/>
      <c r="E251" s="562"/>
      <c r="F251" s="562"/>
      <c r="G251" s="262"/>
      <c r="H251" s="262"/>
      <c r="I251" s="262"/>
      <c r="J251" s="262"/>
      <c r="K251" s="262"/>
      <c r="L251" s="262"/>
      <c r="M251" s="262"/>
    </row>
    <row r="252" spans="1:13" s="40" customFormat="1" x14ac:dyDescent="0.25">
      <c r="A252" s="3"/>
      <c r="B252" s="3"/>
      <c r="C252" s="3"/>
      <c r="D252" s="3"/>
      <c r="E252" s="562"/>
      <c r="F252" s="562"/>
      <c r="G252" s="262"/>
      <c r="H252" s="262"/>
      <c r="I252" s="262"/>
      <c r="J252" s="262"/>
      <c r="K252" s="262"/>
      <c r="L252" s="262"/>
      <c r="M252" s="262"/>
    </row>
    <row r="253" spans="1:13" s="40" customFormat="1" x14ac:dyDescent="0.25">
      <c r="A253" s="3"/>
      <c r="B253" s="3"/>
      <c r="C253" s="3"/>
      <c r="D253" s="3"/>
      <c r="E253" s="562"/>
      <c r="F253" s="562"/>
      <c r="G253" s="262"/>
      <c r="H253" s="262"/>
      <c r="I253" s="262"/>
      <c r="J253" s="262"/>
      <c r="K253" s="262"/>
      <c r="L253" s="262"/>
      <c r="M253" s="262"/>
    </row>
    <row r="254" spans="1:13" s="40" customFormat="1" x14ac:dyDescent="0.25">
      <c r="A254" s="3"/>
      <c r="B254" s="3"/>
      <c r="C254" s="3"/>
      <c r="D254" s="3"/>
      <c r="E254" s="562"/>
      <c r="F254" s="562"/>
      <c r="G254" s="262"/>
      <c r="H254" s="262"/>
      <c r="I254" s="262"/>
      <c r="J254" s="262"/>
      <c r="K254" s="262"/>
      <c r="L254" s="262"/>
      <c r="M254" s="262"/>
    </row>
    <row r="255" spans="1:13" s="40" customFormat="1" x14ac:dyDescent="0.25">
      <c r="A255" s="3"/>
      <c r="B255" s="3"/>
      <c r="C255" s="3"/>
      <c r="D255" s="3"/>
      <c r="E255" s="562"/>
      <c r="F255" s="562"/>
      <c r="G255" s="262"/>
      <c r="H255" s="262"/>
      <c r="I255" s="262"/>
      <c r="J255" s="262"/>
      <c r="K255" s="262"/>
      <c r="L255" s="262"/>
      <c r="M255" s="262"/>
    </row>
    <row r="256" spans="1:13" s="40" customFormat="1" x14ac:dyDescent="0.25">
      <c r="A256" s="3"/>
      <c r="B256" s="3"/>
      <c r="C256" s="3"/>
      <c r="D256" s="3"/>
      <c r="E256" s="562"/>
      <c r="F256" s="562"/>
      <c r="G256" s="262"/>
      <c r="H256" s="262"/>
      <c r="I256" s="262"/>
      <c r="J256" s="262"/>
      <c r="K256" s="262"/>
      <c r="L256" s="262"/>
      <c r="M256" s="262"/>
    </row>
    <row r="257" spans="1:13" s="40" customFormat="1" x14ac:dyDescent="0.25">
      <c r="A257" s="3"/>
      <c r="B257" s="3"/>
      <c r="C257" s="3"/>
      <c r="D257" s="3"/>
      <c r="E257" s="562"/>
      <c r="F257" s="562"/>
      <c r="G257" s="262"/>
      <c r="H257" s="262"/>
      <c r="I257" s="262"/>
      <c r="J257" s="262"/>
      <c r="K257" s="262"/>
      <c r="L257" s="262"/>
      <c r="M257" s="262"/>
    </row>
    <row r="258" spans="1:13" s="40" customFormat="1" x14ac:dyDescent="0.25">
      <c r="A258" s="3"/>
      <c r="B258" s="3"/>
      <c r="C258" s="3"/>
      <c r="D258" s="3"/>
      <c r="E258" s="562"/>
      <c r="F258" s="562"/>
      <c r="G258" s="262"/>
      <c r="H258" s="262"/>
      <c r="I258" s="262"/>
      <c r="J258" s="262"/>
      <c r="K258" s="262"/>
      <c r="L258" s="262"/>
      <c r="M258" s="262"/>
    </row>
    <row r="259" spans="1:13" s="40" customFormat="1" x14ac:dyDescent="0.25">
      <c r="A259" s="3"/>
      <c r="B259" s="3"/>
      <c r="C259" s="3"/>
      <c r="D259" s="3"/>
      <c r="E259" s="562"/>
      <c r="F259" s="562"/>
      <c r="G259" s="262"/>
      <c r="H259" s="262"/>
      <c r="I259" s="262"/>
      <c r="J259" s="262"/>
      <c r="K259" s="262"/>
      <c r="L259" s="262"/>
      <c r="M259" s="262"/>
    </row>
    <row r="260" spans="1:13" s="40" customFormat="1" x14ac:dyDescent="0.25">
      <c r="A260" s="3"/>
      <c r="B260" s="3"/>
      <c r="C260" s="3"/>
      <c r="D260" s="3"/>
      <c r="E260" s="562"/>
      <c r="F260" s="562"/>
      <c r="G260" s="262"/>
      <c r="H260" s="262"/>
      <c r="I260" s="262"/>
      <c r="J260" s="262"/>
      <c r="K260" s="262"/>
      <c r="L260" s="262"/>
      <c r="M260" s="262"/>
    </row>
    <row r="261" spans="1:13" s="40" customFormat="1" x14ac:dyDescent="0.25">
      <c r="A261" s="3"/>
      <c r="B261" s="3"/>
      <c r="C261" s="3"/>
      <c r="D261" s="3"/>
      <c r="E261" s="562"/>
      <c r="F261" s="562"/>
      <c r="G261" s="262"/>
      <c r="H261" s="262"/>
      <c r="I261" s="262"/>
      <c r="J261" s="262"/>
      <c r="K261" s="262"/>
      <c r="L261" s="262"/>
      <c r="M261" s="262"/>
    </row>
    <row r="262" spans="1:13" s="40" customFormat="1" x14ac:dyDescent="0.25">
      <c r="A262" s="3"/>
      <c r="B262" s="3"/>
      <c r="C262" s="3"/>
      <c r="D262" s="3"/>
      <c r="E262" s="562"/>
      <c r="F262" s="562"/>
      <c r="G262" s="262"/>
      <c r="H262" s="262"/>
      <c r="I262" s="262"/>
      <c r="J262" s="262"/>
      <c r="K262" s="262"/>
      <c r="L262" s="262"/>
      <c r="M262" s="262"/>
    </row>
    <row r="263" spans="1:13" s="40" customFormat="1" x14ac:dyDescent="0.25">
      <c r="A263" s="3"/>
      <c r="B263" s="3"/>
      <c r="C263" s="3"/>
      <c r="D263" s="3"/>
      <c r="E263" s="562"/>
      <c r="F263" s="562"/>
      <c r="G263" s="262"/>
      <c r="H263" s="262"/>
      <c r="I263" s="262"/>
      <c r="J263" s="262"/>
      <c r="K263" s="262"/>
      <c r="L263" s="262"/>
      <c r="M263" s="262"/>
    </row>
    <row r="264" spans="1:13" s="40" customFormat="1" x14ac:dyDescent="0.25">
      <c r="A264" s="3"/>
      <c r="B264" s="3"/>
      <c r="C264" s="3"/>
      <c r="D264" s="3"/>
      <c r="E264" s="562"/>
      <c r="F264" s="562"/>
      <c r="G264" s="262"/>
      <c r="H264" s="262"/>
      <c r="I264" s="262"/>
      <c r="J264" s="262"/>
      <c r="K264" s="262"/>
      <c r="L264" s="262"/>
      <c r="M264" s="262"/>
    </row>
    <row r="265" spans="1:13" s="40" customFormat="1" x14ac:dyDescent="0.25">
      <c r="A265" s="3"/>
      <c r="B265" s="3"/>
      <c r="C265" s="3"/>
      <c r="D265" s="3"/>
      <c r="E265" s="562"/>
      <c r="F265" s="562"/>
      <c r="G265" s="262"/>
      <c r="H265" s="262"/>
      <c r="I265" s="262"/>
      <c r="J265" s="262"/>
      <c r="K265" s="262"/>
      <c r="L265" s="262"/>
      <c r="M265" s="262"/>
    </row>
    <row r="266" spans="1:13" s="40" customFormat="1" x14ac:dyDescent="0.25">
      <c r="A266" s="3"/>
      <c r="B266" s="3"/>
      <c r="C266" s="3"/>
      <c r="D266" s="3"/>
      <c r="E266" s="562"/>
      <c r="F266" s="562"/>
      <c r="G266" s="262"/>
      <c r="H266" s="262"/>
      <c r="I266" s="262"/>
      <c r="J266" s="262"/>
      <c r="K266" s="262"/>
      <c r="L266" s="262"/>
      <c r="M266" s="262"/>
    </row>
    <row r="267" spans="1:13" s="40" customFormat="1" x14ac:dyDescent="0.25">
      <c r="A267" s="3"/>
      <c r="B267" s="3"/>
      <c r="C267" s="3"/>
      <c r="D267" s="3"/>
      <c r="E267" s="562"/>
      <c r="F267" s="562"/>
      <c r="G267" s="262"/>
      <c r="H267" s="262"/>
      <c r="I267" s="262"/>
      <c r="J267" s="262"/>
      <c r="K267" s="262"/>
      <c r="L267" s="262"/>
      <c r="M267" s="262"/>
    </row>
    <row r="268" spans="1:13" s="40" customFormat="1" x14ac:dyDescent="0.25">
      <c r="A268" s="3"/>
      <c r="B268" s="3"/>
      <c r="C268" s="3"/>
      <c r="D268" s="3"/>
      <c r="E268" s="562"/>
      <c r="F268" s="562"/>
      <c r="G268" s="262"/>
      <c r="H268" s="262"/>
      <c r="I268" s="262"/>
      <c r="J268" s="262"/>
      <c r="K268" s="262"/>
      <c r="L268" s="262"/>
      <c r="M268" s="262"/>
    </row>
    <row r="269" spans="1:13" s="40" customFormat="1" x14ac:dyDescent="0.25">
      <c r="A269" s="3"/>
      <c r="B269" s="3"/>
      <c r="C269" s="3"/>
      <c r="D269" s="3"/>
      <c r="E269" s="562"/>
      <c r="F269" s="562"/>
      <c r="G269" s="262"/>
      <c r="H269" s="262"/>
      <c r="I269" s="262"/>
      <c r="J269" s="262"/>
      <c r="K269" s="262"/>
      <c r="L269" s="262"/>
      <c r="M269" s="262"/>
    </row>
    <row r="270" spans="1:13" s="40" customFormat="1" x14ac:dyDescent="0.25">
      <c r="A270" s="3"/>
      <c r="B270" s="3"/>
      <c r="C270" s="3"/>
      <c r="D270" s="3"/>
      <c r="E270" s="562"/>
      <c r="F270" s="562"/>
      <c r="G270" s="262"/>
      <c r="H270" s="262"/>
      <c r="I270" s="262"/>
      <c r="J270" s="262"/>
      <c r="K270" s="262"/>
      <c r="L270" s="262"/>
      <c r="M270" s="262"/>
    </row>
    <row r="271" spans="1:13" s="40" customFormat="1" x14ac:dyDescent="0.25">
      <c r="A271" s="3"/>
      <c r="B271" s="3"/>
      <c r="C271" s="3"/>
      <c r="D271" s="3"/>
      <c r="E271" s="562"/>
      <c r="F271" s="562"/>
      <c r="G271" s="262"/>
      <c r="H271" s="262"/>
      <c r="I271" s="262"/>
      <c r="J271" s="262"/>
      <c r="K271" s="262"/>
      <c r="L271" s="262"/>
      <c r="M271" s="262"/>
    </row>
    <row r="272" spans="1:13" s="40" customFormat="1" x14ac:dyDescent="0.25">
      <c r="A272" s="3"/>
      <c r="B272" s="3"/>
      <c r="C272" s="3"/>
      <c r="D272" s="3"/>
      <c r="E272" s="562"/>
      <c r="F272" s="562"/>
      <c r="G272" s="262"/>
      <c r="H272" s="262"/>
      <c r="I272" s="262"/>
      <c r="J272" s="262"/>
      <c r="K272" s="262"/>
      <c r="L272" s="262"/>
      <c r="M272" s="262"/>
    </row>
    <row r="273" spans="1:13" s="40" customFormat="1" x14ac:dyDescent="0.25">
      <c r="A273" s="3"/>
      <c r="B273" s="3"/>
      <c r="C273" s="3"/>
      <c r="D273" s="3"/>
      <c r="E273" s="562"/>
      <c r="F273" s="562"/>
      <c r="G273" s="262"/>
      <c r="H273" s="262"/>
      <c r="I273" s="262"/>
      <c r="J273" s="262"/>
      <c r="K273" s="262"/>
      <c r="L273" s="262"/>
      <c r="M273" s="262"/>
    </row>
    <row r="274" spans="1:13" s="40" customFormat="1" x14ac:dyDescent="0.25">
      <c r="A274" s="3"/>
      <c r="B274" s="3"/>
      <c r="C274" s="3"/>
      <c r="D274" s="3"/>
      <c r="E274" s="562"/>
      <c r="F274" s="562"/>
      <c r="G274" s="262"/>
      <c r="H274" s="262"/>
      <c r="I274" s="262"/>
      <c r="J274" s="262"/>
      <c r="K274" s="262"/>
      <c r="L274" s="262"/>
      <c r="M274" s="262"/>
    </row>
    <row r="275" spans="1:13" s="40" customFormat="1" x14ac:dyDescent="0.25">
      <c r="A275" s="3"/>
      <c r="B275" s="3"/>
      <c r="C275" s="3"/>
      <c r="D275" s="3"/>
      <c r="E275" s="562"/>
      <c r="F275" s="562"/>
      <c r="G275" s="262"/>
      <c r="H275" s="262"/>
      <c r="I275" s="262"/>
      <c r="J275" s="262"/>
      <c r="K275" s="262"/>
      <c r="L275" s="262"/>
      <c r="M275" s="262"/>
    </row>
    <row r="276" spans="1:13" s="40" customFormat="1" x14ac:dyDescent="0.25">
      <c r="A276" s="3"/>
      <c r="B276" s="3"/>
      <c r="C276" s="3"/>
      <c r="D276" s="3"/>
      <c r="E276" s="562"/>
      <c r="F276" s="562"/>
      <c r="G276" s="262"/>
      <c r="H276" s="262"/>
      <c r="I276" s="262"/>
      <c r="J276" s="262"/>
      <c r="K276" s="262"/>
      <c r="L276" s="262"/>
      <c r="M276" s="262"/>
    </row>
    <row r="277" spans="1:13" s="40" customFormat="1" x14ac:dyDescent="0.25">
      <c r="A277" s="3"/>
      <c r="B277" s="3"/>
      <c r="C277" s="3"/>
      <c r="D277" s="3"/>
      <c r="E277" s="562"/>
      <c r="F277" s="562"/>
      <c r="G277" s="262"/>
      <c r="H277" s="262"/>
      <c r="I277" s="262"/>
      <c r="J277" s="262"/>
      <c r="K277" s="262"/>
      <c r="L277" s="262"/>
      <c r="M277" s="262"/>
    </row>
    <row r="278" spans="1:13" s="40" customFormat="1" x14ac:dyDescent="0.25">
      <c r="A278" s="3"/>
      <c r="B278" s="3"/>
      <c r="C278" s="3"/>
      <c r="D278" s="3"/>
      <c r="E278" s="562"/>
      <c r="F278" s="562"/>
      <c r="G278" s="262"/>
      <c r="H278" s="262"/>
      <c r="I278" s="262"/>
      <c r="J278" s="262"/>
      <c r="K278" s="262"/>
      <c r="L278" s="262"/>
      <c r="M278" s="262"/>
    </row>
    <row r="279" spans="1:13" s="40" customFormat="1" x14ac:dyDescent="0.25">
      <c r="A279" s="3"/>
      <c r="B279" s="3"/>
      <c r="C279" s="3"/>
      <c r="D279" s="3"/>
      <c r="E279" s="562"/>
      <c r="F279" s="562"/>
      <c r="G279" s="262"/>
      <c r="H279" s="262"/>
      <c r="I279" s="262"/>
      <c r="J279" s="262"/>
      <c r="K279" s="262"/>
      <c r="L279" s="262"/>
      <c r="M279" s="262"/>
    </row>
    <row r="280" spans="1:13" s="40" customFormat="1" x14ac:dyDescent="0.25">
      <c r="A280" s="3"/>
      <c r="B280" s="3"/>
      <c r="C280" s="3"/>
      <c r="D280" s="3"/>
      <c r="E280" s="562"/>
      <c r="F280" s="562"/>
      <c r="G280" s="262"/>
      <c r="H280" s="262"/>
      <c r="I280" s="262"/>
      <c r="J280" s="262"/>
      <c r="K280" s="262"/>
      <c r="L280" s="262"/>
      <c r="M280" s="262"/>
    </row>
    <row r="281" spans="1:13" s="40" customFormat="1" x14ac:dyDescent="0.25">
      <c r="A281" s="3"/>
      <c r="B281" s="3"/>
      <c r="C281" s="3"/>
      <c r="D281" s="3"/>
      <c r="E281" s="562"/>
      <c r="F281" s="562"/>
      <c r="G281" s="262"/>
      <c r="H281" s="262"/>
      <c r="I281" s="262"/>
      <c r="J281" s="262"/>
      <c r="K281" s="262"/>
      <c r="L281" s="262"/>
      <c r="M281" s="262"/>
    </row>
    <row r="282" spans="1:13" s="40" customFormat="1" x14ac:dyDescent="0.25">
      <c r="A282" s="3"/>
      <c r="B282" s="3"/>
      <c r="C282" s="3"/>
      <c r="D282" s="3"/>
      <c r="E282" s="562"/>
      <c r="F282" s="562"/>
      <c r="G282" s="262"/>
      <c r="H282" s="262"/>
      <c r="I282" s="262"/>
      <c r="J282" s="262"/>
      <c r="K282" s="262"/>
      <c r="L282" s="262"/>
      <c r="M282" s="262"/>
    </row>
    <row r="283" spans="1:13" s="40" customFormat="1" x14ac:dyDescent="0.25">
      <c r="A283" s="3"/>
      <c r="B283" s="3"/>
      <c r="C283" s="3"/>
      <c r="D283" s="3"/>
      <c r="E283" s="562"/>
      <c r="F283" s="562"/>
      <c r="G283" s="262"/>
      <c r="H283" s="262"/>
      <c r="I283" s="262"/>
      <c r="J283" s="262"/>
      <c r="K283" s="262"/>
      <c r="L283" s="262"/>
      <c r="M283" s="262"/>
    </row>
    <row r="284" spans="1:13" s="40" customFormat="1" x14ac:dyDescent="0.25">
      <c r="A284" s="3"/>
      <c r="B284" s="3"/>
      <c r="C284" s="3"/>
      <c r="D284" s="3"/>
      <c r="E284" s="562"/>
      <c r="F284" s="562"/>
      <c r="G284" s="262"/>
      <c r="H284" s="262"/>
      <c r="I284" s="262"/>
      <c r="J284" s="262"/>
      <c r="K284" s="262"/>
      <c r="L284" s="262"/>
      <c r="M284" s="262"/>
    </row>
    <row r="285" spans="1:13" s="40" customFormat="1" x14ac:dyDescent="0.25">
      <c r="A285" s="3"/>
      <c r="B285" s="3"/>
      <c r="C285" s="3"/>
      <c r="D285" s="3"/>
      <c r="E285" s="562"/>
      <c r="F285" s="562"/>
      <c r="G285" s="262"/>
      <c r="H285" s="262"/>
      <c r="I285" s="262"/>
      <c r="J285" s="262"/>
      <c r="K285" s="262"/>
      <c r="L285" s="262"/>
      <c r="M285" s="262"/>
    </row>
    <row r="286" spans="1:13" s="40" customFormat="1" x14ac:dyDescent="0.25">
      <c r="A286" s="3"/>
      <c r="B286" s="3"/>
      <c r="C286" s="3"/>
      <c r="D286" s="3"/>
      <c r="E286" s="562"/>
      <c r="F286" s="562"/>
      <c r="G286" s="262"/>
      <c r="H286" s="262"/>
      <c r="I286" s="262"/>
      <c r="J286" s="262"/>
      <c r="K286" s="262"/>
      <c r="L286" s="262"/>
      <c r="M286" s="262"/>
    </row>
    <row r="287" spans="1:13" s="40" customFormat="1" x14ac:dyDescent="0.25">
      <c r="A287" s="3"/>
      <c r="B287" s="3"/>
      <c r="C287" s="3"/>
      <c r="D287" s="3"/>
      <c r="E287" s="562"/>
      <c r="F287" s="562"/>
      <c r="G287" s="262"/>
      <c r="H287" s="262"/>
      <c r="I287" s="262"/>
      <c r="J287" s="262"/>
      <c r="K287" s="262"/>
      <c r="L287" s="262"/>
      <c r="M287" s="262"/>
    </row>
    <row r="288" spans="1:13" s="40" customFormat="1" x14ac:dyDescent="0.25">
      <c r="A288" s="3"/>
      <c r="B288" s="3"/>
      <c r="C288" s="3"/>
      <c r="D288" s="3"/>
      <c r="E288" s="562"/>
      <c r="F288" s="562"/>
      <c r="G288" s="262"/>
      <c r="H288" s="262"/>
      <c r="I288" s="262"/>
      <c r="J288" s="262"/>
      <c r="K288" s="262"/>
      <c r="L288" s="262"/>
      <c r="M288" s="262"/>
    </row>
    <row r="289" spans="1:13" s="40" customFormat="1" x14ac:dyDescent="0.25">
      <c r="A289" s="3"/>
      <c r="B289" s="3"/>
      <c r="C289" s="3"/>
      <c r="D289" s="3"/>
      <c r="E289" s="562"/>
      <c r="F289" s="562"/>
      <c r="G289" s="262"/>
      <c r="H289" s="262"/>
      <c r="I289" s="262"/>
      <c r="J289" s="262"/>
      <c r="K289" s="262"/>
      <c r="L289" s="262"/>
      <c r="M289" s="262"/>
    </row>
    <row r="290" spans="1:13" s="40" customFormat="1" x14ac:dyDescent="0.25">
      <c r="A290" s="3"/>
      <c r="B290" s="3"/>
      <c r="C290" s="3"/>
      <c r="D290" s="3"/>
      <c r="E290" s="562"/>
      <c r="F290" s="562"/>
      <c r="G290" s="262"/>
      <c r="H290" s="262"/>
      <c r="I290" s="262"/>
      <c r="J290" s="262"/>
      <c r="K290" s="262"/>
      <c r="L290" s="262"/>
      <c r="M290" s="262"/>
    </row>
    <row r="291" spans="1:13" s="40" customFormat="1" x14ac:dyDescent="0.25">
      <c r="A291" s="3"/>
      <c r="B291" s="3"/>
      <c r="C291" s="3"/>
      <c r="D291" s="3"/>
      <c r="E291" s="562"/>
      <c r="F291" s="562"/>
      <c r="G291" s="262"/>
      <c r="H291" s="262"/>
      <c r="I291" s="262"/>
      <c r="J291" s="262"/>
      <c r="K291" s="262"/>
      <c r="L291" s="262"/>
      <c r="M291" s="262"/>
    </row>
    <row r="292" spans="1:13" s="40" customFormat="1" x14ac:dyDescent="0.25">
      <c r="A292" s="3"/>
      <c r="B292" s="3"/>
      <c r="C292" s="3"/>
      <c r="D292" s="3"/>
      <c r="E292" s="562"/>
      <c r="F292" s="562"/>
      <c r="G292" s="262"/>
      <c r="H292" s="262"/>
      <c r="I292" s="262"/>
      <c r="J292" s="262"/>
      <c r="K292" s="262"/>
      <c r="L292" s="262"/>
      <c r="M292" s="262"/>
    </row>
    <row r="293" spans="1:13" s="40" customFormat="1" x14ac:dyDescent="0.25">
      <c r="A293" s="3"/>
      <c r="B293" s="3"/>
      <c r="C293" s="3"/>
      <c r="D293" s="3"/>
      <c r="E293" s="562"/>
      <c r="F293" s="562"/>
      <c r="G293" s="262"/>
      <c r="H293" s="262"/>
      <c r="I293" s="262"/>
      <c r="J293" s="262"/>
      <c r="K293" s="262"/>
      <c r="L293" s="262"/>
      <c r="M293" s="262"/>
    </row>
    <row r="294" spans="1:13" s="40" customFormat="1" x14ac:dyDescent="0.25">
      <c r="A294" s="3"/>
      <c r="B294" s="3"/>
      <c r="C294" s="3"/>
      <c r="D294" s="3"/>
      <c r="E294" s="562"/>
      <c r="F294" s="562"/>
      <c r="G294" s="262"/>
      <c r="H294" s="262"/>
      <c r="I294" s="262"/>
      <c r="J294" s="262"/>
      <c r="K294" s="262"/>
      <c r="L294" s="262"/>
      <c r="M294" s="262"/>
    </row>
    <row r="295" spans="1:13" s="40" customFormat="1" x14ac:dyDescent="0.25">
      <c r="A295" s="3"/>
      <c r="B295" s="3"/>
      <c r="C295" s="3"/>
      <c r="D295" s="3"/>
      <c r="E295" s="562"/>
      <c r="F295" s="562"/>
      <c r="G295" s="262"/>
      <c r="H295" s="262"/>
      <c r="I295" s="262"/>
      <c r="J295" s="262"/>
      <c r="K295" s="262"/>
      <c r="L295" s="262"/>
      <c r="M295" s="262"/>
    </row>
    <row r="296" spans="1:13" s="40" customFormat="1" x14ac:dyDescent="0.25">
      <c r="A296" s="3"/>
      <c r="B296" s="3"/>
      <c r="C296" s="3"/>
      <c r="D296" s="3"/>
      <c r="E296" s="562"/>
      <c r="F296" s="562"/>
      <c r="G296" s="262"/>
      <c r="H296" s="262"/>
      <c r="I296" s="262"/>
      <c r="J296" s="262"/>
      <c r="K296" s="262"/>
      <c r="L296" s="262"/>
      <c r="M296" s="262"/>
    </row>
    <row r="297" spans="1:13" s="40" customFormat="1" x14ac:dyDescent="0.25">
      <c r="A297" s="3"/>
      <c r="B297" s="3"/>
      <c r="C297" s="3"/>
      <c r="D297" s="3"/>
      <c r="E297" s="562"/>
      <c r="F297" s="562"/>
      <c r="G297" s="262"/>
      <c r="H297" s="262"/>
      <c r="I297" s="262"/>
      <c r="J297" s="262"/>
      <c r="K297" s="262"/>
      <c r="L297" s="262"/>
      <c r="M297" s="262"/>
    </row>
    <row r="298" spans="1:13" s="40" customFormat="1" x14ac:dyDescent="0.25">
      <c r="A298" s="3"/>
      <c r="B298" s="3"/>
      <c r="C298" s="3"/>
      <c r="D298" s="3"/>
      <c r="E298" s="562"/>
      <c r="F298" s="562"/>
      <c r="G298" s="262"/>
      <c r="H298" s="262"/>
      <c r="I298" s="262"/>
      <c r="J298" s="262"/>
      <c r="K298" s="262"/>
      <c r="L298" s="262"/>
      <c r="M298" s="262"/>
    </row>
    <row r="299" spans="1:13" s="40" customFormat="1" x14ac:dyDescent="0.25">
      <c r="A299" s="3"/>
      <c r="B299" s="3"/>
      <c r="C299" s="3"/>
      <c r="D299" s="3"/>
      <c r="E299" s="562"/>
      <c r="F299" s="562"/>
      <c r="G299" s="262"/>
      <c r="H299" s="262"/>
      <c r="I299" s="262"/>
      <c r="J299" s="262"/>
      <c r="K299" s="262"/>
      <c r="L299" s="262"/>
      <c r="M299" s="262"/>
    </row>
    <row r="300" spans="1:13" s="40" customFormat="1" x14ac:dyDescent="0.25">
      <c r="A300" s="3"/>
      <c r="B300" s="3"/>
      <c r="C300" s="3"/>
      <c r="D300" s="3"/>
      <c r="E300" s="562"/>
      <c r="F300" s="562"/>
      <c r="G300" s="262"/>
      <c r="H300" s="262"/>
      <c r="I300" s="262"/>
      <c r="J300" s="262"/>
      <c r="K300" s="262"/>
      <c r="L300" s="262"/>
      <c r="M300" s="262"/>
    </row>
    <row r="301" spans="1:13" s="40" customFormat="1" x14ac:dyDescent="0.25">
      <c r="A301" s="3"/>
      <c r="B301" s="3"/>
      <c r="C301" s="3"/>
      <c r="D301" s="3"/>
      <c r="E301" s="562"/>
      <c r="F301" s="562"/>
      <c r="G301" s="262"/>
      <c r="H301" s="262"/>
      <c r="I301" s="262"/>
      <c r="J301" s="262"/>
      <c r="K301" s="262"/>
      <c r="L301" s="262"/>
      <c r="M301" s="262"/>
    </row>
    <row r="302" spans="1:13" s="40" customFormat="1" x14ac:dyDescent="0.25">
      <c r="A302" s="3"/>
      <c r="B302" s="3"/>
      <c r="C302" s="3"/>
      <c r="D302" s="3"/>
      <c r="E302" s="562"/>
      <c r="F302" s="562"/>
      <c r="G302" s="262"/>
      <c r="H302" s="262"/>
      <c r="I302" s="262"/>
      <c r="J302" s="262"/>
      <c r="K302" s="262"/>
      <c r="L302" s="262"/>
      <c r="M302" s="262"/>
    </row>
    <row r="303" spans="1:13" s="40" customFormat="1" x14ac:dyDescent="0.25">
      <c r="A303" s="3"/>
      <c r="B303" s="3"/>
      <c r="C303" s="3"/>
      <c r="D303" s="3"/>
      <c r="E303" s="562"/>
      <c r="F303" s="562"/>
      <c r="G303" s="262"/>
      <c r="H303" s="262"/>
      <c r="I303" s="262"/>
      <c r="J303" s="262"/>
      <c r="K303" s="262"/>
      <c r="L303" s="262"/>
      <c r="M303" s="262"/>
    </row>
    <row r="304" spans="1:13" s="40" customFormat="1" x14ac:dyDescent="0.25">
      <c r="A304" s="3"/>
      <c r="B304" s="3"/>
      <c r="C304" s="3"/>
      <c r="D304" s="3"/>
      <c r="E304" s="562"/>
      <c r="F304" s="562"/>
      <c r="G304" s="262"/>
      <c r="H304" s="262"/>
      <c r="I304" s="262"/>
      <c r="J304" s="262"/>
      <c r="K304" s="262"/>
      <c r="L304" s="262"/>
      <c r="M304" s="262"/>
    </row>
    <row r="305" spans="1:13" s="40" customFormat="1" x14ac:dyDescent="0.25">
      <c r="A305" s="3"/>
      <c r="B305" s="3"/>
      <c r="C305" s="3"/>
      <c r="D305" s="3"/>
      <c r="E305" s="562"/>
      <c r="F305" s="562"/>
      <c r="G305" s="262"/>
      <c r="H305" s="262"/>
      <c r="I305" s="262"/>
      <c r="J305" s="262"/>
      <c r="K305" s="262"/>
      <c r="L305" s="262"/>
      <c r="M305" s="262"/>
    </row>
    <row r="306" spans="1:13" s="40" customFormat="1" x14ac:dyDescent="0.25">
      <c r="A306" s="3"/>
      <c r="B306" s="3"/>
      <c r="C306" s="3"/>
      <c r="D306" s="3"/>
      <c r="E306" s="562"/>
      <c r="F306" s="562"/>
      <c r="G306" s="262"/>
      <c r="H306" s="262"/>
      <c r="I306" s="262"/>
      <c r="J306" s="262"/>
      <c r="K306" s="262"/>
      <c r="L306" s="262"/>
      <c r="M306" s="262"/>
    </row>
    <row r="307" spans="1:13" s="40" customFormat="1" x14ac:dyDescent="0.25">
      <c r="A307" s="3"/>
      <c r="B307" s="3"/>
      <c r="C307" s="3"/>
      <c r="D307" s="3"/>
      <c r="E307" s="562"/>
      <c r="F307" s="562"/>
      <c r="G307" s="262"/>
      <c r="H307" s="262"/>
      <c r="I307" s="262"/>
      <c r="J307" s="262"/>
      <c r="K307" s="262"/>
      <c r="L307" s="262"/>
      <c r="M307" s="262"/>
    </row>
    <row r="308" spans="1:13" s="40" customFormat="1" x14ac:dyDescent="0.25">
      <c r="A308" s="3"/>
      <c r="B308" s="3"/>
      <c r="C308" s="3"/>
      <c r="D308" s="3"/>
      <c r="E308" s="562"/>
      <c r="F308" s="562"/>
      <c r="G308" s="262"/>
      <c r="H308" s="262"/>
      <c r="I308" s="262"/>
      <c r="J308" s="262"/>
      <c r="K308" s="262"/>
      <c r="L308" s="262"/>
      <c r="M308" s="262"/>
    </row>
    <row r="309" spans="1:13" s="40" customFormat="1" x14ac:dyDescent="0.25">
      <c r="A309" s="3"/>
      <c r="B309" s="3"/>
      <c r="C309" s="3"/>
      <c r="D309" s="3"/>
      <c r="E309" s="562"/>
      <c r="F309" s="562"/>
      <c r="G309" s="262"/>
      <c r="H309" s="262"/>
      <c r="I309" s="262"/>
      <c r="J309" s="262"/>
      <c r="K309" s="262"/>
      <c r="L309" s="262"/>
      <c r="M309" s="262"/>
    </row>
    <row r="310" spans="1:13" s="40" customFormat="1" x14ac:dyDescent="0.25">
      <c r="A310" s="3"/>
      <c r="B310" s="3"/>
      <c r="C310" s="3"/>
      <c r="D310" s="3"/>
      <c r="E310" s="562"/>
      <c r="F310" s="562"/>
      <c r="G310" s="262"/>
      <c r="H310" s="262"/>
      <c r="I310" s="262"/>
      <c r="J310" s="262"/>
      <c r="K310" s="262"/>
      <c r="L310" s="262"/>
      <c r="M310" s="262"/>
    </row>
    <row r="311" spans="1:13" s="40" customFormat="1" x14ac:dyDescent="0.25">
      <c r="A311" s="3"/>
      <c r="B311" s="3"/>
      <c r="C311" s="3"/>
      <c r="D311" s="3"/>
      <c r="E311" s="562"/>
      <c r="F311" s="562"/>
      <c r="G311" s="262"/>
      <c r="H311" s="262"/>
      <c r="I311" s="262"/>
      <c r="J311" s="262"/>
      <c r="K311" s="262"/>
      <c r="L311" s="262"/>
      <c r="M311" s="262"/>
    </row>
    <row r="312" spans="1:13" s="40" customFormat="1" x14ac:dyDescent="0.25">
      <c r="A312" s="3"/>
      <c r="B312" s="3"/>
      <c r="C312" s="3"/>
      <c r="D312" s="3"/>
      <c r="E312" s="562"/>
      <c r="F312" s="562"/>
      <c r="G312" s="262"/>
      <c r="H312" s="262"/>
      <c r="I312" s="262"/>
      <c r="J312" s="262"/>
      <c r="K312" s="262"/>
      <c r="L312" s="262"/>
      <c r="M312" s="262"/>
    </row>
    <row r="313" spans="1:13" s="40" customFormat="1" x14ac:dyDescent="0.25">
      <c r="A313" s="3"/>
      <c r="B313" s="3"/>
      <c r="C313" s="3"/>
      <c r="D313" s="3"/>
      <c r="E313" s="562"/>
      <c r="F313" s="562"/>
      <c r="G313" s="262"/>
      <c r="H313" s="262"/>
      <c r="I313" s="262"/>
      <c r="J313" s="262"/>
      <c r="K313" s="262"/>
      <c r="L313" s="262"/>
      <c r="M313" s="262"/>
    </row>
    <row r="314" spans="1:13" s="40" customFormat="1" x14ac:dyDescent="0.25">
      <c r="A314" s="3"/>
      <c r="B314" s="3"/>
      <c r="C314" s="3"/>
      <c r="D314" s="3"/>
      <c r="E314" s="562"/>
      <c r="F314" s="562"/>
      <c r="G314" s="262"/>
      <c r="H314" s="262"/>
      <c r="I314" s="262"/>
      <c r="J314" s="262"/>
      <c r="K314" s="262"/>
      <c r="L314" s="262"/>
      <c r="M314" s="262"/>
    </row>
    <row r="315" spans="1:13" s="40" customFormat="1" x14ac:dyDescent="0.25">
      <c r="A315" s="3"/>
      <c r="B315" s="3"/>
      <c r="C315" s="3"/>
      <c r="D315" s="3"/>
      <c r="E315" s="562"/>
      <c r="F315" s="562"/>
      <c r="G315" s="262"/>
      <c r="H315" s="262"/>
      <c r="I315" s="262"/>
      <c r="J315" s="262"/>
      <c r="K315" s="262"/>
      <c r="L315" s="262"/>
      <c r="M315" s="262"/>
    </row>
    <row r="316" spans="1:13" s="40" customFormat="1" x14ac:dyDescent="0.25">
      <c r="A316" s="3"/>
      <c r="B316" s="3"/>
      <c r="C316" s="3"/>
      <c r="D316" s="3"/>
      <c r="E316" s="562"/>
      <c r="F316" s="562"/>
      <c r="G316" s="262"/>
      <c r="H316" s="262"/>
      <c r="I316" s="262"/>
      <c r="J316" s="262"/>
      <c r="K316" s="262"/>
      <c r="L316" s="262"/>
      <c r="M316" s="262"/>
    </row>
    <row r="317" spans="1:13" s="40" customFormat="1" x14ac:dyDescent="0.25">
      <c r="A317" s="3"/>
      <c r="B317" s="3"/>
      <c r="C317" s="3"/>
      <c r="D317" s="3"/>
      <c r="E317" s="562"/>
      <c r="F317" s="562"/>
      <c r="G317" s="262"/>
      <c r="H317" s="262"/>
      <c r="I317" s="262"/>
      <c r="J317" s="262"/>
      <c r="K317" s="262"/>
      <c r="L317" s="262"/>
      <c r="M317" s="262"/>
    </row>
    <row r="318" spans="1:13" s="40" customFormat="1" x14ac:dyDescent="0.25">
      <c r="A318" s="3"/>
      <c r="B318" s="3"/>
      <c r="C318" s="3"/>
      <c r="D318" s="3"/>
      <c r="E318" s="562"/>
      <c r="F318" s="562"/>
      <c r="G318" s="262"/>
      <c r="H318" s="262"/>
      <c r="I318" s="262"/>
      <c r="J318" s="262"/>
      <c r="K318" s="262"/>
      <c r="L318" s="262"/>
      <c r="M318" s="262"/>
    </row>
    <row r="319" spans="1:13" s="40" customFormat="1" x14ac:dyDescent="0.25">
      <c r="A319" s="3"/>
      <c r="B319" s="3"/>
      <c r="C319" s="3"/>
      <c r="D319" s="3"/>
      <c r="E319" s="562"/>
      <c r="F319" s="562"/>
      <c r="G319" s="262"/>
      <c r="H319" s="262"/>
      <c r="I319" s="262"/>
      <c r="J319" s="262"/>
      <c r="K319" s="262"/>
      <c r="L319" s="262"/>
      <c r="M319" s="262"/>
    </row>
    <row r="320" spans="1:13" s="40" customFormat="1" x14ac:dyDescent="0.25">
      <c r="A320" s="3"/>
      <c r="B320" s="3"/>
      <c r="C320" s="3"/>
      <c r="D320" s="3"/>
      <c r="E320" s="562"/>
      <c r="F320" s="562"/>
      <c r="G320" s="262"/>
      <c r="H320" s="262"/>
      <c r="I320" s="262"/>
      <c r="J320" s="262"/>
      <c r="K320" s="262"/>
      <c r="L320" s="262"/>
      <c r="M320" s="262"/>
    </row>
    <row r="321" spans="1:13" s="40" customFormat="1" x14ac:dyDescent="0.25">
      <c r="A321" s="3"/>
      <c r="B321" s="3"/>
      <c r="C321" s="3"/>
      <c r="D321" s="3"/>
      <c r="E321" s="562"/>
      <c r="F321" s="562"/>
      <c r="G321" s="262"/>
      <c r="H321" s="262"/>
      <c r="I321" s="262"/>
      <c r="J321" s="262"/>
      <c r="K321" s="262"/>
      <c r="L321" s="262"/>
      <c r="M321" s="262"/>
    </row>
    <row r="322" spans="1:13" s="40" customFormat="1" x14ac:dyDescent="0.25">
      <c r="A322" s="3"/>
      <c r="B322" s="3"/>
      <c r="C322" s="3"/>
      <c r="D322" s="3"/>
      <c r="E322" s="562"/>
      <c r="F322" s="562"/>
      <c r="G322" s="262"/>
      <c r="H322" s="262"/>
      <c r="I322" s="262"/>
      <c r="J322" s="262"/>
      <c r="K322" s="262"/>
      <c r="L322" s="262"/>
      <c r="M322" s="262"/>
    </row>
    <row r="323" spans="1:13" s="40" customFormat="1" x14ac:dyDescent="0.25">
      <c r="A323" s="3"/>
      <c r="B323" s="3"/>
      <c r="C323" s="3"/>
      <c r="D323" s="3"/>
      <c r="E323" s="562"/>
      <c r="F323" s="562"/>
      <c r="G323" s="262"/>
      <c r="H323" s="262"/>
      <c r="I323" s="262"/>
      <c r="J323" s="262"/>
      <c r="K323" s="262"/>
      <c r="L323" s="262"/>
      <c r="M323" s="262"/>
    </row>
    <row r="324" spans="1:13" s="40" customFormat="1" x14ac:dyDescent="0.25">
      <c r="A324" s="3"/>
      <c r="B324" s="3"/>
      <c r="C324" s="3"/>
      <c r="D324" s="3"/>
      <c r="E324" s="562"/>
      <c r="F324" s="562"/>
      <c r="G324" s="262"/>
      <c r="H324" s="262"/>
      <c r="I324" s="262"/>
      <c r="J324" s="262"/>
      <c r="K324" s="262"/>
      <c r="L324" s="262"/>
      <c r="M324" s="262"/>
    </row>
    <row r="325" spans="1:13" s="40" customFormat="1" x14ac:dyDescent="0.25">
      <c r="A325" s="3"/>
      <c r="B325" s="3"/>
      <c r="C325" s="3"/>
      <c r="D325" s="3"/>
      <c r="E325" s="562"/>
      <c r="F325" s="562"/>
      <c r="G325" s="262"/>
      <c r="H325" s="262"/>
      <c r="I325" s="262"/>
      <c r="J325" s="262"/>
      <c r="K325" s="262"/>
      <c r="L325" s="262"/>
      <c r="M325" s="262"/>
    </row>
    <row r="326" spans="1:13" s="40" customFormat="1" x14ac:dyDescent="0.25">
      <c r="A326" s="3"/>
      <c r="B326" s="3"/>
      <c r="C326" s="3"/>
      <c r="D326" s="3"/>
      <c r="E326" s="562"/>
      <c r="F326" s="562"/>
      <c r="G326" s="262"/>
      <c r="H326" s="262"/>
      <c r="I326" s="262"/>
      <c r="J326" s="262"/>
      <c r="K326" s="262"/>
      <c r="L326" s="262"/>
      <c r="M326" s="262"/>
    </row>
    <row r="327" spans="1:13" s="40" customFormat="1" x14ac:dyDescent="0.25">
      <c r="A327" s="3"/>
      <c r="B327" s="3"/>
      <c r="C327" s="3"/>
      <c r="D327" s="3"/>
      <c r="E327" s="562"/>
      <c r="F327" s="562"/>
      <c r="G327" s="262"/>
      <c r="H327" s="262"/>
      <c r="I327" s="262"/>
      <c r="J327" s="262"/>
      <c r="K327" s="262"/>
      <c r="L327" s="262"/>
      <c r="M327" s="262"/>
    </row>
    <row r="328" spans="1:13" s="40" customFormat="1" x14ac:dyDescent="0.25">
      <c r="A328" s="3"/>
      <c r="B328" s="3"/>
      <c r="C328" s="3"/>
      <c r="D328" s="3"/>
      <c r="E328" s="562"/>
      <c r="F328" s="562"/>
      <c r="G328" s="262"/>
      <c r="H328" s="262"/>
      <c r="I328" s="262"/>
      <c r="J328" s="262"/>
      <c r="K328" s="262"/>
      <c r="L328" s="262"/>
      <c r="M328" s="262"/>
    </row>
    <row r="329" spans="1:13" s="40" customFormat="1" x14ac:dyDescent="0.25">
      <c r="A329" s="3"/>
      <c r="B329" s="3"/>
      <c r="C329" s="3"/>
      <c r="D329" s="3"/>
      <c r="E329" s="562"/>
      <c r="F329" s="562"/>
      <c r="G329" s="262"/>
      <c r="H329" s="262"/>
      <c r="I329" s="262"/>
      <c r="J329" s="262"/>
      <c r="K329" s="262"/>
      <c r="L329" s="262"/>
      <c r="M329" s="262"/>
    </row>
    <row r="330" spans="1:13" s="40" customFormat="1" x14ac:dyDescent="0.25">
      <c r="A330" s="3"/>
      <c r="B330" s="3"/>
      <c r="C330" s="3"/>
      <c r="D330" s="3"/>
      <c r="E330" s="562"/>
      <c r="F330" s="562"/>
      <c r="G330" s="262"/>
      <c r="H330" s="262"/>
      <c r="I330" s="262"/>
      <c r="J330" s="262"/>
      <c r="K330" s="262"/>
      <c r="L330" s="262"/>
      <c r="M330" s="262"/>
    </row>
    <row r="331" spans="1:13" s="40" customFormat="1" x14ac:dyDescent="0.25">
      <c r="A331" s="3"/>
      <c r="B331" s="3"/>
      <c r="C331" s="3"/>
      <c r="D331" s="3"/>
      <c r="E331" s="562"/>
      <c r="F331" s="562"/>
      <c r="G331" s="262"/>
      <c r="H331" s="262"/>
      <c r="I331" s="262"/>
      <c r="J331" s="262"/>
      <c r="K331" s="262"/>
      <c r="L331" s="262"/>
      <c r="M331" s="262"/>
    </row>
    <row r="332" spans="1:13" s="40" customFormat="1" x14ac:dyDescent="0.25">
      <c r="A332" s="3"/>
      <c r="B332" s="3"/>
      <c r="C332" s="3"/>
      <c r="D332" s="3"/>
      <c r="E332" s="562"/>
      <c r="F332" s="562"/>
      <c r="G332" s="262"/>
      <c r="H332" s="262"/>
      <c r="I332" s="262"/>
      <c r="J332" s="262"/>
      <c r="K332" s="262"/>
      <c r="L332" s="262"/>
      <c r="M332" s="262"/>
    </row>
    <row r="333" spans="1:13" s="40" customFormat="1" x14ac:dyDescent="0.25">
      <c r="A333" s="3"/>
      <c r="B333" s="3"/>
      <c r="C333" s="3"/>
      <c r="D333" s="3"/>
      <c r="E333" s="562"/>
      <c r="F333" s="562"/>
      <c r="G333" s="262"/>
      <c r="H333" s="262"/>
      <c r="I333" s="262"/>
      <c r="J333" s="262"/>
      <c r="K333" s="262"/>
      <c r="L333" s="262"/>
      <c r="M333" s="262"/>
    </row>
    <row r="334" spans="1:13" s="40" customFormat="1" x14ac:dyDescent="0.25">
      <c r="A334" s="3"/>
      <c r="B334" s="3"/>
      <c r="C334" s="3"/>
      <c r="D334" s="3"/>
      <c r="E334" s="562"/>
      <c r="F334" s="562"/>
      <c r="G334" s="262"/>
      <c r="H334" s="262"/>
      <c r="I334" s="262"/>
      <c r="J334" s="262"/>
      <c r="K334" s="262"/>
      <c r="L334" s="262"/>
      <c r="M334" s="262"/>
    </row>
    <row r="335" spans="1:13" s="40" customFormat="1" x14ac:dyDescent="0.25">
      <c r="A335" s="3"/>
      <c r="B335" s="3"/>
      <c r="C335" s="3"/>
      <c r="D335" s="3"/>
      <c r="E335" s="562"/>
      <c r="F335" s="562"/>
      <c r="G335" s="262"/>
      <c r="H335" s="262"/>
      <c r="I335" s="262"/>
      <c r="J335" s="262"/>
      <c r="K335" s="262"/>
      <c r="L335" s="262"/>
      <c r="M335" s="262"/>
    </row>
    <row r="336" spans="1:13" s="40" customFormat="1" x14ac:dyDescent="0.25">
      <c r="A336" s="3"/>
      <c r="B336" s="3"/>
      <c r="C336" s="3"/>
      <c r="D336" s="3"/>
      <c r="E336" s="562"/>
      <c r="F336" s="562"/>
      <c r="G336" s="262"/>
      <c r="H336" s="262"/>
      <c r="I336" s="262"/>
      <c r="J336" s="262"/>
      <c r="K336" s="262"/>
      <c r="L336" s="262"/>
      <c r="M336" s="262"/>
    </row>
    <row r="337" spans="1:13" s="40" customFormat="1" x14ac:dyDescent="0.25">
      <c r="A337" s="3"/>
      <c r="B337" s="3"/>
      <c r="C337" s="3"/>
      <c r="D337" s="3"/>
      <c r="E337" s="562"/>
      <c r="F337" s="562"/>
      <c r="G337" s="262"/>
      <c r="H337" s="262"/>
      <c r="I337" s="262"/>
      <c r="J337" s="262"/>
      <c r="K337" s="262"/>
      <c r="L337" s="262"/>
      <c r="M337" s="262"/>
    </row>
    <row r="338" spans="1:13" s="40" customFormat="1" x14ac:dyDescent="0.25">
      <c r="A338" s="3"/>
      <c r="B338" s="3"/>
      <c r="C338" s="3"/>
      <c r="D338" s="3"/>
      <c r="E338" s="562"/>
      <c r="F338" s="562"/>
      <c r="G338" s="262"/>
      <c r="H338" s="262"/>
      <c r="I338" s="262"/>
      <c r="J338" s="262"/>
      <c r="K338" s="262"/>
      <c r="L338" s="262"/>
      <c r="M338" s="262"/>
    </row>
    <row r="339" spans="1:13" s="40" customFormat="1" x14ac:dyDescent="0.25">
      <c r="A339" s="3"/>
      <c r="B339" s="3"/>
      <c r="C339" s="3"/>
      <c r="D339" s="3"/>
      <c r="E339" s="562"/>
      <c r="F339" s="562"/>
      <c r="G339" s="262"/>
      <c r="H339" s="262"/>
      <c r="I339" s="262"/>
      <c r="J339" s="262"/>
      <c r="K339" s="262"/>
      <c r="L339" s="262"/>
      <c r="M339" s="262"/>
    </row>
    <row r="340" spans="1:13" s="40" customFormat="1" x14ac:dyDescent="0.25">
      <c r="A340" s="3"/>
      <c r="B340" s="3"/>
      <c r="C340" s="3"/>
      <c r="D340" s="3"/>
      <c r="E340" s="562"/>
      <c r="F340" s="562"/>
      <c r="G340" s="262"/>
      <c r="H340" s="262"/>
      <c r="I340" s="262"/>
      <c r="J340" s="262"/>
      <c r="K340" s="262"/>
      <c r="L340" s="262"/>
      <c r="M340" s="262"/>
    </row>
    <row r="341" spans="1:13" s="40" customFormat="1" x14ac:dyDescent="0.25">
      <c r="A341" s="3"/>
      <c r="B341" s="3"/>
      <c r="C341" s="3"/>
      <c r="D341" s="3"/>
      <c r="E341" s="562"/>
      <c r="F341" s="562"/>
      <c r="G341" s="262"/>
      <c r="H341" s="262"/>
      <c r="I341" s="262"/>
      <c r="J341" s="262"/>
      <c r="K341" s="262"/>
      <c r="L341" s="262"/>
      <c r="M341" s="262"/>
    </row>
    <row r="342" spans="1:13" s="40" customFormat="1" x14ac:dyDescent="0.25">
      <c r="A342" s="3"/>
      <c r="B342" s="3"/>
      <c r="C342" s="3"/>
      <c r="D342" s="3"/>
      <c r="E342" s="562"/>
      <c r="F342" s="562"/>
      <c r="G342" s="262"/>
      <c r="H342" s="262"/>
      <c r="I342" s="262"/>
      <c r="J342" s="262"/>
      <c r="K342" s="262"/>
      <c r="L342" s="262"/>
      <c r="M342" s="262"/>
    </row>
    <row r="343" spans="1:13" s="40" customFormat="1" x14ac:dyDescent="0.25">
      <c r="A343" s="3"/>
      <c r="B343" s="3"/>
      <c r="C343" s="3"/>
      <c r="D343" s="3"/>
      <c r="E343" s="562"/>
      <c r="F343" s="562"/>
      <c r="G343" s="262"/>
      <c r="H343" s="262"/>
      <c r="I343" s="262"/>
      <c r="J343" s="262"/>
      <c r="K343" s="262"/>
      <c r="L343" s="262"/>
      <c r="M343" s="262"/>
    </row>
    <row r="344" spans="1:13" s="40" customFormat="1" x14ac:dyDescent="0.25">
      <c r="A344" s="3"/>
      <c r="B344" s="3"/>
      <c r="C344" s="3"/>
      <c r="D344" s="3"/>
      <c r="E344" s="562"/>
      <c r="F344" s="562"/>
      <c r="G344" s="262"/>
      <c r="H344" s="262"/>
      <c r="I344" s="262"/>
      <c r="J344" s="262"/>
      <c r="K344" s="262"/>
      <c r="L344" s="262"/>
      <c r="M344" s="262"/>
    </row>
    <row r="345" spans="1:13" s="40" customFormat="1" x14ac:dyDescent="0.25">
      <c r="A345" s="3"/>
      <c r="B345" s="3"/>
      <c r="C345" s="3"/>
      <c r="D345" s="3"/>
      <c r="E345" s="562"/>
      <c r="F345" s="562"/>
      <c r="G345" s="262"/>
      <c r="H345" s="262"/>
      <c r="I345" s="262"/>
      <c r="J345" s="262"/>
      <c r="K345" s="262"/>
      <c r="L345" s="262"/>
      <c r="M345" s="262"/>
    </row>
    <row r="346" spans="1:13" s="40" customFormat="1" x14ac:dyDescent="0.25">
      <c r="A346" s="3"/>
      <c r="B346" s="3"/>
      <c r="C346" s="3"/>
      <c r="D346" s="3"/>
      <c r="E346" s="562"/>
      <c r="F346" s="562"/>
      <c r="G346" s="262"/>
      <c r="H346" s="262"/>
      <c r="I346" s="262"/>
      <c r="J346" s="262"/>
      <c r="K346" s="262"/>
      <c r="L346" s="262"/>
      <c r="M346" s="262"/>
    </row>
    <row r="347" spans="1:13" s="40" customFormat="1" x14ac:dyDescent="0.25">
      <c r="A347" s="3"/>
      <c r="B347" s="3"/>
      <c r="C347" s="3"/>
      <c r="D347" s="3"/>
      <c r="E347" s="562"/>
      <c r="F347" s="562"/>
      <c r="G347" s="262"/>
      <c r="H347" s="262"/>
      <c r="I347" s="262"/>
      <c r="J347" s="262"/>
      <c r="K347" s="262"/>
      <c r="L347" s="262"/>
      <c r="M347" s="262"/>
    </row>
    <row r="348" spans="1:13" s="40" customFormat="1" x14ac:dyDescent="0.25">
      <c r="A348" s="3"/>
      <c r="B348" s="3"/>
      <c r="C348" s="3"/>
      <c r="D348" s="3"/>
      <c r="E348" s="562"/>
      <c r="F348" s="562"/>
      <c r="G348" s="262"/>
      <c r="H348" s="262"/>
      <c r="I348" s="262"/>
      <c r="J348" s="262"/>
      <c r="K348" s="262"/>
      <c r="L348" s="262"/>
      <c r="M348" s="262"/>
    </row>
    <row r="349" spans="1:13" s="40" customFormat="1" x14ac:dyDescent="0.25">
      <c r="A349" s="3"/>
      <c r="B349" s="3"/>
      <c r="C349" s="3"/>
      <c r="D349" s="3"/>
      <c r="E349" s="562"/>
      <c r="F349" s="562"/>
      <c r="G349" s="262"/>
      <c r="H349" s="262"/>
      <c r="I349" s="262"/>
      <c r="J349" s="262"/>
      <c r="K349" s="262"/>
      <c r="L349" s="262"/>
      <c r="M349" s="262"/>
    </row>
    <row r="350" spans="1:13" s="40" customFormat="1" x14ac:dyDescent="0.25">
      <c r="A350" s="3"/>
      <c r="B350" s="3"/>
      <c r="C350" s="3"/>
      <c r="D350" s="3"/>
      <c r="E350" s="562"/>
      <c r="F350" s="562"/>
      <c r="G350" s="262"/>
      <c r="H350" s="262"/>
      <c r="I350" s="262"/>
      <c r="J350" s="262"/>
      <c r="K350" s="262"/>
      <c r="L350" s="262"/>
      <c r="M350" s="262"/>
    </row>
    <row r="351" spans="1:13" s="40" customFormat="1" x14ac:dyDescent="0.25">
      <c r="A351" s="3"/>
      <c r="B351" s="3"/>
      <c r="C351" s="3"/>
      <c r="D351" s="3"/>
      <c r="E351" s="562"/>
      <c r="F351" s="562"/>
      <c r="G351" s="262"/>
      <c r="H351" s="262"/>
      <c r="I351" s="262"/>
      <c r="J351" s="262"/>
      <c r="K351" s="262"/>
      <c r="L351" s="262"/>
      <c r="M351" s="262"/>
    </row>
    <row r="352" spans="1:13" s="40" customFormat="1" x14ac:dyDescent="0.25">
      <c r="A352" s="3"/>
      <c r="B352" s="3"/>
      <c r="C352" s="3"/>
      <c r="D352" s="3"/>
      <c r="E352" s="562"/>
      <c r="F352" s="562"/>
      <c r="G352" s="262"/>
      <c r="H352" s="262"/>
      <c r="I352" s="262"/>
      <c r="J352" s="262"/>
      <c r="K352" s="262"/>
      <c r="L352" s="262"/>
      <c r="M352" s="262"/>
    </row>
    <row r="353" spans="1:13" s="40" customFormat="1" x14ac:dyDescent="0.25">
      <c r="A353" s="3"/>
      <c r="B353" s="3"/>
      <c r="C353" s="3"/>
      <c r="D353" s="3"/>
      <c r="E353" s="562"/>
      <c r="F353" s="562"/>
      <c r="G353" s="262"/>
      <c r="H353" s="262"/>
      <c r="I353" s="262"/>
      <c r="J353" s="262"/>
      <c r="K353" s="262"/>
      <c r="L353" s="262"/>
      <c r="M353" s="262"/>
    </row>
    <row r="354" spans="1:13" s="40" customFormat="1" x14ac:dyDescent="0.25">
      <c r="A354" s="3"/>
      <c r="B354" s="3"/>
      <c r="C354" s="3"/>
      <c r="D354" s="3"/>
      <c r="E354" s="562"/>
      <c r="F354" s="562"/>
      <c r="G354" s="262"/>
      <c r="H354" s="262"/>
      <c r="I354" s="262"/>
      <c r="J354" s="262"/>
      <c r="K354" s="262"/>
      <c r="L354" s="262"/>
      <c r="M354" s="262"/>
    </row>
    <row r="355" spans="1:13" s="40" customFormat="1" x14ac:dyDescent="0.25">
      <c r="A355" s="3"/>
      <c r="B355" s="3"/>
      <c r="C355" s="3"/>
      <c r="D355" s="3"/>
      <c r="E355" s="562"/>
      <c r="F355" s="562"/>
      <c r="G355" s="262"/>
      <c r="H355" s="262"/>
      <c r="I355" s="262"/>
      <c r="J355" s="262"/>
      <c r="K355" s="262"/>
      <c r="L355" s="262"/>
      <c r="M355" s="262"/>
    </row>
    <row r="356" spans="1:13" s="40" customFormat="1" x14ac:dyDescent="0.25">
      <c r="A356" s="3"/>
      <c r="B356" s="3"/>
      <c r="C356" s="3"/>
      <c r="D356" s="3"/>
      <c r="E356" s="562"/>
      <c r="F356" s="562"/>
      <c r="G356" s="262"/>
      <c r="H356" s="262"/>
      <c r="I356" s="262"/>
      <c r="J356" s="262"/>
      <c r="K356" s="262"/>
      <c r="L356" s="262"/>
      <c r="M356" s="262"/>
    </row>
    <row r="357" spans="1:13" s="40" customFormat="1" x14ac:dyDescent="0.25">
      <c r="A357" s="3"/>
      <c r="B357" s="3"/>
      <c r="C357" s="3"/>
      <c r="D357" s="3"/>
      <c r="E357" s="562"/>
      <c r="F357" s="562"/>
      <c r="G357" s="262"/>
      <c r="H357" s="262"/>
      <c r="I357" s="262"/>
      <c r="J357" s="262"/>
      <c r="K357" s="262"/>
      <c r="L357" s="262"/>
      <c r="M357" s="262"/>
    </row>
    <row r="358" spans="1:13" s="40" customFormat="1" x14ac:dyDescent="0.25">
      <c r="A358" s="3"/>
      <c r="B358" s="3"/>
      <c r="C358" s="3"/>
      <c r="D358" s="3"/>
      <c r="E358" s="562"/>
      <c r="F358" s="562"/>
      <c r="G358" s="262"/>
      <c r="H358" s="262"/>
      <c r="I358" s="262"/>
      <c r="J358" s="262"/>
      <c r="K358" s="262"/>
      <c r="L358" s="262"/>
      <c r="M358" s="262"/>
    </row>
    <row r="359" spans="1:13" s="40" customFormat="1" x14ac:dyDescent="0.25">
      <c r="A359" s="3"/>
      <c r="B359" s="3"/>
      <c r="C359" s="3"/>
      <c r="D359" s="3"/>
      <c r="E359" s="562"/>
      <c r="F359" s="562"/>
      <c r="G359" s="262"/>
      <c r="H359" s="262"/>
      <c r="I359" s="262"/>
      <c r="J359" s="262"/>
      <c r="K359" s="262"/>
      <c r="L359" s="262"/>
      <c r="M359" s="262"/>
    </row>
    <row r="360" spans="1:13" s="40" customFormat="1" x14ac:dyDescent="0.25">
      <c r="A360" s="3"/>
      <c r="B360" s="3"/>
      <c r="C360" s="3"/>
      <c r="D360" s="3"/>
      <c r="E360" s="562"/>
      <c r="F360" s="562"/>
      <c r="G360" s="262"/>
      <c r="H360" s="262"/>
      <c r="I360" s="262"/>
      <c r="J360" s="262"/>
      <c r="K360" s="262"/>
      <c r="L360" s="262"/>
      <c r="M360" s="262"/>
    </row>
    <row r="361" spans="1:13" s="40" customFormat="1" x14ac:dyDescent="0.25">
      <c r="A361" s="3"/>
      <c r="B361" s="3"/>
      <c r="C361" s="3"/>
      <c r="D361" s="3"/>
      <c r="E361" s="562"/>
      <c r="F361" s="562"/>
      <c r="G361" s="262"/>
      <c r="H361" s="262"/>
      <c r="I361" s="262"/>
      <c r="J361" s="262"/>
      <c r="K361" s="262"/>
      <c r="L361" s="262"/>
      <c r="M361" s="262"/>
    </row>
    <row r="362" spans="1:13" s="40" customFormat="1" x14ac:dyDescent="0.25">
      <c r="A362" s="3"/>
      <c r="B362" s="3"/>
      <c r="C362" s="3"/>
      <c r="D362" s="3"/>
      <c r="E362" s="562"/>
      <c r="F362" s="562"/>
      <c r="G362" s="262"/>
      <c r="H362" s="262"/>
      <c r="I362" s="262"/>
      <c r="J362" s="262"/>
      <c r="K362" s="262"/>
      <c r="L362" s="262"/>
      <c r="M362" s="262"/>
    </row>
    <row r="363" spans="1:13" s="40" customFormat="1" x14ac:dyDescent="0.25">
      <c r="A363" s="3"/>
      <c r="B363" s="3"/>
      <c r="C363" s="3"/>
      <c r="D363" s="3"/>
      <c r="E363" s="562"/>
      <c r="F363" s="562"/>
      <c r="G363" s="262"/>
      <c r="H363" s="262"/>
      <c r="I363" s="262"/>
      <c r="J363" s="262"/>
      <c r="K363" s="262"/>
      <c r="L363" s="262"/>
      <c r="M363" s="262"/>
    </row>
    <row r="364" spans="1:13" s="40" customFormat="1" x14ac:dyDescent="0.25">
      <c r="A364" s="3"/>
      <c r="B364" s="3"/>
      <c r="C364" s="3"/>
      <c r="D364" s="3"/>
      <c r="E364" s="562"/>
      <c r="F364" s="562"/>
      <c r="G364" s="262"/>
      <c r="H364" s="262"/>
      <c r="I364" s="262"/>
      <c r="J364" s="262"/>
      <c r="K364" s="262"/>
      <c r="L364" s="262"/>
      <c r="M364" s="262"/>
    </row>
    <row r="365" spans="1:13" s="40" customFormat="1" x14ac:dyDescent="0.25">
      <c r="A365" s="3"/>
      <c r="B365" s="3"/>
      <c r="C365" s="3"/>
      <c r="D365" s="3"/>
      <c r="E365" s="562"/>
      <c r="F365" s="562"/>
      <c r="G365" s="262"/>
      <c r="H365" s="262"/>
      <c r="I365" s="262"/>
      <c r="J365" s="262"/>
      <c r="K365" s="262"/>
      <c r="L365" s="262"/>
      <c r="M365" s="262"/>
    </row>
    <row r="366" spans="1:13" s="40" customFormat="1" x14ac:dyDescent="0.25">
      <c r="A366" s="3"/>
      <c r="B366" s="3"/>
      <c r="C366" s="3"/>
      <c r="D366" s="3"/>
      <c r="E366" s="562"/>
      <c r="F366" s="562"/>
      <c r="G366" s="262"/>
      <c r="H366" s="262"/>
      <c r="I366" s="262"/>
      <c r="J366" s="262"/>
      <c r="K366" s="262"/>
      <c r="L366" s="262"/>
      <c r="M366" s="262"/>
    </row>
    <row r="367" spans="1:13" s="40" customFormat="1" x14ac:dyDescent="0.25">
      <c r="A367" s="3"/>
      <c r="B367" s="3"/>
      <c r="C367" s="3"/>
      <c r="D367" s="3"/>
      <c r="E367" s="562"/>
      <c r="F367" s="562"/>
      <c r="G367" s="262"/>
      <c r="H367" s="262"/>
      <c r="I367" s="262"/>
      <c r="J367" s="262"/>
      <c r="K367" s="262"/>
      <c r="L367" s="262"/>
      <c r="M367" s="262"/>
    </row>
    <row r="368" spans="1:13" s="40" customFormat="1" x14ac:dyDescent="0.25">
      <c r="A368" s="3"/>
      <c r="B368" s="3"/>
      <c r="C368" s="3"/>
      <c r="D368" s="3"/>
      <c r="E368" s="562"/>
      <c r="F368" s="562"/>
      <c r="G368" s="262"/>
      <c r="H368" s="262"/>
      <c r="I368" s="262"/>
      <c r="J368" s="262"/>
      <c r="K368" s="262"/>
      <c r="L368" s="262"/>
      <c r="M368" s="262"/>
    </row>
    <row r="369" spans="1:13" s="40" customFormat="1" x14ac:dyDescent="0.25">
      <c r="A369" s="3"/>
      <c r="B369" s="3"/>
      <c r="C369" s="3"/>
      <c r="D369" s="3"/>
      <c r="E369" s="562"/>
      <c r="F369" s="562"/>
      <c r="G369" s="262"/>
      <c r="H369" s="262"/>
      <c r="I369" s="262"/>
      <c r="J369" s="262"/>
      <c r="K369" s="262"/>
      <c r="L369" s="262"/>
      <c r="M369" s="262"/>
    </row>
    <row r="370" spans="1:13" s="40" customFormat="1" x14ac:dyDescent="0.25">
      <c r="A370" s="3"/>
      <c r="B370" s="3"/>
      <c r="C370" s="3"/>
      <c r="D370" s="3"/>
      <c r="E370" s="562"/>
      <c r="F370" s="562"/>
      <c r="G370" s="262"/>
      <c r="H370" s="262"/>
      <c r="I370" s="262"/>
      <c r="J370" s="262"/>
      <c r="K370" s="262"/>
      <c r="L370" s="262"/>
      <c r="M370" s="262"/>
    </row>
    <row r="371" spans="1:13" s="40" customFormat="1" x14ac:dyDescent="0.25">
      <c r="A371" s="3"/>
      <c r="B371" s="3"/>
      <c r="C371" s="3"/>
      <c r="D371" s="3"/>
      <c r="E371" s="562"/>
      <c r="F371" s="562"/>
      <c r="G371" s="262"/>
      <c r="H371" s="262"/>
      <c r="I371" s="262"/>
      <c r="J371" s="262"/>
      <c r="K371" s="262"/>
      <c r="L371" s="262"/>
      <c r="M371" s="262"/>
    </row>
    <row r="372" spans="1:13" s="40" customFormat="1" x14ac:dyDescent="0.25">
      <c r="A372" s="3"/>
      <c r="B372" s="3"/>
      <c r="C372" s="3"/>
      <c r="D372" s="3"/>
      <c r="E372" s="562"/>
      <c r="F372" s="562"/>
      <c r="G372" s="262"/>
      <c r="H372" s="262"/>
      <c r="I372" s="262"/>
      <c r="J372" s="262"/>
      <c r="K372" s="262"/>
      <c r="L372" s="262"/>
      <c r="M372" s="262"/>
    </row>
    <row r="373" spans="1:13" s="40" customFormat="1" x14ac:dyDescent="0.25">
      <c r="A373" s="3"/>
      <c r="B373" s="3"/>
      <c r="C373" s="3"/>
      <c r="D373" s="3"/>
      <c r="E373" s="562"/>
      <c r="F373" s="562"/>
      <c r="G373" s="262"/>
      <c r="H373" s="262"/>
      <c r="I373" s="262"/>
      <c r="J373" s="262"/>
      <c r="K373" s="262"/>
      <c r="L373" s="262"/>
      <c r="M373" s="262"/>
    </row>
    <row r="374" spans="1:13" s="40" customFormat="1" x14ac:dyDescent="0.25">
      <c r="A374" s="3"/>
      <c r="B374" s="3"/>
      <c r="C374" s="3"/>
      <c r="D374" s="3"/>
      <c r="E374" s="562"/>
      <c r="F374" s="562"/>
      <c r="G374" s="262"/>
      <c r="H374" s="262"/>
      <c r="I374" s="262"/>
      <c r="J374" s="262"/>
      <c r="K374" s="262"/>
      <c r="L374" s="262"/>
      <c r="M374" s="262"/>
    </row>
    <row r="375" spans="1:13" s="40" customFormat="1" x14ac:dyDescent="0.25">
      <c r="A375" s="3"/>
      <c r="B375" s="3"/>
      <c r="C375" s="3"/>
      <c r="D375" s="3"/>
      <c r="E375" s="562"/>
      <c r="F375" s="562"/>
      <c r="G375" s="262"/>
      <c r="H375" s="262"/>
      <c r="I375" s="262"/>
      <c r="J375" s="262"/>
      <c r="K375" s="262"/>
      <c r="L375" s="262"/>
      <c r="M375" s="262"/>
    </row>
    <row r="376" spans="1:13" s="40" customFormat="1" x14ac:dyDescent="0.25">
      <c r="A376" s="3"/>
      <c r="B376" s="3"/>
      <c r="C376" s="3"/>
      <c r="D376" s="3"/>
      <c r="E376" s="562"/>
      <c r="F376" s="562"/>
      <c r="G376" s="262"/>
      <c r="H376" s="262"/>
      <c r="I376" s="262"/>
      <c r="J376" s="262"/>
      <c r="K376" s="262"/>
      <c r="L376" s="262"/>
      <c r="M376" s="262"/>
    </row>
    <row r="377" spans="1:13" s="40" customFormat="1" x14ac:dyDescent="0.25">
      <c r="A377" s="3"/>
      <c r="B377" s="3"/>
      <c r="C377" s="3"/>
      <c r="D377" s="3"/>
      <c r="E377" s="562"/>
      <c r="F377" s="562"/>
      <c r="G377" s="262"/>
      <c r="H377" s="262"/>
      <c r="I377" s="262"/>
      <c r="J377" s="262"/>
      <c r="K377" s="262"/>
      <c r="L377" s="262"/>
      <c r="M377" s="262"/>
    </row>
    <row r="378" spans="1:13" s="40" customFormat="1" x14ac:dyDescent="0.25">
      <c r="A378" s="3"/>
      <c r="B378" s="3"/>
      <c r="C378" s="3"/>
      <c r="D378" s="3"/>
      <c r="E378" s="562"/>
      <c r="F378" s="562"/>
      <c r="G378" s="262"/>
      <c r="H378" s="262"/>
      <c r="I378" s="262"/>
      <c r="J378" s="262"/>
      <c r="K378" s="262"/>
      <c r="L378" s="262"/>
      <c r="M378" s="262"/>
    </row>
    <row r="379" spans="1:13" s="40" customFormat="1" x14ac:dyDescent="0.25">
      <c r="A379" s="3"/>
      <c r="B379" s="3"/>
      <c r="C379" s="3"/>
      <c r="D379" s="3"/>
      <c r="E379" s="562"/>
      <c r="F379" s="562"/>
      <c r="G379" s="262"/>
      <c r="H379" s="262"/>
      <c r="I379" s="262"/>
      <c r="J379" s="262"/>
      <c r="K379" s="262"/>
      <c r="L379" s="262"/>
      <c r="M379" s="262"/>
    </row>
    <row r="380" spans="1:13" s="40" customFormat="1" x14ac:dyDescent="0.25">
      <c r="A380" s="3"/>
      <c r="B380" s="3"/>
      <c r="C380" s="3"/>
      <c r="D380" s="3"/>
      <c r="E380" s="562"/>
      <c r="F380" s="562"/>
      <c r="G380" s="262"/>
      <c r="H380" s="262"/>
      <c r="I380" s="262"/>
      <c r="J380" s="262"/>
      <c r="K380" s="262"/>
      <c r="L380" s="262"/>
      <c r="M380" s="262"/>
    </row>
    <row r="381" spans="1:13" s="40" customFormat="1" x14ac:dyDescent="0.25">
      <c r="A381" s="3"/>
      <c r="B381" s="3"/>
      <c r="C381" s="3"/>
      <c r="D381" s="3"/>
      <c r="E381" s="562"/>
      <c r="F381" s="562"/>
      <c r="G381" s="262"/>
      <c r="H381" s="262"/>
      <c r="I381" s="262"/>
      <c r="J381" s="262"/>
      <c r="K381" s="262"/>
      <c r="L381" s="262"/>
      <c r="M381" s="262"/>
    </row>
    <row r="382" spans="1:13" s="40" customFormat="1" x14ac:dyDescent="0.25">
      <c r="A382" s="3"/>
      <c r="B382" s="3"/>
      <c r="C382" s="3"/>
      <c r="D382" s="3"/>
      <c r="E382" s="562"/>
      <c r="F382" s="562"/>
      <c r="G382" s="262"/>
      <c r="H382" s="262"/>
      <c r="I382" s="262"/>
      <c r="J382" s="262"/>
      <c r="K382" s="262"/>
      <c r="L382" s="262"/>
      <c r="M382" s="262"/>
    </row>
    <row r="383" spans="1:13" s="40" customFormat="1" x14ac:dyDescent="0.25">
      <c r="A383" s="3"/>
      <c r="B383" s="3"/>
      <c r="C383" s="3"/>
      <c r="D383" s="3"/>
      <c r="E383" s="562"/>
      <c r="F383" s="562"/>
      <c r="G383" s="262"/>
      <c r="H383" s="262"/>
      <c r="I383" s="262"/>
      <c r="J383" s="262"/>
      <c r="K383" s="262"/>
      <c r="L383" s="262"/>
      <c r="M383" s="262"/>
    </row>
    <row r="384" spans="1:13" s="40" customFormat="1" x14ac:dyDescent="0.25">
      <c r="A384" s="3"/>
      <c r="B384" s="3"/>
      <c r="C384" s="3"/>
      <c r="D384" s="3"/>
      <c r="E384" s="562"/>
      <c r="F384" s="562"/>
      <c r="G384" s="262"/>
      <c r="H384" s="262"/>
      <c r="I384" s="262"/>
      <c r="J384" s="262"/>
      <c r="K384" s="262"/>
      <c r="L384" s="262"/>
      <c r="M384" s="262"/>
    </row>
    <row r="385" spans="1:13" s="40" customFormat="1" x14ac:dyDescent="0.25">
      <c r="A385" s="3"/>
      <c r="B385" s="3"/>
      <c r="C385" s="3"/>
      <c r="D385" s="3"/>
      <c r="E385" s="562"/>
      <c r="F385" s="562"/>
      <c r="G385" s="262"/>
      <c r="H385" s="262"/>
      <c r="I385" s="262"/>
      <c r="J385" s="262"/>
      <c r="K385" s="262"/>
      <c r="L385" s="262"/>
      <c r="M385" s="262"/>
    </row>
    <row r="386" spans="1:13" s="40" customFormat="1" x14ac:dyDescent="0.25">
      <c r="A386" s="3"/>
      <c r="B386" s="3"/>
      <c r="C386" s="3"/>
      <c r="D386" s="3"/>
      <c r="E386" s="562"/>
      <c r="F386" s="562"/>
      <c r="G386" s="262"/>
      <c r="H386" s="262"/>
      <c r="I386" s="262"/>
      <c r="J386" s="262"/>
      <c r="K386" s="262"/>
      <c r="L386" s="262"/>
      <c r="M386" s="262"/>
    </row>
    <row r="387" spans="1:13" s="40" customFormat="1" x14ac:dyDescent="0.25">
      <c r="A387" s="3"/>
      <c r="B387" s="3"/>
      <c r="C387" s="3"/>
      <c r="D387" s="3"/>
      <c r="E387" s="562"/>
      <c r="F387" s="562"/>
      <c r="G387" s="262"/>
      <c r="H387" s="262"/>
      <c r="I387" s="262"/>
      <c r="J387" s="262"/>
      <c r="K387" s="262"/>
      <c r="L387" s="262"/>
      <c r="M387" s="262"/>
    </row>
    <row r="388" spans="1:13" s="40" customFormat="1" x14ac:dyDescent="0.25">
      <c r="A388" s="3"/>
      <c r="B388" s="3"/>
      <c r="C388" s="3"/>
      <c r="D388" s="3"/>
      <c r="E388" s="562"/>
      <c r="F388" s="562"/>
      <c r="G388" s="262"/>
      <c r="H388" s="262"/>
      <c r="I388" s="262"/>
      <c r="J388" s="262"/>
      <c r="K388" s="262"/>
      <c r="L388" s="262"/>
      <c r="M388" s="262"/>
    </row>
    <row r="389" spans="1:13" s="40" customFormat="1" x14ac:dyDescent="0.25">
      <c r="A389" s="3"/>
      <c r="B389" s="3"/>
      <c r="C389" s="3"/>
      <c r="D389" s="3"/>
      <c r="E389" s="562"/>
      <c r="F389" s="562"/>
      <c r="G389" s="262"/>
      <c r="H389" s="262"/>
      <c r="I389" s="262"/>
      <c r="J389" s="262"/>
      <c r="K389" s="262"/>
      <c r="L389" s="262"/>
      <c r="M389" s="262"/>
    </row>
    <row r="390" spans="1:13" s="40" customFormat="1" x14ac:dyDescent="0.25">
      <c r="A390" s="3"/>
      <c r="B390" s="3"/>
      <c r="C390" s="3"/>
      <c r="D390" s="3"/>
      <c r="E390" s="562"/>
      <c r="F390" s="562"/>
      <c r="G390" s="262"/>
      <c r="H390" s="262"/>
      <c r="I390" s="262"/>
      <c r="J390" s="262"/>
      <c r="K390" s="262"/>
      <c r="L390" s="262"/>
      <c r="M390" s="262"/>
    </row>
    <row r="391" spans="1:13" s="40" customFormat="1" x14ac:dyDescent="0.25">
      <c r="A391" s="3"/>
      <c r="B391" s="3"/>
      <c r="C391" s="3"/>
      <c r="D391" s="3"/>
      <c r="E391" s="562"/>
      <c r="F391" s="562"/>
      <c r="G391" s="262"/>
      <c r="H391" s="262"/>
      <c r="I391" s="262"/>
      <c r="J391" s="262"/>
      <c r="K391" s="262"/>
      <c r="L391" s="262"/>
      <c r="M391" s="262"/>
    </row>
    <row r="392" spans="1:13" s="40" customFormat="1" x14ac:dyDescent="0.25">
      <c r="A392" s="3"/>
      <c r="B392" s="3"/>
      <c r="C392" s="3"/>
      <c r="D392" s="3"/>
      <c r="E392" s="562"/>
      <c r="F392" s="562"/>
      <c r="G392" s="262"/>
      <c r="H392" s="262"/>
      <c r="I392" s="262"/>
      <c r="J392" s="262"/>
      <c r="K392" s="262"/>
      <c r="L392" s="262"/>
      <c r="M392" s="262"/>
    </row>
    <row r="393" spans="1:13" s="40" customFormat="1" x14ac:dyDescent="0.25">
      <c r="A393" s="3"/>
      <c r="B393" s="3"/>
      <c r="C393" s="3"/>
      <c r="D393" s="3"/>
      <c r="E393" s="562"/>
      <c r="F393" s="562"/>
      <c r="G393" s="262"/>
      <c r="H393" s="262"/>
      <c r="I393" s="262"/>
      <c r="J393" s="262"/>
      <c r="K393" s="262"/>
      <c r="L393" s="262"/>
      <c r="M393" s="262"/>
    </row>
    <row r="394" spans="1:13" s="40" customFormat="1" x14ac:dyDescent="0.25">
      <c r="A394" s="3"/>
      <c r="B394" s="3"/>
      <c r="C394" s="3"/>
      <c r="D394" s="3"/>
      <c r="E394" s="562"/>
      <c r="F394" s="562"/>
      <c r="G394" s="262"/>
      <c r="H394" s="262"/>
      <c r="I394" s="262"/>
      <c r="J394" s="262"/>
      <c r="K394" s="262"/>
      <c r="L394" s="262"/>
      <c r="M394" s="262"/>
    </row>
    <row r="395" spans="1:13" s="40" customFormat="1" x14ac:dyDescent="0.25">
      <c r="A395" s="3"/>
      <c r="B395" s="3"/>
      <c r="C395" s="3"/>
      <c r="D395" s="3"/>
      <c r="E395" s="562"/>
      <c r="F395" s="562"/>
      <c r="G395" s="262"/>
      <c r="H395" s="262"/>
      <c r="I395" s="262"/>
      <c r="J395" s="262"/>
      <c r="K395" s="262"/>
      <c r="L395" s="262"/>
      <c r="M395" s="262"/>
    </row>
    <row r="396" spans="1:13" s="40" customFormat="1" x14ac:dyDescent="0.25">
      <c r="A396" s="3"/>
      <c r="B396" s="3"/>
      <c r="C396" s="3"/>
      <c r="D396" s="3"/>
      <c r="E396" s="562"/>
      <c r="F396" s="562"/>
      <c r="G396" s="262"/>
      <c r="H396" s="262"/>
      <c r="I396" s="262"/>
      <c r="J396" s="262"/>
      <c r="K396" s="262"/>
      <c r="L396" s="262"/>
      <c r="M396" s="262"/>
    </row>
    <row r="397" spans="1:13" s="40" customFormat="1" x14ac:dyDescent="0.25">
      <c r="A397" s="3"/>
      <c r="B397" s="3"/>
      <c r="C397" s="3"/>
      <c r="D397" s="3"/>
      <c r="E397" s="562"/>
      <c r="F397" s="562"/>
      <c r="G397" s="262"/>
      <c r="H397" s="262"/>
      <c r="I397" s="262"/>
      <c r="J397" s="262"/>
      <c r="K397" s="262"/>
      <c r="L397" s="262"/>
      <c r="M397" s="262"/>
    </row>
    <row r="398" spans="1:13" s="40" customFormat="1" x14ac:dyDescent="0.25">
      <c r="A398" s="3"/>
      <c r="B398" s="3"/>
      <c r="C398" s="3"/>
      <c r="D398" s="3"/>
      <c r="E398" s="562"/>
      <c r="F398" s="562"/>
      <c r="G398" s="262"/>
      <c r="H398" s="262"/>
      <c r="I398" s="262"/>
      <c r="J398" s="262"/>
      <c r="K398" s="262"/>
      <c r="L398" s="262"/>
      <c r="M398" s="262"/>
    </row>
    <row r="399" spans="1:13" s="40" customFormat="1" x14ac:dyDescent="0.25">
      <c r="A399" s="3"/>
      <c r="B399" s="3"/>
      <c r="C399" s="3"/>
      <c r="D399" s="3"/>
      <c r="E399" s="562"/>
      <c r="F399" s="562"/>
      <c r="G399" s="262"/>
      <c r="H399" s="262"/>
      <c r="I399" s="262"/>
      <c r="J399" s="262"/>
      <c r="K399" s="262"/>
      <c r="L399" s="262"/>
      <c r="M399" s="262"/>
    </row>
    <row r="400" spans="1:13" s="40" customFormat="1" x14ac:dyDescent="0.25">
      <c r="A400" s="3"/>
      <c r="B400" s="3"/>
      <c r="C400" s="3"/>
      <c r="D400" s="3"/>
      <c r="E400" s="562"/>
      <c r="F400" s="562"/>
      <c r="G400" s="262"/>
      <c r="H400" s="262"/>
      <c r="I400" s="262"/>
      <c r="J400" s="262"/>
      <c r="K400" s="262"/>
      <c r="L400" s="262"/>
      <c r="M400" s="262"/>
    </row>
    <row r="401" spans="1:13" s="40" customFormat="1" x14ac:dyDescent="0.25">
      <c r="A401" s="3"/>
      <c r="B401" s="3"/>
      <c r="C401" s="3"/>
      <c r="D401" s="3"/>
      <c r="E401" s="562"/>
      <c r="F401" s="562"/>
      <c r="G401" s="262"/>
      <c r="H401" s="262"/>
      <c r="I401" s="262"/>
      <c r="J401" s="262"/>
      <c r="K401" s="262"/>
      <c r="L401" s="262"/>
      <c r="M401" s="262"/>
    </row>
    <row r="402" spans="1:13" s="40" customFormat="1" x14ac:dyDescent="0.25">
      <c r="A402" s="3"/>
      <c r="B402" s="3"/>
      <c r="C402" s="3"/>
      <c r="D402" s="3"/>
      <c r="E402" s="562"/>
      <c r="F402" s="562"/>
      <c r="G402" s="262"/>
      <c r="H402" s="262"/>
      <c r="I402" s="262"/>
      <c r="J402" s="262"/>
      <c r="K402" s="262"/>
      <c r="L402" s="262"/>
      <c r="M402" s="262"/>
    </row>
    <row r="403" spans="1:13" s="40" customFormat="1" x14ac:dyDescent="0.25">
      <c r="A403" s="3"/>
      <c r="B403" s="3"/>
      <c r="C403" s="3"/>
      <c r="D403" s="3"/>
      <c r="E403" s="562"/>
      <c r="F403" s="562"/>
      <c r="G403" s="262"/>
      <c r="H403" s="262"/>
      <c r="I403" s="262"/>
      <c r="J403" s="262"/>
      <c r="K403" s="262"/>
      <c r="L403" s="262"/>
      <c r="M403" s="262"/>
    </row>
    <row r="404" spans="1:13" s="40" customFormat="1" x14ac:dyDescent="0.25">
      <c r="A404" s="3"/>
      <c r="B404" s="3"/>
      <c r="C404" s="3"/>
      <c r="D404" s="3"/>
      <c r="E404" s="562"/>
      <c r="F404" s="562"/>
      <c r="G404" s="262"/>
      <c r="H404" s="262"/>
      <c r="I404" s="262"/>
      <c r="J404" s="262"/>
      <c r="K404" s="262"/>
      <c r="L404" s="262"/>
      <c r="M404" s="262"/>
    </row>
    <row r="405" spans="1:13" s="40" customFormat="1" x14ac:dyDescent="0.25">
      <c r="A405" s="3"/>
      <c r="B405" s="3"/>
      <c r="C405" s="3"/>
      <c r="D405" s="3"/>
      <c r="E405" s="562"/>
      <c r="F405" s="562"/>
      <c r="G405" s="262"/>
      <c r="H405" s="262"/>
      <c r="I405" s="262"/>
      <c r="J405" s="262"/>
      <c r="K405" s="262"/>
      <c r="L405" s="262"/>
      <c r="M405" s="262"/>
    </row>
    <row r="406" spans="1:13" s="40" customFormat="1" x14ac:dyDescent="0.25">
      <c r="A406" s="3"/>
      <c r="B406" s="3"/>
      <c r="C406" s="3"/>
      <c r="D406" s="3"/>
      <c r="E406" s="562"/>
      <c r="F406" s="562"/>
      <c r="G406" s="262"/>
      <c r="H406" s="262"/>
      <c r="I406" s="262"/>
      <c r="J406" s="262"/>
      <c r="K406" s="262"/>
      <c r="L406" s="262"/>
      <c r="M406" s="262"/>
    </row>
    <row r="407" spans="1:13" s="40" customFormat="1" x14ac:dyDescent="0.25">
      <c r="A407" s="3"/>
      <c r="B407" s="3"/>
      <c r="C407" s="3"/>
      <c r="D407" s="3"/>
      <c r="E407" s="562"/>
      <c r="F407" s="562"/>
      <c r="G407" s="262"/>
      <c r="H407" s="262"/>
      <c r="I407" s="262"/>
      <c r="J407" s="262"/>
      <c r="K407" s="262"/>
      <c r="L407" s="262"/>
      <c r="M407" s="262"/>
    </row>
    <row r="408" spans="1:13" s="40" customFormat="1" x14ac:dyDescent="0.25">
      <c r="A408" s="3"/>
      <c r="B408" s="3"/>
      <c r="C408" s="3"/>
      <c r="D408" s="3"/>
      <c r="E408" s="562"/>
      <c r="F408" s="562"/>
      <c r="G408" s="262"/>
      <c r="H408" s="262"/>
      <c r="I408" s="262"/>
      <c r="J408" s="262"/>
      <c r="K408" s="262"/>
      <c r="L408" s="262"/>
      <c r="M408" s="262"/>
    </row>
    <row r="409" spans="1:13" s="40" customFormat="1" x14ac:dyDescent="0.25">
      <c r="A409" s="3"/>
      <c r="B409" s="3"/>
      <c r="C409" s="3"/>
      <c r="D409" s="3"/>
      <c r="E409" s="562"/>
      <c r="F409" s="562"/>
      <c r="G409" s="262"/>
      <c r="H409" s="262"/>
      <c r="I409" s="262"/>
      <c r="J409" s="262"/>
      <c r="K409" s="262"/>
      <c r="L409" s="262"/>
      <c r="M409" s="262"/>
    </row>
    <row r="410" spans="1:13" s="40" customFormat="1" x14ac:dyDescent="0.25">
      <c r="A410" s="3"/>
      <c r="B410" s="3"/>
      <c r="C410" s="3"/>
      <c r="D410" s="3"/>
      <c r="E410" s="562"/>
      <c r="F410" s="562"/>
      <c r="G410" s="262"/>
      <c r="H410" s="262"/>
      <c r="I410" s="262"/>
      <c r="J410" s="262"/>
      <c r="K410" s="262"/>
      <c r="L410" s="262"/>
      <c r="M410" s="262"/>
    </row>
    <row r="411" spans="1:13" s="40" customFormat="1" x14ac:dyDescent="0.25">
      <c r="A411" s="3"/>
      <c r="B411" s="3"/>
      <c r="C411" s="3"/>
      <c r="D411" s="3"/>
      <c r="E411" s="562"/>
      <c r="F411" s="562"/>
      <c r="G411" s="262"/>
      <c r="H411" s="262"/>
      <c r="I411" s="262"/>
      <c r="J411" s="262"/>
      <c r="K411" s="262"/>
      <c r="L411" s="262"/>
      <c r="M411" s="262"/>
    </row>
    <row r="412" spans="1:13" s="40" customFormat="1" x14ac:dyDescent="0.25">
      <c r="A412" s="3"/>
      <c r="B412" s="3"/>
      <c r="C412" s="3"/>
      <c r="D412" s="3"/>
      <c r="E412" s="562"/>
      <c r="F412" s="562"/>
      <c r="G412" s="262"/>
      <c r="H412" s="262"/>
      <c r="I412" s="262"/>
      <c r="J412" s="262"/>
      <c r="K412" s="262"/>
      <c r="L412" s="262"/>
      <c r="M412" s="262"/>
    </row>
    <row r="413" spans="1:13" s="40" customFormat="1" x14ac:dyDescent="0.25">
      <c r="A413" s="3"/>
      <c r="B413" s="3"/>
      <c r="C413" s="3"/>
      <c r="D413" s="3"/>
      <c r="E413" s="562"/>
      <c r="F413" s="562"/>
      <c r="G413" s="262"/>
      <c r="H413" s="262"/>
      <c r="I413" s="262"/>
      <c r="J413" s="262"/>
      <c r="K413" s="262"/>
      <c r="L413" s="262"/>
      <c r="M413" s="262"/>
    </row>
    <row r="414" spans="1:13" s="40" customFormat="1" x14ac:dyDescent="0.25">
      <c r="A414" s="3"/>
      <c r="B414" s="3"/>
      <c r="C414" s="3"/>
      <c r="D414" s="3"/>
      <c r="E414" s="562"/>
      <c r="F414" s="562"/>
      <c r="G414" s="262"/>
      <c r="H414" s="262"/>
      <c r="I414" s="262"/>
      <c r="J414" s="262"/>
      <c r="K414" s="262"/>
      <c r="L414" s="262"/>
      <c r="M414" s="262"/>
    </row>
    <row r="415" spans="1:13" s="40" customFormat="1" x14ac:dyDescent="0.25">
      <c r="A415" s="3"/>
      <c r="B415" s="3"/>
      <c r="C415" s="3"/>
      <c r="D415" s="3"/>
      <c r="E415" s="562"/>
      <c r="F415" s="562"/>
      <c r="G415" s="262"/>
      <c r="H415" s="262"/>
      <c r="I415" s="262"/>
      <c r="J415" s="262"/>
      <c r="K415" s="262"/>
      <c r="L415" s="262"/>
      <c r="M415" s="262"/>
    </row>
    <row r="416" spans="1:13" s="40" customFormat="1" x14ac:dyDescent="0.25">
      <c r="A416" s="3"/>
      <c r="B416" s="3"/>
      <c r="C416" s="3"/>
      <c r="D416" s="3"/>
      <c r="E416" s="562"/>
      <c r="F416" s="562"/>
      <c r="G416" s="262"/>
      <c r="H416" s="262"/>
      <c r="I416" s="262"/>
      <c r="J416" s="262"/>
      <c r="K416" s="262"/>
      <c r="L416" s="262"/>
      <c r="M416" s="262"/>
    </row>
    <row r="417" spans="1:13" s="40" customFormat="1" x14ac:dyDescent="0.25">
      <c r="A417" s="3"/>
      <c r="B417" s="3"/>
      <c r="C417" s="3"/>
      <c r="D417" s="3"/>
      <c r="E417" s="562"/>
      <c r="F417" s="562"/>
      <c r="G417" s="262"/>
      <c r="H417" s="262"/>
      <c r="I417" s="262"/>
      <c r="J417" s="262"/>
      <c r="K417" s="262"/>
      <c r="L417" s="262"/>
      <c r="M417" s="262"/>
    </row>
    <row r="418" spans="1:13" s="40" customFormat="1" x14ac:dyDescent="0.25">
      <c r="A418" s="3"/>
      <c r="B418" s="3"/>
      <c r="C418" s="3"/>
      <c r="D418" s="3"/>
      <c r="E418" s="562"/>
      <c r="F418" s="562"/>
      <c r="G418" s="262"/>
      <c r="H418" s="262"/>
      <c r="I418" s="262"/>
      <c r="J418" s="262"/>
      <c r="K418" s="262"/>
      <c r="L418" s="262"/>
      <c r="M418" s="262"/>
    </row>
    <row r="419" spans="1:13" s="40" customFormat="1" x14ac:dyDescent="0.25">
      <c r="A419" s="3"/>
      <c r="B419" s="3"/>
      <c r="C419" s="3"/>
      <c r="D419" s="3"/>
      <c r="E419" s="562"/>
      <c r="F419" s="562"/>
      <c r="G419" s="262"/>
      <c r="H419" s="262"/>
      <c r="I419" s="262"/>
      <c r="J419" s="262"/>
      <c r="K419" s="262"/>
      <c r="L419" s="262"/>
      <c r="M419" s="262"/>
    </row>
    <row r="420" spans="1:13" s="40" customFormat="1" x14ac:dyDescent="0.25">
      <c r="A420" s="3"/>
      <c r="B420" s="3"/>
      <c r="C420" s="3"/>
      <c r="D420" s="3"/>
      <c r="E420" s="562"/>
      <c r="F420" s="562"/>
      <c r="G420" s="262"/>
      <c r="H420" s="262"/>
      <c r="I420" s="262"/>
      <c r="J420" s="262"/>
      <c r="K420" s="262"/>
      <c r="L420" s="262"/>
      <c r="M420" s="262"/>
    </row>
    <row r="421" spans="1:13" s="40" customFormat="1" x14ac:dyDescent="0.25">
      <c r="A421" s="3"/>
      <c r="B421" s="3"/>
      <c r="C421" s="3"/>
      <c r="D421" s="3"/>
      <c r="E421" s="562"/>
      <c r="F421" s="562"/>
      <c r="G421" s="262"/>
      <c r="H421" s="262"/>
      <c r="I421" s="262"/>
      <c r="J421" s="262"/>
      <c r="K421" s="262"/>
      <c r="L421" s="262"/>
      <c r="M421" s="262"/>
    </row>
    <row r="422" spans="1:13" s="40" customFormat="1" x14ac:dyDescent="0.25">
      <c r="A422" s="3"/>
      <c r="B422" s="3"/>
      <c r="C422" s="3"/>
      <c r="D422" s="3"/>
      <c r="E422" s="562"/>
      <c r="F422" s="562"/>
      <c r="G422" s="262"/>
      <c r="H422" s="262"/>
      <c r="I422" s="262"/>
      <c r="J422" s="262"/>
      <c r="K422" s="262"/>
      <c r="L422" s="262"/>
      <c r="M422" s="262"/>
    </row>
    <row r="423" spans="1:13" s="40" customFormat="1" x14ac:dyDescent="0.25">
      <c r="A423" s="3"/>
      <c r="B423" s="3"/>
      <c r="C423" s="3"/>
      <c r="D423" s="3"/>
      <c r="E423" s="562"/>
      <c r="F423" s="562"/>
      <c r="G423" s="262"/>
      <c r="H423" s="262"/>
      <c r="I423" s="262"/>
      <c r="J423" s="262"/>
      <c r="K423" s="262"/>
      <c r="L423" s="262"/>
      <c r="M423" s="262"/>
    </row>
    <row r="424" spans="1:13" s="40" customFormat="1" x14ac:dyDescent="0.25">
      <c r="A424" s="3"/>
      <c r="B424" s="3"/>
      <c r="C424" s="3"/>
      <c r="D424" s="3"/>
      <c r="E424" s="562"/>
      <c r="F424" s="562"/>
      <c r="G424" s="262"/>
      <c r="H424" s="262"/>
      <c r="I424" s="262"/>
      <c r="J424" s="262"/>
      <c r="K424" s="262"/>
      <c r="L424" s="262"/>
      <c r="M424" s="262"/>
    </row>
    <row r="425" spans="1:13" s="40" customFormat="1" x14ac:dyDescent="0.25">
      <c r="A425" s="3"/>
      <c r="B425" s="3"/>
      <c r="C425" s="3"/>
      <c r="D425" s="3"/>
      <c r="E425" s="562"/>
      <c r="F425" s="562"/>
      <c r="G425" s="262"/>
      <c r="H425" s="262"/>
      <c r="I425" s="262"/>
      <c r="J425" s="262"/>
      <c r="K425" s="262"/>
      <c r="L425" s="262"/>
      <c r="M425" s="262"/>
    </row>
    <row r="426" spans="1:13" s="40" customFormat="1" x14ac:dyDescent="0.25">
      <c r="A426" s="3"/>
      <c r="B426" s="3"/>
      <c r="C426" s="3"/>
      <c r="D426" s="3"/>
      <c r="E426" s="562"/>
      <c r="F426" s="562"/>
      <c r="G426" s="262"/>
      <c r="H426" s="262"/>
      <c r="I426" s="262"/>
      <c r="J426" s="262"/>
      <c r="K426" s="262"/>
      <c r="L426" s="262"/>
      <c r="M426" s="262"/>
    </row>
    <row r="427" spans="1:13" s="40" customFormat="1" x14ac:dyDescent="0.25">
      <c r="A427" s="3"/>
      <c r="B427" s="3"/>
      <c r="C427" s="3"/>
      <c r="D427" s="3"/>
      <c r="E427" s="562"/>
      <c r="F427" s="562"/>
      <c r="G427" s="262"/>
      <c r="H427" s="262"/>
      <c r="I427" s="262"/>
      <c r="J427" s="262"/>
      <c r="K427" s="262"/>
      <c r="L427" s="262"/>
      <c r="M427" s="262"/>
    </row>
    <row r="428" spans="1:13" s="40" customFormat="1" x14ac:dyDescent="0.25">
      <c r="A428" s="3"/>
      <c r="B428" s="3"/>
      <c r="C428" s="3"/>
      <c r="D428" s="3"/>
      <c r="E428" s="562"/>
      <c r="F428" s="562"/>
      <c r="G428" s="262"/>
      <c r="H428" s="262"/>
      <c r="I428" s="262"/>
      <c r="J428" s="262"/>
      <c r="K428" s="262"/>
      <c r="L428" s="262"/>
      <c r="M428" s="262"/>
    </row>
    <row r="429" spans="1:13" s="40" customFormat="1" x14ac:dyDescent="0.25">
      <c r="A429" s="3"/>
      <c r="B429" s="3"/>
      <c r="C429" s="3"/>
      <c r="D429" s="3"/>
      <c r="E429" s="562"/>
      <c r="F429" s="562"/>
      <c r="G429" s="262"/>
      <c r="H429" s="262"/>
      <c r="I429" s="262"/>
      <c r="J429" s="262"/>
      <c r="K429" s="262"/>
      <c r="L429" s="262"/>
      <c r="M429" s="262"/>
    </row>
    <row r="430" spans="1:13" s="40" customFormat="1" x14ac:dyDescent="0.25">
      <c r="A430" s="3"/>
      <c r="B430" s="3"/>
      <c r="C430" s="3"/>
      <c r="D430" s="3"/>
      <c r="E430" s="562"/>
      <c r="F430" s="562"/>
      <c r="G430" s="262"/>
      <c r="H430" s="262"/>
      <c r="I430" s="262"/>
      <c r="J430" s="262"/>
      <c r="K430" s="262"/>
      <c r="L430" s="262"/>
      <c r="M430" s="262"/>
    </row>
    <row r="431" spans="1:13" s="40" customFormat="1" x14ac:dyDescent="0.25">
      <c r="A431" s="3"/>
      <c r="B431" s="3"/>
      <c r="C431" s="3"/>
      <c r="D431" s="3"/>
      <c r="E431" s="562"/>
      <c r="F431" s="562"/>
      <c r="G431" s="262"/>
      <c r="H431" s="262"/>
      <c r="I431" s="262"/>
      <c r="J431" s="262"/>
      <c r="K431" s="262"/>
      <c r="L431" s="262"/>
      <c r="M431" s="262"/>
    </row>
    <row r="432" spans="1:13" s="40" customFormat="1" x14ac:dyDescent="0.25">
      <c r="A432" s="3"/>
      <c r="B432" s="3"/>
      <c r="C432" s="3"/>
      <c r="D432" s="3"/>
      <c r="E432" s="562"/>
      <c r="F432" s="562"/>
      <c r="G432" s="262"/>
      <c r="H432" s="262"/>
      <c r="I432" s="262"/>
      <c r="J432" s="262"/>
      <c r="K432" s="262"/>
      <c r="L432" s="262"/>
      <c r="M432" s="262"/>
    </row>
    <row r="433" spans="1:13" s="40" customFormat="1" x14ac:dyDescent="0.25">
      <c r="A433" s="3"/>
      <c r="B433" s="3"/>
      <c r="C433" s="3"/>
      <c r="D433" s="3"/>
      <c r="E433" s="562"/>
      <c r="F433" s="562"/>
      <c r="G433" s="262"/>
      <c r="H433" s="262"/>
      <c r="I433" s="262"/>
      <c r="J433" s="262"/>
      <c r="K433" s="262"/>
      <c r="L433" s="262"/>
      <c r="M433" s="262"/>
    </row>
    <row r="434" spans="1:13" s="40" customFormat="1" x14ac:dyDescent="0.25">
      <c r="A434" s="3"/>
      <c r="B434" s="3"/>
      <c r="C434" s="3"/>
      <c r="D434" s="3"/>
      <c r="E434" s="562"/>
      <c r="F434" s="562"/>
      <c r="G434" s="262"/>
      <c r="H434" s="262"/>
      <c r="I434" s="262"/>
      <c r="J434" s="262"/>
      <c r="K434" s="262"/>
      <c r="L434" s="262"/>
      <c r="M434" s="262"/>
    </row>
    <row r="435" spans="1:13" s="40" customFormat="1" x14ac:dyDescent="0.25">
      <c r="A435" s="3"/>
      <c r="B435" s="3"/>
      <c r="C435" s="3"/>
      <c r="D435" s="3"/>
      <c r="E435" s="562"/>
      <c r="F435" s="562"/>
      <c r="G435" s="262"/>
      <c r="H435" s="262"/>
      <c r="I435" s="262"/>
      <c r="J435" s="262"/>
      <c r="K435" s="262"/>
      <c r="L435" s="262"/>
      <c r="M435" s="262"/>
    </row>
    <row r="436" spans="1:13" s="40" customFormat="1" x14ac:dyDescent="0.25">
      <c r="A436" s="3"/>
      <c r="B436" s="3"/>
      <c r="C436" s="3"/>
      <c r="D436" s="3"/>
      <c r="E436" s="562"/>
      <c r="F436" s="562"/>
      <c r="G436" s="262"/>
      <c r="H436" s="262"/>
      <c r="I436" s="262"/>
      <c r="J436" s="262"/>
      <c r="K436" s="262"/>
      <c r="L436" s="262"/>
      <c r="M436" s="262"/>
    </row>
    <row r="437" spans="1:13" s="40" customFormat="1" x14ac:dyDescent="0.25">
      <c r="A437" s="3"/>
      <c r="B437" s="3"/>
      <c r="C437" s="3"/>
      <c r="D437" s="3"/>
      <c r="E437" s="562"/>
      <c r="F437" s="562"/>
      <c r="G437" s="262"/>
      <c r="H437" s="262"/>
      <c r="I437" s="262"/>
      <c r="J437" s="262"/>
      <c r="K437" s="262"/>
      <c r="L437" s="262"/>
      <c r="M437" s="262"/>
    </row>
    <row r="438" spans="1:13" s="40" customFormat="1" x14ac:dyDescent="0.25">
      <c r="A438" s="3"/>
      <c r="B438" s="3"/>
      <c r="C438" s="3"/>
      <c r="D438" s="3"/>
      <c r="E438" s="562"/>
      <c r="F438" s="562"/>
      <c r="G438" s="262"/>
      <c r="H438" s="262"/>
      <c r="I438" s="262"/>
      <c r="J438" s="262"/>
      <c r="K438" s="262"/>
      <c r="L438" s="262"/>
      <c r="M438" s="262"/>
    </row>
    <row r="439" spans="1:13" s="40" customFormat="1" x14ac:dyDescent="0.25">
      <c r="A439" s="3"/>
      <c r="B439" s="3"/>
      <c r="C439" s="3"/>
      <c r="D439" s="3"/>
      <c r="E439" s="562"/>
      <c r="F439" s="562"/>
      <c r="G439" s="262"/>
      <c r="H439" s="262"/>
      <c r="I439" s="262"/>
      <c r="J439" s="262"/>
      <c r="K439" s="262"/>
      <c r="L439" s="262"/>
      <c r="M439" s="262"/>
    </row>
    <row r="440" spans="1:13" s="40" customFormat="1" x14ac:dyDescent="0.25">
      <c r="A440" s="3"/>
      <c r="B440" s="3"/>
      <c r="C440" s="3"/>
      <c r="D440" s="3"/>
      <c r="E440" s="562"/>
      <c r="F440" s="562"/>
      <c r="G440" s="262"/>
      <c r="H440" s="262"/>
      <c r="I440" s="262"/>
      <c r="J440" s="262"/>
      <c r="K440" s="262"/>
      <c r="L440" s="262"/>
      <c r="M440" s="262"/>
    </row>
    <row r="441" spans="1:13" s="40" customFormat="1" x14ac:dyDescent="0.25">
      <c r="A441" s="3"/>
      <c r="B441" s="3"/>
      <c r="C441" s="3"/>
      <c r="D441" s="3"/>
      <c r="E441" s="562"/>
      <c r="F441" s="562"/>
      <c r="G441" s="262"/>
      <c r="H441" s="262"/>
      <c r="I441" s="262"/>
      <c r="J441" s="262"/>
      <c r="K441" s="262"/>
      <c r="L441" s="262"/>
      <c r="M441" s="262"/>
    </row>
    <row r="442" spans="1:13" s="40" customFormat="1" x14ac:dyDescent="0.25">
      <c r="A442" s="3"/>
      <c r="B442" s="3"/>
      <c r="C442" s="3"/>
      <c r="D442" s="3"/>
      <c r="E442" s="562"/>
      <c r="F442" s="562"/>
      <c r="G442" s="262"/>
      <c r="H442" s="262"/>
      <c r="I442" s="262"/>
      <c r="J442" s="262"/>
      <c r="K442" s="262"/>
      <c r="L442" s="262"/>
      <c r="M442" s="262"/>
    </row>
    <row r="443" spans="1:13" s="40" customFormat="1" x14ac:dyDescent="0.25">
      <c r="A443" s="3"/>
      <c r="B443" s="3"/>
      <c r="C443" s="3"/>
      <c r="D443" s="3"/>
      <c r="E443" s="562"/>
      <c r="F443" s="562"/>
      <c r="G443" s="262"/>
      <c r="H443" s="262"/>
      <c r="I443" s="262"/>
      <c r="J443" s="262"/>
      <c r="K443" s="262"/>
      <c r="L443" s="262"/>
      <c r="M443" s="262"/>
    </row>
    <row r="444" spans="1:13" s="40" customFormat="1" x14ac:dyDescent="0.25">
      <c r="A444" s="3"/>
      <c r="B444" s="3"/>
      <c r="C444" s="3"/>
      <c r="D444" s="3"/>
      <c r="E444" s="562"/>
      <c r="F444" s="562"/>
      <c r="G444" s="262"/>
      <c r="H444" s="262"/>
      <c r="I444" s="262"/>
      <c r="J444" s="262"/>
      <c r="K444" s="262"/>
      <c r="L444" s="262"/>
      <c r="M444" s="262"/>
    </row>
    <row r="445" spans="1:13" s="40" customFormat="1" x14ac:dyDescent="0.25">
      <c r="A445" s="3"/>
      <c r="B445" s="3"/>
      <c r="C445" s="3"/>
      <c r="D445" s="3"/>
      <c r="E445" s="562"/>
      <c r="F445" s="562"/>
      <c r="G445" s="262"/>
      <c r="H445" s="262"/>
      <c r="I445" s="262"/>
      <c r="J445" s="262"/>
      <c r="K445" s="262"/>
      <c r="L445" s="262"/>
      <c r="M445" s="262"/>
    </row>
    <row r="446" spans="1:13" s="40" customFormat="1" x14ac:dyDescent="0.25">
      <c r="A446" s="3"/>
      <c r="B446" s="3"/>
      <c r="C446" s="3"/>
      <c r="D446" s="3"/>
      <c r="E446" s="562"/>
      <c r="F446" s="562"/>
      <c r="G446" s="262"/>
      <c r="H446" s="262"/>
      <c r="I446" s="262"/>
      <c r="J446" s="262"/>
      <c r="K446" s="262"/>
      <c r="L446" s="262"/>
      <c r="M446" s="262"/>
    </row>
    <row r="447" spans="1:13" s="40" customFormat="1" x14ac:dyDescent="0.25">
      <c r="A447" s="3"/>
      <c r="B447" s="3"/>
      <c r="C447" s="3"/>
      <c r="D447" s="3"/>
      <c r="E447" s="562"/>
      <c r="F447" s="562"/>
      <c r="G447" s="262"/>
      <c r="H447" s="262"/>
      <c r="I447" s="262"/>
      <c r="J447" s="262"/>
      <c r="K447" s="262"/>
      <c r="L447" s="262"/>
      <c r="M447" s="262"/>
    </row>
    <row r="448" spans="1:13" s="40" customFormat="1" x14ac:dyDescent="0.25">
      <c r="A448" s="3"/>
      <c r="B448" s="3"/>
      <c r="C448" s="3"/>
      <c r="D448" s="3"/>
      <c r="E448" s="562"/>
      <c r="F448" s="562"/>
      <c r="G448" s="262"/>
      <c r="H448" s="262"/>
      <c r="I448" s="262"/>
      <c r="J448" s="262"/>
      <c r="K448" s="262"/>
      <c r="L448" s="262"/>
      <c r="M448" s="262"/>
    </row>
    <row r="449" spans="1:13" s="40" customFormat="1" x14ac:dyDescent="0.25">
      <c r="A449" s="3"/>
      <c r="B449" s="3"/>
      <c r="C449" s="3"/>
      <c r="D449" s="3"/>
      <c r="E449" s="562"/>
      <c r="F449" s="562"/>
      <c r="G449" s="262"/>
      <c r="H449" s="262"/>
      <c r="I449" s="262"/>
      <c r="J449" s="262"/>
      <c r="K449" s="262"/>
      <c r="L449" s="262"/>
      <c r="M449" s="262"/>
    </row>
    <row r="450" spans="1:13" s="40" customFormat="1" x14ac:dyDescent="0.25">
      <c r="A450" s="3"/>
      <c r="B450" s="3"/>
      <c r="C450" s="3"/>
      <c r="D450" s="3"/>
      <c r="E450" s="562"/>
      <c r="F450" s="562"/>
      <c r="G450" s="262"/>
      <c r="H450" s="262"/>
      <c r="I450" s="262"/>
      <c r="J450" s="262"/>
      <c r="K450" s="262"/>
      <c r="L450" s="262"/>
      <c r="M450" s="262"/>
    </row>
    <row r="451" spans="1:13" s="40" customFormat="1" x14ac:dyDescent="0.25">
      <c r="A451" s="3"/>
      <c r="B451" s="3"/>
      <c r="C451" s="3"/>
      <c r="D451" s="3"/>
      <c r="E451" s="562"/>
      <c r="F451" s="562"/>
      <c r="G451" s="262"/>
      <c r="H451" s="262"/>
      <c r="I451" s="262"/>
      <c r="J451" s="262"/>
      <c r="K451" s="262"/>
      <c r="L451" s="262"/>
      <c r="M451" s="262"/>
    </row>
    <row r="452" spans="1:13" s="40" customFormat="1" x14ac:dyDescent="0.25">
      <c r="A452" s="3"/>
      <c r="B452" s="3"/>
      <c r="C452" s="3"/>
      <c r="D452" s="3"/>
      <c r="E452" s="562"/>
      <c r="F452" s="562"/>
      <c r="G452" s="262"/>
      <c r="H452" s="262"/>
      <c r="I452" s="262"/>
      <c r="J452" s="262"/>
      <c r="K452" s="262"/>
      <c r="L452" s="262"/>
      <c r="M452" s="262"/>
    </row>
    <row r="453" spans="1:13" s="40" customFormat="1" x14ac:dyDescent="0.25">
      <c r="A453" s="3"/>
      <c r="B453" s="3"/>
      <c r="C453" s="3"/>
      <c r="D453" s="3"/>
      <c r="E453" s="562"/>
      <c r="F453" s="562"/>
      <c r="G453" s="262"/>
      <c r="H453" s="262"/>
      <c r="I453" s="262"/>
      <c r="J453" s="262"/>
      <c r="K453" s="262"/>
      <c r="L453" s="262"/>
      <c r="M453" s="262"/>
    </row>
    <row r="454" spans="1:13" s="40" customFormat="1" x14ac:dyDescent="0.25">
      <c r="A454" s="3"/>
      <c r="B454" s="3"/>
      <c r="C454" s="3"/>
      <c r="D454" s="3"/>
      <c r="E454" s="562"/>
      <c r="F454" s="562"/>
      <c r="G454" s="262"/>
      <c r="H454" s="262"/>
      <c r="I454" s="262"/>
      <c r="J454" s="262"/>
      <c r="K454" s="262"/>
      <c r="L454" s="262"/>
      <c r="M454" s="262"/>
    </row>
    <row r="455" spans="1:13" s="40" customFormat="1" x14ac:dyDescent="0.25">
      <c r="A455" s="3"/>
      <c r="B455" s="3"/>
      <c r="C455" s="3"/>
      <c r="D455" s="3"/>
      <c r="E455" s="562"/>
      <c r="F455" s="562"/>
      <c r="G455" s="262"/>
      <c r="H455" s="262"/>
      <c r="I455" s="262"/>
      <c r="J455" s="262"/>
      <c r="K455" s="262"/>
      <c r="L455" s="262"/>
      <c r="M455" s="262"/>
    </row>
    <row r="456" spans="1:13" s="40" customFormat="1" x14ac:dyDescent="0.25">
      <c r="A456" s="3"/>
      <c r="B456" s="3"/>
      <c r="C456" s="3"/>
      <c r="D456" s="3"/>
      <c r="E456" s="562"/>
      <c r="F456" s="562"/>
      <c r="G456" s="262"/>
      <c r="H456" s="262"/>
      <c r="I456" s="262"/>
      <c r="J456" s="262"/>
      <c r="K456" s="262"/>
      <c r="L456" s="262"/>
      <c r="M456" s="262"/>
    </row>
    <row r="457" spans="1:13" s="40" customFormat="1" x14ac:dyDescent="0.25">
      <c r="A457" s="3"/>
      <c r="B457" s="3"/>
      <c r="C457" s="3"/>
      <c r="D457" s="3"/>
      <c r="E457" s="562"/>
      <c r="F457" s="562"/>
      <c r="G457" s="262"/>
      <c r="H457" s="262"/>
      <c r="I457" s="262"/>
      <c r="J457" s="262"/>
      <c r="K457" s="262"/>
      <c r="L457" s="262"/>
      <c r="M457" s="262"/>
    </row>
    <row r="458" spans="1:13" s="40" customFormat="1" x14ac:dyDescent="0.25">
      <c r="A458" s="3"/>
      <c r="B458" s="3"/>
      <c r="C458" s="3"/>
      <c r="D458" s="3"/>
      <c r="E458" s="562"/>
      <c r="F458" s="562"/>
      <c r="G458" s="262"/>
      <c r="H458" s="262"/>
      <c r="I458" s="262"/>
      <c r="J458" s="262"/>
      <c r="K458" s="262"/>
      <c r="L458" s="262"/>
      <c r="M458" s="262"/>
    </row>
    <row r="459" spans="1:13" s="40" customFormat="1" x14ac:dyDescent="0.25">
      <c r="A459" s="3"/>
      <c r="B459" s="3"/>
      <c r="C459" s="3"/>
      <c r="D459" s="3"/>
      <c r="E459" s="562"/>
      <c r="F459" s="562"/>
      <c r="G459" s="262"/>
      <c r="H459" s="262"/>
      <c r="I459" s="262"/>
      <c r="J459" s="262"/>
      <c r="K459" s="262"/>
      <c r="L459" s="262"/>
      <c r="M459" s="262"/>
    </row>
    <row r="460" spans="1:13" s="40" customFormat="1" x14ac:dyDescent="0.25">
      <c r="A460" s="3"/>
      <c r="B460" s="3"/>
      <c r="C460" s="3"/>
      <c r="D460" s="3"/>
      <c r="E460" s="562"/>
      <c r="F460" s="562"/>
      <c r="G460" s="262"/>
      <c r="H460" s="262"/>
      <c r="I460" s="262"/>
      <c r="J460" s="262"/>
      <c r="K460" s="262"/>
      <c r="L460" s="262"/>
      <c r="M460" s="262"/>
    </row>
    <row r="461" spans="1:13" s="40" customFormat="1" x14ac:dyDescent="0.25">
      <c r="A461" s="3"/>
      <c r="B461" s="3"/>
      <c r="C461" s="3"/>
      <c r="D461" s="3"/>
      <c r="E461" s="562"/>
      <c r="F461" s="562"/>
      <c r="G461" s="262"/>
      <c r="H461" s="262"/>
      <c r="I461" s="262"/>
      <c r="J461" s="262"/>
      <c r="K461" s="262"/>
      <c r="L461" s="262"/>
      <c r="M461" s="262"/>
    </row>
    <row r="462" spans="1:13" s="40" customFormat="1" x14ac:dyDescent="0.25">
      <c r="A462" s="3"/>
      <c r="B462" s="3"/>
      <c r="C462" s="3"/>
      <c r="D462" s="3"/>
      <c r="E462" s="562"/>
      <c r="F462" s="562"/>
      <c r="G462" s="262"/>
      <c r="H462" s="262"/>
      <c r="I462" s="262"/>
      <c r="J462" s="262"/>
      <c r="K462" s="262"/>
      <c r="L462" s="262"/>
      <c r="M462" s="262"/>
    </row>
    <row r="463" spans="1:13" s="40" customFormat="1" x14ac:dyDescent="0.25">
      <c r="A463" s="3"/>
      <c r="B463" s="3"/>
      <c r="C463" s="3"/>
      <c r="D463" s="3"/>
      <c r="E463" s="562"/>
      <c r="F463" s="562"/>
      <c r="G463" s="262"/>
      <c r="H463" s="262"/>
      <c r="I463" s="262"/>
      <c r="J463" s="262"/>
      <c r="K463" s="262"/>
      <c r="L463" s="262"/>
      <c r="M463" s="262"/>
    </row>
    <row r="464" spans="1:13" s="40" customFormat="1" x14ac:dyDescent="0.25">
      <c r="A464" s="3"/>
      <c r="B464" s="3"/>
      <c r="C464" s="3"/>
      <c r="D464" s="3"/>
      <c r="E464" s="562"/>
      <c r="F464" s="562"/>
      <c r="G464" s="262"/>
      <c r="H464" s="262"/>
      <c r="I464" s="262"/>
      <c r="J464" s="262"/>
      <c r="K464" s="262"/>
      <c r="L464" s="262"/>
      <c r="M464" s="262"/>
    </row>
    <row r="465" spans="1:13" s="40" customFormat="1" x14ac:dyDescent="0.25">
      <c r="A465" s="3"/>
      <c r="B465" s="3"/>
      <c r="C465" s="3"/>
      <c r="D465" s="3"/>
      <c r="E465" s="562"/>
      <c r="F465" s="562"/>
      <c r="G465" s="262"/>
      <c r="H465" s="262"/>
      <c r="I465" s="262"/>
      <c r="J465" s="262"/>
      <c r="K465" s="262"/>
      <c r="L465" s="262"/>
      <c r="M465" s="262"/>
    </row>
    <row r="466" spans="1:13" s="40" customFormat="1" x14ac:dyDescent="0.25">
      <c r="A466" s="3"/>
      <c r="B466" s="3"/>
      <c r="C466" s="3"/>
      <c r="D466" s="3"/>
      <c r="E466" s="562"/>
      <c r="F466" s="562"/>
      <c r="G466" s="262"/>
      <c r="H466" s="262"/>
      <c r="I466" s="262"/>
      <c r="J466" s="262"/>
      <c r="K466" s="262"/>
      <c r="L466" s="262"/>
      <c r="M466" s="262"/>
    </row>
    <row r="467" spans="1:13" s="40" customFormat="1" x14ac:dyDescent="0.25">
      <c r="A467" s="3"/>
      <c r="B467" s="3"/>
      <c r="C467" s="3"/>
      <c r="D467" s="3"/>
      <c r="E467" s="562"/>
      <c r="F467" s="562"/>
      <c r="G467" s="262"/>
      <c r="H467" s="262"/>
      <c r="I467" s="262"/>
      <c r="J467" s="262"/>
      <c r="K467" s="262"/>
      <c r="L467" s="262"/>
      <c r="M467" s="262"/>
    </row>
    <row r="468" spans="1:13" s="40" customFormat="1" x14ac:dyDescent="0.25">
      <c r="A468" s="3"/>
      <c r="B468" s="3"/>
      <c r="C468" s="3"/>
      <c r="D468" s="3"/>
      <c r="E468" s="562"/>
      <c r="F468" s="562"/>
      <c r="G468" s="262"/>
      <c r="H468" s="262"/>
      <c r="I468" s="262"/>
      <c r="J468" s="262"/>
      <c r="K468" s="262"/>
      <c r="L468" s="262"/>
      <c r="M468" s="262"/>
    </row>
    <row r="469" spans="1:13" s="40" customFormat="1" x14ac:dyDescent="0.25">
      <c r="A469" s="3"/>
      <c r="B469" s="3"/>
      <c r="C469" s="3"/>
      <c r="D469" s="3"/>
      <c r="E469" s="562"/>
      <c r="F469" s="562"/>
      <c r="G469" s="262"/>
      <c r="H469" s="262"/>
      <c r="I469" s="262"/>
      <c r="J469" s="262"/>
      <c r="K469" s="262"/>
      <c r="L469" s="262"/>
      <c r="M469" s="262"/>
    </row>
    <row r="470" spans="1:13" s="40" customFormat="1" x14ac:dyDescent="0.25">
      <c r="A470" s="3"/>
      <c r="B470" s="3"/>
      <c r="C470" s="3"/>
      <c r="D470" s="3"/>
      <c r="E470" s="562"/>
      <c r="F470" s="562"/>
      <c r="G470" s="262"/>
      <c r="H470" s="262"/>
      <c r="I470" s="262"/>
      <c r="J470" s="262"/>
      <c r="K470" s="262"/>
      <c r="L470" s="262"/>
      <c r="M470" s="262"/>
    </row>
    <row r="471" spans="1:13" s="40" customFormat="1" x14ac:dyDescent="0.25">
      <c r="A471" s="3"/>
      <c r="B471" s="3"/>
      <c r="C471" s="3"/>
      <c r="D471" s="3"/>
      <c r="E471" s="562"/>
      <c r="F471" s="562"/>
      <c r="G471" s="262"/>
      <c r="H471" s="262"/>
      <c r="I471" s="262"/>
      <c r="J471" s="262"/>
      <c r="K471" s="262"/>
      <c r="L471" s="262"/>
      <c r="M471" s="262"/>
    </row>
    <row r="472" spans="1:13" s="40" customFormat="1" x14ac:dyDescent="0.25">
      <c r="A472" s="3"/>
      <c r="B472" s="3"/>
      <c r="C472" s="3"/>
      <c r="D472" s="3"/>
      <c r="E472" s="562"/>
      <c r="F472" s="562"/>
      <c r="G472" s="262"/>
      <c r="H472" s="262"/>
      <c r="I472" s="262"/>
      <c r="J472" s="262"/>
      <c r="K472" s="262"/>
      <c r="L472" s="262"/>
      <c r="M472" s="262"/>
    </row>
    <row r="473" spans="1:13" s="40" customFormat="1" x14ac:dyDescent="0.25">
      <c r="A473" s="3"/>
      <c r="B473" s="3"/>
      <c r="C473" s="3"/>
      <c r="D473" s="3"/>
      <c r="E473" s="562"/>
      <c r="F473" s="562"/>
      <c r="G473" s="262"/>
      <c r="H473" s="262"/>
      <c r="I473" s="262"/>
      <c r="J473" s="262"/>
      <c r="K473" s="262"/>
      <c r="L473" s="262"/>
      <c r="M473" s="262"/>
    </row>
    <row r="474" spans="1:13" s="40" customFormat="1" x14ac:dyDescent="0.25">
      <c r="A474" s="3"/>
      <c r="B474" s="3"/>
      <c r="C474" s="3"/>
      <c r="D474" s="3"/>
      <c r="E474" s="562"/>
      <c r="F474" s="562"/>
      <c r="G474" s="262"/>
      <c r="H474" s="262"/>
      <c r="I474" s="262"/>
      <c r="J474" s="262"/>
      <c r="K474" s="262"/>
      <c r="L474" s="262"/>
      <c r="M474" s="262"/>
    </row>
    <row r="475" spans="1:13" s="40" customFormat="1" x14ac:dyDescent="0.25">
      <c r="A475" s="3"/>
      <c r="B475" s="3"/>
      <c r="C475" s="3"/>
      <c r="D475" s="3"/>
      <c r="E475" s="562"/>
      <c r="F475" s="562"/>
      <c r="G475" s="262"/>
      <c r="H475" s="262"/>
      <c r="I475" s="262"/>
      <c r="J475" s="262"/>
      <c r="K475" s="262"/>
      <c r="L475" s="262"/>
      <c r="M475" s="262"/>
    </row>
    <row r="476" spans="1:13" s="40" customFormat="1" x14ac:dyDescent="0.25">
      <c r="A476" s="3"/>
      <c r="B476" s="3"/>
      <c r="C476" s="3"/>
      <c r="D476" s="3"/>
      <c r="E476" s="562"/>
      <c r="F476" s="562"/>
      <c r="G476" s="262"/>
      <c r="H476" s="262"/>
      <c r="I476" s="262"/>
      <c r="J476" s="262"/>
      <c r="K476" s="262"/>
      <c r="L476" s="262"/>
      <c r="M476" s="262"/>
    </row>
    <row r="477" spans="1:13" s="40" customFormat="1" x14ac:dyDescent="0.25">
      <c r="A477" s="3"/>
      <c r="B477" s="3"/>
      <c r="C477" s="3"/>
      <c r="D477" s="3"/>
      <c r="E477" s="562"/>
      <c r="F477" s="562"/>
      <c r="G477" s="262"/>
      <c r="H477" s="262"/>
      <c r="I477" s="262"/>
      <c r="J477" s="262"/>
      <c r="K477" s="262"/>
      <c r="L477" s="262"/>
      <c r="M477" s="262"/>
    </row>
    <row r="478" spans="1:13" s="40" customFormat="1" x14ac:dyDescent="0.25">
      <c r="A478" s="3"/>
      <c r="B478" s="3"/>
      <c r="C478" s="3"/>
      <c r="D478" s="3"/>
      <c r="E478" s="562"/>
      <c r="F478" s="562"/>
      <c r="G478" s="262"/>
      <c r="H478" s="262"/>
      <c r="I478" s="262"/>
      <c r="J478" s="262"/>
      <c r="K478" s="262"/>
      <c r="L478" s="262"/>
      <c r="M478" s="262"/>
    </row>
    <row r="479" spans="1:13" s="40" customFormat="1" x14ac:dyDescent="0.25">
      <c r="A479" s="3"/>
      <c r="B479" s="3"/>
      <c r="C479" s="3"/>
      <c r="D479" s="3"/>
      <c r="E479" s="562"/>
      <c r="F479" s="562"/>
      <c r="G479" s="262"/>
      <c r="H479" s="262"/>
      <c r="I479" s="262"/>
      <c r="J479" s="262"/>
      <c r="K479" s="262"/>
      <c r="L479" s="262"/>
      <c r="M479" s="262"/>
    </row>
    <row r="480" spans="1:13" s="40" customFormat="1" x14ac:dyDescent="0.25">
      <c r="A480" s="3"/>
      <c r="B480" s="3"/>
      <c r="C480" s="3"/>
      <c r="D480" s="3"/>
      <c r="E480" s="562"/>
      <c r="F480" s="562"/>
      <c r="G480" s="262"/>
      <c r="H480" s="262"/>
      <c r="I480" s="262"/>
      <c r="J480" s="262"/>
      <c r="K480" s="262"/>
      <c r="L480" s="262"/>
      <c r="M480" s="262"/>
    </row>
    <row r="481" spans="1:13" s="40" customFormat="1" x14ac:dyDescent="0.25">
      <c r="A481" s="3"/>
      <c r="B481" s="3"/>
      <c r="C481" s="3"/>
      <c r="D481" s="3"/>
      <c r="E481" s="562"/>
      <c r="F481" s="562"/>
      <c r="G481" s="262"/>
      <c r="H481" s="262"/>
      <c r="I481" s="262"/>
      <c r="J481" s="262"/>
      <c r="K481" s="262"/>
      <c r="L481" s="262"/>
      <c r="M481" s="262"/>
    </row>
    <row r="482" spans="1:13" s="40" customFormat="1" x14ac:dyDescent="0.25">
      <c r="A482" s="3"/>
      <c r="B482" s="3"/>
      <c r="C482" s="3"/>
      <c r="D482" s="3"/>
      <c r="E482" s="562"/>
      <c r="F482" s="562"/>
      <c r="G482" s="262"/>
      <c r="H482" s="262"/>
      <c r="I482" s="262"/>
      <c r="J482" s="262"/>
      <c r="K482" s="262"/>
      <c r="L482" s="262"/>
      <c r="M482" s="262"/>
    </row>
    <row r="483" spans="1:13" s="40" customFormat="1" x14ac:dyDescent="0.25">
      <c r="A483" s="3"/>
      <c r="B483" s="3"/>
      <c r="C483" s="3"/>
      <c r="D483" s="3"/>
      <c r="E483" s="562"/>
      <c r="F483" s="562"/>
      <c r="G483" s="262"/>
      <c r="H483" s="262"/>
      <c r="I483" s="262"/>
      <c r="J483" s="262"/>
      <c r="K483" s="262"/>
      <c r="L483" s="262"/>
      <c r="M483" s="262"/>
    </row>
    <row r="484" spans="1:13" s="40" customFormat="1" x14ac:dyDescent="0.25">
      <c r="A484" s="3"/>
      <c r="B484" s="3"/>
      <c r="C484" s="3"/>
      <c r="D484" s="3"/>
      <c r="E484" s="562"/>
      <c r="F484" s="562"/>
      <c r="G484" s="262"/>
      <c r="H484" s="262"/>
      <c r="I484" s="262"/>
      <c r="J484" s="262"/>
      <c r="K484" s="262"/>
      <c r="L484" s="262"/>
      <c r="M484" s="262"/>
    </row>
    <row r="485" spans="1:13" s="40" customFormat="1" x14ac:dyDescent="0.25">
      <c r="A485" s="3"/>
      <c r="B485" s="3"/>
      <c r="C485" s="3"/>
      <c r="D485" s="3"/>
      <c r="E485" s="562"/>
      <c r="F485" s="562"/>
      <c r="G485" s="262"/>
      <c r="H485" s="262"/>
      <c r="I485" s="262"/>
      <c r="J485" s="262"/>
      <c r="K485" s="262"/>
      <c r="L485" s="262"/>
      <c r="M485" s="262"/>
    </row>
    <row r="486" spans="1:13" s="40" customFormat="1" x14ac:dyDescent="0.25">
      <c r="A486" s="3"/>
      <c r="B486" s="3"/>
      <c r="C486" s="3"/>
      <c r="D486" s="3"/>
      <c r="E486" s="562"/>
      <c r="F486" s="562"/>
      <c r="G486" s="262"/>
      <c r="H486" s="262"/>
      <c r="I486" s="262"/>
      <c r="J486" s="262"/>
      <c r="K486" s="262"/>
      <c r="L486" s="262"/>
      <c r="M486" s="262"/>
    </row>
    <row r="487" spans="1:13" s="40" customFormat="1" x14ac:dyDescent="0.25">
      <c r="A487" s="3"/>
      <c r="B487" s="3"/>
      <c r="C487" s="3"/>
      <c r="D487" s="3"/>
      <c r="E487" s="562"/>
      <c r="F487" s="562"/>
      <c r="G487" s="262"/>
      <c r="H487" s="262"/>
      <c r="I487" s="262"/>
      <c r="J487" s="262"/>
      <c r="K487" s="262"/>
      <c r="L487" s="262"/>
      <c r="M487" s="262"/>
    </row>
    <row r="488" spans="1:13" s="40" customFormat="1" x14ac:dyDescent="0.25">
      <c r="A488" s="3"/>
      <c r="B488" s="3"/>
      <c r="C488" s="3"/>
      <c r="D488" s="3"/>
      <c r="E488" s="562"/>
      <c r="F488" s="562"/>
      <c r="G488" s="262"/>
      <c r="H488" s="262"/>
      <c r="I488" s="262"/>
      <c r="J488" s="262"/>
      <c r="K488" s="262"/>
      <c r="L488" s="262"/>
      <c r="M488" s="262"/>
    </row>
    <row r="489" spans="1:13" s="40" customFormat="1" x14ac:dyDescent="0.25">
      <c r="A489" s="3"/>
      <c r="B489" s="3"/>
      <c r="C489" s="3"/>
      <c r="D489" s="3"/>
      <c r="E489" s="562"/>
      <c r="F489" s="562"/>
      <c r="G489" s="262"/>
      <c r="H489" s="262"/>
      <c r="I489" s="262"/>
      <c r="J489" s="262"/>
      <c r="K489" s="262"/>
      <c r="L489" s="262"/>
      <c r="M489" s="262"/>
    </row>
    <row r="490" spans="1:13" s="40" customFormat="1" x14ac:dyDescent="0.25">
      <c r="A490" s="3"/>
      <c r="B490" s="3"/>
      <c r="C490" s="3"/>
      <c r="D490" s="3"/>
      <c r="E490" s="562"/>
      <c r="F490" s="562"/>
      <c r="G490" s="262"/>
      <c r="H490" s="262"/>
      <c r="I490" s="262"/>
      <c r="J490" s="262"/>
      <c r="K490" s="262"/>
      <c r="L490" s="262"/>
      <c r="M490" s="262"/>
    </row>
    <row r="491" spans="1:13" s="40" customFormat="1" x14ac:dyDescent="0.25">
      <c r="A491" s="3"/>
      <c r="B491" s="3"/>
      <c r="C491" s="3"/>
      <c r="D491" s="3"/>
      <c r="E491" s="562"/>
      <c r="F491" s="562"/>
      <c r="G491" s="262"/>
      <c r="H491" s="262"/>
      <c r="I491" s="262"/>
      <c r="J491" s="262"/>
      <c r="K491" s="262"/>
      <c r="L491" s="262"/>
      <c r="M491" s="262"/>
    </row>
    <row r="492" spans="1:13" s="40" customFormat="1" x14ac:dyDescent="0.25">
      <c r="A492" s="3"/>
      <c r="B492" s="3"/>
      <c r="C492" s="3"/>
      <c r="D492" s="3"/>
      <c r="E492" s="562"/>
      <c r="F492" s="562"/>
      <c r="G492" s="262"/>
      <c r="H492" s="262"/>
      <c r="I492" s="262"/>
      <c r="J492" s="262"/>
      <c r="K492" s="262"/>
      <c r="L492" s="262"/>
      <c r="M492" s="262"/>
    </row>
    <row r="493" spans="1:13" s="40" customFormat="1" x14ac:dyDescent="0.25">
      <c r="A493" s="3"/>
      <c r="B493" s="3"/>
      <c r="C493" s="3"/>
      <c r="D493" s="3"/>
      <c r="E493" s="562"/>
      <c r="F493" s="562"/>
      <c r="G493" s="262"/>
      <c r="H493" s="262"/>
      <c r="I493" s="262"/>
      <c r="J493" s="262"/>
      <c r="K493" s="262"/>
      <c r="L493" s="262"/>
      <c r="M493" s="262"/>
    </row>
    <row r="494" spans="1:13" s="40" customFormat="1" x14ac:dyDescent="0.25">
      <c r="A494" s="3"/>
      <c r="B494" s="3"/>
      <c r="C494" s="3"/>
      <c r="D494" s="3"/>
      <c r="E494" s="562"/>
      <c r="F494" s="562"/>
      <c r="G494" s="262"/>
      <c r="H494" s="262"/>
      <c r="I494" s="262"/>
      <c r="J494" s="262"/>
      <c r="K494" s="262"/>
      <c r="L494" s="262"/>
      <c r="M494" s="262"/>
    </row>
    <row r="495" spans="1:13" s="40" customFormat="1" x14ac:dyDescent="0.25">
      <c r="A495" s="3"/>
      <c r="B495" s="3"/>
      <c r="C495" s="3"/>
      <c r="D495" s="3"/>
      <c r="E495" s="562"/>
      <c r="F495" s="562"/>
      <c r="G495" s="262"/>
      <c r="H495" s="262"/>
      <c r="I495" s="262"/>
      <c r="J495" s="262"/>
      <c r="K495" s="262"/>
      <c r="L495" s="262"/>
      <c r="M495" s="262"/>
    </row>
    <row r="496" spans="1:13" s="40" customFormat="1" x14ac:dyDescent="0.25">
      <c r="A496" s="3"/>
      <c r="B496" s="3"/>
      <c r="C496" s="3"/>
      <c r="D496" s="3"/>
      <c r="E496" s="562"/>
      <c r="F496" s="562"/>
      <c r="G496" s="262"/>
      <c r="H496" s="262"/>
      <c r="I496" s="262"/>
      <c r="J496" s="262"/>
      <c r="K496" s="262"/>
      <c r="L496" s="262"/>
      <c r="M496" s="262"/>
    </row>
    <row r="497" spans="1:13" s="40" customFormat="1" x14ac:dyDescent="0.25">
      <c r="A497" s="3"/>
      <c r="B497" s="3"/>
      <c r="C497" s="3"/>
      <c r="D497" s="3"/>
      <c r="E497" s="562"/>
      <c r="F497" s="562"/>
      <c r="G497" s="262"/>
      <c r="H497" s="262"/>
      <c r="I497" s="262"/>
      <c r="J497" s="262"/>
      <c r="K497" s="262"/>
      <c r="L497" s="262"/>
      <c r="M497" s="262"/>
    </row>
    <row r="498" spans="1:13" s="40" customFormat="1" x14ac:dyDescent="0.25">
      <c r="A498" s="3"/>
      <c r="B498" s="3"/>
      <c r="C498" s="3"/>
      <c r="D498" s="3"/>
      <c r="E498" s="562"/>
      <c r="F498" s="562"/>
      <c r="G498" s="262"/>
      <c r="H498" s="262"/>
      <c r="I498" s="262"/>
      <c r="J498" s="262"/>
      <c r="K498" s="262"/>
      <c r="L498" s="262"/>
      <c r="M498" s="262"/>
    </row>
    <row r="499" spans="1:13" s="40" customFormat="1" x14ac:dyDescent="0.25">
      <c r="A499" s="3"/>
      <c r="B499" s="3"/>
      <c r="C499" s="3"/>
      <c r="D499" s="3"/>
      <c r="E499" s="562"/>
      <c r="F499" s="562"/>
      <c r="G499" s="262"/>
      <c r="H499" s="262"/>
      <c r="I499" s="262"/>
      <c r="J499" s="262"/>
      <c r="K499" s="262"/>
      <c r="L499" s="262"/>
      <c r="M499" s="262"/>
    </row>
    <row r="500" spans="1:13" s="40" customFormat="1" x14ac:dyDescent="0.25">
      <c r="A500" s="3"/>
      <c r="B500" s="3"/>
      <c r="C500" s="3"/>
      <c r="D500" s="3"/>
      <c r="E500" s="562"/>
      <c r="F500" s="562"/>
      <c r="G500" s="262"/>
      <c r="H500" s="262"/>
      <c r="I500" s="262"/>
      <c r="J500" s="262"/>
      <c r="K500" s="262"/>
      <c r="L500" s="262"/>
      <c r="M500" s="262"/>
    </row>
    <row r="501" spans="1:13" s="40" customFormat="1" x14ac:dyDescent="0.25">
      <c r="A501" s="3"/>
      <c r="B501" s="3"/>
      <c r="C501" s="3"/>
      <c r="D501" s="3"/>
      <c r="E501" s="562"/>
      <c r="F501" s="562"/>
      <c r="G501" s="262"/>
      <c r="H501" s="262"/>
      <c r="I501" s="262"/>
      <c r="J501" s="262"/>
      <c r="K501" s="262"/>
      <c r="L501" s="262"/>
      <c r="M501" s="262"/>
    </row>
    <row r="502" spans="1:13" s="40" customFormat="1" x14ac:dyDescent="0.25">
      <c r="A502" s="3"/>
      <c r="B502" s="3"/>
      <c r="C502" s="3"/>
      <c r="D502" s="3"/>
      <c r="E502" s="562"/>
      <c r="F502" s="562"/>
      <c r="G502" s="262"/>
      <c r="H502" s="262"/>
      <c r="I502" s="262"/>
      <c r="J502" s="262"/>
      <c r="K502" s="262"/>
      <c r="L502" s="262"/>
      <c r="M502" s="262"/>
    </row>
    <row r="503" spans="1:13" s="40" customFormat="1" x14ac:dyDescent="0.25">
      <c r="A503" s="3"/>
      <c r="B503" s="3"/>
      <c r="C503" s="3"/>
      <c r="D503" s="3"/>
      <c r="E503" s="562"/>
      <c r="F503" s="562"/>
      <c r="G503" s="262"/>
      <c r="H503" s="262"/>
      <c r="I503" s="262"/>
      <c r="J503" s="262"/>
      <c r="K503" s="262"/>
      <c r="L503" s="262"/>
      <c r="M503" s="262"/>
    </row>
    <row r="504" spans="1:13" s="40" customFormat="1" x14ac:dyDescent="0.25">
      <c r="A504" s="3"/>
      <c r="B504" s="3"/>
      <c r="C504" s="3"/>
      <c r="D504" s="3"/>
      <c r="E504" s="562"/>
      <c r="F504" s="562"/>
      <c r="G504" s="262"/>
      <c r="H504" s="262"/>
      <c r="I504" s="262"/>
      <c r="J504" s="262"/>
      <c r="K504" s="262"/>
      <c r="L504" s="262"/>
      <c r="M504" s="262"/>
    </row>
    <row r="505" spans="1:13" s="40" customFormat="1" x14ac:dyDescent="0.25">
      <c r="A505" s="3"/>
      <c r="B505" s="3"/>
      <c r="C505" s="3"/>
      <c r="D505" s="3"/>
      <c r="E505" s="562"/>
      <c r="F505" s="562"/>
      <c r="G505" s="262"/>
      <c r="H505" s="262"/>
      <c r="I505" s="262"/>
      <c r="J505" s="262"/>
      <c r="K505" s="262"/>
      <c r="L505" s="262"/>
      <c r="M505" s="262"/>
    </row>
    <row r="506" spans="1:13" s="40" customFormat="1" x14ac:dyDescent="0.25">
      <c r="A506" s="3"/>
      <c r="B506" s="3"/>
      <c r="C506" s="3"/>
      <c r="D506" s="3"/>
      <c r="E506" s="562"/>
      <c r="F506" s="562"/>
      <c r="G506" s="262"/>
      <c r="H506" s="262"/>
      <c r="I506" s="262"/>
      <c r="J506" s="262"/>
      <c r="K506" s="262"/>
      <c r="L506" s="262"/>
      <c r="M506" s="262"/>
    </row>
    <row r="507" spans="1:13" s="40" customFormat="1" x14ac:dyDescent="0.25">
      <c r="A507" s="3"/>
      <c r="B507" s="3"/>
      <c r="C507" s="3"/>
      <c r="D507" s="3"/>
      <c r="E507" s="562"/>
      <c r="F507" s="562"/>
      <c r="G507" s="262"/>
      <c r="H507" s="262"/>
      <c r="I507" s="262"/>
      <c r="J507" s="262"/>
      <c r="K507" s="262"/>
      <c r="L507" s="262"/>
      <c r="M507" s="262"/>
    </row>
    <row r="508" spans="1:13" s="40" customFormat="1" x14ac:dyDescent="0.25">
      <c r="A508" s="3"/>
      <c r="B508" s="3"/>
      <c r="C508" s="3"/>
      <c r="D508" s="3"/>
      <c r="E508" s="562"/>
      <c r="F508" s="562"/>
      <c r="G508" s="262"/>
      <c r="H508" s="262"/>
      <c r="I508" s="262"/>
      <c r="J508" s="262"/>
      <c r="K508" s="262"/>
      <c r="L508" s="262"/>
      <c r="M508" s="262"/>
    </row>
    <row r="509" spans="1:13" s="40" customFormat="1" x14ac:dyDescent="0.25">
      <c r="A509" s="3"/>
      <c r="B509" s="3"/>
      <c r="C509" s="3"/>
      <c r="D509" s="3"/>
      <c r="E509" s="562"/>
      <c r="F509" s="562"/>
      <c r="G509" s="262"/>
      <c r="H509" s="262"/>
      <c r="I509" s="262"/>
      <c r="J509" s="262"/>
      <c r="K509" s="262"/>
      <c r="L509" s="262"/>
      <c r="M509" s="262"/>
    </row>
    <row r="510" spans="1:13" s="40" customFormat="1" x14ac:dyDescent="0.25">
      <c r="A510" s="3"/>
      <c r="B510" s="3"/>
      <c r="C510" s="3"/>
      <c r="D510" s="3"/>
      <c r="E510" s="562"/>
      <c r="F510" s="562"/>
      <c r="G510" s="262"/>
      <c r="H510" s="262"/>
      <c r="I510" s="262"/>
      <c r="J510" s="262"/>
      <c r="K510" s="262"/>
      <c r="L510" s="262"/>
      <c r="M510" s="262"/>
    </row>
    <row r="511" spans="1:13" s="40" customFormat="1" x14ac:dyDescent="0.25">
      <c r="A511" s="3"/>
      <c r="B511" s="3"/>
      <c r="C511" s="3"/>
      <c r="D511" s="3"/>
      <c r="E511" s="562"/>
      <c r="F511" s="562"/>
      <c r="G511" s="262"/>
      <c r="H511" s="262"/>
      <c r="I511" s="262"/>
      <c r="J511" s="262"/>
      <c r="K511" s="262"/>
      <c r="L511" s="262"/>
      <c r="M511" s="262"/>
    </row>
    <row r="512" spans="1:13" s="40" customFormat="1" x14ac:dyDescent="0.25">
      <c r="A512" s="3"/>
      <c r="B512" s="3"/>
      <c r="C512" s="3"/>
      <c r="D512" s="3"/>
      <c r="E512" s="562"/>
      <c r="F512" s="562"/>
      <c r="G512" s="262"/>
      <c r="H512" s="262"/>
      <c r="I512" s="262"/>
      <c r="J512" s="262"/>
      <c r="K512" s="262"/>
      <c r="L512" s="262"/>
      <c r="M512" s="262"/>
    </row>
    <row r="513" spans="1:13" s="40" customFormat="1" x14ac:dyDescent="0.25">
      <c r="A513" s="3"/>
      <c r="B513" s="3"/>
      <c r="C513" s="3"/>
      <c r="D513" s="3"/>
      <c r="E513" s="562"/>
      <c r="F513" s="562"/>
      <c r="G513" s="262"/>
      <c r="H513" s="262"/>
      <c r="I513" s="262"/>
      <c r="J513" s="262"/>
      <c r="K513" s="262"/>
      <c r="L513" s="262"/>
      <c r="M513" s="262"/>
    </row>
    <row r="514" spans="1:13" s="40" customFormat="1" x14ac:dyDescent="0.25">
      <c r="A514" s="3"/>
      <c r="B514" s="3"/>
      <c r="C514" s="3"/>
      <c r="D514" s="3"/>
      <c r="E514" s="562"/>
      <c r="F514" s="562"/>
      <c r="G514" s="262"/>
      <c r="H514" s="262"/>
      <c r="I514" s="262"/>
      <c r="J514" s="262"/>
      <c r="K514" s="262"/>
      <c r="L514" s="262"/>
      <c r="M514" s="262"/>
    </row>
    <row r="515" spans="1:13" s="40" customFormat="1" x14ac:dyDescent="0.25">
      <c r="A515" s="3"/>
      <c r="B515" s="3"/>
      <c r="C515" s="3"/>
      <c r="D515" s="3"/>
      <c r="E515" s="562"/>
      <c r="F515" s="562"/>
      <c r="G515" s="262"/>
      <c r="H515" s="262"/>
      <c r="I515" s="262"/>
      <c r="J515" s="262"/>
      <c r="K515" s="262"/>
      <c r="L515" s="262"/>
      <c r="M515" s="262"/>
    </row>
    <row r="516" spans="1:13" s="40" customFormat="1" x14ac:dyDescent="0.25">
      <c r="A516" s="3"/>
      <c r="B516" s="3"/>
      <c r="C516" s="3"/>
      <c r="D516" s="3"/>
      <c r="E516" s="562"/>
      <c r="F516" s="562"/>
      <c r="G516" s="262"/>
      <c r="H516" s="262"/>
      <c r="I516" s="262"/>
      <c r="J516" s="262"/>
      <c r="K516" s="262"/>
      <c r="L516" s="262"/>
      <c r="M516" s="262"/>
    </row>
    <row r="517" spans="1:13" s="40" customFormat="1" x14ac:dyDescent="0.25">
      <c r="A517" s="3"/>
      <c r="B517" s="3"/>
      <c r="C517" s="3"/>
      <c r="D517" s="3"/>
      <c r="E517" s="562"/>
      <c r="F517" s="562"/>
      <c r="G517" s="262"/>
      <c r="H517" s="262"/>
      <c r="I517" s="262"/>
      <c r="J517" s="262"/>
      <c r="K517" s="262"/>
      <c r="L517" s="262"/>
      <c r="M517" s="262"/>
    </row>
    <row r="518" spans="1:13" s="40" customFormat="1" x14ac:dyDescent="0.25">
      <c r="A518" s="3"/>
      <c r="B518" s="3"/>
      <c r="C518" s="3"/>
      <c r="D518" s="3"/>
      <c r="E518" s="562"/>
      <c r="F518" s="562"/>
      <c r="G518" s="262"/>
      <c r="H518" s="262"/>
      <c r="I518" s="262"/>
      <c r="J518" s="262"/>
      <c r="K518" s="262"/>
      <c r="L518" s="262"/>
      <c r="M518" s="262"/>
    </row>
    <row r="519" spans="1:13" s="40" customFormat="1" x14ac:dyDescent="0.25">
      <c r="A519" s="3"/>
      <c r="B519" s="3"/>
      <c r="C519" s="3"/>
      <c r="D519" s="3"/>
      <c r="E519" s="562"/>
      <c r="F519" s="562"/>
      <c r="G519" s="262"/>
      <c r="H519" s="262"/>
      <c r="I519" s="262"/>
      <c r="J519" s="262"/>
      <c r="K519" s="262"/>
      <c r="L519" s="262"/>
      <c r="M519" s="262"/>
    </row>
    <row r="520" spans="1:13" s="40" customFormat="1" x14ac:dyDescent="0.25">
      <c r="A520" s="3"/>
      <c r="B520" s="3"/>
      <c r="C520" s="3"/>
      <c r="D520" s="3"/>
      <c r="E520" s="562"/>
      <c r="F520" s="562"/>
      <c r="G520" s="262"/>
      <c r="H520" s="262"/>
      <c r="I520" s="262"/>
      <c r="J520" s="262"/>
      <c r="K520" s="262"/>
      <c r="L520" s="262"/>
      <c r="M520" s="262"/>
    </row>
    <row r="521" spans="1:13" s="40" customFormat="1" x14ac:dyDescent="0.25">
      <c r="A521" s="3"/>
      <c r="B521" s="3"/>
      <c r="C521" s="3"/>
      <c r="D521" s="3"/>
      <c r="E521" s="562"/>
      <c r="F521" s="562"/>
      <c r="G521" s="262"/>
      <c r="H521" s="262"/>
      <c r="I521" s="262"/>
      <c r="J521" s="262"/>
      <c r="K521" s="262"/>
      <c r="L521" s="262"/>
      <c r="M521" s="262"/>
    </row>
    <row r="522" spans="1:13" s="40" customFormat="1" x14ac:dyDescent="0.25">
      <c r="A522" s="3"/>
      <c r="B522" s="3"/>
      <c r="C522" s="3"/>
      <c r="D522" s="3"/>
      <c r="E522" s="562"/>
      <c r="F522" s="562"/>
      <c r="G522" s="262"/>
      <c r="H522" s="262"/>
      <c r="I522" s="262"/>
      <c r="J522" s="262"/>
      <c r="K522" s="262"/>
      <c r="L522" s="262"/>
      <c r="M522" s="262"/>
    </row>
    <row r="523" spans="1:13" s="40" customFormat="1" x14ac:dyDescent="0.25">
      <c r="A523" s="3"/>
      <c r="B523" s="3"/>
      <c r="C523" s="3"/>
      <c r="D523" s="3"/>
      <c r="E523" s="562"/>
      <c r="F523" s="562"/>
      <c r="G523" s="262"/>
      <c r="H523" s="262"/>
      <c r="I523" s="262"/>
      <c r="J523" s="262"/>
      <c r="K523" s="262"/>
      <c r="L523" s="262"/>
      <c r="M523" s="262"/>
    </row>
    <row r="524" spans="1:13" s="40" customFormat="1" x14ac:dyDescent="0.25">
      <c r="A524" s="3"/>
      <c r="B524" s="3"/>
      <c r="C524" s="3"/>
      <c r="D524" s="3"/>
      <c r="E524" s="562"/>
      <c r="F524" s="562"/>
      <c r="G524" s="262"/>
      <c r="H524" s="262"/>
      <c r="I524" s="262"/>
      <c r="J524" s="262"/>
      <c r="K524" s="262"/>
      <c r="L524" s="262"/>
      <c r="M524" s="262"/>
    </row>
    <row r="525" spans="1:13" s="40" customFormat="1" x14ac:dyDescent="0.25">
      <c r="A525" s="3"/>
      <c r="B525" s="3"/>
      <c r="C525" s="3"/>
      <c r="D525" s="3"/>
      <c r="E525" s="562"/>
      <c r="F525" s="562"/>
      <c r="G525" s="262"/>
      <c r="H525" s="262"/>
      <c r="I525" s="262"/>
      <c r="J525" s="262"/>
      <c r="K525" s="262"/>
      <c r="L525" s="262"/>
      <c r="M525" s="262"/>
    </row>
    <row r="526" spans="1:13" s="40" customFormat="1" x14ac:dyDescent="0.25">
      <c r="A526" s="3"/>
      <c r="B526" s="3"/>
      <c r="C526" s="3"/>
      <c r="D526" s="3"/>
      <c r="E526" s="562"/>
      <c r="F526" s="562"/>
      <c r="G526" s="262"/>
      <c r="H526" s="262"/>
      <c r="I526" s="262"/>
      <c r="J526" s="262"/>
      <c r="K526" s="262"/>
      <c r="L526" s="262"/>
      <c r="M526" s="262"/>
    </row>
    <row r="527" spans="1:13" s="40" customFormat="1" x14ac:dyDescent="0.25">
      <c r="A527" s="3"/>
      <c r="B527" s="3"/>
      <c r="C527" s="3"/>
      <c r="D527" s="3"/>
      <c r="E527" s="562"/>
      <c r="F527" s="562"/>
      <c r="G527" s="262"/>
      <c r="H527" s="262"/>
      <c r="I527" s="262"/>
      <c r="J527" s="262"/>
      <c r="K527" s="262"/>
      <c r="L527" s="262"/>
      <c r="M527" s="262"/>
    </row>
    <row r="528" spans="1:13" s="40" customFormat="1" x14ac:dyDescent="0.25">
      <c r="A528" s="3"/>
      <c r="B528" s="3"/>
      <c r="C528" s="3"/>
      <c r="D528" s="3"/>
      <c r="E528" s="562"/>
      <c r="F528" s="562"/>
      <c r="G528" s="262"/>
      <c r="H528" s="262"/>
      <c r="I528" s="262"/>
      <c r="J528" s="262"/>
      <c r="K528" s="262"/>
      <c r="L528" s="262"/>
      <c r="M528" s="262"/>
    </row>
    <row r="529" spans="1:13" s="40" customFormat="1" x14ac:dyDescent="0.25">
      <c r="A529" s="3"/>
      <c r="B529" s="3"/>
      <c r="C529" s="3"/>
      <c r="D529" s="3"/>
      <c r="E529" s="562"/>
      <c r="F529" s="562"/>
      <c r="G529" s="262"/>
      <c r="H529" s="262"/>
      <c r="I529" s="262"/>
      <c r="J529" s="262"/>
      <c r="K529" s="262"/>
      <c r="L529" s="262"/>
      <c r="M529" s="262"/>
    </row>
    <row r="530" spans="1:13" s="40" customFormat="1" x14ac:dyDescent="0.25">
      <c r="A530" s="3"/>
      <c r="B530" s="3"/>
      <c r="C530" s="3"/>
      <c r="D530" s="3"/>
      <c r="E530" s="562"/>
      <c r="F530" s="562"/>
      <c r="G530" s="262"/>
      <c r="H530" s="262"/>
      <c r="I530" s="262"/>
      <c r="J530" s="262"/>
      <c r="K530" s="262"/>
      <c r="L530" s="262"/>
      <c r="M530" s="262"/>
    </row>
    <row r="531" spans="1:13" s="40" customFormat="1" x14ac:dyDescent="0.25">
      <c r="A531" s="3"/>
      <c r="B531" s="3"/>
      <c r="C531" s="3"/>
      <c r="D531" s="3"/>
      <c r="E531" s="562"/>
      <c r="F531" s="562"/>
      <c r="G531" s="262"/>
      <c r="H531" s="262"/>
      <c r="I531" s="262"/>
      <c r="J531" s="262"/>
      <c r="K531" s="262"/>
      <c r="L531" s="262"/>
      <c r="M531" s="262"/>
    </row>
    <row r="532" spans="1:13" s="40" customFormat="1" x14ac:dyDescent="0.25">
      <c r="A532" s="3"/>
      <c r="B532" s="3"/>
      <c r="C532" s="3"/>
      <c r="D532" s="3"/>
      <c r="E532" s="562"/>
      <c r="F532" s="562"/>
      <c r="G532" s="262"/>
      <c r="H532" s="262"/>
      <c r="I532" s="262"/>
      <c r="J532" s="262"/>
      <c r="K532" s="262"/>
      <c r="L532" s="262"/>
      <c r="M532" s="262"/>
    </row>
    <row r="533" spans="1:13" s="40" customFormat="1" x14ac:dyDescent="0.25">
      <c r="A533" s="3"/>
      <c r="B533" s="3"/>
      <c r="C533" s="3"/>
      <c r="D533" s="3"/>
      <c r="E533" s="562"/>
      <c r="F533" s="562"/>
      <c r="G533" s="262"/>
      <c r="H533" s="262"/>
      <c r="I533" s="262"/>
      <c r="J533" s="262"/>
      <c r="K533" s="262"/>
      <c r="L533" s="262"/>
      <c r="M533" s="262"/>
    </row>
    <row r="534" spans="1:13" s="40" customFormat="1" x14ac:dyDescent="0.25">
      <c r="A534" s="3"/>
      <c r="B534" s="3"/>
      <c r="C534" s="3"/>
      <c r="D534" s="3"/>
      <c r="E534" s="562"/>
      <c r="F534" s="562"/>
      <c r="G534" s="262"/>
      <c r="H534" s="262"/>
      <c r="I534" s="262"/>
      <c r="J534" s="262"/>
      <c r="K534" s="262"/>
      <c r="L534" s="262"/>
      <c r="M534" s="262"/>
    </row>
    <row r="535" spans="1:13" s="40" customFormat="1" x14ac:dyDescent="0.25">
      <c r="A535" s="3"/>
      <c r="B535" s="3"/>
      <c r="C535" s="3"/>
      <c r="D535" s="3"/>
      <c r="E535" s="562"/>
      <c r="F535" s="562"/>
      <c r="G535" s="262"/>
      <c r="H535" s="262"/>
      <c r="I535" s="262"/>
      <c r="J535" s="262"/>
      <c r="K535" s="262"/>
      <c r="L535" s="262"/>
      <c r="M535" s="262"/>
    </row>
    <row r="536" spans="1:13" s="40" customFormat="1" x14ac:dyDescent="0.25">
      <c r="A536" s="3"/>
      <c r="B536" s="3"/>
      <c r="C536" s="3"/>
      <c r="D536" s="3"/>
      <c r="E536" s="562"/>
      <c r="F536" s="562"/>
      <c r="G536" s="262"/>
      <c r="H536" s="262"/>
      <c r="I536" s="262"/>
      <c r="J536" s="262"/>
      <c r="K536" s="262"/>
      <c r="L536" s="262"/>
      <c r="M536" s="262"/>
    </row>
    <row r="537" spans="1:13" s="40" customFormat="1" x14ac:dyDescent="0.25">
      <c r="A537" s="3"/>
      <c r="B537" s="3"/>
      <c r="C537" s="3"/>
      <c r="D537" s="3"/>
      <c r="E537" s="562"/>
      <c r="F537" s="562"/>
      <c r="G537" s="262"/>
      <c r="H537" s="262"/>
      <c r="I537" s="262"/>
      <c r="J537" s="262"/>
      <c r="K537" s="262"/>
      <c r="L537" s="262"/>
      <c r="M537" s="262"/>
    </row>
    <row r="538" spans="1:13" s="40" customFormat="1" x14ac:dyDescent="0.25">
      <c r="A538" s="3"/>
      <c r="B538" s="3"/>
      <c r="C538" s="3"/>
      <c r="D538" s="3"/>
      <c r="E538" s="562"/>
      <c r="F538" s="562"/>
      <c r="G538" s="262"/>
      <c r="H538" s="262"/>
      <c r="I538" s="262"/>
      <c r="J538" s="262"/>
      <c r="K538" s="262"/>
      <c r="L538" s="262"/>
      <c r="M538" s="262"/>
    </row>
    <row r="539" spans="1:13" s="40" customFormat="1" x14ac:dyDescent="0.25">
      <c r="A539" s="3"/>
      <c r="B539" s="3"/>
      <c r="C539" s="3"/>
      <c r="D539" s="3"/>
      <c r="E539" s="562"/>
      <c r="F539" s="562"/>
      <c r="G539" s="262"/>
      <c r="H539" s="262"/>
      <c r="I539" s="262"/>
      <c r="J539" s="262"/>
      <c r="K539" s="262"/>
      <c r="L539" s="262"/>
      <c r="M539" s="262"/>
    </row>
    <row r="540" spans="1:13" s="40" customFormat="1" x14ac:dyDescent="0.25">
      <c r="A540" s="3"/>
      <c r="B540" s="3"/>
      <c r="C540" s="3"/>
      <c r="D540" s="3"/>
      <c r="E540" s="562"/>
      <c r="F540" s="562"/>
      <c r="G540" s="262"/>
      <c r="H540" s="262"/>
      <c r="I540" s="262"/>
      <c r="J540" s="262"/>
      <c r="K540" s="262"/>
      <c r="L540" s="262"/>
      <c r="M540" s="262"/>
    </row>
    <row r="541" spans="1:13" s="40" customFormat="1" x14ac:dyDescent="0.25">
      <c r="A541" s="3"/>
      <c r="B541" s="3"/>
      <c r="C541" s="3"/>
      <c r="D541" s="3"/>
      <c r="E541" s="562"/>
      <c r="F541" s="562"/>
      <c r="G541" s="262"/>
      <c r="H541" s="262"/>
      <c r="I541" s="262"/>
      <c r="J541" s="262"/>
      <c r="K541" s="262"/>
      <c r="L541" s="262"/>
      <c r="M541" s="262"/>
    </row>
    <row r="542" spans="1:13" s="40" customFormat="1" x14ac:dyDescent="0.25">
      <c r="A542" s="3"/>
      <c r="B542" s="3"/>
      <c r="C542" s="3"/>
      <c r="D542" s="3"/>
      <c r="E542" s="562"/>
      <c r="F542" s="562"/>
      <c r="G542" s="262"/>
      <c r="H542" s="262"/>
      <c r="I542" s="262"/>
      <c r="J542" s="262"/>
      <c r="K542" s="262"/>
      <c r="L542" s="262"/>
      <c r="M542" s="262"/>
    </row>
    <row r="543" spans="1:13" s="40" customFormat="1" x14ac:dyDescent="0.25">
      <c r="A543" s="3"/>
      <c r="B543" s="3"/>
      <c r="C543" s="3"/>
      <c r="D543" s="3"/>
      <c r="E543" s="562"/>
      <c r="F543" s="562"/>
      <c r="G543" s="262"/>
      <c r="H543" s="262"/>
      <c r="I543" s="262"/>
      <c r="J543" s="262"/>
      <c r="K543" s="262"/>
      <c r="L543" s="262"/>
      <c r="M543" s="262"/>
    </row>
    <row r="544" spans="1:13" s="40" customFormat="1" x14ac:dyDescent="0.25">
      <c r="A544" s="3"/>
      <c r="B544" s="3"/>
      <c r="C544" s="3"/>
      <c r="D544" s="3"/>
      <c r="E544" s="562"/>
      <c r="F544" s="562"/>
      <c r="G544" s="262"/>
      <c r="H544" s="262"/>
      <c r="I544" s="262"/>
      <c r="J544" s="262"/>
      <c r="K544" s="262"/>
      <c r="L544" s="262"/>
      <c r="M544" s="262"/>
    </row>
    <row r="545" spans="1:13" s="40" customFormat="1" x14ac:dyDescent="0.25">
      <c r="A545" s="3"/>
      <c r="B545" s="3"/>
      <c r="C545" s="3"/>
      <c r="D545" s="3"/>
      <c r="E545" s="562"/>
      <c r="F545" s="562"/>
      <c r="G545" s="262"/>
      <c r="H545" s="262"/>
      <c r="I545" s="262"/>
      <c r="J545" s="262"/>
      <c r="K545" s="262"/>
      <c r="L545" s="262"/>
      <c r="M545" s="262"/>
    </row>
    <row r="546" spans="1:13" s="40" customFormat="1" x14ac:dyDescent="0.25">
      <c r="A546" s="3"/>
      <c r="B546" s="3"/>
      <c r="C546" s="3"/>
      <c r="D546" s="3"/>
      <c r="E546" s="562"/>
      <c r="F546" s="562"/>
      <c r="G546" s="262"/>
      <c r="H546" s="262"/>
      <c r="I546" s="262"/>
      <c r="J546" s="262"/>
      <c r="K546" s="262"/>
      <c r="L546" s="262"/>
      <c r="M546" s="262"/>
    </row>
    <row r="547" spans="1:13" s="40" customFormat="1" x14ac:dyDescent="0.25">
      <c r="A547" s="3"/>
      <c r="B547" s="3"/>
      <c r="C547" s="3"/>
      <c r="D547" s="3"/>
      <c r="E547" s="562"/>
      <c r="F547" s="562"/>
      <c r="G547" s="262"/>
      <c r="H547" s="262"/>
      <c r="I547" s="262"/>
      <c r="J547" s="262"/>
      <c r="K547" s="262"/>
      <c r="L547" s="262"/>
      <c r="M547" s="262"/>
    </row>
    <row r="548" spans="1:13" s="40" customFormat="1" x14ac:dyDescent="0.25">
      <c r="A548" s="3"/>
      <c r="B548" s="3"/>
      <c r="C548" s="3"/>
      <c r="D548" s="3"/>
      <c r="E548" s="562"/>
      <c r="F548" s="562"/>
      <c r="G548" s="262"/>
      <c r="H548" s="262"/>
      <c r="I548" s="262"/>
      <c r="J548" s="262"/>
      <c r="K548" s="262"/>
      <c r="L548" s="262"/>
      <c r="M548" s="262"/>
    </row>
    <row r="549" spans="1:13" s="40" customFormat="1" x14ac:dyDescent="0.25">
      <c r="A549" s="3"/>
      <c r="B549" s="3"/>
      <c r="C549" s="3"/>
      <c r="D549" s="3"/>
      <c r="E549" s="562"/>
      <c r="F549" s="562"/>
      <c r="G549" s="262"/>
      <c r="H549" s="262"/>
      <c r="I549" s="262"/>
      <c r="J549" s="262"/>
      <c r="K549" s="262"/>
      <c r="L549" s="262"/>
      <c r="M549" s="262"/>
    </row>
    <row r="550" spans="1:13" s="40" customFormat="1" x14ac:dyDescent="0.25">
      <c r="A550" s="3"/>
      <c r="B550" s="3"/>
      <c r="C550" s="3"/>
      <c r="D550" s="3"/>
      <c r="E550" s="562"/>
      <c r="F550" s="562"/>
      <c r="G550" s="262"/>
      <c r="H550" s="262"/>
      <c r="I550" s="262"/>
      <c r="J550" s="262"/>
      <c r="K550" s="262"/>
      <c r="L550" s="262"/>
      <c r="M550" s="262"/>
    </row>
    <row r="551" spans="1:13" s="40" customFormat="1" x14ac:dyDescent="0.25">
      <c r="A551" s="3"/>
      <c r="B551" s="3"/>
      <c r="C551" s="3"/>
      <c r="D551" s="3"/>
      <c r="E551" s="562"/>
      <c r="F551" s="562"/>
      <c r="G551" s="262"/>
      <c r="H551" s="262"/>
      <c r="I551" s="262"/>
      <c r="J551" s="262"/>
      <c r="K551" s="262"/>
      <c r="L551" s="262"/>
      <c r="M551" s="262"/>
    </row>
    <row r="552" spans="1:13" s="40" customFormat="1" x14ac:dyDescent="0.25">
      <c r="A552" s="3"/>
      <c r="B552" s="3"/>
      <c r="C552" s="3"/>
      <c r="D552" s="3"/>
      <c r="E552" s="562"/>
      <c r="F552" s="562"/>
      <c r="G552" s="262"/>
      <c r="H552" s="262"/>
      <c r="I552" s="262"/>
      <c r="J552" s="262"/>
      <c r="K552" s="262"/>
      <c r="L552" s="262"/>
      <c r="M552" s="262"/>
    </row>
    <row r="553" spans="1:13" s="40" customFormat="1" x14ac:dyDescent="0.25">
      <c r="A553" s="3"/>
      <c r="B553" s="3"/>
      <c r="C553" s="3"/>
      <c r="D553" s="3"/>
      <c r="E553" s="562"/>
      <c r="F553" s="562"/>
      <c r="G553" s="262"/>
      <c r="H553" s="262"/>
      <c r="I553" s="262"/>
      <c r="J553" s="262"/>
      <c r="K553" s="262"/>
      <c r="L553" s="262"/>
      <c r="M553" s="262"/>
    </row>
    <row r="554" spans="1:13" s="40" customFormat="1" x14ac:dyDescent="0.25">
      <c r="A554" s="3"/>
      <c r="B554" s="3"/>
      <c r="C554" s="3"/>
      <c r="D554" s="3"/>
      <c r="E554" s="562"/>
      <c r="F554" s="562"/>
      <c r="G554" s="262"/>
      <c r="H554" s="262"/>
      <c r="I554" s="262"/>
      <c r="J554" s="262"/>
      <c r="K554" s="262"/>
      <c r="L554" s="262"/>
      <c r="M554" s="262"/>
    </row>
    <row r="555" spans="1:13" s="40" customFormat="1" x14ac:dyDescent="0.25">
      <c r="A555" s="3"/>
      <c r="B555" s="3"/>
      <c r="C555" s="3"/>
      <c r="D555" s="3"/>
      <c r="E555" s="562"/>
      <c r="F555" s="562"/>
      <c r="G555" s="262"/>
      <c r="H555" s="262"/>
      <c r="I555" s="262"/>
      <c r="J555" s="262"/>
      <c r="K555" s="262"/>
      <c r="L555" s="262"/>
      <c r="M555" s="262"/>
    </row>
    <row r="556" spans="1:13" s="40" customFormat="1" x14ac:dyDescent="0.25">
      <c r="A556" s="3"/>
      <c r="B556" s="3"/>
      <c r="C556" s="3"/>
      <c r="D556" s="3"/>
      <c r="E556" s="562"/>
      <c r="F556" s="562"/>
      <c r="G556" s="262"/>
      <c r="H556" s="262"/>
      <c r="I556" s="262"/>
      <c r="J556" s="262"/>
      <c r="K556" s="262"/>
      <c r="L556" s="262"/>
      <c r="M556" s="262"/>
    </row>
    <row r="557" spans="1:13" s="40" customFormat="1" x14ac:dyDescent="0.25">
      <c r="A557" s="3"/>
      <c r="B557" s="3"/>
      <c r="C557" s="3"/>
      <c r="D557" s="3"/>
      <c r="E557" s="562"/>
      <c r="F557" s="562"/>
      <c r="G557" s="262"/>
      <c r="H557" s="262"/>
      <c r="I557" s="262"/>
      <c r="J557" s="262"/>
      <c r="K557" s="262"/>
      <c r="L557" s="262"/>
      <c r="M557" s="262"/>
    </row>
    <row r="558" spans="1:13" s="40" customFormat="1" x14ac:dyDescent="0.25">
      <c r="A558" s="3"/>
      <c r="B558" s="3"/>
      <c r="C558" s="3"/>
      <c r="D558" s="3"/>
      <c r="E558" s="562"/>
      <c r="F558" s="562"/>
      <c r="G558" s="262"/>
      <c r="H558" s="262"/>
      <c r="I558" s="262"/>
      <c r="J558" s="262"/>
      <c r="K558" s="262"/>
      <c r="L558" s="262"/>
      <c r="M558" s="262"/>
    </row>
    <row r="559" spans="1:13" s="40" customFormat="1" x14ac:dyDescent="0.25">
      <c r="A559" s="3"/>
      <c r="B559" s="3"/>
      <c r="C559" s="3"/>
      <c r="D559" s="3"/>
      <c r="E559" s="562"/>
      <c r="F559" s="562"/>
      <c r="G559" s="262"/>
      <c r="H559" s="262"/>
      <c r="I559" s="262"/>
      <c r="J559" s="262"/>
      <c r="K559" s="262"/>
      <c r="L559" s="262"/>
      <c r="M559" s="262"/>
    </row>
    <row r="560" spans="1:13" s="40" customFormat="1" x14ac:dyDescent="0.25">
      <c r="A560" s="3"/>
      <c r="B560" s="3"/>
      <c r="C560" s="3"/>
      <c r="D560" s="3"/>
      <c r="E560" s="562"/>
      <c r="F560" s="562"/>
      <c r="G560" s="262"/>
      <c r="H560" s="262"/>
      <c r="I560" s="262"/>
      <c r="J560" s="262"/>
      <c r="K560" s="262"/>
      <c r="L560" s="262"/>
      <c r="M560" s="262"/>
    </row>
    <row r="561" spans="1:13" s="40" customFormat="1" x14ac:dyDescent="0.25">
      <c r="A561" s="3"/>
      <c r="B561" s="3"/>
      <c r="C561" s="3"/>
      <c r="D561" s="3"/>
      <c r="E561" s="562"/>
      <c r="F561" s="562"/>
      <c r="G561" s="262"/>
      <c r="H561" s="262"/>
      <c r="I561" s="262"/>
      <c r="J561" s="262"/>
      <c r="K561" s="262"/>
      <c r="L561" s="262"/>
      <c r="M561" s="262"/>
    </row>
    <row r="562" spans="1:13" s="40" customFormat="1" x14ac:dyDescent="0.25">
      <c r="A562" s="3"/>
      <c r="B562" s="3"/>
      <c r="C562" s="3"/>
      <c r="D562" s="3"/>
      <c r="E562" s="562"/>
      <c r="F562" s="562"/>
      <c r="G562" s="262"/>
      <c r="H562" s="262"/>
      <c r="I562" s="262"/>
      <c r="J562" s="262"/>
      <c r="K562" s="262"/>
      <c r="L562" s="262"/>
      <c r="M562" s="262"/>
    </row>
    <row r="563" spans="1:13" s="40" customFormat="1" x14ac:dyDescent="0.25">
      <c r="A563" s="3"/>
      <c r="B563" s="3"/>
      <c r="C563" s="3"/>
      <c r="D563" s="3"/>
      <c r="E563" s="562"/>
      <c r="F563" s="562"/>
      <c r="G563" s="262"/>
      <c r="H563" s="262"/>
      <c r="I563" s="262"/>
      <c r="J563" s="262"/>
      <c r="K563" s="262"/>
      <c r="L563" s="262"/>
      <c r="M563" s="262"/>
    </row>
    <row r="564" spans="1:13" s="40" customFormat="1" x14ac:dyDescent="0.25">
      <c r="A564" s="3"/>
      <c r="B564" s="3"/>
      <c r="C564" s="3"/>
      <c r="D564" s="3"/>
      <c r="E564" s="562"/>
      <c r="F564" s="562"/>
      <c r="G564" s="262"/>
      <c r="H564" s="262"/>
      <c r="I564" s="262"/>
      <c r="J564" s="262"/>
      <c r="K564" s="262"/>
      <c r="L564" s="262"/>
      <c r="M564" s="262"/>
    </row>
    <row r="565" spans="1:13" s="40" customFormat="1" x14ac:dyDescent="0.25">
      <c r="A565" s="3"/>
      <c r="B565" s="3"/>
      <c r="C565" s="3"/>
      <c r="D565" s="3"/>
      <c r="E565" s="562"/>
      <c r="F565" s="562"/>
      <c r="G565" s="262"/>
      <c r="H565" s="262"/>
      <c r="I565" s="262"/>
      <c r="J565" s="262"/>
      <c r="K565" s="262"/>
      <c r="L565" s="262"/>
      <c r="M565" s="262"/>
    </row>
    <row r="566" spans="1:13" s="40" customFormat="1" x14ac:dyDescent="0.25">
      <c r="A566" s="3"/>
      <c r="B566" s="3"/>
      <c r="C566" s="3"/>
      <c r="D566" s="3"/>
      <c r="E566" s="562"/>
      <c r="F566" s="562"/>
      <c r="G566" s="262"/>
      <c r="H566" s="262"/>
      <c r="I566" s="262"/>
      <c r="J566" s="262"/>
      <c r="K566" s="262"/>
      <c r="L566" s="262"/>
      <c r="M566" s="262"/>
    </row>
    <row r="567" spans="1:13" s="40" customFormat="1" x14ac:dyDescent="0.25">
      <c r="A567" s="3"/>
      <c r="B567" s="3"/>
      <c r="C567" s="3"/>
      <c r="D567" s="3"/>
      <c r="E567" s="562"/>
      <c r="F567" s="562"/>
      <c r="G567" s="262"/>
      <c r="H567" s="262"/>
      <c r="I567" s="262"/>
      <c r="J567" s="262"/>
      <c r="K567" s="262"/>
      <c r="L567" s="262"/>
      <c r="M567" s="262"/>
    </row>
    <row r="568" spans="1:13" s="40" customFormat="1" x14ac:dyDescent="0.25">
      <c r="A568" s="3"/>
      <c r="B568" s="3"/>
      <c r="C568" s="3"/>
      <c r="D568" s="3"/>
      <c r="E568" s="562"/>
      <c r="F568" s="562"/>
      <c r="G568" s="262"/>
      <c r="H568" s="262"/>
      <c r="I568" s="262"/>
      <c r="J568" s="262"/>
      <c r="K568" s="262"/>
      <c r="L568" s="262"/>
      <c r="M568" s="262"/>
    </row>
    <row r="569" spans="1:13" s="40" customFormat="1" x14ac:dyDescent="0.25">
      <c r="A569" s="3"/>
      <c r="B569" s="3"/>
      <c r="C569" s="3"/>
      <c r="D569" s="3"/>
      <c r="E569" s="562"/>
      <c r="F569" s="562"/>
      <c r="G569" s="262"/>
      <c r="H569" s="262"/>
      <c r="I569" s="262"/>
      <c r="J569" s="262"/>
      <c r="K569" s="262"/>
      <c r="L569" s="262"/>
      <c r="M569" s="262"/>
    </row>
    <row r="570" spans="1:13" s="40" customFormat="1" x14ac:dyDescent="0.25">
      <c r="A570" s="3"/>
      <c r="B570" s="3"/>
      <c r="C570" s="3"/>
      <c r="D570" s="3"/>
      <c r="E570" s="562"/>
      <c r="F570" s="562"/>
      <c r="G570" s="262"/>
      <c r="H570" s="262"/>
      <c r="I570" s="262"/>
      <c r="J570" s="262"/>
      <c r="K570" s="262"/>
      <c r="L570" s="262"/>
      <c r="M570" s="262"/>
    </row>
    <row r="571" spans="1:13" s="40" customFormat="1" x14ac:dyDescent="0.25">
      <c r="A571" s="3"/>
      <c r="B571" s="3"/>
      <c r="C571" s="3"/>
      <c r="D571" s="3"/>
      <c r="E571" s="562"/>
      <c r="F571" s="562"/>
      <c r="G571" s="262"/>
      <c r="H571" s="262"/>
      <c r="I571" s="262"/>
      <c r="J571" s="262"/>
      <c r="K571" s="262"/>
      <c r="L571" s="262"/>
      <c r="M571" s="262"/>
    </row>
    <row r="572" spans="1:13" s="40" customFormat="1" x14ac:dyDescent="0.25">
      <c r="A572" s="3"/>
      <c r="B572" s="3"/>
      <c r="C572" s="3"/>
      <c r="D572" s="3"/>
      <c r="E572" s="562"/>
      <c r="F572" s="562"/>
      <c r="G572" s="262"/>
      <c r="H572" s="262"/>
      <c r="I572" s="262"/>
      <c r="J572" s="262"/>
      <c r="K572" s="262"/>
      <c r="L572" s="262"/>
      <c r="M572" s="262"/>
    </row>
    <row r="573" spans="1:13" s="40" customFormat="1" x14ac:dyDescent="0.25">
      <c r="A573" s="3"/>
      <c r="B573" s="3"/>
      <c r="C573" s="3"/>
      <c r="D573" s="3"/>
      <c r="E573" s="562"/>
      <c r="F573" s="562"/>
      <c r="G573" s="262"/>
      <c r="H573" s="262"/>
      <c r="I573" s="262"/>
      <c r="J573" s="262"/>
      <c r="K573" s="262"/>
      <c r="L573" s="262"/>
      <c r="M573" s="262"/>
    </row>
    <row r="574" spans="1:13" s="40" customFormat="1" x14ac:dyDescent="0.25">
      <c r="A574" s="3"/>
      <c r="B574" s="3"/>
      <c r="C574" s="3"/>
      <c r="D574" s="3"/>
      <c r="E574" s="562"/>
      <c r="F574" s="562"/>
      <c r="G574" s="262"/>
      <c r="H574" s="262"/>
      <c r="I574" s="262"/>
      <c r="J574" s="262"/>
      <c r="K574" s="262"/>
      <c r="L574" s="262"/>
      <c r="M574" s="262"/>
    </row>
    <row r="575" spans="1:13" s="40" customFormat="1" x14ac:dyDescent="0.25">
      <c r="A575" s="3"/>
      <c r="B575" s="3"/>
      <c r="C575" s="3"/>
      <c r="D575" s="3"/>
      <c r="E575" s="562"/>
      <c r="F575" s="562"/>
      <c r="G575" s="262"/>
      <c r="H575" s="262"/>
      <c r="I575" s="262"/>
      <c r="J575" s="262"/>
      <c r="K575" s="262"/>
      <c r="L575" s="262"/>
      <c r="M575" s="262"/>
    </row>
    <row r="576" spans="1:13" s="40" customFormat="1" x14ac:dyDescent="0.25">
      <c r="A576" s="3"/>
      <c r="B576" s="3"/>
      <c r="C576" s="3"/>
      <c r="D576" s="3"/>
      <c r="E576" s="562"/>
      <c r="F576" s="562"/>
      <c r="G576" s="262"/>
      <c r="H576" s="262"/>
      <c r="I576" s="262"/>
      <c r="J576" s="262"/>
      <c r="K576" s="262"/>
      <c r="L576" s="262"/>
      <c r="M576" s="262"/>
    </row>
    <row r="577" spans="1:13" s="40" customFormat="1" x14ac:dyDescent="0.25">
      <c r="A577" s="3"/>
      <c r="B577" s="3"/>
      <c r="C577" s="3"/>
      <c r="D577" s="3"/>
      <c r="E577" s="562"/>
      <c r="F577" s="562"/>
      <c r="G577" s="262"/>
      <c r="H577" s="262"/>
      <c r="I577" s="262"/>
      <c r="J577" s="262"/>
      <c r="K577" s="262"/>
      <c r="L577" s="262"/>
      <c r="M577" s="262"/>
    </row>
    <row r="578" spans="1:13" s="40" customFormat="1" x14ac:dyDescent="0.25">
      <c r="A578" s="3"/>
      <c r="B578" s="3"/>
      <c r="C578" s="3"/>
      <c r="D578" s="3"/>
      <c r="E578" s="562"/>
      <c r="F578" s="562"/>
      <c r="G578" s="262"/>
      <c r="H578" s="262"/>
      <c r="I578" s="262"/>
      <c r="J578" s="262"/>
      <c r="K578" s="262"/>
      <c r="L578" s="262"/>
      <c r="M578" s="262"/>
    </row>
    <row r="579" spans="1:13" s="40" customFormat="1" x14ac:dyDescent="0.25">
      <c r="A579" s="3"/>
      <c r="B579" s="3"/>
      <c r="C579" s="3"/>
      <c r="D579" s="3"/>
      <c r="E579" s="562"/>
      <c r="F579" s="562"/>
      <c r="G579" s="262"/>
      <c r="H579" s="262"/>
      <c r="I579" s="262"/>
      <c r="J579" s="262"/>
      <c r="K579" s="262"/>
      <c r="L579" s="262"/>
      <c r="M579" s="262"/>
    </row>
    <row r="580" spans="1:13" s="40" customFormat="1" x14ac:dyDescent="0.25">
      <c r="A580" s="3"/>
      <c r="B580" s="3"/>
      <c r="C580" s="3"/>
      <c r="D580" s="3"/>
      <c r="E580" s="562"/>
      <c r="F580" s="562"/>
      <c r="G580" s="262"/>
      <c r="H580" s="262"/>
      <c r="I580" s="262"/>
      <c r="J580" s="262"/>
      <c r="K580" s="262"/>
      <c r="L580" s="262"/>
      <c r="M580" s="262"/>
    </row>
    <row r="581" spans="1:13" s="40" customFormat="1" x14ac:dyDescent="0.25">
      <c r="A581" s="3"/>
      <c r="B581" s="3"/>
      <c r="C581" s="3"/>
      <c r="D581" s="3"/>
      <c r="E581" s="562"/>
      <c r="F581" s="562"/>
      <c r="G581" s="262"/>
      <c r="H581" s="262"/>
      <c r="I581" s="262"/>
      <c r="J581" s="262"/>
      <c r="K581" s="262"/>
      <c r="L581" s="262"/>
      <c r="M581" s="262"/>
    </row>
    <row r="582" spans="1:13" s="40" customFormat="1" x14ac:dyDescent="0.25">
      <c r="A582" s="3"/>
      <c r="B582" s="3"/>
      <c r="C582" s="3"/>
      <c r="D582" s="3"/>
      <c r="E582" s="562"/>
      <c r="F582" s="562"/>
      <c r="G582" s="262"/>
      <c r="H582" s="262"/>
      <c r="I582" s="262"/>
      <c r="J582" s="262"/>
      <c r="K582" s="262"/>
      <c r="L582" s="262"/>
      <c r="M582" s="262"/>
    </row>
    <row r="583" spans="1:13" s="40" customFormat="1" x14ac:dyDescent="0.25">
      <c r="A583" s="3"/>
      <c r="B583" s="3"/>
      <c r="C583" s="3"/>
      <c r="D583" s="3"/>
      <c r="E583" s="562"/>
      <c r="F583" s="562"/>
      <c r="G583" s="262"/>
      <c r="H583" s="262"/>
      <c r="I583" s="262"/>
      <c r="J583" s="262"/>
      <c r="K583" s="262"/>
      <c r="L583" s="262"/>
      <c r="M583" s="262"/>
    </row>
    <row r="584" spans="1:13" s="40" customFormat="1" x14ac:dyDescent="0.25">
      <c r="A584" s="3"/>
      <c r="B584" s="3"/>
      <c r="C584" s="3"/>
      <c r="D584" s="3"/>
      <c r="E584" s="562"/>
      <c r="F584" s="562"/>
      <c r="G584" s="262"/>
      <c r="H584" s="262"/>
      <c r="I584" s="262"/>
      <c r="J584" s="262"/>
      <c r="K584" s="262"/>
      <c r="L584" s="262"/>
      <c r="M584" s="262"/>
    </row>
    <row r="585" spans="1:13" s="40" customFormat="1" x14ac:dyDescent="0.25">
      <c r="A585" s="3"/>
      <c r="B585" s="3"/>
      <c r="C585" s="3"/>
      <c r="D585" s="3"/>
      <c r="E585" s="562"/>
      <c r="F585" s="562"/>
      <c r="G585" s="262"/>
      <c r="H585" s="262"/>
      <c r="I585" s="262"/>
      <c r="J585" s="262"/>
      <c r="K585" s="262"/>
      <c r="L585" s="262"/>
      <c r="M585" s="262"/>
    </row>
    <row r="586" spans="1:13" s="40" customFormat="1" x14ac:dyDescent="0.25">
      <c r="A586" s="3"/>
      <c r="B586" s="3"/>
      <c r="C586" s="3"/>
      <c r="D586" s="3"/>
      <c r="E586" s="562"/>
      <c r="F586" s="562"/>
      <c r="G586" s="262"/>
      <c r="H586" s="262"/>
      <c r="I586" s="262"/>
      <c r="J586" s="262"/>
      <c r="K586" s="262"/>
      <c r="L586" s="262"/>
      <c r="M586" s="262"/>
    </row>
    <row r="587" spans="1:13" s="40" customFormat="1" x14ac:dyDescent="0.25">
      <c r="A587" s="3"/>
      <c r="B587" s="3"/>
      <c r="C587" s="3"/>
      <c r="D587" s="3"/>
      <c r="E587" s="562"/>
      <c r="F587" s="562"/>
      <c r="G587" s="262"/>
      <c r="H587" s="262"/>
      <c r="I587" s="262"/>
      <c r="J587" s="262"/>
      <c r="K587" s="262"/>
      <c r="L587" s="262"/>
      <c r="M587" s="262"/>
    </row>
    <row r="588" spans="1:13" s="40" customFormat="1" x14ac:dyDescent="0.25">
      <c r="A588" s="3"/>
      <c r="B588" s="3"/>
      <c r="C588" s="3"/>
      <c r="D588" s="3"/>
      <c r="E588" s="562"/>
      <c r="F588" s="562"/>
      <c r="G588" s="262"/>
      <c r="H588" s="262"/>
      <c r="I588" s="262"/>
      <c r="J588" s="262"/>
      <c r="K588" s="262"/>
      <c r="L588" s="262"/>
      <c r="M588" s="262"/>
    </row>
    <row r="589" spans="1:13" s="40" customFormat="1" x14ac:dyDescent="0.25">
      <c r="A589" s="3"/>
      <c r="B589" s="3"/>
      <c r="C589" s="3"/>
      <c r="D589" s="3"/>
      <c r="E589" s="562"/>
      <c r="F589" s="562"/>
      <c r="G589" s="262"/>
      <c r="H589" s="262"/>
      <c r="I589" s="262"/>
      <c r="J589" s="262"/>
      <c r="K589" s="262"/>
      <c r="L589" s="262"/>
      <c r="M589" s="262"/>
    </row>
    <row r="590" spans="1:13" s="40" customFormat="1" x14ac:dyDescent="0.25">
      <c r="A590" s="3"/>
      <c r="B590" s="3"/>
      <c r="C590" s="3"/>
      <c r="D590" s="3"/>
      <c r="E590" s="562"/>
      <c r="F590" s="562"/>
      <c r="G590" s="262"/>
      <c r="H590" s="262"/>
      <c r="I590" s="262"/>
      <c r="J590" s="262"/>
      <c r="K590" s="262"/>
      <c r="L590" s="262"/>
      <c r="M590" s="262"/>
    </row>
    <row r="591" spans="1:13" s="40" customFormat="1" x14ac:dyDescent="0.25">
      <c r="A591" s="3"/>
      <c r="B591" s="3"/>
      <c r="C591" s="3"/>
      <c r="D591" s="3"/>
      <c r="E591" s="562"/>
      <c r="F591" s="562"/>
      <c r="G591" s="262"/>
      <c r="H591" s="262"/>
      <c r="I591" s="262"/>
      <c r="J591" s="262"/>
      <c r="K591" s="262"/>
      <c r="L591" s="262"/>
      <c r="M591" s="262"/>
    </row>
    <row r="592" spans="1:13" s="40" customFormat="1" x14ac:dyDescent="0.25">
      <c r="A592" s="3"/>
      <c r="B592" s="3"/>
      <c r="C592" s="3"/>
      <c r="D592" s="3"/>
      <c r="E592" s="562"/>
      <c r="F592" s="562"/>
      <c r="G592" s="262"/>
      <c r="H592" s="262"/>
      <c r="I592" s="262"/>
      <c r="J592" s="262"/>
      <c r="K592" s="262"/>
      <c r="L592" s="262"/>
      <c r="M592" s="262"/>
    </row>
    <row r="593" spans="1:13" s="40" customFormat="1" x14ac:dyDescent="0.25">
      <c r="A593" s="3"/>
      <c r="B593" s="3"/>
      <c r="C593" s="3"/>
      <c r="D593" s="3"/>
      <c r="E593" s="562"/>
      <c r="F593" s="562"/>
      <c r="G593" s="262"/>
      <c r="H593" s="262"/>
      <c r="I593" s="262"/>
      <c r="J593" s="262"/>
      <c r="K593" s="262"/>
      <c r="L593" s="262"/>
      <c r="M593" s="262"/>
    </row>
    <row r="594" spans="1:13" s="40" customFormat="1" x14ac:dyDescent="0.25">
      <c r="A594" s="3"/>
      <c r="B594" s="3"/>
      <c r="C594" s="3"/>
      <c r="D594" s="3"/>
      <c r="E594" s="562"/>
      <c r="F594" s="562"/>
      <c r="G594" s="262"/>
      <c r="H594" s="262"/>
      <c r="I594" s="262"/>
      <c r="J594" s="262"/>
      <c r="K594" s="262"/>
      <c r="L594" s="262"/>
      <c r="M594" s="262"/>
    </row>
    <row r="595" spans="1:13" s="40" customFormat="1" x14ac:dyDescent="0.25">
      <c r="A595" s="3"/>
      <c r="B595" s="3"/>
      <c r="C595" s="3"/>
      <c r="D595" s="3"/>
      <c r="E595" s="562"/>
      <c r="F595" s="562"/>
      <c r="G595" s="262"/>
      <c r="H595" s="262"/>
      <c r="I595" s="262"/>
      <c r="J595" s="262"/>
      <c r="K595" s="262"/>
      <c r="L595" s="262"/>
      <c r="M595" s="262"/>
    </row>
    <row r="596" spans="1:13" s="40" customFormat="1" x14ac:dyDescent="0.25">
      <c r="A596" s="3"/>
      <c r="B596" s="3"/>
      <c r="C596" s="3"/>
      <c r="D596" s="3"/>
      <c r="E596" s="562"/>
      <c r="F596" s="562"/>
      <c r="G596" s="262"/>
      <c r="H596" s="262"/>
      <c r="I596" s="262"/>
      <c r="J596" s="262"/>
      <c r="K596" s="262"/>
      <c r="L596" s="262"/>
      <c r="M596" s="262"/>
    </row>
    <row r="597" spans="1:13" s="40" customFormat="1" x14ac:dyDescent="0.25">
      <c r="A597" s="3"/>
      <c r="B597" s="3"/>
      <c r="C597" s="3"/>
      <c r="D597" s="3"/>
      <c r="E597" s="562"/>
      <c r="F597" s="562"/>
      <c r="G597" s="262"/>
      <c r="H597" s="262"/>
      <c r="I597" s="262"/>
      <c r="J597" s="262"/>
      <c r="K597" s="262"/>
      <c r="L597" s="262"/>
      <c r="M597" s="262"/>
    </row>
    <row r="598" spans="1:13" s="40" customFormat="1" x14ac:dyDescent="0.25">
      <c r="A598" s="3"/>
      <c r="B598" s="3"/>
      <c r="C598" s="3"/>
      <c r="D598" s="3"/>
      <c r="E598" s="562"/>
      <c r="F598" s="562"/>
      <c r="G598" s="262"/>
      <c r="H598" s="262"/>
      <c r="I598" s="262"/>
      <c r="J598" s="262"/>
      <c r="K598" s="262"/>
      <c r="L598" s="262"/>
      <c r="M598" s="262"/>
    </row>
    <row r="599" spans="1:13" s="40" customFormat="1" x14ac:dyDescent="0.25">
      <c r="A599" s="3"/>
      <c r="B599" s="3"/>
      <c r="C599" s="3"/>
      <c r="D599" s="3"/>
      <c r="E599" s="562"/>
      <c r="F599" s="562"/>
      <c r="G599" s="262"/>
      <c r="H599" s="262"/>
      <c r="I599" s="262"/>
      <c r="J599" s="262"/>
      <c r="K599" s="262"/>
      <c r="L599" s="262"/>
      <c r="M599" s="262"/>
    </row>
    <row r="600" spans="1:13" s="40" customFormat="1" x14ac:dyDescent="0.25">
      <c r="A600" s="3"/>
      <c r="B600" s="3"/>
      <c r="C600" s="3"/>
      <c r="D600" s="3"/>
      <c r="E600" s="562"/>
      <c r="F600" s="562"/>
      <c r="G600" s="262"/>
      <c r="H600" s="262"/>
      <c r="I600" s="262"/>
      <c r="J600" s="262"/>
      <c r="K600" s="262"/>
      <c r="L600" s="262"/>
      <c r="M600" s="262"/>
    </row>
    <row r="601" spans="1:13" s="40" customFormat="1" x14ac:dyDescent="0.25">
      <c r="A601" s="3"/>
      <c r="B601" s="3"/>
      <c r="C601" s="3"/>
      <c r="D601" s="3"/>
      <c r="E601" s="562"/>
      <c r="F601" s="562"/>
      <c r="G601" s="262"/>
      <c r="H601" s="262"/>
      <c r="I601" s="262"/>
      <c r="J601" s="262"/>
      <c r="K601" s="262"/>
      <c r="L601" s="262"/>
      <c r="M601" s="262"/>
    </row>
    <row r="602" spans="1:13" s="40" customFormat="1" x14ac:dyDescent="0.25">
      <c r="A602" s="3"/>
      <c r="B602" s="3"/>
      <c r="C602" s="3"/>
      <c r="D602" s="3"/>
      <c r="E602" s="562"/>
      <c r="F602" s="562"/>
      <c r="G602" s="262"/>
      <c r="H602" s="262"/>
      <c r="I602" s="262"/>
      <c r="J602" s="262"/>
      <c r="K602" s="262"/>
      <c r="L602" s="262"/>
      <c r="M602" s="262"/>
    </row>
    <row r="603" spans="1:13" s="40" customFormat="1" x14ac:dyDescent="0.25">
      <c r="A603" s="3"/>
      <c r="B603" s="3"/>
      <c r="C603" s="3"/>
      <c r="D603" s="3"/>
      <c r="E603" s="562"/>
      <c r="F603" s="562"/>
      <c r="G603" s="262"/>
      <c r="H603" s="262"/>
      <c r="I603" s="262"/>
      <c r="J603" s="262"/>
      <c r="K603" s="262"/>
      <c r="L603" s="262"/>
      <c r="M603" s="262"/>
    </row>
    <row r="604" spans="1:13" s="40" customFormat="1" x14ac:dyDescent="0.25">
      <c r="A604" s="3"/>
      <c r="B604" s="3"/>
      <c r="C604" s="3"/>
      <c r="D604" s="3"/>
      <c r="E604" s="562"/>
      <c r="F604" s="562"/>
      <c r="G604" s="262"/>
      <c r="H604" s="262"/>
      <c r="I604" s="262"/>
      <c r="J604" s="262"/>
      <c r="K604" s="262"/>
      <c r="L604" s="262"/>
      <c r="M604" s="262"/>
    </row>
    <row r="605" spans="1:13" s="40" customFormat="1" x14ac:dyDescent="0.25">
      <c r="A605" s="3"/>
      <c r="B605" s="3"/>
      <c r="C605" s="3"/>
      <c r="D605" s="3"/>
      <c r="E605" s="562"/>
      <c r="F605" s="562"/>
      <c r="G605" s="262"/>
      <c r="H605" s="262"/>
      <c r="I605" s="262"/>
      <c r="J605" s="262"/>
      <c r="K605" s="262"/>
      <c r="L605" s="262"/>
      <c r="M605" s="262"/>
    </row>
    <row r="606" spans="1:13" s="40" customFormat="1" x14ac:dyDescent="0.25">
      <c r="A606" s="3"/>
      <c r="B606" s="3"/>
      <c r="C606" s="3"/>
      <c r="D606" s="3"/>
      <c r="E606" s="562"/>
      <c r="F606" s="562"/>
      <c r="G606" s="262"/>
      <c r="H606" s="262"/>
      <c r="I606" s="262"/>
      <c r="J606" s="262"/>
      <c r="K606" s="262"/>
      <c r="L606" s="262"/>
      <c r="M606" s="262"/>
    </row>
    <row r="607" spans="1:13" s="40" customFormat="1" x14ac:dyDescent="0.25">
      <c r="A607" s="3"/>
      <c r="B607" s="3"/>
      <c r="C607" s="3"/>
      <c r="D607" s="3"/>
      <c r="E607" s="562"/>
      <c r="F607" s="562"/>
      <c r="G607" s="262"/>
      <c r="H607" s="262"/>
      <c r="I607" s="262"/>
      <c r="J607" s="262"/>
      <c r="K607" s="262"/>
      <c r="L607" s="262"/>
      <c r="M607" s="262"/>
    </row>
    <row r="608" spans="1:13" s="40" customFormat="1" x14ac:dyDescent="0.25">
      <c r="A608" s="3"/>
      <c r="B608" s="3"/>
      <c r="C608" s="3"/>
      <c r="D608" s="3"/>
      <c r="E608" s="562"/>
      <c r="F608" s="562"/>
      <c r="G608" s="262"/>
      <c r="H608" s="262"/>
      <c r="I608" s="262"/>
      <c r="J608" s="262"/>
      <c r="K608" s="262"/>
      <c r="L608" s="262"/>
      <c r="M608" s="262"/>
    </row>
    <row r="609" spans="1:13" s="40" customFormat="1" x14ac:dyDescent="0.25">
      <c r="A609" s="3"/>
      <c r="B609" s="3"/>
      <c r="C609" s="3"/>
      <c r="D609" s="3"/>
      <c r="E609" s="562"/>
      <c r="F609" s="562"/>
      <c r="G609" s="262"/>
      <c r="H609" s="262"/>
      <c r="I609" s="262"/>
      <c r="J609" s="262"/>
      <c r="K609" s="262"/>
      <c r="L609" s="262"/>
      <c r="M609" s="262"/>
    </row>
    <row r="610" spans="1:13" s="40" customFormat="1" x14ac:dyDescent="0.25">
      <c r="A610" s="3"/>
      <c r="B610" s="3"/>
      <c r="C610" s="3"/>
      <c r="D610" s="3"/>
      <c r="E610" s="562"/>
      <c r="F610" s="562"/>
      <c r="G610" s="262"/>
      <c r="H610" s="262"/>
      <c r="I610" s="262"/>
      <c r="J610" s="262"/>
      <c r="K610" s="262"/>
      <c r="L610" s="262"/>
      <c r="M610" s="262"/>
    </row>
    <row r="611" spans="1:13" s="40" customFormat="1" x14ac:dyDescent="0.25">
      <c r="A611" s="3"/>
      <c r="B611" s="3"/>
      <c r="C611" s="3"/>
      <c r="D611" s="3"/>
      <c r="E611" s="562"/>
      <c r="F611" s="562"/>
      <c r="G611" s="262"/>
      <c r="H611" s="262"/>
      <c r="I611" s="262"/>
      <c r="J611" s="262"/>
      <c r="K611" s="262"/>
      <c r="L611" s="262"/>
      <c r="M611" s="262"/>
    </row>
    <row r="612" spans="1:13" s="40" customFormat="1" x14ac:dyDescent="0.25">
      <c r="A612" s="3"/>
      <c r="B612" s="3"/>
      <c r="C612" s="3"/>
      <c r="D612" s="3"/>
      <c r="E612" s="562"/>
      <c r="F612" s="562"/>
      <c r="G612" s="262"/>
      <c r="H612" s="262"/>
      <c r="I612" s="262"/>
      <c r="J612" s="262"/>
      <c r="K612" s="262"/>
      <c r="L612" s="262"/>
      <c r="M612" s="262"/>
    </row>
    <row r="613" spans="1:13" s="40" customFormat="1" x14ac:dyDescent="0.25">
      <c r="A613" s="3"/>
      <c r="B613" s="3"/>
      <c r="C613" s="3"/>
      <c r="D613" s="3"/>
      <c r="E613" s="562"/>
      <c r="F613" s="562"/>
      <c r="G613" s="262"/>
      <c r="H613" s="262"/>
      <c r="I613" s="262"/>
      <c r="J613" s="262"/>
      <c r="K613" s="262"/>
      <c r="L613" s="262"/>
      <c r="M613" s="262"/>
    </row>
    <row r="614" spans="1:13" s="40" customFormat="1" x14ac:dyDescent="0.25">
      <c r="A614" s="3"/>
      <c r="B614" s="3"/>
      <c r="C614" s="3"/>
      <c r="D614" s="3"/>
      <c r="E614" s="562"/>
      <c r="F614" s="562"/>
      <c r="G614" s="262"/>
      <c r="H614" s="262"/>
      <c r="I614" s="262"/>
      <c r="J614" s="262"/>
      <c r="K614" s="262"/>
      <c r="L614" s="262"/>
      <c r="M614" s="262"/>
    </row>
    <row r="615" spans="1:13" s="40" customFormat="1" x14ac:dyDescent="0.25">
      <c r="A615" s="3"/>
      <c r="B615" s="3"/>
      <c r="C615" s="3"/>
      <c r="D615" s="3"/>
      <c r="E615" s="562"/>
      <c r="F615" s="562"/>
      <c r="G615" s="262"/>
      <c r="H615" s="262"/>
      <c r="I615" s="262"/>
      <c r="J615" s="262"/>
      <c r="K615" s="262"/>
      <c r="L615" s="262"/>
      <c r="M615" s="262"/>
    </row>
    <row r="616" spans="1:13" s="40" customFormat="1" x14ac:dyDescent="0.25">
      <c r="A616" s="3"/>
      <c r="B616" s="3"/>
      <c r="C616" s="3"/>
      <c r="D616" s="3"/>
      <c r="E616" s="562"/>
      <c r="F616" s="562"/>
      <c r="G616" s="262"/>
      <c r="H616" s="262"/>
      <c r="I616" s="262"/>
      <c r="J616" s="262"/>
      <c r="K616" s="262"/>
      <c r="L616" s="262"/>
      <c r="M616" s="262"/>
    </row>
    <row r="617" spans="1:13" s="40" customFormat="1" x14ac:dyDescent="0.25">
      <c r="A617" s="3"/>
      <c r="B617" s="3"/>
      <c r="C617" s="3"/>
      <c r="D617" s="3"/>
      <c r="E617" s="562"/>
      <c r="F617" s="562"/>
      <c r="G617" s="262"/>
      <c r="H617" s="262"/>
      <c r="I617" s="262"/>
      <c r="J617" s="262"/>
      <c r="K617" s="262"/>
      <c r="L617" s="262"/>
      <c r="M617" s="262"/>
    </row>
    <row r="618" spans="1:13" s="40" customFormat="1" x14ac:dyDescent="0.25">
      <c r="A618" s="3"/>
      <c r="B618" s="3"/>
      <c r="C618" s="3"/>
      <c r="D618" s="3"/>
      <c r="E618" s="562"/>
      <c r="F618" s="562"/>
      <c r="G618" s="262"/>
      <c r="H618" s="262"/>
      <c r="I618" s="262"/>
      <c r="J618" s="262"/>
      <c r="K618" s="262"/>
      <c r="L618" s="262"/>
      <c r="M618" s="262"/>
    </row>
    <row r="619" spans="1:13" s="40" customFormat="1" x14ac:dyDescent="0.25">
      <c r="A619" s="3"/>
      <c r="B619" s="3"/>
      <c r="C619" s="3"/>
      <c r="D619" s="3"/>
      <c r="E619" s="562"/>
      <c r="F619" s="562"/>
      <c r="G619" s="262"/>
      <c r="H619" s="262"/>
      <c r="I619" s="262"/>
      <c r="J619" s="262"/>
      <c r="K619" s="262"/>
      <c r="L619" s="262"/>
      <c r="M619" s="262"/>
    </row>
    <row r="620" spans="1:13" s="40" customFormat="1" x14ac:dyDescent="0.25">
      <c r="A620" s="3"/>
      <c r="B620" s="3"/>
      <c r="C620" s="3"/>
      <c r="D620" s="3"/>
      <c r="E620" s="562"/>
      <c r="F620" s="562"/>
      <c r="G620" s="262"/>
      <c r="H620" s="262"/>
      <c r="I620" s="262"/>
      <c r="J620" s="262"/>
      <c r="K620" s="262"/>
      <c r="L620" s="262"/>
      <c r="M620" s="262"/>
    </row>
    <row r="621" spans="1:13" s="40" customFormat="1" x14ac:dyDescent="0.25">
      <c r="A621" s="3"/>
      <c r="B621" s="3"/>
      <c r="C621" s="3"/>
      <c r="D621" s="3"/>
      <c r="E621" s="562"/>
      <c r="F621" s="562"/>
      <c r="G621" s="262"/>
      <c r="H621" s="262"/>
      <c r="I621" s="262"/>
      <c r="J621" s="262"/>
      <c r="K621" s="262"/>
      <c r="L621" s="262"/>
      <c r="M621" s="262"/>
    </row>
    <row r="622" spans="1:13" s="40" customFormat="1" x14ac:dyDescent="0.25">
      <c r="A622" s="3"/>
      <c r="B622" s="3"/>
      <c r="C622" s="3"/>
      <c r="D622" s="3"/>
      <c r="E622" s="562"/>
      <c r="F622" s="562"/>
      <c r="G622" s="262"/>
      <c r="H622" s="262"/>
      <c r="I622" s="262"/>
      <c r="J622" s="262"/>
      <c r="K622" s="262"/>
      <c r="L622" s="262"/>
      <c r="M622" s="262"/>
    </row>
    <row r="623" spans="1:13" s="40" customFormat="1" x14ac:dyDescent="0.25">
      <c r="A623" s="3"/>
      <c r="B623" s="3"/>
      <c r="C623" s="3"/>
      <c r="D623" s="3"/>
      <c r="E623" s="562"/>
      <c r="F623" s="562"/>
      <c r="G623" s="262"/>
      <c r="H623" s="262"/>
      <c r="I623" s="262"/>
      <c r="J623" s="262"/>
      <c r="K623" s="262"/>
      <c r="L623" s="262"/>
      <c r="M623" s="262"/>
    </row>
    <row r="624" spans="1:13" s="40" customFormat="1" x14ac:dyDescent="0.25">
      <c r="A624" s="3"/>
      <c r="B624" s="3"/>
      <c r="C624" s="3"/>
      <c r="D624" s="3"/>
      <c r="E624" s="562"/>
      <c r="F624" s="562"/>
      <c r="G624" s="262"/>
      <c r="H624" s="262"/>
      <c r="I624" s="262"/>
      <c r="J624" s="262"/>
      <c r="K624" s="262"/>
      <c r="L624" s="262"/>
      <c r="M624" s="262"/>
    </row>
    <row r="625" spans="1:13" s="40" customFormat="1" x14ac:dyDescent="0.25">
      <c r="A625" s="3"/>
      <c r="B625" s="3"/>
      <c r="C625" s="3"/>
      <c r="D625" s="3"/>
      <c r="E625" s="562"/>
      <c r="F625" s="562"/>
      <c r="G625" s="262"/>
      <c r="H625" s="262"/>
      <c r="I625" s="262"/>
      <c r="J625" s="262"/>
      <c r="K625" s="262"/>
      <c r="L625" s="262"/>
      <c r="M625" s="262"/>
    </row>
    <row r="626" spans="1:13" s="40" customFormat="1" x14ac:dyDescent="0.25">
      <c r="A626" s="3"/>
      <c r="B626" s="3"/>
      <c r="C626" s="3"/>
      <c r="D626" s="3"/>
      <c r="E626" s="562"/>
      <c r="F626" s="562"/>
      <c r="G626" s="262"/>
      <c r="H626" s="262"/>
      <c r="I626" s="262"/>
      <c r="J626" s="262"/>
      <c r="K626" s="262"/>
      <c r="L626" s="262"/>
      <c r="M626" s="262"/>
    </row>
    <row r="627" spans="1:13" s="40" customFormat="1" x14ac:dyDescent="0.25">
      <c r="A627" s="3"/>
      <c r="B627" s="3"/>
      <c r="C627" s="3"/>
      <c r="D627" s="3"/>
      <c r="E627" s="562"/>
      <c r="F627" s="562"/>
      <c r="G627" s="262"/>
      <c r="H627" s="262"/>
      <c r="I627" s="262"/>
      <c r="J627" s="262"/>
      <c r="K627" s="262"/>
      <c r="L627" s="262"/>
      <c r="M627" s="262"/>
    </row>
    <row r="628" spans="1:13" s="40" customFormat="1" x14ac:dyDescent="0.25">
      <c r="A628" s="3"/>
      <c r="B628" s="3"/>
      <c r="C628" s="3"/>
      <c r="D628" s="3"/>
      <c r="E628" s="562"/>
      <c r="F628" s="562"/>
      <c r="G628" s="262"/>
      <c r="H628" s="262"/>
      <c r="I628" s="262"/>
      <c r="J628" s="262"/>
      <c r="K628" s="262"/>
      <c r="L628" s="262"/>
      <c r="M628" s="262"/>
    </row>
    <row r="629" spans="1:13" s="40" customFormat="1" x14ac:dyDescent="0.25">
      <c r="A629" s="3"/>
      <c r="B629" s="3"/>
      <c r="C629" s="3"/>
      <c r="D629" s="3"/>
      <c r="E629" s="562"/>
      <c r="F629" s="562"/>
      <c r="G629" s="262"/>
      <c r="H629" s="262"/>
      <c r="I629" s="262"/>
      <c r="J629" s="262"/>
      <c r="K629" s="262"/>
      <c r="L629" s="262"/>
      <c r="M629" s="262"/>
    </row>
    <row r="630" spans="1:13" s="40" customFormat="1" x14ac:dyDescent="0.25">
      <c r="A630" s="3"/>
      <c r="B630" s="3"/>
      <c r="C630" s="3"/>
      <c r="D630" s="3"/>
      <c r="E630" s="562"/>
      <c r="F630" s="562"/>
      <c r="G630" s="262"/>
      <c r="H630" s="262"/>
      <c r="I630" s="262"/>
      <c r="J630" s="262"/>
      <c r="K630" s="262"/>
      <c r="L630" s="262"/>
      <c r="M630" s="262"/>
    </row>
    <row r="631" spans="1:13" s="40" customFormat="1" x14ac:dyDescent="0.25">
      <c r="A631" s="3"/>
      <c r="B631" s="3"/>
      <c r="C631" s="3"/>
      <c r="D631" s="3"/>
      <c r="E631" s="562"/>
      <c r="F631" s="562"/>
      <c r="G631" s="262"/>
      <c r="H631" s="262"/>
      <c r="I631" s="262"/>
      <c r="J631" s="262"/>
      <c r="K631" s="262"/>
      <c r="L631" s="262"/>
      <c r="M631" s="262"/>
    </row>
    <row r="632" spans="1:13" s="40" customFormat="1" x14ac:dyDescent="0.25">
      <c r="A632" s="3"/>
      <c r="B632" s="3"/>
      <c r="C632" s="3"/>
      <c r="D632" s="3"/>
      <c r="E632" s="562"/>
      <c r="F632" s="562"/>
      <c r="G632" s="262"/>
      <c r="H632" s="262"/>
      <c r="I632" s="262"/>
      <c r="J632" s="262"/>
      <c r="K632" s="262"/>
      <c r="L632" s="262"/>
      <c r="M632" s="262"/>
    </row>
    <row r="633" spans="1:13" s="40" customFormat="1" x14ac:dyDescent="0.25">
      <c r="A633" s="3"/>
      <c r="B633" s="3"/>
      <c r="C633" s="3"/>
      <c r="D633" s="3"/>
      <c r="E633" s="562"/>
      <c r="F633" s="562"/>
      <c r="G633" s="262"/>
      <c r="H633" s="262"/>
      <c r="I633" s="262"/>
      <c r="J633" s="262"/>
      <c r="K633" s="262"/>
      <c r="L633" s="262"/>
      <c r="M633" s="262"/>
    </row>
    <row r="634" spans="1:13" s="40" customFormat="1" x14ac:dyDescent="0.25">
      <c r="A634" s="3"/>
      <c r="B634" s="3"/>
      <c r="C634" s="3"/>
      <c r="D634" s="3"/>
      <c r="E634" s="562"/>
      <c r="F634" s="562"/>
      <c r="G634" s="262"/>
      <c r="H634" s="262"/>
      <c r="I634" s="262"/>
      <c r="J634" s="262"/>
      <c r="K634" s="262"/>
      <c r="L634" s="262"/>
      <c r="M634" s="262"/>
    </row>
    <row r="635" spans="1:13" s="40" customFormat="1" x14ac:dyDescent="0.25">
      <c r="A635" s="3"/>
      <c r="B635" s="3"/>
      <c r="C635" s="3"/>
      <c r="D635" s="3"/>
      <c r="E635" s="562"/>
      <c r="F635" s="562"/>
      <c r="G635" s="262"/>
      <c r="H635" s="262"/>
      <c r="I635" s="262"/>
      <c r="J635" s="262"/>
      <c r="K635" s="262"/>
      <c r="L635" s="262"/>
      <c r="M635" s="262"/>
    </row>
    <row r="636" spans="1:13" s="40" customFormat="1" x14ac:dyDescent="0.25">
      <c r="A636" s="3"/>
      <c r="B636" s="3"/>
      <c r="C636" s="3"/>
      <c r="D636" s="3"/>
      <c r="E636" s="562"/>
      <c r="F636" s="562"/>
      <c r="G636" s="262"/>
      <c r="H636" s="262"/>
      <c r="I636" s="262"/>
      <c r="J636" s="262"/>
      <c r="K636" s="262"/>
      <c r="L636" s="262"/>
      <c r="M636" s="262"/>
    </row>
    <row r="637" spans="1:13" s="40" customFormat="1" x14ac:dyDescent="0.25">
      <c r="A637" s="3"/>
      <c r="B637" s="3"/>
      <c r="C637" s="3"/>
      <c r="D637" s="3"/>
      <c r="E637" s="562"/>
      <c r="F637" s="562"/>
      <c r="G637" s="262"/>
      <c r="H637" s="262"/>
      <c r="I637" s="262"/>
      <c r="J637" s="262"/>
      <c r="K637" s="262"/>
      <c r="L637" s="262"/>
      <c r="M637" s="262"/>
    </row>
    <row r="638" spans="1:13" s="40" customFormat="1" x14ac:dyDescent="0.25">
      <c r="A638" s="3"/>
      <c r="B638" s="3"/>
      <c r="C638" s="3"/>
      <c r="D638" s="3"/>
      <c r="E638" s="562"/>
      <c r="F638" s="562"/>
      <c r="G638" s="262"/>
      <c r="H638" s="262"/>
      <c r="I638" s="262"/>
      <c r="J638" s="262"/>
      <c r="K638" s="262"/>
      <c r="L638" s="262"/>
      <c r="M638" s="262"/>
    </row>
    <row r="639" spans="1:13" s="40" customFormat="1" x14ac:dyDescent="0.25">
      <c r="A639" s="3"/>
      <c r="B639" s="3"/>
      <c r="C639" s="3"/>
      <c r="D639" s="3"/>
      <c r="E639" s="562"/>
      <c r="F639" s="562"/>
      <c r="G639" s="262"/>
      <c r="H639" s="262"/>
      <c r="I639" s="262"/>
      <c r="J639" s="262"/>
      <c r="K639" s="262"/>
      <c r="L639" s="262"/>
      <c r="M639" s="262"/>
    </row>
    <row r="640" spans="1:13" s="40" customFormat="1" x14ac:dyDescent="0.25">
      <c r="A640" s="3"/>
      <c r="B640" s="3"/>
      <c r="C640" s="3"/>
      <c r="D640" s="3"/>
      <c r="E640" s="562"/>
      <c r="F640" s="562"/>
      <c r="G640" s="262"/>
      <c r="H640" s="262"/>
      <c r="I640" s="262"/>
      <c r="J640" s="262"/>
      <c r="K640" s="262"/>
      <c r="L640" s="262"/>
      <c r="M640" s="262"/>
    </row>
    <row r="641" spans="1:13" s="40" customFormat="1" x14ac:dyDescent="0.25">
      <c r="A641" s="3"/>
      <c r="B641" s="3"/>
      <c r="C641" s="3"/>
      <c r="D641" s="3"/>
      <c r="E641" s="562"/>
      <c r="F641" s="562"/>
      <c r="G641" s="262"/>
      <c r="H641" s="262"/>
      <c r="I641" s="262"/>
      <c r="J641" s="262"/>
      <c r="K641" s="262"/>
      <c r="L641" s="262"/>
      <c r="M641" s="262"/>
    </row>
    <row r="642" spans="1:13" s="40" customFormat="1" x14ac:dyDescent="0.25">
      <c r="A642" s="3"/>
      <c r="B642" s="3"/>
      <c r="C642" s="3"/>
      <c r="D642" s="3"/>
      <c r="E642" s="562"/>
      <c r="F642" s="562"/>
      <c r="G642" s="262"/>
      <c r="H642" s="262"/>
      <c r="I642" s="262"/>
      <c r="J642" s="262"/>
      <c r="K642" s="262"/>
      <c r="L642" s="262"/>
      <c r="M642" s="262"/>
    </row>
    <row r="643" spans="1:13" s="40" customFormat="1" x14ac:dyDescent="0.25">
      <c r="A643" s="3"/>
      <c r="B643" s="3"/>
      <c r="C643" s="3"/>
      <c r="D643" s="3"/>
      <c r="E643" s="562"/>
      <c r="F643" s="562"/>
      <c r="G643" s="262"/>
      <c r="H643" s="262"/>
      <c r="I643" s="262"/>
      <c r="J643" s="262"/>
      <c r="K643" s="262"/>
      <c r="L643" s="262"/>
      <c r="M643" s="262"/>
    </row>
    <row r="644" spans="1:13" s="40" customFormat="1" x14ac:dyDescent="0.25">
      <c r="A644" s="3"/>
      <c r="B644" s="3"/>
      <c r="C644" s="3"/>
      <c r="D644" s="3"/>
      <c r="E644" s="562"/>
      <c r="F644" s="562"/>
      <c r="G644" s="262"/>
      <c r="H644" s="262"/>
      <c r="I644" s="262"/>
      <c r="J644" s="262"/>
      <c r="K644" s="262"/>
      <c r="L644" s="262"/>
      <c r="M644" s="262"/>
    </row>
    <row r="645" spans="1:13" s="40" customFormat="1" x14ac:dyDescent="0.25">
      <c r="A645" s="3"/>
      <c r="B645" s="3"/>
      <c r="C645" s="3"/>
      <c r="D645" s="3"/>
      <c r="E645" s="562"/>
      <c r="F645" s="562"/>
      <c r="G645" s="262"/>
      <c r="H645" s="262"/>
      <c r="I645" s="262"/>
      <c r="J645" s="262"/>
      <c r="K645" s="262"/>
      <c r="L645" s="262"/>
      <c r="M645" s="262"/>
    </row>
    <row r="646" spans="1:13" s="40" customFormat="1" x14ac:dyDescent="0.25">
      <c r="A646" s="3"/>
      <c r="B646" s="3"/>
      <c r="C646" s="3"/>
      <c r="D646" s="3"/>
      <c r="E646" s="562"/>
      <c r="F646" s="562"/>
      <c r="G646" s="262"/>
      <c r="H646" s="262"/>
      <c r="I646" s="262"/>
      <c r="J646" s="262"/>
      <c r="K646" s="262"/>
      <c r="L646" s="262"/>
      <c r="M646" s="262"/>
    </row>
    <row r="647" spans="1:13" s="40" customFormat="1" x14ac:dyDescent="0.25">
      <c r="A647" s="3"/>
      <c r="B647" s="3"/>
      <c r="C647" s="3"/>
      <c r="D647" s="3"/>
      <c r="E647" s="562"/>
      <c r="F647" s="562"/>
      <c r="G647" s="262"/>
      <c r="H647" s="262"/>
      <c r="I647" s="262"/>
      <c r="J647" s="262"/>
      <c r="K647" s="262"/>
      <c r="L647" s="262"/>
      <c r="M647" s="262"/>
    </row>
    <row r="648" spans="1:13" s="40" customFormat="1" x14ac:dyDescent="0.25">
      <c r="A648" s="3"/>
      <c r="B648" s="3"/>
      <c r="C648" s="3"/>
      <c r="D648" s="3"/>
      <c r="E648" s="562"/>
      <c r="F648" s="562"/>
      <c r="G648" s="262"/>
      <c r="H648" s="262"/>
      <c r="I648" s="262"/>
      <c r="J648" s="262"/>
      <c r="K648" s="262"/>
      <c r="L648" s="262"/>
      <c r="M648" s="262"/>
    </row>
    <row r="649" spans="1:13" s="40" customFormat="1" x14ac:dyDescent="0.25">
      <c r="A649" s="3"/>
      <c r="B649" s="3"/>
      <c r="C649" s="3"/>
      <c r="D649" s="3"/>
      <c r="E649" s="562"/>
      <c r="F649" s="562"/>
      <c r="G649" s="262"/>
      <c r="H649" s="262"/>
      <c r="I649" s="262"/>
      <c r="J649" s="262"/>
      <c r="K649" s="262"/>
      <c r="L649" s="262"/>
      <c r="M649" s="262"/>
    </row>
    <row r="650" spans="1:13" s="40" customFormat="1" x14ac:dyDescent="0.25">
      <c r="A650" s="3"/>
      <c r="B650" s="3"/>
      <c r="C650" s="3"/>
      <c r="D650" s="3"/>
      <c r="E650" s="562"/>
      <c r="F650" s="562"/>
      <c r="G650" s="262"/>
      <c r="H650" s="262"/>
      <c r="I650" s="262"/>
      <c r="J650" s="262"/>
      <c r="K650" s="262"/>
      <c r="L650" s="262"/>
      <c r="M650" s="262"/>
    </row>
    <row r="651" spans="1:13" s="40" customFormat="1" x14ac:dyDescent="0.25">
      <c r="A651" s="3"/>
      <c r="B651" s="3"/>
      <c r="C651" s="3"/>
      <c r="D651" s="3"/>
      <c r="E651" s="562"/>
      <c r="F651" s="562"/>
      <c r="G651" s="262"/>
      <c r="H651" s="262"/>
      <c r="I651" s="262"/>
      <c r="J651" s="262"/>
      <c r="K651" s="262"/>
      <c r="L651" s="262"/>
      <c r="M651" s="262"/>
    </row>
    <row r="652" spans="1:13" s="40" customFormat="1" x14ac:dyDescent="0.25">
      <c r="A652" s="3"/>
      <c r="B652" s="3"/>
      <c r="C652" s="3"/>
      <c r="D652" s="3"/>
      <c r="E652" s="562"/>
      <c r="F652" s="562"/>
      <c r="G652" s="262"/>
      <c r="H652" s="262"/>
      <c r="I652" s="262"/>
      <c r="J652" s="262"/>
      <c r="K652" s="262"/>
      <c r="L652" s="262"/>
      <c r="M652" s="262"/>
    </row>
    <row r="653" spans="1:13" s="40" customFormat="1" x14ac:dyDescent="0.25">
      <c r="A653" s="3"/>
      <c r="B653" s="3"/>
      <c r="C653" s="3"/>
      <c r="D653" s="3"/>
      <c r="E653" s="562"/>
      <c r="F653" s="562"/>
      <c r="G653" s="262"/>
      <c r="H653" s="262"/>
      <c r="I653" s="262"/>
      <c r="J653" s="262"/>
      <c r="K653" s="262"/>
      <c r="L653" s="262"/>
      <c r="M653" s="262"/>
    </row>
    <row r="654" spans="1:13" s="40" customFormat="1" x14ac:dyDescent="0.25">
      <c r="A654" s="3"/>
      <c r="B654" s="3"/>
      <c r="C654" s="3"/>
      <c r="D654" s="3"/>
      <c r="E654" s="562"/>
      <c r="F654" s="562"/>
      <c r="G654" s="262"/>
      <c r="H654" s="262"/>
      <c r="I654" s="262"/>
      <c r="J654" s="262"/>
      <c r="K654" s="262"/>
      <c r="L654" s="262"/>
      <c r="M654" s="262"/>
    </row>
    <row r="655" spans="1:13" s="40" customFormat="1" x14ac:dyDescent="0.25">
      <c r="A655" s="3"/>
      <c r="B655" s="3"/>
      <c r="C655" s="3"/>
      <c r="D655" s="3"/>
      <c r="E655" s="562"/>
      <c r="F655" s="562"/>
      <c r="G655" s="262"/>
      <c r="H655" s="262"/>
      <c r="I655" s="262"/>
      <c r="J655" s="262"/>
      <c r="K655" s="262"/>
      <c r="L655" s="262"/>
      <c r="M655" s="262"/>
    </row>
    <row r="656" spans="1:13" s="40" customFormat="1" x14ac:dyDescent="0.25">
      <c r="A656" s="3"/>
      <c r="B656" s="3"/>
      <c r="C656" s="3"/>
      <c r="D656" s="3"/>
      <c r="E656" s="562"/>
      <c r="F656" s="562"/>
      <c r="G656" s="262"/>
      <c r="H656" s="262"/>
      <c r="I656" s="262"/>
      <c r="J656" s="262"/>
      <c r="K656" s="262"/>
      <c r="L656" s="262"/>
      <c r="M656" s="262"/>
    </row>
    <row r="657" spans="1:13" s="40" customFormat="1" x14ac:dyDescent="0.25">
      <c r="A657" s="3"/>
      <c r="B657" s="3"/>
      <c r="C657" s="3"/>
      <c r="D657" s="3"/>
      <c r="E657" s="562"/>
      <c r="F657" s="562"/>
      <c r="G657" s="262"/>
      <c r="H657" s="262"/>
      <c r="I657" s="262"/>
      <c r="J657" s="262"/>
      <c r="K657" s="262"/>
      <c r="L657" s="262"/>
      <c r="M657" s="262"/>
    </row>
    <row r="658" spans="1:13" s="40" customFormat="1" x14ac:dyDescent="0.25">
      <c r="A658" s="3"/>
      <c r="B658" s="3"/>
      <c r="C658" s="3"/>
      <c r="D658" s="3"/>
      <c r="E658" s="562"/>
      <c r="F658" s="562"/>
      <c r="G658" s="262"/>
      <c r="H658" s="262"/>
      <c r="I658" s="262"/>
      <c r="J658" s="262"/>
      <c r="K658" s="262"/>
      <c r="L658" s="262"/>
      <c r="M658" s="262"/>
    </row>
    <row r="659" spans="1:13" s="40" customFormat="1" x14ac:dyDescent="0.25">
      <c r="A659" s="3"/>
      <c r="B659" s="3"/>
      <c r="C659" s="3"/>
      <c r="D659" s="3"/>
      <c r="E659" s="562"/>
      <c r="F659" s="562"/>
      <c r="G659" s="262"/>
      <c r="H659" s="262"/>
      <c r="I659" s="262"/>
      <c r="J659" s="262"/>
      <c r="K659" s="262"/>
      <c r="L659" s="262"/>
      <c r="M659" s="262"/>
    </row>
    <row r="660" spans="1:13" s="40" customFormat="1" x14ac:dyDescent="0.25">
      <c r="A660" s="3"/>
      <c r="B660" s="3"/>
      <c r="C660" s="3"/>
      <c r="D660" s="3"/>
      <c r="E660" s="562"/>
      <c r="F660" s="562"/>
      <c r="G660" s="262"/>
      <c r="H660" s="262"/>
      <c r="I660" s="262"/>
      <c r="J660" s="262"/>
      <c r="K660" s="262"/>
      <c r="L660" s="262"/>
      <c r="M660" s="262"/>
    </row>
    <row r="661" spans="1:13" s="40" customFormat="1" x14ac:dyDescent="0.25">
      <c r="A661" s="3"/>
      <c r="B661" s="3"/>
      <c r="C661" s="3"/>
      <c r="D661" s="3"/>
      <c r="E661" s="562"/>
      <c r="F661" s="562"/>
      <c r="G661" s="262"/>
      <c r="H661" s="262"/>
      <c r="I661" s="262"/>
      <c r="J661" s="262"/>
      <c r="K661" s="262"/>
      <c r="L661" s="262"/>
      <c r="M661" s="262"/>
    </row>
    <row r="662" spans="1:13" s="40" customFormat="1" x14ac:dyDescent="0.25">
      <c r="A662" s="3"/>
      <c r="B662" s="3"/>
      <c r="C662" s="3"/>
      <c r="D662" s="3"/>
      <c r="E662" s="562"/>
      <c r="F662" s="562"/>
      <c r="G662" s="262"/>
      <c r="H662" s="262"/>
      <c r="I662" s="262"/>
      <c r="J662" s="262"/>
      <c r="K662" s="262"/>
      <c r="L662" s="262"/>
      <c r="M662" s="262"/>
    </row>
    <row r="663" spans="1:13" s="40" customFormat="1" x14ac:dyDescent="0.25">
      <c r="A663" s="3"/>
      <c r="B663" s="3"/>
      <c r="C663" s="3"/>
      <c r="D663" s="3"/>
      <c r="E663" s="562"/>
      <c r="F663" s="562"/>
      <c r="G663" s="262"/>
      <c r="H663" s="262"/>
      <c r="I663" s="262"/>
      <c r="J663" s="262"/>
      <c r="K663" s="262"/>
      <c r="L663" s="262"/>
      <c r="M663" s="262"/>
    </row>
    <row r="664" spans="1:13" s="40" customFormat="1" x14ac:dyDescent="0.25">
      <c r="A664" s="3"/>
      <c r="B664" s="3"/>
      <c r="C664" s="3"/>
      <c r="D664" s="3"/>
      <c r="E664" s="562"/>
      <c r="F664" s="562"/>
      <c r="G664" s="262"/>
      <c r="H664" s="262"/>
      <c r="I664" s="262"/>
      <c r="J664" s="262"/>
      <c r="K664" s="262"/>
      <c r="L664" s="262"/>
      <c r="M664" s="262"/>
    </row>
    <row r="665" spans="1:13" s="40" customFormat="1" x14ac:dyDescent="0.25">
      <c r="A665" s="3"/>
      <c r="B665" s="3"/>
      <c r="C665" s="3"/>
      <c r="D665" s="3"/>
      <c r="E665" s="562"/>
      <c r="F665" s="562"/>
      <c r="G665" s="262"/>
      <c r="H665" s="262"/>
      <c r="I665" s="262"/>
      <c r="J665" s="262"/>
      <c r="K665" s="262"/>
      <c r="L665" s="262"/>
      <c r="M665" s="262"/>
    </row>
    <row r="666" spans="1:13" s="40" customFormat="1" x14ac:dyDescent="0.25">
      <c r="A666" s="3"/>
      <c r="B666" s="3"/>
      <c r="C666" s="3"/>
      <c r="D666" s="3"/>
      <c r="E666" s="562"/>
      <c r="F666" s="562"/>
      <c r="G666" s="262"/>
      <c r="H666" s="262"/>
      <c r="I666" s="262"/>
      <c r="J666" s="262"/>
      <c r="K666" s="262"/>
      <c r="L666" s="262"/>
      <c r="M666" s="262"/>
    </row>
    <row r="667" spans="1:13" s="40" customFormat="1" x14ac:dyDescent="0.25">
      <c r="A667" s="3"/>
      <c r="B667" s="3"/>
      <c r="C667" s="3"/>
      <c r="D667" s="3"/>
      <c r="E667" s="562"/>
      <c r="F667" s="562"/>
      <c r="G667" s="262"/>
      <c r="H667" s="262"/>
      <c r="I667" s="262"/>
      <c r="J667" s="262"/>
      <c r="K667" s="262"/>
      <c r="L667" s="262"/>
      <c r="M667" s="262"/>
    </row>
    <row r="668" spans="1:13" s="40" customFormat="1" x14ac:dyDescent="0.25">
      <c r="A668" s="3"/>
      <c r="B668" s="3"/>
      <c r="C668" s="3"/>
      <c r="D668" s="3"/>
      <c r="E668" s="562"/>
      <c r="F668" s="562"/>
      <c r="G668" s="262"/>
      <c r="H668" s="262"/>
      <c r="I668" s="262"/>
      <c r="J668" s="262"/>
      <c r="K668" s="262"/>
      <c r="L668" s="262"/>
      <c r="M668" s="262"/>
    </row>
    <row r="669" spans="1:13" s="40" customFormat="1" x14ac:dyDescent="0.25">
      <c r="A669" s="3"/>
      <c r="B669" s="3"/>
      <c r="C669" s="3"/>
      <c r="D669" s="3"/>
      <c r="E669" s="562"/>
      <c r="F669" s="562"/>
      <c r="G669" s="262"/>
      <c r="H669" s="262"/>
      <c r="I669" s="262"/>
      <c r="J669" s="262"/>
      <c r="K669" s="262"/>
      <c r="L669" s="262"/>
      <c r="M669" s="262"/>
    </row>
    <row r="670" spans="1:13" s="40" customFormat="1" x14ac:dyDescent="0.25">
      <c r="A670" s="3"/>
      <c r="B670" s="3"/>
      <c r="C670" s="3"/>
      <c r="D670" s="3"/>
      <c r="E670" s="562"/>
      <c r="F670" s="562"/>
      <c r="G670" s="262"/>
      <c r="H670" s="262"/>
      <c r="I670" s="262"/>
      <c r="J670" s="262"/>
      <c r="K670" s="262"/>
      <c r="L670" s="262"/>
      <c r="M670" s="262"/>
    </row>
    <row r="671" spans="1:13" s="40" customFormat="1" x14ac:dyDescent="0.25">
      <c r="A671" s="3"/>
      <c r="B671" s="3"/>
      <c r="C671" s="3"/>
      <c r="D671" s="3"/>
      <c r="E671" s="562"/>
      <c r="F671" s="562"/>
      <c r="G671" s="262"/>
      <c r="H671" s="262"/>
      <c r="I671" s="262"/>
      <c r="J671" s="262"/>
      <c r="K671" s="262"/>
      <c r="L671" s="262"/>
      <c r="M671" s="262"/>
    </row>
    <row r="672" spans="1:13" s="40" customFormat="1" x14ac:dyDescent="0.25">
      <c r="A672" s="3"/>
      <c r="B672" s="3"/>
      <c r="C672" s="3"/>
      <c r="D672" s="3"/>
      <c r="E672" s="562"/>
      <c r="F672" s="562"/>
      <c r="G672" s="262"/>
      <c r="H672" s="262"/>
      <c r="I672" s="262"/>
      <c r="J672" s="262"/>
      <c r="K672" s="262"/>
      <c r="L672" s="262"/>
      <c r="M672" s="262"/>
    </row>
    <row r="673" spans="1:13" s="40" customFormat="1" x14ac:dyDescent="0.25">
      <c r="A673" s="3"/>
      <c r="B673" s="3"/>
      <c r="C673" s="3"/>
      <c r="D673" s="3"/>
      <c r="E673" s="562"/>
      <c r="F673" s="562"/>
      <c r="G673" s="262"/>
      <c r="H673" s="262"/>
      <c r="I673" s="262"/>
      <c r="J673" s="262"/>
      <c r="K673" s="262"/>
      <c r="L673" s="262"/>
      <c r="M673" s="262"/>
    </row>
    <row r="674" spans="1:13" s="40" customFormat="1" x14ac:dyDescent="0.25">
      <c r="A674" s="3"/>
      <c r="B674" s="3"/>
      <c r="C674" s="3"/>
      <c r="D674" s="3"/>
      <c r="E674" s="562"/>
      <c r="F674" s="562"/>
      <c r="G674" s="262"/>
      <c r="H674" s="262"/>
      <c r="I674" s="262"/>
      <c r="J674" s="262"/>
      <c r="K674" s="262"/>
      <c r="L674" s="262"/>
      <c r="M674" s="262"/>
    </row>
    <row r="675" spans="1:13" s="40" customFormat="1" x14ac:dyDescent="0.25">
      <c r="A675" s="3"/>
      <c r="B675" s="3"/>
      <c r="C675" s="3"/>
      <c r="D675" s="3"/>
      <c r="E675" s="562"/>
      <c r="F675" s="562"/>
      <c r="G675" s="262"/>
      <c r="H675" s="262"/>
      <c r="I675" s="262"/>
      <c r="J675" s="262"/>
      <c r="K675" s="262"/>
      <c r="L675" s="262"/>
      <c r="M675" s="262"/>
    </row>
    <row r="676" spans="1:13" s="40" customFormat="1" x14ac:dyDescent="0.25">
      <c r="A676" s="3"/>
      <c r="B676" s="3"/>
      <c r="C676" s="3"/>
      <c r="D676" s="3"/>
      <c r="E676" s="562"/>
      <c r="F676" s="562"/>
      <c r="G676" s="262"/>
      <c r="H676" s="262"/>
      <c r="I676" s="262"/>
      <c r="J676" s="262"/>
      <c r="K676" s="262"/>
      <c r="L676" s="262"/>
      <c r="M676" s="262"/>
    </row>
    <row r="677" spans="1:13" s="40" customFormat="1" x14ac:dyDescent="0.25">
      <c r="A677" s="3"/>
      <c r="B677" s="3"/>
      <c r="C677" s="3"/>
      <c r="D677" s="3"/>
      <c r="E677" s="562"/>
      <c r="F677" s="562"/>
      <c r="G677" s="262"/>
      <c r="H677" s="262"/>
      <c r="I677" s="262"/>
      <c r="J677" s="262"/>
      <c r="K677" s="262"/>
      <c r="L677" s="262"/>
      <c r="M677" s="262"/>
    </row>
    <row r="678" spans="1:13" s="40" customFormat="1" x14ac:dyDescent="0.25">
      <c r="A678" s="3"/>
      <c r="B678" s="3"/>
      <c r="C678" s="3"/>
      <c r="D678" s="3"/>
      <c r="E678" s="562"/>
      <c r="F678" s="562"/>
      <c r="G678" s="262"/>
      <c r="H678" s="262"/>
      <c r="I678" s="262"/>
      <c r="J678" s="262"/>
      <c r="K678" s="262"/>
      <c r="L678" s="262"/>
      <c r="M678" s="262"/>
    </row>
    <row r="679" spans="1:13" s="40" customFormat="1" x14ac:dyDescent="0.25">
      <c r="A679" s="3"/>
      <c r="B679" s="3"/>
      <c r="C679" s="3"/>
      <c r="D679" s="3"/>
      <c r="E679" s="562"/>
      <c r="F679" s="562"/>
      <c r="G679" s="262"/>
      <c r="H679" s="262"/>
      <c r="I679" s="262"/>
      <c r="J679" s="262"/>
      <c r="K679" s="262"/>
      <c r="L679" s="262"/>
      <c r="M679" s="262"/>
    </row>
    <row r="680" spans="1:13" s="40" customFormat="1" x14ac:dyDescent="0.25">
      <c r="A680" s="3"/>
      <c r="B680" s="3"/>
      <c r="C680" s="3"/>
      <c r="D680" s="3"/>
      <c r="E680" s="562"/>
      <c r="F680" s="562"/>
      <c r="G680" s="262"/>
      <c r="H680" s="262"/>
      <c r="I680" s="262"/>
      <c r="J680" s="262"/>
      <c r="K680" s="262"/>
      <c r="L680" s="262"/>
      <c r="M680" s="262"/>
    </row>
    <row r="681" spans="1:13" s="40" customFormat="1" x14ac:dyDescent="0.25">
      <c r="A681" s="3"/>
      <c r="B681" s="3"/>
      <c r="C681" s="3"/>
      <c r="D681" s="3"/>
      <c r="E681" s="562"/>
      <c r="F681" s="562"/>
      <c r="G681" s="262"/>
      <c r="H681" s="262"/>
      <c r="I681" s="262"/>
      <c r="J681" s="262"/>
      <c r="K681" s="262"/>
      <c r="L681" s="262"/>
      <c r="M681" s="262"/>
    </row>
    <row r="682" spans="1:13" s="40" customFormat="1" x14ac:dyDescent="0.25">
      <c r="A682" s="3"/>
      <c r="B682" s="3"/>
      <c r="C682" s="3"/>
      <c r="D682" s="3"/>
      <c r="E682" s="562"/>
      <c r="F682" s="562"/>
      <c r="G682" s="262"/>
      <c r="H682" s="262"/>
      <c r="I682" s="262"/>
      <c r="J682" s="262"/>
      <c r="K682" s="262"/>
      <c r="L682" s="262"/>
      <c r="M682" s="262"/>
    </row>
    <row r="683" spans="1:13" s="40" customFormat="1" x14ac:dyDescent="0.25">
      <c r="A683" s="3"/>
      <c r="B683" s="3"/>
      <c r="C683" s="3"/>
      <c r="D683" s="3"/>
      <c r="E683" s="562"/>
      <c r="F683" s="562"/>
      <c r="G683" s="262"/>
      <c r="H683" s="262"/>
      <c r="I683" s="262"/>
      <c r="J683" s="262"/>
      <c r="K683" s="262"/>
      <c r="L683" s="262"/>
      <c r="M683" s="262"/>
    </row>
    <row r="684" spans="1:13" s="40" customFormat="1" x14ac:dyDescent="0.25">
      <c r="A684" s="3"/>
      <c r="B684" s="3"/>
      <c r="C684" s="3"/>
      <c r="D684" s="3"/>
      <c r="E684" s="562"/>
      <c r="F684" s="562"/>
      <c r="G684" s="262"/>
      <c r="H684" s="262"/>
      <c r="I684" s="262"/>
      <c r="J684" s="262"/>
      <c r="K684" s="262"/>
      <c r="L684" s="262"/>
      <c r="M684" s="262"/>
    </row>
    <row r="685" spans="1:13" s="40" customFormat="1" x14ac:dyDescent="0.25">
      <c r="A685" s="3"/>
      <c r="B685" s="3"/>
      <c r="C685" s="3"/>
      <c r="D685" s="3"/>
      <c r="E685" s="562"/>
      <c r="F685" s="562"/>
      <c r="G685" s="262"/>
      <c r="H685" s="262"/>
      <c r="I685" s="262"/>
      <c r="J685" s="262"/>
      <c r="K685" s="262"/>
      <c r="L685" s="262"/>
      <c r="M685" s="262"/>
    </row>
    <row r="686" spans="1:13" s="40" customFormat="1" x14ac:dyDescent="0.25">
      <c r="A686" s="3"/>
      <c r="B686" s="3"/>
      <c r="C686" s="3"/>
      <c r="D686" s="3"/>
      <c r="E686" s="562"/>
      <c r="F686" s="562"/>
      <c r="G686" s="262"/>
      <c r="H686" s="262"/>
      <c r="I686" s="262"/>
      <c r="J686" s="262"/>
      <c r="K686" s="262"/>
      <c r="L686" s="262"/>
      <c r="M686" s="262"/>
    </row>
    <row r="687" spans="1:13" s="40" customFormat="1" x14ac:dyDescent="0.25">
      <c r="A687" s="3"/>
      <c r="B687" s="3"/>
      <c r="C687" s="3"/>
      <c r="D687" s="3"/>
      <c r="E687" s="562"/>
      <c r="F687" s="562"/>
      <c r="G687" s="262"/>
      <c r="H687" s="262"/>
      <c r="I687" s="262"/>
      <c r="J687" s="262"/>
      <c r="K687" s="262"/>
      <c r="L687" s="262"/>
      <c r="M687" s="262"/>
    </row>
    <row r="688" spans="1:13" s="40" customFormat="1" x14ac:dyDescent="0.25">
      <c r="A688" s="3"/>
      <c r="B688" s="3"/>
      <c r="C688" s="3"/>
      <c r="D688" s="3"/>
      <c r="E688" s="562"/>
      <c r="F688" s="562"/>
      <c r="G688" s="262"/>
      <c r="H688" s="262"/>
      <c r="I688" s="262"/>
      <c r="J688" s="262"/>
      <c r="K688" s="262"/>
      <c r="L688" s="262"/>
      <c r="M688" s="262"/>
    </row>
    <row r="689" spans="1:13" s="40" customFormat="1" x14ac:dyDescent="0.25">
      <c r="A689" s="3"/>
      <c r="B689" s="3"/>
      <c r="C689" s="3"/>
      <c r="D689" s="3"/>
      <c r="E689" s="562"/>
      <c r="F689" s="562"/>
      <c r="G689" s="262"/>
      <c r="H689" s="262"/>
      <c r="I689" s="262"/>
      <c r="J689" s="262"/>
      <c r="K689" s="262"/>
      <c r="L689" s="262"/>
      <c r="M689" s="262"/>
    </row>
    <row r="690" spans="1:13" s="40" customFormat="1" x14ac:dyDescent="0.25">
      <c r="A690" s="3"/>
      <c r="B690" s="3"/>
      <c r="C690" s="3"/>
      <c r="D690" s="3"/>
      <c r="E690" s="562"/>
      <c r="F690" s="562"/>
      <c r="G690" s="262"/>
      <c r="H690" s="262"/>
      <c r="I690" s="262"/>
      <c r="J690" s="262"/>
      <c r="K690" s="262"/>
      <c r="L690" s="262"/>
      <c r="M690" s="262"/>
    </row>
    <row r="691" spans="1:13" s="40" customFormat="1" x14ac:dyDescent="0.25">
      <c r="A691" s="3"/>
      <c r="B691" s="3"/>
      <c r="C691" s="3"/>
      <c r="D691" s="3"/>
      <c r="E691" s="562"/>
      <c r="F691" s="562"/>
      <c r="G691" s="262"/>
      <c r="H691" s="262"/>
      <c r="I691" s="262"/>
      <c r="J691" s="262"/>
      <c r="K691" s="262"/>
      <c r="L691" s="262"/>
      <c r="M691" s="262"/>
    </row>
    <row r="692" spans="1:13" s="40" customFormat="1" x14ac:dyDescent="0.25">
      <c r="A692" s="3"/>
      <c r="B692" s="3"/>
      <c r="C692" s="3"/>
      <c r="D692" s="3"/>
      <c r="E692" s="562"/>
      <c r="F692" s="562"/>
      <c r="G692" s="262"/>
      <c r="H692" s="262"/>
      <c r="I692" s="262"/>
      <c r="J692" s="262"/>
      <c r="K692" s="262"/>
      <c r="L692" s="262"/>
      <c r="M692" s="262"/>
    </row>
    <row r="693" spans="1:13" s="40" customFormat="1" x14ac:dyDescent="0.25">
      <c r="A693" s="3"/>
      <c r="B693" s="3"/>
      <c r="C693" s="3"/>
      <c r="D693" s="3"/>
      <c r="E693" s="562"/>
      <c r="F693" s="562"/>
      <c r="G693" s="262"/>
      <c r="H693" s="262"/>
      <c r="I693" s="262"/>
      <c r="J693" s="262"/>
      <c r="K693" s="262"/>
      <c r="L693" s="262"/>
      <c r="M693" s="262"/>
    </row>
    <row r="694" spans="1:13" s="40" customFormat="1" x14ac:dyDescent="0.25">
      <c r="A694" s="3"/>
      <c r="B694" s="3"/>
      <c r="C694" s="3"/>
      <c r="D694" s="3"/>
      <c r="E694" s="562"/>
      <c r="F694" s="562"/>
      <c r="G694" s="262"/>
      <c r="H694" s="262"/>
      <c r="I694" s="262"/>
      <c r="J694" s="262"/>
      <c r="K694" s="262"/>
      <c r="L694" s="262"/>
      <c r="M694" s="262"/>
    </row>
    <row r="695" spans="1:13" s="40" customFormat="1" x14ac:dyDescent="0.25">
      <c r="A695" s="3"/>
      <c r="B695" s="3"/>
      <c r="C695" s="3"/>
      <c r="D695" s="3"/>
      <c r="E695" s="562"/>
      <c r="F695" s="562"/>
      <c r="G695" s="262"/>
      <c r="H695" s="262"/>
      <c r="I695" s="262"/>
      <c r="J695" s="262"/>
      <c r="K695" s="262"/>
      <c r="L695" s="262"/>
      <c r="M695" s="262"/>
    </row>
    <row r="696" spans="1:13" s="40" customFormat="1" x14ac:dyDescent="0.25">
      <c r="A696" s="3"/>
      <c r="B696" s="3"/>
      <c r="C696" s="3"/>
      <c r="D696" s="3"/>
      <c r="E696" s="562"/>
      <c r="F696" s="562"/>
      <c r="G696" s="262"/>
      <c r="H696" s="262"/>
      <c r="I696" s="262"/>
      <c r="J696" s="262"/>
      <c r="K696" s="262"/>
      <c r="L696" s="262"/>
      <c r="M696" s="262"/>
    </row>
    <row r="697" spans="1:13" s="40" customFormat="1" x14ac:dyDescent="0.25">
      <c r="A697" s="3"/>
      <c r="B697" s="3"/>
      <c r="C697" s="3"/>
      <c r="D697" s="3"/>
      <c r="E697" s="562"/>
      <c r="F697" s="562"/>
      <c r="G697" s="262"/>
      <c r="H697" s="262"/>
      <c r="I697" s="262"/>
      <c r="J697" s="262"/>
      <c r="K697" s="262"/>
      <c r="L697" s="262"/>
      <c r="M697" s="262"/>
    </row>
    <row r="698" spans="1:13" s="40" customFormat="1" x14ac:dyDescent="0.25">
      <c r="A698" s="3"/>
      <c r="B698" s="3"/>
      <c r="C698" s="3"/>
      <c r="D698" s="3"/>
      <c r="E698" s="562"/>
      <c r="F698" s="562"/>
      <c r="G698" s="262"/>
      <c r="H698" s="262"/>
      <c r="I698" s="262"/>
      <c r="J698" s="262"/>
      <c r="K698" s="262"/>
      <c r="L698" s="262"/>
      <c r="M698" s="262"/>
    </row>
    <row r="699" spans="1:13" s="40" customFormat="1" x14ac:dyDescent="0.25">
      <c r="A699" s="3"/>
      <c r="B699" s="3"/>
      <c r="C699" s="3"/>
      <c r="D699" s="3"/>
      <c r="E699" s="562"/>
      <c r="F699" s="562"/>
      <c r="G699" s="262"/>
      <c r="H699" s="262"/>
      <c r="I699" s="262"/>
      <c r="J699" s="262"/>
      <c r="K699" s="262"/>
      <c r="L699" s="262"/>
      <c r="M699" s="262"/>
    </row>
    <row r="700" spans="1:13" s="40" customFormat="1" x14ac:dyDescent="0.25">
      <c r="A700" s="3"/>
      <c r="B700" s="3"/>
      <c r="C700" s="3"/>
      <c r="D700" s="3"/>
      <c r="E700" s="562"/>
      <c r="F700" s="562"/>
      <c r="G700" s="262"/>
      <c r="H700" s="262"/>
      <c r="I700" s="262"/>
      <c r="J700" s="262"/>
      <c r="K700" s="262"/>
      <c r="L700" s="262"/>
      <c r="M700" s="262"/>
    </row>
    <row r="701" spans="1:13" s="40" customFormat="1" x14ac:dyDescent="0.25">
      <c r="A701" s="3"/>
      <c r="B701" s="3"/>
      <c r="C701" s="3"/>
      <c r="D701" s="3"/>
      <c r="E701" s="562"/>
      <c r="F701" s="562"/>
      <c r="G701" s="262"/>
      <c r="H701" s="262"/>
      <c r="I701" s="262"/>
      <c r="J701" s="262"/>
      <c r="K701" s="262"/>
      <c r="L701" s="262"/>
      <c r="M701" s="262"/>
    </row>
    <row r="702" spans="1:13" s="40" customFormat="1" x14ac:dyDescent="0.25">
      <c r="A702" s="3"/>
      <c r="B702" s="3"/>
      <c r="C702" s="3"/>
      <c r="D702" s="3"/>
      <c r="E702" s="562"/>
      <c r="F702" s="562"/>
      <c r="G702" s="262"/>
      <c r="H702" s="262"/>
      <c r="I702" s="262"/>
      <c r="J702" s="262"/>
      <c r="K702" s="262"/>
      <c r="L702" s="262"/>
      <c r="M702" s="262"/>
    </row>
    <row r="703" spans="1:13" s="40" customFormat="1" x14ac:dyDescent="0.25">
      <c r="A703" s="3"/>
      <c r="B703" s="3"/>
      <c r="C703" s="3"/>
      <c r="D703" s="3"/>
      <c r="E703" s="562"/>
      <c r="F703" s="562"/>
      <c r="G703" s="262"/>
      <c r="H703" s="262"/>
      <c r="I703" s="262"/>
      <c r="J703" s="262"/>
      <c r="K703" s="262"/>
      <c r="L703" s="262"/>
      <c r="M703" s="262"/>
    </row>
    <row r="704" spans="1:13" s="40" customFormat="1" x14ac:dyDescent="0.25">
      <c r="A704" s="3"/>
      <c r="B704" s="3"/>
      <c r="C704" s="3"/>
      <c r="D704" s="3"/>
      <c r="E704" s="562"/>
      <c r="F704" s="562"/>
      <c r="G704" s="262"/>
      <c r="H704" s="262"/>
      <c r="I704" s="262"/>
      <c r="J704" s="262"/>
      <c r="K704" s="262"/>
      <c r="L704" s="262"/>
      <c r="M704" s="262"/>
    </row>
    <row r="705" spans="1:13" s="40" customFormat="1" x14ac:dyDescent="0.25">
      <c r="A705" s="3"/>
      <c r="B705" s="3"/>
      <c r="C705" s="3"/>
      <c r="D705" s="3"/>
      <c r="E705" s="562"/>
      <c r="F705" s="562"/>
      <c r="G705" s="262"/>
      <c r="H705" s="262"/>
      <c r="I705" s="262"/>
      <c r="J705" s="262"/>
      <c r="K705" s="262"/>
      <c r="L705" s="262"/>
      <c r="M705" s="262"/>
    </row>
    <row r="706" spans="1:13" s="40" customFormat="1" x14ac:dyDescent="0.25">
      <c r="A706" s="3"/>
      <c r="B706" s="3"/>
      <c r="C706" s="3"/>
      <c r="D706" s="3"/>
      <c r="E706" s="562"/>
      <c r="F706" s="562"/>
      <c r="G706" s="262"/>
      <c r="H706" s="262"/>
      <c r="I706" s="262"/>
      <c r="J706" s="262"/>
      <c r="K706" s="262"/>
      <c r="L706" s="262"/>
      <c r="M706" s="262"/>
    </row>
    <row r="707" spans="1:13" s="40" customFormat="1" x14ac:dyDescent="0.25">
      <c r="A707" s="3"/>
      <c r="B707" s="3"/>
      <c r="C707" s="3"/>
      <c r="D707" s="3"/>
      <c r="E707" s="562"/>
      <c r="F707" s="562"/>
      <c r="G707" s="262"/>
      <c r="H707" s="262"/>
      <c r="I707" s="262"/>
      <c r="J707" s="262"/>
      <c r="K707" s="262"/>
      <c r="L707" s="262"/>
      <c r="M707" s="262"/>
    </row>
    <row r="708" spans="1:13" s="40" customFormat="1" x14ac:dyDescent="0.25">
      <c r="A708" s="3"/>
      <c r="B708" s="3"/>
      <c r="C708" s="3"/>
      <c r="D708" s="3"/>
      <c r="E708" s="562"/>
      <c r="F708" s="562"/>
      <c r="G708" s="262"/>
      <c r="H708" s="262"/>
      <c r="I708" s="262"/>
      <c r="J708" s="262"/>
      <c r="K708" s="262"/>
      <c r="L708" s="262"/>
      <c r="M708" s="262"/>
    </row>
    <row r="709" spans="1:13" s="40" customFormat="1" x14ac:dyDescent="0.25">
      <c r="A709" s="3"/>
      <c r="B709" s="3"/>
      <c r="C709" s="3"/>
      <c r="D709" s="3"/>
      <c r="E709" s="562"/>
      <c r="F709" s="562"/>
      <c r="G709" s="262"/>
      <c r="H709" s="262"/>
      <c r="I709" s="262"/>
      <c r="J709" s="262"/>
      <c r="K709" s="262"/>
      <c r="L709" s="262"/>
      <c r="M709" s="262"/>
    </row>
    <row r="710" spans="1:13" s="40" customFormat="1" x14ac:dyDescent="0.25">
      <c r="A710" s="3"/>
      <c r="B710" s="3"/>
      <c r="C710" s="3"/>
      <c r="D710" s="3"/>
      <c r="E710" s="562"/>
      <c r="F710" s="562"/>
      <c r="G710" s="262"/>
      <c r="H710" s="262"/>
      <c r="I710" s="262"/>
      <c r="J710" s="262"/>
      <c r="K710" s="262"/>
      <c r="L710" s="262"/>
      <c r="M710" s="262"/>
    </row>
    <row r="711" spans="1:13" s="40" customFormat="1" x14ac:dyDescent="0.25">
      <c r="A711" s="3"/>
      <c r="B711" s="3"/>
      <c r="C711" s="3"/>
      <c r="D711" s="3"/>
      <c r="E711" s="562"/>
      <c r="F711" s="562"/>
      <c r="G711" s="262"/>
      <c r="H711" s="262"/>
      <c r="I711" s="262"/>
      <c r="J711" s="262"/>
      <c r="K711" s="262"/>
      <c r="L711" s="262"/>
      <c r="M711" s="262"/>
    </row>
    <row r="712" spans="1:13" s="40" customFormat="1" x14ac:dyDescent="0.25">
      <c r="A712" s="3"/>
      <c r="B712" s="3"/>
      <c r="C712" s="3"/>
      <c r="D712" s="3"/>
      <c r="E712" s="562"/>
      <c r="F712" s="562"/>
      <c r="G712" s="262"/>
      <c r="H712" s="262"/>
      <c r="I712" s="262"/>
      <c r="J712" s="262"/>
      <c r="K712" s="262"/>
      <c r="L712" s="262"/>
      <c r="M712" s="262"/>
    </row>
    <row r="713" spans="1:13" s="40" customFormat="1" x14ac:dyDescent="0.25">
      <c r="A713" s="3"/>
      <c r="B713" s="3"/>
      <c r="C713" s="3"/>
      <c r="D713" s="3"/>
      <c r="E713" s="562"/>
      <c r="F713" s="562"/>
      <c r="G713" s="262"/>
      <c r="H713" s="262"/>
      <c r="I713" s="262"/>
      <c r="J713" s="262"/>
      <c r="K713" s="262"/>
      <c r="L713" s="262"/>
      <c r="M713" s="262"/>
    </row>
    <row r="714" spans="1:13" s="40" customFormat="1" x14ac:dyDescent="0.25">
      <c r="A714" s="3"/>
      <c r="B714" s="3"/>
      <c r="C714" s="3"/>
      <c r="D714" s="3"/>
      <c r="E714" s="562"/>
      <c r="F714" s="562"/>
      <c r="G714" s="262"/>
      <c r="H714" s="262"/>
      <c r="I714" s="262"/>
      <c r="J714" s="262"/>
      <c r="K714" s="262"/>
      <c r="L714" s="262"/>
      <c r="M714" s="262"/>
    </row>
    <row r="715" spans="1:13" s="40" customFormat="1" x14ac:dyDescent="0.25">
      <c r="A715" s="3"/>
      <c r="B715" s="3"/>
      <c r="C715" s="3"/>
      <c r="D715" s="3"/>
      <c r="E715" s="562"/>
      <c r="F715" s="562"/>
      <c r="G715" s="262"/>
      <c r="H715" s="262"/>
      <c r="I715" s="262"/>
      <c r="J715" s="262"/>
      <c r="K715" s="262"/>
      <c r="L715" s="262"/>
      <c r="M715" s="262"/>
    </row>
    <row r="716" spans="1:13" s="40" customFormat="1" x14ac:dyDescent="0.25">
      <c r="A716" s="3"/>
      <c r="B716" s="3"/>
      <c r="C716" s="3"/>
      <c r="D716" s="3"/>
      <c r="E716" s="562"/>
      <c r="F716" s="562"/>
      <c r="G716" s="262"/>
      <c r="H716" s="262"/>
      <c r="I716" s="262"/>
      <c r="J716" s="262"/>
      <c r="K716" s="262"/>
      <c r="L716" s="262"/>
      <c r="M716" s="262"/>
    </row>
    <row r="717" spans="1:13" s="40" customFormat="1" x14ac:dyDescent="0.25">
      <c r="A717" s="3"/>
      <c r="B717" s="3"/>
      <c r="C717" s="3"/>
      <c r="D717" s="3"/>
      <c r="E717" s="562"/>
      <c r="F717" s="562"/>
      <c r="G717" s="262"/>
      <c r="H717" s="262"/>
      <c r="I717" s="262"/>
      <c r="J717" s="262"/>
      <c r="K717" s="262"/>
      <c r="L717" s="262"/>
      <c r="M717" s="262"/>
    </row>
    <row r="718" spans="1:13" s="40" customFormat="1" x14ac:dyDescent="0.25">
      <c r="A718" s="3"/>
      <c r="B718" s="3"/>
      <c r="C718" s="3"/>
      <c r="D718" s="3"/>
      <c r="E718" s="562"/>
      <c r="F718" s="562"/>
      <c r="G718" s="262"/>
      <c r="H718" s="262"/>
      <c r="I718" s="262"/>
      <c r="J718" s="262"/>
      <c r="K718" s="262"/>
      <c r="L718" s="262"/>
      <c r="M718" s="262"/>
    </row>
    <row r="719" spans="1:13" s="40" customFormat="1" x14ac:dyDescent="0.25">
      <c r="A719" s="3"/>
      <c r="B719" s="3"/>
      <c r="C719" s="3"/>
      <c r="D719" s="3"/>
      <c r="E719" s="562"/>
      <c r="F719" s="562"/>
      <c r="G719" s="262"/>
      <c r="H719" s="262"/>
      <c r="I719" s="262"/>
      <c r="J719" s="262"/>
      <c r="K719" s="262"/>
      <c r="L719" s="262"/>
      <c r="M719" s="262"/>
    </row>
    <row r="720" spans="1:13" s="40" customFormat="1" x14ac:dyDescent="0.25">
      <c r="A720" s="3"/>
      <c r="B720" s="3"/>
      <c r="C720" s="3"/>
      <c r="D720" s="3"/>
      <c r="E720" s="562"/>
      <c r="F720" s="562"/>
      <c r="G720" s="262"/>
      <c r="H720" s="262"/>
      <c r="I720" s="262"/>
      <c r="J720" s="262"/>
      <c r="K720" s="262"/>
      <c r="L720" s="262"/>
      <c r="M720" s="262"/>
    </row>
    <row r="721" spans="1:13" s="40" customFormat="1" x14ac:dyDescent="0.25">
      <c r="A721" s="3"/>
      <c r="B721" s="3"/>
      <c r="C721" s="3"/>
      <c r="D721" s="3"/>
      <c r="E721" s="562"/>
      <c r="F721" s="562"/>
      <c r="G721" s="262"/>
      <c r="H721" s="262"/>
      <c r="I721" s="262"/>
      <c r="J721" s="262"/>
      <c r="K721" s="262"/>
      <c r="L721" s="262"/>
      <c r="M721" s="262"/>
    </row>
    <row r="722" spans="1:13" s="40" customFormat="1" x14ac:dyDescent="0.25">
      <c r="A722" s="3"/>
      <c r="B722" s="3"/>
      <c r="C722" s="3"/>
      <c r="D722" s="3"/>
      <c r="E722" s="562"/>
      <c r="F722" s="562"/>
      <c r="G722" s="262"/>
      <c r="H722" s="262"/>
      <c r="I722" s="262"/>
      <c r="J722" s="262"/>
      <c r="K722" s="262"/>
      <c r="L722" s="262"/>
      <c r="M722" s="262"/>
    </row>
    <row r="723" spans="1:13" s="40" customFormat="1" x14ac:dyDescent="0.25">
      <c r="A723" s="3"/>
      <c r="B723" s="3"/>
      <c r="C723" s="3"/>
      <c r="D723" s="3"/>
      <c r="E723" s="562"/>
      <c r="F723" s="562"/>
      <c r="G723" s="262"/>
      <c r="H723" s="262"/>
      <c r="I723" s="262"/>
      <c r="J723" s="262"/>
      <c r="K723" s="262"/>
      <c r="L723" s="262"/>
      <c r="M723" s="262"/>
    </row>
    <row r="724" spans="1:13" s="40" customFormat="1" x14ac:dyDescent="0.25">
      <c r="A724" s="3"/>
      <c r="B724" s="3"/>
      <c r="C724" s="3"/>
      <c r="D724" s="3"/>
      <c r="E724" s="562"/>
      <c r="F724" s="562"/>
      <c r="G724" s="262"/>
      <c r="H724" s="262"/>
      <c r="I724" s="262"/>
      <c r="J724" s="262"/>
      <c r="K724" s="262"/>
      <c r="L724" s="262"/>
      <c r="M724" s="262"/>
    </row>
    <row r="725" spans="1:13" s="40" customFormat="1" x14ac:dyDescent="0.25">
      <c r="A725" s="3"/>
      <c r="B725" s="3"/>
      <c r="C725" s="3"/>
      <c r="D725" s="3"/>
      <c r="E725" s="562"/>
      <c r="F725" s="562"/>
      <c r="G725" s="262"/>
      <c r="H725" s="262"/>
      <c r="I725" s="262"/>
      <c r="J725" s="262"/>
      <c r="K725" s="262"/>
      <c r="L725" s="262"/>
      <c r="M725" s="262"/>
    </row>
    <row r="726" spans="1:13" s="40" customFormat="1" x14ac:dyDescent="0.25">
      <c r="A726" s="3"/>
      <c r="B726" s="3"/>
      <c r="C726" s="3"/>
      <c r="D726" s="3"/>
      <c r="E726" s="562"/>
      <c r="F726" s="562"/>
      <c r="G726" s="262"/>
      <c r="H726" s="262"/>
      <c r="I726" s="262"/>
      <c r="J726" s="262"/>
      <c r="K726" s="262"/>
      <c r="L726" s="262"/>
      <c r="M726" s="262"/>
    </row>
    <row r="727" spans="1:13" s="40" customFormat="1" x14ac:dyDescent="0.25">
      <c r="A727" s="3"/>
      <c r="B727" s="3"/>
      <c r="C727" s="3"/>
      <c r="D727" s="3"/>
      <c r="E727" s="562"/>
      <c r="F727" s="562"/>
      <c r="G727" s="262"/>
      <c r="H727" s="262"/>
      <c r="I727" s="262"/>
      <c r="J727" s="262"/>
      <c r="K727" s="262"/>
      <c r="L727" s="262"/>
      <c r="M727" s="262"/>
    </row>
    <row r="728" spans="1:13" s="40" customFormat="1" x14ac:dyDescent="0.25">
      <c r="A728" s="3"/>
      <c r="B728" s="3"/>
      <c r="C728" s="3"/>
      <c r="D728" s="3"/>
      <c r="E728" s="562"/>
      <c r="F728" s="562"/>
      <c r="G728" s="262"/>
      <c r="H728" s="262"/>
      <c r="I728" s="262"/>
      <c r="J728" s="262"/>
      <c r="K728" s="262"/>
      <c r="L728" s="262"/>
      <c r="M728" s="262"/>
    </row>
    <row r="729" spans="1:13" s="40" customFormat="1" x14ac:dyDescent="0.25">
      <c r="A729" s="3"/>
      <c r="B729" s="3"/>
      <c r="C729" s="3"/>
      <c r="D729" s="3"/>
      <c r="E729" s="562"/>
      <c r="F729" s="562"/>
      <c r="G729" s="262"/>
      <c r="H729" s="262"/>
      <c r="I729" s="262"/>
      <c r="J729" s="262"/>
      <c r="K729" s="262"/>
      <c r="L729" s="262"/>
      <c r="M729" s="262"/>
    </row>
    <row r="730" spans="1:13" s="40" customFormat="1" x14ac:dyDescent="0.25">
      <c r="A730" s="3"/>
      <c r="B730" s="3"/>
      <c r="C730" s="3"/>
      <c r="D730" s="3"/>
      <c r="E730" s="562"/>
      <c r="F730" s="562"/>
      <c r="G730" s="262"/>
      <c r="H730" s="262"/>
      <c r="I730" s="262"/>
      <c r="J730" s="262"/>
      <c r="K730" s="262"/>
      <c r="L730" s="262"/>
      <c r="M730" s="262"/>
    </row>
    <row r="731" spans="1:13" s="40" customFormat="1" x14ac:dyDescent="0.25">
      <c r="A731" s="3"/>
      <c r="B731" s="3"/>
      <c r="C731" s="3"/>
      <c r="D731" s="3"/>
      <c r="E731" s="562"/>
      <c r="F731" s="562"/>
      <c r="G731" s="262"/>
      <c r="H731" s="262"/>
      <c r="I731" s="262"/>
      <c r="J731" s="262"/>
      <c r="K731" s="262"/>
      <c r="L731" s="262"/>
      <c r="M731" s="262"/>
    </row>
    <row r="732" spans="1:13" s="40" customFormat="1" x14ac:dyDescent="0.25">
      <c r="A732" s="3"/>
      <c r="B732" s="3"/>
      <c r="C732" s="3"/>
      <c r="D732" s="3"/>
      <c r="E732" s="562"/>
      <c r="F732" s="562"/>
      <c r="G732" s="262"/>
      <c r="H732" s="262"/>
      <c r="I732" s="262"/>
      <c r="J732" s="262"/>
      <c r="K732" s="262"/>
      <c r="L732" s="262"/>
      <c r="M732" s="262"/>
    </row>
    <row r="733" spans="1:13" s="40" customFormat="1" x14ac:dyDescent="0.25">
      <c r="A733" s="3"/>
      <c r="B733" s="3"/>
      <c r="C733" s="3"/>
      <c r="D733" s="3"/>
      <c r="E733" s="562"/>
      <c r="F733" s="562"/>
      <c r="G733" s="262"/>
      <c r="H733" s="262"/>
      <c r="I733" s="262"/>
      <c r="J733" s="262"/>
      <c r="K733" s="262"/>
      <c r="L733" s="262"/>
      <c r="M733" s="262"/>
    </row>
    <row r="734" spans="1:13" s="40" customFormat="1" x14ac:dyDescent="0.25">
      <c r="A734" s="3"/>
      <c r="B734" s="3"/>
      <c r="C734" s="3"/>
      <c r="D734" s="3"/>
      <c r="E734" s="562"/>
      <c r="F734" s="562"/>
      <c r="G734" s="262"/>
      <c r="H734" s="262"/>
      <c r="I734" s="262"/>
      <c r="J734" s="262"/>
      <c r="K734" s="262"/>
      <c r="L734" s="262"/>
      <c r="M734" s="262"/>
    </row>
    <row r="735" spans="1:13" s="40" customFormat="1" x14ac:dyDescent="0.25">
      <c r="A735" s="3"/>
      <c r="B735" s="3"/>
      <c r="C735" s="3"/>
      <c r="D735" s="3"/>
      <c r="E735" s="562"/>
      <c r="F735" s="562"/>
      <c r="G735" s="262"/>
      <c r="H735" s="262"/>
      <c r="I735" s="262"/>
      <c r="J735" s="262"/>
      <c r="K735" s="262"/>
      <c r="L735" s="262"/>
      <c r="M735" s="262"/>
    </row>
    <row r="736" spans="1:13" s="40" customFormat="1" x14ac:dyDescent="0.25">
      <c r="A736" s="3"/>
      <c r="B736" s="3"/>
      <c r="C736" s="3"/>
      <c r="D736" s="3"/>
      <c r="E736" s="562"/>
      <c r="F736" s="562"/>
      <c r="G736" s="262"/>
      <c r="H736" s="262"/>
      <c r="I736" s="262"/>
      <c r="J736" s="262"/>
      <c r="K736" s="262"/>
      <c r="L736" s="262"/>
      <c r="M736" s="262"/>
    </row>
    <row r="737" spans="1:13" s="40" customFormat="1" x14ac:dyDescent="0.25">
      <c r="A737" s="3"/>
      <c r="B737" s="3"/>
      <c r="C737" s="3"/>
      <c r="D737" s="3"/>
      <c r="E737" s="562"/>
      <c r="F737" s="562"/>
      <c r="G737" s="262"/>
      <c r="H737" s="262"/>
      <c r="I737" s="262"/>
      <c r="J737" s="262"/>
      <c r="K737" s="262"/>
      <c r="L737" s="262"/>
      <c r="M737" s="262"/>
    </row>
    <row r="738" spans="1:13" s="40" customFormat="1" x14ac:dyDescent="0.25">
      <c r="A738" s="3"/>
      <c r="B738" s="3"/>
      <c r="C738" s="3"/>
      <c r="D738" s="3"/>
      <c r="E738" s="562"/>
      <c r="F738" s="562"/>
      <c r="G738" s="262"/>
      <c r="H738" s="262"/>
      <c r="I738" s="262"/>
      <c r="J738" s="262"/>
      <c r="K738" s="262"/>
      <c r="L738" s="262"/>
      <c r="M738" s="262"/>
    </row>
    <row r="739" spans="1:13" s="40" customFormat="1" x14ac:dyDescent="0.25">
      <c r="A739" s="3"/>
      <c r="B739" s="3"/>
      <c r="C739" s="3"/>
      <c r="D739" s="3"/>
      <c r="E739" s="562"/>
      <c r="F739" s="562"/>
      <c r="G739" s="262"/>
      <c r="H739" s="262"/>
      <c r="I739" s="262"/>
      <c r="J739" s="262"/>
      <c r="K739" s="262"/>
      <c r="L739" s="262"/>
      <c r="M739" s="262"/>
    </row>
    <row r="740" spans="1:13" s="40" customFormat="1" x14ac:dyDescent="0.25">
      <c r="A740" s="3"/>
      <c r="B740" s="3"/>
      <c r="C740" s="3"/>
      <c r="D740" s="3"/>
      <c r="E740" s="562"/>
      <c r="F740" s="562"/>
      <c r="G740" s="262"/>
      <c r="H740" s="262"/>
      <c r="I740" s="262"/>
      <c r="J740" s="262"/>
      <c r="K740" s="262"/>
      <c r="L740" s="262"/>
      <c r="M740" s="262"/>
    </row>
    <row r="741" spans="1:13" s="40" customFormat="1" x14ac:dyDescent="0.25">
      <c r="A741" s="3"/>
      <c r="B741" s="3"/>
      <c r="C741" s="3"/>
      <c r="D741" s="3"/>
      <c r="E741" s="562"/>
      <c r="F741" s="562"/>
      <c r="G741" s="262"/>
      <c r="H741" s="262"/>
      <c r="I741" s="262"/>
      <c r="J741" s="262"/>
      <c r="K741" s="262"/>
      <c r="L741" s="262"/>
      <c r="M741" s="262"/>
    </row>
    <row r="742" spans="1:13" s="40" customFormat="1" x14ac:dyDescent="0.25">
      <c r="A742" s="3"/>
      <c r="B742" s="3"/>
      <c r="C742" s="3"/>
      <c r="D742" s="3"/>
      <c r="E742" s="562"/>
      <c r="F742" s="562"/>
      <c r="G742" s="262"/>
      <c r="H742" s="262"/>
      <c r="I742" s="262"/>
      <c r="J742" s="262"/>
      <c r="K742" s="262"/>
      <c r="L742" s="262"/>
      <c r="M742" s="262"/>
    </row>
    <row r="743" spans="1:13" s="40" customFormat="1" x14ac:dyDescent="0.25">
      <c r="A743" s="3"/>
      <c r="B743" s="3"/>
      <c r="C743" s="3"/>
      <c r="D743" s="3"/>
      <c r="E743" s="562"/>
      <c r="F743" s="562"/>
      <c r="G743" s="262"/>
      <c r="H743" s="262"/>
      <c r="I743" s="262"/>
      <c r="J743" s="262"/>
      <c r="K743" s="262"/>
      <c r="L743" s="262"/>
      <c r="M743" s="262"/>
    </row>
    <row r="744" spans="1:13" s="40" customFormat="1" x14ac:dyDescent="0.25">
      <c r="A744" s="3"/>
      <c r="B744" s="3"/>
      <c r="C744" s="3"/>
      <c r="D744" s="3"/>
      <c r="E744" s="562"/>
      <c r="F744" s="562"/>
      <c r="G744" s="262"/>
      <c r="H744" s="262"/>
      <c r="I744" s="262"/>
      <c r="J744" s="262"/>
      <c r="K744" s="262"/>
      <c r="L744" s="262"/>
      <c r="M744" s="262"/>
    </row>
    <row r="745" spans="1:13" s="40" customFormat="1" x14ac:dyDescent="0.25">
      <c r="A745" s="3"/>
      <c r="B745" s="3"/>
      <c r="C745" s="3"/>
      <c r="D745" s="3"/>
      <c r="E745" s="562"/>
      <c r="F745" s="562"/>
      <c r="G745" s="262"/>
      <c r="H745" s="262"/>
      <c r="I745" s="262"/>
      <c r="J745" s="262"/>
      <c r="K745" s="262"/>
      <c r="L745" s="262"/>
      <c r="M745" s="262"/>
    </row>
    <row r="746" spans="1:13" s="40" customFormat="1" x14ac:dyDescent="0.25">
      <c r="A746" s="3"/>
      <c r="B746" s="3"/>
      <c r="C746" s="3"/>
      <c r="D746" s="3"/>
      <c r="E746" s="562"/>
      <c r="F746" s="562"/>
      <c r="G746" s="262"/>
      <c r="H746" s="262"/>
      <c r="I746" s="262"/>
      <c r="J746" s="262"/>
      <c r="K746" s="262"/>
      <c r="L746" s="262"/>
      <c r="M746" s="262"/>
    </row>
    <row r="747" spans="1:13" s="40" customFormat="1" x14ac:dyDescent="0.25">
      <c r="A747" s="3"/>
      <c r="B747" s="3"/>
      <c r="C747" s="3"/>
      <c r="D747" s="3"/>
      <c r="E747" s="562"/>
      <c r="F747" s="562"/>
      <c r="G747" s="262"/>
      <c r="H747" s="262"/>
      <c r="I747" s="262"/>
      <c r="J747" s="262"/>
      <c r="K747" s="262"/>
      <c r="L747" s="262"/>
      <c r="M747" s="262"/>
    </row>
    <row r="748" spans="1:13" s="40" customFormat="1" x14ac:dyDescent="0.25">
      <c r="A748" s="3"/>
      <c r="B748" s="3"/>
      <c r="C748" s="3"/>
      <c r="D748" s="3"/>
      <c r="E748" s="562"/>
      <c r="F748" s="562"/>
      <c r="G748" s="262"/>
      <c r="H748" s="262"/>
      <c r="I748" s="262"/>
      <c r="J748" s="262"/>
      <c r="K748" s="262"/>
      <c r="L748" s="262"/>
      <c r="M748" s="262"/>
    </row>
    <row r="749" spans="1:13" s="40" customFormat="1" x14ac:dyDescent="0.25">
      <c r="A749" s="3"/>
      <c r="B749" s="3"/>
      <c r="C749" s="3"/>
      <c r="D749" s="3"/>
      <c r="E749" s="562"/>
      <c r="F749" s="562"/>
      <c r="G749" s="262"/>
      <c r="H749" s="262"/>
      <c r="I749" s="262"/>
      <c r="J749" s="262"/>
      <c r="K749" s="262"/>
      <c r="L749" s="262"/>
      <c r="M749" s="262"/>
    </row>
    <row r="750" spans="1:13" s="40" customFormat="1" x14ac:dyDescent="0.25">
      <c r="A750" s="3"/>
      <c r="B750" s="3"/>
      <c r="C750" s="3"/>
      <c r="D750" s="3"/>
      <c r="E750" s="562"/>
      <c r="F750" s="562"/>
      <c r="G750" s="262"/>
      <c r="H750" s="262"/>
      <c r="I750" s="262"/>
      <c r="J750" s="262"/>
      <c r="K750" s="262"/>
      <c r="L750" s="262"/>
      <c r="M750" s="262"/>
    </row>
    <row r="751" spans="1:13" s="40" customFormat="1" x14ac:dyDescent="0.25">
      <c r="A751" s="3"/>
      <c r="B751" s="3"/>
      <c r="C751" s="3"/>
      <c r="D751" s="3"/>
      <c r="E751" s="562"/>
      <c r="F751" s="562"/>
      <c r="G751" s="262"/>
      <c r="H751" s="262"/>
      <c r="I751" s="262"/>
      <c r="J751" s="262"/>
      <c r="K751" s="262"/>
      <c r="L751" s="262"/>
      <c r="M751" s="262"/>
    </row>
    <row r="752" spans="1:13" s="40" customFormat="1" x14ac:dyDescent="0.25">
      <c r="A752" s="3"/>
      <c r="B752" s="3"/>
      <c r="C752" s="3"/>
      <c r="D752" s="3"/>
      <c r="E752" s="562"/>
      <c r="F752" s="562"/>
      <c r="G752" s="262"/>
      <c r="H752" s="262"/>
      <c r="I752" s="262"/>
      <c r="J752" s="262"/>
      <c r="K752" s="262"/>
      <c r="L752" s="262"/>
      <c r="M752" s="262"/>
    </row>
    <row r="753" spans="1:13" s="40" customFormat="1" x14ac:dyDescent="0.25">
      <c r="A753" s="3"/>
      <c r="B753" s="3"/>
      <c r="C753" s="3"/>
      <c r="D753" s="3"/>
      <c r="E753" s="562"/>
      <c r="F753" s="562"/>
      <c r="G753" s="262"/>
      <c r="H753" s="262"/>
      <c r="I753" s="262"/>
      <c r="J753" s="262"/>
      <c r="K753" s="262"/>
      <c r="L753" s="262"/>
      <c r="M753" s="262"/>
    </row>
    <row r="754" spans="1:13" s="40" customFormat="1" x14ac:dyDescent="0.25">
      <c r="A754" s="3"/>
      <c r="B754" s="3"/>
      <c r="C754" s="3"/>
      <c r="D754" s="3"/>
      <c r="E754" s="562"/>
      <c r="F754" s="562"/>
      <c r="G754" s="262"/>
      <c r="H754" s="262"/>
      <c r="I754" s="262"/>
      <c r="J754" s="262"/>
      <c r="K754" s="262"/>
      <c r="L754" s="262"/>
      <c r="M754" s="262"/>
    </row>
    <row r="755" spans="1:13" s="40" customFormat="1" x14ac:dyDescent="0.25">
      <c r="A755" s="3"/>
      <c r="B755" s="3"/>
      <c r="C755" s="3"/>
      <c r="D755" s="3"/>
      <c r="E755" s="562"/>
      <c r="F755" s="562"/>
      <c r="G755" s="262"/>
      <c r="H755" s="262"/>
      <c r="I755" s="262"/>
      <c r="J755" s="262"/>
      <c r="K755" s="262"/>
      <c r="L755" s="262"/>
      <c r="M755" s="262"/>
    </row>
    <row r="756" spans="1:13" s="40" customFormat="1" x14ac:dyDescent="0.25">
      <c r="A756" s="3"/>
      <c r="B756" s="3"/>
      <c r="C756" s="3"/>
      <c r="D756" s="3"/>
      <c r="E756" s="562"/>
      <c r="F756" s="562"/>
      <c r="G756" s="262"/>
      <c r="H756" s="262"/>
      <c r="I756" s="262"/>
      <c r="J756" s="262"/>
      <c r="K756" s="262"/>
      <c r="L756" s="262"/>
      <c r="M756" s="262"/>
    </row>
    <row r="757" spans="1:13" s="40" customFormat="1" x14ac:dyDescent="0.25">
      <c r="A757" s="3"/>
      <c r="B757" s="3"/>
      <c r="C757" s="3"/>
      <c r="D757" s="3"/>
      <c r="E757" s="562"/>
      <c r="F757" s="562"/>
      <c r="G757" s="262"/>
      <c r="H757" s="262"/>
      <c r="I757" s="262"/>
      <c r="J757" s="262"/>
      <c r="K757" s="262"/>
      <c r="L757" s="262"/>
      <c r="M757" s="262"/>
    </row>
    <row r="758" spans="1:13" s="40" customFormat="1" x14ac:dyDescent="0.25">
      <c r="A758" s="3"/>
      <c r="B758" s="3"/>
      <c r="C758" s="3"/>
      <c r="D758" s="3"/>
      <c r="E758" s="562"/>
      <c r="F758" s="562"/>
      <c r="G758" s="262"/>
      <c r="H758" s="262"/>
      <c r="I758" s="262"/>
      <c r="J758" s="262"/>
      <c r="K758" s="262"/>
      <c r="L758" s="262"/>
      <c r="M758" s="262"/>
    </row>
    <row r="759" spans="1:13" s="40" customFormat="1" x14ac:dyDescent="0.25">
      <c r="A759" s="3"/>
      <c r="B759" s="3"/>
      <c r="C759" s="3"/>
      <c r="D759" s="3"/>
      <c r="E759" s="562"/>
      <c r="F759" s="562"/>
      <c r="G759" s="262"/>
      <c r="H759" s="262"/>
      <c r="I759" s="262"/>
      <c r="J759" s="262"/>
      <c r="K759" s="262"/>
      <c r="L759" s="262"/>
      <c r="M759" s="262"/>
    </row>
    <row r="760" spans="1:13" s="40" customFormat="1" x14ac:dyDescent="0.25">
      <c r="A760" s="3"/>
      <c r="B760" s="3"/>
      <c r="C760" s="3"/>
      <c r="D760" s="3"/>
      <c r="E760" s="562"/>
      <c r="F760" s="562"/>
      <c r="G760" s="262"/>
      <c r="H760" s="262"/>
      <c r="I760" s="262"/>
      <c r="J760" s="262"/>
      <c r="K760" s="262"/>
      <c r="L760" s="262"/>
      <c r="M760" s="262"/>
    </row>
    <row r="761" spans="1:13" s="40" customFormat="1" x14ac:dyDescent="0.25">
      <c r="A761" s="3"/>
      <c r="B761" s="3"/>
      <c r="C761" s="3"/>
      <c r="D761" s="3"/>
      <c r="E761" s="562"/>
      <c r="F761" s="562"/>
      <c r="G761" s="262"/>
      <c r="H761" s="262"/>
      <c r="I761" s="262"/>
      <c r="J761" s="262"/>
      <c r="K761" s="262"/>
      <c r="L761" s="262"/>
      <c r="M761" s="262"/>
    </row>
    <row r="762" spans="1:13" s="40" customFormat="1" x14ac:dyDescent="0.25">
      <c r="A762" s="3"/>
      <c r="B762" s="3"/>
      <c r="C762" s="3"/>
      <c r="D762" s="3"/>
      <c r="E762" s="562"/>
      <c r="F762" s="562"/>
      <c r="G762" s="262"/>
      <c r="H762" s="262"/>
      <c r="I762" s="262"/>
      <c r="J762" s="262"/>
      <c r="K762" s="262"/>
      <c r="L762" s="262"/>
      <c r="M762" s="262"/>
    </row>
    <row r="763" spans="1:13" s="40" customFormat="1" x14ac:dyDescent="0.25">
      <c r="A763" s="3"/>
      <c r="B763" s="3"/>
      <c r="C763" s="3"/>
      <c r="D763" s="3"/>
      <c r="E763" s="562"/>
      <c r="F763" s="562"/>
      <c r="G763" s="262"/>
      <c r="H763" s="262"/>
      <c r="I763" s="262"/>
      <c r="J763" s="262"/>
      <c r="K763" s="262"/>
      <c r="L763" s="262"/>
      <c r="M763" s="262"/>
    </row>
    <row r="764" spans="1:13" s="40" customFormat="1" x14ac:dyDescent="0.25">
      <c r="A764" s="3"/>
      <c r="B764" s="3"/>
      <c r="C764" s="3"/>
      <c r="D764" s="3"/>
      <c r="E764" s="562"/>
      <c r="F764" s="562"/>
      <c r="G764" s="262"/>
      <c r="H764" s="262"/>
      <c r="I764" s="262"/>
      <c r="J764" s="262"/>
      <c r="K764" s="262"/>
      <c r="L764" s="262"/>
      <c r="M764" s="262"/>
    </row>
    <row r="765" spans="1:13" s="40" customFormat="1" x14ac:dyDescent="0.25">
      <c r="A765" s="3"/>
      <c r="B765" s="3"/>
      <c r="C765" s="3"/>
      <c r="D765" s="3"/>
      <c r="E765" s="562"/>
      <c r="F765" s="562"/>
      <c r="G765" s="262"/>
      <c r="H765" s="262"/>
      <c r="I765" s="262"/>
      <c r="J765" s="262"/>
      <c r="K765" s="262"/>
      <c r="L765" s="262"/>
      <c r="M765" s="262"/>
    </row>
    <row r="766" spans="1:13" s="40" customFormat="1" x14ac:dyDescent="0.25">
      <c r="A766" s="3"/>
      <c r="B766" s="3"/>
      <c r="C766" s="3"/>
      <c r="D766" s="3"/>
      <c r="E766" s="562"/>
      <c r="F766" s="562"/>
      <c r="G766" s="262"/>
      <c r="H766" s="262"/>
      <c r="I766" s="262"/>
      <c r="J766" s="262"/>
      <c r="K766" s="262"/>
      <c r="L766" s="262"/>
      <c r="M766" s="262"/>
    </row>
    <row r="767" spans="1:13" s="40" customFormat="1" x14ac:dyDescent="0.25">
      <c r="A767" s="3"/>
      <c r="B767" s="3"/>
      <c r="C767" s="3"/>
      <c r="D767" s="3"/>
      <c r="E767" s="562"/>
      <c r="F767" s="562"/>
      <c r="G767" s="262"/>
      <c r="H767" s="262"/>
      <c r="I767" s="262"/>
      <c r="J767" s="262"/>
      <c r="K767" s="262"/>
      <c r="L767" s="262"/>
      <c r="M767" s="262"/>
    </row>
    <row r="768" spans="1:13" s="40" customFormat="1" x14ac:dyDescent="0.25">
      <c r="A768" s="3"/>
      <c r="B768" s="3"/>
      <c r="C768" s="3"/>
      <c r="D768" s="3"/>
      <c r="E768" s="562"/>
      <c r="F768" s="562"/>
      <c r="G768" s="262"/>
      <c r="H768" s="262"/>
      <c r="I768" s="262"/>
      <c r="J768" s="262"/>
      <c r="K768" s="262"/>
      <c r="L768" s="262"/>
      <c r="M768" s="262"/>
    </row>
    <row r="769" spans="1:13" s="40" customFormat="1" x14ac:dyDescent="0.25">
      <c r="A769" s="3"/>
      <c r="B769" s="3"/>
      <c r="C769" s="3"/>
      <c r="D769" s="3"/>
      <c r="E769" s="562"/>
      <c r="F769" s="562"/>
      <c r="G769" s="262"/>
      <c r="H769" s="262"/>
      <c r="I769" s="262"/>
      <c r="J769" s="262"/>
      <c r="K769" s="262"/>
      <c r="L769" s="262"/>
      <c r="M769" s="262"/>
    </row>
    <row r="770" spans="1:13" s="40" customFormat="1" x14ac:dyDescent="0.25">
      <c r="A770" s="3"/>
      <c r="B770" s="3"/>
      <c r="C770" s="3"/>
      <c r="D770" s="3"/>
      <c r="E770" s="562"/>
      <c r="F770" s="562"/>
      <c r="G770" s="262"/>
      <c r="H770" s="262"/>
      <c r="I770" s="262"/>
      <c r="J770" s="262"/>
      <c r="K770" s="262"/>
      <c r="L770" s="262"/>
      <c r="M770" s="262"/>
    </row>
    <row r="771" spans="1:13" s="40" customFormat="1" x14ac:dyDescent="0.25">
      <c r="A771" s="3"/>
      <c r="B771" s="3"/>
      <c r="C771" s="3"/>
      <c r="D771" s="3"/>
      <c r="E771" s="562"/>
      <c r="F771" s="562"/>
      <c r="G771" s="262"/>
      <c r="H771" s="262"/>
      <c r="I771" s="262"/>
      <c r="J771" s="262"/>
      <c r="K771" s="262"/>
      <c r="L771" s="262"/>
      <c r="M771" s="262"/>
    </row>
    <row r="772" spans="1:13" s="40" customFormat="1" x14ac:dyDescent="0.25">
      <c r="A772" s="3"/>
      <c r="B772" s="3"/>
      <c r="C772" s="3"/>
      <c r="D772" s="3"/>
      <c r="E772" s="562"/>
      <c r="F772" s="562"/>
      <c r="G772" s="262"/>
      <c r="H772" s="262"/>
      <c r="I772" s="262"/>
      <c r="J772" s="262"/>
      <c r="K772" s="262"/>
      <c r="L772" s="262"/>
      <c r="M772" s="262"/>
    </row>
    <row r="773" spans="1:13" s="40" customFormat="1" x14ac:dyDescent="0.25">
      <c r="A773" s="3"/>
      <c r="B773" s="3"/>
      <c r="C773" s="3"/>
      <c r="D773" s="3"/>
      <c r="E773" s="562"/>
      <c r="F773" s="562"/>
      <c r="G773" s="262"/>
      <c r="H773" s="262"/>
      <c r="I773" s="262"/>
      <c r="J773" s="262"/>
      <c r="K773" s="262"/>
      <c r="L773" s="262"/>
      <c r="M773" s="262"/>
    </row>
    <row r="774" spans="1:13" s="40" customFormat="1" x14ac:dyDescent="0.25">
      <c r="A774" s="3"/>
      <c r="B774" s="3"/>
      <c r="C774" s="3"/>
      <c r="D774" s="3"/>
      <c r="E774" s="562"/>
      <c r="F774" s="562"/>
      <c r="G774" s="262"/>
      <c r="H774" s="262"/>
      <c r="I774" s="262"/>
      <c r="J774" s="262"/>
      <c r="K774" s="262"/>
      <c r="L774" s="262"/>
      <c r="M774" s="262"/>
    </row>
    <row r="775" spans="1:13" s="40" customFormat="1" x14ac:dyDescent="0.25">
      <c r="A775" s="3"/>
      <c r="B775" s="3"/>
      <c r="C775" s="3"/>
      <c r="D775" s="3"/>
      <c r="E775" s="562"/>
      <c r="F775" s="562"/>
      <c r="G775" s="262"/>
      <c r="H775" s="262"/>
      <c r="I775" s="262"/>
      <c r="J775" s="262"/>
      <c r="K775" s="262"/>
      <c r="L775" s="262"/>
      <c r="M775" s="262"/>
    </row>
    <row r="776" spans="1:13" s="40" customFormat="1" x14ac:dyDescent="0.25">
      <c r="A776" s="3"/>
      <c r="B776" s="3"/>
      <c r="C776" s="3"/>
      <c r="D776" s="3"/>
      <c r="E776" s="562"/>
      <c r="F776" s="562"/>
      <c r="G776" s="262"/>
      <c r="H776" s="262"/>
      <c r="I776" s="262"/>
      <c r="J776" s="262"/>
      <c r="K776" s="262"/>
      <c r="L776" s="262"/>
      <c r="M776" s="262"/>
    </row>
    <row r="777" spans="1:13" s="40" customFormat="1" x14ac:dyDescent="0.25">
      <c r="A777" s="3"/>
      <c r="B777" s="3"/>
      <c r="C777" s="3"/>
      <c r="D777" s="3"/>
      <c r="E777" s="562"/>
      <c r="F777" s="562"/>
      <c r="G777" s="262"/>
      <c r="H777" s="262"/>
      <c r="I777" s="262"/>
      <c r="J777" s="262"/>
      <c r="K777" s="262"/>
      <c r="L777" s="262"/>
      <c r="M777" s="262"/>
    </row>
    <row r="778" spans="1:13" s="40" customFormat="1" x14ac:dyDescent="0.25">
      <c r="A778" s="3"/>
      <c r="B778" s="3"/>
      <c r="C778" s="3"/>
      <c r="D778" s="3"/>
      <c r="E778" s="562"/>
      <c r="F778" s="562"/>
      <c r="G778" s="262"/>
      <c r="H778" s="262"/>
      <c r="I778" s="262"/>
      <c r="J778" s="262"/>
      <c r="K778" s="262"/>
      <c r="L778" s="262"/>
      <c r="M778" s="262"/>
    </row>
    <row r="779" spans="1:13" s="40" customFormat="1" x14ac:dyDescent="0.25">
      <c r="A779" s="3"/>
      <c r="B779" s="3"/>
      <c r="C779" s="3"/>
      <c r="D779" s="3"/>
      <c r="E779" s="562"/>
      <c r="F779" s="562"/>
      <c r="G779" s="262"/>
      <c r="H779" s="262"/>
      <c r="I779" s="262"/>
      <c r="J779" s="262"/>
      <c r="K779" s="262"/>
      <c r="L779" s="262"/>
      <c r="M779" s="262"/>
    </row>
    <row r="780" spans="1:13" s="40" customFormat="1" x14ac:dyDescent="0.25">
      <c r="A780" s="3"/>
      <c r="B780" s="3"/>
      <c r="C780" s="3"/>
      <c r="D780" s="3"/>
      <c r="E780" s="562"/>
      <c r="F780" s="562"/>
      <c r="G780" s="262"/>
      <c r="H780" s="262"/>
      <c r="I780" s="262"/>
      <c r="J780" s="262"/>
      <c r="K780" s="262"/>
      <c r="L780" s="262"/>
      <c r="M780" s="262"/>
    </row>
    <row r="781" spans="1:13" s="40" customFormat="1" x14ac:dyDescent="0.25">
      <c r="A781" s="3"/>
      <c r="B781" s="3"/>
      <c r="C781" s="3"/>
      <c r="D781" s="3"/>
      <c r="E781" s="562"/>
      <c r="F781" s="562"/>
      <c r="G781" s="262"/>
      <c r="H781" s="262"/>
      <c r="I781" s="262"/>
      <c r="J781" s="262"/>
      <c r="K781" s="262"/>
      <c r="L781" s="262"/>
      <c r="M781" s="262"/>
    </row>
    <row r="782" spans="1:13" s="40" customFormat="1" x14ac:dyDescent="0.25">
      <c r="A782" s="3"/>
      <c r="B782" s="3"/>
      <c r="C782" s="3"/>
      <c r="D782" s="3"/>
      <c r="E782" s="562"/>
      <c r="F782" s="562"/>
      <c r="G782" s="262"/>
      <c r="H782" s="262"/>
      <c r="I782" s="262"/>
      <c r="J782" s="262"/>
      <c r="K782" s="262"/>
      <c r="L782" s="262"/>
      <c r="M782" s="262"/>
    </row>
    <row r="783" spans="1:13" s="40" customFormat="1" x14ac:dyDescent="0.25">
      <c r="A783" s="3"/>
      <c r="B783" s="3"/>
      <c r="C783" s="3"/>
      <c r="D783" s="3"/>
      <c r="E783" s="562"/>
      <c r="F783" s="562"/>
      <c r="G783" s="262"/>
      <c r="H783" s="262"/>
      <c r="I783" s="262"/>
      <c r="J783" s="262"/>
      <c r="K783" s="262"/>
      <c r="L783" s="262"/>
      <c r="M783" s="262"/>
    </row>
    <row r="784" spans="1:13" s="40" customFormat="1" x14ac:dyDescent="0.25">
      <c r="A784" s="3"/>
      <c r="B784" s="3"/>
      <c r="C784" s="3"/>
      <c r="D784" s="3"/>
      <c r="E784" s="562"/>
      <c r="F784" s="562"/>
      <c r="G784" s="262"/>
      <c r="H784" s="262"/>
      <c r="I784" s="262"/>
      <c r="J784" s="262"/>
      <c r="K784" s="262"/>
      <c r="L784" s="262"/>
      <c r="M784" s="262"/>
    </row>
    <row r="785" spans="1:13" s="40" customFormat="1" x14ac:dyDescent="0.25">
      <c r="A785" s="3"/>
      <c r="B785" s="3"/>
      <c r="C785" s="3"/>
      <c r="D785" s="3"/>
      <c r="E785" s="562"/>
      <c r="F785" s="562"/>
      <c r="G785" s="262"/>
      <c r="H785" s="262"/>
      <c r="I785" s="262"/>
      <c r="J785" s="262"/>
      <c r="K785" s="262"/>
      <c r="L785" s="262"/>
      <c r="M785" s="262"/>
    </row>
    <row r="786" spans="1:13" s="40" customFormat="1" x14ac:dyDescent="0.25">
      <c r="A786" s="3"/>
      <c r="B786" s="3"/>
      <c r="C786" s="3"/>
      <c r="D786" s="3"/>
      <c r="E786" s="562"/>
      <c r="F786" s="562"/>
      <c r="G786" s="262"/>
      <c r="H786" s="262"/>
      <c r="I786" s="262"/>
      <c r="J786" s="262"/>
      <c r="K786" s="262"/>
      <c r="L786" s="262"/>
      <c r="M786" s="262"/>
    </row>
    <row r="787" spans="1:13" s="40" customFormat="1" x14ac:dyDescent="0.25">
      <c r="A787" s="3"/>
      <c r="B787" s="3"/>
      <c r="C787" s="3"/>
      <c r="D787" s="3"/>
      <c r="E787" s="562"/>
      <c r="F787" s="562"/>
      <c r="G787" s="262"/>
      <c r="H787" s="262"/>
      <c r="I787" s="262"/>
      <c r="J787" s="262"/>
      <c r="K787" s="262"/>
      <c r="L787" s="262"/>
      <c r="M787" s="262"/>
    </row>
    <row r="788" spans="1:13" s="40" customFormat="1" x14ac:dyDescent="0.25">
      <c r="A788" s="3"/>
      <c r="B788" s="3"/>
      <c r="C788" s="3"/>
      <c r="D788" s="3"/>
      <c r="E788" s="562"/>
      <c r="F788" s="562"/>
      <c r="G788" s="262"/>
      <c r="H788" s="262"/>
      <c r="I788" s="262"/>
      <c r="J788" s="262"/>
      <c r="K788" s="262"/>
      <c r="L788" s="262"/>
      <c r="M788" s="262"/>
    </row>
    <row r="789" spans="1:13" s="40" customFormat="1" x14ac:dyDescent="0.25">
      <c r="A789" s="3"/>
      <c r="B789" s="3"/>
      <c r="C789" s="3"/>
      <c r="D789" s="3"/>
      <c r="E789" s="562"/>
      <c r="F789" s="562"/>
      <c r="G789" s="262"/>
      <c r="H789" s="262"/>
      <c r="I789" s="262"/>
      <c r="J789" s="262"/>
      <c r="K789" s="262"/>
      <c r="L789" s="262"/>
      <c r="M789" s="262"/>
    </row>
    <row r="790" spans="1:13" s="40" customFormat="1" x14ac:dyDescent="0.25">
      <c r="A790" s="3"/>
      <c r="B790" s="3"/>
      <c r="C790" s="3"/>
      <c r="D790" s="3"/>
      <c r="E790" s="562"/>
      <c r="F790" s="562"/>
      <c r="G790" s="262"/>
      <c r="H790" s="262"/>
      <c r="I790" s="262"/>
      <c r="J790" s="262"/>
      <c r="K790" s="262"/>
      <c r="L790" s="262"/>
      <c r="M790" s="262"/>
    </row>
    <row r="791" spans="1:13" s="40" customFormat="1" x14ac:dyDescent="0.25">
      <c r="A791" s="3"/>
      <c r="B791" s="3"/>
      <c r="C791" s="3"/>
      <c r="D791" s="3"/>
      <c r="E791" s="562"/>
      <c r="F791" s="562"/>
      <c r="G791" s="262"/>
      <c r="H791" s="262"/>
      <c r="I791" s="262"/>
      <c r="J791" s="262"/>
      <c r="K791" s="262"/>
      <c r="L791" s="262"/>
      <c r="M791" s="262"/>
    </row>
    <row r="792" spans="1:13" s="40" customFormat="1" x14ac:dyDescent="0.25">
      <c r="A792" s="3"/>
      <c r="B792" s="3"/>
      <c r="C792" s="3"/>
      <c r="D792" s="3"/>
      <c r="E792" s="562"/>
      <c r="F792" s="562"/>
      <c r="G792" s="262"/>
      <c r="H792" s="262"/>
      <c r="I792" s="262"/>
      <c r="J792" s="262"/>
      <c r="K792" s="262"/>
      <c r="L792" s="262"/>
      <c r="M792" s="262"/>
    </row>
    <row r="793" spans="1:13" s="40" customFormat="1" x14ac:dyDescent="0.25">
      <c r="A793" s="3"/>
      <c r="B793" s="3"/>
      <c r="C793" s="3"/>
      <c r="D793" s="3"/>
      <c r="E793" s="562"/>
      <c r="F793" s="562"/>
      <c r="G793" s="262"/>
      <c r="H793" s="262"/>
      <c r="I793" s="262"/>
      <c r="J793" s="262"/>
      <c r="K793" s="262"/>
      <c r="L793" s="262"/>
      <c r="M793" s="262"/>
    </row>
    <row r="794" spans="1:13" s="40" customFormat="1" x14ac:dyDescent="0.25">
      <c r="A794" s="3"/>
      <c r="B794" s="3"/>
      <c r="C794" s="3"/>
      <c r="D794" s="3"/>
      <c r="E794" s="562"/>
      <c r="F794" s="562"/>
      <c r="G794" s="262"/>
      <c r="H794" s="262"/>
      <c r="I794" s="262"/>
      <c r="J794" s="262"/>
      <c r="K794" s="262"/>
      <c r="L794" s="262"/>
      <c r="M794" s="262"/>
    </row>
    <row r="795" spans="1:13" s="40" customFormat="1" x14ac:dyDescent="0.25">
      <c r="A795" s="3"/>
      <c r="B795" s="3"/>
      <c r="C795" s="3"/>
      <c r="D795" s="3"/>
      <c r="E795" s="562"/>
      <c r="F795" s="562"/>
      <c r="G795" s="262"/>
      <c r="H795" s="262"/>
      <c r="I795" s="262"/>
      <c r="J795" s="262"/>
      <c r="K795" s="262"/>
      <c r="L795" s="262"/>
      <c r="M795" s="262"/>
    </row>
    <row r="796" spans="1:13" s="40" customFormat="1" x14ac:dyDescent="0.25">
      <c r="A796" s="3"/>
      <c r="B796" s="3"/>
      <c r="C796" s="3"/>
      <c r="D796" s="3"/>
      <c r="E796" s="562"/>
      <c r="F796" s="562"/>
      <c r="G796" s="262"/>
      <c r="H796" s="262"/>
      <c r="I796" s="262"/>
      <c r="J796" s="262"/>
      <c r="K796" s="262"/>
      <c r="L796" s="262"/>
      <c r="M796" s="262"/>
    </row>
    <row r="797" spans="1:13" s="40" customFormat="1" x14ac:dyDescent="0.25">
      <c r="A797" s="3"/>
      <c r="B797" s="3"/>
      <c r="C797" s="3"/>
      <c r="D797" s="3"/>
      <c r="E797" s="562"/>
      <c r="F797" s="562"/>
      <c r="G797" s="262"/>
      <c r="H797" s="262"/>
      <c r="I797" s="262"/>
      <c r="J797" s="262"/>
      <c r="K797" s="262"/>
      <c r="L797" s="262"/>
      <c r="M797" s="262"/>
    </row>
    <row r="798" spans="1:13" s="40" customFormat="1" x14ac:dyDescent="0.25">
      <c r="A798" s="3"/>
      <c r="B798" s="3"/>
      <c r="C798" s="3"/>
      <c r="D798" s="3"/>
      <c r="E798" s="562"/>
      <c r="F798" s="562"/>
      <c r="G798" s="262"/>
      <c r="H798" s="262"/>
      <c r="I798" s="262"/>
      <c r="J798" s="262"/>
      <c r="K798" s="262"/>
      <c r="L798" s="262"/>
      <c r="M798" s="262"/>
    </row>
    <row r="799" spans="1:13" s="40" customFormat="1" x14ac:dyDescent="0.25">
      <c r="A799" s="3"/>
      <c r="B799" s="3"/>
      <c r="C799" s="3"/>
      <c r="D799" s="3"/>
      <c r="E799" s="562"/>
      <c r="F799" s="562"/>
      <c r="G799" s="262"/>
      <c r="H799" s="262"/>
      <c r="I799" s="262"/>
      <c r="J799" s="262"/>
      <c r="K799" s="262"/>
      <c r="L799" s="262"/>
      <c r="M799" s="262"/>
    </row>
    <row r="800" spans="1:13" s="40" customFormat="1" x14ac:dyDescent="0.25">
      <c r="A800" s="3"/>
      <c r="B800" s="3"/>
      <c r="C800" s="3"/>
      <c r="D800" s="3"/>
      <c r="E800" s="562"/>
      <c r="F800" s="562"/>
      <c r="G800" s="262"/>
      <c r="H800" s="262"/>
      <c r="I800" s="262"/>
      <c r="J800" s="262"/>
      <c r="K800" s="262"/>
      <c r="L800" s="262"/>
      <c r="M800" s="262"/>
    </row>
    <row r="801" spans="1:13" s="40" customFormat="1" x14ac:dyDescent="0.25">
      <c r="A801" s="3"/>
      <c r="B801" s="3"/>
      <c r="C801" s="3"/>
      <c r="D801" s="3"/>
      <c r="E801" s="562"/>
      <c r="F801" s="562"/>
      <c r="G801" s="262"/>
      <c r="H801" s="262"/>
      <c r="I801" s="262"/>
      <c r="J801" s="262"/>
      <c r="K801" s="262"/>
      <c r="L801" s="262"/>
      <c r="M801" s="262"/>
    </row>
    <row r="802" spans="1:13" s="40" customFormat="1" x14ac:dyDescent="0.25">
      <c r="A802" s="3"/>
      <c r="B802" s="3"/>
      <c r="C802" s="3"/>
      <c r="D802" s="3"/>
      <c r="E802" s="562"/>
      <c r="F802" s="562"/>
      <c r="G802" s="262"/>
      <c r="H802" s="262"/>
      <c r="I802" s="262"/>
      <c r="J802" s="262"/>
      <c r="K802" s="262"/>
      <c r="L802" s="262"/>
      <c r="M802" s="262"/>
    </row>
    <row r="803" spans="1:13" s="40" customFormat="1" x14ac:dyDescent="0.25">
      <c r="A803" s="3"/>
      <c r="B803" s="3"/>
      <c r="C803" s="3"/>
      <c r="D803" s="3"/>
      <c r="E803" s="562"/>
      <c r="F803" s="562"/>
      <c r="G803" s="262"/>
      <c r="H803" s="262"/>
      <c r="I803" s="262"/>
      <c r="J803" s="262"/>
      <c r="K803" s="262"/>
      <c r="L803" s="262"/>
      <c r="M803" s="262"/>
    </row>
    <row r="804" spans="1:13" s="40" customFormat="1" x14ac:dyDescent="0.25">
      <c r="A804" s="3"/>
      <c r="B804" s="3"/>
      <c r="C804" s="3"/>
      <c r="D804" s="3"/>
      <c r="E804" s="562"/>
      <c r="F804" s="562"/>
      <c r="G804" s="262"/>
      <c r="H804" s="262"/>
      <c r="I804" s="262"/>
      <c r="J804" s="262"/>
      <c r="K804" s="262"/>
      <c r="L804" s="262"/>
      <c r="M804" s="262"/>
    </row>
    <row r="805" spans="1:13" s="40" customFormat="1" x14ac:dyDescent="0.25">
      <c r="A805" s="3"/>
      <c r="B805" s="3"/>
      <c r="C805" s="3"/>
      <c r="D805" s="3"/>
      <c r="E805" s="562"/>
      <c r="F805" s="562"/>
      <c r="G805" s="262"/>
      <c r="H805" s="262"/>
      <c r="I805" s="262"/>
      <c r="J805" s="262"/>
      <c r="K805" s="262"/>
      <c r="L805" s="262"/>
      <c r="M805" s="262"/>
    </row>
    <row r="806" spans="1:13" s="40" customFormat="1" x14ac:dyDescent="0.25">
      <c r="A806" s="3"/>
      <c r="B806" s="3"/>
      <c r="C806" s="3"/>
      <c r="D806" s="3"/>
      <c r="E806" s="562"/>
      <c r="F806" s="562"/>
      <c r="G806" s="262"/>
      <c r="H806" s="262"/>
      <c r="I806" s="262"/>
      <c r="J806" s="262"/>
      <c r="K806" s="262"/>
      <c r="L806" s="262"/>
      <c r="M806" s="262"/>
    </row>
    <row r="807" spans="1:13" s="40" customFormat="1" x14ac:dyDescent="0.25">
      <c r="A807" s="3"/>
      <c r="B807" s="3"/>
      <c r="C807" s="3"/>
      <c r="D807" s="3"/>
      <c r="E807" s="562"/>
      <c r="F807" s="562"/>
      <c r="G807" s="262"/>
      <c r="H807" s="262"/>
      <c r="I807" s="262"/>
      <c r="J807" s="262"/>
      <c r="K807" s="262"/>
      <c r="L807" s="262"/>
      <c r="M807" s="262"/>
    </row>
    <row r="808" spans="1:13" s="40" customFormat="1" x14ac:dyDescent="0.25">
      <c r="A808" s="3"/>
      <c r="B808" s="3"/>
      <c r="C808" s="3"/>
      <c r="D808" s="3"/>
      <c r="E808" s="562"/>
      <c r="F808" s="562"/>
      <c r="G808" s="262"/>
      <c r="H808" s="262"/>
      <c r="I808" s="262"/>
      <c r="J808" s="262"/>
      <c r="K808" s="262"/>
      <c r="L808" s="262"/>
      <c r="M808" s="262"/>
    </row>
    <row r="809" spans="1:13" s="40" customFormat="1" x14ac:dyDescent="0.25">
      <c r="A809" s="3"/>
      <c r="B809" s="3"/>
      <c r="C809" s="3"/>
      <c r="D809" s="3"/>
      <c r="E809" s="562"/>
      <c r="F809" s="562"/>
      <c r="G809" s="262"/>
      <c r="H809" s="262"/>
      <c r="I809" s="262"/>
      <c r="J809" s="262"/>
      <c r="K809" s="262"/>
      <c r="L809" s="262"/>
      <c r="M809" s="262"/>
    </row>
    <row r="810" spans="1:13" s="40" customFormat="1" x14ac:dyDescent="0.25">
      <c r="A810" s="3"/>
      <c r="B810" s="3"/>
      <c r="C810" s="3"/>
      <c r="D810" s="3"/>
      <c r="E810" s="562"/>
      <c r="F810" s="562"/>
      <c r="G810" s="262"/>
      <c r="H810" s="262"/>
      <c r="I810" s="262"/>
      <c r="J810" s="262"/>
      <c r="K810" s="262"/>
      <c r="L810" s="262"/>
      <c r="M810" s="262"/>
    </row>
    <row r="811" spans="1:13" s="40" customFormat="1" x14ac:dyDescent="0.25">
      <c r="A811" s="3"/>
      <c r="B811" s="3"/>
      <c r="C811" s="3"/>
      <c r="D811" s="3"/>
      <c r="E811" s="562"/>
      <c r="F811" s="562"/>
      <c r="G811" s="262"/>
      <c r="H811" s="262"/>
      <c r="I811" s="262"/>
      <c r="J811" s="262"/>
      <c r="K811" s="262"/>
      <c r="L811" s="262"/>
      <c r="M811" s="262"/>
    </row>
    <row r="812" spans="1:13" s="40" customFormat="1" x14ac:dyDescent="0.25">
      <c r="A812" s="3"/>
      <c r="B812" s="3"/>
      <c r="C812" s="3"/>
      <c r="D812" s="3"/>
      <c r="E812" s="562"/>
      <c r="F812" s="562"/>
      <c r="G812" s="262"/>
      <c r="H812" s="262"/>
      <c r="I812" s="262"/>
      <c r="J812" s="262"/>
      <c r="K812" s="262"/>
      <c r="L812" s="262"/>
      <c r="M812" s="262"/>
    </row>
    <row r="813" spans="1:13" s="40" customFormat="1" x14ac:dyDescent="0.25">
      <c r="A813" s="3"/>
      <c r="B813" s="3"/>
      <c r="C813" s="3"/>
      <c r="D813" s="3"/>
      <c r="E813" s="562"/>
      <c r="F813" s="562"/>
      <c r="G813" s="262"/>
      <c r="H813" s="262"/>
      <c r="I813" s="262"/>
      <c r="J813" s="262"/>
      <c r="K813" s="262"/>
      <c r="L813" s="262"/>
      <c r="M813" s="262"/>
    </row>
    <row r="814" spans="1:13" s="40" customFormat="1" x14ac:dyDescent="0.25">
      <c r="A814" s="3"/>
      <c r="B814" s="3"/>
      <c r="C814" s="3"/>
      <c r="D814" s="3"/>
      <c r="E814" s="562"/>
      <c r="F814" s="562"/>
      <c r="G814" s="262"/>
      <c r="H814" s="262"/>
      <c r="I814" s="262"/>
      <c r="J814" s="262"/>
      <c r="K814" s="262"/>
      <c r="L814" s="262"/>
      <c r="M814" s="262"/>
    </row>
    <row r="815" spans="1:13" s="40" customFormat="1" x14ac:dyDescent="0.25">
      <c r="A815" s="3"/>
      <c r="B815" s="3"/>
      <c r="C815" s="3"/>
      <c r="D815" s="3"/>
      <c r="E815" s="562"/>
      <c r="F815" s="562"/>
      <c r="G815" s="262"/>
      <c r="H815" s="262"/>
      <c r="I815" s="262"/>
      <c r="J815" s="262"/>
      <c r="K815" s="262"/>
      <c r="L815" s="262"/>
      <c r="M815" s="262"/>
    </row>
    <row r="816" spans="1:13" s="40" customFormat="1" x14ac:dyDescent="0.25">
      <c r="A816" s="3"/>
      <c r="B816" s="3"/>
      <c r="C816" s="3"/>
      <c r="D816" s="3"/>
      <c r="E816" s="562"/>
      <c r="F816" s="562"/>
      <c r="G816" s="262"/>
      <c r="H816" s="262"/>
      <c r="I816" s="262"/>
      <c r="J816" s="262"/>
      <c r="K816" s="262"/>
      <c r="L816" s="262"/>
      <c r="M816" s="262"/>
    </row>
    <row r="817" spans="1:13" s="40" customFormat="1" x14ac:dyDescent="0.25">
      <c r="A817" s="3"/>
      <c r="B817" s="3"/>
      <c r="C817" s="3"/>
      <c r="D817" s="3"/>
      <c r="E817" s="562"/>
      <c r="F817" s="562"/>
      <c r="G817" s="262"/>
      <c r="H817" s="262"/>
      <c r="I817" s="262"/>
      <c r="J817" s="262"/>
      <c r="K817" s="262"/>
      <c r="L817" s="262"/>
      <c r="M817" s="262"/>
    </row>
    <row r="818" spans="1:13" s="40" customFormat="1" x14ac:dyDescent="0.25">
      <c r="A818" s="3"/>
      <c r="B818" s="3"/>
      <c r="C818" s="3"/>
      <c r="D818" s="3"/>
      <c r="E818" s="562"/>
      <c r="F818" s="562"/>
      <c r="G818" s="262"/>
      <c r="H818" s="262"/>
      <c r="I818" s="262"/>
      <c r="J818" s="262"/>
      <c r="K818" s="262"/>
      <c r="L818" s="262"/>
      <c r="M818" s="262"/>
    </row>
    <row r="819" spans="1:13" s="40" customFormat="1" x14ac:dyDescent="0.25">
      <c r="A819" s="3"/>
      <c r="B819" s="3"/>
      <c r="C819" s="3"/>
      <c r="D819" s="3"/>
      <c r="E819" s="562"/>
      <c r="F819" s="562"/>
      <c r="G819" s="262"/>
      <c r="H819" s="262"/>
      <c r="I819" s="262"/>
      <c r="J819" s="262"/>
      <c r="K819" s="262"/>
      <c r="L819" s="262"/>
      <c r="M819" s="262"/>
    </row>
    <row r="820" spans="1:13" s="40" customFormat="1" x14ac:dyDescent="0.25">
      <c r="A820" s="3"/>
      <c r="B820" s="3"/>
      <c r="C820" s="3"/>
      <c r="D820" s="3"/>
      <c r="E820" s="562"/>
      <c r="F820" s="562"/>
      <c r="G820" s="262"/>
      <c r="H820" s="262"/>
      <c r="I820" s="262"/>
      <c r="J820" s="262"/>
      <c r="K820" s="262"/>
      <c r="L820" s="262"/>
      <c r="M820" s="262"/>
    </row>
    <row r="821" spans="1:13" s="40" customFormat="1" x14ac:dyDescent="0.25">
      <c r="A821" s="3"/>
      <c r="B821" s="3"/>
      <c r="C821" s="3"/>
      <c r="D821" s="3"/>
      <c r="E821" s="562"/>
      <c r="F821" s="562"/>
      <c r="G821" s="262"/>
      <c r="H821" s="262"/>
      <c r="I821" s="262"/>
      <c r="J821" s="262"/>
      <c r="K821" s="262"/>
      <c r="L821" s="262"/>
      <c r="M821" s="262"/>
    </row>
    <row r="822" spans="1:13" s="40" customFormat="1" x14ac:dyDescent="0.25">
      <c r="A822" s="3"/>
      <c r="B822" s="3"/>
      <c r="C822" s="3"/>
      <c r="D822" s="3"/>
      <c r="E822" s="562"/>
      <c r="F822" s="562"/>
      <c r="G822" s="262"/>
      <c r="H822" s="262"/>
      <c r="I822" s="262"/>
      <c r="J822" s="262"/>
      <c r="K822" s="262"/>
      <c r="L822" s="262"/>
      <c r="M822" s="262"/>
    </row>
    <row r="823" spans="1:13" s="40" customFormat="1" x14ac:dyDescent="0.25">
      <c r="A823" s="3"/>
      <c r="B823" s="3"/>
      <c r="C823" s="3"/>
      <c r="D823" s="3"/>
      <c r="E823" s="562"/>
      <c r="F823" s="562"/>
      <c r="G823" s="262"/>
      <c r="H823" s="262"/>
      <c r="I823" s="262"/>
      <c r="J823" s="262"/>
      <c r="K823" s="262"/>
      <c r="L823" s="262"/>
      <c r="M823" s="262"/>
    </row>
    <row r="824" spans="1:13" s="40" customFormat="1" x14ac:dyDescent="0.25">
      <c r="A824" s="3"/>
      <c r="B824" s="3"/>
      <c r="C824" s="3"/>
      <c r="D824" s="3"/>
      <c r="E824" s="562"/>
      <c r="F824" s="562"/>
      <c r="G824" s="262"/>
      <c r="H824" s="262"/>
      <c r="I824" s="262"/>
      <c r="J824" s="262"/>
      <c r="K824" s="262"/>
      <c r="L824" s="262"/>
      <c r="M824" s="262"/>
    </row>
    <row r="825" spans="1:13" s="40" customFormat="1" x14ac:dyDescent="0.25">
      <c r="A825" s="3"/>
      <c r="B825" s="3"/>
      <c r="C825" s="3"/>
      <c r="D825" s="3"/>
      <c r="E825" s="562"/>
      <c r="F825" s="562"/>
      <c r="G825" s="262"/>
      <c r="H825" s="262"/>
      <c r="I825" s="262"/>
      <c r="J825" s="262"/>
      <c r="K825" s="262"/>
      <c r="L825" s="262"/>
      <c r="M825" s="262"/>
    </row>
    <row r="826" spans="1:13" s="40" customFormat="1" x14ac:dyDescent="0.25">
      <c r="A826" s="3"/>
      <c r="B826" s="3"/>
      <c r="C826" s="3"/>
      <c r="D826" s="3"/>
      <c r="E826" s="562"/>
      <c r="F826" s="562"/>
      <c r="G826" s="262"/>
      <c r="H826" s="262"/>
      <c r="I826" s="262"/>
      <c r="J826" s="262"/>
      <c r="K826" s="262"/>
      <c r="L826" s="262"/>
      <c r="M826" s="262"/>
    </row>
    <row r="827" spans="1:13" s="40" customFormat="1" x14ac:dyDescent="0.25">
      <c r="A827" s="3"/>
      <c r="B827" s="3"/>
      <c r="C827" s="3"/>
      <c r="D827" s="3"/>
      <c r="E827" s="562"/>
      <c r="F827" s="562"/>
      <c r="G827" s="262"/>
      <c r="H827" s="262"/>
      <c r="I827" s="262"/>
      <c r="J827" s="262"/>
      <c r="K827" s="262"/>
      <c r="L827" s="262"/>
      <c r="M827" s="262"/>
    </row>
    <row r="828" spans="1:13" s="40" customFormat="1" x14ac:dyDescent="0.25">
      <c r="A828" s="3"/>
      <c r="B828" s="3"/>
      <c r="C828" s="3"/>
      <c r="D828" s="3"/>
      <c r="E828" s="562"/>
      <c r="F828" s="562"/>
      <c r="G828" s="262"/>
      <c r="H828" s="262"/>
      <c r="I828" s="262"/>
      <c r="J828" s="262"/>
      <c r="K828" s="262"/>
      <c r="L828" s="262"/>
      <c r="M828" s="262"/>
    </row>
    <row r="829" spans="1:13" s="40" customFormat="1" x14ac:dyDescent="0.25">
      <c r="A829" s="3"/>
      <c r="B829" s="3"/>
      <c r="C829" s="3"/>
      <c r="D829" s="3"/>
      <c r="E829" s="562"/>
      <c r="F829" s="562"/>
      <c r="G829" s="262"/>
      <c r="H829" s="262"/>
      <c r="I829" s="262"/>
      <c r="J829" s="262"/>
      <c r="K829" s="262"/>
      <c r="L829" s="262"/>
      <c r="M829" s="262"/>
    </row>
    <row r="830" spans="1:13" s="40" customFormat="1" x14ac:dyDescent="0.25">
      <c r="A830" s="3"/>
      <c r="B830" s="3"/>
      <c r="C830" s="3"/>
      <c r="D830" s="3"/>
      <c r="E830" s="562"/>
      <c r="F830" s="562"/>
      <c r="G830" s="262"/>
      <c r="H830" s="262"/>
      <c r="I830" s="262"/>
      <c r="J830" s="262"/>
      <c r="K830" s="262"/>
      <c r="L830" s="262"/>
      <c r="M830" s="262"/>
    </row>
    <row r="831" spans="1:13" s="40" customFormat="1" x14ac:dyDescent="0.25">
      <c r="A831" s="3"/>
      <c r="B831" s="3"/>
      <c r="C831" s="3"/>
      <c r="D831" s="3"/>
      <c r="E831" s="562"/>
      <c r="F831" s="562"/>
      <c r="G831" s="262"/>
      <c r="H831" s="262"/>
      <c r="I831" s="262"/>
      <c r="J831" s="262"/>
      <c r="K831" s="262"/>
      <c r="L831" s="262"/>
      <c r="M831" s="262"/>
    </row>
    <row r="832" spans="1:13" s="40" customFormat="1" x14ac:dyDescent="0.25">
      <c r="A832" s="3"/>
      <c r="B832" s="3"/>
      <c r="C832" s="3"/>
      <c r="D832" s="3"/>
      <c r="E832" s="562"/>
      <c r="F832" s="562"/>
      <c r="G832" s="262"/>
      <c r="H832" s="262"/>
      <c r="I832" s="262"/>
      <c r="J832" s="262"/>
      <c r="K832" s="262"/>
      <c r="L832" s="262"/>
      <c r="M832" s="262"/>
    </row>
    <row r="833" spans="1:13" s="40" customFormat="1" x14ac:dyDescent="0.25">
      <c r="A833" s="3"/>
      <c r="B833" s="3"/>
      <c r="C833" s="3"/>
      <c r="D833" s="3"/>
      <c r="E833" s="562"/>
      <c r="F833" s="562"/>
      <c r="G833" s="262"/>
      <c r="H833" s="262"/>
      <c r="I833" s="262"/>
      <c r="J833" s="262"/>
      <c r="K833" s="262"/>
      <c r="L833" s="262"/>
      <c r="M833" s="262"/>
    </row>
    <row r="834" spans="1:13" s="40" customFormat="1" x14ac:dyDescent="0.25">
      <c r="A834" s="3"/>
      <c r="B834" s="3"/>
      <c r="C834" s="3"/>
      <c r="D834" s="3"/>
      <c r="E834" s="562"/>
      <c r="F834" s="562"/>
      <c r="G834" s="262"/>
      <c r="H834" s="262"/>
      <c r="I834" s="262"/>
      <c r="J834" s="262"/>
      <c r="K834" s="262"/>
      <c r="L834" s="262"/>
      <c r="M834" s="262"/>
    </row>
    <row r="835" spans="1:13" s="40" customFormat="1" x14ac:dyDescent="0.25">
      <c r="A835" s="3"/>
      <c r="B835" s="3"/>
      <c r="C835" s="3"/>
      <c r="D835" s="3"/>
      <c r="E835" s="562"/>
      <c r="F835" s="562"/>
      <c r="G835" s="262"/>
      <c r="H835" s="262"/>
      <c r="I835" s="262"/>
      <c r="J835" s="262"/>
      <c r="K835" s="262"/>
      <c r="L835" s="262"/>
      <c r="M835" s="262"/>
    </row>
    <row r="836" spans="1:13" s="40" customFormat="1" x14ac:dyDescent="0.25">
      <c r="A836" s="3"/>
      <c r="B836" s="3"/>
      <c r="C836" s="3"/>
      <c r="D836" s="3"/>
      <c r="E836" s="562"/>
      <c r="F836" s="562"/>
      <c r="G836" s="262"/>
      <c r="H836" s="262"/>
      <c r="I836" s="262"/>
      <c r="J836" s="262"/>
      <c r="K836" s="262"/>
      <c r="L836" s="262"/>
      <c r="M836" s="262"/>
    </row>
    <row r="837" spans="1:13" s="40" customFormat="1" x14ac:dyDescent="0.25">
      <c r="A837" s="3"/>
      <c r="B837" s="3"/>
      <c r="C837" s="3"/>
      <c r="D837" s="3"/>
      <c r="E837" s="562"/>
      <c r="F837" s="562"/>
      <c r="G837" s="262"/>
      <c r="H837" s="262"/>
      <c r="I837" s="262"/>
      <c r="J837" s="262"/>
      <c r="K837" s="262"/>
      <c r="L837" s="262"/>
      <c r="M837" s="262"/>
    </row>
    <row r="838" spans="1:13" s="40" customFormat="1" x14ac:dyDescent="0.25">
      <c r="A838" s="3"/>
      <c r="B838" s="3"/>
      <c r="C838" s="3"/>
      <c r="D838" s="3"/>
      <c r="E838" s="562"/>
      <c r="F838" s="562"/>
      <c r="G838" s="262"/>
      <c r="H838" s="262"/>
      <c r="I838" s="262"/>
      <c r="J838" s="262"/>
      <c r="K838" s="262"/>
      <c r="L838" s="262"/>
      <c r="M838" s="262"/>
    </row>
    <row r="839" spans="1:13" s="40" customFormat="1" x14ac:dyDescent="0.25">
      <c r="A839" s="3"/>
      <c r="B839" s="3"/>
      <c r="C839" s="3"/>
      <c r="D839" s="3"/>
      <c r="E839" s="562"/>
      <c r="F839" s="562"/>
      <c r="G839" s="262"/>
      <c r="H839" s="262"/>
      <c r="I839" s="262"/>
      <c r="J839" s="262"/>
      <c r="K839" s="262"/>
      <c r="L839" s="262"/>
      <c r="M839" s="262"/>
    </row>
    <row r="840" spans="1:13" s="40" customFormat="1" x14ac:dyDescent="0.25">
      <c r="A840" s="3"/>
      <c r="B840" s="3"/>
      <c r="C840" s="3"/>
      <c r="D840" s="3"/>
      <c r="E840" s="562"/>
      <c r="F840" s="562"/>
      <c r="G840" s="262"/>
      <c r="H840" s="262"/>
      <c r="I840" s="262"/>
      <c r="J840" s="262"/>
      <c r="K840" s="262"/>
      <c r="L840" s="262"/>
      <c r="M840" s="262"/>
    </row>
    <row r="841" spans="1:13" s="40" customFormat="1" x14ac:dyDescent="0.25">
      <c r="A841" s="3"/>
      <c r="B841" s="3"/>
      <c r="C841" s="3"/>
      <c r="D841" s="3"/>
      <c r="E841" s="562"/>
      <c r="F841" s="562"/>
      <c r="G841" s="262"/>
      <c r="H841" s="262"/>
      <c r="I841" s="262"/>
      <c r="J841" s="262"/>
      <c r="K841" s="262"/>
      <c r="L841" s="262"/>
      <c r="M841" s="262"/>
    </row>
    <row r="842" spans="1:13" s="40" customFormat="1" x14ac:dyDescent="0.25">
      <c r="A842" s="3"/>
      <c r="B842" s="3"/>
      <c r="C842" s="3"/>
      <c r="D842" s="3"/>
      <c r="E842" s="562"/>
      <c r="F842" s="562"/>
      <c r="G842" s="262"/>
      <c r="H842" s="262"/>
      <c r="I842" s="262"/>
      <c r="J842" s="262"/>
      <c r="K842" s="262"/>
      <c r="L842" s="262"/>
      <c r="M842" s="262"/>
    </row>
    <row r="843" spans="1:13" s="40" customFormat="1" x14ac:dyDescent="0.25">
      <c r="A843" s="3"/>
      <c r="B843" s="3"/>
      <c r="C843" s="3"/>
      <c r="D843" s="3"/>
      <c r="E843" s="562"/>
      <c r="F843" s="562"/>
      <c r="G843" s="262"/>
      <c r="H843" s="262"/>
      <c r="I843" s="262"/>
      <c r="J843" s="262"/>
      <c r="K843" s="262"/>
      <c r="L843" s="262"/>
      <c r="M843" s="262"/>
    </row>
    <row r="844" spans="1:13" s="40" customFormat="1" x14ac:dyDescent="0.25">
      <c r="A844" s="3"/>
      <c r="B844" s="3"/>
      <c r="C844" s="3"/>
      <c r="D844" s="3"/>
      <c r="E844" s="562"/>
      <c r="F844" s="562"/>
      <c r="G844" s="262"/>
      <c r="H844" s="262"/>
      <c r="I844" s="262"/>
      <c r="J844" s="262"/>
      <c r="K844" s="262"/>
      <c r="L844" s="262"/>
      <c r="M844" s="262"/>
    </row>
    <row r="845" spans="1:13" s="40" customFormat="1" x14ac:dyDescent="0.25">
      <c r="A845" s="3"/>
      <c r="B845" s="3"/>
      <c r="C845" s="3"/>
      <c r="D845" s="3"/>
      <c r="E845" s="562"/>
      <c r="F845" s="562"/>
      <c r="G845" s="262"/>
      <c r="H845" s="262"/>
      <c r="I845" s="262"/>
      <c r="J845" s="262"/>
      <c r="K845" s="262"/>
      <c r="L845" s="262"/>
      <c r="M845" s="262"/>
    </row>
    <row r="846" spans="1:13" s="40" customFormat="1" x14ac:dyDescent="0.25">
      <c r="A846" s="3"/>
      <c r="B846" s="3"/>
      <c r="C846" s="3"/>
      <c r="D846" s="3"/>
      <c r="E846" s="562"/>
      <c r="F846" s="562"/>
      <c r="G846" s="262"/>
      <c r="H846" s="262"/>
      <c r="I846" s="262"/>
      <c r="J846" s="262"/>
      <c r="K846" s="262"/>
      <c r="L846" s="262"/>
      <c r="M846" s="262"/>
    </row>
    <row r="847" spans="1:13" s="40" customFormat="1" x14ac:dyDescent="0.25">
      <c r="A847" s="3"/>
      <c r="B847" s="3"/>
      <c r="C847" s="3"/>
      <c r="D847" s="3"/>
      <c r="E847" s="562"/>
      <c r="F847" s="562"/>
      <c r="G847" s="262"/>
      <c r="H847" s="262"/>
      <c r="I847" s="262"/>
      <c r="J847" s="262"/>
      <c r="K847" s="262"/>
      <c r="L847" s="262"/>
      <c r="M847" s="262"/>
    </row>
    <row r="848" spans="1:13" s="40" customFormat="1" x14ac:dyDescent="0.25">
      <c r="A848" s="3"/>
      <c r="B848" s="3"/>
      <c r="C848" s="3"/>
      <c r="D848" s="3"/>
      <c r="E848" s="562"/>
      <c r="F848" s="562"/>
      <c r="G848" s="262"/>
      <c r="H848" s="262"/>
      <c r="I848" s="262"/>
      <c r="J848" s="262"/>
      <c r="K848" s="262"/>
      <c r="L848" s="262"/>
      <c r="M848" s="262"/>
    </row>
    <row r="849" spans="1:13" s="40" customFormat="1" x14ac:dyDescent="0.25">
      <c r="A849" s="3"/>
      <c r="B849" s="3"/>
      <c r="C849" s="3"/>
      <c r="D849" s="3"/>
      <c r="E849" s="562"/>
      <c r="F849" s="562"/>
      <c r="G849" s="262"/>
      <c r="H849" s="262"/>
      <c r="I849" s="262"/>
      <c r="J849" s="262"/>
      <c r="K849" s="262"/>
      <c r="L849" s="262"/>
      <c r="M849" s="262"/>
    </row>
    <row r="850" spans="1:13" s="40" customFormat="1" x14ac:dyDescent="0.25">
      <c r="A850" s="3"/>
      <c r="B850" s="3"/>
      <c r="C850" s="3"/>
      <c r="D850" s="3"/>
      <c r="E850" s="562"/>
      <c r="F850" s="562"/>
      <c r="G850" s="262"/>
      <c r="H850" s="262"/>
      <c r="I850" s="262"/>
      <c r="J850" s="262"/>
      <c r="K850" s="262"/>
      <c r="L850" s="262"/>
      <c r="M850" s="262"/>
    </row>
    <row r="851" spans="1:13" s="40" customFormat="1" x14ac:dyDescent="0.25">
      <c r="A851" s="3"/>
      <c r="B851" s="3"/>
      <c r="C851" s="3"/>
      <c r="D851" s="3"/>
      <c r="E851" s="562"/>
      <c r="F851" s="562"/>
      <c r="G851" s="262"/>
      <c r="H851" s="262"/>
      <c r="I851" s="262"/>
      <c r="J851" s="262"/>
      <c r="K851" s="262"/>
      <c r="L851" s="262"/>
      <c r="M851" s="262"/>
    </row>
    <row r="852" spans="1:13" s="40" customFormat="1" x14ac:dyDescent="0.25">
      <c r="A852" s="3"/>
      <c r="B852" s="3"/>
      <c r="C852" s="3"/>
      <c r="D852" s="3"/>
      <c r="E852" s="562"/>
      <c r="F852" s="562"/>
      <c r="G852" s="262"/>
      <c r="H852" s="262"/>
      <c r="I852" s="262"/>
      <c r="J852" s="262"/>
      <c r="K852" s="262"/>
      <c r="L852" s="262"/>
      <c r="M852" s="262"/>
    </row>
    <row r="853" spans="1:13" s="40" customFormat="1" x14ac:dyDescent="0.25">
      <c r="A853" s="3"/>
      <c r="B853" s="3"/>
      <c r="C853" s="3"/>
      <c r="D853" s="3"/>
      <c r="E853" s="562"/>
      <c r="F853" s="562"/>
      <c r="G853" s="262"/>
      <c r="H853" s="262"/>
      <c r="I853" s="262"/>
      <c r="J853" s="262"/>
      <c r="K853" s="262"/>
      <c r="L853" s="262"/>
      <c r="M853" s="262"/>
    </row>
    <row r="854" spans="1:13" s="40" customFormat="1" x14ac:dyDescent="0.25">
      <c r="A854" s="3"/>
      <c r="B854" s="3"/>
      <c r="C854" s="3"/>
      <c r="D854" s="3"/>
      <c r="E854" s="562"/>
      <c r="F854" s="562"/>
      <c r="G854" s="262"/>
      <c r="H854" s="262"/>
      <c r="I854" s="262"/>
      <c r="J854" s="262"/>
      <c r="K854" s="262"/>
      <c r="L854" s="262"/>
      <c r="M854" s="262"/>
    </row>
    <row r="855" spans="1:13" s="40" customFormat="1" x14ac:dyDescent="0.25">
      <c r="A855" s="3"/>
      <c r="B855" s="3"/>
      <c r="C855" s="3"/>
      <c r="D855" s="3"/>
      <c r="E855" s="562"/>
      <c r="F855" s="562"/>
      <c r="G855" s="262"/>
      <c r="H855" s="262"/>
      <c r="I855" s="262"/>
      <c r="J855" s="262"/>
      <c r="K855" s="262"/>
      <c r="L855" s="262"/>
      <c r="M855" s="262"/>
    </row>
    <row r="856" spans="1:13" s="40" customFormat="1" x14ac:dyDescent="0.25">
      <c r="A856" s="3"/>
      <c r="B856" s="3"/>
      <c r="C856" s="3"/>
      <c r="D856" s="3"/>
      <c r="E856" s="562"/>
      <c r="F856" s="562"/>
      <c r="G856" s="262"/>
      <c r="H856" s="262"/>
      <c r="I856" s="262"/>
      <c r="J856" s="262"/>
      <c r="K856" s="262"/>
      <c r="L856" s="262"/>
      <c r="M856" s="262"/>
    </row>
    <row r="857" spans="1:13" s="40" customFormat="1" x14ac:dyDescent="0.25">
      <c r="A857" s="3"/>
      <c r="B857" s="3"/>
      <c r="C857" s="3"/>
      <c r="D857" s="3"/>
      <c r="E857" s="562"/>
      <c r="F857" s="562"/>
      <c r="G857" s="262"/>
      <c r="H857" s="262"/>
      <c r="I857" s="262"/>
      <c r="J857" s="262"/>
      <c r="K857" s="262"/>
      <c r="L857" s="262"/>
      <c r="M857" s="262"/>
    </row>
    <row r="858" spans="1:13" s="40" customFormat="1" x14ac:dyDescent="0.25">
      <c r="A858" s="3"/>
      <c r="B858" s="3"/>
      <c r="C858" s="3"/>
      <c r="D858" s="3"/>
      <c r="E858" s="562"/>
      <c r="F858" s="562"/>
      <c r="G858" s="262"/>
      <c r="H858" s="262"/>
      <c r="I858" s="262"/>
      <c r="J858" s="262"/>
      <c r="K858" s="262"/>
      <c r="L858" s="262"/>
      <c r="M858" s="262"/>
    </row>
    <row r="859" spans="1:13" s="40" customFormat="1" x14ac:dyDescent="0.25">
      <c r="A859" s="3"/>
      <c r="B859" s="3"/>
      <c r="C859" s="3"/>
      <c r="D859" s="3"/>
      <c r="E859" s="562"/>
      <c r="F859" s="562"/>
      <c r="G859" s="262"/>
      <c r="H859" s="262"/>
      <c r="I859" s="262"/>
      <c r="J859" s="262"/>
      <c r="K859" s="262"/>
      <c r="L859" s="262"/>
      <c r="M859" s="262"/>
    </row>
    <row r="860" spans="1:13" s="40" customFormat="1" x14ac:dyDescent="0.25">
      <c r="A860" s="3"/>
      <c r="B860" s="3"/>
      <c r="C860" s="3"/>
      <c r="D860" s="3"/>
      <c r="E860" s="562"/>
      <c r="F860" s="562"/>
      <c r="G860" s="262"/>
      <c r="H860" s="262"/>
      <c r="I860" s="262"/>
      <c r="J860" s="262"/>
      <c r="K860" s="262"/>
      <c r="L860" s="262"/>
      <c r="M860" s="262"/>
    </row>
    <row r="861" spans="1:13" s="40" customFormat="1" x14ac:dyDescent="0.25">
      <c r="A861" s="3"/>
      <c r="B861" s="3"/>
      <c r="C861" s="3"/>
      <c r="D861" s="3"/>
      <c r="E861" s="562"/>
      <c r="F861" s="562"/>
      <c r="G861" s="262"/>
      <c r="H861" s="262"/>
      <c r="I861" s="262"/>
      <c r="J861" s="262"/>
      <c r="K861" s="262"/>
      <c r="L861" s="262"/>
      <c r="M861" s="262"/>
    </row>
    <row r="862" spans="1:13" s="40" customFormat="1" x14ac:dyDescent="0.25">
      <c r="A862" s="3"/>
      <c r="B862" s="3"/>
      <c r="C862" s="3"/>
      <c r="D862" s="3"/>
      <c r="E862" s="562"/>
      <c r="F862" s="562"/>
      <c r="G862" s="262"/>
      <c r="H862" s="262"/>
      <c r="I862" s="262"/>
      <c r="J862" s="262"/>
      <c r="K862" s="262"/>
      <c r="L862" s="262"/>
      <c r="M862" s="262"/>
    </row>
    <row r="863" spans="1:13" s="40" customFormat="1" x14ac:dyDescent="0.25">
      <c r="A863" s="3"/>
      <c r="B863" s="3"/>
      <c r="C863" s="3"/>
      <c r="D863" s="3"/>
      <c r="E863" s="562"/>
      <c r="F863" s="562"/>
      <c r="G863" s="262"/>
      <c r="H863" s="262"/>
      <c r="I863" s="262"/>
      <c r="J863" s="262"/>
      <c r="K863" s="262"/>
      <c r="L863" s="262"/>
      <c r="M863" s="262"/>
    </row>
    <row r="864" spans="1:13" s="40" customFormat="1" x14ac:dyDescent="0.25">
      <c r="A864" s="3"/>
      <c r="B864" s="3"/>
      <c r="C864" s="3"/>
      <c r="D864" s="3"/>
      <c r="E864" s="562"/>
      <c r="F864" s="562"/>
      <c r="G864" s="262"/>
      <c r="H864" s="262"/>
      <c r="I864" s="262"/>
      <c r="J864" s="262"/>
      <c r="K864" s="262"/>
      <c r="L864" s="262"/>
      <c r="M864" s="262"/>
    </row>
    <row r="865" spans="1:13" s="40" customFormat="1" x14ac:dyDescent="0.25">
      <c r="A865" s="3"/>
      <c r="B865" s="3"/>
      <c r="C865" s="3"/>
      <c r="D865" s="3"/>
      <c r="E865" s="562"/>
      <c r="F865" s="562"/>
      <c r="G865" s="262"/>
      <c r="H865" s="262"/>
      <c r="I865" s="262"/>
      <c r="J865" s="262"/>
      <c r="K865" s="262"/>
      <c r="L865" s="262"/>
      <c r="M865" s="262"/>
    </row>
    <row r="866" spans="1:13" s="40" customFormat="1" x14ac:dyDescent="0.25">
      <c r="A866" s="3"/>
      <c r="B866" s="3"/>
      <c r="C866" s="3"/>
      <c r="D866" s="3"/>
      <c r="E866" s="562"/>
      <c r="F866" s="562"/>
      <c r="G866" s="262"/>
      <c r="H866" s="262"/>
      <c r="I866" s="262"/>
      <c r="J866" s="262"/>
      <c r="K866" s="262"/>
      <c r="L866" s="262"/>
      <c r="M866" s="262"/>
    </row>
    <row r="867" spans="1:13" s="40" customFormat="1" x14ac:dyDescent="0.25">
      <c r="A867" s="3"/>
      <c r="B867" s="3"/>
      <c r="C867" s="3"/>
      <c r="D867" s="3"/>
      <c r="E867" s="562"/>
      <c r="F867" s="562"/>
      <c r="G867" s="262"/>
      <c r="H867" s="262"/>
      <c r="I867" s="262"/>
      <c r="J867" s="262"/>
      <c r="K867" s="262"/>
      <c r="L867" s="262"/>
      <c r="M867" s="262"/>
    </row>
    <row r="868" spans="1:13" s="40" customFormat="1" x14ac:dyDescent="0.25">
      <c r="A868" s="3"/>
      <c r="B868" s="3"/>
      <c r="C868" s="3"/>
      <c r="D868" s="3"/>
      <c r="E868" s="562"/>
      <c r="F868" s="562"/>
      <c r="G868" s="262"/>
      <c r="H868" s="262"/>
      <c r="I868" s="262"/>
      <c r="J868" s="262"/>
      <c r="K868" s="262"/>
      <c r="L868" s="262"/>
      <c r="M868" s="262"/>
    </row>
    <row r="869" spans="1:13" s="40" customFormat="1" x14ac:dyDescent="0.25">
      <c r="A869" s="3"/>
      <c r="B869" s="3"/>
      <c r="C869" s="3"/>
      <c r="D869" s="3"/>
      <c r="E869" s="562"/>
      <c r="F869" s="562"/>
      <c r="G869" s="262"/>
      <c r="H869" s="262"/>
      <c r="I869" s="262"/>
      <c r="J869" s="262"/>
      <c r="K869" s="262"/>
      <c r="L869" s="262"/>
      <c r="M869" s="262"/>
    </row>
    <row r="870" spans="1:13" s="40" customFormat="1" x14ac:dyDescent="0.25">
      <c r="A870" s="3"/>
      <c r="B870" s="3"/>
      <c r="C870" s="3"/>
      <c r="D870" s="3"/>
      <c r="E870" s="562"/>
      <c r="F870" s="562"/>
      <c r="G870" s="262"/>
      <c r="H870" s="262"/>
      <c r="I870" s="262"/>
      <c r="J870" s="262"/>
      <c r="K870" s="262"/>
      <c r="L870" s="262"/>
      <c r="M870" s="262"/>
    </row>
    <row r="871" spans="1:13" s="40" customFormat="1" x14ac:dyDescent="0.25">
      <c r="A871" s="3"/>
      <c r="B871" s="3"/>
      <c r="C871" s="3"/>
      <c r="D871" s="3"/>
      <c r="E871" s="562"/>
      <c r="F871" s="562"/>
      <c r="G871" s="262"/>
      <c r="H871" s="262"/>
      <c r="I871" s="262"/>
      <c r="J871" s="262"/>
      <c r="K871" s="262"/>
      <c r="L871" s="262"/>
      <c r="M871" s="262"/>
    </row>
    <row r="872" spans="1:13" s="40" customFormat="1" x14ac:dyDescent="0.25">
      <c r="A872" s="3"/>
      <c r="B872" s="3"/>
      <c r="C872" s="3"/>
      <c r="D872" s="3"/>
      <c r="E872" s="562"/>
      <c r="F872" s="562"/>
      <c r="G872" s="262"/>
      <c r="H872" s="262"/>
      <c r="I872" s="262"/>
      <c r="J872" s="262"/>
      <c r="K872" s="262"/>
      <c r="L872" s="262"/>
      <c r="M872" s="262"/>
    </row>
    <row r="873" spans="1:13" s="40" customFormat="1" x14ac:dyDescent="0.25">
      <c r="A873" s="3"/>
      <c r="B873" s="3"/>
      <c r="C873" s="3"/>
      <c r="D873" s="3"/>
      <c r="E873" s="562"/>
      <c r="F873" s="562"/>
      <c r="G873" s="262"/>
      <c r="H873" s="262"/>
      <c r="I873" s="262"/>
      <c r="J873" s="262"/>
      <c r="K873" s="262"/>
      <c r="L873" s="262"/>
      <c r="M873" s="262"/>
    </row>
    <row r="874" spans="1:13" s="40" customFormat="1" x14ac:dyDescent="0.25">
      <c r="A874" s="3"/>
      <c r="B874" s="3"/>
      <c r="C874" s="3"/>
      <c r="D874" s="3"/>
      <c r="E874" s="562"/>
      <c r="F874" s="562"/>
      <c r="G874" s="262"/>
      <c r="H874" s="262"/>
      <c r="I874" s="262"/>
      <c r="J874" s="262"/>
      <c r="K874" s="262"/>
      <c r="L874" s="262"/>
      <c r="M874" s="262"/>
    </row>
    <row r="875" spans="1:13" s="40" customFormat="1" x14ac:dyDescent="0.25">
      <c r="A875" s="3"/>
      <c r="B875" s="3"/>
      <c r="C875" s="3"/>
      <c r="D875" s="3"/>
      <c r="E875" s="562"/>
      <c r="F875" s="562"/>
      <c r="G875" s="262"/>
      <c r="H875" s="262"/>
      <c r="I875" s="262"/>
      <c r="J875" s="262"/>
      <c r="K875" s="262"/>
      <c r="L875" s="262"/>
      <c r="M875" s="262"/>
    </row>
    <row r="876" spans="1:13" s="40" customFormat="1" x14ac:dyDescent="0.25">
      <c r="A876" s="3"/>
      <c r="B876" s="3"/>
      <c r="C876" s="3"/>
      <c r="D876" s="3"/>
      <c r="E876" s="562"/>
      <c r="F876" s="562"/>
      <c r="G876" s="262"/>
      <c r="H876" s="262"/>
      <c r="I876" s="262"/>
      <c r="J876" s="262"/>
      <c r="K876" s="262"/>
      <c r="L876" s="262"/>
      <c r="M876" s="262"/>
    </row>
    <row r="877" spans="1:13" s="40" customFormat="1" x14ac:dyDescent="0.25">
      <c r="A877" s="3"/>
      <c r="B877" s="3"/>
      <c r="C877" s="3"/>
      <c r="D877" s="3"/>
      <c r="E877" s="562"/>
      <c r="F877" s="562"/>
      <c r="G877" s="262"/>
      <c r="H877" s="262"/>
      <c r="I877" s="262"/>
      <c r="J877" s="262"/>
      <c r="K877" s="262"/>
      <c r="L877" s="262"/>
      <c r="M877" s="262"/>
    </row>
    <row r="878" spans="1:13" s="40" customFormat="1" x14ac:dyDescent="0.25">
      <c r="A878" s="3"/>
      <c r="B878" s="3"/>
      <c r="C878" s="3"/>
      <c r="D878" s="3"/>
      <c r="E878" s="562"/>
      <c r="F878" s="562"/>
      <c r="G878" s="262"/>
      <c r="H878" s="262"/>
      <c r="I878" s="262"/>
      <c r="J878" s="262"/>
      <c r="K878" s="262"/>
      <c r="L878" s="262"/>
      <c r="M878" s="262"/>
    </row>
    <row r="879" spans="1:13" s="40" customFormat="1" x14ac:dyDescent="0.25">
      <c r="A879" s="3"/>
      <c r="B879" s="3"/>
      <c r="C879" s="3"/>
      <c r="D879" s="3"/>
      <c r="E879" s="562"/>
      <c r="F879" s="562"/>
      <c r="G879" s="262"/>
      <c r="H879" s="262"/>
      <c r="I879" s="262"/>
      <c r="J879" s="262"/>
      <c r="K879" s="262"/>
      <c r="L879" s="262"/>
      <c r="M879" s="262"/>
    </row>
    <row r="880" spans="1:13" s="40" customFormat="1" x14ac:dyDescent="0.25">
      <c r="A880" s="3"/>
      <c r="B880" s="3"/>
      <c r="C880" s="3"/>
      <c r="D880" s="3"/>
      <c r="E880" s="562"/>
      <c r="F880" s="562"/>
      <c r="G880" s="262"/>
      <c r="H880" s="262"/>
      <c r="I880" s="262"/>
      <c r="J880" s="262"/>
      <c r="K880" s="262"/>
      <c r="L880" s="262"/>
      <c r="M880" s="262"/>
    </row>
    <row r="881" spans="1:13" s="40" customFormat="1" x14ac:dyDescent="0.25">
      <c r="A881" s="3"/>
      <c r="B881" s="3"/>
      <c r="C881" s="3"/>
      <c r="D881" s="3"/>
      <c r="E881" s="562"/>
      <c r="F881" s="562"/>
      <c r="G881" s="262"/>
      <c r="H881" s="262"/>
      <c r="I881" s="262"/>
      <c r="J881" s="262"/>
      <c r="K881" s="262"/>
      <c r="L881" s="262"/>
      <c r="M881" s="262"/>
    </row>
    <row r="882" spans="1:13" s="40" customFormat="1" x14ac:dyDescent="0.25">
      <c r="A882" s="3"/>
      <c r="B882" s="3"/>
      <c r="C882" s="3"/>
      <c r="D882" s="3"/>
      <c r="E882" s="562"/>
      <c r="F882" s="562"/>
      <c r="G882" s="262"/>
      <c r="H882" s="262"/>
      <c r="I882" s="262"/>
      <c r="J882" s="262"/>
      <c r="K882" s="262"/>
      <c r="L882" s="262"/>
      <c r="M882" s="262"/>
    </row>
    <row r="883" spans="1:13" s="40" customFormat="1" x14ac:dyDescent="0.25">
      <c r="A883" s="3"/>
      <c r="B883" s="3"/>
      <c r="C883" s="3"/>
      <c r="D883" s="3"/>
      <c r="E883" s="562"/>
      <c r="F883" s="562"/>
      <c r="G883" s="262"/>
      <c r="H883" s="262"/>
      <c r="I883" s="262"/>
      <c r="J883" s="262"/>
      <c r="K883" s="262"/>
      <c r="L883" s="262"/>
      <c r="M883" s="262"/>
    </row>
    <row r="884" spans="1:13" s="40" customFormat="1" x14ac:dyDescent="0.25">
      <c r="A884" s="3"/>
      <c r="B884" s="3"/>
      <c r="C884" s="3"/>
      <c r="D884" s="3"/>
      <c r="E884" s="562"/>
      <c r="F884" s="562"/>
      <c r="G884" s="262"/>
      <c r="H884" s="262"/>
      <c r="I884" s="262"/>
      <c r="J884" s="262"/>
      <c r="K884" s="262"/>
      <c r="L884" s="262"/>
      <c r="M884" s="262"/>
    </row>
    <row r="885" spans="1:13" s="40" customFormat="1" x14ac:dyDescent="0.25">
      <c r="A885" s="3"/>
      <c r="B885" s="3"/>
      <c r="C885" s="3"/>
      <c r="D885" s="3"/>
      <c r="E885" s="562"/>
      <c r="F885" s="562"/>
      <c r="G885" s="262"/>
      <c r="H885" s="262"/>
      <c r="I885" s="262"/>
      <c r="J885" s="262"/>
      <c r="K885" s="262"/>
      <c r="L885" s="262"/>
      <c r="M885" s="262"/>
    </row>
    <row r="886" spans="1:13" s="40" customFormat="1" x14ac:dyDescent="0.25">
      <c r="A886" s="3"/>
      <c r="B886" s="3"/>
      <c r="C886" s="3"/>
      <c r="D886" s="3"/>
      <c r="E886" s="562"/>
      <c r="F886" s="562"/>
      <c r="G886" s="262"/>
      <c r="H886" s="262"/>
      <c r="I886" s="262"/>
      <c r="J886" s="262"/>
      <c r="K886" s="262"/>
      <c r="L886" s="262"/>
      <c r="M886" s="262"/>
    </row>
    <row r="887" spans="1:13" s="40" customFormat="1" x14ac:dyDescent="0.25">
      <c r="A887" s="3"/>
      <c r="B887" s="3"/>
      <c r="C887" s="3"/>
      <c r="D887" s="3"/>
      <c r="E887" s="562"/>
      <c r="F887" s="562"/>
      <c r="G887" s="262"/>
      <c r="H887" s="262"/>
      <c r="I887" s="262"/>
      <c r="J887" s="262"/>
      <c r="K887" s="262"/>
      <c r="L887" s="262"/>
      <c r="M887" s="262"/>
    </row>
    <row r="888" spans="1:13" s="40" customFormat="1" x14ac:dyDescent="0.25">
      <c r="A888" s="3"/>
      <c r="B888" s="3"/>
      <c r="C888" s="3"/>
      <c r="D888" s="3"/>
      <c r="E888" s="562"/>
      <c r="F888" s="562"/>
      <c r="G888" s="262"/>
      <c r="H888" s="262"/>
      <c r="I888" s="262"/>
      <c r="J888" s="262"/>
      <c r="K888" s="262"/>
      <c r="L888" s="262"/>
      <c r="M888" s="262"/>
    </row>
    <row r="889" spans="1:13" s="40" customFormat="1" x14ac:dyDescent="0.25">
      <c r="A889" s="3"/>
      <c r="B889" s="3"/>
      <c r="C889" s="3"/>
      <c r="D889" s="3"/>
      <c r="E889" s="562"/>
      <c r="F889" s="562"/>
      <c r="G889" s="262"/>
      <c r="H889" s="262"/>
      <c r="I889" s="262"/>
      <c r="J889" s="262"/>
      <c r="K889" s="262"/>
      <c r="L889" s="262"/>
      <c r="M889" s="262"/>
    </row>
    <row r="890" spans="1:13" s="40" customFormat="1" x14ac:dyDescent="0.25">
      <c r="A890" s="3"/>
      <c r="B890" s="3"/>
      <c r="C890" s="3"/>
      <c r="D890" s="3"/>
      <c r="E890" s="562"/>
      <c r="F890" s="562"/>
      <c r="G890" s="262"/>
      <c r="H890" s="262"/>
      <c r="I890" s="262"/>
      <c r="J890" s="262"/>
      <c r="K890" s="262"/>
      <c r="L890" s="262"/>
      <c r="M890" s="262"/>
    </row>
    <row r="891" spans="1:13" s="40" customFormat="1" x14ac:dyDescent="0.25">
      <c r="A891" s="3"/>
      <c r="B891" s="3"/>
      <c r="C891" s="3"/>
      <c r="D891" s="3"/>
      <c r="E891" s="562"/>
      <c r="F891" s="562"/>
      <c r="G891" s="262"/>
      <c r="H891" s="262"/>
      <c r="I891" s="262"/>
      <c r="J891" s="262"/>
      <c r="K891" s="262"/>
      <c r="L891" s="262"/>
      <c r="M891" s="262"/>
    </row>
    <row r="892" spans="1:13" s="40" customFormat="1" x14ac:dyDescent="0.25">
      <c r="A892" s="3"/>
      <c r="B892" s="3"/>
      <c r="C892" s="3"/>
      <c r="D892" s="3"/>
      <c r="E892" s="562"/>
      <c r="F892" s="562"/>
      <c r="G892" s="262"/>
      <c r="H892" s="262"/>
      <c r="I892" s="262"/>
      <c r="J892" s="262"/>
      <c r="K892" s="262"/>
      <c r="L892" s="262"/>
      <c r="M892" s="262"/>
    </row>
    <row r="893" spans="1:13" s="40" customFormat="1" x14ac:dyDescent="0.25">
      <c r="A893" s="3"/>
      <c r="B893" s="3"/>
      <c r="C893" s="3"/>
      <c r="D893" s="3"/>
      <c r="E893" s="562"/>
      <c r="F893" s="562"/>
      <c r="G893" s="262"/>
      <c r="H893" s="262"/>
      <c r="I893" s="262"/>
      <c r="J893" s="262"/>
      <c r="K893" s="262"/>
      <c r="L893" s="262"/>
      <c r="M893" s="262"/>
    </row>
    <row r="894" spans="1:13" s="40" customFormat="1" x14ac:dyDescent="0.25">
      <c r="A894" s="3"/>
      <c r="B894" s="3"/>
      <c r="C894" s="3"/>
      <c r="D894" s="3"/>
      <c r="E894" s="562"/>
      <c r="F894" s="562"/>
      <c r="G894" s="262"/>
      <c r="H894" s="262"/>
      <c r="I894" s="262"/>
      <c r="J894" s="262"/>
      <c r="K894" s="262"/>
      <c r="L894" s="262"/>
      <c r="M894" s="262"/>
    </row>
    <row r="895" spans="1:13" s="40" customFormat="1" x14ac:dyDescent="0.25">
      <c r="A895" s="3"/>
      <c r="B895" s="3"/>
      <c r="C895" s="3"/>
      <c r="D895" s="3"/>
      <c r="E895" s="562"/>
      <c r="F895" s="562"/>
      <c r="G895" s="262"/>
      <c r="H895" s="262"/>
      <c r="I895" s="262"/>
      <c r="J895" s="262"/>
      <c r="K895" s="262"/>
      <c r="L895" s="262"/>
      <c r="M895" s="262"/>
    </row>
    <row r="896" spans="1:13" s="40" customFormat="1" x14ac:dyDescent="0.25">
      <c r="A896" s="3"/>
      <c r="B896" s="3"/>
      <c r="C896" s="3"/>
      <c r="D896" s="3"/>
      <c r="E896" s="562"/>
      <c r="F896" s="562"/>
      <c r="G896" s="262"/>
      <c r="H896" s="262"/>
      <c r="I896" s="262"/>
      <c r="J896" s="262"/>
      <c r="K896" s="262"/>
      <c r="L896" s="262"/>
      <c r="M896" s="262"/>
    </row>
    <row r="897" spans="1:13" s="40" customFormat="1" x14ac:dyDescent="0.25">
      <c r="A897" s="3"/>
      <c r="B897" s="3"/>
      <c r="C897" s="3"/>
      <c r="D897" s="3"/>
      <c r="E897" s="562"/>
      <c r="F897" s="562"/>
      <c r="G897" s="262"/>
      <c r="H897" s="262"/>
      <c r="I897" s="262"/>
      <c r="J897" s="262"/>
      <c r="K897" s="262"/>
      <c r="L897" s="262"/>
      <c r="M897" s="262"/>
    </row>
    <row r="898" spans="1:13" s="40" customFormat="1" x14ac:dyDescent="0.25">
      <c r="A898" s="3"/>
      <c r="B898" s="3"/>
      <c r="C898" s="3"/>
      <c r="D898" s="3"/>
      <c r="E898" s="562"/>
      <c r="F898" s="562"/>
      <c r="G898" s="262"/>
      <c r="H898" s="262"/>
      <c r="I898" s="262"/>
      <c r="J898" s="262"/>
      <c r="K898" s="262"/>
      <c r="L898" s="262"/>
      <c r="M898" s="262"/>
    </row>
    <row r="899" spans="1:13" s="40" customFormat="1" x14ac:dyDescent="0.25">
      <c r="A899" s="3"/>
      <c r="B899" s="3"/>
      <c r="C899" s="3"/>
      <c r="D899" s="3"/>
      <c r="E899" s="562"/>
      <c r="F899" s="562"/>
      <c r="G899" s="262"/>
      <c r="H899" s="262"/>
      <c r="I899" s="262"/>
      <c r="J899" s="262"/>
      <c r="K899" s="262"/>
      <c r="L899" s="262"/>
      <c r="M899" s="262"/>
    </row>
    <row r="900" spans="1:13" s="40" customFormat="1" x14ac:dyDescent="0.25">
      <c r="A900" s="3"/>
      <c r="B900" s="3"/>
      <c r="C900" s="3"/>
      <c r="D900" s="3"/>
      <c r="E900" s="562"/>
      <c r="F900" s="562"/>
      <c r="G900" s="262"/>
      <c r="H900" s="262"/>
      <c r="I900" s="262"/>
      <c r="J900" s="262"/>
      <c r="K900" s="262"/>
      <c r="L900" s="262"/>
      <c r="M900" s="262"/>
    </row>
    <row r="901" spans="1:13" s="40" customFormat="1" x14ac:dyDescent="0.25">
      <c r="A901" s="3"/>
      <c r="B901" s="3"/>
      <c r="C901" s="3"/>
      <c r="D901" s="3"/>
      <c r="E901" s="562"/>
      <c r="F901" s="562"/>
      <c r="G901" s="262"/>
      <c r="H901" s="262"/>
      <c r="I901" s="262"/>
      <c r="J901" s="262"/>
      <c r="K901" s="262"/>
      <c r="L901" s="262"/>
      <c r="M901" s="262"/>
    </row>
    <row r="902" spans="1:13" s="40" customFormat="1" x14ac:dyDescent="0.25">
      <c r="A902" s="3"/>
      <c r="B902" s="3"/>
      <c r="C902" s="3"/>
      <c r="D902" s="3"/>
      <c r="E902" s="562"/>
      <c r="F902" s="562"/>
      <c r="G902" s="262"/>
      <c r="H902" s="262"/>
      <c r="I902" s="262"/>
      <c r="J902" s="262"/>
      <c r="K902" s="262"/>
      <c r="L902" s="262"/>
      <c r="M902" s="262"/>
    </row>
    <row r="903" spans="1:13" s="40" customFormat="1" x14ac:dyDescent="0.25">
      <c r="A903" s="3"/>
      <c r="B903" s="3"/>
      <c r="C903" s="3"/>
      <c r="D903" s="3"/>
      <c r="E903" s="562"/>
      <c r="F903" s="562"/>
      <c r="G903" s="262"/>
      <c r="H903" s="262"/>
      <c r="I903" s="262"/>
      <c r="J903" s="262"/>
      <c r="K903" s="262"/>
      <c r="L903" s="262"/>
      <c r="M903" s="262"/>
    </row>
    <row r="904" spans="1:13" s="40" customFormat="1" x14ac:dyDescent="0.25">
      <c r="A904" s="3"/>
      <c r="B904" s="3"/>
      <c r="C904" s="3"/>
      <c r="D904" s="3"/>
      <c r="E904" s="562"/>
      <c r="F904" s="562"/>
      <c r="G904" s="262"/>
      <c r="H904" s="262"/>
      <c r="I904" s="262"/>
      <c r="J904" s="262"/>
      <c r="K904" s="262"/>
      <c r="L904" s="262"/>
      <c r="M904" s="262"/>
    </row>
    <row r="905" spans="1:13" s="40" customFormat="1" x14ac:dyDescent="0.25">
      <c r="A905" s="3"/>
      <c r="B905" s="3"/>
      <c r="C905" s="3"/>
      <c r="D905" s="3"/>
      <c r="E905" s="562"/>
      <c r="F905" s="562"/>
      <c r="G905" s="262"/>
      <c r="H905" s="262"/>
      <c r="I905" s="262"/>
      <c r="J905" s="262"/>
      <c r="K905" s="262"/>
      <c r="L905" s="262"/>
      <c r="M905" s="262"/>
    </row>
    <row r="906" spans="1:13" s="40" customFormat="1" x14ac:dyDescent="0.25">
      <c r="A906" s="3"/>
      <c r="B906" s="3"/>
      <c r="C906" s="3"/>
      <c r="D906" s="3"/>
      <c r="E906" s="562"/>
      <c r="F906" s="562"/>
      <c r="G906" s="262"/>
      <c r="H906" s="262"/>
      <c r="I906" s="262"/>
      <c r="J906" s="262"/>
      <c r="K906" s="262"/>
      <c r="L906" s="262"/>
      <c r="M906" s="262"/>
    </row>
    <row r="907" spans="1:13" s="40" customFormat="1" x14ac:dyDescent="0.25">
      <c r="A907" s="3"/>
      <c r="B907" s="3"/>
      <c r="C907" s="3"/>
      <c r="D907" s="3"/>
      <c r="E907" s="562"/>
      <c r="F907" s="562"/>
      <c r="G907" s="262"/>
      <c r="H907" s="262"/>
      <c r="I907" s="262"/>
      <c r="J907" s="262"/>
      <c r="K907" s="262"/>
      <c r="L907" s="262"/>
      <c r="M907" s="262"/>
    </row>
    <row r="908" spans="1:13" s="40" customFormat="1" x14ac:dyDescent="0.25">
      <c r="A908" s="3"/>
      <c r="B908" s="3"/>
      <c r="C908" s="3"/>
      <c r="D908" s="3"/>
      <c r="E908" s="562"/>
      <c r="F908" s="562"/>
      <c r="G908" s="262"/>
      <c r="H908" s="262"/>
      <c r="I908" s="262"/>
      <c r="J908" s="262"/>
      <c r="K908" s="262"/>
      <c r="L908" s="262"/>
      <c r="M908" s="262"/>
    </row>
    <row r="909" spans="1:13" s="40" customFormat="1" x14ac:dyDescent="0.25">
      <c r="A909" s="3"/>
      <c r="B909" s="3"/>
      <c r="C909" s="3"/>
      <c r="D909" s="3"/>
      <c r="E909" s="562"/>
      <c r="F909" s="562"/>
      <c r="G909" s="262"/>
      <c r="H909" s="262"/>
      <c r="I909" s="262"/>
      <c r="J909" s="262"/>
      <c r="K909" s="262"/>
      <c r="L909" s="262"/>
      <c r="M909" s="262"/>
    </row>
    <row r="910" spans="1:13" s="40" customFormat="1" x14ac:dyDescent="0.25">
      <c r="A910" s="3"/>
      <c r="B910" s="3"/>
      <c r="C910" s="3"/>
      <c r="D910" s="3"/>
      <c r="E910" s="562"/>
      <c r="F910" s="562"/>
      <c r="G910" s="262"/>
      <c r="H910" s="262"/>
      <c r="I910" s="262"/>
      <c r="J910" s="262"/>
      <c r="K910" s="262"/>
      <c r="L910" s="262"/>
      <c r="M910" s="262"/>
    </row>
    <row r="911" spans="1:13" s="40" customFormat="1" x14ac:dyDescent="0.25">
      <c r="A911" s="3"/>
      <c r="B911" s="3"/>
      <c r="C911" s="3"/>
      <c r="D911" s="3"/>
      <c r="E911" s="562"/>
      <c r="F911" s="562"/>
      <c r="G911" s="262"/>
      <c r="H911" s="262"/>
      <c r="I911" s="262"/>
      <c r="J911" s="262"/>
      <c r="K911" s="262"/>
      <c r="L911" s="262"/>
      <c r="M911" s="262"/>
    </row>
    <row r="912" spans="1:13" s="40" customFormat="1" x14ac:dyDescent="0.25">
      <c r="A912" s="3"/>
      <c r="B912" s="3"/>
      <c r="C912" s="3"/>
      <c r="D912" s="3"/>
      <c r="E912" s="562"/>
      <c r="F912" s="562"/>
      <c r="G912" s="262"/>
      <c r="H912" s="262"/>
      <c r="I912" s="262"/>
      <c r="J912" s="262"/>
      <c r="K912" s="262"/>
      <c r="L912" s="262"/>
      <c r="M912" s="262"/>
    </row>
    <row r="913" spans="1:13" s="40" customFormat="1" x14ac:dyDescent="0.25">
      <c r="A913" s="3"/>
      <c r="B913" s="3"/>
      <c r="C913" s="3"/>
      <c r="D913" s="3"/>
      <c r="E913" s="562"/>
      <c r="F913" s="562"/>
      <c r="G913" s="262"/>
      <c r="H913" s="262"/>
      <c r="I913" s="262"/>
      <c r="J913" s="262"/>
      <c r="K913" s="262"/>
      <c r="L913" s="262"/>
      <c r="M913" s="262"/>
    </row>
    <row r="914" spans="1:13" s="40" customFormat="1" x14ac:dyDescent="0.25">
      <c r="A914" s="3"/>
      <c r="B914" s="3"/>
      <c r="C914" s="3"/>
      <c r="D914" s="3"/>
      <c r="E914" s="562"/>
      <c r="F914" s="562"/>
      <c r="G914" s="262"/>
      <c r="H914" s="262"/>
      <c r="I914" s="262"/>
      <c r="J914" s="262"/>
      <c r="K914" s="262"/>
      <c r="L914" s="262"/>
      <c r="M914" s="262"/>
    </row>
    <row r="915" spans="1:13" s="40" customFormat="1" x14ac:dyDescent="0.25">
      <c r="A915" s="3"/>
      <c r="B915" s="3"/>
      <c r="C915" s="3"/>
      <c r="D915" s="3"/>
      <c r="E915" s="562"/>
      <c r="F915" s="562"/>
      <c r="G915" s="262"/>
      <c r="H915" s="262"/>
      <c r="I915" s="262"/>
      <c r="J915" s="262"/>
      <c r="K915" s="262"/>
      <c r="L915" s="262"/>
      <c r="M915" s="262"/>
    </row>
    <row r="916" spans="1:13" s="40" customFormat="1" x14ac:dyDescent="0.25">
      <c r="A916" s="3"/>
      <c r="B916" s="3"/>
      <c r="C916" s="3"/>
      <c r="D916" s="3"/>
      <c r="E916" s="562"/>
      <c r="F916" s="562"/>
      <c r="G916" s="262"/>
      <c r="H916" s="262"/>
      <c r="I916" s="262"/>
      <c r="J916" s="262"/>
      <c r="K916" s="262"/>
      <c r="L916" s="262"/>
      <c r="M916" s="262"/>
    </row>
    <row r="917" spans="1:13" s="40" customFormat="1" x14ac:dyDescent="0.25">
      <c r="A917" s="3"/>
      <c r="B917" s="3"/>
      <c r="C917" s="3"/>
      <c r="D917" s="3"/>
      <c r="E917" s="562"/>
      <c r="F917" s="562"/>
      <c r="G917" s="262"/>
      <c r="H917" s="262"/>
      <c r="I917" s="262"/>
      <c r="J917" s="262"/>
      <c r="K917" s="262"/>
      <c r="L917" s="262"/>
      <c r="M917" s="262"/>
    </row>
    <row r="918" spans="1:13" s="40" customFormat="1" x14ac:dyDescent="0.25">
      <c r="A918" s="3"/>
      <c r="B918" s="3"/>
      <c r="C918" s="3"/>
      <c r="D918" s="3"/>
      <c r="E918" s="562"/>
      <c r="F918" s="562"/>
      <c r="G918" s="262"/>
      <c r="H918" s="262"/>
      <c r="I918" s="262"/>
      <c r="J918" s="262"/>
      <c r="K918" s="262"/>
      <c r="L918" s="262"/>
      <c r="M918" s="262"/>
    </row>
    <row r="919" spans="1:13" s="40" customFormat="1" x14ac:dyDescent="0.25">
      <c r="A919" s="3"/>
      <c r="B919" s="3"/>
      <c r="C919" s="3"/>
      <c r="D919" s="3"/>
      <c r="E919" s="562"/>
      <c r="F919" s="562"/>
      <c r="G919" s="262"/>
      <c r="H919" s="262"/>
      <c r="I919" s="262"/>
      <c r="J919" s="262"/>
      <c r="K919" s="262"/>
      <c r="L919" s="262"/>
      <c r="M919" s="262"/>
    </row>
    <row r="920" spans="1:13" s="40" customFormat="1" x14ac:dyDescent="0.25">
      <c r="A920" s="3"/>
      <c r="B920" s="3"/>
      <c r="C920" s="3"/>
      <c r="D920" s="3"/>
      <c r="E920" s="562"/>
      <c r="F920" s="562"/>
      <c r="G920" s="262"/>
      <c r="H920" s="262"/>
      <c r="I920" s="262"/>
      <c r="J920" s="262"/>
      <c r="K920" s="262"/>
      <c r="L920" s="262"/>
      <c r="M920" s="262"/>
    </row>
    <row r="921" spans="1:13" s="40" customFormat="1" x14ac:dyDescent="0.25">
      <c r="A921" s="3"/>
      <c r="B921" s="3"/>
      <c r="C921" s="3"/>
      <c r="D921" s="3"/>
      <c r="E921" s="562"/>
      <c r="F921" s="562"/>
      <c r="G921" s="262"/>
      <c r="H921" s="262"/>
      <c r="I921" s="262"/>
      <c r="J921" s="262"/>
      <c r="K921" s="262"/>
      <c r="L921" s="262"/>
      <c r="M921" s="262"/>
    </row>
    <row r="922" spans="1:13" s="40" customFormat="1" x14ac:dyDescent="0.25">
      <c r="A922" s="3"/>
      <c r="B922" s="3"/>
      <c r="C922" s="3"/>
      <c r="D922" s="3"/>
      <c r="E922" s="562"/>
      <c r="F922" s="562"/>
      <c r="G922" s="262"/>
      <c r="H922" s="262"/>
      <c r="I922" s="262"/>
      <c r="J922" s="262"/>
      <c r="K922" s="262"/>
      <c r="L922" s="262"/>
      <c r="M922" s="262"/>
    </row>
    <row r="923" spans="1:13" s="40" customFormat="1" x14ac:dyDescent="0.25">
      <c r="A923" s="3"/>
      <c r="B923" s="3"/>
      <c r="C923" s="3"/>
      <c r="D923" s="3"/>
      <c r="E923" s="562"/>
      <c r="F923" s="562"/>
      <c r="G923" s="262"/>
      <c r="H923" s="262"/>
      <c r="I923" s="262"/>
      <c r="J923" s="262"/>
      <c r="K923" s="262"/>
      <c r="L923" s="262"/>
      <c r="M923" s="262"/>
    </row>
    <row r="924" spans="1:13" s="40" customFormat="1" x14ac:dyDescent="0.25">
      <c r="A924" s="3"/>
      <c r="B924" s="3"/>
      <c r="C924" s="3"/>
      <c r="D924" s="3"/>
      <c r="E924" s="562"/>
      <c r="F924" s="562"/>
      <c r="G924" s="262"/>
      <c r="H924" s="262"/>
      <c r="I924" s="262"/>
      <c r="J924" s="262"/>
      <c r="K924" s="262"/>
      <c r="L924" s="262"/>
      <c r="M924" s="262"/>
    </row>
    <row r="925" spans="1:13" s="40" customFormat="1" x14ac:dyDescent="0.25">
      <c r="A925" s="3"/>
      <c r="B925" s="3"/>
      <c r="C925" s="3"/>
      <c r="D925" s="3"/>
      <c r="E925" s="562"/>
      <c r="F925" s="562"/>
      <c r="G925" s="262"/>
      <c r="H925" s="262"/>
      <c r="I925" s="262"/>
      <c r="J925" s="262"/>
      <c r="K925" s="262"/>
      <c r="L925" s="262"/>
      <c r="M925" s="262"/>
    </row>
    <row r="926" spans="1:13" s="40" customFormat="1" x14ac:dyDescent="0.25">
      <c r="A926" s="3"/>
      <c r="B926" s="3"/>
      <c r="C926" s="3"/>
      <c r="D926" s="3"/>
      <c r="E926" s="562"/>
      <c r="F926" s="562"/>
      <c r="G926" s="262"/>
      <c r="H926" s="262"/>
      <c r="I926" s="262"/>
      <c r="J926" s="262"/>
      <c r="K926" s="262"/>
      <c r="L926" s="262"/>
      <c r="M926" s="262"/>
    </row>
    <row r="927" spans="1:13" s="40" customFormat="1" x14ac:dyDescent="0.25">
      <c r="A927" s="3"/>
      <c r="B927" s="3"/>
      <c r="C927" s="3"/>
      <c r="D927" s="3"/>
      <c r="E927" s="562"/>
      <c r="F927" s="562"/>
      <c r="G927" s="262"/>
      <c r="H927" s="262"/>
      <c r="I927" s="262"/>
      <c r="J927" s="262"/>
      <c r="K927" s="262"/>
      <c r="L927" s="262"/>
      <c r="M927" s="262"/>
    </row>
    <row r="928" spans="1:13" s="40" customFormat="1" x14ac:dyDescent="0.25">
      <c r="A928" s="3"/>
      <c r="B928" s="3"/>
      <c r="C928" s="3"/>
      <c r="D928" s="3"/>
      <c r="E928" s="562"/>
      <c r="F928" s="562"/>
      <c r="G928" s="262"/>
      <c r="H928" s="262"/>
      <c r="I928" s="262"/>
      <c r="J928" s="262"/>
      <c r="K928" s="262"/>
      <c r="L928" s="262"/>
      <c r="M928" s="262"/>
    </row>
    <row r="929" spans="1:13" s="40" customFormat="1" x14ac:dyDescent="0.25">
      <c r="A929" s="3"/>
      <c r="B929" s="3"/>
      <c r="C929" s="3"/>
      <c r="D929" s="3"/>
      <c r="E929" s="562"/>
      <c r="F929" s="562"/>
      <c r="G929" s="262"/>
      <c r="H929" s="262"/>
      <c r="I929" s="262"/>
      <c r="J929" s="262"/>
      <c r="K929" s="262"/>
      <c r="L929" s="262"/>
      <c r="M929" s="262"/>
    </row>
    <row r="930" spans="1:13" s="40" customFormat="1" x14ac:dyDescent="0.25">
      <c r="A930" s="3"/>
      <c r="B930" s="3"/>
      <c r="C930" s="3"/>
      <c r="D930" s="3"/>
      <c r="E930" s="562"/>
      <c r="F930" s="562"/>
      <c r="G930" s="262"/>
      <c r="H930" s="262"/>
      <c r="I930" s="262"/>
      <c r="J930" s="262"/>
      <c r="K930" s="262"/>
      <c r="L930" s="262"/>
      <c r="M930" s="262"/>
    </row>
    <row r="931" spans="1:13" s="40" customFormat="1" x14ac:dyDescent="0.25">
      <c r="A931" s="3"/>
      <c r="B931" s="3"/>
      <c r="C931" s="3"/>
      <c r="D931" s="3"/>
      <c r="E931" s="562"/>
      <c r="F931" s="562"/>
      <c r="G931" s="262"/>
      <c r="H931" s="262"/>
      <c r="I931" s="262"/>
      <c r="J931" s="262"/>
      <c r="K931" s="262"/>
      <c r="L931" s="262"/>
      <c r="M931" s="262"/>
    </row>
    <row r="932" spans="1:13" s="40" customFormat="1" x14ac:dyDescent="0.25">
      <c r="A932" s="3"/>
      <c r="B932" s="3"/>
      <c r="C932" s="3"/>
      <c r="D932" s="3"/>
      <c r="E932" s="562"/>
      <c r="F932" s="562"/>
      <c r="G932" s="262"/>
      <c r="H932" s="262"/>
      <c r="I932" s="262"/>
      <c r="J932" s="262"/>
      <c r="K932" s="262"/>
      <c r="L932" s="262"/>
      <c r="M932" s="262"/>
    </row>
    <row r="933" spans="1:13" s="40" customFormat="1" x14ac:dyDescent="0.25">
      <c r="A933" s="3"/>
      <c r="B933" s="3"/>
      <c r="C933" s="3"/>
      <c r="D933" s="3"/>
      <c r="E933" s="562"/>
      <c r="F933" s="562"/>
      <c r="G933" s="262"/>
      <c r="H933" s="262"/>
      <c r="I933" s="262"/>
      <c r="J933" s="262"/>
      <c r="K933" s="262"/>
      <c r="L933" s="262"/>
      <c r="M933" s="262"/>
    </row>
    <row r="934" spans="1:13" s="40" customFormat="1" x14ac:dyDescent="0.25">
      <c r="A934" s="3"/>
      <c r="B934" s="3"/>
      <c r="C934" s="3"/>
      <c r="D934" s="3"/>
      <c r="E934" s="562"/>
      <c r="F934" s="562"/>
      <c r="G934" s="262"/>
      <c r="H934" s="262"/>
      <c r="I934" s="262"/>
      <c r="J934" s="262"/>
      <c r="K934" s="262"/>
      <c r="L934" s="262"/>
      <c r="M934" s="262"/>
    </row>
    <row r="935" spans="1:13" s="40" customFormat="1" x14ac:dyDescent="0.25">
      <c r="A935" s="3"/>
      <c r="B935" s="3"/>
      <c r="C935" s="3"/>
      <c r="D935" s="3"/>
      <c r="E935" s="562"/>
      <c r="F935" s="562"/>
      <c r="G935" s="262"/>
      <c r="H935" s="262"/>
      <c r="I935" s="262"/>
      <c r="J935" s="262"/>
      <c r="K935" s="262"/>
      <c r="L935" s="262"/>
      <c r="M935" s="262"/>
    </row>
    <row r="936" spans="1:13" s="40" customFormat="1" x14ac:dyDescent="0.25">
      <c r="A936" s="3"/>
      <c r="B936" s="3"/>
      <c r="C936" s="3"/>
      <c r="D936" s="3"/>
      <c r="E936" s="562"/>
      <c r="F936" s="562"/>
      <c r="G936" s="262"/>
      <c r="H936" s="262"/>
      <c r="I936" s="262"/>
      <c r="J936" s="262"/>
      <c r="K936" s="262"/>
      <c r="L936" s="262"/>
      <c r="M936" s="262"/>
    </row>
    <row r="937" spans="1:13" s="40" customFormat="1" x14ac:dyDescent="0.25">
      <c r="A937" s="3"/>
      <c r="B937" s="3"/>
      <c r="C937" s="3"/>
      <c r="D937" s="3"/>
      <c r="E937" s="562"/>
      <c r="F937" s="562"/>
      <c r="G937" s="262"/>
      <c r="H937" s="262"/>
      <c r="I937" s="262"/>
      <c r="J937" s="262"/>
      <c r="K937" s="262"/>
      <c r="L937" s="262"/>
      <c r="M937" s="262"/>
    </row>
    <row r="938" spans="1:13" s="40" customFormat="1" x14ac:dyDescent="0.25">
      <c r="A938" s="3"/>
      <c r="B938" s="3"/>
      <c r="C938" s="3"/>
      <c r="D938" s="3"/>
      <c r="E938" s="562"/>
      <c r="F938" s="562"/>
      <c r="G938" s="262"/>
      <c r="H938" s="262"/>
      <c r="I938" s="262"/>
      <c r="J938" s="262"/>
      <c r="K938" s="262"/>
      <c r="L938" s="262"/>
      <c r="M938" s="262"/>
    </row>
    <row r="939" spans="1:13" s="40" customFormat="1" x14ac:dyDescent="0.25">
      <c r="A939" s="3"/>
      <c r="B939" s="3"/>
      <c r="C939" s="3"/>
      <c r="D939" s="3"/>
      <c r="E939" s="562"/>
      <c r="F939" s="562"/>
      <c r="G939" s="262"/>
      <c r="H939" s="262"/>
      <c r="I939" s="262"/>
      <c r="J939" s="262"/>
      <c r="K939" s="262"/>
      <c r="L939" s="262"/>
      <c r="M939" s="262"/>
    </row>
    <row r="940" spans="1:13" s="40" customFormat="1" x14ac:dyDescent="0.25">
      <c r="A940" s="3"/>
      <c r="B940" s="3"/>
      <c r="C940" s="3"/>
      <c r="D940" s="3"/>
      <c r="E940" s="562"/>
      <c r="F940" s="562"/>
      <c r="G940" s="262"/>
      <c r="H940" s="262"/>
      <c r="I940" s="262"/>
      <c r="J940" s="262"/>
      <c r="K940" s="262"/>
      <c r="L940" s="262"/>
      <c r="M940" s="262"/>
    </row>
    <row r="941" spans="1:13" s="40" customFormat="1" x14ac:dyDescent="0.25">
      <c r="A941" s="3"/>
      <c r="B941" s="3"/>
      <c r="C941" s="3"/>
      <c r="D941" s="3"/>
      <c r="E941" s="562"/>
      <c r="F941" s="562"/>
      <c r="G941" s="262"/>
      <c r="H941" s="262"/>
      <c r="I941" s="262"/>
      <c r="J941" s="262"/>
      <c r="K941" s="262"/>
      <c r="L941" s="262"/>
      <c r="M941" s="262"/>
    </row>
    <row r="942" spans="1:13" s="40" customFormat="1" x14ac:dyDescent="0.25">
      <c r="A942" s="3"/>
      <c r="B942" s="3"/>
      <c r="C942" s="3"/>
      <c r="D942" s="3"/>
      <c r="E942" s="562"/>
      <c r="F942" s="562"/>
      <c r="G942" s="262"/>
      <c r="H942" s="262"/>
      <c r="I942" s="262"/>
      <c r="J942" s="262"/>
      <c r="K942" s="262"/>
      <c r="L942" s="262"/>
      <c r="M942" s="262"/>
    </row>
    <row r="943" spans="1:13" s="40" customFormat="1" x14ac:dyDescent="0.25">
      <c r="A943" s="3"/>
      <c r="B943" s="3"/>
      <c r="C943" s="3"/>
      <c r="D943" s="3"/>
      <c r="E943" s="562"/>
      <c r="F943" s="562"/>
      <c r="G943" s="262"/>
      <c r="H943" s="262"/>
      <c r="I943" s="262"/>
      <c r="J943" s="262"/>
      <c r="K943" s="262"/>
      <c r="L943" s="262"/>
      <c r="M943" s="262"/>
    </row>
    <row r="944" spans="1:13" s="40" customFormat="1" x14ac:dyDescent="0.25">
      <c r="A944" s="3"/>
      <c r="B944" s="3"/>
      <c r="C944" s="3"/>
      <c r="D944" s="3"/>
      <c r="E944" s="562"/>
      <c r="F944" s="562"/>
      <c r="G944" s="262"/>
      <c r="H944" s="262"/>
      <c r="I944" s="262"/>
      <c r="J944" s="262"/>
      <c r="K944" s="262"/>
      <c r="L944" s="262"/>
      <c r="M944" s="262"/>
    </row>
    <row r="945" spans="1:13" s="40" customFormat="1" x14ac:dyDescent="0.25">
      <c r="A945" s="3"/>
      <c r="B945" s="3"/>
      <c r="C945" s="3"/>
      <c r="D945" s="3"/>
      <c r="E945" s="562"/>
      <c r="F945" s="562"/>
      <c r="G945" s="262"/>
      <c r="H945" s="262"/>
      <c r="I945" s="262"/>
      <c r="J945" s="262"/>
      <c r="K945" s="262"/>
      <c r="L945" s="262"/>
      <c r="M945" s="262"/>
    </row>
    <row r="946" spans="1:13" s="40" customFormat="1" x14ac:dyDescent="0.25">
      <c r="A946" s="3"/>
      <c r="B946" s="3"/>
      <c r="C946" s="3"/>
      <c r="D946" s="3"/>
      <c r="E946" s="562"/>
      <c r="F946" s="562"/>
      <c r="G946" s="262"/>
      <c r="H946" s="262"/>
      <c r="I946" s="262"/>
      <c r="J946" s="262"/>
      <c r="K946" s="262"/>
      <c r="L946" s="262"/>
      <c r="M946" s="262"/>
    </row>
    <row r="947" spans="1:13" s="40" customFormat="1" x14ac:dyDescent="0.25">
      <c r="A947" s="3"/>
      <c r="B947" s="3"/>
      <c r="C947" s="3"/>
      <c r="D947" s="3"/>
      <c r="E947" s="562"/>
      <c r="F947" s="562"/>
      <c r="G947" s="262"/>
      <c r="H947" s="262"/>
      <c r="I947" s="262"/>
      <c r="J947" s="262"/>
      <c r="K947" s="262"/>
      <c r="L947" s="262"/>
      <c r="M947" s="262"/>
    </row>
    <row r="948" spans="1:13" s="40" customFormat="1" x14ac:dyDescent="0.25">
      <c r="A948" s="3"/>
      <c r="B948" s="3"/>
      <c r="C948" s="3"/>
      <c r="D948" s="3"/>
      <c r="E948" s="562"/>
      <c r="F948" s="562"/>
      <c r="G948" s="262"/>
      <c r="H948" s="262"/>
      <c r="I948" s="262"/>
      <c r="J948" s="262"/>
      <c r="K948" s="262"/>
      <c r="L948" s="262"/>
      <c r="M948" s="262"/>
    </row>
    <row r="949" spans="1:13" s="40" customFormat="1" x14ac:dyDescent="0.25">
      <c r="A949" s="3"/>
      <c r="B949" s="3"/>
      <c r="C949" s="3"/>
      <c r="D949" s="3"/>
      <c r="E949" s="562"/>
      <c r="F949" s="562"/>
      <c r="G949" s="262"/>
      <c r="H949" s="262"/>
      <c r="I949" s="262"/>
      <c r="J949" s="262"/>
      <c r="K949" s="262"/>
      <c r="L949" s="262"/>
      <c r="M949" s="262"/>
    </row>
    <row r="950" spans="1:13" s="40" customFormat="1" x14ac:dyDescent="0.25">
      <c r="A950" s="3"/>
      <c r="B950" s="3"/>
      <c r="C950" s="3"/>
      <c r="D950" s="3"/>
      <c r="E950" s="562"/>
      <c r="F950" s="562"/>
      <c r="G950" s="262"/>
      <c r="H950" s="262"/>
      <c r="I950" s="262"/>
      <c r="J950" s="262"/>
      <c r="K950" s="262"/>
      <c r="L950" s="262"/>
      <c r="M950" s="262"/>
    </row>
    <row r="951" spans="1:13" s="40" customFormat="1" x14ac:dyDescent="0.25">
      <c r="A951" s="3"/>
      <c r="B951" s="3"/>
      <c r="C951" s="3"/>
      <c r="D951" s="3"/>
      <c r="E951" s="562"/>
      <c r="F951" s="562"/>
      <c r="G951" s="262"/>
      <c r="H951" s="262"/>
      <c r="I951" s="262"/>
      <c r="J951" s="262"/>
      <c r="K951" s="262"/>
      <c r="L951" s="262"/>
      <c r="M951" s="262"/>
    </row>
    <row r="952" spans="1:13" s="40" customFormat="1" x14ac:dyDescent="0.25">
      <c r="A952" s="3"/>
      <c r="B952" s="3"/>
      <c r="C952" s="3"/>
      <c r="D952" s="3"/>
      <c r="E952" s="562"/>
      <c r="F952" s="562"/>
      <c r="G952" s="262"/>
      <c r="H952" s="262"/>
      <c r="I952" s="262"/>
      <c r="J952" s="262"/>
      <c r="K952" s="262"/>
      <c r="L952" s="262"/>
      <c r="M952" s="262"/>
    </row>
  </sheetData>
  <dataConsolidate/>
  <mergeCells count="2">
    <mergeCell ref="G2:G11"/>
    <mergeCell ref="G12:G21"/>
  </mergeCells>
  <conditionalFormatting sqref="C18">
    <cfRule type="cellIs" dxfId="13" priority="1" stopIfTrue="1" operator="equal">
      <formula>"Выполнено"</formula>
    </cfRule>
    <cfRule type="cellIs" dxfId="12" priority="2" stopIfTrue="1" operator="equal">
      <formula>"Не выполнено"</formula>
    </cfRule>
  </conditionalFormatting>
  <dataValidations count="1">
    <dataValidation type="list" allowBlank="1" showInputMessage="1" showErrorMessage="1" sqref="G1 H2 H12">
      <formula1>" "</formula1>
    </dataValidation>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0">
    <tabColor rgb="FF92D050"/>
  </sheetPr>
  <dimension ref="A1:K3002"/>
  <sheetViews>
    <sheetView zoomScale="70" zoomScaleNormal="70" workbookViewId="0">
      <selection activeCell="C39" sqref="C39"/>
    </sheetView>
  </sheetViews>
  <sheetFormatPr defaultColWidth="8.85546875" defaultRowHeight="15" x14ac:dyDescent="0.25"/>
  <cols>
    <col min="1" max="1" width="10.7109375" style="3" bestFit="1" customWidth="1"/>
    <col min="2" max="2" width="5.5703125" style="3" bestFit="1" customWidth="1"/>
    <col min="3" max="3" width="154.140625" style="562" customWidth="1"/>
    <col min="4" max="4" width="15" style="40" bestFit="1" customWidth="1"/>
    <col min="5" max="5" width="6" style="40" customWidth="1"/>
    <col min="6" max="6" width="23.7109375" style="40" bestFit="1" customWidth="1"/>
    <col min="7" max="7" width="105.7109375" style="40" bestFit="1" customWidth="1"/>
    <col min="8" max="8" width="7.42578125" style="40" customWidth="1"/>
    <col min="9" max="9" width="27.28515625" style="262" bestFit="1" customWidth="1"/>
    <col min="10" max="16384" width="8.85546875" style="262"/>
  </cols>
  <sheetData>
    <row r="1" spans="1:8" ht="15.75" thickBot="1" x14ac:dyDescent="0.3">
      <c r="A1" s="40"/>
      <c r="B1" s="40"/>
      <c r="C1" s="542"/>
      <c r="D1" s="543"/>
      <c r="E1" s="1272" t="s">
        <v>104</v>
      </c>
      <c r="F1" s="1272"/>
      <c r="G1" s="1272"/>
      <c r="H1" s="1272"/>
    </row>
    <row r="2" spans="1:8" ht="15.75" thickBot="1" x14ac:dyDescent="0.3">
      <c r="A2" s="544" t="s">
        <v>107</v>
      </c>
      <c r="B2" s="545" t="s">
        <v>0</v>
      </c>
      <c r="C2" s="546" t="s">
        <v>108</v>
      </c>
      <c r="D2" s="547" t="s">
        <v>2</v>
      </c>
      <c r="E2" s="547" t="s">
        <v>69</v>
      </c>
      <c r="F2" s="821" t="s">
        <v>70</v>
      </c>
      <c r="G2" s="821" t="s">
        <v>95</v>
      </c>
      <c r="H2" s="548" t="s">
        <v>0</v>
      </c>
    </row>
    <row r="3" spans="1:8" ht="15.75" x14ac:dyDescent="0.25">
      <c r="A3" s="549" t="str">
        <f>(DEC2HEX(B3 + 4095)) &amp; "h"</f>
        <v>1000h</v>
      </c>
      <c r="B3" s="550">
        <v>1</v>
      </c>
      <c r="C3" s="980" t="s">
        <v>3053</v>
      </c>
      <c r="D3" s="552"/>
      <c r="E3" s="553"/>
      <c r="F3" s="557" t="s">
        <v>83</v>
      </c>
      <c r="G3" s="817" t="s">
        <v>852</v>
      </c>
      <c r="H3" s="820">
        <v>1</v>
      </c>
    </row>
    <row r="4" spans="1:8" ht="15.75" x14ac:dyDescent="0.25">
      <c r="A4" s="554" t="str">
        <f t="shared" ref="A4:A67" si="0">(DEC2HEX(B4 + 4095)) &amp; "h"</f>
        <v>1001h</v>
      </c>
      <c r="B4" s="555">
        <v>2</v>
      </c>
      <c r="C4" s="981" t="s">
        <v>3054</v>
      </c>
      <c r="D4" s="203"/>
      <c r="E4" s="557"/>
      <c r="F4" s="557" t="s">
        <v>83</v>
      </c>
      <c r="G4" s="817" t="s">
        <v>853</v>
      </c>
      <c r="H4" s="815">
        <v>1</v>
      </c>
    </row>
    <row r="5" spans="1:8" ht="15.75" x14ac:dyDescent="0.25">
      <c r="A5" s="554" t="str">
        <f t="shared" si="0"/>
        <v>1002h</v>
      </c>
      <c r="B5" s="555">
        <v>3</v>
      </c>
      <c r="C5" s="981" t="s">
        <v>3055</v>
      </c>
      <c r="D5" s="203"/>
      <c r="E5" s="557"/>
      <c r="F5" s="557" t="s">
        <v>83</v>
      </c>
      <c r="G5" s="557" t="s">
        <v>3048</v>
      </c>
      <c r="H5" s="815">
        <v>1</v>
      </c>
    </row>
    <row r="6" spans="1:8" ht="15.75" x14ac:dyDescent="0.25">
      <c r="A6" s="554" t="str">
        <f t="shared" si="0"/>
        <v>1003h</v>
      </c>
      <c r="B6" s="555">
        <v>4</v>
      </c>
      <c r="C6" s="981" t="s">
        <v>3056</v>
      </c>
      <c r="D6" s="203"/>
      <c r="E6" s="557"/>
      <c r="F6" s="557" t="s">
        <v>83</v>
      </c>
      <c r="G6" s="557" t="s">
        <v>3049</v>
      </c>
      <c r="H6" s="815">
        <v>1</v>
      </c>
    </row>
    <row r="7" spans="1:8" ht="15.75" x14ac:dyDescent="0.25">
      <c r="A7" s="554" t="str">
        <f t="shared" si="0"/>
        <v>1004h</v>
      </c>
      <c r="B7" s="555">
        <v>5</v>
      </c>
      <c r="C7" s="981" t="s">
        <v>3057</v>
      </c>
      <c r="D7" s="203"/>
      <c r="E7" s="557"/>
      <c r="F7" s="557" t="s">
        <v>83</v>
      </c>
      <c r="G7" s="557" t="s">
        <v>664</v>
      </c>
      <c r="H7" s="815">
        <v>1</v>
      </c>
    </row>
    <row r="8" spans="1:8" ht="15.75" x14ac:dyDescent="0.25">
      <c r="A8" s="554" t="str">
        <f t="shared" si="0"/>
        <v>1005h</v>
      </c>
      <c r="B8" s="555">
        <v>6</v>
      </c>
      <c r="C8" s="981" t="s">
        <v>3058</v>
      </c>
      <c r="D8" s="203"/>
      <c r="E8" s="557"/>
      <c r="F8" s="557" t="s">
        <v>83</v>
      </c>
      <c r="G8" s="557" t="s">
        <v>666</v>
      </c>
      <c r="H8" s="815">
        <v>1</v>
      </c>
    </row>
    <row r="9" spans="1:8" ht="15.75" x14ac:dyDescent="0.25">
      <c r="A9" s="554" t="str">
        <f t="shared" si="0"/>
        <v>1006h</v>
      </c>
      <c r="B9" s="555">
        <v>7</v>
      </c>
      <c r="C9" s="981" t="s">
        <v>3059</v>
      </c>
      <c r="D9" s="203"/>
      <c r="E9" s="557"/>
      <c r="F9" s="557" t="s">
        <v>83</v>
      </c>
      <c r="G9" s="557" t="s">
        <v>830</v>
      </c>
      <c r="H9" s="815">
        <v>1</v>
      </c>
    </row>
    <row r="10" spans="1:8" ht="15.75" x14ac:dyDescent="0.25">
      <c r="A10" s="554" t="str">
        <f t="shared" si="0"/>
        <v>1007h</v>
      </c>
      <c r="B10" s="555">
        <v>8</v>
      </c>
      <c r="C10" s="981" t="s">
        <v>3060</v>
      </c>
      <c r="D10" s="203"/>
      <c r="E10" s="557"/>
      <c r="F10" s="557" t="s">
        <v>83</v>
      </c>
      <c r="G10" s="557" t="s">
        <v>833</v>
      </c>
      <c r="H10" s="815">
        <v>1</v>
      </c>
    </row>
    <row r="11" spans="1:8" ht="15.75" x14ac:dyDescent="0.25">
      <c r="A11" s="554" t="str">
        <f t="shared" si="0"/>
        <v>1008h</v>
      </c>
      <c r="B11" s="555">
        <v>9</v>
      </c>
      <c r="C11" s="981" t="s">
        <v>3061</v>
      </c>
      <c r="D11" s="203"/>
      <c r="E11" s="557"/>
      <c r="F11" s="557" t="s">
        <v>83</v>
      </c>
      <c r="G11" s="557" t="s">
        <v>3050</v>
      </c>
      <c r="H11" s="815">
        <v>1</v>
      </c>
    </row>
    <row r="12" spans="1:8" ht="15.75" x14ac:dyDescent="0.25">
      <c r="A12" s="554" t="str">
        <f t="shared" si="0"/>
        <v>1009h</v>
      </c>
      <c r="B12" s="555">
        <v>10</v>
      </c>
      <c r="C12" s="981" t="s">
        <v>3062</v>
      </c>
      <c r="D12" s="203"/>
      <c r="E12" s="557"/>
      <c r="F12" s="557" t="s">
        <v>83</v>
      </c>
      <c r="G12" s="557" t="s">
        <v>836</v>
      </c>
      <c r="H12" s="815">
        <v>1</v>
      </c>
    </row>
    <row r="13" spans="1:8" ht="15.75" x14ac:dyDescent="0.25">
      <c r="A13" s="554" t="str">
        <f t="shared" si="0"/>
        <v>100Ah</v>
      </c>
      <c r="B13" s="555">
        <v>11</v>
      </c>
      <c r="C13" s="981" t="s">
        <v>3063</v>
      </c>
      <c r="D13" s="203"/>
      <c r="E13" s="557"/>
      <c r="F13" s="557" t="s">
        <v>83</v>
      </c>
      <c r="G13" s="557" t="s">
        <v>3051</v>
      </c>
      <c r="H13" s="815">
        <v>1</v>
      </c>
    </row>
    <row r="14" spans="1:8" ht="15.75" x14ac:dyDescent="0.25">
      <c r="A14" s="554" t="str">
        <f t="shared" si="0"/>
        <v>100Bh</v>
      </c>
      <c r="B14" s="555">
        <v>12</v>
      </c>
      <c r="C14" s="981" t="s">
        <v>3064</v>
      </c>
      <c r="D14" s="203"/>
      <c r="E14" s="557"/>
      <c r="F14" s="557" t="s">
        <v>83</v>
      </c>
      <c r="G14" s="557" t="s">
        <v>3052</v>
      </c>
      <c r="H14" s="815">
        <v>1</v>
      </c>
    </row>
    <row r="15" spans="1:8" ht="15.75" x14ac:dyDescent="0.25">
      <c r="A15" s="554" t="str">
        <f t="shared" si="0"/>
        <v>100Ch</v>
      </c>
      <c r="B15" s="555">
        <v>13</v>
      </c>
      <c r="C15" s="981" t="s">
        <v>3065</v>
      </c>
      <c r="D15" s="810"/>
      <c r="E15" s="557"/>
      <c r="F15" s="557" t="s">
        <v>78</v>
      </c>
      <c r="G15" s="557" t="s">
        <v>698</v>
      </c>
      <c r="H15" s="557">
        <v>1</v>
      </c>
    </row>
    <row r="16" spans="1:8" ht="15.75" x14ac:dyDescent="0.25">
      <c r="A16" s="554" t="str">
        <f t="shared" si="0"/>
        <v>100Dh</v>
      </c>
      <c r="B16" s="555">
        <v>14</v>
      </c>
      <c r="C16" s="981" t="s">
        <v>3066</v>
      </c>
      <c r="D16" s="810"/>
      <c r="E16" s="557"/>
      <c r="F16" s="557" t="s">
        <v>78</v>
      </c>
      <c r="G16" s="557" t="s">
        <v>698</v>
      </c>
      <c r="H16" s="557">
        <v>2</v>
      </c>
    </row>
    <row r="17" spans="1:8" ht="15.75" x14ac:dyDescent="0.25">
      <c r="A17" s="554" t="str">
        <f t="shared" si="0"/>
        <v>100Eh</v>
      </c>
      <c r="B17" s="555">
        <v>15</v>
      </c>
      <c r="C17" s="981" t="s">
        <v>3067</v>
      </c>
      <c r="D17" s="810"/>
      <c r="E17" s="557"/>
      <c r="F17" s="557" t="s">
        <v>78</v>
      </c>
      <c r="G17" s="557" t="s">
        <v>698</v>
      </c>
      <c r="H17" s="557">
        <v>3</v>
      </c>
    </row>
    <row r="18" spans="1:8" ht="15.75" x14ac:dyDescent="0.25">
      <c r="A18" s="554" t="str">
        <f t="shared" si="0"/>
        <v>100Fh</v>
      </c>
      <c r="B18" s="555">
        <v>16</v>
      </c>
      <c r="C18" s="981" t="s">
        <v>3068</v>
      </c>
      <c r="D18" s="810"/>
      <c r="E18" s="557"/>
      <c r="F18" s="557" t="s">
        <v>78</v>
      </c>
      <c r="G18" s="557" t="s">
        <v>698</v>
      </c>
      <c r="H18" s="557">
        <v>4</v>
      </c>
    </row>
    <row r="19" spans="1:8" ht="15.75" x14ac:dyDescent="0.25">
      <c r="A19" s="554" t="str">
        <f t="shared" si="0"/>
        <v>1010h</v>
      </c>
      <c r="B19" s="555">
        <v>17</v>
      </c>
      <c r="C19" s="981" t="s">
        <v>3069</v>
      </c>
      <c r="D19" s="810"/>
      <c r="E19" s="557"/>
      <c r="F19" s="557" t="s">
        <v>78</v>
      </c>
      <c r="G19" s="557" t="s">
        <v>698</v>
      </c>
      <c r="H19" s="557">
        <v>5</v>
      </c>
    </row>
    <row r="20" spans="1:8" ht="15.75" x14ac:dyDescent="0.25">
      <c r="A20" s="554" t="str">
        <f t="shared" si="0"/>
        <v>1011h</v>
      </c>
      <c r="B20" s="555">
        <v>18</v>
      </c>
      <c r="C20" s="981" t="s">
        <v>3070</v>
      </c>
      <c r="D20" s="810"/>
      <c r="E20" s="557"/>
      <c r="F20" s="557" t="s">
        <v>78</v>
      </c>
      <c r="G20" s="557" t="s">
        <v>698</v>
      </c>
      <c r="H20" s="557">
        <v>6</v>
      </c>
    </row>
    <row r="21" spans="1:8" ht="15.75" x14ac:dyDescent="0.25">
      <c r="A21" s="554" t="str">
        <f t="shared" si="0"/>
        <v>1012h</v>
      </c>
      <c r="B21" s="555">
        <v>19</v>
      </c>
      <c r="C21" s="981" t="s">
        <v>3071</v>
      </c>
      <c r="D21" s="810"/>
      <c r="E21" s="557"/>
      <c r="F21" s="557" t="s">
        <v>78</v>
      </c>
      <c r="G21" s="557" t="s">
        <v>698</v>
      </c>
      <c r="H21" s="557">
        <v>7</v>
      </c>
    </row>
    <row r="22" spans="1:8" ht="15.75" x14ac:dyDescent="0.25">
      <c r="A22" s="554" t="str">
        <f t="shared" si="0"/>
        <v>1013h</v>
      </c>
      <c r="B22" s="555">
        <v>20</v>
      </c>
      <c r="C22" s="981" t="s">
        <v>3072</v>
      </c>
      <c r="D22" s="810"/>
      <c r="E22" s="557"/>
      <c r="F22" s="557" t="s">
        <v>78</v>
      </c>
      <c r="G22" s="557" t="s">
        <v>698</v>
      </c>
      <c r="H22" s="557">
        <v>8</v>
      </c>
    </row>
    <row r="23" spans="1:8" ht="15.75" x14ac:dyDescent="0.25">
      <c r="A23" s="554" t="str">
        <f t="shared" si="0"/>
        <v>1014h</v>
      </c>
      <c r="B23" s="555">
        <v>21</v>
      </c>
      <c r="C23" s="981" t="s">
        <v>3073</v>
      </c>
      <c r="D23" s="810"/>
      <c r="E23" s="557"/>
      <c r="F23" s="557" t="s">
        <v>78</v>
      </c>
      <c r="G23" s="557" t="s">
        <v>698</v>
      </c>
      <c r="H23" s="557">
        <v>9</v>
      </c>
    </row>
    <row r="24" spans="1:8" ht="15.75" x14ac:dyDescent="0.25">
      <c r="A24" s="554" t="str">
        <f t="shared" si="0"/>
        <v>1015h</v>
      </c>
      <c r="B24" s="555">
        <v>22</v>
      </c>
      <c r="C24" s="981" t="s">
        <v>3074</v>
      </c>
      <c r="D24" s="810"/>
      <c r="E24" s="557"/>
      <c r="F24" s="557" t="s">
        <v>78</v>
      </c>
      <c r="G24" s="557" t="s">
        <v>698</v>
      </c>
      <c r="H24" s="557">
        <v>10</v>
      </c>
    </row>
    <row r="25" spans="1:8" ht="15.75" x14ac:dyDescent="0.25">
      <c r="A25" s="554" t="str">
        <f t="shared" si="0"/>
        <v>1016h</v>
      </c>
      <c r="B25" s="555">
        <v>23</v>
      </c>
      <c r="C25" s="981" t="s">
        <v>3075</v>
      </c>
      <c r="D25" s="810"/>
      <c r="E25" s="557"/>
      <c r="F25" s="557" t="s">
        <v>78</v>
      </c>
      <c r="G25" s="557" t="s">
        <v>698</v>
      </c>
      <c r="H25" s="557">
        <v>11</v>
      </c>
    </row>
    <row r="26" spans="1:8" ht="15.75" x14ac:dyDescent="0.25">
      <c r="A26" s="554" t="str">
        <f t="shared" si="0"/>
        <v>1017h</v>
      </c>
      <c r="B26" s="555">
        <v>24</v>
      </c>
      <c r="C26" s="981" t="s">
        <v>3076</v>
      </c>
      <c r="D26" s="810"/>
      <c r="E26" s="557"/>
      <c r="F26" s="557" t="s">
        <v>78</v>
      </c>
      <c r="G26" s="557" t="s">
        <v>698</v>
      </c>
      <c r="H26" s="557">
        <v>12</v>
      </c>
    </row>
    <row r="27" spans="1:8" ht="15.75" x14ac:dyDescent="0.25">
      <c r="A27" s="554" t="str">
        <f t="shared" si="0"/>
        <v>1018h</v>
      </c>
      <c r="B27" s="555">
        <v>25</v>
      </c>
      <c r="C27" s="981" t="s">
        <v>3077</v>
      </c>
      <c r="D27" s="810"/>
      <c r="E27" s="557"/>
      <c r="F27" s="557" t="s">
        <v>78</v>
      </c>
      <c r="G27" s="557" t="s">
        <v>698</v>
      </c>
      <c r="H27" s="557">
        <v>13</v>
      </c>
    </row>
    <row r="28" spans="1:8" ht="15.75" x14ac:dyDescent="0.25">
      <c r="A28" s="554" t="str">
        <f t="shared" si="0"/>
        <v>1019h</v>
      </c>
      <c r="B28" s="555">
        <v>26</v>
      </c>
      <c r="C28" s="981" t="s">
        <v>3078</v>
      </c>
      <c r="D28" s="810"/>
      <c r="E28" s="557"/>
      <c r="F28" s="557" t="s">
        <v>78</v>
      </c>
      <c r="G28" s="557" t="s">
        <v>698</v>
      </c>
      <c r="H28" s="557">
        <v>14</v>
      </c>
    </row>
    <row r="29" spans="1:8" ht="15.75" x14ac:dyDescent="0.25">
      <c r="A29" s="554" t="str">
        <f t="shared" si="0"/>
        <v>101Ah</v>
      </c>
      <c r="B29" s="555">
        <v>27</v>
      </c>
      <c r="C29" s="981" t="s">
        <v>3079</v>
      </c>
      <c r="D29" s="810"/>
      <c r="E29" s="557"/>
      <c r="F29" s="557" t="s">
        <v>78</v>
      </c>
      <c r="G29" s="557" t="s">
        <v>698</v>
      </c>
      <c r="H29" s="557">
        <v>15</v>
      </c>
    </row>
    <row r="30" spans="1:8" ht="15.75" x14ac:dyDescent="0.25">
      <c r="A30" s="554" t="str">
        <f t="shared" si="0"/>
        <v>101Bh</v>
      </c>
      <c r="B30" s="555">
        <v>28</v>
      </c>
      <c r="C30" s="981" t="s">
        <v>3080</v>
      </c>
      <c r="D30" s="810"/>
      <c r="E30" s="557"/>
      <c r="F30" s="557" t="s">
        <v>78</v>
      </c>
      <c r="G30" s="557" t="s">
        <v>698</v>
      </c>
      <c r="H30" s="557">
        <v>16</v>
      </c>
    </row>
    <row r="31" spans="1:8" ht="15.75" x14ac:dyDescent="0.25">
      <c r="A31" s="554" t="str">
        <f t="shared" si="0"/>
        <v>101Ch</v>
      </c>
      <c r="B31" s="555">
        <v>29</v>
      </c>
      <c r="C31" s="981" t="s">
        <v>3081</v>
      </c>
      <c r="D31" s="810"/>
      <c r="E31" s="557"/>
      <c r="F31" s="557" t="s">
        <v>78</v>
      </c>
      <c r="G31" s="557" t="s">
        <v>698</v>
      </c>
      <c r="H31" s="557">
        <v>17</v>
      </c>
    </row>
    <row r="32" spans="1:8" ht="15.75" x14ac:dyDescent="0.25">
      <c r="A32" s="554" t="str">
        <f t="shared" si="0"/>
        <v>101Dh</v>
      </c>
      <c r="B32" s="555">
        <v>30</v>
      </c>
      <c r="C32" s="981" t="s">
        <v>3082</v>
      </c>
      <c r="D32" s="810"/>
      <c r="E32" s="557"/>
      <c r="F32" s="557" t="s">
        <v>78</v>
      </c>
      <c r="G32" s="557" t="s">
        <v>698</v>
      </c>
      <c r="H32" s="557">
        <v>18</v>
      </c>
    </row>
    <row r="33" spans="1:8" ht="15.75" x14ac:dyDescent="0.25">
      <c r="A33" s="554" t="str">
        <f t="shared" si="0"/>
        <v>101Eh</v>
      </c>
      <c r="B33" s="555">
        <v>31</v>
      </c>
      <c r="C33" s="981" t="s">
        <v>3083</v>
      </c>
      <c r="D33" s="810"/>
      <c r="E33" s="557"/>
      <c r="F33" s="557" t="s">
        <v>78</v>
      </c>
      <c r="G33" s="557" t="s">
        <v>698</v>
      </c>
      <c r="H33" s="557">
        <v>19</v>
      </c>
    </row>
    <row r="34" spans="1:8" ht="15.75" x14ac:dyDescent="0.25">
      <c r="A34" s="554" t="str">
        <f t="shared" si="0"/>
        <v>101Fh</v>
      </c>
      <c r="B34" s="555">
        <v>32</v>
      </c>
      <c r="C34" s="981" t="s">
        <v>3084</v>
      </c>
      <c r="D34" s="810"/>
      <c r="E34" s="557"/>
      <c r="F34" s="557" t="s">
        <v>78</v>
      </c>
      <c r="G34" s="557" t="s">
        <v>698</v>
      </c>
      <c r="H34" s="557">
        <v>20</v>
      </c>
    </row>
    <row r="35" spans="1:8" ht="15.75" x14ac:dyDescent="0.25">
      <c r="A35" s="554" t="str">
        <f t="shared" si="0"/>
        <v>1020h</v>
      </c>
      <c r="B35" s="555">
        <v>33</v>
      </c>
      <c r="C35" s="981" t="s">
        <v>3085</v>
      </c>
      <c r="D35" s="810"/>
      <c r="E35" s="557"/>
      <c r="F35" s="557" t="s">
        <v>78</v>
      </c>
      <c r="G35" s="557" t="s">
        <v>698</v>
      </c>
      <c r="H35" s="557">
        <v>21</v>
      </c>
    </row>
    <row r="36" spans="1:8" ht="15.75" x14ac:dyDescent="0.25">
      <c r="A36" s="554" t="str">
        <f t="shared" si="0"/>
        <v>1021h</v>
      </c>
      <c r="B36" s="555">
        <v>34</v>
      </c>
      <c r="C36" s="981" t="s">
        <v>3086</v>
      </c>
      <c r="D36" s="810"/>
      <c r="E36" s="557"/>
      <c r="F36" s="557" t="s">
        <v>78</v>
      </c>
      <c r="G36" s="557" t="s">
        <v>698</v>
      </c>
      <c r="H36" s="557">
        <v>22</v>
      </c>
    </row>
    <row r="37" spans="1:8" ht="15.75" x14ac:dyDescent="0.25">
      <c r="A37" s="554" t="str">
        <f t="shared" si="0"/>
        <v>1022h</v>
      </c>
      <c r="B37" s="555">
        <v>35</v>
      </c>
      <c r="C37" s="981" t="s">
        <v>3087</v>
      </c>
      <c r="D37" s="810"/>
      <c r="E37" s="557"/>
      <c r="F37" s="557" t="s">
        <v>78</v>
      </c>
      <c r="G37" s="557" t="s">
        <v>698</v>
      </c>
      <c r="H37" s="557">
        <v>23</v>
      </c>
    </row>
    <row r="38" spans="1:8" ht="15.75" x14ac:dyDescent="0.25">
      <c r="A38" s="554" t="str">
        <f t="shared" si="0"/>
        <v>1023h</v>
      </c>
      <c r="B38" s="555">
        <v>36</v>
      </c>
      <c r="C38" s="981" t="s">
        <v>3088</v>
      </c>
      <c r="D38" s="810"/>
      <c r="E38" s="557"/>
      <c r="F38" s="557" t="s">
        <v>78</v>
      </c>
      <c r="G38" s="557" t="s">
        <v>698</v>
      </c>
      <c r="H38" s="557">
        <v>24</v>
      </c>
    </row>
    <row r="39" spans="1:8" ht="15.75" x14ac:dyDescent="0.25">
      <c r="A39" s="554" t="str">
        <f t="shared" si="0"/>
        <v>1024h</v>
      </c>
      <c r="B39" s="555">
        <v>37</v>
      </c>
      <c r="C39" s="981" t="s">
        <v>3089</v>
      </c>
      <c r="D39" s="810"/>
      <c r="E39" s="557"/>
      <c r="F39" s="557" t="s">
        <v>78</v>
      </c>
      <c r="G39" s="557" t="s">
        <v>698</v>
      </c>
      <c r="H39" s="557">
        <v>25</v>
      </c>
    </row>
    <row r="40" spans="1:8" ht="15.75" x14ac:dyDescent="0.25">
      <c r="A40" s="554" t="str">
        <f t="shared" si="0"/>
        <v>1025h</v>
      </c>
      <c r="B40" s="555">
        <v>38</v>
      </c>
      <c r="C40" s="981" t="s">
        <v>3090</v>
      </c>
      <c r="D40" s="810"/>
      <c r="E40" s="557"/>
      <c r="F40" s="557" t="s">
        <v>78</v>
      </c>
      <c r="G40" s="557" t="s">
        <v>698</v>
      </c>
      <c r="H40" s="557">
        <v>26</v>
      </c>
    </row>
    <row r="41" spans="1:8" ht="15.75" x14ac:dyDescent="0.25">
      <c r="A41" s="554" t="str">
        <f t="shared" si="0"/>
        <v>1026h</v>
      </c>
      <c r="B41" s="555">
        <v>39</v>
      </c>
      <c r="C41" s="981" t="s">
        <v>3091</v>
      </c>
      <c r="D41" s="810"/>
      <c r="E41" s="557"/>
      <c r="F41" s="557" t="s">
        <v>78</v>
      </c>
      <c r="G41" s="557" t="s">
        <v>698</v>
      </c>
      <c r="H41" s="557">
        <v>27</v>
      </c>
    </row>
    <row r="42" spans="1:8" ht="15.75" x14ac:dyDescent="0.25">
      <c r="A42" s="554" t="str">
        <f t="shared" si="0"/>
        <v>1027h</v>
      </c>
      <c r="B42" s="555">
        <v>40</v>
      </c>
      <c r="C42" s="981" t="s">
        <v>3092</v>
      </c>
      <c r="D42" s="810"/>
      <c r="E42" s="557"/>
      <c r="F42" s="557" t="s">
        <v>78</v>
      </c>
      <c r="G42" s="557" t="s">
        <v>698</v>
      </c>
      <c r="H42" s="557">
        <v>28</v>
      </c>
    </row>
    <row r="43" spans="1:8" ht="15.75" x14ac:dyDescent="0.25">
      <c r="A43" s="554" t="str">
        <f t="shared" si="0"/>
        <v>1028h</v>
      </c>
      <c r="B43" s="555">
        <v>41</v>
      </c>
      <c r="C43" s="981" t="s">
        <v>3093</v>
      </c>
      <c r="D43" s="810"/>
      <c r="E43" s="557"/>
      <c r="F43" s="557" t="s">
        <v>78</v>
      </c>
      <c r="G43" s="557" t="s">
        <v>698</v>
      </c>
      <c r="H43" s="557">
        <v>29</v>
      </c>
    </row>
    <row r="44" spans="1:8" ht="15.75" x14ac:dyDescent="0.25">
      <c r="A44" s="554" t="str">
        <f t="shared" si="0"/>
        <v>1029h</v>
      </c>
      <c r="B44" s="555">
        <v>42</v>
      </c>
      <c r="C44" s="981" t="s">
        <v>3094</v>
      </c>
      <c r="D44" s="810"/>
      <c r="E44" s="557"/>
      <c r="F44" s="557" t="s">
        <v>78</v>
      </c>
      <c r="G44" s="557" t="s">
        <v>698</v>
      </c>
      <c r="H44" s="557">
        <v>30</v>
      </c>
    </row>
    <row r="45" spans="1:8" ht="15.75" x14ac:dyDescent="0.25">
      <c r="A45" s="554" t="str">
        <f t="shared" si="0"/>
        <v>102Ah</v>
      </c>
      <c r="B45" s="555">
        <v>43</v>
      </c>
      <c r="C45" s="981" t="s">
        <v>3095</v>
      </c>
      <c r="D45" s="810"/>
      <c r="E45" s="557"/>
      <c r="F45" s="557" t="s">
        <v>78</v>
      </c>
      <c r="G45" s="557" t="s">
        <v>698</v>
      </c>
      <c r="H45" s="557">
        <v>31</v>
      </c>
    </row>
    <row r="46" spans="1:8" ht="15.75" x14ac:dyDescent="0.25">
      <c r="A46" s="554" t="str">
        <f t="shared" si="0"/>
        <v>102Bh</v>
      </c>
      <c r="B46" s="555">
        <v>44</v>
      </c>
      <c r="C46" s="981" t="s">
        <v>3096</v>
      </c>
      <c r="D46" s="810"/>
      <c r="E46" s="557"/>
      <c r="F46" s="557" t="s">
        <v>78</v>
      </c>
      <c r="G46" s="557" t="s">
        <v>698</v>
      </c>
      <c r="H46" s="557">
        <v>32</v>
      </c>
    </row>
    <row r="47" spans="1:8" ht="15.75" x14ac:dyDescent="0.25">
      <c r="A47" s="554" t="str">
        <f t="shared" si="0"/>
        <v>102Ch</v>
      </c>
      <c r="B47" s="555">
        <v>45</v>
      </c>
      <c r="C47" s="981" t="s">
        <v>3097</v>
      </c>
      <c r="D47" s="810"/>
      <c r="E47" s="557"/>
      <c r="F47" s="557" t="s">
        <v>78</v>
      </c>
      <c r="G47" s="557" t="s">
        <v>698</v>
      </c>
      <c r="H47" s="557">
        <v>33</v>
      </c>
    </row>
    <row r="48" spans="1:8" ht="15.75" x14ac:dyDescent="0.25">
      <c r="A48" s="554" t="str">
        <f t="shared" si="0"/>
        <v>102Dh</v>
      </c>
      <c r="B48" s="555">
        <v>46</v>
      </c>
      <c r="C48" s="981" t="s">
        <v>3098</v>
      </c>
      <c r="D48" s="810"/>
      <c r="E48" s="557"/>
      <c r="F48" s="557" t="s">
        <v>78</v>
      </c>
      <c r="G48" s="557" t="s">
        <v>698</v>
      </c>
      <c r="H48" s="557">
        <v>34</v>
      </c>
    </row>
    <row r="49" spans="1:8" ht="15.75" x14ac:dyDescent="0.25">
      <c r="A49" s="554" t="str">
        <f t="shared" si="0"/>
        <v>102Eh</v>
      </c>
      <c r="B49" s="555">
        <v>47</v>
      </c>
      <c r="C49" s="981" t="s">
        <v>3099</v>
      </c>
      <c r="D49" s="810"/>
      <c r="E49" s="557"/>
      <c r="F49" s="557" t="s">
        <v>78</v>
      </c>
      <c r="G49" s="557" t="s">
        <v>698</v>
      </c>
      <c r="H49" s="557">
        <v>35</v>
      </c>
    </row>
    <row r="50" spans="1:8" ht="15.75" x14ac:dyDescent="0.25">
      <c r="A50" s="554" t="str">
        <f t="shared" si="0"/>
        <v>102Fh</v>
      </c>
      <c r="B50" s="555">
        <v>48</v>
      </c>
      <c r="C50" s="981" t="s">
        <v>3100</v>
      </c>
      <c r="D50" s="810"/>
      <c r="E50" s="557"/>
      <c r="F50" s="557" t="s">
        <v>78</v>
      </c>
      <c r="G50" s="557" t="s">
        <v>698</v>
      </c>
      <c r="H50" s="557">
        <v>36</v>
      </c>
    </row>
    <row r="51" spans="1:8" ht="15.75" x14ac:dyDescent="0.25">
      <c r="A51" s="554" t="str">
        <f t="shared" si="0"/>
        <v>1030h</v>
      </c>
      <c r="B51" s="555">
        <v>49</v>
      </c>
      <c r="C51" s="981" t="s">
        <v>3101</v>
      </c>
      <c r="D51" s="810"/>
      <c r="E51" s="557"/>
      <c r="F51" s="557" t="s">
        <v>78</v>
      </c>
      <c r="G51" s="557" t="s">
        <v>698</v>
      </c>
      <c r="H51" s="557">
        <v>37</v>
      </c>
    </row>
    <row r="52" spans="1:8" ht="15.75" x14ac:dyDescent="0.25">
      <c r="A52" s="554" t="str">
        <f t="shared" si="0"/>
        <v>1031h</v>
      </c>
      <c r="B52" s="555">
        <v>50</v>
      </c>
      <c r="C52" s="981" t="s">
        <v>3102</v>
      </c>
      <c r="D52" s="810"/>
      <c r="E52" s="557"/>
      <c r="F52" s="557" t="s">
        <v>78</v>
      </c>
      <c r="G52" s="557" t="s">
        <v>698</v>
      </c>
      <c r="H52" s="557">
        <v>38</v>
      </c>
    </row>
    <row r="53" spans="1:8" ht="15.75" x14ac:dyDescent="0.25">
      <c r="A53" s="554" t="str">
        <f t="shared" si="0"/>
        <v>1032h</v>
      </c>
      <c r="B53" s="555">
        <v>51</v>
      </c>
      <c r="C53" s="981" t="s">
        <v>3103</v>
      </c>
      <c r="D53" s="810"/>
      <c r="E53" s="557"/>
      <c r="F53" s="557" t="s">
        <v>78</v>
      </c>
      <c r="G53" s="557" t="s">
        <v>698</v>
      </c>
      <c r="H53" s="557">
        <v>39</v>
      </c>
    </row>
    <row r="54" spans="1:8" ht="15.75" x14ac:dyDescent="0.25">
      <c r="A54" s="554" t="str">
        <f t="shared" si="0"/>
        <v>1033h</v>
      </c>
      <c r="B54" s="555">
        <v>52</v>
      </c>
      <c r="C54" s="981" t="s">
        <v>3385</v>
      </c>
      <c r="D54" s="810"/>
      <c r="E54" s="557"/>
      <c r="F54" s="557" t="s">
        <v>83</v>
      </c>
      <c r="G54" s="202" t="s">
        <v>633</v>
      </c>
      <c r="H54" s="557">
        <v>1</v>
      </c>
    </row>
    <row r="55" spans="1:8" ht="15.75" x14ac:dyDescent="0.25">
      <c r="A55" s="554" t="str">
        <f t="shared" si="0"/>
        <v>1034h</v>
      </c>
      <c r="B55" s="555">
        <v>53</v>
      </c>
      <c r="C55" s="804" t="s">
        <v>43</v>
      </c>
      <c r="D55" s="810"/>
      <c r="E55" s="557"/>
      <c r="F55" s="557"/>
      <c r="G55" s="557"/>
      <c r="H55" s="557"/>
    </row>
    <row r="56" spans="1:8" ht="15.75" x14ac:dyDescent="0.25">
      <c r="A56" s="554" t="str">
        <f t="shared" si="0"/>
        <v>1035h</v>
      </c>
      <c r="B56" s="555">
        <v>54</v>
      </c>
      <c r="C56" s="804" t="s">
        <v>43</v>
      </c>
      <c r="D56" s="810"/>
      <c r="E56" s="557"/>
      <c r="F56" s="557"/>
      <c r="G56" s="557"/>
      <c r="H56" s="557"/>
    </row>
    <row r="57" spans="1:8" ht="15.75" x14ac:dyDescent="0.25">
      <c r="A57" s="554" t="str">
        <f t="shared" si="0"/>
        <v>1036h</v>
      </c>
      <c r="B57" s="555">
        <v>55</v>
      </c>
      <c r="C57" s="804" t="s">
        <v>43</v>
      </c>
      <c r="D57" s="810"/>
      <c r="E57" s="557"/>
      <c r="F57" s="557"/>
      <c r="G57" s="557"/>
      <c r="H57" s="557"/>
    </row>
    <row r="58" spans="1:8" ht="15.75" x14ac:dyDescent="0.25">
      <c r="A58" s="554" t="str">
        <f t="shared" si="0"/>
        <v>1037h</v>
      </c>
      <c r="B58" s="555">
        <v>56</v>
      </c>
      <c r="C58" s="804" t="s">
        <v>43</v>
      </c>
      <c r="D58" s="810"/>
      <c r="E58" s="557"/>
      <c r="F58" s="557"/>
      <c r="G58" s="557"/>
      <c r="H58" s="557"/>
    </row>
    <row r="59" spans="1:8" ht="15.75" x14ac:dyDescent="0.25">
      <c r="A59" s="554" t="str">
        <f t="shared" si="0"/>
        <v>1038h</v>
      </c>
      <c r="B59" s="555">
        <v>57</v>
      </c>
      <c r="C59" s="804" t="s">
        <v>43</v>
      </c>
      <c r="D59" s="810"/>
      <c r="E59" s="557"/>
      <c r="F59" s="557"/>
      <c r="G59" s="557"/>
      <c r="H59" s="557"/>
    </row>
    <row r="60" spans="1:8" ht="15.75" x14ac:dyDescent="0.25">
      <c r="A60" s="554" t="str">
        <f t="shared" si="0"/>
        <v>1039h</v>
      </c>
      <c r="B60" s="555">
        <v>58</v>
      </c>
      <c r="C60" s="804" t="s">
        <v>43</v>
      </c>
      <c r="D60" s="810"/>
      <c r="E60" s="557"/>
      <c r="F60" s="557"/>
      <c r="G60" s="557"/>
      <c r="H60" s="557"/>
    </row>
    <row r="61" spans="1:8" ht="15.75" x14ac:dyDescent="0.25">
      <c r="A61" s="554" t="str">
        <f t="shared" si="0"/>
        <v>103Ah</v>
      </c>
      <c r="B61" s="555">
        <v>59</v>
      </c>
      <c r="C61" s="804" t="s">
        <v>43</v>
      </c>
      <c r="D61" s="810"/>
      <c r="E61" s="557"/>
      <c r="F61" s="557"/>
      <c r="G61" s="557"/>
      <c r="H61" s="557"/>
    </row>
    <row r="62" spans="1:8" ht="15.75" x14ac:dyDescent="0.25">
      <c r="A62" s="554" t="str">
        <f t="shared" si="0"/>
        <v>103Bh</v>
      </c>
      <c r="B62" s="555">
        <v>60</v>
      </c>
      <c r="C62" s="804" t="s">
        <v>43</v>
      </c>
      <c r="D62" s="810"/>
      <c r="E62" s="557"/>
      <c r="F62" s="557"/>
      <c r="G62" s="557"/>
      <c r="H62" s="557"/>
    </row>
    <row r="63" spans="1:8" ht="15.75" x14ac:dyDescent="0.25">
      <c r="A63" s="554" t="str">
        <f t="shared" si="0"/>
        <v>103Ch</v>
      </c>
      <c r="B63" s="555">
        <v>61</v>
      </c>
      <c r="C63" s="980" t="s">
        <v>3104</v>
      </c>
      <c r="D63" s="552"/>
      <c r="E63" s="553"/>
      <c r="F63" s="557" t="s">
        <v>83</v>
      </c>
      <c r="G63" s="817" t="s">
        <v>852</v>
      </c>
      <c r="H63" s="820">
        <v>2</v>
      </c>
    </row>
    <row r="64" spans="1:8" ht="15.75" x14ac:dyDescent="0.25">
      <c r="A64" s="554" t="str">
        <f t="shared" si="0"/>
        <v>103Dh</v>
      </c>
      <c r="B64" s="555">
        <v>62</v>
      </c>
      <c r="C64" s="981" t="s">
        <v>3105</v>
      </c>
      <c r="D64" s="203"/>
      <c r="E64" s="557"/>
      <c r="F64" s="557" t="s">
        <v>83</v>
      </c>
      <c r="G64" s="817" t="s">
        <v>853</v>
      </c>
      <c r="H64" s="815">
        <v>2</v>
      </c>
    </row>
    <row r="65" spans="1:8" ht="15.75" x14ac:dyDescent="0.25">
      <c r="A65" s="554" t="str">
        <f t="shared" si="0"/>
        <v>103Eh</v>
      </c>
      <c r="B65" s="555">
        <v>63</v>
      </c>
      <c r="C65" s="981" t="s">
        <v>3106</v>
      </c>
      <c r="D65" s="203"/>
      <c r="E65" s="557"/>
      <c r="F65" s="557" t="s">
        <v>83</v>
      </c>
      <c r="G65" s="557" t="s">
        <v>3048</v>
      </c>
      <c r="H65" s="815">
        <v>2</v>
      </c>
    </row>
    <row r="66" spans="1:8" ht="15.75" x14ac:dyDescent="0.25">
      <c r="A66" s="554" t="str">
        <f t="shared" si="0"/>
        <v>103Fh</v>
      </c>
      <c r="B66" s="555">
        <v>64</v>
      </c>
      <c r="C66" s="981" t="s">
        <v>3107</v>
      </c>
      <c r="D66" s="203"/>
      <c r="E66" s="557"/>
      <c r="F66" s="557" t="s">
        <v>83</v>
      </c>
      <c r="G66" s="557" t="s">
        <v>3049</v>
      </c>
      <c r="H66" s="815">
        <v>2</v>
      </c>
    </row>
    <row r="67" spans="1:8" ht="15.75" x14ac:dyDescent="0.25">
      <c r="A67" s="554" t="str">
        <f t="shared" si="0"/>
        <v>1040h</v>
      </c>
      <c r="B67" s="555">
        <v>65</v>
      </c>
      <c r="C67" s="981" t="s">
        <v>3108</v>
      </c>
      <c r="D67" s="203"/>
      <c r="E67" s="557"/>
      <c r="F67" s="557" t="s">
        <v>83</v>
      </c>
      <c r="G67" s="557" t="s">
        <v>664</v>
      </c>
      <c r="H67" s="815">
        <v>2</v>
      </c>
    </row>
    <row r="68" spans="1:8" ht="15.75" x14ac:dyDescent="0.25">
      <c r="A68" s="554" t="str">
        <f t="shared" ref="A68:A131" si="1">(DEC2HEX(B68 + 4095)) &amp; "h"</f>
        <v>1041h</v>
      </c>
      <c r="B68" s="555">
        <v>66</v>
      </c>
      <c r="C68" s="981" t="s">
        <v>3109</v>
      </c>
      <c r="D68" s="203"/>
      <c r="E68" s="557"/>
      <c r="F68" s="557" t="s">
        <v>83</v>
      </c>
      <c r="G68" s="557" t="s">
        <v>666</v>
      </c>
      <c r="H68" s="815">
        <v>2</v>
      </c>
    </row>
    <row r="69" spans="1:8" ht="15.75" x14ac:dyDescent="0.25">
      <c r="A69" s="554" t="str">
        <f t="shared" si="1"/>
        <v>1042h</v>
      </c>
      <c r="B69" s="555">
        <v>67</v>
      </c>
      <c r="C69" s="981" t="s">
        <v>3110</v>
      </c>
      <c r="D69" s="203"/>
      <c r="E69" s="557"/>
      <c r="F69" s="557" t="s">
        <v>83</v>
      </c>
      <c r="G69" s="557" t="s">
        <v>830</v>
      </c>
      <c r="H69" s="815">
        <v>2</v>
      </c>
    </row>
    <row r="70" spans="1:8" ht="15.75" x14ac:dyDescent="0.25">
      <c r="A70" s="554" t="str">
        <f t="shared" si="1"/>
        <v>1043h</v>
      </c>
      <c r="B70" s="555">
        <v>68</v>
      </c>
      <c r="C70" s="981" t="s">
        <v>3111</v>
      </c>
      <c r="D70" s="203"/>
      <c r="E70" s="557"/>
      <c r="F70" s="557" t="s">
        <v>83</v>
      </c>
      <c r="G70" s="557" t="s">
        <v>833</v>
      </c>
      <c r="H70" s="815">
        <v>2</v>
      </c>
    </row>
    <row r="71" spans="1:8" ht="15.75" x14ac:dyDescent="0.25">
      <c r="A71" s="554" t="str">
        <f t="shared" si="1"/>
        <v>1044h</v>
      </c>
      <c r="B71" s="555">
        <v>69</v>
      </c>
      <c r="C71" s="981" t="s">
        <v>3112</v>
      </c>
      <c r="D71" s="203"/>
      <c r="E71" s="557"/>
      <c r="F71" s="557" t="s">
        <v>83</v>
      </c>
      <c r="G71" s="557" t="s">
        <v>3050</v>
      </c>
      <c r="H71" s="815">
        <v>2</v>
      </c>
    </row>
    <row r="72" spans="1:8" ht="15.75" x14ac:dyDescent="0.25">
      <c r="A72" s="554" t="str">
        <f t="shared" si="1"/>
        <v>1045h</v>
      </c>
      <c r="B72" s="555">
        <v>70</v>
      </c>
      <c r="C72" s="981" t="s">
        <v>3113</v>
      </c>
      <c r="D72" s="203"/>
      <c r="E72" s="557"/>
      <c r="F72" s="557" t="s">
        <v>83</v>
      </c>
      <c r="G72" s="557" t="s">
        <v>836</v>
      </c>
      <c r="H72" s="815">
        <v>2</v>
      </c>
    </row>
    <row r="73" spans="1:8" ht="15.75" x14ac:dyDescent="0.25">
      <c r="A73" s="554" t="str">
        <f t="shared" si="1"/>
        <v>1046h</v>
      </c>
      <c r="B73" s="555">
        <v>71</v>
      </c>
      <c r="C73" s="981" t="s">
        <v>3114</v>
      </c>
      <c r="D73" s="203"/>
      <c r="E73" s="557"/>
      <c r="F73" s="557" t="s">
        <v>83</v>
      </c>
      <c r="G73" s="557" t="s">
        <v>3051</v>
      </c>
      <c r="H73" s="815">
        <v>2</v>
      </c>
    </row>
    <row r="74" spans="1:8" ht="15.75" x14ac:dyDescent="0.25">
      <c r="A74" s="554" t="str">
        <f t="shared" si="1"/>
        <v>1047h</v>
      </c>
      <c r="B74" s="555">
        <v>72</v>
      </c>
      <c r="C74" s="981" t="s">
        <v>3115</v>
      </c>
      <c r="D74" s="203"/>
      <c r="E74" s="557"/>
      <c r="F74" s="557" t="s">
        <v>83</v>
      </c>
      <c r="G74" s="557" t="s">
        <v>3052</v>
      </c>
      <c r="H74" s="815">
        <v>2</v>
      </c>
    </row>
    <row r="75" spans="1:8" ht="15.75" x14ac:dyDescent="0.25">
      <c r="A75" s="554" t="str">
        <f t="shared" si="1"/>
        <v>1048h</v>
      </c>
      <c r="B75" s="555">
        <v>73</v>
      </c>
      <c r="C75" s="981" t="s">
        <v>3116</v>
      </c>
      <c r="D75" s="810"/>
      <c r="E75" s="557"/>
      <c r="F75" s="557" t="s">
        <v>78</v>
      </c>
      <c r="G75" s="557" t="s">
        <v>699</v>
      </c>
      <c r="H75" s="557">
        <v>1</v>
      </c>
    </row>
    <row r="76" spans="1:8" ht="15.75" x14ac:dyDescent="0.25">
      <c r="A76" s="554" t="str">
        <f t="shared" si="1"/>
        <v>1049h</v>
      </c>
      <c r="B76" s="555">
        <v>74</v>
      </c>
      <c r="C76" s="981" t="s">
        <v>3117</v>
      </c>
      <c r="D76" s="810"/>
      <c r="E76" s="557"/>
      <c r="F76" s="557" t="s">
        <v>78</v>
      </c>
      <c r="G76" s="557" t="s">
        <v>699</v>
      </c>
      <c r="H76" s="557">
        <v>2</v>
      </c>
    </row>
    <row r="77" spans="1:8" ht="15.75" x14ac:dyDescent="0.25">
      <c r="A77" s="554" t="str">
        <f t="shared" si="1"/>
        <v>104Ah</v>
      </c>
      <c r="B77" s="555">
        <v>75</v>
      </c>
      <c r="C77" s="981" t="s">
        <v>3118</v>
      </c>
      <c r="D77" s="810"/>
      <c r="E77" s="557"/>
      <c r="F77" s="557" t="s">
        <v>78</v>
      </c>
      <c r="G77" s="557" t="s">
        <v>699</v>
      </c>
      <c r="H77" s="557">
        <v>3</v>
      </c>
    </row>
    <row r="78" spans="1:8" ht="15.75" x14ac:dyDescent="0.25">
      <c r="A78" s="554" t="str">
        <f t="shared" si="1"/>
        <v>104Bh</v>
      </c>
      <c r="B78" s="555">
        <v>76</v>
      </c>
      <c r="C78" s="981" t="s">
        <v>3119</v>
      </c>
      <c r="D78" s="810"/>
      <c r="E78" s="557"/>
      <c r="F78" s="557" t="s">
        <v>78</v>
      </c>
      <c r="G78" s="557" t="s">
        <v>699</v>
      </c>
      <c r="H78" s="557">
        <v>4</v>
      </c>
    </row>
    <row r="79" spans="1:8" ht="15.75" x14ac:dyDescent="0.25">
      <c r="A79" s="554" t="str">
        <f t="shared" si="1"/>
        <v>104Ch</v>
      </c>
      <c r="B79" s="555">
        <v>77</v>
      </c>
      <c r="C79" s="981" t="s">
        <v>3120</v>
      </c>
      <c r="D79" s="810"/>
      <c r="E79" s="557"/>
      <c r="F79" s="557" t="s">
        <v>78</v>
      </c>
      <c r="G79" s="557" t="s">
        <v>699</v>
      </c>
      <c r="H79" s="557">
        <v>5</v>
      </c>
    </row>
    <row r="80" spans="1:8" ht="15.75" x14ac:dyDescent="0.25">
      <c r="A80" s="554" t="str">
        <f t="shared" si="1"/>
        <v>104Dh</v>
      </c>
      <c r="B80" s="555">
        <v>78</v>
      </c>
      <c r="C80" s="981" t="s">
        <v>3121</v>
      </c>
      <c r="D80" s="810"/>
      <c r="E80" s="557"/>
      <c r="F80" s="557" t="s">
        <v>78</v>
      </c>
      <c r="G80" s="557" t="s">
        <v>699</v>
      </c>
      <c r="H80" s="557">
        <v>6</v>
      </c>
    </row>
    <row r="81" spans="1:8" ht="15.75" x14ac:dyDescent="0.25">
      <c r="A81" s="554" t="str">
        <f t="shared" si="1"/>
        <v>104Eh</v>
      </c>
      <c r="B81" s="555">
        <v>79</v>
      </c>
      <c r="C81" s="981" t="s">
        <v>3122</v>
      </c>
      <c r="D81" s="810"/>
      <c r="E81" s="557"/>
      <c r="F81" s="557" t="s">
        <v>78</v>
      </c>
      <c r="G81" s="557" t="s">
        <v>699</v>
      </c>
      <c r="H81" s="557">
        <v>7</v>
      </c>
    </row>
    <row r="82" spans="1:8" ht="15.75" x14ac:dyDescent="0.25">
      <c r="A82" s="554" t="str">
        <f t="shared" si="1"/>
        <v>104Fh</v>
      </c>
      <c r="B82" s="555">
        <v>80</v>
      </c>
      <c r="C82" s="981" t="s">
        <v>3123</v>
      </c>
      <c r="D82" s="810"/>
      <c r="E82" s="557"/>
      <c r="F82" s="557" t="s">
        <v>78</v>
      </c>
      <c r="G82" s="557" t="s">
        <v>699</v>
      </c>
      <c r="H82" s="557">
        <v>8</v>
      </c>
    </row>
    <row r="83" spans="1:8" ht="15.75" x14ac:dyDescent="0.25">
      <c r="A83" s="554" t="str">
        <f t="shared" si="1"/>
        <v>1050h</v>
      </c>
      <c r="B83" s="555">
        <v>81</v>
      </c>
      <c r="C83" s="981" t="s">
        <v>3124</v>
      </c>
      <c r="D83" s="810"/>
      <c r="E83" s="557"/>
      <c r="F83" s="557" t="s">
        <v>78</v>
      </c>
      <c r="G83" s="557" t="s">
        <v>699</v>
      </c>
      <c r="H83" s="557">
        <v>9</v>
      </c>
    </row>
    <row r="84" spans="1:8" ht="15.75" x14ac:dyDescent="0.25">
      <c r="A84" s="554" t="str">
        <f t="shared" si="1"/>
        <v>1051h</v>
      </c>
      <c r="B84" s="555">
        <v>82</v>
      </c>
      <c r="C84" s="981" t="s">
        <v>3125</v>
      </c>
      <c r="D84" s="810"/>
      <c r="E84" s="557"/>
      <c r="F84" s="557" t="s">
        <v>78</v>
      </c>
      <c r="G84" s="557" t="s">
        <v>699</v>
      </c>
      <c r="H84" s="557">
        <v>10</v>
      </c>
    </row>
    <row r="85" spans="1:8" ht="15.75" x14ac:dyDescent="0.25">
      <c r="A85" s="554" t="str">
        <f t="shared" si="1"/>
        <v>1052h</v>
      </c>
      <c r="B85" s="555">
        <v>83</v>
      </c>
      <c r="C85" s="981" t="s">
        <v>3126</v>
      </c>
      <c r="D85" s="810"/>
      <c r="E85" s="557"/>
      <c r="F85" s="557" t="s">
        <v>78</v>
      </c>
      <c r="G85" s="557" t="s">
        <v>699</v>
      </c>
      <c r="H85" s="557">
        <v>11</v>
      </c>
    </row>
    <row r="86" spans="1:8" ht="15.75" x14ac:dyDescent="0.25">
      <c r="A86" s="554" t="str">
        <f t="shared" si="1"/>
        <v>1053h</v>
      </c>
      <c r="B86" s="555">
        <v>84</v>
      </c>
      <c r="C86" s="981" t="s">
        <v>3127</v>
      </c>
      <c r="D86" s="810"/>
      <c r="E86" s="557"/>
      <c r="F86" s="557" t="s">
        <v>78</v>
      </c>
      <c r="G86" s="557" t="s">
        <v>699</v>
      </c>
      <c r="H86" s="557">
        <v>12</v>
      </c>
    </row>
    <row r="87" spans="1:8" ht="15.75" x14ac:dyDescent="0.25">
      <c r="A87" s="554" t="str">
        <f t="shared" si="1"/>
        <v>1054h</v>
      </c>
      <c r="B87" s="555">
        <v>85</v>
      </c>
      <c r="C87" s="981" t="s">
        <v>3128</v>
      </c>
      <c r="D87" s="810"/>
      <c r="E87" s="557"/>
      <c r="F87" s="557" t="s">
        <v>78</v>
      </c>
      <c r="G87" s="557" t="s">
        <v>699</v>
      </c>
      <c r="H87" s="557">
        <v>13</v>
      </c>
    </row>
    <row r="88" spans="1:8" ht="15.75" x14ac:dyDescent="0.25">
      <c r="A88" s="554" t="str">
        <f t="shared" si="1"/>
        <v>1055h</v>
      </c>
      <c r="B88" s="555">
        <v>86</v>
      </c>
      <c r="C88" s="981" t="s">
        <v>3129</v>
      </c>
      <c r="D88" s="810"/>
      <c r="E88" s="557"/>
      <c r="F88" s="557" t="s">
        <v>78</v>
      </c>
      <c r="G88" s="557" t="s">
        <v>699</v>
      </c>
      <c r="H88" s="557">
        <v>14</v>
      </c>
    </row>
    <row r="89" spans="1:8" ht="15.75" x14ac:dyDescent="0.25">
      <c r="A89" s="554" t="str">
        <f t="shared" si="1"/>
        <v>1056h</v>
      </c>
      <c r="B89" s="555">
        <v>87</v>
      </c>
      <c r="C89" s="981" t="s">
        <v>3130</v>
      </c>
      <c r="D89" s="810"/>
      <c r="E89" s="557"/>
      <c r="F89" s="557" t="s">
        <v>78</v>
      </c>
      <c r="G89" s="557" t="s">
        <v>699</v>
      </c>
      <c r="H89" s="557">
        <v>15</v>
      </c>
    </row>
    <row r="90" spans="1:8" ht="15.75" x14ac:dyDescent="0.25">
      <c r="A90" s="554" t="str">
        <f t="shared" si="1"/>
        <v>1057h</v>
      </c>
      <c r="B90" s="555">
        <v>88</v>
      </c>
      <c r="C90" s="981" t="s">
        <v>3131</v>
      </c>
      <c r="D90" s="810"/>
      <c r="E90" s="557"/>
      <c r="F90" s="557" t="s">
        <v>78</v>
      </c>
      <c r="G90" s="557" t="s">
        <v>699</v>
      </c>
      <c r="H90" s="557">
        <v>16</v>
      </c>
    </row>
    <row r="91" spans="1:8" ht="15.75" x14ac:dyDescent="0.25">
      <c r="A91" s="554" t="str">
        <f t="shared" si="1"/>
        <v>1058h</v>
      </c>
      <c r="B91" s="555">
        <v>89</v>
      </c>
      <c r="C91" s="981" t="s">
        <v>3132</v>
      </c>
      <c r="D91" s="810"/>
      <c r="E91" s="557"/>
      <c r="F91" s="557" t="s">
        <v>78</v>
      </c>
      <c r="G91" s="557" t="s">
        <v>699</v>
      </c>
      <c r="H91" s="557">
        <v>17</v>
      </c>
    </row>
    <row r="92" spans="1:8" ht="15.75" x14ac:dyDescent="0.25">
      <c r="A92" s="554" t="str">
        <f t="shared" si="1"/>
        <v>1059h</v>
      </c>
      <c r="B92" s="555">
        <v>90</v>
      </c>
      <c r="C92" s="981" t="s">
        <v>3133</v>
      </c>
      <c r="D92" s="810"/>
      <c r="E92" s="557"/>
      <c r="F92" s="557" t="s">
        <v>78</v>
      </c>
      <c r="G92" s="557" t="s">
        <v>699</v>
      </c>
      <c r="H92" s="557">
        <v>18</v>
      </c>
    </row>
    <row r="93" spans="1:8" ht="15.75" x14ac:dyDescent="0.25">
      <c r="A93" s="554" t="str">
        <f t="shared" si="1"/>
        <v>105Ah</v>
      </c>
      <c r="B93" s="555">
        <v>91</v>
      </c>
      <c r="C93" s="981" t="s">
        <v>3134</v>
      </c>
      <c r="D93" s="810"/>
      <c r="E93" s="557"/>
      <c r="F93" s="557" t="s">
        <v>78</v>
      </c>
      <c r="G93" s="557" t="s">
        <v>699</v>
      </c>
      <c r="H93" s="557">
        <v>19</v>
      </c>
    </row>
    <row r="94" spans="1:8" ht="15.75" x14ac:dyDescent="0.25">
      <c r="A94" s="554" t="str">
        <f t="shared" si="1"/>
        <v>105Bh</v>
      </c>
      <c r="B94" s="555">
        <v>92</v>
      </c>
      <c r="C94" s="981" t="s">
        <v>3135</v>
      </c>
      <c r="D94" s="810"/>
      <c r="E94" s="557"/>
      <c r="F94" s="557" t="s">
        <v>78</v>
      </c>
      <c r="G94" s="557" t="s">
        <v>699</v>
      </c>
      <c r="H94" s="557">
        <v>20</v>
      </c>
    </row>
    <row r="95" spans="1:8" ht="15.75" x14ac:dyDescent="0.25">
      <c r="A95" s="554" t="str">
        <f t="shared" si="1"/>
        <v>105Ch</v>
      </c>
      <c r="B95" s="555">
        <v>93</v>
      </c>
      <c r="C95" s="981" t="s">
        <v>3136</v>
      </c>
      <c r="D95" s="810"/>
      <c r="E95" s="557"/>
      <c r="F95" s="557" t="s">
        <v>78</v>
      </c>
      <c r="G95" s="557" t="s">
        <v>699</v>
      </c>
      <c r="H95" s="557">
        <v>21</v>
      </c>
    </row>
    <row r="96" spans="1:8" ht="15.75" x14ac:dyDescent="0.25">
      <c r="A96" s="554" t="str">
        <f t="shared" si="1"/>
        <v>105Dh</v>
      </c>
      <c r="B96" s="555">
        <v>94</v>
      </c>
      <c r="C96" s="981" t="s">
        <v>3137</v>
      </c>
      <c r="D96" s="810"/>
      <c r="E96" s="557"/>
      <c r="F96" s="557" t="s">
        <v>78</v>
      </c>
      <c r="G96" s="557" t="s">
        <v>699</v>
      </c>
      <c r="H96" s="557">
        <v>22</v>
      </c>
    </row>
    <row r="97" spans="1:8" ht="15.75" x14ac:dyDescent="0.25">
      <c r="A97" s="554" t="str">
        <f t="shared" si="1"/>
        <v>105Eh</v>
      </c>
      <c r="B97" s="555">
        <v>95</v>
      </c>
      <c r="C97" s="981" t="s">
        <v>3138</v>
      </c>
      <c r="D97" s="810"/>
      <c r="E97" s="557"/>
      <c r="F97" s="557" t="s">
        <v>78</v>
      </c>
      <c r="G97" s="557" t="s">
        <v>699</v>
      </c>
      <c r="H97" s="557">
        <v>23</v>
      </c>
    </row>
    <row r="98" spans="1:8" ht="15.75" x14ac:dyDescent="0.25">
      <c r="A98" s="554" t="str">
        <f t="shared" si="1"/>
        <v>105Fh</v>
      </c>
      <c r="B98" s="555">
        <v>96</v>
      </c>
      <c r="C98" s="981" t="s">
        <v>3139</v>
      </c>
      <c r="D98" s="810"/>
      <c r="E98" s="557"/>
      <c r="F98" s="557" t="s">
        <v>78</v>
      </c>
      <c r="G98" s="557" t="s">
        <v>699</v>
      </c>
      <c r="H98" s="557">
        <v>24</v>
      </c>
    </row>
    <row r="99" spans="1:8" ht="15.75" x14ac:dyDescent="0.25">
      <c r="A99" s="554" t="str">
        <f t="shared" si="1"/>
        <v>1060h</v>
      </c>
      <c r="B99" s="555">
        <v>97</v>
      </c>
      <c r="C99" s="981" t="s">
        <v>3140</v>
      </c>
      <c r="D99" s="810"/>
      <c r="E99" s="557"/>
      <c r="F99" s="557" t="s">
        <v>78</v>
      </c>
      <c r="G99" s="557" t="s">
        <v>699</v>
      </c>
      <c r="H99" s="557">
        <v>25</v>
      </c>
    </row>
    <row r="100" spans="1:8" ht="15.75" x14ac:dyDescent="0.25">
      <c r="A100" s="554" t="str">
        <f t="shared" si="1"/>
        <v>1061h</v>
      </c>
      <c r="B100" s="555">
        <v>98</v>
      </c>
      <c r="C100" s="981" t="s">
        <v>3141</v>
      </c>
      <c r="D100" s="810"/>
      <c r="E100" s="557"/>
      <c r="F100" s="557" t="s">
        <v>78</v>
      </c>
      <c r="G100" s="557" t="s">
        <v>699</v>
      </c>
      <c r="H100" s="557">
        <v>26</v>
      </c>
    </row>
    <row r="101" spans="1:8" ht="15.75" x14ac:dyDescent="0.25">
      <c r="A101" s="554" t="str">
        <f t="shared" si="1"/>
        <v>1062h</v>
      </c>
      <c r="B101" s="555">
        <v>99</v>
      </c>
      <c r="C101" s="981" t="s">
        <v>3142</v>
      </c>
      <c r="D101" s="810"/>
      <c r="E101" s="557"/>
      <c r="F101" s="557" t="s">
        <v>78</v>
      </c>
      <c r="G101" s="557" t="s">
        <v>699</v>
      </c>
      <c r="H101" s="557">
        <v>27</v>
      </c>
    </row>
    <row r="102" spans="1:8" ht="15.75" x14ac:dyDescent="0.25">
      <c r="A102" s="554" t="str">
        <f t="shared" si="1"/>
        <v>1063h</v>
      </c>
      <c r="B102" s="555">
        <v>100</v>
      </c>
      <c r="C102" s="981" t="s">
        <v>3143</v>
      </c>
      <c r="D102" s="810"/>
      <c r="E102" s="557"/>
      <c r="F102" s="557" t="s">
        <v>78</v>
      </c>
      <c r="G102" s="557" t="s">
        <v>699</v>
      </c>
      <c r="H102" s="557">
        <v>28</v>
      </c>
    </row>
    <row r="103" spans="1:8" ht="15.75" x14ac:dyDescent="0.25">
      <c r="A103" s="554" t="str">
        <f t="shared" si="1"/>
        <v>1064h</v>
      </c>
      <c r="B103" s="555">
        <v>101</v>
      </c>
      <c r="C103" s="981" t="s">
        <v>3144</v>
      </c>
      <c r="D103" s="810"/>
      <c r="E103" s="557"/>
      <c r="F103" s="557" t="s">
        <v>78</v>
      </c>
      <c r="G103" s="557" t="s">
        <v>699</v>
      </c>
      <c r="H103" s="557">
        <v>29</v>
      </c>
    </row>
    <row r="104" spans="1:8" ht="15.75" x14ac:dyDescent="0.25">
      <c r="A104" s="554" t="str">
        <f t="shared" si="1"/>
        <v>1065h</v>
      </c>
      <c r="B104" s="555">
        <v>102</v>
      </c>
      <c r="C104" s="981" t="s">
        <v>3145</v>
      </c>
      <c r="D104" s="810"/>
      <c r="E104" s="557"/>
      <c r="F104" s="557" t="s">
        <v>78</v>
      </c>
      <c r="G104" s="557" t="s">
        <v>699</v>
      </c>
      <c r="H104" s="557">
        <v>30</v>
      </c>
    </row>
    <row r="105" spans="1:8" ht="15.75" x14ac:dyDescent="0.25">
      <c r="A105" s="554" t="str">
        <f t="shared" si="1"/>
        <v>1066h</v>
      </c>
      <c r="B105" s="555">
        <v>103</v>
      </c>
      <c r="C105" s="981" t="s">
        <v>3146</v>
      </c>
      <c r="D105" s="810"/>
      <c r="E105" s="557"/>
      <c r="F105" s="557" t="s">
        <v>78</v>
      </c>
      <c r="G105" s="557" t="s">
        <v>699</v>
      </c>
      <c r="H105" s="557">
        <v>31</v>
      </c>
    </row>
    <row r="106" spans="1:8" ht="15.75" x14ac:dyDescent="0.25">
      <c r="A106" s="554" t="str">
        <f t="shared" si="1"/>
        <v>1067h</v>
      </c>
      <c r="B106" s="555">
        <v>104</v>
      </c>
      <c r="C106" s="981" t="s">
        <v>3147</v>
      </c>
      <c r="D106" s="810"/>
      <c r="E106" s="557"/>
      <c r="F106" s="557" t="s">
        <v>78</v>
      </c>
      <c r="G106" s="557" t="s">
        <v>699</v>
      </c>
      <c r="H106" s="557">
        <v>32</v>
      </c>
    </row>
    <row r="107" spans="1:8" ht="15.75" x14ac:dyDescent="0.25">
      <c r="A107" s="554" t="str">
        <f t="shared" si="1"/>
        <v>1068h</v>
      </c>
      <c r="B107" s="555">
        <v>105</v>
      </c>
      <c r="C107" s="981" t="s">
        <v>3148</v>
      </c>
      <c r="D107" s="810"/>
      <c r="E107" s="557"/>
      <c r="F107" s="557" t="s">
        <v>78</v>
      </c>
      <c r="G107" s="557" t="s">
        <v>699</v>
      </c>
      <c r="H107" s="557">
        <v>33</v>
      </c>
    </row>
    <row r="108" spans="1:8" ht="15.75" x14ac:dyDescent="0.25">
      <c r="A108" s="554" t="str">
        <f t="shared" si="1"/>
        <v>1069h</v>
      </c>
      <c r="B108" s="555">
        <v>106</v>
      </c>
      <c r="C108" s="981" t="s">
        <v>3149</v>
      </c>
      <c r="D108" s="810"/>
      <c r="E108" s="557"/>
      <c r="F108" s="557" t="s">
        <v>78</v>
      </c>
      <c r="G108" s="557" t="s">
        <v>699</v>
      </c>
      <c r="H108" s="557">
        <v>34</v>
      </c>
    </row>
    <row r="109" spans="1:8" ht="15.75" x14ac:dyDescent="0.25">
      <c r="A109" s="554" t="str">
        <f t="shared" si="1"/>
        <v>106Ah</v>
      </c>
      <c r="B109" s="555">
        <v>107</v>
      </c>
      <c r="C109" s="981" t="s">
        <v>3150</v>
      </c>
      <c r="D109" s="810"/>
      <c r="E109" s="557"/>
      <c r="F109" s="557" t="s">
        <v>78</v>
      </c>
      <c r="G109" s="557" t="s">
        <v>699</v>
      </c>
      <c r="H109" s="557">
        <v>35</v>
      </c>
    </row>
    <row r="110" spans="1:8" ht="15.75" x14ac:dyDescent="0.25">
      <c r="A110" s="554" t="str">
        <f t="shared" si="1"/>
        <v>106Bh</v>
      </c>
      <c r="B110" s="555">
        <v>108</v>
      </c>
      <c r="C110" s="981" t="s">
        <v>3151</v>
      </c>
      <c r="D110" s="810"/>
      <c r="E110" s="557"/>
      <c r="F110" s="557" t="s">
        <v>78</v>
      </c>
      <c r="G110" s="557" t="s">
        <v>699</v>
      </c>
      <c r="H110" s="557">
        <v>36</v>
      </c>
    </row>
    <row r="111" spans="1:8" ht="15.75" x14ac:dyDescent="0.25">
      <c r="A111" s="554" t="str">
        <f t="shared" si="1"/>
        <v>106Ch</v>
      </c>
      <c r="B111" s="555">
        <v>109</v>
      </c>
      <c r="C111" s="981" t="s">
        <v>3152</v>
      </c>
      <c r="D111" s="810"/>
      <c r="E111" s="557"/>
      <c r="F111" s="557" t="s">
        <v>78</v>
      </c>
      <c r="G111" s="557" t="s">
        <v>699</v>
      </c>
      <c r="H111" s="557">
        <v>37</v>
      </c>
    </row>
    <row r="112" spans="1:8" ht="15.75" x14ac:dyDescent="0.25">
      <c r="A112" s="554" t="str">
        <f t="shared" si="1"/>
        <v>106Dh</v>
      </c>
      <c r="B112" s="555">
        <v>110</v>
      </c>
      <c r="C112" s="981" t="s">
        <v>3153</v>
      </c>
      <c r="D112" s="810"/>
      <c r="E112" s="557"/>
      <c r="F112" s="557" t="s">
        <v>78</v>
      </c>
      <c r="G112" s="557" t="s">
        <v>699</v>
      </c>
      <c r="H112" s="557">
        <v>38</v>
      </c>
    </row>
    <row r="113" spans="1:8" ht="15.75" x14ac:dyDescent="0.25">
      <c r="A113" s="554" t="str">
        <f t="shared" si="1"/>
        <v>106Eh</v>
      </c>
      <c r="B113" s="555">
        <v>111</v>
      </c>
      <c r="C113" s="981" t="s">
        <v>3154</v>
      </c>
      <c r="D113" s="810"/>
      <c r="E113" s="557"/>
      <c r="F113" s="557" t="s">
        <v>78</v>
      </c>
      <c r="G113" s="557" t="s">
        <v>699</v>
      </c>
      <c r="H113" s="557">
        <v>39</v>
      </c>
    </row>
    <row r="114" spans="1:8" ht="15.75" x14ac:dyDescent="0.25">
      <c r="A114" s="554" t="str">
        <f t="shared" si="1"/>
        <v>106Fh</v>
      </c>
      <c r="B114" s="555">
        <v>112</v>
      </c>
      <c r="C114" s="981" t="s">
        <v>3386</v>
      </c>
      <c r="D114" s="203"/>
      <c r="E114" s="557"/>
      <c r="F114" s="557" t="s">
        <v>83</v>
      </c>
      <c r="G114" s="202" t="s">
        <v>633</v>
      </c>
      <c r="H114" s="557">
        <v>2</v>
      </c>
    </row>
    <row r="115" spans="1:8" ht="15.75" x14ac:dyDescent="0.25">
      <c r="A115" s="554" t="str">
        <f t="shared" si="1"/>
        <v>1070h</v>
      </c>
      <c r="B115" s="555">
        <v>113</v>
      </c>
      <c r="C115" s="804" t="s">
        <v>43</v>
      </c>
      <c r="D115" s="203"/>
      <c r="E115" s="557"/>
      <c r="F115" s="557"/>
      <c r="G115" s="557"/>
      <c r="H115" s="557"/>
    </row>
    <row r="116" spans="1:8" ht="15.75" x14ac:dyDescent="0.25">
      <c r="A116" s="554" t="str">
        <f t="shared" si="1"/>
        <v>1071h</v>
      </c>
      <c r="B116" s="555">
        <v>114</v>
      </c>
      <c r="C116" s="804" t="s">
        <v>43</v>
      </c>
      <c r="D116" s="203"/>
      <c r="E116" s="557"/>
      <c r="F116" s="557"/>
      <c r="G116" s="557"/>
      <c r="H116" s="557"/>
    </row>
    <row r="117" spans="1:8" ht="15.75" x14ac:dyDescent="0.25">
      <c r="A117" s="554" t="str">
        <f t="shared" si="1"/>
        <v>1072h</v>
      </c>
      <c r="B117" s="555">
        <v>115</v>
      </c>
      <c r="C117" s="804" t="s">
        <v>43</v>
      </c>
      <c r="D117" s="203"/>
      <c r="E117" s="557"/>
      <c r="F117" s="557"/>
      <c r="G117" s="557"/>
      <c r="H117" s="557"/>
    </row>
    <row r="118" spans="1:8" ht="15.75" x14ac:dyDescent="0.25">
      <c r="A118" s="554" t="str">
        <f t="shared" si="1"/>
        <v>1073h</v>
      </c>
      <c r="B118" s="555">
        <v>116</v>
      </c>
      <c r="C118" s="804" t="s">
        <v>43</v>
      </c>
      <c r="D118" s="203"/>
      <c r="E118" s="557"/>
      <c r="F118" s="557"/>
      <c r="G118" s="557"/>
      <c r="H118" s="557"/>
    </row>
    <row r="119" spans="1:8" ht="15.75" x14ac:dyDescent="0.25">
      <c r="A119" s="554" t="str">
        <f t="shared" si="1"/>
        <v>1074h</v>
      </c>
      <c r="B119" s="555">
        <v>117</v>
      </c>
      <c r="C119" s="804" t="s">
        <v>43</v>
      </c>
      <c r="D119" s="203"/>
      <c r="E119" s="557"/>
      <c r="F119" s="557"/>
      <c r="G119" s="557"/>
      <c r="H119" s="557"/>
    </row>
    <row r="120" spans="1:8" ht="15.75" x14ac:dyDescent="0.25">
      <c r="A120" s="554" t="str">
        <f t="shared" si="1"/>
        <v>1075h</v>
      </c>
      <c r="B120" s="555">
        <v>118</v>
      </c>
      <c r="C120" s="804" t="s">
        <v>43</v>
      </c>
      <c r="D120" s="203"/>
      <c r="E120" s="557"/>
      <c r="F120" s="557"/>
      <c r="G120" s="557"/>
      <c r="H120" s="557"/>
    </row>
    <row r="121" spans="1:8" ht="15.75" x14ac:dyDescent="0.25">
      <c r="A121" s="554" t="str">
        <f t="shared" si="1"/>
        <v>1076h</v>
      </c>
      <c r="B121" s="555">
        <v>119</v>
      </c>
      <c r="C121" s="804" t="s">
        <v>43</v>
      </c>
      <c r="D121" s="203"/>
      <c r="E121" s="557"/>
      <c r="F121" s="557"/>
      <c r="G121" s="557"/>
      <c r="H121" s="557"/>
    </row>
    <row r="122" spans="1:8" ht="15.75" x14ac:dyDescent="0.25">
      <c r="A122" s="554" t="str">
        <f t="shared" si="1"/>
        <v>1077h</v>
      </c>
      <c r="B122" s="555">
        <v>120</v>
      </c>
      <c r="C122" s="804" t="s">
        <v>43</v>
      </c>
      <c r="D122" s="203"/>
      <c r="E122" s="557"/>
      <c r="F122" s="557"/>
      <c r="G122" s="557"/>
      <c r="H122" s="557"/>
    </row>
    <row r="123" spans="1:8" ht="15.75" x14ac:dyDescent="0.25">
      <c r="A123" s="554" t="str">
        <f t="shared" si="1"/>
        <v>1078h</v>
      </c>
      <c r="B123" s="555">
        <v>121</v>
      </c>
      <c r="C123" s="982" t="s">
        <v>3155</v>
      </c>
      <c r="D123" s="559"/>
      <c r="E123" s="557"/>
      <c r="F123" s="557" t="s">
        <v>85</v>
      </c>
      <c r="G123" s="557" t="s">
        <v>828</v>
      </c>
      <c r="H123" s="558">
        <v>1</v>
      </c>
    </row>
    <row r="124" spans="1:8" ht="15.75" x14ac:dyDescent="0.25">
      <c r="A124" s="554" t="str">
        <f t="shared" si="1"/>
        <v>1079h</v>
      </c>
      <c r="B124" s="555">
        <v>122</v>
      </c>
      <c r="C124" s="982" t="s">
        <v>3156</v>
      </c>
      <c r="D124" s="559"/>
      <c r="E124" s="557"/>
      <c r="F124" s="557" t="s">
        <v>85</v>
      </c>
      <c r="G124" s="557" t="s">
        <v>829</v>
      </c>
      <c r="H124" s="558">
        <v>1</v>
      </c>
    </row>
    <row r="125" spans="1:8" ht="15.75" x14ac:dyDescent="0.25">
      <c r="A125" s="554" t="str">
        <f t="shared" si="1"/>
        <v>107Ah</v>
      </c>
      <c r="B125" s="555">
        <v>123</v>
      </c>
      <c r="C125" s="982" t="s">
        <v>3157</v>
      </c>
      <c r="D125" s="559"/>
      <c r="E125" s="557"/>
      <c r="F125" s="557" t="s">
        <v>85</v>
      </c>
      <c r="G125" s="557" t="s">
        <v>827</v>
      </c>
      <c r="H125" s="558">
        <v>1</v>
      </c>
    </row>
    <row r="126" spans="1:8" ht="15.75" x14ac:dyDescent="0.25">
      <c r="A126" s="554" t="str">
        <f t="shared" si="1"/>
        <v>107Bh</v>
      </c>
      <c r="B126" s="555">
        <v>124</v>
      </c>
      <c r="C126" s="982" t="s">
        <v>3158</v>
      </c>
      <c r="D126" s="559"/>
      <c r="E126" s="557"/>
      <c r="F126" s="557" t="s">
        <v>85</v>
      </c>
      <c r="G126" s="557" t="s">
        <v>662</v>
      </c>
      <c r="H126" s="557">
        <v>1</v>
      </c>
    </row>
    <row r="127" spans="1:8" ht="15.75" x14ac:dyDescent="0.25">
      <c r="A127" s="554" t="str">
        <f t="shared" si="1"/>
        <v>107Ch</v>
      </c>
      <c r="B127" s="555">
        <v>125</v>
      </c>
      <c r="C127" s="983" t="s">
        <v>3159</v>
      </c>
      <c r="D127" s="559"/>
      <c r="E127" s="557"/>
      <c r="F127" s="557" t="s">
        <v>85</v>
      </c>
      <c r="G127" s="557" t="s">
        <v>661</v>
      </c>
      <c r="H127" s="557">
        <v>1</v>
      </c>
    </row>
    <row r="128" spans="1:8" ht="15.75" x14ac:dyDescent="0.25">
      <c r="A128" s="554" t="str">
        <f t="shared" si="1"/>
        <v>107Dh</v>
      </c>
      <c r="B128" s="555">
        <v>126</v>
      </c>
      <c r="C128" s="983" t="s">
        <v>3160</v>
      </c>
      <c r="D128" s="559"/>
      <c r="E128" s="557"/>
      <c r="F128" s="557" t="s">
        <v>85</v>
      </c>
      <c r="G128" s="557" t="s">
        <v>632</v>
      </c>
      <c r="H128" s="557">
        <v>1</v>
      </c>
    </row>
    <row r="129" spans="1:8" ht="15.75" x14ac:dyDescent="0.25">
      <c r="A129" s="554" t="str">
        <f t="shared" si="1"/>
        <v>107Eh</v>
      </c>
      <c r="B129" s="555">
        <v>127</v>
      </c>
      <c r="C129" s="982" t="s">
        <v>2348</v>
      </c>
      <c r="D129" s="559"/>
      <c r="E129" s="557"/>
      <c r="F129" s="557" t="s">
        <v>85</v>
      </c>
      <c r="G129" s="202" t="s">
        <v>843</v>
      </c>
      <c r="H129" s="557">
        <v>1</v>
      </c>
    </row>
    <row r="130" spans="1:8" ht="15.75" x14ac:dyDescent="0.25">
      <c r="A130" s="554" t="str">
        <f t="shared" si="1"/>
        <v>107Fh</v>
      </c>
      <c r="B130" s="555">
        <v>128</v>
      </c>
      <c r="C130" s="982" t="s">
        <v>2349</v>
      </c>
      <c r="D130" s="559"/>
      <c r="E130" s="557"/>
      <c r="F130" s="557" t="s">
        <v>85</v>
      </c>
      <c r="G130" s="202" t="s">
        <v>663</v>
      </c>
      <c r="H130" s="557">
        <v>1</v>
      </c>
    </row>
    <row r="131" spans="1:8" ht="15.75" x14ac:dyDescent="0.25">
      <c r="A131" s="554" t="str">
        <f t="shared" si="1"/>
        <v>1080h</v>
      </c>
      <c r="B131" s="555">
        <v>129</v>
      </c>
      <c r="C131" s="982" t="s">
        <v>3161</v>
      </c>
      <c r="D131" s="559"/>
      <c r="E131" s="557"/>
      <c r="F131" s="557" t="s">
        <v>85</v>
      </c>
      <c r="G131" s="557" t="s">
        <v>832</v>
      </c>
      <c r="H131" s="557">
        <v>1</v>
      </c>
    </row>
    <row r="132" spans="1:8" ht="15.75" x14ac:dyDescent="0.25">
      <c r="A132" s="554" t="str">
        <f t="shared" ref="A132:A195" si="2">(DEC2HEX(B132 + 4095)) &amp; "h"</f>
        <v>1081h</v>
      </c>
      <c r="B132" s="555">
        <v>130</v>
      </c>
      <c r="C132" s="982" t="s">
        <v>3162</v>
      </c>
      <c r="D132" s="559"/>
      <c r="E132" s="557"/>
      <c r="F132" s="557"/>
      <c r="G132" s="557"/>
      <c r="H132" s="557"/>
    </row>
    <row r="133" spans="1:8" ht="15.75" x14ac:dyDescent="0.25">
      <c r="A133" s="554" t="str">
        <f t="shared" si="2"/>
        <v>1082h</v>
      </c>
      <c r="B133" s="555">
        <v>131</v>
      </c>
      <c r="C133" s="982" t="s">
        <v>3163</v>
      </c>
      <c r="D133" s="559"/>
      <c r="E133" s="557"/>
      <c r="F133" s="557"/>
      <c r="G133" s="557"/>
      <c r="H133" s="557"/>
    </row>
    <row r="134" spans="1:8" ht="15.75" x14ac:dyDescent="0.25">
      <c r="A134" s="554" t="str">
        <f t="shared" si="2"/>
        <v>1083h</v>
      </c>
      <c r="B134" s="555">
        <v>132</v>
      </c>
      <c r="C134" s="983" t="s">
        <v>3164</v>
      </c>
      <c r="D134" s="559"/>
      <c r="E134" s="557"/>
      <c r="F134" s="557" t="s">
        <v>85</v>
      </c>
      <c r="G134" s="557" t="s">
        <v>844</v>
      </c>
      <c r="H134" s="557">
        <v>1</v>
      </c>
    </row>
    <row r="135" spans="1:8" ht="15.75" x14ac:dyDescent="0.25">
      <c r="A135" s="554" t="str">
        <f t="shared" si="2"/>
        <v>1084h</v>
      </c>
      <c r="B135" s="555">
        <v>133</v>
      </c>
      <c r="C135" s="983" t="s">
        <v>3165</v>
      </c>
      <c r="D135" s="559"/>
      <c r="E135" s="557"/>
      <c r="F135" s="557" t="s">
        <v>85</v>
      </c>
      <c r="G135" s="557" t="s">
        <v>845</v>
      </c>
      <c r="H135" s="557">
        <v>1</v>
      </c>
    </row>
    <row r="136" spans="1:8" ht="15.75" x14ac:dyDescent="0.25">
      <c r="A136" s="554" t="str">
        <f t="shared" si="2"/>
        <v>1085h</v>
      </c>
      <c r="B136" s="555">
        <v>134</v>
      </c>
      <c r="C136" s="983" t="s">
        <v>3166</v>
      </c>
      <c r="D136" s="559"/>
      <c r="E136" s="557"/>
      <c r="F136" s="557" t="s">
        <v>85</v>
      </c>
      <c r="G136" s="557" t="s">
        <v>846</v>
      </c>
      <c r="H136" s="557">
        <v>1</v>
      </c>
    </row>
    <row r="137" spans="1:8" ht="15.75" x14ac:dyDescent="0.25">
      <c r="A137" s="554" t="str">
        <f t="shared" si="2"/>
        <v>1086h</v>
      </c>
      <c r="B137" s="555">
        <v>135</v>
      </c>
      <c r="C137" s="982" t="s">
        <v>3167</v>
      </c>
      <c r="D137" s="559"/>
      <c r="E137" s="557"/>
      <c r="F137" s="557" t="s">
        <v>85</v>
      </c>
      <c r="G137" s="557" t="s">
        <v>847</v>
      </c>
      <c r="H137" s="557">
        <v>1</v>
      </c>
    </row>
    <row r="138" spans="1:8" ht="15.75" x14ac:dyDescent="0.25">
      <c r="A138" s="554" t="str">
        <f t="shared" si="2"/>
        <v>1087h</v>
      </c>
      <c r="B138" s="555">
        <v>136</v>
      </c>
      <c r="C138" s="982" t="s">
        <v>3168</v>
      </c>
      <c r="D138" s="559"/>
      <c r="E138" s="557"/>
      <c r="F138" s="557" t="s">
        <v>85</v>
      </c>
      <c r="G138" s="557" t="s">
        <v>848</v>
      </c>
      <c r="H138" s="557">
        <v>1</v>
      </c>
    </row>
    <row r="139" spans="1:8" ht="15.75" x14ac:dyDescent="0.25">
      <c r="A139" s="554" t="str">
        <f t="shared" si="2"/>
        <v>1088h</v>
      </c>
      <c r="B139" s="555">
        <v>137</v>
      </c>
      <c r="C139" s="804" t="s">
        <v>43</v>
      </c>
      <c r="D139" s="203"/>
      <c r="E139" s="557"/>
      <c r="F139" s="557"/>
      <c r="G139" s="557"/>
      <c r="H139" s="557"/>
    </row>
    <row r="140" spans="1:8" ht="15.75" x14ac:dyDescent="0.25">
      <c r="A140" s="554" t="str">
        <f t="shared" si="2"/>
        <v>1089h</v>
      </c>
      <c r="B140" s="555">
        <v>138</v>
      </c>
      <c r="C140" s="804" t="s">
        <v>43</v>
      </c>
      <c r="D140" s="203"/>
      <c r="E140" s="557"/>
      <c r="F140" s="557"/>
      <c r="G140" s="557"/>
      <c r="H140" s="557"/>
    </row>
    <row r="141" spans="1:8" ht="15.75" x14ac:dyDescent="0.25">
      <c r="A141" s="554" t="str">
        <f t="shared" si="2"/>
        <v>108Ah</v>
      </c>
      <c r="B141" s="555">
        <v>139</v>
      </c>
      <c r="C141" s="804" t="s">
        <v>43</v>
      </c>
      <c r="D141" s="203"/>
      <c r="E141" s="557"/>
      <c r="F141" s="557"/>
      <c r="G141" s="557"/>
      <c r="H141" s="557"/>
    </row>
    <row r="142" spans="1:8" ht="15.75" x14ac:dyDescent="0.25">
      <c r="A142" s="554" t="str">
        <f t="shared" si="2"/>
        <v>108Bh</v>
      </c>
      <c r="B142" s="555">
        <v>140</v>
      </c>
      <c r="C142" s="804" t="s">
        <v>43</v>
      </c>
      <c r="D142" s="203"/>
      <c r="E142" s="557"/>
      <c r="F142" s="557"/>
      <c r="G142" s="557"/>
      <c r="H142" s="557"/>
    </row>
    <row r="143" spans="1:8" ht="15.75" x14ac:dyDescent="0.25">
      <c r="A143" s="554" t="str">
        <f t="shared" si="2"/>
        <v>108Ch</v>
      </c>
      <c r="B143" s="555">
        <v>141</v>
      </c>
      <c r="C143" s="982" t="s">
        <v>3169</v>
      </c>
      <c r="D143" s="559"/>
      <c r="E143" s="557"/>
      <c r="F143" s="557" t="s">
        <v>85</v>
      </c>
      <c r="G143" s="557" t="s">
        <v>828</v>
      </c>
      <c r="H143" s="558">
        <v>2</v>
      </c>
    </row>
    <row r="144" spans="1:8" ht="15.75" x14ac:dyDescent="0.25">
      <c r="A144" s="554" t="str">
        <f t="shared" si="2"/>
        <v>108Dh</v>
      </c>
      <c r="B144" s="555">
        <v>142</v>
      </c>
      <c r="C144" s="982" t="s">
        <v>3170</v>
      </c>
      <c r="D144" s="559"/>
      <c r="E144" s="557"/>
      <c r="F144" s="557" t="s">
        <v>85</v>
      </c>
      <c r="G144" s="557" t="s">
        <v>829</v>
      </c>
      <c r="H144" s="558">
        <v>2</v>
      </c>
    </row>
    <row r="145" spans="1:8" ht="15.75" x14ac:dyDescent="0.25">
      <c r="A145" s="554" t="str">
        <f t="shared" si="2"/>
        <v>108Eh</v>
      </c>
      <c r="B145" s="555">
        <v>143</v>
      </c>
      <c r="C145" s="982" t="s">
        <v>3171</v>
      </c>
      <c r="D145" s="559"/>
      <c r="E145" s="557"/>
      <c r="F145" s="557" t="s">
        <v>85</v>
      </c>
      <c r="G145" s="557" t="s">
        <v>827</v>
      </c>
      <c r="H145" s="558">
        <v>2</v>
      </c>
    </row>
    <row r="146" spans="1:8" ht="15.75" x14ac:dyDescent="0.25">
      <c r="A146" s="554" t="str">
        <f t="shared" si="2"/>
        <v>108Fh</v>
      </c>
      <c r="B146" s="555">
        <v>144</v>
      </c>
      <c r="C146" s="982" t="s">
        <v>3172</v>
      </c>
      <c r="D146" s="559"/>
      <c r="E146" s="557"/>
      <c r="F146" s="557" t="s">
        <v>85</v>
      </c>
      <c r="G146" s="557" t="s">
        <v>662</v>
      </c>
      <c r="H146" s="558">
        <v>2</v>
      </c>
    </row>
    <row r="147" spans="1:8" ht="15.75" x14ac:dyDescent="0.25">
      <c r="A147" s="554" t="str">
        <f t="shared" si="2"/>
        <v>1090h</v>
      </c>
      <c r="B147" s="555">
        <v>145</v>
      </c>
      <c r="C147" s="983" t="s">
        <v>3173</v>
      </c>
      <c r="D147" s="559"/>
      <c r="E147" s="557"/>
      <c r="F147" s="557" t="s">
        <v>85</v>
      </c>
      <c r="G147" s="557" t="s">
        <v>661</v>
      </c>
      <c r="H147" s="558">
        <v>2</v>
      </c>
    </row>
    <row r="148" spans="1:8" ht="15.75" x14ac:dyDescent="0.25">
      <c r="A148" s="554" t="str">
        <f t="shared" si="2"/>
        <v>1091h</v>
      </c>
      <c r="B148" s="555">
        <v>146</v>
      </c>
      <c r="C148" s="983" t="s">
        <v>3174</v>
      </c>
      <c r="D148" s="559"/>
      <c r="E148" s="557"/>
      <c r="F148" s="557" t="s">
        <v>85</v>
      </c>
      <c r="G148" s="557" t="s">
        <v>632</v>
      </c>
      <c r="H148" s="558">
        <v>2</v>
      </c>
    </row>
    <row r="149" spans="1:8" ht="15.75" x14ac:dyDescent="0.25">
      <c r="A149" s="554" t="str">
        <f t="shared" si="2"/>
        <v>1092h</v>
      </c>
      <c r="B149" s="555">
        <v>147</v>
      </c>
      <c r="C149" s="982" t="s">
        <v>2359</v>
      </c>
      <c r="D149" s="559"/>
      <c r="E149" s="557"/>
      <c r="F149" s="557" t="s">
        <v>85</v>
      </c>
      <c r="G149" s="202" t="s">
        <v>843</v>
      </c>
      <c r="H149" s="558">
        <v>2</v>
      </c>
    </row>
    <row r="150" spans="1:8" ht="15.75" x14ac:dyDescent="0.25">
      <c r="A150" s="554" t="str">
        <f t="shared" si="2"/>
        <v>1093h</v>
      </c>
      <c r="B150" s="555">
        <v>148</v>
      </c>
      <c r="C150" s="982" t="s">
        <v>2360</v>
      </c>
      <c r="D150" s="559"/>
      <c r="E150" s="557"/>
      <c r="F150" s="557" t="s">
        <v>85</v>
      </c>
      <c r="G150" s="202" t="s">
        <v>663</v>
      </c>
      <c r="H150" s="558">
        <v>2</v>
      </c>
    </row>
    <row r="151" spans="1:8" ht="15.75" x14ac:dyDescent="0.25">
      <c r="A151" s="554" t="str">
        <f t="shared" si="2"/>
        <v>1094h</v>
      </c>
      <c r="B151" s="555">
        <v>149</v>
      </c>
      <c r="C151" s="982" t="s">
        <v>3175</v>
      </c>
      <c r="D151" s="559"/>
      <c r="E151" s="557"/>
      <c r="F151" s="557" t="s">
        <v>85</v>
      </c>
      <c r="G151" s="557" t="s">
        <v>832</v>
      </c>
      <c r="H151" s="558">
        <v>2</v>
      </c>
    </row>
    <row r="152" spans="1:8" ht="15.75" x14ac:dyDescent="0.25">
      <c r="A152" s="554" t="str">
        <f t="shared" si="2"/>
        <v>1095h</v>
      </c>
      <c r="B152" s="555">
        <v>150</v>
      </c>
      <c r="C152" s="982" t="s">
        <v>3176</v>
      </c>
      <c r="D152" s="559"/>
      <c r="E152" s="557"/>
      <c r="F152" s="557"/>
      <c r="G152" s="557"/>
      <c r="H152" s="557"/>
    </row>
    <row r="153" spans="1:8" ht="15.75" x14ac:dyDescent="0.25">
      <c r="A153" s="554" t="str">
        <f t="shared" si="2"/>
        <v>1096h</v>
      </c>
      <c r="B153" s="555">
        <v>151</v>
      </c>
      <c r="C153" s="982" t="s">
        <v>3177</v>
      </c>
      <c r="D153" s="559"/>
      <c r="E153" s="557"/>
      <c r="F153" s="557"/>
      <c r="G153" s="557"/>
      <c r="H153" s="557"/>
    </row>
    <row r="154" spans="1:8" ht="15.75" x14ac:dyDescent="0.25">
      <c r="A154" s="554" t="str">
        <f t="shared" si="2"/>
        <v>1097h</v>
      </c>
      <c r="B154" s="555">
        <v>152</v>
      </c>
      <c r="C154" s="983" t="s">
        <v>3178</v>
      </c>
      <c r="D154" s="559"/>
      <c r="E154" s="557"/>
      <c r="F154" s="557" t="s">
        <v>85</v>
      </c>
      <c r="G154" s="557" t="s">
        <v>844</v>
      </c>
      <c r="H154" s="558">
        <v>2</v>
      </c>
    </row>
    <row r="155" spans="1:8" ht="15.75" x14ac:dyDescent="0.25">
      <c r="A155" s="554" t="str">
        <f t="shared" si="2"/>
        <v>1098h</v>
      </c>
      <c r="B155" s="555">
        <v>153</v>
      </c>
      <c r="C155" s="983" t="s">
        <v>3179</v>
      </c>
      <c r="D155" s="559"/>
      <c r="E155" s="557"/>
      <c r="F155" s="557" t="s">
        <v>85</v>
      </c>
      <c r="G155" s="557" t="s">
        <v>845</v>
      </c>
      <c r="H155" s="558">
        <v>2</v>
      </c>
    </row>
    <row r="156" spans="1:8" ht="15.75" x14ac:dyDescent="0.25">
      <c r="A156" s="554" t="str">
        <f t="shared" si="2"/>
        <v>1099h</v>
      </c>
      <c r="B156" s="555">
        <v>154</v>
      </c>
      <c r="C156" s="983" t="s">
        <v>3180</v>
      </c>
      <c r="D156" s="559"/>
      <c r="E156" s="557"/>
      <c r="F156" s="557" t="s">
        <v>85</v>
      </c>
      <c r="G156" s="557" t="s">
        <v>846</v>
      </c>
      <c r="H156" s="558">
        <v>2</v>
      </c>
    </row>
    <row r="157" spans="1:8" ht="15.75" x14ac:dyDescent="0.25">
      <c r="A157" s="554" t="str">
        <f t="shared" si="2"/>
        <v>109Ah</v>
      </c>
      <c r="B157" s="555">
        <v>155</v>
      </c>
      <c r="C157" s="982" t="s">
        <v>3181</v>
      </c>
      <c r="D157" s="559"/>
      <c r="E157" s="557"/>
      <c r="F157" s="557" t="s">
        <v>85</v>
      </c>
      <c r="G157" s="557" t="s">
        <v>847</v>
      </c>
      <c r="H157" s="558">
        <v>2</v>
      </c>
    </row>
    <row r="158" spans="1:8" ht="15.75" x14ac:dyDescent="0.25">
      <c r="A158" s="554" t="str">
        <f t="shared" si="2"/>
        <v>109Bh</v>
      </c>
      <c r="B158" s="555">
        <v>156</v>
      </c>
      <c r="C158" s="982" t="s">
        <v>3182</v>
      </c>
      <c r="D158" s="559"/>
      <c r="E158" s="557"/>
      <c r="F158" s="557" t="s">
        <v>85</v>
      </c>
      <c r="G158" s="557" t="s">
        <v>848</v>
      </c>
      <c r="H158" s="558">
        <v>2</v>
      </c>
    </row>
    <row r="159" spans="1:8" ht="15.75" x14ac:dyDescent="0.25">
      <c r="A159" s="554" t="str">
        <f t="shared" si="2"/>
        <v>109Ch</v>
      </c>
      <c r="B159" s="555">
        <v>157</v>
      </c>
      <c r="C159" s="804" t="s">
        <v>43</v>
      </c>
      <c r="D159" s="203"/>
      <c r="E159" s="557"/>
      <c r="F159" s="557"/>
      <c r="G159" s="557"/>
      <c r="H159" s="557"/>
    </row>
    <row r="160" spans="1:8" ht="15.75" x14ac:dyDescent="0.25">
      <c r="A160" s="554" t="str">
        <f t="shared" si="2"/>
        <v>109Dh</v>
      </c>
      <c r="B160" s="555">
        <v>158</v>
      </c>
      <c r="C160" s="804" t="s">
        <v>43</v>
      </c>
      <c r="D160" s="203"/>
      <c r="E160" s="557"/>
      <c r="F160" s="557"/>
      <c r="G160" s="557"/>
      <c r="H160" s="557"/>
    </row>
    <row r="161" spans="1:8" ht="15.75" x14ac:dyDescent="0.25">
      <c r="A161" s="554" t="str">
        <f t="shared" si="2"/>
        <v>109Eh</v>
      </c>
      <c r="B161" s="555">
        <v>159</v>
      </c>
      <c r="C161" s="804" t="s">
        <v>43</v>
      </c>
      <c r="D161" s="203"/>
      <c r="E161" s="557"/>
      <c r="F161" s="557"/>
      <c r="G161" s="557"/>
      <c r="H161" s="557"/>
    </row>
    <row r="162" spans="1:8" ht="15.75" x14ac:dyDescent="0.25">
      <c r="A162" s="554" t="str">
        <f t="shared" si="2"/>
        <v>109Fh</v>
      </c>
      <c r="B162" s="555">
        <v>160</v>
      </c>
      <c r="C162" s="804" t="s">
        <v>43</v>
      </c>
      <c r="D162" s="203"/>
      <c r="E162" s="557"/>
      <c r="F162" s="557"/>
      <c r="G162" s="557"/>
      <c r="H162" s="557"/>
    </row>
    <row r="163" spans="1:8" ht="15.75" x14ac:dyDescent="0.25">
      <c r="A163" s="554" t="str">
        <f t="shared" si="2"/>
        <v>10A0h</v>
      </c>
      <c r="B163" s="555">
        <v>161</v>
      </c>
      <c r="C163" s="982" t="s">
        <v>3183</v>
      </c>
      <c r="D163" s="559"/>
      <c r="E163" s="557"/>
      <c r="F163" s="557" t="s">
        <v>85</v>
      </c>
      <c r="G163" s="557" t="s">
        <v>828</v>
      </c>
      <c r="H163" s="558">
        <v>3</v>
      </c>
    </row>
    <row r="164" spans="1:8" ht="15.75" x14ac:dyDescent="0.25">
      <c r="A164" s="554" t="str">
        <f t="shared" si="2"/>
        <v>10A1h</v>
      </c>
      <c r="B164" s="555">
        <v>162</v>
      </c>
      <c r="C164" s="982" t="s">
        <v>3184</v>
      </c>
      <c r="D164" s="559"/>
      <c r="E164" s="557"/>
      <c r="F164" s="557" t="s">
        <v>85</v>
      </c>
      <c r="G164" s="557" t="s">
        <v>829</v>
      </c>
      <c r="H164" s="558">
        <v>3</v>
      </c>
    </row>
    <row r="165" spans="1:8" ht="15.75" x14ac:dyDescent="0.25">
      <c r="A165" s="554" t="str">
        <f t="shared" si="2"/>
        <v>10A2h</v>
      </c>
      <c r="B165" s="555">
        <v>163</v>
      </c>
      <c r="C165" s="982" t="s">
        <v>3185</v>
      </c>
      <c r="D165" s="559"/>
      <c r="E165" s="557"/>
      <c r="F165" s="557" t="s">
        <v>85</v>
      </c>
      <c r="G165" s="557" t="s">
        <v>827</v>
      </c>
      <c r="H165" s="558">
        <v>3</v>
      </c>
    </row>
    <row r="166" spans="1:8" ht="15.75" x14ac:dyDescent="0.25">
      <c r="A166" s="554" t="str">
        <f t="shared" si="2"/>
        <v>10A3h</v>
      </c>
      <c r="B166" s="555">
        <v>164</v>
      </c>
      <c r="C166" s="982" t="s">
        <v>3186</v>
      </c>
      <c r="D166" s="559"/>
      <c r="E166" s="557"/>
      <c r="F166" s="557" t="s">
        <v>85</v>
      </c>
      <c r="G166" s="557" t="s">
        <v>662</v>
      </c>
      <c r="H166" s="558">
        <v>3</v>
      </c>
    </row>
    <row r="167" spans="1:8" ht="15.75" x14ac:dyDescent="0.25">
      <c r="A167" s="554" t="str">
        <f t="shared" si="2"/>
        <v>10A4h</v>
      </c>
      <c r="B167" s="555">
        <v>165</v>
      </c>
      <c r="C167" s="983" t="s">
        <v>3187</v>
      </c>
      <c r="D167" s="559"/>
      <c r="E167" s="557"/>
      <c r="F167" s="557" t="s">
        <v>85</v>
      </c>
      <c r="G167" s="557" t="s">
        <v>661</v>
      </c>
      <c r="H167" s="558">
        <v>3</v>
      </c>
    </row>
    <row r="168" spans="1:8" ht="15.75" x14ac:dyDescent="0.25">
      <c r="A168" s="554" t="str">
        <f t="shared" si="2"/>
        <v>10A5h</v>
      </c>
      <c r="B168" s="555">
        <v>166</v>
      </c>
      <c r="C168" s="983" t="s">
        <v>3188</v>
      </c>
      <c r="D168" s="559"/>
      <c r="E168" s="557"/>
      <c r="F168" s="557" t="s">
        <v>85</v>
      </c>
      <c r="G168" s="557" t="s">
        <v>632</v>
      </c>
      <c r="H168" s="558">
        <v>3</v>
      </c>
    </row>
    <row r="169" spans="1:8" ht="15.75" x14ac:dyDescent="0.25">
      <c r="A169" s="554" t="str">
        <f t="shared" si="2"/>
        <v>10A6h</v>
      </c>
      <c r="B169" s="555">
        <v>167</v>
      </c>
      <c r="C169" s="982" t="s">
        <v>2369</v>
      </c>
      <c r="D169" s="559"/>
      <c r="E169" s="557"/>
      <c r="F169" s="557" t="s">
        <v>85</v>
      </c>
      <c r="G169" s="202" t="s">
        <v>843</v>
      </c>
      <c r="H169" s="558">
        <v>3</v>
      </c>
    </row>
    <row r="170" spans="1:8" ht="15.75" x14ac:dyDescent="0.25">
      <c r="A170" s="554" t="str">
        <f t="shared" si="2"/>
        <v>10A7h</v>
      </c>
      <c r="B170" s="555">
        <v>168</v>
      </c>
      <c r="C170" s="982" t="s">
        <v>2370</v>
      </c>
      <c r="D170" s="559"/>
      <c r="E170" s="557"/>
      <c r="F170" s="557" t="s">
        <v>85</v>
      </c>
      <c r="G170" s="202" t="s">
        <v>663</v>
      </c>
      <c r="H170" s="558">
        <v>3</v>
      </c>
    </row>
    <row r="171" spans="1:8" ht="15.75" x14ac:dyDescent="0.25">
      <c r="A171" s="554" t="str">
        <f t="shared" si="2"/>
        <v>10A8h</v>
      </c>
      <c r="B171" s="555">
        <v>169</v>
      </c>
      <c r="C171" s="982" t="s">
        <v>3189</v>
      </c>
      <c r="D171" s="559"/>
      <c r="E171" s="557"/>
      <c r="F171" s="557" t="s">
        <v>85</v>
      </c>
      <c r="G171" s="557" t="s">
        <v>832</v>
      </c>
      <c r="H171" s="558">
        <v>3</v>
      </c>
    </row>
    <row r="172" spans="1:8" ht="15.75" x14ac:dyDescent="0.25">
      <c r="A172" s="554" t="str">
        <f t="shared" si="2"/>
        <v>10A9h</v>
      </c>
      <c r="B172" s="555">
        <v>170</v>
      </c>
      <c r="C172" s="982" t="s">
        <v>3190</v>
      </c>
      <c r="D172" s="559"/>
      <c r="E172" s="557"/>
      <c r="F172" s="557"/>
      <c r="G172" s="557"/>
      <c r="H172" s="815"/>
    </row>
    <row r="173" spans="1:8" ht="15.75" x14ac:dyDescent="0.25">
      <c r="A173" s="554" t="str">
        <f t="shared" si="2"/>
        <v>10AAh</v>
      </c>
      <c r="B173" s="555">
        <v>171</v>
      </c>
      <c r="C173" s="982" t="s">
        <v>3191</v>
      </c>
      <c r="D173" s="559"/>
      <c r="E173" s="557"/>
      <c r="F173" s="557"/>
      <c r="G173" s="557"/>
      <c r="H173" s="557"/>
    </row>
    <row r="174" spans="1:8" ht="15.75" x14ac:dyDescent="0.25">
      <c r="A174" s="554" t="str">
        <f t="shared" si="2"/>
        <v>10ABh</v>
      </c>
      <c r="B174" s="555">
        <v>172</v>
      </c>
      <c r="C174" s="983" t="s">
        <v>3192</v>
      </c>
      <c r="D174" s="559"/>
      <c r="E174" s="557"/>
      <c r="F174" s="557" t="s">
        <v>85</v>
      </c>
      <c r="G174" s="557" t="s">
        <v>844</v>
      </c>
      <c r="H174" s="558">
        <v>3</v>
      </c>
    </row>
    <row r="175" spans="1:8" ht="15.75" x14ac:dyDescent="0.25">
      <c r="A175" s="554" t="str">
        <f t="shared" si="2"/>
        <v>10ACh</v>
      </c>
      <c r="B175" s="555">
        <v>173</v>
      </c>
      <c r="C175" s="983" t="s">
        <v>3193</v>
      </c>
      <c r="D175" s="559"/>
      <c r="E175" s="557"/>
      <c r="F175" s="557" t="s">
        <v>85</v>
      </c>
      <c r="G175" s="557" t="s">
        <v>845</v>
      </c>
      <c r="H175" s="558">
        <v>3</v>
      </c>
    </row>
    <row r="176" spans="1:8" ht="15.75" x14ac:dyDescent="0.25">
      <c r="A176" s="554" t="str">
        <f t="shared" si="2"/>
        <v>10ADh</v>
      </c>
      <c r="B176" s="555">
        <v>174</v>
      </c>
      <c r="C176" s="983" t="s">
        <v>3194</v>
      </c>
      <c r="D176" s="559"/>
      <c r="E176" s="557"/>
      <c r="F176" s="557" t="s">
        <v>85</v>
      </c>
      <c r="G176" s="557" t="s">
        <v>846</v>
      </c>
      <c r="H176" s="558">
        <v>3</v>
      </c>
    </row>
    <row r="177" spans="1:8" ht="15.75" x14ac:dyDescent="0.25">
      <c r="A177" s="554" t="str">
        <f t="shared" si="2"/>
        <v>10AEh</v>
      </c>
      <c r="B177" s="555">
        <v>175</v>
      </c>
      <c r="C177" s="982" t="s">
        <v>3195</v>
      </c>
      <c r="D177" s="559"/>
      <c r="E177" s="557"/>
      <c r="F177" s="557" t="s">
        <v>85</v>
      </c>
      <c r="G177" s="557" t="s">
        <v>847</v>
      </c>
      <c r="H177" s="558">
        <v>3</v>
      </c>
    </row>
    <row r="178" spans="1:8" ht="15.75" x14ac:dyDescent="0.25">
      <c r="A178" s="554" t="str">
        <f t="shared" si="2"/>
        <v>10AFh</v>
      </c>
      <c r="B178" s="555">
        <v>176</v>
      </c>
      <c r="C178" s="982" t="s">
        <v>3196</v>
      </c>
      <c r="D178" s="559"/>
      <c r="E178" s="557"/>
      <c r="F178" s="557" t="s">
        <v>85</v>
      </c>
      <c r="G178" s="557" t="s">
        <v>848</v>
      </c>
      <c r="H178" s="558">
        <v>3</v>
      </c>
    </row>
    <row r="179" spans="1:8" ht="15.75" x14ac:dyDescent="0.25">
      <c r="A179" s="554" t="str">
        <f t="shared" si="2"/>
        <v>10B0h</v>
      </c>
      <c r="B179" s="555">
        <v>177</v>
      </c>
      <c r="C179" s="804" t="s">
        <v>43</v>
      </c>
      <c r="D179" s="203"/>
      <c r="E179" s="557"/>
      <c r="F179" s="557"/>
      <c r="G179" s="557"/>
      <c r="H179" s="557"/>
    </row>
    <row r="180" spans="1:8" ht="15.75" x14ac:dyDescent="0.25">
      <c r="A180" s="554" t="str">
        <f t="shared" si="2"/>
        <v>10B1h</v>
      </c>
      <c r="B180" s="555">
        <v>178</v>
      </c>
      <c r="C180" s="804" t="s">
        <v>43</v>
      </c>
      <c r="D180" s="203"/>
      <c r="E180" s="557"/>
      <c r="F180" s="557"/>
      <c r="G180" s="557"/>
      <c r="H180" s="557"/>
    </row>
    <row r="181" spans="1:8" ht="15.75" x14ac:dyDescent="0.25">
      <c r="A181" s="554" t="str">
        <f t="shared" si="2"/>
        <v>10B2h</v>
      </c>
      <c r="B181" s="555">
        <v>179</v>
      </c>
      <c r="C181" s="804" t="s">
        <v>43</v>
      </c>
      <c r="D181" s="203"/>
      <c r="E181" s="557"/>
      <c r="F181" s="557"/>
      <c r="G181" s="557"/>
      <c r="H181" s="557"/>
    </row>
    <row r="182" spans="1:8" ht="15.75" x14ac:dyDescent="0.25">
      <c r="A182" s="554" t="str">
        <f t="shared" si="2"/>
        <v>10B3h</v>
      </c>
      <c r="B182" s="555">
        <v>180</v>
      </c>
      <c r="C182" s="804" t="s">
        <v>43</v>
      </c>
      <c r="D182" s="203"/>
      <c r="E182" s="557"/>
      <c r="F182" s="557"/>
      <c r="G182" s="557"/>
      <c r="H182" s="557"/>
    </row>
    <row r="183" spans="1:8" ht="15.75" x14ac:dyDescent="0.25">
      <c r="A183" s="554" t="str">
        <f t="shared" si="2"/>
        <v>10B4h</v>
      </c>
      <c r="B183" s="555">
        <v>181</v>
      </c>
      <c r="C183" s="982" t="s">
        <v>3197</v>
      </c>
      <c r="D183" s="559"/>
      <c r="E183" s="557"/>
      <c r="F183" s="557" t="s">
        <v>85</v>
      </c>
      <c r="G183" s="557" t="s">
        <v>828</v>
      </c>
      <c r="H183" s="558">
        <v>5</v>
      </c>
    </row>
    <row r="184" spans="1:8" ht="15.75" x14ac:dyDescent="0.25">
      <c r="A184" s="554" t="str">
        <f t="shared" si="2"/>
        <v>10B5h</v>
      </c>
      <c r="B184" s="555">
        <v>182</v>
      </c>
      <c r="C184" s="982" t="s">
        <v>3198</v>
      </c>
      <c r="D184" s="559"/>
      <c r="E184" s="557"/>
      <c r="F184" s="557" t="s">
        <v>85</v>
      </c>
      <c r="G184" s="557" t="s">
        <v>829</v>
      </c>
      <c r="H184" s="558">
        <v>5</v>
      </c>
    </row>
    <row r="185" spans="1:8" ht="15.75" x14ac:dyDescent="0.25">
      <c r="A185" s="554" t="str">
        <f t="shared" si="2"/>
        <v>10B6h</v>
      </c>
      <c r="B185" s="555">
        <v>183</v>
      </c>
      <c r="C185" s="982" t="s">
        <v>3199</v>
      </c>
      <c r="D185" s="559"/>
      <c r="E185" s="557"/>
      <c r="F185" s="557" t="s">
        <v>85</v>
      </c>
      <c r="G185" s="557" t="s">
        <v>827</v>
      </c>
      <c r="H185" s="558">
        <v>5</v>
      </c>
    </row>
    <row r="186" spans="1:8" ht="15.75" x14ac:dyDescent="0.25">
      <c r="A186" s="554" t="str">
        <f t="shared" si="2"/>
        <v>10B7h</v>
      </c>
      <c r="B186" s="555">
        <v>184</v>
      </c>
      <c r="C186" s="982" t="s">
        <v>3200</v>
      </c>
      <c r="D186" s="559"/>
      <c r="E186" s="557"/>
      <c r="F186" s="557" t="s">
        <v>85</v>
      </c>
      <c r="G186" s="557" t="s">
        <v>662</v>
      </c>
      <c r="H186" s="558">
        <v>5</v>
      </c>
    </row>
    <row r="187" spans="1:8" ht="15.75" x14ac:dyDescent="0.25">
      <c r="A187" s="554" t="str">
        <f t="shared" si="2"/>
        <v>10B8h</v>
      </c>
      <c r="B187" s="555">
        <v>185</v>
      </c>
      <c r="C187" s="983" t="s">
        <v>3201</v>
      </c>
      <c r="D187" s="559"/>
      <c r="E187" s="557"/>
      <c r="F187" s="557" t="s">
        <v>85</v>
      </c>
      <c r="G187" s="557" t="s">
        <v>661</v>
      </c>
      <c r="H187" s="558">
        <v>5</v>
      </c>
    </row>
    <row r="188" spans="1:8" ht="15.75" x14ac:dyDescent="0.25">
      <c r="A188" s="554" t="str">
        <f t="shared" si="2"/>
        <v>10B9h</v>
      </c>
      <c r="B188" s="555">
        <v>186</v>
      </c>
      <c r="C188" s="983" t="s">
        <v>3202</v>
      </c>
      <c r="D188" s="559"/>
      <c r="E188" s="557"/>
      <c r="F188" s="557" t="s">
        <v>85</v>
      </c>
      <c r="G188" s="557" t="s">
        <v>632</v>
      </c>
      <c r="H188" s="558">
        <v>5</v>
      </c>
    </row>
    <row r="189" spans="1:8" ht="15.75" x14ac:dyDescent="0.25">
      <c r="A189" s="554" t="str">
        <f t="shared" si="2"/>
        <v>10BAh</v>
      </c>
      <c r="B189" s="555">
        <v>187</v>
      </c>
      <c r="C189" s="982" t="s">
        <v>2417</v>
      </c>
      <c r="D189" s="559"/>
      <c r="E189" s="557"/>
      <c r="F189" s="557" t="s">
        <v>85</v>
      </c>
      <c r="G189" s="202" t="s">
        <v>843</v>
      </c>
      <c r="H189" s="558">
        <v>5</v>
      </c>
    </row>
    <row r="190" spans="1:8" ht="15.75" x14ac:dyDescent="0.25">
      <c r="A190" s="554" t="str">
        <f t="shared" si="2"/>
        <v>10BBh</v>
      </c>
      <c r="B190" s="555">
        <v>188</v>
      </c>
      <c r="C190" s="982" t="s">
        <v>2418</v>
      </c>
      <c r="D190" s="559"/>
      <c r="E190" s="557"/>
      <c r="F190" s="557" t="s">
        <v>85</v>
      </c>
      <c r="G190" s="202" t="s">
        <v>663</v>
      </c>
      <c r="H190" s="558">
        <v>5</v>
      </c>
    </row>
    <row r="191" spans="1:8" ht="15.75" x14ac:dyDescent="0.25">
      <c r="A191" s="554" t="str">
        <f t="shared" si="2"/>
        <v>10BCh</v>
      </c>
      <c r="B191" s="555">
        <v>189</v>
      </c>
      <c r="C191" s="982" t="s">
        <v>3203</v>
      </c>
      <c r="D191" s="559"/>
      <c r="E191" s="557"/>
      <c r="F191" s="557" t="s">
        <v>85</v>
      </c>
      <c r="G191" s="557" t="s">
        <v>832</v>
      </c>
      <c r="H191" s="558">
        <v>5</v>
      </c>
    </row>
    <row r="192" spans="1:8" ht="15.75" x14ac:dyDescent="0.25">
      <c r="A192" s="554" t="str">
        <f t="shared" si="2"/>
        <v>10BDh</v>
      </c>
      <c r="B192" s="555">
        <v>190</v>
      </c>
      <c r="C192" s="982" t="s">
        <v>3204</v>
      </c>
      <c r="D192" s="559"/>
      <c r="E192" s="557"/>
      <c r="F192" s="557"/>
      <c r="G192" s="557"/>
      <c r="H192" s="815"/>
    </row>
    <row r="193" spans="1:8" ht="15.75" x14ac:dyDescent="0.25">
      <c r="A193" s="554" t="str">
        <f t="shared" si="2"/>
        <v>10BEh</v>
      </c>
      <c r="B193" s="555">
        <v>191</v>
      </c>
      <c r="C193" s="982" t="s">
        <v>3205</v>
      </c>
      <c r="D193" s="559"/>
      <c r="E193" s="557"/>
      <c r="F193" s="557"/>
      <c r="G193" s="557"/>
      <c r="H193" s="557"/>
    </row>
    <row r="194" spans="1:8" ht="15.75" x14ac:dyDescent="0.25">
      <c r="A194" s="554" t="str">
        <f t="shared" si="2"/>
        <v>10BFh</v>
      </c>
      <c r="B194" s="555">
        <v>192</v>
      </c>
      <c r="C194" s="983" t="s">
        <v>3206</v>
      </c>
      <c r="D194" s="559"/>
      <c r="E194" s="557"/>
      <c r="F194" s="557" t="s">
        <v>85</v>
      </c>
      <c r="G194" s="557" t="s">
        <v>844</v>
      </c>
      <c r="H194" s="558">
        <v>5</v>
      </c>
    </row>
    <row r="195" spans="1:8" ht="15.75" x14ac:dyDescent="0.25">
      <c r="A195" s="554" t="str">
        <f t="shared" si="2"/>
        <v>10C0h</v>
      </c>
      <c r="B195" s="555">
        <v>193</v>
      </c>
      <c r="C195" s="983" t="s">
        <v>3207</v>
      </c>
      <c r="D195" s="559"/>
      <c r="E195" s="557"/>
      <c r="F195" s="557" t="s">
        <v>85</v>
      </c>
      <c r="G195" s="557" t="s">
        <v>845</v>
      </c>
      <c r="H195" s="558">
        <v>5</v>
      </c>
    </row>
    <row r="196" spans="1:8" ht="15.75" x14ac:dyDescent="0.25">
      <c r="A196" s="554" t="str">
        <f t="shared" ref="A196:A259" si="3">(DEC2HEX(B196 + 4095)) &amp; "h"</f>
        <v>10C1h</v>
      </c>
      <c r="B196" s="555">
        <v>194</v>
      </c>
      <c r="C196" s="983" t="s">
        <v>3208</v>
      </c>
      <c r="D196" s="559"/>
      <c r="E196" s="557"/>
      <c r="F196" s="557" t="s">
        <v>85</v>
      </c>
      <c r="G196" s="557" t="s">
        <v>846</v>
      </c>
      <c r="H196" s="558">
        <v>5</v>
      </c>
    </row>
    <row r="197" spans="1:8" ht="15.75" x14ac:dyDescent="0.25">
      <c r="A197" s="554" t="str">
        <f t="shared" si="3"/>
        <v>10C2h</v>
      </c>
      <c r="B197" s="555">
        <v>195</v>
      </c>
      <c r="C197" s="982" t="s">
        <v>3209</v>
      </c>
      <c r="D197" s="559"/>
      <c r="E197" s="557"/>
      <c r="F197" s="557" t="s">
        <v>85</v>
      </c>
      <c r="G197" s="557" t="s">
        <v>847</v>
      </c>
      <c r="H197" s="558">
        <v>5</v>
      </c>
    </row>
    <row r="198" spans="1:8" ht="15.75" x14ac:dyDescent="0.25">
      <c r="A198" s="554" t="str">
        <f t="shared" si="3"/>
        <v>10C3h</v>
      </c>
      <c r="B198" s="555">
        <v>196</v>
      </c>
      <c r="C198" s="982" t="s">
        <v>3210</v>
      </c>
      <c r="D198" s="559"/>
      <c r="E198" s="557"/>
      <c r="F198" s="557" t="s">
        <v>85</v>
      </c>
      <c r="G198" s="557" t="s">
        <v>848</v>
      </c>
      <c r="H198" s="558">
        <v>5</v>
      </c>
    </row>
    <row r="199" spans="1:8" ht="15.75" x14ac:dyDescent="0.25">
      <c r="A199" s="554" t="str">
        <f t="shared" si="3"/>
        <v>10C4h</v>
      </c>
      <c r="B199" s="555">
        <v>197</v>
      </c>
      <c r="C199" s="804" t="s">
        <v>43</v>
      </c>
      <c r="D199" s="203"/>
      <c r="E199" s="557"/>
      <c r="F199" s="557"/>
      <c r="G199" s="557"/>
      <c r="H199" s="557"/>
    </row>
    <row r="200" spans="1:8" ht="15.75" x14ac:dyDescent="0.25">
      <c r="A200" s="554" t="str">
        <f t="shared" si="3"/>
        <v>10C5h</v>
      </c>
      <c r="B200" s="555">
        <v>198</v>
      </c>
      <c r="C200" s="804" t="s">
        <v>43</v>
      </c>
      <c r="D200" s="203"/>
      <c r="E200" s="557"/>
      <c r="F200" s="557"/>
      <c r="G200" s="557"/>
      <c r="H200" s="557"/>
    </row>
    <row r="201" spans="1:8" ht="15.75" x14ac:dyDescent="0.25">
      <c r="A201" s="554" t="str">
        <f t="shared" si="3"/>
        <v>10C6h</v>
      </c>
      <c r="B201" s="555">
        <v>199</v>
      </c>
      <c r="C201" s="804" t="s">
        <v>43</v>
      </c>
      <c r="D201" s="203"/>
      <c r="E201" s="557"/>
      <c r="F201" s="557"/>
      <c r="G201" s="557"/>
      <c r="H201" s="557"/>
    </row>
    <row r="202" spans="1:8" ht="15.75" x14ac:dyDescent="0.25">
      <c r="A202" s="554" t="str">
        <f t="shared" si="3"/>
        <v>10C7h</v>
      </c>
      <c r="B202" s="555">
        <v>200</v>
      </c>
      <c r="C202" s="804" t="s">
        <v>43</v>
      </c>
      <c r="D202" s="203"/>
      <c r="E202" s="557"/>
      <c r="F202" s="557"/>
      <c r="G202" s="557"/>
      <c r="H202" s="557"/>
    </row>
    <row r="203" spans="1:8" ht="15.75" x14ac:dyDescent="0.25">
      <c r="A203" s="554" t="str">
        <f t="shared" si="3"/>
        <v>10C8h</v>
      </c>
      <c r="B203" s="555">
        <v>201</v>
      </c>
      <c r="C203" s="982" t="s">
        <v>3211</v>
      </c>
      <c r="D203" s="559"/>
      <c r="E203" s="557"/>
      <c r="F203" s="557" t="s">
        <v>85</v>
      </c>
      <c r="G203" s="557" t="s">
        <v>828</v>
      </c>
      <c r="H203" s="558">
        <v>6</v>
      </c>
    </row>
    <row r="204" spans="1:8" ht="15.75" x14ac:dyDescent="0.25">
      <c r="A204" s="554" t="str">
        <f t="shared" si="3"/>
        <v>10C9h</v>
      </c>
      <c r="B204" s="555">
        <v>202</v>
      </c>
      <c r="C204" s="982" t="s">
        <v>3212</v>
      </c>
      <c r="D204" s="559"/>
      <c r="E204" s="557"/>
      <c r="F204" s="557" t="s">
        <v>85</v>
      </c>
      <c r="G204" s="557" t="s">
        <v>829</v>
      </c>
      <c r="H204" s="558">
        <v>6</v>
      </c>
    </row>
    <row r="205" spans="1:8" ht="15.75" x14ac:dyDescent="0.25">
      <c r="A205" s="554" t="str">
        <f t="shared" si="3"/>
        <v>10CAh</v>
      </c>
      <c r="B205" s="555">
        <v>203</v>
      </c>
      <c r="C205" s="982" t="s">
        <v>3213</v>
      </c>
      <c r="D205" s="559"/>
      <c r="E205" s="557"/>
      <c r="F205" s="557" t="s">
        <v>85</v>
      </c>
      <c r="G205" s="557" t="s">
        <v>827</v>
      </c>
      <c r="H205" s="558">
        <v>6</v>
      </c>
    </row>
    <row r="206" spans="1:8" ht="15.75" x14ac:dyDescent="0.25">
      <c r="A206" s="554" t="str">
        <f t="shared" si="3"/>
        <v>10CBh</v>
      </c>
      <c r="B206" s="555">
        <v>204</v>
      </c>
      <c r="C206" s="982" t="s">
        <v>3214</v>
      </c>
      <c r="D206" s="559"/>
      <c r="E206" s="557"/>
      <c r="F206" s="557" t="s">
        <v>85</v>
      </c>
      <c r="G206" s="557" t="s">
        <v>662</v>
      </c>
      <c r="H206" s="558">
        <v>6</v>
      </c>
    </row>
    <row r="207" spans="1:8" ht="15.75" x14ac:dyDescent="0.25">
      <c r="A207" s="554" t="str">
        <f t="shared" si="3"/>
        <v>10CCh</v>
      </c>
      <c r="B207" s="555">
        <v>205</v>
      </c>
      <c r="C207" s="983" t="s">
        <v>3215</v>
      </c>
      <c r="D207" s="559"/>
      <c r="E207" s="557"/>
      <c r="F207" s="557" t="s">
        <v>85</v>
      </c>
      <c r="G207" s="557" t="s">
        <v>661</v>
      </c>
      <c r="H207" s="558">
        <v>6</v>
      </c>
    </row>
    <row r="208" spans="1:8" ht="15.75" x14ac:dyDescent="0.25">
      <c r="A208" s="554" t="str">
        <f t="shared" si="3"/>
        <v>10CDh</v>
      </c>
      <c r="B208" s="555">
        <v>206</v>
      </c>
      <c r="C208" s="983" t="s">
        <v>3216</v>
      </c>
      <c r="D208" s="559"/>
      <c r="E208" s="557"/>
      <c r="F208" s="557" t="s">
        <v>85</v>
      </c>
      <c r="G208" s="557" t="s">
        <v>632</v>
      </c>
      <c r="H208" s="558">
        <v>6</v>
      </c>
    </row>
    <row r="209" spans="1:8" ht="15.75" x14ac:dyDescent="0.25">
      <c r="A209" s="554" t="str">
        <f t="shared" si="3"/>
        <v>10CEh</v>
      </c>
      <c r="B209" s="555">
        <v>207</v>
      </c>
      <c r="C209" s="982" t="s">
        <v>2428</v>
      </c>
      <c r="D209" s="559"/>
      <c r="E209" s="557"/>
      <c r="F209" s="557" t="s">
        <v>85</v>
      </c>
      <c r="G209" s="202" t="s">
        <v>843</v>
      </c>
      <c r="H209" s="558">
        <v>6</v>
      </c>
    </row>
    <row r="210" spans="1:8" ht="15.75" x14ac:dyDescent="0.25">
      <c r="A210" s="554" t="str">
        <f t="shared" si="3"/>
        <v>10CFh</v>
      </c>
      <c r="B210" s="555">
        <v>208</v>
      </c>
      <c r="C210" s="982" t="s">
        <v>2429</v>
      </c>
      <c r="D210" s="559"/>
      <c r="E210" s="557"/>
      <c r="F210" s="557" t="s">
        <v>85</v>
      </c>
      <c r="G210" s="202" t="s">
        <v>663</v>
      </c>
      <c r="H210" s="558">
        <v>6</v>
      </c>
    </row>
    <row r="211" spans="1:8" ht="15.75" x14ac:dyDescent="0.25">
      <c r="A211" s="554" t="str">
        <f t="shared" si="3"/>
        <v>10D0h</v>
      </c>
      <c r="B211" s="555">
        <v>209</v>
      </c>
      <c r="C211" s="982" t="s">
        <v>3217</v>
      </c>
      <c r="D211" s="559"/>
      <c r="E211" s="557"/>
      <c r="F211" s="557" t="s">
        <v>85</v>
      </c>
      <c r="G211" s="557" t="s">
        <v>832</v>
      </c>
      <c r="H211" s="558">
        <v>6</v>
      </c>
    </row>
    <row r="212" spans="1:8" ht="15.75" x14ac:dyDescent="0.25">
      <c r="A212" s="554" t="str">
        <f t="shared" si="3"/>
        <v>10D1h</v>
      </c>
      <c r="B212" s="555">
        <v>210</v>
      </c>
      <c r="C212" s="982" t="s">
        <v>3218</v>
      </c>
      <c r="D212" s="559"/>
      <c r="E212" s="557"/>
      <c r="F212" s="557"/>
      <c r="G212" s="557"/>
      <c r="H212" s="815"/>
    </row>
    <row r="213" spans="1:8" ht="15.75" x14ac:dyDescent="0.25">
      <c r="A213" s="554" t="str">
        <f t="shared" si="3"/>
        <v>10D2h</v>
      </c>
      <c r="B213" s="555">
        <v>211</v>
      </c>
      <c r="C213" s="982" t="s">
        <v>3219</v>
      </c>
      <c r="D213" s="559"/>
      <c r="E213" s="557"/>
      <c r="F213" s="557"/>
      <c r="G213" s="557"/>
      <c r="H213" s="557"/>
    </row>
    <row r="214" spans="1:8" ht="15.75" x14ac:dyDescent="0.25">
      <c r="A214" s="554" t="str">
        <f t="shared" si="3"/>
        <v>10D3h</v>
      </c>
      <c r="B214" s="555">
        <v>212</v>
      </c>
      <c r="C214" s="983" t="s">
        <v>3220</v>
      </c>
      <c r="D214" s="559"/>
      <c r="E214" s="557"/>
      <c r="F214" s="557" t="s">
        <v>85</v>
      </c>
      <c r="G214" s="557" t="s">
        <v>844</v>
      </c>
      <c r="H214" s="558">
        <v>6</v>
      </c>
    </row>
    <row r="215" spans="1:8" ht="15.75" x14ac:dyDescent="0.25">
      <c r="A215" s="554" t="str">
        <f t="shared" si="3"/>
        <v>10D4h</v>
      </c>
      <c r="B215" s="555">
        <v>213</v>
      </c>
      <c r="C215" s="983" t="s">
        <v>3221</v>
      </c>
      <c r="D215" s="559"/>
      <c r="E215" s="557"/>
      <c r="F215" s="557" t="s">
        <v>85</v>
      </c>
      <c r="G215" s="557" t="s">
        <v>845</v>
      </c>
      <c r="H215" s="558">
        <v>6</v>
      </c>
    </row>
    <row r="216" spans="1:8" ht="15.75" x14ac:dyDescent="0.25">
      <c r="A216" s="554" t="str">
        <f t="shared" si="3"/>
        <v>10D5h</v>
      </c>
      <c r="B216" s="555">
        <v>214</v>
      </c>
      <c r="C216" s="983" t="s">
        <v>3222</v>
      </c>
      <c r="D216" s="559"/>
      <c r="E216" s="557"/>
      <c r="F216" s="557" t="s">
        <v>85</v>
      </c>
      <c r="G216" s="557" t="s">
        <v>846</v>
      </c>
      <c r="H216" s="558">
        <v>6</v>
      </c>
    </row>
    <row r="217" spans="1:8" ht="15.75" x14ac:dyDescent="0.25">
      <c r="A217" s="554" t="str">
        <f t="shared" si="3"/>
        <v>10D6h</v>
      </c>
      <c r="B217" s="555">
        <v>215</v>
      </c>
      <c r="C217" s="982" t="s">
        <v>3223</v>
      </c>
      <c r="D217" s="559"/>
      <c r="E217" s="557"/>
      <c r="F217" s="557" t="s">
        <v>85</v>
      </c>
      <c r="G217" s="557" t="s">
        <v>847</v>
      </c>
      <c r="H217" s="558">
        <v>6</v>
      </c>
    </row>
    <row r="218" spans="1:8" ht="15.75" x14ac:dyDescent="0.25">
      <c r="A218" s="554" t="str">
        <f t="shared" si="3"/>
        <v>10D7h</v>
      </c>
      <c r="B218" s="555">
        <v>216</v>
      </c>
      <c r="C218" s="982" t="s">
        <v>3224</v>
      </c>
      <c r="D218" s="559"/>
      <c r="E218" s="557"/>
      <c r="F218" s="557" t="s">
        <v>85</v>
      </c>
      <c r="G218" s="557" t="s">
        <v>848</v>
      </c>
      <c r="H218" s="558">
        <v>6</v>
      </c>
    </row>
    <row r="219" spans="1:8" ht="15.75" x14ac:dyDescent="0.25">
      <c r="A219" s="554" t="str">
        <f t="shared" si="3"/>
        <v>10D8h</v>
      </c>
      <c r="B219" s="555">
        <v>217</v>
      </c>
      <c r="C219" s="804" t="s">
        <v>43</v>
      </c>
      <c r="D219" s="203"/>
      <c r="E219" s="557"/>
      <c r="F219" s="557"/>
      <c r="G219" s="557"/>
      <c r="H219" s="557"/>
    </row>
    <row r="220" spans="1:8" ht="15.75" x14ac:dyDescent="0.25">
      <c r="A220" s="554" t="str">
        <f t="shared" si="3"/>
        <v>10D9h</v>
      </c>
      <c r="B220" s="555">
        <v>218</v>
      </c>
      <c r="C220" s="804" t="s">
        <v>43</v>
      </c>
      <c r="D220" s="203"/>
      <c r="E220" s="557"/>
      <c r="F220" s="557"/>
      <c r="G220" s="557"/>
      <c r="H220" s="557"/>
    </row>
    <row r="221" spans="1:8" ht="15.75" x14ac:dyDescent="0.25">
      <c r="A221" s="554" t="str">
        <f t="shared" si="3"/>
        <v>10DAh</v>
      </c>
      <c r="B221" s="555">
        <v>219</v>
      </c>
      <c r="C221" s="804" t="s">
        <v>43</v>
      </c>
      <c r="D221" s="203"/>
      <c r="E221" s="557"/>
      <c r="F221" s="557"/>
      <c r="G221" s="557"/>
      <c r="H221" s="557"/>
    </row>
    <row r="222" spans="1:8" ht="15.75" x14ac:dyDescent="0.25">
      <c r="A222" s="554" t="str">
        <f t="shared" si="3"/>
        <v>10DBh</v>
      </c>
      <c r="B222" s="555">
        <v>220</v>
      </c>
      <c r="C222" s="804" t="s">
        <v>43</v>
      </c>
      <c r="D222" s="203"/>
      <c r="E222" s="557"/>
      <c r="F222" s="557"/>
      <c r="G222" s="557"/>
      <c r="H222" s="557"/>
    </row>
    <row r="223" spans="1:8" ht="15.75" x14ac:dyDescent="0.25">
      <c r="A223" s="554" t="str">
        <f t="shared" si="3"/>
        <v>10DCh</v>
      </c>
      <c r="B223" s="555">
        <v>221</v>
      </c>
      <c r="C223" s="982" t="s">
        <v>3225</v>
      </c>
      <c r="D223" s="559"/>
      <c r="E223" s="557"/>
      <c r="F223" s="557" t="s">
        <v>85</v>
      </c>
      <c r="G223" s="557" t="s">
        <v>828</v>
      </c>
      <c r="H223" s="558">
        <v>7</v>
      </c>
    </row>
    <row r="224" spans="1:8" ht="15.75" x14ac:dyDescent="0.25">
      <c r="A224" s="554" t="str">
        <f t="shared" si="3"/>
        <v>10DDh</v>
      </c>
      <c r="B224" s="555">
        <v>222</v>
      </c>
      <c r="C224" s="982" t="s">
        <v>3226</v>
      </c>
      <c r="D224" s="559"/>
      <c r="E224" s="557"/>
      <c r="F224" s="557" t="s">
        <v>85</v>
      </c>
      <c r="G224" s="557" t="s">
        <v>829</v>
      </c>
      <c r="H224" s="558">
        <v>7</v>
      </c>
    </row>
    <row r="225" spans="1:8" ht="15.75" x14ac:dyDescent="0.25">
      <c r="A225" s="554" t="str">
        <f t="shared" si="3"/>
        <v>10DEh</v>
      </c>
      <c r="B225" s="555">
        <v>223</v>
      </c>
      <c r="C225" s="982" t="s">
        <v>3227</v>
      </c>
      <c r="D225" s="559"/>
      <c r="E225" s="557"/>
      <c r="F225" s="557" t="s">
        <v>85</v>
      </c>
      <c r="G225" s="557" t="s">
        <v>827</v>
      </c>
      <c r="H225" s="558">
        <v>7</v>
      </c>
    </row>
    <row r="226" spans="1:8" ht="15.75" x14ac:dyDescent="0.25">
      <c r="A226" s="554" t="str">
        <f t="shared" si="3"/>
        <v>10DFh</v>
      </c>
      <c r="B226" s="555">
        <v>224</v>
      </c>
      <c r="C226" s="982" t="s">
        <v>3228</v>
      </c>
      <c r="D226" s="559"/>
      <c r="E226" s="557"/>
      <c r="F226" s="557" t="s">
        <v>85</v>
      </c>
      <c r="G226" s="557" t="s">
        <v>662</v>
      </c>
      <c r="H226" s="558">
        <v>7</v>
      </c>
    </row>
    <row r="227" spans="1:8" ht="15.75" x14ac:dyDescent="0.25">
      <c r="A227" s="554" t="str">
        <f t="shared" si="3"/>
        <v>10E0h</v>
      </c>
      <c r="B227" s="555">
        <v>225</v>
      </c>
      <c r="C227" s="983" t="s">
        <v>3229</v>
      </c>
      <c r="D227" s="559"/>
      <c r="E227" s="557"/>
      <c r="F227" s="557" t="s">
        <v>85</v>
      </c>
      <c r="G227" s="557" t="s">
        <v>661</v>
      </c>
      <c r="H227" s="558">
        <v>7</v>
      </c>
    </row>
    <row r="228" spans="1:8" ht="15.75" x14ac:dyDescent="0.25">
      <c r="A228" s="554" t="str">
        <f t="shared" si="3"/>
        <v>10E1h</v>
      </c>
      <c r="B228" s="555">
        <v>226</v>
      </c>
      <c r="C228" s="983" t="s">
        <v>3230</v>
      </c>
      <c r="D228" s="559"/>
      <c r="E228" s="557"/>
      <c r="F228" s="557" t="s">
        <v>85</v>
      </c>
      <c r="G228" s="557" t="s">
        <v>632</v>
      </c>
      <c r="H228" s="558">
        <v>7</v>
      </c>
    </row>
    <row r="229" spans="1:8" ht="15.75" x14ac:dyDescent="0.25">
      <c r="A229" s="554" t="str">
        <f t="shared" si="3"/>
        <v>10E2h</v>
      </c>
      <c r="B229" s="555">
        <v>227</v>
      </c>
      <c r="C229" s="982" t="s">
        <v>2458</v>
      </c>
      <c r="D229" s="559"/>
      <c r="E229" s="557"/>
      <c r="F229" s="557" t="s">
        <v>85</v>
      </c>
      <c r="G229" s="202" t="s">
        <v>843</v>
      </c>
      <c r="H229" s="558">
        <v>7</v>
      </c>
    </row>
    <row r="230" spans="1:8" ht="15.75" x14ac:dyDescent="0.25">
      <c r="A230" s="554" t="str">
        <f t="shared" si="3"/>
        <v>10E3h</v>
      </c>
      <c r="B230" s="555">
        <v>228</v>
      </c>
      <c r="C230" s="982" t="s">
        <v>2459</v>
      </c>
      <c r="D230" s="559"/>
      <c r="E230" s="557"/>
      <c r="F230" s="557" t="s">
        <v>85</v>
      </c>
      <c r="G230" s="202" t="s">
        <v>663</v>
      </c>
      <c r="H230" s="558">
        <v>7</v>
      </c>
    </row>
    <row r="231" spans="1:8" ht="15.75" x14ac:dyDescent="0.25">
      <c r="A231" s="554" t="str">
        <f t="shared" si="3"/>
        <v>10E4h</v>
      </c>
      <c r="B231" s="555">
        <v>229</v>
      </c>
      <c r="C231" s="982" t="s">
        <v>3231</v>
      </c>
      <c r="D231" s="559"/>
      <c r="E231" s="557"/>
      <c r="F231" s="557" t="s">
        <v>85</v>
      </c>
      <c r="G231" s="557" t="s">
        <v>832</v>
      </c>
      <c r="H231" s="558">
        <v>7</v>
      </c>
    </row>
    <row r="232" spans="1:8" ht="15.75" x14ac:dyDescent="0.25">
      <c r="A232" s="554" t="str">
        <f t="shared" si="3"/>
        <v>10E5h</v>
      </c>
      <c r="B232" s="555">
        <v>230</v>
      </c>
      <c r="C232" s="982" t="s">
        <v>3232</v>
      </c>
      <c r="D232" s="559"/>
      <c r="E232" s="557"/>
      <c r="F232" s="557"/>
      <c r="G232" s="557"/>
      <c r="H232" s="815"/>
    </row>
    <row r="233" spans="1:8" ht="15.75" x14ac:dyDescent="0.25">
      <c r="A233" s="554" t="str">
        <f t="shared" si="3"/>
        <v>10E6h</v>
      </c>
      <c r="B233" s="555">
        <v>231</v>
      </c>
      <c r="C233" s="982" t="s">
        <v>3233</v>
      </c>
      <c r="D233" s="559"/>
      <c r="E233" s="557"/>
      <c r="F233" s="557"/>
      <c r="G233" s="557"/>
      <c r="H233" s="557"/>
    </row>
    <row r="234" spans="1:8" ht="15.75" x14ac:dyDescent="0.25">
      <c r="A234" s="554" t="str">
        <f t="shared" si="3"/>
        <v>10E7h</v>
      </c>
      <c r="B234" s="555">
        <v>232</v>
      </c>
      <c r="C234" s="983" t="s">
        <v>3234</v>
      </c>
      <c r="D234" s="559"/>
      <c r="E234" s="557"/>
      <c r="F234" s="557" t="s">
        <v>85</v>
      </c>
      <c r="G234" s="557" t="s">
        <v>844</v>
      </c>
      <c r="H234" s="558">
        <v>7</v>
      </c>
    </row>
    <row r="235" spans="1:8" ht="15.75" x14ac:dyDescent="0.25">
      <c r="A235" s="554" t="str">
        <f t="shared" si="3"/>
        <v>10E8h</v>
      </c>
      <c r="B235" s="555">
        <v>233</v>
      </c>
      <c r="C235" s="983" t="s">
        <v>3235</v>
      </c>
      <c r="D235" s="559"/>
      <c r="E235" s="557"/>
      <c r="F235" s="557" t="s">
        <v>85</v>
      </c>
      <c r="G235" s="557" t="s">
        <v>845</v>
      </c>
      <c r="H235" s="558">
        <v>7</v>
      </c>
    </row>
    <row r="236" spans="1:8" ht="15.75" x14ac:dyDescent="0.25">
      <c r="A236" s="554" t="str">
        <f t="shared" si="3"/>
        <v>10E9h</v>
      </c>
      <c r="B236" s="555">
        <v>234</v>
      </c>
      <c r="C236" s="983" t="s">
        <v>3236</v>
      </c>
      <c r="D236" s="559"/>
      <c r="E236" s="557"/>
      <c r="F236" s="557" t="s">
        <v>85</v>
      </c>
      <c r="G236" s="557" t="s">
        <v>846</v>
      </c>
      <c r="H236" s="558">
        <v>7</v>
      </c>
    </row>
    <row r="237" spans="1:8" ht="15.75" x14ac:dyDescent="0.25">
      <c r="A237" s="554" t="str">
        <f t="shared" si="3"/>
        <v>10EAh</v>
      </c>
      <c r="B237" s="555">
        <v>235</v>
      </c>
      <c r="C237" s="982" t="s">
        <v>3237</v>
      </c>
      <c r="D237" s="559"/>
      <c r="E237" s="557"/>
      <c r="F237" s="557" t="s">
        <v>85</v>
      </c>
      <c r="G237" s="557" t="s">
        <v>847</v>
      </c>
      <c r="H237" s="558">
        <v>7</v>
      </c>
    </row>
    <row r="238" spans="1:8" ht="15.75" x14ac:dyDescent="0.25">
      <c r="A238" s="554" t="str">
        <f t="shared" si="3"/>
        <v>10EBh</v>
      </c>
      <c r="B238" s="555">
        <v>236</v>
      </c>
      <c r="C238" s="982" t="s">
        <v>3238</v>
      </c>
      <c r="D238" s="559"/>
      <c r="E238" s="557"/>
      <c r="F238" s="557" t="s">
        <v>85</v>
      </c>
      <c r="G238" s="557" t="s">
        <v>848</v>
      </c>
      <c r="H238" s="558">
        <v>7</v>
      </c>
    </row>
    <row r="239" spans="1:8" ht="15.75" x14ac:dyDescent="0.25">
      <c r="A239" s="554" t="str">
        <f t="shared" si="3"/>
        <v>10ECh</v>
      </c>
      <c r="B239" s="555">
        <v>237</v>
      </c>
      <c r="C239" s="804" t="s">
        <v>43</v>
      </c>
      <c r="D239" s="203"/>
      <c r="E239" s="557"/>
      <c r="F239" s="557"/>
      <c r="G239" s="557"/>
      <c r="H239" s="557"/>
    </row>
    <row r="240" spans="1:8" ht="15.75" x14ac:dyDescent="0.25">
      <c r="A240" s="554" t="str">
        <f t="shared" si="3"/>
        <v>10EDh</v>
      </c>
      <c r="B240" s="555">
        <v>238</v>
      </c>
      <c r="C240" s="804" t="s">
        <v>43</v>
      </c>
      <c r="D240" s="203"/>
      <c r="E240" s="557"/>
      <c r="F240" s="557"/>
      <c r="G240" s="557"/>
      <c r="H240" s="557"/>
    </row>
    <row r="241" spans="1:8" ht="15.75" x14ac:dyDescent="0.25">
      <c r="A241" s="554" t="str">
        <f t="shared" si="3"/>
        <v>10EEh</v>
      </c>
      <c r="B241" s="555">
        <v>239</v>
      </c>
      <c r="C241" s="804" t="s">
        <v>43</v>
      </c>
      <c r="D241" s="203"/>
      <c r="E241" s="557"/>
      <c r="F241" s="557"/>
      <c r="G241" s="557"/>
      <c r="H241" s="557"/>
    </row>
    <row r="242" spans="1:8" ht="15.75" x14ac:dyDescent="0.25">
      <c r="A242" s="554" t="str">
        <f t="shared" si="3"/>
        <v>10EFh</v>
      </c>
      <c r="B242" s="555">
        <v>240</v>
      </c>
      <c r="C242" s="804" t="s">
        <v>43</v>
      </c>
      <c r="D242" s="203"/>
      <c r="E242" s="557"/>
      <c r="F242" s="557"/>
      <c r="G242" s="557"/>
      <c r="H242" s="557"/>
    </row>
    <row r="243" spans="1:8" ht="15.75" x14ac:dyDescent="0.25">
      <c r="A243" s="554" t="str">
        <f t="shared" si="3"/>
        <v>10F0h</v>
      </c>
      <c r="B243" s="555">
        <v>241</v>
      </c>
      <c r="C243" s="982" t="s">
        <v>3239</v>
      </c>
      <c r="D243" s="559"/>
      <c r="E243" s="557"/>
      <c r="F243" s="557" t="s">
        <v>85</v>
      </c>
      <c r="G243" s="557" t="s">
        <v>828</v>
      </c>
      <c r="H243" s="558">
        <v>8</v>
      </c>
    </row>
    <row r="244" spans="1:8" ht="15.75" x14ac:dyDescent="0.25">
      <c r="A244" s="554" t="str">
        <f t="shared" si="3"/>
        <v>10F1h</v>
      </c>
      <c r="B244" s="555">
        <v>242</v>
      </c>
      <c r="C244" s="982" t="s">
        <v>3240</v>
      </c>
      <c r="D244" s="559"/>
      <c r="E244" s="557"/>
      <c r="F244" s="557" t="s">
        <v>85</v>
      </c>
      <c r="G244" s="557" t="s">
        <v>829</v>
      </c>
      <c r="H244" s="558">
        <v>8</v>
      </c>
    </row>
    <row r="245" spans="1:8" ht="15.75" x14ac:dyDescent="0.25">
      <c r="A245" s="554" t="str">
        <f t="shared" si="3"/>
        <v>10F2h</v>
      </c>
      <c r="B245" s="555">
        <v>243</v>
      </c>
      <c r="C245" s="982" t="s">
        <v>3241</v>
      </c>
      <c r="D245" s="559"/>
      <c r="E245" s="557"/>
      <c r="F245" s="557" t="s">
        <v>85</v>
      </c>
      <c r="G245" s="557" t="s">
        <v>827</v>
      </c>
      <c r="H245" s="558">
        <v>8</v>
      </c>
    </row>
    <row r="246" spans="1:8" ht="15.75" x14ac:dyDescent="0.25">
      <c r="A246" s="554" t="str">
        <f t="shared" si="3"/>
        <v>10F3h</v>
      </c>
      <c r="B246" s="555">
        <v>244</v>
      </c>
      <c r="C246" s="982" t="s">
        <v>3242</v>
      </c>
      <c r="D246" s="559"/>
      <c r="E246" s="557"/>
      <c r="F246" s="557" t="s">
        <v>85</v>
      </c>
      <c r="G246" s="557" t="s">
        <v>662</v>
      </c>
      <c r="H246" s="558">
        <v>8</v>
      </c>
    </row>
    <row r="247" spans="1:8" ht="15.75" x14ac:dyDescent="0.25">
      <c r="A247" s="554" t="str">
        <f t="shared" si="3"/>
        <v>10F4h</v>
      </c>
      <c r="B247" s="555">
        <v>245</v>
      </c>
      <c r="C247" s="983" t="s">
        <v>3243</v>
      </c>
      <c r="D247" s="559"/>
      <c r="E247" s="557"/>
      <c r="F247" s="557" t="s">
        <v>85</v>
      </c>
      <c r="G247" s="557" t="s">
        <v>661</v>
      </c>
      <c r="H247" s="558">
        <v>8</v>
      </c>
    </row>
    <row r="248" spans="1:8" ht="15.75" x14ac:dyDescent="0.25">
      <c r="A248" s="554" t="str">
        <f t="shared" si="3"/>
        <v>10F5h</v>
      </c>
      <c r="B248" s="555">
        <v>246</v>
      </c>
      <c r="C248" s="983" t="s">
        <v>3244</v>
      </c>
      <c r="D248" s="559"/>
      <c r="E248" s="557"/>
      <c r="F248" s="557" t="s">
        <v>85</v>
      </c>
      <c r="G248" s="557" t="s">
        <v>632</v>
      </c>
      <c r="H248" s="558">
        <v>8</v>
      </c>
    </row>
    <row r="249" spans="1:8" ht="15.75" x14ac:dyDescent="0.25">
      <c r="A249" s="554" t="str">
        <f t="shared" si="3"/>
        <v>10F6h</v>
      </c>
      <c r="B249" s="555">
        <v>247</v>
      </c>
      <c r="C249" s="982" t="s">
        <v>2470</v>
      </c>
      <c r="D249" s="559"/>
      <c r="E249" s="557"/>
      <c r="F249" s="557" t="s">
        <v>85</v>
      </c>
      <c r="G249" s="202" t="s">
        <v>843</v>
      </c>
      <c r="H249" s="558">
        <v>8</v>
      </c>
    </row>
    <row r="250" spans="1:8" ht="15.75" x14ac:dyDescent="0.25">
      <c r="A250" s="554" t="str">
        <f t="shared" si="3"/>
        <v>10F7h</v>
      </c>
      <c r="B250" s="555">
        <v>248</v>
      </c>
      <c r="C250" s="982" t="s">
        <v>2471</v>
      </c>
      <c r="D250" s="559"/>
      <c r="E250" s="557"/>
      <c r="F250" s="557" t="s">
        <v>85</v>
      </c>
      <c r="G250" s="202" t="s">
        <v>663</v>
      </c>
      <c r="H250" s="558">
        <v>8</v>
      </c>
    </row>
    <row r="251" spans="1:8" ht="15.75" x14ac:dyDescent="0.25">
      <c r="A251" s="554" t="str">
        <f t="shared" si="3"/>
        <v>10F8h</v>
      </c>
      <c r="B251" s="555">
        <v>249</v>
      </c>
      <c r="C251" s="982" t="s">
        <v>3245</v>
      </c>
      <c r="D251" s="559"/>
      <c r="E251" s="557"/>
      <c r="F251" s="557" t="s">
        <v>85</v>
      </c>
      <c r="G251" s="557" t="s">
        <v>832</v>
      </c>
      <c r="H251" s="558">
        <v>8</v>
      </c>
    </row>
    <row r="252" spans="1:8" ht="15.75" x14ac:dyDescent="0.25">
      <c r="A252" s="554" t="str">
        <f t="shared" si="3"/>
        <v>10F9h</v>
      </c>
      <c r="B252" s="555">
        <v>250</v>
      </c>
      <c r="C252" s="982" t="s">
        <v>3246</v>
      </c>
      <c r="D252" s="559"/>
      <c r="E252" s="557"/>
      <c r="F252" s="557"/>
      <c r="G252" s="557"/>
      <c r="H252" s="815"/>
    </row>
    <row r="253" spans="1:8" ht="15.75" x14ac:dyDescent="0.25">
      <c r="A253" s="554" t="str">
        <f t="shared" si="3"/>
        <v>10FAh</v>
      </c>
      <c r="B253" s="555">
        <v>251</v>
      </c>
      <c r="C253" s="982" t="s">
        <v>3247</v>
      </c>
      <c r="D253" s="559"/>
      <c r="E253" s="557"/>
      <c r="F253" s="557"/>
      <c r="G253" s="557"/>
      <c r="H253" s="557"/>
    </row>
    <row r="254" spans="1:8" ht="15.75" x14ac:dyDescent="0.25">
      <c r="A254" s="554" t="str">
        <f t="shared" si="3"/>
        <v>10FBh</v>
      </c>
      <c r="B254" s="555">
        <v>252</v>
      </c>
      <c r="C254" s="983" t="s">
        <v>3248</v>
      </c>
      <c r="D254" s="559"/>
      <c r="E254" s="557"/>
      <c r="F254" s="557" t="s">
        <v>85</v>
      </c>
      <c r="G254" s="557" t="s">
        <v>844</v>
      </c>
      <c r="H254" s="558">
        <v>8</v>
      </c>
    </row>
    <row r="255" spans="1:8" ht="15.75" x14ac:dyDescent="0.25">
      <c r="A255" s="554" t="str">
        <f t="shared" si="3"/>
        <v>10FCh</v>
      </c>
      <c r="B255" s="555">
        <v>253</v>
      </c>
      <c r="C255" s="983" t="s">
        <v>3249</v>
      </c>
      <c r="D255" s="559"/>
      <c r="E255" s="557"/>
      <c r="F255" s="557" t="s">
        <v>85</v>
      </c>
      <c r="G255" s="557" t="s">
        <v>845</v>
      </c>
      <c r="H255" s="558">
        <v>8</v>
      </c>
    </row>
    <row r="256" spans="1:8" ht="15.75" x14ac:dyDescent="0.25">
      <c r="A256" s="554" t="str">
        <f t="shared" si="3"/>
        <v>10FDh</v>
      </c>
      <c r="B256" s="555">
        <v>254</v>
      </c>
      <c r="C256" s="983" t="s">
        <v>3250</v>
      </c>
      <c r="D256" s="559"/>
      <c r="E256" s="557"/>
      <c r="F256" s="557" t="s">
        <v>85</v>
      </c>
      <c r="G256" s="557" t="s">
        <v>846</v>
      </c>
      <c r="H256" s="558">
        <v>8</v>
      </c>
    </row>
    <row r="257" spans="1:8" ht="15.75" x14ac:dyDescent="0.25">
      <c r="A257" s="554" t="str">
        <f t="shared" si="3"/>
        <v>10FEh</v>
      </c>
      <c r="B257" s="555">
        <v>255</v>
      </c>
      <c r="C257" s="982" t="s">
        <v>3251</v>
      </c>
      <c r="D257" s="559"/>
      <c r="E257" s="557"/>
      <c r="F257" s="557" t="s">
        <v>85</v>
      </c>
      <c r="G257" s="557" t="s">
        <v>847</v>
      </c>
      <c r="H257" s="558">
        <v>8</v>
      </c>
    </row>
    <row r="258" spans="1:8" ht="15.75" x14ac:dyDescent="0.25">
      <c r="A258" s="554" t="str">
        <f t="shared" si="3"/>
        <v>10FFh</v>
      </c>
      <c r="B258" s="555">
        <v>256</v>
      </c>
      <c r="C258" s="982" t="s">
        <v>3252</v>
      </c>
      <c r="D258" s="559"/>
      <c r="E258" s="557"/>
      <c r="F258" s="557" t="s">
        <v>85</v>
      </c>
      <c r="G258" s="557" t="s">
        <v>848</v>
      </c>
      <c r="H258" s="558">
        <v>8</v>
      </c>
    </row>
    <row r="259" spans="1:8" ht="15.75" x14ac:dyDescent="0.25">
      <c r="A259" s="554" t="str">
        <f t="shared" si="3"/>
        <v>1100h</v>
      </c>
      <c r="B259" s="555">
        <v>257</v>
      </c>
      <c r="C259" s="804" t="s">
        <v>43</v>
      </c>
      <c r="D259" s="203"/>
      <c r="E259" s="557"/>
      <c r="F259" s="557"/>
      <c r="G259" s="557"/>
      <c r="H259" s="557"/>
    </row>
    <row r="260" spans="1:8" ht="15.75" x14ac:dyDescent="0.25">
      <c r="A260" s="554" t="str">
        <f t="shared" ref="A260:A323" si="4">(DEC2HEX(B260 + 4095)) &amp; "h"</f>
        <v>1101h</v>
      </c>
      <c r="B260" s="555">
        <v>258</v>
      </c>
      <c r="C260" s="804" t="s">
        <v>43</v>
      </c>
      <c r="D260" s="203"/>
      <c r="E260" s="557"/>
      <c r="F260" s="557"/>
      <c r="G260" s="557"/>
      <c r="H260" s="557"/>
    </row>
    <row r="261" spans="1:8" ht="15.75" x14ac:dyDescent="0.25">
      <c r="A261" s="554" t="str">
        <f t="shared" si="4"/>
        <v>1102h</v>
      </c>
      <c r="B261" s="555">
        <v>259</v>
      </c>
      <c r="C261" s="804" t="s">
        <v>43</v>
      </c>
      <c r="D261" s="203"/>
      <c r="E261" s="557"/>
      <c r="F261" s="557"/>
      <c r="G261" s="557"/>
      <c r="H261" s="557"/>
    </row>
    <row r="262" spans="1:8" ht="15.75" x14ac:dyDescent="0.25">
      <c r="A262" s="554" t="str">
        <f t="shared" si="4"/>
        <v>1103h</v>
      </c>
      <c r="B262" s="555">
        <v>260</v>
      </c>
      <c r="C262" s="804" t="s">
        <v>43</v>
      </c>
      <c r="D262" s="203"/>
      <c r="E262" s="557"/>
      <c r="F262" s="557"/>
      <c r="G262" s="557"/>
      <c r="H262" s="557"/>
    </row>
    <row r="263" spans="1:8" ht="15.75" x14ac:dyDescent="0.25">
      <c r="A263" s="554" t="str">
        <f t="shared" si="4"/>
        <v>1104h</v>
      </c>
      <c r="B263" s="555">
        <v>261</v>
      </c>
      <c r="C263" s="982" t="s">
        <v>3253</v>
      </c>
      <c r="D263" s="559"/>
      <c r="E263" s="557"/>
      <c r="F263" s="557" t="s">
        <v>85</v>
      </c>
      <c r="G263" s="557" t="s">
        <v>828</v>
      </c>
      <c r="H263" s="558">
        <v>9</v>
      </c>
    </row>
    <row r="264" spans="1:8" ht="15.75" x14ac:dyDescent="0.25">
      <c r="A264" s="554" t="str">
        <f t="shared" si="4"/>
        <v>1105h</v>
      </c>
      <c r="B264" s="555">
        <v>262</v>
      </c>
      <c r="C264" s="982" t="s">
        <v>3254</v>
      </c>
      <c r="D264" s="559"/>
      <c r="E264" s="557"/>
      <c r="F264" s="557" t="s">
        <v>85</v>
      </c>
      <c r="G264" s="557" t="s">
        <v>829</v>
      </c>
      <c r="H264" s="558">
        <v>9</v>
      </c>
    </row>
    <row r="265" spans="1:8" ht="15.75" x14ac:dyDescent="0.25">
      <c r="A265" s="554" t="str">
        <f t="shared" si="4"/>
        <v>1106h</v>
      </c>
      <c r="B265" s="555">
        <v>263</v>
      </c>
      <c r="C265" s="982" t="s">
        <v>3255</v>
      </c>
      <c r="D265" s="559"/>
      <c r="E265" s="557"/>
      <c r="F265" s="557" t="s">
        <v>85</v>
      </c>
      <c r="G265" s="557" t="s">
        <v>827</v>
      </c>
      <c r="H265" s="558">
        <v>9</v>
      </c>
    </row>
    <row r="266" spans="1:8" ht="15.75" x14ac:dyDescent="0.25">
      <c r="A266" s="554" t="str">
        <f t="shared" si="4"/>
        <v>1107h</v>
      </c>
      <c r="B266" s="555">
        <v>264</v>
      </c>
      <c r="C266" s="982" t="s">
        <v>3256</v>
      </c>
      <c r="D266" s="559"/>
      <c r="E266" s="557"/>
      <c r="F266" s="557" t="s">
        <v>85</v>
      </c>
      <c r="G266" s="557" t="s">
        <v>662</v>
      </c>
      <c r="H266" s="558">
        <v>9</v>
      </c>
    </row>
    <row r="267" spans="1:8" ht="15.75" x14ac:dyDescent="0.25">
      <c r="A267" s="554" t="str">
        <f t="shared" si="4"/>
        <v>1108h</v>
      </c>
      <c r="B267" s="555">
        <v>265</v>
      </c>
      <c r="C267" s="983" t="s">
        <v>3257</v>
      </c>
      <c r="D267" s="559"/>
      <c r="E267" s="557"/>
      <c r="F267" s="557" t="s">
        <v>85</v>
      </c>
      <c r="G267" s="557" t="s">
        <v>661</v>
      </c>
      <c r="H267" s="558">
        <v>9</v>
      </c>
    </row>
    <row r="268" spans="1:8" ht="15.75" x14ac:dyDescent="0.25">
      <c r="A268" s="554" t="str">
        <f t="shared" si="4"/>
        <v>1109h</v>
      </c>
      <c r="B268" s="555">
        <v>266</v>
      </c>
      <c r="C268" s="983" t="s">
        <v>3258</v>
      </c>
      <c r="D268" s="559"/>
      <c r="E268" s="557"/>
      <c r="F268" s="557" t="s">
        <v>85</v>
      </c>
      <c r="G268" s="557" t="s">
        <v>632</v>
      </c>
      <c r="H268" s="558">
        <v>9</v>
      </c>
    </row>
    <row r="269" spans="1:8" ht="15.75" x14ac:dyDescent="0.25">
      <c r="A269" s="554" t="str">
        <f t="shared" si="4"/>
        <v>110Ah</v>
      </c>
      <c r="B269" s="555">
        <v>267</v>
      </c>
      <c r="C269" s="982" t="s">
        <v>2483</v>
      </c>
      <c r="D269" s="559"/>
      <c r="E269" s="557"/>
      <c r="F269" s="557" t="s">
        <v>85</v>
      </c>
      <c r="G269" s="202" t="s">
        <v>843</v>
      </c>
      <c r="H269" s="558">
        <v>9</v>
      </c>
    </row>
    <row r="270" spans="1:8" ht="15.75" x14ac:dyDescent="0.25">
      <c r="A270" s="554" t="str">
        <f t="shared" si="4"/>
        <v>110Bh</v>
      </c>
      <c r="B270" s="555">
        <v>268</v>
      </c>
      <c r="C270" s="982" t="s">
        <v>2484</v>
      </c>
      <c r="D270" s="559"/>
      <c r="E270" s="557"/>
      <c r="F270" s="557" t="s">
        <v>85</v>
      </c>
      <c r="G270" s="202" t="s">
        <v>663</v>
      </c>
      <c r="H270" s="558">
        <v>9</v>
      </c>
    </row>
    <row r="271" spans="1:8" ht="15.75" x14ac:dyDescent="0.25">
      <c r="A271" s="554" t="str">
        <f t="shared" si="4"/>
        <v>110Ch</v>
      </c>
      <c r="B271" s="555">
        <v>269</v>
      </c>
      <c r="C271" s="982" t="s">
        <v>3259</v>
      </c>
      <c r="D271" s="559"/>
      <c r="E271" s="557"/>
      <c r="F271" s="557" t="s">
        <v>85</v>
      </c>
      <c r="G271" s="557" t="s">
        <v>832</v>
      </c>
      <c r="H271" s="558">
        <v>9</v>
      </c>
    </row>
    <row r="272" spans="1:8" ht="15.75" x14ac:dyDescent="0.25">
      <c r="A272" s="554" t="str">
        <f t="shared" si="4"/>
        <v>110Dh</v>
      </c>
      <c r="B272" s="555">
        <v>270</v>
      </c>
      <c r="C272" s="982" t="s">
        <v>3260</v>
      </c>
      <c r="D272" s="559"/>
      <c r="E272" s="557"/>
      <c r="F272" s="557"/>
      <c r="G272" s="557"/>
      <c r="H272" s="815"/>
    </row>
    <row r="273" spans="1:8" ht="15.75" x14ac:dyDescent="0.25">
      <c r="A273" s="554" t="str">
        <f t="shared" si="4"/>
        <v>110Eh</v>
      </c>
      <c r="B273" s="555">
        <v>271</v>
      </c>
      <c r="C273" s="982" t="s">
        <v>3261</v>
      </c>
      <c r="D273" s="559"/>
      <c r="E273" s="557"/>
      <c r="F273" s="557"/>
      <c r="G273" s="557"/>
      <c r="H273" s="557"/>
    </row>
    <row r="274" spans="1:8" ht="15.75" x14ac:dyDescent="0.25">
      <c r="A274" s="554" t="str">
        <f t="shared" si="4"/>
        <v>110Fh</v>
      </c>
      <c r="B274" s="555">
        <v>272</v>
      </c>
      <c r="C274" s="983" t="s">
        <v>3262</v>
      </c>
      <c r="D274" s="559"/>
      <c r="E274" s="557"/>
      <c r="F274" s="557" t="s">
        <v>85</v>
      </c>
      <c r="G274" s="557" t="s">
        <v>844</v>
      </c>
      <c r="H274" s="558">
        <v>9</v>
      </c>
    </row>
    <row r="275" spans="1:8" ht="15.75" x14ac:dyDescent="0.25">
      <c r="A275" s="554" t="str">
        <f t="shared" si="4"/>
        <v>1110h</v>
      </c>
      <c r="B275" s="555">
        <v>273</v>
      </c>
      <c r="C275" s="983" t="s">
        <v>3263</v>
      </c>
      <c r="D275" s="559"/>
      <c r="E275" s="557"/>
      <c r="F275" s="557" t="s">
        <v>85</v>
      </c>
      <c r="G275" s="557" t="s">
        <v>845</v>
      </c>
      <c r="H275" s="558">
        <v>9</v>
      </c>
    </row>
    <row r="276" spans="1:8" ht="15.75" x14ac:dyDescent="0.25">
      <c r="A276" s="554" t="str">
        <f t="shared" si="4"/>
        <v>1111h</v>
      </c>
      <c r="B276" s="555">
        <v>274</v>
      </c>
      <c r="C276" s="983" t="s">
        <v>3264</v>
      </c>
      <c r="D276" s="559"/>
      <c r="E276" s="557"/>
      <c r="F276" s="557" t="s">
        <v>85</v>
      </c>
      <c r="G276" s="557" t="s">
        <v>846</v>
      </c>
      <c r="H276" s="558">
        <v>9</v>
      </c>
    </row>
    <row r="277" spans="1:8" ht="15.75" x14ac:dyDescent="0.25">
      <c r="A277" s="554" t="str">
        <f t="shared" si="4"/>
        <v>1112h</v>
      </c>
      <c r="B277" s="555">
        <v>275</v>
      </c>
      <c r="C277" s="982" t="s">
        <v>3265</v>
      </c>
      <c r="D277" s="559"/>
      <c r="E277" s="557"/>
      <c r="F277" s="557" t="s">
        <v>85</v>
      </c>
      <c r="G277" s="557" t="s">
        <v>847</v>
      </c>
      <c r="H277" s="558">
        <v>9</v>
      </c>
    </row>
    <row r="278" spans="1:8" ht="15.75" x14ac:dyDescent="0.25">
      <c r="A278" s="554" t="str">
        <f t="shared" si="4"/>
        <v>1113h</v>
      </c>
      <c r="B278" s="555">
        <v>276</v>
      </c>
      <c r="C278" s="982" t="s">
        <v>3266</v>
      </c>
      <c r="D278" s="559"/>
      <c r="E278" s="557"/>
      <c r="F278" s="557" t="s">
        <v>85</v>
      </c>
      <c r="G278" s="557" t="s">
        <v>848</v>
      </c>
      <c r="H278" s="558">
        <v>9</v>
      </c>
    </row>
    <row r="279" spans="1:8" ht="15.75" x14ac:dyDescent="0.25">
      <c r="A279" s="554" t="str">
        <f t="shared" si="4"/>
        <v>1114h</v>
      </c>
      <c r="B279" s="555">
        <v>277</v>
      </c>
      <c r="C279" s="804" t="s">
        <v>43</v>
      </c>
      <c r="D279" s="203"/>
      <c r="E279" s="557"/>
      <c r="F279" s="557"/>
      <c r="G279" s="557"/>
      <c r="H279" s="557"/>
    </row>
    <row r="280" spans="1:8" ht="15.75" x14ac:dyDescent="0.25">
      <c r="A280" s="554" t="str">
        <f t="shared" si="4"/>
        <v>1115h</v>
      </c>
      <c r="B280" s="555">
        <v>278</v>
      </c>
      <c r="C280" s="804" t="s">
        <v>43</v>
      </c>
      <c r="D280" s="203"/>
      <c r="E280" s="557"/>
      <c r="F280" s="557"/>
      <c r="G280" s="557"/>
      <c r="H280" s="557"/>
    </row>
    <row r="281" spans="1:8" ht="15.75" x14ac:dyDescent="0.25">
      <c r="A281" s="554" t="str">
        <f t="shared" si="4"/>
        <v>1116h</v>
      </c>
      <c r="B281" s="555">
        <v>279</v>
      </c>
      <c r="C281" s="804" t="s">
        <v>43</v>
      </c>
      <c r="D281" s="203"/>
      <c r="E281" s="557"/>
      <c r="F281" s="557"/>
      <c r="G281" s="557"/>
      <c r="H281" s="557"/>
    </row>
    <row r="282" spans="1:8" ht="15.75" x14ac:dyDescent="0.25">
      <c r="A282" s="554" t="str">
        <f t="shared" si="4"/>
        <v>1117h</v>
      </c>
      <c r="B282" s="555">
        <v>280</v>
      </c>
      <c r="C282" s="804" t="s">
        <v>43</v>
      </c>
      <c r="D282" s="203"/>
      <c r="E282" s="557"/>
      <c r="F282" s="557"/>
      <c r="G282" s="557"/>
      <c r="H282" s="557"/>
    </row>
    <row r="283" spans="1:8" ht="15.75" x14ac:dyDescent="0.25">
      <c r="A283" s="554" t="str">
        <f t="shared" si="4"/>
        <v>1118h</v>
      </c>
      <c r="B283" s="555">
        <v>281</v>
      </c>
      <c r="C283" s="982" t="s">
        <v>3267</v>
      </c>
      <c r="D283" s="559"/>
      <c r="E283" s="557"/>
      <c r="F283" s="557" t="s">
        <v>85</v>
      </c>
      <c r="G283" s="557" t="s">
        <v>828</v>
      </c>
      <c r="H283" s="558">
        <v>11</v>
      </c>
    </row>
    <row r="284" spans="1:8" ht="15.75" x14ac:dyDescent="0.25">
      <c r="A284" s="554" t="str">
        <f t="shared" si="4"/>
        <v>1119h</v>
      </c>
      <c r="B284" s="555">
        <v>282</v>
      </c>
      <c r="C284" s="982" t="s">
        <v>3268</v>
      </c>
      <c r="D284" s="559"/>
      <c r="E284" s="557"/>
      <c r="F284" s="557" t="s">
        <v>85</v>
      </c>
      <c r="G284" s="557" t="s">
        <v>829</v>
      </c>
      <c r="H284" s="558">
        <v>11</v>
      </c>
    </row>
    <row r="285" spans="1:8" ht="15.75" x14ac:dyDescent="0.25">
      <c r="A285" s="554" t="str">
        <f t="shared" si="4"/>
        <v>111Ah</v>
      </c>
      <c r="B285" s="555">
        <v>283</v>
      </c>
      <c r="C285" s="982" t="s">
        <v>3269</v>
      </c>
      <c r="D285" s="559"/>
      <c r="E285" s="557"/>
      <c r="F285" s="557" t="s">
        <v>85</v>
      </c>
      <c r="G285" s="557" t="s">
        <v>827</v>
      </c>
      <c r="H285" s="558">
        <v>11</v>
      </c>
    </row>
    <row r="286" spans="1:8" ht="15.75" x14ac:dyDescent="0.25">
      <c r="A286" s="554" t="str">
        <f t="shared" si="4"/>
        <v>111Bh</v>
      </c>
      <c r="B286" s="555">
        <v>284</v>
      </c>
      <c r="C286" s="982" t="s">
        <v>3270</v>
      </c>
      <c r="D286" s="559"/>
      <c r="E286" s="557"/>
      <c r="F286" s="557" t="s">
        <v>85</v>
      </c>
      <c r="G286" s="557" t="s">
        <v>662</v>
      </c>
      <c r="H286" s="558">
        <v>11</v>
      </c>
    </row>
    <row r="287" spans="1:8" ht="15.75" x14ac:dyDescent="0.25">
      <c r="A287" s="554" t="str">
        <f t="shared" si="4"/>
        <v>111Ch</v>
      </c>
      <c r="B287" s="555">
        <v>285</v>
      </c>
      <c r="C287" s="983" t="s">
        <v>3271</v>
      </c>
      <c r="D287" s="559"/>
      <c r="E287" s="557"/>
      <c r="F287" s="557" t="s">
        <v>85</v>
      </c>
      <c r="G287" s="557" t="s">
        <v>661</v>
      </c>
      <c r="H287" s="558">
        <v>11</v>
      </c>
    </row>
    <row r="288" spans="1:8" ht="15.75" x14ac:dyDescent="0.25">
      <c r="A288" s="554" t="str">
        <f t="shared" si="4"/>
        <v>111Dh</v>
      </c>
      <c r="B288" s="555">
        <v>286</v>
      </c>
      <c r="C288" s="983" t="s">
        <v>3272</v>
      </c>
      <c r="D288" s="559"/>
      <c r="E288" s="557"/>
      <c r="F288" s="557" t="s">
        <v>85</v>
      </c>
      <c r="G288" s="557" t="s">
        <v>632</v>
      </c>
      <c r="H288" s="558">
        <v>11</v>
      </c>
    </row>
    <row r="289" spans="1:8" ht="15.75" x14ac:dyDescent="0.25">
      <c r="A289" s="554" t="str">
        <f t="shared" si="4"/>
        <v>111Eh</v>
      </c>
      <c r="B289" s="555">
        <v>287</v>
      </c>
      <c r="C289" s="982" t="s">
        <v>2500</v>
      </c>
      <c r="D289" s="559"/>
      <c r="E289" s="557"/>
      <c r="F289" s="557" t="s">
        <v>85</v>
      </c>
      <c r="G289" s="202" t="s">
        <v>843</v>
      </c>
      <c r="H289" s="558">
        <v>11</v>
      </c>
    </row>
    <row r="290" spans="1:8" ht="15.75" x14ac:dyDescent="0.25">
      <c r="A290" s="554" t="str">
        <f t="shared" si="4"/>
        <v>111Fh</v>
      </c>
      <c r="B290" s="555">
        <v>288</v>
      </c>
      <c r="C290" s="982" t="s">
        <v>2501</v>
      </c>
      <c r="D290" s="559"/>
      <c r="E290" s="557"/>
      <c r="F290" s="557" t="s">
        <v>85</v>
      </c>
      <c r="G290" s="202" t="s">
        <v>663</v>
      </c>
      <c r="H290" s="558">
        <v>11</v>
      </c>
    </row>
    <row r="291" spans="1:8" ht="15.75" x14ac:dyDescent="0.25">
      <c r="A291" s="554" t="str">
        <f t="shared" si="4"/>
        <v>1120h</v>
      </c>
      <c r="B291" s="555">
        <v>289</v>
      </c>
      <c r="C291" s="982" t="s">
        <v>3273</v>
      </c>
      <c r="D291" s="559"/>
      <c r="E291" s="557"/>
      <c r="F291" s="557" t="s">
        <v>85</v>
      </c>
      <c r="G291" s="557" t="s">
        <v>832</v>
      </c>
      <c r="H291" s="558">
        <v>11</v>
      </c>
    </row>
    <row r="292" spans="1:8" ht="15.75" x14ac:dyDescent="0.25">
      <c r="A292" s="554" t="str">
        <f t="shared" si="4"/>
        <v>1121h</v>
      </c>
      <c r="B292" s="555">
        <v>290</v>
      </c>
      <c r="C292" s="982" t="s">
        <v>3274</v>
      </c>
      <c r="D292" s="559"/>
      <c r="E292" s="557"/>
      <c r="F292" s="557"/>
      <c r="G292" s="557"/>
      <c r="H292" s="815"/>
    </row>
    <row r="293" spans="1:8" ht="15.75" x14ac:dyDescent="0.25">
      <c r="A293" s="554" t="str">
        <f t="shared" si="4"/>
        <v>1122h</v>
      </c>
      <c r="B293" s="555">
        <v>291</v>
      </c>
      <c r="C293" s="982" t="s">
        <v>3275</v>
      </c>
      <c r="D293" s="559"/>
      <c r="E293" s="557"/>
      <c r="F293" s="557"/>
      <c r="G293" s="557"/>
      <c r="H293" s="557"/>
    </row>
    <row r="294" spans="1:8" ht="15.75" x14ac:dyDescent="0.25">
      <c r="A294" s="554" t="str">
        <f t="shared" si="4"/>
        <v>1123h</v>
      </c>
      <c r="B294" s="555">
        <v>292</v>
      </c>
      <c r="C294" s="983" t="s">
        <v>3276</v>
      </c>
      <c r="D294" s="559"/>
      <c r="E294" s="557"/>
      <c r="F294" s="557" t="s">
        <v>85</v>
      </c>
      <c r="G294" s="557" t="s">
        <v>844</v>
      </c>
      <c r="H294" s="558">
        <v>11</v>
      </c>
    </row>
    <row r="295" spans="1:8" ht="15.75" x14ac:dyDescent="0.25">
      <c r="A295" s="554" t="str">
        <f t="shared" si="4"/>
        <v>1124h</v>
      </c>
      <c r="B295" s="555">
        <v>293</v>
      </c>
      <c r="C295" s="983" t="s">
        <v>3277</v>
      </c>
      <c r="D295" s="559"/>
      <c r="E295" s="557"/>
      <c r="F295" s="557" t="s">
        <v>85</v>
      </c>
      <c r="G295" s="557" t="s">
        <v>845</v>
      </c>
      <c r="H295" s="558">
        <v>11</v>
      </c>
    </row>
    <row r="296" spans="1:8" ht="15.75" x14ac:dyDescent="0.25">
      <c r="A296" s="554" t="str">
        <f t="shared" si="4"/>
        <v>1125h</v>
      </c>
      <c r="B296" s="555">
        <v>294</v>
      </c>
      <c r="C296" s="983" t="s">
        <v>3278</v>
      </c>
      <c r="D296" s="559"/>
      <c r="E296" s="557"/>
      <c r="F296" s="557" t="s">
        <v>85</v>
      </c>
      <c r="G296" s="557" t="s">
        <v>846</v>
      </c>
      <c r="H296" s="558">
        <v>11</v>
      </c>
    </row>
    <row r="297" spans="1:8" ht="15.75" x14ac:dyDescent="0.25">
      <c r="A297" s="554" t="str">
        <f t="shared" si="4"/>
        <v>1126h</v>
      </c>
      <c r="B297" s="555">
        <v>295</v>
      </c>
      <c r="C297" s="982" t="s">
        <v>3279</v>
      </c>
      <c r="D297" s="559"/>
      <c r="E297" s="557"/>
      <c r="F297" s="557" t="s">
        <v>85</v>
      </c>
      <c r="G297" s="557" t="s">
        <v>847</v>
      </c>
      <c r="H297" s="558">
        <v>11</v>
      </c>
    </row>
    <row r="298" spans="1:8" ht="15.75" x14ac:dyDescent="0.25">
      <c r="A298" s="554" t="str">
        <f t="shared" si="4"/>
        <v>1127h</v>
      </c>
      <c r="B298" s="555">
        <v>296</v>
      </c>
      <c r="C298" s="982" t="s">
        <v>3280</v>
      </c>
      <c r="D298" s="559"/>
      <c r="E298" s="557"/>
      <c r="F298" s="557" t="s">
        <v>85</v>
      </c>
      <c r="G298" s="557" t="s">
        <v>848</v>
      </c>
      <c r="H298" s="558">
        <v>11</v>
      </c>
    </row>
    <row r="299" spans="1:8" ht="15.75" x14ac:dyDescent="0.25">
      <c r="A299" s="554" t="str">
        <f t="shared" si="4"/>
        <v>1128h</v>
      </c>
      <c r="B299" s="555">
        <v>297</v>
      </c>
      <c r="C299" s="804" t="s">
        <v>43</v>
      </c>
      <c r="D299" s="203"/>
      <c r="E299" s="557"/>
      <c r="F299" s="557"/>
      <c r="G299" s="557"/>
      <c r="H299" s="557"/>
    </row>
    <row r="300" spans="1:8" ht="15.75" x14ac:dyDescent="0.25">
      <c r="A300" s="554" t="str">
        <f t="shared" si="4"/>
        <v>1129h</v>
      </c>
      <c r="B300" s="555">
        <v>298</v>
      </c>
      <c r="C300" s="804" t="s">
        <v>43</v>
      </c>
      <c r="D300" s="203"/>
      <c r="E300" s="557"/>
      <c r="F300" s="557"/>
      <c r="G300" s="557"/>
      <c r="H300" s="557"/>
    </row>
    <row r="301" spans="1:8" ht="15.75" x14ac:dyDescent="0.25">
      <c r="A301" s="554" t="str">
        <f t="shared" si="4"/>
        <v>112Ah</v>
      </c>
      <c r="B301" s="555">
        <v>299</v>
      </c>
      <c r="C301" s="804" t="s">
        <v>43</v>
      </c>
      <c r="D301" s="203"/>
      <c r="E301" s="557"/>
      <c r="F301" s="557"/>
      <c r="G301" s="557"/>
      <c r="H301" s="557"/>
    </row>
    <row r="302" spans="1:8" ht="15.75" x14ac:dyDescent="0.25">
      <c r="A302" s="554" t="str">
        <f t="shared" si="4"/>
        <v>112Bh</v>
      </c>
      <c r="B302" s="555">
        <v>300</v>
      </c>
      <c r="C302" s="804" t="s">
        <v>43</v>
      </c>
      <c r="D302" s="203"/>
      <c r="E302" s="557"/>
      <c r="F302" s="557"/>
      <c r="G302" s="557"/>
      <c r="H302" s="557"/>
    </row>
    <row r="303" spans="1:8" ht="15.75" x14ac:dyDescent="0.25">
      <c r="A303" s="554" t="str">
        <f t="shared" si="4"/>
        <v>112Ch</v>
      </c>
      <c r="B303" s="555">
        <v>301</v>
      </c>
      <c r="C303" s="982" t="s">
        <v>3281</v>
      </c>
      <c r="D303" s="559"/>
      <c r="E303" s="557"/>
      <c r="F303" s="557" t="s">
        <v>85</v>
      </c>
      <c r="G303" s="557" t="s">
        <v>828</v>
      </c>
      <c r="H303" s="558">
        <v>12</v>
      </c>
    </row>
    <row r="304" spans="1:8" ht="15.75" x14ac:dyDescent="0.25">
      <c r="A304" s="554" t="str">
        <f t="shared" si="4"/>
        <v>112Dh</v>
      </c>
      <c r="B304" s="555">
        <v>302</v>
      </c>
      <c r="C304" s="982" t="s">
        <v>3282</v>
      </c>
      <c r="D304" s="559"/>
      <c r="E304" s="557"/>
      <c r="F304" s="557" t="s">
        <v>85</v>
      </c>
      <c r="G304" s="557" t="s">
        <v>829</v>
      </c>
      <c r="H304" s="558">
        <v>12</v>
      </c>
    </row>
    <row r="305" spans="1:8" ht="15.75" x14ac:dyDescent="0.25">
      <c r="A305" s="554" t="str">
        <f t="shared" si="4"/>
        <v>112Eh</v>
      </c>
      <c r="B305" s="555">
        <v>303</v>
      </c>
      <c r="C305" s="982" t="s">
        <v>3283</v>
      </c>
      <c r="D305" s="559"/>
      <c r="E305" s="557"/>
      <c r="F305" s="557" t="s">
        <v>85</v>
      </c>
      <c r="G305" s="557" t="s">
        <v>827</v>
      </c>
      <c r="H305" s="558">
        <v>12</v>
      </c>
    </row>
    <row r="306" spans="1:8" ht="15.75" x14ac:dyDescent="0.25">
      <c r="A306" s="554" t="str">
        <f t="shared" si="4"/>
        <v>112Fh</v>
      </c>
      <c r="B306" s="555">
        <v>304</v>
      </c>
      <c r="C306" s="982" t="s">
        <v>3284</v>
      </c>
      <c r="D306" s="559"/>
      <c r="E306" s="557"/>
      <c r="F306" s="557" t="s">
        <v>85</v>
      </c>
      <c r="G306" s="557" t="s">
        <v>662</v>
      </c>
      <c r="H306" s="558">
        <v>12</v>
      </c>
    </row>
    <row r="307" spans="1:8" ht="15.75" x14ac:dyDescent="0.25">
      <c r="A307" s="554" t="str">
        <f t="shared" si="4"/>
        <v>1130h</v>
      </c>
      <c r="B307" s="555">
        <v>305</v>
      </c>
      <c r="C307" s="983" t="s">
        <v>3285</v>
      </c>
      <c r="D307" s="559"/>
      <c r="E307" s="557"/>
      <c r="F307" s="557" t="s">
        <v>85</v>
      </c>
      <c r="G307" s="557" t="s">
        <v>661</v>
      </c>
      <c r="H307" s="558">
        <v>12</v>
      </c>
    </row>
    <row r="308" spans="1:8" ht="15.75" x14ac:dyDescent="0.25">
      <c r="A308" s="554" t="str">
        <f t="shared" si="4"/>
        <v>1131h</v>
      </c>
      <c r="B308" s="555">
        <v>306</v>
      </c>
      <c r="C308" s="983" t="s">
        <v>3286</v>
      </c>
      <c r="D308" s="559"/>
      <c r="E308" s="557"/>
      <c r="F308" s="557" t="s">
        <v>85</v>
      </c>
      <c r="G308" s="557" t="s">
        <v>632</v>
      </c>
      <c r="H308" s="558">
        <v>12</v>
      </c>
    </row>
    <row r="309" spans="1:8" ht="15.75" x14ac:dyDescent="0.25">
      <c r="A309" s="554" t="str">
        <f t="shared" si="4"/>
        <v>1132h</v>
      </c>
      <c r="B309" s="555">
        <v>307</v>
      </c>
      <c r="C309" s="982" t="s">
        <v>2512</v>
      </c>
      <c r="D309" s="559"/>
      <c r="E309" s="557"/>
      <c r="F309" s="557" t="s">
        <v>85</v>
      </c>
      <c r="G309" s="202" t="s">
        <v>843</v>
      </c>
      <c r="H309" s="558">
        <v>12</v>
      </c>
    </row>
    <row r="310" spans="1:8" ht="15.75" x14ac:dyDescent="0.25">
      <c r="A310" s="554" t="str">
        <f t="shared" si="4"/>
        <v>1133h</v>
      </c>
      <c r="B310" s="555">
        <v>308</v>
      </c>
      <c r="C310" s="982" t="s">
        <v>2513</v>
      </c>
      <c r="D310" s="559"/>
      <c r="E310" s="557"/>
      <c r="F310" s="557" t="s">
        <v>85</v>
      </c>
      <c r="G310" s="202" t="s">
        <v>663</v>
      </c>
      <c r="H310" s="558">
        <v>12</v>
      </c>
    </row>
    <row r="311" spans="1:8" ht="15.75" x14ac:dyDescent="0.25">
      <c r="A311" s="554" t="str">
        <f t="shared" si="4"/>
        <v>1134h</v>
      </c>
      <c r="B311" s="555">
        <v>309</v>
      </c>
      <c r="C311" s="982" t="s">
        <v>3287</v>
      </c>
      <c r="D311" s="559"/>
      <c r="E311" s="557"/>
      <c r="F311" s="557" t="s">
        <v>85</v>
      </c>
      <c r="G311" s="557" t="s">
        <v>832</v>
      </c>
      <c r="H311" s="558">
        <v>12</v>
      </c>
    </row>
    <row r="312" spans="1:8" ht="15.75" x14ac:dyDescent="0.25">
      <c r="A312" s="554" t="str">
        <f t="shared" si="4"/>
        <v>1135h</v>
      </c>
      <c r="B312" s="555">
        <v>310</v>
      </c>
      <c r="C312" s="982" t="s">
        <v>3288</v>
      </c>
      <c r="D312" s="559"/>
      <c r="E312" s="557"/>
      <c r="F312" s="557"/>
      <c r="G312" s="557"/>
      <c r="H312" s="815"/>
    </row>
    <row r="313" spans="1:8" ht="15.75" x14ac:dyDescent="0.25">
      <c r="A313" s="554" t="str">
        <f t="shared" si="4"/>
        <v>1136h</v>
      </c>
      <c r="B313" s="555">
        <v>311</v>
      </c>
      <c r="C313" s="982" t="s">
        <v>3289</v>
      </c>
      <c r="D313" s="559"/>
      <c r="E313" s="557"/>
      <c r="F313" s="557"/>
      <c r="G313" s="557"/>
      <c r="H313" s="557"/>
    </row>
    <row r="314" spans="1:8" ht="15.75" x14ac:dyDescent="0.25">
      <c r="A314" s="554" t="str">
        <f t="shared" si="4"/>
        <v>1137h</v>
      </c>
      <c r="B314" s="555">
        <v>312</v>
      </c>
      <c r="C314" s="983" t="s">
        <v>3290</v>
      </c>
      <c r="D314" s="559"/>
      <c r="E314" s="557"/>
      <c r="F314" s="557" t="s">
        <v>85</v>
      </c>
      <c r="G314" s="557" t="s">
        <v>844</v>
      </c>
      <c r="H314" s="558">
        <v>12</v>
      </c>
    </row>
    <row r="315" spans="1:8" ht="15.75" x14ac:dyDescent="0.25">
      <c r="A315" s="554" t="str">
        <f t="shared" si="4"/>
        <v>1138h</v>
      </c>
      <c r="B315" s="555">
        <v>313</v>
      </c>
      <c r="C315" s="983" t="s">
        <v>3291</v>
      </c>
      <c r="D315" s="559"/>
      <c r="E315" s="557"/>
      <c r="F315" s="557" t="s">
        <v>85</v>
      </c>
      <c r="G315" s="557" t="s">
        <v>845</v>
      </c>
      <c r="H315" s="558">
        <v>12</v>
      </c>
    </row>
    <row r="316" spans="1:8" ht="15.75" x14ac:dyDescent="0.25">
      <c r="A316" s="554" t="str">
        <f t="shared" si="4"/>
        <v>1139h</v>
      </c>
      <c r="B316" s="555">
        <v>314</v>
      </c>
      <c r="C316" s="983" t="s">
        <v>3292</v>
      </c>
      <c r="D316" s="559"/>
      <c r="E316" s="557"/>
      <c r="F316" s="557" t="s">
        <v>85</v>
      </c>
      <c r="G316" s="557" t="s">
        <v>846</v>
      </c>
      <c r="H316" s="558">
        <v>12</v>
      </c>
    </row>
    <row r="317" spans="1:8" ht="15.75" x14ac:dyDescent="0.25">
      <c r="A317" s="554" t="str">
        <f t="shared" si="4"/>
        <v>113Ah</v>
      </c>
      <c r="B317" s="555">
        <v>315</v>
      </c>
      <c r="C317" s="982" t="s">
        <v>3293</v>
      </c>
      <c r="D317" s="559"/>
      <c r="E317" s="557"/>
      <c r="F317" s="557" t="s">
        <v>85</v>
      </c>
      <c r="G317" s="557" t="s">
        <v>847</v>
      </c>
      <c r="H317" s="558">
        <v>12</v>
      </c>
    </row>
    <row r="318" spans="1:8" ht="15.75" x14ac:dyDescent="0.25">
      <c r="A318" s="554" t="str">
        <f t="shared" si="4"/>
        <v>113Bh</v>
      </c>
      <c r="B318" s="555">
        <v>316</v>
      </c>
      <c r="C318" s="982" t="s">
        <v>3294</v>
      </c>
      <c r="D318" s="559"/>
      <c r="E318" s="557"/>
      <c r="F318" s="557" t="s">
        <v>85</v>
      </c>
      <c r="G318" s="557" t="s">
        <v>848</v>
      </c>
      <c r="H318" s="558">
        <v>12</v>
      </c>
    </row>
    <row r="319" spans="1:8" ht="15.75" x14ac:dyDescent="0.25">
      <c r="A319" s="554" t="str">
        <f t="shared" si="4"/>
        <v>113Ch</v>
      </c>
      <c r="B319" s="555">
        <v>317</v>
      </c>
      <c r="C319" s="804" t="s">
        <v>43</v>
      </c>
      <c r="D319" s="203"/>
      <c r="E319" s="557"/>
      <c r="F319" s="557"/>
      <c r="G319" s="557"/>
      <c r="H319" s="557"/>
    </row>
    <row r="320" spans="1:8" ht="15.75" x14ac:dyDescent="0.25">
      <c r="A320" s="554" t="str">
        <f t="shared" si="4"/>
        <v>113Dh</v>
      </c>
      <c r="B320" s="555">
        <v>318</v>
      </c>
      <c r="C320" s="804" t="s">
        <v>43</v>
      </c>
      <c r="D320" s="203"/>
      <c r="E320" s="557"/>
      <c r="F320" s="557"/>
      <c r="G320" s="557"/>
      <c r="H320" s="557"/>
    </row>
    <row r="321" spans="1:8" ht="15.75" x14ac:dyDescent="0.25">
      <c r="A321" s="554" t="str">
        <f t="shared" si="4"/>
        <v>113Eh</v>
      </c>
      <c r="B321" s="555">
        <v>319</v>
      </c>
      <c r="C321" s="804" t="s">
        <v>43</v>
      </c>
      <c r="D321" s="203"/>
      <c r="E321" s="557"/>
      <c r="F321" s="557"/>
      <c r="G321" s="557"/>
      <c r="H321" s="557"/>
    </row>
    <row r="322" spans="1:8" ht="15.75" x14ac:dyDescent="0.25">
      <c r="A322" s="554" t="str">
        <f t="shared" si="4"/>
        <v>113Fh</v>
      </c>
      <c r="B322" s="555">
        <v>320</v>
      </c>
      <c r="C322" s="804" t="s">
        <v>43</v>
      </c>
      <c r="D322" s="203"/>
      <c r="E322" s="557"/>
      <c r="F322" s="557"/>
      <c r="G322" s="557"/>
      <c r="H322" s="557"/>
    </row>
    <row r="323" spans="1:8" ht="15.75" x14ac:dyDescent="0.25">
      <c r="A323" s="554" t="str">
        <f t="shared" si="4"/>
        <v>1140h</v>
      </c>
      <c r="B323" s="555">
        <v>321</v>
      </c>
      <c r="C323" s="983" t="s">
        <v>1679</v>
      </c>
      <c r="D323" s="559" t="s">
        <v>1678</v>
      </c>
      <c r="E323" s="557"/>
      <c r="F323" s="369" t="s">
        <v>90</v>
      </c>
      <c r="G323" s="822" t="s">
        <v>94</v>
      </c>
      <c r="H323" s="557">
        <v>62</v>
      </c>
    </row>
    <row r="324" spans="1:8" ht="15.75" x14ac:dyDescent="0.25">
      <c r="A324" s="554" t="str">
        <f t="shared" ref="A324:A387" si="5">(DEC2HEX(B324 + 4095)) &amp; "h"</f>
        <v>1141h</v>
      </c>
      <c r="B324" s="555">
        <v>322</v>
      </c>
      <c r="C324" s="983" t="s">
        <v>1680</v>
      </c>
      <c r="D324" s="559" t="s">
        <v>2250</v>
      </c>
      <c r="E324" s="557"/>
      <c r="F324" s="369" t="s">
        <v>90</v>
      </c>
      <c r="G324" s="822" t="s">
        <v>94</v>
      </c>
      <c r="H324" s="557">
        <v>63</v>
      </c>
    </row>
    <row r="325" spans="1:8" ht="15.75" x14ac:dyDescent="0.25">
      <c r="A325" s="554" t="str">
        <f t="shared" si="5"/>
        <v>1142h</v>
      </c>
      <c r="B325" s="555">
        <v>323</v>
      </c>
      <c r="C325" s="983" t="s">
        <v>1681</v>
      </c>
      <c r="D325" s="559" t="s">
        <v>2251</v>
      </c>
      <c r="E325" s="557"/>
      <c r="F325" s="369" t="s">
        <v>90</v>
      </c>
      <c r="G325" s="822" t="s">
        <v>94</v>
      </c>
      <c r="H325" s="557">
        <v>64</v>
      </c>
    </row>
    <row r="326" spans="1:8" ht="15.75" x14ac:dyDescent="0.25">
      <c r="A326" s="554" t="str">
        <f t="shared" si="5"/>
        <v>1143h</v>
      </c>
      <c r="B326" s="555">
        <v>324</v>
      </c>
      <c r="C326" s="983" t="s">
        <v>1688</v>
      </c>
      <c r="D326" s="559" t="s">
        <v>2267</v>
      </c>
      <c r="E326" s="557"/>
      <c r="F326" s="369" t="s">
        <v>90</v>
      </c>
      <c r="G326" s="822" t="s">
        <v>94</v>
      </c>
      <c r="H326" s="557">
        <v>66</v>
      </c>
    </row>
    <row r="327" spans="1:8" ht="15.75" x14ac:dyDescent="0.25">
      <c r="A327" s="554" t="str">
        <f t="shared" si="5"/>
        <v>1144h</v>
      </c>
      <c r="B327" s="555">
        <v>325</v>
      </c>
      <c r="C327" s="983" t="s">
        <v>1687</v>
      </c>
      <c r="D327" s="559" t="s">
        <v>2268</v>
      </c>
      <c r="E327" s="557"/>
      <c r="F327" s="369" t="s">
        <v>90</v>
      </c>
      <c r="G327" s="822" t="s">
        <v>94</v>
      </c>
      <c r="H327" s="557">
        <v>67</v>
      </c>
    </row>
    <row r="328" spans="1:8" ht="15.75" x14ac:dyDescent="0.25">
      <c r="A328" s="554" t="str">
        <f t="shared" si="5"/>
        <v>1145h</v>
      </c>
      <c r="B328" s="555">
        <v>326</v>
      </c>
      <c r="C328" s="983" t="s">
        <v>1686</v>
      </c>
      <c r="D328" s="559" t="s">
        <v>2269</v>
      </c>
      <c r="E328" s="557"/>
      <c r="F328" s="369" t="s">
        <v>90</v>
      </c>
      <c r="G328" s="822" t="s">
        <v>94</v>
      </c>
      <c r="H328" s="557">
        <v>68</v>
      </c>
    </row>
    <row r="329" spans="1:8" ht="15.75" x14ac:dyDescent="0.25">
      <c r="A329" s="554" t="str">
        <f t="shared" si="5"/>
        <v>1146h</v>
      </c>
      <c r="B329" s="555">
        <v>327</v>
      </c>
      <c r="C329" s="983" t="s">
        <v>1910</v>
      </c>
      <c r="D329" s="559" t="s">
        <v>2338</v>
      </c>
      <c r="E329" s="557"/>
      <c r="F329" s="369" t="s">
        <v>90</v>
      </c>
      <c r="G329" s="822" t="s">
        <v>94</v>
      </c>
      <c r="H329" s="557">
        <v>69</v>
      </c>
    </row>
    <row r="330" spans="1:8" ht="15.75" x14ac:dyDescent="0.25">
      <c r="A330" s="554" t="str">
        <f t="shared" si="5"/>
        <v>1147h</v>
      </c>
      <c r="B330" s="555">
        <v>328</v>
      </c>
      <c r="C330" s="983" t="s">
        <v>1977</v>
      </c>
      <c r="D330" s="559" t="s">
        <v>2407</v>
      </c>
      <c r="E330" s="557"/>
      <c r="F330" s="369" t="s">
        <v>90</v>
      </c>
      <c r="G330" s="822" t="s">
        <v>94</v>
      </c>
      <c r="H330" s="557">
        <v>12</v>
      </c>
    </row>
    <row r="331" spans="1:8" ht="15.75" x14ac:dyDescent="0.25">
      <c r="A331" s="554" t="str">
        <f t="shared" si="5"/>
        <v>1148h</v>
      </c>
      <c r="B331" s="555">
        <v>329</v>
      </c>
      <c r="C331" s="983" t="s">
        <v>2016</v>
      </c>
      <c r="D331" s="559" t="s">
        <v>1677</v>
      </c>
      <c r="E331" s="557"/>
      <c r="F331" s="369" t="s">
        <v>90</v>
      </c>
      <c r="G331" s="822" t="s">
        <v>94</v>
      </c>
      <c r="H331" s="557">
        <v>15</v>
      </c>
    </row>
    <row r="332" spans="1:8" ht="15.75" x14ac:dyDescent="0.25">
      <c r="A332" s="554" t="str">
        <f t="shared" si="5"/>
        <v>1149h</v>
      </c>
      <c r="B332" s="555">
        <v>330</v>
      </c>
      <c r="C332" s="983" t="s">
        <v>2017</v>
      </c>
      <c r="D332" s="559" t="s">
        <v>1291</v>
      </c>
      <c r="E332" s="557"/>
      <c r="F332" s="369" t="s">
        <v>90</v>
      </c>
      <c r="G332" s="822" t="s">
        <v>94</v>
      </c>
      <c r="H332" s="557">
        <v>69</v>
      </c>
    </row>
    <row r="333" spans="1:8" ht="15.75" x14ac:dyDescent="0.25">
      <c r="A333" s="554" t="str">
        <f t="shared" si="5"/>
        <v>114Ah</v>
      </c>
      <c r="B333" s="555">
        <v>331</v>
      </c>
      <c r="C333" s="983" t="s">
        <v>2029</v>
      </c>
      <c r="D333" s="559" t="s">
        <v>1290</v>
      </c>
      <c r="E333" s="557"/>
      <c r="F333" s="369" t="s">
        <v>90</v>
      </c>
      <c r="G333" s="822" t="s">
        <v>94</v>
      </c>
      <c r="H333" s="557">
        <v>70</v>
      </c>
    </row>
    <row r="334" spans="1:8" ht="15.75" x14ac:dyDescent="0.25">
      <c r="A334" s="554" t="str">
        <f t="shared" si="5"/>
        <v>114Bh</v>
      </c>
      <c r="B334" s="555">
        <v>332</v>
      </c>
      <c r="C334" s="983" t="s">
        <v>3370</v>
      </c>
      <c r="D334" s="560"/>
      <c r="E334" s="557"/>
      <c r="F334" s="369" t="s">
        <v>71</v>
      </c>
      <c r="G334" s="369" t="s">
        <v>99</v>
      </c>
      <c r="H334" s="617">
        <v>23</v>
      </c>
    </row>
    <row r="335" spans="1:8" ht="15.75" x14ac:dyDescent="0.25">
      <c r="A335" s="554" t="str">
        <f t="shared" si="5"/>
        <v>114Ch</v>
      </c>
      <c r="B335" s="555">
        <v>333</v>
      </c>
      <c r="C335" s="983" t="s">
        <v>3371</v>
      </c>
      <c r="D335" s="560"/>
      <c r="E335" s="557"/>
      <c r="F335" s="369" t="s">
        <v>71</v>
      </c>
      <c r="G335" s="369" t="s">
        <v>99</v>
      </c>
      <c r="H335" s="617">
        <v>50</v>
      </c>
    </row>
    <row r="336" spans="1:8" ht="15.75" x14ac:dyDescent="0.25">
      <c r="A336" s="554" t="str">
        <f t="shared" si="5"/>
        <v>114Dh</v>
      </c>
      <c r="B336" s="555">
        <v>334</v>
      </c>
      <c r="C336" s="983" t="s">
        <v>3372</v>
      </c>
      <c r="D336" s="559"/>
      <c r="E336" s="557"/>
      <c r="F336" s="369" t="s">
        <v>71</v>
      </c>
      <c r="G336" s="369" t="s">
        <v>99</v>
      </c>
      <c r="H336" s="617">
        <v>58</v>
      </c>
    </row>
    <row r="337" spans="1:8" ht="15.75" x14ac:dyDescent="0.25">
      <c r="A337" s="554" t="str">
        <f t="shared" si="5"/>
        <v>114Eh</v>
      </c>
      <c r="B337" s="555">
        <v>335</v>
      </c>
      <c r="C337" s="804" t="s">
        <v>43</v>
      </c>
      <c r="D337" s="203"/>
      <c r="E337" s="557"/>
      <c r="F337" s="557"/>
      <c r="G337" s="557"/>
      <c r="H337" s="557"/>
    </row>
    <row r="338" spans="1:8" ht="15.75" x14ac:dyDescent="0.25">
      <c r="A338" s="554" t="str">
        <f t="shared" si="5"/>
        <v>114Fh</v>
      </c>
      <c r="B338" s="555">
        <v>336</v>
      </c>
      <c r="C338" s="804" t="s">
        <v>43</v>
      </c>
      <c r="D338" s="203"/>
      <c r="E338" s="557"/>
      <c r="F338" s="557"/>
      <c r="G338" s="557"/>
      <c r="H338" s="557"/>
    </row>
    <row r="339" spans="1:8" ht="15.75" x14ac:dyDescent="0.25">
      <c r="A339" s="554" t="str">
        <f t="shared" si="5"/>
        <v>1150h</v>
      </c>
      <c r="B339" s="555">
        <v>337</v>
      </c>
      <c r="C339" s="804" t="s">
        <v>43</v>
      </c>
      <c r="D339" s="203"/>
      <c r="E339" s="557"/>
      <c r="F339" s="557"/>
      <c r="G339" s="557"/>
      <c r="H339" s="557"/>
    </row>
    <row r="340" spans="1:8" ht="15.75" x14ac:dyDescent="0.25">
      <c r="A340" s="554" t="str">
        <f t="shared" si="5"/>
        <v>1151h</v>
      </c>
      <c r="B340" s="555">
        <v>338</v>
      </c>
      <c r="C340" s="804" t="s">
        <v>43</v>
      </c>
      <c r="D340" s="203"/>
      <c r="E340" s="557"/>
      <c r="F340" s="557"/>
      <c r="G340" s="557"/>
      <c r="H340" s="557"/>
    </row>
    <row r="341" spans="1:8" ht="15.75" x14ac:dyDescent="0.25">
      <c r="A341" s="554" t="str">
        <f t="shared" si="5"/>
        <v>1152h</v>
      </c>
      <c r="B341" s="555">
        <v>339</v>
      </c>
      <c r="C341" s="804" t="s">
        <v>43</v>
      </c>
      <c r="D341" s="203"/>
      <c r="E341" s="557"/>
      <c r="F341" s="557"/>
      <c r="G341" s="557"/>
      <c r="H341" s="557"/>
    </row>
    <row r="342" spans="1:8" ht="15.75" x14ac:dyDescent="0.25">
      <c r="A342" s="554" t="str">
        <f t="shared" si="5"/>
        <v>1153h</v>
      </c>
      <c r="B342" s="555">
        <v>340</v>
      </c>
      <c r="C342" s="983" t="s">
        <v>3387</v>
      </c>
      <c r="D342" s="203"/>
      <c r="E342" s="557"/>
      <c r="F342" s="557" t="s">
        <v>82</v>
      </c>
      <c r="G342" s="992" t="s">
        <v>633</v>
      </c>
      <c r="H342" s="557">
        <v>1</v>
      </c>
    </row>
    <row r="343" spans="1:8" ht="15.75" x14ac:dyDescent="0.25">
      <c r="A343" s="554" t="str">
        <f t="shared" si="5"/>
        <v>1154h</v>
      </c>
      <c r="B343" s="555">
        <v>341</v>
      </c>
      <c r="C343" s="983" t="s">
        <v>3297</v>
      </c>
      <c r="D343" s="559"/>
      <c r="E343" s="617"/>
      <c r="F343" s="557" t="s">
        <v>82</v>
      </c>
      <c r="G343" s="557" t="s">
        <v>3295</v>
      </c>
      <c r="H343" s="617">
        <v>1</v>
      </c>
    </row>
    <row r="344" spans="1:8" ht="15.75" x14ac:dyDescent="0.25">
      <c r="A344" s="554" t="str">
        <f t="shared" si="5"/>
        <v>1155h</v>
      </c>
      <c r="B344" s="555">
        <v>342</v>
      </c>
      <c r="C344" s="983" t="s">
        <v>3298</v>
      </c>
      <c r="D344" s="559"/>
      <c r="E344" s="617"/>
      <c r="F344" s="557" t="s">
        <v>82</v>
      </c>
      <c r="G344" s="557"/>
      <c r="H344" s="617">
        <v>1</v>
      </c>
    </row>
    <row r="345" spans="1:8" ht="15.75" x14ac:dyDescent="0.25">
      <c r="A345" s="554" t="str">
        <f t="shared" si="5"/>
        <v>1156h</v>
      </c>
      <c r="B345" s="555">
        <v>343</v>
      </c>
      <c r="C345" s="983" t="s">
        <v>3299</v>
      </c>
      <c r="D345" s="559"/>
      <c r="E345" s="557" t="s">
        <v>92</v>
      </c>
      <c r="F345" s="557" t="s">
        <v>82</v>
      </c>
      <c r="G345" s="557" t="s">
        <v>3296</v>
      </c>
      <c r="H345" s="557">
        <v>1</v>
      </c>
    </row>
    <row r="346" spans="1:8" ht="15.75" x14ac:dyDescent="0.25">
      <c r="A346" s="554" t="str">
        <f t="shared" si="5"/>
        <v>1157h</v>
      </c>
      <c r="B346" s="555">
        <v>344</v>
      </c>
      <c r="C346" s="804" t="s">
        <v>43</v>
      </c>
      <c r="D346" s="559"/>
      <c r="E346" s="557"/>
      <c r="F346" s="557"/>
      <c r="G346" s="557"/>
      <c r="H346" s="557"/>
    </row>
    <row r="347" spans="1:8" ht="15.75" x14ac:dyDescent="0.25">
      <c r="A347" s="554" t="str">
        <f t="shared" si="5"/>
        <v>1158h</v>
      </c>
      <c r="B347" s="555">
        <v>345</v>
      </c>
      <c r="C347" s="804" t="s">
        <v>43</v>
      </c>
      <c r="D347" s="559"/>
      <c r="E347" s="557"/>
      <c r="F347" s="557"/>
      <c r="G347" s="557"/>
      <c r="H347" s="557"/>
    </row>
    <row r="348" spans="1:8" ht="15.75" x14ac:dyDescent="0.25">
      <c r="A348" s="554" t="str">
        <f t="shared" si="5"/>
        <v>1159h</v>
      </c>
      <c r="B348" s="555">
        <v>346</v>
      </c>
      <c r="C348" s="983" t="s">
        <v>3334</v>
      </c>
      <c r="D348" s="559"/>
      <c r="E348" s="557" t="s">
        <v>92</v>
      </c>
      <c r="F348" s="369" t="s">
        <v>90</v>
      </c>
      <c r="G348" s="822" t="s">
        <v>94</v>
      </c>
      <c r="H348" s="557">
        <v>366</v>
      </c>
    </row>
    <row r="349" spans="1:8" ht="15.75" x14ac:dyDescent="0.25">
      <c r="A349" s="554" t="str">
        <f t="shared" si="5"/>
        <v>115Ah</v>
      </c>
      <c r="B349" s="555">
        <v>347</v>
      </c>
      <c r="C349" s="984" t="s">
        <v>3335</v>
      </c>
      <c r="D349" s="559"/>
      <c r="E349" s="557"/>
      <c r="F349" s="557"/>
      <c r="G349" s="557"/>
      <c r="H349" s="557"/>
    </row>
    <row r="350" spans="1:8" ht="15.75" x14ac:dyDescent="0.25">
      <c r="A350" s="554" t="str">
        <f t="shared" si="5"/>
        <v>115Bh</v>
      </c>
      <c r="B350" s="555">
        <v>348</v>
      </c>
      <c r="C350" s="984" t="s">
        <v>3336</v>
      </c>
      <c r="D350" s="559"/>
      <c r="E350" s="557"/>
      <c r="F350" s="557"/>
      <c r="G350" s="557"/>
      <c r="H350" s="557"/>
    </row>
    <row r="351" spans="1:8" ht="15.75" x14ac:dyDescent="0.25">
      <c r="A351" s="554" t="str">
        <f t="shared" si="5"/>
        <v>115Ch</v>
      </c>
      <c r="B351" s="555">
        <v>349</v>
      </c>
      <c r="C351" s="804" t="s">
        <v>43</v>
      </c>
      <c r="D351" s="559"/>
      <c r="E351" s="557"/>
      <c r="F351" s="557"/>
      <c r="G351" s="557"/>
      <c r="H351" s="557"/>
    </row>
    <row r="352" spans="1:8" ht="15.75" x14ac:dyDescent="0.25">
      <c r="A352" s="554" t="str">
        <f t="shared" si="5"/>
        <v>115Dh</v>
      </c>
      <c r="B352" s="555">
        <v>350</v>
      </c>
      <c r="C352" s="804" t="s">
        <v>43</v>
      </c>
      <c r="D352" s="559"/>
      <c r="E352" s="557"/>
      <c r="F352" s="557"/>
      <c r="G352" s="817"/>
      <c r="H352" s="820"/>
    </row>
    <row r="353" spans="1:8" ht="15.75" x14ac:dyDescent="0.25">
      <c r="A353" s="554" t="str">
        <f t="shared" si="5"/>
        <v>115Eh</v>
      </c>
      <c r="B353" s="555">
        <v>351</v>
      </c>
      <c r="C353" s="983" t="s">
        <v>3300</v>
      </c>
      <c r="D353" s="559"/>
      <c r="E353" s="617"/>
      <c r="F353" s="222" t="s">
        <v>77</v>
      </c>
      <c r="G353" s="824" t="s">
        <v>94</v>
      </c>
      <c r="H353" s="617">
        <v>1</v>
      </c>
    </row>
    <row r="354" spans="1:8" ht="15.75" x14ac:dyDescent="0.25">
      <c r="A354" s="554" t="str">
        <f t="shared" si="5"/>
        <v>115Fh</v>
      </c>
      <c r="B354" s="555">
        <v>352</v>
      </c>
      <c r="C354" s="983" t="s">
        <v>3301</v>
      </c>
      <c r="D354" s="559"/>
      <c r="E354" s="617"/>
      <c r="F354" s="222" t="s">
        <v>77</v>
      </c>
      <c r="G354" s="824" t="s">
        <v>94</v>
      </c>
      <c r="H354" s="617">
        <v>2</v>
      </c>
    </row>
    <row r="355" spans="1:8" ht="15.75" x14ac:dyDescent="0.25">
      <c r="A355" s="554" t="str">
        <f t="shared" si="5"/>
        <v>1160h</v>
      </c>
      <c r="B355" s="555">
        <v>353</v>
      </c>
      <c r="C355" s="983" t="s">
        <v>3302</v>
      </c>
      <c r="D355" s="559"/>
      <c r="E355" s="557"/>
      <c r="F355" s="222" t="s">
        <v>77</v>
      </c>
      <c r="G355" s="824" t="s">
        <v>94</v>
      </c>
      <c r="H355" s="617">
        <v>3</v>
      </c>
    </row>
    <row r="356" spans="1:8" ht="15.75" x14ac:dyDescent="0.25">
      <c r="A356" s="554" t="str">
        <f t="shared" si="5"/>
        <v>1161h</v>
      </c>
      <c r="B356" s="555">
        <v>354</v>
      </c>
      <c r="C356" s="983" t="s">
        <v>3303</v>
      </c>
      <c r="D356" s="559"/>
      <c r="E356" s="557"/>
      <c r="F356" s="222" t="s">
        <v>77</v>
      </c>
      <c r="G356" s="824" t="s">
        <v>94</v>
      </c>
      <c r="H356" s="617">
        <v>4</v>
      </c>
    </row>
    <row r="357" spans="1:8" ht="15.75" x14ac:dyDescent="0.25">
      <c r="A357" s="554" t="str">
        <f t="shared" si="5"/>
        <v>1162h</v>
      </c>
      <c r="B357" s="555">
        <v>355</v>
      </c>
      <c r="C357" s="983" t="s">
        <v>3304</v>
      </c>
      <c r="D357" s="559"/>
      <c r="E357" s="557"/>
      <c r="F357" s="222" t="s">
        <v>77</v>
      </c>
      <c r="G357" s="824" t="s">
        <v>94</v>
      </c>
      <c r="H357" s="617">
        <v>5</v>
      </c>
    </row>
    <row r="358" spans="1:8" ht="15.75" x14ac:dyDescent="0.25">
      <c r="A358" s="554" t="str">
        <f t="shared" si="5"/>
        <v>1163h</v>
      </c>
      <c r="B358" s="555">
        <v>356</v>
      </c>
      <c r="C358" s="983" t="s">
        <v>3305</v>
      </c>
      <c r="D358" s="559"/>
      <c r="E358" s="557"/>
      <c r="F358" s="222" t="s">
        <v>77</v>
      </c>
      <c r="G358" s="824" t="s">
        <v>94</v>
      </c>
      <c r="H358" s="617">
        <v>6</v>
      </c>
    </row>
    <row r="359" spans="1:8" ht="15.75" x14ac:dyDescent="0.25">
      <c r="A359" s="554" t="str">
        <f t="shared" si="5"/>
        <v>1164h</v>
      </c>
      <c r="B359" s="555">
        <v>357</v>
      </c>
      <c r="C359" s="983" t="s">
        <v>3306</v>
      </c>
      <c r="D359" s="559"/>
      <c r="E359" s="557"/>
      <c r="F359" s="222" t="s">
        <v>77</v>
      </c>
      <c r="G359" s="824" t="s">
        <v>94</v>
      </c>
      <c r="H359" s="617">
        <v>7</v>
      </c>
    </row>
    <row r="360" spans="1:8" ht="15.75" x14ac:dyDescent="0.25">
      <c r="A360" s="554" t="str">
        <f t="shared" si="5"/>
        <v>1165h</v>
      </c>
      <c r="B360" s="555">
        <v>358</v>
      </c>
      <c r="C360" s="983" t="s">
        <v>3307</v>
      </c>
      <c r="D360" s="559"/>
      <c r="E360" s="557"/>
      <c r="F360" s="222" t="s">
        <v>77</v>
      </c>
      <c r="G360" s="824" t="s">
        <v>94</v>
      </c>
      <c r="H360" s="617">
        <v>8</v>
      </c>
    </row>
    <row r="361" spans="1:8" ht="15.75" x14ac:dyDescent="0.25">
      <c r="A361" s="554" t="str">
        <f t="shared" si="5"/>
        <v>1166h</v>
      </c>
      <c r="B361" s="555">
        <v>359</v>
      </c>
      <c r="C361" s="983" t="s">
        <v>3308</v>
      </c>
      <c r="D361" s="559"/>
      <c r="E361" s="557"/>
      <c r="F361" s="222" t="s">
        <v>77</v>
      </c>
      <c r="G361" s="824" t="s">
        <v>94</v>
      </c>
      <c r="H361" s="617">
        <v>9</v>
      </c>
    </row>
    <row r="362" spans="1:8" ht="15.75" x14ac:dyDescent="0.25">
      <c r="A362" s="554" t="str">
        <f t="shared" si="5"/>
        <v>1167h</v>
      </c>
      <c r="B362" s="555">
        <v>360</v>
      </c>
      <c r="C362" s="983" t="s">
        <v>3309</v>
      </c>
      <c r="D362" s="559"/>
      <c r="E362" s="557"/>
      <c r="F362" s="222" t="s">
        <v>77</v>
      </c>
      <c r="G362" s="824" t="s">
        <v>94</v>
      </c>
      <c r="H362" s="617">
        <v>10</v>
      </c>
    </row>
    <row r="363" spans="1:8" ht="15.75" x14ac:dyDescent="0.25">
      <c r="A363" s="554" t="str">
        <f t="shared" si="5"/>
        <v>1168h</v>
      </c>
      <c r="B363" s="555">
        <v>361</v>
      </c>
      <c r="C363" s="983" t="s">
        <v>3310</v>
      </c>
      <c r="D363" s="559"/>
      <c r="E363" s="557"/>
      <c r="F363" s="222" t="s">
        <v>77</v>
      </c>
      <c r="G363" s="824" t="s">
        <v>94</v>
      </c>
      <c r="H363" s="617">
        <v>11</v>
      </c>
    </row>
    <row r="364" spans="1:8" ht="15.75" x14ac:dyDescent="0.25">
      <c r="A364" s="554" t="str">
        <f t="shared" si="5"/>
        <v>1169h</v>
      </c>
      <c r="B364" s="555">
        <v>362</v>
      </c>
      <c r="C364" s="983" t="s">
        <v>3311</v>
      </c>
      <c r="D364" s="559"/>
      <c r="E364" s="557"/>
      <c r="F364" s="222" t="s">
        <v>77</v>
      </c>
      <c r="G364" s="824" t="s">
        <v>94</v>
      </c>
      <c r="H364" s="617">
        <v>12</v>
      </c>
    </row>
    <row r="365" spans="1:8" ht="15.75" x14ac:dyDescent="0.25">
      <c r="A365" s="554" t="str">
        <f t="shared" si="5"/>
        <v>116Ah</v>
      </c>
      <c r="B365" s="555">
        <v>363</v>
      </c>
      <c r="C365" s="983" t="s">
        <v>3312</v>
      </c>
      <c r="D365" s="559"/>
      <c r="E365" s="557"/>
      <c r="F365" s="222" t="s">
        <v>77</v>
      </c>
      <c r="G365" s="824" t="s">
        <v>94</v>
      </c>
      <c r="H365" s="617">
        <v>13</v>
      </c>
    </row>
    <row r="366" spans="1:8" ht="15.75" x14ac:dyDescent="0.25">
      <c r="A366" s="554" t="str">
        <f t="shared" si="5"/>
        <v>116Bh</v>
      </c>
      <c r="B366" s="555">
        <v>364</v>
      </c>
      <c r="C366" s="983" t="s">
        <v>3313</v>
      </c>
      <c r="D366" s="559"/>
      <c r="E366" s="557"/>
      <c r="F366" s="222" t="s">
        <v>77</v>
      </c>
      <c r="G366" s="824" t="s">
        <v>94</v>
      </c>
      <c r="H366" s="617">
        <v>14</v>
      </c>
    </row>
    <row r="367" spans="1:8" ht="15.75" x14ac:dyDescent="0.25">
      <c r="A367" s="554" t="str">
        <f t="shared" si="5"/>
        <v>116Ch</v>
      </c>
      <c r="B367" s="555">
        <v>365</v>
      </c>
      <c r="C367" s="983" t="s">
        <v>3314</v>
      </c>
      <c r="D367" s="559"/>
      <c r="E367" s="557"/>
      <c r="F367" s="222" t="s">
        <v>77</v>
      </c>
      <c r="G367" s="824" t="s">
        <v>94</v>
      </c>
      <c r="H367" s="617">
        <v>15</v>
      </c>
    </row>
    <row r="368" spans="1:8" ht="15.75" x14ac:dyDescent="0.25">
      <c r="A368" s="554" t="str">
        <f t="shared" si="5"/>
        <v>116Dh</v>
      </c>
      <c r="B368" s="555">
        <v>366</v>
      </c>
      <c r="C368" s="983" t="s">
        <v>3315</v>
      </c>
      <c r="D368" s="559"/>
      <c r="E368" s="557"/>
      <c r="F368" s="222" t="s">
        <v>77</v>
      </c>
      <c r="G368" s="824" t="s">
        <v>94</v>
      </c>
      <c r="H368" s="617">
        <v>16</v>
      </c>
    </row>
    <row r="369" spans="1:8" ht="15.75" x14ac:dyDescent="0.25">
      <c r="A369" s="554" t="str">
        <f t="shared" si="5"/>
        <v>116Eh</v>
      </c>
      <c r="B369" s="555">
        <v>367</v>
      </c>
      <c r="C369" s="983" t="s">
        <v>3316</v>
      </c>
      <c r="D369" s="559"/>
      <c r="E369" s="557"/>
      <c r="F369" s="222" t="s">
        <v>77</v>
      </c>
      <c r="G369" s="824" t="s">
        <v>94</v>
      </c>
      <c r="H369" s="617">
        <v>17</v>
      </c>
    </row>
    <row r="370" spans="1:8" ht="15.75" x14ac:dyDescent="0.25">
      <c r="A370" s="554" t="str">
        <f t="shared" si="5"/>
        <v>116Fh</v>
      </c>
      <c r="B370" s="555">
        <v>368</v>
      </c>
      <c r="C370" s="983" t="s">
        <v>3317</v>
      </c>
      <c r="D370" s="559"/>
      <c r="E370" s="557"/>
      <c r="F370" s="222" t="s">
        <v>77</v>
      </c>
      <c r="G370" s="824" t="s">
        <v>94</v>
      </c>
      <c r="H370" s="617">
        <v>18</v>
      </c>
    </row>
    <row r="371" spans="1:8" ht="15.75" x14ac:dyDescent="0.25">
      <c r="A371" s="554" t="str">
        <f t="shared" si="5"/>
        <v>1170h</v>
      </c>
      <c r="B371" s="555">
        <v>369</v>
      </c>
      <c r="C371" s="983" t="s">
        <v>3318</v>
      </c>
      <c r="D371" s="559"/>
      <c r="E371" s="557"/>
      <c r="F371" s="222" t="s">
        <v>77</v>
      </c>
      <c r="G371" s="824" t="s">
        <v>94</v>
      </c>
      <c r="H371" s="617">
        <v>19</v>
      </c>
    </row>
    <row r="372" spans="1:8" ht="15.75" x14ac:dyDescent="0.25">
      <c r="A372" s="554" t="str">
        <f t="shared" si="5"/>
        <v>1171h</v>
      </c>
      <c r="B372" s="555">
        <v>370</v>
      </c>
      <c r="C372" s="983" t="s">
        <v>3319</v>
      </c>
      <c r="D372" s="559"/>
      <c r="E372" s="557"/>
      <c r="F372" s="222" t="s">
        <v>77</v>
      </c>
      <c r="G372" s="824" t="s">
        <v>94</v>
      </c>
      <c r="H372" s="617">
        <v>20</v>
      </c>
    </row>
    <row r="373" spans="1:8" ht="15.75" x14ac:dyDescent="0.25">
      <c r="A373" s="554" t="str">
        <f t="shared" si="5"/>
        <v>1172h</v>
      </c>
      <c r="B373" s="555">
        <v>371</v>
      </c>
      <c r="C373" s="983" t="s">
        <v>3320</v>
      </c>
      <c r="D373" s="559"/>
      <c r="E373" s="557"/>
      <c r="F373" s="222" t="s">
        <v>77</v>
      </c>
      <c r="G373" s="824" t="s">
        <v>94</v>
      </c>
      <c r="H373" s="617">
        <v>21</v>
      </c>
    </row>
    <row r="374" spans="1:8" ht="15.75" x14ac:dyDescent="0.25">
      <c r="A374" s="554" t="str">
        <f t="shared" si="5"/>
        <v>1173h</v>
      </c>
      <c r="B374" s="555">
        <v>372</v>
      </c>
      <c r="C374" s="983" t="s">
        <v>3321</v>
      </c>
      <c r="D374" s="559"/>
      <c r="E374" s="557"/>
      <c r="F374" s="222" t="s">
        <v>77</v>
      </c>
      <c r="G374" s="824" t="s">
        <v>94</v>
      </c>
      <c r="H374" s="617">
        <v>22</v>
      </c>
    </row>
    <row r="375" spans="1:8" ht="15.75" x14ac:dyDescent="0.25">
      <c r="A375" s="554" t="str">
        <f t="shared" si="5"/>
        <v>1174h</v>
      </c>
      <c r="B375" s="555">
        <v>373</v>
      </c>
      <c r="C375" s="983" t="s">
        <v>3322</v>
      </c>
      <c r="D375" s="559"/>
      <c r="E375" s="557"/>
      <c r="F375" s="222" t="s">
        <v>77</v>
      </c>
      <c r="G375" s="824" t="s">
        <v>94</v>
      </c>
      <c r="H375" s="617">
        <v>23</v>
      </c>
    </row>
    <row r="376" spans="1:8" ht="15.75" x14ac:dyDescent="0.25">
      <c r="A376" s="554" t="str">
        <f t="shared" si="5"/>
        <v>1175h</v>
      </c>
      <c r="B376" s="555">
        <v>374</v>
      </c>
      <c r="C376" s="983" t="s">
        <v>3323</v>
      </c>
      <c r="D376" s="559"/>
      <c r="E376" s="557"/>
      <c r="F376" s="222" t="s">
        <v>77</v>
      </c>
      <c r="G376" s="824" t="s">
        <v>94</v>
      </c>
      <c r="H376" s="617">
        <v>24</v>
      </c>
    </row>
    <row r="377" spans="1:8" ht="15.75" x14ac:dyDescent="0.25">
      <c r="A377" s="554" t="str">
        <f t="shared" si="5"/>
        <v>1176h</v>
      </c>
      <c r="B377" s="555">
        <v>375</v>
      </c>
      <c r="C377" s="983" t="s">
        <v>3324</v>
      </c>
      <c r="D377" s="559"/>
      <c r="E377" s="557"/>
      <c r="F377" s="222" t="s">
        <v>77</v>
      </c>
      <c r="G377" s="824" t="s">
        <v>94</v>
      </c>
      <c r="H377" s="617">
        <v>25</v>
      </c>
    </row>
    <row r="378" spans="1:8" ht="15.75" x14ac:dyDescent="0.25">
      <c r="A378" s="554" t="str">
        <f t="shared" si="5"/>
        <v>1177h</v>
      </c>
      <c r="B378" s="555">
        <v>376</v>
      </c>
      <c r="C378" s="983" t="s">
        <v>3325</v>
      </c>
      <c r="D378" s="559"/>
      <c r="E378" s="557"/>
      <c r="F378" s="222" t="s">
        <v>77</v>
      </c>
      <c r="G378" s="824" t="s">
        <v>94</v>
      </c>
      <c r="H378" s="617">
        <v>26</v>
      </c>
    </row>
    <row r="379" spans="1:8" ht="15.75" x14ac:dyDescent="0.25">
      <c r="A379" s="554" t="str">
        <f t="shared" si="5"/>
        <v>1178h</v>
      </c>
      <c r="B379" s="555">
        <v>377</v>
      </c>
      <c r="C379" s="983" t="s">
        <v>3326</v>
      </c>
      <c r="D379" s="559"/>
      <c r="E379" s="557"/>
      <c r="F379" s="222" t="s">
        <v>77</v>
      </c>
      <c r="G379" s="824" t="s">
        <v>94</v>
      </c>
      <c r="H379" s="617">
        <v>27</v>
      </c>
    </row>
    <row r="380" spans="1:8" ht="15.75" x14ac:dyDescent="0.25">
      <c r="A380" s="554" t="str">
        <f t="shared" si="5"/>
        <v>1179h</v>
      </c>
      <c r="B380" s="555">
        <v>378</v>
      </c>
      <c r="C380" s="983" t="s">
        <v>3327</v>
      </c>
      <c r="D380" s="559"/>
      <c r="E380" s="557"/>
      <c r="F380" s="222" t="s">
        <v>77</v>
      </c>
      <c r="G380" s="824" t="s">
        <v>94</v>
      </c>
      <c r="H380" s="617">
        <v>28</v>
      </c>
    </row>
    <row r="381" spans="1:8" ht="15.75" x14ac:dyDescent="0.25">
      <c r="A381" s="554" t="str">
        <f t="shared" si="5"/>
        <v>117Ah</v>
      </c>
      <c r="B381" s="555">
        <v>379</v>
      </c>
      <c r="C381" s="983" t="s">
        <v>3328</v>
      </c>
      <c r="D381" s="559"/>
      <c r="E381" s="557"/>
      <c r="F381" s="222" t="s">
        <v>77</v>
      </c>
      <c r="G381" s="824" t="s">
        <v>94</v>
      </c>
      <c r="H381" s="617">
        <v>29</v>
      </c>
    </row>
    <row r="382" spans="1:8" ht="15.75" x14ac:dyDescent="0.25">
      <c r="A382" s="554" t="str">
        <f t="shared" si="5"/>
        <v>117Bh</v>
      </c>
      <c r="B382" s="555">
        <v>380</v>
      </c>
      <c r="C382" s="983" t="s">
        <v>3329</v>
      </c>
      <c r="D382" s="559"/>
      <c r="E382" s="557"/>
      <c r="F382" s="222" t="s">
        <v>77</v>
      </c>
      <c r="G382" s="824" t="s">
        <v>94</v>
      </c>
      <c r="H382" s="617">
        <v>30</v>
      </c>
    </row>
    <row r="383" spans="1:8" ht="15.75" x14ac:dyDescent="0.25">
      <c r="A383" s="554" t="str">
        <f t="shared" si="5"/>
        <v>117Ch</v>
      </c>
      <c r="B383" s="555">
        <v>381</v>
      </c>
      <c r="C383" s="983" t="s">
        <v>3330</v>
      </c>
      <c r="D383" s="559"/>
      <c r="E383" s="557"/>
      <c r="F383" s="222" t="s">
        <v>77</v>
      </c>
      <c r="G383" s="824" t="s">
        <v>94</v>
      </c>
      <c r="H383" s="617">
        <v>31</v>
      </c>
    </row>
    <row r="384" spans="1:8" ht="15.75" x14ac:dyDescent="0.25">
      <c r="A384" s="554" t="str">
        <f t="shared" si="5"/>
        <v>117Dh</v>
      </c>
      <c r="B384" s="555">
        <v>382</v>
      </c>
      <c r="C384" s="983" t="s">
        <v>3331</v>
      </c>
      <c r="D384" s="559"/>
      <c r="E384" s="557"/>
      <c r="F384" s="222" t="s">
        <v>77</v>
      </c>
      <c r="G384" s="824" t="s">
        <v>94</v>
      </c>
      <c r="H384" s="617">
        <v>32</v>
      </c>
    </row>
    <row r="385" spans="1:8" ht="15.75" x14ac:dyDescent="0.25">
      <c r="A385" s="554" t="str">
        <f t="shared" si="5"/>
        <v>117Eh</v>
      </c>
      <c r="B385" s="555">
        <v>383</v>
      </c>
      <c r="C385" s="804" t="s">
        <v>43</v>
      </c>
      <c r="D385" s="559"/>
      <c r="E385" s="557"/>
      <c r="F385" s="557"/>
      <c r="G385" s="557"/>
      <c r="H385" s="557"/>
    </row>
    <row r="386" spans="1:8" ht="15.75" x14ac:dyDescent="0.25">
      <c r="A386" s="554" t="str">
        <f t="shared" si="5"/>
        <v>117Fh</v>
      </c>
      <c r="B386" s="555">
        <v>384</v>
      </c>
      <c r="C386" s="804" t="s">
        <v>43</v>
      </c>
      <c r="D386" s="559"/>
      <c r="E386" s="557"/>
      <c r="F386" s="557"/>
      <c r="G386" s="557"/>
      <c r="H386" s="557"/>
    </row>
    <row r="387" spans="1:8" ht="15.75" x14ac:dyDescent="0.25">
      <c r="A387" s="554" t="str">
        <f t="shared" si="5"/>
        <v>1180h</v>
      </c>
      <c r="B387" s="555">
        <v>385</v>
      </c>
      <c r="C387" s="804" t="s">
        <v>43</v>
      </c>
      <c r="D387" s="559"/>
      <c r="E387" s="557"/>
      <c r="F387" s="557"/>
      <c r="G387" s="557"/>
      <c r="H387" s="557"/>
    </row>
    <row r="388" spans="1:8" ht="15.75" x14ac:dyDescent="0.25">
      <c r="A388" s="554" t="str">
        <f t="shared" ref="A388:A451" si="6">(DEC2HEX(B388 + 4095)) &amp; "h"</f>
        <v>1181h</v>
      </c>
      <c r="B388" s="555">
        <v>386</v>
      </c>
      <c r="C388" s="804" t="s">
        <v>43</v>
      </c>
      <c r="D388" s="559"/>
      <c r="E388" s="557"/>
      <c r="F388" s="557"/>
      <c r="G388" s="557"/>
      <c r="H388" s="557"/>
    </row>
    <row r="389" spans="1:8" ht="15.75" x14ac:dyDescent="0.25">
      <c r="A389" s="554" t="str">
        <f t="shared" si="6"/>
        <v>1182h</v>
      </c>
      <c r="B389" s="555">
        <v>387</v>
      </c>
      <c r="C389" s="804" t="s">
        <v>43</v>
      </c>
      <c r="D389" s="559"/>
      <c r="E389" s="557"/>
      <c r="F389" s="557"/>
      <c r="G389" s="557"/>
      <c r="H389" s="557"/>
    </row>
    <row r="390" spans="1:8" ht="15.75" x14ac:dyDescent="0.25">
      <c r="A390" s="554" t="str">
        <f t="shared" si="6"/>
        <v>1183h</v>
      </c>
      <c r="B390" s="555">
        <v>388</v>
      </c>
      <c r="C390" s="804" t="s">
        <v>43</v>
      </c>
      <c r="D390" s="559"/>
      <c r="E390" s="557"/>
      <c r="F390" s="557"/>
      <c r="G390" s="557"/>
      <c r="H390" s="557"/>
    </row>
    <row r="391" spans="1:8" ht="15.75" x14ac:dyDescent="0.25">
      <c r="A391" s="554" t="str">
        <f t="shared" si="6"/>
        <v>1184h</v>
      </c>
      <c r="B391" s="555">
        <v>389</v>
      </c>
      <c r="C391" s="804" t="s">
        <v>43</v>
      </c>
      <c r="D391" s="559"/>
      <c r="E391" s="557"/>
      <c r="F391" s="557"/>
      <c r="G391" s="557"/>
      <c r="H391" s="557"/>
    </row>
    <row r="392" spans="1:8" ht="15.75" x14ac:dyDescent="0.25">
      <c r="A392" s="554" t="str">
        <f t="shared" si="6"/>
        <v>1185h</v>
      </c>
      <c r="B392" s="555">
        <v>390</v>
      </c>
      <c r="C392" s="804" t="s">
        <v>43</v>
      </c>
      <c r="D392" s="559"/>
      <c r="E392" s="557"/>
      <c r="F392" s="557"/>
      <c r="G392" s="557"/>
      <c r="H392" s="557"/>
    </row>
    <row r="393" spans="1:8" ht="15.75" x14ac:dyDescent="0.25">
      <c r="A393" s="554" t="str">
        <f t="shared" si="6"/>
        <v>1186h</v>
      </c>
      <c r="B393" s="555">
        <v>391</v>
      </c>
      <c r="C393" s="985" t="s">
        <v>3332</v>
      </c>
      <c r="D393" s="559"/>
      <c r="E393" s="557"/>
      <c r="F393" s="557"/>
      <c r="G393" s="557"/>
      <c r="H393" s="557"/>
    </row>
    <row r="394" spans="1:8" ht="15.75" x14ac:dyDescent="0.25">
      <c r="A394" s="554" t="str">
        <f t="shared" si="6"/>
        <v>1187h</v>
      </c>
      <c r="B394" s="555">
        <v>392</v>
      </c>
      <c r="C394" s="985" t="s">
        <v>3333</v>
      </c>
      <c r="D394" s="559"/>
      <c r="E394" s="557"/>
      <c r="F394" s="557"/>
      <c r="G394" s="557"/>
      <c r="H394" s="557"/>
    </row>
    <row r="395" spans="1:8" ht="15.75" x14ac:dyDescent="0.25">
      <c r="A395" s="554" t="str">
        <f t="shared" si="6"/>
        <v>1188h</v>
      </c>
      <c r="B395" s="555">
        <v>393</v>
      </c>
      <c r="C395" s="804" t="s">
        <v>43</v>
      </c>
      <c r="D395" s="559"/>
      <c r="E395" s="557"/>
      <c r="F395" s="557"/>
      <c r="G395" s="557"/>
      <c r="H395" s="557"/>
    </row>
    <row r="396" spans="1:8" ht="15.75" x14ac:dyDescent="0.25">
      <c r="A396" s="554" t="str">
        <f t="shared" si="6"/>
        <v>1189h</v>
      </c>
      <c r="B396" s="555">
        <v>394</v>
      </c>
      <c r="C396" s="804" t="s">
        <v>43</v>
      </c>
      <c r="D396" s="559"/>
      <c r="E396" s="557"/>
      <c r="F396" s="557"/>
      <c r="G396" s="557"/>
      <c r="H396" s="557"/>
    </row>
    <row r="397" spans="1:8" ht="15.75" x14ac:dyDescent="0.25">
      <c r="A397" s="554" t="str">
        <f t="shared" si="6"/>
        <v>118Ah</v>
      </c>
      <c r="B397" s="555">
        <v>395</v>
      </c>
      <c r="C397" s="804" t="s">
        <v>43</v>
      </c>
      <c r="D397" s="559"/>
      <c r="E397" s="557"/>
      <c r="F397" s="557"/>
      <c r="G397" s="557"/>
      <c r="H397" s="557"/>
    </row>
    <row r="398" spans="1:8" ht="15.75" x14ac:dyDescent="0.25">
      <c r="A398" s="554" t="str">
        <f t="shared" si="6"/>
        <v>118Bh</v>
      </c>
      <c r="B398" s="555">
        <v>396</v>
      </c>
      <c r="C398" s="804" t="s">
        <v>43</v>
      </c>
      <c r="D398" s="559"/>
      <c r="E398" s="557"/>
      <c r="F398" s="557"/>
      <c r="G398" s="557"/>
      <c r="H398" s="557"/>
    </row>
    <row r="399" spans="1:8" ht="15.75" x14ac:dyDescent="0.25">
      <c r="A399" s="554" t="str">
        <f t="shared" si="6"/>
        <v>118Ch</v>
      </c>
      <c r="B399" s="555">
        <v>397</v>
      </c>
      <c r="C399" s="804" t="s">
        <v>43</v>
      </c>
      <c r="D399" s="559"/>
      <c r="E399" s="557"/>
      <c r="F399" s="557"/>
      <c r="G399" s="557"/>
      <c r="H399" s="557"/>
    </row>
    <row r="400" spans="1:8" ht="15.75" x14ac:dyDescent="0.25">
      <c r="A400" s="554" t="str">
        <f t="shared" si="6"/>
        <v>118Dh</v>
      </c>
      <c r="B400" s="555">
        <v>398</v>
      </c>
      <c r="C400" s="804" t="s">
        <v>43</v>
      </c>
      <c r="D400" s="559"/>
      <c r="E400" s="557"/>
      <c r="F400" s="557"/>
      <c r="G400" s="557"/>
      <c r="H400" s="557"/>
    </row>
    <row r="401" spans="1:8" ht="15.75" x14ac:dyDescent="0.25">
      <c r="A401" s="554" t="str">
        <f t="shared" si="6"/>
        <v>118Eh</v>
      </c>
      <c r="B401" s="555">
        <v>399</v>
      </c>
      <c r="C401" s="804" t="s">
        <v>43</v>
      </c>
      <c r="D401" s="559"/>
      <c r="E401" s="557"/>
      <c r="F401" s="557"/>
      <c r="G401" s="557"/>
      <c r="H401" s="557"/>
    </row>
    <row r="402" spans="1:8" ht="15.75" x14ac:dyDescent="0.25">
      <c r="A402" s="554" t="str">
        <f t="shared" si="6"/>
        <v>118Fh</v>
      </c>
      <c r="B402" s="555">
        <v>400</v>
      </c>
      <c r="C402" s="804" t="s">
        <v>43</v>
      </c>
      <c r="D402" s="559"/>
      <c r="E402" s="557"/>
      <c r="F402" s="557"/>
      <c r="G402" s="557"/>
      <c r="H402" s="557"/>
    </row>
    <row r="403" spans="1:8" ht="15.75" x14ac:dyDescent="0.25">
      <c r="A403" s="554" t="str">
        <f t="shared" si="6"/>
        <v>1190h</v>
      </c>
      <c r="B403" s="555">
        <v>401</v>
      </c>
      <c r="C403" s="805"/>
      <c r="D403" s="559"/>
      <c r="E403" s="557"/>
      <c r="F403" s="557"/>
      <c r="G403" s="557"/>
      <c r="H403" s="557"/>
    </row>
    <row r="404" spans="1:8" ht="15.75" x14ac:dyDescent="0.25">
      <c r="A404" s="554" t="str">
        <f t="shared" si="6"/>
        <v>1191h</v>
      </c>
      <c r="B404" s="555">
        <v>402</v>
      </c>
      <c r="C404" s="805"/>
      <c r="D404" s="559"/>
      <c r="E404" s="557"/>
      <c r="F404" s="557"/>
      <c r="G404" s="557"/>
      <c r="H404" s="557"/>
    </row>
    <row r="405" spans="1:8" ht="15.75" x14ac:dyDescent="0.25">
      <c r="A405" s="554" t="str">
        <f t="shared" si="6"/>
        <v>1192h</v>
      </c>
      <c r="B405" s="555">
        <v>403</v>
      </c>
      <c r="C405" s="805"/>
      <c r="D405" s="559"/>
      <c r="E405" s="557"/>
      <c r="F405" s="557"/>
      <c r="G405" s="557"/>
      <c r="H405" s="557"/>
    </row>
    <row r="406" spans="1:8" ht="15.75" x14ac:dyDescent="0.25">
      <c r="A406" s="554" t="str">
        <f t="shared" si="6"/>
        <v>1193h</v>
      </c>
      <c r="B406" s="555">
        <v>404</v>
      </c>
      <c r="C406" s="805"/>
      <c r="D406" s="559"/>
      <c r="E406" s="557"/>
      <c r="F406" s="557"/>
      <c r="G406" s="557"/>
      <c r="H406" s="557"/>
    </row>
    <row r="407" spans="1:8" ht="15.75" x14ac:dyDescent="0.25">
      <c r="A407" s="554" t="str">
        <f t="shared" si="6"/>
        <v>1194h</v>
      </c>
      <c r="B407" s="555">
        <v>405</v>
      </c>
      <c r="C407" s="805"/>
      <c r="D407" s="559"/>
      <c r="E407" s="557"/>
      <c r="F407" s="557"/>
      <c r="G407" s="557"/>
      <c r="H407" s="557"/>
    </row>
    <row r="408" spans="1:8" ht="15.75" x14ac:dyDescent="0.25">
      <c r="A408" s="554" t="str">
        <f t="shared" si="6"/>
        <v>1195h</v>
      </c>
      <c r="B408" s="555">
        <v>406</v>
      </c>
      <c r="C408" s="805"/>
      <c r="D408" s="559"/>
      <c r="E408" s="557"/>
      <c r="F408" s="557"/>
      <c r="G408" s="817"/>
      <c r="H408" s="820"/>
    </row>
    <row r="409" spans="1:8" ht="15.75" x14ac:dyDescent="0.25">
      <c r="A409" s="554" t="str">
        <f t="shared" si="6"/>
        <v>1196h</v>
      </c>
      <c r="B409" s="555">
        <v>407</v>
      </c>
      <c r="C409" s="805"/>
      <c r="D409" s="559"/>
      <c r="E409" s="557"/>
      <c r="F409" s="557"/>
      <c r="G409" s="817"/>
      <c r="H409" s="820"/>
    </row>
    <row r="410" spans="1:8" ht="15.75" x14ac:dyDescent="0.25">
      <c r="A410" s="554" t="str">
        <f t="shared" si="6"/>
        <v>1197h</v>
      </c>
      <c r="B410" s="555">
        <v>408</v>
      </c>
      <c r="C410" s="805"/>
      <c r="D410" s="559"/>
      <c r="E410" s="557"/>
      <c r="F410" s="557"/>
      <c r="G410" s="557"/>
      <c r="H410" s="820"/>
    </row>
    <row r="411" spans="1:8" ht="15.75" x14ac:dyDescent="0.25">
      <c r="A411" s="554" t="str">
        <f t="shared" si="6"/>
        <v>1198h</v>
      </c>
      <c r="B411" s="555">
        <v>409</v>
      </c>
      <c r="C411" s="805"/>
      <c r="D411" s="559"/>
      <c r="E411" s="557"/>
      <c r="F411" s="557"/>
      <c r="G411" s="557"/>
      <c r="H411" s="820"/>
    </row>
    <row r="412" spans="1:8" ht="15.75" x14ac:dyDescent="0.25">
      <c r="A412" s="554" t="str">
        <f t="shared" si="6"/>
        <v>1199h</v>
      </c>
      <c r="B412" s="555">
        <v>410</v>
      </c>
      <c r="C412" s="805"/>
      <c r="D412" s="559"/>
      <c r="E412" s="557"/>
      <c r="F412" s="557"/>
      <c r="G412" s="557"/>
      <c r="H412" s="820"/>
    </row>
    <row r="413" spans="1:8" ht="15.75" x14ac:dyDescent="0.25">
      <c r="A413" s="554" t="str">
        <f t="shared" si="6"/>
        <v>119Ah</v>
      </c>
      <c r="B413" s="555">
        <v>411</v>
      </c>
      <c r="C413" s="805"/>
      <c r="D413" s="559"/>
      <c r="E413" s="557"/>
      <c r="F413" s="557"/>
      <c r="G413" s="557"/>
      <c r="H413" s="820"/>
    </row>
    <row r="414" spans="1:8" ht="15.75" x14ac:dyDescent="0.25">
      <c r="A414" s="554" t="str">
        <f t="shared" si="6"/>
        <v>119Bh</v>
      </c>
      <c r="B414" s="555">
        <v>412</v>
      </c>
      <c r="C414" s="805"/>
      <c r="D414" s="559"/>
      <c r="E414" s="557"/>
      <c r="F414" s="557"/>
      <c r="G414" s="557"/>
      <c r="H414" s="820"/>
    </row>
    <row r="415" spans="1:8" ht="15.75" x14ac:dyDescent="0.25">
      <c r="A415" s="554" t="str">
        <f t="shared" si="6"/>
        <v>119Ch</v>
      </c>
      <c r="B415" s="555">
        <v>413</v>
      </c>
      <c r="C415" s="805"/>
      <c r="D415" s="559"/>
      <c r="E415" s="557"/>
      <c r="F415" s="557"/>
      <c r="G415" s="557"/>
      <c r="H415" s="820"/>
    </row>
    <row r="416" spans="1:8" ht="15.75" x14ac:dyDescent="0.25">
      <c r="A416" s="554" t="str">
        <f t="shared" si="6"/>
        <v>119Dh</v>
      </c>
      <c r="B416" s="555">
        <v>414</v>
      </c>
      <c r="C416" s="805"/>
      <c r="D416" s="559"/>
      <c r="E416" s="557"/>
      <c r="F416" s="557"/>
      <c r="G416" s="557"/>
      <c r="H416" s="820"/>
    </row>
    <row r="417" spans="1:8" ht="15.75" x14ac:dyDescent="0.25">
      <c r="A417" s="554" t="str">
        <f t="shared" si="6"/>
        <v>119Eh</v>
      </c>
      <c r="B417" s="555">
        <v>415</v>
      </c>
      <c r="C417" s="805"/>
      <c r="D417" s="559"/>
      <c r="E417" s="557"/>
      <c r="F417" s="557"/>
      <c r="G417" s="557"/>
      <c r="H417" s="820"/>
    </row>
    <row r="418" spans="1:8" ht="15.75" x14ac:dyDescent="0.25">
      <c r="A418" s="554" t="str">
        <f t="shared" si="6"/>
        <v>119Fh</v>
      </c>
      <c r="B418" s="555">
        <v>416</v>
      </c>
      <c r="C418" s="805"/>
      <c r="D418" s="559"/>
      <c r="E418" s="557"/>
      <c r="F418" s="557"/>
      <c r="G418" s="557"/>
      <c r="H418" s="820"/>
    </row>
    <row r="419" spans="1:8" ht="15.75" x14ac:dyDescent="0.25">
      <c r="A419" s="554" t="str">
        <f t="shared" si="6"/>
        <v>11A0h</v>
      </c>
      <c r="B419" s="555">
        <v>417</v>
      </c>
      <c r="C419" s="805"/>
      <c r="D419" s="559"/>
      <c r="E419" s="557"/>
      <c r="F419" s="557"/>
      <c r="G419" s="557"/>
      <c r="H419" s="820"/>
    </row>
    <row r="420" spans="1:8" ht="15.75" x14ac:dyDescent="0.25">
      <c r="A420" s="554" t="str">
        <f t="shared" si="6"/>
        <v>11A1h</v>
      </c>
      <c r="B420" s="555">
        <v>418</v>
      </c>
      <c r="C420" s="805"/>
      <c r="D420" s="559"/>
      <c r="E420" s="557"/>
      <c r="F420" s="557"/>
      <c r="G420" s="557"/>
      <c r="H420" s="557"/>
    </row>
    <row r="421" spans="1:8" ht="15.75" x14ac:dyDescent="0.25">
      <c r="A421" s="554" t="str">
        <f t="shared" si="6"/>
        <v>11A2h</v>
      </c>
      <c r="B421" s="555">
        <v>419</v>
      </c>
      <c r="C421" s="805"/>
      <c r="D421" s="559"/>
      <c r="E421" s="557"/>
      <c r="F421" s="557"/>
      <c r="G421" s="557"/>
      <c r="H421" s="557"/>
    </row>
    <row r="422" spans="1:8" ht="15.75" x14ac:dyDescent="0.25">
      <c r="A422" s="554" t="str">
        <f t="shared" si="6"/>
        <v>11A3h</v>
      </c>
      <c r="B422" s="555">
        <v>420</v>
      </c>
      <c r="C422" s="805"/>
      <c r="D422" s="559"/>
      <c r="E422" s="557"/>
      <c r="F422" s="557"/>
      <c r="G422" s="557"/>
      <c r="H422" s="557"/>
    </row>
    <row r="423" spans="1:8" ht="15.75" x14ac:dyDescent="0.25">
      <c r="A423" s="554" t="str">
        <f t="shared" si="6"/>
        <v>11A4h</v>
      </c>
      <c r="B423" s="555">
        <v>421</v>
      </c>
      <c r="C423" s="805"/>
      <c r="D423" s="559"/>
      <c r="E423" s="557"/>
      <c r="F423" s="557"/>
      <c r="G423" s="557"/>
      <c r="H423" s="557"/>
    </row>
    <row r="424" spans="1:8" ht="15.75" x14ac:dyDescent="0.25">
      <c r="A424" s="554" t="str">
        <f t="shared" si="6"/>
        <v>11A5h</v>
      </c>
      <c r="B424" s="555">
        <v>422</v>
      </c>
      <c r="C424" s="805"/>
      <c r="D424" s="559"/>
      <c r="E424" s="557"/>
      <c r="F424" s="557"/>
      <c r="G424" s="557"/>
      <c r="H424" s="557"/>
    </row>
    <row r="425" spans="1:8" ht="15.75" x14ac:dyDescent="0.25">
      <c r="A425" s="554" t="str">
        <f t="shared" si="6"/>
        <v>11A6h</v>
      </c>
      <c r="B425" s="555">
        <v>423</v>
      </c>
      <c r="C425" s="805"/>
      <c r="D425" s="559"/>
      <c r="E425" s="557"/>
      <c r="F425" s="557"/>
      <c r="G425" s="557"/>
      <c r="H425" s="557"/>
    </row>
    <row r="426" spans="1:8" ht="15.75" x14ac:dyDescent="0.25">
      <c r="A426" s="554" t="str">
        <f t="shared" si="6"/>
        <v>11A7h</v>
      </c>
      <c r="B426" s="555">
        <v>424</v>
      </c>
      <c r="C426" s="805"/>
      <c r="D426" s="559"/>
      <c r="E426" s="557"/>
      <c r="F426" s="557"/>
      <c r="G426" s="557"/>
      <c r="H426" s="557"/>
    </row>
    <row r="427" spans="1:8" ht="15.75" x14ac:dyDescent="0.25">
      <c r="A427" s="554" t="str">
        <f t="shared" si="6"/>
        <v>11A8h</v>
      </c>
      <c r="B427" s="555">
        <v>425</v>
      </c>
      <c r="C427" s="805"/>
      <c r="D427" s="559"/>
      <c r="E427" s="557"/>
      <c r="F427" s="557"/>
      <c r="G427" s="557"/>
      <c r="H427" s="557"/>
    </row>
    <row r="428" spans="1:8" ht="15.75" x14ac:dyDescent="0.25">
      <c r="A428" s="554" t="str">
        <f t="shared" si="6"/>
        <v>11A9h</v>
      </c>
      <c r="B428" s="555">
        <v>426</v>
      </c>
      <c r="C428" s="805"/>
      <c r="D428" s="559"/>
      <c r="E428" s="557"/>
      <c r="F428" s="557"/>
      <c r="G428" s="557"/>
      <c r="H428" s="557"/>
    </row>
    <row r="429" spans="1:8" ht="15.75" x14ac:dyDescent="0.25">
      <c r="A429" s="554" t="str">
        <f t="shared" si="6"/>
        <v>11AAh</v>
      </c>
      <c r="B429" s="555">
        <v>427</v>
      </c>
      <c r="C429" s="805"/>
      <c r="D429" s="559"/>
      <c r="E429" s="557"/>
      <c r="F429" s="557"/>
      <c r="G429" s="557"/>
      <c r="H429" s="557"/>
    </row>
    <row r="430" spans="1:8" ht="15.75" x14ac:dyDescent="0.25">
      <c r="A430" s="554" t="str">
        <f t="shared" si="6"/>
        <v>11ABh</v>
      </c>
      <c r="B430" s="555">
        <v>428</v>
      </c>
      <c r="C430" s="805"/>
      <c r="D430" s="559"/>
      <c r="E430" s="557"/>
      <c r="F430" s="557"/>
      <c r="G430" s="557"/>
      <c r="H430" s="557"/>
    </row>
    <row r="431" spans="1:8" ht="15.75" x14ac:dyDescent="0.25">
      <c r="A431" s="554" t="str">
        <f t="shared" si="6"/>
        <v>11ACh</v>
      </c>
      <c r="B431" s="555">
        <v>429</v>
      </c>
      <c r="C431" s="805"/>
      <c r="D431" s="559"/>
      <c r="E431" s="557"/>
      <c r="F431" s="557"/>
      <c r="G431" s="557"/>
      <c r="H431" s="557"/>
    </row>
    <row r="432" spans="1:8" ht="15.75" x14ac:dyDescent="0.25">
      <c r="A432" s="554" t="str">
        <f t="shared" si="6"/>
        <v>11ADh</v>
      </c>
      <c r="B432" s="555">
        <v>430</v>
      </c>
      <c r="C432" s="805"/>
      <c r="D432" s="559"/>
      <c r="E432" s="557"/>
      <c r="F432" s="557"/>
      <c r="G432" s="557"/>
      <c r="H432" s="557"/>
    </row>
    <row r="433" spans="1:8" ht="15.75" x14ac:dyDescent="0.25">
      <c r="A433" s="554" t="str">
        <f t="shared" si="6"/>
        <v>11AEh</v>
      </c>
      <c r="B433" s="555">
        <v>431</v>
      </c>
      <c r="C433" s="805"/>
      <c r="D433" s="559"/>
      <c r="E433" s="557"/>
      <c r="F433" s="557"/>
      <c r="G433" s="557"/>
      <c r="H433" s="557"/>
    </row>
    <row r="434" spans="1:8" ht="15.75" x14ac:dyDescent="0.25">
      <c r="A434" s="554" t="str">
        <f t="shared" si="6"/>
        <v>11AFh</v>
      </c>
      <c r="B434" s="555">
        <v>432</v>
      </c>
      <c r="C434" s="805"/>
      <c r="D434" s="559"/>
      <c r="E434" s="557"/>
      <c r="F434" s="557"/>
      <c r="G434" s="557"/>
      <c r="H434" s="557"/>
    </row>
    <row r="435" spans="1:8" ht="15.75" x14ac:dyDescent="0.25">
      <c r="A435" s="554" t="str">
        <f t="shared" si="6"/>
        <v>11B0h</v>
      </c>
      <c r="B435" s="555">
        <v>433</v>
      </c>
      <c r="C435" s="805"/>
      <c r="D435" s="559"/>
      <c r="E435" s="557"/>
      <c r="F435" s="557"/>
      <c r="G435" s="557"/>
      <c r="H435" s="557"/>
    </row>
    <row r="436" spans="1:8" ht="15.75" x14ac:dyDescent="0.25">
      <c r="A436" s="554" t="str">
        <f t="shared" si="6"/>
        <v>11B1h</v>
      </c>
      <c r="B436" s="555">
        <v>434</v>
      </c>
      <c r="C436" s="805"/>
      <c r="D436" s="559"/>
      <c r="E436" s="557"/>
      <c r="F436" s="557"/>
      <c r="G436" s="557"/>
      <c r="H436" s="557"/>
    </row>
    <row r="437" spans="1:8" ht="15.75" x14ac:dyDescent="0.25">
      <c r="A437" s="554" t="str">
        <f t="shared" si="6"/>
        <v>11B2h</v>
      </c>
      <c r="B437" s="555">
        <v>435</v>
      </c>
      <c r="C437" s="805"/>
      <c r="D437" s="559"/>
      <c r="E437" s="557"/>
      <c r="F437" s="557"/>
      <c r="G437" s="557"/>
      <c r="H437" s="557"/>
    </row>
    <row r="438" spans="1:8" ht="15.75" x14ac:dyDescent="0.25">
      <c r="A438" s="554" t="str">
        <f t="shared" si="6"/>
        <v>11B3h</v>
      </c>
      <c r="B438" s="555">
        <v>436</v>
      </c>
      <c r="C438" s="805"/>
      <c r="D438" s="559"/>
      <c r="E438" s="557"/>
      <c r="F438" s="557"/>
      <c r="G438" s="557"/>
      <c r="H438" s="557"/>
    </row>
    <row r="439" spans="1:8" ht="15.75" x14ac:dyDescent="0.25">
      <c r="A439" s="554" t="str">
        <f t="shared" si="6"/>
        <v>11B4h</v>
      </c>
      <c r="B439" s="555">
        <v>437</v>
      </c>
      <c r="C439" s="805"/>
      <c r="D439" s="559"/>
      <c r="E439" s="557"/>
      <c r="F439" s="557"/>
      <c r="G439" s="557"/>
      <c r="H439" s="557"/>
    </row>
    <row r="440" spans="1:8" ht="15.75" x14ac:dyDescent="0.25">
      <c r="A440" s="554" t="str">
        <f t="shared" si="6"/>
        <v>11B5h</v>
      </c>
      <c r="B440" s="555">
        <v>438</v>
      </c>
      <c r="C440" s="805"/>
      <c r="D440" s="559"/>
      <c r="E440" s="557"/>
      <c r="F440" s="557"/>
      <c r="G440" s="557"/>
      <c r="H440" s="557"/>
    </row>
    <row r="441" spans="1:8" ht="15.75" x14ac:dyDescent="0.25">
      <c r="A441" s="554" t="str">
        <f t="shared" si="6"/>
        <v>11B6h</v>
      </c>
      <c r="B441" s="555">
        <v>439</v>
      </c>
      <c r="C441" s="805"/>
      <c r="D441" s="559"/>
      <c r="E441" s="557"/>
      <c r="F441" s="557"/>
      <c r="G441" s="557"/>
      <c r="H441" s="557"/>
    </row>
    <row r="442" spans="1:8" ht="15.75" x14ac:dyDescent="0.25">
      <c r="A442" s="554" t="str">
        <f t="shared" si="6"/>
        <v>11B7h</v>
      </c>
      <c r="B442" s="555">
        <v>440</v>
      </c>
      <c r="C442" s="805"/>
      <c r="D442" s="559"/>
      <c r="E442" s="557"/>
      <c r="F442" s="557"/>
      <c r="G442" s="557"/>
      <c r="H442" s="557"/>
    </row>
    <row r="443" spans="1:8" ht="15.75" x14ac:dyDescent="0.25">
      <c r="A443" s="554" t="str">
        <f t="shared" si="6"/>
        <v>11B8h</v>
      </c>
      <c r="B443" s="555">
        <v>441</v>
      </c>
      <c r="C443" s="805"/>
      <c r="D443" s="559"/>
      <c r="E443" s="557"/>
      <c r="F443" s="557"/>
      <c r="G443" s="557"/>
      <c r="H443" s="557"/>
    </row>
    <row r="444" spans="1:8" ht="15.75" x14ac:dyDescent="0.25">
      <c r="A444" s="554" t="str">
        <f t="shared" si="6"/>
        <v>11B9h</v>
      </c>
      <c r="B444" s="555">
        <v>442</v>
      </c>
      <c r="C444" s="805"/>
      <c r="D444" s="559"/>
      <c r="E444" s="557"/>
      <c r="F444" s="557"/>
      <c r="G444" s="557"/>
      <c r="H444" s="557"/>
    </row>
    <row r="445" spans="1:8" ht="15.75" x14ac:dyDescent="0.25">
      <c r="A445" s="554" t="str">
        <f t="shared" si="6"/>
        <v>11BAh</v>
      </c>
      <c r="B445" s="555">
        <v>443</v>
      </c>
      <c r="C445" s="805"/>
      <c r="D445" s="559"/>
      <c r="E445" s="557"/>
      <c r="F445" s="557"/>
      <c r="G445" s="557"/>
      <c r="H445" s="557"/>
    </row>
    <row r="446" spans="1:8" ht="15.75" x14ac:dyDescent="0.25">
      <c r="A446" s="554" t="str">
        <f t="shared" si="6"/>
        <v>11BBh</v>
      </c>
      <c r="B446" s="555">
        <v>444</v>
      </c>
      <c r="C446" s="805"/>
      <c r="D446" s="559"/>
      <c r="E446" s="557"/>
      <c r="F446" s="557"/>
      <c r="G446" s="557"/>
      <c r="H446" s="557"/>
    </row>
    <row r="447" spans="1:8" ht="15.75" x14ac:dyDescent="0.25">
      <c r="A447" s="554" t="str">
        <f t="shared" si="6"/>
        <v>11BCh</v>
      </c>
      <c r="B447" s="555">
        <v>445</v>
      </c>
      <c r="C447" s="805"/>
      <c r="D447" s="559"/>
      <c r="E447" s="557"/>
      <c r="F447" s="557"/>
      <c r="G447" s="557"/>
      <c r="H447" s="557"/>
    </row>
    <row r="448" spans="1:8" ht="15.75" x14ac:dyDescent="0.25">
      <c r="A448" s="554" t="str">
        <f t="shared" si="6"/>
        <v>11BDh</v>
      </c>
      <c r="B448" s="555">
        <v>446</v>
      </c>
      <c r="C448" s="805"/>
      <c r="D448" s="559"/>
      <c r="E448" s="557"/>
      <c r="F448" s="557"/>
      <c r="G448" s="557"/>
      <c r="H448" s="557"/>
    </row>
    <row r="449" spans="1:8" ht="15.75" x14ac:dyDescent="0.25">
      <c r="A449" s="554" t="str">
        <f t="shared" si="6"/>
        <v>11BEh</v>
      </c>
      <c r="B449" s="555">
        <v>447</v>
      </c>
      <c r="C449" s="805"/>
      <c r="D449" s="559"/>
      <c r="E449" s="557"/>
      <c r="F449" s="557"/>
      <c r="G449" s="557"/>
      <c r="H449" s="557"/>
    </row>
    <row r="450" spans="1:8" ht="15.75" x14ac:dyDescent="0.25">
      <c r="A450" s="554" t="str">
        <f t="shared" si="6"/>
        <v>11BFh</v>
      </c>
      <c r="B450" s="555">
        <v>448</v>
      </c>
      <c r="C450" s="805"/>
      <c r="D450" s="559"/>
      <c r="E450" s="557"/>
      <c r="F450" s="557"/>
      <c r="G450" s="557"/>
      <c r="H450" s="557"/>
    </row>
    <row r="451" spans="1:8" ht="15.75" x14ac:dyDescent="0.25">
      <c r="A451" s="554" t="str">
        <f t="shared" si="6"/>
        <v>11C0h</v>
      </c>
      <c r="B451" s="555">
        <v>449</v>
      </c>
      <c r="C451" s="805"/>
      <c r="D451" s="559"/>
      <c r="E451" s="557"/>
      <c r="F451" s="557"/>
      <c r="G451" s="557"/>
      <c r="H451" s="557"/>
    </row>
    <row r="452" spans="1:8" ht="15.75" x14ac:dyDescent="0.25">
      <c r="A452" s="554" t="str">
        <f t="shared" ref="A452:A515" si="7">(DEC2HEX(B452 + 4095)) &amp; "h"</f>
        <v>11C1h</v>
      </c>
      <c r="B452" s="555">
        <v>450</v>
      </c>
      <c r="C452" s="805"/>
      <c r="D452" s="559"/>
      <c r="E452" s="557"/>
      <c r="F452" s="557"/>
      <c r="G452" s="557"/>
      <c r="H452" s="557"/>
    </row>
    <row r="453" spans="1:8" ht="15.75" x14ac:dyDescent="0.25">
      <c r="A453" s="554" t="str">
        <f t="shared" si="7"/>
        <v>11C2h</v>
      </c>
      <c r="B453" s="555">
        <v>451</v>
      </c>
      <c r="C453" s="805"/>
      <c r="D453" s="559"/>
      <c r="E453" s="557"/>
      <c r="F453" s="557"/>
      <c r="G453" s="557"/>
      <c r="H453" s="557"/>
    </row>
    <row r="454" spans="1:8" ht="15.75" x14ac:dyDescent="0.25">
      <c r="A454" s="554" t="str">
        <f t="shared" si="7"/>
        <v>11C3h</v>
      </c>
      <c r="B454" s="555">
        <v>452</v>
      </c>
      <c r="C454" s="805"/>
      <c r="D454" s="559"/>
      <c r="E454" s="557"/>
      <c r="F454" s="557"/>
      <c r="G454" s="557"/>
      <c r="H454" s="557"/>
    </row>
    <row r="455" spans="1:8" ht="15.75" x14ac:dyDescent="0.25">
      <c r="A455" s="554" t="str">
        <f t="shared" si="7"/>
        <v>11C4h</v>
      </c>
      <c r="B455" s="555">
        <v>453</v>
      </c>
      <c r="C455" s="805"/>
      <c r="D455" s="559"/>
      <c r="E455" s="557"/>
      <c r="F455" s="557"/>
      <c r="G455" s="557"/>
      <c r="H455" s="557"/>
    </row>
    <row r="456" spans="1:8" ht="15.75" x14ac:dyDescent="0.25">
      <c r="A456" s="554" t="str">
        <f t="shared" si="7"/>
        <v>11C5h</v>
      </c>
      <c r="B456" s="555">
        <v>454</v>
      </c>
      <c r="C456" s="805"/>
      <c r="D456" s="559"/>
      <c r="E456" s="557"/>
      <c r="F456" s="557"/>
      <c r="G456" s="557"/>
      <c r="H456" s="557"/>
    </row>
    <row r="457" spans="1:8" ht="15.75" x14ac:dyDescent="0.25">
      <c r="A457" s="554" t="str">
        <f t="shared" si="7"/>
        <v>11C6h</v>
      </c>
      <c r="B457" s="555">
        <v>455</v>
      </c>
      <c r="C457" s="805"/>
      <c r="D457" s="559"/>
      <c r="E457" s="557"/>
      <c r="F457" s="557"/>
      <c r="G457" s="557"/>
      <c r="H457" s="557"/>
    </row>
    <row r="458" spans="1:8" ht="15.75" x14ac:dyDescent="0.25">
      <c r="A458" s="554" t="str">
        <f t="shared" si="7"/>
        <v>11C7h</v>
      </c>
      <c r="B458" s="555">
        <v>456</v>
      </c>
      <c r="C458" s="805"/>
      <c r="D458" s="559"/>
      <c r="E458" s="557"/>
      <c r="F458" s="557"/>
      <c r="G458" s="557"/>
      <c r="H458" s="557"/>
    </row>
    <row r="459" spans="1:8" ht="15.75" x14ac:dyDescent="0.25">
      <c r="A459" s="554" t="str">
        <f t="shared" si="7"/>
        <v>11C8h</v>
      </c>
      <c r="B459" s="555">
        <v>457</v>
      </c>
      <c r="C459" s="805"/>
      <c r="D459" s="559"/>
      <c r="E459" s="557"/>
      <c r="F459" s="557"/>
      <c r="G459" s="557"/>
      <c r="H459" s="557"/>
    </row>
    <row r="460" spans="1:8" ht="15.75" x14ac:dyDescent="0.25">
      <c r="A460" s="554" t="str">
        <f t="shared" si="7"/>
        <v>11C9h</v>
      </c>
      <c r="B460" s="555">
        <v>458</v>
      </c>
      <c r="C460" s="805"/>
      <c r="D460" s="560"/>
      <c r="E460" s="557"/>
      <c r="F460" s="557"/>
      <c r="G460" s="557"/>
      <c r="H460" s="557"/>
    </row>
    <row r="461" spans="1:8" ht="15.75" x14ac:dyDescent="0.25">
      <c r="A461" s="554" t="str">
        <f t="shared" si="7"/>
        <v>11CAh</v>
      </c>
      <c r="B461" s="555">
        <v>459</v>
      </c>
      <c r="C461" s="805"/>
      <c r="D461" s="560"/>
      <c r="E461" s="557"/>
      <c r="F461" s="557"/>
      <c r="G461" s="557"/>
      <c r="H461" s="557"/>
    </row>
    <row r="462" spans="1:8" ht="15.75" x14ac:dyDescent="0.25">
      <c r="A462" s="554" t="str">
        <f t="shared" si="7"/>
        <v>11CBh</v>
      </c>
      <c r="B462" s="555">
        <v>460</v>
      </c>
      <c r="C462" s="805"/>
      <c r="D462" s="559"/>
      <c r="E462" s="557"/>
      <c r="F462" s="557"/>
      <c r="G462" s="557"/>
      <c r="H462" s="557"/>
    </row>
    <row r="463" spans="1:8" ht="15.75" x14ac:dyDescent="0.25">
      <c r="A463" s="554" t="str">
        <f t="shared" si="7"/>
        <v>11CCh</v>
      </c>
      <c r="B463" s="555">
        <v>461</v>
      </c>
      <c r="C463" s="805"/>
      <c r="D463" s="559"/>
      <c r="E463" s="557"/>
      <c r="F463" s="557"/>
      <c r="G463" s="557"/>
      <c r="H463" s="557"/>
    </row>
    <row r="464" spans="1:8" ht="15.75" x14ac:dyDescent="0.25">
      <c r="A464" s="554" t="str">
        <f t="shared" si="7"/>
        <v>11CDh</v>
      </c>
      <c r="B464" s="555">
        <v>462</v>
      </c>
      <c r="C464" s="806"/>
      <c r="D464" s="559"/>
      <c r="E464" s="557"/>
      <c r="F464" s="557"/>
      <c r="G464" s="557"/>
      <c r="H464" s="558"/>
    </row>
    <row r="465" spans="1:8" ht="15.75" x14ac:dyDescent="0.25">
      <c r="A465" s="554" t="str">
        <f t="shared" si="7"/>
        <v>11CEh</v>
      </c>
      <c r="B465" s="555">
        <v>463</v>
      </c>
      <c r="C465" s="806"/>
      <c r="D465" s="559"/>
      <c r="E465" s="557"/>
      <c r="F465" s="557"/>
      <c r="G465" s="557"/>
      <c r="H465" s="558"/>
    </row>
    <row r="466" spans="1:8" ht="15.75" x14ac:dyDescent="0.25">
      <c r="A466" s="554" t="str">
        <f t="shared" si="7"/>
        <v>11CFh</v>
      </c>
      <c r="B466" s="555">
        <v>464</v>
      </c>
      <c r="C466" s="806"/>
      <c r="D466" s="559"/>
      <c r="E466" s="557"/>
      <c r="F466" s="557"/>
      <c r="G466" s="557"/>
      <c r="H466" s="558"/>
    </row>
    <row r="467" spans="1:8" ht="15.75" x14ac:dyDescent="0.25">
      <c r="A467" s="554" t="str">
        <f t="shared" si="7"/>
        <v>11D0h</v>
      </c>
      <c r="B467" s="555">
        <v>465</v>
      </c>
      <c r="C467" s="806"/>
      <c r="D467" s="559"/>
      <c r="E467" s="557"/>
      <c r="F467" s="557"/>
      <c r="G467" s="557"/>
      <c r="H467" s="558"/>
    </row>
    <row r="468" spans="1:8" ht="15.75" x14ac:dyDescent="0.25">
      <c r="A468" s="554" t="str">
        <f t="shared" si="7"/>
        <v>11D1h</v>
      </c>
      <c r="B468" s="555">
        <v>466</v>
      </c>
      <c r="C468" s="827"/>
      <c r="D468" s="559"/>
      <c r="E468" s="557"/>
      <c r="F468" s="557"/>
      <c r="G468" s="557"/>
      <c r="H468" s="558"/>
    </row>
    <row r="469" spans="1:8" ht="15.75" x14ac:dyDescent="0.25">
      <c r="A469" s="554" t="str">
        <f t="shared" si="7"/>
        <v>11D2h</v>
      </c>
      <c r="B469" s="555">
        <v>467</v>
      </c>
      <c r="C469" s="827"/>
      <c r="D469" s="559"/>
      <c r="E469" s="557"/>
      <c r="F469" s="557"/>
      <c r="G469" s="557"/>
      <c r="H469" s="558"/>
    </row>
    <row r="470" spans="1:8" ht="15.75" x14ac:dyDescent="0.25">
      <c r="A470" s="554" t="str">
        <f t="shared" si="7"/>
        <v>11D3h</v>
      </c>
      <c r="B470" s="555">
        <v>468</v>
      </c>
      <c r="C470" s="806"/>
      <c r="D470" s="559"/>
      <c r="E470" s="557"/>
      <c r="F470" s="557"/>
      <c r="G470" s="202"/>
      <c r="H470" s="558"/>
    </row>
    <row r="471" spans="1:8" ht="15.75" x14ac:dyDescent="0.25">
      <c r="A471" s="554" t="str">
        <f t="shared" si="7"/>
        <v>11D4h</v>
      </c>
      <c r="B471" s="555">
        <v>469</v>
      </c>
      <c r="C471" s="806"/>
      <c r="D471" s="559"/>
      <c r="E471" s="557"/>
      <c r="F471" s="557"/>
      <c r="G471" s="202"/>
      <c r="H471" s="558"/>
    </row>
    <row r="472" spans="1:8" ht="15.75" x14ac:dyDescent="0.25">
      <c r="A472" s="554" t="str">
        <f t="shared" si="7"/>
        <v>11D5h</v>
      </c>
      <c r="B472" s="555">
        <v>470</v>
      </c>
      <c r="C472" s="806"/>
      <c r="D472" s="559"/>
      <c r="E472" s="557"/>
      <c r="F472" s="557"/>
      <c r="G472" s="557"/>
      <c r="H472" s="558"/>
    </row>
    <row r="473" spans="1:8" ht="15.75" x14ac:dyDescent="0.25">
      <c r="A473" s="554" t="str">
        <f t="shared" si="7"/>
        <v>11D6h</v>
      </c>
      <c r="B473" s="555">
        <v>471</v>
      </c>
      <c r="C473" s="806"/>
      <c r="D473" s="559"/>
      <c r="E473" s="557"/>
      <c r="F473" s="557"/>
      <c r="G473" s="557"/>
      <c r="H473" s="557"/>
    </row>
    <row r="474" spans="1:8" ht="15.75" x14ac:dyDescent="0.25">
      <c r="A474" s="554" t="str">
        <f t="shared" si="7"/>
        <v>11D7h</v>
      </c>
      <c r="B474" s="555">
        <v>472</v>
      </c>
      <c r="C474" s="806"/>
      <c r="D474" s="559"/>
      <c r="E474" s="557"/>
      <c r="F474" s="557"/>
      <c r="G474" s="557"/>
      <c r="H474" s="557"/>
    </row>
    <row r="475" spans="1:8" ht="15.75" x14ac:dyDescent="0.25">
      <c r="A475" s="554" t="str">
        <f t="shared" si="7"/>
        <v>11D8h</v>
      </c>
      <c r="B475" s="555">
        <v>473</v>
      </c>
      <c r="C475" s="827"/>
      <c r="D475" s="559"/>
      <c r="E475" s="557"/>
      <c r="F475" s="557"/>
      <c r="G475" s="557"/>
      <c r="H475" s="558"/>
    </row>
    <row r="476" spans="1:8" ht="15.75" x14ac:dyDescent="0.25">
      <c r="A476" s="554" t="str">
        <f t="shared" si="7"/>
        <v>11D9h</v>
      </c>
      <c r="B476" s="555">
        <v>474</v>
      </c>
      <c r="C476" s="827"/>
      <c r="D476" s="559"/>
      <c r="E476" s="557"/>
      <c r="F476" s="557"/>
      <c r="G476" s="557"/>
      <c r="H476" s="558"/>
    </row>
    <row r="477" spans="1:8" ht="15.75" x14ac:dyDescent="0.25">
      <c r="A477" s="554" t="str">
        <f t="shared" si="7"/>
        <v>11DAh</v>
      </c>
      <c r="B477" s="555">
        <v>475</v>
      </c>
      <c r="C477" s="827"/>
      <c r="D477" s="559"/>
      <c r="E477" s="557"/>
      <c r="F477" s="557"/>
      <c r="G477" s="557"/>
      <c r="H477" s="558"/>
    </row>
    <row r="478" spans="1:8" ht="15.75" x14ac:dyDescent="0.25">
      <c r="A478" s="554" t="str">
        <f t="shared" si="7"/>
        <v>11DBh</v>
      </c>
      <c r="B478" s="555">
        <v>476</v>
      </c>
      <c r="C478" s="806"/>
      <c r="D478" s="559"/>
      <c r="E478" s="557"/>
      <c r="F478" s="557"/>
      <c r="G478" s="557"/>
      <c r="H478" s="558"/>
    </row>
    <row r="479" spans="1:8" ht="15.75" x14ac:dyDescent="0.25">
      <c r="A479" s="554" t="str">
        <f t="shared" si="7"/>
        <v>11DCh</v>
      </c>
      <c r="B479" s="555">
        <v>477</v>
      </c>
      <c r="C479" s="806"/>
      <c r="D479" s="559"/>
      <c r="E479" s="557"/>
      <c r="F479" s="557"/>
      <c r="G479" s="557"/>
      <c r="H479" s="558"/>
    </row>
    <row r="480" spans="1:8" ht="15.75" x14ac:dyDescent="0.25">
      <c r="A480" s="554" t="str">
        <f t="shared" si="7"/>
        <v>11DDh</v>
      </c>
      <c r="B480" s="555">
        <v>478</v>
      </c>
      <c r="C480" s="806"/>
      <c r="D480" s="559"/>
      <c r="E480" s="557"/>
      <c r="F480" s="557"/>
      <c r="G480" s="557"/>
      <c r="H480" s="557"/>
    </row>
    <row r="481" spans="1:8" ht="15.75" x14ac:dyDescent="0.25">
      <c r="A481" s="554" t="str">
        <f t="shared" si="7"/>
        <v>11DEh</v>
      </c>
      <c r="B481" s="555">
        <v>479</v>
      </c>
      <c r="C481" s="806"/>
      <c r="D481" s="559"/>
      <c r="E481" s="557"/>
      <c r="F481" s="557"/>
      <c r="G481" s="557"/>
      <c r="H481" s="557"/>
    </row>
    <row r="482" spans="1:8" ht="15.75" x14ac:dyDescent="0.25">
      <c r="A482" s="554" t="str">
        <f t="shared" si="7"/>
        <v>11DFh</v>
      </c>
      <c r="B482" s="555">
        <v>480</v>
      </c>
      <c r="C482" s="806"/>
      <c r="D482" s="559"/>
      <c r="E482" s="557"/>
      <c r="F482" s="557"/>
      <c r="G482" s="557"/>
      <c r="H482" s="558"/>
    </row>
    <row r="483" spans="1:8" ht="15.75" x14ac:dyDescent="0.25">
      <c r="A483" s="554" t="str">
        <f t="shared" si="7"/>
        <v>11E0h</v>
      </c>
      <c r="B483" s="555">
        <v>481</v>
      </c>
      <c r="C483" s="806"/>
      <c r="D483" s="559"/>
      <c r="E483" s="557"/>
      <c r="F483" s="557"/>
      <c r="G483" s="557"/>
      <c r="H483" s="558"/>
    </row>
    <row r="484" spans="1:8" ht="15.75" x14ac:dyDescent="0.25">
      <c r="A484" s="554" t="str">
        <f t="shared" si="7"/>
        <v>11E1h</v>
      </c>
      <c r="B484" s="555">
        <v>482</v>
      </c>
      <c r="C484" s="806"/>
      <c r="D484" s="559"/>
      <c r="E484" s="557"/>
      <c r="F484" s="557"/>
      <c r="G484" s="557"/>
      <c r="H484" s="558"/>
    </row>
    <row r="485" spans="1:8" ht="15.75" x14ac:dyDescent="0.25">
      <c r="A485" s="554" t="str">
        <f t="shared" si="7"/>
        <v>11E2h</v>
      </c>
      <c r="B485" s="555">
        <v>483</v>
      </c>
      <c r="C485" s="806"/>
      <c r="D485" s="559"/>
      <c r="E485" s="557"/>
      <c r="F485" s="557"/>
      <c r="G485" s="557"/>
      <c r="H485" s="558"/>
    </row>
    <row r="486" spans="1:8" ht="15.75" x14ac:dyDescent="0.25">
      <c r="A486" s="554" t="str">
        <f t="shared" si="7"/>
        <v>11E3h</v>
      </c>
      <c r="B486" s="555">
        <v>484</v>
      </c>
      <c r="C486" s="827"/>
      <c r="D486" s="559"/>
      <c r="E486" s="557"/>
      <c r="F486" s="557"/>
      <c r="G486" s="557"/>
      <c r="H486" s="558"/>
    </row>
    <row r="487" spans="1:8" ht="15.75" x14ac:dyDescent="0.25">
      <c r="A487" s="554" t="str">
        <f t="shared" si="7"/>
        <v>11E4h</v>
      </c>
      <c r="B487" s="555">
        <v>485</v>
      </c>
      <c r="C487" s="827"/>
      <c r="D487" s="559"/>
      <c r="E487" s="557"/>
      <c r="F487" s="557"/>
      <c r="G487" s="557"/>
      <c r="H487" s="558"/>
    </row>
    <row r="488" spans="1:8" ht="15.75" x14ac:dyDescent="0.25">
      <c r="A488" s="554" t="str">
        <f t="shared" si="7"/>
        <v>11E5h</v>
      </c>
      <c r="B488" s="555">
        <v>486</v>
      </c>
      <c r="C488" s="806"/>
      <c r="D488" s="559"/>
      <c r="E488" s="557"/>
      <c r="F488" s="557"/>
      <c r="G488" s="202"/>
      <c r="H488" s="558"/>
    </row>
    <row r="489" spans="1:8" ht="15.75" x14ac:dyDescent="0.25">
      <c r="A489" s="554" t="str">
        <f t="shared" si="7"/>
        <v>11E6h</v>
      </c>
      <c r="B489" s="555">
        <v>487</v>
      </c>
      <c r="C489" s="806"/>
      <c r="D489" s="559"/>
      <c r="E489" s="557"/>
      <c r="F489" s="557"/>
      <c r="G489" s="202"/>
      <c r="H489" s="558"/>
    </row>
    <row r="490" spans="1:8" ht="15.75" x14ac:dyDescent="0.25">
      <c r="A490" s="554" t="str">
        <f t="shared" si="7"/>
        <v>11E7h</v>
      </c>
      <c r="B490" s="555">
        <v>488</v>
      </c>
      <c r="C490" s="806"/>
      <c r="D490" s="559"/>
      <c r="E490" s="557"/>
      <c r="F490" s="557"/>
      <c r="G490" s="557"/>
      <c r="H490" s="558"/>
    </row>
    <row r="491" spans="1:8" ht="15.75" x14ac:dyDescent="0.25">
      <c r="A491" s="554" t="str">
        <f t="shared" si="7"/>
        <v>11E8h</v>
      </c>
      <c r="B491" s="555">
        <v>489</v>
      </c>
      <c r="C491" s="806"/>
      <c r="D491" s="559"/>
      <c r="E491" s="557"/>
      <c r="F491" s="557"/>
      <c r="G491" s="557"/>
      <c r="H491" s="557"/>
    </row>
    <row r="492" spans="1:8" ht="15.75" x14ac:dyDescent="0.25">
      <c r="A492" s="554" t="str">
        <f t="shared" si="7"/>
        <v>11E9h</v>
      </c>
      <c r="B492" s="555">
        <v>490</v>
      </c>
      <c r="C492" s="806"/>
      <c r="D492" s="559"/>
      <c r="E492" s="557"/>
      <c r="F492" s="557"/>
      <c r="G492" s="557"/>
      <c r="H492" s="557"/>
    </row>
    <row r="493" spans="1:8" ht="15.75" x14ac:dyDescent="0.25">
      <c r="A493" s="554" t="str">
        <f t="shared" si="7"/>
        <v>11EAh</v>
      </c>
      <c r="B493" s="555">
        <v>491</v>
      </c>
      <c r="C493" s="827"/>
      <c r="D493" s="559"/>
      <c r="E493" s="557"/>
      <c r="F493" s="557"/>
      <c r="G493" s="557"/>
      <c r="H493" s="558"/>
    </row>
    <row r="494" spans="1:8" ht="15.75" x14ac:dyDescent="0.25">
      <c r="A494" s="554" t="str">
        <f t="shared" si="7"/>
        <v>11EBh</v>
      </c>
      <c r="B494" s="555">
        <v>492</v>
      </c>
      <c r="C494" s="827"/>
      <c r="D494" s="559"/>
      <c r="E494" s="557"/>
      <c r="F494" s="557"/>
      <c r="G494" s="557"/>
      <c r="H494" s="558"/>
    </row>
    <row r="495" spans="1:8" ht="15.75" x14ac:dyDescent="0.25">
      <c r="A495" s="554" t="str">
        <f t="shared" si="7"/>
        <v>11ECh</v>
      </c>
      <c r="B495" s="555">
        <v>493</v>
      </c>
      <c r="C495" s="827"/>
      <c r="D495" s="559"/>
      <c r="E495" s="557"/>
      <c r="F495" s="557"/>
      <c r="G495" s="557"/>
      <c r="H495" s="558"/>
    </row>
    <row r="496" spans="1:8" ht="15.75" x14ac:dyDescent="0.25">
      <c r="A496" s="554" t="str">
        <f t="shared" si="7"/>
        <v>11EDh</v>
      </c>
      <c r="B496" s="555">
        <v>494</v>
      </c>
      <c r="C496" s="806"/>
      <c r="D496" s="559"/>
      <c r="E496" s="557"/>
      <c r="F496" s="557"/>
      <c r="G496" s="557"/>
      <c r="H496" s="558"/>
    </row>
    <row r="497" spans="1:11" ht="15.75" x14ac:dyDescent="0.25">
      <c r="A497" s="554" t="str">
        <f t="shared" si="7"/>
        <v>11EEh</v>
      </c>
      <c r="B497" s="555">
        <v>495</v>
      </c>
      <c r="C497" s="806"/>
      <c r="D497" s="559"/>
      <c r="E497" s="557"/>
      <c r="F497" s="557"/>
      <c r="G497" s="557"/>
      <c r="H497" s="558"/>
    </row>
    <row r="498" spans="1:11" ht="15.75" x14ac:dyDescent="0.25">
      <c r="A498" s="554" t="str">
        <f t="shared" si="7"/>
        <v>11EFh</v>
      </c>
      <c r="B498" s="555">
        <v>496</v>
      </c>
      <c r="C498" s="806"/>
      <c r="D498" s="559"/>
      <c r="E498" s="557"/>
      <c r="F498" s="557"/>
      <c r="G498" s="557"/>
      <c r="H498" s="557"/>
    </row>
    <row r="499" spans="1:11" ht="15.75" x14ac:dyDescent="0.25">
      <c r="A499" s="554" t="str">
        <f t="shared" si="7"/>
        <v>11F0h</v>
      </c>
      <c r="B499" s="555">
        <v>497</v>
      </c>
      <c r="C499" s="806"/>
      <c r="D499" s="559"/>
      <c r="E499" s="557"/>
      <c r="F499" s="557"/>
      <c r="G499" s="557"/>
      <c r="H499" s="557"/>
    </row>
    <row r="500" spans="1:11" ht="15.75" x14ac:dyDescent="0.25">
      <c r="A500" s="554" t="str">
        <f t="shared" si="7"/>
        <v>11F1h</v>
      </c>
      <c r="B500" s="555">
        <v>498</v>
      </c>
      <c r="C500" s="806"/>
      <c r="D500" s="559"/>
      <c r="E500" s="557"/>
      <c r="F500" s="557"/>
      <c r="G500" s="557"/>
      <c r="H500" s="558"/>
    </row>
    <row r="501" spans="1:11" ht="15.75" x14ac:dyDescent="0.25">
      <c r="A501" s="554" t="str">
        <f t="shared" si="7"/>
        <v>11F2h</v>
      </c>
      <c r="B501" s="555">
        <v>499</v>
      </c>
      <c r="C501" s="806"/>
      <c r="D501" s="559"/>
      <c r="E501" s="557"/>
      <c r="F501" s="557"/>
      <c r="G501" s="557"/>
      <c r="H501" s="558"/>
    </row>
    <row r="502" spans="1:11" ht="15.75" x14ac:dyDescent="0.25">
      <c r="A502" s="554" t="str">
        <f t="shared" si="7"/>
        <v>11F3h</v>
      </c>
      <c r="B502" s="555">
        <v>500</v>
      </c>
      <c r="C502" s="806"/>
      <c r="D502" s="559"/>
      <c r="E502" s="557"/>
      <c r="F502" s="557"/>
      <c r="G502" s="557"/>
      <c r="H502" s="558"/>
    </row>
    <row r="503" spans="1:11" ht="15.75" x14ac:dyDescent="0.25">
      <c r="A503" s="554" t="str">
        <f t="shared" si="7"/>
        <v>11F4h</v>
      </c>
      <c r="B503" s="555">
        <v>501</v>
      </c>
      <c r="C503" s="806"/>
      <c r="D503" s="559"/>
      <c r="E503" s="557"/>
      <c r="F503" s="557"/>
      <c r="G503" s="557"/>
      <c r="H503" s="557"/>
    </row>
    <row r="504" spans="1:11" ht="15.75" x14ac:dyDescent="0.25">
      <c r="A504" s="554" t="str">
        <f t="shared" si="7"/>
        <v>11F5h</v>
      </c>
      <c r="B504" s="555">
        <v>502</v>
      </c>
      <c r="C504" s="827"/>
      <c r="D504" s="559"/>
      <c r="E504" s="557"/>
      <c r="F504" s="557"/>
      <c r="G504" s="557"/>
      <c r="H504" s="557"/>
    </row>
    <row r="505" spans="1:11" ht="15.75" x14ac:dyDescent="0.25">
      <c r="A505" s="554" t="str">
        <f t="shared" si="7"/>
        <v>11F6h</v>
      </c>
      <c r="B505" s="555">
        <v>503</v>
      </c>
      <c r="C505" s="827"/>
      <c r="D505" s="559"/>
      <c r="E505" s="557"/>
      <c r="F505" s="557"/>
      <c r="G505" s="557"/>
      <c r="H505" s="557"/>
    </row>
    <row r="506" spans="1:11" ht="15.75" x14ac:dyDescent="0.25">
      <c r="A506" s="554" t="str">
        <f t="shared" si="7"/>
        <v>11F7h</v>
      </c>
      <c r="B506" s="555">
        <v>504</v>
      </c>
      <c r="C506" s="806"/>
      <c r="D506" s="559"/>
      <c r="E506" s="557"/>
      <c r="F506" s="557"/>
      <c r="G506" s="202"/>
      <c r="H506" s="557"/>
    </row>
    <row r="507" spans="1:11" ht="15.75" x14ac:dyDescent="0.25">
      <c r="A507" s="554" t="str">
        <f t="shared" si="7"/>
        <v>11F8h</v>
      </c>
      <c r="B507" s="555">
        <v>505</v>
      </c>
      <c r="C507" s="806"/>
      <c r="D507" s="559"/>
      <c r="E507" s="557"/>
      <c r="F507" s="557"/>
      <c r="G507" s="202"/>
      <c r="H507" s="557"/>
    </row>
    <row r="508" spans="1:11" ht="15.75" x14ac:dyDescent="0.25">
      <c r="A508" s="554" t="str">
        <f t="shared" si="7"/>
        <v>11F9h</v>
      </c>
      <c r="B508" s="555">
        <v>506</v>
      </c>
      <c r="C508" s="806"/>
      <c r="D508" s="559"/>
      <c r="E508" s="557"/>
      <c r="F508" s="557"/>
      <c r="G508" s="557"/>
      <c r="H508" s="557"/>
    </row>
    <row r="509" spans="1:11" ht="15.75" x14ac:dyDescent="0.25">
      <c r="A509" s="554" t="str">
        <f t="shared" si="7"/>
        <v>11FAh</v>
      </c>
      <c r="B509" s="555">
        <v>507</v>
      </c>
      <c r="C509" s="806"/>
      <c r="D509" s="559"/>
      <c r="E509" s="557"/>
      <c r="F509" s="557"/>
      <c r="G509" s="557"/>
      <c r="H509" s="557"/>
    </row>
    <row r="510" spans="1:11" ht="15.75" x14ac:dyDescent="0.25">
      <c r="A510" s="554" t="str">
        <f t="shared" si="7"/>
        <v>11FBh</v>
      </c>
      <c r="B510" s="555">
        <v>508</v>
      </c>
      <c r="C510" s="806"/>
      <c r="D510" s="559"/>
      <c r="E510" s="557"/>
      <c r="F510" s="557"/>
      <c r="G510" s="557"/>
      <c r="H510" s="557"/>
    </row>
    <row r="511" spans="1:11" ht="15.75" x14ac:dyDescent="0.25">
      <c r="A511" s="554" t="str">
        <f t="shared" si="7"/>
        <v>11FCh</v>
      </c>
      <c r="B511" s="555">
        <v>509</v>
      </c>
      <c r="C511" s="827"/>
      <c r="D511" s="559"/>
      <c r="E511" s="557"/>
      <c r="F511" s="557"/>
      <c r="G511" s="557"/>
      <c r="H511" s="557"/>
      <c r="J511" s="285"/>
      <c r="K511" s="285"/>
    </row>
    <row r="512" spans="1:11" ht="15.75" x14ac:dyDescent="0.25">
      <c r="A512" s="554" t="str">
        <f t="shared" si="7"/>
        <v>11FDh</v>
      </c>
      <c r="B512" s="555">
        <v>510</v>
      </c>
      <c r="C512" s="827"/>
      <c r="D512" s="559"/>
      <c r="E512" s="557"/>
      <c r="F512" s="557"/>
      <c r="G512" s="557"/>
      <c r="H512" s="557"/>
      <c r="I512" s="781"/>
      <c r="J512" s="285"/>
      <c r="K512" s="285"/>
    </row>
    <row r="513" spans="1:11" ht="15.75" x14ac:dyDescent="0.25">
      <c r="A513" s="554" t="str">
        <f t="shared" si="7"/>
        <v>11FEh</v>
      </c>
      <c r="B513" s="555">
        <v>511</v>
      </c>
      <c r="C513" s="827"/>
      <c r="D513" s="559"/>
      <c r="E513" s="557"/>
      <c r="F513" s="557"/>
      <c r="G513" s="557"/>
      <c r="H513" s="557"/>
      <c r="J513" s="285"/>
      <c r="K513" s="285"/>
    </row>
    <row r="514" spans="1:11" ht="15.75" x14ac:dyDescent="0.25">
      <c r="A514" s="554" t="str">
        <f t="shared" si="7"/>
        <v>11FFh</v>
      </c>
      <c r="B514" s="555">
        <v>512</v>
      </c>
      <c r="C514" s="806"/>
      <c r="D514" s="559"/>
      <c r="E514" s="557"/>
      <c r="F514" s="557"/>
      <c r="G514" s="557"/>
      <c r="H514" s="557"/>
      <c r="J514" s="285"/>
      <c r="K514" s="285"/>
    </row>
    <row r="515" spans="1:11" ht="15.75" x14ac:dyDescent="0.25">
      <c r="A515" s="554" t="str">
        <f t="shared" si="7"/>
        <v>1200h</v>
      </c>
      <c r="B515" s="555">
        <v>513</v>
      </c>
      <c r="C515" s="806"/>
      <c r="D515" s="559"/>
      <c r="E515" s="557"/>
      <c r="F515" s="557"/>
      <c r="G515" s="557"/>
      <c r="H515" s="557"/>
      <c r="J515" s="285"/>
      <c r="K515" s="285"/>
    </row>
    <row r="516" spans="1:11" ht="15.75" x14ac:dyDescent="0.25">
      <c r="A516" s="554" t="str">
        <f t="shared" ref="A516:A579" si="8">(DEC2HEX(B516 + 4095)) &amp; "h"</f>
        <v>1201h</v>
      </c>
      <c r="B516" s="555">
        <v>514</v>
      </c>
      <c r="C516" s="806"/>
      <c r="D516" s="559"/>
      <c r="E516" s="557"/>
      <c r="F516" s="557"/>
      <c r="G516" s="557"/>
      <c r="H516" s="557"/>
      <c r="J516" s="285"/>
      <c r="K516" s="285"/>
    </row>
    <row r="517" spans="1:11" ht="15.75" x14ac:dyDescent="0.25">
      <c r="A517" s="554" t="str">
        <f t="shared" si="8"/>
        <v>1202h</v>
      </c>
      <c r="B517" s="555">
        <v>515</v>
      </c>
      <c r="C517" s="806"/>
      <c r="D517" s="559"/>
      <c r="E517" s="557"/>
      <c r="F517" s="557"/>
      <c r="G517" s="557"/>
      <c r="H517" s="557"/>
      <c r="J517" s="285"/>
      <c r="K517" s="285"/>
    </row>
    <row r="518" spans="1:11" ht="15.75" x14ac:dyDescent="0.25">
      <c r="A518" s="554" t="str">
        <f t="shared" si="8"/>
        <v>1203h</v>
      </c>
      <c r="B518" s="555">
        <v>516</v>
      </c>
      <c r="C518" s="806"/>
      <c r="D518" s="559"/>
      <c r="E518" s="557"/>
      <c r="F518" s="557"/>
      <c r="G518" s="557"/>
      <c r="H518" s="558"/>
    </row>
    <row r="519" spans="1:11" ht="15.75" x14ac:dyDescent="0.25">
      <c r="A519" s="554" t="str">
        <f t="shared" si="8"/>
        <v>1204h</v>
      </c>
      <c r="B519" s="555">
        <v>517</v>
      </c>
      <c r="C519" s="806"/>
      <c r="D519" s="559"/>
      <c r="E519" s="557"/>
      <c r="F519" s="557"/>
      <c r="G519" s="557"/>
      <c r="H519" s="558"/>
    </row>
    <row r="520" spans="1:11" ht="15.75" x14ac:dyDescent="0.25">
      <c r="A520" s="554" t="str">
        <f t="shared" si="8"/>
        <v>1205h</v>
      </c>
      <c r="B520" s="555">
        <v>518</v>
      </c>
      <c r="C520" s="806"/>
      <c r="D520" s="559"/>
      <c r="E520" s="557"/>
      <c r="F520" s="557"/>
      <c r="G520" s="557"/>
      <c r="H520" s="558"/>
    </row>
    <row r="521" spans="1:11" ht="15.75" x14ac:dyDescent="0.25">
      <c r="A521" s="554" t="str">
        <f t="shared" si="8"/>
        <v>1206h</v>
      </c>
      <c r="B521" s="555">
        <v>519</v>
      </c>
      <c r="C521" s="806"/>
      <c r="D521" s="559"/>
      <c r="E521" s="557"/>
      <c r="F521" s="557"/>
      <c r="G521" s="557"/>
      <c r="H521" s="558"/>
    </row>
    <row r="522" spans="1:11" ht="15.75" x14ac:dyDescent="0.25">
      <c r="A522" s="554" t="str">
        <f t="shared" si="8"/>
        <v>1207h</v>
      </c>
      <c r="B522" s="555">
        <v>520</v>
      </c>
      <c r="C522" s="827"/>
      <c r="D522" s="559"/>
      <c r="E522" s="557"/>
      <c r="F522" s="557"/>
      <c r="G522" s="557"/>
      <c r="H522" s="558"/>
    </row>
    <row r="523" spans="1:11" ht="15.75" x14ac:dyDescent="0.25">
      <c r="A523" s="554" t="str">
        <f t="shared" si="8"/>
        <v>1208h</v>
      </c>
      <c r="B523" s="555">
        <v>521</v>
      </c>
      <c r="C523" s="827"/>
      <c r="D523" s="559"/>
      <c r="E523" s="557"/>
      <c r="F523" s="557"/>
      <c r="G523" s="557"/>
      <c r="H523" s="558"/>
    </row>
    <row r="524" spans="1:11" ht="15.75" x14ac:dyDescent="0.25">
      <c r="A524" s="554" t="str">
        <f t="shared" si="8"/>
        <v>1209h</v>
      </c>
      <c r="B524" s="555">
        <v>522</v>
      </c>
      <c r="C524" s="806"/>
      <c r="D524" s="559"/>
      <c r="E524" s="557"/>
      <c r="F524" s="557"/>
      <c r="G524" s="202"/>
      <c r="H524" s="558"/>
    </row>
    <row r="525" spans="1:11" ht="15.75" x14ac:dyDescent="0.25">
      <c r="A525" s="554" t="str">
        <f t="shared" si="8"/>
        <v>120Ah</v>
      </c>
      <c r="B525" s="555">
        <v>523</v>
      </c>
      <c r="C525" s="806"/>
      <c r="D525" s="559"/>
      <c r="E525" s="557"/>
      <c r="F525" s="557"/>
      <c r="G525" s="202"/>
      <c r="H525" s="558"/>
    </row>
    <row r="526" spans="1:11" ht="15.75" x14ac:dyDescent="0.25">
      <c r="A526" s="554" t="str">
        <f t="shared" si="8"/>
        <v>120Bh</v>
      </c>
      <c r="B526" s="555">
        <v>524</v>
      </c>
      <c r="C526" s="806"/>
      <c r="D526" s="559"/>
      <c r="E526" s="557"/>
      <c r="F526" s="557"/>
      <c r="G526" s="557"/>
      <c r="H526" s="558"/>
    </row>
    <row r="527" spans="1:11" ht="15.75" x14ac:dyDescent="0.25">
      <c r="A527" s="554" t="str">
        <f t="shared" si="8"/>
        <v>120Ch</v>
      </c>
      <c r="B527" s="555">
        <v>525</v>
      </c>
      <c r="C527" s="806"/>
      <c r="D527" s="559"/>
      <c r="E527" s="557"/>
      <c r="F527" s="557"/>
      <c r="G527" s="557"/>
      <c r="H527" s="557"/>
    </row>
    <row r="528" spans="1:11" ht="15.75" x14ac:dyDescent="0.25">
      <c r="A528" s="554" t="str">
        <f t="shared" si="8"/>
        <v>120Dh</v>
      </c>
      <c r="B528" s="555">
        <v>526</v>
      </c>
      <c r="C528" s="806"/>
      <c r="D528" s="559"/>
      <c r="E528" s="557"/>
      <c r="F528" s="557"/>
      <c r="G528" s="557"/>
      <c r="H528" s="557"/>
    </row>
    <row r="529" spans="1:8" ht="15.75" x14ac:dyDescent="0.25">
      <c r="A529" s="554" t="str">
        <f t="shared" si="8"/>
        <v>120Eh</v>
      </c>
      <c r="B529" s="555">
        <v>527</v>
      </c>
      <c r="C529" s="827"/>
      <c r="D529" s="559"/>
      <c r="E529" s="557"/>
      <c r="F529" s="557"/>
      <c r="G529" s="557"/>
      <c r="H529" s="558"/>
    </row>
    <row r="530" spans="1:8" ht="15.75" x14ac:dyDescent="0.25">
      <c r="A530" s="554" t="str">
        <f t="shared" si="8"/>
        <v>120Fh</v>
      </c>
      <c r="B530" s="555">
        <v>528</v>
      </c>
      <c r="C530" s="827"/>
      <c r="D530" s="559"/>
      <c r="E530" s="557"/>
      <c r="F530" s="557"/>
      <c r="G530" s="557"/>
      <c r="H530" s="558"/>
    </row>
    <row r="531" spans="1:8" ht="15.75" x14ac:dyDescent="0.25">
      <c r="A531" s="554" t="str">
        <f t="shared" si="8"/>
        <v>1210h</v>
      </c>
      <c r="B531" s="555">
        <v>529</v>
      </c>
      <c r="C531" s="827"/>
      <c r="D531" s="559"/>
      <c r="E531" s="557"/>
      <c r="F531" s="557"/>
      <c r="G531" s="557"/>
      <c r="H531" s="558"/>
    </row>
    <row r="532" spans="1:8" ht="15.75" x14ac:dyDescent="0.25">
      <c r="A532" s="554" t="str">
        <f t="shared" si="8"/>
        <v>1211h</v>
      </c>
      <c r="B532" s="555">
        <v>530</v>
      </c>
      <c r="C532" s="806"/>
      <c r="D532" s="559"/>
      <c r="E532" s="557"/>
      <c r="F532" s="557"/>
      <c r="G532" s="557"/>
      <c r="H532" s="558"/>
    </row>
    <row r="533" spans="1:8" ht="15.75" x14ac:dyDescent="0.25">
      <c r="A533" s="554" t="str">
        <f t="shared" si="8"/>
        <v>1212h</v>
      </c>
      <c r="B533" s="555">
        <v>531</v>
      </c>
      <c r="C533" s="806"/>
      <c r="D533" s="559"/>
      <c r="E533" s="557"/>
      <c r="F533" s="557"/>
      <c r="G533" s="557"/>
      <c r="H533" s="558"/>
    </row>
    <row r="534" spans="1:8" ht="15.75" x14ac:dyDescent="0.25">
      <c r="A534" s="554" t="str">
        <f t="shared" si="8"/>
        <v>1213h</v>
      </c>
      <c r="B534" s="555">
        <v>532</v>
      </c>
      <c r="C534" s="806"/>
      <c r="D534" s="559"/>
      <c r="E534" s="557"/>
      <c r="F534" s="557"/>
      <c r="G534" s="557"/>
      <c r="H534" s="557"/>
    </row>
    <row r="535" spans="1:8" ht="15.75" x14ac:dyDescent="0.25">
      <c r="A535" s="554" t="str">
        <f t="shared" si="8"/>
        <v>1214h</v>
      </c>
      <c r="B535" s="555">
        <v>533</v>
      </c>
      <c r="C535" s="806"/>
      <c r="D535" s="559"/>
      <c r="E535" s="557"/>
      <c r="F535" s="557"/>
      <c r="G535" s="557"/>
      <c r="H535" s="557"/>
    </row>
    <row r="536" spans="1:8" ht="15.75" x14ac:dyDescent="0.25">
      <c r="A536" s="554" t="str">
        <f t="shared" si="8"/>
        <v>1215h</v>
      </c>
      <c r="B536" s="555">
        <v>534</v>
      </c>
      <c r="C536" s="806"/>
      <c r="D536" s="559"/>
      <c r="E536" s="557"/>
      <c r="F536" s="557"/>
      <c r="G536" s="557"/>
      <c r="H536" s="558"/>
    </row>
    <row r="537" spans="1:8" ht="15.75" x14ac:dyDescent="0.25">
      <c r="A537" s="554" t="str">
        <f t="shared" si="8"/>
        <v>1216h</v>
      </c>
      <c r="B537" s="555">
        <v>535</v>
      </c>
      <c r="C537" s="806"/>
      <c r="D537" s="559"/>
      <c r="E537" s="557"/>
      <c r="F537" s="557"/>
      <c r="G537" s="557"/>
      <c r="H537" s="558"/>
    </row>
    <row r="538" spans="1:8" ht="15.75" x14ac:dyDescent="0.25">
      <c r="A538" s="554" t="str">
        <f t="shared" si="8"/>
        <v>1217h</v>
      </c>
      <c r="B538" s="555">
        <v>536</v>
      </c>
      <c r="C538" s="806"/>
      <c r="D538" s="559"/>
      <c r="E538" s="557"/>
      <c r="F538" s="557"/>
      <c r="G538" s="557"/>
      <c r="H538" s="558"/>
    </row>
    <row r="539" spans="1:8" ht="15.75" x14ac:dyDescent="0.25">
      <c r="A539" s="554" t="str">
        <f t="shared" si="8"/>
        <v>1218h</v>
      </c>
      <c r="B539" s="555">
        <v>537</v>
      </c>
      <c r="C539" s="806"/>
      <c r="D539" s="559"/>
      <c r="E539" s="557"/>
      <c r="F539" s="557"/>
      <c r="G539" s="557"/>
      <c r="H539" s="558"/>
    </row>
    <row r="540" spans="1:8" ht="15.75" x14ac:dyDescent="0.25">
      <c r="A540" s="554" t="str">
        <f t="shared" si="8"/>
        <v>1219h</v>
      </c>
      <c r="B540" s="555">
        <v>538</v>
      </c>
      <c r="C540" s="827"/>
      <c r="D540" s="559"/>
      <c r="E540" s="557"/>
      <c r="F540" s="557"/>
      <c r="G540" s="557"/>
      <c r="H540" s="558"/>
    </row>
    <row r="541" spans="1:8" ht="15.75" x14ac:dyDescent="0.25">
      <c r="A541" s="554" t="str">
        <f t="shared" si="8"/>
        <v>121Ah</v>
      </c>
      <c r="B541" s="555">
        <v>539</v>
      </c>
      <c r="C541" s="827"/>
      <c r="D541" s="559"/>
      <c r="E541" s="557"/>
      <c r="F541" s="557"/>
      <c r="G541" s="557"/>
      <c r="H541" s="558"/>
    </row>
    <row r="542" spans="1:8" ht="15.75" x14ac:dyDescent="0.25">
      <c r="A542" s="554" t="str">
        <f t="shared" si="8"/>
        <v>121Bh</v>
      </c>
      <c r="B542" s="555">
        <v>540</v>
      </c>
      <c r="C542" s="806"/>
      <c r="D542" s="559"/>
      <c r="E542" s="557"/>
      <c r="F542" s="557"/>
      <c r="G542" s="202"/>
      <c r="H542" s="558"/>
    </row>
    <row r="543" spans="1:8" ht="15.75" x14ac:dyDescent="0.25">
      <c r="A543" s="554" t="str">
        <f t="shared" si="8"/>
        <v>121Ch</v>
      </c>
      <c r="B543" s="555">
        <v>541</v>
      </c>
      <c r="C543" s="806"/>
      <c r="D543" s="559"/>
      <c r="E543" s="557"/>
      <c r="F543" s="557"/>
      <c r="G543" s="202"/>
      <c r="H543" s="558"/>
    </row>
    <row r="544" spans="1:8" ht="15.75" x14ac:dyDescent="0.25">
      <c r="A544" s="554" t="str">
        <f t="shared" si="8"/>
        <v>121Dh</v>
      </c>
      <c r="B544" s="555">
        <v>542</v>
      </c>
      <c r="C544" s="806"/>
      <c r="D544" s="559"/>
      <c r="E544" s="557"/>
      <c r="F544" s="557"/>
      <c r="G544" s="557"/>
      <c r="H544" s="558"/>
    </row>
    <row r="545" spans="1:8" ht="15.75" x14ac:dyDescent="0.25">
      <c r="A545" s="554" t="str">
        <f t="shared" si="8"/>
        <v>121Eh</v>
      </c>
      <c r="B545" s="555">
        <v>543</v>
      </c>
      <c r="C545" s="806"/>
      <c r="D545" s="559"/>
      <c r="E545" s="557"/>
      <c r="F545" s="557"/>
      <c r="G545" s="557"/>
      <c r="H545" s="557"/>
    </row>
    <row r="546" spans="1:8" ht="15.75" x14ac:dyDescent="0.25">
      <c r="A546" s="554" t="str">
        <f t="shared" si="8"/>
        <v>121Fh</v>
      </c>
      <c r="B546" s="555">
        <v>544</v>
      </c>
      <c r="C546" s="806"/>
      <c r="D546" s="559"/>
      <c r="E546" s="557"/>
      <c r="F546" s="557"/>
      <c r="G546" s="557"/>
      <c r="H546" s="557"/>
    </row>
    <row r="547" spans="1:8" ht="15.75" x14ac:dyDescent="0.25">
      <c r="A547" s="554" t="str">
        <f t="shared" si="8"/>
        <v>1220h</v>
      </c>
      <c r="B547" s="555">
        <v>545</v>
      </c>
      <c r="C547" s="827"/>
      <c r="D547" s="559"/>
      <c r="E547" s="557"/>
      <c r="F547" s="557"/>
      <c r="G547" s="557"/>
      <c r="H547" s="558"/>
    </row>
    <row r="548" spans="1:8" ht="15.75" x14ac:dyDescent="0.25">
      <c r="A548" s="554" t="str">
        <f t="shared" si="8"/>
        <v>1221h</v>
      </c>
      <c r="B548" s="555">
        <v>546</v>
      </c>
      <c r="C548" s="827"/>
      <c r="D548" s="559"/>
      <c r="E548" s="557"/>
      <c r="F548" s="557"/>
      <c r="G548" s="557"/>
      <c r="H548" s="558"/>
    </row>
    <row r="549" spans="1:8" ht="15.75" x14ac:dyDescent="0.25">
      <c r="A549" s="554" t="str">
        <f t="shared" si="8"/>
        <v>1222h</v>
      </c>
      <c r="B549" s="555">
        <v>547</v>
      </c>
      <c r="C549" s="827"/>
      <c r="D549" s="559"/>
      <c r="E549" s="557"/>
      <c r="F549" s="557"/>
      <c r="G549" s="557"/>
      <c r="H549" s="558"/>
    </row>
    <row r="550" spans="1:8" ht="15.75" x14ac:dyDescent="0.25">
      <c r="A550" s="554" t="str">
        <f t="shared" si="8"/>
        <v>1223h</v>
      </c>
      <c r="B550" s="555">
        <v>548</v>
      </c>
      <c r="C550" s="806"/>
      <c r="D550" s="559"/>
      <c r="E550" s="557"/>
      <c r="F550" s="557"/>
      <c r="G550" s="557"/>
      <c r="H550" s="558"/>
    </row>
    <row r="551" spans="1:8" ht="15.75" x14ac:dyDescent="0.25">
      <c r="A551" s="554" t="str">
        <f t="shared" si="8"/>
        <v>1224h</v>
      </c>
      <c r="B551" s="555">
        <v>549</v>
      </c>
      <c r="C551" s="806"/>
      <c r="D551" s="559"/>
      <c r="E551" s="557"/>
      <c r="F551" s="557"/>
      <c r="G551" s="557"/>
      <c r="H551" s="558"/>
    </row>
    <row r="552" spans="1:8" ht="15.75" x14ac:dyDescent="0.25">
      <c r="A552" s="554" t="str">
        <f t="shared" si="8"/>
        <v>1225h</v>
      </c>
      <c r="B552" s="555">
        <v>550</v>
      </c>
      <c r="C552" s="806"/>
      <c r="D552" s="559"/>
      <c r="E552" s="557"/>
      <c r="F552" s="557"/>
      <c r="G552" s="557"/>
      <c r="H552" s="557"/>
    </row>
    <row r="553" spans="1:8" ht="15.75" x14ac:dyDescent="0.25">
      <c r="A553" s="554" t="str">
        <f t="shared" si="8"/>
        <v>1226h</v>
      </c>
      <c r="B553" s="555">
        <v>551</v>
      </c>
      <c r="C553" s="806"/>
      <c r="D553" s="559"/>
      <c r="E553" s="557"/>
      <c r="F553" s="557"/>
      <c r="G553" s="557"/>
      <c r="H553" s="557"/>
    </row>
    <row r="554" spans="1:8" ht="15.75" x14ac:dyDescent="0.25">
      <c r="A554" s="554" t="str">
        <f t="shared" si="8"/>
        <v>1227h</v>
      </c>
      <c r="B554" s="555">
        <v>552</v>
      </c>
      <c r="C554" s="806"/>
      <c r="D554" s="559"/>
      <c r="E554" s="557"/>
      <c r="F554" s="557"/>
      <c r="G554" s="557"/>
      <c r="H554" s="558"/>
    </row>
    <row r="555" spans="1:8" ht="15.75" x14ac:dyDescent="0.25">
      <c r="A555" s="554" t="str">
        <f t="shared" si="8"/>
        <v>1228h</v>
      </c>
      <c r="B555" s="555">
        <v>553</v>
      </c>
      <c r="C555" s="806"/>
      <c r="D555" s="559"/>
      <c r="E555" s="557"/>
      <c r="F555" s="557"/>
      <c r="G555" s="557"/>
      <c r="H555" s="558"/>
    </row>
    <row r="556" spans="1:8" ht="15.75" x14ac:dyDescent="0.25">
      <c r="A556" s="554" t="str">
        <f t="shared" si="8"/>
        <v>1229h</v>
      </c>
      <c r="B556" s="555">
        <v>554</v>
      </c>
      <c r="C556" s="806"/>
      <c r="D556" s="559"/>
      <c r="E556" s="557"/>
      <c r="F556" s="557"/>
      <c r="G556" s="557"/>
      <c r="H556" s="558"/>
    </row>
    <row r="557" spans="1:8" ht="15.75" x14ac:dyDescent="0.25">
      <c r="A557" s="554" t="str">
        <f t="shared" si="8"/>
        <v>122Ah</v>
      </c>
      <c r="B557" s="555">
        <v>555</v>
      </c>
      <c r="C557" s="806"/>
      <c r="D557" s="559"/>
      <c r="E557" s="557"/>
      <c r="F557" s="557"/>
      <c r="G557" s="557"/>
      <c r="H557" s="558"/>
    </row>
    <row r="558" spans="1:8" ht="15.75" x14ac:dyDescent="0.25">
      <c r="A558" s="554" t="str">
        <f t="shared" si="8"/>
        <v>122Bh</v>
      </c>
      <c r="B558" s="555">
        <v>556</v>
      </c>
      <c r="C558" s="827"/>
      <c r="D558" s="559"/>
      <c r="E558" s="557"/>
      <c r="F558" s="557"/>
      <c r="G558" s="557"/>
      <c r="H558" s="558"/>
    </row>
    <row r="559" spans="1:8" ht="15.75" x14ac:dyDescent="0.25">
      <c r="A559" s="554" t="str">
        <f t="shared" si="8"/>
        <v>122Ch</v>
      </c>
      <c r="B559" s="555">
        <v>557</v>
      </c>
      <c r="C559" s="827"/>
      <c r="D559" s="559"/>
      <c r="E559" s="557"/>
      <c r="F559" s="557"/>
      <c r="G559" s="557"/>
      <c r="H559" s="558"/>
    </row>
    <row r="560" spans="1:8" ht="15.75" x14ac:dyDescent="0.25">
      <c r="A560" s="554" t="str">
        <f t="shared" si="8"/>
        <v>122Dh</v>
      </c>
      <c r="B560" s="555">
        <v>558</v>
      </c>
      <c r="C560" s="806"/>
      <c r="D560" s="559"/>
      <c r="E560" s="557"/>
      <c r="F560" s="557"/>
      <c r="G560" s="202"/>
      <c r="H560" s="558"/>
    </row>
    <row r="561" spans="1:8" ht="15.75" x14ac:dyDescent="0.25">
      <c r="A561" s="554" t="str">
        <f t="shared" si="8"/>
        <v>122Eh</v>
      </c>
      <c r="B561" s="555">
        <v>559</v>
      </c>
      <c r="C561" s="806"/>
      <c r="D561" s="559"/>
      <c r="E561" s="557"/>
      <c r="F561" s="557"/>
      <c r="G561" s="202"/>
      <c r="H561" s="558"/>
    </row>
    <row r="562" spans="1:8" ht="15.75" x14ac:dyDescent="0.25">
      <c r="A562" s="554" t="str">
        <f t="shared" si="8"/>
        <v>122Fh</v>
      </c>
      <c r="B562" s="555">
        <v>560</v>
      </c>
      <c r="C562" s="806"/>
      <c r="D562" s="559"/>
      <c r="E562" s="557"/>
      <c r="F562" s="557"/>
      <c r="G562" s="557"/>
      <c r="H562" s="558"/>
    </row>
    <row r="563" spans="1:8" ht="15.75" x14ac:dyDescent="0.25">
      <c r="A563" s="554" t="str">
        <f t="shared" si="8"/>
        <v>1230h</v>
      </c>
      <c r="B563" s="555">
        <v>561</v>
      </c>
      <c r="C563" s="806"/>
      <c r="D563" s="559"/>
      <c r="E563" s="557"/>
      <c r="F563" s="557"/>
      <c r="G563" s="557"/>
      <c r="H563" s="557"/>
    </row>
    <row r="564" spans="1:8" ht="15.75" x14ac:dyDescent="0.25">
      <c r="A564" s="554" t="str">
        <f t="shared" si="8"/>
        <v>1231h</v>
      </c>
      <c r="B564" s="555">
        <v>562</v>
      </c>
      <c r="C564" s="806"/>
      <c r="D564" s="559"/>
      <c r="E564" s="557"/>
      <c r="F564" s="557"/>
      <c r="G564" s="557"/>
      <c r="H564" s="557"/>
    </row>
    <row r="565" spans="1:8" ht="15.75" x14ac:dyDescent="0.25">
      <c r="A565" s="554" t="str">
        <f t="shared" si="8"/>
        <v>1232h</v>
      </c>
      <c r="B565" s="555">
        <v>563</v>
      </c>
      <c r="C565" s="827"/>
      <c r="D565" s="559"/>
      <c r="E565" s="557"/>
      <c r="F565" s="557"/>
      <c r="G565" s="557"/>
      <c r="H565" s="558"/>
    </row>
    <row r="566" spans="1:8" ht="15.75" x14ac:dyDescent="0.25">
      <c r="A566" s="554" t="str">
        <f t="shared" si="8"/>
        <v>1233h</v>
      </c>
      <c r="B566" s="555">
        <v>564</v>
      </c>
      <c r="C566" s="827"/>
      <c r="D566" s="559"/>
      <c r="E566" s="557"/>
      <c r="F566" s="557"/>
      <c r="G566" s="557"/>
      <c r="H566" s="558"/>
    </row>
    <row r="567" spans="1:8" ht="15.75" x14ac:dyDescent="0.25">
      <c r="A567" s="554" t="str">
        <f t="shared" si="8"/>
        <v>1234h</v>
      </c>
      <c r="B567" s="555">
        <v>565</v>
      </c>
      <c r="C567" s="827"/>
      <c r="D567" s="559"/>
      <c r="E567" s="557"/>
      <c r="F567" s="557"/>
      <c r="G567" s="557"/>
      <c r="H567" s="558"/>
    </row>
    <row r="568" spans="1:8" ht="15.75" x14ac:dyDescent="0.25">
      <c r="A568" s="554" t="str">
        <f t="shared" si="8"/>
        <v>1235h</v>
      </c>
      <c r="B568" s="555">
        <v>566</v>
      </c>
      <c r="C568" s="806"/>
      <c r="D568" s="559"/>
      <c r="E568" s="557"/>
      <c r="F568" s="557"/>
      <c r="G568" s="557"/>
      <c r="H568" s="558"/>
    </row>
    <row r="569" spans="1:8" ht="15.75" x14ac:dyDescent="0.25">
      <c r="A569" s="554" t="str">
        <f t="shared" si="8"/>
        <v>1236h</v>
      </c>
      <c r="B569" s="555">
        <v>567</v>
      </c>
      <c r="C569" s="806"/>
      <c r="D569" s="559"/>
      <c r="E569" s="557"/>
      <c r="F569" s="557"/>
      <c r="G569" s="557"/>
      <c r="H569" s="558"/>
    </row>
    <row r="570" spans="1:8" ht="15.75" x14ac:dyDescent="0.25">
      <c r="A570" s="554" t="str">
        <f t="shared" si="8"/>
        <v>1237h</v>
      </c>
      <c r="B570" s="555">
        <v>568</v>
      </c>
      <c r="C570" s="806"/>
      <c r="D570" s="559"/>
      <c r="E570" s="557"/>
      <c r="F570" s="557"/>
      <c r="G570" s="557"/>
      <c r="H570" s="557"/>
    </row>
    <row r="571" spans="1:8" ht="15.75" x14ac:dyDescent="0.25">
      <c r="A571" s="554" t="str">
        <f t="shared" si="8"/>
        <v>1238h</v>
      </c>
      <c r="B571" s="555">
        <v>569</v>
      </c>
      <c r="C571" s="806"/>
      <c r="D571" s="559"/>
      <c r="E571" s="557"/>
      <c r="F571" s="557"/>
      <c r="G571" s="557"/>
      <c r="H571" s="557"/>
    </row>
    <row r="572" spans="1:8" ht="15.75" x14ac:dyDescent="0.25">
      <c r="A572" s="554" t="str">
        <f t="shared" si="8"/>
        <v>1239h</v>
      </c>
      <c r="B572" s="555">
        <v>570</v>
      </c>
      <c r="C572" s="806"/>
      <c r="D572" s="559"/>
      <c r="E572" s="557"/>
      <c r="F572" s="557"/>
      <c r="G572" s="557"/>
      <c r="H572" s="558"/>
    </row>
    <row r="573" spans="1:8" ht="15.75" x14ac:dyDescent="0.25">
      <c r="A573" s="554" t="str">
        <f t="shared" si="8"/>
        <v>123Ah</v>
      </c>
      <c r="B573" s="555">
        <v>571</v>
      </c>
      <c r="C573" s="806"/>
      <c r="D573" s="559"/>
      <c r="E573" s="557"/>
      <c r="F573" s="557"/>
      <c r="G573" s="557"/>
      <c r="H573" s="558"/>
    </row>
    <row r="574" spans="1:8" ht="15.75" x14ac:dyDescent="0.25">
      <c r="A574" s="554" t="str">
        <f t="shared" si="8"/>
        <v>123Bh</v>
      </c>
      <c r="B574" s="555">
        <v>572</v>
      </c>
      <c r="C574" s="806"/>
      <c r="D574" s="559"/>
      <c r="E574" s="557"/>
      <c r="F574" s="557"/>
      <c r="G574" s="557"/>
      <c r="H574" s="558"/>
    </row>
    <row r="575" spans="1:8" ht="15.75" x14ac:dyDescent="0.25">
      <c r="A575" s="554" t="str">
        <f t="shared" si="8"/>
        <v>123Ch</v>
      </c>
      <c r="B575" s="555">
        <v>573</v>
      </c>
      <c r="C575" s="806"/>
      <c r="D575" s="559"/>
      <c r="E575" s="557"/>
      <c r="F575" s="557"/>
      <c r="G575" s="557"/>
      <c r="H575" s="558"/>
    </row>
    <row r="576" spans="1:8" ht="15.75" x14ac:dyDescent="0.25">
      <c r="A576" s="554" t="str">
        <f t="shared" si="8"/>
        <v>123Dh</v>
      </c>
      <c r="B576" s="555">
        <v>574</v>
      </c>
      <c r="C576" s="827"/>
      <c r="D576" s="559"/>
      <c r="E576" s="557"/>
      <c r="F576" s="557"/>
      <c r="G576" s="557"/>
      <c r="H576" s="558"/>
    </row>
    <row r="577" spans="1:8" ht="15.75" x14ac:dyDescent="0.25">
      <c r="A577" s="554" t="str">
        <f t="shared" si="8"/>
        <v>123Eh</v>
      </c>
      <c r="B577" s="555">
        <v>575</v>
      </c>
      <c r="C577" s="827"/>
      <c r="D577" s="559"/>
      <c r="E577" s="557"/>
      <c r="F577" s="557"/>
      <c r="G577" s="557"/>
      <c r="H577" s="558"/>
    </row>
    <row r="578" spans="1:8" ht="15.75" x14ac:dyDescent="0.25">
      <c r="A578" s="554" t="str">
        <f t="shared" si="8"/>
        <v>123Fh</v>
      </c>
      <c r="B578" s="555">
        <v>576</v>
      </c>
      <c r="C578" s="806"/>
      <c r="D578" s="559"/>
      <c r="E578" s="557"/>
      <c r="F578" s="557"/>
      <c r="G578" s="202"/>
      <c r="H578" s="558"/>
    </row>
    <row r="579" spans="1:8" ht="15.75" x14ac:dyDescent="0.25">
      <c r="A579" s="554" t="str">
        <f t="shared" si="8"/>
        <v>1240h</v>
      </c>
      <c r="B579" s="555">
        <v>577</v>
      </c>
      <c r="C579" s="806"/>
      <c r="D579" s="559"/>
      <c r="E579" s="557"/>
      <c r="F579" s="557"/>
      <c r="G579" s="202"/>
      <c r="H579" s="558"/>
    </row>
    <row r="580" spans="1:8" ht="15.75" x14ac:dyDescent="0.25">
      <c r="A580" s="554" t="str">
        <f t="shared" ref="A580:A643" si="9">(DEC2HEX(B580 + 4095)) &amp; "h"</f>
        <v>1241h</v>
      </c>
      <c r="B580" s="555">
        <v>578</v>
      </c>
      <c r="C580" s="806"/>
      <c r="D580" s="559"/>
      <c r="E580" s="557"/>
      <c r="F580" s="557"/>
      <c r="G580" s="557"/>
      <c r="H580" s="558"/>
    </row>
    <row r="581" spans="1:8" ht="15.75" x14ac:dyDescent="0.25">
      <c r="A581" s="554" t="str">
        <f t="shared" si="9"/>
        <v>1242h</v>
      </c>
      <c r="B581" s="555">
        <v>579</v>
      </c>
      <c r="C581" s="806"/>
      <c r="D581" s="559"/>
      <c r="E581" s="557"/>
      <c r="F581" s="557"/>
      <c r="G581" s="557"/>
      <c r="H581" s="557"/>
    </row>
    <row r="582" spans="1:8" ht="15.75" x14ac:dyDescent="0.25">
      <c r="A582" s="554" t="str">
        <f t="shared" si="9"/>
        <v>1243h</v>
      </c>
      <c r="B582" s="555">
        <v>580</v>
      </c>
      <c r="C582" s="806"/>
      <c r="D582" s="559"/>
      <c r="E582" s="557"/>
      <c r="F582" s="557"/>
      <c r="G582" s="557"/>
      <c r="H582" s="557"/>
    </row>
    <row r="583" spans="1:8" ht="15.75" x14ac:dyDescent="0.25">
      <c r="A583" s="554" t="str">
        <f t="shared" si="9"/>
        <v>1244h</v>
      </c>
      <c r="B583" s="555">
        <v>581</v>
      </c>
      <c r="C583" s="827"/>
      <c r="D583" s="559"/>
      <c r="E583" s="557"/>
      <c r="F583" s="557"/>
      <c r="G583" s="557"/>
      <c r="H583" s="558"/>
    </row>
    <row r="584" spans="1:8" ht="15.75" x14ac:dyDescent="0.25">
      <c r="A584" s="554" t="str">
        <f t="shared" si="9"/>
        <v>1245h</v>
      </c>
      <c r="B584" s="555">
        <v>582</v>
      </c>
      <c r="C584" s="827"/>
      <c r="D584" s="561"/>
      <c r="E584" s="557"/>
      <c r="F584" s="557"/>
      <c r="G584" s="557"/>
      <c r="H584" s="558"/>
    </row>
    <row r="585" spans="1:8" ht="15.75" x14ac:dyDescent="0.25">
      <c r="A585" s="554" t="str">
        <f t="shared" si="9"/>
        <v>1246h</v>
      </c>
      <c r="B585" s="555">
        <v>583</v>
      </c>
      <c r="C585" s="827"/>
      <c r="D585" s="561"/>
      <c r="E585" s="557"/>
      <c r="F585" s="557"/>
      <c r="G585" s="557"/>
      <c r="H585" s="558"/>
    </row>
    <row r="586" spans="1:8" ht="15.75" x14ac:dyDescent="0.25">
      <c r="A586" s="554" t="str">
        <f t="shared" si="9"/>
        <v>1247h</v>
      </c>
      <c r="B586" s="555">
        <v>584</v>
      </c>
      <c r="C586" s="806"/>
      <c r="D586" s="559"/>
      <c r="E586" s="557"/>
      <c r="F586" s="557"/>
      <c r="G586" s="557"/>
      <c r="H586" s="558"/>
    </row>
    <row r="587" spans="1:8" ht="15.75" x14ac:dyDescent="0.25">
      <c r="A587" s="554" t="str">
        <f t="shared" si="9"/>
        <v>1248h</v>
      </c>
      <c r="B587" s="555">
        <v>585</v>
      </c>
      <c r="C587" s="806"/>
      <c r="D587" s="559"/>
      <c r="E587" s="557"/>
      <c r="F587" s="557"/>
      <c r="G587" s="557"/>
      <c r="H587" s="558"/>
    </row>
    <row r="588" spans="1:8" ht="15.75" x14ac:dyDescent="0.25">
      <c r="A588" s="554" t="str">
        <f t="shared" si="9"/>
        <v>1249h</v>
      </c>
      <c r="B588" s="555">
        <v>586</v>
      </c>
      <c r="C588" s="806"/>
      <c r="D588" s="559"/>
      <c r="E588" s="557"/>
      <c r="F588" s="557"/>
      <c r="G588" s="557"/>
      <c r="H588" s="557"/>
    </row>
    <row r="589" spans="1:8" ht="15.75" x14ac:dyDescent="0.25">
      <c r="A589" s="554" t="str">
        <f t="shared" si="9"/>
        <v>124Ah</v>
      </c>
      <c r="B589" s="555">
        <v>587</v>
      </c>
      <c r="C589" s="806"/>
      <c r="D589" s="559"/>
      <c r="E589" s="557"/>
      <c r="F589" s="557"/>
      <c r="G589" s="557"/>
      <c r="H589" s="557"/>
    </row>
    <row r="590" spans="1:8" ht="15.75" x14ac:dyDescent="0.25">
      <c r="A590" s="554" t="str">
        <f t="shared" si="9"/>
        <v>124Bh</v>
      </c>
      <c r="B590" s="555">
        <v>588</v>
      </c>
      <c r="C590" s="806"/>
      <c r="D590" s="559"/>
      <c r="E590" s="557"/>
      <c r="F590" s="557"/>
      <c r="G590" s="557"/>
      <c r="H590" s="558"/>
    </row>
    <row r="591" spans="1:8" ht="15.75" x14ac:dyDescent="0.25">
      <c r="A591" s="554" t="str">
        <f t="shared" si="9"/>
        <v>124Ch</v>
      </c>
      <c r="B591" s="555">
        <v>589</v>
      </c>
      <c r="C591" s="806"/>
      <c r="D591" s="559"/>
      <c r="E591" s="557"/>
      <c r="F591" s="557"/>
      <c r="G591" s="557"/>
      <c r="H591" s="558"/>
    </row>
    <row r="592" spans="1:8" ht="15.75" x14ac:dyDescent="0.25">
      <c r="A592" s="554" t="str">
        <f t="shared" si="9"/>
        <v>124Dh</v>
      </c>
      <c r="B592" s="555">
        <v>590</v>
      </c>
      <c r="C592" s="806"/>
      <c r="D592" s="559"/>
      <c r="E592" s="557"/>
      <c r="F592" s="557"/>
      <c r="G592" s="557"/>
      <c r="H592" s="558"/>
    </row>
    <row r="593" spans="1:8" ht="15.75" x14ac:dyDescent="0.25">
      <c r="A593" s="554" t="str">
        <f t="shared" si="9"/>
        <v>124Eh</v>
      </c>
      <c r="B593" s="555">
        <v>591</v>
      </c>
      <c r="C593" s="806"/>
      <c r="D593" s="559"/>
      <c r="E593" s="557"/>
      <c r="F593" s="557"/>
      <c r="G593" s="557"/>
      <c r="H593" s="558"/>
    </row>
    <row r="594" spans="1:8" ht="15.75" x14ac:dyDescent="0.25">
      <c r="A594" s="554" t="str">
        <f t="shared" si="9"/>
        <v>124Fh</v>
      </c>
      <c r="B594" s="555">
        <v>592</v>
      </c>
      <c r="C594" s="827"/>
      <c r="D594" s="559"/>
      <c r="E594" s="557"/>
      <c r="F594" s="557"/>
      <c r="G594" s="557"/>
      <c r="H594" s="558"/>
    </row>
    <row r="595" spans="1:8" ht="15.75" x14ac:dyDescent="0.25">
      <c r="A595" s="554" t="str">
        <f t="shared" si="9"/>
        <v>1250h</v>
      </c>
      <c r="B595" s="555">
        <v>593</v>
      </c>
      <c r="C595" s="827"/>
      <c r="D595" s="559"/>
      <c r="E595" s="557"/>
      <c r="F595" s="557"/>
      <c r="G595" s="557"/>
      <c r="H595" s="558"/>
    </row>
    <row r="596" spans="1:8" ht="15.75" x14ac:dyDescent="0.25">
      <c r="A596" s="554" t="str">
        <f t="shared" si="9"/>
        <v>1251h</v>
      </c>
      <c r="B596" s="555">
        <v>594</v>
      </c>
      <c r="C596" s="806"/>
      <c r="D596" s="559"/>
      <c r="E596" s="557"/>
      <c r="F596" s="557"/>
      <c r="G596" s="202"/>
      <c r="H596" s="558"/>
    </row>
    <row r="597" spans="1:8" ht="15.75" x14ac:dyDescent="0.25">
      <c r="A597" s="554" t="str">
        <f t="shared" si="9"/>
        <v>1252h</v>
      </c>
      <c r="B597" s="555">
        <v>595</v>
      </c>
      <c r="C597" s="806"/>
      <c r="D597" s="559"/>
      <c r="E597" s="557"/>
      <c r="F597" s="557"/>
      <c r="G597" s="202"/>
      <c r="H597" s="558"/>
    </row>
    <row r="598" spans="1:8" ht="15.75" x14ac:dyDescent="0.25">
      <c r="A598" s="554" t="str">
        <f t="shared" si="9"/>
        <v>1253h</v>
      </c>
      <c r="B598" s="555">
        <v>596</v>
      </c>
      <c r="C598" s="806"/>
      <c r="D598" s="559"/>
      <c r="E598" s="557"/>
      <c r="F598" s="557"/>
      <c r="G598" s="557"/>
      <c r="H598" s="558"/>
    </row>
    <row r="599" spans="1:8" ht="15.75" x14ac:dyDescent="0.25">
      <c r="A599" s="554" t="str">
        <f t="shared" si="9"/>
        <v>1254h</v>
      </c>
      <c r="B599" s="555">
        <v>597</v>
      </c>
      <c r="C599" s="806"/>
      <c r="D599" s="559"/>
      <c r="E599" s="557"/>
      <c r="F599" s="557"/>
      <c r="G599" s="557"/>
      <c r="H599" s="557"/>
    </row>
    <row r="600" spans="1:8" ht="15.75" x14ac:dyDescent="0.25">
      <c r="A600" s="554" t="str">
        <f t="shared" si="9"/>
        <v>1255h</v>
      </c>
      <c r="B600" s="555">
        <v>598</v>
      </c>
      <c r="C600" s="806"/>
      <c r="D600" s="559"/>
      <c r="E600" s="557"/>
      <c r="F600" s="557"/>
      <c r="G600" s="557"/>
      <c r="H600" s="557"/>
    </row>
    <row r="601" spans="1:8" ht="15.75" x14ac:dyDescent="0.25">
      <c r="A601" s="554" t="str">
        <f t="shared" si="9"/>
        <v>1256h</v>
      </c>
      <c r="B601" s="555">
        <v>599</v>
      </c>
      <c r="C601" s="827"/>
      <c r="D601" s="559"/>
      <c r="E601" s="557"/>
      <c r="F601" s="557"/>
      <c r="G601" s="557"/>
      <c r="H601" s="558"/>
    </row>
    <row r="602" spans="1:8" ht="15.75" x14ac:dyDescent="0.25">
      <c r="A602" s="554" t="str">
        <f t="shared" si="9"/>
        <v>1257h</v>
      </c>
      <c r="B602" s="555">
        <v>600</v>
      </c>
      <c r="C602" s="827"/>
      <c r="D602" s="559"/>
      <c r="E602" s="557"/>
      <c r="F602" s="557"/>
      <c r="G602" s="557"/>
      <c r="H602" s="558"/>
    </row>
    <row r="603" spans="1:8" ht="15.75" x14ac:dyDescent="0.25">
      <c r="A603" s="554" t="str">
        <f t="shared" si="9"/>
        <v>1258h</v>
      </c>
      <c r="B603" s="555">
        <v>601</v>
      </c>
      <c r="C603" s="827"/>
      <c r="D603" s="559"/>
      <c r="E603" s="557"/>
      <c r="F603" s="557"/>
      <c r="G603" s="557"/>
      <c r="H603" s="558"/>
    </row>
    <row r="604" spans="1:8" ht="15.75" x14ac:dyDescent="0.25">
      <c r="A604" s="554" t="str">
        <f t="shared" si="9"/>
        <v>1259h</v>
      </c>
      <c r="B604" s="555">
        <v>602</v>
      </c>
      <c r="C604" s="806"/>
      <c r="D604" s="557"/>
      <c r="E604" s="557"/>
      <c r="F604" s="557"/>
      <c r="G604" s="557"/>
      <c r="H604" s="558"/>
    </row>
    <row r="605" spans="1:8" ht="15.75" x14ac:dyDescent="0.25">
      <c r="A605" s="554" t="str">
        <f t="shared" si="9"/>
        <v>125Ah</v>
      </c>
      <c r="B605" s="555">
        <v>603</v>
      </c>
      <c r="C605" s="806"/>
      <c r="D605" s="559"/>
      <c r="E605" s="557"/>
      <c r="F605" s="557"/>
      <c r="G605" s="557"/>
      <c r="H605" s="558"/>
    </row>
    <row r="606" spans="1:8" ht="15.75" x14ac:dyDescent="0.25">
      <c r="A606" s="554" t="str">
        <f t="shared" si="9"/>
        <v>125Bh</v>
      </c>
      <c r="B606" s="555">
        <v>604</v>
      </c>
      <c r="C606" s="806"/>
      <c r="D606" s="559"/>
      <c r="E606" s="557"/>
      <c r="F606" s="557"/>
      <c r="G606" s="557"/>
      <c r="H606" s="557"/>
    </row>
    <row r="607" spans="1:8" ht="15.75" x14ac:dyDescent="0.25">
      <c r="A607" s="554" t="str">
        <f t="shared" si="9"/>
        <v>125Ch</v>
      </c>
      <c r="B607" s="555">
        <v>605</v>
      </c>
      <c r="C607" s="806"/>
      <c r="D607" s="559"/>
      <c r="E607" s="557"/>
      <c r="F607" s="557"/>
      <c r="G607" s="557"/>
      <c r="H607" s="557"/>
    </row>
    <row r="608" spans="1:8" ht="15.75" x14ac:dyDescent="0.25">
      <c r="A608" s="554" t="str">
        <f t="shared" si="9"/>
        <v>125Dh</v>
      </c>
      <c r="B608" s="555">
        <v>606</v>
      </c>
      <c r="C608" s="806"/>
      <c r="D608" s="559"/>
      <c r="E608" s="557"/>
      <c r="F608" s="557"/>
      <c r="G608" s="557"/>
      <c r="H608" s="558"/>
    </row>
    <row r="609" spans="1:8" ht="15.75" x14ac:dyDescent="0.25">
      <c r="A609" s="554" t="str">
        <f t="shared" si="9"/>
        <v>125Eh</v>
      </c>
      <c r="B609" s="555">
        <v>607</v>
      </c>
      <c r="C609" s="806"/>
      <c r="D609" s="559"/>
      <c r="E609" s="557"/>
      <c r="F609" s="557"/>
      <c r="G609" s="557"/>
      <c r="H609" s="558"/>
    </row>
    <row r="610" spans="1:8" ht="15.75" x14ac:dyDescent="0.25">
      <c r="A610" s="554" t="str">
        <f t="shared" si="9"/>
        <v>125Fh</v>
      </c>
      <c r="B610" s="555">
        <v>608</v>
      </c>
      <c r="C610" s="806"/>
      <c r="D610" s="559"/>
      <c r="E610" s="557"/>
      <c r="F610" s="557"/>
      <c r="G610" s="557"/>
      <c r="H610" s="558"/>
    </row>
    <row r="611" spans="1:8" ht="15.75" x14ac:dyDescent="0.25">
      <c r="A611" s="554" t="str">
        <f t="shared" si="9"/>
        <v>1260h</v>
      </c>
      <c r="B611" s="555">
        <v>609</v>
      </c>
      <c r="C611" s="806"/>
      <c r="D611" s="559"/>
      <c r="E611" s="557"/>
      <c r="F611" s="557"/>
      <c r="G611" s="557"/>
      <c r="H611" s="558"/>
    </row>
    <row r="612" spans="1:8" ht="15.75" x14ac:dyDescent="0.25">
      <c r="A612" s="554" t="str">
        <f t="shared" si="9"/>
        <v>1261h</v>
      </c>
      <c r="B612" s="555">
        <v>610</v>
      </c>
      <c r="C612" s="827"/>
      <c r="D612" s="559"/>
      <c r="E612" s="557"/>
      <c r="F612" s="557"/>
      <c r="G612" s="557"/>
      <c r="H612" s="558"/>
    </row>
    <row r="613" spans="1:8" ht="15.75" x14ac:dyDescent="0.25">
      <c r="A613" s="554" t="str">
        <f t="shared" si="9"/>
        <v>1262h</v>
      </c>
      <c r="B613" s="555">
        <v>611</v>
      </c>
      <c r="C613" s="827"/>
      <c r="D613" s="559"/>
      <c r="E613" s="557"/>
      <c r="F613" s="557"/>
      <c r="G613" s="557"/>
      <c r="H613" s="558"/>
    </row>
    <row r="614" spans="1:8" ht="15.75" x14ac:dyDescent="0.25">
      <c r="A614" s="554" t="str">
        <f t="shared" si="9"/>
        <v>1263h</v>
      </c>
      <c r="B614" s="555">
        <v>612</v>
      </c>
      <c r="C614" s="806"/>
      <c r="D614" s="559"/>
      <c r="E614" s="557"/>
      <c r="F614" s="557"/>
      <c r="G614" s="202"/>
      <c r="H614" s="558"/>
    </row>
    <row r="615" spans="1:8" ht="15.75" x14ac:dyDescent="0.25">
      <c r="A615" s="554" t="str">
        <f t="shared" si="9"/>
        <v>1264h</v>
      </c>
      <c r="B615" s="555">
        <v>613</v>
      </c>
      <c r="C615" s="806"/>
      <c r="D615" s="559"/>
      <c r="E615" s="557"/>
      <c r="F615" s="557"/>
      <c r="G615" s="202"/>
      <c r="H615" s="558"/>
    </row>
    <row r="616" spans="1:8" ht="15.75" x14ac:dyDescent="0.25">
      <c r="A616" s="554" t="str">
        <f t="shared" si="9"/>
        <v>1265h</v>
      </c>
      <c r="B616" s="555">
        <v>614</v>
      </c>
      <c r="C616" s="806"/>
      <c r="D616" s="559"/>
      <c r="E616" s="557"/>
      <c r="F616" s="557"/>
      <c r="G616" s="557"/>
      <c r="H616" s="558"/>
    </row>
    <row r="617" spans="1:8" ht="15.75" x14ac:dyDescent="0.25">
      <c r="A617" s="554" t="str">
        <f t="shared" si="9"/>
        <v>1266h</v>
      </c>
      <c r="B617" s="555">
        <v>615</v>
      </c>
      <c r="C617" s="806"/>
      <c r="D617" s="559"/>
      <c r="E617" s="557"/>
      <c r="F617" s="557"/>
      <c r="G617" s="557"/>
      <c r="H617" s="557"/>
    </row>
    <row r="618" spans="1:8" ht="15.75" x14ac:dyDescent="0.25">
      <c r="A618" s="554" t="str">
        <f t="shared" si="9"/>
        <v>1267h</v>
      </c>
      <c r="B618" s="555">
        <v>616</v>
      </c>
      <c r="C618" s="806"/>
      <c r="D618" s="559"/>
      <c r="E618" s="557"/>
      <c r="F618" s="557"/>
      <c r="G618" s="557"/>
      <c r="H618" s="557"/>
    </row>
    <row r="619" spans="1:8" ht="15.75" x14ac:dyDescent="0.25">
      <c r="A619" s="554" t="str">
        <f t="shared" si="9"/>
        <v>1268h</v>
      </c>
      <c r="B619" s="555">
        <v>617</v>
      </c>
      <c r="C619" s="827"/>
      <c r="D619" s="559"/>
      <c r="E619" s="557"/>
      <c r="F619" s="557"/>
      <c r="G619" s="557"/>
      <c r="H619" s="558"/>
    </row>
    <row r="620" spans="1:8" ht="15.75" x14ac:dyDescent="0.25">
      <c r="A620" s="554" t="str">
        <f t="shared" si="9"/>
        <v>1269h</v>
      </c>
      <c r="B620" s="555">
        <v>618</v>
      </c>
      <c r="C620" s="827"/>
      <c r="D620" s="559"/>
      <c r="E620" s="557"/>
      <c r="F620" s="557"/>
      <c r="G620" s="557"/>
      <c r="H620" s="558"/>
    </row>
    <row r="621" spans="1:8" ht="15.75" x14ac:dyDescent="0.25">
      <c r="A621" s="554" t="str">
        <f t="shared" si="9"/>
        <v>126Ah</v>
      </c>
      <c r="B621" s="555">
        <v>619</v>
      </c>
      <c r="C621" s="827"/>
      <c r="D621" s="559"/>
      <c r="E621" s="557"/>
      <c r="F621" s="557"/>
      <c r="G621" s="557"/>
      <c r="H621" s="558"/>
    </row>
    <row r="622" spans="1:8" ht="15.75" x14ac:dyDescent="0.25">
      <c r="A622" s="554" t="str">
        <f t="shared" si="9"/>
        <v>126Bh</v>
      </c>
      <c r="B622" s="555">
        <v>620</v>
      </c>
      <c r="C622" s="806"/>
      <c r="D622" s="559"/>
      <c r="E622" s="557"/>
      <c r="F622" s="557"/>
      <c r="G622" s="557"/>
      <c r="H622" s="558"/>
    </row>
    <row r="623" spans="1:8" ht="15.75" x14ac:dyDescent="0.25">
      <c r="A623" s="554" t="str">
        <f t="shared" si="9"/>
        <v>126Ch</v>
      </c>
      <c r="B623" s="555">
        <v>621</v>
      </c>
      <c r="C623" s="806"/>
      <c r="D623" s="559"/>
      <c r="E623" s="557"/>
      <c r="F623" s="557"/>
      <c r="G623" s="557"/>
      <c r="H623" s="558"/>
    </row>
    <row r="624" spans="1:8" ht="15.75" x14ac:dyDescent="0.25">
      <c r="A624" s="554" t="str">
        <f t="shared" si="9"/>
        <v>126Dh</v>
      </c>
      <c r="B624" s="555">
        <v>622</v>
      </c>
      <c r="C624" s="806"/>
      <c r="D624" s="559"/>
      <c r="E624" s="557"/>
      <c r="F624" s="557"/>
      <c r="G624" s="557"/>
      <c r="H624" s="557"/>
    </row>
    <row r="625" spans="1:8" ht="15.75" x14ac:dyDescent="0.25">
      <c r="A625" s="554" t="str">
        <f t="shared" si="9"/>
        <v>126Eh</v>
      </c>
      <c r="B625" s="555">
        <v>623</v>
      </c>
      <c r="C625" s="806"/>
      <c r="D625" s="559"/>
      <c r="E625" s="557"/>
      <c r="F625" s="557"/>
      <c r="G625" s="557"/>
      <c r="H625" s="557"/>
    </row>
    <row r="626" spans="1:8" ht="15.75" x14ac:dyDescent="0.25">
      <c r="A626" s="554" t="str">
        <f t="shared" si="9"/>
        <v>126Fh</v>
      </c>
      <c r="B626" s="555">
        <v>624</v>
      </c>
      <c r="C626" s="806"/>
      <c r="D626" s="559"/>
      <c r="E626" s="557"/>
      <c r="F626" s="557"/>
      <c r="G626" s="557"/>
      <c r="H626" s="558"/>
    </row>
    <row r="627" spans="1:8" ht="15.75" x14ac:dyDescent="0.25">
      <c r="A627" s="554" t="str">
        <f t="shared" si="9"/>
        <v>1270h</v>
      </c>
      <c r="B627" s="555">
        <v>625</v>
      </c>
      <c r="C627" s="806"/>
      <c r="D627" s="559"/>
      <c r="E627" s="557"/>
      <c r="F627" s="557"/>
      <c r="G627" s="557"/>
      <c r="H627" s="558"/>
    </row>
    <row r="628" spans="1:8" ht="15.75" x14ac:dyDescent="0.25">
      <c r="A628" s="554" t="str">
        <f t="shared" si="9"/>
        <v>1271h</v>
      </c>
      <c r="B628" s="555">
        <v>626</v>
      </c>
      <c r="C628" s="806"/>
      <c r="D628" s="559"/>
      <c r="E628" s="557"/>
      <c r="F628" s="557"/>
      <c r="G628" s="557"/>
      <c r="H628" s="558"/>
    </row>
    <row r="629" spans="1:8" ht="15.75" x14ac:dyDescent="0.25">
      <c r="A629" s="554" t="str">
        <f t="shared" si="9"/>
        <v>1272h</v>
      </c>
      <c r="B629" s="555">
        <v>627</v>
      </c>
      <c r="C629" s="806"/>
      <c r="D629" s="559"/>
      <c r="E629" s="557"/>
      <c r="F629" s="557"/>
      <c r="G629" s="557"/>
      <c r="H629" s="558"/>
    </row>
    <row r="630" spans="1:8" ht="15.75" x14ac:dyDescent="0.25">
      <c r="A630" s="554" t="str">
        <f t="shared" si="9"/>
        <v>1273h</v>
      </c>
      <c r="B630" s="555">
        <v>628</v>
      </c>
      <c r="C630" s="827"/>
      <c r="D630" s="559"/>
      <c r="E630" s="557"/>
      <c r="F630" s="557"/>
      <c r="G630" s="557"/>
      <c r="H630" s="558"/>
    </row>
    <row r="631" spans="1:8" ht="15.75" x14ac:dyDescent="0.25">
      <c r="A631" s="554" t="str">
        <f t="shared" si="9"/>
        <v>1274h</v>
      </c>
      <c r="B631" s="555">
        <v>629</v>
      </c>
      <c r="C631" s="827"/>
      <c r="D631" s="559"/>
      <c r="E631" s="557"/>
      <c r="F631" s="557"/>
      <c r="G631" s="557"/>
      <c r="H631" s="558"/>
    </row>
    <row r="632" spans="1:8" ht="15.75" x14ac:dyDescent="0.25">
      <c r="A632" s="554" t="str">
        <f t="shared" si="9"/>
        <v>1275h</v>
      </c>
      <c r="B632" s="555">
        <v>630</v>
      </c>
      <c r="C632" s="806"/>
      <c r="D632" s="559"/>
      <c r="E632" s="557"/>
      <c r="F632" s="557"/>
      <c r="G632" s="202"/>
      <c r="H632" s="558"/>
    </row>
    <row r="633" spans="1:8" ht="15.75" x14ac:dyDescent="0.25">
      <c r="A633" s="554" t="str">
        <f t="shared" si="9"/>
        <v>1276h</v>
      </c>
      <c r="B633" s="555">
        <v>631</v>
      </c>
      <c r="C633" s="806"/>
      <c r="D633" s="559"/>
      <c r="E633" s="557"/>
      <c r="F633" s="557"/>
      <c r="G633" s="202"/>
      <c r="H633" s="558"/>
    </row>
    <row r="634" spans="1:8" ht="15.75" x14ac:dyDescent="0.25">
      <c r="A634" s="554" t="str">
        <f t="shared" si="9"/>
        <v>1277h</v>
      </c>
      <c r="B634" s="555">
        <v>632</v>
      </c>
      <c r="C634" s="806"/>
      <c r="D634" s="559"/>
      <c r="E634" s="557"/>
      <c r="F634" s="557"/>
      <c r="G634" s="557"/>
      <c r="H634" s="558"/>
    </row>
    <row r="635" spans="1:8" ht="15.75" x14ac:dyDescent="0.25">
      <c r="A635" s="554" t="str">
        <f t="shared" si="9"/>
        <v>1278h</v>
      </c>
      <c r="B635" s="555">
        <v>633</v>
      </c>
      <c r="C635" s="806"/>
      <c r="D635" s="559"/>
      <c r="E635" s="557"/>
      <c r="F635" s="557"/>
      <c r="G635" s="557"/>
      <c r="H635" s="557"/>
    </row>
    <row r="636" spans="1:8" ht="15.75" x14ac:dyDescent="0.25">
      <c r="A636" s="554" t="str">
        <f t="shared" si="9"/>
        <v>1279h</v>
      </c>
      <c r="B636" s="555">
        <v>634</v>
      </c>
      <c r="C636" s="806"/>
      <c r="D636" s="559"/>
      <c r="E636" s="557"/>
      <c r="F636" s="557"/>
      <c r="G636" s="557"/>
      <c r="H636" s="557"/>
    </row>
    <row r="637" spans="1:8" ht="15.75" x14ac:dyDescent="0.25">
      <c r="A637" s="554" t="str">
        <f t="shared" si="9"/>
        <v>127Ah</v>
      </c>
      <c r="B637" s="555">
        <v>635</v>
      </c>
      <c r="C637" s="827"/>
      <c r="D637" s="559"/>
      <c r="E637" s="557"/>
      <c r="F637" s="557"/>
      <c r="G637" s="557"/>
      <c r="H637" s="558"/>
    </row>
    <row r="638" spans="1:8" ht="15.75" x14ac:dyDescent="0.25">
      <c r="A638" s="554" t="str">
        <f t="shared" si="9"/>
        <v>127Bh</v>
      </c>
      <c r="B638" s="555">
        <v>636</v>
      </c>
      <c r="C638" s="827"/>
      <c r="D638" s="559"/>
      <c r="E638" s="557"/>
      <c r="F638" s="557"/>
      <c r="G638" s="557"/>
      <c r="H638" s="558"/>
    </row>
    <row r="639" spans="1:8" ht="15.75" x14ac:dyDescent="0.25">
      <c r="A639" s="554" t="str">
        <f t="shared" si="9"/>
        <v>127Ch</v>
      </c>
      <c r="B639" s="555">
        <v>637</v>
      </c>
      <c r="C639" s="827"/>
      <c r="D639" s="559"/>
      <c r="E639" s="557"/>
      <c r="F639" s="557"/>
      <c r="G639" s="557"/>
      <c r="H639" s="558"/>
    </row>
    <row r="640" spans="1:8" ht="15.75" x14ac:dyDescent="0.25">
      <c r="A640" s="554" t="str">
        <f t="shared" si="9"/>
        <v>127Dh</v>
      </c>
      <c r="B640" s="555">
        <v>638</v>
      </c>
      <c r="C640" s="806"/>
      <c r="D640" s="559"/>
      <c r="E640" s="557"/>
      <c r="F640" s="557"/>
      <c r="G640" s="557"/>
      <c r="H640" s="558"/>
    </row>
    <row r="641" spans="1:8" ht="15.75" x14ac:dyDescent="0.25">
      <c r="A641" s="554" t="str">
        <f t="shared" si="9"/>
        <v>127Eh</v>
      </c>
      <c r="B641" s="555">
        <v>639</v>
      </c>
      <c r="C641" s="806"/>
      <c r="D641" s="559"/>
      <c r="E641" s="557"/>
      <c r="F641" s="557"/>
      <c r="G641" s="557"/>
      <c r="H641" s="558"/>
    </row>
    <row r="642" spans="1:8" ht="15.75" x14ac:dyDescent="0.25">
      <c r="A642" s="554" t="str">
        <f t="shared" si="9"/>
        <v>127Fh</v>
      </c>
      <c r="B642" s="555">
        <v>640</v>
      </c>
      <c r="C642" s="806"/>
      <c r="D642" s="559"/>
      <c r="E642" s="557"/>
      <c r="F642" s="557"/>
      <c r="G642" s="557"/>
      <c r="H642" s="557"/>
    </row>
    <row r="643" spans="1:8" ht="15.75" x14ac:dyDescent="0.25">
      <c r="A643" s="554" t="str">
        <f t="shared" si="9"/>
        <v>1280h</v>
      </c>
      <c r="B643" s="555">
        <v>641</v>
      </c>
      <c r="C643" s="806"/>
      <c r="D643" s="559"/>
      <c r="E643" s="557"/>
      <c r="F643" s="557"/>
      <c r="G643" s="203"/>
      <c r="H643" s="557"/>
    </row>
    <row r="644" spans="1:8" ht="15.75" x14ac:dyDescent="0.25">
      <c r="A644" s="554" t="str">
        <f t="shared" ref="A644:A707" si="10">(DEC2HEX(B644 + 4095)) &amp; "h"</f>
        <v>1281h</v>
      </c>
      <c r="B644" s="555">
        <v>642</v>
      </c>
      <c r="C644" s="806"/>
      <c r="D644" s="559"/>
      <c r="E644" s="557"/>
      <c r="F644" s="557"/>
      <c r="G644" s="557"/>
      <c r="H644" s="558"/>
    </row>
    <row r="645" spans="1:8" ht="15.75" x14ac:dyDescent="0.25">
      <c r="A645" s="554" t="str">
        <f t="shared" si="10"/>
        <v>1282h</v>
      </c>
      <c r="B645" s="555">
        <v>643</v>
      </c>
      <c r="C645" s="806"/>
      <c r="D645" s="559"/>
      <c r="E645" s="557"/>
      <c r="F645" s="557"/>
      <c r="G645" s="557"/>
      <c r="H645" s="558"/>
    </row>
    <row r="646" spans="1:8" ht="15.75" x14ac:dyDescent="0.25">
      <c r="A646" s="554" t="str">
        <f t="shared" si="10"/>
        <v>1283h</v>
      </c>
      <c r="B646" s="555">
        <v>644</v>
      </c>
      <c r="C646" s="806"/>
      <c r="D646" s="559"/>
      <c r="E646" s="557"/>
      <c r="F646" s="557"/>
      <c r="G646" s="557"/>
      <c r="H646" s="558"/>
    </row>
    <row r="647" spans="1:8" ht="15.75" x14ac:dyDescent="0.25">
      <c r="A647" s="554" t="str">
        <f t="shared" si="10"/>
        <v>1284h</v>
      </c>
      <c r="B647" s="555">
        <v>645</v>
      </c>
      <c r="C647" s="806"/>
      <c r="D647" s="559"/>
      <c r="E647" s="557"/>
      <c r="F647" s="557"/>
      <c r="G647" s="557"/>
      <c r="H647" s="558"/>
    </row>
    <row r="648" spans="1:8" ht="15.75" x14ac:dyDescent="0.25">
      <c r="A648" s="554" t="str">
        <f t="shared" si="10"/>
        <v>1285h</v>
      </c>
      <c r="B648" s="555">
        <v>646</v>
      </c>
      <c r="C648" s="827"/>
      <c r="D648" s="559"/>
      <c r="E648" s="557"/>
      <c r="F648" s="557"/>
      <c r="G648" s="557"/>
      <c r="H648" s="558"/>
    </row>
    <row r="649" spans="1:8" ht="15.75" x14ac:dyDescent="0.25">
      <c r="A649" s="554" t="str">
        <f t="shared" si="10"/>
        <v>1286h</v>
      </c>
      <c r="B649" s="555">
        <v>647</v>
      </c>
      <c r="C649" s="827"/>
      <c r="D649" s="559"/>
      <c r="E649" s="557"/>
      <c r="F649" s="557"/>
      <c r="G649" s="557"/>
      <c r="H649" s="558"/>
    </row>
    <row r="650" spans="1:8" ht="15.75" x14ac:dyDescent="0.25">
      <c r="A650" s="554" t="str">
        <f t="shared" si="10"/>
        <v>1287h</v>
      </c>
      <c r="B650" s="555">
        <v>648</v>
      </c>
      <c r="C650" s="806"/>
      <c r="D650" s="559"/>
      <c r="E650" s="557"/>
      <c r="F650" s="557"/>
      <c r="G650" s="202"/>
      <c r="H650" s="558"/>
    </row>
    <row r="651" spans="1:8" ht="15.75" x14ac:dyDescent="0.25">
      <c r="A651" s="554" t="str">
        <f t="shared" si="10"/>
        <v>1288h</v>
      </c>
      <c r="B651" s="555">
        <v>649</v>
      </c>
      <c r="C651" s="806"/>
      <c r="D651" s="559"/>
      <c r="E651" s="557"/>
      <c r="F651" s="557"/>
      <c r="G651" s="202"/>
      <c r="H651" s="558"/>
    </row>
    <row r="652" spans="1:8" ht="15.75" x14ac:dyDescent="0.25">
      <c r="A652" s="554" t="str">
        <f t="shared" si="10"/>
        <v>1289h</v>
      </c>
      <c r="B652" s="555">
        <v>650</v>
      </c>
      <c r="C652" s="806"/>
      <c r="D652" s="559"/>
      <c r="E652" s="557"/>
      <c r="F652" s="557"/>
      <c r="G652" s="557"/>
      <c r="H652" s="558"/>
    </row>
    <row r="653" spans="1:8" ht="15.75" x14ac:dyDescent="0.25">
      <c r="A653" s="554" t="str">
        <f t="shared" si="10"/>
        <v>128Ah</v>
      </c>
      <c r="B653" s="555">
        <v>651</v>
      </c>
      <c r="C653" s="806"/>
      <c r="D653" s="559"/>
      <c r="E653" s="557"/>
      <c r="F653" s="557"/>
      <c r="G653" s="557"/>
      <c r="H653" s="557"/>
    </row>
    <row r="654" spans="1:8" ht="15.75" x14ac:dyDescent="0.25">
      <c r="A654" s="554" t="str">
        <f t="shared" si="10"/>
        <v>128Bh</v>
      </c>
      <c r="B654" s="555">
        <v>652</v>
      </c>
      <c r="C654" s="806"/>
      <c r="D654" s="559"/>
      <c r="E654" s="557"/>
      <c r="F654" s="557"/>
      <c r="G654" s="557"/>
      <c r="H654" s="557"/>
    </row>
    <row r="655" spans="1:8" ht="15.75" x14ac:dyDescent="0.25">
      <c r="A655" s="554" t="str">
        <f t="shared" si="10"/>
        <v>128Ch</v>
      </c>
      <c r="B655" s="555">
        <v>653</v>
      </c>
      <c r="C655" s="827"/>
      <c r="D655" s="559"/>
      <c r="E655" s="557"/>
      <c r="F655" s="557"/>
      <c r="G655" s="557"/>
      <c r="H655" s="558"/>
    </row>
    <row r="656" spans="1:8" ht="15.75" x14ac:dyDescent="0.25">
      <c r="A656" s="554" t="str">
        <f t="shared" si="10"/>
        <v>128Dh</v>
      </c>
      <c r="B656" s="555">
        <v>654</v>
      </c>
      <c r="C656" s="827"/>
      <c r="D656" s="559"/>
      <c r="E656" s="557"/>
      <c r="F656" s="557"/>
      <c r="G656" s="557"/>
      <c r="H656" s="558"/>
    </row>
    <row r="657" spans="1:8" ht="15.75" x14ac:dyDescent="0.25">
      <c r="A657" s="554" t="str">
        <f t="shared" si="10"/>
        <v>128Eh</v>
      </c>
      <c r="B657" s="555">
        <v>655</v>
      </c>
      <c r="C657" s="827"/>
      <c r="D657" s="557"/>
      <c r="E657" s="557"/>
      <c r="F657" s="557"/>
      <c r="G657" s="557"/>
      <c r="H657" s="558"/>
    </row>
    <row r="658" spans="1:8" ht="15.75" x14ac:dyDescent="0.25">
      <c r="A658" s="554" t="str">
        <f t="shared" si="10"/>
        <v>128Fh</v>
      </c>
      <c r="B658" s="555">
        <v>656</v>
      </c>
      <c r="C658" s="806"/>
      <c r="D658" s="557"/>
      <c r="E658" s="557"/>
      <c r="F658" s="557"/>
      <c r="G658" s="557"/>
      <c r="H658" s="558"/>
    </row>
    <row r="659" spans="1:8" ht="15.75" x14ac:dyDescent="0.25">
      <c r="A659" s="554" t="str">
        <f t="shared" si="10"/>
        <v>1290h</v>
      </c>
      <c r="B659" s="555">
        <v>657</v>
      </c>
      <c r="C659" s="806"/>
      <c r="D659" s="557"/>
      <c r="E659" s="557"/>
      <c r="F659" s="557"/>
      <c r="G659" s="557"/>
      <c r="H659" s="558"/>
    </row>
    <row r="660" spans="1:8" ht="15.75" x14ac:dyDescent="0.25">
      <c r="A660" s="554" t="str">
        <f t="shared" si="10"/>
        <v>1291h</v>
      </c>
      <c r="B660" s="555">
        <v>658</v>
      </c>
      <c r="C660" s="806"/>
      <c r="D660" s="559"/>
      <c r="E660" s="557"/>
      <c r="F660" s="557"/>
      <c r="G660" s="557"/>
      <c r="H660" s="557"/>
    </row>
    <row r="661" spans="1:8" ht="15.75" x14ac:dyDescent="0.25">
      <c r="A661" s="554" t="str">
        <f t="shared" si="10"/>
        <v>1292h</v>
      </c>
      <c r="B661" s="555">
        <v>659</v>
      </c>
      <c r="C661" s="806"/>
      <c r="D661" s="559"/>
      <c r="E661" s="557"/>
      <c r="F661" s="557"/>
      <c r="G661" s="557"/>
      <c r="H661" s="557"/>
    </row>
    <row r="662" spans="1:8" ht="15.75" x14ac:dyDescent="0.25">
      <c r="A662" s="554" t="str">
        <f t="shared" si="10"/>
        <v>1293h</v>
      </c>
      <c r="B662" s="555">
        <v>660</v>
      </c>
      <c r="C662" s="806"/>
      <c r="D662" s="559"/>
      <c r="E662" s="557"/>
      <c r="F662" s="557"/>
      <c r="G662" s="557"/>
      <c r="H662" s="558"/>
    </row>
    <row r="663" spans="1:8" ht="15.75" x14ac:dyDescent="0.25">
      <c r="A663" s="554" t="str">
        <f t="shared" si="10"/>
        <v>1294h</v>
      </c>
      <c r="B663" s="555">
        <v>661</v>
      </c>
      <c r="C663" s="806"/>
      <c r="D663" s="559"/>
      <c r="E663" s="557"/>
      <c r="F663" s="557"/>
      <c r="G663" s="557"/>
      <c r="H663" s="558"/>
    </row>
    <row r="664" spans="1:8" ht="15.75" x14ac:dyDescent="0.25">
      <c r="A664" s="554" t="str">
        <f t="shared" si="10"/>
        <v>1295h</v>
      </c>
      <c r="B664" s="555">
        <v>662</v>
      </c>
      <c r="C664" s="806"/>
      <c r="D664" s="559"/>
      <c r="E664" s="557"/>
      <c r="F664" s="557"/>
      <c r="G664" s="557"/>
      <c r="H664" s="558"/>
    </row>
    <row r="665" spans="1:8" ht="15.75" x14ac:dyDescent="0.25">
      <c r="A665" s="554" t="str">
        <f t="shared" si="10"/>
        <v>1296h</v>
      </c>
      <c r="B665" s="555">
        <v>663</v>
      </c>
      <c r="C665" s="806"/>
      <c r="D665" s="559"/>
      <c r="E665" s="557"/>
      <c r="F665" s="557"/>
      <c r="G665" s="557"/>
      <c r="H665" s="558"/>
    </row>
    <row r="666" spans="1:8" ht="15.75" x14ac:dyDescent="0.25">
      <c r="A666" s="554" t="str">
        <f t="shared" si="10"/>
        <v>1297h</v>
      </c>
      <c r="B666" s="555">
        <v>664</v>
      </c>
      <c r="C666" s="827"/>
      <c r="D666" s="559"/>
      <c r="E666" s="557"/>
      <c r="F666" s="557"/>
      <c r="G666" s="557"/>
      <c r="H666" s="558"/>
    </row>
    <row r="667" spans="1:8" ht="15.75" x14ac:dyDescent="0.25">
      <c r="A667" s="554" t="str">
        <f t="shared" si="10"/>
        <v>1298h</v>
      </c>
      <c r="B667" s="555">
        <v>665</v>
      </c>
      <c r="C667" s="827"/>
      <c r="D667" s="559"/>
      <c r="E667" s="557"/>
      <c r="F667" s="557"/>
      <c r="G667" s="557"/>
      <c r="H667" s="558"/>
    </row>
    <row r="668" spans="1:8" ht="15.75" x14ac:dyDescent="0.25">
      <c r="A668" s="554" t="str">
        <f t="shared" si="10"/>
        <v>1299h</v>
      </c>
      <c r="B668" s="555">
        <v>666</v>
      </c>
      <c r="C668" s="806"/>
      <c r="D668" s="559"/>
      <c r="E668" s="557"/>
      <c r="F668" s="557"/>
      <c r="G668" s="202"/>
      <c r="H668" s="558"/>
    </row>
    <row r="669" spans="1:8" ht="15.75" x14ac:dyDescent="0.25">
      <c r="A669" s="554" t="str">
        <f t="shared" si="10"/>
        <v>129Ah</v>
      </c>
      <c r="B669" s="555">
        <v>667</v>
      </c>
      <c r="C669" s="806"/>
      <c r="D669" s="557"/>
      <c r="E669" s="557"/>
      <c r="F669" s="557"/>
      <c r="G669" s="202"/>
      <c r="H669" s="558"/>
    </row>
    <row r="670" spans="1:8" ht="15.75" x14ac:dyDescent="0.25">
      <c r="A670" s="554" t="str">
        <f t="shared" si="10"/>
        <v>129Bh</v>
      </c>
      <c r="B670" s="555">
        <v>668</v>
      </c>
      <c r="C670" s="806"/>
      <c r="D670" s="557"/>
      <c r="E670" s="557"/>
      <c r="F670" s="557"/>
      <c r="G670" s="557"/>
      <c r="H670" s="558"/>
    </row>
    <row r="671" spans="1:8" ht="15.75" x14ac:dyDescent="0.25">
      <c r="A671" s="554" t="str">
        <f t="shared" si="10"/>
        <v>129Ch</v>
      </c>
      <c r="B671" s="555">
        <v>669</v>
      </c>
      <c r="C671" s="806"/>
      <c r="D671" s="557"/>
      <c r="E671" s="557"/>
      <c r="F671" s="557"/>
      <c r="G671" s="557"/>
      <c r="H671" s="557"/>
    </row>
    <row r="672" spans="1:8" ht="15.75" x14ac:dyDescent="0.25">
      <c r="A672" s="554" t="str">
        <f t="shared" si="10"/>
        <v>129Dh</v>
      </c>
      <c r="B672" s="555">
        <v>670</v>
      </c>
      <c r="C672" s="806"/>
      <c r="D672" s="559"/>
      <c r="E672" s="557"/>
      <c r="F672" s="557"/>
      <c r="G672" s="557"/>
      <c r="H672" s="557"/>
    </row>
    <row r="673" spans="1:8" ht="15.75" x14ac:dyDescent="0.25">
      <c r="A673" s="554" t="str">
        <f t="shared" si="10"/>
        <v>129Eh</v>
      </c>
      <c r="B673" s="555">
        <v>671</v>
      </c>
      <c r="C673" s="827"/>
      <c r="D673" s="559"/>
      <c r="E673" s="557"/>
      <c r="F673" s="557"/>
      <c r="G673" s="557"/>
      <c r="H673" s="558"/>
    </row>
    <row r="674" spans="1:8" ht="15.75" x14ac:dyDescent="0.25">
      <c r="A674" s="554" t="str">
        <f t="shared" si="10"/>
        <v>129Fh</v>
      </c>
      <c r="B674" s="555">
        <v>672</v>
      </c>
      <c r="C674" s="827"/>
      <c r="D674" s="557"/>
      <c r="E674" s="557"/>
      <c r="F674" s="557"/>
      <c r="G674" s="557"/>
      <c r="H674" s="558"/>
    </row>
    <row r="675" spans="1:8" ht="15.75" x14ac:dyDescent="0.25">
      <c r="A675" s="554" t="str">
        <f t="shared" si="10"/>
        <v>12A0h</v>
      </c>
      <c r="B675" s="555">
        <v>673</v>
      </c>
      <c r="C675" s="827"/>
      <c r="D675" s="557"/>
      <c r="E675" s="557"/>
      <c r="F675" s="557"/>
      <c r="G675" s="557"/>
      <c r="H675" s="558"/>
    </row>
    <row r="676" spans="1:8" ht="15.75" x14ac:dyDescent="0.25">
      <c r="A676" s="554" t="str">
        <f t="shared" si="10"/>
        <v>12A1h</v>
      </c>
      <c r="B676" s="555">
        <v>674</v>
      </c>
      <c r="C676" s="806"/>
      <c r="D676" s="557"/>
      <c r="E676" s="557"/>
      <c r="F676" s="557"/>
      <c r="G676" s="557"/>
      <c r="H676" s="558"/>
    </row>
    <row r="677" spans="1:8" ht="15.75" x14ac:dyDescent="0.25">
      <c r="A677" s="554" t="str">
        <f t="shared" si="10"/>
        <v>12A2h</v>
      </c>
      <c r="B677" s="555">
        <v>675</v>
      </c>
      <c r="C677" s="806"/>
      <c r="D677" s="557"/>
      <c r="E677" s="557"/>
      <c r="F677" s="557"/>
      <c r="G677" s="557"/>
      <c r="H677" s="558"/>
    </row>
    <row r="678" spans="1:8" ht="15.75" x14ac:dyDescent="0.25">
      <c r="A678" s="554" t="str">
        <f t="shared" si="10"/>
        <v>12A3h</v>
      </c>
      <c r="B678" s="555">
        <v>676</v>
      </c>
      <c r="C678" s="806"/>
      <c r="D678" s="557"/>
      <c r="E678" s="557"/>
      <c r="F678" s="557"/>
      <c r="G678" s="557"/>
      <c r="H678" s="557"/>
    </row>
    <row r="679" spans="1:8" ht="15.75" x14ac:dyDescent="0.25">
      <c r="A679" s="554" t="str">
        <f t="shared" si="10"/>
        <v>12A4h</v>
      </c>
      <c r="B679" s="555">
        <v>677</v>
      </c>
      <c r="C679" s="806"/>
      <c r="D679" s="557"/>
      <c r="E679" s="557"/>
      <c r="F679" s="557"/>
      <c r="G679" s="557"/>
      <c r="H679" s="557"/>
    </row>
    <row r="680" spans="1:8" ht="15.75" x14ac:dyDescent="0.25">
      <c r="A680" s="554" t="str">
        <f t="shared" si="10"/>
        <v>12A5h</v>
      </c>
      <c r="B680" s="555">
        <v>678</v>
      </c>
      <c r="C680" s="806"/>
      <c r="D680" s="557"/>
      <c r="E680" s="557"/>
      <c r="F680" s="557"/>
      <c r="G680" s="557"/>
      <c r="H680" s="558"/>
    </row>
    <row r="681" spans="1:8" ht="15.75" x14ac:dyDescent="0.25">
      <c r="A681" s="554" t="str">
        <f t="shared" si="10"/>
        <v>12A6h</v>
      </c>
      <c r="B681" s="555">
        <v>679</v>
      </c>
      <c r="C681" s="806"/>
      <c r="D681" s="557"/>
      <c r="E681" s="557"/>
      <c r="F681" s="557"/>
      <c r="G681" s="557"/>
      <c r="H681" s="558"/>
    </row>
    <row r="682" spans="1:8" ht="15.75" x14ac:dyDescent="0.25">
      <c r="A682" s="554" t="str">
        <f t="shared" si="10"/>
        <v>12A7h</v>
      </c>
      <c r="B682" s="555">
        <v>680</v>
      </c>
      <c r="C682" s="806"/>
      <c r="D682" s="559"/>
      <c r="E682" s="557"/>
      <c r="F682" s="557"/>
      <c r="G682" s="557"/>
      <c r="H682" s="558"/>
    </row>
    <row r="683" spans="1:8" ht="15.75" x14ac:dyDescent="0.25">
      <c r="A683" s="554" t="str">
        <f t="shared" si="10"/>
        <v>12A8h</v>
      </c>
      <c r="B683" s="555">
        <v>681</v>
      </c>
      <c r="C683" s="806"/>
      <c r="D683" s="559"/>
      <c r="E683" s="557"/>
      <c r="F683" s="557"/>
      <c r="G683" s="557"/>
      <c r="H683" s="558"/>
    </row>
    <row r="684" spans="1:8" ht="15.75" x14ac:dyDescent="0.25">
      <c r="A684" s="554" t="str">
        <f t="shared" si="10"/>
        <v>12A9h</v>
      </c>
      <c r="B684" s="555">
        <v>682</v>
      </c>
      <c r="C684" s="827"/>
      <c r="D684" s="559"/>
      <c r="E684" s="557"/>
      <c r="F684" s="557"/>
      <c r="G684" s="557"/>
      <c r="H684" s="558"/>
    </row>
    <row r="685" spans="1:8" ht="15.75" x14ac:dyDescent="0.25">
      <c r="A685" s="554" t="str">
        <f t="shared" si="10"/>
        <v>12AAh</v>
      </c>
      <c r="B685" s="555">
        <v>683</v>
      </c>
      <c r="C685" s="827"/>
      <c r="D685" s="559"/>
      <c r="E685" s="557"/>
      <c r="F685" s="557"/>
      <c r="G685" s="557"/>
      <c r="H685" s="558"/>
    </row>
    <row r="686" spans="1:8" ht="15.75" x14ac:dyDescent="0.25">
      <c r="A686" s="554" t="str">
        <f t="shared" si="10"/>
        <v>12ABh</v>
      </c>
      <c r="B686" s="555">
        <v>684</v>
      </c>
      <c r="C686" s="806"/>
      <c r="D686" s="559"/>
      <c r="E686" s="557"/>
      <c r="F686" s="557"/>
      <c r="G686" s="202"/>
      <c r="H686" s="558"/>
    </row>
    <row r="687" spans="1:8" ht="15.75" x14ac:dyDescent="0.25">
      <c r="A687" s="554" t="str">
        <f t="shared" si="10"/>
        <v>12ACh</v>
      </c>
      <c r="B687" s="555">
        <v>685</v>
      </c>
      <c r="C687" s="806"/>
      <c r="D687" s="559"/>
      <c r="E687" s="557"/>
      <c r="F687" s="557"/>
      <c r="G687" s="202"/>
      <c r="H687" s="558"/>
    </row>
    <row r="688" spans="1:8" ht="15.75" x14ac:dyDescent="0.25">
      <c r="A688" s="554" t="str">
        <f t="shared" si="10"/>
        <v>12ADh</v>
      </c>
      <c r="B688" s="555">
        <v>686</v>
      </c>
      <c r="C688" s="806"/>
      <c r="D688" s="559"/>
      <c r="E688" s="557"/>
      <c r="F688" s="557"/>
      <c r="G688" s="557"/>
      <c r="H688" s="558"/>
    </row>
    <row r="689" spans="1:8" ht="15.75" x14ac:dyDescent="0.25">
      <c r="A689" s="554" t="str">
        <f t="shared" si="10"/>
        <v>12AEh</v>
      </c>
      <c r="B689" s="555">
        <v>687</v>
      </c>
      <c r="C689" s="806"/>
      <c r="D689" s="559"/>
      <c r="E689" s="557"/>
      <c r="F689" s="557"/>
      <c r="G689" s="557"/>
      <c r="H689" s="557"/>
    </row>
    <row r="690" spans="1:8" ht="15.75" x14ac:dyDescent="0.25">
      <c r="A690" s="554" t="str">
        <f t="shared" si="10"/>
        <v>12AFh</v>
      </c>
      <c r="B690" s="555">
        <v>688</v>
      </c>
      <c r="C690" s="806"/>
      <c r="D690" s="559"/>
      <c r="E690" s="557"/>
      <c r="F690" s="557"/>
      <c r="G690" s="557"/>
      <c r="H690" s="557"/>
    </row>
    <row r="691" spans="1:8" ht="15.75" x14ac:dyDescent="0.25">
      <c r="A691" s="554" t="str">
        <f t="shared" si="10"/>
        <v>12B0h</v>
      </c>
      <c r="B691" s="555">
        <v>689</v>
      </c>
      <c r="C691" s="827"/>
      <c r="D691" s="559"/>
      <c r="E691" s="557"/>
      <c r="F691" s="557"/>
      <c r="G691" s="557"/>
      <c r="H691" s="558"/>
    </row>
    <row r="692" spans="1:8" ht="15.75" x14ac:dyDescent="0.25">
      <c r="A692" s="554" t="str">
        <f t="shared" si="10"/>
        <v>12B1h</v>
      </c>
      <c r="B692" s="555">
        <v>690</v>
      </c>
      <c r="C692" s="827"/>
      <c r="D692" s="559"/>
      <c r="E692" s="557"/>
      <c r="F692" s="557"/>
      <c r="G692" s="557"/>
      <c r="H692" s="558"/>
    </row>
    <row r="693" spans="1:8" ht="15.75" x14ac:dyDescent="0.25">
      <c r="A693" s="554" t="str">
        <f t="shared" si="10"/>
        <v>12B2h</v>
      </c>
      <c r="B693" s="555">
        <v>691</v>
      </c>
      <c r="C693" s="827"/>
      <c r="D693" s="557"/>
      <c r="E693" s="557"/>
      <c r="F693" s="557"/>
      <c r="G693" s="557"/>
      <c r="H693" s="558"/>
    </row>
    <row r="694" spans="1:8" ht="15.75" x14ac:dyDescent="0.25">
      <c r="A694" s="554" t="str">
        <f t="shared" si="10"/>
        <v>12B3h</v>
      </c>
      <c r="B694" s="555">
        <v>692</v>
      </c>
      <c r="C694" s="806"/>
      <c r="D694" s="557"/>
      <c r="E694" s="557"/>
      <c r="F694" s="557"/>
      <c r="G694" s="557"/>
      <c r="H694" s="558"/>
    </row>
    <row r="695" spans="1:8" ht="15.75" x14ac:dyDescent="0.25">
      <c r="A695" s="554" t="str">
        <f t="shared" si="10"/>
        <v>12B4h</v>
      </c>
      <c r="B695" s="555">
        <v>693</v>
      </c>
      <c r="C695" s="806"/>
      <c r="D695" s="557"/>
      <c r="E695" s="557"/>
      <c r="F695" s="557"/>
      <c r="G695" s="557"/>
      <c r="H695" s="558"/>
    </row>
    <row r="696" spans="1:8" ht="15.75" x14ac:dyDescent="0.25">
      <c r="A696" s="554" t="str">
        <f t="shared" si="10"/>
        <v>12B5h</v>
      </c>
      <c r="B696" s="555">
        <v>694</v>
      </c>
      <c r="C696" s="806"/>
      <c r="D696" s="557"/>
      <c r="E696" s="557"/>
      <c r="F696" s="557"/>
      <c r="G696" s="557"/>
      <c r="H696" s="557"/>
    </row>
    <row r="697" spans="1:8" ht="15.75" x14ac:dyDescent="0.25">
      <c r="A697" s="554" t="str">
        <f t="shared" si="10"/>
        <v>12B6h</v>
      </c>
      <c r="B697" s="555">
        <v>695</v>
      </c>
      <c r="C697" s="806"/>
      <c r="D697" s="557"/>
      <c r="E697" s="557"/>
      <c r="F697" s="557"/>
      <c r="G697" s="557"/>
      <c r="H697" s="557"/>
    </row>
    <row r="698" spans="1:8" ht="15.75" x14ac:dyDescent="0.25">
      <c r="A698" s="554" t="str">
        <f t="shared" si="10"/>
        <v>12B7h</v>
      </c>
      <c r="B698" s="555">
        <v>696</v>
      </c>
      <c r="C698" s="806"/>
      <c r="D698" s="559"/>
      <c r="E698" s="557"/>
      <c r="F698" s="557"/>
      <c r="G698" s="557"/>
      <c r="H698" s="558"/>
    </row>
    <row r="699" spans="1:8" ht="15.75" x14ac:dyDescent="0.25">
      <c r="A699" s="554" t="str">
        <f t="shared" si="10"/>
        <v>12B8h</v>
      </c>
      <c r="B699" s="555">
        <v>697</v>
      </c>
      <c r="C699" s="806"/>
      <c r="D699" s="559"/>
      <c r="E699" s="557"/>
      <c r="F699" s="557"/>
      <c r="G699" s="557"/>
      <c r="H699" s="558"/>
    </row>
    <row r="700" spans="1:8" ht="15.75" x14ac:dyDescent="0.25">
      <c r="A700" s="554" t="str">
        <f t="shared" si="10"/>
        <v>12B9h</v>
      </c>
      <c r="B700" s="555">
        <v>698</v>
      </c>
      <c r="C700" s="806"/>
      <c r="D700" s="559"/>
      <c r="E700" s="557"/>
      <c r="F700" s="557"/>
      <c r="G700" s="557"/>
      <c r="H700" s="558"/>
    </row>
    <row r="701" spans="1:8" ht="15.75" x14ac:dyDescent="0.25">
      <c r="A701" s="554" t="str">
        <f t="shared" si="10"/>
        <v>12BAh</v>
      </c>
      <c r="B701" s="555">
        <v>699</v>
      </c>
      <c r="C701" s="806"/>
      <c r="D701" s="559"/>
      <c r="E701" s="557"/>
      <c r="F701" s="557"/>
      <c r="G701" s="557"/>
      <c r="H701" s="558"/>
    </row>
    <row r="702" spans="1:8" ht="15.75" x14ac:dyDescent="0.25">
      <c r="A702" s="554" t="str">
        <f t="shared" si="10"/>
        <v>12BBh</v>
      </c>
      <c r="B702" s="555">
        <v>700</v>
      </c>
      <c r="C702" s="827"/>
      <c r="D702" s="559"/>
      <c r="E702" s="557"/>
      <c r="F702" s="557"/>
      <c r="G702" s="557"/>
      <c r="H702" s="558"/>
    </row>
    <row r="703" spans="1:8" ht="15.75" x14ac:dyDescent="0.25">
      <c r="A703" s="554" t="str">
        <f t="shared" si="10"/>
        <v>12BCh</v>
      </c>
      <c r="B703" s="555">
        <v>701</v>
      </c>
      <c r="C703" s="827"/>
      <c r="D703" s="559"/>
      <c r="E703" s="557"/>
      <c r="F703" s="557"/>
      <c r="G703" s="557"/>
      <c r="H703" s="558"/>
    </row>
    <row r="704" spans="1:8" ht="15.75" x14ac:dyDescent="0.25">
      <c r="A704" s="554" t="str">
        <f t="shared" si="10"/>
        <v>12BDh</v>
      </c>
      <c r="B704" s="555">
        <v>702</v>
      </c>
      <c r="C704" s="806"/>
      <c r="D704" s="559"/>
      <c r="E704" s="557"/>
      <c r="F704" s="557"/>
      <c r="G704" s="202"/>
      <c r="H704" s="558"/>
    </row>
    <row r="705" spans="1:8" ht="15.75" x14ac:dyDescent="0.25">
      <c r="A705" s="554" t="str">
        <f t="shared" si="10"/>
        <v>12BEh</v>
      </c>
      <c r="B705" s="555">
        <v>703</v>
      </c>
      <c r="C705" s="806"/>
      <c r="D705" s="559"/>
      <c r="E705" s="557"/>
      <c r="F705" s="557"/>
      <c r="G705" s="202"/>
      <c r="H705" s="558"/>
    </row>
    <row r="706" spans="1:8" ht="15.75" x14ac:dyDescent="0.25">
      <c r="A706" s="554" t="str">
        <f t="shared" si="10"/>
        <v>12BFh</v>
      </c>
      <c r="B706" s="555">
        <v>704</v>
      </c>
      <c r="C706" s="806"/>
      <c r="D706" s="559"/>
      <c r="E706" s="557"/>
      <c r="F706" s="557"/>
      <c r="G706" s="557"/>
      <c r="H706" s="558"/>
    </row>
    <row r="707" spans="1:8" ht="15.75" x14ac:dyDescent="0.25">
      <c r="A707" s="554" t="str">
        <f t="shared" si="10"/>
        <v>12C0h</v>
      </c>
      <c r="B707" s="555">
        <v>705</v>
      </c>
      <c r="C707" s="806"/>
      <c r="D707" s="559"/>
      <c r="E707" s="557"/>
      <c r="F707" s="557"/>
      <c r="G707" s="557"/>
      <c r="H707" s="557"/>
    </row>
    <row r="708" spans="1:8" ht="15.75" x14ac:dyDescent="0.25">
      <c r="A708" s="554" t="str">
        <f t="shared" ref="A708:A771" si="11">(DEC2HEX(B708 + 4095)) &amp; "h"</f>
        <v>12C1h</v>
      </c>
      <c r="B708" s="555">
        <v>706</v>
      </c>
      <c r="C708" s="806"/>
      <c r="D708" s="559"/>
      <c r="E708" s="557"/>
      <c r="F708" s="557"/>
      <c r="G708" s="557"/>
      <c r="H708" s="557"/>
    </row>
    <row r="709" spans="1:8" ht="15.75" x14ac:dyDescent="0.25">
      <c r="A709" s="554" t="str">
        <f t="shared" si="11"/>
        <v>12C2h</v>
      </c>
      <c r="B709" s="555">
        <v>707</v>
      </c>
      <c r="C709" s="827"/>
      <c r="D709" s="559"/>
      <c r="E709" s="557"/>
      <c r="F709" s="557"/>
      <c r="G709" s="557"/>
      <c r="H709" s="558"/>
    </row>
    <row r="710" spans="1:8" ht="15.75" x14ac:dyDescent="0.25">
      <c r="A710" s="554" t="str">
        <f t="shared" si="11"/>
        <v>12C3h</v>
      </c>
      <c r="B710" s="555">
        <v>708</v>
      </c>
      <c r="C710" s="827"/>
      <c r="D710" s="559"/>
      <c r="E710" s="557"/>
      <c r="F710" s="557"/>
      <c r="G710" s="557"/>
      <c r="H710" s="558"/>
    </row>
    <row r="711" spans="1:8" ht="15.75" x14ac:dyDescent="0.25">
      <c r="A711" s="554" t="str">
        <f t="shared" si="11"/>
        <v>12C4h</v>
      </c>
      <c r="B711" s="555">
        <v>709</v>
      </c>
      <c r="C711" s="827"/>
      <c r="D711" s="559"/>
      <c r="E711" s="557"/>
      <c r="F711" s="557"/>
      <c r="G711" s="557"/>
      <c r="H711" s="558"/>
    </row>
    <row r="712" spans="1:8" ht="15.75" x14ac:dyDescent="0.25">
      <c r="A712" s="554" t="str">
        <f t="shared" si="11"/>
        <v>12C5h</v>
      </c>
      <c r="B712" s="555">
        <v>710</v>
      </c>
      <c r="C712" s="806"/>
      <c r="D712" s="559"/>
      <c r="E712" s="557"/>
      <c r="F712" s="557"/>
      <c r="G712" s="557"/>
      <c r="H712" s="558"/>
    </row>
    <row r="713" spans="1:8" ht="15.75" x14ac:dyDescent="0.25">
      <c r="A713" s="554" t="str">
        <f t="shared" si="11"/>
        <v>12C6h</v>
      </c>
      <c r="B713" s="555">
        <v>711</v>
      </c>
      <c r="C713" s="806"/>
      <c r="D713" s="559"/>
      <c r="E713" s="557"/>
      <c r="F713" s="557"/>
      <c r="G713" s="557"/>
      <c r="H713" s="558"/>
    </row>
    <row r="714" spans="1:8" ht="15.75" x14ac:dyDescent="0.25">
      <c r="A714" s="554" t="str">
        <f t="shared" si="11"/>
        <v>12C7h</v>
      </c>
      <c r="B714" s="555">
        <v>712</v>
      </c>
      <c r="C714" s="806"/>
      <c r="D714" s="559"/>
      <c r="E714" s="557"/>
      <c r="F714" s="557"/>
      <c r="G714" s="557"/>
      <c r="H714" s="557"/>
    </row>
    <row r="715" spans="1:8" ht="15.75" x14ac:dyDescent="0.25">
      <c r="A715" s="554" t="str">
        <f t="shared" si="11"/>
        <v>12C8h</v>
      </c>
      <c r="B715" s="555">
        <v>713</v>
      </c>
      <c r="C715" s="806"/>
      <c r="D715" s="559"/>
      <c r="E715" s="557"/>
      <c r="F715" s="557"/>
      <c r="G715" s="557"/>
      <c r="H715" s="557"/>
    </row>
    <row r="716" spans="1:8" ht="15.75" x14ac:dyDescent="0.25">
      <c r="A716" s="554" t="str">
        <f t="shared" si="11"/>
        <v>12C9h</v>
      </c>
      <c r="B716" s="555">
        <v>714</v>
      </c>
      <c r="C716" s="806"/>
      <c r="D716" s="557"/>
      <c r="E716" s="557"/>
      <c r="F716" s="557"/>
      <c r="G716" s="557"/>
      <c r="H716" s="558"/>
    </row>
    <row r="717" spans="1:8" ht="15.75" x14ac:dyDescent="0.25">
      <c r="A717" s="554" t="str">
        <f t="shared" si="11"/>
        <v>12CAh</v>
      </c>
      <c r="B717" s="555">
        <v>715</v>
      </c>
      <c r="C717" s="806"/>
      <c r="D717" s="559"/>
      <c r="E717" s="557"/>
      <c r="F717" s="557"/>
      <c r="G717" s="557"/>
      <c r="H717" s="558"/>
    </row>
    <row r="718" spans="1:8" ht="15.75" x14ac:dyDescent="0.25">
      <c r="A718" s="554" t="str">
        <f t="shared" si="11"/>
        <v>12CBh</v>
      </c>
      <c r="B718" s="555">
        <v>716</v>
      </c>
      <c r="C718" s="806"/>
      <c r="D718" s="559"/>
      <c r="E718" s="557"/>
      <c r="F718" s="557"/>
      <c r="G718" s="557"/>
      <c r="H718" s="558"/>
    </row>
    <row r="719" spans="1:8" ht="15.75" x14ac:dyDescent="0.25">
      <c r="A719" s="554" t="str">
        <f t="shared" si="11"/>
        <v>12CCh</v>
      </c>
      <c r="B719" s="555">
        <v>717</v>
      </c>
      <c r="C719" s="806"/>
      <c r="D719" s="559"/>
      <c r="E719" s="557"/>
      <c r="F719" s="557"/>
      <c r="G719" s="557"/>
      <c r="H719" s="558"/>
    </row>
    <row r="720" spans="1:8" ht="15.75" x14ac:dyDescent="0.25">
      <c r="A720" s="554" t="str">
        <f t="shared" si="11"/>
        <v>12CDh</v>
      </c>
      <c r="B720" s="555">
        <v>718</v>
      </c>
      <c r="C720" s="827"/>
      <c r="D720" s="559"/>
      <c r="E720" s="557"/>
      <c r="F720" s="557"/>
      <c r="G720" s="557"/>
      <c r="H720" s="558"/>
    </row>
    <row r="721" spans="1:8" ht="15.75" x14ac:dyDescent="0.25">
      <c r="A721" s="554" t="str">
        <f t="shared" si="11"/>
        <v>12CEh</v>
      </c>
      <c r="B721" s="555">
        <v>719</v>
      </c>
      <c r="C721" s="827"/>
      <c r="D721" s="559"/>
      <c r="E721" s="557"/>
      <c r="F721" s="557"/>
      <c r="G721" s="557"/>
      <c r="H721" s="558"/>
    </row>
    <row r="722" spans="1:8" ht="15.75" x14ac:dyDescent="0.25">
      <c r="A722" s="554" t="str">
        <f t="shared" si="11"/>
        <v>12CFh</v>
      </c>
      <c r="B722" s="555">
        <v>720</v>
      </c>
      <c r="C722" s="806"/>
      <c r="D722" s="559"/>
      <c r="E722" s="557"/>
      <c r="F722" s="557"/>
      <c r="G722" s="202"/>
      <c r="H722" s="558"/>
    </row>
    <row r="723" spans="1:8" ht="15.75" x14ac:dyDescent="0.25">
      <c r="A723" s="554" t="str">
        <f t="shared" si="11"/>
        <v>12D0h</v>
      </c>
      <c r="B723" s="555">
        <v>721</v>
      </c>
      <c r="C723" s="806"/>
      <c r="D723" s="559"/>
      <c r="E723" s="557"/>
      <c r="F723" s="557"/>
      <c r="G723" s="202"/>
      <c r="H723" s="558"/>
    </row>
    <row r="724" spans="1:8" ht="15.75" x14ac:dyDescent="0.25">
      <c r="A724" s="554" t="str">
        <f t="shared" si="11"/>
        <v>12D1h</v>
      </c>
      <c r="B724" s="555">
        <v>722</v>
      </c>
      <c r="C724" s="806"/>
      <c r="D724" s="559"/>
      <c r="E724" s="557"/>
      <c r="F724" s="557"/>
      <c r="G724" s="557"/>
      <c r="H724" s="558"/>
    </row>
    <row r="725" spans="1:8" ht="15.75" x14ac:dyDescent="0.25">
      <c r="A725" s="554" t="str">
        <f t="shared" si="11"/>
        <v>12D2h</v>
      </c>
      <c r="B725" s="555">
        <v>723</v>
      </c>
      <c r="C725" s="806"/>
      <c r="D725" s="559"/>
      <c r="E725" s="557"/>
      <c r="F725" s="557"/>
      <c r="G725" s="557"/>
      <c r="H725" s="557"/>
    </row>
    <row r="726" spans="1:8" ht="15.75" x14ac:dyDescent="0.25">
      <c r="A726" s="554" t="str">
        <f t="shared" si="11"/>
        <v>12D3h</v>
      </c>
      <c r="B726" s="555">
        <v>724</v>
      </c>
      <c r="C726" s="806"/>
      <c r="D726" s="559"/>
      <c r="E726" s="557"/>
      <c r="F726" s="557"/>
      <c r="G726" s="557"/>
      <c r="H726" s="557"/>
    </row>
    <row r="727" spans="1:8" ht="15.75" x14ac:dyDescent="0.25">
      <c r="A727" s="554" t="str">
        <f t="shared" si="11"/>
        <v>12D4h</v>
      </c>
      <c r="B727" s="555">
        <v>725</v>
      </c>
      <c r="C727" s="827"/>
      <c r="D727" s="559"/>
      <c r="E727" s="557"/>
      <c r="F727" s="557"/>
      <c r="G727" s="557"/>
      <c r="H727" s="558"/>
    </row>
    <row r="728" spans="1:8" ht="15.75" x14ac:dyDescent="0.25">
      <c r="A728" s="554" t="str">
        <f t="shared" si="11"/>
        <v>12D5h</v>
      </c>
      <c r="B728" s="555">
        <v>726</v>
      </c>
      <c r="C728" s="827"/>
      <c r="D728" s="559"/>
      <c r="E728" s="557"/>
      <c r="F728" s="557"/>
      <c r="G728" s="557"/>
      <c r="H728" s="558"/>
    </row>
    <row r="729" spans="1:8" ht="15.75" x14ac:dyDescent="0.25">
      <c r="A729" s="554" t="str">
        <f t="shared" si="11"/>
        <v>12D6h</v>
      </c>
      <c r="B729" s="555">
        <v>727</v>
      </c>
      <c r="C729" s="827"/>
      <c r="D729" s="559"/>
      <c r="E729" s="557"/>
      <c r="F729" s="557"/>
      <c r="G729" s="557"/>
      <c r="H729" s="558"/>
    </row>
    <row r="730" spans="1:8" ht="15.75" x14ac:dyDescent="0.25">
      <c r="A730" s="554" t="str">
        <f t="shared" si="11"/>
        <v>12D7h</v>
      </c>
      <c r="B730" s="555">
        <v>728</v>
      </c>
      <c r="C730" s="806"/>
      <c r="D730" s="559"/>
      <c r="E730" s="557"/>
      <c r="F730" s="557"/>
      <c r="G730" s="557"/>
      <c r="H730" s="558"/>
    </row>
    <row r="731" spans="1:8" ht="15.75" x14ac:dyDescent="0.25">
      <c r="A731" s="554" t="str">
        <f t="shared" si="11"/>
        <v>12D8h</v>
      </c>
      <c r="B731" s="555">
        <v>729</v>
      </c>
      <c r="C731" s="806"/>
      <c r="D731" s="559"/>
      <c r="E731" s="557"/>
      <c r="F731" s="557"/>
      <c r="G731" s="557"/>
      <c r="H731" s="558"/>
    </row>
    <row r="732" spans="1:8" ht="15.75" x14ac:dyDescent="0.25">
      <c r="A732" s="554" t="str">
        <f t="shared" si="11"/>
        <v>12D9h</v>
      </c>
      <c r="B732" s="555">
        <v>730</v>
      </c>
      <c r="C732" s="806"/>
      <c r="D732" s="559"/>
      <c r="E732" s="557"/>
      <c r="F732" s="557"/>
      <c r="G732" s="557"/>
      <c r="H732" s="557"/>
    </row>
    <row r="733" spans="1:8" ht="15.75" x14ac:dyDescent="0.25">
      <c r="A733" s="554" t="str">
        <f t="shared" si="11"/>
        <v>12DAh</v>
      </c>
      <c r="B733" s="555">
        <v>731</v>
      </c>
      <c r="C733" s="806"/>
      <c r="D733" s="559"/>
      <c r="E733" s="557"/>
      <c r="F733" s="557"/>
      <c r="G733" s="557"/>
      <c r="H733" s="557"/>
    </row>
    <row r="734" spans="1:8" ht="15.75" x14ac:dyDescent="0.25">
      <c r="A734" s="554" t="str">
        <f t="shared" si="11"/>
        <v>12DBh</v>
      </c>
      <c r="B734" s="555">
        <v>732</v>
      </c>
      <c r="C734" s="806"/>
      <c r="D734" s="559"/>
      <c r="E734" s="557"/>
      <c r="F734" s="557"/>
      <c r="G734" s="557"/>
      <c r="H734" s="558"/>
    </row>
    <row r="735" spans="1:8" ht="15.75" x14ac:dyDescent="0.25">
      <c r="A735" s="554" t="str">
        <f t="shared" si="11"/>
        <v>12DCh</v>
      </c>
      <c r="B735" s="555">
        <v>733</v>
      </c>
      <c r="C735" s="806"/>
      <c r="D735" s="559"/>
      <c r="E735" s="557"/>
      <c r="F735" s="557"/>
      <c r="G735" s="557"/>
      <c r="H735" s="558"/>
    </row>
    <row r="736" spans="1:8" ht="15.75" x14ac:dyDescent="0.25">
      <c r="A736" s="554" t="str">
        <f t="shared" si="11"/>
        <v>12DDh</v>
      </c>
      <c r="B736" s="555">
        <v>734</v>
      </c>
      <c r="C736" s="806"/>
      <c r="D736" s="559"/>
      <c r="E736" s="557"/>
      <c r="F736" s="557"/>
      <c r="G736" s="557"/>
      <c r="H736" s="558"/>
    </row>
    <row r="737" spans="1:8" ht="15.75" x14ac:dyDescent="0.25">
      <c r="A737" s="554" t="str">
        <f t="shared" si="11"/>
        <v>12DEh</v>
      </c>
      <c r="B737" s="555">
        <v>735</v>
      </c>
      <c r="C737" s="806"/>
      <c r="D737" s="559"/>
      <c r="E737" s="557"/>
      <c r="F737" s="557"/>
      <c r="G737" s="557"/>
      <c r="H737" s="558"/>
    </row>
    <row r="738" spans="1:8" ht="15.75" x14ac:dyDescent="0.25">
      <c r="A738" s="554" t="str">
        <f t="shared" si="11"/>
        <v>12DFh</v>
      </c>
      <c r="B738" s="555">
        <v>736</v>
      </c>
      <c r="C738" s="827"/>
      <c r="D738" s="559"/>
      <c r="E738" s="557"/>
      <c r="F738" s="557"/>
      <c r="G738" s="557"/>
      <c r="H738" s="558"/>
    </row>
    <row r="739" spans="1:8" ht="15.75" x14ac:dyDescent="0.25">
      <c r="A739" s="554" t="str">
        <f t="shared" si="11"/>
        <v>12E0h</v>
      </c>
      <c r="B739" s="555">
        <v>737</v>
      </c>
      <c r="C739" s="827"/>
      <c r="D739" s="559"/>
      <c r="E739" s="557"/>
      <c r="F739" s="557"/>
      <c r="G739" s="557"/>
      <c r="H739" s="558"/>
    </row>
    <row r="740" spans="1:8" ht="15.75" x14ac:dyDescent="0.25">
      <c r="A740" s="554" t="str">
        <f t="shared" si="11"/>
        <v>12E1h</v>
      </c>
      <c r="B740" s="555">
        <v>738</v>
      </c>
      <c r="C740" s="806"/>
      <c r="D740" s="559"/>
      <c r="E740" s="557"/>
      <c r="F740" s="557"/>
      <c r="G740" s="202"/>
      <c r="H740" s="558"/>
    </row>
    <row r="741" spans="1:8" ht="15.75" x14ac:dyDescent="0.25">
      <c r="A741" s="554" t="str">
        <f t="shared" si="11"/>
        <v>12E2h</v>
      </c>
      <c r="B741" s="555">
        <v>739</v>
      </c>
      <c r="C741" s="806"/>
      <c r="D741" s="559"/>
      <c r="E741" s="557"/>
      <c r="F741" s="557"/>
      <c r="G741" s="202"/>
      <c r="H741" s="558"/>
    </row>
    <row r="742" spans="1:8" ht="15.75" x14ac:dyDescent="0.25">
      <c r="A742" s="554" t="str">
        <f t="shared" si="11"/>
        <v>12E3h</v>
      </c>
      <c r="B742" s="555">
        <v>740</v>
      </c>
      <c r="C742" s="806"/>
      <c r="D742" s="559"/>
      <c r="E742" s="557"/>
      <c r="F742" s="557"/>
      <c r="G742" s="557"/>
      <c r="H742" s="558"/>
    </row>
    <row r="743" spans="1:8" ht="15.75" x14ac:dyDescent="0.25">
      <c r="A743" s="554" t="str">
        <f t="shared" si="11"/>
        <v>12E4h</v>
      </c>
      <c r="B743" s="555">
        <v>741</v>
      </c>
      <c r="C743" s="806"/>
      <c r="D743" s="559"/>
      <c r="E743" s="557"/>
      <c r="F743" s="557"/>
      <c r="G743" s="557"/>
      <c r="H743" s="557"/>
    </row>
    <row r="744" spans="1:8" ht="15.75" x14ac:dyDescent="0.25">
      <c r="A744" s="554" t="str">
        <f t="shared" si="11"/>
        <v>12E5h</v>
      </c>
      <c r="B744" s="555">
        <v>742</v>
      </c>
      <c r="C744" s="806"/>
      <c r="D744" s="559"/>
      <c r="E744" s="557"/>
      <c r="F744" s="557"/>
      <c r="G744" s="557"/>
      <c r="H744" s="557"/>
    </row>
    <row r="745" spans="1:8" ht="15.75" x14ac:dyDescent="0.25">
      <c r="A745" s="554" t="str">
        <f t="shared" si="11"/>
        <v>12E6h</v>
      </c>
      <c r="B745" s="555">
        <v>743</v>
      </c>
      <c r="C745" s="827"/>
      <c r="D745" s="559"/>
      <c r="E745" s="557"/>
      <c r="F745" s="557"/>
      <c r="G745" s="557"/>
      <c r="H745" s="558"/>
    </row>
    <row r="746" spans="1:8" ht="15.75" x14ac:dyDescent="0.25">
      <c r="A746" s="554" t="str">
        <f t="shared" si="11"/>
        <v>12E7h</v>
      </c>
      <c r="B746" s="555">
        <v>744</v>
      </c>
      <c r="C746" s="827"/>
      <c r="D746" s="559"/>
      <c r="E746" s="557"/>
      <c r="F746" s="557"/>
      <c r="G746" s="557"/>
      <c r="H746" s="558"/>
    </row>
    <row r="747" spans="1:8" ht="15.75" x14ac:dyDescent="0.25">
      <c r="A747" s="554" t="str">
        <f t="shared" si="11"/>
        <v>12E8h</v>
      </c>
      <c r="B747" s="555">
        <v>745</v>
      </c>
      <c r="C747" s="827"/>
      <c r="D747" s="559"/>
      <c r="E747" s="557"/>
      <c r="F747" s="557"/>
      <c r="G747" s="557"/>
      <c r="H747" s="558"/>
    </row>
    <row r="748" spans="1:8" ht="15.75" x14ac:dyDescent="0.25">
      <c r="A748" s="554" t="str">
        <f t="shared" si="11"/>
        <v>12E9h</v>
      </c>
      <c r="B748" s="555">
        <v>746</v>
      </c>
      <c r="C748" s="806"/>
      <c r="D748" s="559"/>
      <c r="E748" s="557"/>
      <c r="F748" s="557"/>
      <c r="G748" s="557"/>
      <c r="H748" s="558"/>
    </row>
    <row r="749" spans="1:8" ht="15.75" x14ac:dyDescent="0.25">
      <c r="A749" s="554" t="str">
        <f t="shared" si="11"/>
        <v>12EAh</v>
      </c>
      <c r="B749" s="555">
        <v>747</v>
      </c>
      <c r="C749" s="806"/>
      <c r="D749" s="559"/>
      <c r="E749" s="557"/>
      <c r="F749" s="557"/>
      <c r="G749" s="557"/>
      <c r="H749" s="558"/>
    </row>
    <row r="750" spans="1:8" ht="15.75" x14ac:dyDescent="0.25">
      <c r="A750" s="554" t="str">
        <f t="shared" si="11"/>
        <v>12EBh</v>
      </c>
      <c r="B750" s="555">
        <v>748</v>
      </c>
      <c r="C750" s="806"/>
      <c r="D750" s="559"/>
      <c r="E750" s="557"/>
      <c r="F750" s="557"/>
      <c r="G750" s="557"/>
      <c r="H750" s="557"/>
    </row>
    <row r="751" spans="1:8" ht="15.75" x14ac:dyDescent="0.25">
      <c r="A751" s="554" t="str">
        <f t="shared" si="11"/>
        <v>12ECh</v>
      </c>
      <c r="B751" s="555">
        <v>749</v>
      </c>
      <c r="C751" s="806"/>
      <c r="D751" s="559"/>
      <c r="E751" s="557"/>
      <c r="F751" s="557"/>
      <c r="G751" s="557"/>
      <c r="H751" s="557"/>
    </row>
    <row r="752" spans="1:8" ht="15.75" x14ac:dyDescent="0.25">
      <c r="A752" s="554" t="str">
        <f t="shared" si="11"/>
        <v>12EDh</v>
      </c>
      <c r="B752" s="555">
        <v>750</v>
      </c>
      <c r="C752" s="806"/>
      <c r="D752" s="559"/>
      <c r="E752" s="557"/>
      <c r="F752" s="557"/>
      <c r="G752" s="557"/>
      <c r="H752" s="558"/>
    </row>
    <row r="753" spans="1:8" ht="15.75" x14ac:dyDescent="0.25">
      <c r="A753" s="554" t="str">
        <f t="shared" si="11"/>
        <v>12EEh</v>
      </c>
      <c r="B753" s="555">
        <v>751</v>
      </c>
      <c r="C753" s="806"/>
      <c r="D753" s="559"/>
      <c r="E753" s="557"/>
      <c r="F753" s="557"/>
      <c r="G753" s="557"/>
      <c r="H753" s="558"/>
    </row>
    <row r="754" spans="1:8" ht="15.75" x14ac:dyDescent="0.25">
      <c r="A754" s="554" t="str">
        <f t="shared" si="11"/>
        <v>12EFh</v>
      </c>
      <c r="B754" s="555">
        <v>752</v>
      </c>
      <c r="C754" s="806"/>
      <c r="D754" s="559"/>
      <c r="E754" s="557"/>
      <c r="F754" s="557"/>
      <c r="G754" s="557"/>
      <c r="H754" s="558"/>
    </row>
    <row r="755" spans="1:8" ht="15.75" x14ac:dyDescent="0.25">
      <c r="A755" s="554" t="str">
        <f t="shared" si="11"/>
        <v>12F0h</v>
      </c>
      <c r="B755" s="555">
        <v>753</v>
      </c>
      <c r="C755" s="806"/>
      <c r="D755" s="559"/>
      <c r="E755" s="557"/>
      <c r="F755" s="557"/>
      <c r="G755" s="557"/>
      <c r="H755" s="558"/>
    </row>
    <row r="756" spans="1:8" ht="15.75" x14ac:dyDescent="0.25">
      <c r="A756" s="554" t="str">
        <f t="shared" si="11"/>
        <v>12F1h</v>
      </c>
      <c r="B756" s="555">
        <v>754</v>
      </c>
      <c r="C756" s="827"/>
      <c r="D756" s="559"/>
      <c r="E756" s="557"/>
      <c r="F756" s="557"/>
      <c r="G756" s="557"/>
      <c r="H756" s="558"/>
    </row>
    <row r="757" spans="1:8" ht="15.75" x14ac:dyDescent="0.25">
      <c r="A757" s="554" t="str">
        <f t="shared" si="11"/>
        <v>12F2h</v>
      </c>
      <c r="B757" s="555">
        <v>755</v>
      </c>
      <c r="C757" s="827"/>
      <c r="D757" s="559"/>
      <c r="E757" s="557"/>
      <c r="F757" s="557"/>
      <c r="G757" s="557"/>
      <c r="H757" s="558"/>
    </row>
    <row r="758" spans="1:8" ht="15.75" x14ac:dyDescent="0.25">
      <c r="A758" s="554" t="str">
        <f t="shared" si="11"/>
        <v>12F3h</v>
      </c>
      <c r="B758" s="555">
        <v>756</v>
      </c>
      <c r="C758" s="806"/>
      <c r="D758" s="559"/>
      <c r="E758" s="557"/>
      <c r="F758" s="557"/>
      <c r="G758" s="202"/>
      <c r="H758" s="558"/>
    </row>
    <row r="759" spans="1:8" ht="15.75" x14ac:dyDescent="0.25">
      <c r="A759" s="554" t="str">
        <f t="shared" si="11"/>
        <v>12F4h</v>
      </c>
      <c r="B759" s="555">
        <v>757</v>
      </c>
      <c r="C759" s="806"/>
      <c r="D759" s="559"/>
      <c r="E759" s="557"/>
      <c r="F759" s="557"/>
      <c r="G759" s="202"/>
      <c r="H759" s="558"/>
    </row>
    <row r="760" spans="1:8" ht="15.75" x14ac:dyDescent="0.25">
      <c r="A760" s="554" t="str">
        <f t="shared" si="11"/>
        <v>12F5h</v>
      </c>
      <c r="B760" s="555">
        <v>758</v>
      </c>
      <c r="C760" s="806"/>
      <c r="D760" s="559"/>
      <c r="E760" s="557"/>
      <c r="F760" s="557"/>
      <c r="G760" s="557"/>
      <c r="H760" s="558"/>
    </row>
    <row r="761" spans="1:8" ht="15.75" x14ac:dyDescent="0.25">
      <c r="A761" s="554" t="str">
        <f t="shared" si="11"/>
        <v>12F6h</v>
      </c>
      <c r="B761" s="555">
        <v>759</v>
      </c>
      <c r="C761" s="806"/>
      <c r="D761" s="559"/>
      <c r="E761" s="557"/>
      <c r="F761" s="557"/>
      <c r="G761" s="557"/>
      <c r="H761" s="557"/>
    </row>
    <row r="762" spans="1:8" ht="15.75" x14ac:dyDescent="0.25">
      <c r="A762" s="554" t="str">
        <f t="shared" si="11"/>
        <v>12F7h</v>
      </c>
      <c r="B762" s="555">
        <v>760</v>
      </c>
      <c r="C762" s="806"/>
      <c r="D762" s="559"/>
      <c r="E762" s="557"/>
      <c r="F762" s="557"/>
      <c r="G762" s="557"/>
      <c r="H762" s="557"/>
    </row>
    <row r="763" spans="1:8" ht="15.75" x14ac:dyDescent="0.25">
      <c r="A763" s="554" t="str">
        <f t="shared" si="11"/>
        <v>12F8h</v>
      </c>
      <c r="B763" s="555">
        <v>761</v>
      </c>
      <c r="C763" s="827"/>
      <c r="D763" s="559"/>
      <c r="E763" s="557"/>
      <c r="F763" s="557"/>
      <c r="G763" s="557"/>
      <c r="H763" s="558"/>
    </row>
    <row r="764" spans="1:8" ht="15.75" x14ac:dyDescent="0.25">
      <c r="A764" s="554" t="str">
        <f t="shared" si="11"/>
        <v>12F9h</v>
      </c>
      <c r="B764" s="555">
        <v>762</v>
      </c>
      <c r="C764" s="827"/>
      <c r="D764" s="559"/>
      <c r="E764" s="557"/>
      <c r="F764" s="557"/>
      <c r="G764" s="557"/>
      <c r="H764" s="558"/>
    </row>
    <row r="765" spans="1:8" ht="15.75" x14ac:dyDescent="0.25">
      <c r="A765" s="554" t="str">
        <f t="shared" si="11"/>
        <v>12FAh</v>
      </c>
      <c r="B765" s="555">
        <v>763</v>
      </c>
      <c r="C765" s="827"/>
      <c r="D765" s="559"/>
      <c r="E765" s="557"/>
      <c r="F765" s="557"/>
      <c r="G765" s="557"/>
      <c r="H765" s="558"/>
    </row>
    <row r="766" spans="1:8" ht="15.75" x14ac:dyDescent="0.25">
      <c r="A766" s="554" t="str">
        <f t="shared" si="11"/>
        <v>12FBh</v>
      </c>
      <c r="B766" s="555">
        <v>764</v>
      </c>
      <c r="C766" s="806"/>
      <c r="D766" s="559"/>
      <c r="E766" s="557"/>
      <c r="F766" s="557"/>
      <c r="G766" s="557"/>
      <c r="H766" s="558"/>
    </row>
    <row r="767" spans="1:8" ht="15.75" x14ac:dyDescent="0.25">
      <c r="A767" s="554" t="str">
        <f t="shared" si="11"/>
        <v>12FCh</v>
      </c>
      <c r="B767" s="555">
        <v>765</v>
      </c>
      <c r="C767" s="806"/>
      <c r="D767" s="559"/>
      <c r="E767" s="557"/>
      <c r="F767" s="557"/>
      <c r="G767" s="557"/>
      <c r="H767" s="558"/>
    </row>
    <row r="768" spans="1:8" ht="15.75" x14ac:dyDescent="0.25">
      <c r="A768" s="554" t="str">
        <f t="shared" si="11"/>
        <v>12FDh</v>
      </c>
      <c r="B768" s="555">
        <v>766</v>
      </c>
      <c r="C768" s="806"/>
      <c r="D768" s="559"/>
      <c r="E768" s="557"/>
      <c r="F768" s="557"/>
      <c r="G768" s="557"/>
      <c r="H768" s="557"/>
    </row>
    <row r="769" spans="1:8" ht="15.75" x14ac:dyDescent="0.25">
      <c r="A769" s="554" t="str">
        <f t="shared" si="11"/>
        <v>12FEh</v>
      </c>
      <c r="B769" s="555">
        <v>767</v>
      </c>
      <c r="C769" s="806"/>
      <c r="D769" s="559"/>
      <c r="E769" s="557"/>
      <c r="F769" s="557"/>
      <c r="G769" s="557"/>
      <c r="H769" s="557"/>
    </row>
    <row r="770" spans="1:8" ht="15.75" x14ac:dyDescent="0.25">
      <c r="A770" s="554" t="str">
        <f t="shared" si="11"/>
        <v>12FFh</v>
      </c>
      <c r="B770" s="555">
        <v>768</v>
      </c>
      <c r="C770" s="806"/>
      <c r="D770" s="559"/>
      <c r="E770" s="557"/>
      <c r="F770" s="557"/>
      <c r="G770" s="557"/>
      <c r="H770" s="558"/>
    </row>
    <row r="771" spans="1:8" ht="15.75" x14ac:dyDescent="0.25">
      <c r="A771" s="554" t="str">
        <f t="shared" si="11"/>
        <v>1300h</v>
      </c>
      <c r="B771" s="555">
        <v>769</v>
      </c>
      <c r="C771" s="806"/>
      <c r="D771" s="559"/>
      <c r="E771" s="557"/>
      <c r="F771" s="557"/>
      <c r="G771" s="557"/>
      <c r="H771" s="558"/>
    </row>
    <row r="772" spans="1:8" ht="15.75" x14ac:dyDescent="0.25">
      <c r="A772" s="554" t="str">
        <f t="shared" ref="A772:A835" si="12">(DEC2HEX(B772 + 4095)) &amp; "h"</f>
        <v>1301h</v>
      </c>
      <c r="B772" s="555">
        <v>770</v>
      </c>
      <c r="C772" s="806"/>
      <c r="D772" s="557"/>
      <c r="E772" s="557"/>
      <c r="F772" s="557"/>
      <c r="G772" s="557"/>
      <c r="H772" s="558"/>
    </row>
    <row r="773" spans="1:8" ht="15.75" x14ac:dyDescent="0.25">
      <c r="A773" s="554" t="str">
        <f t="shared" si="12"/>
        <v>1302h</v>
      </c>
      <c r="B773" s="555">
        <v>771</v>
      </c>
      <c r="C773" s="806"/>
      <c r="D773" s="557"/>
      <c r="E773" s="557"/>
      <c r="F773" s="557"/>
      <c r="G773" s="557"/>
      <c r="H773" s="558"/>
    </row>
    <row r="774" spans="1:8" ht="15.75" x14ac:dyDescent="0.25">
      <c r="A774" s="554" t="str">
        <f t="shared" si="12"/>
        <v>1303h</v>
      </c>
      <c r="B774" s="555">
        <v>772</v>
      </c>
      <c r="C774" s="827"/>
      <c r="D774" s="557"/>
      <c r="E774" s="557"/>
      <c r="F774" s="557"/>
      <c r="G774" s="557"/>
      <c r="H774" s="558"/>
    </row>
    <row r="775" spans="1:8" ht="15.75" x14ac:dyDescent="0.25">
      <c r="A775" s="554" t="str">
        <f t="shared" si="12"/>
        <v>1304h</v>
      </c>
      <c r="B775" s="555">
        <v>773</v>
      </c>
      <c r="C775" s="827"/>
      <c r="D775" s="559"/>
      <c r="E775" s="557"/>
      <c r="F775" s="557"/>
      <c r="G775" s="557"/>
      <c r="H775" s="558"/>
    </row>
    <row r="776" spans="1:8" ht="15.75" x14ac:dyDescent="0.25">
      <c r="A776" s="554" t="str">
        <f t="shared" si="12"/>
        <v>1305h</v>
      </c>
      <c r="B776" s="555">
        <v>774</v>
      </c>
      <c r="C776" s="806"/>
      <c r="D776" s="559"/>
      <c r="E776" s="557"/>
      <c r="F776" s="557"/>
      <c r="G776" s="202"/>
      <c r="H776" s="558"/>
    </row>
    <row r="777" spans="1:8" ht="15.75" x14ac:dyDescent="0.25">
      <c r="A777" s="554" t="str">
        <f t="shared" si="12"/>
        <v>1306h</v>
      </c>
      <c r="B777" s="555">
        <v>775</v>
      </c>
      <c r="C777" s="806"/>
      <c r="D777" s="559"/>
      <c r="E777" s="557"/>
      <c r="F777" s="557"/>
      <c r="G777" s="202"/>
      <c r="H777" s="558"/>
    </row>
    <row r="778" spans="1:8" ht="15.75" x14ac:dyDescent="0.25">
      <c r="A778" s="554" t="str">
        <f t="shared" si="12"/>
        <v>1307h</v>
      </c>
      <c r="B778" s="555">
        <v>776</v>
      </c>
      <c r="C778" s="806"/>
      <c r="D778" s="559"/>
      <c r="E778" s="557"/>
      <c r="F778" s="557"/>
      <c r="G778" s="557"/>
      <c r="H778" s="558"/>
    </row>
    <row r="779" spans="1:8" ht="15.75" x14ac:dyDescent="0.25">
      <c r="A779" s="554" t="str">
        <f t="shared" si="12"/>
        <v>1308h</v>
      </c>
      <c r="B779" s="555">
        <v>777</v>
      </c>
      <c r="C779" s="806"/>
      <c r="D779" s="559"/>
      <c r="E779" s="557"/>
      <c r="F779" s="557"/>
      <c r="G779" s="557"/>
      <c r="H779" s="557"/>
    </row>
    <row r="780" spans="1:8" ht="15.75" x14ac:dyDescent="0.25">
      <c r="A780" s="554" t="str">
        <f t="shared" si="12"/>
        <v>1309h</v>
      </c>
      <c r="B780" s="555">
        <v>778</v>
      </c>
      <c r="C780" s="806"/>
      <c r="D780" s="559"/>
      <c r="E780" s="557"/>
      <c r="F780" s="557"/>
      <c r="G780" s="557"/>
      <c r="H780" s="557"/>
    </row>
    <row r="781" spans="1:8" ht="15.75" x14ac:dyDescent="0.25">
      <c r="A781" s="554" t="str">
        <f t="shared" si="12"/>
        <v>130Ah</v>
      </c>
      <c r="B781" s="555">
        <v>779</v>
      </c>
      <c r="C781" s="827"/>
      <c r="D781" s="557"/>
      <c r="E781" s="557"/>
      <c r="F781" s="557"/>
      <c r="G781" s="557"/>
      <c r="H781" s="558"/>
    </row>
    <row r="782" spans="1:8" ht="15.75" x14ac:dyDescent="0.25">
      <c r="A782" s="554" t="str">
        <f t="shared" si="12"/>
        <v>130Bh</v>
      </c>
      <c r="B782" s="555">
        <v>780</v>
      </c>
      <c r="C782" s="827"/>
      <c r="D782" s="557"/>
      <c r="E782" s="557"/>
      <c r="F782" s="557"/>
      <c r="G782" s="557"/>
      <c r="H782" s="558"/>
    </row>
    <row r="783" spans="1:8" ht="15.75" x14ac:dyDescent="0.25">
      <c r="A783" s="554" t="str">
        <f t="shared" si="12"/>
        <v>130Ch</v>
      </c>
      <c r="B783" s="555">
        <v>781</v>
      </c>
      <c r="C783" s="827"/>
      <c r="D783" s="557"/>
      <c r="E783" s="557"/>
      <c r="F783" s="557"/>
      <c r="G783" s="557"/>
      <c r="H783" s="558"/>
    </row>
    <row r="784" spans="1:8" ht="15.75" x14ac:dyDescent="0.25">
      <c r="A784" s="554" t="str">
        <f t="shared" si="12"/>
        <v>130Dh</v>
      </c>
      <c r="B784" s="555">
        <v>782</v>
      </c>
      <c r="C784" s="806"/>
      <c r="D784" s="557"/>
      <c r="E784" s="557"/>
      <c r="F784" s="557"/>
      <c r="G784" s="557"/>
      <c r="H784" s="558"/>
    </row>
    <row r="785" spans="1:8" ht="15.75" x14ac:dyDescent="0.25">
      <c r="A785" s="554" t="str">
        <f t="shared" si="12"/>
        <v>130Eh</v>
      </c>
      <c r="B785" s="555">
        <v>783</v>
      </c>
      <c r="C785" s="806"/>
      <c r="D785" s="557"/>
      <c r="E785" s="557"/>
      <c r="F785" s="557"/>
      <c r="G785" s="557"/>
      <c r="H785" s="558"/>
    </row>
    <row r="786" spans="1:8" ht="15.75" x14ac:dyDescent="0.25">
      <c r="A786" s="554" t="str">
        <f t="shared" si="12"/>
        <v>130Fh</v>
      </c>
      <c r="B786" s="555">
        <v>784</v>
      </c>
      <c r="C786" s="806"/>
      <c r="D786" s="557"/>
      <c r="E786" s="557"/>
      <c r="F786" s="557"/>
      <c r="G786" s="557"/>
      <c r="H786" s="557"/>
    </row>
    <row r="787" spans="1:8" ht="15.75" x14ac:dyDescent="0.25">
      <c r="A787" s="554" t="str">
        <f t="shared" si="12"/>
        <v>1310h</v>
      </c>
      <c r="B787" s="555">
        <v>785</v>
      </c>
      <c r="C787" s="806"/>
      <c r="D787" s="559"/>
      <c r="E787" s="557"/>
      <c r="F787" s="557"/>
      <c r="G787" s="557"/>
      <c r="H787" s="557"/>
    </row>
    <row r="788" spans="1:8" ht="15.75" x14ac:dyDescent="0.25">
      <c r="A788" s="554" t="str">
        <f t="shared" si="12"/>
        <v>1311h</v>
      </c>
      <c r="B788" s="555">
        <v>786</v>
      </c>
      <c r="C788" s="806"/>
      <c r="D788" s="559"/>
      <c r="E788" s="557"/>
      <c r="F788" s="557"/>
      <c r="G788" s="557"/>
      <c r="H788" s="558"/>
    </row>
    <row r="789" spans="1:8" ht="15.75" x14ac:dyDescent="0.25">
      <c r="A789" s="554" t="str">
        <f t="shared" si="12"/>
        <v>1312h</v>
      </c>
      <c r="B789" s="555">
        <v>787</v>
      </c>
      <c r="C789" s="806"/>
      <c r="D789" s="557"/>
      <c r="E789" s="557"/>
      <c r="F789" s="557"/>
      <c r="G789" s="557"/>
      <c r="H789" s="558"/>
    </row>
    <row r="790" spans="1:8" ht="15.75" x14ac:dyDescent="0.25">
      <c r="A790" s="554" t="str">
        <f t="shared" si="12"/>
        <v>1313h</v>
      </c>
      <c r="B790" s="555">
        <v>788</v>
      </c>
      <c r="C790" s="806"/>
      <c r="D790" s="557"/>
      <c r="E790" s="557"/>
      <c r="F790" s="557"/>
      <c r="G790" s="557"/>
      <c r="H790" s="558"/>
    </row>
    <row r="791" spans="1:8" ht="15.75" x14ac:dyDescent="0.25">
      <c r="A791" s="554" t="str">
        <f t="shared" si="12"/>
        <v>1314h</v>
      </c>
      <c r="B791" s="555">
        <v>789</v>
      </c>
      <c r="C791" s="806"/>
      <c r="D791" s="557"/>
      <c r="E791" s="557"/>
      <c r="F791" s="557"/>
      <c r="G791" s="557"/>
      <c r="H791" s="558"/>
    </row>
    <row r="792" spans="1:8" ht="15.75" x14ac:dyDescent="0.25">
      <c r="A792" s="554" t="str">
        <f t="shared" si="12"/>
        <v>1315h</v>
      </c>
      <c r="B792" s="555">
        <v>790</v>
      </c>
      <c r="C792" s="827"/>
      <c r="D792" s="557"/>
      <c r="E792" s="557"/>
      <c r="F792" s="557"/>
      <c r="G792" s="557"/>
      <c r="H792" s="558"/>
    </row>
    <row r="793" spans="1:8" ht="15.75" x14ac:dyDescent="0.25">
      <c r="A793" s="554" t="str">
        <f t="shared" si="12"/>
        <v>1316h</v>
      </c>
      <c r="B793" s="555">
        <v>791</v>
      </c>
      <c r="C793" s="827"/>
      <c r="D793" s="557"/>
      <c r="E793" s="557"/>
      <c r="F793" s="557"/>
      <c r="G793" s="557"/>
      <c r="H793" s="558"/>
    </row>
    <row r="794" spans="1:8" ht="15.75" x14ac:dyDescent="0.25">
      <c r="A794" s="554" t="str">
        <f t="shared" si="12"/>
        <v>1317h</v>
      </c>
      <c r="B794" s="555">
        <v>792</v>
      </c>
      <c r="C794" s="806"/>
      <c r="D794" s="559"/>
      <c r="E794" s="557"/>
      <c r="F794" s="557"/>
      <c r="G794" s="202"/>
      <c r="H794" s="558"/>
    </row>
    <row r="795" spans="1:8" ht="15.75" x14ac:dyDescent="0.25">
      <c r="A795" s="554" t="str">
        <f t="shared" si="12"/>
        <v>1318h</v>
      </c>
      <c r="B795" s="555">
        <v>793</v>
      </c>
      <c r="C795" s="806"/>
      <c r="D795" s="559"/>
      <c r="E795" s="557"/>
      <c r="F795" s="557"/>
      <c r="G795" s="202"/>
      <c r="H795" s="558"/>
    </row>
    <row r="796" spans="1:8" ht="15.75" x14ac:dyDescent="0.25">
      <c r="A796" s="554" t="str">
        <f t="shared" si="12"/>
        <v>1319h</v>
      </c>
      <c r="B796" s="555">
        <v>794</v>
      </c>
      <c r="C796" s="806"/>
      <c r="D796" s="559"/>
      <c r="E796" s="557"/>
      <c r="F796" s="557"/>
      <c r="G796" s="557"/>
      <c r="H796" s="558"/>
    </row>
    <row r="797" spans="1:8" ht="15.75" x14ac:dyDescent="0.25">
      <c r="A797" s="554" t="str">
        <f t="shared" si="12"/>
        <v>131Ah</v>
      </c>
      <c r="B797" s="555">
        <v>795</v>
      </c>
      <c r="C797" s="806"/>
      <c r="D797" s="559"/>
      <c r="E797" s="557"/>
      <c r="F797" s="557"/>
      <c r="G797" s="557"/>
      <c r="H797" s="557"/>
    </row>
    <row r="798" spans="1:8" ht="15.75" x14ac:dyDescent="0.25">
      <c r="A798" s="554" t="str">
        <f t="shared" si="12"/>
        <v>131Bh</v>
      </c>
      <c r="B798" s="555">
        <v>796</v>
      </c>
      <c r="C798" s="806"/>
      <c r="D798" s="559"/>
      <c r="E798" s="557"/>
      <c r="F798" s="557"/>
      <c r="G798" s="557"/>
      <c r="H798" s="557"/>
    </row>
    <row r="799" spans="1:8" ht="15.75" x14ac:dyDescent="0.25">
      <c r="A799" s="554" t="str">
        <f t="shared" si="12"/>
        <v>131Ch</v>
      </c>
      <c r="B799" s="555">
        <v>797</v>
      </c>
      <c r="C799" s="827"/>
      <c r="D799" s="559"/>
      <c r="E799" s="557"/>
      <c r="F799" s="557"/>
      <c r="G799" s="557"/>
      <c r="H799" s="558"/>
    </row>
    <row r="800" spans="1:8" ht="15.75" x14ac:dyDescent="0.25">
      <c r="A800" s="554" t="str">
        <f t="shared" si="12"/>
        <v>131Dh</v>
      </c>
      <c r="B800" s="555">
        <v>798</v>
      </c>
      <c r="C800" s="827"/>
      <c r="D800" s="559"/>
      <c r="E800" s="557"/>
      <c r="F800" s="557"/>
      <c r="G800" s="557"/>
      <c r="H800" s="558"/>
    </row>
    <row r="801" spans="1:8" ht="15.75" x14ac:dyDescent="0.25">
      <c r="A801" s="554" t="str">
        <f t="shared" si="12"/>
        <v>131Eh</v>
      </c>
      <c r="B801" s="555">
        <v>799</v>
      </c>
      <c r="C801" s="827"/>
      <c r="D801" s="559"/>
      <c r="E801" s="557"/>
      <c r="F801" s="557"/>
      <c r="G801" s="557"/>
      <c r="H801" s="558"/>
    </row>
    <row r="802" spans="1:8" ht="15.75" x14ac:dyDescent="0.25">
      <c r="A802" s="554" t="str">
        <f t="shared" si="12"/>
        <v>131Fh</v>
      </c>
      <c r="B802" s="555">
        <v>800</v>
      </c>
      <c r="C802" s="806"/>
      <c r="D802" s="559"/>
      <c r="E802" s="557"/>
      <c r="F802" s="557"/>
      <c r="G802" s="557"/>
      <c r="H802" s="558"/>
    </row>
    <row r="803" spans="1:8" ht="15.75" x14ac:dyDescent="0.25">
      <c r="A803" s="554" t="str">
        <f t="shared" si="12"/>
        <v>1320h</v>
      </c>
      <c r="B803" s="555">
        <v>801</v>
      </c>
      <c r="C803" s="806"/>
      <c r="D803" s="559"/>
      <c r="E803" s="557"/>
      <c r="F803" s="557"/>
      <c r="G803" s="557"/>
      <c r="H803" s="558"/>
    </row>
    <row r="804" spans="1:8" ht="15.75" x14ac:dyDescent="0.25">
      <c r="A804" s="554" t="str">
        <f t="shared" si="12"/>
        <v>1321h</v>
      </c>
      <c r="B804" s="555">
        <v>802</v>
      </c>
      <c r="C804" s="806"/>
      <c r="D804" s="559"/>
      <c r="E804" s="557"/>
      <c r="F804" s="557"/>
      <c r="G804" s="557"/>
      <c r="H804" s="557"/>
    </row>
    <row r="805" spans="1:8" ht="15.75" x14ac:dyDescent="0.25">
      <c r="A805" s="554" t="str">
        <f t="shared" si="12"/>
        <v>1322h</v>
      </c>
      <c r="B805" s="555">
        <v>803</v>
      </c>
      <c r="C805" s="806"/>
      <c r="D805" s="557"/>
      <c r="E805" s="557"/>
      <c r="F805" s="557"/>
      <c r="G805" s="557"/>
      <c r="H805" s="557"/>
    </row>
    <row r="806" spans="1:8" ht="15.75" x14ac:dyDescent="0.25">
      <c r="A806" s="554" t="str">
        <f t="shared" si="12"/>
        <v>1323h</v>
      </c>
      <c r="B806" s="555">
        <v>804</v>
      </c>
      <c r="C806" s="806"/>
      <c r="D806" s="557"/>
      <c r="E806" s="557"/>
      <c r="F806" s="557"/>
      <c r="G806" s="557"/>
      <c r="H806" s="558"/>
    </row>
    <row r="807" spans="1:8" ht="15.75" x14ac:dyDescent="0.25">
      <c r="A807" s="554" t="str">
        <f t="shared" si="12"/>
        <v>1324h</v>
      </c>
      <c r="B807" s="555">
        <v>805</v>
      </c>
      <c r="C807" s="806"/>
      <c r="D807" s="557"/>
      <c r="E807" s="557"/>
      <c r="F807" s="557"/>
      <c r="G807" s="557"/>
      <c r="H807" s="558"/>
    </row>
    <row r="808" spans="1:8" ht="15.75" x14ac:dyDescent="0.25">
      <c r="A808" s="554" t="str">
        <f t="shared" si="12"/>
        <v>1325h</v>
      </c>
      <c r="B808" s="555">
        <v>806</v>
      </c>
      <c r="C808" s="806"/>
      <c r="D808" s="557"/>
      <c r="E808" s="557"/>
      <c r="F808" s="557"/>
      <c r="G808" s="557"/>
      <c r="H808" s="558"/>
    </row>
    <row r="809" spans="1:8" ht="15.75" x14ac:dyDescent="0.25">
      <c r="A809" s="554" t="str">
        <f t="shared" si="12"/>
        <v>1326h</v>
      </c>
      <c r="B809" s="555">
        <v>807</v>
      </c>
      <c r="C809" s="806"/>
      <c r="D809" s="557"/>
      <c r="E809" s="557"/>
      <c r="F809" s="557"/>
      <c r="G809" s="557"/>
      <c r="H809" s="558"/>
    </row>
    <row r="810" spans="1:8" ht="15.75" x14ac:dyDescent="0.25">
      <c r="A810" s="554" t="str">
        <f t="shared" si="12"/>
        <v>1327h</v>
      </c>
      <c r="B810" s="555">
        <v>808</v>
      </c>
      <c r="C810" s="827"/>
      <c r="D810" s="559"/>
      <c r="E810" s="557"/>
      <c r="F810" s="557"/>
      <c r="G810" s="557"/>
      <c r="H810" s="558"/>
    </row>
    <row r="811" spans="1:8" ht="15.75" x14ac:dyDescent="0.25">
      <c r="A811" s="554" t="str">
        <f t="shared" si="12"/>
        <v>1328h</v>
      </c>
      <c r="B811" s="555">
        <v>809</v>
      </c>
      <c r="C811" s="827"/>
      <c r="D811" s="559"/>
      <c r="E811" s="557"/>
      <c r="F811" s="557"/>
      <c r="G811" s="557"/>
      <c r="H811" s="558"/>
    </row>
    <row r="812" spans="1:8" ht="15.75" x14ac:dyDescent="0.25">
      <c r="A812" s="554" t="str">
        <f t="shared" si="12"/>
        <v>1329h</v>
      </c>
      <c r="B812" s="555">
        <v>810</v>
      </c>
      <c r="C812" s="806"/>
      <c r="D812" s="559"/>
      <c r="E812" s="557"/>
      <c r="F812" s="557"/>
      <c r="G812" s="202"/>
      <c r="H812" s="558"/>
    </row>
    <row r="813" spans="1:8" ht="15.75" x14ac:dyDescent="0.25">
      <c r="A813" s="554" t="str">
        <f t="shared" si="12"/>
        <v>132Ah</v>
      </c>
      <c r="B813" s="555">
        <v>811</v>
      </c>
      <c r="C813" s="806"/>
      <c r="D813" s="559"/>
      <c r="E813" s="557"/>
      <c r="F813" s="557"/>
      <c r="G813" s="202"/>
      <c r="H813" s="558"/>
    </row>
    <row r="814" spans="1:8" ht="15.75" x14ac:dyDescent="0.25">
      <c r="A814" s="554" t="str">
        <f t="shared" si="12"/>
        <v>132Bh</v>
      </c>
      <c r="B814" s="555">
        <v>812</v>
      </c>
      <c r="C814" s="806"/>
      <c r="D814" s="559"/>
      <c r="E814" s="557"/>
      <c r="F814" s="557"/>
      <c r="G814" s="557"/>
      <c r="H814" s="558"/>
    </row>
    <row r="815" spans="1:8" ht="15.75" x14ac:dyDescent="0.25">
      <c r="A815" s="554" t="str">
        <f t="shared" si="12"/>
        <v>132Ch</v>
      </c>
      <c r="B815" s="555">
        <v>813</v>
      </c>
      <c r="C815" s="806"/>
      <c r="D815" s="559"/>
      <c r="E815" s="557"/>
      <c r="F815" s="557"/>
      <c r="G815" s="557"/>
      <c r="H815" s="557"/>
    </row>
    <row r="816" spans="1:8" ht="15.75" x14ac:dyDescent="0.25">
      <c r="A816" s="554" t="str">
        <f t="shared" si="12"/>
        <v>132Dh</v>
      </c>
      <c r="B816" s="555">
        <v>814</v>
      </c>
      <c r="C816" s="806"/>
      <c r="D816" s="559"/>
      <c r="E816" s="557"/>
      <c r="F816" s="557"/>
      <c r="G816" s="557"/>
      <c r="H816" s="557"/>
    </row>
    <row r="817" spans="1:8" ht="15.75" x14ac:dyDescent="0.25">
      <c r="A817" s="554" t="str">
        <f t="shared" si="12"/>
        <v>132Eh</v>
      </c>
      <c r="B817" s="555">
        <v>815</v>
      </c>
      <c r="C817" s="827"/>
      <c r="D817" s="559"/>
      <c r="E817" s="557"/>
      <c r="F817" s="557"/>
      <c r="G817" s="557"/>
      <c r="H817" s="558"/>
    </row>
    <row r="818" spans="1:8" ht="15.75" x14ac:dyDescent="0.25">
      <c r="A818" s="554" t="str">
        <f t="shared" si="12"/>
        <v>132Fh</v>
      </c>
      <c r="B818" s="555">
        <v>816</v>
      </c>
      <c r="C818" s="827"/>
      <c r="D818" s="559"/>
      <c r="E818" s="557"/>
      <c r="F818" s="557"/>
      <c r="G818" s="557"/>
      <c r="H818" s="558"/>
    </row>
    <row r="819" spans="1:8" ht="15.75" x14ac:dyDescent="0.25">
      <c r="A819" s="554" t="str">
        <f t="shared" si="12"/>
        <v>1330h</v>
      </c>
      <c r="B819" s="555">
        <v>817</v>
      </c>
      <c r="C819" s="827"/>
      <c r="D819" s="559"/>
      <c r="E819" s="557"/>
      <c r="F819" s="557"/>
      <c r="G819" s="557"/>
      <c r="H819" s="558"/>
    </row>
    <row r="820" spans="1:8" ht="15.75" x14ac:dyDescent="0.25">
      <c r="A820" s="554" t="str">
        <f t="shared" si="12"/>
        <v>1331h</v>
      </c>
      <c r="B820" s="555">
        <v>818</v>
      </c>
      <c r="C820" s="806"/>
      <c r="D820" s="559"/>
      <c r="E820" s="557"/>
      <c r="F820" s="557"/>
      <c r="G820" s="557"/>
      <c r="H820" s="558"/>
    </row>
    <row r="821" spans="1:8" ht="15.75" x14ac:dyDescent="0.25">
      <c r="A821" s="554" t="str">
        <f t="shared" si="12"/>
        <v>1332h</v>
      </c>
      <c r="B821" s="555">
        <v>819</v>
      </c>
      <c r="C821" s="806"/>
      <c r="D821" s="559"/>
      <c r="E821" s="557"/>
      <c r="F821" s="557"/>
      <c r="G821" s="557"/>
      <c r="H821" s="558"/>
    </row>
    <row r="822" spans="1:8" ht="15.75" x14ac:dyDescent="0.25">
      <c r="A822" s="554" t="str">
        <f t="shared" si="12"/>
        <v>1333h</v>
      </c>
      <c r="B822" s="555">
        <v>820</v>
      </c>
      <c r="C822" s="806"/>
      <c r="D822" s="559"/>
      <c r="E822" s="557"/>
      <c r="F822" s="557"/>
      <c r="G822" s="557"/>
      <c r="H822" s="557"/>
    </row>
    <row r="823" spans="1:8" ht="15.75" x14ac:dyDescent="0.25">
      <c r="A823" s="554" t="str">
        <f t="shared" si="12"/>
        <v>1334h</v>
      </c>
      <c r="B823" s="555">
        <v>821</v>
      </c>
      <c r="C823" s="806"/>
      <c r="D823" s="559"/>
      <c r="E823" s="557"/>
      <c r="F823" s="557"/>
      <c r="G823" s="557"/>
      <c r="H823" s="557"/>
    </row>
    <row r="824" spans="1:8" ht="15.75" x14ac:dyDescent="0.25">
      <c r="A824" s="554" t="str">
        <f t="shared" si="12"/>
        <v>1335h</v>
      </c>
      <c r="B824" s="555">
        <v>822</v>
      </c>
      <c r="C824" s="806"/>
      <c r="D824" s="559"/>
      <c r="E824" s="557"/>
      <c r="F824" s="557"/>
      <c r="G824" s="557"/>
      <c r="H824" s="558"/>
    </row>
    <row r="825" spans="1:8" ht="15.75" x14ac:dyDescent="0.25">
      <c r="A825" s="554" t="str">
        <f t="shared" si="12"/>
        <v>1336h</v>
      </c>
      <c r="B825" s="555">
        <v>823</v>
      </c>
      <c r="C825" s="806"/>
      <c r="D825" s="559"/>
      <c r="E825" s="557"/>
      <c r="F825" s="557"/>
      <c r="G825" s="557"/>
      <c r="H825" s="558"/>
    </row>
    <row r="826" spans="1:8" ht="15.75" x14ac:dyDescent="0.25">
      <c r="A826" s="554" t="str">
        <f t="shared" si="12"/>
        <v>1337h</v>
      </c>
      <c r="B826" s="555">
        <v>824</v>
      </c>
      <c r="C826" s="806"/>
      <c r="D826" s="559"/>
      <c r="E826" s="557"/>
      <c r="F826" s="557"/>
      <c r="G826" s="557"/>
      <c r="H826" s="558"/>
    </row>
    <row r="827" spans="1:8" ht="15.75" x14ac:dyDescent="0.25">
      <c r="A827" s="554" t="str">
        <f t="shared" si="12"/>
        <v>1338h</v>
      </c>
      <c r="B827" s="555">
        <v>825</v>
      </c>
      <c r="C827" s="806"/>
      <c r="D827" s="559"/>
      <c r="E827" s="557"/>
      <c r="F827" s="557"/>
      <c r="G827" s="557"/>
      <c r="H827" s="558"/>
    </row>
    <row r="828" spans="1:8" ht="15.75" x14ac:dyDescent="0.25">
      <c r="A828" s="554" t="str">
        <f t="shared" si="12"/>
        <v>1339h</v>
      </c>
      <c r="B828" s="555">
        <v>826</v>
      </c>
      <c r="C828" s="827"/>
      <c r="D828" s="557"/>
      <c r="E828" s="557"/>
      <c r="F828" s="557"/>
      <c r="G828" s="557"/>
      <c r="H828" s="558"/>
    </row>
    <row r="829" spans="1:8" ht="15.75" x14ac:dyDescent="0.25">
      <c r="A829" s="554" t="str">
        <f t="shared" si="12"/>
        <v>133Ah</v>
      </c>
      <c r="B829" s="555">
        <v>827</v>
      </c>
      <c r="C829" s="827"/>
      <c r="D829" s="559"/>
      <c r="E829" s="557"/>
      <c r="F829" s="557"/>
      <c r="G829" s="557"/>
      <c r="H829" s="558"/>
    </row>
    <row r="830" spans="1:8" ht="15.75" x14ac:dyDescent="0.25">
      <c r="A830" s="554" t="str">
        <f t="shared" si="12"/>
        <v>133Bh</v>
      </c>
      <c r="B830" s="555">
        <v>828</v>
      </c>
      <c r="C830" s="806"/>
      <c r="D830" s="559"/>
      <c r="E830" s="557"/>
      <c r="F830" s="557"/>
      <c r="G830" s="202"/>
      <c r="H830" s="558"/>
    </row>
    <row r="831" spans="1:8" ht="15.75" x14ac:dyDescent="0.25">
      <c r="A831" s="554" t="str">
        <f t="shared" si="12"/>
        <v>133Ch</v>
      </c>
      <c r="B831" s="555">
        <v>829</v>
      </c>
      <c r="C831" s="806"/>
      <c r="D831" s="559"/>
      <c r="E831" s="557"/>
      <c r="F831" s="557"/>
      <c r="G831" s="202"/>
      <c r="H831" s="558"/>
    </row>
    <row r="832" spans="1:8" ht="15.75" x14ac:dyDescent="0.25">
      <c r="A832" s="554" t="str">
        <f t="shared" si="12"/>
        <v>133Dh</v>
      </c>
      <c r="B832" s="555">
        <v>830</v>
      </c>
      <c r="C832" s="806"/>
      <c r="D832" s="559"/>
      <c r="E832" s="557"/>
      <c r="F832" s="557"/>
      <c r="G832" s="557"/>
      <c r="H832" s="558"/>
    </row>
    <row r="833" spans="1:8" ht="15.75" x14ac:dyDescent="0.25">
      <c r="A833" s="554" t="str">
        <f t="shared" si="12"/>
        <v>133Eh</v>
      </c>
      <c r="B833" s="555">
        <v>831</v>
      </c>
      <c r="C833" s="806"/>
      <c r="D833" s="559"/>
      <c r="E833" s="557"/>
      <c r="F833" s="557"/>
      <c r="G833" s="557"/>
      <c r="H833" s="557"/>
    </row>
    <row r="834" spans="1:8" ht="15.75" x14ac:dyDescent="0.25">
      <c r="A834" s="554" t="str">
        <f t="shared" si="12"/>
        <v>133Fh</v>
      </c>
      <c r="B834" s="555">
        <v>832</v>
      </c>
      <c r="C834" s="806"/>
      <c r="D834" s="559"/>
      <c r="E834" s="557"/>
      <c r="F834" s="557"/>
      <c r="G834" s="557"/>
      <c r="H834" s="557"/>
    </row>
    <row r="835" spans="1:8" ht="15.75" x14ac:dyDescent="0.25">
      <c r="A835" s="554" t="str">
        <f t="shared" si="12"/>
        <v>1340h</v>
      </c>
      <c r="B835" s="555">
        <v>833</v>
      </c>
      <c r="C835" s="827"/>
      <c r="D835" s="559"/>
      <c r="E835" s="557"/>
      <c r="F835" s="557"/>
      <c r="G835" s="557"/>
      <c r="H835" s="558"/>
    </row>
    <row r="836" spans="1:8" ht="15.75" x14ac:dyDescent="0.25">
      <c r="A836" s="554" t="str">
        <f t="shared" ref="A836:A899" si="13">(DEC2HEX(B836 + 4095)) &amp; "h"</f>
        <v>1341h</v>
      </c>
      <c r="B836" s="555">
        <v>834</v>
      </c>
      <c r="C836" s="827"/>
      <c r="D836" s="559"/>
      <c r="E836" s="557"/>
      <c r="F836" s="557"/>
      <c r="G836" s="557"/>
      <c r="H836" s="558"/>
    </row>
    <row r="837" spans="1:8" ht="15.75" x14ac:dyDescent="0.25">
      <c r="A837" s="554" t="str">
        <f t="shared" si="13"/>
        <v>1342h</v>
      </c>
      <c r="B837" s="555">
        <v>835</v>
      </c>
      <c r="C837" s="827"/>
      <c r="D837" s="559"/>
      <c r="E837" s="557"/>
      <c r="F837" s="557"/>
      <c r="G837" s="557"/>
      <c r="H837" s="558"/>
    </row>
    <row r="838" spans="1:8" ht="15.75" x14ac:dyDescent="0.25">
      <c r="A838" s="554" t="str">
        <f t="shared" si="13"/>
        <v>1343h</v>
      </c>
      <c r="B838" s="555">
        <v>836</v>
      </c>
      <c r="C838" s="806"/>
      <c r="D838" s="559"/>
      <c r="E838" s="557"/>
      <c r="F838" s="557"/>
      <c r="G838" s="557"/>
      <c r="H838" s="558"/>
    </row>
    <row r="839" spans="1:8" ht="15.75" x14ac:dyDescent="0.25">
      <c r="A839" s="554" t="str">
        <f t="shared" si="13"/>
        <v>1344h</v>
      </c>
      <c r="B839" s="555">
        <v>837</v>
      </c>
      <c r="C839" s="806"/>
      <c r="D839" s="559"/>
      <c r="E839" s="557"/>
      <c r="F839" s="557"/>
      <c r="G839" s="557"/>
      <c r="H839" s="558"/>
    </row>
    <row r="840" spans="1:8" ht="15.75" x14ac:dyDescent="0.25">
      <c r="A840" s="554" t="str">
        <f t="shared" si="13"/>
        <v>1345h</v>
      </c>
      <c r="B840" s="555">
        <v>838</v>
      </c>
      <c r="C840" s="806"/>
      <c r="D840" s="559"/>
      <c r="E840" s="557"/>
      <c r="F840" s="557"/>
      <c r="G840" s="557"/>
      <c r="H840" s="557"/>
    </row>
    <row r="841" spans="1:8" ht="15.75" x14ac:dyDescent="0.25">
      <c r="A841" s="554" t="str">
        <f t="shared" si="13"/>
        <v>1346h</v>
      </c>
      <c r="B841" s="555">
        <v>839</v>
      </c>
      <c r="C841" s="806"/>
      <c r="D841" s="559"/>
      <c r="E841" s="557"/>
      <c r="F841" s="557"/>
      <c r="G841" s="557"/>
      <c r="H841" s="557"/>
    </row>
    <row r="842" spans="1:8" ht="15.75" x14ac:dyDescent="0.25">
      <c r="A842" s="554" t="str">
        <f t="shared" si="13"/>
        <v>1347h</v>
      </c>
      <c r="B842" s="555">
        <v>840</v>
      </c>
      <c r="C842" s="806"/>
      <c r="D842" s="559"/>
      <c r="E842" s="557"/>
      <c r="F842" s="557"/>
      <c r="G842" s="557"/>
      <c r="H842" s="558"/>
    </row>
    <row r="843" spans="1:8" ht="15.75" x14ac:dyDescent="0.25">
      <c r="A843" s="554" t="str">
        <f t="shared" si="13"/>
        <v>1348h</v>
      </c>
      <c r="B843" s="555">
        <v>841</v>
      </c>
      <c r="C843" s="806"/>
      <c r="D843" s="559"/>
      <c r="E843" s="557"/>
      <c r="F843" s="557"/>
      <c r="G843" s="557"/>
      <c r="H843" s="558"/>
    </row>
    <row r="844" spans="1:8" ht="15.75" x14ac:dyDescent="0.25">
      <c r="A844" s="554" t="str">
        <f t="shared" si="13"/>
        <v>1349h</v>
      </c>
      <c r="B844" s="555">
        <v>842</v>
      </c>
      <c r="C844" s="806"/>
      <c r="D844" s="559"/>
      <c r="E844" s="557"/>
      <c r="F844" s="557"/>
      <c r="G844" s="557"/>
      <c r="H844" s="558"/>
    </row>
    <row r="845" spans="1:8" ht="15.75" x14ac:dyDescent="0.25">
      <c r="A845" s="554" t="str">
        <f t="shared" si="13"/>
        <v>134Ah</v>
      </c>
      <c r="B845" s="555">
        <v>843</v>
      </c>
      <c r="C845" s="806"/>
      <c r="D845" s="559"/>
      <c r="E845" s="557"/>
      <c r="F845" s="557"/>
      <c r="G845" s="557"/>
      <c r="H845" s="558"/>
    </row>
    <row r="846" spans="1:8" ht="15.75" x14ac:dyDescent="0.25">
      <c r="A846" s="554" t="str">
        <f t="shared" si="13"/>
        <v>134Bh</v>
      </c>
      <c r="B846" s="555">
        <v>844</v>
      </c>
      <c r="C846" s="827"/>
      <c r="D846" s="559"/>
      <c r="E846" s="557"/>
      <c r="F846" s="557"/>
      <c r="G846" s="557"/>
      <c r="H846" s="558"/>
    </row>
    <row r="847" spans="1:8" ht="15.75" x14ac:dyDescent="0.25">
      <c r="A847" s="554" t="str">
        <f t="shared" si="13"/>
        <v>134Ch</v>
      </c>
      <c r="B847" s="555">
        <v>845</v>
      </c>
      <c r="C847" s="827"/>
      <c r="D847" s="559"/>
      <c r="E847" s="557"/>
      <c r="F847" s="557"/>
      <c r="G847" s="557"/>
      <c r="H847" s="558"/>
    </row>
    <row r="848" spans="1:8" ht="15.75" x14ac:dyDescent="0.25">
      <c r="A848" s="554" t="str">
        <f t="shared" si="13"/>
        <v>134Dh</v>
      </c>
      <c r="B848" s="555">
        <v>846</v>
      </c>
      <c r="C848" s="806"/>
      <c r="D848" s="559"/>
      <c r="E848" s="557"/>
      <c r="F848" s="557"/>
      <c r="G848" s="202"/>
      <c r="H848" s="558"/>
    </row>
    <row r="849" spans="1:8" ht="15.75" x14ac:dyDescent="0.25">
      <c r="A849" s="554" t="str">
        <f t="shared" si="13"/>
        <v>134Eh</v>
      </c>
      <c r="B849" s="555">
        <v>847</v>
      </c>
      <c r="C849" s="806"/>
      <c r="D849" s="559"/>
      <c r="E849" s="557"/>
      <c r="F849" s="557"/>
      <c r="G849" s="202"/>
      <c r="H849" s="558"/>
    </row>
    <row r="850" spans="1:8" ht="15.75" x14ac:dyDescent="0.25">
      <c r="A850" s="554" t="str">
        <f t="shared" si="13"/>
        <v>134Fh</v>
      </c>
      <c r="B850" s="555">
        <v>848</v>
      </c>
      <c r="C850" s="806"/>
      <c r="D850" s="559"/>
      <c r="E850" s="557"/>
      <c r="F850" s="557"/>
      <c r="G850" s="557"/>
      <c r="H850" s="558"/>
    </row>
    <row r="851" spans="1:8" ht="15.75" x14ac:dyDescent="0.25">
      <c r="A851" s="554" t="str">
        <f t="shared" si="13"/>
        <v>1350h</v>
      </c>
      <c r="B851" s="555">
        <v>849</v>
      </c>
      <c r="C851" s="806"/>
      <c r="D851" s="559"/>
      <c r="E851" s="557"/>
      <c r="F851" s="557"/>
      <c r="G851" s="557"/>
      <c r="H851" s="557"/>
    </row>
    <row r="852" spans="1:8" ht="15.75" x14ac:dyDescent="0.25">
      <c r="A852" s="554" t="str">
        <f t="shared" si="13"/>
        <v>1351h</v>
      </c>
      <c r="B852" s="555">
        <v>850</v>
      </c>
      <c r="C852" s="806"/>
      <c r="D852" s="559"/>
      <c r="E852" s="557"/>
      <c r="F852" s="557"/>
      <c r="G852" s="557"/>
      <c r="H852" s="557"/>
    </row>
    <row r="853" spans="1:8" ht="15.75" x14ac:dyDescent="0.25">
      <c r="A853" s="554" t="str">
        <f t="shared" si="13"/>
        <v>1352h</v>
      </c>
      <c r="B853" s="555">
        <v>851</v>
      </c>
      <c r="C853" s="827"/>
      <c r="D853" s="559"/>
      <c r="E853" s="557"/>
      <c r="F853" s="557"/>
      <c r="G853" s="557"/>
      <c r="H853" s="558"/>
    </row>
    <row r="854" spans="1:8" ht="15.75" x14ac:dyDescent="0.25">
      <c r="A854" s="554" t="str">
        <f t="shared" si="13"/>
        <v>1353h</v>
      </c>
      <c r="B854" s="555">
        <v>852</v>
      </c>
      <c r="C854" s="827"/>
      <c r="D854" s="559"/>
      <c r="E854" s="557"/>
      <c r="F854" s="557"/>
      <c r="G854" s="557"/>
      <c r="H854" s="558"/>
    </row>
    <row r="855" spans="1:8" ht="15.75" x14ac:dyDescent="0.25">
      <c r="A855" s="554" t="str">
        <f t="shared" si="13"/>
        <v>1354h</v>
      </c>
      <c r="B855" s="555">
        <v>853</v>
      </c>
      <c r="C855" s="827"/>
      <c r="D855" s="559"/>
      <c r="E855" s="557"/>
      <c r="F855" s="557"/>
      <c r="G855" s="557"/>
      <c r="H855" s="558"/>
    </row>
    <row r="856" spans="1:8" ht="15.75" x14ac:dyDescent="0.25">
      <c r="A856" s="554" t="str">
        <f t="shared" si="13"/>
        <v>1355h</v>
      </c>
      <c r="B856" s="555">
        <v>854</v>
      </c>
      <c r="C856" s="806"/>
      <c r="D856" s="559"/>
      <c r="E856" s="557"/>
      <c r="F856" s="557"/>
      <c r="G856" s="557"/>
      <c r="H856" s="558"/>
    </row>
    <row r="857" spans="1:8" ht="15.75" x14ac:dyDescent="0.25">
      <c r="A857" s="554" t="str">
        <f t="shared" si="13"/>
        <v>1356h</v>
      </c>
      <c r="B857" s="555">
        <v>855</v>
      </c>
      <c r="C857" s="806"/>
      <c r="D857" s="559"/>
      <c r="E857" s="557"/>
      <c r="F857" s="557"/>
      <c r="G857" s="557"/>
      <c r="H857" s="558"/>
    </row>
    <row r="858" spans="1:8" ht="15.75" x14ac:dyDescent="0.25">
      <c r="A858" s="554" t="str">
        <f t="shared" si="13"/>
        <v>1357h</v>
      </c>
      <c r="B858" s="555">
        <v>856</v>
      </c>
      <c r="C858" s="806"/>
      <c r="D858" s="559"/>
      <c r="E858" s="557"/>
      <c r="F858" s="557"/>
      <c r="G858" s="557"/>
      <c r="H858" s="557"/>
    </row>
    <row r="859" spans="1:8" ht="15.75" x14ac:dyDescent="0.25">
      <c r="A859" s="554" t="str">
        <f t="shared" si="13"/>
        <v>1358h</v>
      </c>
      <c r="B859" s="555">
        <v>857</v>
      </c>
      <c r="C859" s="806"/>
      <c r="D859" s="559"/>
      <c r="E859" s="557"/>
      <c r="F859" s="557"/>
      <c r="G859" s="557"/>
      <c r="H859" s="557"/>
    </row>
    <row r="860" spans="1:8" ht="15.75" x14ac:dyDescent="0.25">
      <c r="A860" s="554" t="str">
        <f t="shared" si="13"/>
        <v>1359h</v>
      </c>
      <c r="B860" s="555">
        <v>858</v>
      </c>
      <c r="C860" s="806"/>
      <c r="D860" s="559"/>
      <c r="E860" s="557"/>
      <c r="F860" s="557"/>
      <c r="G860" s="557"/>
      <c r="H860" s="558"/>
    </row>
    <row r="861" spans="1:8" ht="15.75" x14ac:dyDescent="0.25">
      <c r="A861" s="554" t="str">
        <f t="shared" si="13"/>
        <v>135Ah</v>
      </c>
      <c r="B861" s="555">
        <v>859</v>
      </c>
      <c r="C861" s="806"/>
      <c r="D861" s="559"/>
      <c r="E861" s="557"/>
      <c r="F861" s="557"/>
      <c r="G861" s="557"/>
      <c r="H861" s="558"/>
    </row>
    <row r="862" spans="1:8" ht="15.75" x14ac:dyDescent="0.25">
      <c r="A862" s="554" t="str">
        <f t="shared" si="13"/>
        <v>135Bh</v>
      </c>
      <c r="B862" s="555">
        <v>860</v>
      </c>
      <c r="C862" s="806"/>
      <c r="D862" s="559"/>
      <c r="E862" s="557"/>
      <c r="F862" s="557"/>
      <c r="G862" s="557"/>
      <c r="H862" s="558"/>
    </row>
    <row r="863" spans="1:8" ht="15.75" x14ac:dyDescent="0.25">
      <c r="A863" s="554" t="str">
        <f t="shared" si="13"/>
        <v>135Ch</v>
      </c>
      <c r="B863" s="555">
        <v>861</v>
      </c>
      <c r="C863" s="806"/>
      <c r="D863" s="559"/>
      <c r="E863" s="557"/>
      <c r="F863" s="557"/>
      <c r="G863" s="557"/>
      <c r="H863" s="558"/>
    </row>
    <row r="864" spans="1:8" ht="15.75" x14ac:dyDescent="0.25">
      <c r="A864" s="554" t="str">
        <f t="shared" si="13"/>
        <v>135Dh</v>
      </c>
      <c r="B864" s="555">
        <v>862</v>
      </c>
      <c r="C864" s="827"/>
      <c r="D864" s="559"/>
      <c r="E864" s="557"/>
      <c r="F864" s="557"/>
      <c r="G864" s="557"/>
      <c r="H864" s="558"/>
    </row>
    <row r="865" spans="1:8" ht="15.75" x14ac:dyDescent="0.25">
      <c r="A865" s="554" t="str">
        <f t="shared" si="13"/>
        <v>135Eh</v>
      </c>
      <c r="B865" s="555">
        <v>863</v>
      </c>
      <c r="C865" s="827"/>
      <c r="D865" s="559"/>
      <c r="E865" s="557"/>
      <c r="F865" s="557"/>
      <c r="G865" s="557"/>
      <c r="H865" s="558"/>
    </row>
    <row r="866" spans="1:8" ht="15.75" x14ac:dyDescent="0.25">
      <c r="A866" s="554" t="str">
        <f t="shared" si="13"/>
        <v>135Fh</v>
      </c>
      <c r="B866" s="555">
        <v>864</v>
      </c>
      <c r="C866" s="806"/>
      <c r="D866" s="559"/>
      <c r="E866" s="557"/>
      <c r="F866" s="557"/>
      <c r="G866" s="202"/>
      <c r="H866" s="558"/>
    </row>
    <row r="867" spans="1:8" ht="15.75" x14ac:dyDescent="0.25">
      <c r="A867" s="554" t="str">
        <f t="shared" si="13"/>
        <v>1360h</v>
      </c>
      <c r="B867" s="555">
        <v>865</v>
      </c>
      <c r="C867" s="806"/>
      <c r="D867" s="559"/>
      <c r="E867" s="557"/>
      <c r="F867" s="557"/>
      <c r="G867" s="202"/>
      <c r="H867" s="558"/>
    </row>
    <row r="868" spans="1:8" ht="15.75" x14ac:dyDescent="0.25">
      <c r="A868" s="554" t="str">
        <f t="shared" si="13"/>
        <v>1361h</v>
      </c>
      <c r="B868" s="555">
        <v>866</v>
      </c>
      <c r="C868" s="806"/>
      <c r="D868" s="559"/>
      <c r="E868" s="557"/>
      <c r="F868" s="557"/>
      <c r="G868" s="557"/>
      <c r="H868" s="558"/>
    </row>
    <row r="869" spans="1:8" ht="15.75" x14ac:dyDescent="0.25">
      <c r="A869" s="554" t="str">
        <f t="shared" si="13"/>
        <v>1362h</v>
      </c>
      <c r="B869" s="555">
        <v>867</v>
      </c>
      <c r="C869" s="806"/>
      <c r="D869" s="559"/>
      <c r="E869" s="557"/>
      <c r="F869" s="557"/>
      <c r="G869" s="557"/>
      <c r="H869" s="557"/>
    </row>
    <row r="870" spans="1:8" ht="15.75" x14ac:dyDescent="0.25">
      <c r="A870" s="554" t="str">
        <f t="shared" si="13"/>
        <v>1363h</v>
      </c>
      <c r="B870" s="555">
        <v>868</v>
      </c>
      <c r="C870" s="806"/>
      <c r="D870" s="559"/>
      <c r="E870" s="557"/>
      <c r="F870" s="557"/>
      <c r="G870" s="557"/>
      <c r="H870" s="557"/>
    </row>
    <row r="871" spans="1:8" ht="15.75" x14ac:dyDescent="0.25">
      <c r="A871" s="554" t="str">
        <f t="shared" si="13"/>
        <v>1364h</v>
      </c>
      <c r="B871" s="555">
        <v>869</v>
      </c>
      <c r="C871" s="827"/>
      <c r="D871" s="559"/>
      <c r="E871" s="557"/>
      <c r="F871" s="557"/>
      <c r="G871" s="557"/>
      <c r="H871" s="558"/>
    </row>
    <row r="872" spans="1:8" ht="15.75" x14ac:dyDescent="0.25">
      <c r="A872" s="554" t="str">
        <f t="shared" si="13"/>
        <v>1365h</v>
      </c>
      <c r="B872" s="555">
        <v>870</v>
      </c>
      <c r="C872" s="827"/>
      <c r="D872" s="559"/>
      <c r="E872" s="557"/>
      <c r="F872" s="557"/>
      <c r="G872" s="557"/>
      <c r="H872" s="558"/>
    </row>
    <row r="873" spans="1:8" ht="15.75" x14ac:dyDescent="0.25">
      <c r="A873" s="554" t="str">
        <f t="shared" si="13"/>
        <v>1366h</v>
      </c>
      <c r="B873" s="555">
        <v>871</v>
      </c>
      <c r="C873" s="827"/>
      <c r="D873" s="559"/>
      <c r="E873" s="557"/>
      <c r="F873" s="557"/>
      <c r="G873" s="557"/>
      <c r="H873" s="558"/>
    </row>
    <row r="874" spans="1:8" ht="15.75" x14ac:dyDescent="0.25">
      <c r="A874" s="554" t="str">
        <f t="shared" si="13"/>
        <v>1367h</v>
      </c>
      <c r="B874" s="555">
        <v>872</v>
      </c>
      <c r="C874" s="806"/>
      <c r="D874" s="559"/>
      <c r="E874" s="557"/>
      <c r="F874" s="557"/>
      <c r="G874" s="557"/>
      <c r="H874" s="558"/>
    </row>
    <row r="875" spans="1:8" ht="15.75" x14ac:dyDescent="0.25">
      <c r="A875" s="554" t="str">
        <f t="shared" si="13"/>
        <v>1368h</v>
      </c>
      <c r="B875" s="555">
        <v>873</v>
      </c>
      <c r="C875" s="806"/>
      <c r="D875" s="559"/>
      <c r="E875" s="557"/>
      <c r="F875" s="557"/>
      <c r="G875" s="557"/>
      <c r="H875" s="558"/>
    </row>
    <row r="876" spans="1:8" ht="15.75" x14ac:dyDescent="0.25">
      <c r="A876" s="554" t="str">
        <f t="shared" si="13"/>
        <v>1369h</v>
      </c>
      <c r="B876" s="555">
        <v>874</v>
      </c>
      <c r="C876" s="806"/>
      <c r="D876" s="559"/>
      <c r="E876" s="557"/>
      <c r="F876" s="557"/>
      <c r="G876" s="557"/>
      <c r="H876" s="557"/>
    </row>
    <row r="877" spans="1:8" ht="15.75" x14ac:dyDescent="0.25">
      <c r="A877" s="554" t="str">
        <f t="shared" si="13"/>
        <v>136Ah</v>
      </c>
      <c r="B877" s="555">
        <v>875</v>
      </c>
      <c r="C877" s="806"/>
      <c r="D877" s="559"/>
      <c r="E877" s="557"/>
      <c r="F877" s="557"/>
      <c r="G877" s="557"/>
      <c r="H877" s="557"/>
    </row>
    <row r="878" spans="1:8" x14ac:dyDescent="0.25">
      <c r="A878" s="554" t="str">
        <f t="shared" si="13"/>
        <v>136Bh</v>
      </c>
      <c r="B878" s="555">
        <v>876</v>
      </c>
      <c r="C878" s="828"/>
      <c r="D878" s="823"/>
      <c r="E878" s="557"/>
      <c r="F878" s="369"/>
      <c r="G878" s="921"/>
      <c r="H878" s="823"/>
    </row>
    <row r="879" spans="1:8" x14ac:dyDescent="0.25">
      <c r="A879" s="554" t="str">
        <f t="shared" si="13"/>
        <v>136Ch</v>
      </c>
      <c r="B879" s="555">
        <v>877</v>
      </c>
      <c r="C879" s="828"/>
      <c r="D879" s="823"/>
      <c r="E879" s="557"/>
      <c r="F879" s="369"/>
      <c r="G879" s="921"/>
      <c r="H879" s="823"/>
    </row>
    <row r="880" spans="1:8" x14ac:dyDescent="0.25">
      <c r="A880" s="554" t="str">
        <f t="shared" si="13"/>
        <v>136Dh</v>
      </c>
      <c r="B880" s="555">
        <v>878</v>
      </c>
      <c r="C880" s="828"/>
      <c r="D880" s="823"/>
      <c r="E880" s="557"/>
      <c r="F880" s="369"/>
      <c r="G880" s="921"/>
      <c r="H880" s="823"/>
    </row>
    <row r="881" spans="1:8" x14ac:dyDescent="0.25">
      <c r="A881" s="554" t="str">
        <f t="shared" si="13"/>
        <v>136Eh</v>
      </c>
      <c r="B881" s="555">
        <v>879</v>
      </c>
      <c r="C881" s="828"/>
      <c r="D881" s="823"/>
      <c r="E881" s="557"/>
      <c r="F881" s="369"/>
      <c r="G881" s="921"/>
      <c r="H881" s="823"/>
    </row>
    <row r="882" spans="1:8" x14ac:dyDescent="0.25">
      <c r="A882" s="554" t="str">
        <f t="shared" si="13"/>
        <v>136Fh</v>
      </c>
      <c r="B882" s="555">
        <v>880</v>
      </c>
      <c r="C882" s="828"/>
      <c r="D882" s="823"/>
      <c r="E882" s="557"/>
      <c r="F882" s="369"/>
      <c r="G882" s="921"/>
      <c r="H882" s="823"/>
    </row>
    <row r="883" spans="1:8" x14ac:dyDescent="0.25">
      <c r="A883" s="554" t="str">
        <f t="shared" si="13"/>
        <v>1370h</v>
      </c>
      <c r="B883" s="555">
        <v>881</v>
      </c>
      <c r="C883" s="828"/>
      <c r="D883" s="823"/>
      <c r="E883" s="557"/>
      <c r="F883" s="369"/>
      <c r="G883" s="921"/>
      <c r="H883" s="823"/>
    </row>
    <row r="884" spans="1:8" x14ac:dyDescent="0.25">
      <c r="A884" s="554" t="str">
        <f t="shared" si="13"/>
        <v>1371h</v>
      </c>
      <c r="B884" s="555">
        <v>882</v>
      </c>
      <c r="C884" s="828"/>
      <c r="D884" s="823"/>
      <c r="E884" s="557"/>
      <c r="F884" s="369"/>
      <c r="G884" s="921"/>
      <c r="H884" s="823"/>
    </row>
    <row r="885" spans="1:8" x14ac:dyDescent="0.25">
      <c r="A885" s="554" t="str">
        <f t="shared" si="13"/>
        <v>1372h</v>
      </c>
      <c r="B885" s="555">
        <v>883</v>
      </c>
      <c r="C885" s="832"/>
      <c r="D885" s="823"/>
      <c r="E885" s="557"/>
      <c r="F885" s="369"/>
      <c r="G885" s="921"/>
      <c r="H885" s="823"/>
    </row>
    <row r="886" spans="1:8" x14ac:dyDescent="0.25">
      <c r="A886" s="554" t="str">
        <f t="shared" si="13"/>
        <v>1373h</v>
      </c>
      <c r="B886" s="555">
        <v>884</v>
      </c>
      <c r="C886" s="832"/>
      <c r="D886" s="823"/>
      <c r="E886" s="557"/>
      <c r="F886" s="369"/>
      <c r="G886" s="921"/>
      <c r="H886" s="823"/>
    </row>
    <row r="887" spans="1:8" x14ac:dyDescent="0.25">
      <c r="A887" s="554" t="str">
        <f t="shared" si="13"/>
        <v>1374h</v>
      </c>
      <c r="B887" s="555">
        <v>885</v>
      </c>
      <c r="C887" s="832"/>
      <c r="D887" s="823"/>
      <c r="E887" s="557"/>
      <c r="F887" s="369"/>
      <c r="G887" s="921"/>
      <c r="H887" s="823"/>
    </row>
    <row r="888" spans="1:8" ht="15.75" x14ac:dyDescent="0.25">
      <c r="A888" s="554" t="str">
        <f t="shared" si="13"/>
        <v>1375h</v>
      </c>
      <c r="B888" s="555">
        <v>886</v>
      </c>
      <c r="C888" s="807"/>
      <c r="D888" s="559"/>
      <c r="E888" s="557"/>
      <c r="F888" s="557"/>
      <c r="G888" s="557"/>
      <c r="H888" s="558"/>
    </row>
    <row r="889" spans="1:8" ht="15.75" x14ac:dyDescent="0.25">
      <c r="A889" s="554" t="str">
        <f t="shared" si="13"/>
        <v>1376h</v>
      </c>
      <c r="B889" s="555">
        <v>887</v>
      </c>
      <c r="C889" s="807"/>
      <c r="D889" s="559"/>
      <c r="E889" s="557"/>
      <c r="F889" s="557"/>
      <c r="G889" s="557"/>
      <c r="H889" s="558"/>
    </row>
    <row r="890" spans="1:8" x14ac:dyDescent="0.25">
      <c r="A890" s="554" t="str">
        <f t="shared" si="13"/>
        <v>1377h</v>
      </c>
      <c r="B890" s="555">
        <v>888</v>
      </c>
      <c r="C890" s="828"/>
      <c r="D890" s="823"/>
      <c r="E890" s="557"/>
      <c r="F890" s="369"/>
      <c r="G890" s="921"/>
      <c r="H890" s="823"/>
    </row>
    <row r="891" spans="1:8" x14ac:dyDescent="0.25">
      <c r="A891" s="554" t="str">
        <f t="shared" si="13"/>
        <v>1378h</v>
      </c>
      <c r="B891" s="555">
        <v>889</v>
      </c>
      <c r="C891" s="828"/>
      <c r="D891" s="823"/>
      <c r="E891" s="557"/>
      <c r="F891" s="369"/>
      <c r="G891" s="921"/>
      <c r="H891" s="823"/>
    </row>
    <row r="892" spans="1:8" x14ac:dyDescent="0.25">
      <c r="A892" s="554" t="str">
        <f t="shared" si="13"/>
        <v>1379h</v>
      </c>
      <c r="B892" s="555">
        <v>890</v>
      </c>
      <c r="C892" s="828"/>
      <c r="D892" s="823"/>
      <c r="E892" s="557"/>
      <c r="F892" s="369"/>
      <c r="G892" s="921"/>
      <c r="H892" s="823"/>
    </row>
    <row r="893" spans="1:8" x14ac:dyDescent="0.25">
      <c r="A893" s="554" t="str">
        <f t="shared" si="13"/>
        <v>137Ah</v>
      </c>
      <c r="B893" s="555">
        <v>891</v>
      </c>
      <c r="C893" s="828"/>
      <c r="D893" s="823"/>
      <c r="E893" s="557"/>
      <c r="F893" s="369"/>
      <c r="G893" s="921"/>
      <c r="H893" s="823"/>
    </row>
    <row r="894" spans="1:8" x14ac:dyDescent="0.25">
      <c r="A894" s="554" t="str">
        <f t="shared" si="13"/>
        <v>137Bh</v>
      </c>
      <c r="B894" s="555">
        <v>892</v>
      </c>
      <c r="C894" s="828"/>
      <c r="D894" s="823"/>
      <c r="E894" s="557"/>
      <c r="F894" s="369"/>
      <c r="G894" s="921"/>
      <c r="H894" s="823"/>
    </row>
    <row r="895" spans="1:8" x14ac:dyDescent="0.25">
      <c r="A895" s="554" t="str">
        <f t="shared" si="13"/>
        <v>137Ch</v>
      </c>
      <c r="B895" s="555">
        <v>893</v>
      </c>
      <c r="C895" s="828"/>
      <c r="D895" s="823"/>
      <c r="E895" s="557"/>
      <c r="F895" s="369"/>
      <c r="G895" s="921"/>
      <c r="H895" s="823"/>
    </row>
    <row r="896" spans="1:8" x14ac:dyDescent="0.25">
      <c r="A896" s="554" t="str">
        <f t="shared" si="13"/>
        <v>137Dh</v>
      </c>
      <c r="B896" s="555">
        <v>894</v>
      </c>
      <c r="C896" s="832"/>
      <c r="D896" s="823"/>
      <c r="E896" s="557"/>
      <c r="F896" s="369"/>
      <c r="G896" s="921"/>
      <c r="H896" s="823"/>
    </row>
    <row r="897" spans="1:8" x14ac:dyDescent="0.25">
      <c r="A897" s="554" t="str">
        <f t="shared" si="13"/>
        <v>137Eh</v>
      </c>
      <c r="B897" s="555">
        <v>895</v>
      </c>
      <c r="C897" s="832"/>
      <c r="D897" s="823"/>
      <c r="E897" s="557"/>
      <c r="F897" s="369"/>
      <c r="G897" s="921"/>
      <c r="H897" s="823"/>
    </row>
    <row r="898" spans="1:8" x14ac:dyDescent="0.25">
      <c r="A898" s="554" t="str">
        <f t="shared" si="13"/>
        <v>137Fh</v>
      </c>
      <c r="B898" s="555">
        <v>896</v>
      </c>
      <c r="C898" s="832"/>
      <c r="D898" s="823"/>
      <c r="E898" s="557"/>
      <c r="F898" s="369"/>
      <c r="G898" s="921"/>
      <c r="H898" s="823"/>
    </row>
    <row r="899" spans="1:8" x14ac:dyDescent="0.25">
      <c r="A899" s="554" t="str">
        <f t="shared" si="13"/>
        <v>1380h</v>
      </c>
      <c r="B899" s="555">
        <v>897</v>
      </c>
      <c r="C899" s="832"/>
      <c r="D899" s="823"/>
      <c r="E899" s="557"/>
      <c r="F899" s="369"/>
      <c r="G899" s="921"/>
      <c r="H899" s="823"/>
    </row>
    <row r="900" spans="1:8" x14ac:dyDescent="0.25">
      <c r="A900" s="554" t="str">
        <f t="shared" ref="A900:A963" si="14">(DEC2HEX(B900 + 4095)) &amp; "h"</f>
        <v>1381h</v>
      </c>
      <c r="B900" s="555">
        <v>898</v>
      </c>
      <c r="C900" s="828"/>
      <c r="D900" s="823"/>
      <c r="E900" s="557"/>
      <c r="F900" s="369"/>
      <c r="G900" s="921"/>
      <c r="H900" s="823"/>
    </row>
    <row r="901" spans="1:8" x14ac:dyDescent="0.25">
      <c r="A901" s="554" t="str">
        <f t="shared" si="14"/>
        <v>1382h</v>
      </c>
      <c r="B901" s="555">
        <v>899</v>
      </c>
      <c r="C901" s="828"/>
      <c r="D901" s="823"/>
      <c r="E901" s="557"/>
      <c r="F901" s="369"/>
      <c r="G901" s="921"/>
      <c r="H901" s="823"/>
    </row>
    <row r="902" spans="1:8" x14ac:dyDescent="0.25">
      <c r="A902" s="554" t="str">
        <f t="shared" si="14"/>
        <v>1383h</v>
      </c>
      <c r="B902" s="555">
        <v>900</v>
      </c>
      <c r="C902" s="828"/>
      <c r="D902" s="823"/>
      <c r="E902" s="557"/>
      <c r="F902" s="369"/>
      <c r="G902" s="921"/>
      <c r="H902" s="823"/>
    </row>
    <row r="903" spans="1:8" x14ac:dyDescent="0.25">
      <c r="A903" s="554" t="str">
        <f t="shared" si="14"/>
        <v>1384h</v>
      </c>
      <c r="B903" s="555">
        <v>901</v>
      </c>
      <c r="C903" s="828"/>
      <c r="D903" s="823"/>
      <c r="E903" s="557"/>
      <c r="F903" s="369"/>
      <c r="G903" s="921"/>
      <c r="H903" s="823"/>
    </row>
    <row r="904" spans="1:8" x14ac:dyDescent="0.25">
      <c r="A904" s="554" t="str">
        <f t="shared" si="14"/>
        <v>1385h</v>
      </c>
      <c r="B904" s="555">
        <v>902</v>
      </c>
      <c r="C904" s="831"/>
      <c r="D904" s="823"/>
      <c r="E904" s="557"/>
      <c r="F904" s="369"/>
      <c r="G904" s="921"/>
      <c r="H904" s="823"/>
    </row>
    <row r="905" spans="1:8" x14ac:dyDescent="0.25">
      <c r="A905" s="554" t="str">
        <f t="shared" si="14"/>
        <v>1386h</v>
      </c>
      <c r="B905" s="555">
        <v>903</v>
      </c>
      <c r="C905" s="831"/>
      <c r="D905" s="823"/>
      <c r="E905" s="557"/>
      <c r="F905" s="369"/>
      <c r="G905" s="921"/>
      <c r="H905" s="823"/>
    </row>
    <row r="906" spans="1:8" x14ac:dyDescent="0.25">
      <c r="A906" s="554" t="str">
        <f t="shared" si="14"/>
        <v>1387h</v>
      </c>
      <c r="B906" s="555">
        <v>904</v>
      </c>
      <c r="C906" s="828"/>
      <c r="D906" s="823"/>
      <c r="E906" s="557"/>
      <c r="F906" s="369"/>
      <c r="G906" s="921"/>
      <c r="H906" s="823"/>
    </row>
    <row r="907" spans="1:8" x14ac:dyDescent="0.25">
      <c r="A907" s="554" t="str">
        <f t="shared" si="14"/>
        <v>1388h</v>
      </c>
      <c r="B907" s="555">
        <v>905</v>
      </c>
      <c r="C907" s="828"/>
      <c r="D907" s="823"/>
      <c r="E907" s="557"/>
      <c r="F907" s="369"/>
      <c r="G907" s="921"/>
      <c r="H907" s="823"/>
    </row>
    <row r="908" spans="1:8" ht="15.75" x14ac:dyDescent="0.25">
      <c r="A908" s="554" t="str">
        <f t="shared" si="14"/>
        <v>1389h</v>
      </c>
      <c r="B908" s="555">
        <v>906</v>
      </c>
      <c r="C908" s="807"/>
      <c r="D908" s="559"/>
      <c r="E908" s="557"/>
      <c r="F908" s="557"/>
      <c r="G908" s="557"/>
      <c r="H908" s="558"/>
    </row>
    <row r="909" spans="1:8" ht="15.75" x14ac:dyDescent="0.25">
      <c r="A909" s="554" t="str">
        <f t="shared" si="14"/>
        <v>138Ah</v>
      </c>
      <c r="B909" s="555">
        <v>907</v>
      </c>
      <c r="C909" s="807"/>
      <c r="D909" s="559"/>
      <c r="E909" s="557"/>
      <c r="F909" s="557"/>
      <c r="G909" s="557"/>
      <c r="H909" s="558"/>
    </row>
    <row r="910" spans="1:8" ht="15.75" x14ac:dyDescent="0.25">
      <c r="A910" s="554" t="str">
        <f t="shared" si="14"/>
        <v>138Bh</v>
      </c>
      <c r="B910" s="555">
        <v>908</v>
      </c>
      <c r="C910" s="807"/>
      <c r="D910" s="559"/>
      <c r="E910" s="557"/>
      <c r="F910" s="557"/>
      <c r="G910" s="557"/>
      <c r="H910" s="558"/>
    </row>
    <row r="911" spans="1:8" ht="15.75" x14ac:dyDescent="0.25">
      <c r="A911" s="554" t="str">
        <f t="shared" si="14"/>
        <v>138Ch</v>
      </c>
      <c r="B911" s="555">
        <v>909</v>
      </c>
      <c r="C911" s="807"/>
      <c r="D911" s="559"/>
      <c r="E911" s="557"/>
      <c r="F911" s="557"/>
      <c r="G911" s="557"/>
      <c r="H911" s="558"/>
    </row>
    <row r="912" spans="1:8" ht="15.75" x14ac:dyDescent="0.25">
      <c r="A912" s="554" t="str">
        <f t="shared" si="14"/>
        <v>138Dh</v>
      </c>
      <c r="B912" s="555">
        <v>910</v>
      </c>
      <c r="C912" s="807"/>
      <c r="D912" s="559"/>
      <c r="E912" s="557"/>
      <c r="F912" s="557"/>
      <c r="G912" s="557"/>
      <c r="H912" s="557"/>
    </row>
    <row r="913" spans="1:8" ht="15.75" x14ac:dyDescent="0.25">
      <c r="A913" s="554" t="str">
        <f t="shared" si="14"/>
        <v>138Eh</v>
      </c>
      <c r="B913" s="555">
        <v>911</v>
      </c>
      <c r="C913" s="807"/>
      <c r="D913" s="559"/>
      <c r="E913" s="557"/>
      <c r="F913" s="557"/>
      <c r="G913" s="557"/>
      <c r="H913" s="557"/>
    </row>
    <row r="914" spans="1:8" ht="15.75" x14ac:dyDescent="0.25">
      <c r="A914" s="554" t="str">
        <f t="shared" si="14"/>
        <v>138Fh</v>
      </c>
      <c r="B914" s="555">
        <v>912</v>
      </c>
      <c r="C914" s="807"/>
      <c r="D914" s="559"/>
      <c r="E914" s="557"/>
      <c r="F914" s="557"/>
      <c r="G914" s="557"/>
      <c r="H914" s="558"/>
    </row>
    <row r="915" spans="1:8" ht="15.75" x14ac:dyDescent="0.25">
      <c r="A915" s="554" t="str">
        <f t="shared" si="14"/>
        <v>1390h</v>
      </c>
      <c r="B915" s="555">
        <v>913</v>
      </c>
      <c r="C915" s="807"/>
      <c r="D915" s="559"/>
      <c r="E915" s="557"/>
      <c r="F915" s="557"/>
      <c r="G915" s="557"/>
      <c r="H915" s="558"/>
    </row>
    <row r="916" spans="1:8" ht="15.75" x14ac:dyDescent="0.25">
      <c r="A916" s="554" t="str">
        <f t="shared" si="14"/>
        <v>1391h</v>
      </c>
      <c r="B916" s="555">
        <v>914</v>
      </c>
      <c r="C916" s="807"/>
      <c r="D916" s="559"/>
      <c r="E916" s="557"/>
      <c r="F916" s="557"/>
      <c r="G916" s="557"/>
      <c r="H916" s="558"/>
    </row>
    <row r="917" spans="1:8" ht="15.75" x14ac:dyDescent="0.25">
      <c r="A917" s="554" t="str">
        <f t="shared" si="14"/>
        <v>1392h</v>
      </c>
      <c r="B917" s="555">
        <v>915</v>
      </c>
      <c r="C917" s="807"/>
      <c r="D917" s="557"/>
      <c r="E917" s="557"/>
      <c r="F917" s="557"/>
      <c r="G917" s="557"/>
      <c r="H917" s="558"/>
    </row>
    <row r="918" spans="1:8" ht="15.75" x14ac:dyDescent="0.25">
      <c r="A918" s="554" t="str">
        <f t="shared" si="14"/>
        <v>1393h</v>
      </c>
      <c r="B918" s="555">
        <v>916</v>
      </c>
      <c r="C918" s="827"/>
      <c r="D918" s="557"/>
      <c r="E918" s="369"/>
      <c r="F918" s="557"/>
      <c r="G918" s="557"/>
      <c r="H918" s="369"/>
    </row>
    <row r="919" spans="1:8" ht="15.75" x14ac:dyDescent="0.25">
      <c r="A919" s="554" t="str">
        <f t="shared" si="14"/>
        <v>1394h</v>
      </c>
      <c r="B919" s="555">
        <v>917</v>
      </c>
      <c r="C919" s="827"/>
      <c r="D919" s="557"/>
      <c r="E919" s="369"/>
      <c r="F919" s="557"/>
      <c r="G919" s="557"/>
      <c r="H919" s="369"/>
    </row>
    <row r="920" spans="1:8" ht="15.75" x14ac:dyDescent="0.25">
      <c r="A920" s="554" t="str">
        <f t="shared" si="14"/>
        <v>1395h</v>
      </c>
      <c r="B920" s="555">
        <v>918</v>
      </c>
      <c r="C920" s="827"/>
      <c r="D920" s="557"/>
      <c r="E920" s="557"/>
      <c r="F920" s="557"/>
      <c r="G920" s="557"/>
      <c r="H920" s="557"/>
    </row>
    <row r="921" spans="1:8" ht="15.75" x14ac:dyDescent="0.25">
      <c r="A921" s="554" t="str">
        <f t="shared" si="14"/>
        <v>1396h</v>
      </c>
      <c r="B921" s="555">
        <v>919</v>
      </c>
      <c r="C921" s="827"/>
      <c r="D921" s="557"/>
      <c r="E921" s="369"/>
      <c r="F921" s="557"/>
      <c r="G921" s="557"/>
      <c r="H921" s="369"/>
    </row>
    <row r="922" spans="1:8" ht="15.75" x14ac:dyDescent="0.25">
      <c r="A922" s="554" t="str">
        <f t="shared" si="14"/>
        <v>1397h</v>
      </c>
      <c r="B922" s="555">
        <v>920</v>
      </c>
      <c r="C922" s="807"/>
      <c r="D922" s="559"/>
      <c r="E922" s="557"/>
      <c r="F922" s="557"/>
      <c r="G922" s="557"/>
      <c r="H922" s="558"/>
    </row>
    <row r="923" spans="1:8" ht="15.75" x14ac:dyDescent="0.25">
      <c r="A923" s="554" t="str">
        <f t="shared" si="14"/>
        <v>1398h</v>
      </c>
      <c r="B923" s="555">
        <v>921</v>
      </c>
      <c r="C923" s="807"/>
      <c r="D923" s="559"/>
      <c r="E923" s="557"/>
      <c r="F923" s="557"/>
      <c r="G923" s="557"/>
      <c r="H923" s="558"/>
    </row>
    <row r="924" spans="1:8" ht="15.75" x14ac:dyDescent="0.25">
      <c r="A924" s="554" t="str">
        <f t="shared" si="14"/>
        <v>1399h</v>
      </c>
      <c r="B924" s="555">
        <v>922</v>
      </c>
      <c r="C924" s="807"/>
      <c r="D924" s="559"/>
      <c r="E924" s="557"/>
      <c r="F924" s="202"/>
      <c r="G924" s="202"/>
      <c r="H924" s="369"/>
    </row>
    <row r="925" spans="1:8" ht="15.75" x14ac:dyDescent="0.25">
      <c r="A925" s="554" t="str">
        <f t="shared" si="14"/>
        <v>139Ah</v>
      </c>
      <c r="B925" s="555">
        <v>923</v>
      </c>
      <c r="C925" s="807"/>
      <c r="D925" s="559"/>
      <c r="E925" s="557"/>
      <c r="F925" s="202"/>
      <c r="G925" s="202"/>
      <c r="H925" s="369"/>
    </row>
    <row r="926" spans="1:8" ht="15.75" x14ac:dyDescent="0.25">
      <c r="A926" s="554" t="str">
        <f t="shared" si="14"/>
        <v>139Bh</v>
      </c>
      <c r="B926" s="555">
        <v>924</v>
      </c>
      <c r="C926" s="807"/>
      <c r="D926" s="559"/>
      <c r="E926" s="557"/>
      <c r="F926" s="557"/>
      <c r="G926" s="557"/>
      <c r="H926" s="558"/>
    </row>
    <row r="927" spans="1:8" ht="15.75" x14ac:dyDescent="0.25">
      <c r="A927" s="554" t="str">
        <f t="shared" si="14"/>
        <v>139Ch</v>
      </c>
      <c r="B927" s="555">
        <v>925</v>
      </c>
      <c r="C927" s="807"/>
      <c r="D927" s="559"/>
      <c r="E927" s="557"/>
      <c r="F927" s="557"/>
      <c r="G927" s="557"/>
      <c r="H927" s="558"/>
    </row>
    <row r="928" spans="1:8" ht="15.75" x14ac:dyDescent="0.25">
      <c r="A928" s="554" t="str">
        <f t="shared" si="14"/>
        <v>139Dh</v>
      </c>
      <c r="B928" s="555">
        <v>926</v>
      </c>
      <c r="C928" s="807"/>
      <c r="D928" s="559"/>
      <c r="E928" s="557"/>
      <c r="F928" s="557"/>
      <c r="G928" s="557"/>
      <c r="H928" s="558"/>
    </row>
    <row r="929" spans="1:8" ht="15.75" x14ac:dyDescent="0.25">
      <c r="A929" s="554" t="str">
        <f t="shared" si="14"/>
        <v>139Eh</v>
      </c>
      <c r="B929" s="555">
        <v>927</v>
      </c>
      <c r="C929" s="807"/>
      <c r="D929" s="559"/>
      <c r="E929" s="557"/>
      <c r="F929" s="557"/>
      <c r="G929" s="557"/>
      <c r="H929" s="558"/>
    </row>
    <row r="930" spans="1:8" ht="15.75" x14ac:dyDescent="0.25">
      <c r="A930" s="554" t="str">
        <f t="shared" si="14"/>
        <v>139Fh</v>
      </c>
      <c r="B930" s="555">
        <v>928</v>
      </c>
      <c r="C930" s="807"/>
      <c r="D930" s="559"/>
      <c r="E930" s="557"/>
      <c r="F930" s="557"/>
      <c r="G930" s="557"/>
      <c r="H930" s="557"/>
    </row>
    <row r="931" spans="1:8" ht="15.75" x14ac:dyDescent="0.25">
      <c r="A931" s="554" t="str">
        <f t="shared" si="14"/>
        <v>13A0h</v>
      </c>
      <c r="B931" s="555">
        <v>929</v>
      </c>
      <c r="C931" s="807"/>
      <c r="D931" s="559"/>
      <c r="E931" s="557"/>
      <c r="F931" s="557"/>
      <c r="G931" s="557"/>
      <c r="H931" s="557"/>
    </row>
    <row r="932" spans="1:8" ht="15.75" x14ac:dyDescent="0.25">
      <c r="A932" s="554" t="str">
        <f t="shared" si="14"/>
        <v>13A1h</v>
      </c>
      <c r="B932" s="555">
        <v>930</v>
      </c>
      <c r="C932" s="807"/>
      <c r="D932" s="559"/>
      <c r="E932" s="557"/>
      <c r="F932" s="557"/>
      <c r="G932" s="557"/>
      <c r="H932" s="558"/>
    </row>
    <row r="933" spans="1:8" ht="15.75" x14ac:dyDescent="0.25">
      <c r="A933" s="554" t="str">
        <f t="shared" si="14"/>
        <v>13A2h</v>
      </c>
      <c r="B933" s="555">
        <v>931</v>
      </c>
      <c r="C933" s="807"/>
      <c r="D933" s="559"/>
      <c r="E933" s="557"/>
      <c r="F933" s="557"/>
      <c r="G933" s="557"/>
      <c r="H933" s="558"/>
    </row>
    <row r="934" spans="1:8" ht="15.75" x14ac:dyDescent="0.25">
      <c r="A934" s="554" t="str">
        <f t="shared" si="14"/>
        <v>13A3h</v>
      </c>
      <c r="B934" s="555">
        <v>932</v>
      </c>
      <c r="C934" s="807"/>
      <c r="D934" s="559"/>
      <c r="E934" s="557"/>
      <c r="F934" s="557"/>
      <c r="G934" s="557"/>
      <c r="H934" s="558"/>
    </row>
    <row r="935" spans="1:8" ht="15.75" x14ac:dyDescent="0.25">
      <c r="A935" s="554" t="str">
        <f t="shared" si="14"/>
        <v>13A4h</v>
      </c>
      <c r="B935" s="555">
        <v>933</v>
      </c>
      <c r="C935" s="807"/>
      <c r="D935" s="559"/>
      <c r="E935" s="557"/>
      <c r="F935" s="557"/>
      <c r="G935" s="557"/>
      <c r="H935" s="558"/>
    </row>
    <row r="936" spans="1:8" ht="15.75" x14ac:dyDescent="0.25">
      <c r="A936" s="554" t="str">
        <f t="shared" si="14"/>
        <v>13A5h</v>
      </c>
      <c r="B936" s="555">
        <v>934</v>
      </c>
      <c r="C936" s="807"/>
      <c r="D936" s="559"/>
      <c r="E936" s="557"/>
      <c r="F936" s="557"/>
      <c r="G936" s="557"/>
      <c r="H936" s="558"/>
    </row>
    <row r="937" spans="1:8" ht="15.75" x14ac:dyDescent="0.25">
      <c r="A937" s="554" t="str">
        <f t="shared" si="14"/>
        <v>13A6h</v>
      </c>
      <c r="B937" s="555">
        <v>935</v>
      </c>
      <c r="C937" s="807"/>
      <c r="D937" s="559"/>
      <c r="E937" s="557"/>
      <c r="F937" s="557"/>
      <c r="G937" s="557"/>
      <c r="H937" s="558"/>
    </row>
    <row r="938" spans="1:8" ht="15.75" x14ac:dyDescent="0.25">
      <c r="A938" s="554" t="str">
        <f t="shared" si="14"/>
        <v>13A7h</v>
      </c>
      <c r="B938" s="555">
        <v>936</v>
      </c>
      <c r="C938" s="807"/>
      <c r="D938" s="559"/>
      <c r="E938" s="557"/>
      <c r="F938" s="557"/>
      <c r="G938" s="202"/>
      <c r="H938" s="558"/>
    </row>
    <row r="939" spans="1:8" ht="15.75" x14ac:dyDescent="0.25">
      <c r="A939" s="554" t="str">
        <f t="shared" si="14"/>
        <v>13A8h</v>
      </c>
      <c r="B939" s="555">
        <v>937</v>
      </c>
      <c r="C939" s="807"/>
      <c r="D939" s="559"/>
      <c r="E939" s="557"/>
      <c r="F939" s="557"/>
      <c r="G939" s="202"/>
      <c r="H939" s="558"/>
    </row>
    <row r="940" spans="1:8" ht="15.75" x14ac:dyDescent="0.25">
      <c r="A940" s="554" t="str">
        <f t="shared" si="14"/>
        <v>13A9h</v>
      </c>
      <c r="B940" s="555">
        <v>938</v>
      </c>
      <c r="C940" s="807"/>
      <c r="D940" s="557"/>
      <c r="E940" s="557"/>
      <c r="F940" s="557"/>
      <c r="G940" s="557"/>
      <c r="H940" s="558"/>
    </row>
    <row r="941" spans="1:8" ht="15.75" x14ac:dyDescent="0.25">
      <c r="A941" s="554" t="str">
        <f t="shared" si="14"/>
        <v>13AAh</v>
      </c>
      <c r="B941" s="555">
        <v>939</v>
      </c>
      <c r="C941" s="807"/>
      <c r="D941" s="559"/>
      <c r="E941" s="557"/>
      <c r="F941" s="557"/>
      <c r="G941" s="557"/>
      <c r="H941" s="558"/>
    </row>
    <row r="942" spans="1:8" ht="15.75" x14ac:dyDescent="0.25">
      <c r="A942" s="554" t="str">
        <f t="shared" si="14"/>
        <v>13ABh</v>
      </c>
      <c r="B942" s="555">
        <v>940</v>
      </c>
      <c r="C942" s="807"/>
      <c r="D942" s="559"/>
      <c r="E942" s="557"/>
      <c r="F942" s="557"/>
      <c r="G942" s="557"/>
      <c r="H942" s="558"/>
    </row>
    <row r="943" spans="1:8" ht="15.75" x14ac:dyDescent="0.25">
      <c r="A943" s="554" t="str">
        <f t="shared" si="14"/>
        <v>13ACh</v>
      </c>
      <c r="B943" s="555">
        <v>941</v>
      </c>
      <c r="C943" s="807"/>
      <c r="D943" s="559"/>
      <c r="E943" s="557"/>
      <c r="F943" s="557"/>
      <c r="G943" s="557"/>
      <c r="H943" s="558"/>
    </row>
    <row r="944" spans="1:8" ht="15.75" x14ac:dyDescent="0.25">
      <c r="A944" s="554" t="str">
        <f t="shared" si="14"/>
        <v>13ADh</v>
      </c>
      <c r="B944" s="555">
        <v>942</v>
      </c>
      <c r="C944" s="807"/>
      <c r="D944" s="559"/>
      <c r="E944" s="557"/>
      <c r="F944" s="557"/>
      <c r="G944" s="557"/>
      <c r="H944" s="558"/>
    </row>
    <row r="945" spans="1:8" ht="15.75" x14ac:dyDescent="0.25">
      <c r="A945" s="554" t="str">
        <f t="shared" si="14"/>
        <v>13AEh</v>
      </c>
      <c r="B945" s="555">
        <v>943</v>
      </c>
      <c r="C945" s="807"/>
      <c r="D945" s="559"/>
      <c r="E945" s="557"/>
      <c r="F945" s="557"/>
      <c r="G945" s="557"/>
      <c r="H945" s="558"/>
    </row>
    <row r="946" spans="1:8" ht="15.75" x14ac:dyDescent="0.25">
      <c r="A946" s="554" t="str">
        <f t="shared" si="14"/>
        <v>13AFh</v>
      </c>
      <c r="B946" s="555">
        <v>944</v>
      </c>
      <c r="C946" s="807"/>
      <c r="D946" s="559"/>
      <c r="E946" s="557"/>
      <c r="F946" s="557"/>
      <c r="G946" s="557"/>
      <c r="H946" s="558"/>
    </row>
    <row r="947" spans="1:8" ht="15.75" x14ac:dyDescent="0.25">
      <c r="A947" s="554" t="str">
        <f t="shared" si="14"/>
        <v>13B0h</v>
      </c>
      <c r="B947" s="555">
        <v>945</v>
      </c>
      <c r="C947" s="807"/>
      <c r="D947" s="559"/>
      <c r="E947" s="557"/>
      <c r="F947" s="557"/>
      <c r="G947" s="557"/>
      <c r="H947" s="558"/>
    </row>
    <row r="948" spans="1:8" ht="15.75" x14ac:dyDescent="0.25">
      <c r="A948" s="554" t="str">
        <f t="shared" si="14"/>
        <v>13B1h</v>
      </c>
      <c r="B948" s="555">
        <v>946</v>
      </c>
      <c r="C948" s="807"/>
      <c r="D948" s="559"/>
      <c r="E948" s="557"/>
      <c r="F948" s="557"/>
      <c r="G948" s="557"/>
      <c r="H948" s="557"/>
    </row>
    <row r="949" spans="1:8" ht="15.75" x14ac:dyDescent="0.25">
      <c r="A949" s="554" t="str">
        <f t="shared" si="14"/>
        <v>13B2h</v>
      </c>
      <c r="B949" s="555">
        <v>947</v>
      </c>
      <c r="C949" s="807"/>
      <c r="D949" s="559"/>
      <c r="E949" s="557"/>
      <c r="F949" s="557"/>
      <c r="G949" s="557"/>
      <c r="H949" s="557"/>
    </row>
    <row r="950" spans="1:8" ht="15.75" x14ac:dyDescent="0.25">
      <c r="A950" s="554" t="str">
        <f t="shared" si="14"/>
        <v>13B3h</v>
      </c>
      <c r="B950" s="555">
        <v>948</v>
      </c>
      <c r="C950" s="807"/>
      <c r="D950" s="559"/>
      <c r="E950" s="557"/>
      <c r="F950" s="557"/>
      <c r="G950" s="557"/>
      <c r="H950" s="558"/>
    </row>
    <row r="951" spans="1:8" ht="15.75" x14ac:dyDescent="0.25">
      <c r="A951" s="554" t="str">
        <f t="shared" si="14"/>
        <v>13B4h</v>
      </c>
      <c r="B951" s="555">
        <v>949</v>
      </c>
      <c r="C951" s="807"/>
      <c r="D951" s="559"/>
      <c r="E951" s="557"/>
      <c r="F951" s="557"/>
      <c r="G951" s="557"/>
      <c r="H951" s="558"/>
    </row>
    <row r="952" spans="1:8" ht="15.75" x14ac:dyDescent="0.25">
      <c r="A952" s="554" t="str">
        <f t="shared" si="14"/>
        <v>13B5h</v>
      </c>
      <c r="B952" s="555">
        <v>950</v>
      </c>
      <c r="C952" s="807"/>
      <c r="D952" s="559"/>
      <c r="E952" s="557"/>
      <c r="F952" s="557"/>
      <c r="G952" s="557"/>
      <c r="H952" s="558"/>
    </row>
    <row r="953" spans="1:8" ht="15.75" x14ac:dyDescent="0.25">
      <c r="A953" s="554" t="str">
        <f t="shared" si="14"/>
        <v>13B6h</v>
      </c>
      <c r="B953" s="555">
        <v>951</v>
      </c>
      <c r="C953" s="807"/>
      <c r="D953" s="559"/>
      <c r="E953" s="557"/>
      <c r="F953" s="557"/>
      <c r="G953" s="557"/>
      <c r="H953" s="558"/>
    </row>
    <row r="954" spans="1:8" ht="15.75" x14ac:dyDescent="0.25">
      <c r="A954" s="554" t="str">
        <f t="shared" si="14"/>
        <v>13B7h</v>
      </c>
      <c r="B954" s="555">
        <v>952</v>
      </c>
      <c r="C954" s="807"/>
      <c r="D954" s="559"/>
      <c r="E954" s="557"/>
      <c r="F954" s="557"/>
      <c r="G954" s="557"/>
      <c r="H954" s="558"/>
    </row>
    <row r="955" spans="1:8" ht="15.75" x14ac:dyDescent="0.25">
      <c r="A955" s="554" t="str">
        <f t="shared" si="14"/>
        <v>13B8h</v>
      </c>
      <c r="B955" s="555">
        <v>953</v>
      </c>
      <c r="C955" s="807"/>
      <c r="D955" s="559"/>
      <c r="E955" s="557"/>
      <c r="F955" s="557"/>
      <c r="G955" s="557"/>
      <c r="H955" s="558"/>
    </row>
    <row r="956" spans="1:8" ht="15.75" x14ac:dyDescent="0.25">
      <c r="A956" s="554" t="str">
        <f t="shared" si="14"/>
        <v>13B9h</v>
      </c>
      <c r="B956" s="555">
        <v>954</v>
      </c>
      <c r="C956" s="807"/>
      <c r="D956" s="559"/>
      <c r="E956" s="557"/>
      <c r="F956" s="557"/>
      <c r="G956" s="202"/>
      <c r="H956" s="558"/>
    </row>
    <row r="957" spans="1:8" ht="15.75" x14ac:dyDescent="0.25">
      <c r="A957" s="554" t="str">
        <f t="shared" si="14"/>
        <v>13BAh</v>
      </c>
      <c r="B957" s="555">
        <v>955</v>
      </c>
      <c r="C957" s="807"/>
      <c r="D957" s="559"/>
      <c r="E957" s="557"/>
      <c r="F957" s="557"/>
      <c r="G957" s="202"/>
      <c r="H957" s="558"/>
    </row>
    <row r="958" spans="1:8" ht="15.75" x14ac:dyDescent="0.25">
      <c r="A958" s="554" t="str">
        <f t="shared" si="14"/>
        <v>13BBh</v>
      </c>
      <c r="B958" s="555">
        <v>956</v>
      </c>
      <c r="C958" s="807"/>
      <c r="D958" s="559"/>
      <c r="E958" s="557"/>
      <c r="F958" s="557"/>
      <c r="G958" s="557"/>
      <c r="H958" s="558"/>
    </row>
    <row r="959" spans="1:8" ht="15.75" x14ac:dyDescent="0.25">
      <c r="A959" s="554" t="str">
        <f t="shared" si="14"/>
        <v>13BCh</v>
      </c>
      <c r="B959" s="555">
        <v>957</v>
      </c>
      <c r="C959" s="807"/>
      <c r="D959" s="559"/>
      <c r="E959" s="557"/>
      <c r="F959" s="557"/>
      <c r="G959" s="557"/>
      <c r="H959" s="558"/>
    </row>
    <row r="960" spans="1:8" ht="15.75" x14ac:dyDescent="0.25">
      <c r="A960" s="554" t="str">
        <f t="shared" si="14"/>
        <v>13BDh</v>
      </c>
      <c r="B960" s="555">
        <v>958</v>
      </c>
      <c r="C960" s="807"/>
      <c r="D960" s="559"/>
      <c r="E960" s="557"/>
      <c r="F960" s="557"/>
      <c r="G960" s="557"/>
      <c r="H960" s="558"/>
    </row>
    <row r="961" spans="1:8" ht="15.75" x14ac:dyDescent="0.25">
      <c r="A961" s="554" t="str">
        <f t="shared" si="14"/>
        <v>13BEh</v>
      </c>
      <c r="B961" s="555">
        <v>959</v>
      </c>
      <c r="C961" s="807"/>
      <c r="D961" s="559"/>
      <c r="E961" s="557"/>
      <c r="F961" s="557"/>
      <c r="G961" s="557"/>
      <c r="H961" s="558"/>
    </row>
    <row r="962" spans="1:8" x14ac:dyDescent="0.25">
      <c r="A962" s="554" t="str">
        <f t="shared" si="14"/>
        <v>13BFh</v>
      </c>
      <c r="B962" s="555">
        <v>960</v>
      </c>
      <c r="C962" s="834"/>
      <c r="D962" s="559"/>
      <c r="E962" s="557"/>
      <c r="F962" s="222"/>
      <c r="G962" s="824"/>
      <c r="H962" s="369"/>
    </row>
    <row r="963" spans="1:8" x14ac:dyDescent="0.25">
      <c r="A963" s="554" t="str">
        <f t="shared" si="14"/>
        <v>13C0h</v>
      </c>
      <c r="B963" s="555">
        <v>961</v>
      </c>
      <c r="C963" s="834"/>
      <c r="D963" s="559"/>
      <c r="E963" s="557"/>
      <c r="F963" s="222"/>
      <c r="G963" s="824"/>
      <c r="H963" s="369"/>
    </row>
    <row r="964" spans="1:8" x14ac:dyDescent="0.25">
      <c r="A964" s="554" t="str">
        <f t="shared" ref="A964:A1027" si="15">(DEC2HEX(B964 + 4095)) &amp; "h"</f>
        <v>13C1h</v>
      </c>
      <c r="B964" s="555">
        <v>962</v>
      </c>
      <c r="C964" s="834"/>
      <c r="D964" s="559"/>
      <c r="E964" s="557"/>
      <c r="F964" s="222"/>
      <c r="G964" s="824"/>
      <c r="H964" s="369"/>
    </row>
    <row r="965" spans="1:8" x14ac:dyDescent="0.25">
      <c r="A965" s="554" t="str">
        <f t="shared" si="15"/>
        <v>13C2h</v>
      </c>
      <c r="B965" s="555">
        <v>963</v>
      </c>
      <c r="C965" s="834"/>
      <c r="D965" s="559"/>
      <c r="E965" s="557"/>
      <c r="F965" s="222"/>
      <c r="G965" s="824"/>
      <c r="H965" s="369"/>
    </row>
    <row r="966" spans="1:8" x14ac:dyDescent="0.25">
      <c r="A966" s="554" t="str">
        <f t="shared" si="15"/>
        <v>13C3h</v>
      </c>
      <c r="B966" s="555">
        <v>964</v>
      </c>
      <c r="C966" s="834"/>
      <c r="D966" s="559"/>
      <c r="E966" s="557"/>
      <c r="F966" s="222"/>
      <c r="G966" s="824"/>
      <c r="H966" s="369"/>
    </row>
    <row r="967" spans="1:8" x14ac:dyDescent="0.25">
      <c r="A967" s="554" t="str">
        <f t="shared" si="15"/>
        <v>13C4h</v>
      </c>
      <c r="B967" s="555">
        <v>965</v>
      </c>
      <c r="C967" s="834"/>
      <c r="D967" s="559"/>
      <c r="E967" s="557"/>
      <c r="F967" s="222"/>
      <c r="G967" s="824"/>
      <c r="H967" s="369"/>
    </row>
    <row r="968" spans="1:8" x14ac:dyDescent="0.25">
      <c r="A968" s="554" t="str">
        <f t="shared" si="15"/>
        <v>13C5h</v>
      </c>
      <c r="B968" s="555">
        <v>966</v>
      </c>
      <c r="C968" s="834"/>
      <c r="D968" s="559"/>
      <c r="E968" s="557"/>
      <c r="F968" s="222"/>
      <c r="G968" s="824"/>
      <c r="H968" s="369"/>
    </row>
    <row r="969" spans="1:8" x14ac:dyDescent="0.25">
      <c r="A969" s="554" t="str">
        <f t="shared" si="15"/>
        <v>13C6h</v>
      </c>
      <c r="B969" s="555">
        <v>967</v>
      </c>
      <c r="C969" s="834"/>
      <c r="D969" s="559"/>
      <c r="E969" s="557"/>
      <c r="F969" s="222"/>
      <c r="G969" s="824"/>
      <c r="H969" s="369"/>
    </row>
    <row r="970" spans="1:8" x14ac:dyDescent="0.25">
      <c r="A970" s="554" t="str">
        <f t="shared" si="15"/>
        <v>13C7h</v>
      </c>
      <c r="B970" s="555">
        <v>968</v>
      </c>
      <c r="C970" s="834"/>
      <c r="D970" s="559"/>
      <c r="E970" s="557"/>
      <c r="F970" s="222"/>
      <c r="G970" s="824"/>
      <c r="H970" s="369"/>
    </row>
    <row r="971" spans="1:8" x14ac:dyDescent="0.25">
      <c r="A971" s="554" t="str">
        <f t="shared" si="15"/>
        <v>13C8h</v>
      </c>
      <c r="B971" s="555">
        <v>969</v>
      </c>
      <c r="C971" s="834"/>
      <c r="D971" s="559"/>
      <c r="E971" s="557"/>
      <c r="F971" s="222"/>
      <c r="G971" s="824"/>
      <c r="H971" s="369"/>
    </row>
    <row r="972" spans="1:8" x14ac:dyDescent="0.25">
      <c r="A972" s="554" t="str">
        <f t="shared" si="15"/>
        <v>13C9h</v>
      </c>
      <c r="B972" s="555">
        <v>970</v>
      </c>
      <c r="C972" s="834"/>
      <c r="D972" s="559"/>
      <c r="E972" s="557"/>
      <c r="F972" s="222"/>
      <c r="G972" s="824"/>
      <c r="H972" s="369"/>
    </row>
    <row r="973" spans="1:8" x14ac:dyDescent="0.25">
      <c r="A973" s="554" t="str">
        <f t="shared" si="15"/>
        <v>13CAh</v>
      </c>
      <c r="B973" s="555">
        <v>971</v>
      </c>
      <c r="C973" s="834"/>
      <c r="D973" s="559"/>
      <c r="E973" s="557"/>
      <c r="F973" s="222"/>
      <c r="G973" s="824"/>
      <c r="H973" s="369"/>
    </row>
    <row r="974" spans="1:8" x14ac:dyDescent="0.25">
      <c r="A974" s="554" t="str">
        <f t="shared" si="15"/>
        <v>13CBh</v>
      </c>
      <c r="B974" s="555">
        <v>972</v>
      </c>
      <c r="C974" s="834"/>
      <c r="D974" s="559"/>
      <c r="E974" s="557"/>
      <c r="F974" s="222"/>
      <c r="G974" s="824"/>
      <c r="H974" s="369"/>
    </row>
    <row r="975" spans="1:8" x14ac:dyDescent="0.25">
      <c r="A975" s="554" t="str">
        <f t="shared" si="15"/>
        <v>13CCh</v>
      </c>
      <c r="B975" s="555">
        <v>973</v>
      </c>
      <c r="C975" s="834"/>
      <c r="D975" s="559"/>
      <c r="E975" s="557"/>
      <c r="F975" s="222"/>
      <c r="G975" s="824"/>
      <c r="H975" s="369"/>
    </row>
    <row r="976" spans="1:8" x14ac:dyDescent="0.25">
      <c r="A976" s="554" t="str">
        <f t="shared" si="15"/>
        <v>13CDh</v>
      </c>
      <c r="B976" s="555">
        <v>974</v>
      </c>
      <c r="C976" s="834"/>
      <c r="D976" s="559"/>
      <c r="E976" s="557"/>
      <c r="F976" s="222"/>
      <c r="G976" s="824"/>
      <c r="H976" s="369"/>
    </row>
    <row r="977" spans="1:8" x14ac:dyDescent="0.25">
      <c r="A977" s="554" t="str">
        <f t="shared" si="15"/>
        <v>13CEh</v>
      </c>
      <c r="B977" s="555">
        <v>975</v>
      </c>
      <c r="C977" s="834"/>
      <c r="D977" s="559"/>
      <c r="E977" s="557"/>
      <c r="F977" s="222"/>
      <c r="G977" s="824"/>
      <c r="H977" s="369"/>
    </row>
    <row r="978" spans="1:8" x14ac:dyDescent="0.25">
      <c r="A978" s="554" t="str">
        <f t="shared" si="15"/>
        <v>13CFh</v>
      </c>
      <c r="B978" s="555">
        <v>976</v>
      </c>
      <c r="C978" s="834"/>
      <c r="D978" s="559"/>
      <c r="E978" s="557"/>
      <c r="F978" s="222"/>
      <c r="G978" s="824"/>
      <c r="H978" s="369"/>
    </row>
    <row r="979" spans="1:8" x14ac:dyDescent="0.25">
      <c r="A979" s="554" t="str">
        <f t="shared" si="15"/>
        <v>13D0h</v>
      </c>
      <c r="B979" s="555">
        <v>977</v>
      </c>
      <c r="C979" s="834"/>
      <c r="D979" s="559"/>
      <c r="E979" s="557"/>
      <c r="F979" s="222"/>
      <c r="G979" s="824"/>
      <c r="H979" s="369"/>
    </row>
    <row r="980" spans="1:8" x14ac:dyDescent="0.25">
      <c r="A980" s="554" t="str">
        <f t="shared" si="15"/>
        <v>13D1h</v>
      </c>
      <c r="B980" s="555">
        <v>978</v>
      </c>
      <c r="C980" s="834"/>
      <c r="D980" s="559"/>
      <c r="E980" s="557"/>
      <c r="F980" s="222"/>
      <c r="G980" s="824"/>
      <c r="H980" s="369"/>
    </row>
    <row r="981" spans="1:8" x14ac:dyDescent="0.25">
      <c r="A981" s="554" t="str">
        <f t="shared" si="15"/>
        <v>13D2h</v>
      </c>
      <c r="B981" s="555">
        <v>979</v>
      </c>
      <c r="C981" s="834"/>
      <c r="D981" s="559"/>
      <c r="E981" s="557"/>
      <c r="F981" s="222"/>
      <c r="G981" s="824"/>
      <c r="H981" s="369"/>
    </row>
    <row r="982" spans="1:8" x14ac:dyDescent="0.25">
      <c r="A982" s="554" t="str">
        <f t="shared" si="15"/>
        <v>13D3h</v>
      </c>
      <c r="B982" s="555">
        <v>980</v>
      </c>
      <c r="C982" s="834"/>
      <c r="D982" s="559"/>
      <c r="E982" s="557"/>
      <c r="F982" s="222"/>
      <c r="G982" s="824"/>
      <c r="H982" s="369"/>
    </row>
    <row r="983" spans="1:8" x14ac:dyDescent="0.25">
      <c r="A983" s="554" t="str">
        <f t="shared" si="15"/>
        <v>13D4h</v>
      </c>
      <c r="B983" s="555">
        <v>981</v>
      </c>
      <c r="C983" s="834"/>
      <c r="D983" s="559"/>
      <c r="E983" s="557"/>
      <c r="F983" s="222"/>
      <c r="G983" s="824"/>
      <c r="H983" s="369"/>
    </row>
    <row r="984" spans="1:8" x14ac:dyDescent="0.25">
      <c r="A984" s="554" t="str">
        <f t="shared" si="15"/>
        <v>13D5h</v>
      </c>
      <c r="B984" s="555">
        <v>982</v>
      </c>
      <c r="C984" s="834"/>
      <c r="D984" s="559"/>
      <c r="E984" s="557"/>
      <c r="F984" s="222"/>
      <c r="G984" s="824"/>
      <c r="H984" s="369"/>
    </row>
    <row r="985" spans="1:8" x14ac:dyDescent="0.25">
      <c r="A985" s="554" t="str">
        <f t="shared" si="15"/>
        <v>13D6h</v>
      </c>
      <c r="B985" s="555">
        <v>983</v>
      </c>
      <c r="C985" s="834"/>
      <c r="D985" s="559"/>
      <c r="E985" s="557"/>
      <c r="F985" s="222"/>
      <c r="G985" s="824"/>
      <c r="H985" s="369"/>
    </row>
    <row r="986" spans="1:8" x14ac:dyDescent="0.25">
      <c r="A986" s="554" t="str">
        <f t="shared" si="15"/>
        <v>13D7h</v>
      </c>
      <c r="B986" s="555">
        <v>984</v>
      </c>
      <c r="C986" s="834"/>
      <c r="D986" s="559"/>
      <c r="E986" s="557"/>
      <c r="F986" s="222"/>
      <c r="G986" s="824"/>
      <c r="H986" s="369"/>
    </row>
    <row r="987" spans="1:8" x14ac:dyDescent="0.25">
      <c r="A987" s="554" t="str">
        <f t="shared" si="15"/>
        <v>13D8h</v>
      </c>
      <c r="B987" s="555">
        <v>985</v>
      </c>
      <c r="C987" s="834"/>
      <c r="D987" s="559"/>
      <c r="E987" s="557"/>
      <c r="F987" s="222"/>
      <c r="G987" s="824"/>
      <c r="H987" s="369"/>
    </row>
    <row r="988" spans="1:8" x14ac:dyDescent="0.25">
      <c r="A988" s="554" t="str">
        <f t="shared" si="15"/>
        <v>13D9h</v>
      </c>
      <c r="B988" s="555">
        <v>986</v>
      </c>
      <c r="C988" s="834"/>
      <c r="D988" s="559"/>
      <c r="E988" s="557"/>
      <c r="F988" s="222"/>
      <c r="G988" s="824"/>
      <c r="H988" s="369"/>
    </row>
    <row r="989" spans="1:8" x14ac:dyDescent="0.25">
      <c r="A989" s="554" t="str">
        <f t="shared" si="15"/>
        <v>13DAh</v>
      </c>
      <c r="B989" s="555">
        <v>987</v>
      </c>
      <c r="C989" s="834"/>
      <c r="D989" s="559"/>
      <c r="E989" s="557"/>
      <c r="F989" s="222"/>
      <c r="G989" s="824"/>
      <c r="H989" s="369"/>
    </row>
    <row r="990" spans="1:8" x14ac:dyDescent="0.25">
      <c r="A990" s="554" t="str">
        <f t="shared" si="15"/>
        <v>13DBh</v>
      </c>
      <c r="B990" s="555">
        <v>988</v>
      </c>
      <c r="C990" s="834"/>
      <c r="D990" s="559"/>
      <c r="E990" s="557"/>
      <c r="F990" s="222"/>
      <c r="G990" s="824"/>
      <c r="H990" s="369"/>
    </row>
    <row r="991" spans="1:8" x14ac:dyDescent="0.25">
      <c r="A991" s="554" t="str">
        <f t="shared" si="15"/>
        <v>13DCh</v>
      </c>
      <c r="B991" s="555">
        <v>989</v>
      </c>
      <c r="C991" s="834"/>
      <c r="D991" s="559"/>
      <c r="E991" s="557"/>
      <c r="F991" s="222"/>
      <c r="G991" s="824"/>
      <c r="H991" s="369"/>
    </row>
    <row r="992" spans="1:8" x14ac:dyDescent="0.25">
      <c r="A992" s="554" t="str">
        <f t="shared" si="15"/>
        <v>13DDh</v>
      </c>
      <c r="B992" s="555">
        <v>990</v>
      </c>
      <c r="C992" s="834"/>
      <c r="D992" s="559"/>
      <c r="E992" s="557"/>
      <c r="F992" s="222"/>
      <c r="G992" s="824"/>
      <c r="H992" s="369"/>
    </row>
    <row r="993" spans="1:8" x14ac:dyDescent="0.25">
      <c r="A993" s="554" t="str">
        <f t="shared" si="15"/>
        <v>13DEh</v>
      </c>
      <c r="B993" s="555">
        <v>991</v>
      </c>
      <c r="C993" s="834"/>
      <c r="D993" s="559"/>
      <c r="E993" s="557"/>
      <c r="F993" s="222"/>
      <c r="G993" s="824"/>
      <c r="H993" s="369"/>
    </row>
    <row r="994" spans="1:8" x14ac:dyDescent="0.25">
      <c r="A994" s="554" t="str">
        <f t="shared" si="15"/>
        <v>13DFh</v>
      </c>
      <c r="B994" s="555">
        <v>992</v>
      </c>
      <c r="C994" s="834"/>
      <c r="D994" s="559"/>
      <c r="E994" s="557"/>
      <c r="F994" s="222"/>
      <c r="G994" s="824"/>
      <c r="H994" s="369"/>
    </row>
    <row r="995" spans="1:8" x14ac:dyDescent="0.25">
      <c r="A995" s="554" t="str">
        <f t="shared" si="15"/>
        <v>13E0h</v>
      </c>
      <c r="B995" s="555">
        <v>993</v>
      </c>
      <c r="C995" s="834"/>
      <c r="D995" s="559"/>
      <c r="E995" s="557"/>
      <c r="F995" s="222"/>
      <c r="G995" s="824"/>
      <c r="H995" s="369"/>
    </row>
    <row r="996" spans="1:8" x14ac:dyDescent="0.25">
      <c r="A996" s="554" t="str">
        <f t="shared" si="15"/>
        <v>13E1h</v>
      </c>
      <c r="B996" s="555">
        <v>994</v>
      </c>
      <c r="C996" s="834"/>
      <c r="D996" s="559"/>
      <c r="E996" s="557"/>
      <c r="F996" s="222"/>
      <c r="G996" s="824"/>
      <c r="H996" s="369"/>
    </row>
    <row r="997" spans="1:8" x14ac:dyDescent="0.25">
      <c r="A997" s="554" t="str">
        <f t="shared" si="15"/>
        <v>13E2h</v>
      </c>
      <c r="B997" s="555">
        <v>995</v>
      </c>
      <c r="C997" s="834"/>
      <c r="D997" s="559"/>
      <c r="E997" s="557"/>
      <c r="F997" s="222"/>
      <c r="G997" s="824"/>
      <c r="H997" s="369"/>
    </row>
    <row r="998" spans="1:8" x14ac:dyDescent="0.25">
      <c r="A998" s="554" t="str">
        <f t="shared" si="15"/>
        <v>13E3h</v>
      </c>
      <c r="B998" s="555">
        <v>996</v>
      </c>
      <c r="C998" s="834"/>
      <c r="D998" s="559"/>
      <c r="E998" s="557"/>
      <c r="F998" s="222"/>
      <c r="G998" s="824"/>
      <c r="H998" s="369"/>
    </row>
    <row r="999" spans="1:8" x14ac:dyDescent="0.25">
      <c r="A999" s="554" t="str">
        <f t="shared" si="15"/>
        <v>13E4h</v>
      </c>
      <c r="B999" s="555">
        <v>997</v>
      </c>
      <c r="C999" s="834"/>
      <c r="D999" s="559"/>
      <c r="E999" s="557"/>
      <c r="F999" s="222"/>
      <c r="G999" s="824"/>
      <c r="H999" s="369"/>
    </row>
    <row r="1000" spans="1:8" x14ac:dyDescent="0.25">
      <c r="A1000" s="554" t="str">
        <f t="shared" si="15"/>
        <v>13E5h</v>
      </c>
      <c r="B1000" s="555">
        <v>998</v>
      </c>
      <c r="C1000" s="834"/>
      <c r="D1000" s="559"/>
      <c r="E1000" s="557"/>
      <c r="F1000" s="222"/>
      <c r="G1000" s="824"/>
      <c r="H1000" s="369"/>
    </row>
    <row r="1001" spans="1:8" x14ac:dyDescent="0.25">
      <c r="A1001" s="554" t="str">
        <f t="shared" si="15"/>
        <v>13E6h</v>
      </c>
      <c r="B1001" s="555">
        <v>999</v>
      </c>
      <c r="C1001" s="834"/>
      <c r="D1001" s="559"/>
      <c r="E1001" s="557"/>
      <c r="F1001" s="222"/>
      <c r="G1001" s="824"/>
      <c r="H1001" s="369"/>
    </row>
    <row r="1002" spans="1:8" x14ac:dyDescent="0.25">
      <c r="A1002" s="554" t="str">
        <f t="shared" si="15"/>
        <v>13E7h</v>
      </c>
      <c r="B1002" s="555">
        <v>1000</v>
      </c>
      <c r="C1002" s="834"/>
      <c r="D1002" s="559"/>
      <c r="E1002" s="557"/>
      <c r="F1002" s="222"/>
      <c r="G1002" s="824"/>
      <c r="H1002" s="369"/>
    </row>
    <row r="1003" spans="1:8" x14ac:dyDescent="0.25">
      <c r="A1003" s="554" t="str">
        <f t="shared" si="15"/>
        <v>13E8h</v>
      </c>
      <c r="B1003" s="555">
        <v>1001</v>
      </c>
      <c r="C1003" s="834"/>
      <c r="D1003" s="559"/>
      <c r="E1003" s="557"/>
      <c r="F1003" s="222"/>
      <c r="G1003" s="824"/>
      <c r="H1003" s="369"/>
    </row>
    <row r="1004" spans="1:8" x14ac:dyDescent="0.25">
      <c r="A1004" s="554" t="str">
        <f t="shared" si="15"/>
        <v>13E9h</v>
      </c>
      <c r="B1004" s="555">
        <v>1002</v>
      </c>
      <c r="C1004" s="834"/>
      <c r="D1004" s="559"/>
      <c r="E1004" s="557"/>
      <c r="F1004" s="222"/>
      <c r="G1004" s="824"/>
      <c r="H1004" s="369"/>
    </row>
    <row r="1005" spans="1:8" x14ac:dyDescent="0.25">
      <c r="A1005" s="554" t="str">
        <f t="shared" si="15"/>
        <v>13EAh</v>
      </c>
      <c r="B1005" s="555">
        <v>1003</v>
      </c>
      <c r="C1005" s="834"/>
      <c r="D1005" s="559"/>
      <c r="E1005" s="557"/>
      <c r="F1005" s="222"/>
      <c r="G1005" s="824"/>
      <c r="H1005" s="369"/>
    </row>
    <row r="1006" spans="1:8" x14ac:dyDescent="0.25">
      <c r="A1006" s="554" t="str">
        <f t="shared" si="15"/>
        <v>13EBh</v>
      </c>
      <c r="B1006" s="555">
        <v>1004</v>
      </c>
      <c r="C1006" s="834"/>
      <c r="D1006" s="559"/>
      <c r="E1006" s="557"/>
      <c r="F1006" s="222"/>
      <c r="G1006" s="824"/>
      <c r="H1006" s="369"/>
    </row>
    <row r="1007" spans="1:8" x14ac:dyDescent="0.25">
      <c r="A1007" s="554" t="str">
        <f t="shared" si="15"/>
        <v>13ECh</v>
      </c>
      <c r="B1007" s="555">
        <v>1005</v>
      </c>
      <c r="C1007" s="834"/>
      <c r="D1007" s="559"/>
      <c r="E1007" s="557"/>
      <c r="F1007" s="222"/>
      <c r="G1007" s="824"/>
      <c r="H1007" s="369"/>
    </row>
    <row r="1008" spans="1:8" ht="15.75" x14ac:dyDescent="0.25">
      <c r="A1008" s="554" t="str">
        <f t="shared" si="15"/>
        <v>13EDh</v>
      </c>
      <c r="B1008" s="555">
        <v>1006</v>
      </c>
      <c r="C1008" s="807"/>
      <c r="D1008" s="559"/>
      <c r="E1008" s="557"/>
      <c r="F1008" s="557"/>
      <c r="G1008" s="557"/>
      <c r="H1008" s="558"/>
    </row>
    <row r="1009" spans="1:8" ht="15.75" x14ac:dyDescent="0.25">
      <c r="A1009" s="554" t="str">
        <f t="shared" si="15"/>
        <v>13EEh</v>
      </c>
      <c r="B1009" s="555">
        <v>1007</v>
      </c>
      <c r="C1009" s="807"/>
      <c r="D1009" s="559"/>
      <c r="E1009" s="557"/>
      <c r="F1009" s="557"/>
      <c r="G1009" s="557"/>
      <c r="H1009" s="558"/>
    </row>
    <row r="1010" spans="1:8" ht="15.75" x14ac:dyDescent="0.25">
      <c r="A1010" s="554" t="str">
        <f t="shared" si="15"/>
        <v>13EFh</v>
      </c>
      <c r="B1010" s="555">
        <v>1008</v>
      </c>
      <c r="C1010" s="807"/>
      <c r="D1010" s="559"/>
      <c r="E1010" s="557"/>
      <c r="F1010" s="557"/>
      <c r="G1010" s="202"/>
      <c r="H1010" s="558"/>
    </row>
    <row r="1011" spans="1:8" ht="15.75" x14ac:dyDescent="0.25">
      <c r="A1011" s="554" t="str">
        <f t="shared" si="15"/>
        <v>13F0h</v>
      </c>
      <c r="B1011" s="555">
        <v>1009</v>
      </c>
      <c r="C1011" s="807"/>
      <c r="D1011" s="559"/>
      <c r="E1011" s="557"/>
      <c r="F1011" s="557"/>
      <c r="G1011" s="202"/>
      <c r="H1011" s="558"/>
    </row>
    <row r="1012" spans="1:8" ht="15.75" x14ac:dyDescent="0.25">
      <c r="A1012" s="554" t="str">
        <f t="shared" si="15"/>
        <v>13F1h</v>
      </c>
      <c r="B1012" s="555">
        <v>1010</v>
      </c>
      <c r="C1012" s="807"/>
      <c r="D1012" s="559"/>
      <c r="E1012" s="557"/>
      <c r="F1012" s="557"/>
      <c r="G1012" s="557"/>
      <c r="H1012" s="558"/>
    </row>
    <row r="1013" spans="1:8" ht="15.75" x14ac:dyDescent="0.25">
      <c r="A1013" s="554" t="str">
        <f t="shared" si="15"/>
        <v>13F2h</v>
      </c>
      <c r="B1013" s="555">
        <v>1011</v>
      </c>
      <c r="C1013" s="807"/>
      <c r="D1013" s="559"/>
      <c r="E1013" s="557"/>
      <c r="F1013" s="557"/>
      <c r="G1013" s="557"/>
      <c r="H1013" s="558"/>
    </row>
    <row r="1014" spans="1:8" ht="15.75" x14ac:dyDescent="0.25">
      <c r="A1014" s="554" t="str">
        <f t="shared" si="15"/>
        <v>13F3h</v>
      </c>
      <c r="B1014" s="555">
        <v>1012</v>
      </c>
      <c r="C1014" s="807"/>
      <c r="D1014" s="559"/>
      <c r="E1014" s="557"/>
      <c r="F1014" s="557"/>
      <c r="G1014" s="557"/>
      <c r="H1014" s="558"/>
    </row>
    <row r="1015" spans="1:8" ht="15.75" x14ac:dyDescent="0.25">
      <c r="A1015" s="554" t="str">
        <f t="shared" si="15"/>
        <v>13F4h</v>
      </c>
      <c r="B1015" s="555">
        <v>1013</v>
      </c>
      <c r="C1015" s="807"/>
      <c r="D1015" s="559"/>
      <c r="E1015" s="557"/>
      <c r="F1015" s="557"/>
      <c r="G1015" s="557"/>
      <c r="H1015" s="558"/>
    </row>
    <row r="1016" spans="1:8" ht="15.75" x14ac:dyDescent="0.25">
      <c r="A1016" s="554" t="str">
        <f t="shared" si="15"/>
        <v>13F5h</v>
      </c>
      <c r="B1016" s="555">
        <v>1014</v>
      </c>
      <c r="C1016" s="807"/>
      <c r="D1016" s="559"/>
      <c r="E1016" s="557"/>
      <c r="F1016" s="557"/>
      <c r="G1016" s="557"/>
      <c r="H1016" s="558"/>
    </row>
    <row r="1017" spans="1:8" ht="15.75" x14ac:dyDescent="0.25">
      <c r="A1017" s="554" t="str">
        <f t="shared" si="15"/>
        <v>13F6h</v>
      </c>
      <c r="B1017" s="555">
        <v>1015</v>
      </c>
      <c r="C1017" s="807"/>
      <c r="D1017" s="559"/>
      <c r="E1017" s="557"/>
      <c r="F1017" s="557"/>
      <c r="G1017" s="557"/>
      <c r="H1017" s="558"/>
    </row>
    <row r="1018" spans="1:8" ht="15.75" x14ac:dyDescent="0.25">
      <c r="A1018" s="554" t="str">
        <f t="shared" si="15"/>
        <v>13F7h</v>
      </c>
      <c r="B1018" s="555">
        <v>1016</v>
      </c>
      <c r="C1018" s="807"/>
      <c r="D1018" s="559"/>
      <c r="E1018" s="557"/>
      <c r="F1018" s="557"/>
      <c r="G1018" s="557"/>
      <c r="H1018" s="558"/>
    </row>
    <row r="1019" spans="1:8" ht="15.75" x14ac:dyDescent="0.25">
      <c r="A1019" s="554" t="str">
        <f t="shared" si="15"/>
        <v>13F8h</v>
      </c>
      <c r="B1019" s="555">
        <v>1017</v>
      </c>
      <c r="C1019" s="807"/>
      <c r="D1019" s="559"/>
      <c r="E1019" s="557"/>
      <c r="F1019" s="557"/>
      <c r="G1019" s="557"/>
      <c r="H1019" s="558"/>
    </row>
    <row r="1020" spans="1:8" ht="15.75" x14ac:dyDescent="0.25">
      <c r="A1020" s="554" t="str">
        <f t="shared" si="15"/>
        <v>13F9h</v>
      </c>
      <c r="B1020" s="555">
        <v>1018</v>
      </c>
      <c r="C1020" s="807"/>
      <c r="D1020" s="559"/>
      <c r="E1020" s="557"/>
      <c r="F1020" s="557"/>
      <c r="G1020" s="557"/>
      <c r="H1020" s="557"/>
    </row>
    <row r="1021" spans="1:8" ht="15.75" x14ac:dyDescent="0.25">
      <c r="A1021" s="554" t="str">
        <f t="shared" si="15"/>
        <v>13FAh</v>
      </c>
      <c r="B1021" s="555">
        <v>1019</v>
      </c>
      <c r="C1021" s="807"/>
      <c r="D1021" s="559"/>
      <c r="E1021" s="557"/>
      <c r="F1021" s="557"/>
      <c r="G1021" s="557"/>
      <c r="H1021" s="557"/>
    </row>
    <row r="1022" spans="1:8" ht="15.75" x14ac:dyDescent="0.25">
      <c r="A1022" s="554" t="str">
        <f t="shared" si="15"/>
        <v>13FBh</v>
      </c>
      <c r="B1022" s="555">
        <v>1020</v>
      </c>
      <c r="C1022" s="807"/>
      <c r="D1022" s="559"/>
      <c r="E1022" s="557"/>
      <c r="F1022" s="557"/>
      <c r="G1022" s="557"/>
      <c r="H1022" s="558"/>
    </row>
    <row r="1023" spans="1:8" ht="15.75" x14ac:dyDescent="0.25">
      <c r="A1023" s="554" t="str">
        <f t="shared" si="15"/>
        <v>13FCh</v>
      </c>
      <c r="B1023" s="555">
        <v>1021</v>
      </c>
      <c r="C1023" s="807"/>
      <c r="D1023" s="559"/>
      <c r="E1023" s="557"/>
      <c r="F1023" s="557"/>
      <c r="G1023" s="557"/>
      <c r="H1023" s="558"/>
    </row>
    <row r="1024" spans="1:8" ht="15.75" x14ac:dyDescent="0.25">
      <c r="A1024" s="554" t="str">
        <f t="shared" si="15"/>
        <v>13FDh</v>
      </c>
      <c r="B1024" s="555">
        <v>1022</v>
      </c>
      <c r="C1024" s="807"/>
      <c r="D1024" s="559"/>
      <c r="E1024" s="557"/>
      <c r="F1024" s="557"/>
      <c r="G1024" s="557"/>
      <c r="H1024" s="558"/>
    </row>
    <row r="1025" spans="1:8" ht="15.75" x14ac:dyDescent="0.25">
      <c r="A1025" s="554" t="str">
        <f t="shared" si="15"/>
        <v>13FEh</v>
      </c>
      <c r="B1025" s="555">
        <v>1023</v>
      </c>
      <c r="C1025" s="807"/>
      <c r="D1025" s="559"/>
      <c r="E1025" s="557"/>
      <c r="F1025" s="557"/>
      <c r="G1025" s="557"/>
      <c r="H1025" s="558"/>
    </row>
    <row r="1026" spans="1:8" ht="15.75" x14ac:dyDescent="0.25">
      <c r="A1026" s="554" t="str">
        <f t="shared" si="15"/>
        <v>13FFh</v>
      </c>
      <c r="B1026" s="555">
        <v>1024</v>
      </c>
      <c r="C1026" s="807"/>
      <c r="D1026" s="559"/>
      <c r="E1026" s="557"/>
      <c r="F1026" s="557"/>
      <c r="G1026" s="557"/>
      <c r="H1026" s="558"/>
    </row>
    <row r="1027" spans="1:8" ht="15.75" x14ac:dyDescent="0.25">
      <c r="A1027" s="554" t="str">
        <f t="shared" si="15"/>
        <v>1400h</v>
      </c>
      <c r="B1027" s="555">
        <v>1025</v>
      </c>
      <c r="C1027" s="807"/>
      <c r="D1027" s="559"/>
      <c r="E1027" s="557"/>
      <c r="F1027" s="557"/>
      <c r="G1027" s="557"/>
      <c r="H1027" s="558"/>
    </row>
    <row r="1028" spans="1:8" ht="15.75" x14ac:dyDescent="0.25">
      <c r="A1028" s="554" t="str">
        <f t="shared" ref="A1028:A1091" si="16">(DEC2HEX(B1028 + 4095)) &amp; "h"</f>
        <v>1401h</v>
      </c>
      <c r="B1028" s="555">
        <v>1026</v>
      </c>
      <c r="C1028" s="807"/>
      <c r="D1028" s="559"/>
      <c r="E1028" s="557"/>
      <c r="F1028" s="557"/>
      <c r="G1028" s="202"/>
      <c r="H1028" s="558"/>
    </row>
    <row r="1029" spans="1:8" ht="15.75" x14ac:dyDescent="0.25">
      <c r="A1029" s="554" t="str">
        <f t="shared" si="16"/>
        <v>1402h</v>
      </c>
      <c r="B1029" s="555">
        <v>1027</v>
      </c>
      <c r="C1029" s="807"/>
      <c r="D1029" s="559"/>
      <c r="E1029" s="557"/>
      <c r="F1029" s="557"/>
      <c r="G1029" s="202"/>
      <c r="H1029" s="558"/>
    </row>
    <row r="1030" spans="1:8" ht="15.75" x14ac:dyDescent="0.25">
      <c r="A1030" s="554" t="str">
        <f t="shared" si="16"/>
        <v>1403h</v>
      </c>
      <c r="B1030" s="555">
        <v>1028</v>
      </c>
      <c r="C1030" s="807"/>
      <c r="D1030" s="559"/>
      <c r="E1030" s="557"/>
      <c r="F1030" s="557"/>
      <c r="G1030" s="557"/>
      <c r="H1030" s="558"/>
    </row>
    <row r="1031" spans="1:8" ht="15.75" x14ac:dyDescent="0.25">
      <c r="A1031" s="554" t="str">
        <f t="shared" si="16"/>
        <v>1404h</v>
      </c>
      <c r="B1031" s="555">
        <v>1029</v>
      </c>
      <c r="C1031" s="807"/>
      <c r="D1031" s="559"/>
      <c r="E1031" s="557"/>
      <c r="F1031" s="557"/>
      <c r="G1031" s="557"/>
      <c r="H1031" s="558"/>
    </row>
    <row r="1032" spans="1:8" ht="15.75" x14ac:dyDescent="0.25">
      <c r="A1032" s="554" t="str">
        <f t="shared" si="16"/>
        <v>1405h</v>
      </c>
      <c r="B1032" s="555">
        <v>1030</v>
      </c>
      <c r="C1032" s="807"/>
      <c r="D1032" s="559"/>
      <c r="E1032" s="557"/>
      <c r="F1032" s="557"/>
      <c r="G1032" s="557"/>
      <c r="H1032" s="558"/>
    </row>
    <row r="1033" spans="1:8" ht="15.75" x14ac:dyDescent="0.25">
      <c r="A1033" s="554" t="str">
        <f t="shared" si="16"/>
        <v>1406h</v>
      </c>
      <c r="B1033" s="555">
        <v>1031</v>
      </c>
      <c r="C1033" s="807"/>
      <c r="D1033" s="559"/>
      <c r="E1033" s="557"/>
      <c r="F1033" s="557"/>
      <c r="G1033" s="557"/>
      <c r="H1033" s="558"/>
    </row>
    <row r="1034" spans="1:8" ht="15.75" x14ac:dyDescent="0.25">
      <c r="A1034" s="554" t="str">
        <f t="shared" si="16"/>
        <v>1407h</v>
      </c>
      <c r="B1034" s="555">
        <v>1032</v>
      </c>
      <c r="C1034" s="807"/>
      <c r="D1034" s="559"/>
      <c r="E1034" s="557"/>
      <c r="F1034" s="557"/>
      <c r="G1034" s="557"/>
      <c r="H1034" s="558"/>
    </row>
    <row r="1035" spans="1:8" ht="15.75" x14ac:dyDescent="0.25">
      <c r="A1035" s="554" t="str">
        <f t="shared" si="16"/>
        <v>1408h</v>
      </c>
      <c r="B1035" s="555">
        <v>1033</v>
      </c>
      <c r="C1035" s="807"/>
      <c r="D1035" s="559"/>
      <c r="E1035" s="557"/>
      <c r="F1035" s="557"/>
      <c r="G1035" s="557"/>
      <c r="H1035" s="558"/>
    </row>
    <row r="1036" spans="1:8" ht="15.75" x14ac:dyDescent="0.25">
      <c r="A1036" s="554" t="str">
        <f t="shared" si="16"/>
        <v>1409h</v>
      </c>
      <c r="B1036" s="555">
        <v>1034</v>
      </c>
      <c r="C1036" s="807"/>
      <c r="D1036" s="559"/>
      <c r="E1036" s="557"/>
      <c r="F1036" s="557"/>
      <c r="G1036" s="557"/>
      <c r="H1036" s="558"/>
    </row>
    <row r="1037" spans="1:8" ht="15.75" x14ac:dyDescent="0.25">
      <c r="A1037" s="554" t="str">
        <f t="shared" si="16"/>
        <v>140Ah</v>
      </c>
      <c r="B1037" s="555">
        <v>1035</v>
      </c>
      <c r="C1037" s="807"/>
      <c r="D1037" s="559"/>
      <c r="E1037" s="557"/>
      <c r="F1037" s="557"/>
      <c r="G1037" s="557"/>
      <c r="H1037" s="558"/>
    </row>
    <row r="1038" spans="1:8" ht="15.75" x14ac:dyDescent="0.25">
      <c r="A1038" s="554" t="str">
        <f t="shared" si="16"/>
        <v>140Bh</v>
      </c>
      <c r="B1038" s="555">
        <v>1036</v>
      </c>
      <c r="C1038" s="807"/>
      <c r="D1038" s="559"/>
      <c r="E1038" s="557"/>
      <c r="F1038" s="557"/>
      <c r="G1038" s="557"/>
      <c r="H1038" s="557"/>
    </row>
    <row r="1039" spans="1:8" ht="15.75" x14ac:dyDescent="0.25">
      <c r="A1039" s="554" t="str">
        <f t="shared" si="16"/>
        <v>140Ch</v>
      </c>
      <c r="B1039" s="555">
        <v>1037</v>
      </c>
      <c r="C1039" s="807"/>
      <c r="D1039" s="559"/>
      <c r="E1039" s="557"/>
      <c r="F1039" s="557"/>
      <c r="G1039" s="557"/>
      <c r="H1039" s="557"/>
    </row>
    <row r="1040" spans="1:8" ht="15.75" x14ac:dyDescent="0.25">
      <c r="A1040" s="554" t="str">
        <f t="shared" si="16"/>
        <v>140Dh</v>
      </c>
      <c r="B1040" s="555">
        <v>1038</v>
      </c>
      <c r="C1040" s="807"/>
      <c r="D1040" s="559"/>
      <c r="E1040" s="557"/>
      <c r="F1040" s="557"/>
      <c r="G1040" s="557"/>
      <c r="H1040" s="558"/>
    </row>
    <row r="1041" spans="1:8" ht="15.75" x14ac:dyDescent="0.25">
      <c r="A1041" s="554" t="str">
        <f t="shared" si="16"/>
        <v>140Eh</v>
      </c>
      <c r="B1041" s="555">
        <v>1039</v>
      </c>
      <c r="C1041" s="807"/>
      <c r="D1041" s="559"/>
      <c r="E1041" s="557"/>
      <c r="F1041" s="557"/>
      <c r="G1041" s="557"/>
      <c r="H1041" s="558"/>
    </row>
    <row r="1042" spans="1:8" ht="15.75" x14ac:dyDescent="0.25">
      <c r="A1042" s="554" t="str">
        <f t="shared" si="16"/>
        <v>140Fh</v>
      </c>
      <c r="B1042" s="555">
        <v>1040</v>
      </c>
      <c r="C1042" s="807"/>
      <c r="D1042" s="559"/>
      <c r="E1042" s="557"/>
      <c r="F1042" s="557"/>
      <c r="G1042" s="557"/>
      <c r="H1042" s="558"/>
    </row>
    <row r="1043" spans="1:8" ht="15.75" x14ac:dyDescent="0.25">
      <c r="A1043" s="554" t="str">
        <f t="shared" si="16"/>
        <v>1410h</v>
      </c>
      <c r="B1043" s="555">
        <v>1041</v>
      </c>
      <c r="C1043" s="807"/>
      <c r="D1043" s="559"/>
      <c r="E1043" s="557"/>
      <c r="F1043" s="557"/>
      <c r="G1043" s="557"/>
      <c r="H1043" s="558"/>
    </row>
    <row r="1044" spans="1:8" ht="15.75" x14ac:dyDescent="0.25">
      <c r="A1044" s="554" t="str">
        <f t="shared" si="16"/>
        <v>1411h</v>
      </c>
      <c r="B1044" s="555">
        <v>1042</v>
      </c>
      <c r="C1044" s="807"/>
      <c r="D1044" s="559"/>
      <c r="E1044" s="557"/>
      <c r="F1044" s="557"/>
      <c r="G1044" s="557"/>
      <c r="H1044" s="558"/>
    </row>
    <row r="1045" spans="1:8" ht="15.75" x14ac:dyDescent="0.25">
      <c r="A1045" s="554" t="str">
        <f t="shared" si="16"/>
        <v>1412h</v>
      </c>
      <c r="B1045" s="555">
        <v>1043</v>
      </c>
      <c r="C1045" s="807"/>
      <c r="D1045" s="559"/>
      <c r="E1045" s="557"/>
      <c r="F1045" s="557"/>
      <c r="G1045" s="557"/>
      <c r="H1045" s="558"/>
    </row>
    <row r="1046" spans="1:8" ht="15.75" x14ac:dyDescent="0.25">
      <c r="A1046" s="554" t="str">
        <f t="shared" si="16"/>
        <v>1413h</v>
      </c>
      <c r="B1046" s="555">
        <v>1044</v>
      </c>
      <c r="C1046" s="807"/>
      <c r="D1046" s="559"/>
      <c r="E1046" s="557"/>
      <c r="F1046" s="557"/>
      <c r="G1046" s="202"/>
      <c r="H1046" s="558"/>
    </row>
    <row r="1047" spans="1:8" ht="15.75" x14ac:dyDescent="0.25">
      <c r="A1047" s="554" t="str">
        <f t="shared" si="16"/>
        <v>1414h</v>
      </c>
      <c r="B1047" s="555">
        <v>1045</v>
      </c>
      <c r="C1047" s="807"/>
      <c r="D1047" s="559"/>
      <c r="E1047" s="557"/>
      <c r="F1047" s="557"/>
      <c r="G1047" s="202"/>
      <c r="H1047" s="558"/>
    </row>
    <row r="1048" spans="1:8" ht="15.75" x14ac:dyDescent="0.25">
      <c r="A1048" s="554" t="str">
        <f t="shared" si="16"/>
        <v>1415h</v>
      </c>
      <c r="B1048" s="555">
        <v>1046</v>
      </c>
      <c r="C1048" s="807"/>
      <c r="D1048" s="559"/>
      <c r="E1048" s="557"/>
      <c r="F1048" s="557"/>
      <c r="G1048" s="557"/>
      <c r="H1048" s="558"/>
    </row>
    <row r="1049" spans="1:8" ht="15.75" x14ac:dyDescent="0.25">
      <c r="A1049" s="554" t="str">
        <f t="shared" si="16"/>
        <v>1416h</v>
      </c>
      <c r="B1049" s="555">
        <v>1047</v>
      </c>
      <c r="C1049" s="807"/>
      <c r="D1049" s="559"/>
      <c r="E1049" s="557"/>
      <c r="F1049" s="557"/>
      <c r="G1049" s="557"/>
      <c r="H1049" s="558"/>
    </row>
    <row r="1050" spans="1:8" ht="15.75" x14ac:dyDescent="0.25">
      <c r="A1050" s="554" t="str">
        <f t="shared" si="16"/>
        <v>1417h</v>
      </c>
      <c r="B1050" s="555">
        <v>1048</v>
      </c>
      <c r="C1050" s="806"/>
      <c r="D1050" s="559"/>
      <c r="E1050" s="557"/>
      <c r="F1050" s="557"/>
      <c r="G1050" s="557"/>
      <c r="H1050" s="558"/>
    </row>
    <row r="1051" spans="1:8" ht="15.75" x14ac:dyDescent="0.25">
      <c r="A1051" s="554" t="str">
        <f t="shared" si="16"/>
        <v>1418h</v>
      </c>
      <c r="B1051" s="555">
        <v>1049</v>
      </c>
      <c r="C1051" s="827"/>
      <c r="D1051" s="559"/>
      <c r="E1051" s="557"/>
      <c r="F1051" s="557"/>
      <c r="G1051" s="557"/>
      <c r="H1051" s="558"/>
    </row>
    <row r="1052" spans="1:8" ht="15.75" x14ac:dyDescent="0.25">
      <c r="A1052" s="554" t="str">
        <f t="shared" si="16"/>
        <v>1419h</v>
      </c>
      <c r="B1052" s="555">
        <v>1050</v>
      </c>
      <c r="C1052" s="827"/>
      <c r="D1052" s="559"/>
      <c r="E1052" s="557"/>
      <c r="F1052" s="557"/>
      <c r="G1052" s="557"/>
      <c r="H1052" s="558"/>
    </row>
    <row r="1053" spans="1:8" ht="15.75" x14ac:dyDescent="0.25">
      <c r="A1053" s="554" t="str">
        <f t="shared" si="16"/>
        <v>141Ah</v>
      </c>
      <c r="B1053" s="555">
        <v>1051</v>
      </c>
      <c r="C1053" s="827"/>
      <c r="D1053" s="559"/>
      <c r="E1053" s="557"/>
      <c r="F1053" s="557"/>
      <c r="G1053" s="557"/>
      <c r="H1053" s="558"/>
    </row>
    <row r="1054" spans="1:8" ht="15.75" x14ac:dyDescent="0.25">
      <c r="A1054" s="554" t="str">
        <f t="shared" si="16"/>
        <v>141Bh</v>
      </c>
      <c r="B1054" s="555">
        <v>1052</v>
      </c>
      <c r="C1054" s="806"/>
      <c r="D1054" s="559"/>
      <c r="E1054" s="557"/>
      <c r="F1054" s="557"/>
      <c r="G1054" s="557"/>
      <c r="H1054" s="558"/>
    </row>
    <row r="1055" spans="1:8" ht="15.75" x14ac:dyDescent="0.25">
      <c r="A1055" s="554" t="str">
        <f t="shared" si="16"/>
        <v>141Ch</v>
      </c>
      <c r="B1055" s="555">
        <v>1053</v>
      </c>
      <c r="C1055" s="806"/>
      <c r="D1055" s="559"/>
      <c r="E1055" s="557"/>
      <c r="F1055" s="557"/>
      <c r="G1055" s="557"/>
      <c r="H1055" s="558"/>
    </row>
    <row r="1056" spans="1:8" ht="15.75" x14ac:dyDescent="0.25">
      <c r="A1056" s="554" t="str">
        <f t="shared" si="16"/>
        <v>141Dh</v>
      </c>
      <c r="B1056" s="555">
        <v>1054</v>
      </c>
      <c r="C1056" s="806"/>
      <c r="D1056" s="559"/>
      <c r="E1056" s="557"/>
      <c r="F1056" s="557"/>
      <c r="G1056" s="557"/>
      <c r="H1056" s="557"/>
    </row>
    <row r="1057" spans="1:8" ht="15.75" x14ac:dyDescent="0.25">
      <c r="A1057" s="554" t="str">
        <f t="shared" si="16"/>
        <v>141Eh</v>
      </c>
      <c r="B1057" s="555">
        <v>1055</v>
      </c>
      <c r="C1057" s="806"/>
      <c r="D1057" s="559"/>
      <c r="E1057" s="557"/>
      <c r="F1057" s="557"/>
      <c r="G1057" s="557"/>
      <c r="H1057" s="557"/>
    </row>
    <row r="1058" spans="1:8" ht="15.75" x14ac:dyDescent="0.25">
      <c r="A1058" s="554" t="str">
        <f t="shared" si="16"/>
        <v>141Fh</v>
      </c>
      <c r="B1058" s="555">
        <v>1056</v>
      </c>
      <c r="C1058" s="806"/>
      <c r="D1058" s="559"/>
      <c r="E1058" s="557"/>
      <c r="F1058" s="557"/>
      <c r="G1058" s="557"/>
      <c r="H1058" s="558"/>
    </row>
    <row r="1059" spans="1:8" ht="15.75" x14ac:dyDescent="0.25">
      <c r="A1059" s="554" t="str">
        <f t="shared" si="16"/>
        <v>1420h</v>
      </c>
      <c r="B1059" s="555">
        <v>1057</v>
      </c>
      <c r="C1059" s="806"/>
      <c r="D1059" s="559"/>
      <c r="E1059" s="557"/>
      <c r="F1059" s="557"/>
      <c r="G1059" s="557"/>
      <c r="H1059" s="558"/>
    </row>
    <row r="1060" spans="1:8" ht="15.75" x14ac:dyDescent="0.25">
      <c r="A1060" s="554" t="str">
        <f t="shared" si="16"/>
        <v>1421h</v>
      </c>
      <c r="B1060" s="555">
        <v>1058</v>
      </c>
      <c r="C1060" s="806"/>
      <c r="D1060" s="559"/>
      <c r="E1060" s="557"/>
      <c r="F1060" s="557"/>
      <c r="G1060" s="557"/>
      <c r="H1060" s="558"/>
    </row>
    <row r="1061" spans="1:8" ht="15.75" x14ac:dyDescent="0.25">
      <c r="A1061" s="554" t="str">
        <f t="shared" si="16"/>
        <v>1422h</v>
      </c>
      <c r="B1061" s="555">
        <v>1059</v>
      </c>
      <c r="C1061" s="806"/>
      <c r="D1061" s="559"/>
      <c r="E1061" s="557"/>
      <c r="F1061" s="557"/>
      <c r="G1061" s="557"/>
      <c r="H1061" s="558"/>
    </row>
    <row r="1062" spans="1:8" ht="15.75" x14ac:dyDescent="0.25">
      <c r="A1062" s="554" t="str">
        <f t="shared" si="16"/>
        <v>1423h</v>
      </c>
      <c r="B1062" s="555">
        <v>1060</v>
      </c>
      <c r="C1062" s="827"/>
      <c r="D1062" s="559"/>
      <c r="E1062" s="557"/>
      <c r="F1062" s="557"/>
      <c r="G1062" s="557"/>
      <c r="H1062" s="558"/>
    </row>
    <row r="1063" spans="1:8" ht="15.75" x14ac:dyDescent="0.25">
      <c r="A1063" s="554" t="str">
        <f t="shared" si="16"/>
        <v>1424h</v>
      </c>
      <c r="B1063" s="555">
        <v>1061</v>
      </c>
      <c r="C1063" s="827"/>
      <c r="D1063" s="559"/>
      <c r="E1063" s="557"/>
      <c r="F1063" s="557"/>
      <c r="G1063" s="557"/>
      <c r="H1063" s="558"/>
    </row>
    <row r="1064" spans="1:8" ht="15.75" x14ac:dyDescent="0.25">
      <c r="A1064" s="554" t="str">
        <f t="shared" si="16"/>
        <v>1425h</v>
      </c>
      <c r="B1064" s="555">
        <v>1062</v>
      </c>
      <c r="C1064" s="806"/>
      <c r="D1064" s="559"/>
      <c r="E1064" s="557"/>
      <c r="F1064" s="557"/>
      <c r="G1064" s="202"/>
      <c r="H1064" s="558"/>
    </row>
    <row r="1065" spans="1:8" ht="15.75" x14ac:dyDescent="0.25">
      <c r="A1065" s="554" t="str">
        <f t="shared" si="16"/>
        <v>1426h</v>
      </c>
      <c r="B1065" s="555">
        <v>1063</v>
      </c>
      <c r="C1065" s="806"/>
      <c r="D1065" s="559"/>
      <c r="E1065" s="557"/>
      <c r="F1065" s="557"/>
      <c r="G1065" s="202"/>
      <c r="H1065" s="558"/>
    </row>
    <row r="1066" spans="1:8" ht="15.75" x14ac:dyDescent="0.25">
      <c r="A1066" s="554" t="str">
        <f t="shared" si="16"/>
        <v>1427h</v>
      </c>
      <c r="B1066" s="555">
        <v>1064</v>
      </c>
      <c r="C1066" s="806"/>
      <c r="D1066" s="559"/>
      <c r="E1066" s="557"/>
      <c r="F1066" s="557"/>
      <c r="G1066" s="557"/>
      <c r="H1066" s="558"/>
    </row>
    <row r="1067" spans="1:8" ht="15.75" x14ac:dyDescent="0.25">
      <c r="A1067" s="554" t="str">
        <f t="shared" si="16"/>
        <v>1428h</v>
      </c>
      <c r="B1067" s="555">
        <v>1065</v>
      </c>
      <c r="C1067" s="806"/>
      <c r="D1067" s="559"/>
      <c r="E1067" s="557"/>
      <c r="F1067" s="557"/>
      <c r="G1067" s="557"/>
      <c r="H1067" s="558"/>
    </row>
    <row r="1068" spans="1:8" ht="15.75" x14ac:dyDescent="0.25">
      <c r="A1068" s="554" t="str">
        <f t="shared" si="16"/>
        <v>1429h</v>
      </c>
      <c r="B1068" s="555">
        <v>1066</v>
      </c>
      <c r="C1068" s="806"/>
      <c r="D1068" s="559"/>
      <c r="E1068" s="557"/>
      <c r="F1068" s="557"/>
      <c r="G1068" s="557"/>
      <c r="H1068" s="558"/>
    </row>
    <row r="1069" spans="1:8" ht="15.75" x14ac:dyDescent="0.25">
      <c r="A1069" s="554" t="str">
        <f t="shared" si="16"/>
        <v>142Ah</v>
      </c>
      <c r="B1069" s="555">
        <v>1067</v>
      </c>
      <c r="C1069" s="827"/>
      <c r="D1069" s="559"/>
      <c r="E1069" s="557"/>
      <c r="F1069" s="557"/>
      <c r="G1069" s="557"/>
      <c r="H1069" s="558"/>
    </row>
    <row r="1070" spans="1:8" ht="15.75" x14ac:dyDescent="0.25">
      <c r="A1070" s="554" t="str">
        <f t="shared" si="16"/>
        <v>142Bh</v>
      </c>
      <c r="B1070" s="555">
        <v>1068</v>
      </c>
      <c r="C1070" s="827"/>
      <c r="D1070" s="559"/>
      <c r="E1070" s="557"/>
      <c r="F1070" s="557"/>
      <c r="G1070" s="557"/>
      <c r="H1070" s="558"/>
    </row>
    <row r="1071" spans="1:8" ht="15.75" x14ac:dyDescent="0.25">
      <c r="A1071" s="554" t="str">
        <f t="shared" si="16"/>
        <v>142Ch</v>
      </c>
      <c r="B1071" s="555">
        <v>1069</v>
      </c>
      <c r="C1071" s="827"/>
      <c r="D1071" s="559"/>
      <c r="E1071" s="557"/>
      <c r="F1071" s="557"/>
      <c r="G1071" s="557"/>
      <c r="H1071" s="558"/>
    </row>
    <row r="1072" spans="1:8" ht="15.75" x14ac:dyDescent="0.25">
      <c r="A1072" s="554" t="str">
        <f t="shared" si="16"/>
        <v>142Dh</v>
      </c>
      <c r="B1072" s="555">
        <v>1070</v>
      </c>
      <c r="C1072" s="806"/>
      <c r="D1072" s="559"/>
      <c r="E1072" s="557"/>
      <c r="F1072" s="557"/>
      <c r="G1072" s="557"/>
      <c r="H1072" s="558"/>
    </row>
    <row r="1073" spans="1:8" ht="15.75" x14ac:dyDescent="0.25">
      <c r="A1073" s="554" t="str">
        <f t="shared" si="16"/>
        <v>142Eh</v>
      </c>
      <c r="B1073" s="555">
        <v>1071</v>
      </c>
      <c r="C1073" s="806"/>
      <c r="D1073" s="559"/>
      <c r="E1073" s="557"/>
      <c r="F1073" s="557"/>
      <c r="G1073" s="557"/>
      <c r="H1073" s="558"/>
    </row>
    <row r="1074" spans="1:8" ht="15.75" x14ac:dyDescent="0.25">
      <c r="A1074" s="554" t="str">
        <f t="shared" si="16"/>
        <v>142Fh</v>
      </c>
      <c r="B1074" s="555">
        <v>1072</v>
      </c>
      <c r="C1074" s="806"/>
      <c r="D1074" s="559"/>
      <c r="E1074" s="557"/>
      <c r="F1074" s="557"/>
      <c r="G1074" s="557"/>
      <c r="H1074" s="557"/>
    </row>
    <row r="1075" spans="1:8" ht="15.75" x14ac:dyDescent="0.25">
      <c r="A1075" s="554" t="str">
        <f t="shared" si="16"/>
        <v>1430h</v>
      </c>
      <c r="B1075" s="555">
        <v>1073</v>
      </c>
      <c r="C1075" s="806"/>
      <c r="D1075" s="559"/>
      <c r="E1075" s="557"/>
      <c r="F1075" s="557"/>
      <c r="G1075" s="557"/>
      <c r="H1075" s="557"/>
    </row>
    <row r="1076" spans="1:8" ht="15.75" x14ac:dyDescent="0.25">
      <c r="A1076" s="554" t="str">
        <f t="shared" si="16"/>
        <v>1431h</v>
      </c>
      <c r="B1076" s="555">
        <v>1074</v>
      </c>
      <c r="C1076" s="806"/>
      <c r="D1076" s="559"/>
      <c r="E1076" s="557"/>
      <c r="F1076" s="557"/>
      <c r="G1076" s="557"/>
      <c r="H1076" s="558"/>
    </row>
    <row r="1077" spans="1:8" ht="15.75" x14ac:dyDescent="0.25">
      <c r="A1077" s="554" t="str">
        <f t="shared" si="16"/>
        <v>1432h</v>
      </c>
      <c r="B1077" s="555">
        <v>1075</v>
      </c>
      <c r="C1077" s="806"/>
      <c r="D1077" s="559"/>
      <c r="E1077" s="557"/>
      <c r="F1077" s="557"/>
      <c r="G1077" s="557"/>
      <c r="H1077" s="558"/>
    </row>
    <row r="1078" spans="1:8" ht="15.75" x14ac:dyDescent="0.25">
      <c r="A1078" s="554" t="str">
        <f t="shared" si="16"/>
        <v>1433h</v>
      </c>
      <c r="B1078" s="555">
        <v>1076</v>
      </c>
      <c r="C1078" s="806"/>
      <c r="D1078" s="559"/>
      <c r="E1078" s="557"/>
      <c r="F1078" s="557"/>
      <c r="G1078" s="557"/>
      <c r="H1078" s="558"/>
    </row>
    <row r="1079" spans="1:8" ht="15.75" x14ac:dyDescent="0.25">
      <c r="A1079" s="554" t="str">
        <f t="shared" si="16"/>
        <v>1434h</v>
      </c>
      <c r="B1079" s="555">
        <v>1077</v>
      </c>
      <c r="C1079" s="806"/>
      <c r="D1079" s="559"/>
      <c r="E1079" s="557"/>
      <c r="F1079" s="557"/>
      <c r="G1079" s="557"/>
      <c r="H1079" s="558"/>
    </row>
    <row r="1080" spans="1:8" ht="15.75" x14ac:dyDescent="0.25">
      <c r="A1080" s="554" t="str">
        <f t="shared" si="16"/>
        <v>1435h</v>
      </c>
      <c r="B1080" s="555">
        <v>1078</v>
      </c>
      <c r="C1080" s="827"/>
      <c r="D1080" s="559"/>
      <c r="E1080" s="557"/>
      <c r="F1080" s="557"/>
      <c r="G1080" s="557"/>
      <c r="H1080" s="558"/>
    </row>
    <row r="1081" spans="1:8" ht="15.75" x14ac:dyDescent="0.25">
      <c r="A1081" s="554" t="str">
        <f t="shared" si="16"/>
        <v>1436h</v>
      </c>
      <c r="B1081" s="555">
        <v>1079</v>
      </c>
      <c r="C1081" s="827"/>
      <c r="D1081" s="559"/>
      <c r="E1081" s="557"/>
      <c r="F1081" s="557"/>
      <c r="G1081" s="557"/>
      <c r="H1081" s="558"/>
    </row>
    <row r="1082" spans="1:8" ht="15.75" x14ac:dyDescent="0.25">
      <c r="A1082" s="554" t="str">
        <f t="shared" si="16"/>
        <v>1437h</v>
      </c>
      <c r="B1082" s="555">
        <v>1080</v>
      </c>
      <c r="C1082" s="806"/>
      <c r="D1082" s="559"/>
      <c r="E1082" s="557"/>
      <c r="F1082" s="557"/>
      <c r="G1082" s="202"/>
      <c r="H1082" s="558"/>
    </row>
    <row r="1083" spans="1:8" ht="15.75" x14ac:dyDescent="0.25">
      <c r="A1083" s="554" t="str">
        <f t="shared" si="16"/>
        <v>1438h</v>
      </c>
      <c r="B1083" s="555">
        <v>1081</v>
      </c>
      <c r="C1083" s="806"/>
      <c r="D1083" s="559"/>
      <c r="E1083" s="557"/>
      <c r="F1083" s="557"/>
      <c r="G1083" s="202"/>
      <c r="H1083" s="558"/>
    </row>
    <row r="1084" spans="1:8" ht="15.75" x14ac:dyDescent="0.25">
      <c r="A1084" s="554" t="str">
        <f t="shared" si="16"/>
        <v>1439h</v>
      </c>
      <c r="B1084" s="555">
        <v>1082</v>
      </c>
      <c r="C1084" s="806"/>
      <c r="D1084" s="559"/>
      <c r="E1084" s="557"/>
      <c r="F1084" s="557"/>
      <c r="G1084" s="557"/>
      <c r="H1084" s="558"/>
    </row>
    <row r="1085" spans="1:8" ht="15.75" x14ac:dyDescent="0.25">
      <c r="A1085" s="554" t="str">
        <f t="shared" si="16"/>
        <v>143Ah</v>
      </c>
      <c r="B1085" s="555">
        <v>1083</v>
      </c>
      <c r="C1085" s="806"/>
      <c r="D1085" s="559"/>
      <c r="E1085" s="557"/>
      <c r="F1085" s="557"/>
      <c r="G1085" s="557"/>
      <c r="H1085" s="558"/>
    </row>
    <row r="1086" spans="1:8" ht="15.75" x14ac:dyDescent="0.25">
      <c r="A1086" s="554" t="str">
        <f t="shared" si="16"/>
        <v>143Bh</v>
      </c>
      <c r="B1086" s="555">
        <v>1084</v>
      </c>
      <c r="C1086" s="806"/>
      <c r="D1086" s="559"/>
      <c r="E1086" s="557"/>
      <c r="F1086" s="557"/>
      <c r="G1086" s="557"/>
      <c r="H1086" s="558"/>
    </row>
    <row r="1087" spans="1:8" ht="15.75" x14ac:dyDescent="0.25">
      <c r="A1087" s="554" t="str">
        <f t="shared" si="16"/>
        <v>143Ch</v>
      </c>
      <c r="B1087" s="555">
        <v>1085</v>
      </c>
      <c r="C1087" s="827"/>
      <c r="D1087" s="559"/>
      <c r="E1087" s="557"/>
      <c r="F1087" s="557"/>
      <c r="G1087" s="557"/>
      <c r="H1087" s="558"/>
    </row>
    <row r="1088" spans="1:8" ht="15.75" x14ac:dyDescent="0.25">
      <c r="A1088" s="554" t="str">
        <f t="shared" si="16"/>
        <v>143Dh</v>
      </c>
      <c r="B1088" s="555">
        <v>1086</v>
      </c>
      <c r="C1088" s="827"/>
      <c r="D1088" s="559"/>
      <c r="E1088" s="557"/>
      <c r="F1088" s="557"/>
      <c r="G1088" s="557"/>
      <c r="H1088" s="558"/>
    </row>
    <row r="1089" spans="1:8" ht="15.75" x14ac:dyDescent="0.25">
      <c r="A1089" s="554" t="str">
        <f t="shared" si="16"/>
        <v>143Eh</v>
      </c>
      <c r="B1089" s="555">
        <v>1087</v>
      </c>
      <c r="C1089" s="827"/>
      <c r="D1089" s="559"/>
      <c r="E1089" s="557"/>
      <c r="F1089" s="557"/>
      <c r="G1089" s="557"/>
      <c r="H1089" s="558"/>
    </row>
    <row r="1090" spans="1:8" ht="15.75" x14ac:dyDescent="0.25">
      <c r="A1090" s="554" t="str">
        <f t="shared" si="16"/>
        <v>143Fh</v>
      </c>
      <c r="B1090" s="555">
        <v>1088</v>
      </c>
      <c r="C1090" s="806"/>
      <c r="D1090" s="559"/>
      <c r="E1090" s="557"/>
      <c r="F1090" s="557"/>
      <c r="G1090" s="557"/>
      <c r="H1090" s="558"/>
    </row>
    <row r="1091" spans="1:8" ht="15.75" x14ac:dyDescent="0.25">
      <c r="A1091" s="554" t="str">
        <f t="shared" si="16"/>
        <v>1440h</v>
      </c>
      <c r="B1091" s="555">
        <v>1089</v>
      </c>
      <c r="C1091" s="806"/>
      <c r="D1091" s="559"/>
      <c r="E1091" s="557"/>
      <c r="F1091" s="557"/>
      <c r="G1091" s="557"/>
      <c r="H1091" s="558"/>
    </row>
    <row r="1092" spans="1:8" ht="15.75" x14ac:dyDescent="0.25">
      <c r="A1092" s="554" t="str">
        <f t="shared" ref="A1092:A1155" si="17">(DEC2HEX(B1092 + 4095)) &amp; "h"</f>
        <v>1441h</v>
      </c>
      <c r="B1092" s="555">
        <v>1090</v>
      </c>
      <c r="C1092" s="806"/>
      <c r="D1092" s="559"/>
      <c r="E1092" s="557"/>
      <c r="F1092" s="557"/>
      <c r="G1092" s="557"/>
      <c r="H1092" s="557"/>
    </row>
    <row r="1093" spans="1:8" ht="15.75" x14ac:dyDescent="0.25">
      <c r="A1093" s="554" t="str">
        <f t="shared" si="17"/>
        <v>1442h</v>
      </c>
      <c r="B1093" s="555">
        <v>1091</v>
      </c>
      <c r="C1093" s="806"/>
      <c r="D1093" s="559"/>
      <c r="E1093" s="557"/>
      <c r="F1093" s="557"/>
      <c r="G1093" s="203"/>
      <c r="H1093" s="557"/>
    </row>
    <row r="1094" spans="1:8" ht="15.75" x14ac:dyDescent="0.25">
      <c r="A1094" s="554" t="str">
        <f t="shared" si="17"/>
        <v>1443h</v>
      </c>
      <c r="B1094" s="555">
        <v>1092</v>
      </c>
      <c r="C1094" s="806"/>
      <c r="D1094" s="559"/>
      <c r="E1094" s="557"/>
      <c r="F1094" s="557"/>
      <c r="G1094" s="557"/>
      <c r="H1094" s="558"/>
    </row>
    <row r="1095" spans="1:8" ht="15.75" x14ac:dyDescent="0.25">
      <c r="A1095" s="554" t="str">
        <f t="shared" si="17"/>
        <v>1444h</v>
      </c>
      <c r="B1095" s="555">
        <v>1093</v>
      </c>
      <c r="C1095" s="806"/>
      <c r="D1095" s="559"/>
      <c r="E1095" s="557"/>
      <c r="F1095" s="557"/>
      <c r="G1095" s="557"/>
      <c r="H1095" s="558"/>
    </row>
    <row r="1096" spans="1:8" ht="15.75" x14ac:dyDescent="0.25">
      <c r="A1096" s="554" t="str">
        <f t="shared" si="17"/>
        <v>1445h</v>
      </c>
      <c r="B1096" s="555">
        <v>1094</v>
      </c>
      <c r="C1096" s="806"/>
      <c r="D1096" s="559"/>
      <c r="E1096" s="557"/>
      <c r="F1096" s="557"/>
      <c r="G1096" s="557"/>
      <c r="H1096" s="558"/>
    </row>
    <row r="1097" spans="1:8" ht="15.75" x14ac:dyDescent="0.25">
      <c r="A1097" s="554" t="str">
        <f t="shared" si="17"/>
        <v>1446h</v>
      </c>
      <c r="B1097" s="555">
        <v>1095</v>
      </c>
      <c r="C1097" s="806"/>
      <c r="D1097" s="559"/>
      <c r="E1097" s="557"/>
      <c r="F1097" s="557"/>
      <c r="G1097" s="557"/>
      <c r="H1097" s="558"/>
    </row>
    <row r="1098" spans="1:8" ht="15.75" x14ac:dyDescent="0.25">
      <c r="A1098" s="554" t="str">
        <f t="shared" si="17"/>
        <v>1447h</v>
      </c>
      <c r="B1098" s="555">
        <v>1096</v>
      </c>
      <c r="C1098" s="827"/>
      <c r="D1098" s="559"/>
      <c r="E1098" s="557"/>
      <c r="F1098" s="557"/>
      <c r="G1098" s="557"/>
      <c r="H1098" s="558"/>
    </row>
    <row r="1099" spans="1:8" ht="15.75" x14ac:dyDescent="0.25">
      <c r="A1099" s="554" t="str">
        <f t="shared" si="17"/>
        <v>1448h</v>
      </c>
      <c r="B1099" s="555">
        <v>1097</v>
      </c>
      <c r="C1099" s="827"/>
      <c r="D1099" s="559"/>
      <c r="E1099" s="557"/>
      <c r="F1099" s="557"/>
      <c r="G1099" s="557"/>
      <c r="H1099" s="558"/>
    </row>
    <row r="1100" spans="1:8" ht="15.75" x14ac:dyDescent="0.25">
      <c r="A1100" s="554" t="str">
        <f t="shared" si="17"/>
        <v>1449h</v>
      </c>
      <c r="B1100" s="555">
        <v>1098</v>
      </c>
      <c r="C1100" s="806"/>
      <c r="D1100" s="559"/>
      <c r="E1100" s="557"/>
      <c r="F1100" s="557"/>
      <c r="G1100" s="202"/>
      <c r="H1100" s="558"/>
    </row>
    <row r="1101" spans="1:8" ht="15.75" x14ac:dyDescent="0.25">
      <c r="A1101" s="554" t="str">
        <f t="shared" si="17"/>
        <v>144Ah</v>
      </c>
      <c r="B1101" s="555">
        <v>1099</v>
      </c>
      <c r="C1101" s="806"/>
      <c r="D1101" s="559"/>
      <c r="E1101" s="557"/>
      <c r="F1101" s="557"/>
      <c r="G1101" s="202"/>
      <c r="H1101" s="558"/>
    </row>
    <row r="1102" spans="1:8" ht="15.75" x14ac:dyDescent="0.25">
      <c r="A1102" s="554" t="str">
        <f t="shared" si="17"/>
        <v>144Bh</v>
      </c>
      <c r="B1102" s="555">
        <v>1100</v>
      </c>
      <c r="C1102" s="806"/>
      <c r="D1102" s="559"/>
      <c r="E1102" s="557"/>
      <c r="F1102" s="557"/>
      <c r="G1102" s="557"/>
      <c r="H1102" s="558"/>
    </row>
    <row r="1103" spans="1:8" ht="15.75" x14ac:dyDescent="0.25">
      <c r="A1103" s="554" t="str">
        <f t="shared" si="17"/>
        <v>144Ch</v>
      </c>
      <c r="B1103" s="555">
        <v>1101</v>
      </c>
      <c r="C1103" s="806"/>
      <c r="D1103" s="559"/>
      <c r="E1103" s="557"/>
      <c r="F1103" s="557"/>
      <c r="G1103" s="557"/>
      <c r="H1103" s="558"/>
    </row>
    <row r="1104" spans="1:8" ht="15.75" x14ac:dyDescent="0.25">
      <c r="A1104" s="554" t="str">
        <f t="shared" si="17"/>
        <v>144Dh</v>
      </c>
      <c r="B1104" s="555">
        <v>1102</v>
      </c>
      <c r="C1104" s="806"/>
      <c r="D1104" s="559"/>
      <c r="E1104" s="557"/>
      <c r="F1104" s="557"/>
      <c r="G1104" s="557"/>
      <c r="H1104" s="558"/>
    </row>
    <row r="1105" spans="1:8" ht="15.75" x14ac:dyDescent="0.25">
      <c r="A1105" s="554" t="str">
        <f t="shared" si="17"/>
        <v>144Eh</v>
      </c>
      <c r="B1105" s="555">
        <v>1103</v>
      </c>
      <c r="C1105" s="827"/>
      <c r="D1105" s="559"/>
      <c r="E1105" s="557"/>
      <c r="F1105" s="557"/>
      <c r="G1105" s="557"/>
      <c r="H1105" s="558"/>
    </row>
    <row r="1106" spans="1:8" ht="15.75" x14ac:dyDescent="0.25">
      <c r="A1106" s="554" t="str">
        <f t="shared" si="17"/>
        <v>144Fh</v>
      </c>
      <c r="B1106" s="555">
        <v>1104</v>
      </c>
      <c r="C1106" s="827"/>
      <c r="D1106" s="559"/>
      <c r="E1106" s="557"/>
      <c r="F1106" s="557"/>
      <c r="G1106" s="557"/>
      <c r="H1106" s="558"/>
    </row>
    <row r="1107" spans="1:8" ht="15.75" x14ac:dyDescent="0.25">
      <c r="A1107" s="554" t="str">
        <f t="shared" si="17"/>
        <v>1450h</v>
      </c>
      <c r="B1107" s="555">
        <v>1105</v>
      </c>
      <c r="C1107" s="827"/>
      <c r="D1107" s="559"/>
      <c r="E1107" s="557"/>
      <c r="F1107" s="557"/>
      <c r="G1107" s="557"/>
      <c r="H1107" s="558"/>
    </row>
    <row r="1108" spans="1:8" ht="15.75" x14ac:dyDescent="0.25">
      <c r="A1108" s="554" t="str">
        <f t="shared" si="17"/>
        <v>1451h</v>
      </c>
      <c r="B1108" s="555">
        <v>1106</v>
      </c>
      <c r="C1108" s="806"/>
      <c r="D1108" s="559"/>
      <c r="E1108" s="557"/>
      <c r="F1108" s="557"/>
      <c r="G1108" s="557"/>
      <c r="H1108" s="558"/>
    </row>
    <row r="1109" spans="1:8" ht="15.75" x14ac:dyDescent="0.25">
      <c r="A1109" s="554" t="str">
        <f t="shared" si="17"/>
        <v>1452h</v>
      </c>
      <c r="B1109" s="555">
        <v>1107</v>
      </c>
      <c r="C1109" s="806"/>
      <c r="D1109" s="559"/>
      <c r="E1109" s="557"/>
      <c r="F1109" s="557"/>
      <c r="G1109" s="557"/>
      <c r="H1109" s="558"/>
    </row>
    <row r="1110" spans="1:8" ht="15.75" x14ac:dyDescent="0.25">
      <c r="A1110" s="554" t="str">
        <f t="shared" si="17"/>
        <v>1453h</v>
      </c>
      <c r="B1110" s="555">
        <v>1108</v>
      </c>
      <c r="C1110" s="806"/>
      <c r="D1110" s="559"/>
      <c r="E1110" s="557"/>
      <c r="F1110" s="557"/>
      <c r="G1110" s="557"/>
      <c r="H1110" s="557"/>
    </row>
    <row r="1111" spans="1:8" ht="15.75" x14ac:dyDescent="0.25">
      <c r="A1111" s="554" t="str">
        <f t="shared" si="17"/>
        <v>1454h</v>
      </c>
      <c r="B1111" s="555">
        <v>1109</v>
      </c>
      <c r="C1111" s="806"/>
      <c r="D1111" s="559"/>
      <c r="E1111" s="557"/>
      <c r="F1111" s="557"/>
      <c r="G1111" s="557"/>
      <c r="H1111" s="557"/>
    </row>
    <row r="1112" spans="1:8" ht="15.75" x14ac:dyDescent="0.25">
      <c r="A1112" s="554" t="str">
        <f t="shared" si="17"/>
        <v>1455h</v>
      </c>
      <c r="B1112" s="555">
        <v>1110</v>
      </c>
      <c r="C1112" s="806"/>
      <c r="D1112" s="559"/>
      <c r="E1112" s="557"/>
      <c r="F1112" s="557"/>
      <c r="G1112" s="557"/>
      <c r="H1112" s="558"/>
    </row>
    <row r="1113" spans="1:8" ht="15.75" x14ac:dyDescent="0.25">
      <c r="A1113" s="554" t="str">
        <f t="shared" si="17"/>
        <v>1456h</v>
      </c>
      <c r="B1113" s="555">
        <v>1111</v>
      </c>
      <c r="C1113" s="806"/>
      <c r="D1113" s="559"/>
      <c r="E1113" s="557"/>
      <c r="F1113" s="557"/>
      <c r="G1113" s="557"/>
      <c r="H1113" s="558"/>
    </row>
    <row r="1114" spans="1:8" ht="15.75" x14ac:dyDescent="0.25">
      <c r="A1114" s="554" t="str">
        <f t="shared" si="17"/>
        <v>1457h</v>
      </c>
      <c r="B1114" s="555">
        <v>1112</v>
      </c>
      <c r="C1114" s="806"/>
      <c r="D1114" s="559"/>
      <c r="E1114" s="557"/>
      <c r="F1114" s="557"/>
      <c r="G1114" s="557"/>
      <c r="H1114" s="558"/>
    </row>
    <row r="1115" spans="1:8" ht="15.75" x14ac:dyDescent="0.25">
      <c r="A1115" s="554" t="str">
        <f t="shared" si="17"/>
        <v>1458h</v>
      </c>
      <c r="B1115" s="555">
        <v>1113</v>
      </c>
      <c r="C1115" s="806"/>
      <c r="D1115" s="559"/>
      <c r="E1115" s="557"/>
      <c r="F1115" s="557"/>
      <c r="G1115" s="557"/>
      <c r="H1115" s="558"/>
    </row>
    <row r="1116" spans="1:8" ht="15.75" x14ac:dyDescent="0.25">
      <c r="A1116" s="554" t="str">
        <f t="shared" si="17"/>
        <v>1459h</v>
      </c>
      <c r="B1116" s="555">
        <v>1114</v>
      </c>
      <c r="C1116" s="827"/>
      <c r="D1116" s="559"/>
      <c r="E1116" s="557"/>
      <c r="F1116" s="557"/>
      <c r="G1116" s="557"/>
      <c r="H1116" s="558"/>
    </row>
    <row r="1117" spans="1:8" ht="15.75" x14ac:dyDescent="0.25">
      <c r="A1117" s="554" t="str">
        <f t="shared" si="17"/>
        <v>145Ah</v>
      </c>
      <c r="B1117" s="555">
        <v>1115</v>
      </c>
      <c r="C1117" s="827"/>
      <c r="D1117" s="559"/>
      <c r="E1117" s="557"/>
      <c r="F1117" s="557"/>
      <c r="G1117" s="557"/>
      <c r="H1117" s="558"/>
    </row>
    <row r="1118" spans="1:8" ht="15.75" x14ac:dyDescent="0.25">
      <c r="A1118" s="554" t="str">
        <f t="shared" si="17"/>
        <v>145Bh</v>
      </c>
      <c r="B1118" s="555">
        <v>1116</v>
      </c>
      <c r="C1118" s="806"/>
      <c r="D1118" s="559"/>
      <c r="E1118" s="557"/>
      <c r="F1118" s="557"/>
      <c r="G1118" s="202"/>
      <c r="H1118" s="558"/>
    </row>
    <row r="1119" spans="1:8" ht="15.75" x14ac:dyDescent="0.25">
      <c r="A1119" s="554" t="str">
        <f t="shared" si="17"/>
        <v>145Ch</v>
      </c>
      <c r="B1119" s="555">
        <v>1117</v>
      </c>
      <c r="C1119" s="806"/>
      <c r="D1119" s="559"/>
      <c r="E1119" s="557"/>
      <c r="F1119" s="557"/>
      <c r="G1119" s="202"/>
      <c r="H1119" s="558"/>
    </row>
    <row r="1120" spans="1:8" ht="15.75" x14ac:dyDescent="0.25">
      <c r="A1120" s="554" t="str">
        <f t="shared" si="17"/>
        <v>145Dh</v>
      </c>
      <c r="B1120" s="555">
        <v>1118</v>
      </c>
      <c r="C1120" s="806"/>
      <c r="D1120" s="559"/>
      <c r="E1120" s="557"/>
      <c r="F1120" s="557"/>
      <c r="G1120" s="557"/>
      <c r="H1120" s="558"/>
    </row>
    <row r="1121" spans="1:8" ht="15.75" x14ac:dyDescent="0.25">
      <c r="A1121" s="554" t="str">
        <f t="shared" si="17"/>
        <v>145Eh</v>
      </c>
      <c r="B1121" s="555">
        <v>1119</v>
      </c>
      <c r="C1121" s="806"/>
      <c r="D1121" s="559"/>
      <c r="E1121" s="557"/>
      <c r="F1121" s="557"/>
      <c r="G1121" s="557"/>
      <c r="H1121" s="558"/>
    </row>
    <row r="1122" spans="1:8" ht="15.75" x14ac:dyDescent="0.25">
      <c r="A1122" s="554" t="str">
        <f t="shared" si="17"/>
        <v>145Fh</v>
      </c>
      <c r="B1122" s="555">
        <v>1120</v>
      </c>
      <c r="C1122" s="806"/>
      <c r="D1122" s="559"/>
      <c r="E1122" s="557"/>
      <c r="F1122" s="557"/>
      <c r="G1122" s="557"/>
      <c r="H1122" s="558"/>
    </row>
    <row r="1123" spans="1:8" ht="15.75" x14ac:dyDescent="0.25">
      <c r="A1123" s="554" t="str">
        <f t="shared" si="17"/>
        <v>1460h</v>
      </c>
      <c r="B1123" s="555">
        <v>1121</v>
      </c>
      <c r="C1123" s="827"/>
      <c r="D1123" s="559"/>
      <c r="E1123" s="557"/>
      <c r="F1123" s="557"/>
      <c r="G1123" s="557"/>
      <c r="H1123" s="558"/>
    </row>
    <row r="1124" spans="1:8" ht="15.75" x14ac:dyDescent="0.25">
      <c r="A1124" s="554" t="str">
        <f t="shared" si="17"/>
        <v>1461h</v>
      </c>
      <c r="B1124" s="555">
        <v>1122</v>
      </c>
      <c r="C1124" s="827"/>
      <c r="D1124" s="559"/>
      <c r="E1124" s="557"/>
      <c r="F1124" s="557"/>
      <c r="G1124" s="557"/>
      <c r="H1124" s="558"/>
    </row>
    <row r="1125" spans="1:8" ht="15.75" x14ac:dyDescent="0.25">
      <c r="A1125" s="554" t="str">
        <f t="shared" si="17"/>
        <v>1462h</v>
      </c>
      <c r="B1125" s="555">
        <v>1123</v>
      </c>
      <c r="C1125" s="827"/>
      <c r="D1125" s="559"/>
      <c r="E1125" s="557"/>
      <c r="F1125" s="557"/>
      <c r="G1125" s="557"/>
      <c r="H1125" s="558"/>
    </row>
    <row r="1126" spans="1:8" ht="15.75" x14ac:dyDescent="0.25">
      <c r="A1126" s="554" t="str">
        <f t="shared" si="17"/>
        <v>1463h</v>
      </c>
      <c r="B1126" s="555">
        <v>1124</v>
      </c>
      <c r="C1126" s="806"/>
      <c r="D1126" s="559"/>
      <c r="E1126" s="557"/>
      <c r="F1126" s="557"/>
      <c r="G1126" s="557"/>
      <c r="H1126" s="558"/>
    </row>
    <row r="1127" spans="1:8" ht="15.75" x14ac:dyDescent="0.25">
      <c r="A1127" s="554" t="str">
        <f t="shared" si="17"/>
        <v>1464h</v>
      </c>
      <c r="B1127" s="555">
        <v>1125</v>
      </c>
      <c r="C1127" s="806"/>
      <c r="D1127" s="559"/>
      <c r="E1127" s="557"/>
      <c r="F1127" s="557"/>
      <c r="G1127" s="557"/>
      <c r="H1127" s="558"/>
    </row>
    <row r="1128" spans="1:8" ht="15.75" x14ac:dyDescent="0.25">
      <c r="A1128" s="554" t="str">
        <f t="shared" si="17"/>
        <v>1465h</v>
      </c>
      <c r="B1128" s="555">
        <v>1126</v>
      </c>
      <c r="C1128" s="806"/>
      <c r="D1128" s="559"/>
      <c r="E1128" s="557"/>
      <c r="F1128" s="557"/>
      <c r="G1128" s="557"/>
      <c r="H1128" s="557"/>
    </row>
    <row r="1129" spans="1:8" ht="15.75" x14ac:dyDescent="0.25">
      <c r="A1129" s="554" t="str">
        <f t="shared" si="17"/>
        <v>1466h</v>
      </c>
      <c r="B1129" s="555">
        <v>1127</v>
      </c>
      <c r="C1129" s="806"/>
      <c r="D1129" s="559"/>
      <c r="E1129" s="557"/>
      <c r="F1129" s="557"/>
      <c r="G1129" s="557"/>
      <c r="H1129" s="557"/>
    </row>
    <row r="1130" spans="1:8" ht="15.75" x14ac:dyDescent="0.25">
      <c r="A1130" s="554" t="str">
        <f t="shared" si="17"/>
        <v>1467h</v>
      </c>
      <c r="B1130" s="555">
        <v>1128</v>
      </c>
      <c r="C1130" s="806"/>
      <c r="D1130" s="559"/>
      <c r="E1130" s="557"/>
      <c r="F1130" s="557"/>
      <c r="G1130" s="557"/>
      <c r="H1130" s="558"/>
    </row>
    <row r="1131" spans="1:8" ht="15.75" x14ac:dyDescent="0.25">
      <c r="A1131" s="554" t="str">
        <f t="shared" si="17"/>
        <v>1468h</v>
      </c>
      <c r="B1131" s="555">
        <v>1129</v>
      </c>
      <c r="C1131" s="806"/>
      <c r="D1131" s="559"/>
      <c r="E1131" s="557"/>
      <c r="F1131" s="557"/>
      <c r="G1131" s="557"/>
      <c r="H1131" s="558"/>
    </row>
    <row r="1132" spans="1:8" ht="15.75" x14ac:dyDescent="0.25">
      <c r="A1132" s="554" t="str">
        <f t="shared" si="17"/>
        <v>1469h</v>
      </c>
      <c r="B1132" s="555">
        <v>1130</v>
      </c>
      <c r="C1132" s="806"/>
      <c r="D1132" s="559"/>
      <c r="E1132" s="557"/>
      <c r="F1132" s="557"/>
      <c r="G1132" s="557"/>
      <c r="H1132" s="558"/>
    </row>
    <row r="1133" spans="1:8" ht="15.75" x14ac:dyDescent="0.25">
      <c r="A1133" s="554" t="str">
        <f t="shared" si="17"/>
        <v>146Ah</v>
      </c>
      <c r="B1133" s="555">
        <v>1131</v>
      </c>
      <c r="C1133" s="806"/>
      <c r="D1133" s="559"/>
      <c r="E1133" s="557"/>
      <c r="F1133" s="557"/>
      <c r="G1133" s="557"/>
      <c r="H1133" s="558"/>
    </row>
    <row r="1134" spans="1:8" ht="15.75" x14ac:dyDescent="0.25">
      <c r="A1134" s="554" t="str">
        <f t="shared" si="17"/>
        <v>146Bh</v>
      </c>
      <c r="B1134" s="555">
        <v>1132</v>
      </c>
      <c r="C1134" s="827"/>
      <c r="D1134" s="559"/>
      <c r="E1134" s="557"/>
      <c r="F1134" s="557"/>
      <c r="G1134" s="557"/>
      <c r="H1134" s="558"/>
    </row>
    <row r="1135" spans="1:8" ht="15.75" x14ac:dyDescent="0.25">
      <c r="A1135" s="554" t="str">
        <f t="shared" si="17"/>
        <v>146Ch</v>
      </c>
      <c r="B1135" s="555">
        <v>1133</v>
      </c>
      <c r="C1135" s="827"/>
      <c r="D1135" s="559"/>
      <c r="E1135" s="557"/>
      <c r="F1135" s="557"/>
      <c r="G1135" s="557"/>
      <c r="H1135" s="558"/>
    </row>
    <row r="1136" spans="1:8" ht="15.75" x14ac:dyDescent="0.25">
      <c r="A1136" s="554" t="str">
        <f t="shared" si="17"/>
        <v>146Dh</v>
      </c>
      <c r="B1136" s="555">
        <v>1134</v>
      </c>
      <c r="C1136" s="806"/>
      <c r="D1136" s="559"/>
      <c r="E1136" s="557"/>
      <c r="F1136" s="557"/>
      <c r="G1136" s="202"/>
      <c r="H1136" s="558"/>
    </row>
    <row r="1137" spans="1:8" ht="15.75" x14ac:dyDescent="0.25">
      <c r="A1137" s="554" t="str">
        <f t="shared" si="17"/>
        <v>146Eh</v>
      </c>
      <c r="B1137" s="555">
        <v>1135</v>
      </c>
      <c r="C1137" s="806"/>
      <c r="D1137" s="559"/>
      <c r="E1137" s="557"/>
      <c r="F1137" s="557"/>
      <c r="G1137" s="202"/>
      <c r="H1137" s="558"/>
    </row>
    <row r="1138" spans="1:8" ht="15.75" x14ac:dyDescent="0.25">
      <c r="A1138" s="554" t="str">
        <f t="shared" si="17"/>
        <v>146Fh</v>
      </c>
      <c r="B1138" s="555">
        <v>1136</v>
      </c>
      <c r="C1138" s="806"/>
      <c r="D1138" s="559"/>
      <c r="E1138" s="557"/>
      <c r="F1138" s="557"/>
      <c r="G1138" s="557"/>
      <c r="H1138" s="558"/>
    </row>
    <row r="1139" spans="1:8" ht="15.75" x14ac:dyDescent="0.25">
      <c r="A1139" s="554" t="str">
        <f t="shared" si="17"/>
        <v>1470h</v>
      </c>
      <c r="B1139" s="555">
        <v>1137</v>
      </c>
      <c r="C1139" s="806"/>
      <c r="D1139" s="559"/>
      <c r="E1139" s="557"/>
      <c r="F1139" s="557"/>
      <c r="G1139" s="557"/>
      <c r="H1139" s="558"/>
    </row>
    <row r="1140" spans="1:8" ht="15.75" x14ac:dyDescent="0.25">
      <c r="A1140" s="554" t="str">
        <f t="shared" si="17"/>
        <v>1471h</v>
      </c>
      <c r="B1140" s="555">
        <v>1138</v>
      </c>
      <c r="C1140" s="806"/>
      <c r="D1140" s="559"/>
      <c r="E1140" s="557"/>
      <c r="F1140" s="557"/>
      <c r="G1140" s="557"/>
      <c r="H1140" s="558"/>
    </row>
    <row r="1141" spans="1:8" ht="15.75" x14ac:dyDescent="0.25">
      <c r="A1141" s="554" t="str">
        <f t="shared" si="17"/>
        <v>1472h</v>
      </c>
      <c r="B1141" s="555">
        <v>1139</v>
      </c>
      <c r="C1141" s="827"/>
      <c r="D1141" s="559"/>
      <c r="E1141" s="557"/>
      <c r="F1141" s="557"/>
      <c r="G1141" s="557"/>
      <c r="H1141" s="558"/>
    </row>
    <row r="1142" spans="1:8" ht="15.75" x14ac:dyDescent="0.25">
      <c r="A1142" s="554" t="str">
        <f t="shared" si="17"/>
        <v>1473h</v>
      </c>
      <c r="B1142" s="555">
        <v>1140</v>
      </c>
      <c r="C1142" s="827"/>
      <c r="D1142" s="559"/>
      <c r="E1142" s="557"/>
      <c r="F1142" s="557"/>
      <c r="G1142" s="557"/>
      <c r="H1142" s="558"/>
    </row>
    <row r="1143" spans="1:8" ht="15.75" x14ac:dyDescent="0.25">
      <c r="A1143" s="554" t="str">
        <f t="shared" si="17"/>
        <v>1474h</v>
      </c>
      <c r="B1143" s="555">
        <v>1141</v>
      </c>
      <c r="C1143" s="827"/>
      <c r="D1143" s="559"/>
      <c r="E1143" s="557"/>
      <c r="F1143" s="557"/>
      <c r="G1143" s="557"/>
      <c r="H1143" s="558"/>
    </row>
    <row r="1144" spans="1:8" ht="15.75" x14ac:dyDescent="0.25">
      <c r="A1144" s="554" t="str">
        <f t="shared" si="17"/>
        <v>1475h</v>
      </c>
      <c r="B1144" s="555">
        <v>1142</v>
      </c>
      <c r="C1144" s="806"/>
      <c r="D1144" s="559"/>
      <c r="E1144" s="557"/>
      <c r="F1144" s="557"/>
      <c r="G1144" s="557"/>
      <c r="H1144" s="558"/>
    </row>
    <row r="1145" spans="1:8" ht="15.75" x14ac:dyDescent="0.25">
      <c r="A1145" s="554" t="str">
        <f t="shared" si="17"/>
        <v>1476h</v>
      </c>
      <c r="B1145" s="555">
        <v>1143</v>
      </c>
      <c r="C1145" s="806"/>
      <c r="D1145" s="559"/>
      <c r="E1145" s="557"/>
      <c r="F1145" s="557"/>
      <c r="G1145" s="557"/>
      <c r="H1145" s="558"/>
    </row>
    <row r="1146" spans="1:8" ht="15.75" x14ac:dyDescent="0.25">
      <c r="A1146" s="554" t="str">
        <f t="shared" si="17"/>
        <v>1477h</v>
      </c>
      <c r="B1146" s="555">
        <v>1144</v>
      </c>
      <c r="C1146" s="806"/>
      <c r="D1146" s="559"/>
      <c r="E1146" s="557"/>
      <c r="F1146" s="557"/>
      <c r="G1146" s="203"/>
      <c r="H1146" s="557"/>
    </row>
    <row r="1147" spans="1:8" ht="15.75" x14ac:dyDescent="0.25">
      <c r="A1147" s="554" t="str">
        <f t="shared" si="17"/>
        <v>1478h</v>
      </c>
      <c r="B1147" s="555">
        <v>1145</v>
      </c>
      <c r="C1147" s="806"/>
      <c r="D1147" s="559"/>
      <c r="E1147" s="557"/>
      <c r="F1147" s="557"/>
      <c r="G1147" s="557"/>
      <c r="H1147" s="557"/>
    </row>
    <row r="1148" spans="1:8" ht="15.75" x14ac:dyDescent="0.25">
      <c r="A1148" s="554" t="str">
        <f t="shared" si="17"/>
        <v>1479h</v>
      </c>
      <c r="B1148" s="555">
        <v>1146</v>
      </c>
      <c r="C1148" s="806"/>
      <c r="D1148" s="559"/>
      <c r="E1148" s="557"/>
      <c r="F1148" s="557"/>
      <c r="G1148" s="557"/>
      <c r="H1148" s="558"/>
    </row>
    <row r="1149" spans="1:8" ht="15.75" x14ac:dyDescent="0.25">
      <c r="A1149" s="554" t="str">
        <f t="shared" si="17"/>
        <v>147Ah</v>
      </c>
      <c r="B1149" s="555">
        <v>1147</v>
      </c>
      <c r="C1149" s="806"/>
      <c r="D1149" s="559"/>
      <c r="E1149" s="557"/>
      <c r="F1149" s="557"/>
      <c r="G1149" s="557"/>
      <c r="H1149" s="558"/>
    </row>
    <row r="1150" spans="1:8" ht="15.75" x14ac:dyDescent="0.25">
      <c r="A1150" s="554" t="str">
        <f t="shared" si="17"/>
        <v>147Bh</v>
      </c>
      <c r="B1150" s="555">
        <v>1148</v>
      </c>
      <c r="C1150" s="806"/>
      <c r="D1150" s="559"/>
      <c r="E1150" s="557"/>
      <c r="F1150" s="557"/>
      <c r="G1150" s="557"/>
      <c r="H1150" s="558"/>
    </row>
    <row r="1151" spans="1:8" ht="15.75" x14ac:dyDescent="0.25">
      <c r="A1151" s="554" t="str">
        <f t="shared" si="17"/>
        <v>147Ch</v>
      </c>
      <c r="B1151" s="555">
        <v>1149</v>
      </c>
      <c r="C1151" s="806"/>
      <c r="D1151" s="559"/>
      <c r="E1151" s="557"/>
      <c r="F1151" s="557"/>
      <c r="G1151" s="557"/>
      <c r="H1151" s="558"/>
    </row>
    <row r="1152" spans="1:8" ht="15.75" x14ac:dyDescent="0.25">
      <c r="A1152" s="554" t="str">
        <f t="shared" si="17"/>
        <v>147Dh</v>
      </c>
      <c r="B1152" s="555">
        <v>1150</v>
      </c>
      <c r="C1152" s="827"/>
      <c r="D1152" s="559"/>
      <c r="E1152" s="557"/>
      <c r="F1152" s="557"/>
      <c r="G1152" s="557"/>
      <c r="H1152" s="558"/>
    </row>
    <row r="1153" spans="1:8" ht="15.75" x14ac:dyDescent="0.25">
      <c r="A1153" s="554" t="str">
        <f t="shared" si="17"/>
        <v>147Eh</v>
      </c>
      <c r="B1153" s="555">
        <v>1151</v>
      </c>
      <c r="C1153" s="827"/>
      <c r="D1153" s="559"/>
      <c r="E1153" s="557"/>
      <c r="F1153" s="557"/>
      <c r="G1153" s="557"/>
      <c r="H1153" s="558"/>
    </row>
    <row r="1154" spans="1:8" ht="15.75" x14ac:dyDescent="0.25">
      <c r="A1154" s="554" t="str">
        <f t="shared" si="17"/>
        <v>147Fh</v>
      </c>
      <c r="B1154" s="555">
        <v>1152</v>
      </c>
      <c r="C1154" s="806"/>
      <c r="D1154" s="559"/>
      <c r="E1154" s="557"/>
      <c r="F1154" s="557"/>
      <c r="G1154" s="202"/>
      <c r="H1154" s="558"/>
    </row>
    <row r="1155" spans="1:8" ht="15.75" x14ac:dyDescent="0.25">
      <c r="A1155" s="554" t="str">
        <f t="shared" si="17"/>
        <v>1480h</v>
      </c>
      <c r="B1155" s="555">
        <v>1153</v>
      </c>
      <c r="C1155" s="806"/>
      <c r="D1155" s="559"/>
      <c r="E1155" s="557"/>
      <c r="F1155" s="557"/>
      <c r="G1155" s="202"/>
      <c r="H1155" s="558"/>
    </row>
    <row r="1156" spans="1:8" ht="15.75" x14ac:dyDescent="0.25">
      <c r="A1156" s="554" t="str">
        <f t="shared" ref="A1156:A1219" si="18">(DEC2HEX(B1156 + 4095)) &amp; "h"</f>
        <v>1481h</v>
      </c>
      <c r="B1156" s="555">
        <v>1154</v>
      </c>
      <c r="C1156" s="806"/>
      <c r="D1156" s="559"/>
      <c r="E1156" s="557"/>
      <c r="F1156" s="557"/>
      <c r="G1156" s="557"/>
      <c r="H1156" s="558"/>
    </row>
    <row r="1157" spans="1:8" ht="15.75" x14ac:dyDescent="0.25">
      <c r="A1157" s="554" t="str">
        <f t="shared" si="18"/>
        <v>1482h</v>
      </c>
      <c r="B1157" s="555">
        <v>1155</v>
      </c>
      <c r="C1157" s="806"/>
      <c r="D1157" s="559"/>
      <c r="E1157" s="557"/>
      <c r="F1157" s="557"/>
      <c r="G1157" s="557"/>
      <c r="H1157" s="558"/>
    </row>
    <row r="1158" spans="1:8" ht="15.75" x14ac:dyDescent="0.25">
      <c r="A1158" s="554" t="str">
        <f t="shared" si="18"/>
        <v>1483h</v>
      </c>
      <c r="B1158" s="555">
        <v>1156</v>
      </c>
      <c r="C1158" s="806"/>
      <c r="D1158" s="559"/>
      <c r="E1158" s="557"/>
      <c r="F1158" s="557"/>
      <c r="G1158" s="557"/>
      <c r="H1158" s="558"/>
    </row>
    <row r="1159" spans="1:8" ht="15.75" x14ac:dyDescent="0.25">
      <c r="A1159" s="554" t="str">
        <f t="shared" si="18"/>
        <v>1484h</v>
      </c>
      <c r="B1159" s="555">
        <v>1157</v>
      </c>
      <c r="C1159" s="827"/>
      <c r="D1159" s="559"/>
      <c r="E1159" s="557"/>
      <c r="F1159" s="557"/>
      <c r="G1159" s="557"/>
      <c r="H1159" s="558"/>
    </row>
    <row r="1160" spans="1:8" ht="15.75" x14ac:dyDescent="0.25">
      <c r="A1160" s="554" t="str">
        <f t="shared" si="18"/>
        <v>1485h</v>
      </c>
      <c r="B1160" s="555">
        <v>1158</v>
      </c>
      <c r="C1160" s="827"/>
      <c r="D1160" s="559"/>
      <c r="E1160" s="557"/>
      <c r="F1160" s="557"/>
      <c r="G1160" s="557"/>
      <c r="H1160" s="558"/>
    </row>
    <row r="1161" spans="1:8" ht="15.75" x14ac:dyDescent="0.25">
      <c r="A1161" s="554" t="str">
        <f t="shared" si="18"/>
        <v>1486h</v>
      </c>
      <c r="B1161" s="555">
        <v>1159</v>
      </c>
      <c r="C1161" s="827"/>
      <c r="D1161" s="559"/>
      <c r="E1161" s="557"/>
      <c r="F1161" s="557"/>
      <c r="G1161" s="557"/>
      <c r="H1161" s="558"/>
    </row>
    <row r="1162" spans="1:8" ht="15.75" x14ac:dyDescent="0.25">
      <c r="A1162" s="554" t="str">
        <f t="shared" si="18"/>
        <v>1487h</v>
      </c>
      <c r="B1162" s="555">
        <v>1160</v>
      </c>
      <c r="C1162" s="806"/>
      <c r="D1162" s="559"/>
      <c r="E1162" s="557"/>
      <c r="F1162" s="557"/>
      <c r="G1162" s="557"/>
      <c r="H1162" s="558"/>
    </row>
    <row r="1163" spans="1:8" ht="15.75" x14ac:dyDescent="0.25">
      <c r="A1163" s="554" t="str">
        <f t="shared" si="18"/>
        <v>1488h</v>
      </c>
      <c r="B1163" s="555">
        <v>1161</v>
      </c>
      <c r="C1163" s="806"/>
      <c r="D1163" s="559"/>
      <c r="E1163" s="557"/>
      <c r="F1163" s="557"/>
      <c r="G1163" s="557"/>
      <c r="H1163" s="558"/>
    </row>
    <row r="1164" spans="1:8" ht="15.75" x14ac:dyDescent="0.25">
      <c r="A1164" s="554" t="str">
        <f t="shared" si="18"/>
        <v>1489h</v>
      </c>
      <c r="B1164" s="555">
        <v>1162</v>
      </c>
      <c r="C1164" s="806"/>
      <c r="D1164" s="559"/>
      <c r="E1164" s="557"/>
      <c r="F1164" s="557"/>
      <c r="G1164" s="557"/>
      <c r="H1164" s="557"/>
    </row>
    <row r="1165" spans="1:8" ht="15.75" x14ac:dyDescent="0.25">
      <c r="A1165" s="554" t="str">
        <f t="shared" si="18"/>
        <v>148Ah</v>
      </c>
      <c r="B1165" s="555">
        <v>1163</v>
      </c>
      <c r="C1165" s="806"/>
      <c r="D1165" s="559"/>
      <c r="E1165" s="557"/>
      <c r="F1165" s="557"/>
      <c r="G1165" s="557"/>
      <c r="H1165" s="557"/>
    </row>
    <row r="1166" spans="1:8" ht="15.75" x14ac:dyDescent="0.25">
      <c r="A1166" s="554" t="str">
        <f t="shared" si="18"/>
        <v>148Bh</v>
      </c>
      <c r="B1166" s="555">
        <v>1164</v>
      </c>
      <c r="C1166" s="806"/>
      <c r="D1166" s="559"/>
      <c r="E1166" s="557"/>
      <c r="F1166" s="557"/>
      <c r="G1166" s="557"/>
      <c r="H1166" s="558"/>
    </row>
    <row r="1167" spans="1:8" ht="15.75" x14ac:dyDescent="0.25">
      <c r="A1167" s="554" t="str">
        <f t="shared" si="18"/>
        <v>148Ch</v>
      </c>
      <c r="B1167" s="555">
        <v>1165</v>
      </c>
      <c r="C1167" s="806"/>
      <c r="D1167" s="559"/>
      <c r="E1167" s="557"/>
      <c r="F1167" s="557"/>
      <c r="G1167" s="557"/>
      <c r="H1167" s="558"/>
    </row>
    <row r="1168" spans="1:8" ht="15.75" x14ac:dyDescent="0.25">
      <c r="A1168" s="554" t="str">
        <f t="shared" si="18"/>
        <v>148Dh</v>
      </c>
      <c r="B1168" s="555">
        <v>1166</v>
      </c>
      <c r="C1168" s="806"/>
      <c r="D1168" s="559"/>
      <c r="E1168" s="557"/>
      <c r="F1168" s="557"/>
      <c r="G1168" s="557"/>
      <c r="H1168" s="558"/>
    </row>
    <row r="1169" spans="1:8" ht="15.75" x14ac:dyDescent="0.25">
      <c r="A1169" s="554" t="str">
        <f t="shared" si="18"/>
        <v>148Eh</v>
      </c>
      <c r="B1169" s="555">
        <v>1167</v>
      </c>
      <c r="C1169" s="806"/>
      <c r="D1169" s="559"/>
      <c r="E1169" s="557"/>
      <c r="F1169" s="557"/>
      <c r="G1169" s="557"/>
      <c r="H1169" s="558"/>
    </row>
    <row r="1170" spans="1:8" ht="15.75" x14ac:dyDescent="0.25">
      <c r="A1170" s="554" t="str">
        <f t="shared" si="18"/>
        <v>148Fh</v>
      </c>
      <c r="B1170" s="555">
        <v>1168</v>
      </c>
      <c r="C1170" s="827"/>
      <c r="D1170" s="559"/>
      <c r="E1170" s="557"/>
      <c r="F1170" s="557"/>
      <c r="G1170" s="557"/>
      <c r="H1170" s="558"/>
    </row>
    <row r="1171" spans="1:8" ht="15.75" x14ac:dyDescent="0.25">
      <c r="A1171" s="554" t="str">
        <f t="shared" si="18"/>
        <v>1490h</v>
      </c>
      <c r="B1171" s="555">
        <v>1169</v>
      </c>
      <c r="C1171" s="827"/>
      <c r="D1171" s="559"/>
      <c r="E1171" s="557"/>
      <c r="F1171" s="557"/>
      <c r="G1171" s="557"/>
      <c r="H1171" s="558"/>
    </row>
    <row r="1172" spans="1:8" ht="15.75" x14ac:dyDescent="0.25">
      <c r="A1172" s="554" t="str">
        <f t="shared" si="18"/>
        <v>1491h</v>
      </c>
      <c r="B1172" s="555">
        <v>1170</v>
      </c>
      <c r="C1172" s="806"/>
      <c r="D1172" s="559"/>
      <c r="E1172" s="557"/>
      <c r="F1172" s="557"/>
      <c r="G1172" s="202"/>
      <c r="H1172" s="558"/>
    </row>
    <row r="1173" spans="1:8" ht="15.75" x14ac:dyDescent="0.25">
      <c r="A1173" s="554" t="str">
        <f t="shared" si="18"/>
        <v>1492h</v>
      </c>
      <c r="B1173" s="555">
        <v>1171</v>
      </c>
      <c r="C1173" s="806"/>
      <c r="D1173" s="559"/>
      <c r="E1173" s="557"/>
      <c r="F1173" s="557"/>
      <c r="G1173" s="202"/>
      <c r="H1173" s="558"/>
    </row>
    <row r="1174" spans="1:8" ht="15.75" x14ac:dyDescent="0.25">
      <c r="A1174" s="554" t="str">
        <f t="shared" si="18"/>
        <v>1493h</v>
      </c>
      <c r="B1174" s="555">
        <v>1172</v>
      </c>
      <c r="C1174" s="806"/>
      <c r="D1174" s="559"/>
      <c r="E1174" s="557"/>
      <c r="F1174" s="557"/>
      <c r="G1174" s="557"/>
      <c r="H1174" s="558"/>
    </row>
    <row r="1175" spans="1:8" ht="15.75" x14ac:dyDescent="0.25">
      <c r="A1175" s="554" t="str">
        <f t="shared" si="18"/>
        <v>1494h</v>
      </c>
      <c r="B1175" s="555">
        <v>1173</v>
      </c>
      <c r="C1175" s="806"/>
      <c r="D1175" s="559"/>
      <c r="E1175" s="557"/>
      <c r="F1175" s="557"/>
      <c r="G1175" s="557"/>
      <c r="H1175" s="558"/>
    </row>
    <row r="1176" spans="1:8" ht="15.75" x14ac:dyDescent="0.25">
      <c r="A1176" s="554" t="str">
        <f t="shared" si="18"/>
        <v>1495h</v>
      </c>
      <c r="B1176" s="555">
        <v>1174</v>
      </c>
      <c r="C1176" s="806"/>
      <c r="D1176" s="559"/>
      <c r="E1176" s="557"/>
      <c r="F1176" s="557"/>
      <c r="G1176" s="557"/>
      <c r="H1176" s="558"/>
    </row>
    <row r="1177" spans="1:8" ht="15.75" x14ac:dyDescent="0.25">
      <c r="A1177" s="554" t="str">
        <f t="shared" si="18"/>
        <v>1496h</v>
      </c>
      <c r="B1177" s="555">
        <v>1175</v>
      </c>
      <c r="C1177" s="827"/>
      <c r="D1177" s="559"/>
      <c r="E1177" s="557"/>
      <c r="F1177" s="557"/>
      <c r="G1177" s="557"/>
      <c r="H1177" s="558"/>
    </row>
    <row r="1178" spans="1:8" ht="15.75" x14ac:dyDescent="0.25">
      <c r="A1178" s="554" t="str">
        <f t="shared" si="18"/>
        <v>1497h</v>
      </c>
      <c r="B1178" s="555">
        <v>1176</v>
      </c>
      <c r="C1178" s="827"/>
      <c r="D1178" s="559"/>
      <c r="E1178" s="557"/>
      <c r="F1178" s="557"/>
      <c r="G1178" s="557"/>
      <c r="H1178" s="558"/>
    </row>
    <row r="1179" spans="1:8" ht="15.75" x14ac:dyDescent="0.25">
      <c r="A1179" s="554" t="str">
        <f t="shared" si="18"/>
        <v>1498h</v>
      </c>
      <c r="B1179" s="555">
        <v>1177</v>
      </c>
      <c r="C1179" s="827"/>
      <c r="D1179" s="559"/>
      <c r="E1179" s="557"/>
      <c r="F1179" s="557"/>
      <c r="G1179" s="557"/>
      <c r="H1179" s="558"/>
    </row>
    <row r="1180" spans="1:8" ht="15.75" x14ac:dyDescent="0.25">
      <c r="A1180" s="554" t="str">
        <f t="shared" si="18"/>
        <v>1499h</v>
      </c>
      <c r="B1180" s="555">
        <v>1178</v>
      </c>
      <c r="C1180" s="806"/>
      <c r="D1180" s="559"/>
      <c r="E1180" s="557"/>
      <c r="F1180" s="557"/>
      <c r="G1180" s="557"/>
      <c r="H1180" s="558"/>
    </row>
    <row r="1181" spans="1:8" ht="15.75" x14ac:dyDescent="0.25">
      <c r="A1181" s="554" t="str">
        <f t="shared" si="18"/>
        <v>149Ah</v>
      </c>
      <c r="B1181" s="555">
        <v>1179</v>
      </c>
      <c r="C1181" s="806"/>
      <c r="D1181" s="559"/>
      <c r="E1181" s="557"/>
      <c r="F1181" s="557"/>
      <c r="G1181" s="557"/>
      <c r="H1181" s="558"/>
    </row>
    <row r="1182" spans="1:8" ht="15.75" x14ac:dyDescent="0.25">
      <c r="A1182" s="554" t="str">
        <f t="shared" si="18"/>
        <v>149Bh</v>
      </c>
      <c r="B1182" s="555">
        <v>1180</v>
      </c>
      <c r="C1182" s="806"/>
      <c r="D1182" s="559"/>
      <c r="E1182" s="557"/>
      <c r="F1182" s="557"/>
      <c r="G1182" s="557"/>
      <c r="H1182" s="557"/>
    </row>
    <row r="1183" spans="1:8" ht="15.75" x14ac:dyDescent="0.25">
      <c r="A1183" s="554" t="str">
        <f t="shared" si="18"/>
        <v>149Ch</v>
      </c>
      <c r="B1183" s="555">
        <v>1181</v>
      </c>
      <c r="C1183" s="806"/>
      <c r="D1183" s="559"/>
      <c r="E1183" s="557"/>
      <c r="F1183" s="557"/>
      <c r="G1183" s="557"/>
      <c r="H1183" s="557"/>
    </row>
    <row r="1184" spans="1:8" ht="15.75" x14ac:dyDescent="0.25">
      <c r="A1184" s="554" t="str">
        <f t="shared" si="18"/>
        <v>149Dh</v>
      </c>
      <c r="B1184" s="555">
        <v>1182</v>
      </c>
      <c r="C1184" s="806"/>
      <c r="D1184" s="559"/>
      <c r="E1184" s="557"/>
      <c r="F1184" s="557"/>
      <c r="G1184" s="557"/>
      <c r="H1184" s="558"/>
    </row>
    <row r="1185" spans="1:8" ht="15.75" x14ac:dyDescent="0.25">
      <c r="A1185" s="554" t="str">
        <f t="shared" si="18"/>
        <v>149Eh</v>
      </c>
      <c r="B1185" s="555">
        <v>1183</v>
      </c>
      <c r="C1185" s="806"/>
      <c r="D1185" s="559"/>
      <c r="E1185" s="557"/>
      <c r="F1185" s="557"/>
      <c r="G1185" s="557"/>
      <c r="H1185" s="558"/>
    </row>
    <row r="1186" spans="1:8" ht="15.75" x14ac:dyDescent="0.25">
      <c r="A1186" s="554" t="str">
        <f t="shared" si="18"/>
        <v>149Fh</v>
      </c>
      <c r="B1186" s="555">
        <v>1184</v>
      </c>
      <c r="C1186" s="806"/>
      <c r="D1186" s="559"/>
      <c r="E1186" s="557"/>
      <c r="F1186" s="557"/>
      <c r="G1186" s="557"/>
      <c r="H1186" s="558"/>
    </row>
    <row r="1187" spans="1:8" ht="15.75" x14ac:dyDescent="0.25">
      <c r="A1187" s="554" t="str">
        <f t="shared" si="18"/>
        <v>14A0h</v>
      </c>
      <c r="B1187" s="555">
        <v>1185</v>
      </c>
      <c r="C1187" s="806"/>
      <c r="D1187" s="559"/>
      <c r="E1187" s="557"/>
      <c r="F1187" s="557"/>
      <c r="G1187" s="557"/>
      <c r="H1187" s="558"/>
    </row>
    <row r="1188" spans="1:8" ht="15.75" x14ac:dyDescent="0.25">
      <c r="A1188" s="554" t="str">
        <f t="shared" si="18"/>
        <v>14A1h</v>
      </c>
      <c r="B1188" s="555">
        <v>1186</v>
      </c>
      <c r="C1188" s="827"/>
      <c r="D1188" s="559"/>
      <c r="E1188" s="557"/>
      <c r="F1188" s="557"/>
      <c r="G1188" s="557"/>
      <c r="H1188" s="558"/>
    </row>
    <row r="1189" spans="1:8" ht="15.75" x14ac:dyDescent="0.25">
      <c r="A1189" s="554" t="str">
        <f t="shared" si="18"/>
        <v>14A2h</v>
      </c>
      <c r="B1189" s="555">
        <v>1187</v>
      </c>
      <c r="C1189" s="827"/>
      <c r="D1189" s="559"/>
      <c r="E1189" s="557"/>
      <c r="F1189" s="557"/>
      <c r="G1189" s="557"/>
      <c r="H1189" s="558"/>
    </row>
    <row r="1190" spans="1:8" ht="15.75" x14ac:dyDescent="0.25">
      <c r="A1190" s="554" t="str">
        <f t="shared" si="18"/>
        <v>14A3h</v>
      </c>
      <c r="B1190" s="555">
        <v>1188</v>
      </c>
      <c r="C1190" s="806"/>
      <c r="D1190" s="559"/>
      <c r="E1190" s="557"/>
      <c r="F1190" s="557"/>
      <c r="G1190" s="202"/>
      <c r="H1190" s="558"/>
    </row>
    <row r="1191" spans="1:8" ht="15.75" x14ac:dyDescent="0.25">
      <c r="A1191" s="554" t="str">
        <f t="shared" si="18"/>
        <v>14A4h</v>
      </c>
      <c r="B1191" s="555">
        <v>1189</v>
      </c>
      <c r="C1191" s="806"/>
      <c r="D1191" s="559"/>
      <c r="E1191" s="557"/>
      <c r="F1191" s="557"/>
      <c r="G1191" s="202"/>
      <c r="H1191" s="558"/>
    </row>
    <row r="1192" spans="1:8" ht="15.75" x14ac:dyDescent="0.25">
      <c r="A1192" s="554" t="str">
        <f t="shared" si="18"/>
        <v>14A5h</v>
      </c>
      <c r="B1192" s="555">
        <v>1190</v>
      </c>
      <c r="C1192" s="806"/>
      <c r="D1192" s="559"/>
      <c r="E1192" s="557"/>
      <c r="F1192" s="557"/>
      <c r="G1192" s="557"/>
      <c r="H1192" s="558"/>
    </row>
    <row r="1193" spans="1:8" ht="15.75" x14ac:dyDescent="0.25">
      <c r="A1193" s="554" t="str">
        <f t="shared" si="18"/>
        <v>14A6h</v>
      </c>
      <c r="B1193" s="555">
        <v>1191</v>
      </c>
      <c r="C1193" s="806"/>
      <c r="D1193" s="559"/>
      <c r="E1193" s="557"/>
      <c r="F1193" s="557"/>
      <c r="G1193" s="557"/>
      <c r="H1193" s="558"/>
    </row>
    <row r="1194" spans="1:8" ht="15.75" x14ac:dyDescent="0.25">
      <c r="A1194" s="554" t="str">
        <f t="shared" si="18"/>
        <v>14A7h</v>
      </c>
      <c r="B1194" s="555">
        <v>1192</v>
      </c>
      <c r="C1194" s="806"/>
      <c r="D1194" s="559"/>
      <c r="E1194" s="557"/>
      <c r="F1194" s="557"/>
      <c r="G1194" s="557"/>
      <c r="H1194" s="558"/>
    </row>
    <row r="1195" spans="1:8" ht="15.75" x14ac:dyDescent="0.25">
      <c r="A1195" s="554" t="str">
        <f t="shared" si="18"/>
        <v>14A8h</v>
      </c>
      <c r="B1195" s="555">
        <v>1193</v>
      </c>
      <c r="C1195" s="827"/>
      <c r="D1195" s="559"/>
      <c r="E1195" s="557"/>
      <c r="F1195" s="557"/>
      <c r="G1195" s="557"/>
      <c r="H1195" s="558"/>
    </row>
    <row r="1196" spans="1:8" ht="15.75" x14ac:dyDescent="0.25">
      <c r="A1196" s="554" t="str">
        <f t="shared" si="18"/>
        <v>14A9h</v>
      </c>
      <c r="B1196" s="555">
        <v>1194</v>
      </c>
      <c r="C1196" s="827"/>
      <c r="D1196" s="559"/>
      <c r="E1196" s="557"/>
      <c r="F1196" s="557"/>
      <c r="G1196" s="557"/>
      <c r="H1196" s="558"/>
    </row>
    <row r="1197" spans="1:8" ht="15.75" x14ac:dyDescent="0.25">
      <c r="A1197" s="554" t="str">
        <f t="shared" si="18"/>
        <v>14AAh</v>
      </c>
      <c r="B1197" s="555">
        <v>1195</v>
      </c>
      <c r="C1197" s="827"/>
      <c r="D1197" s="559"/>
      <c r="E1197" s="557"/>
      <c r="F1197" s="557"/>
      <c r="G1197" s="557"/>
      <c r="H1197" s="558"/>
    </row>
    <row r="1198" spans="1:8" ht="15.75" x14ac:dyDescent="0.25">
      <c r="A1198" s="554" t="str">
        <f t="shared" si="18"/>
        <v>14ABh</v>
      </c>
      <c r="B1198" s="555">
        <v>1196</v>
      </c>
      <c r="C1198" s="806"/>
      <c r="D1198" s="559"/>
      <c r="E1198" s="557"/>
      <c r="F1198" s="557"/>
      <c r="G1198" s="557"/>
      <c r="H1198" s="558"/>
    </row>
    <row r="1199" spans="1:8" ht="15.75" x14ac:dyDescent="0.25">
      <c r="A1199" s="554" t="str">
        <f t="shared" si="18"/>
        <v>14ACh</v>
      </c>
      <c r="B1199" s="555">
        <v>1197</v>
      </c>
      <c r="C1199" s="806"/>
      <c r="D1199" s="559"/>
      <c r="E1199" s="557"/>
      <c r="F1199" s="557"/>
      <c r="G1199" s="557"/>
      <c r="H1199" s="558"/>
    </row>
    <row r="1200" spans="1:8" ht="15.75" x14ac:dyDescent="0.25">
      <c r="A1200" s="554" t="str">
        <f t="shared" si="18"/>
        <v>14ADh</v>
      </c>
      <c r="B1200" s="555">
        <v>1198</v>
      </c>
      <c r="C1200" s="806"/>
      <c r="D1200" s="559"/>
      <c r="E1200" s="557"/>
      <c r="F1200" s="557"/>
      <c r="G1200" s="557"/>
      <c r="H1200" s="557"/>
    </row>
    <row r="1201" spans="1:8" ht="15.75" x14ac:dyDescent="0.25">
      <c r="A1201" s="554" t="str">
        <f t="shared" si="18"/>
        <v>14AEh</v>
      </c>
      <c r="B1201" s="555">
        <v>1199</v>
      </c>
      <c r="C1201" s="806"/>
      <c r="D1201" s="559"/>
      <c r="E1201" s="557"/>
      <c r="F1201" s="557"/>
      <c r="G1201" s="557"/>
      <c r="H1201" s="557"/>
    </row>
    <row r="1202" spans="1:8" ht="15.75" x14ac:dyDescent="0.25">
      <c r="A1202" s="554" t="str">
        <f t="shared" si="18"/>
        <v>14AFh</v>
      </c>
      <c r="B1202" s="555">
        <v>1200</v>
      </c>
      <c r="C1202" s="806"/>
      <c r="D1202" s="559"/>
      <c r="E1202" s="557"/>
      <c r="F1202" s="557"/>
      <c r="G1202" s="557"/>
      <c r="H1202" s="558"/>
    </row>
    <row r="1203" spans="1:8" ht="15.75" x14ac:dyDescent="0.25">
      <c r="A1203" s="554" t="str">
        <f t="shared" si="18"/>
        <v>14B0h</v>
      </c>
      <c r="B1203" s="555">
        <v>1201</v>
      </c>
      <c r="C1203" s="806"/>
      <c r="D1203" s="559"/>
      <c r="E1203" s="557"/>
      <c r="F1203" s="557"/>
      <c r="G1203" s="557"/>
      <c r="H1203" s="558"/>
    </row>
    <row r="1204" spans="1:8" ht="15.75" x14ac:dyDescent="0.25">
      <c r="A1204" s="554" t="str">
        <f t="shared" si="18"/>
        <v>14B1h</v>
      </c>
      <c r="B1204" s="555">
        <v>1202</v>
      </c>
      <c r="C1204" s="806"/>
      <c r="D1204" s="559"/>
      <c r="E1204" s="557"/>
      <c r="F1204" s="557"/>
      <c r="G1204" s="557"/>
      <c r="H1204" s="558"/>
    </row>
    <row r="1205" spans="1:8" ht="15.75" x14ac:dyDescent="0.25">
      <c r="A1205" s="554" t="str">
        <f t="shared" si="18"/>
        <v>14B2h</v>
      </c>
      <c r="B1205" s="555">
        <v>1203</v>
      </c>
      <c r="C1205" s="806"/>
      <c r="D1205" s="559"/>
      <c r="E1205" s="557"/>
      <c r="F1205" s="557"/>
      <c r="G1205" s="557"/>
      <c r="H1205" s="558"/>
    </row>
    <row r="1206" spans="1:8" ht="15.75" x14ac:dyDescent="0.25">
      <c r="A1206" s="554" t="str">
        <f t="shared" si="18"/>
        <v>14B3h</v>
      </c>
      <c r="B1206" s="555">
        <v>1204</v>
      </c>
      <c r="C1206" s="827"/>
      <c r="D1206" s="559"/>
      <c r="E1206" s="557"/>
      <c r="F1206" s="557"/>
      <c r="G1206" s="557"/>
      <c r="H1206" s="558"/>
    </row>
    <row r="1207" spans="1:8" ht="15.75" x14ac:dyDescent="0.25">
      <c r="A1207" s="554" t="str">
        <f t="shared" si="18"/>
        <v>14B4h</v>
      </c>
      <c r="B1207" s="555">
        <v>1205</v>
      </c>
      <c r="C1207" s="827"/>
      <c r="D1207" s="559"/>
      <c r="E1207" s="557"/>
      <c r="F1207" s="557"/>
      <c r="G1207" s="557"/>
      <c r="H1207" s="558"/>
    </row>
    <row r="1208" spans="1:8" ht="15.75" x14ac:dyDescent="0.25">
      <c r="A1208" s="554" t="str">
        <f t="shared" si="18"/>
        <v>14B5h</v>
      </c>
      <c r="B1208" s="555">
        <v>1206</v>
      </c>
      <c r="C1208" s="806"/>
      <c r="D1208" s="559"/>
      <c r="E1208" s="557"/>
      <c r="F1208" s="557"/>
      <c r="G1208" s="202"/>
      <c r="H1208" s="558"/>
    </row>
    <row r="1209" spans="1:8" ht="15.75" x14ac:dyDescent="0.25">
      <c r="A1209" s="554" t="str">
        <f t="shared" si="18"/>
        <v>14B6h</v>
      </c>
      <c r="B1209" s="555">
        <v>1207</v>
      </c>
      <c r="C1209" s="806"/>
      <c r="D1209" s="559"/>
      <c r="E1209" s="557"/>
      <c r="F1209" s="557"/>
      <c r="G1209" s="202"/>
      <c r="H1209" s="558"/>
    </row>
    <row r="1210" spans="1:8" ht="15.75" x14ac:dyDescent="0.25">
      <c r="A1210" s="554" t="str">
        <f t="shared" si="18"/>
        <v>14B7h</v>
      </c>
      <c r="B1210" s="555">
        <v>1208</v>
      </c>
      <c r="C1210" s="806"/>
      <c r="D1210" s="559"/>
      <c r="E1210" s="557"/>
      <c r="F1210" s="557"/>
      <c r="G1210" s="557"/>
      <c r="H1210" s="558"/>
    </row>
    <row r="1211" spans="1:8" ht="15.75" x14ac:dyDescent="0.25">
      <c r="A1211" s="554" t="str">
        <f t="shared" si="18"/>
        <v>14B8h</v>
      </c>
      <c r="B1211" s="555">
        <v>1209</v>
      </c>
      <c r="C1211" s="806"/>
      <c r="D1211" s="559"/>
      <c r="E1211" s="557"/>
      <c r="F1211" s="557"/>
      <c r="G1211" s="557"/>
      <c r="H1211" s="558"/>
    </row>
    <row r="1212" spans="1:8" ht="15.75" x14ac:dyDescent="0.25">
      <c r="A1212" s="554" t="str">
        <f t="shared" si="18"/>
        <v>14B9h</v>
      </c>
      <c r="B1212" s="555">
        <v>1210</v>
      </c>
      <c r="C1212" s="806"/>
      <c r="D1212" s="559"/>
      <c r="E1212" s="557"/>
      <c r="F1212" s="557"/>
      <c r="G1212" s="557"/>
      <c r="H1212" s="558"/>
    </row>
    <row r="1213" spans="1:8" ht="15.75" x14ac:dyDescent="0.25">
      <c r="A1213" s="554" t="str">
        <f t="shared" si="18"/>
        <v>14BAh</v>
      </c>
      <c r="B1213" s="555">
        <v>1211</v>
      </c>
      <c r="C1213" s="827"/>
      <c r="D1213" s="559"/>
      <c r="E1213" s="557"/>
      <c r="F1213" s="557"/>
      <c r="G1213" s="557"/>
      <c r="H1213" s="558"/>
    </row>
    <row r="1214" spans="1:8" ht="15.75" x14ac:dyDescent="0.25">
      <c r="A1214" s="554" t="str">
        <f t="shared" si="18"/>
        <v>14BBh</v>
      </c>
      <c r="B1214" s="555">
        <v>1212</v>
      </c>
      <c r="C1214" s="827"/>
      <c r="D1214" s="559"/>
      <c r="E1214" s="557"/>
      <c r="F1214" s="557"/>
      <c r="G1214" s="557"/>
      <c r="H1214" s="558"/>
    </row>
    <row r="1215" spans="1:8" ht="15.75" x14ac:dyDescent="0.25">
      <c r="A1215" s="554" t="str">
        <f t="shared" si="18"/>
        <v>14BCh</v>
      </c>
      <c r="B1215" s="555">
        <v>1213</v>
      </c>
      <c r="C1215" s="827"/>
      <c r="D1215" s="559"/>
      <c r="E1215" s="557"/>
      <c r="F1215" s="557"/>
      <c r="G1215" s="557"/>
      <c r="H1215" s="558"/>
    </row>
    <row r="1216" spans="1:8" ht="15.75" x14ac:dyDescent="0.25">
      <c r="A1216" s="554" t="str">
        <f t="shared" si="18"/>
        <v>14BDh</v>
      </c>
      <c r="B1216" s="555">
        <v>1214</v>
      </c>
      <c r="C1216" s="806"/>
      <c r="D1216" s="559"/>
      <c r="E1216" s="557"/>
      <c r="F1216" s="557"/>
      <c r="G1216" s="557"/>
      <c r="H1216" s="558"/>
    </row>
    <row r="1217" spans="1:8" ht="15.75" x14ac:dyDescent="0.25">
      <c r="A1217" s="554" t="str">
        <f t="shared" si="18"/>
        <v>14BEh</v>
      </c>
      <c r="B1217" s="555">
        <v>1215</v>
      </c>
      <c r="C1217" s="806"/>
      <c r="D1217" s="559"/>
      <c r="E1217" s="557"/>
      <c r="F1217" s="557"/>
      <c r="G1217" s="557"/>
      <c r="H1217" s="558"/>
    </row>
    <row r="1218" spans="1:8" ht="15.75" x14ac:dyDescent="0.25">
      <c r="A1218" s="554" t="str">
        <f t="shared" si="18"/>
        <v>14BFh</v>
      </c>
      <c r="B1218" s="555">
        <v>1216</v>
      </c>
      <c r="C1218" s="806"/>
      <c r="D1218" s="559"/>
      <c r="E1218" s="557"/>
      <c r="F1218" s="557"/>
      <c r="G1218" s="557"/>
      <c r="H1218" s="557"/>
    </row>
    <row r="1219" spans="1:8" ht="15.75" x14ac:dyDescent="0.25">
      <c r="A1219" s="554" t="str">
        <f t="shared" si="18"/>
        <v>14C0h</v>
      </c>
      <c r="B1219" s="555">
        <v>1217</v>
      </c>
      <c r="C1219" s="806"/>
      <c r="D1219" s="559"/>
      <c r="E1219" s="557"/>
      <c r="F1219" s="557"/>
      <c r="G1219" s="557"/>
      <c r="H1219" s="557"/>
    </row>
    <row r="1220" spans="1:8" ht="15.75" x14ac:dyDescent="0.25">
      <c r="A1220" s="554" t="str">
        <f t="shared" ref="A1220:A1283" si="19">(DEC2HEX(B1220 + 4095)) &amp; "h"</f>
        <v>14C1h</v>
      </c>
      <c r="B1220" s="555">
        <v>1218</v>
      </c>
      <c r="C1220" s="806"/>
      <c r="D1220" s="559"/>
      <c r="E1220" s="557"/>
      <c r="F1220" s="557"/>
      <c r="G1220" s="557"/>
      <c r="H1220" s="558"/>
    </row>
    <row r="1221" spans="1:8" ht="15.75" x14ac:dyDescent="0.25">
      <c r="A1221" s="554" t="str">
        <f t="shared" si="19"/>
        <v>14C2h</v>
      </c>
      <c r="B1221" s="555">
        <v>1219</v>
      </c>
      <c r="C1221" s="806"/>
      <c r="D1221" s="559"/>
      <c r="E1221" s="557"/>
      <c r="F1221" s="557"/>
      <c r="G1221" s="557"/>
      <c r="H1221" s="558"/>
    </row>
    <row r="1222" spans="1:8" ht="15.75" x14ac:dyDescent="0.25">
      <c r="A1222" s="554" t="str">
        <f t="shared" si="19"/>
        <v>14C3h</v>
      </c>
      <c r="B1222" s="555">
        <v>1220</v>
      </c>
      <c r="C1222" s="806"/>
      <c r="D1222" s="559"/>
      <c r="E1222" s="557"/>
      <c r="F1222" s="557"/>
      <c r="G1222" s="557"/>
      <c r="H1222" s="558"/>
    </row>
    <row r="1223" spans="1:8" ht="15.75" x14ac:dyDescent="0.25">
      <c r="A1223" s="554" t="str">
        <f t="shared" si="19"/>
        <v>14C4h</v>
      </c>
      <c r="B1223" s="555">
        <v>1221</v>
      </c>
      <c r="C1223" s="806"/>
      <c r="D1223" s="559"/>
      <c r="E1223" s="557"/>
      <c r="F1223" s="557"/>
      <c r="G1223" s="557"/>
      <c r="H1223" s="558"/>
    </row>
    <row r="1224" spans="1:8" ht="15.75" x14ac:dyDescent="0.25">
      <c r="A1224" s="554" t="str">
        <f t="shared" si="19"/>
        <v>14C5h</v>
      </c>
      <c r="B1224" s="555">
        <v>1222</v>
      </c>
      <c r="C1224" s="827"/>
      <c r="D1224" s="559"/>
      <c r="E1224" s="557"/>
      <c r="F1224" s="557"/>
      <c r="G1224" s="557"/>
      <c r="H1224" s="558"/>
    </row>
    <row r="1225" spans="1:8" ht="15.75" x14ac:dyDescent="0.25">
      <c r="A1225" s="554" t="str">
        <f t="shared" si="19"/>
        <v>14C6h</v>
      </c>
      <c r="B1225" s="555">
        <v>1223</v>
      </c>
      <c r="C1225" s="827"/>
      <c r="D1225" s="559"/>
      <c r="E1225" s="557"/>
      <c r="F1225" s="557"/>
      <c r="G1225" s="557"/>
      <c r="H1225" s="558"/>
    </row>
    <row r="1226" spans="1:8" ht="15.75" x14ac:dyDescent="0.25">
      <c r="A1226" s="554" t="str">
        <f t="shared" si="19"/>
        <v>14C7h</v>
      </c>
      <c r="B1226" s="555">
        <v>1224</v>
      </c>
      <c r="C1226" s="806"/>
      <c r="D1226" s="559"/>
      <c r="E1226" s="557"/>
      <c r="F1226" s="557"/>
      <c r="G1226" s="202"/>
      <c r="H1226" s="558"/>
    </row>
    <row r="1227" spans="1:8" ht="15.75" x14ac:dyDescent="0.25">
      <c r="A1227" s="554" t="str">
        <f t="shared" si="19"/>
        <v>14C8h</v>
      </c>
      <c r="B1227" s="555">
        <v>1225</v>
      </c>
      <c r="C1227" s="806"/>
      <c r="D1227" s="559"/>
      <c r="E1227" s="557"/>
      <c r="F1227" s="557"/>
      <c r="G1227" s="202"/>
      <c r="H1227" s="558"/>
    </row>
    <row r="1228" spans="1:8" ht="15.75" x14ac:dyDescent="0.25">
      <c r="A1228" s="554" t="str">
        <f t="shared" si="19"/>
        <v>14C9h</v>
      </c>
      <c r="B1228" s="555">
        <v>1226</v>
      </c>
      <c r="C1228" s="806"/>
      <c r="D1228" s="559"/>
      <c r="E1228" s="557"/>
      <c r="F1228" s="557"/>
      <c r="G1228" s="557"/>
      <c r="H1228" s="558"/>
    </row>
    <row r="1229" spans="1:8" ht="15.75" x14ac:dyDescent="0.25">
      <c r="A1229" s="554" t="str">
        <f t="shared" si="19"/>
        <v>14CAh</v>
      </c>
      <c r="B1229" s="555">
        <v>1227</v>
      </c>
      <c r="C1229" s="806"/>
      <c r="D1229" s="559"/>
      <c r="E1229" s="557"/>
      <c r="F1229" s="557"/>
      <c r="G1229" s="557"/>
      <c r="H1229" s="558"/>
    </row>
    <row r="1230" spans="1:8" ht="15.75" x14ac:dyDescent="0.25">
      <c r="A1230" s="554" t="str">
        <f t="shared" si="19"/>
        <v>14CBh</v>
      </c>
      <c r="B1230" s="555">
        <v>1228</v>
      </c>
      <c r="C1230" s="806"/>
      <c r="D1230" s="559"/>
      <c r="E1230" s="557"/>
      <c r="F1230" s="557"/>
      <c r="G1230" s="557"/>
      <c r="H1230" s="558"/>
    </row>
    <row r="1231" spans="1:8" ht="15.75" x14ac:dyDescent="0.25">
      <c r="A1231" s="554" t="str">
        <f t="shared" si="19"/>
        <v>14CCh</v>
      </c>
      <c r="B1231" s="555">
        <v>1229</v>
      </c>
      <c r="C1231" s="827"/>
      <c r="D1231" s="559"/>
      <c r="E1231" s="557"/>
      <c r="F1231" s="557"/>
      <c r="G1231" s="557"/>
      <c r="H1231" s="558"/>
    </row>
    <row r="1232" spans="1:8" ht="15.75" x14ac:dyDescent="0.25">
      <c r="A1232" s="554" t="str">
        <f t="shared" si="19"/>
        <v>14CDh</v>
      </c>
      <c r="B1232" s="555">
        <v>1230</v>
      </c>
      <c r="C1232" s="827"/>
      <c r="D1232" s="559"/>
      <c r="E1232" s="557"/>
      <c r="F1232" s="557"/>
      <c r="G1232" s="557"/>
      <c r="H1232" s="558"/>
    </row>
    <row r="1233" spans="1:8" ht="15.75" x14ac:dyDescent="0.25">
      <c r="A1233" s="554" t="str">
        <f t="shared" si="19"/>
        <v>14CEh</v>
      </c>
      <c r="B1233" s="555">
        <v>1231</v>
      </c>
      <c r="C1233" s="827"/>
      <c r="D1233" s="559"/>
      <c r="E1233" s="557"/>
      <c r="F1233" s="557"/>
      <c r="G1233" s="557"/>
      <c r="H1233" s="558"/>
    </row>
    <row r="1234" spans="1:8" ht="15.75" x14ac:dyDescent="0.25">
      <c r="A1234" s="554" t="str">
        <f t="shared" si="19"/>
        <v>14CFh</v>
      </c>
      <c r="B1234" s="555">
        <v>1232</v>
      </c>
      <c r="C1234" s="806"/>
      <c r="D1234" s="559"/>
      <c r="E1234" s="557"/>
      <c r="F1234" s="557"/>
      <c r="G1234" s="557"/>
      <c r="H1234" s="558"/>
    </row>
    <row r="1235" spans="1:8" ht="15.75" x14ac:dyDescent="0.25">
      <c r="A1235" s="554" t="str">
        <f t="shared" si="19"/>
        <v>14D0h</v>
      </c>
      <c r="B1235" s="555">
        <v>1233</v>
      </c>
      <c r="C1235" s="806"/>
      <c r="D1235" s="559"/>
      <c r="E1235" s="557"/>
      <c r="F1235" s="557"/>
      <c r="G1235" s="557"/>
      <c r="H1235" s="558"/>
    </row>
    <row r="1236" spans="1:8" ht="15.75" x14ac:dyDescent="0.25">
      <c r="A1236" s="554" t="str">
        <f t="shared" si="19"/>
        <v>14D1h</v>
      </c>
      <c r="B1236" s="555">
        <v>1234</v>
      </c>
      <c r="C1236" s="806"/>
      <c r="D1236" s="559"/>
      <c r="E1236" s="557"/>
      <c r="F1236" s="557"/>
      <c r="G1236" s="557"/>
      <c r="H1236" s="557"/>
    </row>
    <row r="1237" spans="1:8" ht="15.75" x14ac:dyDescent="0.25">
      <c r="A1237" s="554" t="str">
        <f t="shared" si="19"/>
        <v>14D2h</v>
      </c>
      <c r="B1237" s="555">
        <v>1235</v>
      </c>
      <c r="C1237" s="806"/>
      <c r="D1237" s="559"/>
      <c r="E1237" s="557"/>
      <c r="F1237" s="557"/>
      <c r="G1237" s="557"/>
      <c r="H1237" s="557"/>
    </row>
    <row r="1238" spans="1:8" ht="15.75" x14ac:dyDescent="0.25">
      <c r="A1238" s="554" t="str">
        <f t="shared" si="19"/>
        <v>14D3h</v>
      </c>
      <c r="B1238" s="555">
        <v>1236</v>
      </c>
      <c r="C1238" s="806"/>
      <c r="D1238" s="559"/>
      <c r="E1238" s="557"/>
      <c r="F1238" s="557"/>
      <c r="G1238" s="557"/>
      <c r="H1238" s="558"/>
    </row>
    <row r="1239" spans="1:8" ht="15.75" x14ac:dyDescent="0.25">
      <c r="A1239" s="554" t="str">
        <f t="shared" si="19"/>
        <v>14D4h</v>
      </c>
      <c r="B1239" s="555">
        <v>1237</v>
      </c>
      <c r="C1239" s="806"/>
      <c r="D1239" s="559"/>
      <c r="E1239" s="557"/>
      <c r="F1239" s="557"/>
      <c r="G1239" s="557"/>
      <c r="H1239" s="558"/>
    </row>
    <row r="1240" spans="1:8" ht="15.75" x14ac:dyDescent="0.25">
      <c r="A1240" s="554" t="str">
        <f t="shared" si="19"/>
        <v>14D5h</v>
      </c>
      <c r="B1240" s="555">
        <v>1238</v>
      </c>
      <c r="C1240" s="806"/>
      <c r="D1240" s="559"/>
      <c r="E1240" s="557"/>
      <c r="F1240" s="557"/>
      <c r="G1240" s="557"/>
      <c r="H1240" s="558"/>
    </row>
    <row r="1241" spans="1:8" ht="15.75" x14ac:dyDescent="0.25">
      <c r="A1241" s="554" t="str">
        <f t="shared" si="19"/>
        <v>14D6h</v>
      </c>
      <c r="B1241" s="555">
        <v>1239</v>
      </c>
      <c r="C1241" s="806"/>
      <c r="D1241" s="559"/>
      <c r="E1241" s="557"/>
      <c r="F1241" s="557"/>
      <c r="G1241" s="557"/>
      <c r="H1241" s="558"/>
    </row>
    <row r="1242" spans="1:8" ht="15.75" x14ac:dyDescent="0.25">
      <c r="A1242" s="554" t="str">
        <f t="shared" si="19"/>
        <v>14D7h</v>
      </c>
      <c r="B1242" s="555">
        <v>1240</v>
      </c>
      <c r="C1242" s="827"/>
      <c r="D1242" s="559"/>
      <c r="E1242" s="557"/>
      <c r="F1242" s="557"/>
      <c r="G1242" s="557"/>
      <c r="H1242" s="558"/>
    </row>
    <row r="1243" spans="1:8" ht="15.75" x14ac:dyDescent="0.25">
      <c r="A1243" s="554" t="str">
        <f t="shared" si="19"/>
        <v>14D8h</v>
      </c>
      <c r="B1243" s="555">
        <v>1241</v>
      </c>
      <c r="C1243" s="827"/>
      <c r="D1243" s="559"/>
      <c r="E1243" s="557"/>
      <c r="F1243" s="557"/>
      <c r="G1243" s="557"/>
      <c r="H1243" s="558"/>
    </row>
    <row r="1244" spans="1:8" ht="15.75" x14ac:dyDescent="0.25">
      <c r="A1244" s="554" t="str">
        <f t="shared" si="19"/>
        <v>14D9h</v>
      </c>
      <c r="B1244" s="555">
        <v>1242</v>
      </c>
      <c r="C1244" s="806"/>
      <c r="D1244" s="559"/>
      <c r="E1244" s="557"/>
      <c r="F1244" s="557"/>
      <c r="G1244" s="202"/>
      <c r="H1244" s="558"/>
    </row>
    <row r="1245" spans="1:8" ht="15.75" x14ac:dyDescent="0.25">
      <c r="A1245" s="554" t="str">
        <f t="shared" si="19"/>
        <v>14DAh</v>
      </c>
      <c r="B1245" s="555">
        <v>1243</v>
      </c>
      <c r="C1245" s="806"/>
      <c r="D1245" s="559"/>
      <c r="E1245" s="557"/>
      <c r="F1245" s="557"/>
      <c r="G1245" s="202"/>
      <c r="H1245" s="558"/>
    </row>
    <row r="1246" spans="1:8" ht="15.75" x14ac:dyDescent="0.25">
      <c r="A1246" s="554" t="str">
        <f t="shared" si="19"/>
        <v>14DBh</v>
      </c>
      <c r="B1246" s="555">
        <v>1244</v>
      </c>
      <c r="C1246" s="806"/>
      <c r="D1246" s="559"/>
      <c r="E1246" s="557"/>
      <c r="F1246" s="557"/>
      <c r="G1246" s="557"/>
      <c r="H1246" s="558"/>
    </row>
    <row r="1247" spans="1:8" ht="15.75" x14ac:dyDescent="0.25">
      <c r="A1247" s="554" t="str">
        <f t="shared" si="19"/>
        <v>14DCh</v>
      </c>
      <c r="B1247" s="555">
        <v>1245</v>
      </c>
      <c r="C1247" s="806"/>
      <c r="D1247" s="559"/>
      <c r="E1247" s="557"/>
      <c r="F1247" s="557"/>
      <c r="G1247" s="557"/>
      <c r="H1247" s="558"/>
    </row>
    <row r="1248" spans="1:8" ht="15.75" x14ac:dyDescent="0.25">
      <c r="A1248" s="554" t="str">
        <f t="shared" si="19"/>
        <v>14DDh</v>
      </c>
      <c r="B1248" s="555">
        <v>1246</v>
      </c>
      <c r="C1248" s="806"/>
      <c r="D1248" s="559"/>
      <c r="E1248" s="557"/>
      <c r="F1248" s="557"/>
      <c r="G1248" s="557"/>
      <c r="H1248" s="558"/>
    </row>
    <row r="1249" spans="1:8" ht="15.75" x14ac:dyDescent="0.25">
      <c r="A1249" s="554" t="str">
        <f t="shared" si="19"/>
        <v>14DEh</v>
      </c>
      <c r="B1249" s="555">
        <v>1247</v>
      </c>
      <c r="C1249" s="827"/>
      <c r="D1249" s="559"/>
      <c r="E1249" s="557"/>
      <c r="F1249" s="557"/>
      <c r="G1249" s="557"/>
      <c r="H1249" s="558"/>
    </row>
    <row r="1250" spans="1:8" ht="15.75" x14ac:dyDescent="0.25">
      <c r="A1250" s="554" t="str">
        <f t="shared" si="19"/>
        <v>14DFh</v>
      </c>
      <c r="B1250" s="555">
        <v>1248</v>
      </c>
      <c r="C1250" s="827"/>
      <c r="D1250" s="559"/>
      <c r="E1250" s="557"/>
      <c r="F1250" s="557"/>
      <c r="G1250" s="557"/>
      <c r="H1250" s="558"/>
    </row>
    <row r="1251" spans="1:8" ht="15.75" x14ac:dyDescent="0.25">
      <c r="A1251" s="554" t="str">
        <f t="shared" si="19"/>
        <v>14E0h</v>
      </c>
      <c r="B1251" s="555">
        <v>1249</v>
      </c>
      <c r="C1251" s="827"/>
      <c r="D1251" s="559"/>
      <c r="E1251" s="557"/>
      <c r="F1251" s="557"/>
      <c r="G1251" s="557"/>
      <c r="H1251" s="558"/>
    </row>
    <row r="1252" spans="1:8" ht="15.75" x14ac:dyDescent="0.25">
      <c r="A1252" s="554" t="str">
        <f t="shared" si="19"/>
        <v>14E1h</v>
      </c>
      <c r="B1252" s="555">
        <v>1250</v>
      </c>
      <c r="C1252" s="806"/>
      <c r="D1252" s="559"/>
      <c r="E1252" s="557"/>
      <c r="F1252" s="557"/>
      <c r="G1252" s="557"/>
      <c r="H1252" s="558"/>
    </row>
    <row r="1253" spans="1:8" ht="15.75" x14ac:dyDescent="0.25">
      <c r="A1253" s="554" t="str">
        <f t="shared" si="19"/>
        <v>14E2h</v>
      </c>
      <c r="B1253" s="555">
        <v>1251</v>
      </c>
      <c r="C1253" s="806"/>
      <c r="D1253" s="559"/>
      <c r="E1253" s="557"/>
      <c r="F1253" s="557"/>
      <c r="G1253" s="557"/>
      <c r="H1253" s="558"/>
    </row>
    <row r="1254" spans="1:8" ht="15.75" x14ac:dyDescent="0.25">
      <c r="A1254" s="554" t="str">
        <f t="shared" si="19"/>
        <v>14E3h</v>
      </c>
      <c r="B1254" s="555">
        <v>1252</v>
      </c>
      <c r="C1254" s="806"/>
      <c r="D1254" s="559"/>
      <c r="E1254" s="557"/>
      <c r="F1254" s="557"/>
      <c r="G1254" s="557"/>
      <c r="H1254" s="557"/>
    </row>
    <row r="1255" spans="1:8" ht="15.75" x14ac:dyDescent="0.25">
      <c r="A1255" s="554" t="str">
        <f t="shared" si="19"/>
        <v>14E4h</v>
      </c>
      <c r="B1255" s="555">
        <v>1253</v>
      </c>
      <c r="C1255" s="806"/>
      <c r="D1255" s="559"/>
      <c r="E1255" s="557"/>
      <c r="F1255" s="557"/>
      <c r="G1255" s="557"/>
      <c r="H1255" s="557"/>
    </row>
    <row r="1256" spans="1:8" ht="15.75" x14ac:dyDescent="0.25">
      <c r="A1256" s="554" t="str">
        <f t="shared" si="19"/>
        <v>14E5h</v>
      </c>
      <c r="B1256" s="555">
        <v>1254</v>
      </c>
      <c r="C1256" s="806"/>
      <c r="D1256" s="559"/>
      <c r="E1256" s="557"/>
      <c r="F1256" s="557"/>
      <c r="G1256" s="557"/>
      <c r="H1256" s="558"/>
    </row>
    <row r="1257" spans="1:8" ht="15.75" x14ac:dyDescent="0.25">
      <c r="A1257" s="554" t="str">
        <f t="shared" si="19"/>
        <v>14E6h</v>
      </c>
      <c r="B1257" s="555">
        <v>1255</v>
      </c>
      <c r="C1257" s="806"/>
      <c r="D1257" s="559"/>
      <c r="E1257" s="557"/>
      <c r="F1257" s="557"/>
      <c r="G1257" s="557"/>
      <c r="H1257" s="558"/>
    </row>
    <row r="1258" spans="1:8" ht="15.75" x14ac:dyDescent="0.25">
      <c r="A1258" s="554" t="str">
        <f t="shared" si="19"/>
        <v>14E7h</v>
      </c>
      <c r="B1258" s="555">
        <v>1256</v>
      </c>
      <c r="C1258" s="806"/>
      <c r="D1258" s="559"/>
      <c r="E1258" s="557"/>
      <c r="F1258" s="557"/>
      <c r="G1258" s="557"/>
      <c r="H1258" s="558"/>
    </row>
    <row r="1259" spans="1:8" ht="15.75" x14ac:dyDescent="0.25">
      <c r="A1259" s="554" t="str">
        <f t="shared" si="19"/>
        <v>14E8h</v>
      </c>
      <c r="B1259" s="555">
        <v>1257</v>
      </c>
      <c r="C1259" s="806"/>
      <c r="D1259" s="559"/>
      <c r="E1259" s="557"/>
      <c r="F1259" s="557"/>
      <c r="G1259" s="557"/>
      <c r="H1259" s="558"/>
    </row>
    <row r="1260" spans="1:8" ht="15.75" x14ac:dyDescent="0.25">
      <c r="A1260" s="554" t="str">
        <f t="shared" si="19"/>
        <v>14E9h</v>
      </c>
      <c r="B1260" s="555">
        <v>1258</v>
      </c>
      <c r="C1260" s="827"/>
      <c r="D1260" s="559"/>
      <c r="E1260" s="557"/>
      <c r="F1260" s="557"/>
      <c r="G1260" s="557"/>
      <c r="H1260" s="558"/>
    </row>
    <row r="1261" spans="1:8" ht="15.75" x14ac:dyDescent="0.25">
      <c r="A1261" s="554" t="str">
        <f t="shared" si="19"/>
        <v>14EAh</v>
      </c>
      <c r="B1261" s="555">
        <v>1259</v>
      </c>
      <c r="C1261" s="827"/>
      <c r="D1261" s="559"/>
      <c r="E1261" s="557"/>
      <c r="F1261" s="557"/>
      <c r="G1261" s="557"/>
      <c r="H1261" s="558"/>
    </row>
    <row r="1262" spans="1:8" ht="15.75" x14ac:dyDescent="0.25">
      <c r="A1262" s="554" t="str">
        <f t="shared" si="19"/>
        <v>14EBh</v>
      </c>
      <c r="B1262" s="555">
        <v>1260</v>
      </c>
      <c r="C1262" s="806"/>
      <c r="D1262" s="559"/>
      <c r="E1262" s="557"/>
      <c r="F1262" s="557"/>
      <c r="G1262" s="202"/>
      <c r="H1262" s="558"/>
    </row>
    <row r="1263" spans="1:8" ht="15.75" x14ac:dyDescent="0.25">
      <c r="A1263" s="554" t="str">
        <f t="shared" si="19"/>
        <v>14ECh</v>
      </c>
      <c r="B1263" s="555">
        <v>1261</v>
      </c>
      <c r="C1263" s="806"/>
      <c r="D1263" s="559"/>
      <c r="E1263" s="557"/>
      <c r="F1263" s="557"/>
      <c r="G1263" s="202"/>
      <c r="H1263" s="558"/>
    </row>
    <row r="1264" spans="1:8" ht="15.75" x14ac:dyDescent="0.25">
      <c r="A1264" s="554" t="str">
        <f t="shared" si="19"/>
        <v>14EDh</v>
      </c>
      <c r="B1264" s="555">
        <v>1262</v>
      </c>
      <c r="C1264" s="806"/>
      <c r="D1264" s="559"/>
      <c r="E1264" s="557"/>
      <c r="F1264" s="557"/>
      <c r="G1264" s="557"/>
      <c r="H1264" s="558"/>
    </row>
    <row r="1265" spans="1:8" ht="15.75" x14ac:dyDescent="0.25">
      <c r="A1265" s="554" t="str">
        <f t="shared" si="19"/>
        <v>14EEh</v>
      </c>
      <c r="B1265" s="555">
        <v>1263</v>
      </c>
      <c r="C1265" s="806"/>
      <c r="D1265" s="559"/>
      <c r="E1265" s="557"/>
      <c r="F1265" s="557"/>
      <c r="G1265" s="557"/>
      <c r="H1265" s="558"/>
    </row>
    <row r="1266" spans="1:8" ht="15.75" x14ac:dyDescent="0.25">
      <c r="A1266" s="554" t="str">
        <f t="shared" si="19"/>
        <v>14EFh</v>
      </c>
      <c r="B1266" s="555">
        <v>1264</v>
      </c>
      <c r="C1266" s="806"/>
      <c r="D1266" s="559"/>
      <c r="E1266" s="557"/>
      <c r="F1266" s="557"/>
      <c r="G1266" s="557"/>
      <c r="H1266" s="558"/>
    </row>
    <row r="1267" spans="1:8" ht="15.75" x14ac:dyDescent="0.25">
      <c r="A1267" s="554" t="str">
        <f t="shared" si="19"/>
        <v>14F0h</v>
      </c>
      <c r="B1267" s="555">
        <v>1265</v>
      </c>
      <c r="C1267" s="827"/>
      <c r="D1267" s="559"/>
      <c r="E1267" s="557"/>
      <c r="F1267" s="557"/>
      <c r="G1267" s="557"/>
      <c r="H1267" s="558"/>
    </row>
    <row r="1268" spans="1:8" ht="15.75" x14ac:dyDescent="0.25">
      <c r="A1268" s="554" t="str">
        <f t="shared" si="19"/>
        <v>14F1h</v>
      </c>
      <c r="B1268" s="555">
        <v>1266</v>
      </c>
      <c r="C1268" s="827"/>
      <c r="D1268" s="559"/>
      <c r="E1268" s="557"/>
      <c r="F1268" s="557"/>
      <c r="G1268" s="557"/>
      <c r="H1268" s="558"/>
    </row>
    <row r="1269" spans="1:8" ht="15.75" x14ac:dyDescent="0.25">
      <c r="A1269" s="554" t="str">
        <f t="shared" si="19"/>
        <v>14F2h</v>
      </c>
      <c r="B1269" s="555">
        <v>1267</v>
      </c>
      <c r="C1269" s="827"/>
      <c r="D1269" s="559"/>
      <c r="E1269" s="557"/>
      <c r="F1269" s="557"/>
      <c r="G1269" s="557"/>
      <c r="H1269" s="558"/>
    </row>
    <row r="1270" spans="1:8" ht="15.75" x14ac:dyDescent="0.25">
      <c r="A1270" s="554" t="str">
        <f t="shared" si="19"/>
        <v>14F3h</v>
      </c>
      <c r="B1270" s="555">
        <v>1268</v>
      </c>
      <c r="C1270" s="806"/>
      <c r="D1270" s="559"/>
      <c r="E1270" s="557"/>
      <c r="F1270" s="557"/>
      <c r="G1270" s="557"/>
      <c r="H1270" s="558"/>
    </row>
    <row r="1271" spans="1:8" ht="15.75" x14ac:dyDescent="0.25">
      <c r="A1271" s="554" t="str">
        <f t="shared" si="19"/>
        <v>14F4h</v>
      </c>
      <c r="B1271" s="555">
        <v>1269</v>
      </c>
      <c r="C1271" s="806"/>
      <c r="D1271" s="559"/>
      <c r="E1271" s="557"/>
      <c r="F1271" s="557"/>
      <c r="G1271" s="557"/>
      <c r="H1271" s="558"/>
    </row>
    <row r="1272" spans="1:8" ht="15.75" x14ac:dyDescent="0.25">
      <c r="A1272" s="554" t="str">
        <f t="shared" si="19"/>
        <v>14F5h</v>
      </c>
      <c r="B1272" s="555">
        <v>1270</v>
      </c>
      <c r="C1272" s="806"/>
      <c r="D1272" s="559"/>
      <c r="E1272" s="557"/>
      <c r="F1272" s="557"/>
      <c r="G1272" s="557"/>
      <c r="H1272" s="557"/>
    </row>
    <row r="1273" spans="1:8" ht="15.75" x14ac:dyDescent="0.25">
      <c r="A1273" s="554" t="str">
        <f t="shared" si="19"/>
        <v>14F6h</v>
      </c>
      <c r="B1273" s="555">
        <v>1271</v>
      </c>
      <c r="C1273" s="806"/>
      <c r="D1273" s="559"/>
      <c r="E1273" s="557"/>
      <c r="F1273" s="557"/>
      <c r="G1273" s="203"/>
      <c r="H1273" s="557"/>
    </row>
    <row r="1274" spans="1:8" ht="15.75" x14ac:dyDescent="0.25">
      <c r="A1274" s="554" t="str">
        <f t="shared" si="19"/>
        <v>14F7h</v>
      </c>
      <c r="B1274" s="555">
        <v>1272</v>
      </c>
      <c r="C1274" s="806"/>
      <c r="D1274" s="559"/>
      <c r="E1274" s="557"/>
      <c r="F1274" s="557"/>
      <c r="G1274" s="557"/>
      <c r="H1274" s="558"/>
    </row>
    <row r="1275" spans="1:8" ht="15.75" x14ac:dyDescent="0.25">
      <c r="A1275" s="554" t="str">
        <f t="shared" si="19"/>
        <v>14F8h</v>
      </c>
      <c r="B1275" s="555">
        <v>1273</v>
      </c>
      <c r="C1275" s="806"/>
      <c r="D1275" s="559"/>
      <c r="E1275" s="557"/>
      <c r="F1275" s="557"/>
      <c r="G1275" s="557"/>
      <c r="H1275" s="558"/>
    </row>
    <row r="1276" spans="1:8" ht="15.75" x14ac:dyDescent="0.25">
      <c r="A1276" s="554" t="str">
        <f t="shared" si="19"/>
        <v>14F9h</v>
      </c>
      <c r="B1276" s="555">
        <v>1274</v>
      </c>
      <c r="C1276" s="806"/>
      <c r="D1276" s="559"/>
      <c r="E1276" s="557"/>
      <c r="F1276" s="557"/>
      <c r="G1276" s="557"/>
      <c r="H1276" s="558"/>
    </row>
    <row r="1277" spans="1:8" ht="15.75" x14ac:dyDescent="0.25">
      <c r="A1277" s="554" t="str">
        <f t="shared" si="19"/>
        <v>14FAh</v>
      </c>
      <c r="B1277" s="555">
        <v>1275</v>
      </c>
      <c r="C1277" s="806"/>
      <c r="D1277" s="559"/>
      <c r="E1277" s="557"/>
      <c r="F1277" s="557"/>
      <c r="G1277" s="557"/>
      <c r="H1277" s="558"/>
    </row>
    <row r="1278" spans="1:8" ht="15.75" x14ac:dyDescent="0.25">
      <c r="A1278" s="554" t="str">
        <f t="shared" si="19"/>
        <v>14FBh</v>
      </c>
      <c r="B1278" s="555">
        <v>1276</v>
      </c>
      <c r="C1278" s="827"/>
      <c r="D1278" s="559"/>
      <c r="E1278" s="557"/>
      <c r="F1278" s="557"/>
      <c r="G1278" s="557"/>
      <c r="H1278" s="558"/>
    </row>
    <row r="1279" spans="1:8" ht="15.75" x14ac:dyDescent="0.25">
      <c r="A1279" s="554" t="str">
        <f t="shared" si="19"/>
        <v>14FCh</v>
      </c>
      <c r="B1279" s="555">
        <v>1277</v>
      </c>
      <c r="C1279" s="827"/>
      <c r="D1279" s="559"/>
      <c r="E1279" s="557"/>
      <c r="F1279" s="557"/>
      <c r="G1279" s="557"/>
      <c r="H1279" s="558"/>
    </row>
    <row r="1280" spans="1:8" ht="15.75" x14ac:dyDescent="0.25">
      <c r="A1280" s="554" t="str">
        <f t="shared" si="19"/>
        <v>14FDh</v>
      </c>
      <c r="B1280" s="555">
        <v>1278</v>
      </c>
      <c r="C1280" s="806"/>
      <c r="D1280" s="559"/>
      <c r="E1280" s="557"/>
      <c r="F1280" s="557"/>
      <c r="G1280" s="202"/>
      <c r="H1280" s="558"/>
    </row>
    <row r="1281" spans="1:8" ht="15.75" x14ac:dyDescent="0.25">
      <c r="A1281" s="554" t="str">
        <f t="shared" si="19"/>
        <v>14FEh</v>
      </c>
      <c r="B1281" s="555">
        <v>1279</v>
      </c>
      <c r="C1281" s="806"/>
      <c r="D1281" s="559"/>
      <c r="E1281" s="557"/>
      <c r="F1281" s="557"/>
      <c r="G1281" s="202"/>
      <c r="H1281" s="558"/>
    </row>
    <row r="1282" spans="1:8" ht="15.75" x14ac:dyDescent="0.25">
      <c r="A1282" s="554" t="str">
        <f t="shared" si="19"/>
        <v>14FFh</v>
      </c>
      <c r="B1282" s="555">
        <v>1280</v>
      </c>
      <c r="C1282" s="806"/>
      <c r="D1282" s="559"/>
      <c r="E1282" s="557"/>
      <c r="F1282" s="557"/>
      <c r="G1282" s="557"/>
      <c r="H1282" s="558"/>
    </row>
    <row r="1283" spans="1:8" ht="15.75" x14ac:dyDescent="0.25">
      <c r="A1283" s="554" t="str">
        <f t="shared" si="19"/>
        <v>1500h</v>
      </c>
      <c r="B1283" s="555">
        <v>1281</v>
      </c>
      <c r="C1283" s="806"/>
      <c r="D1283" s="559"/>
      <c r="E1283" s="557"/>
      <c r="F1283" s="557"/>
      <c r="G1283" s="557"/>
      <c r="H1283" s="558"/>
    </row>
    <row r="1284" spans="1:8" ht="15.75" x14ac:dyDescent="0.25">
      <c r="A1284" s="554" t="str">
        <f t="shared" ref="A1284:A1347" si="20">(DEC2HEX(B1284 + 4095)) &amp; "h"</f>
        <v>1501h</v>
      </c>
      <c r="B1284" s="555">
        <v>1282</v>
      </c>
      <c r="C1284" s="806"/>
      <c r="D1284" s="559"/>
      <c r="E1284" s="557"/>
      <c r="F1284" s="557"/>
      <c r="G1284" s="557"/>
      <c r="H1284" s="558"/>
    </row>
    <row r="1285" spans="1:8" ht="15.75" x14ac:dyDescent="0.25">
      <c r="A1285" s="554" t="str">
        <f t="shared" si="20"/>
        <v>1502h</v>
      </c>
      <c r="B1285" s="555">
        <v>1283</v>
      </c>
      <c r="C1285" s="827"/>
      <c r="D1285" s="559"/>
      <c r="E1285" s="557"/>
      <c r="F1285" s="557"/>
      <c r="G1285" s="557"/>
      <c r="H1285" s="558"/>
    </row>
    <row r="1286" spans="1:8" ht="15.75" x14ac:dyDescent="0.25">
      <c r="A1286" s="554" t="str">
        <f t="shared" si="20"/>
        <v>1503h</v>
      </c>
      <c r="B1286" s="555">
        <v>1284</v>
      </c>
      <c r="C1286" s="827"/>
      <c r="D1286" s="559"/>
      <c r="E1286" s="557"/>
      <c r="F1286" s="557"/>
      <c r="G1286" s="557"/>
      <c r="H1286" s="558"/>
    </row>
    <row r="1287" spans="1:8" ht="15.75" x14ac:dyDescent="0.25">
      <c r="A1287" s="554" t="str">
        <f t="shared" si="20"/>
        <v>1504h</v>
      </c>
      <c r="B1287" s="555">
        <v>1285</v>
      </c>
      <c r="C1287" s="827"/>
      <c r="D1287" s="559"/>
      <c r="E1287" s="557"/>
      <c r="F1287" s="557"/>
      <c r="G1287" s="557"/>
      <c r="H1287" s="558"/>
    </row>
    <row r="1288" spans="1:8" ht="15.75" x14ac:dyDescent="0.25">
      <c r="A1288" s="554" t="str">
        <f t="shared" si="20"/>
        <v>1505h</v>
      </c>
      <c r="B1288" s="555">
        <v>1286</v>
      </c>
      <c r="C1288" s="806"/>
      <c r="D1288" s="559"/>
      <c r="E1288" s="557"/>
      <c r="F1288" s="557"/>
      <c r="G1288" s="557"/>
      <c r="H1288" s="558"/>
    </row>
    <row r="1289" spans="1:8" ht="15.75" x14ac:dyDescent="0.25">
      <c r="A1289" s="554" t="str">
        <f t="shared" si="20"/>
        <v>1506h</v>
      </c>
      <c r="B1289" s="555">
        <v>1287</v>
      </c>
      <c r="C1289" s="806"/>
      <c r="D1289" s="559"/>
      <c r="E1289" s="557"/>
      <c r="F1289" s="557"/>
      <c r="G1289" s="557"/>
      <c r="H1289" s="558"/>
    </row>
    <row r="1290" spans="1:8" ht="15.75" x14ac:dyDescent="0.25">
      <c r="A1290" s="554" t="str">
        <f t="shared" si="20"/>
        <v>1507h</v>
      </c>
      <c r="B1290" s="555">
        <v>1288</v>
      </c>
      <c r="C1290" s="806"/>
      <c r="D1290" s="559"/>
      <c r="E1290" s="557"/>
      <c r="F1290" s="557"/>
      <c r="G1290" s="203"/>
      <c r="H1290" s="557"/>
    </row>
    <row r="1291" spans="1:8" ht="15.75" x14ac:dyDescent="0.25">
      <c r="A1291" s="554" t="str">
        <f t="shared" si="20"/>
        <v>1508h</v>
      </c>
      <c r="B1291" s="555">
        <v>1289</v>
      </c>
      <c r="C1291" s="806"/>
      <c r="D1291" s="559"/>
      <c r="E1291" s="557"/>
      <c r="F1291" s="557"/>
      <c r="G1291" s="557"/>
      <c r="H1291" s="557"/>
    </row>
    <row r="1292" spans="1:8" ht="15.75" x14ac:dyDescent="0.25">
      <c r="A1292" s="554" t="str">
        <f t="shared" si="20"/>
        <v>1509h</v>
      </c>
      <c r="B1292" s="555">
        <v>1290</v>
      </c>
      <c r="C1292" s="806"/>
      <c r="D1292" s="559"/>
      <c r="E1292" s="557"/>
      <c r="F1292" s="557"/>
      <c r="G1292" s="557"/>
      <c r="H1292" s="558"/>
    </row>
    <row r="1293" spans="1:8" ht="15.75" x14ac:dyDescent="0.25">
      <c r="A1293" s="554" t="str">
        <f t="shared" si="20"/>
        <v>150Ah</v>
      </c>
      <c r="B1293" s="555">
        <v>1291</v>
      </c>
      <c r="C1293" s="806"/>
      <c r="D1293" s="559"/>
      <c r="E1293" s="557"/>
      <c r="F1293" s="557"/>
      <c r="G1293" s="557"/>
      <c r="H1293" s="558"/>
    </row>
    <row r="1294" spans="1:8" ht="15.75" x14ac:dyDescent="0.25">
      <c r="A1294" s="554" t="str">
        <f t="shared" si="20"/>
        <v>150Bh</v>
      </c>
      <c r="B1294" s="555">
        <v>1292</v>
      </c>
      <c r="C1294" s="806"/>
      <c r="D1294" s="559"/>
      <c r="E1294" s="557"/>
      <c r="F1294" s="557"/>
      <c r="G1294" s="557"/>
      <c r="H1294" s="558"/>
    </row>
    <row r="1295" spans="1:8" ht="15.75" x14ac:dyDescent="0.25">
      <c r="A1295" s="554" t="str">
        <f t="shared" si="20"/>
        <v>150Ch</v>
      </c>
      <c r="B1295" s="555">
        <v>1293</v>
      </c>
      <c r="C1295" s="806"/>
      <c r="D1295" s="559"/>
      <c r="E1295" s="557"/>
      <c r="F1295" s="557"/>
      <c r="G1295" s="557"/>
      <c r="H1295" s="558"/>
    </row>
    <row r="1296" spans="1:8" ht="15.75" x14ac:dyDescent="0.25">
      <c r="A1296" s="554" t="str">
        <f t="shared" si="20"/>
        <v>150Dh</v>
      </c>
      <c r="B1296" s="555">
        <v>1294</v>
      </c>
      <c r="C1296" s="827"/>
      <c r="D1296" s="559"/>
      <c r="E1296" s="557"/>
      <c r="F1296" s="557"/>
      <c r="G1296" s="557"/>
      <c r="H1296" s="558"/>
    </row>
    <row r="1297" spans="1:8" ht="15.75" x14ac:dyDescent="0.25">
      <c r="A1297" s="554" t="str">
        <f t="shared" si="20"/>
        <v>150Eh</v>
      </c>
      <c r="B1297" s="555">
        <v>1295</v>
      </c>
      <c r="C1297" s="827"/>
      <c r="D1297" s="559"/>
      <c r="E1297" s="557"/>
      <c r="F1297" s="557"/>
      <c r="G1297" s="557"/>
      <c r="H1297" s="558"/>
    </row>
    <row r="1298" spans="1:8" ht="15.75" x14ac:dyDescent="0.25">
      <c r="A1298" s="554" t="str">
        <f t="shared" si="20"/>
        <v>150Fh</v>
      </c>
      <c r="B1298" s="555">
        <v>1296</v>
      </c>
      <c r="C1298" s="806"/>
      <c r="D1298" s="559"/>
      <c r="E1298" s="557"/>
      <c r="F1298" s="557"/>
      <c r="G1298" s="202"/>
      <c r="H1298" s="558"/>
    </row>
    <row r="1299" spans="1:8" ht="15.75" x14ac:dyDescent="0.25">
      <c r="A1299" s="554" t="str">
        <f t="shared" si="20"/>
        <v>1510h</v>
      </c>
      <c r="B1299" s="555">
        <v>1297</v>
      </c>
      <c r="C1299" s="806"/>
      <c r="D1299" s="559"/>
      <c r="E1299" s="557"/>
      <c r="F1299" s="557"/>
      <c r="G1299" s="202"/>
      <c r="H1299" s="558"/>
    </row>
    <row r="1300" spans="1:8" ht="15.75" x14ac:dyDescent="0.25">
      <c r="A1300" s="554" t="str">
        <f t="shared" si="20"/>
        <v>1511h</v>
      </c>
      <c r="B1300" s="555">
        <v>1298</v>
      </c>
      <c r="C1300" s="806"/>
      <c r="D1300" s="559"/>
      <c r="E1300" s="557"/>
      <c r="F1300" s="557"/>
      <c r="G1300" s="557"/>
      <c r="H1300" s="558"/>
    </row>
    <row r="1301" spans="1:8" ht="15.75" x14ac:dyDescent="0.25">
      <c r="A1301" s="554" t="str">
        <f t="shared" si="20"/>
        <v>1512h</v>
      </c>
      <c r="B1301" s="555">
        <v>1299</v>
      </c>
      <c r="C1301" s="806"/>
      <c r="D1301" s="559"/>
      <c r="E1301" s="557"/>
      <c r="F1301" s="557"/>
      <c r="G1301" s="557"/>
      <c r="H1301" s="558"/>
    </row>
    <row r="1302" spans="1:8" ht="15.75" x14ac:dyDescent="0.25">
      <c r="A1302" s="554" t="str">
        <f t="shared" si="20"/>
        <v>1513h</v>
      </c>
      <c r="B1302" s="555">
        <v>1300</v>
      </c>
      <c r="C1302" s="806"/>
      <c r="D1302" s="559"/>
      <c r="E1302" s="557"/>
      <c r="F1302" s="557"/>
      <c r="G1302" s="557"/>
      <c r="H1302" s="558"/>
    </row>
    <row r="1303" spans="1:8" ht="15.75" x14ac:dyDescent="0.25">
      <c r="A1303" s="554" t="str">
        <f t="shared" si="20"/>
        <v>1514h</v>
      </c>
      <c r="B1303" s="555">
        <v>1301</v>
      </c>
      <c r="C1303" s="827"/>
      <c r="D1303" s="559"/>
      <c r="E1303" s="557"/>
      <c r="F1303" s="557"/>
      <c r="G1303" s="557"/>
      <c r="H1303" s="558"/>
    </row>
    <row r="1304" spans="1:8" ht="15.75" x14ac:dyDescent="0.25">
      <c r="A1304" s="554" t="str">
        <f t="shared" si="20"/>
        <v>1515h</v>
      </c>
      <c r="B1304" s="555">
        <v>1302</v>
      </c>
      <c r="C1304" s="827"/>
      <c r="D1304" s="559"/>
      <c r="E1304" s="557"/>
      <c r="F1304" s="557"/>
      <c r="G1304" s="557"/>
      <c r="H1304" s="558"/>
    </row>
    <row r="1305" spans="1:8" ht="15.75" x14ac:dyDescent="0.25">
      <c r="A1305" s="554" t="str">
        <f t="shared" si="20"/>
        <v>1516h</v>
      </c>
      <c r="B1305" s="555">
        <v>1303</v>
      </c>
      <c r="C1305" s="827"/>
      <c r="D1305" s="559"/>
      <c r="E1305" s="557"/>
      <c r="F1305" s="557"/>
      <c r="G1305" s="557"/>
      <c r="H1305" s="558"/>
    </row>
    <row r="1306" spans="1:8" ht="15.75" x14ac:dyDescent="0.25">
      <c r="A1306" s="554" t="str">
        <f t="shared" si="20"/>
        <v>1517h</v>
      </c>
      <c r="B1306" s="555">
        <v>1304</v>
      </c>
      <c r="C1306" s="806"/>
      <c r="D1306" s="559"/>
      <c r="E1306" s="557"/>
      <c r="F1306" s="557"/>
      <c r="G1306" s="557"/>
      <c r="H1306" s="558"/>
    </row>
    <row r="1307" spans="1:8" ht="15.75" x14ac:dyDescent="0.25">
      <c r="A1307" s="554" t="str">
        <f t="shared" si="20"/>
        <v>1518h</v>
      </c>
      <c r="B1307" s="555">
        <v>1305</v>
      </c>
      <c r="C1307" s="806"/>
      <c r="D1307" s="559"/>
      <c r="E1307" s="557"/>
      <c r="F1307" s="557"/>
      <c r="G1307" s="557"/>
      <c r="H1307" s="558"/>
    </row>
    <row r="1308" spans="1:8" ht="15.75" x14ac:dyDescent="0.25">
      <c r="A1308" s="554" t="str">
        <f t="shared" si="20"/>
        <v>1519h</v>
      </c>
      <c r="B1308" s="555">
        <v>1306</v>
      </c>
      <c r="C1308" s="806"/>
      <c r="D1308" s="559"/>
      <c r="E1308" s="557"/>
      <c r="F1308" s="557"/>
      <c r="G1308" s="557"/>
      <c r="H1308" s="557"/>
    </row>
    <row r="1309" spans="1:8" ht="15.75" x14ac:dyDescent="0.25">
      <c r="A1309" s="554" t="str">
        <f t="shared" si="20"/>
        <v>151Ah</v>
      </c>
      <c r="B1309" s="555">
        <v>1307</v>
      </c>
      <c r="C1309" s="806"/>
      <c r="D1309" s="559"/>
      <c r="E1309" s="557"/>
      <c r="F1309" s="557"/>
      <c r="G1309" s="557"/>
      <c r="H1309" s="557"/>
    </row>
    <row r="1310" spans="1:8" ht="15.75" x14ac:dyDescent="0.25">
      <c r="A1310" s="554" t="str">
        <f t="shared" si="20"/>
        <v>151Bh</v>
      </c>
      <c r="B1310" s="555">
        <v>1308</v>
      </c>
      <c r="C1310" s="806"/>
      <c r="D1310" s="559"/>
      <c r="E1310" s="557"/>
      <c r="F1310" s="557"/>
      <c r="G1310" s="557"/>
      <c r="H1310" s="558"/>
    </row>
    <row r="1311" spans="1:8" ht="15.75" x14ac:dyDescent="0.25">
      <c r="A1311" s="554" t="str">
        <f t="shared" si="20"/>
        <v>151Ch</v>
      </c>
      <c r="B1311" s="555">
        <v>1309</v>
      </c>
      <c r="C1311" s="806"/>
      <c r="D1311" s="559"/>
      <c r="E1311" s="557"/>
      <c r="F1311" s="557"/>
      <c r="G1311" s="557"/>
      <c r="H1311" s="558"/>
    </row>
    <row r="1312" spans="1:8" ht="15.75" x14ac:dyDescent="0.25">
      <c r="A1312" s="554" t="str">
        <f t="shared" si="20"/>
        <v>151Dh</v>
      </c>
      <c r="B1312" s="555">
        <v>1310</v>
      </c>
      <c r="C1312" s="806"/>
      <c r="D1312" s="559"/>
      <c r="E1312" s="557"/>
      <c r="F1312" s="557"/>
      <c r="G1312" s="557"/>
      <c r="H1312" s="558"/>
    </row>
    <row r="1313" spans="1:8" ht="15.75" x14ac:dyDescent="0.25">
      <c r="A1313" s="554" t="str">
        <f t="shared" si="20"/>
        <v>151Eh</v>
      </c>
      <c r="B1313" s="555">
        <v>1311</v>
      </c>
      <c r="C1313" s="806"/>
      <c r="D1313" s="559"/>
      <c r="E1313" s="557"/>
      <c r="F1313" s="557"/>
      <c r="G1313" s="557"/>
      <c r="H1313" s="558"/>
    </row>
    <row r="1314" spans="1:8" ht="15.75" x14ac:dyDescent="0.25">
      <c r="A1314" s="554" t="str">
        <f t="shared" si="20"/>
        <v>151Fh</v>
      </c>
      <c r="B1314" s="555">
        <v>1312</v>
      </c>
      <c r="C1314" s="827"/>
      <c r="D1314" s="559"/>
      <c r="E1314" s="557"/>
      <c r="F1314" s="557"/>
      <c r="G1314" s="557"/>
      <c r="H1314" s="558"/>
    </row>
    <row r="1315" spans="1:8" ht="15.75" x14ac:dyDescent="0.25">
      <c r="A1315" s="554" t="str">
        <f t="shared" si="20"/>
        <v>1520h</v>
      </c>
      <c r="B1315" s="555">
        <v>1313</v>
      </c>
      <c r="C1315" s="827"/>
      <c r="D1315" s="559"/>
      <c r="E1315" s="557"/>
      <c r="F1315" s="557"/>
      <c r="G1315" s="557"/>
      <c r="H1315" s="558"/>
    </row>
    <row r="1316" spans="1:8" ht="15.75" x14ac:dyDescent="0.25">
      <c r="A1316" s="554" t="str">
        <f t="shared" si="20"/>
        <v>1521h</v>
      </c>
      <c r="B1316" s="555">
        <v>1314</v>
      </c>
      <c r="C1316" s="806"/>
      <c r="D1316" s="559"/>
      <c r="E1316" s="557"/>
      <c r="F1316" s="557"/>
      <c r="G1316" s="202"/>
      <c r="H1316" s="558"/>
    </row>
    <row r="1317" spans="1:8" ht="15.75" x14ac:dyDescent="0.25">
      <c r="A1317" s="554" t="str">
        <f t="shared" si="20"/>
        <v>1522h</v>
      </c>
      <c r="B1317" s="555">
        <v>1315</v>
      </c>
      <c r="C1317" s="806"/>
      <c r="D1317" s="559"/>
      <c r="E1317" s="557"/>
      <c r="F1317" s="557"/>
      <c r="G1317" s="202"/>
      <c r="H1317" s="558"/>
    </row>
    <row r="1318" spans="1:8" ht="15.75" x14ac:dyDescent="0.25">
      <c r="A1318" s="554" t="str">
        <f t="shared" si="20"/>
        <v>1523h</v>
      </c>
      <c r="B1318" s="555">
        <v>1316</v>
      </c>
      <c r="C1318" s="806"/>
      <c r="D1318" s="559"/>
      <c r="E1318" s="557"/>
      <c r="F1318" s="557"/>
      <c r="G1318" s="557"/>
      <c r="H1318" s="558"/>
    </row>
    <row r="1319" spans="1:8" ht="15.75" x14ac:dyDescent="0.25">
      <c r="A1319" s="554" t="str">
        <f t="shared" si="20"/>
        <v>1524h</v>
      </c>
      <c r="B1319" s="555">
        <v>1317</v>
      </c>
      <c r="C1319" s="806"/>
      <c r="D1319" s="559"/>
      <c r="E1319" s="557"/>
      <c r="F1319" s="557"/>
      <c r="G1319" s="557"/>
      <c r="H1319" s="558"/>
    </row>
    <row r="1320" spans="1:8" ht="15.75" x14ac:dyDescent="0.25">
      <c r="A1320" s="554" t="str">
        <f t="shared" si="20"/>
        <v>1525h</v>
      </c>
      <c r="B1320" s="555">
        <v>1318</v>
      </c>
      <c r="C1320" s="806"/>
      <c r="D1320" s="559"/>
      <c r="E1320" s="557"/>
      <c r="F1320" s="557"/>
      <c r="G1320" s="557"/>
      <c r="H1320" s="558"/>
    </row>
    <row r="1321" spans="1:8" ht="15.75" x14ac:dyDescent="0.25">
      <c r="A1321" s="554" t="str">
        <f t="shared" si="20"/>
        <v>1526h</v>
      </c>
      <c r="B1321" s="555">
        <v>1319</v>
      </c>
      <c r="C1321" s="827"/>
      <c r="D1321" s="559"/>
      <c r="E1321" s="557"/>
      <c r="F1321" s="557"/>
      <c r="G1321" s="557"/>
      <c r="H1321" s="558"/>
    </row>
    <row r="1322" spans="1:8" ht="15.75" x14ac:dyDescent="0.25">
      <c r="A1322" s="554" t="str">
        <f t="shared" si="20"/>
        <v>1527h</v>
      </c>
      <c r="B1322" s="555">
        <v>1320</v>
      </c>
      <c r="C1322" s="827"/>
      <c r="D1322" s="559"/>
      <c r="E1322" s="557"/>
      <c r="F1322" s="557"/>
      <c r="G1322" s="557"/>
      <c r="H1322" s="558"/>
    </row>
    <row r="1323" spans="1:8" ht="15.75" x14ac:dyDescent="0.25">
      <c r="A1323" s="554" t="str">
        <f t="shared" si="20"/>
        <v>1528h</v>
      </c>
      <c r="B1323" s="555">
        <v>1321</v>
      </c>
      <c r="C1323" s="827"/>
      <c r="D1323" s="559"/>
      <c r="E1323" s="557"/>
      <c r="F1323" s="557"/>
      <c r="G1323" s="557"/>
      <c r="H1323" s="558"/>
    </row>
    <row r="1324" spans="1:8" ht="15.75" x14ac:dyDescent="0.25">
      <c r="A1324" s="554" t="str">
        <f t="shared" si="20"/>
        <v>1529h</v>
      </c>
      <c r="B1324" s="555">
        <v>1322</v>
      </c>
      <c r="C1324" s="806"/>
      <c r="D1324" s="559"/>
      <c r="E1324" s="557"/>
      <c r="F1324" s="557"/>
      <c r="G1324" s="557"/>
      <c r="H1324" s="558"/>
    </row>
    <row r="1325" spans="1:8" ht="15.75" x14ac:dyDescent="0.25">
      <c r="A1325" s="554" t="str">
        <f t="shared" si="20"/>
        <v>152Ah</v>
      </c>
      <c r="B1325" s="555">
        <v>1323</v>
      </c>
      <c r="C1325" s="806"/>
      <c r="D1325" s="559"/>
      <c r="E1325" s="557"/>
      <c r="F1325" s="557"/>
      <c r="G1325" s="557"/>
      <c r="H1325" s="558"/>
    </row>
    <row r="1326" spans="1:8" ht="15.75" x14ac:dyDescent="0.25">
      <c r="A1326" s="554" t="str">
        <f t="shared" si="20"/>
        <v>152Bh</v>
      </c>
      <c r="B1326" s="555">
        <v>1324</v>
      </c>
      <c r="C1326" s="806"/>
      <c r="D1326" s="559"/>
      <c r="E1326" s="557"/>
      <c r="F1326" s="557"/>
      <c r="G1326" s="557"/>
      <c r="H1326" s="557"/>
    </row>
    <row r="1327" spans="1:8" ht="15.75" x14ac:dyDescent="0.25">
      <c r="A1327" s="554" t="str">
        <f t="shared" si="20"/>
        <v>152Ch</v>
      </c>
      <c r="B1327" s="555">
        <v>1325</v>
      </c>
      <c r="C1327" s="806"/>
      <c r="D1327" s="559"/>
      <c r="E1327" s="557"/>
      <c r="F1327" s="557"/>
      <c r="G1327" s="557"/>
      <c r="H1327" s="557"/>
    </row>
    <row r="1328" spans="1:8" ht="15.75" x14ac:dyDescent="0.25">
      <c r="A1328" s="554" t="str">
        <f t="shared" si="20"/>
        <v>152Dh</v>
      </c>
      <c r="B1328" s="555">
        <v>1326</v>
      </c>
      <c r="C1328" s="806"/>
      <c r="D1328" s="559"/>
      <c r="E1328" s="557"/>
      <c r="F1328" s="557"/>
      <c r="G1328" s="557"/>
      <c r="H1328" s="558"/>
    </row>
    <row r="1329" spans="1:8" ht="15.75" x14ac:dyDescent="0.25">
      <c r="A1329" s="554" t="str">
        <f t="shared" si="20"/>
        <v>152Eh</v>
      </c>
      <c r="B1329" s="555">
        <v>1327</v>
      </c>
      <c r="C1329" s="806"/>
      <c r="D1329" s="559"/>
      <c r="E1329" s="557"/>
      <c r="F1329" s="557"/>
      <c r="G1329" s="557"/>
      <c r="H1329" s="558"/>
    </row>
    <row r="1330" spans="1:8" ht="15.75" x14ac:dyDescent="0.25">
      <c r="A1330" s="554" t="str">
        <f t="shared" si="20"/>
        <v>152Fh</v>
      </c>
      <c r="B1330" s="555">
        <v>1328</v>
      </c>
      <c r="C1330" s="806"/>
      <c r="D1330" s="559"/>
      <c r="E1330" s="557"/>
      <c r="F1330" s="557"/>
      <c r="G1330" s="557"/>
      <c r="H1330" s="558"/>
    </row>
    <row r="1331" spans="1:8" ht="15.75" x14ac:dyDescent="0.25">
      <c r="A1331" s="554" t="str">
        <f t="shared" si="20"/>
        <v>1530h</v>
      </c>
      <c r="B1331" s="555">
        <v>1329</v>
      </c>
      <c r="C1331" s="806"/>
      <c r="D1331" s="559"/>
      <c r="E1331" s="557"/>
      <c r="F1331" s="557"/>
      <c r="G1331" s="557"/>
      <c r="H1331" s="558"/>
    </row>
    <row r="1332" spans="1:8" ht="15.75" x14ac:dyDescent="0.25">
      <c r="A1332" s="554" t="str">
        <f t="shared" si="20"/>
        <v>1531h</v>
      </c>
      <c r="B1332" s="555">
        <v>1330</v>
      </c>
      <c r="C1332" s="827"/>
      <c r="D1332" s="559"/>
      <c r="E1332" s="557"/>
      <c r="F1332" s="557"/>
      <c r="G1332" s="557"/>
      <c r="H1332" s="558"/>
    </row>
    <row r="1333" spans="1:8" ht="15.75" x14ac:dyDescent="0.25">
      <c r="A1333" s="554" t="str">
        <f t="shared" si="20"/>
        <v>1532h</v>
      </c>
      <c r="B1333" s="555">
        <v>1331</v>
      </c>
      <c r="C1333" s="827"/>
      <c r="D1333" s="559"/>
      <c r="E1333" s="557"/>
      <c r="F1333" s="557"/>
      <c r="G1333" s="557"/>
      <c r="H1333" s="558"/>
    </row>
    <row r="1334" spans="1:8" ht="15.75" x14ac:dyDescent="0.25">
      <c r="A1334" s="554" t="str">
        <f t="shared" si="20"/>
        <v>1533h</v>
      </c>
      <c r="B1334" s="555">
        <v>1332</v>
      </c>
      <c r="C1334" s="806"/>
      <c r="D1334" s="559"/>
      <c r="E1334" s="557"/>
      <c r="F1334" s="557"/>
      <c r="G1334" s="202"/>
      <c r="H1334" s="558"/>
    </row>
    <row r="1335" spans="1:8" ht="15.75" x14ac:dyDescent="0.25">
      <c r="A1335" s="554" t="str">
        <f t="shared" si="20"/>
        <v>1534h</v>
      </c>
      <c r="B1335" s="555">
        <v>1333</v>
      </c>
      <c r="C1335" s="806"/>
      <c r="D1335" s="559"/>
      <c r="E1335" s="557"/>
      <c r="F1335" s="557"/>
      <c r="G1335" s="202"/>
      <c r="H1335" s="558"/>
    </row>
    <row r="1336" spans="1:8" ht="15.75" x14ac:dyDescent="0.25">
      <c r="A1336" s="554" t="str">
        <f t="shared" si="20"/>
        <v>1535h</v>
      </c>
      <c r="B1336" s="555">
        <v>1334</v>
      </c>
      <c r="C1336" s="806"/>
      <c r="D1336" s="559"/>
      <c r="E1336" s="557"/>
      <c r="F1336" s="557"/>
      <c r="G1336" s="557"/>
      <c r="H1336" s="558"/>
    </row>
    <row r="1337" spans="1:8" ht="15.75" x14ac:dyDescent="0.25">
      <c r="A1337" s="554" t="str">
        <f t="shared" si="20"/>
        <v>1536h</v>
      </c>
      <c r="B1337" s="555">
        <v>1335</v>
      </c>
      <c r="C1337" s="806"/>
      <c r="D1337" s="559"/>
      <c r="E1337" s="557"/>
      <c r="F1337" s="557"/>
      <c r="G1337" s="557"/>
      <c r="H1337" s="558"/>
    </row>
    <row r="1338" spans="1:8" ht="15.75" x14ac:dyDescent="0.25">
      <c r="A1338" s="554" t="str">
        <f t="shared" si="20"/>
        <v>1537h</v>
      </c>
      <c r="B1338" s="555">
        <v>1336</v>
      </c>
      <c r="C1338" s="806"/>
      <c r="D1338" s="559"/>
      <c r="E1338" s="557"/>
      <c r="F1338" s="557"/>
      <c r="G1338" s="557"/>
      <c r="H1338" s="558"/>
    </row>
    <row r="1339" spans="1:8" ht="15.75" x14ac:dyDescent="0.25">
      <c r="A1339" s="554" t="str">
        <f t="shared" si="20"/>
        <v>1538h</v>
      </c>
      <c r="B1339" s="555">
        <v>1337</v>
      </c>
      <c r="C1339" s="827"/>
      <c r="D1339" s="559"/>
      <c r="E1339" s="557"/>
      <c r="F1339" s="557"/>
      <c r="G1339" s="557"/>
      <c r="H1339" s="558"/>
    </row>
    <row r="1340" spans="1:8" ht="15.75" x14ac:dyDescent="0.25">
      <c r="A1340" s="554" t="str">
        <f t="shared" si="20"/>
        <v>1539h</v>
      </c>
      <c r="B1340" s="555">
        <v>1338</v>
      </c>
      <c r="C1340" s="827"/>
      <c r="D1340" s="559"/>
      <c r="E1340" s="557"/>
      <c r="F1340" s="557"/>
      <c r="G1340" s="557"/>
      <c r="H1340" s="558"/>
    </row>
    <row r="1341" spans="1:8" ht="15.75" x14ac:dyDescent="0.25">
      <c r="A1341" s="554" t="str">
        <f t="shared" si="20"/>
        <v>153Ah</v>
      </c>
      <c r="B1341" s="555">
        <v>1339</v>
      </c>
      <c r="C1341" s="827"/>
      <c r="D1341" s="559"/>
      <c r="E1341" s="557"/>
      <c r="F1341" s="557"/>
      <c r="G1341" s="557"/>
      <c r="H1341" s="558"/>
    </row>
    <row r="1342" spans="1:8" ht="15.75" x14ac:dyDescent="0.25">
      <c r="A1342" s="554" t="str">
        <f t="shared" si="20"/>
        <v>153Bh</v>
      </c>
      <c r="B1342" s="555">
        <v>1340</v>
      </c>
      <c r="C1342" s="806"/>
      <c r="D1342" s="559"/>
      <c r="E1342" s="557"/>
      <c r="F1342" s="557"/>
      <c r="G1342" s="557"/>
      <c r="H1342" s="558"/>
    </row>
    <row r="1343" spans="1:8" ht="15.75" x14ac:dyDescent="0.25">
      <c r="A1343" s="554" t="str">
        <f t="shared" si="20"/>
        <v>153Ch</v>
      </c>
      <c r="B1343" s="555">
        <v>1341</v>
      </c>
      <c r="C1343" s="806"/>
      <c r="D1343" s="559"/>
      <c r="E1343" s="557"/>
      <c r="F1343" s="557"/>
      <c r="G1343" s="557"/>
      <c r="H1343" s="558"/>
    </row>
    <row r="1344" spans="1:8" ht="15.75" x14ac:dyDescent="0.25">
      <c r="A1344" s="554" t="str">
        <f t="shared" si="20"/>
        <v>153Dh</v>
      </c>
      <c r="B1344" s="555">
        <v>1342</v>
      </c>
      <c r="C1344" s="806"/>
      <c r="D1344" s="559"/>
      <c r="E1344" s="557"/>
      <c r="F1344" s="557"/>
      <c r="G1344" s="557"/>
      <c r="H1344" s="557"/>
    </row>
    <row r="1345" spans="1:8" ht="15.75" x14ac:dyDescent="0.25">
      <c r="A1345" s="554" t="str">
        <f t="shared" si="20"/>
        <v>153Eh</v>
      </c>
      <c r="B1345" s="555">
        <v>1343</v>
      </c>
      <c r="C1345" s="806"/>
      <c r="D1345" s="559"/>
      <c r="E1345" s="557"/>
      <c r="F1345" s="557"/>
      <c r="G1345" s="557"/>
      <c r="H1345" s="557"/>
    </row>
    <row r="1346" spans="1:8" ht="15.75" x14ac:dyDescent="0.25">
      <c r="A1346" s="554" t="str">
        <f t="shared" si="20"/>
        <v>153Fh</v>
      </c>
      <c r="B1346" s="555">
        <v>1344</v>
      </c>
      <c r="C1346" s="806"/>
      <c r="D1346" s="559"/>
      <c r="E1346" s="557"/>
      <c r="F1346" s="557"/>
      <c r="G1346" s="557"/>
      <c r="H1346" s="558"/>
    </row>
    <row r="1347" spans="1:8" ht="15.75" x14ac:dyDescent="0.25">
      <c r="A1347" s="554" t="str">
        <f t="shared" si="20"/>
        <v>1540h</v>
      </c>
      <c r="B1347" s="555">
        <v>1345</v>
      </c>
      <c r="C1347" s="806"/>
      <c r="D1347" s="559"/>
      <c r="E1347" s="557"/>
      <c r="F1347" s="557"/>
      <c r="G1347" s="557"/>
      <c r="H1347" s="558"/>
    </row>
    <row r="1348" spans="1:8" ht="15.75" x14ac:dyDescent="0.25">
      <c r="A1348" s="554" t="str">
        <f t="shared" ref="A1348:A1411" si="21">(DEC2HEX(B1348 + 4095)) &amp; "h"</f>
        <v>1541h</v>
      </c>
      <c r="B1348" s="555">
        <v>1346</v>
      </c>
      <c r="C1348" s="806"/>
      <c r="D1348" s="559"/>
      <c r="E1348" s="557"/>
      <c r="F1348" s="557"/>
      <c r="G1348" s="557"/>
      <c r="H1348" s="558"/>
    </row>
    <row r="1349" spans="1:8" ht="15.75" x14ac:dyDescent="0.25">
      <c r="A1349" s="554" t="str">
        <f t="shared" si="21"/>
        <v>1542h</v>
      </c>
      <c r="B1349" s="555">
        <v>1347</v>
      </c>
      <c r="C1349" s="806"/>
      <c r="D1349" s="559"/>
      <c r="E1349" s="557"/>
      <c r="F1349" s="557"/>
      <c r="G1349" s="557"/>
      <c r="H1349" s="558"/>
    </row>
    <row r="1350" spans="1:8" ht="15.75" x14ac:dyDescent="0.25">
      <c r="A1350" s="554" t="str">
        <f t="shared" si="21"/>
        <v>1543h</v>
      </c>
      <c r="B1350" s="555">
        <v>1348</v>
      </c>
      <c r="C1350" s="827"/>
      <c r="D1350" s="559"/>
      <c r="E1350" s="557"/>
      <c r="F1350" s="557"/>
      <c r="G1350" s="557"/>
      <c r="H1350" s="558"/>
    </row>
    <row r="1351" spans="1:8" ht="15.75" x14ac:dyDescent="0.25">
      <c r="A1351" s="554" t="str">
        <f t="shared" si="21"/>
        <v>1544h</v>
      </c>
      <c r="B1351" s="555">
        <v>1349</v>
      </c>
      <c r="C1351" s="827"/>
      <c r="D1351" s="559"/>
      <c r="E1351" s="557"/>
      <c r="F1351" s="557"/>
      <c r="G1351" s="557"/>
      <c r="H1351" s="558"/>
    </row>
    <row r="1352" spans="1:8" ht="15.75" x14ac:dyDescent="0.25">
      <c r="A1352" s="554" t="str">
        <f t="shared" si="21"/>
        <v>1545h</v>
      </c>
      <c r="B1352" s="555">
        <v>1350</v>
      </c>
      <c r="C1352" s="806"/>
      <c r="D1352" s="559"/>
      <c r="E1352" s="557"/>
      <c r="F1352" s="557"/>
      <c r="G1352" s="202"/>
      <c r="H1352" s="558"/>
    </row>
    <row r="1353" spans="1:8" ht="15.75" x14ac:dyDescent="0.25">
      <c r="A1353" s="554" t="str">
        <f t="shared" si="21"/>
        <v>1546h</v>
      </c>
      <c r="B1353" s="555">
        <v>1351</v>
      </c>
      <c r="C1353" s="806"/>
      <c r="D1353" s="559"/>
      <c r="E1353" s="557"/>
      <c r="F1353" s="557"/>
      <c r="G1353" s="202"/>
      <c r="H1353" s="558"/>
    </row>
    <row r="1354" spans="1:8" ht="15.75" x14ac:dyDescent="0.25">
      <c r="A1354" s="554" t="str">
        <f t="shared" si="21"/>
        <v>1547h</v>
      </c>
      <c r="B1354" s="555">
        <v>1352</v>
      </c>
      <c r="C1354" s="806"/>
      <c r="D1354" s="559"/>
      <c r="E1354" s="557"/>
      <c r="F1354" s="557"/>
      <c r="G1354" s="557"/>
      <c r="H1354" s="558"/>
    </row>
    <row r="1355" spans="1:8" ht="15.75" x14ac:dyDescent="0.25">
      <c r="A1355" s="554" t="str">
        <f t="shared" si="21"/>
        <v>1548h</v>
      </c>
      <c r="B1355" s="555">
        <v>1353</v>
      </c>
      <c r="C1355" s="806"/>
      <c r="D1355" s="559"/>
      <c r="E1355" s="557"/>
      <c r="F1355" s="557"/>
      <c r="G1355" s="557"/>
      <c r="H1355" s="558"/>
    </row>
    <row r="1356" spans="1:8" ht="15.75" x14ac:dyDescent="0.25">
      <c r="A1356" s="554" t="str">
        <f t="shared" si="21"/>
        <v>1549h</v>
      </c>
      <c r="B1356" s="555">
        <v>1354</v>
      </c>
      <c r="C1356" s="806"/>
      <c r="D1356" s="559"/>
      <c r="E1356" s="557"/>
      <c r="F1356" s="557"/>
      <c r="G1356" s="557"/>
      <c r="H1356" s="558"/>
    </row>
    <row r="1357" spans="1:8" ht="15.75" x14ac:dyDescent="0.25">
      <c r="A1357" s="554" t="str">
        <f t="shared" si="21"/>
        <v>154Ah</v>
      </c>
      <c r="B1357" s="555">
        <v>1355</v>
      </c>
      <c r="C1357" s="827"/>
      <c r="D1357" s="559"/>
      <c r="E1357" s="557"/>
      <c r="F1357" s="557"/>
      <c r="G1357" s="557"/>
      <c r="H1357" s="558"/>
    </row>
    <row r="1358" spans="1:8" ht="15.75" x14ac:dyDescent="0.25">
      <c r="A1358" s="554" t="str">
        <f t="shared" si="21"/>
        <v>154Bh</v>
      </c>
      <c r="B1358" s="555">
        <v>1356</v>
      </c>
      <c r="C1358" s="827"/>
      <c r="D1358" s="559"/>
      <c r="E1358" s="557"/>
      <c r="F1358" s="557"/>
      <c r="G1358" s="557"/>
      <c r="H1358" s="558"/>
    </row>
    <row r="1359" spans="1:8" ht="15.75" x14ac:dyDescent="0.25">
      <c r="A1359" s="554" t="str">
        <f t="shared" si="21"/>
        <v>154Ch</v>
      </c>
      <c r="B1359" s="555">
        <v>1357</v>
      </c>
      <c r="C1359" s="827"/>
      <c r="D1359" s="559"/>
      <c r="E1359" s="369"/>
      <c r="F1359" s="557"/>
      <c r="G1359" s="557"/>
      <c r="H1359" s="558"/>
    </row>
    <row r="1360" spans="1:8" ht="15.75" x14ac:dyDescent="0.25">
      <c r="A1360" s="554" t="str">
        <f t="shared" si="21"/>
        <v>154Dh</v>
      </c>
      <c r="B1360" s="555">
        <v>1358</v>
      </c>
      <c r="C1360" s="806"/>
      <c r="D1360" s="559"/>
      <c r="E1360" s="369"/>
      <c r="F1360" s="557"/>
      <c r="G1360" s="557"/>
      <c r="H1360" s="558"/>
    </row>
    <row r="1361" spans="1:8" ht="15.75" x14ac:dyDescent="0.25">
      <c r="A1361" s="554" t="str">
        <f t="shared" si="21"/>
        <v>154Eh</v>
      </c>
      <c r="B1361" s="555">
        <v>1359</v>
      </c>
      <c r="C1361" s="806"/>
      <c r="D1361" s="559"/>
      <c r="E1361" s="369"/>
      <c r="F1361" s="557"/>
      <c r="G1361" s="557"/>
      <c r="H1361" s="558"/>
    </row>
    <row r="1362" spans="1:8" ht="15.75" x14ac:dyDescent="0.25">
      <c r="A1362" s="554" t="str">
        <f t="shared" si="21"/>
        <v>154Fh</v>
      </c>
      <c r="B1362" s="555">
        <v>1360</v>
      </c>
      <c r="C1362" s="806"/>
      <c r="D1362" s="559"/>
      <c r="E1362" s="369"/>
      <c r="F1362" s="369"/>
      <c r="G1362" s="369"/>
      <c r="H1362" s="369"/>
    </row>
    <row r="1363" spans="1:8" ht="15.75" x14ac:dyDescent="0.25">
      <c r="A1363" s="554" t="str">
        <f t="shared" si="21"/>
        <v>1550h</v>
      </c>
      <c r="B1363" s="555">
        <v>1361</v>
      </c>
      <c r="C1363" s="806"/>
      <c r="D1363" s="559"/>
      <c r="E1363" s="369"/>
      <c r="F1363" s="369"/>
      <c r="G1363" s="369"/>
      <c r="H1363" s="369"/>
    </row>
    <row r="1364" spans="1:8" ht="15.75" x14ac:dyDescent="0.25">
      <c r="A1364" s="554" t="str">
        <f t="shared" si="21"/>
        <v>1551h</v>
      </c>
      <c r="B1364" s="555">
        <v>1362</v>
      </c>
      <c r="C1364" s="806"/>
      <c r="D1364" s="559"/>
      <c r="E1364" s="369"/>
      <c r="F1364" s="557"/>
      <c r="G1364" s="557"/>
      <c r="H1364" s="558"/>
    </row>
    <row r="1365" spans="1:8" ht="15.75" x14ac:dyDescent="0.25">
      <c r="A1365" s="554" t="str">
        <f t="shared" si="21"/>
        <v>1552h</v>
      </c>
      <c r="B1365" s="555">
        <v>1363</v>
      </c>
      <c r="C1365" s="806"/>
      <c r="D1365" s="559"/>
      <c r="E1365" s="369"/>
      <c r="F1365" s="557"/>
      <c r="G1365" s="557"/>
      <c r="H1365" s="558"/>
    </row>
    <row r="1366" spans="1:8" ht="15.75" x14ac:dyDescent="0.25">
      <c r="A1366" s="554" t="str">
        <f t="shared" si="21"/>
        <v>1553h</v>
      </c>
      <c r="B1366" s="555">
        <v>1364</v>
      </c>
      <c r="C1366" s="806"/>
      <c r="D1366" s="559"/>
      <c r="E1366" s="369"/>
      <c r="F1366" s="557"/>
      <c r="G1366" s="557"/>
      <c r="H1366" s="558"/>
    </row>
    <row r="1367" spans="1:8" ht="15.75" x14ac:dyDescent="0.25">
      <c r="A1367" s="554" t="str">
        <f t="shared" si="21"/>
        <v>1554h</v>
      </c>
      <c r="B1367" s="555">
        <v>1365</v>
      </c>
      <c r="C1367" s="806"/>
      <c r="D1367" s="559"/>
      <c r="E1367" s="369"/>
      <c r="F1367" s="557"/>
      <c r="G1367" s="557"/>
      <c r="H1367" s="558"/>
    </row>
    <row r="1368" spans="1:8" ht="15.75" x14ac:dyDescent="0.25">
      <c r="A1368" s="554" t="str">
        <f t="shared" si="21"/>
        <v>1555h</v>
      </c>
      <c r="B1368" s="555">
        <v>1366</v>
      </c>
      <c r="C1368" s="827"/>
      <c r="D1368" s="559"/>
      <c r="E1368" s="369"/>
      <c r="F1368" s="557"/>
      <c r="G1368" s="557"/>
      <c r="H1368" s="558"/>
    </row>
    <row r="1369" spans="1:8" ht="15.75" x14ac:dyDescent="0.25">
      <c r="A1369" s="554" t="str">
        <f t="shared" si="21"/>
        <v>1556h</v>
      </c>
      <c r="B1369" s="555">
        <v>1367</v>
      </c>
      <c r="C1369" s="827"/>
      <c r="D1369" s="559"/>
      <c r="E1369" s="369"/>
      <c r="F1369" s="557"/>
      <c r="G1369" s="557"/>
      <c r="H1369" s="558"/>
    </row>
    <row r="1370" spans="1:8" ht="15.75" x14ac:dyDescent="0.25">
      <c r="A1370" s="554" t="str">
        <f t="shared" si="21"/>
        <v>1557h</v>
      </c>
      <c r="B1370" s="555">
        <v>1368</v>
      </c>
      <c r="C1370" s="806"/>
      <c r="D1370" s="559"/>
      <c r="E1370" s="369"/>
      <c r="F1370" s="557"/>
      <c r="G1370" s="202"/>
      <c r="H1370" s="558"/>
    </row>
    <row r="1371" spans="1:8" ht="15.75" x14ac:dyDescent="0.25">
      <c r="A1371" s="554" t="str">
        <f t="shared" si="21"/>
        <v>1558h</v>
      </c>
      <c r="B1371" s="555">
        <v>1369</v>
      </c>
      <c r="C1371" s="806"/>
      <c r="D1371" s="559"/>
      <c r="E1371" s="369"/>
      <c r="F1371" s="557"/>
      <c r="G1371" s="202"/>
      <c r="H1371" s="558"/>
    </row>
    <row r="1372" spans="1:8" ht="15.75" x14ac:dyDescent="0.25">
      <c r="A1372" s="554" t="str">
        <f t="shared" si="21"/>
        <v>1559h</v>
      </c>
      <c r="B1372" s="555">
        <v>1370</v>
      </c>
      <c r="C1372" s="806"/>
      <c r="D1372" s="559"/>
      <c r="E1372" s="369"/>
      <c r="F1372" s="557"/>
      <c r="G1372" s="557"/>
      <c r="H1372" s="558"/>
    </row>
    <row r="1373" spans="1:8" ht="15.75" x14ac:dyDescent="0.25">
      <c r="A1373" s="554" t="str">
        <f t="shared" si="21"/>
        <v>155Ah</v>
      </c>
      <c r="B1373" s="555">
        <v>1371</v>
      </c>
      <c r="C1373" s="806"/>
      <c r="D1373" s="559"/>
      <c r="E1373" s="369"/>
      <c r="F1373" s="557"/>
      <c r="G1373" s="557"/>
      <c r="H1373" s="558"/>
    </row>
    <row r="1374" spans="1:8" ht="15.75" x14ac:dyDescent="0.25">
      <c r="A1374" s="554" t="str">
        <f t="shared" si="21"/>
        <v>155Bh</v>
      </c>
      <c r="B1374" s="555">
        <v>1372</v>
      </c>
      <c r="C1374" s="806"/>
      <c r="D1374" s="559"/>
      <c r="E1374" s="369"/>
      <c r="F1374" s="557"/>
      <c r="G1374" s="557"/>
      <c r="H1374" s="558"/>
    </row>
    <row r="1375" spans="1:8" ht="15.75" x14ac:dyDescent="0.25">
      <c r="A1375" s="554" t="str">
        <f t="shared" si="21"/>
        <v>155Ch</v>
      </c>
      <c r="B1375" s="555">
        <v>1373</v>
      </c>
      <c r="C1375" s="827"/>
      <c r="D1375" s="559"/>
      <c r="E1375" s="369"/>
      <c r="F1375" s="557"/>
      <c r="G1375" s="557"/>
      <c r="H1375" s="558"/>
    </row>
    <row r="1376" spans="1:8" ht="15.75" x14ac:dyDescent="0.25">
      <c r="A1376" s="554" t="str">
        <f t="shared" si="21"/>
        <v>155Dh</v>
      </c>
      <c r="B1376" s="555">
        <v>1374</v>
      </c>
      <c r="C1376" s="827"/>
      <c r="D1376" s="559"/>
      <c r="E1376" s="369"/>
      <c r="F1376" s="557"/>
      <c r="G1376" s="557"/>
      <c r="H1376" s="558"/>
    </row>
    <row r="1377" spans="1:8" ht="15.75" x14ac:dyDescent="0.25">
      <c r="A1377" s="554" t="str">
        <f t="shared" si="21"/>
        <v>155Eh</v>
      </c>
      <c r="B1377" s="555">
        <v>1375</v>
      </c>
      <c r="C1377" s="827"/>
      <c r="D1377" s="559"/>
      <c r="E1377" s="369"/>
      <c r="F1377" s="557"/>
      <c r="G1377" s="557"/>
      <c r="H1377" s="558"/>
    </row>
    <row r="1378" spans="1:8" ht="15.75" x14ac:dyDescent="0.25">
      <c r="A1378" s="554" t="str">
        <f t="shared" si="21"/>
        <v>155Fh</v>
      </c>
      <c r="B1378" s="555">
        <v>1376</v>
      </c>
      <c r="C1378" s="806"/>
      <c r="D1378" s="559"/>
      <c r="E1378" s="369"/>
      <c r="F1378" s="557"/>
      <c r="G1378" s="557"/>
      <c r="H1378" s="558"/>
    </row>
    <row r="1379" spans="1:8" ht="15.75" x14ac:dyDescent="0.25">
      <c r="A1379" s="554" t="str">
        <f t="shared" si="21"/>
        <v>1560h</v>
      </c>
      <c r="B1379" s="555">
        <v>1377</v>
      </c>
      <c r="C1379" s="806"/>
      <c r="D1379" s="559"/>
      <c r="E1379" s="369"/>
      <c r="F1379" s="557"/>
      <c r="G1379" s="557"/>
      <c r="H1379" s="558"/>
    </row>
    <row r="1380" spans="1:8" ht="15.75" x14ac:dyDescent="0.25">
      <c r="A1380" s="554" t="str">
        <f t="shared" si="21"/>
        <v>1561h</v>
      </c>
      <c r="B1380" s="555">
        <v>1378</v>
      </c>
      <c r="C1380" s="806"/>
      <c r="D1380" s="559"/>
      <c r="E1380" s="369"/>
      <c r="F1380" s="369"/>
      <c r="G1380" s="369"/>
      <c r="H1380" s="369"/>
    </row>
    <row r="1381" spans="1:8" ht="15.75" x14ac:dyDescent="0.25">
      <c r="A1381" s="554" t="str">
        <f t="shared" si="21"/>
        <v>1562h</v>
      </c>
      <c r="B1381" s="555">
        <v>1379</v>
      </c>
      <c r="C1381" s="806"/>
      <c r="D1381" s="559"/>
      <c r="E1381" s="369"/>
      <c r="F1381" s="369"/>
      <c r="G1381" s="369"/>
      <c r="H1381" s="369"/>
    </row>
    <row r="1382" spans="1:8" ht="15.75" x14ac:dyDescent="0.25">
      <c r="A1382" s="554" t="str">
        <f t="shared" si="21"/>
        <v>1563h</v>
      </c>
      <c r="B1382" s="555">
        <v>1380</v>
      </c>
      <c r="C1382" s="806"/>
      <c r="D1382" s="559"/>
      <c r="E1382" s="369"/>
      <c r="F1382" s="557"/>
      <c r="G1382" s="557"/>
      <c r="H1382" s="558"/>
    </row>
    <row r="1383" spans="1:8" ht="15.75" x14ac:dyDescent="0.25">
      <c r="A1383" s="554" t="str">
        <f t="shared" si="21"/>
        <v>1564h</v>
      </c>
      <c r="B1383" s="555">
        <v>1381</v>
      </c>
      <c r="C1383" s="806"/>
      <c r="D1383" s="559"/>
      <c r="E1383" s="369"/>
      <c r="F1383" s="557"/>
      <c r="G1383" s="557"/>
      <c r="H1383" s="558"/>
    </row>
    <row r="1384" spans="1:8" ht="15.75" x14ac:dyDescent="0.25">
      <c r="A1384" s="554" t="str">
        <f t="shared" si="21"/>
        <v>1565h</v>
      </c>
      <c r="B1384" s="555">
        <v>1382</v>
      </c>
      <c r="C1384" s="806"/>
      <c r="D1384" s="559"/>
      <c r="E1384" s="369"/>
      <c r="F1384" s="557"/>
      <c r="G1384" s="557"/>
      <c r="H1384" s="558"/>
    </row>
    <row r="1385" spans="1:8" ht="15.75" x14ac:dyDescent="0.25">
      <c r="A1385" s="554" t="str">
        <f t="shared" si="21"/>
        <v>1566h</v>
      </c>
      <c r="B1385" s="555">
        <v>1383</v>
      </c>
      <c r="C1385" s="806"/>
      <c r="D1385" s="559"/>
      <c r="E1385" s="369"/>
      <c r="F1385" s="557"/>
      <c r="G1385" s="557"/>
      <c r="H1385" s="558"/>
    </row>
    <row r="1386" spans="1:8" ht="15.75" x14ac:dyDescent="0.25">
      <c r="A1386" s="554" t="str">
        <f t="shared" si="21"/>
        <v>1567h</v>
      </c>
      <c r="B1386" s="555">
        <v>1384</v>
      </c>
      <c r="C1386" s="827"/>
      <c r="D1386" s="559"/>
      <c r="E1386" s="369"/>
      <c r="F1386" s="557"/>
      <c r="G1386" s="557"/>
      <c r="H1386" s="558"/>
    </row>
    <row r="1387" spans="1:8" ht="15.75" x14ac:dyDescent="0.25">
      <c r="A1387" s="554" t="str">
        <f t="shared" si="21"/>
        <v>1568h</v>
      </c>
      <c r="B1387" s="555">
        <v>1385</v>
      </c>
      <c r="C1387" s="827"/>
      <c r="D1387" s="559"/>
      <c r="E1387" s="369"/>
      <c r="F1387" s="557"/>
      <c r="G1387" s="557"/>
      <c r="H1387" s="558"/>
    </row>
    <row r="1388" spans="1:8" ht="15.75" x14ac:dyDescent="0.25">
      <c r="A1388" s="554" t="str">
        <f t="shared" si="21"/>
        <v>1569h</v>
      </c>
      <c r="B1388" s="555">
        <v>1386</v>
      </c>
      <c r="C1388" s="806"/>
      <c r="D1388" s="559"/>
      <c r="E1388" s="369"/>
      <c r="F1388" s="557"/>
      <c r="G1388" s="202"/>
      <c r="H1388" s="558"/>
    </row>
    <row r="1389" spans="1:8" ht="15.75" x14ac:dyDescent="0.25">
      <c r="A1389" s="554" t="str">
        <f t="shared" si="21"/>
        <v>156Ah</v>
      </c>
      <c r="B1389" s="555">
        <v>1387</v>
      </c>
      <c r="C1389" s="806"/>
      <c r="D1389" s="559"/>
      <c r="E1389" s="369"/>
      <c r="F1389" s="557"/>
      <c r="G1389" s="202"/>
      <c r="H1389" s="558"/>
    </row>
    <row r="1390" spans="1:8" ht="15.75" x14ac:dyDescent="0.25">
      <c r="A1390" s="554" t="str">
        <f t="shared" si="21"/>
        <v>156Bh</v>
      </c>
      <c r="B1390" s="555">
        <v>1388</v>
      </c>
      <c r="C1390" s="806"/>
      <c r="D1390" s="559"/>
      <c r="E1390" s="369"/>
      <c r="F1390" s="557"/>
      <c r="G1390" s="557"/>
      <c r="H1390" s="558"/>
    </row>
    <row r="1391" spans="1:8" ht="15.75" x14ac:dyDescent="0.25">
      <c r="A1391" s="554" t="str">
        <f t="shared" si="21"/>
        <v>156Ch</v>
      </c>
      <c r="B1391" s="555">
        <v>1389</v>
      </c>
      <c r="C1391" s="806"/>
      <c r="D1391" s="559"/>
      <c r="E1391" s="369"/>
      <c r="F1391" s="557"/>
      <c r="G1391" s="557"/>
      <c r="H1391" s="558"/>
    </row>
    <row r="1392" spans="1:8" ht="15.75" x14ac:dyDescent="0.25">
      <c r="A1392" s="554" t="str">
        <f t="shared" si="21"/>
        <v>156Dh</v>
      </c>
      <c r="B1392" s="555">
        <v>1390</v>
      </c>
      <c r="C1392" s="806"/>
      <c r="D1392" s="559"/>
      <c r="E1392" s="369"/>
      <c r="F1392" s="557"/>
      <c r="G1392" s="557"/>
      <c r="H1392" s="558"/>
    </row>
    <row r="1393" spans="1:8" ht="15.75" x14ac:dyDescent="0.25">
      <c r="A1393" s="554" t="str">
        <f t="shared" si="21"/>
        <v>156Eh</v>
      </c>
      <c r="B1393" s="555">
        <v>1391</v>
      </c>
      <c r="C1393" s="827"/>
      <c r="D1393" s="559"/>
      <c r="E1393" s="369"/>
      <c r="F1393" s="557"/>
      <c r="G1393" s="557"/>
      <c r="H1393" s="558"/>
    </row>
    <row r="1394" spans="1:8" ht="15.75" x14ac:dyDescent="0.25">
      <c r="A1394" s="554" t="str">
        <f t="shared" si="21"/>
        <v>156Fh</v>
      </c>
      <c r="B1394" s="555">
        <v>1392</v>
      </c>
      <c r="C1394" s="827"/>
      <c r="D1394" s="559"/>
      <c r="E1394" s="369"/>
      <c r="F1394" s="557"/>
      <c r="G1394" s="557"/>
      <c r="H1394" s="558"/>
    </row>
    <row r="1395" spans="1:8" ht="15.75" x14ac:dyDescent="0.25">
      <c r="A1395" s="554" t="str">
        <f t="shared" si="21"/>
        <v>1570h</v>
      </c>
      <c r="B1395" s="555">
        <v>1393</v>
      </c>
      <c r="C1395" s="827"/>
      <c r="D1395" s="559"/>
      <c r="E1395" s="369"/>
      <c r="F1395" s="557"/>
      <c r="G1395" s="557"/>
      <c r="H1395" s="558"/>
    </row>
    <row r="1396" spans="1:8" ht="15.75" x14ac:dyDescent="0.25">
      <c r="A1396" s="554" t="str">
        <f t="shared" si="21"/>
        <v>1571h</v>
      </c>
      <c r="B1396" s="555">
        <v>1394</v>
      </c>
      <c r="C1396" s="806"/>
      <c r="D1396" s="559"/>
      <c r="E1396" s="369"/>
      <c r="F1396" s="557"/>
      <c r="G1396" s="557"/>
      <c r="H1396" s="558"/>
    </row>
    <row r="1397" spans="1:8" ht="15.75" x14ac:dyDescent="0.25">
      <c r="A1397" s="554" t="str">
        <f t="shared" si="21"/>
        <v>1572h</v>
      </c>
      <c r="B1397" s="555">
        <v>1395</v>
      </c>
      <c r="C1397" s="806"/>
      <c r="D1397" s="559"/>
      <c r="E1397" s="369"/>
      <c r="F1397" s="557"/>
      <c r="G1397" s="557"/>
      <c r="H1397" s="558"/>
    </row>
    <row r="1398" spans="1:8" ht="15.75" x14ac:dyDescent="0.25">
      <c r="A1398" s="554" t="str">
        <f t="shared" si="21"/>
        <v>1573h</v>
      </c>
      <c r="B1398" s="555">
        <v>1396</v>
      </c>
      <c r="C1398" s="806"/>
      <c r="D1398" s="559"/>
      <c r="E1398" s="369"/>
      <c r="F1398" s="369"/>
      <c r="G1398" s="369"/>
      <c r="H1398" s="369"/>
    </row>
    <row r="1399" spans="1:8" ht="15.75" x14ac:dyDescent="0.25">
      <c r="A1399" s="554" t="str">
        <f t="shared" si="21"/>
        <v>1574h</v>
      </c>
      <c r="B1399" s="555">
        <v>1397</v>
      </c>
      <c r="C1399" s="806"/>
      <c r="D1399" s="559"/>
      <c r="E1399" s="369"/>
      <c r="F1399" s="369"/>
      <c r="G1399" s="369"/>
      <c r="H1399" s="369"/>
    </row>
    <row r="1400" spans="1:8" ht="15.75" x14ac:dyDescent="0.25">
      <c r="A1400" s="554" t="str">
        <f t="shared" si="21"/>
        <v>1575h</v>
      </c>
      <c r="B1400" s="555">
        <v>1398</v>
      </c>
      <c r="C1400" s="806"/>
      <c r="D1400" s="559"/>
      <c r="E1400" s="369"/>
      <c r="F1400" s="557"/>
      <c r="G1400" s="557"/>
      <c r="H1400" s="558"/>
    </row>
    <row r="1401" spans="1:8" ht="15.75" x14ac:dyDescent="0.25">
      <c r="A1401" s="554" t="str">
        <f t="shared" si="21"/>
        <v>1576h</v>
      </c>
      <c r="B1401" s="555">
        <v>1399</v>
      </c>
      <c r="C1401" s="806"/>
      <c r="D1401" s="559"/>
      <c r="E1401" s="369"/>
      <c r="F1401" s="557"/>
      <c r="G1401" s="557"/>
      <c r="H1401" s="558"/>
    </row>
    <row r="1402" spans="1:8" ht="15.75" x14ac:dyDescent="0.25">
      <c r="A1402" s="554" t="str">
        <f t="shared" si="21"/>
        <v>1577h</v>
      </c>
      <c r="B1402" s="555">
        <v>1400</v>
      </c>
      <c r="C1402" s="806"/>
      <c r="D1402" s="559"/>
      <c r="E1402" s="369"/>
      <c r="F1402" s="557"/>
      <c r="G1402" s="557"/>
      <c r="H1402" s="558"/>
    </row>
    <row r="1403" spans="1:8" ht="15.75" x14ac:dyDescent="0.25">
      <c r="A1403" s="554" t="str">
        <f t="shared" si="21"/>
        <v>1578h</v>
      </c>
      <c r="B1403" s="555">
        <v>1401</v>
      </c>
      <c r="C1403" s="806"/>
      <c r="D1403" s="559"/>
      <c r="E1403" s="369"/>
      <c r="F1403" s="557"/>
      <c r="G1403" s="557"/>
      <c r="H1403" s="558"/>
    </row>
    <row r="1404" spans="1:8" ht="15.75" x14ac:dyDescent="0.25">
      <c r="A1404" s="554" t="str">
        <f t="shared" si="21"/>
        <v>1579h</v>
      </c>
      <c r="B1404" s="555">
        <v>1402</v>
      </c>
      <c r="C1404" s="827"/>
      <c r="D1404" s="559"/>
      <c r="E1404" s="369"/>
      <c r="F1404" s="557"/>
      <c r="G1404" s="557"/>
      <c r="H1404" s="558"/>
    </row>
    <row r="1405" spans="1:8" ht="15.75" x14ac:dyDescent="0.25">
      <c r="A1405" s="554" t="str">
        <f t="shared" si="21"/>
        <v>157Ah</v>
      </c>
      <c r="B1405" s="555">
        <v>1403</v>
      </c>
      <c r="C1405" s="827"/>
      <c r="D1405" s="559"/>
      <c r="E1405" s="369"/>
      <c r="F1405" s="557"/>
      <c r="G1405" s="557"/>
      <c r="H1405" s="558"/>
    </row>
    <row r="1406" spans="1:8" ht="15.75" x14ac:dyDescent="0.25">
      <c r="A1406" s="554" t="str">
        <f t="shared" si="21"/>
        <v>157Bh</v>
      </c>
      <c r="B1406" s="555">
        <v>1404</v>
      </c>
      <c r="C1406" s="806"/>
      <c r="D1406" s="559"/>
      <c r="E1406" s="369"/>
      <c r="F1406" s="557"/>
      <c r="G1406" s="202"/>
      <c r="H1406" s="558"/>
    </row>
    <row r="1407" spans="1:8" ht="15.75" x14ac:dyDescent="0.25">
      <c r="A1407" s="554" t="str">
        <f t="shared" si="21"/>
        <v>157Ch</v>
      </c>
      <c r="B1407" s="555">
        <v>1405</v>
      </c>
      <c r="C1407" s="806"/>
      <c r="D1407" s="559"/>
      <c r="E1407" s="369"/>
      <c r="F1407" s="557"/>
      <c r="G1407" s="202"/>
      <c r="H1407" s="558"/>
    </row>
    <row r="1408" spans="1:8" ht="15.75" x14ac:dyDescent="0.25">
      <c r="A1408" s="554" t="str">
        <f t="shared" si="21"/>
        <v>157Dh</v>
      </c>
      <c r="B1408" s="555">
        <v>1406</v>
      </c>
      <c r="C1408" s="806"/>
      <c r="D1408" s="559"/>
      <c r="E1408" s="369"/>
      <c r="F1408" s="557"/>
      <c r="G1408" s="557"/>
      <c r="H1408" s="558"/>
    </row>
    <row r="1409" spans="1:8" ht="15.75" x14ac:dyDescent="0.25">
      <c r="A1409" s="554" t="str">
        <f t="shared" si="21"/>
        <v>157Eh</v>
      </c>
      <c r="B1409" s="555">
        <v>1407</v>
      </c>
      <c r="C1409" s="806"/>
      <c r="D1409" s="559"/>
      <c r="E1409" s="369"/>
      <c r="F1409" s="557"/>
      <c r="G1409" s="557"/>
      <c r="H1409" s="558"/>
    </row>
    <row r="1410" spans="1:8" ht="15.75" x14ac:dyDescent="0.25">
      <c r="A1410" s="554" t="str">
        <f t="shared" si="21"/>
        <v>157Fh</v>
      </c>
      <c r="B1410" s="555">
        <v>1408</v>
      </c>
      <c r="C1410" s="806"/>
      <c r="D1410" s="559"/>
      <c r="E1410" s="369"/>
      <c r="F1410" s="557"/>
      <c r="G1410" s="557"/>
      <c r="H1410" s="558"/>
    </row>
    <row r="1411" spans="1:8" ht="15.75" x14ac:dyDescent="0.25">
      <c r="A1411" s="554" t="str">
        <f t="shared" si="21"/>
        <v>1580h</v>
      </c>
      <c r="B1411" s="555">
        <v>1409</v>
      </c>
      <c r="C1411" s="827"/>
      <c r="D1411" s="559"/>
      <c r="E1411" s="369"/>
      <c r="F1411" s="557"/>
      <c r="G1411" s="557"/>
      <c r="H1411" s="558"/>
    </row>
    <row r="1412" spans="1:8" ht="15.75" x14ac:dyDescent="0.25">
      <c r="A1412" s="554" t="str">
        <f t="shared" ref="A1412:A1475" si="22">(DEC2HEX(B1412 + 4095)) &amp; "h"</f>
        <v>1581h</v>
      </c>
      <c r="B1412" s="555">
        <v>1410</v>
      </c>
      <c r="C1412" s="827"/>
      <c r="D1412" s="559"/>
      <c r="E1412" s="369"/>
      <c r="F1412" s="557"/>
      <c r="G1412" s="557"/>
      <c r="H1412" s="558"/>
    </row>
    <row r="1413" spans="1:8" ht="15.75" x14ac:dyDescent="0.25">
      <c r="A1413" s="554" t="str">
        <f t="shared" si="22"/>
        <v>1582h</v>
      </c>
      <c r="B1413" s="555">
        <v>1411</v>
      </c>
      <c r="C1413" s="827"/>
      <c r="D1413" s="559"/>
      <c r="E1413" s="369"/>
      <c r="F1413" s="557"/>
      <c r="G1413" s="557"/>
      <c r="H1413" s="558"/>
    </row>
    <row r="1414" spans="1:8" ht="15.75" x14ac:dyDescent="0.25">
      <c r="A1414" s="554" t="str">
        <f t="shared" si="22"/>
        <v>1583h</v>
      </c>
      <c r="B1414" s="555">
        <v>1412</v>
      </c>
      <c r="C1414" s="806"/>
      <c r="D1414" s="559"/>
      <c r="E1414" s="369"/>
      <c r="F1414" s="557"/>
      <c r="G1414" s="557"/>
      <c r="H1414" s="558"/>
    </row>
    <row r="1415" spans="1:8" ht="15.75" x14ac:dyDescent="0.25">
      <c r="A1415" s="554" t="str">
        <f t="shared" si="22"/>
        <v>1584h</v>
      </c>
      <c r="B1415" s="555">
        <v>1413</v>
      </c>
      <c r="C1415" s="806"/>
      <c r="D1415" s="559"/>
      <c r="E1415" s="369"/>
      <c r="F1415" s="557"/>
      <c r="G1415" s="557"/>
      <c r="H1415" s="558"/>
    </row>
    <row r="1416" spans="1:8" ht="15.75" x14ac:dyDescent="0.25">
      <c r="A1416" s="554" t="str">
        <f t="shared" si="22"/>
        <v>1585h</v>
      </c>
      <c r="B1416" s="555">
        <v>1414</v>
      </c>
      <c r="C1416" s="806"/>
      <c r="D1416" s="559"/>
      <c r="E1416" s="369"/>
      <c r="F1416" s="369"/>
      <c r="G1416" s="369"/>
      <c r="H1416" s="369"/>
    </row>
    <row r="1417" spans="1:8" ht="15.75" x14ac:dyDescent="0.25">
      <c r="A1417" s="554" t="str">
        <f t="shared" si="22"/>
        <v>1586h</v>
      </c>
      <c r="B1417" s="555">
        <v>1415</v>
      </c>
      <c r="C1417" s="806"/>
      <c r="D1417" s="559"/>
      <c r="E1417" s="369"/>
      <c r="F1417" s="369"/>
      <c r="G1417" s="354"/>
      <c r="H1417" s="369"/>
    </row>
    <row r="1418" spans="1:8" ht="15.75" x14ac:dyDescent="0.25">
      <c r="A1418" s="554" t="str">
        <f t="shared" si="22"/>
        <v>1587h</v>
      </c>
      <c r="B1418" s="555">
        <v>1416</v>
      </c>
      <c r="C1418" s="806"/>
      <c r="D1418" s="559"/>
      <c r="E1418" s="369"/>
      <c r="F1418" s="557"/>
      <c r="G1418" s="557"/>
      <c r="H1418" s="558"/>
    </row>
    <row r="1419" spans="1:8" ht="15.75" x14ac:dyDescent="0.25">
      <c r="A1419" s="554" t="str">
        <f t="shared" si="22"/>
        <v>1588h</v>
      </c>
      <c r="B1419" s="555">
        <v>1417</v>
      </c>
      <c r="C1419" s="806"/>
      <c r="D1419" s="559"/>
      <c r="E1419" s="369"/>
      <c r="F1419" s="557"/>
      <c r="G1419" s="557"/>
      <c r="H1419" s="558"/>
    </row>
    <row r="1420" spans="1:8" ht="15.75" x14ac:dyDescent="0.25">
      <c r="A1420" s="554" t="str">
        <f t="shared" si="22"/>
        <v>1589h</v>
      </c>
      <c r="B1420" s="555">
        <v>1418</v>
      </c>
      <c r="C1420" s="806"/>
      <c r="D1420" s="559"/>
      <c r="E1420" s="369"/>
      <c r="F1420" s="557"/>
      <c r="G1420" s="557"/>
      <c r="H1420" s="558"/>
    </row>
    <row r="1421" spans="1:8" ht="15.75" x14ac:dyDescent="0.25">
      <c r="A1421" s="554" t="str">
        <f t="shared" si="22"/>
        <v>158Ah</v>
      </c>
      <c r="B1421" s="555">
        <v>1419</v>
      </c>
      <c r="C1421" s="806"/>
      <c r="D1421" s="559"/>
      <c r="E1421" s="369"/>
      <c r="F1421" s="557"/>
      <c r="G1421" s="557"/>
      <c r="H1421" s="558"/>
    </row>
    <row r="1422" spans="1:8" ht="15.75" x14ac:dyDescent="0.25">
      <c r="A1422" s="554" t="str">
        <f t="shared" si="22"/>
        <v>158Bh</v>
      </c>
      <c r="B1422" s="555">
        <v>1420</v>
      </c>
      <c r="C1422" s="827"/>
      <c r="D1422" s="559"/>
      <c r="E1422" s="369"/>
      <c r="F1422" s="557"/>
      <c r="G1422" s="557"/>
      <c r="H1422" s="558"/>
    </row>
    <row r="1423" spans="1:8" ht="15.75" x14ac:dyDescent="0.25">
      <c r="A1423" s="554" t="str">
        <f t="shared" si="22"/>
        <v>158Ch</v>
      </c>
      <c r="B1423" s="555">
        <v>1421</v>
      </c>
      <c r="C1423" s="827"/>
      <c r="D1423" s="559"/>
      <c r="E1423" s="369"/>
      <c r="F1423" s="557"/>
      <c r="G1423" s="557"/>
      <c r="H1423" s="558"/>
    </row>
    <row r="1424" spans="1:8" ht="15.75" x14ac:dyDescent="0.25">
      <c r="A1424" s="554" t="str">
        <f t="shared" si="22"/>
        <v>158Dh</v>
      </c>
      <c r="B1424" s="555">
        <v>1422</v>
      </c>
      <c r="C1424" s="806"/>
      <c r="D1424" s="559"/>
      <c r="E1424" s="369"/>
      <c r="F1424" s="557"/>
      <c r="G1424" s="202"/>
      <c r="H1424" s="558"/>
    </row>
    <row r="1425" spans="1:8" ht="15.75" x14ac:dyDescent="0.25">
      <c r="A1425" s="554" t="str">
        <f t="shared" si="22"/>
        <v>158Eh</v>
      </c>
      <c r="B1425" s="555">
        <v>1423</v>
      </c>
      <c r="C1425" s="806"/>
      <c r="D1425" s="559"/>
      <c r="E1425" s="369"/>
      <c r="F1425" s="557"/>
      <c r="G1425" s="202"/>
      <c r="H1425" s="558"/>
    </row>
    <row r="1426" spans="1:8" ht="15.75" x14ac:dyDescent="0.25">
      <c r="A1426" s="554" t="str">
        <f t="shared" si="22"/>
        <v>158Fh</v>
      </c>
      <c r="B1426" s="555">
        <v>1424</v>
      </c>
      <c r="C1426" s="806"/>
      <c r="D1426" s="559"/>
      <c r="E1426" s="369"/>
      <c r="F1426" s="557"/>
      <c r="G1426" s="557"/>
      <c r="H1426" s="558"/>
    </row>
    <row r="1427" spans="1:8" ht="15.75" x14ac:dyDescent="0.25">
      <c r="A1427" s="554" t="str">
        <f t="shared" si="22"/>
        <v>1590h</v>
      </c>
      <c r="B1427" s="555">
        <v>1425</v>
      </c>
      <c r="C1427" s="806"/>
      <c r="D1427" s="559"/>
      <c r="E1427" s="369"/>
      <c r="F1427" s="557"/>
      <c r="G1427" s="557"/>
      <c r="H1427" s="558"/>
    </row>
    <row r="1428" spans="1:8" ht="15.75" x14ac:dyDescent="0.25">
      <c r="A1428" s="554" t="str">
        <f t="shared" si="22"/>
        <v>1591h</v>
      </c>
      <c r="B1428" s="555">
        <v>1426</v>
      </c>
      <c r="C1428" s="806"/>
      <c r="D1428" s="559"/>
      <c r="E1428" s="369"/>
      <c r="F1428" s="557"/>
      <c r="G1428" s="557"/>
      <c r="H1428" s="558"/>
    </row>
    <row r="1429" spans="1:8" ht="15.75" x14ac:dyDescent="0.25">
      <c r="A1429" s="554" t="str">
        <f t="shared" si="22"/>
        <v>1592h</v>
      </c>
      <c r="B1429" s="555">
        <v>1427</v>
      </c>
      <c r="C1429" s="827"/>
      <c r="D1429" s="559"/>
      <c r="E1429" s="369"/>
      <c r="F1429" s="557"/>
      <c r="G1429" s="557"/>
      <c r="H1429" s="558"/>
    </row>
    <row r="1430" spans="1:8" ht="15.75" x14ac:dyDescent="0.25">
      <c r="A1430" s="554" t="str">
        <f t="shared" si="22"/>
        <v>1593h</v>
      </c>
      <c r="B1430" s="555">
        <v>1428</v>
      </c>
      <c r="C1430" s="827"/>
      <c r="D1430" s="559"/>
      <c r="E1430" s="369"/>
      <c r="F1430" s="557"/>
      <c r="G1430" s="557"/>
      <c r="H1430" s="558"/>
    </row>
    <row r="1431" spans="1:8" ht="15.75" x14ac:dyDescent="0.25">
      <c r="A1431" s="554" t="str">
        <f t="shared" si="22"/>
        <v>1594h</v>
      </c>
      <c r="B1431" s="555">
        <v>1429</v>
      </c>
      <c r="C1431" s="827"/>
      <c r="D1431" s="559"/>
      <c r="E1431" s="369"/>
      <c r="F1431" s="557"/>
      <c r="G1431" s="557"/>
      <c r="H1431" s="558"/>
    </row>
    <row r="1432" spans="1:8" ht="15.75" x14ac:dyDescent="0.25">
      <c r="A1432" s="554" t="str">
        <f t="shared" si="22"/>
        <v>1595h</v>
      </c>
      <c r="B1432" s="555">
        <v>1430</v>
      </c>
      <c r="C1432" s="806"/>
      <c r="D1432" s="559"/>
      <c r="E1432" s="369"/>
      <c r="F1432" s="557"/>
      <c r="G1432" s="557"/>
      <c r="H1432" s="558"/>
    </row>
    <row r="1433" spans="1:8" ht="15.75" x14ac:dyDescent="0.25">
      <c r="A1433" s="554" t="str">
        <f t="shared" si="22"/>
        <v>1596h</v>
      </c>
      <c r="B1433" s="555">
        <v>1431</v>
      </c>
      <c r="C1433" s="806"/>
      <c r="D1433" s="559"/>
      <c r="E1433" s="369"/>
      <c r="F1433" s="557"/>
      <c r="G1433" s="557"/>
      <c r="H1433" s="558"/>
    </row>
    <row r="1434" spans="1:8" ht="15.75" x14ac:dyDescent="0.25">
      <c r="A1434" s="554" t="str">
        <f t="shared" si="22"/>
        <v>1597h</v>
      </c>
      <c r="B1434" s="555">
        <v>1432</v>
      </c>
      <c r="C1434" s="806"/>
      <c r="D1434" s="559"/>
      <c r="E1434" s="369"/>
      <c r="F1434" s="369"/>
      <c r="G1434" s="354"/>
      <c r="H1434" s="369"/>
    </row>
    <row r="1435" spans="1:8" ht="15.75" x14ac:dyDescent="0.25">
      <c r="A1435" s="554" t="str">
        <f t="shared" si="22"/>
        <v>1598h</v>
      </c>
      <c r="B1435" s="555">
        <v>1433</v>
      </c>
      <c r="C1435" s="806"/>
      <c r="D1435" s="559"/>
      <c r="E1435" s="369"/>
      <c r="F1435" s="369"/>
      <c r="G1435" s="369"/>
      <c r="H1435" s="369"/>
    </row>
    <row r="1436" spans="1:8" ht="15.75" x14ac:dyDescent="0.25">
      <c r="A1436" s="554" t="str">
        <f t="shared" si="22"/>
        <v>1599h</v>
      </c>
      <c r="B1436" s="555">
        <v>1434</v>
      </c>
      <c r="C1436" s="806"/>
      <c r="D1436" s="559"/>
      <c r="E1436" s="369"/>
      <c r="F1436" s="557"/>
      <c r="G1436" s="557"/>
      <c r="H1436" s="558"/>
    </row>
    <row r="1437" spans="1:8" ht="15.75" x14ac:dyDescent="0.25">
      <c r="A1437" s="554" t="str">
        <f t="shared" si="22"/>
        <v>159Ah</v>
      </c>
      <c r="B1437" s="555">
        <v>1435</v>
      </c>
      <c r="C1437" s="806"/>
      <c r="D1437" s="559"/>
      <c r="E1437" s="369"/>
      <c r="F1437" s="557"/>
      <c r="G1437" s="557"/>
      <c r="H1437" s="558"/>
    </row>
    <row r="1438" spans="1:8" ht="15.75" x14ac:dyDescent="0.25">
      <c r="A1438" s="554" t="str">
        <f t="shared" si="22"/>
        <v>159Bh</v>
      </c>
      <c r="B1438" s="555">
        <v>1436</v>
      </c>
      <c r="C1438" s="806"/>
      <c r="D1438" s="559"/>
      <c r="E1438" s="369"/>
      <c r="F1438" s="557"/>
      <c r="G1438" s="557"/>
      <c r="H1438" s="558"/>
    </row>
    <row r="1439" spans="1:8" ht="15.75" x14ac:dyDescent="0.25">
      <c r="A1439" s="554" t="str">
        <f t="shared" si="22"/>
        <v>159Ch</v>
      </c>
      <c r="B1439" s="555">
        <v>1437</v>
      </c>
      <c r="C1439" s="806"/>
      <c r="D1439" s="559"/>
      <c r="E1439" s="369"/>
      <c r="F1439" s="557"/>
      <c r="G1439" s="557"/>
      <c r="H1439" s="558"/>
    </row>
    <row r="1440" spans="1:8" ht="15.75" x14ac:dyDescent="0.25">
      <c r="A1440" s="554" t="str">
        <f t="shared" si="22"/>
        <v>159Dh</v>
      </c>
      <c r="B1440" s="555">
        <v>1438</v>
      </c>
      <c r="C1440" s="827"/>
      <c r="D1440" s="559"/>
      <c r="E1440" s="369"/>
      <c r="F1440" s="557"/>
      <c r="G1440" s="557"/>
      <c r="H1440" s="558"/>
    </row>
    <row r="1441" spans="1:8" ht="15.75" x14ac:dyDescent="0.25">
      <c r="A1441" s="554" t="str">
        <f t="shared" si="22"/>
        <v>159Eh</v>
      </c>
      <c r="B1441" s="555">
        <v>1439</v>
      </c>
      <c r="C1441" s="827"/>
      <c r="D1441" s="559"/>
      <c r="E1441" s="369"/>
      <c r="F1441" s="557"/>
      <c r="G1441" s="557"/>
      <c r="H1441" s="558"/>
    </row>
    <row r="1442" spans="1:8" ht="15.75" x14ac:dyDescent="0.25">
      <c r="A1442" s="554" t="str">
        <f t="shared" si="22"/>
        <v>159Fh</v>
      </c>
      <c r="B1442" s="555">
        <v>1440</v>
      </c>
      <c r="C1442" s="806"/>
      <c r="D1442" s="559"/>
      <c r="E1442" s="369"/>
      <c r="F1442" s="557"/>
      <c r="G1442" s="202"/>
      <c r="H1442" s="558"/>
    </row>
    <row r="1443" spans="1:8" ht="15.75" x14ac:dyDescent="0.25">
      <c r="A1443" s="554" t="str">
        <f t="shared" si="22"/>
        <v>15A0h</v>
      </c>
      <c r="B1443" s="555">
        <v>1441</v>
      </c>
      <c r="C1443" s="806"/>
      <c r="D1443" s="559"/>
      <c r="E1443" s="369"/>
      <c r="F1443" s="557"/>
      <c r="G1443" s="202"/>
      <c r="H1443" s="558"/>
    </row>
    <row r="1444" spans="1:8" ht="15.75" x14ac:dyDescent="0.25">
      <c r="A1444" s="554" t="str">
        <f t="shared" si="22"/>
        <v>15A1h</v>
      </c>
      <c r="B1444" s="555">
        <v>1442</v>
      </c>
      <c r="C1444" s="806"/>
      <c r="D1444" s="559"/>
      <c r="E1444" s="369"/>
      <c r="F1444" s="557"/>
      <c r="G1444" s="557"/>
      <c r="H1444" s="558"/>
    </row>
    <row r="1445" spans="1:8" ht="15.75" x14ac:dyDescent="0.25">
      <c r="A1445" s="554" t="str">
        <f t="shared" si="22"/>
        <v>15A2h</v>
      </c>
      <c r="B1445" s="555">
        <v>1443</v>
      </c>
      <c r="C1445" s="806"/>
      <c r="D1445" s="559"/>
      <c r="E1445" s="369"/>
      <c r="F1445" s="557"/>
      <c r="G1445" s="557"/>
      <c r="H1445" s="558"/>
    </row>
    <row r="1446" spans="1:8" ht="15.75" x14ac:dyDescent="0.25">
      <c r="A1446" s="554" t="str">
        <f t="shared" si="22"/>
        <v>15A3h</v>
      </c>
      <c r="B1446" s="555">
        <v>1444</v>
      </c>
      <c r="C1446" s="806"/>
      <c r="D1446" s="559"/>
      <c r="E1446" s="369"/>
      <c r="F1446" s="557"/>
      <c r="G1446" s="557"/>
      <c r="H1446" s="558"/>
    </row>
    <row r="1447" spans="1:8" ht="15.75" x14ac:dyDescent="0.25">
      <c r="A1447" s="554" t="str">
        <f t="shared" si="22"/>
        <v>15A4h</v>
      </c>
      <c r="B1447" s="555">
        <v>1445</v>
      </c>
      <c r="C1447" s="827"/>
      <c r="D1447" s="559"/>
      <c r="E1447" s="369"/>
      <c r="F1447" s="557"/>
      <c r="G1447" s="557"/>
      <c r="H1447" s="558"/>
    </row>
    <row r="1448" spans="1:8" ht="15.75" x14ac:dyDescent="0.25">
      <c r="A1448" s="554" t="str">
        <f t="shared" si="22"/>
        <v>15A5h</v>
      </c>
      <c r="B1448" s="555">
        <v>1446</v>
      </c>
      <c r="C1448" s="827"/>
      <c r="D1448" s="559"/>
      <c r="E1448" s="369"/>
      <c r="F1448" s="557"/>
      <c r="G1448" s="557"/>
      <c r="H1448" s="558"/>
    </row>
    <row r="1449" spans="1:8" ht="15.75" x14ac:dyDescent="0.25">
      <c r="A1449" s="554" t="str">
        <f t="shared" si="22"/>
        <v>15A6h</v>
      </c>
      <c r="B1449" s="555">
        <v>1447</v>
      </c>
      <c r="C1449" s="827"/>
      <c r="D1449" s="559"/>
      <c r="E1449" s="369"/>
      <c r="F1449" s="557"/>
      <c r="G1449" s="557"/>
      <c r="H1449" s="558"/>
    </row>
    <row r="1450" spans="1:8" ht="15.75" x14ac:dyDescent="0.25">
      <c r="A1450" s="554" t="str">
        <f t="shared" si="22"/>
        <v>15A7h</v>
      </c>
      <c r="B1450" s="555">
        <v>1448</v>
      </c>
      <c r="C1450" s="806"/>
      <c r="D1450" s="559"/>
      <c r="E1450" s="369"/>
      <c r="F1450" s="557"/>
      <c r="G1450" s="557"/>
      <c r="H1450" s="558"/>
    </row>
    <row r="1451" spans="1:8" ht="15.75" x14ac:dyDescent="0.25">
      <c r="A1451" s="554" t="str">
        <f t="shared" si="22"/>
        <v>15A8h</v>
      </c>
      <c r="B1451" s="555">
        <v>1449</v>
      </c>
      <c r="C1451" s="806"/>
      <c r="D1451" s="559"/>
      <c r="E1451" s="369"/>
      <c r="F1451" s="557"/>
      <c r="G1451" s="557"/>
      <c r="H1451" s="558"/>
    </row>
    <row r="1452" spans="1:8" ht="15.75" x14ac:dyDescent="0.25">
      <c r="A1452" s="554" t="str">
        <f t="shared" si="22"/>
        <v>15A9h</v>
      </c>
      <c r="B1452" s="555">
        <v>1450</v>
      </c>
      <c r="C1452" s="806"/>
      <c r="D1452" s="559"/>
      <c r="E1452" s="369"/>
      <c r="F1452" s="369"/>
      <c r="G1452" s="369"/>
      <c r="H1452" s="369"/>
    </row>
    <row r="1453" spans="1:8" ht="15.75" x14ac:dyDescent="0.25">
      <c r="A1453" s="554" t="str">
        <f t="shared" si="22"/>
        <v>15AAh</v>
      </c>
      <c r="B1453" s="555">
        <v>1451</v>
      </c>
      <c r="C1453" s="806"/>
      <c r="D1453" s="559"/>
      <c r="E1453" s="369"/>
      <c r="F1453" s="369"/>
      <c r="G1453" s="369"/>
      <c r="H1453" s="369"/>
    </row>
    <row r="1454" spans="1:8" ht="15.75" x14ac:dyDescent="0.25">
      <c r="A1454" s="554" t="str">
        <f t="shared" si="22"/>
        <v>15ABh</v>
      </c>
      <c r="B1454" s="555">
        <v>1452</v>
      </c>
      <c r="C1454" s="806"/>
      <c r="D1454" s="559"/>
      <c r="E1454" s="369"/>
      <c r="F1454" s="557"/>
      <c r="G1454" s="557"/>
      <c r="H1454" s="558"/>
    </row>
    <row r="1455" spans="1:8" ht="15.75" x14ac:dyDescent="0.25">
      <c r="A1455" s="554" t="str">
        <f t="shared" si="22"/>
        <v>15ACh</v>
      </c>
      <c r="B1455" s="555">
        <v>1453</v>
      </c>
      <c r="C1455" s="806"/>
      <c r="D1455" s="559"/>
      <c r="E1455" s="369"/>
      <c r="F1455" s="557"/>
      <c r="G1455" s="557"/>
      <c r="H1455" s="558"/>
    </row>
    <row r="1456" spans="1:8" ht="15.75" x14ac:dyDescent="0.25">
      <c r="A1456" s="554" t="str">
        <f t="shared" si="22"/>
        <v>15ADh</v>
      </c>
      <c r="B1456" s="555">
        <v>1454</v>
      </c>
      <c r="C1456" s="806"/>
      <c r="D1456" s="559"/>
      <c r="E1456" s="369"/>
      <c r="F1456" s="557"/>
      <c r="G1456" s="557"/>
      <c r="H1456" s="558"/>
    </row>
    <row r="1457" spans="1:8" ht="15.75" x14ac:dyDescent="0.25">
      <c r="A1457" s="554" t="str">
        <f t="shared" si="22"/>
        <v>15AEh</v>
      </c>
      <c r="B1457" s="555">
        <v>1455</v>
      </c>
      <c r="C1457" s="806"/>
      <c r="D1457" s="559"/>
      <c r="E1457" s="369"/>
      <c r="F1457" s="557"/>
      <c r="G1457" s="557"/>
      <c r="H1457" s="558"/>
    </row>
    <row r="1458" spans="1:8" ht="15.75" x14ac:dyDescent="0.25">
      <c r="A1458" s="554" t="str">
        <f t="shared" si="22"/>
        <v>15AFh</v>
      </c>
      <c r="B1458" s="555">
        <v>1456</v>
      </c>
      <c r="C1458" s="827"/>
      <c r="D1458" s="559"/>
      <c r="E1458" s="369"/>
      <c r="F1458" s="557"/>
      <c r="G1458" s="557"/>
      <c r="H1458" s="558"/>
    </row>
    <row r="1459" spans="1:8" ht="15.75" x14ac:dyDescent="0.25">
      <c r="A1459" s="554" t="str">
        <f t="shared" si="22"/>
        <v>15B0h</v>
      </c>
      <c r="B1459" s="555">
        <v>1457</v>
      </c>
      <c r="C1459" s="827"/>
      <c r="D1459" s="559"/>
      <c r="E1459" s="369"/>
      <c r="F1459" s="557"/>
      <c r="G1459" s="557"/>
      <c r="H1459" s="558"/>
    </row>
    <row r="1460" spans="1:8" ht="15.75" x14ac:dyDescent="0.25">
      <c r="A1460" s="554" t="str">
        <f t="shared" si="22"/>
        <v>15B1h</v>
      </c>
      <c r="B1460" s="555">
        <v>1458</v>
      </c>
      <c r="C1460" s="806"/>
      <c r="D1460" s="559"/>
      <c r="E1460" s="369"/>
      <c r="F1460" s="557"/>
      <c r="G1460" s="202"/>
      <c r="H1460" s="558"/>
    </row>
    <row r="1461" spans="1:8" ht="15.75" x14ac:dyDescent="0.25">
      <c r="A1461" s="554" t="str">
        <f t="shared" si="22"/>
        <v>15B2h</v>
      </c>
      <c r="B1461" s="555">
        <v>1459</v>
      </c>
      <c r="C1461" s="806"/>
      <c r="D1461" s="559"/>
      <c r="E1461" s="369"/>
      <c r="F1461" s="557"/>
      <c r="G1461" s="202"/>
      <c r="H1461" s="558"/>
    </row>
    <row r="1462" spans="1:8" ht="15.75" x14ac:dyDescent="0.25">
      <c r="A1462" s="554" t="str">
        <f t="shared" si="22"/>
        <v>15B3h</v>
      </c>
      <c r="B1462" s="555">
        <v>1460</v>
      </c>
      <c r="C1462" s="806"/>
      <c r="D1462" s="559"/>
      <c r="E1462" s="369"/>
      <c r="F1462" s="557"/>
      <c r="G1462" s="557"/>
      <c r="H1462" s="558"/>
    </row>
    <row r="1463" spans="1:8" ht="15.75" x14ac:dyDescent="0.25">
      <c r="A1463" s="554" t="str">
        <f t="shared" si="22"/>
        <v>15B4h</v>
      </c>
      <c r="B1463" s="555">
        <v>1461</v>
      </c>
      <c r="C1463" s="806"/>
      <c r="D1463" s="559"/>
      <c r="E1463" s="369"/>
      <c r="F1463" s="557"/>
      <c r="G1463" s="557"/>
      <c r="H1463" s="558"/>
    </row>
    <row r="1464" spans="1:8" ht="15.75" x14ac:dyDescent="0.25">
      <c r="A1464" s="554" t="str">
        <f t="shared" si="22"/>
        <v>15B5h</v>
      </c>
      <c r="B1464" s="555">
        <v>1462</v>
      </c>
      <c r="C1464" s="806"/>
      <c r="D1464" s="559"/>
      <c r="E1464" s="369"/>
      <c r="F1464" s="557"/>
      <c r="G1464" s="557"/>
      <c r="H1464" s="558"/>
    </row>
    <row r="1465" spans="1:8" ht="15.75" x14ac:dyDescent="0.25">
      <c r="A1465" s="554" t="str">
        <f t="shared" si="22"/>
        <v>15B6h</v>
      </c>
      <c r="B1465" s="555">
        <v>1463</v>
      </c>
      <c r="C1465" s="827"/>
      <c r="D1465" s="559"/>
      <c r="E1465" s="369"/>
      <c r="F1465" s="557"/>
      <c r="G1465" s="557"/>
      <c r="H1465" s="558"/>
    </row>
    <row r="1466" spans="1:8" ht="15.75" x14ac:dyDescent="0.25">
      <c r="A1466" s="554" t="str">
        <f t="shared" si="22"/>
        <v>15B7h</v>
      </c>
      <c r="B1466" s="555">
        <v>1464</v>
      </c>
      <c r="C1466" s="827"/>
      <c r="D1466" s="559"/>
      <c r="E1466" s="369"/>
      <c r="F1466" s="557"/>
      <c r="G1466" s="557"/>
      <c r="H1466" s="558"/>
    </row>
    <row r="1467" spans="1:8" ht="15.75" x14ac:dyDescent="0.25">
      <c r="A1467" s="554" t="str">
        <f t="shared" si="22"/>
        <v>15B8h</v>
      </c>
      <c r="B1467" s="555">
        <v>1465</v>
      </c>
      <c r="C1467" s="827"/>
      <c r="D1467" s="559"/>
      <c r="E1467" s="369"/>
      <c r="F1467" s="557"/>
      <c r="G1467" s="557"/>
      <c r="H1467" s="558"/>
    </row>
    <row r="1468" spans="1:8" ht="15.75" x14ac:dyDescent="0.25">
      <c r="A1468" s="554" t="str">
        <f t="shared" si="22"/>
        <v>15B9h</v>
      </c>
      <c r="B1468" s="555">
        <v>1466</v>
      </c>
      <c r="C1468" s="806"/>
      <c r="D1468" s="559"/>
      <c r="E1468" s="369"/>
      <c r="F1468" s="557"/>
      <c r="G1468" s="557"/>
      <c r="H1468" s="558"/>
    </row>
    <row r="1469" spans="1:8" ht="15.75" x14ac:dyDescent="0.25">
      <c r="A1469" s="554" t="str">
        <f t="shared" si="22"/>
        <v>15BAh</v>
      </c>
      <c r="B1469" s="555">
        <v>1467</v>
      </c>
      <c r="C1469" s="806"/>
      <c r="D1469" s="559"/>
      <c r="E1469" s="369"/>
      <c r="F1469" s="557"/>
      <c r="G1469" s="557"/>
      <c r="H1469" s="558"/>
    </row>
    <row r="1470" spans="1:8" ht="15.75" x14ac:dyDescent="0.25">
      <c r="A1470" s="554" t="str">
        <f t="shared" si="22"/>
        <v>15BBh</v>
      </c>
      <c r="B1470" s="555">
        <v>1468</v>
      </c>
      <c r="C1470" s="806"/>
      <c r="D1470" s="559"/>
      <c r="E1470" s="369"/>
      <c r="F1470" s="369"/>
      <c r="G1470" s="369"/>
      <c r="H1470" s="369"/>
    </row>
    <row r="1471" spans="1:8" ht="15.75" x14ac:dyDescent="0.25">
      <c r="A1471" s="554" t="str">
        <f t="shared" si="22"/>
        <v>15BCh</v>
      </c>
      <c r="B1471" s="555">
        <v>1469</v>
      </c>
      <c r="C1471" s="806"/>
      <c r="D1471" s="559"/>
      <c r="E1471" s="369"/>
      <c r="F1471" s="369"/>
      <c r="G1471" s="369"/>
      <c r="H1471" s="369"/>
    </row>
    <row r="1472" spans="1:8" ht="15.75" x14ac:dyDescent="0.25">
      <c r="A1472" s="554" t="str">
        <f t="shared" si="22"/>
        <v>15BDh</v>
      </c>
      <c r="B1472" s="555">
        <v>1470</v>
      </c>
      <c r="C1472" s="806"/>
      <c r="D1472" s="559"/>
      <c r="E1472" s="369"/>
      <c r="F1472" s="557"/>
      <c r="G1472" s="557"/>
      <c r="H1472" s="558"/>
    </row>
    <row r="1473" spans="1:8" ht="15.75" x14ac:dyDescent="0.25">
      <c r="A1473" s="554" t="str">
        <f t="shared" si="22"/>
        <v>15BEh</v>
      </c>
      <c r="B1473" s="555">
        <v>1471</v>
      </c>
      <c r="C1473" s="806"/>
      <c r="D1473" s="559"/>
      <c r="E1473" s="369"/>
      <c r="F1473" s="557"/>
      <c r="G1473" s="557"/>
      <c r="H1473" s="558"/>
    </row>
    <row r="1474" spans="1:8" ht="15.75" x14ac:dyDescent="0.25">
      <c r="A1474" s="554" t="str">
        <f t="shared" si="22"/>
        <v>15BFh</v>
      </c>
      <c r="B1474" s="555">
        <v>1472</v>
      </c>
      <c r="C1474" s="806"/>
      <c r="D1474" s="559"/>
      <c r="E1474" s="369"/>
      <c r="F1474" s="557"/>
      <c r="G1474" s="557"/>
      <c r="H1474" s="558"/>
    </row>
    <row r="1475" spans="1:8" ht="15.75" x14ac:dyDescent="0.25">
      <c r="A1475" s="554" t="str">
        <f t="shared" si="22"/>
        <v>15C0h</v>
      </c>
      <c r="B1475" s="555">
        <v>1473</v>
      </c>
      <c r="C1475" s="806"/>
      <c r="D1475" s="559"/>
      <c r="E1475" s="369"/>
      <c r="F1475" s="557"/>
      <c r="G1475" s="557"/>
      <c r="H1475" s="558"/>
    </row>
    <row r="1476" spans="1:8" ht="15.75" x14ac:dyDescent="0.25">
      <c r="A1476" s="554" t="str">
        <f t="shared" ref="A1476:A1539" si="23">(DEC2HEX(B1476 + 4095)) &amp; "h"</f>
        <v>15C1h</v>
      </c>
      <c r="B1476" s="555">
        <v>1474</v>
      </c>
      <c r="C1476" s="827"/>
      <c r="D1476" s="559"/>
      <c r="E1476" s="369"/>
      <c r="F1476" s="557"/>
      <c r="G1476" s="557"/>
      <c r="H1476" s="558"/>
    </row>
    <row r="1477" spans="1:8" ht="15.75" x14ac:dyDescent="0.25">
      <c r="A1477" s="554" t="str">
        <f t="shared" si="23"/>
        <v>15C2h</v>
      </c>
      <c r="B1477" s="555">
        <v>1475</v>
      </c>
      <c r="C1477" s="827"/>
      <c r="D1477" s="559"/>
      <c r="E1477" s="369"/>
      <c r="F1477" s="557"/>
      <c r="G1477" s="557"/>
      <c r="H1477" s="558"/>
    </row>
    <row r="1478" spans="1:8" ht="15.75" x14ac:dyDescent="0.25">
      <c r="A1478" s="554" t="str">
        <f t="shared" si="23"/>
        <v>15C3h</v>
      </c>
      <c r="B1478" s="555">
        <v>1476</v>
      </c>
      <c r="C1478" s="806"/>
      <c r="D1478" s="559"/>
      <c r="E1478" s="369"/>
      <c r="F1478" s="557"/>
      <c r="G1478" s="202"/>
      <c r="H1478" s="558"/>
    </row>
    <row r="1479" spans="1:8" ht="15.75" x14ac:dyDescent="0.25">
      <c r="A1479" s="554" t="str">
        <f t="shared" si="23"/>
        <v>15C4h</v>
      </c>
      <c r="B1479" s="555">
        <v>1477</v>
      </c>
      <c r="C1479" s="806"/>
      <c r="D1479" s="559"/>
      <c r="E1479" s="369"/>
      <c r="F1479" s="557"/>
      <c r="G1479" s="202"/>
      <c r="H1479" s="558"/>
    </row>
    <row r="1480" spans="1:8" ht="15.75" x14ac:dyDescent="0.25">
      <c r="A1480" s="554" t="str">
        <f t="shared" si="23"/>
        <v>15C5h</v>
      </c>
      <c r="B1480" s="555">
        <v>1478</v>
      </c>
      <c r="C1480" s="806"/>
      <c r="D1480" s="559"/>
      <c r="E1480" s="369"/>
      <c r="F1480" s="557"/>
      <c r="G1480" s="557"/>
      <c r="H1480" s="558"/>
    </row>
    <row r="1481" spans="1:8" ht="15.75" x14ac:dyDescent="0.25">
      <c r="A1481" s="554" t="str">
        <f t="shared" si="23"/>
        <v>15C6h</v>
      </c>
      <c r="B1481" s="555">
        <v>1479</v>
      </c>
      <c r="C1481" s="806"/>
      <c r="D1481" s="559"/>
      <c r="E1481" s="369"/>
      <c r="F1481" s="557"/>
      <c r="G1481" s="557"/>
      <c r="H1481" s="558"/>
    </row>
    <row r="1482" spans="1:8" ht="15.75" x14ac:dyDescent="0.25">
      <c r="A1482" s="554" t="str">
        <f t="shared" si="23"/>
        <v>15C7h</v>
      </c>
      <c r="B1482" s="555">
        <v>1480</v>
      </c>
      <c r="C1482" s="806"/>
      <c r="D1482" s="559"/>
      <c r="E1482" s="369"/>
      <c r="F1482" s="557"/>
      <c r="G1482" s="557"/>
      <c r="H1482" s="558"/>
    </row>
    <row r="1483" spans="1:8" ht="15.75" x14ac:dyDescent="0.25">
      <c r="A1483" s="554" t="str">
        <f t="shared" si="23"/>
        <v>15C8h</v>
      </c>
      <c r="B1483" s="555">
        <v>1481</v>
      </c>
      <c r="C1483" s="827"/>
      <c r="D1483" s="559"/>
      <c r="E1483" s="369"/>
      <c r="F1483" s="557"/>
      <c r="G1483" s="557"/>
      <c r="H1483" s="558"/>
    </row>
    <row r="1484" spans="1:8" ht="15.75" x14ac:dyDescent="0.25">
      <c r="A1484" s="554" t="str">
        <f t="shared" si="23"/>
        <v>15C9h</v>
      </c>
      <c r="B1484" s="555">
        <v>1482</v>
      </c>
      <c r="C1484" s="827"/>
      <c r="D1484" s="559"/>
      <c r="E1484" s="369"/>
      <c r="F1484" s="557"/>
      <c r="G1484" s="557"/>
      <c r="H1484" s="558"/>
    </row>
    <row r="1485" spans="1:8" ht="15.75" x14ac:dyDescent="0.25">
      <c r="A1485" s="554" t="str">
        <f t="shared" si="23"/>
        <v>15CAh</v>
      </c>
      <c r="B1485" s="555">
        <v>1483</v>
      </c>
      <c r="C1485" s="827"/>
      <c r="D1485" s="559"/>
      <c r="E1485" s="369"/>
      <c r="F1485" s="557"/>
      <c r="G1485" s="557"/>
      <c r="H1485" s="558"/>
    </row>
    <row r="1486" spans="1:8" ht="15.75" x14ac:dyDescent="0.25">
      <c r="A1486" s="554" t="str">
        <f t="shared" si="23"/>
        <v>15CBh</v>
      </c>
      <c r="B1486" s="555">
        <v>1484</v>
      </c>
      <c r="C1486" s="806"/>
      <c r="D1486" s="559"/>
      <c r="E1486" s="369"/>
      <c r="F1486" s="557"/>
      <c r="G1486" s="557"/>
      <c r="H1486" s="558"/>
    </row>
    <row r="1487" spans="1:8" ht="15.75" x14ac:dyDescent="0.25">
      <c r="A1487" s="554" t="str">
        <f t="shared" si="23"/>
        <v>15CCh</v>
      </c>
      <c r="B1487" s="555">
        <v>1485</v>
      </c>
      <c r="C1487" s="806"/>
      <c r="D1487" s="559"/>
      <c r="E1487" s="369"/>
      <c r="F1487" s="557"/>
      <c r="G1487" s="557"/>
      <c r="H1487" s="558"/>
    </row>
    <row r="1488" spans="1:8" ht="15.75" x14ac:dyDescent="0.25">
      <c r="A1488" s="554" t="str">
        <f t="shared" si="23"/>
        <v>15CDh</v>
      </c>
      <c r="B1488" s="555">
        <v>1486</v>
      </c>
      <c r="C1488" s="806"/>
      <c r="D1488" s="559"/>
      <c r="E1488" s="369"/>
      <c r="F1488" s="369"/>
      <c r="G1488" s="369"/>
      <c r="H1488" s="369"/>
    </row>
    <row r="1489" spans="1:8" ht="15.75" x14ac:dyDescent="0.25">
      <c r="A1489" s="554" t="str">
        <f t="shared" si="23"/>
        <v>15CEh</v>
      </c>
      <c r="B1489" s="555">
        <v>1487</v>
      </c>
      <c r="C1489" s="806"/>
      <c r="D1489" s="559"/>
      <c r="E1489" s="369"/>
      <c r="F1489" s="369"/>
      <c r="G1489" s="369"/>
      <c r="H1489" s="369"/>
    </row>
    <row r="1490" spans="1:8" ht="15.75" x14ac:dyDescent="0.25">
      <c r="A1490" s="554" t="str">
        <f t="shared" si="23"/>
        <v>15CFh</v>
      </c>
      <c r="B1490" s="555">
        <v>1488</v>
      </c>
      <c r="C1490" s="806"/>
      <c r="D1490" s="559"/>
      <c r="E1490" s="369"/>
      <c r="F1490" s="557"/>
      <c r="G1490" s="557"/>
      <c r="H1490" s="558"/>
    </row>
    <row r="1491" spans="1:8" ht="15.75" x14ac:dyDescent="0.25">
      <c r="A1491" s="554" t="str">
        <f t="shared" si="23"/>
        <v>15D0h</v>
      </c>
      <c r="B1491" s="555">
        <v>1489</v>
      </c>
      <c r="C1491" s="806"/>
      <c r="D1491" s="559"/>
      <c r="E1491" s="369"/>
      <c r="F1491" s="557"/>
      <c r="G1491" s="557"/>
      <c r="H1491" s="558"/>
    </row>
    <row r="1492" spans="1:8" ht="15.75" x14ac:dyDescent="0.25">
      <c r="A1492" s="554" t="str">
        <f t="shared" si="23"/>
        <v>15D1h</v>
      </c>
      <c r="B1492" s="555">
        <v>1490</v>
      </c>
      <c r="C1492" s="806"/>
      <c r="D1492" s="559"/>
      <c r="E1492" s="369"/>
      <c r="F1492" s="557"/>
      <c r="G1492" s="557"/>
      <c r="H1492" s="558"/>
    </row>
    <row r="1493" spans="1:8" ht="15.75" x14ac:dyDescent="0.25">
      <c r="A1493" s="554" t="str">
        <f t="shared" si="23"/>
        <v>15D2h</v>
      </c>
      <c r="B1493" s="555">
        <v>1491</v>
      </c>
      <c r="C1493" s="806"/>
      <c r="D1493" s="559"/>
      <c r="E1493" s="369"/>
      <c r="F1493" s="557"/>
      <c r="G1493" s="557"/>
      <c r="H1493" s="558"/>
    </row>
    <row r="1494" spans="1:8" ht="15.75" x14ac:dyDescent="0.25">
      <c r="A1494" s="554" t="str">
        <f t="shared" si="23"/>
        <v>15D3h</v>
      </c>
      <c r="B1494" s="555">
        <v>1492</v>
      </c>
      <c r="C1494" s="827"/>
      <c r="D1494" s="559"/>
      <c r="E1494" s="369"/>
      <c r="F1494" s="557"/>
      <c r="G1494" s="557"/>
      <c r="H1494" s="558"/>
    </row>
    <row r="1495" spans="1:8" ht="15.75" x14ac:dyDescent="0.25">
      <c r="A1495" s="554" t="str">
        <f t="shared" si="23"/>
        <v>15D4h</v>
      </c>
      <c r="B1495" s="555">
        <v>1493</v>
      </c>
      <c r="C1495" s="827"/>
      <c r="D1495" s="559"/>
      <c r="E1495" s="369"/>
      <c r="F1495" s="557"/>
      <c r="G1495" s="557"/>
      <c r="H1495" s="558"/>
    </row>
    <row r="1496" spans="1:8" ht="15.75" x14ac:dyDescent="0.25">
      <c r="A1496" s="554" t="str">
        <f t="shared" si="23"/>
        <v>15D5h</v>
      </c>
      <c r="B1496" s="555">
        <v>1494</v>
      </c>
      <c r="C1496" s="806"/>
      <c r="D1496" s="559"/>
      <c r="E1496" s="369"/>
      <c r="F1496" s="557"/>
      <c r="G1496" s="202"/>
      <c r="H1496" s="558"/>
    </row>
    <row r="1497" spans="1:8" ht="15.75" x14ac:dyDescent="0.25">
      <c r="A1497" s="554" t="str">
        <f t="shared" si="23"/>
        <v>15D6h</v>
      </c>
      <c r="B1497" s="555">
        <v>1495</v>
      </c>
      <c r="C1497" s="806"/>
      <c r="D1497" s="559"/>
      <c r="E1497" s="369"/>
      <c r="F1497" s="557"/>
      <c r="G1497" s="202"/>
      <c r="H1497" s="558"/>
    </row>
    <row r="1498" spans="1:8" ht="15.75" x14ac:dyDescent="0.25">
      <c r="A1498" s="554" t="str">
        <f t="shared" si="23"/>
        <v>15D7h</v>
      </c>
      <c r="B1498" s="555">
        <v>1496</v>
      </c>
      <c r="C1498" s="806"/>
      <c r="D1498" s="559"/>
      <c r="E1498" s="369"/>
      <c r="F1498" s="557"/>
      <c r="G1498" s="557"/>
      <c r="H1498" s="558"/>
    </row>
    <row r="1499" spans="1:8" ht="15.75" x14ac:dyDescent="0.25">
      <c r="A1499" s="554" t="str">
        <f t="shared" si="23"/>
        <v>15D8h</v>
      </c>
      <c r="B1499" s="555">
        <v>1497</v>
      </c>
      <c r="C1499" s="806"/>
      <c r="D1499" s="559"/>
      <c r="E1499" s="369"/>
      <c r="F1499" s="557"/>
      <c r="G1499" s="557"/>
      <c r="H1499" s="558"/>
    </row>
    <row r="1500" spans="1:8" ht="15.75" x14ac:dyDescent="0.25">
      <c r="A1500" s="554" t="str">
        <f t="shared" si="23"/>
        <v>15D9h</v>
      </c>
      <c r="B1500" s="555">
        <v>1498</v>
      </c>
      <c r="C1500" s="806"/>
      <c r="D1500" s="559"/>
      <c r="E1500" s="369"/>
      <c r="F1500" s="557"/>
      <c r="G1500" s="557"/>
      <c r="H1500" s="558"/>
    </row>
    <row r="1501" spans="1:8" ht="15.75" x14ac:dyDescent="0.25">
      <c r="A1501" s="554" t="str">
        <f t="shared" si="23"/>
        <v>15DAh</v>
      </c>
      <c r="B1501" s="555">
        <v>1499</v>
      </c>
      <c r="C1501" s="827"/>
      <c r="D1501" s="559"/>
      <c r="E1501" s="369"/>
      <c r="F1501" s="557"/>
      <c r="G1501" s="557"/>
      <c r="H1501" s="558"/>
    </row>
    <row r="1502" spans="1:8" ht="15.75" x14ac:dyDescent="0.25">
      <c r="A1502" s="554" t="str">
        <f t="shared" si="23"/>
        <v>15DBh</v>
      </c>
      <c r="B1502" s="555">
        <v>1500</v>
      </c>
      <c r="C1502" s="827"/>
      <c r="D1502" s="559"/>
      <c r="E1502" s="369"/>
      <c r="F1502" s="557"/>
      <c r="G1502" s="557"/>
      <c r="H1502" s="558"/>
    </row>
    <row r="1503" spans="1:8" ht="15.75" x14ac:dyDescent="0.25">
      <c r="A1503" s="554" t="str">
        <f t="shared" si="23"/>
        <v>15DCh</v>
      </c>
      <c r="B1503" s="555">
        <v>1501</v>
      </c>
      <c r="C1503" s="827"/>
      <c r="D1503" s="559"/>
      <c r="E1503" s="369"/>
      <c r="F1503" s="557"/>
      <c r="G1503" s="557"/>
      <c r="H1503" s="558"/>
    </row>
    <row r="1504" spans="1:8" ht="15.75" x14ac:dyDescent="0.25">
      <c r="A1504" s="554" t="str">
        <f t="shared" si="23"/>
        <v>15DDh</v>
      </c>
      <c r="B1504" s="555">
        <v>1502</v>
      </c>
      <c r="C1504" s="806"/>
      <c r="D1504" s="559"/>
      <c r="E1504" s="369"/>
      <c r="F1504" s="557"/>
      <c r="G1504" s="557"/>
      <c r="H1504" s="558"/>
    </row>
    <row r="1505" spans="1:8" ht="15.75" x14ac:dyDescent="0.25">
      <c r="A1505" s="554" t="str">
        <f t="shared" si="23"/>
        <v>15DEh</v>
      </c>
      <c r="B1505" s="555">
        <v>1503</v>
      </c>
      <c r="C1505" s="806"/>
      <c r="D1505" s="559"/>
      <c r="E1505" s="369"/>
      <c r="F1505" s="557"/>
      <c r="G1505" s="557"/>
      <c r="H1505" s="558"/>
    </row>
    <row r="1506" spans="1:8" ht="15.75" x14ac:dyDescent="0.25">
      <c r="A1506" s="554" t="str">
        <f t="shared" si="23"/>
        <v>15DFh</v>
      </c>
      <c r="B1506" s="555">
        <v>1504</v>
      </c>
      <c r="C1506" s="806"/>
      <c r="D1506" s="559"/>
      <c r="E1506" s="369"/>
      <c r="F1506" s="369"/>
      <c r="G1506" s="369"/>
      <c r="H1506" s="369"/>
    </row>
    <row r="1507" spans="1:8" ht="15.75" x14ac:dyDescent="0.25">
      <c r="A1507" s="554" t="str">
        <f t="shared" si="23"/>
        <v>15E0h</v>
      </c>
      <c r="B1507" s="555">
        <v>1505</v>
      </c>
      <c r="C1507" s="806"/>
      <c r="D1507" s="559"/>
      <c r="E1507" s="369"/>
      <c r="F1507" s="369"/>
      <c r="G1507" s="369"/>
      <c r="H1507" s="369"/>
    </row>
    <row r="1508" spans="1:8" ht="15.75" x14ac:dyDescent="0.25">
      <c r="A1508" s="554" t="str">
        <f t="shared" si="23"/>
        <v>15E1h</v>
      </c>
      <c r="B1508" s="555">
        <v>1506</v>
      </c>
      <c r="C1508" s="806"/>
      <c r="D1508" s="559"/>
      <c r="E1508" s="369"/>
      <c r="F1508" s="557"/>
      <c r="G1508" s="557"/>
      <c r="H1508" s="558"/>
    </row>
    <row r="1509" spans="1:8" ht="15.75" x14ac:dyDescent="0.25">
      <c r="A1509" s="554" t="str">
        <f t="shared" si="23"/>
        <v>15E2h</v>
      </c>
      <c r="B1509" s="555">
        <v>1507</v>
      </c>
      <c r="C1509" s="806"/>
      <c r="D1509" s="559"/>
      <c r="E1509" s="369"/>
      <c r="F1509" s="557"/>
      <c r="G1509" s="557"/>
      <c r="H1509" s="558"/>
    </row>
    <row r="1510" spans="1:8" ht="15.75" x14ac:dyDescent="0.25">
      <c r="A1510" s="554" t="str">
        <f t="shared" si="23"/>
        <v>15E3h</v>
      </c>
      <c r="B1510" s="555">
        <v>1508</v>
      </c>
      <c r="C1510" s="806"/>
      <c r="D1510" s="559"/>
      <c r="E1510" s="369"/>
      <c r="F1510" s="557"/>
      <c r="G1510" s="557"/>
      <c r="H1510" s="558"/>
    </row>
    <row r="1511" spans="1:8" ht="15.75" x14ac:dyDescent="0.25">
      <c r="A1511" s="554" t="str">
        <f t="shared" si="23"/>
        <v>15E4h</v>
      </c>
      <c r="B1511" s="555">
        <v>1509</v>
      </c>
      <c r="C1511" s="806"/>
      <c r="D1511" s="559"/>
      <c r="E1511" s="369"/>
      <c r="F1511" s="557"/>
      <c r="G1511" s="557"/>
      <c r="H1511" s="558"/>
    </row>
    <row r="1512" spans="1:8" ht="15.75" x14ac:dyDescent="0.25">
      <c r="A1512" s="554" t="str">
        <f t="shared" si="23"/>
        <v>15E5h</v>
      </c>
      <c r="B1512" s="555">
        <v>1510</v>
      </c>
      <c r="C1512" s="827"/>
      <c r="D1512" s="559"/>
      <c r="E1512" s="369"/>
      <c r="F1512" s="557"/>
      <c r="G1512" s="557"/>
      <c r="H1512" s="558"/>
    </row>
    <row r="1513" spans="1:8" ht="15.75" x14ac:dyDescent="0.25">
      <c r="A1513" s="554" t="str">
        <f t="shared" si="23"/>
        <v>15E6h</v>
      </c>
      <c r="B1513" s="555">
        <v>1511</v>
      </c>
      <c r="C1513" s="827"/>
      <c r="D1513" s="559"/>
      <c r="E1513" s="369"/>
      <c r="F1513" s="557"/>
      <c r="G1513" s="557"/>
      <c r="H1513" s="558"/>
    </row>
    <row r="1514" spans="1:8" ht="15.75" x14ac:dyDescent="0.25">
      <c r="A1514" s="554" t="str">
        <f t="shared" si="23"/>
        <v>15E7h</v>
      </c>
      <c r="B1514" s="555">
        <v>1512</v>
      </c>
      <c r="C1514" s="806"/>
      <c r="D1514" s="559"/>
      <c r="E1514" s="369"/>
      <c r="F1514" s="557"/>
      <c r="G1514" s="202"/>
      <c r="H1514" s="558"/>
    </row>
    <row r="1515" spans="1:8" ht="15.75" x14ac:dyDescent="0.25">
      <c r="A1515" s="554" t="str">
        <f t="shared" si="23"/>
        <v>15E8h</v>
      </c>
      <c r="B1515" s="555">
        <v>1513</v>
      </c>
      <c r="C1515" s="806"/>
      <c r="D1515" s="559"/>
      <c r="E1515" s="369"/>
      <c r="F1515" s="557"/>
      <c r="G1515" s="202"/>
      <c r="H1515" s="558"/>
    </row>
    <row r="1516" spans="1:8" ht="15.75" x14ac:dyDescent="0.25">
      <c r="A1516" s="554" t="str">
        <f t="shared" si="23"/>
        <v>15E9h</v>
      </c>
      <c r="B1516" s="555">
        <v>1514</v>
      </c>
      <c r="C1516" s="806"/>
      <c r="D1516" s="559"/>
      <c r="E1516" s="369"/>
      <c r="F1516" s="557"/>
      <c r="G1516" s="557"/>
      <c r="H1516" s="558"/>
    </row>
    <row r="1517" spans="1:8" ht="15.75" x14ac:dyDescent="0.25">
      <c r="A1517" s="554" t="str">
        <f t="shared" si="23"/>
        <v>15EAh</v>
      </c>
      <c r="B1517" s="555">
        <v>1515</v>
      </c>
      <c r="C1517" s="806"/>
      <c r="D1517" s="559"/>
      <c r="E1517" s="369"/>
      <c r="F1517" s="557"/>
      <c r="G1517" s="557"/>
      <c r="H1517" s="558"/>
    </row>
    <row r="1518" spans="1:8" ht="15.75" x14ac:dyDescent="0.25">
      <c r="A1518" s="554" t="str">
        <f t="shared" si="23"/>
        <v>15EBh</v>
      </c>
      <c r="B1518" s="555">
        <v>1516</v>
      </c>
      <c r="C1518" s="806"/>
      <c r="D1518" s="559"/>
      <c r="E1518" s="369"/>
      <c r="F1518" s="557"/>
      <c r="G1518" s="557"/>
      <c r="H1518" s="558"/>
    </row>
    <row r="1519" spans="1:8" ht="15.75" x14ac:dyDescent="0.25">
      <c r="A1519" s="554" t="str">
        <f t="shared" si="23"/>
        <v>15ECh</v>
      </c>
      <c r="B1519" s="555">
        <v>1517</v>
      </c>
      <c r="C1519" s="827"/>
      <c r="D1519" s="559"/>
      <c r="E1519" s="369"/>
      <c r="F1519" s="557"/>
      <c r="G1519" s="557"/>
      <c r="H1519" s="558"/>
    </row>
    <row r="1520" spans="1:8" ht="15.75" x14ac:dyDescent="0.25">
      <c r="A1520" s="554" t="str">
        <f t="shared" si="23"/>
        <v>15EDh</v>
      </c>
      <c r="B1520" s="555">
        <v>1518</v>
      </c>
      <c r="C1520" s="827"/>
      <c r="D1520" s="559"/>
      <c r="E1520" s="369"/>
      <c r="F1520" s="557"/>
      <c r="G1520" s="557"/>
      <c r="H1520" s="558"/>
    </row>
    <row r="1521" spans="1:8" ht="15.75" x14ac:dyDescent="0.25">
      <c r="A1521" s="554" t="str">
        <f t="shared" si="23"/>
        <v>15EEh</v>
      </c>
      <c r="B1521" s="555">
        <v>1519</v>
      </c>
      <c r="C1521" s="827"/>
      <c r="D1521" s="559"/>
      <c r="E1521" s="369"/>
      <c r="F1521" s="557"/>
      <c r="G1521" s="557"/>
      <c r="H1521" s="558"/>
    </row>
    <row r="1522" spans="1:8" ht="15.75" x14ac:dyDescent="0.25">
      <c r="A1522" s="554" t="str">
        <f t="shared" si="23"/>
        <v>15EFh</v>
      </c>
      <c r="B1522" s="555">
        <v>1520</v>
      </c>
      <c r="C1522" s="806"/>
      <c r="D1522" s="559"/>
      <c r="E1522" s="369"/>
      <c r="F1522" s="557"/>
      <c r="G1522" s="557"/>
      <c r="H1522" s="558"/>
    </row>
    <row r="1523" spans="1:8" ht="15.75" x14ac:dyDescent="0.25">
      <c r="A1523" s="554" t="str">
        <f t="shared" si="23"/>
        <v>15F0h</v>
      </c>
      <c r="B1523" s="555">
        <v>1521</v>
      </c>
      <c r="C1523" s="806"/>
      <c r="D1523" s="559"/>
      <c r="E1523" s="369"/>
      <c r="F1523" s="557"/>
      <c r="G1523" s="557"/>
      <c r="H1523" s="558"/>
    </row>
    <row r="1524" spans="1:8" ht="15.75" x14ac:dyDescent="0.25">
      <c r="A1524" s="554" t="str">
        <f t="shared" si="23"/>
        <v>15F1h</v>
      </c>
      <c r="B1524" s="555">
        <v>1522</v>
      </c>
      <c r="C1524" s="806"/>
      <c r="D1524" s="559"/>
      <c r="E1524" s="369"/>
      <c r="F1524" s="369"/>
      <c r="G1524" s="369"/>
      <c r="H1524" s="369"/>
    </row>
    <row r="1525" spans="1:8" ht="15.75" x14ac:dyDescent="0.25">
      <c r="A1525" s="554" t="str">
        <f t="shared" si="23"/>
        <v>15F2h</v>
      </c>
      <c r="B1525" s="555">
        <v>1523</v>
      </c>
      <c r="C1525" s="806"/>
      <c r="D1525" s="559"/>
      <c r="E1525" s="369"/>
      <c r="F1525" s="369"/>
      <c r="G1525" s="369"/>
      <c r="H1525" s="369"/>
    </row>
    <row r="1526" spans="1:8" ht="15.75" x14ac:dyDescent="0.25">
      <c r="A1526" s="554" t="str">
        <f t="shared" si="23"/>
        <v>15F3h</v>
      </c>
      <c r="B1526" s="555">
        <v>1524</v>
      </c>
      <c r="C1526" s="806"/>
      <c r="D1526" s="559"/>
      <c r="E1526" s="369"/>
      <c r="F1526" s="557"/>
      <c r="G1526" s="557"/>
      <c r="H1526" s="558"/>
    </row>
    <row r="1527" spans="1:8" ht="15.75" x14ac:dyDescent="0.25">
      <c r="A1527" s="554" t="str">
        <f t="shared" si="23"/>
        <v>15F4h</v>
      </c>
      <c r="B1527" s="555">
        <v>1525</v>
      </c>
      <c r="C1527" s="806"/>
      <c r="D1527" s="559"/>
      <c r="E1527" s="369"/>
      <c r="F1527" s="557"/>
      <c r="G1527" s="557"/>
      <c r="H1527" s="558"/>
    </row>
    <row r="1528" spans="1:8" ht="15.75" x14ac:dyDescent="0.25">
      <c r="A1528" s="554" t="str">
        <f t="shared" si="23"/>
        <v>15F5h</v>
      </c>
      <c r="B1528" s="555">
        <v>1526</v>
      </c>
      <c r="C1528" s="806"/>
      <c r="D1528" s="559"/>
      <c r="E1528" s="369"/>
      <c r="F1528" s="557"/>
      <c r="G1528" s="557"/>
      <c r="H1528" s="558"/>
    </row>
    <row r="1529" spans="1:8" ht="15.75" x14ac:dyDescent="0.25">
      <c r="A1529" s="554" t="str">
        <f t="shared" si="23"/>
        <v>15F6h</v>
      </c>
      <c r="B1529" s="555">
        <v>1527</v>
      </c>
      <c r="C1529" s="806"/>
      <c r="D1529" s="559"/>
      <c r="E1529" s="369"/>
      <c r="F1529" s="557"/>
      <c r="G1529" s="557"/>
      <c r="H1529" s="558"/>
    </row>
    <row r="1530" spans="1:8" ht="15.75" x14ac:dyDescent="0.25">
      <c r="A1530" s="554" t="str">
        <f t="shared" si="23"/>
        <v>15F7h</v>
      </c>
      <c r="B1530" s="555">
        <v>1528</v>
      </c>
      <c r="C1530" s="827"/>
      <c r="D1530" s="559"/>
      <c r="E1530" s="369"/>
      <c r="F1530" s="557"/>
      <c r="G1530" s="557"/>
      <c r="H1530" s="558"/>
    </row>
    <row r="1531" spans="1:8" ht="15.75" x14ac:dyDescent="0.25">
      <c r="A1531" s="554" t="str">
        <f t="shared" si="23"/>
        <v>15F8h</v>
      </c>
      <c r="B1531" s="555">
        <v>1529</v>
      </c>
      <c r="C1531" s="827"/>
      <c r="D1531" s="559"/>
      <c r="E1531" s="369"/>
      <c r="F1531" s="557"/>
      <c r="G1531" s="557"/>
      <c r="H1531" s="558"/>
    </row>
    <row r="1532" spans="1:8" ht="15.75" x14ac:dyDescent="0.25">
      <c r="A1532" s="554" t="str">
        <f t="shared" si="23"/>
        <v>15F9h</v>
      </c>
      <c r="B1532" s="555">
        <v>1530</v>
      </c>
      <c r="C1532" s="806"/>
      <c r="D1532" s="559"/>
      <c r="E1532" s="369"/>
      <c r="F1532" s="557"/>
      <c r="G1532" s="202"/>
      <c r="H1532" s="558"/>
    </row>
    <row r="1533" spans="1:8" ht="15.75" x14ac:dyDescent="0.25">
      <c r="A1533" s="554" t="str">
        <f t="shared" si="23"/>
        <v>15FAh</v>
      </c>
      <c r="B1533" s="555">
        <v>1531</v>
      </c>
      <c r="C1533" s="806"/>
      <c r="D1533" s="559"/>
      <c r="E1533" s="369"/>
      <c r="F1533" s="557"/>
      <c r="G1533" s="202"/>
      <c r="H1533" s="558"/>
    </row>
    <row r="1534" spans="1:8" ht="15.75" x14ac:dyDescent="0.25">
      <c r="A1534" s="554" t="str">
        <f t="shared" si="23"/>
        <v>15FBh</v>
      </c>
      <c r="B1534" s="555">
        <v>1532</v>
      </c>
      <c r="C1534" s="806"/>
      <c r="D1534" s="559"/>
      <c r="E1534" s="369"/>
      <c r="F1534" s="557"/>
      <c r="G1534" s="557"/>
      <c r="H1534" s="558"/>
    </row>
    <row r="1535" spans="1:8" ht="15.75" x14ac:dyDescent="0.25">
      <c r="A1535" s="554" t="str">
        <f t="shared" si="23"/>
        <v>15FCh</v>
      </c>
      <c r="B1535" s="555">
        <v>1533</v>
      </c>
      <c r="C1535" s="806"/>
      <c r="D1535" s="559"/>
      <c r="E1535" s="369"/>
      <c r="F1535" s="557"/>
      <c r="G1535" s="557"/>
      <c r="H1535" s="558"/>
    </row>
    <row r="1536" spans="1:8" ht="15.75" x14ac:dyDescent="0.25">
      <c r="A1536" s="554" t="str">
        <f t="shared" si="23"/>
        <v>15FDh</v>
      </c>
      <c r="B1536" s="555">
        <v>1534</v>
      </c>
      <c r="C1536" s="806"/>
      <c r="D1536" s="559"/>
      <c r="E1536" s="369"/>
      <c r="F1536" s="557"/>
      <c r="G1536" s="557"/>
      <c r="H1536" s="558"/>
    </row>
    <row r="1537" spans="1:8" ht="15.75" x14ac:dyDescent="0.25">
      <c r="A1537" s="554" t="str">
        <f t="shared" si="23"/>
        <v>15FEh</v>
      </c>
      <c r="B1537" s="555">
        <v>1535</v>
      </c>
      <c r="C1537" s="827"/>
      <c r="D1537" s="559"/>
      <c r="E1537" s="369"/>
      <c r="F1537" s="557"/>
      <c r="G1537" s="557"/>
      <c r="H1537" s="558"/>
    </row>
    <row r="1538" spans="1:8" ht="15.75" x14ac:dyDescent="0.25">
      <c r="A1538" s="554" t="str">
        <f t="shared" si="23"/>
        <v>15FFh</v>
      </c>
      <c r="B1538" s="555">
        <v>1536</v>
      </c>
      <c r="C1538" s="827"/>
      <c r="D1538" s="559"/>
      <c r="E1538" s="369"/>
      <c r="F1538" s="557"/>
      <c r="G1538" s="557"/>
      <c r="H1538" s="558"/>
    </row>
    <row r="1539" spans="1:8" ht="15.75" x14ac:dyDescent="0.25">
      <c r="A1539" s="554" t="str">
        <f t="shared" si="23"/>
        <v>1600h</v>
      </c>
      <c r="B1539" s="555">
        <v>1537</v>
      </c>
      <c r="C1539" s="827"/>
      <c r="D1539" s="559"/>
      <c r="E1539" s="369"/>
      <c r="F1539" s="557"/>
      <c r="G1539" s="557"/>
      <c r="H1539" s="558"/>
    </row>
    <row r="1540" spans="1:8" ht="15.75" x14ac:dyDescent="0.25">
      <c r="A1540" s="554" t="str">
        <f t="shared" ref="A1540:A1603" si="24">(DEC2HEX(B1540 + 4095)) &amp; "h"</f>
        <v>1601h</v>
      </c>
      <c r="B1540" s="555">
        <v>1538</v>
      </c>
      <c r="C1540" s="806"/>
      <c r="D1540" s="559"/>
      <c r="E1540" s="369"/>
      <c r="F1540" s="557"/>
      <c r="G1540" s="557"/>
      <c r="H1540" s="558"/>
    </row>
    <row r="1541" spans="1:8" ht="15.75" x14ac:dyDescent="0.25">
      <c r="A1541" s="554" t="str">
        <f t="shared" si="24"/>
        <v>1602h</v>
      </c>
      <c r="B1541" s="555">
        <v>1539</v>
      </c>
      <c r="C1541" s="806"/>
      <c r="D1541" s="559"/>
      <c r="E1541" s="369"/>
      <c r="F1541" s="557"/>
      <c r="G1541" s="557"/>
      <c r="H1541" s="558"/>
    </row>
    <row r="1542" spans="1:8" ht="15.75" x14ac:dyDescent="0.25">
      <c r="A1542" s="554" t="str">
        <f t="shared" si="24"/>
        <v>1603h</v>
      </c>
      <c r="B1542" s="555">
        <v>1540</v>
      </c>
      <c r="C1542" s="806"/>
      <c r="D1542" s="559"/>
      <c r="E1542" s="369"/>
      <c r="F1542" s="369"/>
      <c r="G1542" s="369"/>
      <c r="H1542" s="369"/>
    </row>
    <row r="1543" spans="1:8" ht="15.75" x14ac:dyDescent="0.25">
      <c r="A1543" s="554" t="str">
        <f t="shared" si="24"/>
        <v>1604h</v>
      </c>
      <c r="B1543" s="555">
        <v>1541</v>
      </c>
      <c r="C1543" s="806"/>
      <c r="D1543" s="559"/>
      <c r="E1543" s="369"/>
      <c r="F1543" s="369"/>
      <c r="G1543" s="369"/>
      <c r="H1543" s="369"/>
    </row>
    <row r="1544" spans="1:8" ht="15.75" x14ac:dyDescent="0.25">
      <c r="A1544" s="554" t="str">
        <f t="shared" si="24"/>
        <v>1605h</v>
      </c>
      <c r="B1544" s="555">
        <v>1542</v>
      </c>
      <c r="C1544" s="806"/>
      <c r="D1544" s="559"/>
      <c r="E1544" s="369"/>
      <c r="F1544" s="557"/>
      <c r="G1544" s="557"/>
      <c r="H1544" s="558"/>
    </row>
    <row r="1545" spans="1:8" ht="15.75" x14ac:dyDescent="0.25">
      <c r="A1545" s="554" t="str">
        <f t="shared" si="24"/>
        <v>1606h</v>
      </c>
      <c r="B1545" s="555">
        <v>1543</v>
      </c>
      <c r="C1545" s="806"/>
      <c r="D1545" s="559"/>
      <c r="E1545" s="369"/>
      <c r="F1545" s="557"/>
      <c r="G1545" s="557"/>
      <c r="H1545" s="558"/>
    </row>
    <row r="1546" spans="1:8" ht="15.75" x14ac:dyDescent="0.25">
      <c r="A1546" s="554" t="str">
        <f t="shared" si="24"/>
        <v>1607h</v>
      </c>
      <c r="B1546" s="555">
        <v>1544</v>
      </c>
      <c r="C1546" s="806"/>
      <c r="D1546" s="559"/>
      <c r="E1546" s="369"/>
      <c r="F1546" s="557"/>
      <c r="G1546" s="557"/>
      <c r="H1546" s="558"/>
    </row>
    <row r="1547" spans="1:8" ht="15.75" x14ac:dyDescent="0.25">
      <c r="A1547" s="554" t="str">
        <f t="shared" si="24"/>
        <v>1608h</v>
      </c>
      <c r="B1547" s="555">
        <v>1545</v>
      </c>
      <c r="C1547" s="806"/>
      <c r="D1547" s="559"/>
      <c r="E1547" s="369"/>
      <c r="F1547" s="557"/>
      <c r="G1547" s="557"/>
      <c r="H1547" s="558"/>
    </row>
    <row r="1548" spans="1:8" ht="15.75" x14ac:dyDescent="0.25">
      <c r="A1548" s="554" t="str">
        <f t="shared" si="24"/>
        <v>1609h</v>
      </c>
      <c r="B1548" s="555">
        <v>1546</v>
      </c>
      <c r="C1548" s="827"/>
      <c r="D1548" s="559"/>
      <c r="E1548" s="369"/>
      <c r="F1548" s="557"/>
      <c r="G1548" s="557"/>
      <c r="H1548" s="558"/>
    </row>
    <row r="1549" spans="1:8" ht="15.75" x14ac:dyDescent="0.25">
      <c r="A1549" s="554" t="str">
        <f t="shared" si="24"/>
        <v>160Ah</v>
      </c>
      <c r="B1549" s="555">
        <v>1547</v>
      </c>
      <c r="C1549" s="827"/>
      <c r="D1549" s="559"/>
      <c r="E1549" s="369"/>
      <c r="F1549" s="557"/>
      <c r="G1549" s="557"/>
      <c r="H1549" s="558"/>
    </row>
    <row r="1550" spans="1:8" ht="15.75" x14ac:dyDescent="0.25">
      <c r="A1550" s="554" t="str">
        <f t="shared" si="24"/>
        <v>160Bh</v>
      </c>
      <c r="B1550" s="555">
        <v>1548</v>
      </c>
      <c r="C1550" s="806"/>
      <c r="D1550" s="559"/>
      <c r="E1550" s="369"/>
      <c r="F1550" s="557"/>
      <c r="G1550" s="202"/>
      <c r="H1550" s="558"/>
    </row>
    <row r="1551" spans="1:8" ht="15.75" x14ac:dyDescent="0.25">
      <c r="A1551" s="554" t="str">
        <f t="shared" si="24"/>
        <v>160Ch</v>
      </c>
      <c r="B1551" s="555">
        <v>1549</v>
      </c>
      <c r="C1551" s="806"/>
      <c r="D1551" s="559"/>
      <c r="E1551" s="369"/>
      <c r="F1551" s="557"/>
      <c r="G1551" s="202"/>
      <c r="H1551" s="558"/>
    </row>
    <row r="1552" spans="1:8" ht="15.75" x14ac:dyDescent="0.25">
      <c r="A1552" s="554" t="str">
        <f t="shared" si="24"/>
        <v>160Dh</v>
      </c>
      <c r="B1552" s="555">
        <v>1550</v>
      </c>
      <c r="C1552" s="806"/>
      <c r="D1552" s="559"/>
      <c r="E1552" s="369"/>
      <c r="F1552" s="557"/>
      <c r="G1552" s="557"/>
      <c r="H1552" s="558"/>
    </row>
    <row r="1553" spans="1:8" ht="15.75" x14ac:dyDescent="0.25">
      <c r="A1553" s="554" t="str">
        <f t="shared" si="24"/>
        <v>160Eh</v>
      </c>
      <c r="B1553" s="555">
        <v>1551</v>
      </c>
      <c r="C1553" s="806"/>
      <c r="D1553" s="559"/>
      <c r="E1553" s="369"/>
      <c r="F1553" s="557"/>
      <c r="G1553" s="557"/>
      <c r="H1553" s="558"/>
    </row>
    <row r="1554" spans="1:8" ht="15.75" x14ac:dyDescent="0.25">
      <c r="A1554" s="554" t="str">
        <f t="shared" si="24"/>
        <v>160Fh</v>
      </c>
      <c r="B1554" s="555">
        <v>1552</v>
      </c>
      <c r="C1554" s="806"/>
      <c r="D1554" s="559"/>
      <c r="E1554" s="369"/>
      <c r="F1554" s="557"/>
      <c r="G1554" s="557"/>
      <c r="H1554" s="558"/>
    </row>
    <row r="1555" spans="1:8" ht="15.75" x14ac:dyDescent="0.25">
      <c r="A1555" s="554" t="str">
        <f t="shared" si="24"/>
        <v>1610h</v>
      </c>
      <c r="B1555" s="555">
        <v>1553</v>
      </c>
      <c r="C1555" s="827"/>
      <c r="D1555" s="559"/>
      <c r="E1555" s="369"/>
      <c r="F1555" s="557"/>
      <c r="G1555" s="557"/>
      <c r="H1555" s="558"/>
    </row>
    <row r="1556" spans="1:8" ht="15.75" x14ac:dyDescent="0.25">
      <c r="A1556" s="554" t="str">
        <f t="shared" si="24"/>
        <v>1611h</v>
      </c>
      <c r="B1556" s="555">
        <v>1554</v>
      </c>
      <c r="C1556" s="827"/>
      <c r="D1556" s="559"/>
      <c r="E1556" s="369"/>
      <c r="F1556" s="557"/>
      <c r="G1556" s="557"/>
      <c r="H1556" s="558"/>
    </row>
    <row r="1557" spans="1:8" ht="15.75" x14ac:dyDescent="0.25">
      <c r="A1557" s="554" t="str">
        <f t="shared" si="24"/>
        <v>1612h</v>
      </c>
      <c r="B1557" s="555">
        <v>1555</v>
      </c>
      <c r="C1557" s="827"/>
      <c r="D1557" s="559"/>
      <c r="E1557" s="369"/>
      <c r="F1557" s="557"/>
      <c r="G1557" s="557"/>
      <c r="H1557" s="558"/>
    </row>
    <row r="1558" spans="1:8" ht="15.75" x14ac:dyDescent="0.25">
      <c r="A1558" s="554" t="str">
        <f t="shared" si="24"/>
        <v>1613h</v>
      </c>
      <c r="B1558" s="555">
        <v>1556</v>
      </c>
      <c r="C1558" s="806"/>
      <c r="D1558" s="559"/>
      <c r="E1558" s="369"/>
      <c r="F1558" s="557"/>
      <c r="G1558" s="557"/>
      <c r="H1558" s="558"/>
    </row>
    <row r="1559" spans="1:8" ht="15.75" x14ac:dyDescent="0.25">
      <c r="A1559" s="554" t="str">
        <f t="shared" si="24"/>
        <v>1614h</v>
      </c>
      <c r="B1559" s="555">
        <v>1557</v>
      </c>
      <c r="C1559" s="806"/>
      <c r="D1559" s="559"/>
      <c r="E1559" s="369"/>
      <c r="F1559" s="557"/>
      <c r="G1559" s="557"/>
      <c r="H1559" s="558"/>
    </row>
    <row r="1560" spans="1:8" ht="15.75" x14ac:dyDescent="0.25">
      <c r="A1560" s="554" t="str">
        <f t="shared" si="24"/>
        <v>1615h</v>
      </c>
      <c r="B1560" s="555">
        <v>1558</v>
      </c>
      <c r="C1560" s="806"/>
      <c r="D1560" s="559"/>
      <c r="E1560" s="369"/>
      <c r="F1560" s="369"/>
      <c r="G1560" s="369"/>
      <c r="H1560" s="369"/>
    </row>
    <row r="1561" spans="1:8" ht="15.75" x14ac:dyDescent="0.25">
      <c r="A1561" s="554" t="str">
        <f t="shared" si="24"/>
        <v>1616h</v>
      </c>
      <c r="B1561" s="555">
        <v>1559</v>
      </c>
      <c r="C1561" s="806"/>
      <c r="D1561" s="559"/>
      <c r="E1561" s="369"/>
      <c r="F1561" s="369"/>
      <c r="G1561" s="354"/>
      <c r="H1561" s="369"/>
    </row>
    <row r="1562" spans="1:8" ht="15.75" x14ac:dyDescent="0.25">
      <c r="A1562" s="554" t="str">
        <f t="shared" si="24"/>
        <v>1617h</v>
      </c>
      <c r="B1562" s="555">
        <v>1560</v>
      </c>
      <c r="C1562" s="806"/>
      <c r="D1562" s="559"/>
      <c r="E1562" s="369"/>
      <c r="F1562" s="557"/>
      <c r="G1562" s="557"/>
      <c r="H1562" s="558"/>
    </row>
    <row r="1563" spans="1:8" ht="15.75" x14ac:dyDescent="0.25">
      <c r="A1563" s="554" t="str">
        <f t="shared" si="24"/>
        <v>1618h</v>
      </c>
      <c r="B1563" s="555">
        <v>1561</v>
      </c>
      <c r="C1563" s="806"/>
      <c r="D1563" s="559"/>
      <c r="E1563" s="369"/>
      <c r="F1563" s="557"/>
      <c r="G1563" s="557"/>
      <c r="H1563" s="558"/>
    </row>
    <row r="1564" spans="1:8" ht="15.75" x14ac:dyDescent="0.25">
      <c r="A1564" s="554" t="str">
        <f t="shared" si="24"/>
        <v>1619h</v>
      </c>
      <c r="B1564" s="555">
        <v>1562</v>
      </c>
      <c r="C1564" s="806"/>
      <c r="D1564" s="559"/>
      <c r="E1564" s="369"/>
      <c r="F1564" s="557"/>
      <c r="G1564" s="557"/>
      <c r="H1564" s="558"/>
    </row>
    <row r="1565" spans="1:8" ht="15.75" x14ac:dyDescent="0.25">
      <c r="A1565" s="554" t="str">
        <f t="shared" si="24"/>
        <v>161Ah</v>
      </c>
      <c r="B1565" s="555">
        <v>1563</v>
      </c>
      <c r="C1565" s="806"/>
      <c r="D1565" s="559"/>
      <c r="E1565" s="369"/>
      <c r="F1565" s="557"/>
      <c r="G1565" s="557"/>
      <c r="H1565" s="558"/>
    </row>
    <row r="1566" spans="1:8" ht="15.75" x14ac:dyDescent="0.25">
      <c r="A1566" s="554" t="str">
        <f t="shared" si="24"/>
        <v>161Bh</v>
      </c>
      <c r="B1566" s="555">
        <v>1564</v>
      </c>
      <c r="C1566" s="827"/>
      <c r="D1566" s="559"/>
      <c r="E1566" s="369"/>
      <c r="F1566" s="557"/>
      <c r="G1566" s="557"/>
      <c r="H1566" s="558"/>
    </row>
    <row r="1567" spans="1:8" ht="15.75" x14ac:dyDescent="0.25">
      <c r="A1567" s="554" t="str">
        <f t="shared" si="24"/>
        <v>161Ch</v>
      </c>
      <c r="B1567" s="555">
        <v>1565</v>
      </c>
      <c r="C1567" s="827"/>
      <c r="D1567" s="559"/>
      <c r="E1567" s="369"/>
      <c r="F1567" s="557"/>
      <c r="G1567" s="557"/>
      <c r="H1567" s="558"/>
    </row>
    <row r="1568" spans="1:8" ht="15.75" x14ac:dyDescent="0.25">
      <c r="A1568" s="554" t="str">
        <f t="shared" si="24"/>
        <v>161Dh</v>
      </c>
      <c r="B1568" s="555">
        <v>1566</v>
      </c>
      <c r="C1568" s="806"/>
      <c r="D1568" s="559"/>
      <c r="E1568" s="369"/>
      <c r="F1568" s="557"/>
      <c r="G1568" s="202"/>
      <c r="H1568" s="558"/>
    </row>
    <row r="1569" spans="1:8" ht="15.75" x14ac:dyDescent="0.25">
      <c r="A1569" s="554" t="str">
        <f t="shared" si="24"/>
        <v>161Eh</v>
      </c>
      <c r="B1569" s="555">
        <v>1567</v>
      </c>
      <c r="C1569" s="806"/>
      <c r="D1569" s="559"/>
      <c r="E1569" s="369"/>
      <c r="F1569" s="557"/>
      <c r="G1569" s="202"/>
      <c r="H1569" s="558"/>
    </row>
    <row r="1570" spans="1:8" ht="15.75" x14ac:dyDescent="0.25">
      <c r="A1570" s="554" t="str">
        <f t="shared" si="24"/>
        <v>161Fh</v>
      </c>
      <c r="B1570" s="555">
        <v>1568</v>
      </c>
      <c r="C1570" s="806"/>
      <c r="D1570" s="559"/>
      <c r="E1570" s="369"/>
      <c r="F1570" s="557"/>
      <c r="G1570" s="557"/>
      <c r="H1570" s="558"/>
    </row>
    <row r="1571" spans="1:8" ht="15.75" x14ac:dyDescent="0.25">
      <c r="A1571" s="554" t="str">
        <f t="shared" si="24"/>
        <v>1620h</v>
      </c>
      <c r="B1571" s="555">
        <v>1569</v>
      </c>
      <c r="C1571" s="806"/>
      <c r="D1571" s="559"/>
      <c r="E1571" s="369"/>
      <c r="F1571" s="557"/>
      <c r="G1571" s="557"/>
      <c r="H1571" s="558"/>
    </row>
    <row r="1572" spans="1:8" ht="15.75" x14ac:dyDescent="0.25">
      <c r="A1572" s="554" t="str">
        <f t="shared" si="24"/>
        <v>1621h</v>
      </c>
      <c r="B1572" s="555">
        <v>1570</v>
      </c>
      <c r="C1572" s="806"/>
      <c r="D1572" s="559"/>
      <c r="E1572" s="369"/>
      <c r="F1572" s="557"/>
      <c r="G1572" s="557"/>
      <c r="H1572" s="558"/>
    </row>
    <row r="1573" spans="1:8" ht="15.75" x14ac:dyDescent="0.25">
      <c r="A1573" s="554" t="str">
        <f t="shared" si="24"/>
        <v>1622h</v>
      </c>
      <c r="B1573" s="555">
        <v>1571</v>
      </c>
      <c r="C1573" s="827"/>
      <c r="D1573" s="559"/>
      <c r="E1573" s="369"/>
      <c r="F1573" s="557"/>
      <c r="G1573" s="557"/>
      <c r="H1573" s="558"/>
    </row>
    <row r="1574" spans="1:8" ht="15.75" x14ac:dyDescent="0.25">
      <c r="A1574" s="554" t="str">
        <f t="shared" si="24"/>
        <v>1623h</v>
      </c>
      <c r="B1574" s="555">
        <v>1572</v>
      </c>
      <c r="C1574" s="827"/>
      <c r="D1574" s="559"/>
      <c r="E1574" s="369"/>
      <c r="F1574" s="557"/>
      <c r="G1574" s="557"/>
      <c r="H1574" s="558"/>
    </row>
    <row r="1575" spans="1:8" ht="15.75" x14ac:dyDescent="0.25">
      <c r="A1575" s="554" t="str">
        <f t="shared" si="24"/>
        <v>1624h</v>
      </c>
      <c r="B1575" s="555">
        <v>1573</v>
      </c>
      <c r="C1575" s="827"/>
      <c r="D1575" s="559"/>
      <c r="E1575" s="369"/>
      <c r="F1575" s="557"/>
      <c r="G1575" s="557"/>
      <c r="H1575" s="558"/>
    </row>
    <row r="1576" spans="1:8" ht="15.75" x14ac:dyDescent="0.25">
      <c r="A1576" s="554" t="str">
        <f t="shared" si="24"/>
        <v>1625h</v>
      </c>
      <c r="B1576" s="555">
        <v>1574</v>
      </c>
      <c r="C1576" s="806"/>
      <c r="D1576" s="559"/>
      <c r="E1576" s="369"/>
      <c r="F1576" s="557"/>
      <c r="G1576" s="557"/>
      <c r="H1576" s="558"/>
    </row>
    <row r="1577" spans="1:8" ht="15.75" x14ac:dyDescent="0.25">
      <c r="A1577" s="554" t="str">
        <f t="shared" si="24"/>
        <v>1626h</v>
      </c>
      <c r="B1577" s="555">
        <v>1575</v>
      </c>
      <c r="C1577" s="806"/>
      <c r="D1577" s="559"/>
      <c r="E1577" s="369"/>
      <c r="F1577" s="557"/>
      <c r="G1577" s="557"/>
      <c r="H1577" s="558"/>
    </row>
    <row r="1578" spans="1:8" ht="15.75" x14ac:dyDescent="0.25">
      <c r="A1578" s="554" t="str">
        <f t="shared" si="24"/>
        <v>1627h</v>
      </c>
      <c r="B1578" s="555">
        <v>1576</v>
      </c>
      <c r="C1578" s="806"/>
      <c r="D1578" s="559"/>
      <c r="E1578" s="369"/>
      <c r="F1578" s="369"/>
      <c r="G1578" s="354"/>
      <c r="H1578" s="369"/>
    </row>
    <row r="1579" spans="1:8" ht="15.75" x14ac:dyDescent="0.25">
      <c r="A1579" s="554" t="str">
        <f t="shared" si="24"/>
        <v>1628h</v>
      </c>
      <c r="B1579" s="555">
        <v>1577</v>
      </c>
      <c r="C1579" s="806"/>
      <c r="D1579" s="559"/>
      <c r="E1579" s="369"/>
      <c r="F1579" s="369"/>
      <c r="G1579" s="369"/>
      <c r="H1579" s="369"/>
    </row>
    <row r="1580" spans="1:8" ht="15.75" x14ac:dyDescent="0.25">
      <c r="A1580" s="554" t="str">
        <f t="shared" si="24"/>
        <v>1629h</v>
      </c>
      <c r="B1580" s="555">
        <v>1578</v>
      </c>
      <c r="C1580" s="806"/>
      <c r="D1580" s="559"/>
      <c r="E1580" s="369"/>
      <c r="F1580" s="557"/>
      <c r="G1580" s="557"/>
      <c r="H1580" s="558"/>
    </row>
    <row r="1581" spans="1:8" ht="15.75" x14ac:dyDescent="0.25">
      <c r="A1581" s="554" t="str">
        <f t="shared" si="24"/>
        <v>162Ah</v>
      </c>
      <c r="B1581" s="555">
        <v>1579</v>
      </c>
      <c r="C1581" s="806"/>
      <c r="D1581" s="559"/>
      <c r="E1581" s="369"/>
      <c r="F1581" s="557"/>
      <c r="G1581" s="557"/>
      <c r="H1581" s="558"/>
    </row>
    <row r="1582" spans="1:8" ht="15.75" x14ac:dyDescent="0.25">
      <c r="A1582" s="554" t="str">
        <f t="shared" si="24"/>
        <v>162Bh</v>
      </c>
      <c r="B1582" s="555">
        <v>1580</v>
      </c>
      <c r="C1582" s="806"/>
      <c r="D1582" s="559"/>
      <c r="E1582" s="369"/>
      <c r="F1582" s="557"/>
      <c r="G1582" s="557"/>
      <c r="H1582" s="558"/>
    </row>
    <row r="1583" spans="1:8" ht="15.75" x14ac:dyDescent="0.25">
      <c r="A1583" s="554" t="str">
        <f t="shared" si="24"/>
        <v>162Ch</v>
      </c>
      <c r="B1583" s="555">
        <v>1581</v>
      </c>
      <c r="C1583" s="806"/>
      <c r="D1583" s="559"/>
      <c r="E1583" s="369"/>
      <c r="F1583" s="557"/>
      <c r="G1583" s="557"/>
      <c r="H1583" s="558"/>
    </row>
    <row r="1584" spans="1:8" ht="15.75" x14ac:dyDescent="0.25">
      <c r="A1584" s="554" t="str">
        <f t="shared" si="24"/>
        <v>162Dh</v>
      </c>
      <c r="B1584" s="555">
        <v>1582</v>
      </c>
      <c r="C1584" s="827"/>
      <c r="D1584" s="559"/>
      <c r="E1584" s="369"/>
      <c r="F1584" s="557"/>
      <c r="G1584" s="557"/>
      <c r="H1584" s="558"/>
    </row>
    <row r="1585" spans="1:8" ht="15.75" x14ac:dyDescent="0.25">
      <c r="A1585" s="554" t="str">
        <f t="shared" si="24"/>
        <v>162Eh</v>
      </c>
      <c r="B1585" s="555">
        <v>1583</v>
      </c>
      <c r="C1585" s="827"/>
      <c r="D1585" s="559"/>
      <c r="E1585" s="369"/>
      <c r="F1585" s="557"/>
      <c r="G1585" s="557"/>
      <c r="H1585" s="558"/>
    </row>
    <row r="1586" spans="1:8" ht="15.75" x14ac:dyDescent="0.25">
      <c r="A1586" s="554" t="str">
        <f t="shared" si="24"/>
        <v>162Fh</v>
      </c>
      <c r="B1586" s="555">
        <v>1584</v>
      </c>
      <c r="C1586" s="806"/>
      <c r="D1586" s="559"/>
      <c r="E1586" s="369"/>
      <c r="F1586" s="557"/>
      <c r="G1586" s="202"/>
      <c r="H1586" s="558"/>
    </row>
    <row r="1587" spans="1:8" ht="15.75" x14ac:dyDescent="0.25">
      <c r="A1587" s="554" t="str">
        <f t="shared" si="24"/>
        <v>1630h</v>
      </c>
      <c r="B1587" s="555">
        <v>1585</v>
      </c>
      <c r="C1587" s="806"/>
      <c r="D1587" s="559"/>
      <c r="E1587" s="369"/>
      <c r="F1587" s="557"/>
      <c r="G1587" s="202"/>
      <c r="H1587" s="558"/>
    </row>
    <row r="1588" spans="1:8" ht="15.75" x14ac:dyDescent="0.25">
      <c r="A1588" s="554" t="str">
        <f t="shared" si="24"/>
        <v>1631h</v>
      </c>
      <c r="B1588" s="555">
        <v>1586</v>
      </c>
      <c r="C1588" s="806"/>
      <c r="D1588" s="559"/>
      <c r="E1588" s="369"/>
      <c r="F1588" s="557"/>
      <c r="G1588" s="557"/>
      <c r="H1588" s="558"/>
    </row>
    <row r="1589" spans="1:8" ht="15.75" x14ac:dyDescent="0.25">
      <c r="A1589" s="554" t="str">
        <f t="shared" si="24"/>
        <v>1632h</v>
      </c>
      <c r="B1589" s="555">
        <v>1587</v>
      </c>
      <c r="C1589" s="806"/>
      <c r="D1589" s="559"/>
      <c r="E1589" s="369"/>
      <c r="F1589" s="557"/>
      <c r="G1589" s="557"/>
      <c r="H1589" s="558"/>
    </row>
    <row r="1590" spans="1:8" ht="15.75" x14ac:dyDescent="0.25">
      <c r="A1590" s="554" t="str">
        <f t="shared" si="24"/>
        <v>1633h</v>
      </c>
      <c r="B1590" s="555">
        <v>1588</v>
      </c>
      <c r="C1590" s="806"/>
      <c r="D1590" s="559"/>
      <c r="E1590" s="369"/>
      <c r="F1590" s="557"/>
      <c r="G1590" s="557"/>
      <c r="H1590" s="558"/>
    </row>
    <row r="1591" spans="1:8" ht="15.75" x14ac:dyDescent="0.25">
      <c r="A1591" s="554" t="str">
        <f t="shared" si="24"/>
        <v>1634h</v>
      </c>
      <c r="B1591" s="555">
        <v>1589</v>
      </c>
      <c r="C1591" s="827"/>
      <c r="D1591" s="559"/>
      <c r="E1591" s="369"/>
      <c r="F1591" s="557"/>
      <c r="G1591" s="557"/>
      <c r="H1591" s="558"/>
    </row>
    <row r="1592" spans="1:8" ht="15.75" x14ac:dyDescent="0.25">
      <c r="A1592" s="554" t="str">
        <f t="shared" si="24"/>
        <v>1635h</v>
      </c>
      <c r="B1592" s="555">
        <v>1590</v>
      </c>
      <c r="C1592" s="827"/>
      <c r="D1592" s="559"/>
      <c r="E1592" s="369"/>
      <c r="F1592" s="557"/>
      <c r="G1592" s="557"/>
      <c r="H1592" s="558"/>
    </row>
    <row r="1593" spans="1:8" ht="15.75" x14ac:dyDescent="0.25">
      <c r="A1593" s="554" t="str">
        <f t="shared" si="24"/>
        <v>1636h</v>
      </c>
      <c r="B1593" s="555">
        <v>1591</v>
      </c>
      <c r="C1593" s="827"/>
      <c r="D1593" s="559"/>
      <c r="E1593" s="369"/>
      <c r="F1593" s="557"/>
      <c r="G1593" s="557"/>
      <c r="H1593" s="558"/>
    </row>
    <row r="1594" spans="1:8" ht="15.75" x14ac:dyDescent="0.25">
      <c r="A1594" s="554" t="str">
        <f t="shared" si="24"/>
        <v>1637h</v>
      </c>
      <c r="B1594" s="555">
        <v>1592</v>
      </c>
      <c r="C1594" s="806"/>
      <c r="D1594" s="559"/>
      <c r="E1594" s="369"/>
      <c r="F1594" s="557"/>
      <c r="G1594" s="557"/>
      <c r="H1594" s="558"/>
    </row>
    <row r="1595" spans="1:8" ht="15.75" x14ac:dyDescent="0.25">
      <c r="A1595" s="554" t="str">
        <f t="shared" si="24"/>
        <v>1638h</v>
      </c>
      <c r="B1595" s="555">
        <v>1593</v>
      </c>
      <c r="C1595" s="806"/>
      <c r="D1595" s="559"/>
      <c r="E1595" s="369"/>
      <c r="F1595" s="557"/>
      <c r="G1595" s="557"/>
      <c r="H1595" s="558"/>
    </row>
    <row r="1596" spans="1:8" ht="15.75" x14ac:dyDescent="0.25">
      <c r="A1596" s="554" t="str">
        <f t="shared" si="24"/>
        <v>1639h</v>
      </c>
      <c r="B1596" s="555">
        <v>1594</v>
      </c>
      <c r="C1596" s="806"/>
      <c r="D1596" s="559"/>
      <c r="E1596" s="369"/>
      <c r="F1596" s="369"/>
      <c r="G1596" s="369"/>
      <c r="H1596" s="369"/>
    </row>
    <row r="1597" spans="1:8" ht="15.75" x14ac:dyDescent="0.25">
      <c r="A1597" s="554" t="str">
        <f t="shared" si="24"/>
        <v>163Ah</v>
      </c>
      <c r="B1597" s="555">
        <v>1595</v>
      </c>
      <c r="C1597" s="806"/>
      <c r="D1597" s="559"/>
      <c r="E1597" s="369"/>
      <c r="F1597" s="369"/>
      <c r="G1597" s="369"/>
      <c r="H1597" s="369"/>
    </row>
    <row r="1598" spans="1:8" ht="15.75" x14ac:dyDescent="0.25">
      <c r="A1598" s="554" t="str">
        <f t="shared" si="24"/>
        <v>163Bh</v>
      </c>
      <c r="B1598" s="555">
        <v>1596</v>
      </c>
      <c r="C1598" s="806"/>
      <c r="D1598" s="559"/>
      <c r="E1598" s="369"/>
      <c r="F1598" s="557"/>
      <c r="G1598" s="557"/>
      <c r="H1598" s="558"/>
    </row>
    <row r="1599" spans="1:8" ht="15.75" x14ac:dyDescent="0.25">
      <c r="A1599" s="554" t="str">
        <f t="shared" si="24"/>
        <v>163Ch</v>
      </c>
      <c r="B1599" s="555">
        <v>1597</v>
      </c>
      <c r="C1599" s="806"/>
      <c r="D1599" s="559"/>
      <c r="E1599" s="369"/>
      <c r="F1599" s="557"/>
      <c r="G1599" s="557"/>
      <c r="H1599" s="558"/>
    </row>
    <row r="1600" spans="1:8" ht="15.75" x14ac:dyDescent="0.25">
      <c r="A1600" s="554" t="str">
        <f t="shared" si="24"/>
        <v>163Dh</v>
      </c>
      <c r="B1600" s="555">
        <v>1598</v>
      </c>
      <c r="C1600" s="806"/>
      <c r="D1600" s="559"/>
      <c r="E1600" s="369"/>
      <c r="F1600" s="557"/>
      <c r="G1600" s="557"/>
      <c r="H1600" s="558"/>
    </row>
    <row r="1601" spans="1:8" ht="15.75" x14ac:dyDescent="0.25">
      <c r="A1601" s="554" t="str">
        <f t="shared" si="24"/>
        <v>163Eh</v>
      </c>
      <c r="B1601" s="555">
        <v>1599</v>
      </c>
      <c r="C1601" s="806"/>
      <c r="D1601" s="559"/>
      <c r="E1601" s="369"/>
      <c r="F1601" s="557"/>
      <c r="G1601" s="557"/>
      <c r="H1601" s="558"/>
    </row>
    <row r="1602" spans="1:8" ht="15.75" x14ac:dyDescent="0.25">
      <c r="A1602" s="554" t="str">
        <f t="shared" si="24"/>
        <v>163Fh</v>
      </c>
      <c r="B1602" s="555">
        <v>1600</v>
      </c>
      <c r="C1602" s="827"/>
      <c r="D1602" s="559"/>
      <c r="E1602" s="369"/>
      <c r="F1602" s="557"/>
      <c r="G1602" s="557"/>
      <c r="H1602" s="558"/>
    </row>
    <row r="1603" spans="1:8" ht="15.75" x14ac:dyDescent="0.25">
      <c r="A1603" s="554" t="str">
        <f t="shared" si="24"/>
        <v>1640h</v>
      </c>
      <c r="B1603" s="555">
        <v>1601</v>
      </c>
      <c r="C1603" s="827"/>
      <c r="D1603" s="559"/>
      <c r="E1603" s="369"/>
      <c r="F1603" s="557"/>
      <c r="G1603" s="557"/>
      <c r="H1603" s="558"/>
    </row>
    <row r="1604" spans="1:8" ht="15.75" x14ac:dyDescent="0.25">
      <c r="A1604" s="554" t="str">
        <f t="shared" ref="A1604:A1667" si="25">(DEC2HEX(B1604 + 4095)) &amp; "h"</f>
        <v>1641h</v>
      </c>
      <c r="B1604" s="555">
        <v>1602</v>
      </c>
      <c r="C1604" s="806"/>
      <c r="D1604" s="559"/>
      <c r="E1604" s="369"/>
      <c r="F1604" s="557"/>
      <c r="G1604" s="202"/>
      <c r="H1604" s="558"/>
    </row>
    <row r="1605" spans="1:8" ht="15.75" x14ac:dyDescent="0.25">
      <c r="A1605" s="554" t="str">
        <f t="shared" si="25"/>
        <v>1642h</v>
      </c>
      <c r="B1605" s="555">
        <v>1603</v>
      </c>
      <c r="C1605" s="806"/>
      <c r="D1605" s="559"/>
      <c r="E1605" s="369"/>
      <c r="F1605" s="557"/>
      <c r="G1605" s="202"/>
      <c r="H1605" s="558"/>
    </row>
    <row r="1606" spans="1:8" ht="15.75" x14ac:dyDescent="0.25">
      <c r="A1606" s="554" t="str">
        <f t="shared" si="25"/>
        <v>1643h</v>
      </c>
      <c r="B1606" s="555">
        <v>1604</v>
      </c>
      <c r="C1606" s="806"/>
      <c r="D1606" s="559"/>
      <c r="E1606" s="369"/>
      <c r="F1606" s="557"/>
      <c r="G1606" s="557"/>
      <c r="H1606" s="558"/>
    </row>
    <row r="1607" spans="1:8" ht="15.75" x14ac:dyDescent="0.25">
      <c r="A1607" s="554" t="str">
        <f t="shared" si="25"/>
        <v>1644h</v>
      </c>
      <c r="B1607" s="555">
        <v>1605</v>
      </c>
      <c r="C1607" s="806"/>
      <c r="D1607" s="559"/>
      <c r="E1607" s="369"/>
      <c r="F1607" s="557"/>
      <c r="G1607" s="557"/>
      <c r="H1607" s="558"/>
    </row>
    <row r="1608" spans="1:8" ht="15.75" x14ac:dyDescent="0.25">
      <c r="A1608" s="554" t="str">
        <f t="shared" si="25"/>
        <v>1645h</v>
      </c>
      <c r="B1608" s="555">
        <v>1606</v>
      </c>
      <c r="C1608" s="806"/>
      <c r="D1608" s="559"/>
      <c r="E1608" s="369"/>
      <c r="F1608" s="557"/>
      <c r="G1608" s="557"/>
      <c r="H1608" s="558"/>
    </row>
    <row r="1609" spans="1:8" ht="15.75" x14ac:dyDescent="0.25">
      <c r="A1609" s="554" t="str">
        <f t="shared" si="25"/>
        <v>1646h</v>
      </c>
      <c r="B1609" s="555">
        <v>1607</v>
      </c>
      <c r="C1609" s="827"/>
      <c r="D1609" s="559"/>
      <c r="E1609" s="369"/>
      <c r="F1609" s="557"/>
      <c r="G1609" s="557"/>
      <c r="H1609" s="558"/>
    </row>
    <row r="1610" spans="1:8" ht="15.75" x14ac:dyDescent="0.25">
      <c r="A1610" s="554" t="str">
        <f t="shared" si="25"/>
        <v>1647h</v>
      </c>
      <c r="B1610" s="555">
        <v>1608</v>
      </c>
      <c r="C1610" s="827"/>
      <c r="D1610" s="559"/>
      <c r="E1610" s="369"/>
      <c r="F1610" s="557"/>
      <c r="G1610" s="557"/>
      <c r="H1610" s="558"/>
    </row>
    <row r="1611" spans="1:8" ht="15.75" x14ac:dyDescent="0.25">
      <c r="A1611" s="554" t="str">
        <f t="shared" si="25"/>
        <v>1648h</v>
      </c>
      <c r="B1611" s="555">
        <v>1609</v>
      </c>
      <c r="C1611" s="827"/>
      <c r="D1611" s="559"/>
      <c r="E1611" s="369"/>
      <c r="F1611" s="557"/>
      <c r="G1611" s="557"/>
      <c r="H1611" s="558"/>
    </row>
    <row r="1612" spans="1:8" ht="15.75" x14ac:dyDescent="0.25">
      <c r="A1612" s="554" t="str">
        <f t="shared" si="25"/>
        <v>1649h</v>
      </c>
      <c r="B1612" s="555">
        <v>1610</v>
      </c>
      <c r="C1612" s="806"/>
      <c r="D1612" s="559"/>
      <c r="E1612" s="369"/>
      <c r="F1612" s="557"/>
      <c r="G1612" s="557"/>
      <c r="H1612" s="558"/>
    </row>
    <row r="1613" spans="1:8" ht="15.75" x14ac:dyDescent="0.25">
      <c r="A1613" s="554" t="str">
        <f t="shared" si="25"/>
        <v>164Ah</v>
      </c>
      <c r="B1613" s="555">
        <v>1611</v>
      </c>
      <c r="C1613" s="806"/>
      <c r="D1613" s="559"/>
      <c r="E1613" s="369"/>
      <c r="F1613" s="557"/>
      <c r="G1613" s="557"/>
      <c r="H1613" s="558"/>
    </row>
    <row r="1614" spans="1:8" ht="15.75" x14ac:dyDescent="0.25">
      <c r="A1614" s="554" t="str">
        <f t="shared" si="25"/>
        <v>164Bh</v>
      </c>
      <c r="B1614" s="555">
        <v>1612</v>
      </c>
      <c r="C1614" s="806"/>
      <c r="D1614" s="559"/>
      <c r="E1614" s="369"/>
      <c r="F1614" s="369"/>
      <c r="G1614" s="369"/>
      <c r="H1614" s="369"/>
    </row>
    <row r="1615" spans="1:8" ht="15.75" x14ac:dyDescent="0.25">
      <c r="A1615" s="554" t="str">
        <f t="shared" si="25"/>
        <v>164Ch</v>
      </c>
      <c r="B1615" s="555">
        <v>1613</v>
      </c>
      <c r="C1615" s="806"/>
      <c r="D1615" s="559"/>
      <c r="E1615" s="369"/>
      <c r="F1615" s="369"/>
      <c r="G1615" s="369"/>
      <c r="H1615" s="369"/>
    </row>
    <row r="1616" spans="1:8" ht="15.75" x14ac:dyDescent="0.25">
      <c r="A1616" s="554" t="str">
        <f t="shared" si="25"/>
        <v>164Dh</v>
      </c>
      <c r="B1616" s="555">
        <v>1614</v>
      </c>
      <c r="C1616" s="806"/>
      <c r="D1616" s="559"/>
      <c r="E1616" s="369"/>
      <c r="F1616" s="557"/>
      <c r="G1616" s="557"/>
      <c r="H1616" s="558"/>
    </row>
    <row r="1617" spans="1:8" ht="15.75" x14ac:dyDescent="0.25">
      <c r="A1617" s="554" t="str">
        <f t="shared" si="25"/>
        <v>164Eh</v>
      </c>
      <c r="B1617" s="555">
        <v>1615</v>
      </c>
      <c r="C1617" s="806"/>
      <c r="D1617" s="559"/>
      <c r="E1617" s="369"/>
      <c r="F1617" s="557"/>
      <c r="G1617" s="557"/>
      <c r="H1617" s="558"/>
    </row>
    <row r="1618" spans="1:8" ht="15.75" x14ac:dyDescent="0.25">
      <c r="A1618" s="554" t="str">
        <f t="shared" si="25"/>
        <v>164Fh</v>
      </c>
      <c r="B1618" s="555">
        <v>1616</v>
      </c>
      <c r="C1618" s="806"/>
      <c r="D1618" s="559"/>
      <c r="E1618" s="369"/>
      <c r="F1618" s="557"/>
      <c r="G1618" s="557"/>
      <c r="H1618" s="558"/>
    </row>
    <row r="1619" spans="1:8" ht="15.75" x14ac:dyDescent="0.25">
      <c r="A1619" s="554" t="str">
        <f t="shared" si="25"/>
        <v>1650h</v>
      </c>
      <c r="B1619" s="555">
        <v>1617</v>
      </c>
      <c r="C1619" s="806"/>
      <c r="D1619" s="559"/>
      <c r="E1619" s="369"/>
      <c r="F1619" s="557"/>
      <c r="G1619" s="557"/>
      <c r="H1619" s="558"/>
    </row>
    <row r="1620" spans="1:8" ht="15.75" x14ac:dyDescent="0.25">
      <c r="A1620" s="554" t="str">
        <f t="shared" si="25"/>
        <v>1651h</v>
      </c>
      <c r="B1620" s="555">
        <v>1618</v>
      </c>
      <c r="C1620" s="827"/>
      <c r="D1620" s="559"/>
      <c r="E1620" s="369"/>
      <c r="F1620" s="557"/>
      <c r="G1620" s="557"/>
      <c r="H1620" s="558"/>
    </row>
    <row r="1621" spans="1:8" ht="15.75" x14ac:dyDescent="0.25">
      <c r="A1621" s="554" t="str">
        <f t="shared" si="25"/>
        <v>1652h</v>
      </c>
      <c r="B1621" s="555">
        <v>1619</v>
      </c>
      <c r="C1621" s="827"/>
      <c r="D1621" s="559"/>
      <c r="E1621" s="369"/>
      <c r="F1621" s="557"/>
      <c r="G1621" s="557"/>
      <c r="H1621" s="558"/>
    </row>
    <row r="1622" spans="1:8" ht="15.75" x14ac:dyDescent="0.25">
      <c r="A1622" s="554" t="str">
        <f t="shared" si="25"/>
        <v>1653h</v>
      </c>
      <c r="B1622" s="555">
        <v>1620</v>
      </c>
      <c r="C1622" s="806"/>
      <c r="D1622" s="559"/>
      <c r="E1622" s="369"/>
      <c r="F1622" s="557"/>
      <c r="G1622" s="202"/>
      <c r="H1622" s="558"/>
    </row>
    <row r="1623" spans="1:8" ht="15.75" x14ac:dyDescent="0.25">
      <c r="A1623" s="554" t="str">
        <f t="shared" si="25"/>
        <v>1654h</v>
      </c>
      <c r="B1623" s="555">
        <v>1621</v>
      </c>
      <c r="C1623" s="806"/>
      <c r="D1623" s="559"/>
      <c r="E1623" s="369"/>
      <c r="F1623" s="557"/>
      <c r="G1623" s="202"/>
      <c r="H1623" s="558"/>
    </row>
    <row r="1624" spans="1:8" ht="15.75" x14ac:dyDescent="0.25">
      <c r="A1624" s="554" t="str">
        <f t="shared" si="25"/>
        <v>1655h</v>
      </c>
      <c r="B1624" s="555">
        <v>1622</v>
      </c>
      <c r="C1624" s="806"/>
      <c r="D1624" s="559"/>
      <c r="E1624" s="369"/>
      <c r="F1624" s="557"/>
      <c r="G1624" s="557"/>
      <c r="H1624" s="558"/>
    </row>
    <row r="1625" spans="1:8" ht="15.75" x14ac:dyDescent="0.25">
      <c r="A1625" s="554" t="str">
        <f t="shared" si="25"/>
        <v>1656h</v>
      </c>
      <c r="B1625" s="555">
        <v>1623</v>
      </c>
      <c r="C1625" s="806"/>
      <c r="D1625" s="559"/>
      <c r="E1625" s="369"/>
      <c r="F1625" s="557"/>
      <c r="G1625" s="557"/>
      <c r="H1625" s="558"/>
    </row>
    <row r="1626" spans="1:8" ht="15.75" x14ac:dyDescent="0.25">
      <c r="A1626" s="554" t="str">
        <f t="shared" si="25"/>
        <v>1657h</v>
      </c>
      <c r="B1626" s="555">
        <v>1624</v>
      </c>
      <c r="C1626" s="806"/>
      <c r="D1626" s="559"/>
      <c r="E1626" s="369"/>
      <c r="F1626" s="557"/>
      <c r="G1626" s="557"/>
      <c r="H1626" s="558"/>
    </row>
    <row r="1627" spans="1:8" ht="15.75" x14ac:dyDescent="0.25">
      <c r="A1627" s="554" t="str">
        <f t="shared" si="25"/>
        <v>1658h</v>
      </c>
      <c r="B1627" s="555">
        <v>1625</v>
      </c>
      <c r="C1627" s="827"/>
      <c r="D1627" s="559"/>
      <c r="E1627" s="369"/>
      <c r="F1627" s="557"/>
      <c r="G1627" s="557"/>
      <c r="H1627" s="558"/>
    </row>
    <row r="1628" spans="1:8" ht="15.75" x14ac:dyDescent="0.25">
      <c r="A1628" s="554" t="str">
        <f t="shared" si="25"/>
        <v>1659h</v>
      </c>
      <c r="B1628" s="555">
        <v>1626</v>
      </c>
      <c r="C1628" s="827"/>
      <c r="D1628" s="559"/>
      <c r="E1628" s="369"/>
      <c r="F1628" s="557"/>
      <c r="G1628" s="557"/>
      <c r="H1628" s="558"/>
    </row>
    <row r="1629" spans="1:8" ht="15.75" x14ac:dyDescent="0.25">
      <c r="A1629" s="554" t="str">
        <f t="shared" si="25"/>
        <v>165Ah</v>
      </c>
      <c r="B1629" s="555">
        <v>1627</v>
      </c>
      <c r="C1629" s="827"/>
      <c r="D1629" s="559"/>
      <c r="E1629" s="369"/>
      <c r="F1629" s="557"/>
      <c r="G1629" s="557"/>
      <c r="H1629" s="558"/>
    </row>
    <row r="1630" spans="1:8" ht="15.75" x14ac:dyDescent="0.25">
      <c r="A1630" s="554" t="str">
        <f t="shared" si="25"/>
        <v>165Bh</v>
      </c>
      <c r="B1630" s="555">
        <v>1628</v>
      </c>
      <c r="C1630" s="806"/>
      <c r="D1630" s="559"/>
      <c r="E1630" s="369"/>
      <c r="F1630" s="557"/>
      <c r="G1630" s="557"/>
      <c r="H1630" s="558"/>
    </row>
    <row r="1631" spans="1:8" ht="15.75" x14ac:dyDescent="0.25">
      <c r="A1631" s="554" t="str">
        <f t="shared" si="25"/>
        <v>165Ch</v>
      </c>
      <c r="B1631" s="555">
        <v>1629</v>
      </c>
      <c r="C1631" s="806"/>
      <c r="D1631" s="559"/>
      <c r="E1631" s="369"/>
      <c r="F1631" s="557"/>
      <c r="G1631" s="557"/>
      <c r="H1631" s="558"/>
    </row>
    <row r="1632" spans="1:8" ht="15.75" x14ac:dyDescent="0.25">
      <c r="A1632" s="554" t="str">
        <f t="shared" si="25"/>
        <v>165Dh</v>
      </c>
      <c r="B1632" s="555">
        <v>1630</v>
      </c>
      <c r="C1632" s="806"/>
      <c r="D1632" s="559"/>
      <c r="E1632" s="369"/>
      <c r="F1632" s="369"/>
      <c r="G1632" s="369"/>
      <c r="H1632" s="369"/>
    </row>
    <row r="1633" spans="1:8" ht="15.75" x14ac:dyDescent="0.25">
      <c r="A1633" s="554" t="str">
        <f t="shared" si="25"/>
        <v>165Eh</v>
      </c>
      <c r="B1633" s="555">
        <v>1631</v>
      </c>
      <c r="C1633" s="806"/>
      <c r="D1633" s="559"/>
      <c r="E1633" s="369"/>
      <c r="F1633" s="369"/>
      <c r="G1633" s="369"/>
      <c r="H1633" s="369"/>
    </row>
    <row r="1634" spans="1:8" ht="15.75" x14ac:dyDescent="0.25">
      <c r="A1634" s="554" t="str">
        <f t="shared" si="25"/>
        <v>165Fh</v>
      </c>
      <c r="B1634" s="555">
        <v>1632</v>
      </c>
      <c r="C1634" s="806"/>
      <c r="D1634" s="559"/>
      <c r="E1634" s="369"/>
      <c r="F1634" s="557"/>
      <c r="G1634" s="557"/>
      <c r="H1634" s="558"/>
    </row>
    <row r="1635" spans="1:8" ht="15.75" x14ac:dyDescent="0.25">
      <c r="A1635" s="554" t="str">
        <f t="shared" si="25"/>
        <v>1660h</v>
      </c>
      <c r="B1635" s="555">
        <v>1633</v>
      </c>
      <c r="C1635" s="806"/>
      <c r="D1635" s="559"/>
      <c r="E1635" s="369"/>
      <c r="F1635" s="557"/>
      <c r="G1635" s="557"/>
      <c r="H1635" s="558"/>
    </row>
    <row r="1636" spans="1:8" ht="15.75" x14ac:dyDescent="0.25">
      <c r="A1636" s="554" t="str">
        <f t="shared" si="25"/>
        <v>1661h</v>
      </c>
      <c r="B1636" s="555">
        <v>1634</v>
      </c>
      <c r="C1636" s="806"/>
      <c r="D1636" s="559"/>
      <c r="E1636" s="369"/>
      <c r="F1636" s="557"/>
      <c r="G1636" s="557"/>
      <c r="H1636" s="558"/>
    </row>
    <row r="1637" spans="1:8" ht="15.75" x14ac:dyDescent="0.25">
      <c r="A1637" s="554" t="str">
        <f t="shared" si="25"/>
        <v>1662h</v>
      </c>
      <c r="B1637" s="555">
        <v>1635</v>
      </c>
      <c r="C1637" s="806"/>
      <c r="D1637" s="559"/>
      <c r="E1637" s="369"/>
      <c r="F1637" s="557"/>
      <c r="G1637" s="557"/>
      <c r="H1637" s="558"/>
    </row>
    <row r="1638" spans="1:8" ht="15.75" x14ac:dyDescent="0.25">
      <c r="A1638" s="554" t="str">
        <f t="shared" si="25"/>
        <v>1663h</v>
      </c>
      <c r="B1638" s="555">
        <v>1636</v>
      </c>
      <c r="C1638" s="827"/>
      <c r="D1638" s="559"/>
      <c r="E1638" s="369"/>
      <c r="F1638" s="557"/>
      <c r="G1638" s="557"/>
      <c r="H1638" s="558"/>
    </row>
    <row r="1639" spans="1:8" ht="15.75" x14ac:dyDescent="0.25">
      <c r="A1639" s="554" t="str">
        <f t="shared" si="25"/>
        <v>1664h</v>
      </c>
      <c r="B1639" s="555">
        <v>1637</v>
      </c>
      <c r="C1639" s="827"/>
      <c r="D1639" s="559"/>
      <c r="E1639" s="369"/>
      <c r="F1639" s="557"/>
      <c r="G1639" s="557"/>
      <c r="H1639" s="558"/>
    </row>
    <row r="1640" spans="1:8" ht="15.75" x14ac:dyDescent="0.25">
      <c r="A1640" s="554" t="str">
        <f t="shared" si="25"/>
        <v>1665h</v>
      </c>
      <c r="B1640" s="555">
        <v>1638</v>
      </c>
      <c r="C1640" s="806"/>
      <c r="D1640" s="559"/>
      <c r="E1640" s="369"/>
      <c r="F1640" s="557"/>
      <c r="G1640" s="202"/>
      <c r="H1640" s="558"/>
    </row>
    <row r="1641" spans="1:8" ht="15.75" x14ac:dyDescent="0.25">
      <c r="A1641" s="554" t="str">
        <f t="shared" si="25"/>
        <v>1666h</v>
      </c>
      <c r="B1641" s="555">
        <v>1639</v>
      </c>
      <c r="C1641" s="806"/>
      <c r="D1641" s="559"/>
      <c r="E1641" s="369"/>
      <c r="F1641" s="557"/>
      <c r="G1641" s="202"/>
      <c r="H1641" s="558"/>
    </row>
    <row r="1642" spans="1:8" ht="15.75" x14ac:dyDescent="0.25">
      <c r="A1642" s="554" t="str">
        <f t="shared" si="25"/>
        <v>1667h</v>
      </c>
      <c r="B1642" s="555">
        <v>1640</v>
      </c>
      <c r="C1642" s="806"/>
      <c r="D1642" s="559"/>
      <c r="E1642" s="369"/>
      <c r="F1642" s="557"/>
      <c r="G1642" s="557"/>
      <c r="H1642" s="558"/>
    </row>
    <row r="1643" spans="1:8" ht="15.75" x14ac:dyDescent="0.25">
      <c r="A1643" s="554" t="str">
        <f t="shared" si="25"/>
        <v>1668h</v>
      </c>
      <c r="B1643" s="555">
        <v>1641</v>
      </c>
      <c r="C1643" s="806"/>
      <c r="D1643" s="559"/>
      <c r="E1643" s="369"/>
      <c r="F1643" s="557"/>
      <c r="G1643" s="557"/>
      <c r="H1643" s="558"/>
    </row>
    <row r="1644" spans="1:8" ht="15.75" x14ac:dyDescent="0.25">
      <c r="A1644" s="554" t="str">
        <f t="shared" si="25"/>
        <v>1669h</v>
      </c>
      <c r="B1644" s="555">
        <v>1642</v>
      </c>
      <c r="C1644" s="806"/>
      <c r="D1644" s="559"/>
      <c r="E1644" s="369"/>
      <c r="F1644" s="557"/>
      <c r="G1644" s="557"/>
      <c r="H1644" s="558"/>
    </row>
    <row r="1645" spans="1:8" ht="15.75" x14ac:dyDescent="0.25">
      <c r="A1645" s="554" t="str">
        <f t="shared" si="25"/>
        <v>166Ah</v>
      </c>
      <c r="B1645" s="555">
        <v>1643</v>
      </c>
      <c r="C1645" s="827"/>
      <c r="D1645" s="559"/>
      <c r="E1645" s="369"/>
      <c r="F1645" s="557"/>
      <c r="G1645" s="557"/>
      <c r="H1645" s="558"/>
    </row>
    <row r="1646" spans="1:8" ht="15.75" x14ac:dyDescent="0.25">
      <c r="A1646" s="554" t="str">
        <f t="shared" si="25"/>
        <v>166Bh</v>
      </c>
      <c r="B1646" s="555">
        <v>1644</v>
      </c>
      <c r="C1646" s="827"/>
      <c r="D1646" s="559"/>
      <c r="E1646" s="369"/>
      <c r="F1646" s="557"/>
      <c r="G1646" s="557"/>
      <c r="H1646" s="558"/>
    </row>
    <row r="1647" spans="1:8" ht="15.75" x14ac:dyDescent="0.25">
      <c r="A1647" s="554" t="str">
        <f t="shared" si="25"/>
        <v>166Ch</v>
      </c>
      <c r="B1647" s="555">
        <v>1645</v>
      </c>
      <c r="C1647" s="827"/>
      <c r="D1647" s="559"/>
      <c r="E1647" s="369"/>
      <c r="F1647" s="557"/>
      <c r="G1647" s="557"/>
      <c r="H1647" s="558"/>
    </row>
    <row r="1648" spans="1:8" ht="15.75" x14ac:dyDescent="0.25">
      <c r="A1648" s="554" t="str">
        <f t="shared" si="25"/>
        <v>166Dh</v>
      </c>
      <c r="B1648" s="555">
        <v>1646</v>
      </c>
      <c r="C1648" s="806"/>
      <c r="D1648" s="559"/>
      <c r="E1648" s="369"/>
      <c r="F1648" s="557"/>
      <c r="G1648" s="557"/>
      <c r="H1648" s="558"/>
    </row>
    <row r="1649" spans="1:8" ht="15.75" x14ac:dyDescent="0.25">
      <c r="A1649" s="554" t="str">
        <f t="shared" si="25"/>
        <v>166Eh</v>
      </c>
      <c r="B1649" s="555">
        <v>1647</v>
      </c>
      <c r="C1649" s="806"/>
      <c r="D1649" s="559"/>
      <c r="E1649" s="369"/>
      <c r="F1649" s="557"/>
      <c r="G1649" s="557"/>
      <c r="H1649" s="558"/>
    </row>
    <row r="1650" spans="1:8" ht="15.75" x14ac:dyDescent="0.25">
      <c r="A1650" s="554" t="str">
        <f t="shared" si="25"/>
        <v>166Fh</v>
      </c>
      <c r="B1650" s="555">
        <v>1648</v>
      </c>
      <c r="C1650" s="806"/>
      <c r="D1650" s="559"/>
      <c r="E1650" s="369"/>
      <c r="F1650" s="369"/>
      <c r="G1650" s="369"/>
      <c r="H1650" s="369"/>
    </row>
    <row r="1651" spans="1:8" ht="15.75" x14ac:dyDescent="0.25">
      <c r="A1651" s="554" t="str">
        <f t="shared" si="25"/>
        <v>1670h</v>
      </c>
      <c r="B1651" s="555">
        <v>1649</v>
      </c>
      <c r="C1651" s="806"/>
      <c r="D1651" s="559"/>
      <c r="E1651" s="369"/>
      <c r="F1651" s="369"/>
      <c r="G1651" s="369"/>
      <c r="H1651" s="369"/>
    </row>
    <row r="1652" spans="1:8" ht="15.75" x14ac:dyDescent="0.25">
      <c r="A1652" s="554" t="str">
        <f t="shared" si="25"/>
        <v>1671h</v>
      </c>
      <c r="B1652" s="555">
        <v>1650</v>
      </c>
      <c r="C1652" s="806"/>
      <c r="D1652" s="559"/>
      <c r="E1652" s="369"/>
      <c r="F1652" s="557"/>
      <c r="G1652" s="557"/>
      <c r="H1652" s="558"/>
    </row>
    <row r="1653" spans="1:8" ht="15.75" x14ac:dyDescent="0.25">
      <c r="A1653" s="554" t="str">
        <f t="shared" si="25"/>
        <v>1672h</v>
      </c>
      <c r="B1653" s="555">
        <v>1651</v>
      </c>
      <c r="C1653" s="806"/>
      <c r="D1653" s="559"/>
      <c r="E1653" s="369"/>
      <c r="F1653" s="557"/>
      <c r="G1653" s="557"/>
      <c r="H1653" s="558"/>
    </row>
    <row r="1654" spans="1:8" ht="15.75" x14ac:dyDescent="0.25">
      <c r="A1654" s="554" t="str">
        <f t="shared" si="25"/>
        <v>1673h</v>
      </c>
      <c r="B1654" s="555">
        <v>1652</v>
      </c>
      <c r="C1654" s="806"/>
      <c r="D1654" s="559"/>
      <c r="E1654" s="369"/>
      <c r="F1654" s="557"/>
      <c r="G1654" s="557"/>
      <c r="H1654" s="558"/>
    </row>
    <row r="1655" spans="1:8" ht="15.75" x14ac:dyDescent="0.25">
      <c r="A1655" s="554" t="str">
        <f t="shared" si="25"/>
        <v>1674h</v>
      </c>
      <c r="B1655" s="555">
        <v>1653</v>
      </c>
      <c r="C1655" s="806"/>
      <c r="D1655" s="559"/>
      <c r="E1655" s="369"/>
      <c r="F1655" s="557"/>
      <c r="G1655" s="557"/>
      <c r="H1655" s="558"/>
    </row>
    <row r="1656" spans="1:8" ht="15.75" x14ac:dyDescent="0.25">
      <c r="A1656" s="554" t="str">
        <f t="shared" si="25"/>
        <v>1675h</v>
      </c>
      <c r="B1656" s="555">
        <v>1654</v>
      </c>
      <c r="C1656" s="827"/>
      <c r="D1656" s="559"/>
      <c r="E1656" s="369"/>
      <c r="F1656" s="557"/>
      <c r="G1656" s="557"/>
      <c r="H1656" s="558"/>
    </row>
    <row r="1657" spans="1:8" ht="15.75" x14ac:dyDescent="0.25">
      <c r="A1657" s="554" t="str">
        <f t="shared" si="25"/>
        <v>1676h</v>
      </c>
      <c r="B1657" s="555">
        <v>1655</v>
      </c>
      <c r="C1657" s="827"/>
      <c r="D1657" s="559"/>
      <c r="E1657" s="369"/>
      <c r="F1657" s="557"/>
      <c r="G1657" s="557"/>
      <c r="H1657" s="558"/>
    </row>
    <row r="1658" spans="1:8" ht="15.75" x14ac:dyDescent="0.25">
      <c r="A1658" s="554" t="str">
        <f t="shared" si="25"/>
        <v>1677h</v>
      </c>
      <c r="B1658" s="555">
        <v>1656</v>
      </c>
      <c r="C1658" s="806"/>
      <c r="D1658" s="559"/>
      <c r="E1658" s="369"/>
      <c r="F1658" s="557"/>
      <c r="G1658" s="202"/>
      <c r="H1658" s="558"/>
    </row>
    <row r="1659" spans="1:8" ht="15.75" x14ac:dyDescent="0.25">
      <c r="A1659" s="554" t="str">
        <f t="shared" si="25"/>
        <v>1678h</v>
      </c>
      <c r="B1659" s="555">
        <v>1657</v>
      </c>
      <c r="C1659" s="806"/>
      <c r="D1659" s="559"/>
      <c r="E1659" s="369"/>
      <c r="F1659" s="557"/>
      <c r="G1659" s="202"/>
      <c r="H1659" s="558"/>
    </row>
    <row r="1660" spans="1:8" ht="15.75" x14ac:dyDescent="0.25">
      <c r="A1660" s="554" t="str">
        <f t="shared" si="25"/>
        <v>1679h</v>
      </c>
      <c r="B1660" s="555">
        <v>1658</v>
      </c>
      <c r="C1660" s="806"/>
      <c r="D1660" s="559"/>
      <c r="E1660" s="369"/>
      <c r="F1660" s="557"/>
      <c r="G1660" s="557"/>
      <c r="H1660" s="558"/>
    </row>
    <row r="1661" spans="1:8" ht="15.75" x14ac:dyDescent="0.25">
      <c r="A1661" s="554" t="str">
        <f t="shared" si="25"/>
        <v>167Ah</v>
      </c>
      <c r="B1661" s="555">
        <v>1659</v>
      </c>
      <c r="C1661" s="806"/>
      <c r="D1661" s="559"/>
      <c r="E1661" s="369"/>
      <c r="F1661" s="557"/>
      <c r="G1661" s="557"/>
      <c r="H1661" s="558"/>
    </row>
    <row r="1662" spans="1:8" ht="15.75" x14ac:dyDescent="0.25">
      <c r="A1662" s="554" t="str">
        <f t="shared" si="25"/>
        <v>167Bh</v>
      </c>
      <c r="B1662" s="555">
        <v>1660</v>
      </c>
      <c r="C1662" s="806"/>
      <c r="D1662" s="559"/>
      <c r="E1662" s="369"/>
      <c r="F1662" s="557"/>
      <c r="G1662" s="557"/>
      <c r="H1662" s="558"/>
    </row>
    <row r="1663" spans="1:8" ht="15.75" x14ac:dyDescent="0.25">
      <c r="A1663" s="554" t="str">
        <f t="shared" si="25"/>
        <v>167Ch</v>
      </c>
      <c r="B1663" s="555">
        <v>1661</v>
      </c>
      <c r="C1663" s="827"/>
      <c r="D1663" s="559"/>
      <c r="E1663" s="369"/>
      <c r="F1663" s="557"/>
      <c r="G1663" s="557"/>
      <c r="H1663" s="558"/>
    </row>
    <row r="1664" spans="1:8" ht="15.75" x14ac:dyDescent="0.25">
      <c r="A1664" s="554" t="str">
        <f t="shared" si="25"/>
        <v>167Dh</v>
      </c>
      <c r="B1664" s="555">
        <v>1662</v>
      </c>
      <c r="C1664" s="827"/>
      <c r="D1664" s="559"/>
      <c r="E1664" s="369"/>
      <c r="F1664" s="557"/>
      <c r="G1664" s="557"/>
      <c r="H1664" s="558"/>
    </row>
    <row r="1665" spans="1:8" ht="15.75" x14ac:dyDescent="0.25">
      <c r="A1665" s="554" t="str">
        <f t="shared" si="25"/>
        <v>167Eh</v>
      </c>
      <c r="B1665" s="555">
        <v>1663</v>
      </c>
      <c r="C1665" s="827"/>
      <c r="D1665" s="559"/>
      <c r="E1665" s="369"/>
      <c r="F1665" s="557"/>
      <c r="G1665" s="557"/>
      <c r="H1665" s="558"/>
    </row>
    <row r="1666" spans="1:8" ht="15.75" x14ac:dyDescent="0.25">
      <c r="A1666" s="554" t="str">
        <f t="shared" si="25"/>
        <v>167Fh</v>
      </c>
      <c r="B1666" s="555">
        <v>1664</v>
      </c>
      <c r="C1666" s="806"/>
      <c r="D1666" s="559"/>
      <c r="E1666" s="369"/>
      <c r="F1666" s="557"/>
      <c r="G1666" s="557"/>
      <c r="H1666" s="558"/>
    </row>
    <row r="1667" spans="1:8" ht="15.75" x14ac:dyDescent="0.25">
      <c r="A1667" s="554" t="str">
        <f t="shared" si="25"/>
        <v>1680h</v>
      </c>
      <c r="B1667" s="555">
        <v>1665</v>
      </c>
      <c r="C1667" s="806"/>
      <c r="D1667" s="559"/>
      <c r="E1667" s="369"/>
      <c r="F1667" s="557"/>
      <c r="G1667" s="557"/>
      <c r="H1667" s="558"/>
    </row>
    <row r="1668" spans="1:8" ht="15.75" x14ac:dyDescent="0.25">
      <c r="A1668" s="554" t="str">
        <f t="shared" ref="A1668:A1731" si="26">(DEC2HEX(B1668 + 4095)) &amp; "h"</f>
        <v>1681h</v>
      </c>
      <c r="B1668" s="555">
        <v>1666</v>
      </c>
      <c r="C1668" s="806"/>
      <c r="D1668" s="559"/>
      <c r="E1668" s="369"/>
      <c r="F1668" s="369"/>
      <c r="G1668" s="369"/>
      <c r="H1668" s="369"/>
    </row>
    <row r="1669" spans="1:8" ht="15.75" x14ac:dyDescent="0.25">
      <c r="A1669" s="554" t="str">
        <f t="shared" si="26"/>
        <v>1682h</v>
      </c>
      <c r="B1669" s="555">
        <v>1667</v>
      </c>
      <c r="C1669" s="806"/>
      <c r="D1669" s="559"/>
      <c r="E1669" s="369"/>
      <c r="F1669" s="369"/>
      <c r="G1669" s="369"/>
      <c r="H1669" s="369"/>
    </row>
    <row r="1670" spans="1:8" ht="15.75" x14ac:dyDescent="0.25">
      <c r="A1670" s="554" t="str">
        <f t="shared" si="26"/>
        <v>1683h</v>
      </c>
      <c r="B1670" s="555">
        <v>1668</v>
      </c>
      <c r="C1670" s="806"/>
      <c r="D1670" s="559"/>
      <c r="E1670" s="369"/>
      <c r="F1670" s="557"/>
      <c r="G1670" s="557"/>
      <c r="H1670" s="558"/>
    </row>
    <row r="1671" spans="1:8" ht="15.75" x14ac:dyDescent="0.25">
      <c r="A1671" s="554" t="str">
        <f t="shared" si="26"/>
        <v>1684h</v>
      </c>
      <c r="B1671" s="555">
        <v>1669</v>
      </c>
      <c r="C1671" s="806"/>
      <c r="D1671" s="559"/>
      <c r="E1671" s="369"/>
      <c r="F1671" s="557"/>
      <c r="G1671" s="557"/>
      <c r="H1671" s="558"/>
    </row>
    <row r="1672" spans="1:8" ht="15.75" x14ac:dyDescent="0.25">
      <c r="A1672" s="554" t="str">
        <f t="shared" si="26"/>
        <v>1685h</v>
      </c>
      <c r="B1672" s="555">
        <v>1670</v>
      </c>
      <c r="C1672" s="806"/>
      <c r="D1672" s="559"/>
      <c r="E1672" s="369"/>
      <c r="F1672" s="557"/>
      <c r="G1672" s="557"/>
      <c r="H1672" s="558"/>
    </row>
    <row r="1673" spans="1:8" ht="15.75" x14ac:dyDescent="0.25">
      <c r="A1673" s="554" t="str">
        <f t="shared" si="26"/>
        <v>1686h</v>
      </c>
      <c r="B1673" s="555">
        <v>1671</v>
      </c>
      <c r="C1673" s="806"/>
      <c r="D1673" s="559"/>
      <c r="E1673" s="369"/>
      <c r="F1673" s="557"/>
      <c r="G1673" s="557"/>
      <c r="H1673" s="558"/>
    </row>
    <row r="1674" spans="1:8" ht="15.75" x14ac:dyDescent="0.25">
      <c r="A1674" s="554" t="str">
        <f t="shared" si="26"/>
        <v>1687h</v>
      </c>
      <c r="B1674" s="555">
        <v>1672</v>
      </c>
      <c r="C1674" s="827"/>
      <c r="D1674" s="559"/>
      <c r="E1674" s="369"/>
      <c r="F1674" s="557"/>
      <c r="G1674" s="557"/>
      <c r="H1674" s="558"/>
    </row>
    <row r="1675" spans="1:8" ht="15.75" x14ac:dyDescent="0.25">
      <c r="A1675" s="554" t="str">
        <f t="shared" si="26"/>
        <v>1688h</v>
      </c>
      <c r="B1675" s="555">
        <v>1673</v>
      </c>
      <c r="C1675" s="827"/>
      <c r="D1675" s="559"/>
      <c r="E1675" s="369"/>
      <c r="F1675" s="557"/>
      <c r="G1675" s="557"/>
      <c r="H1675" s="558"/>
    </row>
    <row r="1676" spans="1:8" ht="15.75" x14ac:dyDescent="0.25">
      <c r="A1676" s="554" t="str">
        <f t="shared" si="26"/>
        <v>1689h</v>
      </c>
      <c r="B1676" s="555">
        <v>1674</v>
      </c>
      <c r="C1676" s="806"/>
      <c r="D1676" s="559"/>
      <c r="E1676" s="369"/>
      <c r="F1676" s="557"/>
      <c r="G1676" s="202"/>
      <c r="H1676" s="558"/>
    </row>
    <row r="1677" spans="1:8" ht="15.75" x14ac:dyDescent="0.25">
      <c r="A1677" s="554" t="str">
        <f t="shared" si="26"/>
        <v>168Ah</v>
      </c>
      <c r="B1677" s="555">
        <v>1675</v>
      </c>
      <c r="C1677" s="806"/>
      <c r="D1677" s="559"/>
      <c r="E1677" s="369"/>
      <c r="F1677" s="557"/>
      <c r="G1677" s="202"/>
      <c r="H1677" s="558"/>
    </row>
    <row r="1678" spans="1:8" ht="15.75" x14ac:dyDescent="0.25">
      <c r="A1678" s="554" t="str">
        <f t="shared" si="26"/>
        <v>168Bh</v>
      </c>
      <c r="B1678" s="555">
        <v>1676</v>
      </c>
      <c r="C1678" s="806"/>
      <c r="D1678" s="559"/>
      <c r="E1678" s="369"/>
      <c r="F1678" s="557"/>
      <c r="G1678" s="557"/>
      <c r="H1678" s="558"/>
    </row>
    <row r="1679" spans="1:8" ht="15.75" x14ac:dyDescent="0.25">
      <c r="A1679" s="554" t="str">
        <f t="shared" si="26"/>
        <v>168Ch</v>
      </c>
      <c r="B1679" s="555">
        <v>1677</v>
      </c>
      <c r="C1679" s="806"/>
      <c r="D1679" s="559"/>
      <c r="E1679" s="369"/>
      <c r="F1679" s="557"/>
      <c r="G1679" s="557"/>
      <c r="H1679" s="558"/>
    </row>
    <row r="1680" spans="1:8" ht="15.75" x14ac:dyDescent="0.25">
      <c r="A1680" s="554" t="str">
        <f t="shared" si="26"/>
        <v>168Dh</v>
      </c>
      <c r="B1680" s="555">
        <v>1678</v>
      </c>
      <c r="C1680" s="806"/>
      <c r="D1680" s="559"/>
      <c r="E1680" s="369"/>
      <c r="F1680" s="557"/>
      <c r="G1680" s="557"/>
      <c r="H1680" s="558"/>
    </row>
    <row r="1681" spans="1:8" ht="15.75" x14ac:dyDescent="0.25">
      <c r="A1681" s="554" t="str">
        <f t="shared" si="26"/>
        <v>168Eh</v>
      </c>
      <c r="B1681" s="555">
        <v>1679</v>
      </c>
      <c r="C1681" s="827"/>
      <c r="D1681" s="559"/>
      <c r="E1681" s="369"/>
      <c r="F1681" s="557"/>
      <c r="G1681" s="557"/>
      <c r="H1681" s="558"/>
    </row>
    <row r="1682" spans="1:8" ht="15.75" x14ac:dyDescent="0.25">
      <c r="A1682" s="554" t="str">
        <f t="shared" si="26"/>
        <v>168Fh</v>
      </c>
      <c r="B1682" s="555">
        <v>1680</v>
      </c>
      <c r="C1682" s="827"/>
      <c r="D1682" s="559"/>
      <c r="E1682" s="369"/>
      <c r="F1682" s="557"/>
      <c r="G1682" s="557"/>
      <c r="H1682" s="558"/>
    </row>
    <row r="1683" spans="1:8" ht="15.75" x14ac:dyDescent="0.25">
      <c r="A1683" s="554" t="str">
        <f t="shared" si="26"/>
        <v>1690h</v>
      </c>
      <c r="B1683" s="555">
        <v>1681</v>
      </c>
      <c r="C1683" s="827"/>
      <c r="D1683" s="559"/>
      <c r="E1683" s="369"/>
      <c r="F1683" s="557"/>
      <c r="G1683" s="557"/>
      <c r="H1683" s="558"/>
    </row>
    <row r="1684" spans="1:8" ht="15.75" x14ac:dyDescent="0.25">
      <c r="A1684" s="554" t="str">
        <f t="shared" si="26"/>
        <v>1691h</v>
      </c>
      <c r="B1684" s="555">
        <v>1682</v>
      </c>
      <c r="C1684" s="806"/>
      <c r="D1684" s="559"/>
      <c r="E1684" s="369"/>
      <c r="F1684" s="557"/>
      <c r="G1684" s="557"/>
      <c r="H1684" s="558"/>
    </row>
    <row r="1685" spans="1:8" ht="15.75" x14ac:dyDescent="0.25">
      <c r="A1685" s="554" t="str">
        <f t="shared" si="26"/>
        <v>1692h</v>
      </c>
      <c r="B1685" s="555">
        <v>1683</v>
      </c>
      <c r="C1685" s="806"/>
      <c r="D1685" s="559"/>
      <c r="E1685" s="369"/>
      <c r="F1685" s="557"/>
      <c r="G1685" s="557"/>
      <c r="H1685" s="558"/>
    </row>
    <row r="1686" spans="1:8" ht="15.75" x14ac:dyDescent="0.25">
      <c r="A1686" s="554" t="str">
        <f t="shared" si="26"/>
        <v>1693h</v>
      </c>
      <c r="B1686" s="555">
        <v>1684</v>
      </c>
      <c r="C1686" s="806"/>
      <c r="D1686" s="559"/>
      <c r="E1686" s="369"/>
      <c r="F1686" s="369"/>
      <c r="G1686" s="369"/>
      <c r="H1686" s="369"/>
    </row>
    <row r="1687" spans="1:8" ht="15.75" x14ac:dyDescent="0.25">
      <c r="A1687" s="554" t="str">
        <f t="shared" si="26"/>
        <v>1694h</v>
      </c>
      <c r="B1687" s="555">
        <v>1685</v>
      </c>
      <c r="C1687" s="806"/>
      <c r="D1687" s="559"/>
      <c r="E1687" s="369"/>
      <c r="F1687" s="369"/>
      <c r="G1687" s="369"/>
      <c r="H1687" s="369"/>
    </row>
    <row r="1688" spans="1:8" ht="15.75" x14ac:dyDescent="0.25">
      <c r="A1688" s="554" t="str">
        <f t="shared" si="26"/>
        <v>1695h</v>
      </c>
      <c r="B1688" s="555">
        <v>1686</v>
      </c>
      <c r="C1688" s="806"/>
      <c r="D1688" s="559"/>
      <c r="E1688" s="369"/>
      <c r="F1688" s="557"/>
      <c r="G1688" s="557"/>
      <c r="H1688" s="558"/>
    </row>
    <row r="1689" spans="1:8" ht="15.75" x14ac:dyDescent="0.25">
      <c r="A1689" s="554" t="str">
        <f t="shared" si="26"/>
        <v>1696h</v>
      </c>
      <c r="B1689" s="555">
        <v>1687</v>
      </c>
      <c r="C1689" s="806"/>
      <c r="D1689" s="559"/>
      <c r="E1689" s="369"/>
      <c r="F1689" s="557"/>
      <c r="G1689" s="557"/>
      <c r="H1689" s="558"/>
    </row>
    <row r="1690" spans="1:8" ht="15.75" x14ac:dyDescent="0.25">
      <c r="A1690" s="554" t="str">
        <f t="shared" si="26"/>
        <v>1697h</v>
      </c>
      <c r="B1690" s="555">
        <v>1688</v>
      </c>
      <c r="C1690" s="806"/>
      <c r="D1690" s="559"/>
      <c r="E1690" s="369"/>
      <c r="F1690" s="557"/>
      <c r="G1690" s="557"/>
      <c r="H1690" s="558"/>
    </row>
    <row r="1691" spans="1:8" ht="15.75" x14ac:dyDescent="0.25">
      <c r="A1691" s="554" t="str">
        <f t="shared" si="26"/>
        <v>1698h</v>
      </c>
      <c r="B1691" s="555">
        <v>1689</v>
      </c>
      <c r="C1691" s="806"/>
      <c r="D1691" s="559"/>
      <c r="E1691" s="369"/>
      <c r="F1691" s="557"/>
      <c r="G1691" s="557"/>
      <c r="H1691" s="558"/>
    </row>
    <row r="1692" spans="1:8" ht="15.75" x14ac:dyDescent="0.25">
      <c r="A1692" s="554" t="str">
        <f t="shared" si="26"/>
        <v>1699h</v>
      </c>
      <c r="B1692" s="555">
        <v>1690</v>
      </c>
      <c r="C1692" s="827"/>
      <c r="D1692" s="559"/>
      <c r="E1692" s="369"/>
      <c r="F1692" s="557"/>
      <c r="G1692" s="557"/>
      <c r="H1692" s="558"/>
    </row>
    <row r="1693" spans="1:8" ht="15.75" x14ac:dyDescent="0.25">
      <c r="A1693" s="554" t="str">
        <f t="shared" si="26"/>
        <v>169Ah</v>
      </c>
      <c r="B1693" s="555">
        <v>1691</v>
      </c>
      <c r="C1693" s="827"/>
      <c r="D1693" s="559"/>
      <c r="E1693" s="369"/>
      <c r="F1693" s="557"/>
      <c r="G1693" s="557"/>
      <c r="H1693" s="558"/>
    </row>
    <row r="1694" spans="1:8" ht="15.75" x14ac:dyDescent="0.25">
      <c r="A1694" s="554" t="str">
        <f t="shared" si="26"/>
        <v>169Bh</v>
      </c>
      <c r="B1694" s="555">
        <v>1692</v>
      </c>
      <c r="C1694" s="806"/>
      <c r="D1694" s="559"/>
      <c r="E1694" s="369"/>
      <c r="F1694" s="557"/>
      <c r="G1694" s="202"/>
      <c r="H1694" s="558"/>
    </row>
    <row r="1695" spans="1:8" ht="15.75" x14ac:dyDescent="0.25">
      <c r="A1695" s="554" t="str">
        <f t="shared" si="26"/>
        <v>169Ch</v>
      </c>
      <c r="B1695" s="555">
        <v>1693</v>
      </c>
      <c r="C1695" s="806"/>
      <c r="D1695" s="559"/>
      <c r="E1695" s="369"/>
      <c r="F1695" s="557"/>
      <c r="G1695" s="202"/>
      <c r="H1695" s="558"/>
    </row>
    <row r="1696" spans="1:8" ht="15.75" x14ac:dyDescent="0.25">
      <c r="A1696" s="554" t="str">
        <f t="shared" si="26"/>
        <v>169Dh</v>
      </c>
      <c r="B1696" s="555">
        <v>1694</v>
      </c>
      <c r="C1696" s="806"/>
      <c r="D1696" s="559"/>
      <c r="E1696" s="369"/>
      <c r="F1696" s="557"/>
      <c r="G1696" s="557"/>
      <c r="H1696" s="558"/>
    </row>
    <row r="1697" spans="1:8" ht="15.75" x14ac:dyDescent="0.25">
      <c r="A1697" s="554" t="str">
        <f t="shared" si="26"/>
        <v>169Eh</v>
      </c>
      <c r="B1697" s="555">
        <v>1695</v>
      </c>
      <c r="C1697" s="806"/>
      <c r="D1697" s="559"/>
      <c r="E1697" s="369"/>
      <c r="F1697" s="557"/>
      <c r="G1697" s="557"/>
      <c r="H1697" s="558"/>
    </row>
    <row r="1698" spans="1:8" ht="15.75" x14ac:dyDescent="0.25">
      <c r="A1698" s="554" t="str">
        <f t="shared" si="26"/>
        <v>169Fh</v>
      </c>
      <c r="B1698" s="555">
        <v>1696</v>
      </c>
      <c r="C1698" s="806"/>
      <c r="D1698" s="559"/>
      <c r="E1698" s="369"/>
      <c r="F1698" s="557"/>
      <c r="G1698" s="557"/>
      <c r="H1698" s="558"/>
    </row>
    <row r="1699" spans="1:8" ht="15.75" x14ac:dyDescent="0.25">
      <c r="A1699" s="554" t="str">
        <f t="shared" si="26"/>
        <v>16A0h</v>
      </c>
      <c r="B1699" s="555">
        <v>1697</v>
      </c>
      <c r="C1699" s="827"/>
      <c r="D1699" s="559"/>
      <c r="E1699" s="369"/>
      <c r="F1699" s="557"/>
      <c r="G1699" s="557"/>
      <c r="H1699" s="558"/>
    </row>
    <row r="1700" spans="1:8" ht="15.75" x14ac:dyDescent="0.25">
      <c r="A1700" s="554" t="str">
        <f t="shared" si="26"/>
        <v>16A1h</v>
      </c>
      <c r="B1700" s="555">
        <v>1698</v>
      </c>
      <c r="C1700" s="827"/>
      <c r="D1700" s="559"/>
      <c r="E1700" s="369"/>
      <c r="F1700" s="557"/>
      <c r="G1700" s="557"/>
      <c r="H1700" s="558"/>
    </row>
    <row r="1701" spans="1:8" ht="15.75" x14ac:dyDescent="0.25">
      <c r="A1701" s="554" t="str">
        <f t="shared" si="26"/>
        <v>16A2h</v>
      </c>
      <c r="B1701" s="555">
        <v>1699</v>
      </c>
      <c r="C1701" s="827"/>
      <c r="D1701" s="559"/>
      <c r="E1701" s="369"/>
      <c r="F1701" s="557"/>
      <c r="G1701" s="557"/>
      <c r="H1701" s="558"/>
    </row>
    <row r="1702" spans="1:8" ht="15.75" x14ac:dyDescent="0.25">
      <c r="A1702" s="554" t="str">
        <f t="shared" si="26"/>
        <v>16A3h</v>
      </c>
      <c r="B1702" s="555">
        <v>1700</v>
      </c>
      <c r="C1702" s="806"/>
      <c r="D1702" s="559"/>
      <c r="E1702" s="369"/>
      <c r="F1702" s="557"/>
      <c r="G1702" s="557"/>
      <c r="H1702" s="558"/>
    </row>
    <row r="1703" spans="1:8" ht="15.75" x14ac:dyDescent="0.25">
      <c r="A1703" s="554" t="str">
        <f t="shared" si="26"/>
        <v>16A4h</v>
      </c>
      <c r="B1703" s="555">
        <v>1701</v>
      </c>
      <c r="C1703" s="806"/>
      <c r="D1703" s="559"/>
      <c r="E1703" s="369"/>
      <c r="F1703" s="557"/>
      <c r="G1703" s="557"/>
      <c r="H1703" s="558"/>
    </row>
    <row r="1704" spans="1:8" ht="15.75" x14ac:dyDescent="0.25">
      <c r="A1704" s="554" t="str">
        <f t="shared" si="26"/>
        <v>16A5h</v>
      </c>
      <c r="B1704" s="555">
        <v>1702</v>
      </c>
      <c r="C1704" s="806"/>
      <c r="D1704" s="559"/>
      <c r="E1704" s="369"/>
      <c r="F1704" s="369"/>
      <c r="G1704" s="369"/>
      <c r="H1704" s="369"/>
    </row>
    <row r="1705" spans="1:8" ht="15.75" x14ac:dyDescent="0.25">
      <c r="A1705" s="554" t="str">
        <f t="shared" si="26"/>
        <v>16A6h</v>
      </c>
      <c r="B1705" s="555">
        <v>1703</v>
      </c>
      <c r="C1705" s="806"/>
      <c r="D1705" s="559"/>
      <c r="E1705" s="369"/>
      <c r="F1705" s="369"/>
      <c r="G1705" s="354"/>
      <c r="H1705" s="369"/>
    </row>
    <row r="1706" spans="1:8" ht="15.75" x14ac:dyDescent="0.25">
      <c r="A1706" s="554" t="str">
        <f t="shared" si="26"/>
        <v>16A7h</v>
      </c>
      <c r="B1706" s="555">
        <v>1704</v>
      </c>
      <c r="C1706" s="806"/>
      <c r="D1706" s="559"/>
      <c r="E1706" s="369"/>
      <c r="F1706" s="557"/>
      <c r="G1706" s="557"/>
      <c r="H1706" s="558"/>
    </row>
    <row r="1707" spans="1:8" ht="15.75" x14ac:dyDescent="0.25">
      <c r="A1707" s="554" t="str">
        <f t="shared" si="26"/>
        <v>16A8h</v>
      </c>
      <c r="B1707" s="555">
        <v>1705</v>
      </c>
      <c r="C1707" s="806"/>
      <c r="D1707" s="559"/>
      <c r="E1707" s="369"/>
      <c r="F1707" s="557"/>
      <c r="G1707" s="557"/>
      <c r="H1707" s="558"/>
    </row>
    <row r="1708" spans="1:8" ht="15.75" x14ac:dyDescent="0.25">
      <c r="A1708" s="554" t="str">
        <f t="shared" si="26"/>
        <v>16A9h</v>
      </c>
      <c r="B1708" s="555">
        <v>1706</v>
      </c>
      <c r="C1708" s="806"/>
      <c r="D1708" s="559"/>
      <c r="E1708" s="369"/>
      <c r="F1708" s="557"/>
      <c r="G1708" s="557"/>
      <c r="H1708" s="558"/>
    </row>
    <row r="1709" spans="1:8" ht="15.75" x14ac:dyDescent="0.25">
      <c r="A1709" s="554" t="str">
        <f t="shared" si="26"/>
        <v>16AAh</v>
      </c>
      <c r="B1709" s="555">
        <v>1707</v>
      </c>
      <c r="C1709" s="806"/>
      <c r="D1709" s="559"/>
      <c r="E1709" s="369"/>
      <c r="F1709" s="557"/>
      <c r="G1709" s="557"/>
      <c r="H1709" s="558"/>
    </row>
    <row r="1710" spans="1:8" ht="15.75" x14ac:dyDescent="0.25">
      <c r="A1710" s="554" t="str">
        <f t="shared" si="26"/>
        <v>16ABh</v>
      </c>
      <c r="B1710" s="555">
        <v>1708</v>
      </c>
      <c r="C1710" s="827"/>
      <c r="D1710" s="559"/>
      <c r="E1710" s="369"/>
      <c r="F1710" s="557"/>
      <c r="G1710" s="557"/>
      <c r="H1710" s="558"/>
    </row>
    <row r="1711" spans="1:8" ht="15.75" x14ac:dyDescent="0.25">
      <c r="A1711" s="554" t="str">
        <f t="shared" si="26"/>
        <v>16ACh</v>
      </c>
      <c r="B1711" s="555">
        <v>1709</v>
      </c>
      <c r="C1711" s="827"/>
      <c r="D1711" s="559"/>
      <c r="E1711" s="369"/>
      <c r="F1711" s="557"/>
      <c r="G1711" s="557"/>
      <c r="H1711" s="558"/>
    </row>
    <row r="1712" spans="1:8" ht="15.75" x14ac:dyDescent="0.25">
      <c r="A1712" s="554" t="str">
        <f t="shared" si="26"/>
        <v>16ADh</v>
      </c>
      <c r="B1712" s="555">
        <v>1710</v>
      </c>
      <c r="C1712" s="806"/>
      <c r="D1712" s="559"/>
      <c r="E1712" s="369"/>
      <c r="F1712" s="557"/>
      <c r="G1712" s="202"/>
      <c r="H1712" s="558"/>
    </row>
    <row r="1713" spans="1:8" ht="15.75" x14ac:dyDescent="0.25">
      <c r="A1713" s="554" t="str">
        <f t="shared" si="26"/>
        <v>16AEh</v>
      </c>
      <c r="B1713" s="555">
        <v>1711</v>
      </c>
      <c r="C1713" s="806"/>
      <c r="D1713" s="559"/>
      <c r="E1713" s="369"/>
      <c r="F1713" s="557"/>
      <c r="G1713" s="202"/>
      <c r="H1713" s="558"/>
    </row>
    <row r="1714" spans="1:8" ht="15.75" x14ac:dyDescent="0.25">
      <c r="A1714" s="554" t="str">
        <f t="shared" si="26"/>
        <v>16AFh</v>
      </c>
      <c r="B1714" s="555">
        <v>1712</v>
      </c>
      <c r="C1714" s="806"/>
      <c r="D1714" s="559"/>
      <c r="E1714" s="369"/>
      <c r="F1714" s="557"/>
      <c r="G1714" s="557"/>
      <c r="H1714" s="558"/>
    </row>
    <row r="1715" spans="1:8" ht="15.75" x14ac:dyDescent="0.25">
      <c r="A1715" s="554" t="str">
        <f t="shared" si="26"/>
        <v>16B0h</v>
      </c>
      <c r="B1715" s="555">
        <v>1713</v>
      </c>
      <c r="C1715" s="806"/>
      <c r="D1715" s="559"/>
      <c r="E1715" s="369"/>
      <c r="F1715" s="557"/>
      <c r="G1715" s="557"/>
      <c r="H1715" s="558"/>
    </row>
    <row r="1716" spans="1:8" ht="15.75" x14ac:dyDescent="0.25">
      <c r="A1716" s="554" t="str">
        <f t="shared" si="26"/>
        <v>16B1h</v>
      </c>
      <c r="B1716" s="555">
        <v>1714</v>
      </c>
      <c r="C1716" s="806"/>
      <c r="D1716" s="559"/>
      <c r="E1716" s="369"/>
      <c r="F1716" s="557"/>
      <c r="G1716" s="557"/>
      <c r="H1716" s="558"/>
    </row>
    <row r="1717" spans="1:8" ht="15.75" x14ac:dyDescent="0.25">
      <c r="A1717" s="554" t="str">
        <f t="shared" si="26"/>
        <v>16B2h</v>
      </c>
      <c r="B1717" s="555">
        <v>1715</v>
      </c>
      <c r="C1717" s="827"/>
      <c r="D1717" s="559"/>
      <c r="E1717" s="369"/>
      <c r="F1717" s="557"/>
      <c r="G1717" s="557"/>
      <c r="H1717" s="558"/>
    </row>
    <row r="1718" spans="1:8" ht="15.75" x14ac:dyDescent="0.25">
      <c r="A1718" s="554" t="str">
        <f t="shared" si="26"/>
        <v>16B3h</v>
      </c>
      <c r="B1718" s="555">
        <v>1716</v>
      </c>
      <c r="C1718" s="827"/>
      <c r="D1718" s="559"/>
      <c r="E1718" s="369"/>
      <c r="F1718" s="557"/>
      <c r="G1718" s="557"/>
      <c r="H1718" s="558"/>
    </row>
    <row r="1719" spans="1:8" ht="15.75" x14ac:dyDescent="0.25">
      <c r="A1719" s="554" t="str">
        <f t="shared" si="26"/>
        <v>16B4h</v>
      </c>
      <c r="B1719" s="555">
        <v>1717</v>
      </c>
      <c r="C1719" s="827"/>
      <c r="D1719" s="559"/>
      <c r="E1719" s="369"/>
      <c r="F1719" s="557"/>
      <c r="G1719" s="557"/>
      <c r="H1719" s="558"/>
    </row>
    <row r="1720" spans="1:8" ht="15.75" x14ac:dyDescent="0.25">
      <c r="A1720" s="554" t="str">
        <f t="shared" si="26"/>
        <v>16B5h</v>
      </c>
      <c r="B1720" s="555">
        <v>1718</v>
      </c>
      <c r="C1720" s="806"/>
      <c r="D1720" s="559"/>
      <c r="E1720" s="369"/>
      <c r="F1720" s="557"/>
      <c r="G1720" s="557"/>
      <c r="H1720" s="558"/>
    </row>
    <row r="1721" spans="1:8" ht="15.75" x14ac:dyDescent="0.25">
      <c r="A1721" s="554" t="str">
        <f t="shared" si="26"/>
        <v>16B6h</v>
      </c>
      <c r="B1721" s="555">
        <v>1719</v>
      </c>
      <c r="C1721" s="806"/>
      <c r="D1721" s="559"/>
      <c r="E1721" s="369"/>
      <c r="F1721" s="557"/>
      <c r="G1721" s="557"/>
      <c r="H1721" s="558"/>
    </row>
    <row r="1722" spans="1:8" ht="15.75" x14ac:dyDescent="0.25">
      <c r="A1722" s="554" t="str">
        <f t="shared" si="26"/>
        <v>16B7h</v>
      </c>
      <c r="B1722" s="555">
        <v>1720</v>
      </c>
      <c r="C1722" s="806"/>
      <c r="D1722" s="559"/>
      <c r="E1722" s="369"/>
      <c r="F1722" s="369"/>
      <c r="G1722" s="354"/>
      <c r="H1722" s="369"/>
    </row>
    <row r="1723" spans="1:8" ht="15.75" x14ac:dyDescent="0.25">
      <c r="A1723" s="554" t="str">
        <f t="shared" si="26"/>
        <v>16B8h</v>
      </c>
      <c r="B1723" s="555">
        <v>1721</v>
      </c>
      <c r="C1723" s="806"/>
      <c r="D1723" s="559"/>
      <c r="E1723" s="369"/>
      <c r="F1723" s="369"/>
      <c r="G1723" s="369"/>
      <c r="H1723" s="369"/>
    </row>
    <row r="1724" spans="1:8" ht="15.75" x14ac:dyDescent="0.25">
      <c r="A1724" s="554" t="str">
        <f t="shared" si="26"/>
        <v>16B9h</v>
      </c>
      <c r="B1724" s="555">
        <v>1722</v>
      </c>
      <c r="C1724" s="806"/>
      <c r="D1724" s="559"/>
      <c r="E1724" s="369"/>
      <c r="F1724" s="557"/>
      <c r="G1724" s="557"/>
      <c r="H1724" s="558"/>
    </row>
    <row r="1725" spans="1:8" ht="15.75" x14ac:dyDescent="0.25">
      <c r="A1725" s="554" t="str">
        <f t="shared" si="26"/>
        <v>16BAh</v>
      </c>
      <c r="B1725" s="555">
        <v>1723</v>
      </c>
      <c r="C1725" s="806"/>
      <c r="D1725" s="559"/>
      <c r="E1725" s="369"/>
      <c r="F1725" s="557"/>
      <c r="G1725" s="557"/>
      <c r="H1725" s="558"/>
    </row>
    <row r="1726" spans="1:8" ht="15.75" x14ac:dyDescent="0.25">
      <c r="A1726" s="554" t="str">
        <f t="shared" si="26"/>
        <v>16BBh</v>
      </c>
      <c r="B1726" s="555">
        <v>1724</v>
      </c>
      <c r="C1726" s="806"/>
      <c r="D1726" s="559"/>
      <c r="E1726" s="369"/>
      <c r="F1726" s="557"/>
      <c r="G1726" s="557"/>
      <c r="H1726" s="558"/>
    </row>
    <row r="1727" spans="1:8" ht="15.75" x14ac:dyDescent="0.25">
      <c r="A1727" s="554" t="str">
        <f t="shared" si="26"/>
        <v>16BCh</v>
      </c>
      <c r="B1727" s="555">
        <v>1725</v>
      </c>
      <c r="C1727" s="806"/>
      <c r="D1727" s="559"/>
      <c r="E1727" s="369"/>
      <c r="F1727" s="557"/>
      <c r="G1727" s="557"/>
      <c r="H1727" s="558"/>
    </row>
    <row r="1728" spans="1:8" ht="15.75" x14ac:dyDescent="0.25">
      <c r="A1728" s="554" t="str">
        <f t="shared" si="26"/>
        <v>16BDh</v>
      </c>
      <c r="B1728" s="555">
        <v>1726</v>
      </c>
      <c r="C1728" s="827"/>
      <c r="D1728" s="559"/>
      <c r="E1728" s="369"/>
      <c r="F1728" s="557"/>
      <c r="G1728" s="557"/>
      <c r="H1728" s="558"/>
    </row>
    <row r="1729" spans="1:8" ht="15.75" x14ac:dyDescent="0.25">
      <c r="A1729" s="554" t="str">
        <f t="shared" si="26"/>
        <v>16BEh</v>
      </c>
      <c r="B1729" s="555">
        <v>1727</v>
      </c>
      <c r="C1729" s="827"/>
      <c r="D1729" s="559"/>
      <c r="E1729" s="369"/>
      <c r="F1729" s="557"/>
      <c r="G1729" s="557"/>
      <c r="H1729" s="558"/>
    </row>
    <row r="1730" spans="1:8" ht="15.75" x14ac:dyDescent="0.25">
      <c r="A1730" s="554" t="str">
        <f t="shared" si="26"/>
        <v>16BFh</v>
      </c>
      <c r="B1730" s="555">
        <v>1728</v>
      </c>
      <c r="C1730" s="806"/>
      <c r="D1730" s="559"/>
      <c r="E1730" s="369"/>
      <c r="F1730" s="557"/>
      <c r="G1730" s="202"/>
      <c r="H1730" s="558"/>
    </row>
    <row r="1731" spans="1:8" ht="15.75" x14ac:dyDescent="0.25">
      <c r="A1731" s="554" t="str">
        <f t="shared" si="26"/>
        <v>16C0h</v>
      </c>
      <c r="B1731" s="555">
        <v>1729</v>
      </c>
      <c r="C1731" s="806"/>
      <c r="D1731" s="559"/>
      <c r="E1731" s="369"/>
      <c r="F1731" s="557"/>
      <c r="G1731" s="202"/>
      <c r="H1731" s="558"/>
    </row>
    <row r="1732" spans="1:8" ht="15.75" x14ac:dyDescent="0.25">
      <c r="A1732" s="554" t="str">
        <f t="shared" ref="A1732:A1795" si="27">(DEC2HEX(B1732 + 4095)) &amp; "h"</f>
        <v>16C1h</v>
      </c>
      <c r="B1732" s="555">
        <v>1730</v>
      </c>
      <c r="C1732" s="806"/>
      <c r="D1732" s="559"/>
      <c r="E1732" s="369"/>
      <c r="F1732" s="557"/>
      <c r="G1732" s="557"/>
      <c r="H1732" s="558"/>
    </row>
    <row r="1733" spans="1:8" ht="15.75" x14ac:dyDescent="0.25">
      <c r="A1733" s="554" t="str">
        <f t="shared" si="27"/>
        <v>16C2h</v>
      </c>
      <c r="B1733" s="555">
        <v>1731</v>
      </c>
      <c r="C1733" s="806"/>
      <c r="D1733" s="559"/>
      <c r="E1733" s="369"/>
      <c r="F1733" s="557"/>
      <c r="G1733" s="557"/>
      <c r="H1733" s="558"/>
    </row>
    <row r="1734" spans="1:8" ht="15.75" x14ac:dyDescent="0.25">
      <c r="A1734" s="554" t="str">
        <f t="shared" si="27"/>
        <v>16C3h</v>
      </c>
      <c r="B1734" s="555">
        <v>1732</v>
      </c>
      <c r="C1734" s="806"/>
      <c r="D1734" s="559"/>
      <c r="E1734" s="369"/>
      <c r="F1734" s="557"/>
      <c r="G1734" s="557"/>
      <c r="H1734" s="558"/>
    </row>
    <row r="1735" spans="1:8" ht="15.75" x14ac:dyDescent="0.25">
      <c r="A1735" s="554" t="str">
        <f t="shared" si="27"/>
        <v>16C4h</v>
      </c>
      <c r="B1735" s="555">
        <v>1733</v>
      </c>
      <c r="C1735" s="827"/>
      <c r="D1735" s="559"/>
      <c r="E1735" s="369"/>
      <c r="F1735" s="557"/>
      <c r="G1735" s="557"/>
      <c r="H1735" s="558"/>
    </row>
    <row r="1736" spans="1:8" ht="15.75" x14ac:dyDescent="0.25">
      <c r="A1736" s="554" t="str">
        <f t="shared" si="27"/>
        <v>16C5h</v>
      </c>
      <c r="B1736" s="555">
        <v>1734</v>
      </c>
      <c r="C1736" s="827"/>
      <c r="D1736" s="559"/>
      <c r="E1736" s="369"/>
      <c r="F1736" s="557"/>
      <c r="G1736" s="557"/>
      <c r="H1736" s="558"/>
    </row>
    <row r="1737" spans="1:8" ht="15.75" x14ac:dyDescent="0.25">
      <c r="A1737" s="554" t="str">
        <f t="shared" si="27"/>
        <v>16C6h</v>
      </c>
      <c r="B1737" s="555">
        <v>1735</v>
      </c>
      <c r="C1737" s="827"/>
      <c r="D1737" s="559"/>
      <c r="E1737" s="369"/>
      <c r="F1737" s="557"/>
      <c r="G1737" s="557"/>
      <c r="H1737" s="558"/>
    </row>
    <row r="1738" spans="1:8" ht="15.75" x14ac:dyDescent="0.25">
      <c r="A1738" s="554" t="str">
        <f t="shared" si="27"/>
        <v>16C7h</v>
      </c>
      <c r="B1738" s="555">
        <v>1736</v>
      </c>
      <c r="C1738" s="806"/>
      <c r="D1738" s="559"/>
      <c r="E1738" s="369"/>
      <c r="F1738" s="557"/>
      <c r="G1738" s="557"/>
      <c r="H1738" s="558"/>
    </row>
    <row r="1739" spans="1:8" ht="15.75" x14ac:dyDescent="0.25">
      <c r="A1739" s="554" t="str">
        <f t="shared" si="27"/>
        <v>16C8h</v>
      </c>
      <c r="B1739" s="555">
        <v>1737</v>
      </c>
      <c r="C1739" s="806"/>
      <c r="D1739" s="559"/>
      <c r="E1739" s="369"/>
      <c r="F1739" s="557"/>
      <c r="G1739" s="557"/>
      <c r="H1739" s="558"/>
    </row>
    <row r="1740" spans="1:8" ht="15.75" x14ac:dyDescent="0.25">
      <c r="A1740" s="554" t="str">
        <f t="shared" si="27"/>
        <v>16C9h</v>
      </c>
      <c r="B1740" s="555">
        <v>1738</v>
      </c>
      <c r="C1740" s="806"/>
      <c r="D1740" s="559"/>
      <c r="E1740" s="369"/>
      <c r="F1740" s="369"/>
      <c r="G1740" s="369"/>
      <c r="H1740" s="369"/>
    </row>
    <row r="1741" spans="1:8" ht="15.75" x14ac:dyDescent="0.25">
      <c r="A1741" s="554" t="str">
        <f t="shared" si="27"/>
        <v>16CAh</v>
      </c>
      <c r="B1741" s="555">
        <v>1739</v>
      </c>
      <c r="C1741" s="806"/>
      <c r="D1741" s="559"/>
      <c r="E1741" s="369"/>
      <c r="F1741" s="369"/>
      <c r="G1741" s="369"/>
      <c r="H1741" s="369"/>
    </row>
    <row r="1742" spans="1:8" ht="15.75" x14ac:dyDescent="0.25">
      <c r="A1742" s="554" t="str">
        <f t="shared" si="27"/>
        <v>16CBh</v>
      </c>
      <c r="B1742" s="555">
        <v>1740</v>
      </c>
      <c r="C1742" s="806"/>
      <c r="D1742" s="559"/>
      <c r="E1742" s="369"/>
      <c r="F1742" s="557"/>
      <c r="G1742" s="557"/>
      <c r="H1742" s="558"/>
    </row>
    <row r="1743" spans="1:8" ht="15.75" x14ac:dyDescent="0.25">
      <c r="A1743" s="554" t="str">
        <f t="shared" si="27"/>
        <v>16CCh</v>
      </c>
      <c r="B1743" s="555">
        <v>1741</v>
      </c>
      <c r="C1743" s="806"/>
      <c r="D1743" s="559"/>
      <c r="E1743" s="369"/>
      <c r="F1743" s="557"/>
      <c r="G1743" s="557"/>
      <c r="H1743" s="558"/>
    </row>
    <row r="1744" spans="1:8" ht="15.75" x14ac:dyDescent="0.25">
      <c r="A1744" s="554" t="str">
        <f t="shared" si="27"/>
        <v>16CDh</v>
      </c>
      <c r="B1744" s="555">
        <v>1742</v>
      </c>
      <c r="C1744" s="806"/>
      <c r="D1744" s="559"/>
      <c r="E1744" s="369"/>
      <c r="F1744" s="557"/>
      <c r="G1744" s="557"/>
      <c r="H1744" s="558"/>
    </row>
    <row r="1745" spans="1:8" ht="15.75" x14ac:dyDescent="0.25">
      <c r="A1745" s="554" t="str">
        <f t="shared" si="27"/>
        <v>16CEh</v>
      </c>
      <c r="B1745" s="555">
        <v>1743</v>
      </c>
      <c r="C1745" s="806"/>
      <c r="D1745" s="559"/>
      <c r="E1745" s="369"/>
      <c r="F1745" s="557"/>
      <c r="G1745" s="557"/>
      <c r="H1745" s="558"/>
    </row>
    <row r="1746" spans="1:8" ht="15.75" x14ac:dyDescent="0.25">
      <c r="A1746" s="554" t="str">
        <f t="shared" si="27"/>
        <v>16CFh</v>
      </c>
      <c r="B1746" s="555">
        <v>1744</v>
      </c>
      <c r="C1746" s="827"/>
      <c r="D1746" s="559"/>
      <c r="E1746" s="369"/>
      <c r="F1746" s="557"/>
      <c r="G1746" s="557"/>
      <c r="H1746" s="558"/>
    </row>
    <row r="1747" spans="1:8" ht="15.75" x14ac:dyDescent="0.25">
      <c r="A1747" s="554" t="str">
        <f t="shared" si="27"/>
        <v>16D0h</v>
      </c>
      <c r="B1747" s="555">
        <v>1745</v>
      </c>
      <c r="C1747" s="827"/>
      <c r="D1747" s="559"/>
      <c r="E1747" s="369"/>
      <c r="F1747" s="557"/>
      <c r="G1747" s="557"/>
      <c r="H1747" s="558"/>
    </row>
    <row r="1748" spans="1:8" ht="15.75" x14ac:dyDescent="0.25">
      <c r="A1748" s="554" t="str">
        <f t="shared" si="27"/>
        <v>16D1h</v>
      </c>
      <c r="B1748" s="555">
        <v>1746</v>
      </c>
      <c r="C1748" s="806"/>
      <c r="D1748" s="559"/>
      <c r="E1748" s="369"/>
      <c r="F1748" s="557"/>
      <c r="G1748" s="202"/>
      <c r="H1748" s="558"/>
    </row>
    <row r="1749" spans="1:8" ht="15.75" x14ac:dyDescent="0.25">
      <c r="A1749" s="554" t="str">
        <f t="shared" si="27"/>
        <v>16D2h</v>
      </c>
      <c r="B1749" s="555">
        <v>1747</v>
      </c>
      <c r="C1749" s="806"/>
      <c r="D1749" s="559"/>
      <c r="E1749" s="369"/>
      <c r="F1749" s="557"/>
      <c r="G1749" s="202"/>
      <c r="H1749" s="558"/>
    </row>
    <row r="1750" spans="1:8" ht="15.75" x14ac:dyDescent="0.25">
      <c r="A1750" s="554" t="str">
        <f t="shared" si="27"/>
        <v>16D3h</v>
      </c>
      <c r="B1750" s="555">
        <v>1748</v>
      </c>
      <c r="C1750" s="806"/>
      <c r="D1750" s="559"/>
      <c r="E1750" s="369"/>
      <c r="F1750" s="557"/>
      <c r="G1750" s="557"/>
      <c r="H1750" s="558"/>
    </row>
    <row r="1751" spans="1:8" ht="15.75" x14ac:dyDescent="0.25">
      <c r="A1751" s="554" t="str">
        <f t="shared" si="27"/>
        <v>16D4h</v>
      </c>
      <c r="B1751" s="555">
        <v>1749</v>
      </c>
      <c r="C1751" s="806"/>
      <c r="D1751" s="559"/>
      <c r="E1751" s="369"/>
      <c r="F1751" s="557"/>
      <c r="G1751" s="557"/>
      <c r="H1751" s="558"/>
    </row>
    <row r="1752" spans="1:8" ht="15.75" x14ac:dyDescent="0.25">
      <c r="A1752" s="554" t="str">
        <f t="shared" si="27"/>
        <v>16D5h</v>
      </c>
      <c r="B1752" s="555">
        <v>1750</v>
      </c>
      <c r="C1752" s="806"/>
      <c r="D1752" s="559"/>
      <c r="E1752" s="369"/>
      <c r="F1752" s="557"/>
      <c r="G1752" s="557"/>
      <c r="H1752" s="558"/>
    </row>
    <row r="1753" spans="1:8" ht="15.75" x14ac:dyDescent="0.25">
      <c r="A1753" s="554" t="str">
        <f t="shared" si="27"/>
        <v>16D6h</v>
      </c>
      <c r="B1753" s="555">
        <v>1751</v>
      </c>
      <c r="C1753" s="827"/>
      <c r="D1753" s="559"/>
      <c r="E1753" s="369"/>
      <c r="F1753" s="557"/>
      <c r="G1753" s="557"/>
      <c r="H1753" s="558"/>
    </row>
    <row r="1754" spans="1:8" ht="15.75" x14ac:dyDescent="0.25">
      <c r="A1754" s="554" t="str">
        <f t="shared" si="27"/>
        <v>16D7h</v>
      </c>
      <c r="B1754" s="555">
        <v>1752</v>
      </c>
      <c r="C1754" s="827"/>
      <c r="D1754" s="559"/>
      <c r="E1754" s="369"/>
      <c r="F1754" s="557"/>
      <c r="G1754" s="557"/>
      <c r="H1754" s="558"/>
    </row>
    <row r="1755" spans="1:8" ht="15.75" x14ac:dyDescent="0.25">
      <c r="A1755" s="554" t="str">
        <f t="shared" si="27"/>
        <v>16D8h</v>
      </c>
      <c r="B1755" s="555">
        <v>1753</v>
      </c>
      <c r="C1755" s="827"/>
      <c r="D1755" s="559"/>
      <c r="E1755" s="369"/>
      <c r="F1755" s="557"/>
      <c r="G1755" s="557"/>
      <c r="H1755" s="558"/>
    </row>
    <row r="1756" spans="1:8" ht="15.75" x14ac:dyDescent="0.25">
      <c r="A1756" s="554" t="str">
        <f t="shared" si="27"/>
        <v>16D9h</v>
      </c>
      <c r="B1756" s="555">
        <v>1754</v>
      </c>
      <c r="C1756" s="806"/>
      <c r="D1756" s="559"/>
      <c r="E1756" s="369"/>
      <c r="F1756" s="557"/>
      <c r="G1756" s="557"/>
      <c r="H1756" s="558"/>
    </row>
    <row r="1757" spans="1:8" ht="15.75" x14ac:dyDescent="0.25">
      <c r="A1757" s="554" t="str">
        <f t="shared" si="27"/>
        <v>16DAh</v>
      </c>
      <c r="B1757" s="555">
        <v>1755</v>
      </c>
      <c r="C1757" s="806"/>
      <c r="D1757" s="559"/>
      <c r="E1757" s="369"/>
      <c r="F1757" s="557"/>
      <c r="G1757" s="557"/>
      <c r="H1757" s="558"/>
    </row>
    <row r="1758" spans="1:8" ht="15.75" x14ac:dyDescent="0.25">
      <c r="A1758" s="554" t="str">
        <f t="shared" si="27"/>
        <v>16DBh</v>
      </c>
      <c r="B1758" s="555">
        <v>1756</v>
      </c>
      <c r="C1758" s="806"/>
      <c r="D1758" s="559"/>
      <c r="E1758" s="369"/>
      <c r="F1758" s="369"/>
      <c r="G1758" s="369"/>
      <c r="H1758" s="369"/>
    </row>
    <row r="1759" spans="1:8" ht="15.75" x14ac:dyDescent="0.25">
      <c r="A1759" s="554" t="str">
        <f t="shared" si="27"/>
        <v>16DCh</v>
      </c>
      <c r="B1759" s="555">
        <v>1757</v>
      </c>
      <c r="C1759" s="806"/>
      <c r="D1759" s="559"/>
      <c r="E1759" s="369"/>
      <c r="F1759" s="369"/>
      <c r="G1759" s="369"/>
      <c r="H1759" s="369"/>
    </row>
    <row r="1760" spans="1:8" ht="15.75" x14ac:dyDescent="0.25">
      <c r="A1760" s="554" t="str">
        <f t="shared" si="27"/>
        <v>16DDh</v>
      </c>
      <c r="B1760" s="555">
        <v>1758</v>
      </c>
      <c r="C1760" s="806"/>
      <c r="D1760" s="559"/>
      <c r="E1760" s="369"/>
      <c r="F1760" s="557"/>
      <c r="G1760" s="557"/>
      <c r="H1760" s="558"/>
    </row>
    <row r="1761" spans="1:8" ht="15.75" x14ac:dyDescent="0.25">
      <c r="A1761" s="554" t="str">
        <f t="shared" si="27"/>
        <v>16DEh</v>
      </c>
      <c r="B1761" s="555">
        <v>1759</v>
      </c>
      <c r="C1761" s="806"/>
      <c r="D1761" s="559"/>
      <c r="E1761" s="369"/>
      <c r="F1761" s="557"/>
      <c r="G1761" s="557"/>
      <c r="H1761" s="558"/>
    </row>
    <row r="1762" spans="1:8" ht="15.75" x14ac:dyDescent="0.25">
      <c r="A1762" s="554" t="str">
        <f t="shared" si="27"/>
        <v>16DFh</v>
      </c>
      <c r="B1762" s="555">
        <v>1760</v>
      </c>
      <c r="C1762" s="806"/>
      <c r="D1762" s="559"/>
      <c r="E1762" s="369"/>
      <c r="F1762" s="557"/>
      <c r="G1762" s="557"/>
      <c r="H1762" s="558"/>
    </row>
    <row r="1763" spans="1:8" ht="15.75" x14ac:dyDescent="0.25">
      <c r="A1763" s="554" t="str">
        <f t="shared" si="27"/>
        <v>16E0h</v>
      </c>
      <c r="B1763" s="555">
        <v>1761</v>
      </c>
      <c r="C1763" s="806"/>
      <c r="D1763" s="559"/>
      <c r="E1763" s="369"/>
      <c r="F1763" s="557"/>
      <c r="G1763" s="557"/>
      <c r="H1763" s="558"/>
    </row>
    <row r="1764" spans="1:8" ht="15.75" x14ac:dyDescent="0.25">
      <c r="A1764" s="554" t="str">
        <f t="shared" si="27"/>
        <v>16E1h</v>
      </c>
      <c r="B1764" s="555">
        <v>1762</v>
      </c>
      <c r="C1764" s="827"/>
      <c r="D1764" s="559"/>
      <c r="E1764" s="369"/>
      <c r="F1764" s="557"/>
      <c r="G1764" s="557"/>
      <c r="H1764" s="558"/>
    </row>
    <row r="1765" spans="1:8" ht="15.75" x14ac:dyDescent="0.25">
      <c r="A1765" s="554" t="str">
        <f t="shared" si="27"/>
        <v>16E2h</v>
      </c>
      <c r="B1765" s="555">
        <v>1763</v>
      </c>
      <c r="C1765" s="827"/>
      <c r="D1765" s="559"/>
      <c r="E1765" s="369"/>
      <c r="F1765" s="557"/>
      <c r="G1765" s="557"/>
      <c r="H1765" s="558"/>
    </row>
    <row r="1766" spans="1:8" ht="15.75" x14ac:dyDescent="0.25">
      <c r="A1766" s="554" t="str">
        <f t="shared" si="27"/>
        <v>16E3h</v>
      </c>
      <c r="B1766" s="555">
        <v>1764</v>
      </c>
      <c r="C1766" s="806"/>
      <c r="D1766" s="559"/>
      <c r="E1766" s="369"/>
      <c r="F1766" s="557"/>
      <c r="G1766" s="202"/>
      <c r="H1766" s="558"/>
    </row>
    <row r="1767" spans="1:8" ht="15.75" x14ac:dyDescent="0.25">
      <c r="A1767" s="554" t="str">
        <f t="shared" si="27"/>
        <v>16E4h</v>
      </c>
      <c r="B1767" s="555">
        <v>1765</v>
      </c>
      <c r="C1767" s="806"/>
      <c r="D1767" s="559"/>
      <c r="E1767" s="369"/>
      <c r="F1767" s="557"/>
      <c r="G1767" s="202"/>
      <c r="H1767" s="558"/>
    </row>
    <row r="1768" spans="1:8" ht="15.75" x14ac:dyDescent="0.25">
      <c r="A1768" s="554" t="str">
        <f t="shared" si="27"/>
        <v>16E5h</v>
      </c>
      <c r="B1768" s="555">
        <v>1766</v>
      </c>
      <c r="C1768" s="806"/>
      <c r="D1768" s="559"/>
      <c r="E1768" s="369"/>
      <c r="F1768" s="557"/>
      <c r="G1768" s="557"/>
      <c r="H1768" s="558"/>
    </row>
    <row r="1769" spans="1:8" ht="15.75" x14ac:dyDescent="0.25">
      <c r="A1769" s="554" t="str">
        <f t="shared" si="27"/>
        <v>16E6h</v>
      </c>
      <c r="B1769" s="555">
        <v>1767</v>
      </c>
      <c r="C1769" s="806"/>
      <c r="D1769" s="559"/>
      <c r="E1769" s="369"/>
      <c r="F1769" s="557"/>
      <c r="G1769" s="557"/>
      <c r="H1769" s="558"/>
    </row>
    <row r="1770" spans="1:8" ht="15.75" x14ac:dyDescent="0.25">
      <c r="A1770" s="554" t="str">
        <f t="shared" si="27"/>
        <v>16E7h</v>
      </c>
      <c r="B1770" s="555">
        <v>1768</v>
      </c>
      <c r="C1770" s="806"/>
      <c r="D1770" s="559"/>
      <c r="E1770" s="369"/>
      <c r="F1770" s="557"/>
      <c r="G1770" s="557"/>
      <c r="H1770" s="558"/>
    </row>
    <row r="1771" spans="1:8" ht="15.75" x14ac:dyDescent="0.25">
      <c r="A1771" s="554" t="str">
        <f t="shared" si="27"/>
        <v>16E8h</v>
      </c>
      <c r="B1771" s="555">
        <v>1769</v>
      </c>
      <c r="C1771" s="827"/>
      <c r="D1771" s="559"/>
      <c r="E1771" s="369"/>
      <c r="F1771" s="557"/>
      <c r="G1771" s="557"/>
      <c r="H1771" s="558"/>
    </row>
    <row r="1772" spans="1:8" ht="15.75" x14ac:dyDescent="0.25">
      <c r="A1772" s="554" t="str">
        <f t="shared" si="27"/>
        <v>16E9h</v>
      </c>
      <c r="B1772" s="555">
        <v>1770</v>
      </c>
      <c r="C1772" s="827"/>
      <c r="D1772" s="559"/>
      <c r="E1772" s="369"/>
      <c r="F1772" s="557"/>
      <c r="G1772" s="557"/>
      <c r="H1772" s="558"/>
    </row>
    <row r="1773" spans="1:8" ht="15.75" x14ac:dyDescent="0.25">
      <c r="A1773" s="554" t="str">
        <f t="shared" si="27"/>
        <v>16EAh</v>
      </c>
      <c r="B1773" s="555">
        <v>1771</v>
      </c>
      <c r="C1773" s="827"/>
      <c r="D1773" s="559"/>
      <c r="E1773" s="369"/>
      <c r="F1773" s="557"/>
      <c r="G1773" s="557"/>
      <c r="H1773" s="558"/>
    </row>
    <row r="1774" spans="1:8" ht="15.75" x14ac:dyDescent="0.25">
      <c r="A1774" s="554" t="str">
        <f t="shared" si="27"/>
        <v>16EBh</v>
      </c>
      <c r="B1774" s="555">
        <v>1772</v>
      </c>
      <c r="C1774" s="806"/>
      <c r="D1774" s="559"/>
      <c r="E1774" s="369"/>
      <c r="F1774" s="557"/>
      <c r="G1774" s="557"/>
      <c r="H1774" s="558"/>
    </row>
    <row r="1775" spans="1:8" ht="15.75" x14ac:dyDescent="0.25">
      <c r="A1775" s="554" t="str">
        <f t="shared" si="27"/>
        <v>16ECh</v>
      </c>
      <c r="B1775" s="555">
        <v>1773</v>
      </c>
      <c r="C1775" s="806"/>
      <c r="D1775" s="559"/>
      <c r="E1775" s="369"/>
      <c r="F1775" s="557"/>
      <c r="G1775" s="557"/>
      <c r="H1775" s="558"/>
    </row>
    <row r="1776" spans="1:8" ht="15.75" x14ac:dyDescent="0.25">
      <c r="A1776" s="554" t="str">
        <f t="shared" si="27"/>
        <v>16EDh</v>
      </c>
      <c r="B1776" s="555">
        <v>1774</v>
      </c>
      <c r="C1776" s="806"/>
      <c r="D1776" s="559"/>
      <c r="E1776" s="369"/>
      <c r="F1776" s="369"/>
      <c r="G1776" s="369"/>
      <c r="H1776" s="369"/>
    </row>
    <row r="1777" spans="1:8" ht="15.75" x14ac:dyDescent="0.25">
      <c r="A1777" s="554" t="str">
        <f t="shared" si="27"/>
        <v>16EEh</v>
      </c>
      <c r="B1777" s="555">
        <v>1775</v>
      </c>
      <c r="C1777" s="806"/>
      <c r="D1777" s="559"/>
      <c r="E1777" s="369"/>
      <c r="F1777" s="369"/>
      <c r="G1777" s="369"/>
      <c r="H1777" s="369"/>
    </row>
    <row r="1778" spans="1:8" ht="15.75" x14ac:dyDescent="0.25">
      <c r="A1778" s="554" t="str">
        <f t="shared" si="27"/>
        <v>16EFh</v>
      </c>
      <c r="B1778" s="555">
        <v>1776</v>
      </c>
      <c r="C1778" s="806"/>
      <c r="D1778" s="559"/>
      <c r="E1778" s="369"/>
      <c r="F1778" s="557"/>
      <c r="G1778" s="557"/>
      <c r="H1778" s="558"/>
    </row>
    <row r="1779" spans="1:8" ht="15.75" x14ac:dyDescent="0.25">
      <c r="A1779" s="554" t="str">
        <f t="shared" si="27"/>
        <v>16F0h</v>
      </c>
      <c r="B1779" s="555">
        <v>1777</v>
      </c>
      <c r="C1779" s="806"/>
      <c r="D1779" s="559"/>
      <c r="E1779" s="369"/>
      <c r="F1779" s="557"/>
      <c r="G1779" s="557"/>
      <c r="H1779" s="558"/>
    </row>
    <row r="1780" spans="1:8" ht="15.75" x14ac:dyDescent="0.25">
      <c r="A1780" s="554" t="str">
        <f t="shared" si="27"/>
        <v>16F1h</v>
      </c>
      <c r="B1780" s="555">
        <v>1778</v>
      </c>
      <c r="C1780" s="806"/>
      <c r="D1780" s="559"/>
      <c r="E1780" s="369"/>
      <c r="F1780" s="557"/>
      <c r="G1780" s="557"/>
      <c r="H1780" s="558"/>
    </row>
    <row r="1781" spans="1:8" ht="15.75" x14ac:dyDescent="0.25">
      <c r="A1781" s="554" t="str">
        <f t="shared" si="27"/>
        <v>16F2h</v>
      </c>
      <c r="B1781" s="555">
        <v>1779</v>
      </c>
      <c r="C1781" s="806"/>
      <c r="D1781" s="559"/>
      <c r="E1781" s="369"/>
      <c r="F1781" s="557"/>
      <c r="G1781" s="557"/>
      <c r="H1781" s="558"/>
    </row>
    <row r="1782" spans="1:8" ht="15.75" x14ac:dyDescent="0.25">
      <c r="A1782" s="554" t="str">
        <f t="shared" si="27"/>
        <v>16F3h</v>
      </c>
      <c r="B1782" s="555">
        <v>1780</v>
      </c>
      <c r="C1782" s="827"/>
      <c r="D1782" s="559"/>
      <c r="E1782" s="369"/>
      <c r="F1782" s="557"/>
      <c r="G1782" s="557"/>
      <c r="H1782" s="558"/>
    </row>
    <row r="1783" spans="1:8" ht="15.75" x14ac:dyDescent="0.25">
      <c r="A1783" s="554" t="str">
        <f t="shared" si="27"/>
        <v>16F4h</v>
      </c>
      <c r="B1783" s="555">
        <v>1781</v>
      </c>
      <c r="C1783" s="827"/>
      <c r="D1783" s="559"/>
      <c r="E1783" s="369"/>
      <c r="F1783" s="557"/>
      <c r="G1783" s="557"/>
      <c r="H1783" s="558"/>
    </row>
    <row r="1784" spans="1:8" ht="15.75" x14ac:dyDescent="0.25">
      <c r="A1784" s="554" t="str">
        <f t="shared" si="27"/>
        <v>16F5h</v>
      </c>
      <c r="B1784" s="555">
        <v>1782</v>
      </c>
      <c r="C1784" s="806"/>
      <c r="D1784" s="559"/>
      <c r="E1784" s="369"/>
      <c r="F1784" s="557"/>
      <c r="G1784" s="202"/>
      <c r="H1784" s="558"/>
    </row>
    <row r="1785" spans="1:8" ht="15.75" x14ac:dyDescent="0.25">
      <c r="A1785" s="554" t="str">
        <f t="shared" si="27"/>
        <v>16F6h</v>
      </c>
      <c r="B1785" s="555">
        <v>1783</v>
      </c>
      <c r="C1785" s="806"/>
      <c r="D1785" s="559"/>
      <c r="E1785" s="369"/>
      <c r="F1785" s="557"/>
      <c r="G1785" s="202"/>
      <c r="H1785" s="558"/>
    </row>
    <row r="1786" spans="1:8" ht="15.75" x14ac:dyDescent="0.25">
      <c r="A1786" s="554" t="str">
        <f t="shared" si="27"/>
        <v>16F7h</v>
      </c>
      <c r="B1786" s="555">
        <v>1784</v>
      </c>
      <c r="C1786" s="806"/>
      <c r="D1786" s="559"/>
      <c r="E1786" s="369"/>
      <c r="F1786" s="557"/>
      <c r="G1786" s="557"/>
      <c r="H1786" s="558"/>
    </row>
    <row r="1787" spans="1:8" ht="15.75" x14ac:dyDescent="0.25">
      <c r="A1787" s="554" t="str">
        <f t="shared" si="27"/>
        <v>16F8h</v>
      </c>
      <c r="B1787" s="555">
        <v>1785</v>
      </c>
      <c r="C1787" s="806"/>
      <c r="D1787" s="559"/>
      <c r="E1787" s="369"/>
      <c r="F1787" s="557"/>
      <c r="G1787" s="557"/>
      <c r="H1787" s="558"/>
    </row>
    <row r="1788" spans="1:8" ht="15.75" x14ac:dyDescent="0.25">
      <c r="A1788" s="554" t="str">
        <f t="shared" si="27"/>
        <v>16F9h</v>
      </c>
      <c r="B1788" s="555">
        <v>1786</v>
      </c>
      <c r="C1788" s="806"/>
      <c r="D1788" s="559"/>
      <c r="E1788" s="369"/>
      <c r="F1788" s="557"/>
      <c r="G1788" s="557"/>
      <c r="H1788" s="558"/>
    </row>
    <row r="1789" spans="1:8" ht="15.75" x14ac:dyDescent="0.25">
      <c r="A1789" s="554" t="str">
        <f t="shared" si="27"/>
        <v>16FAh</v>
      </c>
      <c r="B1789" s="555">
        <v>1787</v>
      </c>
      <c r="C1789" s="827"/>
      <c r="D1789" s="559"/>
      <c r="E1789" s="369"/>
      <c r="F1789" s="557"/>
      <c r="G1789" s="557"/>
      <c r="H1789" s="558"/>
    </row>
    <row r="1790" spans="1:8" ht="15.75" x14ac:dyDescent="0.25">
      <c r="A1790" s="554" t="str">
        <f t="shared" si="27"/>
        <v>16FBh</v>
      </c>
      <c r="B1790" s="555">
        <v>1788</v>
      </c>
      <c r="C1790" s="827"/>
      <c r="D1790" s="559"/>
      <c r="E1790" s="369"/>
      <c r="F1790" s="557"/>
      <c r="G1790" s="557"/>
      <c r="H1790" s="558"/>
    </row>
    <row r="1791" spans="1:8" ht="15.75" x14ac:dyDescent="0.25">
      <c r="A1791" s="554" t="str">
        <f t="shared" si="27"/>
        <v>16FCh</v>
      </c>
      <c r="B1791" s="555">
        <v>1789</v>
      </c>
      <c r="C1791" s="827"/>
      <c r="D1791" s="559"/>
      <c r="E1791" s="369"/>
      <c r="F1791" s="557"/>
      <c r="G1791" s="557"/>
      <c r="H1791" s="558"/>
    </row>
    <row r="1792" spans="1:8" ht="15.75" x14ac:dyDescent="0.25">
      <c r="A1792" s="554" t="str">
        <f t="shared" si="27"/>
        <v>16FDh</v>
      </c>
      <c r="B1792" s="555">
        <v>1790</v>
      </c>
      <c r="C1792" s="806"/>
      <c r="D1792" s="559"/>
      <c r="E1792" s="369"/>
      <c r="F1792" s="557"/>
      <c r="G1792" s="557"/>
      <c r="H1792" s="558"/>
    </row>
    <row r="1793" spans="1:8" ht="15.75" x14ac:dyDescent="0.25">
      <c r="A1793" s="554" t="str">
        <f t="shared" si="27"/>
        <v>16FEh</v>
      </c>
      <c r="B1793" s="555">
        <v>1791</v>
      </c>
      <c r="C1793" s="806"/>
      <c r="D1793" s="559"/>
      <c r="E1793" s="369"/>
      <c r="F1793" s="557"/>
      <c r="G1793" s="557"/>
      <c r="H1793" s="558"/>
    </row>
    <row r="1794" spans="1:8" ht="15.75" x14ac:dyDescent="0.25">
      <c r="A1794" s="554" t="str">
        <f t="shared" si="27"/>
        <v>16FFh</v>
      </c>
      <c r="B1794" s="555">
        <v>1792</v>
      </c>
      <c r="C1794" s="806"/>
      <c r="D1794" s="559"/>
      <c r="E1794" s="369"/>
      <c r="F1794" s="369"/>
      <c r="G1794" s="369"/>
      <c r="H1794" s="369"/>
    </row>
    <row r="1795" spans="1:8" ht="15.75" x14ac:dyDescent="0.25">
      <c r="A1795" s="554" t="str">
        <f t="shared" si="27"/>
        <v>1700h</v>
      </c>
      <c r="B1795" s="555">
        <v>1793</v>
      </c>
      <c r="C1795" s="806"/>
      <c r="D1795" s="559"/>
      <c r="E1795" s="369"/>
      <c r="F1795" s="369"/>
      <c r="G1795" s="369"/>
      <c r="H1795" s="369"/>
    </row>
    <row r="1796" spans="1:8" ht="15.75" x14ac:dyDescent="0.25">
      <c r="A1796" s="554" t="str">
        <f t="shared" ref="A1796:A1859" si="28">(DEC2HEX(B1796 + 4095)) &amp; "h"</f>
        <v>1701h</v>
      </c>
      <c r="B1796" s="555">
        <v>1794</v>
      </c>
      <c r="C1796" s="806"/>
      <c r="D1796" s="559"/>
      <c r="E1796" s="369"/>
      <c r="F1796" s="557"/>
      <c r="G1796" s="557"/>
      <c r="H1796" s="558"/>
    </row>
    <row r="1797" spans="1:8" ht="15.75" x14ac:dyDescent="0.25">
      <c r="A1797" s="554" t="str">
        <f t="shared" si="28"/>
        <v>1702h</v>
      </c>
      <c r="B1797" s="555">
        <v>1795</v>
      </c>
      <c r="C1797" s="806"/>
      <c r="D1797" s="559"/>
      <c r="E1797" s="369"/>
      <c r="F1797" s="557"/>
      <c r="G1797" s="557"/>
      <c r="H1797" s="558"/>
    </row>
    <row r="1798" spans="1:8" ht="15.75" x14ac:dyDescent="0.25">
      <c r="A1798" s="554" t="str">
        <f t="shared" si="28"/>
        <v>1703h</v>
      </c>
      <c r="B1798" s="555">
        <v>1796</v>
      </c>
      <c r="C1798" s="806"/>
      <c r="D1798" s="559"/>
      <c r="E1798" s="369"/>
      <c r="F1798" s="557"/>
      <c r="G1798" s="557"/>
      <c r="H1798" s="558"/>
    </row>
    <row r="1799" spans="1:8" ht="15.75" x14ac:dyDescent="0.25">
      <c r="A1799" s="554" t="str">
        <f t="shared" si="28"/>
        <v>1704h</v>
      </c>
      <c r="B1799" s="555">
        <v>1797</v>
      </c>
      <c r="C1799" s="806"/>
      <c r="D1799" s="559"/>
      <c r="E1799" s="369"/>
      <c r="F1799" s="557"/>
      <c r="G1799" s="557"/>
      <c r="H1799" s="558"/>
    </row>
    <row r="1800" spans="1:8" ht="15.75" x14ac:dyDescent="0.25">
      <c r="A1800" s="554" t="str">
        <f t="shared" si="28"/>
        <v>1705h</v>
      </c>
      <c r="B1800" s="555">
        <v>1798</v>
      </c>
      <c r="C1800" s="827"/>
      <c r="D1800" s="559"/>
      <c r="E1800" s="369"/>
      <c r="F1800" s="557"/>
      <c r="G1800" s="557"/>
      <c r="H1800" s="558"/>
    </row>
    <row r="1801" spans="1:8" ht="15.75" x14ac:dyDescent="0.25">
      <c r="A1801" s="554" t="str">
        <f t="shared" si="28"/>
        <v>1706h</v>
      </c>
      <c r="B1801" s="555">
        <v>1799</v>
      </c>
      <c r="C1801" s="827"/>
      <c r="D1801" s="559"/>
      <c r="E1801" s="369"/>
      <c r="F1801" s="557"/>
      <c r="G1801" s="557"/>
      <c r="H1801" s="558"/>
    </row>
    <row r="1802" spans="1:8" ht="15.75" x14ac:dyDescent="0.25">
      <c r="A1802" s="554" t="str">
        <f t="shared" si="28"/>
        <v>1707h</v>
      </c>
      <c r="B1802" s="555">
        <v>1800</v>
      </c>
      <c r="C1802" s="806"/>
      <c r="D1802" s="559"/>
      <c r="E1802" s="369"/>
      <c r="F1802" s="557"/>
      <c r="G1802" s="202"/>
      <c r="H1802" s="558"/>
    </row>
    <row r="1803" spans="1:8" ht="15.75" x14ac:dyDescent="0.25">
      <c r="A1803" s="554" t="str">
        <f t="shared" si="28"/>
        <v>1708h</v>
      </c>
      <c r="B1803" s="555">
        <v>1801</v>
      </c>
      <c r="C1803" s="806"/>
      <c r="D1803" s="559"/>
      <c r="E1803" s="369"/>
      <c r="F1803" s="557"/>
      <c r="G1803" s="202"/>
      <c r="H1803" s="558"/>
    </row>
    <row r="1804" spans="1:8" ht="15.75" x14ac:dyDescent="0.25">
      <c r="A1804" s="554" t="str">
        <f t="shared" si="28"/>
        <v>1709h</v>
      </c>
      <c r="B1804" s="555">
        <v>1802</v>
      </c>
      <c r="C1804" s="806"/>
      <c r="D1804" s="559"/>
      <c r="E1804" s="369"/>
      <c r="F1804" s="557"/>
      <c r="G1804" s="557"/>
      <c r="H1804" s="558"/>
    </row>
    <row r="1805" spans="1:8" ht="15.75" x14ac:dyDescent="0.25">
      <c r="A1805" s="554" t="str">
        <f t="shared" si="28"/>
        <v>170Ah</v>
      </c>
      <c r="B1805" s="555">
        <v>1803</v>
      </c>
      <c r="C1805" s="806"/>
      <c r="D1805" s="559"/>
      <c r="E1805" s="369"/>
      <c r="F1805" s="557"/>
      <c r="G1805" s="557"/>
      <c r="H1805" s="558"/>
    </row>
    <row r="1806" spans="1:8" ht="15.75" x14ac:dyDescent="0.25">
      <c r="A1806" s="554" t="str">
        <f t="shared" si="28"/>
        <v>170Bh</v>
      </c>
      <c r="B1806" s="555">
        <v>1804</v>
      </c>
      <c r="C1806" s="806"/>
      <c r="D1806" s="559"/>
      <c r="E1806" s="369"/>
      <c r="F1806" s="557"/>
      <c r="G1806" s="557"/>
      <c r="H1806" s="558"/>
    </row>
    <row r="1807" spans="1:8" ht="15.75" x14ac:dyDescent="0.25">
      <c r="A1807" s="554" t="str">
        <f t="shared" si="28"/>
        <v>170Ch</v>
      </c>
      <c r="B1807" s="555">
        <v>1805</v>
      </c>
      <c r="C1807" s="827"/>
      <c r="D1807" s="559"/>
      <c r="E1807" s="369"/>
      <c r="F1807" s="557"/>
      <c r="G1807" s="557"/>
      <c r="H1807" s="558"/>
    </row>
    <row r="1808" spans="1:8" ht="15.75" x14ac:dyDescent="0.25">
      <c r="A1808" s="554" t="str">
        <f t="shared" si="28"/>
        <v>170Dh</v>
      </c>
      <c r="B1808" s="555">
        <v>1806</v>
      </c>
      <c r="C1808" s="827"/>
      <c r="D1808" s="559"/>
      <c r="E1808" s="369"/>
      <c r="F1808" s="557"/>
      <c r="G1808" s="557"/>
      <c r="H1808" s="558"/>
    </row>
    <row r="1809" spans="1:8" ht="15.75" x14ac:dyDescent="0.25">
      <c r="A1809" s="554" t="str">
        <f t="shared" si="28"/>
        <v>170Eh</v>
      </c>
      <c r="B1809" s="555">
        <v>1807</v>
      </c>
      <c r="C1809" s="827"/>
      <c r="D1809" s="559"/>
      <c r="E1809" s="369"/>
      <c r="F1809" s="557"/>
      <c r="G1809" s="557"/>
      <c r="H1809" s="558"/>
    </row>
    <row r="1810" spans="1:8" ht="15.75" x14ac:dyDescent="0.25">
      <c r="A1810" s="554" t="str">
        <f t="shared" si="28"/>
        <v>170Fh</v>
      </c>
      <c r="B1810" s="555">
        <v>1808</v>
      </c>
      <c r="C1810" s="806"/>
      <c r="D1810" s="559"/>
      <c r="E1810" s="369"/>
      <c r="F1810" s="557"/>
      <c r="G1810" s="557"/>
      <c r="H1810" s="558"/>
    </row>
    <row r="1811" spans="1:8" ht="15.75" x14ac:dyDescent="0.25">
      <c r="A1811" s="554" t="str">
        <f t="shared" si="28"/>
        <v>1710h</v>
      </c>
      <c r="B1811" s="555">
        <v>1809</v>
      </c>
      <c r="C1811" s="806"/>
      <c r="D1811" s="559"/>
      <c r="E1811" s="369"/>
      <c r="F1811" s="557"/>
      <c r="G1811" s="557"/>
      <c r="H1811" s="558"/>
    </row>
    <row r="1812" spans="1:8" ht="15.75" x14ac:dyDescent="0.25">
      <c r="A1812" s="554" t="str">
        <f t="shared" si="28"/>
        <v>1711h</v>
      </c>
      <c r="B1812" s="555">
        <v>1810</v>
      </c>
      <c r="C1812" s="806"/>
      <c r="D1812" s="559"/>
      <c r="E1812" s="369"/>
      <c r="F1812" s="369"/>
      <c r="G1812" s="369"/>
      <c r="H1812" s="369"/>
    </row>
    <row r="1813" spans="1:8" ht="15.75" x14ac:dyDescent="0.25">
      <c r="A1813" s="554" t="str">
        <f t="shared" si="28"/>
        <v>1712h</v>
      </c>
      <c r="B1813" s="555">
        <v>1811</v>
      </c>
      <c r="C1813" s="806"/>
      <c r="D1813" s="559"/>
      <c r="E1813" s="369"/>
      <c r="F1813" s="369"/>
      <c r="G1813" s="369"/>
      <c r="H1813" s="369"/>
    </row>
    <row r="1814" spans="1:8" ht="15.75" x14ac:dyDescent="0.25">
      <c r="A1814" s="554" t="str">
        <f t="shared" si="28"/>
        <v>1713h</v>
      </c>
      <c r="B1814" s="555">
        <v>1812</v>
      </c>
      <c r="C1814" s="806"/>
      <c r="D1814" s="559"/>
      <c r="E1814" s="369"/>
      <c r="F1814" s="557"/>
      <c r="G1814" s="557"/>
      <c r="H1814" s="558"/>
    </row>
    <row r="1815" spans="1:8" ht="15.75" x14ac:dyDescent="0.25">
      <c r="A1815" s="554" t="str">
        <f t="shared" si="28"/>
        <v>1714h</v>
      </c>
      <c r="B1815" s="555">
        <v>1813</v>
      </c>
      <c r="C1815" s="806"/>
      <c r="D1815" s="559"/>
      <c r="E1815" s="369"/>
      <c r="F1815" s="557"/>
      <c r="G1815" s="557"/>
      <c r="H1815" s="558"/>
    </row>
    <row r="1816" spans="1:8" ht="15.75" x14ac:dyDescent="0.25">
      <c r="A1816" s="554" t="str">
        <f t="shared" si="28"/>
        <v>1715h</v>
      </c>
      <c r="B1816" s="555">
        <v>1814</v>
      </c>
      <c r="C1816" s="806"/>
      <c r="D1816" s="559"/>
      <c r="E1816" s="369"/>
      <c r="F1816" s="557"/>
      <c r="G1816" s="557"/>
      <c r="H1816" s="558"/>
    </row>
    <row r="1817" spans="1:8" ht="15.75" x14ac:dyDescent="0.25">
      <c r="A1817" s="554" t="str">
        <f t="shared" si="28"/>
        <v>1716h</v>
      </c>
      <c r="B1817" s="555">
        <v>1815</v>
      </c>
      <c r="C1817" s="806"/>
      <c r="D1817" s="559"/>
      <c r="E1817" s="369"/>
      <c r="F1817" s="557"/>
      <c r="G1817" s="557"/>
      <c r="H1817" s="558"/>
    </row>
    <row r="1818" spans="1:8" ht="15.75" x14ac:dyDescent="0.25">
      <c r="A1818" s="554" t="str">
        <f t="shared" si="28"/>
        <v>1717h</v>
      </c>
      <c r="B1818" s="555">
        <v>1816</v>
      </c>
      <c r="C1818" s="827"/>
      <c r="D1818" s="559"/>
      <c r="E1818" s="369"/>
      <c r="F1818" s="557"/>
      <c r="G1818" s="557"/>
      <c r="H1818" s="558"/>
    </row>
    <row r="1819" spans="1:8" ht="15.75" x14ac:dyDescent="0.25">
      <c r="A1819" s="554" t="str">
        <f t="shared" si="28"/>
        <v>1718h</v>
      </c>
      <c r="B1819" s="555">
        <v>1817</v>
      </c>
      <c r="C1819" s="827"/>
      <c r="D1819" s="559"/>
      <c r="E1819" s="369"/>
      <c r="F1819" s="557"/>
      <c r="G1819" s="557"/>
      <c r="H1819" s="558"/>
    </row>
    <row r="1820" spans="1:8" ht="15.75" x14ac:dyDescent="0.25">
      <c r="A1820" s="554" t="str">
        <f t="shared" si="28"/>
        <v>1719h</v>
      </c>
      <c r="B1820" s="555">
        <v>1818</v>
      </c>
      <c r="C1820" s="806"/>
      <c r="D1820" s="559"/>
      <c r="E1820" s="369"/>
      <c r="F1820" s="557"/>
      <c r="G1820" s="202"/>
      <c r="H1820" s="558"/>
    </row>
    <row r="1821" spans="1:8" ht="15.75" x14ac:dyDescent="0.25">
      <c r="A1821" s="554" t="str">
        <f t="shared" si="28"/>
        <v>171Ah</v>
      </c>
      <c r="B1821" s="555">
        <v>1819</v>
      </c>
      <c r="C1821" s="806"/>
      <c r="D1821" s="559"/>
      <c r="E1821" s="369"/>
      <c r="F1821" s="557"/>
      <c r="G1821" s="202"/>
      <c r="H1821" s="558"/>
    </row>
    <row r="1822" spans="1:8" ht="15.75" x14ac:dyDescent="0.25">
      <c r="A1822" s="554" t="str">
        <f t="shared" si="28"/>
        <v>171Bh</v>
      </c>
      <c r="B1822" s="555">
        <v>1820</v>
      </c>
      <c r="C1822" s="806"/>
      <c r="D1822" s="559"/>
      <c r="E1822" s="369"/>
      <c r="F1822" s="557"/>
      <c r="G1822" s="557"/>
      <c r="H1822" s="558"/>
    </row>
    <row r="1823" spans="1:8" ht="15.75" x14ac:dyDescent="0.25">
      <c r="A1823" s="554" t="str">
        <f t="shared" si="28"/>
        <v>171Ch</v>
      </c>
      <c r="B1823" s="555">
        <v>1821</v>
      </c>
      <c r="C1823" s="806"/>
      <c r="D1823" s="559"/>
      <c r="E1823" s="369"/>
      <c r="F1823" s="557"/>
      <c r="G1823" s="557"/>
      <c r="H1823" s="558"/>
    </row>
    <row r="1824" spans="1:8" ht="15.75" x14ac:dyDescent="0.25">
      <c r="A1824" s="554" t="str">
        <f t="shared" si="28"/>
        <v>171Dh</v>
      </c>
      <c r="B1824" s="555">
        <v>1822</v>
      </c>
      <c r="C1824" s="806"/>
      <c r="D1824" s="559"/>
      <c r="E1824" s="369"/>
      <c r="F1824" s="557"/>
      <c r="G1824" s="557"/>
      <c r="H1824" s="558"/>
    </row>
    <row r="1825" spans="1:8" ht="15.75" x14ac:dyDescent="0.25">
      <c r="A1825" s="554" t="str">
        <f t="shared" si="28"/>
        <v>171Eh</v>
      </c>
      <c r="B1825" s="555">
        <v>1823</v>
      </c>
      <c r="C1825" s="827"/>
      <c r="D1825" s="559"/>
      <c r="E1825" s="369"/>
      <c r="F1825" s="557"/>
      <c r="G1825" s="557"/>
      <c r="H1825" s="558"/>
    </row>
    <row r="1826" spans="1:8" ht="15.75" x14ac:dyDescent="0.25">
      <c r="A1826" s="554" t="str">
        <f t="shared" si="28"/>
        <v>171Fh</v>
      </c>
      <c r="B1826" s="555">
        <v>1824</v>
      </c>
      <c r="C1826" s="827"/>
      <c r="D1826" s="559"/>
      <c r="E1826" s="369"/>
      <c r="F1826" s="557"/>
      <c r="G1826" s="557"/>
      <c r="H1826" s="558"/>
    </row>
    <row r="1827" spans="1:8" ht="15.75" x14ac:dyDescent="0.25">
      <c r="A1827" s="554" t="str">
        <f t="shared" si="28"/>
        <v>1720h</v>
      </c>
      <c r="B1827" s="555">
        <v>1825</v>
      </c>
      <c r="C1827" s="827"/>
      <c r="D1827" s="559"/>
      <c r="E1827" s="369"/>
      <c r="F1827" s="557"/>
      <c r="G1827" s="557"/>
      <c r="H1827" s="558"/>
    </row>
    <row r="1828" spans="1:8" ht="15.75" x14ac:dyDescent="0.25">
      <c r="A1828" s="554" t="str">
        <f t="shared" si="28"/>
        <v>1721h</v>
      </c>
      <c r="B1828" s="555">
        <v>1826</v>
      </c>
      <c r="C1828" s="806"/>
      <c r="D1828" s="559"/>
      <c r="E1828" s="369"/>
      <c r="F1828" s="557"/>
      <c r="G1828" s="557"/>
      <c r="H1828" s="558"/>
    </row>
    <row r="1829" spans="1:8" ht="15.75" x14ac:dyDescent="0.25">
      <c r="A1829" s="554" t="str">
        <f t="shared" si="28"/>
        <v>1722h</v>
      </c>
      <c r="B1829" s="555">
        <v>1827</v>
      </c>
      <c r="C1829" s="806"/>
      <c r="D1829" s="559"/>
      <c r="E1829" s="369"/>
      <c r="F1829" s="557"/>
      <c r="G1829" s="557"/>
      <c r="H1829" s="558"/>
    </row>
    <row r="1830" spans="1:8" ht="15.75" x14ac:dyDescent="0.25">
      <c r="A1830" s="554" t="str">
        <f t="shared" si="28"/>
        <v>1723h</v>
      </c>
      <c r="B1830" s="555">
        <v>1828</v>
      </c>
      <c r="C1830" s="806"/>
      <c r="D1830" s="559"/>
      <c r="E1830" s="369"/>
      <c r="F1830" s="369"/>
      <c r="G1830" s="369"/>
      <c r="H1830" s="369"/>
    </row>
    <row r="1831" spans="1:8" ht="15.75" x14ac:dyDescent="0.25">
      <c r="A1831" s="554" t="str">
        <f t="shared" si="28"/>
        <v>1724h</v>
      </c>
      <c r="B1831" s="555">
        <v>1829</v>
      </c>
      <c r="C1831" s="806"/>
      <c r="D1831" s="559"/>
      <c r="E1831" s="369"/>
      <c r="F1831" s="369"/>
      <c r="G1831" s="369"/>
      <c r="H1831" s="369"/>
    </row>
    <row r="1832" spans="1:8" ht="15.75" x14ac:dyDescent="0.25">
      <c r="A1832" s="554" t="str">
        <f t="shared" si="28"/>
        <v>1725h</v>
      </c>
      <c r="B1832" s="555">
        <v>1830</v>
      </c>
      <c r="C1832" s="806"/>
      <c r="D1832" s="559"/>
      <c r="E1832" s="369"/>
      <c r="F1832" s="557"/>
      <c r="G1832" s="557"/>
      <c r="H1832" s="558"/>
    </row>
    <row r="1833" spans="1:8" ht="15.75" x14ac:dyDescent="0.25">
      <c r="A1833" s="554" t="str">
        <f t="shared" si="28"/>
        <v>1726h</v>
      </c>
      <c r="B1833" s="555">
        <v>1831</v>
      </c>
      <c r="C1833" s="806"/>
      <c r="D1833" s="559"/>
      <c r="E1833" s="369"/>
      <c r="F1833" s="557"/>
      <c r="G1833" s="557"/>
      <c r="H1833" s="558"/>
    </row>
    <row r="1834" spans="1:8" ht="15.75" x14ac:dyDescent="0.25">
      <c r="A1834" s="554" t="str">
        <f t="shared" si="28"/>
        <v>1727h</v>
      </c>
      <c r="B1834" s="555">
        <v>1832</v>
      </c>
      <c r="C1834" s="806"/>
      <c r="D1834" s="559"/>
      <c r="E1834" s="369"/>
      <c r="F1834" s="557"/>
      <c r="G1834" s="557"/>
      <c r="H1834" s="558"/>
    </row>
    <row r="1835" spans="1:8" ht="15.75" x14ac:dyDescent="0.25">
      <c r="A1835" s="554" t="str">
        <f t="shared" si="28"/>
        <v>1728h</v>
      </c>
      <c r="B1835" s="555">
        <v>1833</v>
      </c>
      <c r="C1835" s="806"/>
      <c r="D1835" s="559"/>
      <c r="E1835" s="369"/>
      <c r="F1835" s="557"/>
      <c r="G1835" s="557"/>
      <c r="H1835" s="558"/>
    </row>
    <row r="1836" spans="1:8" ht="15.75" x14ac:dyDescent="0.25">
      <c r="A1836" s="554" t="str">
        <f t="shared" si="28"/>
        <v>1729h</v>
      </c>
      <c r="B1836" s="555">
        <v>1834</v>
      </c>
      <c r="C1836" s="827"/>
      <c r="D1836" s="559"/>
      <c r="E1836" s="369"/>
      <c r="F1836" s="557"/>
      <c r="G1836" s="557"/>
      <c r="H1836" s="558"/>
    </row>
    <row r="1837" spans="1:8" ht="15.75" x14ac:dyDescent="0.25">
      <c r="A1837" s="554" t="str">
        <f t="shared" si="28"/>
        <v>172Ah</v>
      </c>
      <c r="B1837" s="555">
        <v>1835</v>
      </c>
      <c r="C1837" s="827"/>
      <c r="D1837" s="559"/>
      <c r="E1837" s="369"/>
      <c r="F1837" s="557"/>
      <c r="G1837" s="557"/>
      <c r="H1837" s="558"/>
    </row>
    <row r="1838" spans="1:8" ht="15.75" x14ac:dyDescent="0.25">
      <c r="A1838" s="554" t="str">
        <f t="shared" si="28"/>
        <v>172Bh</v>
      </c>
      <c r="B1838" s="555">
        <v>1836</v>
      </c>
      <c r="C1838" s="806"/>
      <c r="D1838" s="559"/>
      <c r="E1838" s="369"/>
      <c r="F1838" s="557"/>
      <c r="G1838" s="202"/>
      <c r="H1838" s="558"/>
    </row>
    <row r="1839" spans="1:8" ht="15.75" x14ac:dyDescent="0.25">
      <c r="A1839" s="554" t="str">
        <f t="shared" si="28"/>
        <v>172Ch</v>
      </c>
      <c r="B1839" s="555">
        <v>1837</v>
      </c>
      <c r="C1839" s="806"/>
      <c r="D1839" s="559"/>
      <c r="E1839" s="369"/>
      <c r="F1839" s="557"/>
      <c r="G1839" s="202"/>
      <c r="H1839" s="558"/>
    </row>
    <row r="1840" spans="1:8" ht="15.75" x14ac:dyDescent="0.25">
      <c r="A1840" s="554" t="str">
        <f t="shared" si="28"/>
        <v>172Dh</v>
      </c>
      <c r="B1840" s="555">
        <v>1838</v>
      </c>
      <c r="C1840" s="806"/>
      <c r="D1840" s="559"/>
      <c r="E1840" s="369"/>
      <c r="F1840" s="557"/>
      <c r="G1840" s="557"/>
      <c r="H1840" s="558"/>
    </row>
    <row r="1841" spans="1:8" ht="15.75" x14ac:dyDescent="0.25">
      <c r="A1841" s="554" t="str">
        <f t="shared" si="28"/>
        <v>172Eh</v>
      </c>
      <c r="B1841" s="555">
        <v>1839</v>
      </c>
      <c r="C1841" s="806"/>
      <c r="D1841" s="559"/>
      <c r="E1841" s="369"/>
      <c r="F1841" s="557"/>
      <c r="G1841" s="557"/>
      <c r="H1841" s="558"/>
    </row>
    <row r="1842" spans="1:8" ht="15.75" x14ac:dyDescent="0.25">
      <c r="A1842" s="554" t="str">
        <f t="shared" si="28"/>
        <v>172Fh</v>
      </c>
      <c r="B1842" s="555">
        <v>1840</v>
      </c>
      <c r="C1842" s="806"/>
      <c r="D1842" s="559"/>
      <c r="E1842" s="369"/>
      <c r="F1842" s="557"/>
      <c r="G1842" s="557"/>
      <c r="H1842" s="558"/>
    </row>
    <row r="1843" spans="1:8" ht="15.75" x14ac:dyDescent="0.25">
      <c r="A1843" s="554" t="str">
        <f t="shared" si="28"/>
        <v>1730h</v>
      </c>
      <c r="B1843" s="555">
        <v>1841</v>
      </c>
      <c r="C1843" s="827"/>
      <c r="D1843" s="559"/>
      <c r="E1843" s="369"/>
      <c r="F1843" s="557"/>
      <c r="G1843" s="557"/>
      <c r="H1843" s="558"/>
    </row>
    <row r="1844" spans="1:8" ht="15.75" x14ac:dyDescent="0.25">
      <c r="A1844" s="554" t="str">
        <f t="shared" si="28"/>
        <v>1731h</v>
      </c>
      <c r="B1844" s="555">
        <v>1842</v>
      </c>
      <c r="C1844" s="827"/>
      <c r="D1844" s="559"/>
      <c r="E1844" s="369"/>
      <c r="F1844" s="557"/>
      <c r="G1844" s="557"/>
      <c r="H1844" s="558"/>
    </row>
    <row r="1845" spans="1:8" ht="15.75" x14ac:dyDescent="0.25">
      <c r="A1845" s="554" t="str">
        <f t="shared" si="28"/>
        <v>1732h</v>
      </c>
      <c r="B1845" s="555">
        <v>1843</v>
      </c>
      <c r="C1845" s="827"/>
      <c r="D1845" s="559"/>
      <c r="E1845" s="369"/>
      <c r="F1845" s="557"/>
      <c r="G1845" s="557"/>
      <c r="H1845" s="558"/>
    </row>
    <row r="1846" spans="1:8" ht="15.75" x14ac:dyDescent="0.25">
      <c r="A1846" s="554" t="str">
        <f t="shared" si="28"/>
        <v>1733h</v>
      </c>
      <c r="B1846" s="555">
        <v>1844</v>
      </c>
      <c r="C1846" s="806"/>
      <c r="D1846" s="559"/>
      <c r="E1846" s="369"/>
      <c r="F1846" s="557"/>
      <c r="G1846" s="557"/>
      <c r="H1846" s="558"/>
    </row>
    <row r="1847" spans="1:8" ht="15.75" x14ac:dyDescent="0.25">
      <c r="A1847" s="554" t="str">
        <f t="shared" si="28"/>
        <v>1734h</v>
      </c>
      <c r="B1847" s="555">
        <v>1845</v>
      </c>
      <c r="C1847" s="806"/>
      <c r="D1847" s="559"/>
      <c r="E1847" s="369"/>
      <c r="F1847" s="557"/>
      <c r="G1847" s="557"/>
      <c r="H1847" s="558"/>
    </row>
    <row r="1848" spans="1:8" ht="15.75" x14ac:dyDescent="0.25">
      <c r="A1848" s="554" t="str">
        <f t="shared" si="28"/>
        <v>1735h</v>
      </c>
      <c r="B1848" s="555">
        <v>1846</v>
      </c>
      <c r="C1848" s="806"/>
      <c r="D1848" s="559"/>
      <c r="E1848" s="369"/>
      <c r="F1848" s="369"/>
      <c r="G1848" s="369"/>
      <c r="H1848" s="369"/>
    </row>
    <row r="1849" spans="1:8" ht="15.75" x14ac:dyDescent="0.25">
      <c r="A1849" s="554" t="str">
        <f t="shared" si="28"/>
        <v>1736h</v>
      </c>
      <c r="B1849" s="555">
        <v>1847</v>
      </c>
      <c r="C1849" s="806"/>
      <c r="D1849" s="559"/>
      <c r="E1849" s="369"/>
      <c r="F1849" s="369"/>
      <c r="G1849" s="354"/>
      <c r="H1849" s="369"/>
    </row>
    <row r="1850" spans="1:8" ht="15.75" x14ac:dyDescent="0.25">
      <c r="A1850" s="554" t="str">
        <f t="shared" si="28"/>
        <v>1737h</v>
      </c>
      <c r="B1850" s="555">
        <v>1848</v>
      </c>
      <c r="C1850" s="806"/>
      <c r="D1850" s="559"/>
      <c r="E1850" s="369"/>
      <c r="F1850" s="557"/>
      <c r="G1850" s="557"/>
      <c r="H1850" s="558"/>
    </row>
    <row r="1851" spans="1:8" ht="15.75" x14ac:dyDescent="0.25">
      <c r="A1851" s="554" t="str">
        <f t="shared" si="28"/>
        <v>1738h</v>
      </c>
      <c r="B1851" s="555">
        <v>1849</v>
      </c>
      <c r="C1851" s="806"/>
      <c r="D1851" s="559"/>
      <c r="E1851" s="369"/>
      <c r="F1851" s="557"/>
      <c r="G1851" s="557"/>
      <c r="H1851" s="558"/>
    </row>
    <row r="1852" spans="1:8" ht="15.75" x14ac:dyDescent="0.25">
      <c r="A1852" s="554" t="str">
        <f t="shared" si="28"/>
        <v>1739h</v>
      </c>
      <c r="B1852" s="555">
        <v>1850</v>
      </c>
      <c r="C1852" s="806"/>
      <c r="D1852" s="559"/>
      <c r="E1852" s="369"/>
      <c r="F1852" s="557"/>
      <c r="G1852" s="557"/>
      <c r="H1852" s="558"/>
    </row>
    <row r="1853" spans="1:8" ht="15.75" x14ac:dyDescent="0.25">
      <c r="A1853" s="554" t="str">
        <f t="shared" si="28"/>
        <v>173Ah</v>
      </c>
      <c r="B1853" s="555">
        <v>1851</v>
      </c>
      <c r="C1853" s="806"/>
      <c r="D1853" s="559"/>
      <c r="E1853" s="369"/>
      <c r="F1853" s="557"/>
      <c r="G1853" s="557"/>
      <c r="H1853" s="558"/>
    </row>
    <row r="1854" spans="1:8" ht="15.75" x14ac:dyDescent="0.25">
      <c r="A1854" s="554" t="str">
        <f t="shared" si="28"/>
        <v>173Bh</v>
      </c>
      <c r="B1854" s="555">
        <v>1852</v>
      </c>
      <c r="C1854" s="827"/>
      <c r="D1854" s="559"/>
      <c r="E1854" s="369"/>
      <c r="F1854" s="557"/>
      <c r="G1854" s="557"/>
      <c r="H1854" s="558"/>
    </row>
    <row r="1855" spans="1:8" ht="15.75" x14ac:dyDescent="0.25">
      <c r="A1855" s="554" t="str">
        <f t="shared" si="28"/>
        <v>173Ch</v>
      </c>
      <c r="B1855" s="555">
        <v>1853</v>
      </c>
      <c r="C1855" s="827"/>
      <c r="D1855" s="559"/>
      <c r="E1855" s="369"/>
      <c r="F1855" s="557"/>
      <c r="G1855" s="557"/>
      <c r="H1855" s="558"/>
    </row>
    <row r="1856" spans="1:8" ht="15.75" x14ac:dyDescent="0.25">
      <c r="A1856" s="554" t="str">
        <f t="shared" si="28"/>
        <v>173Dh</v>
      </c>
      <c r="B1856" s="555">
        <v>1854</v>
      </c>
      <c r="C1856" s="806"/>
      <c r="D1856" s="559"/>
      <c r="E1856" s="369"/>
      <c r="F1856" s="557"/>
      <c r="G1856" s="202"/>
      <c r="H1856" s="558"/>
    </row>
    <row r="1857" spans="1:8" ht="15.75" x14ac:dyDescent="0.25">
      <c r="A1857" s="554" t="str">
        <f t="shared" si="28"/>
        <v>173Eh</v>
      </c>
      <c r="B1857" s="555">
        <v>1855</v>
      </c>
      <c r="C1857" s="806"/>
      <c r="D1857" s="559"/>
      <c r="E1857" s="369"/>
      <c r="F1857" s="557"/>
      <c r="G1857" s="202"/>
      <c r="H1857" s="558"/>
    </row>
    <row r="1858" spans="1:8" ht="15.75" x14ac:dyDescent="0.25">
      <c r="A1858" s="554" t="str">
        <f t="shared" si="28"/>
        <v>173Fh</v>
      </c>
      <c r="B1858" s="555">
        <v>1856</v>
      </c>
      <c r="C1858" s="806"/>
      <c r="D1858" s="559"/>
      <c r="E1858" s="369"/>
      <c r="F1858" s="557"/>
      <c r="G1858" s="557"/>
      <c r="H1858" s="558"/>
    </row>
    <row r="1859" spans="1:8" ht="15.75" x14ac:dyDescent="0.25">
      <c r="A1859" s="554" t="str">
        <f t="shared" si="28"/>
        <v>1740h</v>
      </c>
      <c r="B1859" s="555">
        <v>1857</v>
      </c>
      <c r="C1859" s="806"/>
      <c r="D1859" s="559"/>
      <c r="E1859" s="369"/>
      <c r="F1859" s="557"/>
      <c r="G1859" s="557"/>
      <c r="H1859" s="558"/>
    </row>
    <row r="1860" spans="1:8" ht="15.75" x14ac:dyDescent="0.25">
      <c r="A1860" s="554" t="str">
        <f t="shared" ref="A1860:A1923" si="29">(DEC2HEX(B1860 + 4095)) &amp; "h"</f>
        <v>1741h</v>
      </c>
      <c r="B1860" s="555">
        <v>1858</v>
      </c>
      <c r="C1860" s="806"/>
      <c r="D1860" s="559"/>
      <c r="E1860" s="369"/>
      <c r="F1860" s="557"/>
      <c r="G1860" s="557"/>
      <c r="H1860" s="558"/>
    </row>
    <row r="1861" spans="1:8" ht="15.75" x14ac:dyDescent="0.25">
      <c r="A1861" s="554" t="str">
        <f t="shared" si="29"/>
        <v>1742h</v>
      </c>
      <c r="B1861" s="555">
        <v>1859</v>
      </c>
      <c r="C1861" s="827"/>
      <c r="D1861" s="559"/>
      <c r="E1861" s="369"/>
      <c r="F1861" s="557"/>
      <c r="G1861" s="557"/>
      <c r="H1861" s="558"/>
    </row>
    <row r="1862" spans="1:8" ht="15.75" x14ac:dyDescent="0.25">
      <c r="A1862" s="554" t="str">
        <f t="shared" si="29"/>
        <v>1743h</v>
      </c>
      <c r="B1862" s="555">
        <v>1860</v>
      </c>
      <c r="C1862" s="827"/>
      <c r="D1862" s="559"/>
      <c r="E1862" s="369"/>
      <c r="F1862" s="557"/>
      <c r="G1862" s="557"/>
      <c r="H1862" s="558"/>
    </row>
    <row r="1863" spans="1:8" ht="15.75" x14ac:dyDescent="0.25">
      <c r="A1863" s="554" t="str">
        <f t="shared" si="29"/>
        <v>1744h</v>
      </c>
      <c r="B1863" s="555">
        <v>1861</v>
      </c>
      <c r="C1863" s="827"/>
      <c r="D1863" s="559"/>
      <c r="E1863" s="369"/>
      <c r="F1863" s="557"/>
      <c r="G1863" s="557"/>
      <c r="H1863" s="558"/>
    </row>
    <row r="1864" spans="1:8" ht="15.75" x14ac:dyDescent="0.25">
      <c r="A1864" s="554" t="str">
        <f t="shared" si="29"/>
        <v>1745h</v>
      </c>
      <c r="B1864" s="555">
        <v>1862</v>
      </c>
      <c r="C1864" s="806"/>
      <c r="D1864" s="559"/>
      <c r="E1864" s="369"/>
      <c r="F1864" s="557"/>
      <c r="G1864" s="557"/>
      <c r="H1864" s="558"/>
    </row>
    <row r="1865" spans="1:8" ht="15.75" x14ac:dyDescent="0.25">
      <c r="A1865" s="554" t="str">
        <f t="shared" si="29"/>
        <v>1746h</v>
      </c>
      <c r="B1865" s="555">
        <v>1863</v>
      </c>
      <c r="C1865" s="806"/>
      <c r="D1865" s="559"/>
      <c r="E1865" s="369"/>
      <c r="F1865" s="557"/>
      <c r="G1865" s="557"/>
      <c r="H1865" s="558"/>
    </row>
    <row r="1866" spans="1:8" ht="15.75" x14ac:dyDescent="0.25">
      <c r="A1866" s="554" t="str">
        <f t="shared" si="29"/>
        <v>1747h</v>
      </c>
      <c r="B1866" s="555">
        <v>1864</v>
      </c>
      <c r="C1866" s="806"/>
      <c r="D1866" s="559"/>
      <c r="E1866" s="369"/>
      <c r="F1866" s="369"/>
      <c r="G1866" s="354"/>
      <c r="H1866" s="369"/>
    </row>
    <row r="1867" spans="1:8" ht="15.75" x14ac:dyDescent="0.25">
      <c r="A1867" s="554" t="str">
        <f t="shared" si="29"/>
        <v>1748h</v>
      </c>
      <c r="B1867" s="555">
        <v>1865</v>
      </c>
      <c r="C1867" s="806"/>
      <c r="D1867" s="559"/>
      <c r="E1867" s="369"/>
      <c r="F1867" s="369"/>
      <c r="G1867" s="369"/>
      <c r="H1867" s="369"/>
    </row>
    <row r="1868" spans="1:8" ht="15.75" x14ac:dyDescent="0.25">
      <c r="A1868" s="554" t="str">
        <f t="shared" si="29"/>
        <v>1749h</v>
      </c>
      <c r="B1868" s="555">
        <v>1866</v>
      </c>
      <c r="C1868" s="806"/>
      <c r="D1868" s="559"/>
      <c r="E1868" s="369"/>
      <c r="F1868" s="557"/>
      <c r="G1868" s="557"/>
      <c r="H1868" s="558"/>
    </row>
    <row r="1869" spans="1:8" ht="15.75" x14ac:dyDescent="0.25">
      <c r="A1869" s="554" t="str">
        <f t="shared" si="29"/>
        <v>174Ah</v>
      </c>
      <c r="B1869" s="555">
        <v>1867</v>
      </c>
      <c r="C1869" s="806"/>
      <c r="D1869" s="559"/>
      <c r="E1869" s="369"/>
      <c r="F1869" s="557"/>
      <c r="G1869" s="557"/>
      <c r="H1869" s="558"/>
    </row>
    <row r="1870" spans="1:8" ht="15.75" x14ac:dyDescent="0.25">
      <c r="A1870" s="554" t="str">
        <f t="shared" si="29"/>
        <v>174Bh</v>
      </c>
      <c r="B1870" s="555">
        <v>1868</v>
      </c>
      <c r="C1870" s="806"/>
      <c r="D1870" s="559"/>
      <c r="E1870" s="369"/>
      <c r="F1870" s="557"/>
      <c r="G1870" s="557"/>
      <c r="H1870" s="558"/>
    </row>
    <row r="1871" spans="1:8" ht="15.75" x14ac:dyDescent="0.25">
      <c r="A1871" s="554" t="str">
        <f t="shared" si="29"/>
        <v>174Ch</v>
      </c>
      <c r="B1871" s="555">
        <v>1869</v>
      </c>
      <c r="C1871" s="806"/>
      <c r="D1871" s="559"/>
      <c r="E1871" s="369"/>
      <c r="F1871" s="557"/>
      <c r="G1871" s="557"/>
      <c r="H1871" s="558"/>
    </row>
    <row r="1872" spans="1:8" ht="15.75" x14ac:dyDescent="0.25">
      <c r="A1872" s="554" t="str">
        <f t="shared" si="29"/>
        <v>174Dh</v>
      </c>
      <c r="B1872" s="555">
        <v>1870</v>
      </c>
      <c r="C1872" s="827"/>
      <c r="D1872" s="559"/>
      <c r="E1872" s="369"/>
      <c r="F1872" s="557"/>
      <c r="G1872" s="557"/>
      <c r="H1872" s="558"/>
    </row>
    <row r="1873" spans="1:8" ht="15.75" x14ac:dyDescent="0.25">
      <c r="A1873" s="554" t="str">
        <f t="shared" si="29"/>
        <v>174Eh</v>
      </c>
      <c r="B1873" s="555">
        <v>1871</v>
      </c>
      <c r="C1873" s="827"/>
      <c r="D1873" s="559"/>
      <c r="E1873" s="369"/>
      <c r="F1873" s="557"/>
      <c r="G1873" s="557"/>
      <c r="H1873" s="558"/>
    </row>
    <row r="1874" spans="1:8" ht="15.75" x14ac:dyDescent="0.25">
      <c r="A1874" s="554" t="str">
        <f t="shared" si="29"/>
        <v>174Fh</v>
      </c>
      <c r="B1874" s="555">
        <v>1872</v>
      </c>
      <c r="C1874" s="806"/>
      <c r="D1874" s="559"/>
      <c r="E1874" s="369"/>
      <c r="F1874" s="557"/>
      <c r="G1874" s="202"/>
      <c r="H1874" s="558"/>
    </row>
    <row r="1875" spans="1:8" ht="15.75" x14ac:dyDescent="0.25">
      <c r="A1875" s="554" t="str">
        <f t="shared" si="29"/>
        <v>1750h</v>
      </c>
      <c r="B1875" s="555">
        <v>1873</v>
      </c>
      <c r="C1875" s="806"/>
      <c r="D1875" s="559"/>
      <c r="E1875" s="369"/>
      <c r="F1875" s="557"/>
      <c r="G1875" s="202"/>
      <c r="H1875" s="558"/>
    </row>
    <row r="1876" spans="1:8" ht="15.75" x14ac:dyDescent="0.25">
      <c r="A1876" s="554" t="str">
        <f t="shared" si="29"/>
        <v>1751h</v>
      </c>
      <c r="B1876" s="555">
        <v>1874</v>
      </c>
      <c r="C1876" s="806"/>
      <c r="D1876" s="559"/>
      <c r="E1876" s="369"/>
      <c r="F1876" s="557"/>
      <c r="G1876" s="557"/>
      <c r="H1876" s="558"/>
    </row>
    <row r="1877" spans="1:8" ht="15.75" x14ac:dyDescent="0.25">
      <c r="A1877" s="554" t="str">
        <f t="shared" si="29"/>
        <v>1752h</v>
      </c>
      <c r="B1877" s="555">
        <v>1875</v>
      </c>
      <c r="C1877" s="806"/>
      <c r="D1877" s="559"/>
      <c r="E1877" s="369"/>
      <c r="F1877" s="557"/>
      <c r="G1877" s="557"/>
      <c r="H1877" s="558"/>
    </row>
    <row r="1878" spans="1:8" ht="15.75" x14ac:dyDescent="0.25">
      <c r="A1878" s="554" t="str">
        <f t="shared" si="29"/>
        <v>1753h</v>
      </c>
      <c r="B1878" s="555">
        <v>1876</v>
      </c>
      <c r="C1878" s="806"/>
      <c r="D1878" s="559"/>
      <c r="E1878" s="369"/>
      <c r="F1878" s="557"/>
      <c r="G1878" s="557"/>
      <c r="H1878" s="558"/>
    </row>
    <row r="1879" spans="1:8" ht="15.75" x14ac:dyDescent="0.25">
      <c r="A1879" s="554" t="str">
        <f t="shared" si="29"/>
        <v>1754h</v>
      </c>
      <c r="B1879" s="555">
        <v>1877</v>
      </c>
      <c r="C1879" s="827"/>
      <c r="D1879" s="559"/>
      <c r="E1879" s="369"/>
      <c r="F1879" s="557"/>
      <c r="G1879" s="557"/>
      <c r="H1879" s="558"/>
    </row>
    <row r="1880" spans="1:8" ht="15.75" x14ac:dyDescent="0.25">
      <c r="A1880" s="554" t="str">
        <f t="shared" si="29"/>
        <v>1755h</v>
      </c>
      <c r="B1880" s="555">
        <v>1878</v>
      </c>
      <c r="C1880" s="827"/>
      <c r="D1880" s="559"/>
      <c r="E1880" s="369"/>
      <c r="F1880" s="557"/>
      <c r="G1880" s="557"/>
      <c r="H1880" s="558"/>
    </row>
    <row r="1881" spans="1:8" ht="15.75" x14ac:dyDescent="0.25">
      <c r="A1881" s="554" t="str">
        <f t="shared" si="29"/>
        <v>1756h</v>
      </c>
      <c r="B1881" s="555">
        <v>1879</v>
      </c>
      <c r="C1881" s="827"/>
      <c r="D1881" s="559"/>
      <c r="E1881" s="369"/>
      <c r="F1881" s="557"/>
      <c r="G1881" s="557"/>
      <c r="H1881" s="558"/>
    </row>
    <row r="1882" spans="1:8" ht="15.75" x14ac:dyDescent="0.25">
      <c r="A1882" s="554" t="str">
        <f t="shared" si="29"/>
        <v>1757h</v>
      </c>
      <c r="B1882" s="555">
        <v>1880</v>
      </c>
      <c r="C1882" s="806"/>
      <c r="D1882" s="559"/>
      <c r="E1882" s="369"/>
      <c r="F1882" s="557"/>
      <c r="G1882" s="557"/>
      <c r="H1882" s="558"/>
    </row>
    <row r="1883" spans="1:8" ht="15.75" x14ac:dyDescent="0.25">
      <c r="A1883" s="554" t="str">
        <f t="shared" si="29"/>
        <v>1758h</v>
      </c>
      <c r="B1883" s="555">
        <v>1881</v>
      </c>
      <c r="C1883" s="806"/>
      <c r="D1883" s="559"/>
      <c r="E1883" s="369"/>
      <c r="F1883" s="557"/>
      <c r="G1883" s="557"/>
      <c r="H1883" s="558"/>
    </row>
    <row r="1884" spans="1:8" ht="15.75" x14ac:dyDescent="0.25">
      <c r="A1884" s="554" t="str">
        <f t="shared" si="29"/>
        <v>1759h</v>
      </c>
      <c r="B1884" s="555">
        <v>1882</v>
      </c>
      <c r="C1884" s="806"/>
      <c r="D1884" s="559"/>
      <c r="E1884" s="369"/>
      <c r="F1884" s="369"/>
      <c r="G1884" s="369"/>
      <c r="H1884" s="369"/>
    </row>
    <row r="1885" spans="1:8" ht="15.75" x14ac:dyDescent="0.25">
      <c r="A1885" s="554" t="str">
        <f t="shared" si="29"/>
        <v>175Ah</v>
      </c>
      <c r="B1885" s="555">
        <v>1883</v>
      </c>
      <c r="C1885" s="806"/>
      <c r="D1885" s="559"/>
      <c r="E1885" s="369"/>
      <c r="F1885" s="369"/>
      <c r="G1885" s="369"/>
      <c r="H1885" s="369"/>
    </row>
    <row r="1886" spans="1:8" ht="15.75" x14ac:dyDescent="0.25">
      <c r="A1886" s="554" t="str">
        <f t="shared" si="29"/>
        <v>175Bh</v>
      </c>
      <c r="B1886" s="555">
        <v>1884</v>
      </c>
      <c r="C1886" s="806"/>
      <c r="D1886" s="559"/>
      <c r="E1886" s="369"/>
      <c r="F1886" s="557"/>
      <c r="G1886" s="557"/>
      <c r="H1886" s="558"/>
    </row>
    <row r="1887" spans="1:8" ht="15.75" x14ac:dyDescent="0.25">
      <c r="A1887" s="554" t="str">
        <f t="shared" si="29"/>
        <v>175Ch</v>
      </c>
      <c r="B1887" s="555">
        <v>1885</v>
      </c>
      <c r="C1887" s="806"/>
      <c r="D1887" s="559"/>
      <c r="E1887" s="369"/>
      <c r="F1887" s="557"/>
      <c r="G1887" s="557"/>
      <c r="H1887" s="558"/>
    </row>
    <row r="1888" spans="1:8" ht="15.75" x14ac:dyDescent="0.25">
      <c r="A1888" s="554" t="str">
        <f t="shared" si="29"/>
        <v>175Dh</v>
      </c>
      <c r="B1888" s="555">
        <v>1886</v>
      </c>
      <c r="C1888" s="806"/>
      <c r="D1888" s="559"/>
      <c r="E1888" s="369"/>
      <c r="F1888" s="557"/>
      <c r="G1888" s="557"/>
      <c r="H1888" s="558"/>
    </row>
    <row r="1889" spans="1:8" ht="15.75" x14ac:dyDescent="0.25">
      <c r="A1889" s="554" t="str">
        <f t="shared" si="29"/>
        <v>175Eh</v>
      </c>
      <c r="B1889" s="555">
        <v>1887</v>
      </c>
      <c r="C1889" s="806"/>
      <c r="D1889" s="559"/>
      <c r="E1889" s="369"/>
      <c r="F1889" s="557"/>
      <c r="G1889" s="557"/>
      <c r="H1889" s="558"/>
    </row>
    <row r="1890" spans="1:8" ht="15.75" x14ac:dyDescent="0.25">
      <c r="A1890" s="554" t="str">
        <f t="shared" si="29"/>
        <v>175Fh</v>
      </c>
      <c r="B1890" s="555">
        <v>1888</v>
      </c>
      <c r="C1890" s="827"/>
      <c r="D1890" s="559"/>
      <c r="E1890" s="369"/>
      <c r="F1890" s="557"/>
      <c r="G1890" s="557"/>
      <c r="H1890" s="558"/>
    </row>
    <row r="1891" spans="1:8" ht="15.75" x14ac:dyDescent="0.25">
      <c r="A1891" s="554" t="str">
        <f t="shared" si="29"/>
        <v>1760h</v>
      </c>
      <c r="B1891" s="555">
        <v>1889</v>
      </c>
      <c r="C1891" s="827"/>
      <c r="D1891" s="559"/>
      <c r="E1891" s="369"/>
      <c r="F1891" s="557"/>
      <c r="G1891" s="557"/>
      <c r="H1891" s="558"/>
    </row>
    <row r="1892" spans="1:8" ht="15.75" x14ac:dyDescent="0.25">
      <c r="A1892" s="554" t="str">
        <f t="shared" si="29"/>
        <v>1761h</v>
      </c>
      <c r="B1892" s="555">
        <v>1890</v>
      </c>
      <c r="C1892" s="806"/>
      <c r="D1892" s="559"/>
      <c r="E1892" s="369"/>
      <c r="F1892" s="557"/>
      <c r="G1892" s="202"/>
      <c r="H1892" s="558"/>
    </row>
    <row r="1893" spans="1:8" ht="15.75" x14ac:dyDescent="0.25">
      <c r="A1893" s="554" t="str">
        <f t="shared" si="29"/>
        <v>1762h</v>
      </c>
      <c r="B1893" s="555">
        <v>1891</v>
      </c>
      <c r="C1893" s="806"/>
      <c r="D1893" s="559"/>
      <c r="E1893" s="369"/>
      <c r="F1893" s="557"/>
      <c r="G1893" s="202"/>
      <c r="H1893" s="558"/>
    </row>
    <row r="1894" spans="1:8" ht="15.75" x14ac:dyDescent="0.25">
      <c r="A1894" s="554" t="str">
        <f t="shared" si="29"/>
        <v>1763h</v>
      </c>
      <c r="B1894" s="555">
        <v>1892</v>
      </c>
      <c r="C1894" s="806"/>
      <c r="D1894" s="559"/>
      <c r="E1894" s="369"/>
      <c r="F1894" s="557"/>
      <c r="G1894" s="557"/>
      <c r="H1894" s="558"/>
    </row>
    <row r="1895" spans="1:8" ht="15.75" x14ac:dyDescent="0.25">
      <c r="A1895" s="554" t="str">
        <f t="shared" si="29"/>
        <v>1764h</v>
      </c>
      <c r="B1895" s="555">
        <v>1893</v>
      </c>
      <c r="C1895" s="806"/>
      <c r="D1895" s="559"/>
      <c r="E1895" s="369"/>
      <c r="F1895" s="557"/>
      <c r="G1895" s="557"/>
      <c r="H1895" s="558"/>
    </row>
    <row r="1896" spans="1:8" ht="15.75" x14ac:dyDescent="0.25">
      <c r="A1896" s="554" t="str">
        <f t="shared" si="29"/>
        <v>1765h</v>
      </c>
      <c r="B1896" s="555">
        <v>1894</v>
      </c>
      <c r="C1896" s="806"/>
      <c r="D1896" s="559"/>
      <c r="E1896" s="369"/>
      <c r="F1896" s="557"/>
      <c r="G1896" s="557"/>
      <c r="H1896" s="558"/>
    </row>
    <row r="1897" spans="1:8" ht="15.75" x14ac:dyDescent="0.25">
      <c r="A1897" s="554" t="str">
        <f t="shared" si="29"/>
        <v>1766h</v>
      </c>
      <c r="B1897" s="555">
        <v>1895</v>
      </c>
      <c r="C1897" s="827"/>
      <c r="D1897" s="559"/>
      <c r="E1897" s="369"/>
      <c r="F1897" s="557"/>
      <c r="G1897" s="557"/>
      <c r="H1897" s="558"/>
    </row>
    <row r="1898" spans="1:8" ht="15.75" x14ac:dyDescent="0.25">
      <c r="A1898" s="554" t="str">
        <f t="shared" si="29"/>
        <v>1767h</v>
      </c>
      <c r="B1898" s="555">
        <v>1896</v>
      </c>
      <c r="C1898" s="827"/>
      <c r="D1898" s="559"/>
      <c r="E1898" s="369"/>
      <c r="F1898" s="557"/>
      <c r="G1898" s="557"/>
      <c r="H1898" s="558"/>
    </row>
    <row r="1899" spans="1:8" ht="15.75" x14ac:dyDescent="0.25">
      <c r="A1899" s="554" t="str">
        <f t="shared" si="29"/>
        <v>1768h</v>
      </c>
      <c r="B1899" s="555">
        <v>1897</v>
      </c>
      <c r="C1899" s="827"/>
      <c r="D1899" s="559"/>
      <c r="E1899" s="369"/>
      <c r="F1899" s="557"/>
      <c r="G1899" s="557"/>
      <c r="H1899" s="558"/>
    </row>
    <row r="1900" spans="1:8" ht="15.75" x14ac:dyDescent="0.25">
      <c r="A1900" s="554" t="str">
        <f t="shared" si="29"/>
        <v>1769h</v>
      </c>
      <c r="B1900" s="555">
        <v>1898</v>
      </c>
      <c r="C1900" s="806"/>
      <c r="D1900" s="559"/>
      <c r="E1900" s="369"/>
      <c r="F1900" s="557"/>
      <c r="G1900" s="557"/>
      <c r="H1900" s="558"/>
    </row>
    <row r="1901" spans="1:8" ht="15.75" x14ac:dyDescent="0.25">
      <c r="A1901" s="554" t="str">
        <f t="shared" si="29"/>
        <v>176Ah</v>
      </c>
      <c r="B1901" s="555">
        <v>1899</v>
      </c>
      <c r="C1901" s="806"/>
      <c r="D1901" s="559"/>
      <c r="E1901" s="369"/>
      <c r="F1901" s="557"/>
      <c r="G1901" s="557"/>
      <c r="H1901" s="558"/>
    </row>
    <row r="1902" spans="1:8" ht="15.75" x14ac:dyDescent="0.25">
      <c r="A1902" s="554" t="str">
        <f t="shared" si="29"/>
        <v>176Bh</v>
      </c>
      <c r="B1902" s="555">
        <v>1900</v>
      </c>
      <c r="C1902" s="806"/>
      <c r="D1902" s="559"/>
      <c r="E1902" s="369"/>
      <c r="F1902" s="369"/>
      <c r="G1902" s="369"/>
      <c r="H1902" s="369"/>
    </row>
    <row r="1903" spans="1:8" ht="15.75" x14ac:dyDescent="0.25">
      <c r="A1903" s="554" t="str">
        <f t="shared" si="29"/>
        <v>176Ch</v>
      </c>
      <c r="B1903" s="555">
        <v>1901</v>
      </c>
      <c r="C1903" s="806"/>
      <c r="D1903" s="559"/>
      <c r="E1903" s="369"/>
      <c r="F1903" s="369"/>
      <c r="G1903" s="369"/>
      <c r="H1903" s="369"/>
    </row>
    <row r="1904" spans="1:8" ht="15.75" x14ac:dyDescent="0.25">
      <c r="A1904" s="554" t="str">
        <f t="shared" si="29"/>
        <v>176Dh</v>
      </c>
      <c r="B1904" s="555">
        <v>1902</v>
      </c>
      <c r="C1904" s="806"/>
      <c r="D1904" s="559"/>
      <c r="E1904" s="369"/>
      <c r="F1904" s="557"/>
      <c r="G1904" s="557"/>
      <c r="H1904" s="558"/>
    </row>
    <row r="1905" spans="1:8" ht="15.75" x14ac:dyDescent="0.25">
      <c r="A1905" s="554" t="str">
        <f t="shared" si="29"/>
        <v>176Eh</v>
      </c>
      <c r="B1905" s="555">
        <v>1903</v>
      </c>
      <c r="C1905" s="806"/>
      <c r="D1905" s="559"/>
      <c r="E1905" s="369"/>
      <c r="F1905" s="557"/>
      <c r="G1905" s="557"/>
      <c r="H1905" s="558"/>
    </row>
    <row r="1906" spans="1:8" ht="15.75" x14ac:dyDescent="0.25">
      <c r="A1906" s="554" t="str">
        <f t="shared" si="29"/>
        <v>176Fh</v>
      </c>
      <c r="B1906" s="555">
        <v>1904</v>
      </c>
      <c r="C1906" s="806"/>
      <c r="D1906" s="559"/>
      <c r="E1906" s="369"/>
      <c r="F1906" s="557"/>
      <c r="G1906" s="557"/>
      <c r="H1906" s="558"/>
    </row>
    <row r="1907" spans="1:8" ht="15.75" x14ac:dyDescent="0.25">
      <c r="A1907" s="554" t="str">
        <f t="shared" si="29"/>
        <v>1770h</v>
      </c>
      <c r="B1907" s="555">
        <v>1905</v>
      </c>
      <c r="C1907" s="806"/>
      <c r="D1907" s="559"/>
      <c r="E1907" s="369"/>
      <c r="F1907" s="557"/>
      <c r="G1907" s="557"/>
      <c r="H1907" s="558"/>
    </row>
    <row r="1908" spans="1:8" ht="15.75" x14ac:dyDescent="0.25">
      <c r="A1908" s="554" t="str">
        <f t="shared" si="29"/>
        <v>1771h</v>
      </c>
      <c r="B1908" s="555">
        <v>1906</v>
      </c>
      <c r="C1908" s="827"/>
      <c r="D1908" s="559"/>
      <c r="E1908" s="369"/>
      <c r="F1908" s="557"/>
      <c r="G1908" s="557"/>
      <c r="H1908" s="558"/>
    </row>
    <row r="1909" spans="1:8" ht="15.75" x14ac:dyDescent="0.25">
      <c r="A1909" s="554" t="str">
        <f t="shared" si="29"/>
        <v>1772h</v>
      </c>
      <c r="B1909" s="555">
        <v>1907</v>
      </c>
      <c r="C1909" s="827"/>
      <c r="D1909" s="559"/>
      <c r="E1909" s="369"/>
      <c r="F1909" s="557"/>
      <c r="G1909" s="557"/>
      <c r="H1909" s="558"/>
    </row>
    <row r="1910" spans="1:8" ht="15.75" x14ac:dyDescent="0.25">
      <c r="A1910" s="554" t="str">
        <f t="shared" si="29"/>
        <v>1773h</v>
      </c>
      <c r="B1910" s="555">
        <v>1908</v>
      </c>
      <c r="C1910" s="806"/>
      <c r="D1910" s="559"/>
      <c r="E1910" s="369"/>
      <c r="F1910" s="557"/>
      <c r="G1910" s="202"/>
      <c r="H1910" s="558"/>
    </row>
    <row r="1911" spans="1:8" ht="15.75" x14ac:dyDescent="0.25">
      <c r="A1911" s="554" t="str">
        <f t="shared" si="29"/>
        <v>1774h</v>
      </c>
      <c r="B1911" s="555">
        <v>1909</v>
      </c>
      <c r="C1911" s="806"/>
      <c r="D1911" s="559"/>
      <c r="E1911" s="369"/>
      <c r="F1911" s="557"/>
      <c r="G1911" s="202"/>
      <c r="H1911" s="558"/>
    </row>
    <row r="1912" spans="1:8" ht="15.75" x14ac:dyDescent="0.25">
      <c r="A1912" s="554" t="str">
        <f t="shared" si="29"/>
        <v>1775h</v>
      </c>
      <c r="B1912" s="555">
        <v>1910</v>
      </c>
      <c r="C1912" s="806"/>
      <c r="D1912" s="559"/>
      <c r="E1912" s="369"/>
      <c r="F1912" s="557"/>
      <c r="G1912" s="557"/>
      <c r="H1912" s="558"/>
    </row>
    <row r="1913" spans="1:8" ht="15.75" x14ac:dyDescent="0.25">
      <c r="A1913" s="554" t="str">
        <f t="shared" si="29"/>
        <v>1776h</v>
      </c>
      <c r="B1913" s="555">
        <v>1911</v>
      </c>
      <c r="C1913" s="806"/>
      <c r="D1913" s="559"/>
      <c r="E1913" s="369"/>
      <c r="F1913" s="557"/>
      <c r="G1913" s="557"/>
      <c r="H1913" s="558"/>
    </row>
    <row r="1914" spans="1:8" ht="15.75" x14ac:dyDescent="0.25">
      <c r="A1914" s="554" t="str">
        <f t="shared" si="29"/>
        <v>1777h</v>
      </c>
      <c r="B1914" s="555">
        <v>1912</v>
      </c>
      <c r="C1914" s="806"/>
      <c r="D1914" s="559"/>
      <c r="E1914" s="369"/>
      <c r="F1914" s="557"/>
      <c r="G1914" s="557"/>
      <c r="H1914" s="558"/>
    </row>
    <row r="1915" spans="1:8" ht="15.75" x14ac:dyDescent="0.25">
      <c r="A1915" s="554" t="str">
        <f t="shared" si="29"/>
        <v>1778h</v>
      </c>
      <c r="B1915" s="555">
        <v>1913</v>
      </c>
      <c r="C1915" s="827"/>
      <c r="D1915" s="559"/>
      <c r="E1915" s="369"/>
      <c r="F1915" s="557"/>
      <c r="G1915" s="557"/>
      <c r="H1915" s="558"/>
    </row>
    <row r="1916" spans="1:8" ht="15.75" x14ac:dyDescent="0.25">
      <c r="A1916" s="554" t="str">
        <f t="shared" si="29"/>
        <v>1779h</v>
      </c>
      <c r="B1916" s="555">
        <v>1914</v>
      </c>
      <c r="C1916" s="827"/>
      <c r="D1916" s="559"/>
      <c r="E1916" s="369"/>
      <c r="F1916" s="557"/>
      <c r="G1916" s="557"/>
      <c r="H1916" s="558"/>
    </row>
    <row r="1917" spans="1:8" ht="15.75" x14ac:dyDescent="0.25">
      <c r="A1917" s="554" t="str">
        <f t="shared" si="29"/>
        <v>177Ah</v>
      </c>
      <c r="B1917" s="555">
        <v>1915</v>
      </c>
      <c r="C1917" s="827"/>
      <c r="D1917" s="559"/>
      <c r="E1917" s="369"/>
      <c r="F1917" s="557"/>
      <c r="G1917" s="557"/>
      <c r="H1917" s="558"/>
    </row>
    <row r="1918" spans="1:8" ht="15.75" x14ac:dyDescent="0.25">
      <c r="A1918" s="554" t="str">
        <f t="shared" si="29"/>
        <v>177Bh</v>
      </c>
      <c r="B1918" s="555">
        <v>1916</v>
      </c>
      <c r="C1918" s="806"/>
      <c r="D1918" s="559"/>
      <c r="E1918" s="369"/>
      <c r="F1918" s="557"/>
      <c r="G1918" s="557"/>
      <c r="H1918" s="558"/>
    </row>
    <row r="1919" spans="1:8" ht="15.75" x14ac:dyDescent="0.25">
      <c r="A1919" s="554" t="str">
        <f t="shared" si="29"/>
        <v>177Ch</v>
      </c>
      <c r="B1919" s="555">
        <v>1917</v>
      </c>
      <c r="C1919" s="806"/>
      <c r="D1919" s="559"/>
      <c r="E1919" s="369"/>
      <c r="F1919" s="557"/>
      <c r="G1919" s="557"/>
      <c r="H1919" s="558"/>
    </row>
    <row r="1920" spans="1:8" ht="15.75" x14ac:dyDescent="0.25">
      <c r="A1920" s="554" t="str">
        <f t="shared" si="29"/>
        <v>177Dh</v>
      </c>
      <c r="B1920" s="555">
        <v>1918</v>
      </c>
      <c r="C1920" s="806"/>
      <c r="D1920" s="559"/>
      <c r="E1920" s="369"/>
      <c r="F1920" s="369"/>
      <c r="G1920" s="369"/>
      <c r="H1920" s="369"/>
    </row>
    <row r="1921" spans="1:8" ht="15.75" x14ac:dyDescent="0.25">
      <c r="A1921" s="554" t="str">
        <f t="shared" si="29"/>
        <v>177Eh</v>
      </c>
      <c r="B1921" s="555">
        <v>1919</v>
      </c>
      <c r="C1921" s="806"/>
      <c r="D1921" s="559"/>
      <c r="E1921" s="369"/>
      <c r="F1921" s="369"/>
      <c r="G1921" s="369"/>
      <c r="H1921" s="369"/>
    </row>
    <row r="1922" spans="1:8" ht="15.75" x14ac:dyDescent="0.25">
      <c r="A1922" s="554" t="str">
        <f t="shared" si="29"/>
        <v>177Fh</v>
      </c>
      <c r="B1922" s="555">
        <v>1920</v>
      </c>
      <c r="C1922" s="806"/>
      <c r="D1922" s="559"/>
      <c r="E1922" s="369"/>
      <c r="F1922" s="557"/>
      <c r="G1922" s="557"/>
      <c r="H1922" s="558"/>
    </row>
    <row r="1923" spans="1:8" ht="15.75" x14ac:dyDescent="0.25">
      <c r="A1923" s="554" t="str">
        <f t="shared" si="29"/>
        <v>1780h</v>
      </c>
      <c r="B1923" s="555">
        <v>1921</v>
      </c>
      <c r="C1923" s="806"/>
      <c r="D1923" s="559"/>
      <c r="E1923" s="369"/>
      <c r="F1923" s="557"/>
      <c r="G1923" s="557"/>
      <c r="H1923" s="558"/>
    </row>
    <row r="1924" spans="1:8" ht="15.75" x14ac:dyDescent="0.25">
      <c r="A1924" s="554" t="str">
        <f t="shared" ref="A1924:A1987" si="30">(DEC2HEX(B1924 + 4095)) &amp; "h"</f>
        <v>1781h</v>
      </c>
      <c r="B1924" s="555">
        <v>1922</v>
      </c>
      <c r="C1924" s="806"/>
      <c r="D1924" s="559"/>
      <c r="E1924" s="369"/>
      <c r="F1924" s="557"/>
      <c r="G1924" s="557"/>
      <c r="H1924" s="558"/>
    </row>
    <row r="1925" spans="1:8" ht="15.75" x14ac:dyDescent="0.25">
      <c r="A1925" s="554" t="str">
        <f t="shared" si="30"/>
        <v>1782h</v>
      </c>
      <c r="B1925" s="555">
        <v>1923</v>
      </c>
      <c r="C1925" s="806"/>
      <c r="D1925" s="559"/>
      <c r="E1925" s="369"/>
      <c r="F1925" s="557"/>
      <c r="G1925" s="557"/>
      <c r="H1925" s="558"/>
    </row>
    <row r="1926" spans="1:8" ht="15.75" x14ac:dyDescent="0.25">
      <c r="A1926" s="554" t="str">
        <f t="shared" si="30"/>
        <v>1783h</v>
      </c>
      <c r="B1926" s="555">
        <v>1924</v>
      </c>
      <c r="C1926" s="827"/>
      <c r="D1926" s="559"/>
      <c r="E1926" s="369"/>
      <c r="F1926" s="557"/>
      <c r="G1926" s="557"/>
      <c r="H1926" s="558"/>
    </row>
    <row r="1927" spans="1:8" ht="15.75" x14ac:dyDescent="0.25">
      <c r="A1927" s="554" t="str">
        <f t="shared" si="30"/>
        <v>1784h</v>
      </c>
      <c r="B1927" s="555">
        <v>1925</v>
      </c>
      <c r="C1927" s="827"/>
      <c r="D1927" s="559"/>
      <c r="E1927" s="369"/>
      <c r="F1927" s="557"/>
      <c r="G1927" s="557"/>
      <c r="H1927" s="558"/>
    </row>
    <row r="1928" spans="1:8" ht="15.75" x14ac:dyDescent="0.25">
      <c r="A1928" s="554" t="str">
        <f t="shared" si="30"/>
        <v>1785h</v>
      </c>
      <c r="B1928" s="555">
        <v>1926</v>
      </c>
      <c r="C1928" s="806"/>
      <c r="D1928" s="559"/>
      <c r="E1928" s="369"/>
      <c r="F1928" s="557"/>
      <c r="G1928" s="202"/>
      <c r="H1928" s="558"/>
    </row>
    <row r="1929" spans="1:8" ht="15.75" x14ac:dyDescent="0.25">
      <c r="A1929" s="554" t="str">
        <f t="shared" si="30"/>
        <v>1786h</v>
      </c>
      <c r="B1929" s="555">
        <v>1927</v>
      </c>
      <c r="C1929" s="806"/>
      <c r="D1929" s="559"/>
      <c r="E1929" s="369"/>
      <c r="F1929" s="557"/>
      <c r="G1929" s="202"/>
      <c r="H1929" s="558"/>
    </row>
    <row r="1930" spans="1:8" ht="15.75" x14ac:dyDescent="0.25">
      <c r="A1930" s="554" t="str">
        <f t="shared" si="30"/>
        <v>1787h</v>
      </c>
      <c r="B1930" s="555">
        <v>1928</v>
      </c>
      <c r="C1930" s="806"/>
      <c r="D1930" s="559"/>
      <c r="E1930" s="369"/>
      <c r="F1930" s="557"/>
      <c r="G1930" s="557"/>
      <c r="H1930" s="558"/>
    </row>
    <row r="1931" spans="1:8" ht="15.75" x14ac:dyDescent="0.25">
      <c r="A1931" s="554" t="str">
        <f t="shared" si="30"/>
        <v>1788h</v>
      </c>
      <c r="B1931" s="555">
        <v>1929</v>
      </c>
      <c r="C1931" s="806"/>
      <c r="D1931" s="559"/>
      <c r="E1931" s="369"/>
      <c r="F1931" s="557"/>
      <c r="G1931" s="557"/>
      <c r="H1931" s="558"/>
    </row>
    <row r="1932" spans="1:8" ht="15.75" x14ac:dyDescent="0.25">
      <c r="A1932" s="554" t="str">
        <f t="shared" si="30"/>
        <v>1789h</v>
      </c>
      <c r="B1932" s="555">
        <v>1930</v>
      </c>
      <c r="C1932" s="806"/>
      <c r="D1932" s="559"/>
      <c r="E1932" s="369"/>
      <c r="F1932" s="557"/>
      <c r="G1932" s="557"/>
      <c r="H1932" s="558"/>
    </row>
    <row r="1933" spans="1:8" ht="15.75" x14ac:dyDescent="0.25">
      <c r="A1933" s="554" t="str">
        <f t="shared" si="30"/>
        <v>178Ah</v>
      </c>
      <c r="B1933" s="555">
        <v>1931</v>
      </c>
      <c r="C1933" s="827"/>
      <c r="D1933" s="559"/>
      <c r="E1933" s="369"/>
      <c r="F1933" s="557"/>
      <c r="G1933" s="557"/>
      <c r="H1933" s="558"/>
    </row>
    <row r="1934" spans="1:8" ht="15.75" x14ac:dyDescent="0.25">
      <c r="A1934" s="554" t="str">
        <f t="shared" si="30"/>
        <v>178Bh</v>
      </c>
      <c r="B1934" s="555">
        <v>1932</v>
      </c>
      <c r="C1934" s="827"/>
      <c r="D1934" s="559"/>
      <c r="E1934" s="369"/>
      <c r="F1934" s="557"/>
      <c r="G1934" s="557"/>
      <c r="H1934" s="558"/>
    </row>
    <row r="1935" spans="1:8" ht="15.75" x14ac:dyDescent="0.25">
      <c r="A1935" s="554" t="str">
        <f t="shared" si="30"/>
        <v>178Ch</v>
      </c>
      <c r="B1935" s="555">
        <v>1933</v>
      </c>
      <c r="C1935" s="827"/>
      <c r="D1935" s="559"/>
      <c r="E1935" s="369"/>
      <c r="F1935" s="557"/>
      <c r="G1935" s="557"/>
      <c r="H1935" s="558"/>
    </row>
    <row r="1936" spans="1:8" ht="15.75" x14ac:dyDescent="0.25">
      <c r="A1936" s="554" t="str">
        <f t="shared" si="30"/>
        <v>178Dh</v>
      </c>
      <c r="B1936" s="555">
        <v>1934</v>
      </c>
      <c r="C1936" s="806"/>
      <c r="D1936" s="559"/>
      <c r="E1936" s="369"/>
      <c r="F1936" s="557"/>
      <c r="G1936" s="557"/>
      <c r="H1936" s="558"/>
    </row>
    <row r="1937" spans="1:8" ht="15.75" x14ac:dyDescent="0.25">
      <c r="A1937" s="554" t="str">
        <f t="shared" si="30"/>
        <v>178Eh</v>
      </c>
      <c r="B1937" s="555">
        <v>1935</v>
      </c>
      <c r="C1937" s="806"/>
      <c r="D1937" s="559"/>
      <c r="E1937" s="369"/>
      <c r="F1937" s="557"/>
      <c r="G1937" s="557"/>
      <c r="H1937" s="558"/>
    </row>
    <row r="1938" spans="1:8" ht="15.75" x14ac:dyDescent="0.25">
      <c r="A1938" s="554" t="str">
        <f t="shared" si="30"/>
        <v>178Fh</v>
      </c>
      <c r="B1938" s="555">
        <v>1936</v>
      </c>
      <c r="C1938" s="806"/>
      <c r="D1938" s="559"/>
      <c r="E1938" s="369"/>
      <c r="F1938" s="369"/>
      <c r="G1938" s="369"/>
      <c r="H1938" s="369"/>
    </row>
    <row r="1939" spans="1:8" ht="15.75" x14ac:dyDescent="0.25">
      <c r="A1939" s="554" t="str">
        <f t="shared" si="30"/>
        <v>1790h</v>
      </c>
      <c r="B1939" s="555">
        <v>1937</v>
      </c>
      <c r="C1939" s="806"/>
      <c r="D1939" s="559"/>
      <c r="E1939" s="369"/>
      <c r="F1939" s="369"/>
      <c r="G1939" s="369"/>
      <c r="H1939" s="369"/>
    </row>
    <row r="1940" spans="1:8" ht="15.75" x14ac:dyDescent="0.25">
      <c r="A1940" s="554" t="str">
        <f t="shared" si="30"/>
        <v>1791h</v>
      </c>
      <c r="B1940" s="555">
        <v>1938</v>
      </c>
      <c r="C1940" s="806"/>
      <c r="D1940" s="559"/>
      <c r="E1940" s="369"/>
      <c r="F1940" s="557"/>
      <c r="G1940" s="557"/>
      <c r="H1940" s="558"/>
    </row>
    <row r="1941" spans="1:8" ht="15.75" x14ac:dyDescent="0.25">
      <c r="A1941" s="554" t="str">
        <f t="shared" si="30"/>
        <v>1792h</v>
      </c>
      <c r="B1941" s="555">
        <v>1939</v>
      </c>
      <c r="C1941" s="806"/>
      <c r="D1941" s="559"/>
      <c r="E1941" s="369"/>
      <c r="F1941" s="557"/>
      <c r="G1941" s="557"/>
      <c r="H1941" s="558"/>
    </row>
    <row r="1942" spans="1:8" ht="15.75" x14ac:dyDescent="0.25">
      <c r="A1942" s="554" t="str">
        <f t="shared" si="30"/>
        <v>1793h</v>
      </c>
      <c r="B1942" s="555">
        <v>1940</v>
      </c>
      <c r="C1942" s="806"/>
      <c r="D1942" s="559"/>
      <c r="E1942" s="369"/>
      <c r="F1942" s="557"/>
      <c r="G1942" s="557"/>
      <c r="H1942" s="558"/>
    </row>
    <row r="1943" spans="1:8" ht="15.75" x14ac:dyDescent="0.25">
      <c r="A1943" s="554" t="str">
        <f t="shared" si="30"/>
        <v>1794h</v>
      </c>
      <c r="B1943" s="555">
        <v>1941</v>
      </c>
      <c r="C1943" s="806"/>
      <c r="D1943" s="559"/>
      <c r="E1943" s="369"/>
      <c r="F1943" s="557"/>
      <c r="G1943" s="557"/>
      <c r="H1943" s="558"/>
    </row>
    <row r="1944" spans="1:8" ht="15.75" x14ac:dyDescent="0.25">
      <c r="A1944" s="554" t="str">
        <f t="shared" si="30"/>
        <v>1795h</v>
      </c>
      <c r="B1944" s="555">
        <v>1942</v>
      </c>
      <c r="C1944" s="827"/>
      <c r="D1944" s="559"/>
      <c r="E1944" s="369"/>
      <c r="F1944" s="557"/>
      <c r="G1944" s="557"/>
      <c r="H1944" s="558"/>
    </row>
    <row r="1945" spans="1:8" ht="15.75" x14ac:dyDescent="0.25">
      <c r="A1945" s="554" t="str">
        <f t="shared" si="30"/>
        <v>1796h</v>
      </c>
      <c r="B1945" s="555">
        <v>1943</v>
      </c>
      <c r="C1945" s="827"/>
      <c r="D1945" s="559"/>
      <c r="E1945" s="369"/>
      <c r="F1945" s="557"/>
      <c r="G1945" s="557"/>
      <c r="H1945" s="558"/>
    </row>
    <row r="1946" spans="1:8" ht="15.75" x14ac:dyDescent="0.25">
      <c r="A1946" s="554" t="str">
        <f t="shared" si="30"/>
        <v>1797h</v>
      </c>
      <c r="B1946" s="555">
        <v>1944</v>
      </c>
      <c r="C1946" s="806"/>
      <c r="D1946" s="559"/>
      <c r="E1946" s="369"/>
      <c r="F1946" s="557"/>
      <c r="G1946" s="202"/>
      <c r="H1946" s="558"/>
    </row>
    <row r="1947" spans="1:8" ht="15.75" x14ac:dyDescent="0.25">
      <c r="A1947" s="554" t="str">
        <f t="shared" si="30"/>
        <v>1798h</v>
      </c>
      <c r="B1947" s="555">
        <v>1945</v>
      </c>
      <c r="C1947" s="806"/>
      <c r="D1947" s="559"/>
      <c r="E1947" s="369"/>
      <c r="F1947" s="557"/>
      <c r="G1947" s="202"/>
      <c r="H1947" s="558"/>
    </row>
    <row r="1948" spans="1:8" ht="15.75" x14ac:dyDescent="0.25">
      <c r="A1948" s="554" t="str">
        <f t="shared" si="30"/>
        <v>1799h</v>
      </c>
      <c r="B1948" s="555">
        <v>1946</v>
      </c>
      <c r="C1948" s="806"/>
      <c r="D1948" s="559"/>
      <c r="E1948" s="369"/>
      <c r="F1948" s="557"/>
      <c r="G1948" s="557"/>
      <c r="H1948" s="558"/>
    </row>
    <row r="1949" spans="1:8" ht="15.75" x14ac:dyDescent="0.25">
      <c r="A1949" s="554" t="str">
        <f t="shared" si="30"/>
        <v>179Ah</v>
      </c>
      <c r="B1949" s="555">
        <v>1947</v>
      </c>
      <c r="C1949" s="806"/>
      <c r="D1949" s="559"/>
      <c r="E1949" s="369"/>
      <c r="F1949" s="557"/>
      <c r="G1949" s="557"/>
      <c r="H1949" s="558"/>
    </row>
    <row r="1950" spans="1:8" ht="15.75" x14ac:dyDescent="0.25">
      <c r="A1950" s="554" t="str">
        <f t="shared" si="30"/>
        <v>179Bh</v>
      </c>
      <c r="B1950" s="555">
        <v>1948</v>
      </c>
      <c r="C1950" s="806"/>
      <c r="D1950" s="559"/>
      <c r="E1950" s="369"/>
      <c r="F1950" s="557"/>
      <c r="G1950" s="557"/>
      <c r="H1950" s="558"/>
    </row>
    <row r="1951" spans="1:8" ht="15.75" x14ac:dyDescent="0.25">
      <c r="A1951" s="554" t="str">
        <f t="shared" si="30"/>
        <v>179Ch</v>
      </c>
      <c r="B1951" s="555">
        <v>1949</v>
      </c>
      <c r="C1951" s="827"/>
      <c r="D1951" s="559"/>
      <c r="E1951" s="369"/>
      <c r="F1951" s="557"/>
      <c r="G1951" s="557"/>
      <c r="H1951" s="558"/>
    </row>
    <row r="1952" spans="1:8" ht="15.75" x14ac:dyDescent="0.25">
      <c r="A1952" s="554" t="str">
        <f t="shared" si="30"/>
        <v>179Dh</v>
      </c>
      <c r="B1952" s="555">
        <v>1950</v>
      </c>
      <c r="C1952" s="827"/>
      <c r="D1952" s="559"/>
      <c r="E1952" s="369"/>
      <c r="F1952" s="557"/>
      <c r="G1952" s="557"/>
      <c r="H1952" s="558"/>
    </row>
    <row r="1953" spans="1:8" ht="15.75" x14ac:dyDescent="0.25">
      <c r="A1953" s="554" t="str">
        <f t="shared" si="30"/>
        <v>179Eh</v>
      </c>
      <c r="B1953" s="555">
        <v>1951</v>
      </c>
      <c r="C1953" s="827"/>
      <c r="D1953" s="559"/>
      <c r="E1953" s="369"/>
      <c r="F1953" s="557"/>
      <c r="G1953" s="557"/>
      <c r="H1953" s="558"/>
    </row>
    <row r="1954" spans="1:8" ht="15.75" x14ac:dyDescent="0.25">
      <c r="A1954" s="554" t="str">
        <f t="shared" si="30"/>
        <v>179Fh</v>
      </c>
      <c r="B1954" s="555">
        <v>1952</v>
      </c>
      <c r="C1954" s="806"/>
      <c r="D1954" s="559"/>
      <c r="E1954" s="369"/>
      <c r="F1954" s="557"/>
      <c r="G1954" s="557"/>
      <c r="H1954" s="558"/>
    </row>
    <row r="1955" spans="1:8" ht="15.75" x14ac:dyDescent="0.25">
      <c r="A1955" s="554" t="str">
        <f t="shared" si="30"/>
        <v>17A0h</v>
      </c>
      <c r="B1955" s="555">
        <v>1953</v>
      </c>
      <c r="C1955" s="806"/>
      <c r="D1955" s="559"/>
      <c r="E1955" s="369"/>
      <c r="F1955" s="557"/>
      <c r="G1955" s="557"/>
      <c r="H1955" s="558"/>
    </row>
    <row r="1956" spans="1:8" ht="15.75" x14ac:dyDescent="0.25">
      <c r="A1956" s="554" t="str">
        <f t="shared" si="30"/>
        <v>17A1h</v>
      </c>
      <c r="B1956" s="555">
        <v>1954</v>
      </c>
      <c r="C1956" s="806"/>
      <c r="D1956" s="559"/>
      <c r="E1956" s="369"/>
      <c r="F1956" s="369"/>
      <c r="G1956" s="369"/>
      <c r="H1956" s="369"/>
    </row>
    <row r="1957" spans="1:8" ht="15.75" x14ac:dyDescent="0.25">
      <c r="A1957" s="554" t="str">
        <f t="shared" si="30"/>
        <v>17A2h</v>
      </c>
      <c r="B1957" s="555">
        <v>1955</v>
      </c>
      <c r="C1957" s="806"/>
      <c r="D1957" s="559"/>
      <c r="E1957" s="369"/>
      <c r="F1957" s="369"/>
      <c r="G1957" s="369"/>
      <c r="H1957" s="369"/>
    </row>
    <row r="1958" spans="1:8" ht="15.75" x14ac:dyDescent="0.25">
      <c r="A1958" s="554" t="str">
        <f t="shared" si="30"/>
        <v>17A3h</v>
      </c>
      <c r="B1958" s="555">
        <v>1956</v>
      </c>
      <c r="C1958" s="806"/>
      <c r="D1958" s="559"/>
      <c r="E1958" s="369"/>
      <c r="F1958" s="557"/>
      <c r="G1958" s="557"/>
      <c r="H1958" s="558"/>
    </row>
    <row r="1959" spans="1:8" ht="15.75" x14ac:dyDescent="0.25">
      <c r="A1959" s="554" t="str">
        <f t="shared" si="30"/>
        <v>17A4h</v>
      </c>
      <c r="B1959" s="555">
        <v>1957</v>
      </c>
      <c r="C1959" s="806"/>
      <c r="D1959" s="559"/>
      <c r="E1959" s="369"/>
      <c r="F1959" s="557"/>
      <c r="G1959" s="557"/>
      <c r="H1959" s="558"/>
    </row>
    <row r="1960" spans="1:8" ht="15.75" x14ac:dyDescent="0.25">
      <c r="A1960" s="554" t="str">
        <f t="shared" si="30"/>
        <v>17A5h</v>
      </c>
      <c r="B1960" s="555">
        <v>1958</v>
      </c>
      <c r="C1960" s="806"/>
      <c r="D1960" s="559"/>
      <c r="E1960" s="369"/>
      <c r="F1960" s="557"/>
      <c r="G1960" s="557"/>
      <c r="H1960" s="558"/>
    </row>
    <row r="1961" spans="1:8" ht="15.75" x14ac:dyDescent="0.25">
      <c r="A1961" s="554" t="str">
        <f t="shared" si="30"/>
        <v>17A6h</v>
      </c>
      <c r="B1961" s="555">
        <v>1959</v>
      </c>
      <c r="C1961" s="806"/>
      <c r="D1961" s="559"/>
      <c r="E1961" s="369"/>
      <c r="F1961" s="557"/>
      <c r="G1961" s="557"/>
      <c r="H1961" s="558"/>
    </row>
    <row r="1962" spans="1:8" ht="15.75" x14ac:dyDescent="0.25">
      <c r="A1962" s="554" t="str">
        <f t="shared" si="30"/>
        <v>17A7h</v>
      </c>
      <c r="B1962" s="555">
        <v>1960</v>
      </c>
      <c r="C1962" s="827"/>
      <c r="D1962" s="559"/>
      <c r="E1962" s="369"/>
      <c r="F1962" s="557"/>
      <c r="G1962" s="557"/>
      <c r="H1962" s="558"/>
    </row>
    <row r="1963" spans="1:8" ht="15.75" x14ac:dyDescent="0.25">
      <c r="A1963" s="554" t="str">
        <f t="shared" si="30"/>
        <v>17A8h</v>
      </c>
      <c r="B1963" s="555">
        <v>1961</v>
      </c>
      <c r="C1963" s="827"/>
      <c r="D1963" s="559"/>
      <c r="E1963" s="369"/>
      <c r="F1963" s="557"/>
      <c r="G1963" s="557"/>
      <c r="H1963" s="558"/>
    </row>
    <row r="1964" spans="1:8" ht="15.75" x14ac:dyDescent="0.25">
      <c r="A1964" s="554" t="str">
        <f t="shared" si="30"/>
        <v>17A9h</v>
      </c>
      <c r="B1964" s="555">
        <v>1962</v>
      </c>
      <c r="C1964" s="806"/>
      <c r="D1964" s="559"/>
      <c r="E1964" s="369"/>
      <c r="F1964" s="557"/>
      <c r="G1964" s="202"/>
      <c r="H1964" s="558"/>
    </row>
    <row r="1965" spans="1:8" ht="15.75" x14ac:dyDescent="0.25">
      <c r="A1965" s="554" t="str">
        <f t="shared" si="30"/>
        <v>17AAh</v>
      </c>
      <c r="B1965" s="555">
        <v>1963</v>
      </c>
      <c r="C1965" s="806"/>
      <c r="D1965" s="559"/>
      <c r="E1965" s="369"/>
      <c r="F1965" s="557"/>
      <c r="G1965" s="202"/>
      <c r="H1965" s="558"/>
    </row>
    <row r="1966" spans="1:8" ht="15.75" x14ac:dyDescent="0.25">
      <c r="A1966" s="554" t="str">
        <f t="shared" si="30"/>
        <v>17ABh</v>
      </c>
      <c r="B1966" s="555">
        <v>1964</v>
      </c>
      <c r="C1966" s="806"/>
      <c r="D1966" s="559"/>
      <c r="E1966" s="369"/>
      <c r="F1966" s="557"/>
      <c r="G1966" s="557"/>
      <c r="H1966" s="558"/>
    </row>
    <row r="1967" spans="1:8" ht="15.75" x14ac:dyDescent="0.25">
      <c r="A1967" s="554" t="str">
        <f t="shared" si="30"/>
        <v>17ACh</v>
      </c>
      <c r="B1967" s="555">
        <v>1965</v>
      </c>
      <c r="C1967" s="806"/>
      <c r="D1967" s="559"/>
      <c r="E1967" s="369"/>
      <c r="F1967" s="557"/>
      <c r="G1967" s="557"/>
      <c r="H1967" s="558"/>
    </row>
    <row r="1968" spans="1:8" ht="15.75" x14ac:dyDescent="0.25">
      <c r="A1968" s="554" t="str">
        <f t="shared" si="30"/>
        <v>17ADh</v>
      </c>
      <c r="B1968" s="555">
        <v>1966</v>
      </c>
      <c r="C1968" s="806"/>
      <c r="D1968" s="559"/>
      <c r="E1968" s="369"/>
      <c r="F1968" s="557"/>
      <c r="G1968" s="557"/>
      <c r="H1968" s="558"/>
    </row>
    <row r="1969" spans="1:8" ht="15.75" x14ac:dyDescent="0.25">
      <c r="A1969" s="554" t="str">
        <f t="shared" si="30"/>
        <v>17AEh</v>
      </c>
      <c r="B1969" s="555">
        <v>1967</v>
      </c>
      <c r="C1969" s="827"/>
      <c r="D1969" s="559"/>
      <c r="E1969" s="369"/>
      <c r="F1969" s="557"/>
      <c r="G1969" s="557"/>
      <c r="H1969" s="558"/>
    </row>
    <row r="1970" spans="1:8" ht="15.75" x14ac:dyDescent="0.25">
      <c r="A1970" s="554" t="str">
        <f t="shared" si="30"/>
        <v>17AFh</v>
      </c>
      <c r="B1970" s="555">
        <v>1968</v>
      </c>
      <c r="C1970" s="827"/>
      <c r="D1970" s="559"/>
      <c r="E1970" s="369"/>
      <c r="F1970" s="557"/>
      <c r="G1970" s="557"/>
      <c r="H1970" s="558"/>
    </row>
    <row r="1971" spans="1:8" ht="15.75" x14ac:dyDescent="0.25">
      <c r="A1971" s="554" t="str">
        <f t="shared" si="30"/>
        <v>17B0h</v>
      </c>
      <c r="B1971" s="555">
        <v>1969</v>
      </c>
      <c r="C1971" s="827"/>
      <c r="D1971" s="559"/>
      <c r="E1971" s="369"/>
      <c r="F1971" s="557"/>
      <c r="G1971" s="557"/>
      <c r="H1971" s="558"/>
    </row>
    <row r="1972" spans="1:8" ht="15.75" x14ac:dyDescent="0.25">
      <c r="A1972" s="554" t="str">
        <f t="shared" si="30"/>
        <v>17B1h</v>
      </c>
      <c r="B1972" s="555">
        <v>1970</v>
      </c>
      <c r="C1972" s="806"/>
      <c r="D1972" s="559"/>
      <c r="E1972" s="369"/>
      <c r="F1972" s="557"/>
      <c r="G1972" s="557"/>
      <c r="H1972" s="558"/>
    </row>
    <row r="1973" spans="1:8" ht="15.75" x14ac:dyDescent="0.25">
      <c r="A1973" s="554" t="str">
        <f t="shared" si="30"/>
        <v>17B2h</v>
      </c>
      <c r="B1973" s="555">
        <v>1971</v>
      </c>
      <c r="C1973" s="806"/>
      <c r="D1973" s="559"/>
      <c r="E1973" s="369"/>
      <c r="F1973" s="557"/>
      <c r="G1973" s="557"/>
      <c r="H1973" s="558"/>
    </row>
    <row r="1974" spans="1:8" ht="15.75" x14ac:dyDescent="0.25">
      <c r="A1974" s="554" t="str">
        <f t="shared" si="30"/>
        <v>17B3h</v>
      </c>
      <c r="B1974" s="555">
        <v>1972</v>
      </c>
      <c r="C1974" s="806"/>
      <c r="D1974" s="559"/>
      <c r="E1974" s="369"/>
      <c r="F1974" s="369"/>
      <c r="G1974" s="369"/>
      <c r="H1974" s="369"/>
    </row>
    <row r="1975" spans="1:8" ht="15.75" x14ac:dyDescent="0.25">
      <c r="A1975" s="554" t="str">
        <f t="shared" si="30"/>
        <v>17B4h</v>
      </c>
      <c r="B1975" s="555">
        <v>1973</v>
      </c>
      <c r="C1975" s="806"/>
      <c r="D1975" s="559"/>
      <c r="E1975" s="369"/>
      <c r="F1975" s="369"/>
      <c r="G1975" s="369"/>
      <c r="H1975" s="369"/>
    </row>
    <row r="1976" spans="1:8" ht="15.75" x14ac:dyDescent="0.25">
      <c r="A1976" s="554" t="str">
        <f t="shared" si="30"/>
        <v>17B5h</v>
      </c>
      <c r="B1976" s="555">
        <v>1974</v>
      </c>
      <c r="C1976" s="806"/>
      <c r="D1976" s="559"/>
      <c r="E1976" s="369"/>
      <c r="F1976" s="557"/>
      <c r="G1976" s="557"/>
      <c r="H1976" s="558"/>
    </row>
    <row r="1977" spans="1:8" ht="15.75" x14ac:dyDescent="0.25">
      <c r="A1977" s="554" t="str">
        <f t="shared" si="30"/>
        <v>17B6h</v>
      </c>
      <c r="B1977" s="555">
        <v>1975</v>
      </c>
      <c r="C1977" s="806"/>
      <c r="D1977" s="559"/>
      <c r="E1977" s="369"/>
      <c r="F1977" s="557"/>
      <c r="G1977" s="557"/>
      <c r="H1977" s="558"/>
    </row>
    <row r="1978" spans="1:8" ht="15.75" x14ac:dyDescent="0.25">
      <c r="A1978" s="554" t="str">
        <f t="shared" si="30"/>
        <v>17B7h</v>
      </c>
      <c r="B1978" s="555">
        <v>1976</v>
      </c>
      <c r="C1978" s="806"/>
      <c r="D1978" s="559"/>
      <c r="E1978" s="369"/>
      <c r="F1978" s="557"/>
      <c r="G1978" s="557"/>
      <c r="H1978" s="558"/>
    </row>
    <row r="1979" spans="1:8" ht="15.75" x14ac:dyDescent="0.25">
      <c r="A1979" s="554" t="str">
        <f t="shared" si="30"/>
        <v>17B8h</v>
      </c>
      <c r="B1979" s="555">
        <v>1977</v>
      </c>
      <c r="C1979" s="806"/>
      <c r="D1979" s="559"/>
      <c r="E1979" s="369"/>
      <c r="F1979" s="557"/>
      <c r="G1979" s="557"/>
      <c r="H1979" s="558"/>
    </row>
    <row r="1980" spans="1:8" ht="15.75" x14ac:dyDescent="0.25">
      <c r="A1980" s="554" t="str">
        <f t="shared" si="30"/>
        <v>17B9h</v>
      </c>
      <c r="B1980" s="555">
        <v>1978</v>
      </c>
      <c r="C1980" s="827"/>
      <c r="D1980" s="559"/>
      <c r="E1980" s="369"/>
      <c r="F1980" s="557"/>
      <c r="G1980" s="557"/>
      <c r="H1980" s="558"/>
    </row>
    <row r="1981" spans="1:8" ht="15.75" x14ac:dyDescent="0.25">
      <c r="A1981" s="554" t="str">
        <f t="shared" si="30"/>
        <v>17BAh</v>
      </c>
      <c r="B1981" s="555">
        <v>1979</v>
      </c>
      <c r="C1981" s="827"/>
      <c r="D1981" s="559"/>
      <c r="E1981" s="369"/>
      <c r="F1981" s="557"/>
      <c r="G1981" s="557"/>
      <c r="H1981" s="558"/>
    </row>
    <row r="1982" spans="1:8" ht="15.75" x14ac:dyDescent="0.25">
      <c r="A1982" s="554" t="str">
        <f t="shared" si="30"/>
        <v>17BBh</v>
      </c>
      <c r="B1982" s="555">
        <v>1980</v>
      </c>
      <c r="C1982" s="806"/>
      <c r="D1982" s="559"/>
      <c r="E1982" s="369"/>
      <c r="F1982" s="557"/>
      <c r="G1982" s="202"/>
      <c r="H1982" s="558"/>
    </row>
    <row r="1983" spans="1:8" ht="15.75" x14ac:dyDescent="0.25">
      <c r="A1983" s="554" t="str">
        <f t="shared" si="30"/>
        <v>17BCh</v>
      </c>
      <c r="B1983" s="555">
        <v>1981</v>
      </c>
      <c r="C1983" s="806"/>
      <c r="D1983" s="559"/>
      <c r="E1983" s="369"/>
      <c r="F1983" s="557"/>
      <c r="G1983" s="202"/>
      <c r="H1983" s="558"/>
    </row>
    <row r="1984" spans="1:8" ht="15.75" x14ac:dyDescent="0.25">
      <c r="A1984" s="554" t="str">
        <f t="shared" si="30"/>
        <v>17BDh</v>
      </c>
      <c r="B1984" s="555">
        <v>1982</v>
      </c>
      <c r="C1984" s="806"/>
      <c r="D1984" s="559"/>
      <c r="E1984" s="369"/>
      <c r="F1984" s="557"/>
      <c r="G1984" s="557"/>
      <c r="H1984" s="558"/>
    </row>
    <row r="1985" spans="1:8" ht="15.75" x14ac:dyDescent="0.25">
      <c r="A1985" s="554" t="str">
        <f t="shared" si="30"/>
        <v>17BEh</v>
      </c>
      <c r="B1985" s="555">
        <v>1983</v>
      </c>
      <c r="C1985" s="806"/>
      <c r="D1985" s="559"/>
      <c r="E1985" s="369"/>
      <c r="F1985" s="557"/>
      <c r="G1985" s="557"/>
      <c r="H1985" s="558"/>
    </row>
    <row r="1986" spans="1:8" ht="15.75" x14ac:dyDescent="0.25">
      <c r="A1986" s="554" t="str">
        <f t="shared" si="30"/>
        <v>17BFh</v>
      </c>
      <c r="B1986" s="555">
        <v>1984</v>
      </c>
      <c r="C1986" s="806"/>
      <c r="D1986" s="559"/>
      <c r="E1986" s="369"/>
      <c r="F1986" s="557"/>
      <c r="G1986" s="557"/>
      <c r="H1986" s="558"/>
    </row>
    <row r="1987" spans="1:8" ht="15.75" x14ac:dyDescent="0.25">
      <c r="A1987" s="554" t="str">
        <f t="shared" si="30"/>
        <v>17C0h</v>
      </c>
      <c r="B1987" s="555">
        <v>1985</v>
      </c>
      <c r="C1987" s="827"/>
      <c r="D1987" s="559"/>
      <c r="E1987" s="369"/>
      <c r="F1987" s="557"/>
      <c r="G1987" s="557"/>
      <c r="H1987" s="558"/>
    </row>
    <row r="1988" spans="1:8" ht="15.75" x14ac:dyDescent="0.25">
      <c r="A1988" s="554" t="str">
        <f t="shared" ref="A1988:A2002" si="31">(DEC2HEX(B1988 + 4095)) &amp; "h"</f>
        <v>17C1h</v>
      </c>
      <c r="B1988" s="555">
        <v>1986</v>
      </c>
      <c r="C1988" s="827"/>
      <c r="D1988" s="559"/>
      <c r="E1988" s="369"/>
      <c r="F1988" s="557"/>
      <c r="G1988" s="557"/>
      <c r="H1988" s="558"/>
    </row>
    <row r="1989" spans="1:8" ht="15.75" x14ac:dyDescent="0.25">
      <c r="A1989" s="554" t="str">
        <f t="shared" si="31"/>
        <v>17C2h</v>
      </c>
      <c r="B1989" s="555">
        <v>1987</v>
      </c>
      <c r="C1989" s="827"/>
      <c r="D1989" s="559"/>
      <c r="E1989" s="369"/>
      <c r="F1989" s="557"/>
      <c r="G1989" s="557"/>
      <c r="H1989" s="558"/>
    </row>
    <row r="1990" spans="1:8" ht="15.75" x14ac:dyDescent="0.25">
      <c r="A1990" s="554" t="str">
        <f t="shared" si="31"/>
        <v>17C3h</v>
      </c>
      <c r="B1990" s="555">
        <v>1988</v>
      </c>
      <c r="C1990" s="806"/>
      <c r="D1990" s="559"/>
      <c r="E1990" s="369"/>
      <c r="F1990" s="557"/>
      <c r="G1990" s="557"/>
      <c r="H1990" s="558"/>
    </row>
    <row r="1991" spans="1:8" ht="15.75" x14ac:dyDescent="0.25">
      <c r="A1991" s="554" t="str">
        <f t="shared" si="31"/>
        <v>17C4h</v>
      </c>
      <c r="B1991" s="555">
        <v>1989</v>
      </c>
      <c r="C1991" s="806"/>
      <c r="D1991" s="559"/>
      <c r="E1991" s="369"/>
      <c r="F1991" s="557"/>
      <c r="G1991" s="557"/>
      <c r="H1991" s="558"/>
    </row>
    <row r="1992" spans="1:8" ht="15.75" x14ac:dyDescent="0.25">
      <c r="A1992" s="554" t="str">
        <f t="shared" si="31"/>
        <v>17C5h</v>
      </c>
      <c r="B1992" s="555">
        <v>1990</v>
      </c>
      <c r="C1992" s="806"/>
      <c r="D1992" s="559"/>
      <c r="E1992" s="369"/>
      <c r="F1992" s="369"/>
      <c r="G1992" s="369"/>
      <c r="H1992" s="369"/>
    </row>
    <row r="1993" spans="1:8" ht="15.75" x14ac:dyDescent="0.25">
      <c r="A1993" s="554" t="str">
        <f t="shared" si="31"/>
        <v>17C6h</v>
      </c>
      <c r="B1993" s="555">
        <v>1991</v>
      </c>
      <c r="C1993" s="806"/>
      <c r="D1993" s="559"/>
      <c r="E1993" s="369"/>
      <c r="F1993" s="369"/>
      <c r="G1993" s="354"/>
      <c r="H1993" s="369"/>
    </row>
    <row r="1994" spans="1:8" ht="15.75" x14ac:dyDescent="0.25">
      <c r="A1994" s="554" t="str">
        <f t="shared" si="31"/>
        <v>17C7h</v>
      </c>
      <c r="B1994" s="555">
        <v>1992</v>
      </c>
      <c r="C1994" s="806"/>
      <c r="D1994" s="559"/>
      <c r="E1994" s="369"/>
      <c r="F1994" s="557"/>
      <c r="G1994" s="557"/>
      <c r="H1994" s="558"/>
    </row>
    <row r="1995" spans="1:8" ht="15.75" x14ac:dyDescent="0.25">
      <c r="A1995" s="554" t="str">
        <f t="shared" si="31"/>
        <v>17C8h</v>
      </c>
      <c r="B1995" s="555">
        <v>1993</v>
      </c>
      <c r="C1995" s="806"/>
      <c r="D1995" s="559"/>
      <c r="E1995" s="369"/>
      <c r="F1995" s="557"/>
      <c r="G1995" s="557"/>
      <c r="H1995" s="558"/>
    </row>
    <row r="1996" spans="1:8" ht="15.75" x14ac:dyDescent="0.25">
      <c r="A1996" s="554" t="str">
        <f t="shared" si="31"/>
        <v>17C9h</v>
      </c>
      <c r="B1996" s="555">
        <v>1994</v>
      </c>
      <c r="C1996" s="806"/>
      <c r="D1996" s="559"/>
      <c r="E1996" s="369"/>
      <c r="F1996" s="557"/>
      <c r="G1996" s="557"/>
      <c r="H1996" s="558"/>
    </row>
    <row r="1997" spans="1:8" ht="15.75" x14ac:dyDescent="0.25">
      <c r="A1997" s="554" t="str">
        <f t="shared" si="31"/>
        <v>17CAh</v>
      </c>
      <c r="B1997" s="555">
        <v>1995</v>
      </c>
      <c r="C1997" s="806"/>
      <c r="D1997" s="559"/>
      <c r="E1997" s="369"/>
      <c r="F1997" s="557"/>
      <c r="G1997" s="557"/>
      <c r="H1997" s="558"/>
    </row>
    <row r="1998" spans="1:8" ht="15.75" x14ac:dyDescent="0.25">
      <c r="A1998" s="554" t="str">
        <f t="shared" si="31"/>
        <v>17CBh</v>
      </c>
      <c r="B1998" s="555">
        <v>1996</v>
      </c>
      <c r="C1998" s="827"/>
      <c r="D1998" s="559"/>
      <c r="E1998" s="369"/>
      <c r="F1998" s="557"/>
      <c r="G1998" s="557"/>
      <c r="H1998" s="558"/>
    </row>
    <row r="1999" spans="1:8" ht="15.75" x14ac:dyDescent="0.25">
      <c r="A1999" s="554" t="str">
        <f t="shared" si="31"/>
        <v>17CCh</v>
      </c>
      <c r="B1999" s="617">
        <v>1997</v>
      </c>
      <c r="C1999" s="827"/>
      <c r="D1999" s="559"/>
      <c r="E1999" s="369"/>
      <c r="F1999" s="557"/>
      <c r="G1999" s="557"/>
      <c r="H1999" s="558"/>
    </row>
    <row r="2000" spans="1:8" ht="15.75" x14ac:dyDescent="0.25">
      <c r="A2000" s="554" t="str">
        <f t="shared" si="31"/>
        <v>17CDh</v>
      </c>
      <c r="B2000" s="617">
        <v>1998</v>
      </c>
      <c r="C2000" s="806"/>
      <c r="D2000" s="559"/>
      <c r="E2000" s="369"/>
      <c r="F2000" s="557"/>
      <c r="G2000" s="202"/>
      <c r="H2000" s="558"/>
    </row>
    <row r="2001" spans="1:8" ht="15.75" x14ac:dyDescent="0.25">
      <c r="A2001" s="554" t="str">
        <f t="shared" si="31"/>
        <v>17CEh</v>
      </c>
      <c r="B2001" s="617">
        <v>1999</v>
      </c>
      <c r="C2001" s="806"/>
      <c r="D2001" s="559"/>
      <c r="E2001" s="369"/>
      <c r="F2001" s="557"/>
      <c r="G2001" s="202"/>
      <c r="H2001" s="558"/>
    </row>
    <row r="2002" spans="1:8" ht="15.75" x14ac:dyDescent="0.25">
      <c r="A2002" s="369" t="str">
        <f t="shared" si="31"/>
        <v>17CFh</v>
      </c>
      <c r="B2002" s="617">
        <v>2000</v>
      </c>
      <c r="C2002" s="806"/>
      <c r="D2002" s="559"/>
      <c r="E2002" s="369"/>
      <c r="F2002" s="557"/>
      <c r="G2002" s="557"/>
      <c r="H2002" s="558"/>
    </row>
    <row r="2003" spans="1:8" ht="15.75" x14ac:dyDescent="0.25">
      <c r="A2003" s="554" t="str">
        <f t="shared" ref="A2003:A2066" si="32">(DEC2HEX(B2003 + 4095)) &amp; "h"</f>
        <v>17D0h</v>
      </c>
      <c r="B2003" s="617">
        <v>2001</v>
      </c>
      <c r="C2003" s="806"/>
      <c r="D2003" s="559"/>
      <c r="E2003" s="222"/>
      <c r="F2003" s="557"/>
      <c r="G2003" s="557"/>
      <c r="H2003" s="558"/>
    </row>
    <row r="2004" spans="1:8" ht="15.75" x14ac:dyDescent="0.25">
      <c r="A2004" s="554" t="str">
        <f t="shared" si="32"/>
        <v>17D1h</v>
      </c>
      <c r="B2004" s="617">
        <v>2002</v>
      </c>
      <c r="C2004" s="806"/>
      <c r="D2004" s="559"/>
      <c r="E2004" s="369"/>
      <c r="F2004" s="557"/>
      <c r="G2004" s="557"/>
      <c r="H2004" s="558"/>
    </row>
    <row r="2005" spans="1:8" ht="15.75" x14ac:dyDescent="0.25">
      <c r="A2005" s="554" t="str">
        <f t="shared" si="32"/>
        <v>17D2h</v>
      </c>
      <c r="B2005" s="617">
        <v>2003</v>
      </c>
      <c r="C2005" s="827"/>
      <c r="D2005" s="559"/>
      <c r="E2005" s="369"/>
      <c r="F2005" s="557"/>
      <c r="G2005" s="557"/>
      <c r="H2005" s="558"/>
    </row>
    <row r="2006" spans="1:8" ht="15.75" x14ac:dyDescent="0.25">
      <c r="A2006" s="554" t="str">
        <f t="shared" si="32"/>
        <v>17D3h</v>
      </c>
      <c r="B2006" s="617">
        <v>2004</v>
      </c>
      <c r="C2006" s="827"/>
      <c r="D2006" s="559"/>
      <c r="E2006" s="369"/>
      <c r="F2006" s="557"/>
      <c r="G2006" s="557"/>
      <c r="H2006" s="558"/>
    </row>
    <row r="2007" spans="1:8" ht="15.75" x14ac:dyDescent="0.25">
      <c r="A2007" s="554" t="str">
        <f t="shared" si="32"/>
        <v>17D4h</v>
      </c>
      <c r="B2007" s="617">
        <v>2005</v>
      </c>
      <c r="C2007" s="827"/>
      <c r="D2007" s="559"/>
      <c r="E2007" s="369"/>
      <c r="F2007" s="557"/>
      <c r="G2007" s="557"/>
      <c r="H2007" s="558"/>
    </row>
    <row r="2008" spans="1:8" ht="15.75" x14ac:dyDescent="0.25">
      <c r="A2008" s="554" t="str">
        <f t="shared" si="32"/>
        <v>17D5h</v>
      </c>
      <c r="B2008" s="617">
        <v>2006</v>
      </c>
      <c r="C2008" s="806"/>
      <c r="D2008" s="559"/>
      <c r="E2008" s="369"/>
      <c r="F2008" s="557"/>
      <c r="G2008" s="557"/>
      <c r="H2008" s="558"/>
    </row>
    <row r="2009" spans="1:8" ht="15.75" x14ac:dyDescent="0.25">
      <c r="A2009" s="554" t="str">
        <f t="shared" si="32"/>
        <v>17D6h</v>
      </c>
      <c r="B2009" s="617">
        <v>2007</v>
      </c>
      <c r="C2009" s="806"/>
      <c r="D2009" s="559"/>
      <c r="E2009" s="369"/>
      <c r="F2009" s="557"/>
      <c r="G2009" s="557"/>
      <c r="H2009" s="558"/>
    </row>
    <row r="2010" spans="1:8" ht="15.75" x14ac:dyDescent="0.25">
      <c r="A2010" s="554" t="str">
        <f t="shared" si="32"/>
        <v>17D7h</v>
      </c>
      <c r="B2010" s="617">
        <v>2008</v>
      </c>
      <c r="C2010" s="806"/>
      <c r="D2010" s="559"/>
      <c r="E2010" s="369"/>
      <c r="F2010" s="369"/>
      <c r="G2010" s="369"/>
      <c r="H2010" s="369"/>
    </row>
    <row r="2011" spans="1:8" ht="15.75" x14ac:dyDescent="0.25">
      <c r="A2011" s="554" t="str">
        <f t="shared" si="32"/>
        <v>17D8h</v>
      </c>
      <c r="B2011" s="617">
        <v>2009</v>
      </c>
      <c r="C2011" s="806"/>
      <c r="D2011" s="559"/>
      <c r="E2011" s="369"/>
      <c r="F2011" s="369"/>
      <c r="G2011" s="369"/>
      <c r="H2011" s="369"/>
    </row>
    <row r="2012" spans="1:8" ht="15.75" x14ac:dyDescent="0.25">
      <c r="A2012" s="554" t="str">
        <f t="shared" si="32"/>
        <v>17D9h</v>
      </c>
      <c r="B2012" s="617">
        <v>2010</v>
      </c>
      <c r="C2012" s="806"/>
      <c r="D2012" s="559"/>
      <c r="E2012" s="369"/>
      <c r="F2012" s="557"/>
      <c r="G2012" s="557"/>
      <c r="H2012" s="558"/>
    </row>
    <row r="2013" spans="1:8" ht="15.75" x14ac:dyDescent="0.25">
      <c r="A2013" s="554" t="str">
        <f t="shared" si="32"/>
        <v>17DAh</v>
      </c>
      <c r="B2013" s="617">
        <v>2011</v>
      </c>
      <c r="C2013" s="806"/>
      <c r="D2013" s="559"/>
      <c r="E2013" s="369"/>
      <c r="F2013" s="557"/>
      <c r="G2013" s="557"/>
      <c r="H2013" s="558"/>
    </row>
    <row r="2014" spans="1:8" ht="15.75" x14ac:dyDescent="0.25">
      <c r="A2014" s="554" t="str">
        <f t="shared" si="32"/>
        <v>17DBh</v>
      </c>
      <c r="B2014" s="617">
        <v>2012</v>
      </c>
      <c r="C2014" s="806"/>
      <c r="D2014" s="559"/>
      <c r="E2014" s="369"/>
      <c r="F2014" s="557"/>
      <c r="G2014" s="557"/>
      <c r="H2014" s="558"/>
    </row>
    <row r="2015" spans="1:8" ht="15.75" x14ac:dyDescent="0.25">
      <c r="A2015" s="369" t="str">
        <f t="shared" si="32"/>
        <v>17DCh</v>
      </c>
      <c r="B2015" s="617">
        <v>2013</v>
      </c>
      <c r="C2015" s="806"/>
      <c r="D2015" s="559"/>
      <c r="E2015" s="369"/>
      <c r="F2015" s="557"/>
      <c r="G2015" s="557"/>
      <c r="H2015" s="558"/>
    </row>
    <row r="2016" spans="1:8" ht="15.75" x14ac:dyDescent="0.25">
      <c r="A2016" s="554" t="str">
        <f t="shared" si="32"/>
        <v>17DDh</v>
      </c>
      <c r="B2016" s="617">
        <v>2014</v>
      </c>
      <c r="C2016" s="827"/>
      <c r="D2016" s="559"/>
      <c r="E2016" s="369"/>
      <c r="F2016" s="557"/>
      <c r="G2016" s="557"/>
      <c r="H2016" s="558"/>
    </row>
    <row r="2017" spans="1:8" ht="15.75" x14ac:dyDescent="0.25">
      <c r="A2017" s="554" t="str">
        <f t="shared" si="32"/>
        <v>17DEh</v>
      </c>
      <c r="B2017" s="617">
        <v>2015</v>
      </c>
      <c r="C2017" s="827"/>
      <c r="D2017" s="559"/>
      <c r="E2017" s="369"/>
      <c r="F2017" s="557"/>
      <c r="G2017" s="557"/>
      <c r="H2017" s="558"/>
    </row>
    <row r="2018" spans="1:8" ht="15.75" x14ac:dyDescent="0.25">
      <c r="A2018" s="554" t="str">
        <f t="shared" si="32"/>
        <v>17DFh</v>
      </c>
      <c r="B2018" s="617">
        <v>2016</v>
      </c>
      <c r="C2018" s="806"/>
      <c r="D2018" s="559"/>
      <c r="E2018" s="369"/>
      <c r="F2018" s="557"/>
      <c r="G2018" s="202"/>
      <c r="H2018" s="558"/>
    </row>
    <row r="2019" spans="1:8" ht="15.75" x14ac:dyDescent="0.25">
      <c r="A2019" s="554" t="str">
        <f t="shared" si="32"/>
        <v>17E0h</v>
      </c>
      <c r="B2019" s="617">
        <v>2017</v>
      </c>
      <c r="C2019" s="806"/>
      <c r="D2019" s="559"/>
      <c r="E2019" s="369"/>
      <c r="F2019" s="557"/>
      <c r="G2019" s="202"/>
      <c r="H2019" s="558"/>
    </row>
    <row r="2020" spans="1:8" ht="15.75" x14ac:dyDescent="0.25">
      <c r="A2020" s="554" t="str">
        <f t="shared" si="32"/>
        <v>17E1h</v>
      </c>
      <c r="B2020" s="617">
        <v>2018</v>
      </c>
      <c r="C2020" s="806"/>
      <c r="D2020" s="559"/>
      <c r="E2020" s="369"/>
      <c r="F2020" s="557"/>
      <c r="G2020" s="557"/>
      <c r="H2020" s="558"/>
    </row>
    <row r="2021" spans="1:8" ht="15.75" x14ac:dyDescent="0.25">
      <c r="A2021" s="554" t="str">
        <f t="shared" si="32"/>
        <v>17E2h</v>
      </c>
      <c r="B2021" s="617">
        <v>2019</v>
      </c>
      <c r="C2021" s="806"/>
      <c r="D2021" s="559"/>
      <c r="E2021" s="369"/>
      <c r="F2021" s="557"/>
      <c r="G2021" s="557"/>
      <c r="H2021" s="558"/>
    </row>
    <row r="2022" spans="1:8" ht="15.75" x14ac:dyDescent="0.25">
      <c r="A2022" s="554" t="str">
        <f t="shared" si="32"/>
        <v>17E3h</v>
      </c>
      <c r="B2022" s="617">
        <v>2020</v>
      </c>
      <c r="C2022" s="806"/>
      <c r="D2022" s="559"/>
      <c r="E2022" s="369"/>
      <c r="F2022" s="557"/>
      <c r="G2022" s="557"/>
      <c r="H2022" s="558"/>
    </row>
    <row r="2023" spans="1:8" ht="15.75" x14ac:dyDescent="0.25">
      <c r="A2023" s="554" t="str">
        <f t="shared" si="32"/>
        <v>17E4h</v>
      </c>
      <c r="B2023" s="617">
        <v>2021</v>
      </c>
      <c r="C2023" s="827"/>
      <c r="D2023" s="559"/>
      <c r="E2023" s="369"/>
      <c r="F2023" s="557"/>
      <c r="G2023" s="557"/>
      <c r="H2023" s="558"/>
    </row>
    <row r="2024" spans="1:8" ht="15.75" x14ac:dyDescent="0.25">
      <c r="A2024" s="554" t="str">
        <f t="shared" si="32"/>
        <v>17E5h</v>
      </c>
      <c r="B2024" s="617">
        <v>2022</v>
      </c>
      <c r="C2024" s="827"/>
      <c r="D2024" s="559"/>
      <c r="E2024" s="369"/>
      <c r="F2024" s="557"/>
      <c r="G2024" s="557"/>
      <c r="H2024" s="558"/>
    </row>
    <row r="2025" spans="1:8" ht="15.75" x14ac:dyDescent="0.25">
      <c r="A2025" s="554" t="str">
        <f t="shared" si="32"/>
        <v>17E6h</v>
      </c>
      <c r="B2025" s="617">
        <v>2023</v>
      </c>
      <c r="C2025" s="827"/>
      <c r="D2025" s="559"/>
      <c r="E2025" s="369"/>
      <c r="F2025" s="557"/>
      <c r="G2025" s="557"/>
      <c r="H2025" s="558"/>
    </row>
    <row r="2026" spans="1:8" ht="15.75" x14ac:dyDescent="0.25">
      <c r="A2026" s="554" t="str">
        <f t="shared" si="32"/>
        <v>17E7h</v>
      </c>
      <c r="B2026" s="617">
        <v>2024</v>
      </c>
      <c r="C2026" s="806"/>
      <c r="D2026" s="559"/>
      <c r="E2026" s="369"/>
      <c r="F2026" s="557"/>
      <c r="G2026" s="557"/>
      <c r="H2026" s="558"/>
    </row>
    <row r="2027" spans="1:8" ht="15.75" x14ac:dyDescent="0.25">
      <c r="A2027" s="554" t="str">
        <f t="shared" si="32"/>
        <v>17E8h</v>
      </c>
      <c r="B2027" s="617">
        <v>2025</v>
      </c>
      <c r="C2027" s="806"/>
      <c r="D2027" s="559"/>
      <c r="E2027" s="369"/>
      <c r="F2027" s="557"/>
      <c r="G2027" s="557"/>
      <c r="H2027" s="558"/>
    </row>
    <row r="2028" spans="1:8" ht="15.75" x14ac:dyDescent="0.25">
      <c r="A2028" s="369" t="str">
        <f t="shared" si="32"/>
        <v>17E9h</v>
      </c>
      <c r="B2028" s="617">
        <v>2026</v>
      </c>
      <c r="C2028" s="806"/>
      <c r="D2028" s="559"/>
      <c r="E2028" s="369"/>
      <c r="F2028" s="369"/>
      <c r="G2028" s="369"/>
      <c r="H2028" s="369"/>
    </row>
    <row r="2029" spans="1:8" ht="15.75" x14ac:dyDescent="0.25">
      <c r="A2029" s="554" t="str">
        <f t="shared" si="32"/>
        <v>17EAh</v>
      </c>
      <c r="B2029" s="617">
        <v>2027</v>
      </c>
      <c r="C2029" s="806"/>
      <c r="D2029" s="559"/>
      <c r="E2029" s="369"/>
      <c r="F2029" s="369"/>
      <c r="G2029" s="369"/>
      <c r="H2029" s="369"/>
    </row>
    <row r="2030" spans="1:8" ht="15.75" x14ac:dyDescent="0.25">
      <c r="A2030" s="554" t="str">
        <f t="shared" si="32"/>
        <v>17EBh</v>
      </c>
      <c r="B2030" s="617">
        <v>2028</v>
      </c>
      <c r="C2030" s="806"/>
      <c r="D2030" s="559"/>
      <c r="E2030" s="369"/>
      <c r="F2030" s="557"/>
      <c r="G2030" s="557"/>
      <c r="H2030" s="558"/>
    </row>
    <row r="2031" spans="1:8" ht="15.75" x14ac:dyDescent="0.25">
      <c r="A2031" s="554" t="str">
        <f t="shared" si="32"/>
        <v>17ECh</v>
      </c>
      <c r="B2031" s="617">
        <v>2029</v>
      </c>
      <c r="C2031" s="806"/>
      <c r="D2031" s="559"/>
      <c r="E2031" s="369"/>
      <c r="F2031" s="557"/>
      <c r="G2031" s="557"/>
      <c r="H2031" s="558"/>
    </row>
    <row r="2032" spans="1:8" ht="15.75" x14ac:dyDescent="0.25">
      <c r="A2032" s="554" t="str">
        <f t="shared" si="32"/>
        <v>17EDh</v>
      </c>
      <c r="B2032" s="617">
        <v>2030</v>
      </c>
      <c r="C2032" s="806"/>
      <c r="D2032" s="559"/>
      <c r="E2032" s="369"/>
      <c r="F2032" s="557"/>
      <c r="G2032" s="557"/>
      <c r="H2032" s="558"/>
    </row>
    <row r="2033" spans="1:8" ht="15.75" x14ac:dyDescent="0.25">
      <c r="A2033" s="554" t="str">
        <f t="shared" si="32"/>
        <v>17EEh</v>
      </c>
      <c r="B2033" s="617">
        <v>2031</v>
      </c>
      <c r="C2033" s="806"/>
      <c r="D2033" s="559"/>
      <c r="E2033" s="369"/>
      <c r="F2033" s="557"/>
      <c r="G2033" s="557"/>
      <c r="H2033" s="558"/>
    </row>
    <row r="2034" spans="1:8" ht="15.75" x14ac:dyDescent="0.25">
      <c r="A2034" s="554" t="str">
        <f t="shared" si="32"/>
        <v>17EFh</v>
      </c>
      <c r="B2034" s="617">
        <v>2032</v>
      </c>
      <c r="C2034" s="827"/>
      <c r="D2034" s="559"/>
      <c r="E2034" s="369"/>
      <c r="F2034" s="557"/>
      <c r="G2034" s="557"/>
      <c r="H2034" s="558"/>
    </row>
    <row r="2035" spans="1:8" ht="15.75" x14ac:dyDescent="0.25">
      <c r="A2035" s="554" t="str">
        <f t="shared" si="32"/>
        <v>17F0h</v>
      </c>
      <c r="B2035" s="617">
        <v>2033</v>
      </c>
      <c r="C2035" s="827"/>
      <c r="D2035" s="559"/>
      <c r="E2035" s="369"/>
      <c r="F2035" s="557"/>
      <c r="G2035" s="557"/>
      <c r="H2035" s="558"/>
    </row>
    <row r="2036" spans="1:8" ht="15.75" x14ac:dyDescent="0.25">
      <c r="A2036" s="554" t="str">
        <f t="shared" si="32"/>
        <v>17F1h</v>
      </c>
      <c r="B2036" s="617">
        <v>2034</v>
      </c>
      <c r="C2036" s="806"/>
      <c r="D2036" s="559"/>
      <c r="E2036" s="369"/>
      <c r="F2036" s="557"/>
      <c r="G2036" s="202"/>
      <c r="H2036" s="558"/>
    </row>
    <row r="2037" spans="1:8" ht="15.75" x14ac:dyDescent="0.25">
      <c r="A2037" s="554" t="str">
        <f t="shared" si="32"/>
        <v>17F2h</v>
      </c>
      <c r="B2037" s="617">
        <v>2035</v>
      </c>
      <c r="C2037" s="806"/>
      <c r="D2037" s="559"/>
      <c r="E2037" s="369"/>
      <c r="F2037" s="557"/>
      <c r="G2037" s="202"/>
      <c r="H2037" s="558"/>
    </row>
    <row r="2038" spans="1:8" ht="15.75" x14ac:dyDescent="0.25">
      <c r="A2038" s="554" t="str">
        <f t="shared" si="32"/>
        <v>17F3h</v>
      </c>
      <c r="B2038" s="617">
        <v>2036</v>
      </c>
      <c r="C2038" s="806"/>
      <c r="D2038" s="559"/>
      <c r="E2038" s="369"/>
      <c r="F2038" s="557"/>
      <c r="G2038" s="557"/>
      <c r="H2038" s="558"/>
    </row>
    <row r="2039" spans="1:8" ht="15.75" x14ac:dyDescent="0.25">
      <c r="A2039" s="554" t="str">
        <f t="shared" si="32"/>
        <v>17F4h</v>
      </c>
      <c r="B2039" s="617">
        <v>2037</v>
      </c>
      <c r="C2039" s="806"/>
      <c r="D2039" s="559"/>
      <c r="E2039" s="369"/>
      <c r="F2039" s="557"/>
      <c r="G2039" s="557"/>
      <c r="H2039" s="558"/>
    </row>
    <row r="2040" spans="1:8" ht="15.75" x14ac:dyDescent="0.25">
      <c r="A2040" s="554" t="str">
        <f t="shared" si="32"/>
        <v>17F5h</v>
      </c>
      <c r="B2040" s="617">
        <v>2038</v>
      </c>
      <c r="C2040" s="806"/>
      <c r="D2040" s="559"/>
      <c r="E2040" s="369"/>
      <c r="F2040" s="557"/>
      <c r="G2040" s="557"/>
      <c r="H2040" s="558"/>
    </row>
    <row r="2041" spans="1:8" ht="15.75" x14ac:dyDescent="0.25">
      <c r="A2041" s="369" t="str">
        <f t="shared" si="32"/>
        <v>17F6h</v>
      </c>
      <c r="B2041" s="617">
        <v>2039</v>
      </c>
      <c r="C2041" s="827"/>
      <c r="D2041" s="559"/>
      <c r="E2041" s="369"/>
      <c r="F2041" s="557"/>
      <c r="G2041" s="557"/>
      <c r="H2041" s="558"/>
    </row>
    <row r="2042" spans="1:8" ht="15.75" x14ac:dyDescent="0.25">
      <c r="A2042" s="554" t="str">
        <f t="shared" si="32"/>
        <v>17F7h</v>
      </c>
      <c r="B2042" s="617">
        <v>2040</v>
      </c>
      <c r="C2042" s="827"/>
      <c r="D2042" s="559"/>
      <c r="E2042" s="369"/>
      <c r="F2042" s="557"/>
      <c r="G2042" s="557"/>
      <c r="H2042" s="558"/>
    </row>
    <row r="2043" spans="1:8" ht="15.75" x14ac:dyDescent="0.25">
      <c r="A2043" s="554" t="str">
        <f t="shared" si="32"/>
        <v>17F8h</v>
      </c>
      <c r="B2043" s="617">
        <v>2041</v>
      </c>
      <c r="C2043" s="827"/>
      <c r="D2043" s="559"/>
      <c r="E2043" s="369"/>
      <c r="F2043" s="557"/>
      <c r="G2043" s="557"/>
      <c r="H2043" s="558"/>
    </row>
    <row r="2044" spans="1:8" ht="15.75" x14ac:dyDescent="0.25">
      <c r="A2044" s="554" t="str">
        <f t="shared" si="32"/>
        <v>17F9h</v>
      </c>
      <c r="B2044" s="617">
        <v>2042</v>
      </c>
      <c r="C2044" s="806"/>
      <c r="D2044" s="559"/>
      <c r="E2044" s="369"/>
      <c r="F2044" s="557"/>
      <c r="G2044" s="557"/>
      <c r="H2044" s="558"/>
    </row>
    <row r="2045" spans="1:8" ht="15.75" x14ac:dyDescent="0.25">
      <c r="A2045" s="554" t="str">
        <f t="shared" si="32"/>
        <v>17FAh</v>
      </c>
      <c r="B2045" s="617">
        <v>2043</v>
      </c>
      <c r="C2045" s="806"/>
      <c r="D2045" s="559"/>
      <c r="E2045" s="369"/>
      <c r="F2045" s="557"/>
      <c r="G2045" s="557"/>
      <c r="H2045" s="558"/>
    </row>
    <row r="2046" spans="1:8" ht="15.75" x14ac:dyDescent="0.25">
      <c r="A2046" s="554" t="str">
        <f t="shared" si="32"/>
        <v>17FBh</v>
      </c>
      <c r="B2046" s="617">
        <v>2044</v>
      </c>
      <c r="C2046" s="806"/>
      <c r="D2046" s="559"/>
      <c r="E2046" s="369"/>
      <c r="F2046" s="369"/>
      <c r="G2046" s="369"/>
      <c r="H2046" s="369"/>
    </row>
    <row r="2047" spans="1:8" ht="15.75" x14ac:dyDescent="0.25">
      <c r="A2047" s="554" t="str">
        <f t="shared" si="32"/>
        <v>17FCh</v>
      </c>
      <c r="B2047" s="617">
        <v>2045</v>
      </c>
      <c r="C2047" s="806"/>
      <c r="D2047" s="559"/>
      <c r="E2047" s="369"/>
      <c r="F2047" s="369"/>
      <c r="G2047" s="369"/>
      <c r="H2047" s="369"/>
    </row>
    <row r="2048" spans="1:8" ht="15.75" x14ac:dyDescent="0.25">
      <c r="A2048" s="554" t="str">
        <f t="shared" si="32"/>
        <v>17FDh</v>
      </c>
      <c r="B2048" s="617">
        <v>2046</v>
      </c>
      <c r="C2048" s="806"/>
      <c r="D2048" s="559"/>
      <c r="E2048" s="369"/>
      <c r="F2048" s="557"/>
      <c r="G2048" s="557"/>
      <c r="H2048" s="558"/>
    </row>
    <row r="2049" spans="1:8" ht="15.75" x14ac:dyDescent="0.25">
      <c r="A2049" s="554" t="str">
        <f t="shared" si="32"/>
        <v>17FEh</v>
      </c>
      <c r="B2049" s="617">
        <v>2047</v>
      </c>
      <c r="C2049" s="806"/>
      <c r="D2049" s="559"/>
      <c r="E2049" s="369"/>
      <c r="F2049" s="557"/>
      <c r="G2049" s="557"/>
      <c r="H2049" s="558"/>
    </row>
    <row r="2050" spans="1:8" ht="15.75" x14ac:dyDescent="0.25">
      <c r="A2050" s="554" t="str">
        <f t="shared" si="32"/>
        <v>17FFh</v>
      </c>
      <c r="B2050" s="617">
        <v>2048</v>
      </c>
      <c r="C2050" s="806"/>
      <c r="D2050" s="559"/>
      <c r="E2050" s="369"/>
      <c r="F2050" s="557"/>
      <c r="G2050" s="557"/>
      <c r="H2050" s="558"/>
    </row>
    <row r="2051" spans="1:8" ht="15.75" x14ac:dyDescent="0.25">
      <c r="A2051" s="554" t="str">
        <f t="shared" si="32"/>
        <v>1800h</v>
      </c>
      <c r="B2051" s="617">
        <v>2049</v>
      </c>
      <c r="C2051" s="806"/>
      <c r="D2051" s="559"/>
      <c r="E2051" s="369"/>
      <c r="F2051" s="557"/>
      <c r="G2051" s="557"/>
      <c r="H2051" s="558"/>
    </row>
    <row r="2052" spans="1:8" ht="15.75" x14ac:dyDescent="0.25">
      <c r="A2052" s="554" t="str">
        <f t="shared" si="32"/>
        <v>1801h</v>
      </c>
      <c r="B2052" s="617">
        <v>2050</v>
      </c>
      <c r="C2052" s="827"/>
      <c r="D2052" s="559"/>
      <c r="E2052" s="369"/>
      <c r="F2052" s="557"/>
      <c r="G2052" s="557"/>
      <c r="H2052" s="558"/>
    </row>
    <row r="2053" spans="1:8" ht="15.75" x14ac:dyDescent="0.25">
      <c r="A2053" s="554" t="str">
        <f t="shared" si="32"/>
        <v>1802h</v>
      </c>
      <c r="B2053" s="617">
        <v>2051</v>
      </c>
      <c r="C2053" s="827"/>
      <c r="D2053" s="559"/>
      <c r="E2053" s="369"/>
      <c r="F2053" s="557"/>
      <c r="G2053" s="557"/>
      <c r="H2053" s="558"/>
    </row>
    <row r="2054" spans="1:8" ht="15.75" x14ac:dyDescent="0.25">
      <c r="A2054" s="369" t="str">
        <f t="shared" si="32"/>
        <v>1803h</v>
      </c>
      <c r="B2054" s="617">
        <v>2052</v>
      </c>
      <c r="C2054" s="806"/>
      <c r="D2054" s="559"/>
      <c r="E2054" s="369"/>
      <c r="F2054" s="557"/>
      <c r="G2054" s="202"/>
      <c r="H2054" s="558"/>
    </row>
    <row r="2055" spans="1:8" ht="15.75" x14ac:dyDescent="0.25">
      <c r="A2055" s="554" t="str">
        <f t="shared" si="32"/>
        <v>1804h</v>
      </c>
      <c r="B2055" s="617">
        <v>2053</v>
      </c>
      <c r="C2055" s="806"/>
      <c r="D2055" s="559"/>
      <c r="E2055" s="369"/>
      <c r="F2055" s="557"/>
      <c r="G2055" s="202"/>
      <c r="H2055" s="558"/>
    </row>
    <row r="2056" spans="1:8" ht="15.75" x14ac:dyDescent="0.25">
      <c r="A2056" s="554" t="str">
        <f t="shared" si="32"/>
        <v>1805h</v>
      </c>
      <c r="B2056" s="617">
        <v>2054</v>
      </c>
      <c r="C2056" s="806"/>
      <c r="D2056" s="559"/>
      <c r="E2056" s="369"/>
      <c r="F2056" s="557"/>
      <c r="G2056" s="557"/>
      <c r="H2056" s="558"/>
    </row>
    <row r="2057" spans="1:8" ht="15.75" x14ac:dyDescent="0.25">
      <c r="A2057" s="554" t="str">
        <f t="shared" si="32"/>
        <v>1806h</v>
      </c>
      <c r="B2057" s="617">
        <v>2055</v>
      </c>
      <c r="C2057" s="806"/>
      <c r="D2057" s="559"/>
      <c r="E2057" s="369"/>
      <c r="F2057" s="557"/>
      <c r="G2057" s="557"/>
      <c r="H2057" s="558"/>
    </row>
    <row r="2058" spans="1:8" ht="15.75" x14ac:dyDescent="0.25">
      <c r="A2058" s="554" t="str">
        <f t="shared" si="32"/>
        <v>1807h</v>
      </c>
      <c r="B2058" s="617">
        <v>2056</v>
      </c>
      <c r="C2058" s="806"/>
      <c r="D2058" s="559"/>
      <c r="E2058" s="369"/>
      <c r="F2058" s="557"/>
      <c r="G2058" s="557"/>
      <c r="H2058" s="558"/>
    </row>
    <row r="2059" spans="1:8" ht="15.75" x14ac:dyDescent="0.25">
      <c r="A2059" s="554" t="str">
        <f t="shared" si="32"/>
        <v>1808h</v>
      </c>
      <c r="B2059" s="617">
        <v>2057</v>
      </c>
      <c r="C2059" s="827"/>
      <c r="D2059" s="559"/>
      <c r="E2059" s="369"/>
      <c r="F2059" s="557"/>
      <c r="G2059" s="557"/>
      <c r="H2059" s="558"/>
    </row>
    <row r="2060" spans="1:8" ht="15.75" x14ac:dyDescent="0.25">
      <c r="A2060" s="554" t="str">
        <f t="shared" si="32"/>
        <v>1809h</v>
      </c>
      <c r="B2060" s="617">
        <v>2058</v>
      </c>
      <c r="C2060" s="827"/>
      <c r="D2060" s="559"/>
      <c r="E2060" s="369"/>
      <c r="F2060" s="557"/>
      <c r="G2060" s="557"/>
      <c r="H2060" s="558"/>
    </row>
    <row r="2061" spans="1:8" ht="15.75" x14ac:dyDescent="0.25">
      <c r="A2061" s="554" t="str">
        <f t="shared" si="32"/>
        <v>180Ah</v>
      </c>
      <c r="B2061" s="617">
        <v>2059</v>
      </c>
      <c r="C2061" s="827"/>
      <c r="D2061" s="559"/>
      <c r="E2061" s="369"/>
      <c r="F2061" s="557"/>
      <c r="G2061" s="557"/>
      <c r="H2061" s="558"/>
    </row>
    <row r="2062" spans="1:8" ht="15.75" x14ac:dyDescent="0.25">
      <c r="A2062" s="554" t="str">
        <f t="shared" si="32"/>
        <v>180Bh</v>
      </c>
      <c r="B2062" s="617">
        <v>2060</v>
      </c>
      <c r="C2062" s="806"/>
      <c r="D2062" s="559"/>
      <c r="E2062" s="369"/>
      <c r="F2062" s="557"/>
      <c r="G2062" s="557"/>
      <c r="H2062" s="558"/>
    </row>
    <row r="2063" spans="1:8" ht="15.75" x14ac:dyDescent="0.25">
      <c r="A2063" s="554" t="str">
        <f t="shared" si="32"/>
        <v>180Ch</v>
      </c>
      <c r="B2063" s="617">
        <v>2061</v>
      </c>
      <c r="C2063" s="806"/>
      <c r="D2063" s="559"/>
      <c r="E2063" s="369"/>
      <c r="F2063" s="557"/>
      <c r="G2063" s="557"/>
      <c r="H2063" s="558"/>
    </row>
    <row r="2064" spans="1:8" ht="15.75" x14ac:dyDescent="0.25">
      <c r="A2064" s="554" t="str">
        <f t="shared" si="32"/>
        <v>180Dh</v>
      </c>
      <c r="B2064" s="617">
        <v>2062</v>
      </c>
      <c r="C2064" s="806"/>
      <c r="D2064" s="559"/>
      <c r="E2064" s="369"/>
      <c r="F2064" s="369"/>
      <c r="G2064" s="369"/>
      <c r="H2064" s="369"/>
    </row>
    <row r="2065" spans="1:8" ht="15.75" x14ac:dyDescent="0.25">
      <c r="A2065" s="554" t="str">
        <f t="shared" si="32"/>
        <v>180Eh</v>
      </c>
      <c r="B2065" s="617">
        <v>2063</v>
      </c>
      <c r="C2065" s="806"/>
      <c r="D2065" s="559"/>
      <c r="E2065" s="369"/>
      <c r="F2065" s="369"/>
      <c r="G2065" s="369"/>
      <c r="H2065" s="369"/>
    </row>
    <row r="2066" spans="1:8" x14ac:dyDescent="0.25">
      <c r="A2066" s="554" t="str">
        <f t="shared" si="32"/>
        <v>180Fh</v>
      </c>
      <c r="B2066" s="617">
        <v>2064</v>
      </c>
      <c r="C2066" s="828"/>
      <c r="D2066" s="812"/>
      <c r="E2066" s="829"/>
      <c r="F2066" s="369"/>
      <c r="G2066" s="822"/>
      <c r="H2066" s="830"/>
    </row>
    <row r="2067" spans="1:8" x14ac:dyDescent="0.25">
      <c r="A2067" s="369" t="str">
        <f t="shared" ref="A2067:A2130" si="33">(DEC2HEX(B2067 + 4095)) &amp; "h"</f>
        <v>1810h</v>
      </c>
      <c r="B2067" s="617">
        <v>2065</v>
      </c>
      <c r="C2067" s="828"/>
      <c r="D2067" s="812"/>
      <c r="E2067" s="369"/>
      <c r="F2067" s="369"/>
      <c r="G2067" s="822"/>
      <c r="H2067" s="369"/>
    </row>
    <row r="2068" spans="1:8" x14ac:dyDescent="0.25">
      <c r="A2068" s="554" t="str">
        <f t="shared" si="33"/>
        <v>1811h</v>
      </c>
      <c r="B2068" s="617">
        <v>2066</v>
      </c>
      <c r="C2068" s="831"/>
      <c r="D2068" s="812"/>
      <c r="E2068" s="369"/>
      <c r="F2068" s="369"/>
      <c r="G2068" s="822"/>
      <c r="H2068" s="369"/>
    </row>
    <row r="2069" spans="1:8" x14ac:dyDescent="0.25">
      <c r="A2069" s="554" t="str">
        <f t="shared" si="33"/>
        <v>1812h</v>
      </c>
      <c r="B2069" s="617">
        <v>2067</v>
      </c>
      <c r="C2069" s="832"/>
      <c r="D2069" s="812"/>
      <c r="E2069" s="369"/>
      <c r="F2069" s="369"/>
      <c r="G2069" s="822"/>
      <c r="H2069" s="369"/>
    </row>
    <row r="2070" spans="1:8" x14ac:dyDescent="0.25">
      <c r="A2070" s="554" t="str">
        <f t="shared" si="33"/>
        <v>1813h</v>
      </c>
      <c r="B2070" s="617">
        <v>2068</v>
      </c>
      <c r="C2070" s="833"/>
      <c r="D2070" s="812"/>
      <c r="E2070" s="369"/>
      <c r="F2070" s="369"/>
      <c r="G2070" s="822"/>
      <c r="H2070" s="369"/>
    </row>
    <row r="2071" spans="1:8" x14ac:dyDescent="0.25">
      <c r="A2071" s="554" t="str">
        <f t="shared" si="33"/>
        <v>1814h</v>
      </c>
      <c r="B2071" s="617">
        <v>2069</v>
      </c>
      <c r="C2071" s="828"/>
      <c r="D2071" s="813"/>
      <c r="E2071" s="369"/>
      <c r="F2071" s="369"/>
      <c r="G2071" s="822"/>
      <c r="H2071" s="369"/>
    </row>
    <row r="2072" spans="1:8" x14ac:dyDescent="0.25">
      <c r="A2072" s="554" t="str">
        <f t="shared" si="33"/>
        <v>1815h</v>
      </c>
      <c r="B2072" s="617">
        <v>2070</v>
      </c>
      <c r="C2072" s="828"/>
      <c r="D2072" s="812"/>
      <c r="E2072" s="369"/>
      <c r="F2072" s="369"/>
      <c r="G2072" s="822"/>
      <c r="H2072" s="369"/>
    </row>
    <row r="2073" spans="1:8" x14ac:dyDescent="0.25">
      <c r="A2073" s="554" t="str">
        <f t="shared" si="33"/>
        <v>1816h</v>
      </c>
      <c r="B2073" s="617">
        <v>2071</v>
      </c>
      <c r="C2073" s="831"/>
      <c r="D2073" s="812"/>
      <c r="E2073" s="369"/>
      <c r="F2073" s="369"/>
      <c r="G2073" s="822"/>
      <c r="H2073" s="369"/>
    </row>
    <row r="2074" spans="1:8" x14ac:dyDescent="0.25">
      <c r="A2074" s="554" t="str">
        <f t="shared" si="33"/>
        <v>1817h</v>
      </c>
      <c r="B2074" s="617">
        <v>2072</v>
      </c>
      <c r="C2074" s="828"/>
      <c r="D2074" s="812"/>
      <c r="E2074" s="369"/>
      <c r="F2074" s="369"/>
      <c r="G2074" s="822"/>
      <c r="H2074" s="369"/>
    </row>
    <row r="2075" spans="1:8" ht="15.75" x14ac:dyDescent="0.25">
      <c r="A2075" s="554" t="str">
        <f t="shared" si="33"/>
        <v>1818h</v>
      </c>
      <c r="B2075" s="617">
        <v>2073</v>
      </c>
      <c r="C2075" s="807"/>
      <c r="D2075" s="814"/>
      <c r="E2075" s="369"/>
      <c r="F2075" s="369"/>
      <c r="G2075" s="369"/>
      <c r="H2075" s="369"/>
    </row>
    <row r="2076" spans="1:8" ht="15.75" x14ac:dyDescent="0.25">
      <c r="A2076" s="554" t="str">
        <f t="shared" si="33"/>
        <v>1819h</v>
      </c>
      <c r="B2076" s="617">
        <v>2074</v>
      </c>
      <c r="C2076" s="807"/>
      <c r="D2076" s="354"/>
      <c r="E2076" s="369"/>
      <c r="F2076" s="369"/>
      <c r="G2076" s="369"/>
      <c r="H2076" s="369"/>
    </row>
    <row r="2077" spans="1:8" ht="15.75" x14ac:dyDescent="0.25">
      <c r="A2077" s="554" t="str">
        <f t="shared" si="33"/>
        <v>181Ah</v>
      </c>
      <c r="B2077" s="617">
        <v>2075</v>
      </c>
      <c r="C2077" s="807"/>
      <c r="D2077" s="812"/>
      <c r="E2077" s="369"/>
      <c r="F2077" s="369"/>
      <c r="G2077" s="369"/>
      <c r="H2077" s="369"/>
    </row>
    <row r="2078" spans="1:8" x14ac:dyDescent="0.25">
      <c r="A2078" s="554" t="str">
        <f t="shared" si="33"/>
        <v>181Bh</v>
      </c>
      <c r="B2078" s="617">
        <v>2076</v>
      </c>
      <c r="C2078" s="833"/>
      <c r="D2078" s="812"/>
      <c r="E2078" s="369"/>
      <c r="F2078" s="369"/>
      <c r="G2078" s="822"/>
      <c r="H2078" s="369"/>
    </row>
    <row r="2079" spans="1:8" x14ac:dyDescent="0.25">
      <c r="A2079" s="554" t="str">
        <f t="shared" si="33"/>
        <v>181Ch</v>
      </c>
      <c r="B2079" s="617">
        <v>2077</v>
      </c>
      <c r="C2079" s="833"/>
      <c r="D2079" s="354"/>
      <c r="E2079" s="369"/>
      <c r="F2079" s="369"/>
      <c r="G2079" s="822"/>
      <c r="H2079" s="369"/>
    </row>
    <row r="2080" spans="1:8" x14ac:dyDescent="0.25">
      <c r="A2080" s="369" t="str">
        <f t="shared" si="33"/>
        <v>181Dh</v>
      </c>
      <c r="B2080" s="617">
        <v>2078</v>
      </c>
      <c r="C2080" s="833"/>
      <c r="D2080" s="354"/>
      <c r="E2080" s="369"/>
      <c r="F2080" s="369"/>
      <c r="G2080" s="822"/>
      <c r="H2080" s="369"/>
    </row>
    <row r="2081" spans="1:8" x14ac:dyDescent="0.25">
      <c r="A2081" s="554" t="str">
        <f t="shared" si="33"/>
        <v>181Eh</v>
      </c>
      <c r="B2081" s="617">
        <v>2079</v>
      </c>
      <c r="C2081" s="832"/>
      <c r="D2081" s="354"/>
      <c r="E2081" s="369"/>
      <c r="F2081" s="369"/>
      <c r="G2081" s="822"/>
      <c r="H2081" s="369"/>
    </row>
    <row r="2082" spans="1:8" x14ac:dyDescent="0.25">
      <c r="A2082" s="554" t="str">
        <f t="shared" si="33"/>
        <v>181Fh</v>
      </c>
      <c r="B2082" s="617">
        <v>2080</v>
      </c>
      <c r="C2082" s="832"/>
      <c r="D2082" s="354"/>
      <c r="E2082" s="369"/>
      <c r="F2082" s="369"/>
      <c r="G2082" s="822"/>
      <c r="H2082" s="369"/>
    </row>
    <row r="2083" spans="1:8" x14ac:dyDescent="0.25">
      <c r="A2083" s="554" t="str">
        <f t="shared" si="33"/>
        <v>1820h</v>
      </c>
      <c r="B2083" s="617">
        <v>2081</v>
      </c>
      <c r="C2083" s="833"/>
      <c r="D2083" s="354"/>
      <c r="E2083" s="369"/>
      <c r="F2083" s="369"/>
      <c r="G2083" s="822"/>
      <c r="H2083" s="369"/>
    </row>
    <row r="2084" spans="1:8" x14ac:dyDescent="0.25">
      <c r="A2084" s="554" t="str">
        <f t="shared" si="33"/>
        <v>1821h</v>
      </c>
      <c r="B2084" s="617">
        <v>2082</v>
      </c>
      <c r="C2084" s="833"/>
      <c r="D2084" s="354"/>
      <c r="E2084" s="369"/>
      <c r="F2084" s="369"/>
      <c r="G2084" s="822"/>
      <c r="H2084" s="369"/>
    </row>
    <row r="2085" spans="1:8" x14ac:dyDescent="0.25">
      <c r="A2085" s="554" t="str">
        <f t="shared" si="33"/>
        <v>1822h</v>
      </c>
      <c r="B2085" s="617">
        <v>2083</v>
      </c>
      <c r="C2085" s="833"/>
      <c r="D2085" s="354"/>
      <c r="E2085" s="369"/>
      <c r="F2085" s="369"/>
      <c r="G2085" s="822"/>
      <c r="H2085" s="369"/>
    </row>
    <row r="2086" spans="1:8" x14ac:dyDescent="0.25">
      <c r="A2086" s="554" t="str">
        <f t="shared" si="33"/>
        <v>1823h</v>
      </c>
      <c r="B2086" s="617">
        <v>2084</v>
      </c>
      <c r="C2086" s="833"/>
      <c r="D2086" s="354"/>
      <c r="E2086" s="369"/>
      <c r="F2086" s="369"/>
      <c r="G2086" s="822"/>
      <c r="H2086" s="369"/>
    </row>
    <row r="2087" spans="1:8" x14ac:dyDescent="0.25">
      <c r="A2087" s="554" t="str">
        <f t="shared" si="33"/>
        <v>1824h</v>
      </c>
      <c r="B2087" s="617">
        <v>2085</v>
      </c>
      <c r="C2087" s="833"/>
      <c r="D2087" s="812"/>
      <c r="E2087" s="369"/>
      <c r="F2087" s="369"/>
      <c r="G2087" s="822"/>
      <c r="H2087" s="369"/>
    </row>
    <row r="2088" spans="1:8" x14ac:dyDescent="0.25">
      <c r="A2088" s="554" t="str">
        <f t="shared" si="33"/>
        <v>1825h</v>
      </c>
      <c r="B2088" s="617">
        <v>2086</v>
      </c>
      <c r="C2088" s="833"/>
      <c r="D2088" s="812"/>
      <c r="E2088" s="369"/>
      <c r="F2088" s="369"/>
      <c r="G2088" s="822"/>
      <c r="H2088" s="369"/>
    </row>
    <row r="2089" spans="1:8" x14ac:dyDescent="0.25">
      <c r="A2089" s="554" t="str">
        <f t="shared" si="33"/>
        <v>1826h</v>
      </c>
      <c r="B2089" s="617">
        <v>2087</v>
      </c>
      <c r="C2089" s="833"/>
      <c r="D2089" s="812"/>
      <c r="E2089" s="369"/>
      <c r="F2089" s="369"/>
      <c r="G2089" s="822"/>
      <c r="H2089" s="369"/>
    </row>
    <row r="2090" spans="1:8" x14ac:dyDescent="0.25">
      <c r="A2090" s="554" t="str">
        <f t="shared" si="33"/>
        <v>1827h</v>
      </c>
      <c r="B2090" s="617">
        <v>2088</v>
      </c>
      <c r="C2090" s="833"/>
      <c r="D2090" s="812"/>
      <c r="E2090" s="369"/>
      <c r="F2090" s="369"/>
      <c r="G2090" s="822"/>
      <c r="H2090" s="369"/>
    </row>
    <row r="2091" spans="1:8" x14ac:dyDescent="0.25">
      <c r="A2091" s="554" t="str">
        <f t="shared" si="33"/>
        <v>1828h</v>
      </c>
      <c r="B2091" s="617">
        <v>2089</v>
      </c>
      <c r="C2091" s="831"/>
      <c r="D2091" s="559"/>
      <c r="E2091" s="369"/>
      <c r="F2091" s="369"/>
      <c r="G2091" s="822"/>
      <c r="H2091" s="369"/>
    </row>
    <row r="2092" spans="1:8" x14ac:dyDescent="0.25">
      <c r="A2092" s="554" t="str">
        <f t="shared" si="33"/>
        <v>1829h</v>
      </c>
      <c r="B2092" s="617">
        <v>2090</v>
      </c>
      <c r="C2092" s="831"/>
      <c r="D2092" s="559"/>
      <c r="E2092" s="369"/>
      <c r="F2092" s="369"/>
      <c r="G2092" s="822"/>
      <c r="H2092" s="369"/>
    </row>
    <row r="2093" spans="1:8" x14ac:dyDescent="0.25">
      <c r="A2093" s="369" t="str">
        <f t="shared" si="33"/>
        <v>182Ah</v>
      </c>
      <c r="B2093" s="617">
        <v>2091</v>
      </c>
      <c r="C2093" s="828"/>
      <c r="D2093" s="559"/>
      <c r="E2093" s="369"/>
      <c r="F2093" s="369"/>
      <c r="G2093" s="822"/>
      <c r="H2093" s="369"/>
    </row>
    <row r="2094" spans="1:8" x14ac:dyDescent="0.25">
      <c r="A2094" s="554" t="str">
        <f t="shared" si="33"/>
        <v>182Bh</v>
      </c>
      <c r="B2094" s="617">
        <v>2092</v>
      </c>
      <c r="C2094" s="828"/>
      <c r="D2094" s="559"/>
      <c r="E2094" s="369"/>
      <c r="F2094" s="369"/>
      <c r="G2094" s="822"/>
      <c r="H2094" s="369"/>
    </row>
    <row r="2095" spans="1:8" ht="15.75" x14ac:dyDescent="0.25">
      <c r="A2095" s="554" t="str">
        <f t="shared" si="33"/>
        <v>182Ch</v>
      </c>
      <c r="B2095" s="617">
        <v>2093</v>
      </c>
      <c r="C2095" s="807"/>
      <c r="D2095" s="559"/>
      <c r="E2095" s="369"/>
      <c r="F2095" s="369"/>
      <c r="G2095" s="369"/>
      <c r="H2095" s="369"/>
    </row>
    <row r="2096" spans="1:8" ht="15.75" x14ac:dyDescent="0.25">
      <c r="A2096" s="554" t="str">
        <f t="shared" si="33"/>
        <v>182Dh</v>
      </c>
      <c r="B2096" s="617">
        <v>2094</v>
      </c>
      <c r="C2096" s="807"/>
      <c r="D2096" s="559"/>
      <c r="E2096" s="369"/>
      <c r="F2096" s="369"/>
      <c r="G2096" s="369"/>
      <c r="H2096" s="369"/>
    </row>
    <row r="2097" spans="1:8" ht="15.75" x14ac:dyDescent="0.25">
      <c r="A2097" s="554" t="str">
        <f t="shared" si="33"/>
        <v>182Eh</v>
      </c>
      <c r="B2097" s="617">
        <v>2095</v>
      </c>
      <c r="C2097" s="807"/>
      <c r="D2097" s="559"/>
      <c r="E2097" s="369"/>
      <c r="F2097" s="369"/>
      <c r="G2097" s="369"/>
      <c r="H2097" s="369"/>
    </row>
    <row r="2098" spans="1:8" ht="15.75" x14ac:dyDescent="0.25">
      <c r="A2098" s="554" t="str">
        <f t="shared" si="33"/>
        <v>182Fh</v>
      </c>
      <c r="B2098" s="617">
        <v>2096</v>
      </c>
      <c r="C2098" s="807"/>
      <c r="D2098" s="559"/>
      <c r="E2098" s="369"/>
      <c r="F2098" s="369"/>
      <c r="G2098" s="369"/>
      <c r="H2098" s="369"/>
    </row>
    <row r="2099" spans="1:8" ht="15.75" x14ac:dyDescent="0.25">
      <c r="A2099" s="554" t="str">
        <f t="shared" si="33"/>
        <v>1830h</v>
      </c>
      <c r="B2099" s="617">
        <v>2097</v>
      </c>
      <c r="C2099" s="807"/>
      <c r="D2099" s="559"/>
      <c r="E2099" s="369"/>
      <c r="F2099" s="369"/>
      <c r="G2099" s="369"/>
      <c r="H2099" s="369"/>
    </row>
    <row r="2100" spans="1:8" ht="15.75" x14ac:dyDescent="0.25">
      <c r="A2100" s="554" t="str">
        <f t="shared" si="33"/>
        <v>1831h</v>
      </c>
      <c r="B2100" s="617">
        <v>2098</v>
      </c>
      <c r="C2100" s="807"/>
      <c r="D2100" s="559"/>
      <c r="E2100" s="369"/>
      <c r="F2100" s="369"/>
      <c r="G2100" s="369"/>
      <c r="H2100" s="369"/>
    </row>
    <row r="2101" spans="1:8" ht="15.75" x14ac:dyDescent="0.25">
      <c r="A2101" s="554" t="str">
        <f t="shared" si="33"/>
        <v>1832h</v>
      </c>
      <c r="B2101" s="617">
        <v>2099</v>
      </c>
      <c r="C2101" s="807"/>
      <c r="D2101" s="559"/>
      <c r="E2101" s="369"/>
      <c r="F2101" s="369"/>
      <c r="G2101" s="369"/>
      <c r="H2101" s="369"/>
    </row>
    <row r="2102" spans="1:8" ht="15.75" x14ac:dyDescent="0.25">
      <c r="A2102" s="554" t="str">
        <f t="shared" si="33"/>
        <v>1833h</v>
      </c>
      <c r="B2102" s="617">
        <v>2100</v>
      </c>
      <c r="C2102" s="807"/>
      <c r="D2102" s="559"/>
      <c r="E2102" s="369"/>
      <c r="F2102" s="369"/>
      <c r="G2102" s="369"/>
      <c r="H2102" s="369"/>
    </row>
    <row r="2103" spans="1:8" ht="15.75" x14ac:dyDescent="0.25">
      <c r="A2103" s="554" t="str">
        <f t="shared" si="33"/>
        <v>1834h</v>
      </c>
      <c r="B2103" s="617">
        <v>2101</v>
      </c>
      <c r="C2103" s="807"/>
      <c r="D2103" s="559"/>
      <c r="E2103" s="369"/>
      <c r="F2103" s="369"/>
      <c r="G2103" s="369"/>
      <c r="H2103" s="369"/>
    </row>
    <row r="2104" spans="1:8" ht="15.75" x14ac:dyDescent="0.25">
      <c r="A2104" s="554" t="str">
        <f t="shared" si="33"/>
        <v>1835h</v>
      </c>
      <c r="B2104" s="617">
        <v>2102</v>
      </c>
      <c r="C2104" s="807"/>
      <c r="D2104" s="559"/>
      <c r="E2104" s="369"/>
      <c r="F2104" s="369"/>
      <c r="G2104" s="369"/>
      <c r="H2104" s="369"/>
    </row>
    <row r="2105" spans="1:8" ht="15.75" x14ac:dyDescent="0.25">
      <c r="A2105" s="554" t="str">
        <f t="shared" si="33"/>
        <v>1836h</v>
      </c>
      <c r="B2105" s="617">
        <v>2103</v>
      </c>
      <c r="C2105" s="807"/>
      <c r="D2105" s="559"/>
      <c r="E2105" s="369"/>
      <c r="F2105" s="369"/>
      <c r="G2105" s="369"/>
      <c r="H2105" s="369"/>
    </row>
    <row r="2106" spans="1:8" ht="15.75" x14ac:dyDescent="0.25">
      <c r="A2106" s="369" t="str">
        <f t="shared" si="33"/>
        <v>1837h</v>
      </c>
      <c r="B2106" s="617">
        <v>2104</v>
      </c>
      <c r="C2106" s="827"/>
      <c r="D2106" s="559"/>
      <c r="E2106" s="369"/>
      <c r="F2106" s="557"/>
      <c r="G2106" s="557"/>
      <c r="H2106" s="369"/>
    </row>
    <row r="2107" spans="1:8" ht="15.75" x14ac:dyDescent="0.25">
      <c r="A2107" s="554" t="str">
        <f t="shared" si="33"/>
        <v>1838h</v>
      </c>
      <c r="B2107" s="617">
        <v>2105</v>
      </c>
      <c r="C2107" s="827"/>
      <c r="D2107" s="559"/>
      <c r="E2107" s="369"/>
      <c r="F2107" s="557"/>
      <c r="G2107" s="557"/>
      <c r="H2107" s="369"/>
    </row>
    <row r="2108" spans="1:8" ht="15.75" x14ac:dyDescent="0.25">
      <c r="A2108" s="554" t="str">
        <f t="shared" si="33"/>
        <v>1839h</v>
      </c>
      <c r="B2108" s="617">
        <v>2106</v>
      </c>
      <c r="C2108" s="827"/>
      <c r="D2108" s="559"/>
      <c r="E2108" s="557"/>
      <c r="F2108" s="557"/>
      <c r="G2108" s="557"/>
      <c r="H2108" s="557"/>
    </row>
    <row r="2109" spans="1:8" ht="15.75" x14ac:dyDescent="0.25">
      <c r="A2109" s="554" t="str">
        <f t="shared" si="33"/>
        <v>183Ah</v>
      </c>
      <c r="B2109" s="617">
        <v>2107</v>
      </c>
      <c r="C2109" s="827"/>
      <c r="D2109" s="559"/>
      <c r="E2109" s="369"/>
      <c r="F2109" s="557"/>
      <c r="G2109" s="557"/>
      <c r="H2109" s="369"/>
    </row>
    <row r="2110" spans="1:8" ht="15.75" x14ac:dyDescent="0.25">
      <c r="A2110" s="554" t="str">
        <f t="shared" si="33"/>
        <v>183Bh</v>
      </c>
      <c r="B2110" s="617">
        <v>2108</v>
      </c>
      <c r="C2110" s="807"/>
      <c r="D2110" s="559"/>
      <c r="E2110" s="369"/>
      <c r="F2110" s="369"/>
      <c r="G2110" s="369"/>
      <c r="H2110" s="369"/>
    </row>
    <row r="2111" spans="1:8" ht="15.75" x14ac:dyDescent="0.25">
      <c r="A2111" s="554" t="str">
        <f t="shared" si="33"/>
        <v>183Ch</v>
      </c>
      <c r="B2111" s="617">
        <v>2109</v>
      </c>
      <c r="C2111" s="807"/>
      <c r="D2111" s="559"/>
      <c r="E2111" s="369"/>
      <c r="F2111" s="369"/>
      <c r="G2111" s="369"/>
      <c r="H2111" s="369"/>
    </row>
    <row r="2112" spans="1:8" ht="15.75" x14ac:dyDescent="0.25">
      <c r="A2112" s="554" t="str">
        <f t="shared" si="33"/>
        <v>183Dh</v>
      </c>
      <c r="B2112" s="617">
        <v>2110</v>
      </c>
      <c r="C2112" s="807"/>
      <c r="D2112" s="559"/>
      <c r="E2112" s="369"/>
      <c r="F2112" s="202"/>
      <c r="G2112" s="202"/>
      <c r="H2112" s="369"/>
    </row>
    <row r="2113" spans="1:8" ht="15.75" x14ac:dyDescent="0.25">
      <c r="A2113" s="554" t="str">
        <f t="shared" si="33"/>
        <v>183Eh</v>
      </c>
      <c r="B2113" s="617">
        <v>2111</v>
      </c>
      <c r="C2113" s="807"/>
      <c r="D2113" s="559"/>
      <c r="E2113" s="369"/>
      <c r="F2113" s="202"/>
      <c r="G2113" s="202"/>
      <c r="H2113" s="369"/>
    </row>
    <row r="2114" spans="1:8" ht="15.75" x14ac:dyDescent="0.25">
      <c r="A2114" s="554" t="str">
        <f t="shared" si="33"/>
        <v>183Fh</v>
      </c>
      <c r="B2114" s="617">
        <v>2112</v>
      </c>
      <c r="C2114" s="807"/>
      <c r="D2114" s="559"/>
      <c r="E2114" s="369"/>
      <c r="F2114" s="202"/>
      <c r="G2114" s="202"/>
      <c r="H2114" s="369"/>
    </row>
    <row r="2115" spans="1:8" ht="15.75" x14ac:dyDescent="0.25">
      <c r="A2115" s="554" t="str">
        <f t="shared" si="33"/>
        <v>1840h</v>
      </c>
      <c r="B2115" s="617">
        <v>2113</v>
      </c>
      <c r="C2115" s="807"/>
      <c r="D2115" s="559"/>
      <c r="E2115" s="369"/>
      <c r="F2115" s="202"/>
      <c r="G2115" s="202"/>
      <c r="H2115" s="369"/>
    </row>
    <row r="2116" spans="1:8" ht="15.75" x14ac:dyDescent="0.25">
      <c r="A2116" s="554" t="str">
        <f t="shared" si="33"/>
        <v>1841h</v>
      </c>
      <c r="B2116" s="617">
        <v>2114</v>
      </c>
      <c r="C2116" s="807"/>
      <c r="D2116" s="559"/>
      <c r="E2116" s="369"/>
      <c r="F2116" s="202"/>
      <c r="G2116" s="202"/>
      <c r="H2116" s="369"/>
    </row>
    <row r="2117" spans="1:8" ht="15.75" x14ac:dyDescent="0.25">
      <c r="A2117" s="554" t="str">
        <f t="shared" si="33"/>
        <v>1842h</v>
      </c>
      <c r="B2117" s="617">
        <v>2115</v>
      </c>
      <c r="C2117" s="807"/>
      <c r="D2117" s="559"/>
      <c r="E2117" s="369"/>
      <c r="F2117" s="202"/>
      <c r="G2117" s="202"/>
      <c r="H2117" s="369"/>
    </row>
    <row r="2118" spans="1:8" ht="15.75" x14ac:dyDescent="0.25">
      <c r="A2118" s="554" t="str">
        <f t="shared" si="33"/>
        <v>1843h</v>
      </c>
      <c r="B2118" s="617">
        <v>2116</v>
      </c>
      <c r="C2118" s="807"/>
      <c r="D2118" s="559"/>
      <c r="E2118" s="369"/>
      <c r="F2118" s="202"/>
      <c r="G2118" s="202"/>
      <c r="H2118" s="369"/>
    </row>
    <row r="2119" spans="1:8" ht="15.75" x14ac:dyDescent="0.25">
      <c r="A2119" s="369" t="str">
        <f t="shared" si="33"/>
        <v>1844h</v>
      </c>
      <c r="B2119" s="617">
        <v>2117</v>
      </c>
      <c r="C2119" s="807"/>
      <c r="D2119" s="559"/>
      <c r="E2119" s="369"/>
      <c r="F2119" s="202"/>
      <c r="G2119" s="202"/>
      <c r="H2119" s="369"/>
    </row>
    <row r="2120" spans="1:8" ht="15.75" x14ac:dyDescent="0.25">
      <c r="A2120" s="554" t="str">
        <f t="shared" si="33"/>
        <v>1845h</v>
      </c>
      <c r="B2120" s="617">
        <v>2118</v>
      </c>
      <c r="C2120" s="807"/>
      <c r="D2120" s="559"/>
      <c r="E2120" s="369"/>
      <c r="F2120" s="369"/>
      <c r="G2120" s="369"/>
      <c r="H2120" s="369"/>
    </row>
    <row r="2121" spans="1:8" ht="15.75" x14ac:dyDescent="0.25">
      <c r="A2121" s="554" t="str">
        <f t="shared" si="33"/>
        <v>1846h</v>
      </c>
      <c r="B2121" s="617">
        <v>2119</v>
      </c>
      <c r="C2121" s="807"/>
      <c r="D2121" s="559"/>
      <c r="E2121" s="369"/>
      <c r="F2121" s="369"/>
      <c r="G2121" s="369"/>
      <c r="H2121" s="369"/>
    </row>
    <row r="2122" spans="1:8" ht="15.75" x14ac:dyDescent="0.25">
      <c r="A2122" s="554" t="str">
        <f t="shared" si="33"/>
        <v>1847h</v>
      </c>
      <c r="B2122" s="617">
        <v>2120</v>
      </c>
      <c r="C2122" s="807"/>
      <c r="D2122" s="559"/>
      <c r="E2122" s="369"/>
      <c r="F2122" s="369"/>
      <c r="G2122" s="369"/>
      <c r="H2122" s="369"/>
    </row>
    <row r="2123" spans="1:8" ht="15.75" x14ac:dyDescent="0.25">
      <c r="A2123" s="554" t="str">
        <f t="shared" si="33"/>
        <v>1848h</v>
      </c>
      <c r="B2123" s="617">
        <v>2121</v>
      </c>
      <c r="C2123" s="807"/>
      <c r="D2123" s="559"/>
      <c r="E2123" s="369"/>
      <c r="F2123" s="369"/>
      <c r="G2123" s="369"/>
      <c r="H2123" s="369"/>
    </row>
    <row r="2124" spans="1:8" ht="15.75" x14ac:dyDescent="0.25">
      <c r="A2124" s="554" t="str">
        <f t="shared" si="33"/>
        <v>1849h</v>
      </c>
      <c r="B2124" s="617">
        <v>2122</v>
      </c>
      <c r="C2124" s="807"/>
      <c r="D2124" s="559"/>
      <c r="E2124" s="369"/>
      <c r="F2124" s="369"/>
      <c r="G2124" s="369"/>
      <c r="H2124" s="369"/>
    </row>
    <row r="2125" spans="1:8" x14ac:dyDescent="0.25">
      <c r="A2125" s="554" t="str">
        <f t="shared" si="33"/>
        <v>184Ah</v>
      </c>
      <c r="B2125" s="617">
        <v>2123</v>
      </c>
      <c r="C2125" s="828"/>
      <c r="D2125" s="812"/>
      <c r="E2125" s="369"/>
      <c r="F2125" s="369"/>
      <c r="G2125" s="822"/>
      <c r="H2125" s="823"/>
    </row>
    <row r="2126" spans="1:8" x14ac:dyDescent="0.25">
      <c r="A2126" s="554" t="str">
        <f t="shared" si="33"/>
        <v>184Bh</v>
      </c>
      <c r="B2126" s="617">
        <v>2124</v>
      </c>
      <c r="C2126" s="828"/>
      <c r="D2126" s="812"/>
      <c r="E2126" s="369"/>
      <c r="F2126" s="369"/>
      <c r="G2126" s="822"/>
      <c r="H2126" s="823"/>
    </row>
    <row r="2127" spans="1:8" x14ac:dyDescent="0.25">
      <c r="A2127" s="554" t="str">
        <f t="shared" si="33"/>
        <v>184Ch</v>
      </c>
      <c r="B2127" s="617">
        <v>2125</v>
      </c>
      <c r="C2127" s="828"/>
      <c r="D2127" s="812"/>
      <c r="E2127" s="369"/>
      <c r="F2127" s="369"/>
      <c r="G2127" s="822"/>
      <c r="H2127" s="823"/>
    </row>
    <row r="2128" spans="1:8" x14ac:dyDescent="0.25">
      <c r="A2128" s="554" t="str">
        <f t="shared" si="33"/>
        <v>184Dh</v>
      </c>
      <c r="B2128" s="617">
        <v>2126</v>
      </c>
      <c r="C2128" s="828"/>
      <c r="D2128" s="812"/>
      <c r="E2128" s="369"/>
      <c r="F2128" s="369"/>
      <c r="G2128" s="822"/>
      <c r="H2128" s="823"/>
    </row>
    <row r="2129" spans="1:8" x14ac:dyDescent="0.25">
      <c r="A2129" s="554" t="str">
        <f t="shared" si="33"/>
        <v>184Eh</v>
      </c>
      <c r="B2129" s="617">
        <v>2127</v>
      </c>
      <c r="C2129" s="828"/>
      <c r="D2129" s="812"/>
      <c r="E2129" s="369"/>
      <c r="F2129" s="369"/>
      <c r="G2129" s="822"/>
      <c r="H2129" s="823"/>
    </row>
    <row r="2130" spans="1:8" x14ac:dyDescent="0.25">
      <c r="A2130" s="554" t="str">
        <f t="shared" si="33"/>
        <v>184Fh</v>
      </c>
      <c r="B2130" s="617">
        <v>2128</v>
      </c>
      <c r="C2130" s="828"/>
      <c r="D2130" s="812"/>
      <c r="E2130" s="369"/>
      <c r="F2130" s="369"/>
      <c r="G2130" s="822"/>
      <c r="H2130" s="823"/>
    </row>
    <row r="2131" spans="1:8" x14ac:dyDescent="0.25">
      <c r="A2131" s="554" t="str">
        <f t="shared" ref="A2131:A2194" si="34">(DEC2HEX(B2131 + 4095)) &amp; "h"</f>
        <v>1850h</v>
      </c>
      <c r="B2131" s="617">
        <v>2129</v>
      </c>
      <c r="C2131" s="828"/>
      <c r="D2131" s="812"/>
      <c r="E2131" s="369"/>
      <c r="F2131" s="369"/>
      <c r="G2131" s="822"/>
      <c r="H2131" s="823"/>
    </row>
    <row r="2132" spans="1:8" x14ac:dyDescent="0.25">
      <c r="A2132" s="369" t="str">
        <f t="shared" si="34"/>
        <v>1851h</v>
      </c>
      <c r="B2132" s="617">
        <v>2130</v>
      </c>
      <c r="C2132" s="828"/>
      <c r="D2132" s="812"/>
      <c r="E2132" s="369"/>
      <c r="F2132" s="369"/>
      <c r="G2132" s="822"/>
      <c r="H2132" s="823"/>
    </row>
    <row r="2133" spans="1:8" x14ac:dyDescent="0.25">
      <c r="A2133" s="554" t="str">
        <f t="shared" si="34"/>
        <v>1852h</v>
      </c>
      <c r="B2133" s="617">
        <v>2131</v>
      </c>
      <c r="C2133" s="828"/>
      <c r="D2133" s="812"/>
      <c r="E2133" s="369"/>
      <c r="F2133" s="369"/>
      <c r="G2133" s="822"/>
      <c r="H2133" s="823"/>
    </row>
    <row r="2134" spans="1:8" x14ac:dyDescent="0.25">
      <c r="A2134" s="554" t="str">
        <f t="shared" si="34"/>
        <v>1853h</v>
      </c>
      <c r="B2134" s="617">
        <v>2132</v>
      </c>
      <c r="C2134" s="828"/>
      <c r="D2134" s="812"/>
      <c r="E2134" s="369"/>
      <c r="F2134" s="369"/>
      <c r="G2134" s="822"/>
      <c r="H2134" s="823"/>
    </row>
    <row r="2135" spans="1:8" x14ac:dyDescent="0.25">
      <c r="A2135" s="554" t="str">
        <f t="shared" si="34"/>
        <v>1854h</v>
      </c>
      <c r="B2135" s="617">
        <v>2133</v>
      </c>
      <c r="C2135" s="828"/>
      <c r="D2135" s="812"/>
      <c r="E2135" s="369"/>
      <c r="F2135" s="369"/>
      <c r="G2135" s="822"/>
      <c r="H2135" s="823"/>
    </row>
    <row r="2136" spans="1:8" x14ac:dyDescent="0.25">
      <c r="A2136" s="554" t="str">
        <f t="shared" si="34"/>
        <v>1855h</v>
      </c>
      <c r="B2136" s="617">
        <v>2134</v>
      </c>
      <c r="C2136" s="828"/>
      <c r="D2136" s="812"/>
      <c r="E2136" s="369"/>
      <c r="F2136" s="369"/>
      <c r="G2136" s="822"/>
      <c r="H2136" s="823"/>
    </row>
    <row r="2137" spans="1:8" x14ac:dyDescent="0.25">
      <c r="A2137" s="554" t="str">
        <f t="shared" si="34"/>
        <v>1856h</v>
      </c>
      <c r="B2137" s="617">
        <v>2135</v>
      </c>
      <c r="C2137" s="828"/>
      <c r="D2137" s="812"/>
      <c r="E2137" s="369"/>
      <c r="F2137" s="369"/>
      <c r="G2137" s="822"/>
      <c r="H2137" s="823"/>
    </row>
    <row r="2138" spans="1:8" x14ac:dyDescent="0.25">
      <c r="A2138" s="554" t="str">
        <f t="shared" si="34"/>
        <v>1857h</v>
      </c>
      <c r="B2138" s="617">
        <v>2136</v>
      </c>
      <c r="C2138" s="828"/>
      <c r="D2138" s="812"/>
      <c r="E2138" s="369"/>
      <c r="F2138" s="369"/>
      <c r="G2138" s="822"/>
      <c r="H2138" s="823"/>
    </row>
    <row r="2139" spans="1:8" x14ac:dyDescent="0.25">
      <c r="A2139" s="554" t="str">
        <f t="shared" si="34"/>
        <v>1858h</v>
      </c>
      <c r="B2139" s="617">
        <v>2137</v>
      </c>
      <c r="C2139" s="828"/>
      <c r="D2139" s="812"/>
      <c r="E2139" s="369"/>
      <c r="F2139" s="369"/>
      <c r="G2139" s="822"/>
      <c r="H2139" s="823"/>
    </row>
    <row r="2140" spans="1:8" x14ac:dyDescent="0.25">
      <c r="A2140" s="554" t="str">
        <f t="shared" si="34"/>
        <v>1859h</v>
      </c>
      <c r="B2140" s="617">
        <v>2138</v>
      </c>
      <c r="C2140" s="828"/>
      <c r="D2140" s="812"/>
      <c r="E2140" s="369"/>
      <c r="F2140" s="369"/>
      <c r="G2140" s="822"/>
      <c r="H2140" s="823"/>
    </row>
    <row r="2141" spans="1:8" x14ac:dyDescent="0.25">
      <c r="A2141" s="554" t="str">
        <f t="shared" si="34"/>
        <v>185Ah</v>
      </c>
      <c r="B2141" s="617">
        <v>2139</v>
      </c>
      <c r="C2141" s="831"/>
      <c r="D2141" s="812"/>
      <c r="E2141" s="369"/>
      <c r="F2141" s="369"/>
      <c r="G2141" s="822"/>
      <c r="H2141" s="823"/>
    </row>
    <row r="2142" spans="1:8" x14ac:dyDescent="0.25">
      <c r="A2142" s="554" t="str">
        <f t="shared" si="34"/>
        <v>185Bh</v>
      </c>
      <c r="B2142" s="617">
        <v>2140</v>
      </c>
      <c r="C2142" s="828"/>
      <c r="D2142" s="812"/>
      <c r="E2142" s="369"/>
      <c r="F2142" s="369"/>
      <c r="G2142" s="822"/>
      <c r="H2142" s="823"/>
    </row>
    <row r="2143" spans="1:8" x14ac:dyDescent="0.25">
      <c r="A2143" s="554" t="str">
        <f t="shared" si="34"/>
        <v>185Ch</v>
      </c>
      <c r="B2143" s="617">
        <v>2141</v>
      </c>
      <c r="C2143" s="828"/>
      <c r="D2143" s="812"/>
      <c r="E2143" s="369"/>
      <c r="F2143" s="369"/>
      <c r="G2143" s="822"/>
      <c r="H2143" s="823"/>
    </row>
    <row r="2144" spans="1:8" x14ac:dyDescent="0.25">
      <c r="A2144" s="554" t="str">
        <f t="shared" si="34"/>
        <v>185Dh</v>
      </c>
      <c r="B2144" s="617">
        <v>2142</v>
      </c>
      <c r="C2144" s="828"/>
      <c r="D2144" s="812"/>
      <c r="E2144" s="369"/>
      <c r="F2144" s="369"/>
      <c r="G2144" s="822"/>
      <c r="H2144" s="823"/>
    </row>
    <row r="2145" spans="1:8" ht="15.75" x14ac:dyDescent="0.25">
      <c r="A2145" s="369" t="str">
        <f t="shared" si="34"/>
        <v>185Eh</v>
      </c>
      <c r="B2145" s="617">
        <v>2143</v>
      </c>
      <c r="C2145" s="807"/>
      <c r="D2145" s="559"/>
      <c r="E2145" s="369"/>
      <c r="F2145" s="369"/>
      <c r="G2145" s="369"/>
      <c r="H2145" s="369"/>
    </row>
    <row r="2146" spans="1:8" ht="15.75" x14ac:dyDescent="0.25">
      <c r="A2146" s="554" t="str">
        <f t="shared" si="34"/>
        <v>185Fh</v>
      </c>
      <c r="B2146" s="617">
        <v>2144</v>
      </c>
      <c r="C2146" s="807"/>
      <c r="D2146" s="559"/>
      <c r="E2146" s="369"/>
      <c r="F2146" s="369"/>
      <c r="G2146" s="369"/>
      <c r="H2146" s="369"/>
    </row>
    <row r="2147" spans="1:8" ht="15.75" x14ac:dyDescent="0.25">
      <c r="A2147" s="554" t="str">
        <f t="shared" si="34"/>
        <v>1860h</v>
      </c>
      <c r="B2147" s="617">
        <v>2145</v>
      </c>
      <c r="C2147" s="807"/>
      <c r="D2147" s="559"/>
      <c r="E2147" s="369"/>
      <c r="F2147" s="369"/>
      <c r="G2147" s="369"/>
      <c r="H2147" s="369"/>
    </row>
    <row r="2148" spans="1:8" ht="15.75" x14ac:dyDescent="0.25">
      <c r="A2148" s="554" t="str">
        <f t="shared" si="34"/>
        <v>1861h</v>
      </c>
      <c r="B2148" s="617">
        <v>2146</v>
      </c>
      <c r="C2148" s="807"/>
      <c r="D2148" s="559"/>
      <c r="E2148" s="369"/>
      <c r="F2148" s="369"/>
      <c r="G2148" s="369"/>
      <c r="H2148" s="369"/>
    </row>
    <row r="2149" spans="1:8" ht="15.75" x14ac:dyDescent="0.25">
      <c r="A2149" s="554" t="str">
        <f t="shared" si="34"/>
        <v>1862h</v>
      </c>
      <c r="B2149" s="617">
        <v>2147</v>
      </c>
      <c r="C2149" s="807"/>
      <c r="D2149" s="559"/>
      <c r="E2149" s="369"/>
      <c r="F2149" s="621"/>
      <c r="G2149" s="369"/>
      <c r="H2149" s="369"/>
    </row>
    <row r="2150" spans="1:8" x14ac:dyDescent="0.25">
      <c r="A2150" s="554" t="str">
        <f t="shared" si="34"/>
        <v>1863h</v>
      </c>
      <c r="B2150" s="617">
        <v>2148</v>
      </c>
      <c r="C2150" s="834"/>
      <c r="D2150" s="559"/>
      <c r="E2150" s="829"/>
      <c r="F2150" s="222"/>
      <c r="G2150" s="824"/>
      <c r="H2150" s="369"/>
    </row>
    <row r="2151" spans="1:8" x14ac:dyDescent="0.25">
      <c r="A2151" s="554" t="str">
        <f t="shared" si="34"/>
        <v>1864h</v>
      </c>
      <c r="B2151" s="617">
        <v>2149</v>
      </c>
      <c r="C2151" s="834"/>
      <c r="D2151" s="559"/>
      <c r="E2151" s="369"/>
      <c r="F2151" s="222"/>
      <c r="G2151" s="824"/>
      <c r="H2151" s="369"/>
    </row>
    <row r="2152" spans="1:8" x14ac:dyDescent="0.25">
      <c r="A2152" s="554" t="str">
        <f t="shared" si="34"/>
        <v>1865h</v>
      </c>
      <c r="B2152" s="617">
        <v>2150</v>
      </c>
      <c r="C2152" s="834"/>
      <c r="D2152" s="559"/>
      <c r="E2152" s="369"/>
      <c r="F2152" s="222"/>
      <c r="G2152" s="824"/>
      <c r="H2152" s="369"/>
    </row>
    <row r="2153" spans="1:8" x14ac:dyDescent="0.25">
      <c r="A2153" s="554" t="str">
        <f t="shared" si="34"/>
        <v>1866h</v>
      </c>
      <c r="B2153" s="617">
        <v>2151</v>
      </c>
      <c r="C2153" s="834"/>
      <c r="D2153" s="559"/>
      <c r="E2153" s="369"/>
      <c r="F2153" s="222"/>
      <c r="G2153" s="824"/>
      <c r="H2153" s="369"/>
    </row>
    <row r="2154" spans="1:8" x14ac:dyDescent="0.25">
      <c r="A2154" s="554" t="str">
        <f t="shared" si="34"/>
        <v>1867h</v>
      </c>
      <c r="B2154" s="617">
        <v>2152</v>
      </c>
      <c r="C2154" s="834"/>
      <c r="D2154" s="559"/>
      <c r="E2154" s="369"/>
      <c r="F2154" s="222"/>
      <c r="G2154" s="824"/>
      <c r="H2154" s="369"/>
    </row>
    <row r="2155" spans="1:8" x14ac:dyDescent="0.25">
      <c r="A2155" s="554" t="str">
        <f t="shared" si="34"/>
        <v>1868h</v>
      </c>
      <c r="B2155" s="617">
        <v>2153</v>
      </c>
      <c r="C2155" s="834"/>
      <c r="D2155" s="559"/>
      <c r="E2155" s="369"/>
      <c r="F2155" s="222"/>
      <c r="G2155" s="824"/>
      <c r="H2155" s="369"/>
    </row>
    <row r="2156" spans="1:8" x14ac:dyDescent="0.25">
      <c r="A2156" s="554" t="str">
        <f t="shared" si="34"/>
        <v>1869h</v>
      </c>
      <c r="B2156" s="617">
        <v>2154</v>
      </c>
      <c r="C2156" s="834"/>
      <c r="D2156" s="559"/>
      <c r="E2156" s="369"/>
      <c r="F2156" s="222"/>
      <c r="G2156" s="824"/>
      <c r="H2156" s="369"/>
    </row>
    <row r="2157" spans="1:8" x14ac:dyDescent="0.25">
      <c r="A2157" s="554" t="str">
        <f t="shared" si="34"/>
        <v>186Ah</v>
      </c>
      <c r="B2157" s="617">
        <v>2155</v>
      </c>
      <c r="C2157" s="834"/>
      <c r="D2157" s="559"/>
      <c r="E2157" s="369"/>
      <c r="F2157" s="222"/>
      <c r="G2157" s="824"/>
      <c r="H2157" s="369"/>
    </row>
    <row r="2158" spans="1:8" x14ac:dyDescent="0.25">
      <c r="A2158" s="369" t="str">
        <f t="shared" si="34"/>
        <v>186Bh</v>
      </c>
      <c r="B2158" s="617">
        <v>2156</v>
      </c>
      <c r="C2158" s="834"/>
      <c r="D2158" s="559"/>
      <c r="E2158" s="369"/>
      <c r="F2158" s="222"/>
      <c r="G2158" s="824"/>
      <c r="H2158" s="369"/>
    </row>
    <row r="2159" spans="1:8" x14ac:dyDescent="0.25">
      <c r="A2159" s="554" t="str">
        <f t="shared" si="34"/>
        <v>186Ch</v>
      </c>
      <c r="B2159" s="617">
        <v>2157</v>
      </c>
      <c r="C2159" s="834"/>
      <c r="D2159" s="559"/>
      <c r="E2159" s="369"/>
      <c r="F2159" s="222"/>
      <c r="G2159" s="824"/>
      <c r="H2159" s="369"/>
    </row>
    <row r="2160" spans="1:8" x14ac:dyDescent="0.25">
      <c r="A2160" s="554" t="str">
        <f t="shared" si="34"/>
        <v>186Dh</v>
      </c>
      <c r="B2160" s="617">
        <v>2158</v>
      </c>
      <c r="C2160" s="834"/>
      <c r="D2160" s="559"/>
      <c r="E2160" s="369"/>
      <c r="F2160" s="222"/>
      <c r="G2160" s="824"/>
      <c r="H2160" s="369"/>
    </row>
    <row r="2161" spans="1:8" ht="15.75" x14ac:dyDescent="0.25">
      <c r="A2161" s="554" t="str">
        <f t="shared" si="34"/>
        <v>186Eh</v>
      </c>
      <c r="B2161" s="617">
        <v>2159</v>
      </c>
      <c r="C2161" s="807"/>
      <c r="D2161" s="559"/>
      <c r="E2161" s="369"/>
      <c r="F2161" s="369"/>
      <c r="G2161" s="369"/>
      <c r="H2161" s="369"/>
    </row>
    <row r="2162" spans="1:8" x14ac:dyDescent="0.25">
      <c r="A2162" s="554" t="str">
        <f t="shared" si="34"/>
        <v>186Fh</v>
      </c>
      <c r="B2162" s="617">
        <v>2160</v>
      </c>
      <c r="C2162" s="834"/>
      <c r="D2162" s="559"/>
      <c r="E2162" s="369"/>
      <c r="F2162" s="222"/>
      <c r="G2162" s="824"/>
      <c r="H2162" s="369"/>
    </row>
    <row r="2163" spans="1:8" x14ac:dyDescent="0.25">
      <c r="A2163" s="554" t="str">
        <f t="shared" si="34"/>
        <v>1870h</v>
      </c>
      <c r="B2163" s="617">
        <v>2161</v>
      </c>
      <c r="C2163" s="834"/>
      <c r="D2163" s="559"/>
      <c r="E2163" s="369"/>
      <c r="F2163" s="222"/>
      <c r="G2163" s="824"/>
      <c r="H2163" s="369"/>
    </row>
    <row r="2164" spans="1:8" x14ac:dyDescent="0.25">
      <c r="A2164" s="554" t="str">
        <f t="shared" si="34"/>
        <v>1871h</v>
      </c>
      <c r="B2164" s="617">
        <v>2162</v>
      </c>
      <c r="C2164" s="834"/>
      <c r="D2164" s="559"/>
      <c r="E2164" s="369"/>
      <c r="F2164" s="222"/>
      <c r="G2164" s="824"/>
      <c r="H2164" s="369"/>
    </row>
    <row r="2165" spans="1:8" x14ac:dyDescent="0.25">
      <c r="A2165" s="554" t="str">
        <f t="shared" si="34"/>
        <v>1872h</v>
      </c>
      <c r="B2165" s="617">
        <v>2163</v>
      </c>
      <c r="C2165" s="834"/>
      <c r="D2165" s="559"/>
      <c r="E2165" s="369"/>
      <c r="F2165" s="222"/>
      <c r="G2165" s="824"/>
      <c r="H2165" s="369"/>
    </row>
    <row r="2166" spans="1:8" x14ac:dyDescent="0.25">
      <c r="A2166" s="554" t="str">
        <f t="shared" si="34"/>
        <v>1873h</v>
      </c>
      <c r="B2166" s="617">
        <v>2164</v>
      </c>
      <c r="C2166" s="834"/>
      <c r="D2166" s="559"/>
      <c r="E2166" s="369"/>
      <c r="F2166" s="222"/>
      <c r="G2166" s="824"/>
      <c r="H2166" s="369"/>
    </row>
    <row r="2167" spans="1:8" x14ac:dyDescent="0.25">
      <c r="A2167" s="554" t="str">
        <f t="shared" si="34"/>
        <v>1874h</v>
      </c>
      <c r="B2167" s="617">
        <v>2165</v>
      </c>
      <c r="C2167" s="834"/>
      <c r="D2167" s="559"/>
      <c r="E2167" s="369"/>
      <c r="F2167" s="222"/>
      <c r="G2167" s="824"/>
      <c r="H2167" s="369"/>
    </row>
    <row r="2168" spans="1:8" x14ac:dyDescent="0.25">
      <c r="A2168" s="554" t="str">
        <f t="shared" si="34"/>
        <v>1875h</v>
      </c>
      <c r="B2168" s="617">
        <v>2166</v>
      </c>
      <c r="C2168" s="834"/>
      <c r="D2168" s="559"/>
      <c r="E2168" s="369"/>
      <c r="F2168" s="222"/>
      <c r="G2168" s="824"/>
      <c r="H2168" s="369"/>
    </row>
    <row r="2169" spans="1:8" x14ac:dyDescent="0.25">
      <c r="A2169" s="554" t="str">
        <f t="shared" si="34"/>
        <v>1876h</v>
      </c>
      <c r="B2169" s="617">
        <v>2167</v>
      </c>
      <c r="C2169" s="834"/>
      <c r="D2169" s="559"/>
      <c r="E2169" s="369"/>
      <c r="F2169" s="222"/>
      <c r="G2169" s="824"/>
      <c r="H2169" s="369"/>
    </row>
    <row r="2170" spans="1:8" x14ac:dyDescent="0.25">
      <c r="A2170" s="554" t="str">
        <f t="shared" si="34"/>
        <v>1877h</v>
      </c>
      <c r="B2170" s="617">
        <v>2168</v>
      </c>
      <c r="C2170" s="834"/>
      <c r="D2170" s="559"/>
      <c r="E2170" s="369"/>
      <c r="F2170" s="222"/>
      <c r="G2170" s="824"/>
      <c r="H2170" s="369"/>
    </row>
    <row r="2171" spans="1:8" x14ac:dyDescent="0.25">
      <c r="A2171" s="369" t="str">
        <f t="shared" si="34"/>
        <v>1878h</v>
      </c>
      <c r="B2171" s="617">
        <v>2169</v>
      </c>
      <c r="C2171" s="834"/>
      <c r="D2171" s="559"/>
      <c r="E2171" s="369"/>
      <c r="F2171" s="222"/>
      <c r="G2171" s="824"/>
      <c r="H2171" s="369"/>
    </row>
    <row r="2172" spans="1:8" x14ac:dyDescent="0.25">
      <c r="A2172" s="554" t="str">
        <f t="shared" si="34"/>
        <v>1879h</v>
      </c>
      <c r="B2172" s="617">
        <v>2170</v>
      </c>
      <c r="C2172" s="834"/>
      <c r="D2172" s="559"/>
      <c r="E2172" s="369"/>
      <c r="F2172" s="222"/>
      <c r="G2172" s="824"/>
      <c r="H2172" s="369"/>
    </row>
    <row r="2173" spans="1:8" x14ac:dyDescent="0.25">
      <c r="A2173" s="554" t="str">
        <f t="shared" si="34"/>
        <v>187Ah</v>
      </c>
      <c r="B2173" s="617">
        <v>2171</v>
      </c>
      <c r="C2173" s="834"/>
      <c r="D2173" s="559"/>
      <c r="E2173" s="369"/>
      <c r="F2173" s="222"/>
      <c r="G2173" s="824"/>
      <c r="H2173" s="369"/>
    </row>
    <row r="2174" spans="1:8" x14ac:dyDescent="0.25">
      <c r="A2174" s="554" t="str">
        <f t="shared" si="34"/>
        <v>187Bh</v>
      </c>
      <c r="B2174" s="617">
        <v>2172</v>
      </c>
      <c r="C2174" s="834"/>
      <c r="D2174" s="559"/>
      <c r="E2174" s="369"/>
      <c r="F2174" s="222"/>
      <c r="G2174" s="824"/>
      <c r="H2174" s="369"/>
    </row>
    <row r="2175" spans="1:8" x14ac:dyDescent="0.25">
      <c r="A2175" s="554" t="str">
        <f t="shared" si="34"/>
        <v>187Ch</v>
      </c>
      <c r="B2175" s="617">
        <v>2173</v>
      </c>
      <c r="C2175" s="834"/>
      <c r="D2175" s="559"/>
      <c r="E2175" s="369"/>
      <c r="F2175" s="222"/>
      <c r="G2175" s="824"/>
      <c r="H2175" s="369"/>
    </row>
    <row r="2176" spans="1:8" x14ac:dyDescent="0.25">
      <c r="A2176" s="554" t="str">
        <f t="shared" si="34"/>
        <v>187Dh</v>
      </c>
      <c r="B2176" s="617">
        <v>2174</v>
      </c>
      <c r="C2176" s="834"/>
      <c r="D2176" s="559"/>
      <c r="E2176" s="369"/>
      <c r="F2176" s="222"/>
      <c r="G2176" s="824"/>
      <c r="H2176" s="369"/>
    </row>
    <row r="2177" spans="1:8" x14ac:dyDescent="0.25">
      <c r="A2177" s="554" t="str">
        <f t="shared" si="34"/>
        <v>187Eh</v>
      </c>
      <c r="B2177" s="617">
        <v>2175</v>
      </c>
      <c r="C2177" s="834"/>
      <c r="D2177" s="559"/>
      <c r="E2177" s="369"/>
      <c r="F2177" s="222"/>
      <c r="G2177" s="824"/>
      <c r="H2177" s="369"/>
    </row>
    <row r="2178" spans="1:8" x14ac:dyDescent="0.25">
      <c r="A2178" s="554" t="str">
        <f t="shared" si="34"/>
        <v>187Fh</v>
      </c>
      <c r="B2178" s="617">
        <v>2176</v>
      </c>
      <c r="C2178" s="834"/>
      <c r="D2178" s="559"/>
      <c r="E2178" s="369"/>
      <c r="F2178" s="222"/>
      <c r="G2178" s="824"/>
      <c r="H2178" s="369"/>
    </row>
    <row r="2179" spans="1:8" x14ac:dyDescent="0.25">
      <c r="A2179" s="554" t="str">
        <f t="shared" si="34"/>
        <v>1880h</v>
      </c>
      <c r="B2179" s="617">
        <v>2177</v>
      </c>
      <c r="C2179" s="834"/>
      <c r="D2179" s="559"/>
      <c r="E2179" s="369"/>
      <c r="F2179" s="222"/>
      <c r="G2179" s="824"/>
      <c r="H2179" s="369"/>
    </row>
    <row r="2180" spans="1:8" x14ac:dyDescent="0.25">
      <c r="A2180" s="554" t="str">
        <f t="shared" si="34"/>
        <v>1881h</v>
      </c>
      <c r="B2180" s="617">
        <v>2178</v>
      </c>
      <c r="C2180" s="834"/>
      <c r="D2180" s="559"/>
      <c r="E2180" s="369"/>
      <c r="F2180" s="222"/>
      <c r="G2180" s="824"/>
      <c r="H2180" s="369"/>
    </row>
    <row r="2181" spans="1:8" x14ac:dyDescent="0.25">
      <c r="A2181" s="554" t="str">
        <f t="shared" si="34"/>
        <v>1882h</v>
      </c>
      <c r="B2181" s="617">
        <v>2179</v>
      </c>
      <c r="C2181" s="834"/>
      <c r="D2181" s="559"/>
      <c r="E2181" s="369"/>
      <c r="F2181" s="222"/>
      <c r="G2181" s="824"/>
      <c r="H2181" s="369"/>
    </row>
    <row r="2182" spans="1:8" x14ac:dyDescent="0.25">
      <c r="A2182" s="554" t="str">
        <f t="shared" si="34"/>
        <v>1883h</v>
      </c>
      <c r="B2182" s="617">
        <v>2180</v>
      </c>
      <c r="C2182" s="834"/>
      <c r="D2182" s="559"/>
      <c r="E2182" s="369"/>
      <c r="F2182" s="222"/>
      <c r="G2182" s="824"/>
      <c r="H2182" s="369"/>
    </row>
    <row r="2183" spans="1:8" x14ac:dyDescent="0.25">
      <c r="A2183" s="554" t="str">
        <f t="shared" si="34"/>
        <v>1884h</v>
      </c>
      <c r="B2183" s="617">
        <v>2181</v>
      </c>
      <c r="C2183" s="834"/>
      <c r="D2183" s="559"/>
      <c r="E2183" s="369"/>
      <c r="F2183" s="222"/>
      <c r="G2183" s="824"/>
      <c r="H2183" s="369"/>
    </row>
    <row r="2184" spans="1:8" x14ac:dyDescent="0.25">
      <c r="A2184" s="369" t="str">
        <f t="shared" si="34"/>
        <v>1885h</v>
      </c>
      <c r="B2184" s="617">
        <v>2182</v>
      </c>
      <c r="C2184" s="834"/>
      <c r="D2184" s="559"/>
      <c r="E2184" s="369"/>
      <c r="F2184" s="222"/>
      <c r="G2184" s="824"/>
      <c r="H2184" s="369"/>
    </row>
    <row r="2185" spans="1:8" x14ac:dyDescent="0.25">
      <c r="A2185" s="554" t="str">
        <f t="shared" si="34"/>
        <v>1886h</v>
      </c>
      <c r="B2185" s="617">
        <v>2183</v>
      </c>
      <c r="C2185" s="834"/>
      <c r="D2185" s="559"/>
      <c r="E2185" s="369"/>
      <c r="F2185" s="222"/>
      <c r="G2185" s="824"/>
      <c r="H2185" s="369"/>
    </row>
    <row r="2186" spans="1:8" x14ac:dyDescent="0.25">
      <c r="A2186" s="554" t="str">
        <f t="shared" si="34"/>
        <v>1887h</v>
      </c>
      <c r="B2186" s="617">
        <v>2184</v>
      </c>
      <c r="C2186" s="834"/>
      <c r="D2186" s="559"/>
      <c r="E2186" s="369"/>
      <c r="F2186" s="222"/>
      <c r="G2186" s="824"/>
      <c r="H2186" s="369"/>
    </row>
    <row r="2187" spans="1:8" x14ac:dyDescent="0.25">
      <c r="A2187" s="554" t="str">
        <f t="shared" si="34"/>
        <v>1888h</v>
      </c>
      <c r="B2187" s="617">
        <v>2185</v>
      </c>
      <c r="C2187" s="834"/>
      <c r="D2187" s="559"/>
      <c r="E2187" s="369"/>
      <c r="F2187" s="222"/>
      <c r="G2187" s="824"/>
      <c r="H2187" s="369"/>
    </row>
    <row r="2188" spans="1:8" x14ac:dyDescent="0.25">
      <c r="A2188" s="554" t="str">
        <f t="shared" si="34"/>
        <v>1889h</v>
      </c>
      <c r="B2188" s="617">
        <v>2186</v>
      </c>
      <c r="C2188" s="834"/>
      <c r="D2188" s="559"/>
      <c r="E2188" s="369"/>
      <c r="F2188" s="222"/>
      <c r="G2188" s="824"/>
      <c r="H2188" s="369"/>
    </row>
    <row r="2189" spans="1:8" x14ac:dyDescent="0.25">
      <c r="A2189" s="554" t="str">
        <f t="shared" si="34"/>
        <v>188Ah</v>
      </c>
      <c r="B2189" s="617">
        <v>2187</v>
      </c>
      <c r="C2189" s="834"/>
      <c r="D2189" s="559"/>
      <c r="E2189" s="369"/>
      <c r="F2189" s="222"/>
      <c r="G2189" s="824"/>
      <c r="H2189" s="369"/>
    </row>
    <row r="2190" spans="1:8" x14ac:dyDescent="0.25">
      <c r="A2190" s="554" t="str">
        <f t="shared" si="34"/>
        <v>188Bh</v>
      </c>
      <c r="B2190" s="617">
        <v>2188</v>
      </c>
      <c r="C2190" s="834"/>
      <c r="D2190" s="559"/>
      <c r="E2190" s="369"/>
      <c r="F2190" s="222"/>
      <c r="G2190" s="824"/>
      <c r="H2190" s="369"/>
    </row>
    <row r="2191" spans="1:8" x14ac:dyDescent="0.25">
      <c r="A2191" s="554" t="str">
        <f t="shared" si="34"/>
        <v>188Ch</v>
      </c>
      <c r="B2191" s="617">
        <v>2189</v>
      </c>
      <c r="C2191" s="834"/>
      <c r="D2191" s="559"/>
      <c r="E2191" s="369"/>
      <c r="F2191" s="222"/>
      <c r="G2191" s="824"/>
      <c r="H2191" s="369"/>
    </row>
    <row r="2192" spans="1:8" x14ac:dyDescent="0.25">
      <c r="A2192" s="554" t="str">
        <f t="shared" si="34"/>
        <v>188Dh</v>
      </c>
      <c r="B2192" s="617">
        <v>2190</v>
      </c>
      <c r="C2192" s="834"/>
      <c r="D2192" s="559"/>
      <c r="E2192" s="369"/>
      <c r="F2192" s="222"/>
      <c r="G2192" s="824"/>
      <c r="H2192" s="369"/>
    </row>
    <row r="2193" spans="1:8" x14ac:dyDescent="0.25">
      <c r="A2193" s="554" t="str">
        <f t="shared" si="34"/>
        <v>188Eh</v>
      </c>
      <c r="B2193" s="617">
        <v>2191</v>
      </c>
      <c r="C2193" s="834"/>
      <c r="D2193" s="559"/>
      <c r="E2193" s="369"/>
      <c r="F2193" s="222"/>
      <c r="G2193" s="824"/>
      <c r="H2193" s="369"/>
    </row>
    <row r="2194" spans="1:8" x14ac:dyDescent="0.25">
      <c r="A2194" s="554" t="str">
        <f t="shared" si="34"/>
        <v>188Fh</v>
      </c>
      <c r="B2194" s="617">
        <v>2192</v>
      </c>
      <c r="C2194" s="834"/>
      <c r="D2194" s="559"/>
      <c r="E2194" s="369"/>
      <c r="F2194" s="222"/>
      <c r="G2194" s="824"/>
      <c r="H2194" s="369"/>
    </row>
    <row r="2195" spans="1:8" x14ac:dyDescent="0.25">
      <c r="A2195" s="554" t="str">
        <f t="shared" ref="A2195:A2258" si="35">(DEC2HEX(B2195 + 4095)) &amp; "h"</f>
        <v>1890h</v>
      </c>
      <c r="B2195" s="617">
        <v>2193</v>
      </c>
      <c r="C2195" s="834"/>
      <c r="D2195" s="559"/>
      <c r="E2195" s="369"/>
      <c r="F2195" s="222"/>
      <c r="G2195" s="824"/>
      <c r="H2195" s="369"/>
    </row>
    <row r="2196" spans="1:8" x14ac:dyDescent="0.25">
      <c r="A2196" s="554" t="str">
        <f t="shared" si="35"/>
        <v>1891h</v>
      </c>
      <c r="B2196" s="617">
        <v>2194</v>
      </c>
      <c r="C2196" s="834"/>
      <c r="D2196" s="559"/>
      <c r="E2196" s="369"/>
      <c r="F2196" s="222"/>
      <c r="G2196" s="824"/>
      <c r="H2196" s="369"/>
    </row>
    <row r="2197" spans="1:8" x14ac:dyDescent="0.25">
      <c r="A2197" s="369" t="str">
        <f t="shared" si="35"/>
        <v>1892h</v>
      </c>
      <c r="B2197" s="617">
        <v>2195</v>
      </c>
      <c r="C2197" s="834"/>
      <c r="D2197" s="559"/>
      <c r="E2197" s="369"/>
      <c r="F2197" s="222"/>
      <c r="G2197" s="824"/>
      <c r="H2197" s="369"/>
    </row>
    <row r="2198" spans="1:8" x14ac:dyDescent="0.25">
      <c r="A2198" s="554" t="str">
        <f t="shared" si="35"/>
        <v>1893h</v>
      </c>
      <c r="B2198" s="617">
        <v>2196</v>
      </c>
      <c r="C2198" s="834"/>
      <c r="D2198" s="559"/>
      <c r="E2198" s="369"/>
      <c r="F2198" s="222"/>
      <c r="G2198" s="824"/>
      <c r="H2198" s="369"/>
    </row>
    <row r="2199" spans="1:8" x14ac:dyDescent="0.25">
      <c r="A2199" s="554" t="str">
        <f t="shared" si="35"/>
        <v>1894h</v>
      </c>
      <c r="B2199" s="617">
        <v>2197</v>
      </c>
      <c r="C2199" s="834"/>
      <c r="D2199" s="559"/>
      <c r="E2199" s="369"/>
      <c r="F2199" s="222"/>
      <c r="G2199" s="824"/>
      <c r="H2199" s="369"/>
    </row>
    <row r="2200" spans="1:8" x14ac:dyDescent="0.25">
      <c r="A2200" s="554" t="str">
        <f t="shared" si="35"/>
        <v>1895h</v>
      </c>
      <c r="B2200" s="617">
        <v>2198</v>
      </c>
      <c r="C2200" s="834"/>
      <c r="D2200" s="559"/>
      <c r="E2200" s="369"/>
      <c r="F2200" s="222"/>
      <c r="G2200" s="824"/>
      <c r="H2200" s="369"/>
    </row>
    <row r="2201" spans="1:8" x14ac:dyDescent="0.25">
      <c r="A2201" s="554" t="str">
        <f t="shared" si="35"/>
        <v>1896h</v>
      </c>
      <c r="B2201" s="617">
        <v>2199</v>
      </c>
      <c r="C2201" s="834"/>
      <c r="D2201" s="559"/>
      <c r="E2201" s="369"/>
      <c r="F2201" s="222"/>
      <c r="G2201" s="824"/>
      <c r="H2201" s="369"/>
    </row>
    <row r="2202" spans="1:8" x14ac:dyDescent="0.25">
      <c r="A2202" s="554" t="str">
        <f t="shared" si="35"/>
        <v>1897h</v>
      </c>
      <c r="B2202" s="617">
        <v>2200</v>
      </c>
      <c r="C2202" s="834"/>
      <c r="D2202" s="559"/>
      <c r="E2202" s="369"/>
      <c r="F2202" s="222"/>
      <c r="G2202" s="824"/>
      <c r="H2202" s="369"/>
    </row>
    <row r="2203" spans="1:8" x14ac:dyDescent="0.25">
      <c r="A2203" s="554" t="str">
        <f t="shared" si="35"/>
        <v>1898h</v>
      </c>
      <c r="B2203" s="617">
        <v>2201</v>
      </c>
      <c r="C2203" s="834"/>
      <c r="D2203" s="559"/>
      <c r="E2203" s="369"/>
      <c r="F2203" s="222"/>
      <c r="G2203" s="824"/>
      <c r="H2203" s="369"/>
    </row>
    <row r="2204" spans="1:8" x14ac:dyDescent="0.25">
      <c r="A2204" s="554" t="str">
        <f t="shared" si="35"/>
        <v>1899h</v>
      </c>
      <c r="B2204" s="617">
        <v>2202</v>
      </c>
      <c r="C2204" s="834"/>
      <c r="D2204" s="559"/>
      <c r="E2204" s="369"/>
      <c r="F2204" s="222"/>
      <c r="G2204" s="824"/>
      <c r="H2204" s="369"/>
    </row>
    <row r="2205" spans="1:8" x14ac:dyDescent="0.25">
      <c r="A2205" s="554" t="str">
        <f t="shared" si="35"/>
        <v>189Ah</v>
      </c>
      <c r="B2205" s="617">
        <v>2203</v>
      </c>
      <c r="C2205" s="834"/>
      <c r="D2205" s="559"/>
      <c r="E2205" s="369"/>
      <c r="F2205" s="222"/>
      <c r="G2205" s="824"/>
      <c r="H2205" s="369"/>
    </row>
    <row r="2206" spans="1:8" x14ac:dyDescent="0.25">
      <c r="A2206" s="554" t="str">
        <f t="shared" si="35"/>
        <v>189Bh</v>
      </c>
      <c r="B2206" s="617">
        <v>2204</v>
      </c>
      <c r="C2206" s="834"/>
      <c r="D2206" s="559"/>
      <c r="E2206" s="369"/>
      <c r="F2206" s="222"/>
      <c r="G2206" s="824"/>
      <c r="H2206" s="369"/>
    </row>
    <row r="2207" spans="1:8" x14ac:dyDescent="0.25">
      <c r="A2207" s="554" t="str">
        <f t="shared" si="35"/>
        <v>189Ch</v>
      </c>
      <c r="B2207" s="617">
        <v>2205</v>
      </c>
      <c r="C2207" s="834"/>
      <c r="D2207" s="559"/>
      <c r="E2207" s="369"/>
      <c r="F2207" s="222"/>
      <c r="G2207" s="824"/>
      <c r="H2207" s="369"/>
    </row>
    <row r="2208" spans="1:8" x14ac:dyDescent="0.25">
      <c r="A2208" s="554" t="str">
        <f t="shared" si="35"/>
        <v>189Dh</v>
      </c>
      <c r="B2208" s="617">
        <v>2206</v>
      </c>
      <c r="C2208" s="834"/>
      <c r="D2208" s="559"/>
      <c r="E2208" s="369"/>
      <c r="F2208" s="222"/>
      <c r="G2208" s="824"/>
      <c r="H2208" s="369"/>
    </row>
    <row r="2209" spans="1:8" x14ac:dyDescent="0.25">
      <c r="A2209" s="554" t="str">
        <f t="shared" si="35"/>
        <v>189Eh</v>
      </c>
      <c r="B2209" s="617">
        <v>2207</v>
      </c>
      <c r="C2209" s="834"/>
      <c r="D2209" s="559"/>
      <c r="E2209" s="369"/>
      <c r="F2209" s="222"/>
      <c r="G2209" s="824"/>
      <c r="H2209" s="369"/>
    </row>
    <row r="2210" spans="1:8" x14ac:dyDescent="0.25">
      <c r="A2210" s="369" t="str">
        <f t="shared" si="35"/>
        <v>189Fh</v>
      </c>
      <c r="B2210" s="617">
        <v>2208</v>
      </c>
      <c r="C2210" s="834"/>
      <c r="D2210" s="559"/>
      <c r="E2210" s="369"/>
      <c r="F2210" s="222"/>
      <c r="G2210" s="824"/>
      <c r="H2210" s="369"/>
    </row>
    <row r="2211" spans="1:8" x14ac:dyDescent="0.25">
      <c r="A2211" s="554" t="str">
        <f t="shared" si="35"/>
        <v>18A0h</v>
      </c>
      <c r="B2211" s="617">
        <v>2209</v>
      </c>
      <c r="C2211" s="834"/>
      <c r="D2211" s="559"/>
      <c r="E2211" s="369"/>
      <c r="F2211" s="222"/>
      <c r="G2211" s="824"/>
      <c r="H2211" s="369"/>
    </row>
    <row r="2212" spans="1:8" x14ac:dyDescent="0.25">
      <c r="A2212" s="554" t="str">
        <f t="shared" si="35"/>
        <v>18A1h</v>
      </c>
      <c r="B2212" s="617">
        <v>2210</v>
      </c>
      <c r="C2212" s="834"/>
      <c r="D2212" s="559"/>
      <c r="E2212" s="369"/>
      <c r="F2212" s="222"/>
      <c r="G2212" s="824"/>
      <c r="H2212" s="369"/>
    </row>
    <row r="2213" spans="1:8" x14ac:dyDescent="0.25">
      <c r="A2213" s="554" t="str">
        <f t="shared" si="35"/>
        <v>18A2h</v>
      </c>
      <c r="B2213" s="617">
        <v>2211</v>
      </c>
      <c r="C2213" s="834"/>
      <c r="D2213" s="559"/>
      <c r="E2213" s="369"/>
      <c r="F2213" s="222"/>
      <c r="G2213" s="824"/>
      <c r="H2213" s="369"/>
    </row>
    <row r="2214" spans="1:8" x14ac:dyDescent="0.25">
      <c r="A2214" s="554" t="str">
        <f t="shared" si="35"/>
        <v>18A3h</v>
      </c>
      <c r="B2214" s="617">
        <v>2212</v>
      </c>
      <c r="C2214" s="834"/>
      <c r="D2214" s="559"/>
      <c r="E2214" s="369"/>
      <c r="F2214" s="222"/>
      <c r="G2214" s="824"/>
      <c r="H2214" s="369"/>
    </row>
    <row r="2215" spans="1:8" x14ac:dyDescent="0.25">
      <c r="A2215" s="554" t="str">
        <f t="shared" si="35"/>
        <v>18A4h</v>
      </c>
      <c r="B2215" s="617">
        <v>2213</v>
      </c>
      <c r="C2215" s="834"/>
      <c r="D2215" s="559"/>
      <c r="E2215" s="369"/>
      <c r="F2215" s="222"/>
      <c r="G2215" s="824"/>
      <c r="H2215" s="369"/>
    </row>
    <row r="2216" spans="1:8" x14ac:dyDescent="0.25">
      <c r="A2216" s="554" t="str">
        <f t="shared" si="35"/>
        <v>18A5h</v>
      </c>
      <c r="B2216" s="617">
        <v>2214</v>
      </c>
      <c r="C2216" s="834"/>
      <c r="D2216" s="559"/>
      <c r="E2216" s="369"/>
      <c r="F2216" s="222"/>
      <c r="G2216" s="824"/>
      <c r="H2216" s="369"/>
    </row>
    <row r="2217" spans="1:8" x14ac:dyDescent="0.25">
      <c r="A2217" s="554" t="str">
        <f t="shared" si="35"/>
        <v>18A6h</v>
      </c>
      <c r="B2217" s="617">
        <v>2215</v>
      </c>
      <c r="C2217" s="834"/>
      <c r="D2217" s="559"/>
      <c r="E2217" s="369"/>
      <c r="F2217" s="222"/>
      <c r="G2217" s="824"/>
      <c r="H2217" s="369"/>
    </row>
    <row r="2218" spans="1:8" x14ac:dyDescent="0.25">
      <c r="A2218" s="554" t="str">
        <f t="shared" si="35"/>
        <v>18A7h</v>
      </c>
      <c r="B2218" s="617">
        <v>2216</v>
      </c>
      <c r="C2218" s="834"/>
      <c r="D2218" s="559"/>
      <c r="E2218" s="369"/>
      <c r="F2218" s="222"/>
      <c r="G2218" s="824"/>
      <c r="H2218" s="369"/>
    </row>
    <row r="2219" spans="1:8" x14ac:dyDescent="0.25">
      <c r="A2219" s="554" t="str">
        <f t="shared" si="35"/>
        <v>18A8h</v>
      </c>
      <c r="B2219" s="617">
        <v>2217</v>
      </c>
      <c r="C2219" s="834"/>
      <c r="D2219" s="559"/>
      <c r="E2219" s="369"/>
      <c r="F2219" s="222"/>
      <c r="G2219" s="824"/>
      <c r="H2219" s="369"/>
    </row>
    <row r="2220" spans="1:8" x14ac:dyDescent="0.25">
      <c r="A2220" s="554" t="str">
        <f t="shared" si="35"/>
        <v>18A9h</v>
      </c>
      <c r="B2220" s="617">
        <v>2218</v>
      </c>
      <c r="C2220" s="834"/>
      <c r="D2220" s="559"/>
      <c r="E2220" s="369"/>
      <c r="F2220" s="222"/>
      <c r="G2220" s="824"/>
      <c r="H2220" s="369"/>
    </row>
    <row r="2221" spans="1:8" x14ac:dyDescent="0.25">
      <c r="A2221" s="554" t="str">
        <f t="shared" si="35"/>
        <v>18AAh</v>
      </c>
      <c r="B2221" s="617">
        <v>2219</v>
      </c>
      <c r="C2221" s="834"/>
      <c r="D2221" s="559"/>
      <c r="E2221" s="369"/>
      <c r="F2221" s="222"/>
      <c r="G2221" s="824"/>
      <c r="H2221" s="369"/>
    </row>
    <row r="2222" spans="1:8" ht="15.75" x14ac:dyDescent="0.25">
      <c r="A2222" s="554" t="str">
        <f t="shared" si="35"/>
        <v>18ABh</v>
      </c>
      <c r="B2222" s="617">
        <v>2220</v>
      </c>
      <c r="C2222" s="807"/>
      <c r="D2222" s="559"/>
      <c r="E2222" s="369"/>
      <c r="F2222" s="369"/>
      <c r="G2222" s="369"/>
      <c r="H2222" s="369"/>
    </row>
    <row r="2223" spans="1:8" ht="15.75" x14ac:dyDescent="0.25">
      <c r="A2223" s="369" t="str">
        <f t="shared" si="35"/>
        <v>18ACh</v>
      </c>
      <c r="B2223" s="617">
        <v>2221</v>
      </c>
      <c r="C2223" s="807"/>
      <c r="D2223" s="559"/>
      <c r="E2223" s="369"/>
      <c r="F2223" s="369"/>
      <c r="G2223" s="369"/>
      <c r="H2223" s="369"/>
    </row>
    <row r="2224" spans="1:8" ht="15.75" x14ac:dyDescent="0.25">
      <c r="A2224" s="554" t="str">
        <f t="shared" si="35"/>
        <v>18ADh</v>
      </c>
      <c r="B2224" s="617">
        <v>2222</v>
      </c>
      <c r="C2224" s="807"/>
      <c r="D2224" s="559"/>
      <c r="E2224" s="369"/>
      <c r="F2224" s="369"/>
      <c r="G2224" s="369"/>
      <c r="H2224" s="369"/>
    </row>
    <row r="2225" spans="1:8" ht="15.75" x14ac:dyDescent="0.25">
      <c r="A2225" s="554" t="str">
        <f t="shared" si="35"/>
        <v>18AEh</v>
      </c>
      <c r="B2225" s="617">
        <v>2223</v>
      </c>
      <c r="C2225" s="807"/>
      <c r="D2225" s="559"/>
      <c r="E2225" s="369"/>
      <c r="F2225" s="369"/>
      <c r="G2225" s="369"/>
      <c r="H2225" s="369"/>
    </row>
    <row r="2226" spans="1:8" ht="15.75" x14ac:dyDescent="0.25">
      <c r="A2226" s="554" t="str">
        <f t="shared" si="35"/>
        <v>18AFh</v>
      </c>
      <c r="B2226" s="617">
        <v>2224</v>
      </c>
      <c r="C2226" s="807"/>
      <c r="D2226" s="559"/>
      <c r="E2226" s="369"/>
      <c r="F2226" s="369"/>
      <c r="G2226" s="369"/>
      <c r="H2226" s="369"/>
    </row>
    <row r="2227" spans="1:8" ht="15.75" x14ac:dyDescent="0.25">
      <c r="A2227" s="554" t="str">
        <f t="shared" si="35"/>
        <v>18B0h</v>
      </c>
      <c r="B2227" s="617">
        <v>2225</v>
      </c>
      <c r="C2227" s="807"/>
      <c r="D2227" s="559"/>
      <c r="E2227" s="369"/>
      <c r="F2227" s="369"/>
      <c r="G2227" s="369"/>
      <c r="H2227" s="369"/>
    </row>
    <row r="2228" spans="1:8" ht="15.75" x14ac:dyDescent="0.25">
      <c r="A2228" s="554" t="str">
        <f t="shared" si="35"/>
        <v>18B1h</v>
      </c>
      <c r="B2228" s="617">
        <v>2226</v>
      </c>
      <c r="C2228" s="807"/>
      <c r="D2228" s="559"/>
      <c r="E2228" s="369"/>
      <c r="F2228" s="369"/>
      <c r="G2228" s="369"/>
      <c r="H2228" s="369"/>
    </row>
    <row r="2229" spans="1:8" ht="15.75" x14ac:dyDescent="0.25">
      <c r="A2229" s="554" t="str">
        <f t="shared" si="35"/>
        <v>18B2h</v>
      </c>
      <c r="B2229" s="617">
        <v>2227</v>
      </c>
      <c r="C2229" s="807"/>
      <c r="D2229" s="559"/>
      <c r="E2229" s="369"/>
      <c r="F2229" s="369"/>
      <c r="G2229" s="369"/>
      <c r="H2229" s="369"/>
    </row>
    <row r="2230" spans="1:8" ht="15.75" x14ac:dyDescent="0.25">
      <c r="A2230" s="554" t="str">
        <f t="shared" si="35"/>
        <v>18B3h</v>
      </c>
      <c r="B2230" s="617">
        <v>2228</v>
      </c>
      <c r="C2230" s="807"/>
      <c r="D2230" s="559"/>
      <c r="E2230" s="369"/>
      <c r="F2230" s="369"/>
      <c r="G2230" s="369"/>
      <c r="H2230" s="369"/>
    </row>
    <row r="2231" spans="1:8" ht="15.75" x14ac:dyDescent="0.25">
      <c r="A2231" s="554" t="str">
        <f t="shared" si="35"/>
        <v>18B4h</v>
      </c>
      <c r="B2231" s="617">
        <v>2229</v>
      </c>
      <c r="C2231" s="807"/>
      <c r="D2231" s="559"/>
      <c r="E2231" s="369"/>
      <c r="F2231" s="369"/>
      <c r="G2231" s="369"/>
      <c r="H2231" s="369"/>
    </row>
    <row r="2232" spans="1:8" ht="15.75" x14ac:dyDescent="0.25">
      <c r="A2232" s="554" t="str">
        <f t="shared" si="35"/>
        <v>18B5h</v>
      </c>
      <c r="B2232" s="617">
        <v>2230</v>
      </c>
      <c r="C2232" s="807"/>
      <c r="D2232" s="811"/>
      <c r="E2232" s="369"/>
      <c r="F2232" s="369"/>
      <c r="G2232" s="369"/>
      <c r="H2232" s="369"/>
    </row>
    <row r="2233" spans="1:8" ht="15.75" x14ac:dyDescent="0.25">
      <c r="A2233" s="554" t="str">
        <f t="shared" si="35"/>
        <v>18B6h</v>
      </c>
      <c r="B2233" s="617">
        <v>2231</v>
      </c>
      <c r="C2233" s="807"/>
      <c r="D2233" s="811"/>
      <c r="E2233" s="369"/>
      <c r="F2233" s="369"/>
      <c r="G2233" s="369"/>
      <c r="H2233" s="369"/>
    </row>
    <row r="2234" spans="1:8" ht="15.75" x14ac:dyDescent="0.25">
      <c r="A2234" s="554" t="str">
        <f t="shared" si="35"/>
        <v>18B7h</v>
      </c>
      <c r="B2234" s="617">
        <v>2232</v>
      </c>
      <c r="C2234" s="826"/>
      <c r="D2234" s="811"/>
      <c r="E2234" s="369"/>
      <c r="F2234" s="369"/>
      <c r="G2234" s="369"/>
      <c r="H2234" s="369"/>
    </row>
    <row r="2235" spans="1:8" ht="15.75" x14ac:dyDescent="0.25">
      <c r="A2235" s="554" t="str">
        <f t="shared" si="35"/>
        <v>18B8h</v>
      </c>
      <c r="B2235" s="617">
        <v>2233</v>
      </c>
      <c r="C2235" s="826"/>
      <c r="D2235" s="811"/>
      <c r="E2235" s="829"/>
      <c r="F2235" s="369"/>
      <c r="G2235" s="369"/>
      <c r="H2235" s="830"/>
    </row>
    <row r="2236" spans="1:8" ht="15.75" x14ac:dyDescent="0.25">
      <c r="A2236" s="369" t="str">
        <f t="shared" si="35"/>
        <v>18B9h</v>
      </c>
      <c r="B2236" s="617">
        <v>2234</v>
      </c>
      <c r="C2236" s="826"/>
      <c r="D2236" s="811"/>
      <c r="E2236" s="369"/>
      <c r="F2236" s="369"/>
      <c r="G2236" s="369"/>
      <c r="H2236" s="830"/>
    </row>
    <row r="2237" spans="1:8" ht="15.75" x14ac:dyDescent="0.25">
      <c r="A2237" s="554" t="str">
        <f t="shared" si="35"/>
        <v>18BAh</v>
      </c>
      <c r="B2237" s="617">
        <v>2235</v>
      </c>
      <c r="C2237" s="826"/>
      <c r="D2237" s="811"/>
      <c r="E2237" s="369"/>
      <c r="F2237" s="369"/>
      <c r="G2237" s="369"/>
      <c r="H2237" s="830"/>
    </row>
    <row r="2238" spans="1:8" ht="15.75" x14ac:dyDescent="0.25">
      <c r="A2238" s="554" t="str">
        <f t="shared" si="35"/>
        <v>18BBh</v>
      </c>
      <c r="B2238" s="617">
        <v>2236</v>
      </c>
      <c r="C2238" s="826"/>
      <c r="D2238" s="811"/>
      <c r="E2238" s="369"/>
      <c r="F2238" s="369"/>
      <c r="G2238" s="369"/>
      <c r="H2238" s="830"/>
    </row>
    <row r="2239" spans="1:8" ht="15.75" x14ac:dyDescent="0.25">
      <c r="A2239" s="554" t="str">
        <f t="shared" si="35"/>
        <v>18BCh</v>
      </c>
      <c r="B2239" s="617">
        <v>2237</v>
      </c>
      <c r="C2239" s="826"/>
      <c r="D2239" s="811"/>
      <c r="E2239" s="369"/>
      <c r="F2239" s="369"/>
      <c r="G2239" s="369"/>
      <c r="H2239" s="830"/>
    </row>
    <row r="2240" spans="1:8" ht="15.75" x14ac:dyDescent="0.25">
      <c r="A2240" s="554" t="str">
        <f t="shared" si="35"/>
        <v>18BDh</v>
      </c>
      <c r="B2240" s="617">
        <v>2238</v>
      </c>
      <c r="C2240" s="826"/>
      <c r="D2240" s="811"/>
      <c r="E2240" s="369"/>
      <c r="F2240" s="369"/>
      <c r="G2240" s="369"/>
      <c r="H2240" s="830"/>
    </row>
    <row r="2241" spans="1:8" ht="15.75" x14ac:dyDescent="0.25">
      <c r="A2241" s="554" t="str">
        <f t="shared" si="35"/>
        <v>18BEh</v>
      </c>
      <c r="B2241" s="617">
        <v>2239</v>
      </c>
      <c r="C2241" s="826"/>
      <c r="D2241" s="811"/>
      <c r="E2241" s="369"/>
      <c r="F2241" s="369"/>
      <c r="G2241" s="369"/>
      <c r="H2241" s="369"/>
    </row>
    <row r="2242" spans="1:8" ht="15.75" x14ac:dyDescent="0.25">
      <c r="A2242" s="554" t="str">
        <f t="shared" si="35"/>
        <v>18BFh</v>
      </c>
      <c r="B2242" s="617">
        <v>2240</v>
      </c>
      <c r="C2242" s="807"/>
      <c r="D2242" s="811"/>
      <c r="E2242" s="369"/>
      <c r="F2242" s="369"/>
      <c r="G2242" s="369"/>
      <c r="H2242" s="369"/>
    </row>
    <row r="2243" spans="1:8" ht="15.75" x14ac:dyDescent="0.25">
      <c r="A2243" s="554" t="str">
        <f t="shared" si="35"/>
        <v>18C0h</v>
      </c>
      <c r="B2243" s="617">
        <v>2241</v>
      </c>
      <c r="C2243" s="807"/>
      <c r="D2243" s="811"/>
      <c r="E2243" s="369"/>
      <c r="F2243" s="369"/>
      <c r="G2243" s="369"/>
      <c r="H2243" s="369"/>
    </row>
    <row r="2244" spans="1:8" ht="15.75" x14ac:dyDescent="0.25">
      <c r="A2244" s="554" t="str">
        <f t="shared" si="35"/>
        <v>18C1h</v>
      </c>
      <c r="B2244" s="617">
        <v>2242</v>
      </c>
      <c r="C2244" s="826"/>
      <c r="D2244" s="559"/>
      <c r="E2244" s="369"/>
      <c r="F2244" s="369"/>
      <c r="G2244" s="369"/>
      <c r="H2244" s="369"/>
    </row>
    <row r="2245" spans="1:8" ht="15.75" x14ac:dyDescent="0.25">
      <c r="A2245" s="554" t="str">
        <f t="shared" si="35"/>
        <v>18C2h</v>
      </c>
      <c r="B2245" s="617">
        <v>2243</v>
      </c>
      <c r="C2245" s="826"/>
      <c r="D2245" s="559"/>
      <c r="E2245" s="369"/>
      <c r="F2245" s="369"/>
      <c r="G2245" s="369"/>
      <c r="H2245" s="369"/>
    </row>
    <row r="2246" spans="1:8" ht="15.75" x14ac:dyDescent="0.25">
      <c r="A2246" s="554" t="str">
        <f t="shared" si="35"/>
        <v>18C3h</v>
      </c>
      <c r="B2246" s="617">
        <v>2244</v>
      </c>
      <c r="C2246" s="826"/>
      <c r="D2246" s="559"/>
      <c r="E2246" s="369"/>
      <c r="F2246" s="369"/>
      <c r="G2246" s="369"/>
      <c r="H2246" s="369"/>
    </row>
    <row r="2247" spans="1:8" ht="15.75" x14ac:dyDescent="0.25">
      <c r="A2247" s="554" t="str">
        <f t="shared" si="35"/>
        <v>18C4h</v>
      </c>
      <c r="B2247" s="617">
        <v>2245</v>
      </c>
      <c r="C2247" s="826"/>
      <c r="D2247" s="559"/>
      <c r="E2247" s="369"/>
      <c r="F2247" s="369"/>
      <c r="G2247" s="369"/>
      <c r="H2247" s="369"/>
    </row>
    <row r="2248" spans="1:8" ht="15.75" x14ac:dyDescent="0.25">
      <c r="A2248" s="554" t="str">
        <f t="shared" si="35"/>
        <v>18C5h</v>
      </c>
      <c r="B2248" s="617">
        <v>2246</v>
      </c>
      <c r="C2248" s="826"/>
      <c r="D2248" s="559"/>
      <c r="E2248" s="369"/>
      <c r="F2248" s="369"/>
      <c r="G2248" s="369"/>
      <c r="H2248" s="369"/>
    </row>
    <row r="2249" spans="1:8" ht="15.75" x14ac:dyDescent="0.25">
      <c r="A2249" s="369" t="str">
        <f t="shared" si="35"/>
        <v>18C6h</v>
      </c>
      <c r="B2249" s="617">
        <v>2247</v>
      </c>
      <c r="C2249" s="826"/>
      <c r="D2249" s="559"/>
      <c r="E2249" s="369"/>
      <c r="F2249" s="369"/>
      <c r="G2249" s="369"/>
      <c r="H2249" s="369"/>
    </row>
    <row r="2250" spans="1:8" ht="15.75" x14ac:dyDescent="0.25">
      <c r="A2250" s="554" t="str">
        <f t="shared" si="35"/>
        <v>18C7h</v>
      </c>
      <c r="B2250" s="617">
        <v>2248</v>
      </c>
      <c r="C2250" s="826"/>
      <c r="D2250" s="559"/>
      <c r="E2250" s="369"/>
      <c r="F2250" s="369"/>
      <c r="G2250" s="369"/>
      <c r="H2250" s="369"/>
    </row>
    <row r="2251" spans="1:8" ht="15.75" x14ac:dyDescent="0.25">
      <c r="A2251" s="554" t="str">
        <f t="shared" si="35"/>
        <v>18C8h</v>
      </c>
      <c r="B2251" s="617">
        <v>2249</v>
      </c>
      <c r="C2251" s="826"/>
      <c r="D2251" s="559"/>
      <c r="E2251" s="369"/>
      <c r="F2251" s="369"/>
      <c r="G2251" s="369"/>
      <c r="H2251" s="369"/>
    </row>
    <row r="2252" spans="1:8" ht="15.75" x14ac:dyDescent="0.25">
      <c r="A2252" s="554" t="str">
        <f t="shared" si="35"/>
        <v>18C9h</v>
      </c>
      <c r="B2252" s="617">
        <v>2250</v>
      </c>
      <c r="C2252" s="807"/>
      <c r="D2252" s="559"/>
      <c r="E2252" s="369"/>
      <c r="F2252" s="369"/>
      <c r="G2252" s="369"/>
      <c r="H2252" s="369"/>
    </row>
    <row r="2253" spans="1:8" ht="15.75" x14ac:dyDescent="0.25">
      <c r="A2253" s="554" t="str">
        <f t="shared" si="35"/>
        <v>18CAh</v>
      </c>
      <c r="B2253" s="617">
        <v>2251</v>
      </c>
      <c r="C2253" s="807"/>
      <c r="D2253" s="559"/>
      <c r="E2253" s="369"/>
      <c r="F2253" s="369"/>
      <c r="G2253" s="369"/>
      <c r="H2253" s="369"/>
    </row>
    <row r="2254" spans="1:8" ht="15.75" x14ac:dyDescent="0.25">
      <c r="A2254" s="554" t="str">
        <f t="shared" si="35"/>
        <v>18CBh</v>
      </c>
      <c r="B2254" s="617">
        <v>2252</v>
      </c>
      <c r="C2254" s="826"/>
      <c r="D2254" s="559"/>
      <c r="E2254" s="369"/>
      <c r="F2254" s="369"/>
      <c r="G2254" s="369"/>
      <c r="H2254" s="369"/>
    </row>
    <row r="2255" spans="1:8" ht="15.75" x14ac:dyDescent="0.25">
      <c r="A2255" s="554" t="str">
        <f t="shared" si="35"/>
        <v>18CCh</v>
      </c>
      <c r="B2255" s="617">
        <v>2253</v>
      </c>
      <c r="C2255" s="826"/>
      <c r="D2255" s="559"/>
      <c r="E2255" s="369"/>
      <c r="F2255" s="369"/>
      <c r="G2255" s="369"/>
      <c r="H2255" s="369"/>
    </row>
    <row r="2256" spans="1:8" ht="15.75" x14ac:dyDescent="0.25">
      <c r="A2256" s="554" t="str">
        <f t="shared" si="35"/>
        <v>18CDh</v>
      </c>
      <c r="B2256" s="617">
        <v>2254</v>
      </c>
      <c r="C2256" s="826"/>
      <c r="D2256" s="559"/>
      <c r="E2256" s="369"/>
      <c r="F2256" s="369"/>
      <c r="G2256" s="369"/>
      <c r="H2256" s="369"/>
    </row>
    <row r="2257" spans="1:8" ht="15.75" x14ac:dyDescent="0.25">
      <c r="A2257" s="554" t="str">
        <f t="shared" si="35"/>
        <v>18CEh</v>
      </c>
      <c r="B2257" s="617">
        <v>2255</v>
      </c>
      <c r="C2257" s="826"/>
      <c r="D2257" s="559"/>
      <c r="E2257" s="369"/>
      <c r="F2257" s="369"/>
      <c r="G2257" s="369"/>
      <c r="H2257" s="369"/>
    </row>
    <row r="2258" spans="1:8" ht="15.75" x14ac:dyDescent="0.25">
      <c r="A2258" s="554" t="str">
        <f t="shared" si="35"/>
        <v>18CFh</v>
      </c>
      <c r="B2258" s="617">
        <v>2256</v>
      </c>
      <c r="C2258" s="826"/>
      <c r="D2258" s="559"/>
      <c r="E2258" s="369"/>
      <c r="F2258" s="369"/>
      <c r="G2258" s="369"/>
      <c r="H2258" s="369"/>
    </row>
    <row r="2259" spans="1:8" ht="15.75" x14ac:dyDescent="0.25">
      <c r="A2259" s="554" t="str">
        <f t="shared" ref="A2259:A2322" si="36">(DEC2HEX(B2259 + 4095)) &amp; "h"</f>
        <v>18D0h</v>
      </c>
      <c r="B2259" s="617">
        <v>2257</v>
      </c>
      <c r="C2259" s="826"/>
      <c r="D2259" s="559"/>
      <c r="E2259" s="369"/>
      <c r="F2259" s="369"/>
      <c r="G2259" s="369"/>
      <c r="H2259" s="369"/>
    </row>
    <row r="2260" spans="1:8" ht="15.75" x14ac:dyDescent="0.25">
      <c r="A2260" s="554" t="str">
        <f t="shared" si="36"/>
        <v>18D1h</v>
      </c>
      <c r="B2260" s="617">
        <v>2258</v>
      </c>
      <c r="C2260" s="826"/>
      <c r="D2260" s="559"/>
      <c r="E2260" s="369"/>
      <c r="F2260" s="369"/>
      <c r="G2260" s="369"/>
      <c r="H2260" s="369"/>
    </row>
    <row r="2261" spans="1:8" ht="15.75" x14ac:dyDescent="0.25">
      <c r="A2261" s="554" t="str">
        <f t="shared" si="36"/>
        <v>18D2h</v>
      </c>
      <c r="B2261" s="617">
        <v>2259</v>
      </c>
      <c r="C2261" s="826"/>
      <c r="D2261" s="559"/>
      <c r="E2261" s="369"/>
      <c r="F2261" s="369"/>
      <c r="G2261" s="369"/>
      <c r="H2261" s="369"/>
    </row>
    <row r="2262" spans="1:8" ht="15.75" x14ac:dyDescent="0.25">
      <c r="A2262" s="369" t="str">
        <f t="shared" si="36"/>
        <v>18D3h</v>
      </c>
      <c r="B2262" s="617">
        <v>2260</v>
      </c>
      <c r="C2262" s="807"/>
      <c r="D2262" s="559"/>
      <c r="E2262" s="369"/>
      <c r="F2262" s="369"/>
      <c r="G2262" s="369"/>
      <c r="H2262" s="369"/>
    </row>
    <row r="2263" spans="1:8" ht="15.75" x14ac:dyDescent="0.25">
      <c r="A2263" s="554" t="str">
        <f t="shared" si="36"/>
        <v>18D4h</v>
      </c>
      <c r="B2263" s="617">
        <v>2261</v>
      </c>
      <c r="C2263" s="807"/>
      <c r="D2263" s="559"/>
      <c r="E2263" s="369"/>
      <c r="F2263" s="369"/>
      <c r="G2263" s="369"/>
      <c r="H2263" s="369"/>
    </row>
    <row r="2264" spans="1:8" ht="15.75" x14ac:dyDescent="0.25">
      <c r="A2264" s="554" t="str">
        <f t="shared" si="36"/>
        <v>18D5h</v>
      </c>
      <c r="B2264" s="617">
        <v>2262</v>
      </c>
      <c r="C2264" s="826"/>
      <c r="D2264" s="559"/>
      <c r="E2264" s="369"/>
      <c r="F2264" s="369"/>
      <c r="G2264" s="369"/>
      <c r="H2264" s="369"/>
    </row>
    <row r="2265" spans="1:8" ht="15.75" x14ac:dyDescent="0.25">
      <c r="A2265" s="554" t="str">
        <f t="shared" si="36"/>
        <v>18D6h</v>
      </c>
      <c r="B2265" s="617">
        <v>2263</v>
      </c>
      <c r="C2265" s="826"/>
      <c r="D2265" s="559"/>
      <c r="E2265" s="369"/>
      <c r="F2265" s="369"/>
      <c r="G2265" s="369"/>
      <c r="H2265" s="369"/>
    </row>
    <row r="2266" spans="1:8" ht="15.75" x14ac:dyDescent="0.25">
      <c r="A2266" s="554" t="str">
        <f t="shared" si="36"/>
        <v>18D7h</v>
      </c>
      <c r="B2266" s="617">
        <v>2264</v>
      </c>
      <c r="C2266" s="826"/>
      <c r="D2266" s="559"/>
      <c r="E2266" s="369"/>
      <c r="F2266" s="369"/>
      <c r="G2266" s="369"/>
      <c r="H2266" s="369"/>
    </row>
    <row r="2267" spans="1:8" ht="15.75" x14ac:dyDescent="0.25">
      <c r="A2267" s="554" t="str">
        <f t="shared" si="36"/>
        <v>18D8h</v>
      </c>
      <c r="B2267" s="617">
        <v>2265</v>
      </c>
      <c r="C2267" s="826"/>
      <c r="D2267" s="559"/>
      <c r="E2267" s="369"/>
      <c r="F2267" s="369"/>
      <c r="G2267" s="369"/>
      <c r="H2267" s="369"/>
    </row>
    <row r="2268" spans="1:8" ht="15.75" x14ac:dyDescent="0.25">
      <c r="A2268" s="554" t="str">
        <f t="shared" si="36"/>
        <v>18D9h</v>
      </c>
      <c r="B2268" s="617">
        <v>2266</v>
      </c>
      <c r="C2268" s="826"/>
      <c r="D2268" s="559"/>
      <c r="E2268" s="369"/>
      <c r="F2268" s="369"/>
      <c r="G2268" s="369"/>
      <c r="H2268" s="369"/>
    </row>
    <row r="2269" spans="1:8" ht="15.75" x14ac:dyDescent="0.25">
      <c r="A2269" s="554" t="str">
        <f t="shared" si="36"/>
        <v>18DAh</v>
      </c>
      <c r="B2269" s="617">
        <v>2267</v>
      </c>
      <c r="C2269" s="826"/>
      <c r="D2269" s="559"/>
      <c r="E2269" s="369"/>
      <c r="F2269" s="369"/>
      <c r="G2269" s="369"/>
      <c r="H2269" s="369"/>
    </row>
    <row r="2270" spans="1:8" ht="15.75" x14ac:dyDescent="0.25">
      <c r="A2270" s="554" t="str">
        <f t="shared" si="36"/>
        <v>18DBh</v>
      </c>
      <c r="B2270" s="617">
        <v>2268</v>
      </c>
      <c r="C2270" s="826"/>
      <c r="D2270" s="559"/>
      <c r="E2270" s="369"/>
      <c r="F2270" s="369"/>
      <c r="G2270" s="369"/>
      <c r="H2270" s="369"/>
    </row>
    <row r="2271" spans="1:8" ht="15.75" x14ac:dyDescent="0.25">
      <c r="A2271" s="554" t="str">
        <f t="shared" si="36"/>
        <v>18DCh</v>
      </c>
      <c r="B2271" s="617">
        <v>2269</v>
      </c>
      <c r="C2271" s="826"/>
      <c r="D2271" s="559"/>
      <c r="E2271" s="369"/>
      <c r="F2271" s="369"/>
      <c r="G2271" s="369"/>
      <c r="H2271" s="369"/>
    </row>
    <row r="2272" spans="1:8" ht="15.75" x14ac:dyDescent="0.25">
      <c r="A2272" s="554" t="str">
        <f t="shared" si="36"/>
        <v>18DDh</v>
      </c>
      <c r="B2272" s="617">
        <v>2270</v>
      </c>
      <c r="C2272" s="807"/>
      <c r="D2272" s="559"/>
      <c r="E2272" s="369"/>
      <c r="F2272" s="369"/>
      <c r="G2272" s="369"/>
      <c r="H2272" s="369"/>
    </row>
    <row r="2273" spans="1:8" ht="15.75" x14ac:dyDescent="0.25">
      <c r="A2273" s="554" t="str">
        <f t="shared" si="36"/>
        <v>18DEh</v>
      </c>
      <c r="B2273" s="617">
        <v>2271</v>
      </c>
      <c r="C2273" s="807"/>
      <c r="D2273" s="559"/>
      <c r="E2273" s="369"/>
      <c r="F2273" s="369"/>
      <c r="G2273" s="369"/>
      <c r="H2273" s="369"/>
    </row>
    <row r="2274" spans="1:8" ht="15.75" x14ac:dyDescent="0.25">
      <c r="A2274" s="554" t="str">
        <f t="shared" si="36"/>
        <v>18DFh</v>
      </c>
      <c r="B2274" s="617">
        <v>2272</v>
      </c>
      <c r="C2274" s="826"/>
      <c r="D2274" s="559"/>
      <c r="E2274" s="369"/>
      <c r="F2274" s="369"/>
      <c r="G2274" s="369"/>
      <c r="H2274" s="369"/>
    </row>
    <row r="2275" spans="1:8" ht="15.75" x14ac:dyDescent="0.25">
      <c r="A2275" s="369" t="str">
        <f t="shared" si="36"/>
        <v>18E0h</v>
      </c>
      <c r="B2275" s="617">
        <v>2273</v>
      </c>
      <c r="C2275" s="826"/>
      <c r="D2275" s="559"/>
      <c r="E2275" s="369"/>
      <c r="F2275" s="369"/>
      <c r="G2275" s="369"/>
      <c r="H2275" s="369"/>
    </row>
    <row r="2276" spans="1:8" ht="15.75" x14ac:dyDescent="0.25">
      <c r="A2276" s="554" t="str">
        <f t="shared" si="36"/>
        <v>18E1h</v>
      </c>
      <c r="B2276" s="617">
        <v>2274</v>
      </c>
      <c r="C2276" s="826"/>
      <c r="D2276" s="559"/>
      <c r="E2276" s="369"/>
      <c r="F2276" s="369"/>
      <c r="G2276" s="369"/>
      <c r="H2276" s="369"/>
    </row>
    <row r="2277" spans="1:8" ht="15.75" x14ac:dyDescent="0.25">
      <c r="A2277" s="554" t="str">
        <f t="shared" si="36"/>
        <v>18E2h</v>
      </c>
      <c r="B2277" s="617">
        <v>2275</v>
      </c>
      <c r="C2277" s="826"/>
      <c r="D2277" s="559"/>
      <c r="E2277" s="369"/>
      <c r="F2277" s="369"/>
      <c r="G2277" s="369"/>
      <c r="H2277" s="369"/>
    </row>
    <row r="2278" spans="1:8" ht="15.75" x14ac:dyDescent="0.25">
      <c r="A2278" s="554" t="str">
        <f t="shared" si="36"/>
        <v>18E3h</v>
      </c>
      <c r="B2278" s="617">
        <v>2276</v>
      </c>
      <c r="C2278" s="826"/>
      <c r="D2278" s="559"/>
      <c r="E2278" s="369"/>
      <c r="F2278" s="369"/>
      <c r="G2278" s="369"/>
      <c r="H2278" s="369"/>
    </row>
    <row r="2279" spans="1:8" ht="15.75" x14ac:dyDescent="0.25">
      <c r="A2279" s="554" t="str">
        <f t="shared" si="36"/>
        <v>18E4h</v>
      </c>
      <c r="B2279" s="617">
        <v>2277</v>
      </c>
      <c r="C2279" s="826"/>
      <c r="D2279" s="559"/>
      <c r="E2279" s="369"/>
      <c r="F2279" s="369"/>
      <c r="G2279" s="369"/>
      <c r="H2279" s="369"/>
    </row>
    <row r="2280" spans="1:8" ht="15.75" x14ac:dyDescent="0.25">
      <c r="A2280" s="554" t="str">
        <f t="shared" si="36"/>
        <v>18E5h</v>
      </c>
      <c r="B2280" s="617">
        <v>2278</v>
      </c>
      <c r="C2280" s="826"/>
      <c r="D2280" s="559"/>
      <c r="E2280" s="369"/>
      <c r="F2280" s="369"/>
      <c r="G2280" s="369"/>
      <c r="H2280" s="369"/>
    </row>
    <row r="2281" spans="1:8" ht="15.75" x14ac:dyDescent="0.25">
      <c r="A2281" s="554" t="str">
        <f t="shared" si="36"/>
        <v>18E6h</v>
      </c>
      <c r="B2281" s="617">
        <v>2279</v>
      </c>
      <c r="C2281" s="826"/>
      <c r="D2281" s="559"/>
      <c r="E2281" s="369"/>
      <c r="F2281" s="369"/>
      <c r="G2281" s="369"/>
      <c r="H2281" s="369"/>
    </row>
    <row r="2282" spans="1:8" ht="15.75" x14ac:dyDescent="0.25">
      <c r="A2282" s="554" t="str">
        <f t="shared" si="36"/>
        <v>18E7h</v>
      </c>
      <c r="B2282" s="617">
        <v>2280</v>
      </c>
      <c r="C2282" s="807"/>
      <c r="D2282" s="559"/>
      <c r="E2282" s="369"/>
      <c r="F2282" s="369"/>
      <c r="G2282" s="369"/>
      <c r="H2282" s="369"/>
    </row>
    <row r="2283" spans="1:8" ht="15.75" x14ac:dyDescent="0.25">
      <c r="A2283" s="554" t="str">
        <f t="shared" si="36"/>
        <v>18E8h</v>
      </c>
      <c r="B2283" s="617">
        <v>2281</v>
      </c>
      <c r="C2283" s="807"/>
      <c r="D2283" s="559"/>
      <c r="E2283" s="369"/>
      <c r="F2283" s="369"/>
      <c r="G2283" s="369"/>
      <c r="H2283" s="369"/>
    </row>
    <row r="2284" spans="1:8" ht="15.75" x14ac:dyDescent="0.25">
      <c r="A2284" s="554" t="str">
        <f t="shared" si="36"/>
        <v>18E9h</v>
      </c>
      <c r="B2284" s="617">
        <v>2282</v>
      </c>
      <c r="C2284" s="826"/>
      <c r="D2284" s="559"/>
      <c r="E2284" s="369"/>
      <c r="F2284" s="369"/>
      <c r="G2284" s="369"/>
      <c r="H2284" s="369"/>
    </row>
    <row r="2285" spans="1:8" ht="15.75" x14ac:dyDescent="0.25">
      <c r="A2285" s="554" t="str">
        <f t="shared" si="36"/>
        <v>18EAh</v>
      </c>
      <c r="B2285" s="617">
        <v>2283</v>
      </c>
      <c r="C2285" s="826"/>
      <c r="D2285" s="559"/>
      <c r="E2285" s="369"/>
      <c r="F2285" s="369"/>
      <c r="G2285" s="369"/>
      <c r="H2285" s="369"/>
    </row>
    <row r="2286" spans="1:8" ht="15.75" x14ac:dyDescent="0.25">
      <c r="A2286" s="554" t="str">
        <f t="shared" si="36"/>
        <v>18EBh</v>
      </c>
      <c r="B2286" s="617">
        <v>2284</v>
      </c>
      <c r="C2286" s="826"/>
      <c r="D2286" s="559"/>
      <c r="E2286" s="369"/>
      <c r="F2286" s="369"/>
      <c r="G2286" s="369"/>
      <c r="H2286" s="369"/>
    </row>
    <row r="2287" spans="1:8" ht="15.75" x14ac:dyDescent="0.25">
      <c r="A2287" s="554" t="str">
        <f t="shared" si="36"/>
        <v>18ECh</v>
      </c>
      <c r="B2287" s="617">
        <v>2285</v>
      </c>
      <c r="C2287" s="826"/>
      <c r="D2287" s="559"/>
      <c r="E2287" s="369"/>
      <c r="F2287" s="369"/>
      <c r="G2287" s="369"/>
      <c r="H2287" s="369"/>
    </row>
    <row r="2288" spans="1:8" ht="15.75" x14ac:dyDescent="0.25">
      <c r="A2288" s="369" t="str">
        <f t="shared" si="36"/>
        <v>18EDh</v>
      </c>
      <c r="B2288" s="617">
        <v>2286</v>
      </c>
      <c r="C2288" s="826"/>
      <c r="D2288" s="559"/>
      <c r="E2288" s="369"/>
      <c r="F2288" s="369"/>
      <c r="G2288" s="369"/>
      <c r="H2288" s="369"/>
    </row>
    <row r="2289" spans="1:8" ht="15.75" x14ac:dyDescent="0.25">
      <c r="A2289" s="554" t="str">
        <f t="shared" si="36"/>
        <v>18EEh</v>
      </c>
      <c r="B2289" s="617">
        <v>2287</v>
      </c>
      <c r="C2289" s="826"/>
      <c r="D2289" s="559"/>
      <c r="E2289" s="369"/>
      <c r="F2289" s="369"/>
      <c r="G2289" s="369"/>
      <c r="H2289" s="369"/>
    </row>
    <row r="2290" spans="1:8" ht="15.75" x14ac:dyDescent="0.25">
      <c r="A2290" s="554" t="str">
        <f t="shared" si="36"/>
        <v>18EFh</v>
      </c>
      <c r="B2290" s="617">
        <v>2288</v>
      </c>
      <c r="C2290" s="826"/>
      <c r="D2290" s="559"/>
      <c r="E2290" s="369"/>
      <c r="F2290" s="369"/>
      <c r="G2290" s="369"/>
      <c r="H2290" s="369"/>
    </row>
    <row r="2291" spans="1:8" ht="15.75" x14ac:dyDescent="0.25">
      <c r="A2291" s="554" t="str">
        <f t="shared" si="36"/>
        <v>18F0h</v>
      </c>
      <c r="B2291" s="617">
        <v>2289</v>
      </c>
      <c r="C2291" s="826"/>
      <c r="D2291" s="559"/>
      <c r="E2291" s="369"/>
      <c r="F2291" s="369"/>
      <c r="G2291" s="369"/>
      <c r="H2291" s="369"/>
    </row>
    <row r="2292" spans="1:8" ht="15.75" x14ac:dyDescent="0.25">
      <c r="A2292" s="554" t="str">
        <f t="shared" si="36"/>
        <v>18F1h</v>
      </c>
      <c r="B2292" s="617">
        <v>2290</v>
      </c>
      <c r="C2292" s="807"/>
      <c r="D2292" s="559"/>
      <c r="E2292" s="369"/>
      <c r="F2292" s="369"/>
      <c r="G2292" s="369"/>
      <c r="H2292" s="369"/>
    </row>
    <row r="2293" spans="1:8" ht="15.75" x14ac:dyDescent="0.25">
      <c r="A2293" s="554" t="str">
        <f t="shared" si="36"/>
        <v>18F2h</v>
      </c>
      <c r="B2293" s="617">
        <v>2291</v>
      </c>
      <c r="C2293" s="807"/>
      <c r="D2293" s="559"/>
      <c r="E2293" s="369"/>
      <c r="F2293" s="369"/>
      <c r="G2293" s="369"/>
      <c r="H2293" s="369"/>
    </row>
    <row r="2294" spans="1:8" ht="15.75" x14ac:dyDescent="0.25">
      <c r="A2294" s="554" t="str">
        <f t="shared" si="36"/>
        <v>18F3h</v>
      </c>
      <c r="B2294" s="617">
        <v>2292</v>
      </c>
      <c r="C2294" s="807"/>
      <c r="D2294" s="559"/>
      <c r="E2294" s="369"/>
      <c r="F2294" s="369"/>
      <c r="G2294" s="369"/>
      <c r="H2294" s="369"/>
    </row>
    <row r="2295" spans="1:8" ht="15.75" x14ac:dyDescent="0.25">
      <c r="A2295" s="554" t="str">
        <f t="shared" si="36"/>
        <v>18F4h</v>
      </c>
      <c r="B2295" s="617">
        <v>2293</v>
      </c>
      <c r="C2295" s="807"/>
      <c r="D2295" s="559"/>
      <c r="E2295" s="369"/>
      <c r="F2295" s="369"/>
      <c r="G2295" s="369"/>
      <c r="H2295" s="369"/>
    </row>
    <row r="2296" spans="1:8" x14ac:dyDescent="0.25">
      <c r="A2296" s="554" t="str">
        <f t="shared" si="36"/>
        <v>18F5h</v>
      </c>
      <c r="B2296" s="617">
        <v>2294</v>
      </c>
      <c r="C2296" s="809"/>
      <c r="D2296" s="559"/>
      <c r="E2296" s="369"/>
      <c r="F2296" s="369"/>
      <c r="G2296" s="369"/>
      <c r="H2296" s="369"/>
    </row>
    <row r="2297" spans="1:8" x14ac:dyDescent="0.25">
      <c r="A2297" s="554" t="str">
        <f t="shared" si="36"/>
        <v>18F6h</v>
      </c>
      <c r="B2297" s="617">
        <v>2295</v>
      </c>
      <c r="C2297" s="809"/>
      <c r="D2297" s="835"/>
      <c r="E2297" s="369"/>
      <c r="F2297" s="369"/>
      <c r="G2297" s="369"/>
      <c r="H2297" s="369"/>
    </row>
    <row r="2298" spans="1:8" x14ac:dyDescent="0.25">
      <c r="A2298" s="554" t="str">
        <f t="shared" si="36"/>
        <v>18F7h</v>
      </c>
      <c r="B2298" s="617">
        <v>2296</v>
      </c>
      <c r="C2298" s="809"/>
      <c r="D2298" s="835"/>
      <c r="E2298" s="369"/>
      <c r="F2298" s="369"/>
      <c r="G2298" s="369"/>
      <c r="H2298" s="369"/>
    </row>
    <row r="2299" spans="1:8" x14ac:dyDescent="0.25">
      <c r="A2299" s="554" t="str">
        <f t="shared" si="36"/>
        <v>18F8h</v>
      </c>
      <c r="B2299" s="617">
        <v>2297</v>
      </c>
      <c r="C2299" s="809"/>
      <c r="D2299" s="835"/>
      <c r="E2299" s="369"/>
      <c r="F2299" s="369"/>
      <c r="G2299" s="369"/>
      <c r="H2299" s="369"/>
    </row>
    <row r="2300" spans="1:8" x14ac:dyDescent="0.25">
      <c r="A2300" s="554" t="str">
        <f t="shared" si="36"/>
        <v>18F9h</v>
      </c>
      <c r="B2300" s="617">
        <v>2298</v>
      </c>
      <c r="C2300" s="809"/>
      <c r="D2300" s="835"/>
      <c r="E2300" s="369"/>
      <c r="F2300" s="369"/>
      <c r="G2300" s="369"/>
      <c r="H2300" s="369"/>
    </row>
    <row r="2301" spans="1:8" x14ac:dyDescent="0.25">
      <c r="A2301" s="369" t="str">
        <f t="shared" si="36"/>
        <v>18FAh</v>
      </c>
      <c r="B2301" s="617">
        <v>2299</v>
      </c>
      <c r="C2301" s="809"/>
      <c r="D2301" s="835"/>
      <c r="E2301" s="369"/>
      <c r="F2301" s="369"/>
      <c r="G2301" s="369"/>
      <c r="H2301" s="369"/>
    </row>
    <row r="2302" spans="1:8" x14ac:dyDescent="0.25">
      <c r="A2302" s="554" t="str">
        <f t="shared" si="36"/>
        <v>18FBh</v>
      </c>
      <c r="B2302" s="617">
        <v>2300</v>
      </c>
      <c r="C2302" s="809"/>
      <c r="D2302" s="835"/>
      <c r="E2302" s="369"/>
      <c r="F2302" s="369"/>
      <c r="G2302" s="369"/>
      <c r="H2302" s="369"/>
    </row>
    <row r="2303" spans="1:8" x14ac:dyDescent="0.25">
      <c r="A2303" s="554" t="str">
        <f t="shared" si="36"/>
        <v>18FCh</v>
      </c>
      <c r="B2303" s="617">
        <v>2301</v>
      </c>
      <c r="C2303" s="809"/>
      <c r="D2303" s="835"/>
      <c r="E2303" s="369"/>
      <c r="F2303" s="369"/>
      <c r="G2303" s="369"/>
      <c r="H2303" s="369"/>
    </row>
    <row r="2304" spans="1:8" x14ac:dyDescent="0.25">
      <c r="A2304" s="554" t="str">
        <f t="shared" si="36"/>
        <v>18FDh</v>
      </c>
      <c r="B2304" s="617">
        <v>2302</v>
      </c>
      <c r="C2304" s="809"/>
      <c r="D2304" s="835"/>
      <c r="E2304" s="369"/>
      <c r="F2304" s="369"/>
      <c r="G2304" s="369"/>
      <c r="H2304" s="369"/>
    </row>
    <row r="2305" spans="1:8" x14ac:dyDescent="0.25">
      <c r="A2305" s="554" t="str">
        <f t="shared" si="36"/>
        <v>18FEh</v>
      </c>
      <c r="B2305" s="617">
        <v>2303</v>
      </c>
      <c r="C2305" s="809"/>
      <c r="D2305" s="808"/>
      <c r="E2305" s="617"/>
      <c r="F2305" s="617"/>
      <c r="G2305" s="617"/>
      <c r="H2305" s="617"/>
    </row>
    <row r="2306" spans="1:8" x14ac:dyDescent="0.25">
      <c r="A2306" s="554" t="str">
        <f t="shared" si="36"/>
        <v>18FFh</v>
      </c>
      <c r="B2306" s="617">
        <v>2304</v>
      </c>
      <c r="C2306" s="809"/>
      <c r="D2306" s="808"/>
      <c r="E2306" s="617"/>
      <c r="F2306" s="617"/>
      <c r="G2306" s="617"/>
      <c r="H2306" s="617"/>
    </row>
    <row r="2307" spans="1:8" x14ac:dyDescent="0.25">
      <c r="A2307" s="554" t="str">
        <f t="shared" si="36"/>
        <v>1900h</v>
      </c>
      <c r="B2307" s="617">
        <v>2305</v>
      </c>
      <c r="C2307" s="809"/>
      <c r="D2307" s="808"/>
      <c r="E2307" s="617"/>
      <c r="F2307" s="617"/>
      <c r="G2307" s="617"/>
      <c r="H2307" s="617"/>
    </row>
    <row r="2308" spans="1:8" x14ac:dyDescent="0.25">
      <c r="A2308" s="554" t="str">
        <f t="shared" si="36"/>
        <v>1901h</v>
      </c>
      <c r="B2308" s="617">
        <v>2306</v>
      </c>
      <c r="C2308" s="809"/>
      <c r="D2308" s="808"/>
      <c r="E2308" s="617"/>
      <c r="F2308" s="617"/>
      <c r="G2308" s="617"/>
      <c r="H2308" s="617"/>
    </row>
    <row r="2309" spans="1:8" x14ac:dyDescent="0.25">
      <c r="A2309" s="554" t="str">
        <f t="shared" si="36"/>
        <v>1902h</v>
      </c>
      <c r="B2309" s="617">
        <v>2307</v>
      </c>
      <c r="C2309" s="809"/>
      <c r="D2309" s="808"/>
      <c r="E2309" s="617"/>
      <c r="F2309" s="617"/>
      <c r="G2309" s="617"/>
      <c r="H2309" s="617"/>
    </row>
    <row r="2310" spans="1:8" x14ac:dyDescent="0.25">
      <c r="A2310" s="554" t="str">
        <f t="shared" si="36"/>
        <v>1903h</v>
      </c>
      <c r="B2310" s="617">
        <v>2308</v>
      </c>
      <c r="C2310" s="809"/>
      <c r="D2310" s="808"/>
      <c r="E2310" s="617"/>
      <c r="F2310" s="617"/>
      <c r="G2310" s="617"/>
      <c r="H2310" s="617"/>
    </row>
    <row r="2311" spans="1:8" x14ac:dyDescent="0.25">
      <c r="A2311" s="554" t="str">
        <f t="shared" si="36"/>
        <v>1904h</v>
      </c>
      <c r="B2311" s="617">
        <v>2309</v>
      </c>
      <c r="C2311" s="809"/>
      <c r="D2311" s="808"/>
      <c r="E2311" s="617"/>
      <c r="F2311" s="617"/>
      <c r="G2311" s="617"/>
      <c r="H2311" s="617"/>
    </row>
    <row r="2312" spans="1:8" x14ac:dyDescent="0.25">
      <c r="A2312" s="554" t="str">
        <f t="shared" si="36"/>
        <v>1905h</v>
      </c>
      <c r="B2312" s="617">
        <v>2310</v>
      </c>
      <c r="C2312" s="809"/>
      <c r="D2312" s="808"/>
      <c r="E2312" s="617"/>
      <c r="F2312" s="617"/>
      <c r="G2312" s="617"/>
      <c r="H2312" s="617"/>
    </row>
    <row r="2313" spans="1:8" x14ac:dyDescent="0.25">
      <c r="A2313" s="554" t="str">
        <f t="shared" si="36"/>
        <v>1906h</v>
      </c>
      <c r="B2313" s="617">
        <v>2311</v>
      </c>
      <c r="C2313" s="809"/>
      <c r="D2313" s="808"/>
      <c r="E2313" s="617"/>
      <c r="F2313" s="617"/>
      <c r="G2313" s="617"/>
      <c r="H2313" s="617"/>
    </row>
    <row r="2314" spans="1:8" x14ac:dyDescent="0.25">
      <c r="A2314" s="369" t="str">
        <f t="shared" si="36"/>
        <v>1907h</v>
      </c>
      <c r="B2314" s="617">
        <v>2312</v>
      </c>
      <c r="C2314" s="809"/>
      <c r="D2314" s="808"/>
      <c r="E2314" s="617"/>
      <c r="F2314" s="617"/>
      <c r="G2314" s="617"/>
      <c r="H2314" s="617"/>
    </row>
    <row r="2315" spans="1:8" x14ac:dyDescent="0.25">
      <c r="A2315" s="554" t="str">
        <f t="shared" si="36"/>
        <v>1908h</v>
      </c>
      <c r="B2315" s="617">
        <v>2313</v>
      </c>
      <c r="C2315" s="809"/>
      <c r="D2315" s="808"/>
      <c r="E2315" s="617"/>
      <c r="F2315" s="617"/>
      <c r="G2315" s="617"/>
      <c r="H2315" s="617"/>
    </row>
    <row r="2316" spans="1:8" x14ac:dyDescent="0.25">
      <c r="A2316" s="554" t="str">
        <f t="shared" si="36"/>
        <v>1909h</v>
      </c>
      <c r="B2316" s="617">
        <v>2314</v>
      </c>
      <c r="C2316" s="809"/>
      <c r="D2316" s="808"/>
      <c r="E2316" s="617"/>
      <c r="F2316" s="617"/>
      <c r="G2316" s="617"/>
      <c r="H2316" s="617"/>
    </row>
    <row r="2317" spans="1:8" x14ac:dyDescent="0.25">
      <c r="A2317" s="554" t="str">
        <f t="shared" si="36"/>
        <v>190Ah</v>
      </c>
      <c r="B2317" s="617">
        <v>2315</v>
      </c>
      <c r="C2317" s="809"/>
      <c r="D2317" s="808"/>
      <c r="E2317" s="617"/>
      <c r="F2317" s="617"/>
      <c r="G2317" s="617"/>
      <c r="H2317" s="617"/>
    </row>
    <row r="2318" spans="1:8" x14ac:dyDescent="0.25">
      <c r="A2318" s="554" t="str">
        <f t="shared" si="36"/>
        <v>190Bh</v>
      </c>
      <c r="B2318" s="617">
        <v>2316</v>
      </c>
      <c r="C2318" s="809"/>
      <c r="D2318" s="808"/>
      <c r="E2318" s="617"/>
      <c r="F2318" s="617"/>
      <c r="G2318" s="617"/>
      <c r="H2318" s="617"/>
    </row>
    <row r="2319" spans="1:8" x14ac:dyDescent="0.25">
      <c r="A2319" s="554" t="str">
        <f t="shared" si="36"/>
        <v>190Ch</v>
      </c>
      <c r="B2319" s="617">
        <v>2317</v>
      </c>
      <c r="C2319" s="809"/>
      <c r="D2319" s="808"/>
      <c r="E2319" s="617"/>
      <c r="F2319" s="617"/>
      <c r="G2319" s="617"/>
      <c r="H2319" s="617"/>
    </row>
    <row r="2320" spans="1:8" x14ac:dyDescent="0.25">
      <c r="A2320" s="554" t="str">
        <f t="shared" si="36"/>
        <v>190Dh</v>
      </c>
      <c r="B2320" s="617">
        <v>2318</v>
      </c>
      <c r="C2320" s="809"/>
      <c r="D2320" s="808"/>
      <c r="E2320" s="617"/>
      <c r="F2320" s="617"/>
      <c r="G2320" s="617"/>
      <c r="H2320" s="617"/>
    </row>
    <row r="2321" spans="1:8" x14ac:dyDescent="0.25">
      <c r="A2321" s="554" t="str">
        <f t="shared" si="36"/>
        <v>190Eh</v>
      </c>
      <c r="B2321" s="617">
        <v>2319</v>
      </c>
      <c r="C2321" s="809"/>
      <c r="D2321" s="808"/>
      <c r="E2321" s="617"/>
      <c r="F2321" s="617"/>
      <c r="G2321" s="617"/>
      <c r="H2321" s="617"/>
    </row>
    <row r="2322" spans="1:8" x14ac:dyDescent="0.25">
      <c r="A2322" s="554" t="str">
        <f t="shared" si="36"/>
        <v>190Fh</v>
      </c>
      <c r="B2322" s="617">
        <v>2320</v>
      </c>
      <c r="C2322" s="809"/>
      <c r="D2322" s="808"/>
      <c r="E2322" s="617"/>
      <c r="F2322" s="617"/>
      <c r="G2322" s="617"/>
      <c r="H2322" s="617"/>
    </row>
    <row r="2323" spans="1:8" x14ac:dyDescent="0.25">
      <c r="A2323" s="554" t="str">
        <f t="shared" ref="A2323:A2386" si="37">(DEC2HEX(B2323 + 4095)) &amp; "h"</f>
        <v>1910h</v>
      </c>
      <c r="B2323" s="617">
        <v>2321</v>
      </c>
      <c r="C2323" s="809"/>
      <c r="D2323" s="808"/>
      <c r="E2323" s="617"/>
      <c r="F2323" s="617"/>
      <c r="G2323" s="617"/>
      <c r="H2323" s="617"/>
    </row>
    <row r="2324" spans="1:8" x14ac:dyDescent="0.25">
      <c r="A2324" s="554" t="str">
        <f t="shared" si="37"/>
        <v>1911h</v>
      </c>
      <c r="B2324" s="617">
        <v>2322</v>
      </c>
      <c r="C2324" s="809"/>
      <c r="D2324" s="808"/>
      <c r="E2324" s="617"/>
      <c r="F2324" s="617"/>
      <c r="G2324" s="617"/>
      <c r="H2324" s="617"/>
    </row>
    <row r="2325" spans="1:8" x14ac:dyDescent="0.25">
      <c r="A2325" s="554" t="str">
        <f t="shared" si="37"/>
        <v>1912h</v>
      </c>
      <c r="B2325" s="617">
        <v>2323</v>
      </c>
      <c r="C2325" s="809"/>
      <c r="D2325" s="808"/>
      <c r="E2325" s="617"/>
      <c r="F2325" s="617"/>
      <c r="G2325" s="617"/>
      <c r="H2325" s="617"/>
    </row>
    <row r="2326" spans="1:8" x14ac:dyDescent="0.25">
      <c r="A2326" s="554" t="str">
        <f t="shared" si="37"/>
        <v>1913h</v>
      </c>
      <c r="B2326" s="617">
        <v>2324</v>
      </c>
      <c r="C2326" s="809"/>
      <c r="D2326" s="808"/>
      <c r="E2326" s="617"/>
      <c r="F2326" s="617"/>
      <c r="G2326" s="617"/>
      <c r="H2326" s="617"/>
    </row>
    <row r="2327" spans="1:8" x14ac:dyDescent="0.25">
      <c r="A2327" s="369" t="str">
        <f t="shared" si="37"/>
        <v>1914h</v>
      </c>
      <c r="B2327" s="617">
        <v>2325</v>
      </c>
      <c r="C2327" s="809"/>
      <c r="D2327" s="808"/>
      <c r="E2327" s="617"/>
      <c r="F2327" s="617"/>
      <c r="G2327" s="617"/>
      <c r="H2327" s="617"/>
    </row>
    <row r="2328" spans="1:8" x14ac:dyDescent="0.25">
      <c r="A2328" s="554" t="str">
        <f t="shared" si="37"/>
        <v>1915h</v>
      </c>
      <c r="B2328" s="617">
        <v>2326</v>
      </c>
      <c r="C2328" s="809"/>
      <c r="D2328" s="808"/>
      <c r="E2328" s="617"/>
      <c r="F2328" s="617"/>
      <c r="G2328" s="617"/>
      <c r="H2328" s="617"/>
    </row>
    <row r="2329" spans="1:8" x14ac:dyDescent="0.25">
      <c r="A2329" s="554" t="str">
        <f t="shared" si="37"/>
        <v>1916h</v>
      </c>
      <c r="B2329" s="617">
        <v>2327</v>
      </c>
      <c r="C2329" s="809"/>
      <c r="D2329" s="808"/>
      <c r="E2329" s="617"/>
      <c r="F2329" s="617"/>
      <c r="G2329" s="617"/>
      <c r="H2329" s="617"/>
    </row>
    <row r="2330" spans="1:8" x14ac:dyDescent="0.25">
      <c r="A2330" s="554" t="str">
        <f t="shared" si="37"/>
        <v>1917h</v>
      </c>
      <c r="B2330" s="617">
        <v>2328</v>
      </c>
      <c r="C2330" s="809"/>
      <c r="D2330" s="808"/>
      <c r="E2330" s="617"/>
      <c r="F2330" s="617"/>
      <c r="G2330" s="617"/>
      <c r="H2330" s="617"/>
    </row>
    <row r="2331" spans="1:8" x14ac:dyDescent="0.25">
      <c r="A2331" s="554" t="str">
        <f t="shared" si="37"/>
        <v>1918h</v>
      </c>
      <c r="B2331" s="617">
        <v>2329</v>
      </c>
      <c r="C2331" s="809"/>
      <c r="D2331" s="808"/>
      <c r="E2331" s="617"/>
      <c r="F2331" s="617"/>
      <c r="G2331" s="617"/>
      <c r="H2331" s="617"/>
    </row>
    <row r="2332" spans="1:8" x14ac:dyDescent="0.25">
      <c r="A2332" s="554" t="str">
        <f t="shared" si="37"/>
        <v>1919h</v>
      </c>
      <c r="B2332" s="617">
        <v>2330</v>
      </c>
      <c r="C2332" s="809"/>
      <c r="D2332" s="808"/>
      <c r="E2332" s="617"/>
      <c r="F2332" s="617"/>
      <c r="G2332" s="617"/>
      <c r="H2332" s="617"/>
    </row>
    <row r="2333" spans="1:8" x14ac:dyDescent="0.25">
      <c r="A2333" s="554" t="str">
        <f t="shared" si="37"/>
        <v>191Ah</v>
      </c>
      <c r="B2333" s="617">
        <v>2331</v>
      </c>
      <c r="C2333" s="809"/>
      <c r="D2333" s="808"/>
      <c r="E2333" s="617"/>
      <c r="F2333" s="617"/>
      <c r="G2333" s="617"/>
      <c r="H2333" s="617"/>
    </row>
    <row r="2334" spans="1:8" x14ac:dyDescent="0.25">
      <c r="A2334" s="554" t="str">
        <f t="shared" si="37"/>
        <v>191Bh</v>
      </c>
      <c r="B2334" s="617">
        <v>2332</v>
      </c>
      <c r="C2334" s="809"/>
      <c r="D2334" s="808"/>
      <c r="E2334" s="617"/>
      <c r="F2334" s="617"/>
      <c r="G2334" s="617"/>
      <c r="H2334" s="617"/>
    </row>
    <row r="2335" spans="1:8" x14ac:dyDescent="0.25">
      <c r="A2335" s="554" t="str">
        <f t="shared" si="37"/>
        <v>191Ch</v>
      </c>
      <c r="B2335" s="617">
        <v>2333</v>
      </c>
      <c r="C2335" s="809"/>
      <c r="D2335" s="808"/>
      <c r="E2335" s="617"/>
      <c r="F2335" s="617"/>
      <c r="G2335" s="617"/>
      <c r="H2335" s="617"/>
    </row>
    <row r="2336" spans="1:8" x14ac:dyDescent="0.25">
      <c r="A2336" s="554" t="str">
        <f t="shared" si="37"/>
        <v>191Dh</v>
      </c>
      <c r="B2336" s="617">
        <v>2334</v>
      </c>
      <c r="C2336" s="809"/>
      <c r="D2336" s="808"/>
      <c r="E2336" s="617"/>
      <c r="F2336" s="617"/>
      <c r="G2336" s="617"/>
      <c r="H2336" s="617"/>
    </row>
    <row r="2337" spans="1:8" x14ac:dyDescent="0.25">
      <c r="A2337" s="554" t="str">
        <f t="shared" si="37"/>
        <v>191Eh</v>
      </c>
      <c r="B2337" s="617">
        <v>2335</v>
      </c>
      <c r="C2337" s="809"/>
      <c r="D2337" s="808"/>
      <c r="E2337" s="617"/>
      <c r="F2337" s="617"/>
      <c r="G2337" s="617"/>
      <c r="H2337" s="617"/>
    </row>
    <row r="2338" spans="1:8" x14ac:dyDescent="0.25">
      <c r="A2338" s="554" t="str">
        <f t="shared" si="37"/>
        <v>191Fh</v>
      </c>
      <c r="B2338" s="617">
        <v>2336</v>
      </c>
      <c r="C2338" s="809"/>
      <c r="D2338" s="808"/>
      <c r="E2338" s="617"/>
      <c r="F2338" s="617"/>
      <c r="G2338" s="617"/>
      <c r="H2338" s="617"/>
    </row>
    <row r="2339" spans="1:8" x14ac:dyDescent="0.25">
      <c r="A2339" s="554" t="str">
        <f t="shared" si="37"/>
        <v>1920h</v>
      </c>
      <c r="B2339" s="617">
        <v>2337</v>
      </c>
      <c r="C2339" s="809"/>
      <c r="D2339" s="808"/>
      <c r="E2339" s="617"/>
      <c r="F2339" s="617"/>
      <c r="G2339" s="617"/>
      <c r="H2339" s="617"/>
    </row>
    <row r="2340" spans="1:8" x14ac:dyDescent="0.25">
      <c r="A2340" s="369" t="str">
        <f t="shared" si="37"/>
        <v>1921h</v>
      </c>
      <c r="B2340" s="617">
        <v>2338</v>
      </c>
      <c r="C2340" s="809"/>
      <c r="D2340" s="808"/>
      <c r="E2340" s="617"/>
      <c r="F2340" s="617"/>
      <c r="G2340" s="617"/>
      <c r="H2340" s="617"/>
    </row>
    <row r="2341" spans="1:8" x14ac:dyDescent="0.25">
      <c r="A2341" s="554" t="str">
        <f t="shared" si="37"/>
        <v>1922h</v>
      </c>
      <c r="B2341" s="617">
        <v>2339</v>
      </c>
      <c r="C2341" s="809"/>
      <c r="D2341" s="808"/>
      <c r="E2341" s="617"/>
      <c r="F2341" s="617"/>
      <c r="G2341" s="617"/>
      <c r="H2341" s="617"/>
    </row>
    <row r="2342" spans="1:8" x14ac:dyDescent="0.25">
      <c r="A2342" s="554" t="str">
        <f t="shared" si="37"/>
        <v>1923h</v>
      </c>
      <c r="B2342" s="617">
        <v>2340</v>
      </c>
      <c r="C2342" s="809"/>
      <c r="D2342" s="808"/>
      <c r="E2342" s="617"/>
      <c r="F2342" s="617"/>
      <c r="G2342" s="617"/>
      <c r="H2342" s="617"/>
    </row>
    <row r="2343" spans="1:8" x14ac:dyDescent="0.25">
      <c r="A2343" s="554" t="str">
        <f t="shared" si="37"/>
        <v>1924h</v>
      </c>
      <c r="B2343" s="617">
        <v>2341</v>
      </c>
      <c r="C2343" s="809"/>
      <c r="D2343" s="808"/>
      <c r="E2343" s="617"/>
      <c r="F2343" s="617"/>
      <c r="G2343" s="617"/>
      <c r="H2343" s="617"/>
    </row>
    <row r="2344" spans="1:8" x14ac:dyDescent="0.25">
      <c r="A2344" s="554" t="str">
        <f t="shared" si="37"/>
        <v>1925h</v>
      </c>
      <c r="B2344" s="617">
        <v>2342</v>
      </c>
      <c r="C2344" s="809"/>
      <c r="D2344" s="808"/>
      <c r="E2344" s="617"/>
      <c r="F2344" s="617"/>
      <c r="G2344" s="617"/>
      <c r="H2344" s="617"/>
    </row>
    <row r="2345" spans="1:8" x14ac:dyDescent="0.25">
      <c r="A2345" s="554" t="str">
        <f t="shared" si="37"/>
        <v>1926h</v>
      </c>
      <c r="B2345" s="617">
        <v>2343</v>
      </c>
      <c r="C2345" s="809"/>
      <c r="D2345" s="808"/>
      <c r="E2345" s="617"/>
      <c r="F2345" s="617"/>
      <c r="G2345" s="617"/>
      <c r="H2345" s="617"/>
    </row>
    <row r="2346" spans="1:8" x14ac:dyDescent="0.25">
      <c r="A2346" s="554" t="str">
        <f t="shared" si="37"/>
        <v>1927h</v>
      </c>
      <c r="B2346" s="617">
        <v>2344</v>
      </c>
      <c r="C2346" s="809"/>
      <c r="D2346" s="808"/>
      <c r="E2346" s="617"/>
      <c r="F2346" s="617"/>
      <c r="G2346" s="617"/>
      <c r="H2346" s="617"/>
    </row>
    <row r="2347" spans="1:8" x14ac:dyDescent="0.25">
      <c r="A2347" s="554" t="str">
        <f t="shared" si="37"/>
        <v>1928h</v>
      </c>
      <c r="B2347" s="617">
        <v>2345</v>
      </c>
      <c r="C2347" s="809"/>
      <c r="D2347" s="808"/>
      <c r="E2347" s="617"/>
      <c r="F2347" s="617"/>
      <c r="G2347" s="617"/>
      <c r="H2347" s="617"/>
    </row>
    <row r="2348" spans="1:8" x14ac:dyDescent="0.25">
      <c r="A2348" s="554" t="str">
        <f t="shared" si="37"/>
        <v>1929h</v>
      </c>
      <c r="B2348" s="617">
        <v>2346</v>
      </c>
      <c r="C2348" s="809"/>
      <c r="D2348" s="808"/>
      <c r="E2348" s="617"/>
      <c r="F2348" s="617"/>
      <c r="G2348" s="617"/>
      <c r="H2348" s="617"/>
    </row>
    <row r="2349" spans="1:8" x14ac:dyDescent="0.25">
      <c r="A2349" s="554" t="str">
        <f t="shared" si="37"/>
        <v>192Ah</v>
      </c>
      <c r="B2349" s="617">
        <v>2347</v>
      </c>
      <c r="C2349" s="809"/>
      <c r="D2349" s="808"/>
      <c r="E2349" s="617"/>
      <c r="F2349" s="617"/>
      <c r="G2349" s="617"/>
      <c r="H2349" s="617"/>
    </row>
    <row r="2350" spans="1:8" x14ac:dyDescent="0.25">
      <c r="A2350" s="554" t="str">
        <f t="shared" si="37"/>
        <v>192Bh</v>
      </c>
      <c r="B2350" s="617">
        <v>2348</v>
      </c>
      <c r="C2350" s="809"/>
      <c r="D2350" s="808"/>
      <c r="E2350" s="617"/>
      <c r="F2350" s="617"/>
      <c r="G2350" s="617"/>
      <c r="H2350" s="617"/>
    </row>
    <row r="2351" spans="1:8" x14ac:dyDescent="0.25">
      <c r="A2351" s="554" t="str">
        <f t="shared" si="37"/>
        <v>192Ch</v>
      </c>
      <c r="B2351" s="617">
        <v>2349</v>
      </c>
      <c r="C2351" s="809"/>
      <c r="D2351" s="808"/>
      <c r="E2351" s="617"/>
      <c r="F2351" s="617"/>
      <c r="G2351" s="617"/>
      <c r="H2351" s="617"/>
    </row>
    <row r="2352" spans="1:8" x14ac:dyDescent="0.25">
      <c r="A2352" s="554" t="str">
        <f t="shared" si="37"/>
        <v>192Dh</v>
      </c>
      <c r="B2352" s="617">
        <v>2350</v>
      </c>
      <c r="C2352" s="809"/>
      <c r="D2352" s="808"/>
      <c r="E2352" s="617"/>
      <c r="F2352" s="617"/>
      <c r="G2352" s="617"/>
      <c r="H2352" s="617"/>
    </row>
    <row r="2353" spans="1:8" x14ac:dyDescent="0.25">
      <c r="A2353" s="369" t="str">
        <f t="shared" si="37"/>
        <v>192Eh</v>
      </c>
      <c r="B2353" s="617">
        <v>2351</v>
      </c>
      <c r="C2353" s="809"/>
      <c r="D2353" s="808"/>
      <c r="E2353" s="617"/>
      <c r="F2353" s="617"/>
      <c r="G2353" s="617"/>
      <c r="H2353" s="617"/>
    </row>
    <row r="2354" spans="1:8" x14ac:dyDescent="0.25">
      <c r="A2354" s="554" t="str">
        <f t="shared" si="37"/>
        <v>192Fh</v>
      </c>
      <c r="B2354" s="617">
        <v>2352</v>
      </c>
      <c r="C2354" s="809"/>
      <c r="D2354" s="808"/>
      <c r="E2354" s="617"/>
      <c r="F2354" s="617"/>
      <c r="G2354" s="617"/>
      <c r="H2354" s="617"/>
    </row>
    <row r="2355" spans="1:8" x14ac:dyDescent="0.25">
      <c r="A2355" s="554" t="str">
        <f t="shared" si="37"/>
        <v>1930h</v>
      </c>
      <c r="B2355" s="617">
        <v>2353</v>
      </c>
      <c r="C2355" s="809"/>
      <c r="D2355" s="808"/>
      <c r="E2355" s="617"/>
      <c r="F2355" s="617"/>
      <c r="G2355" s="617"/>
      <c r="H2355" s="617"/>
    </row>
    <row r="2356" spans="1:8" x14ac:dyDescent="0.25">
      <c r="A2356" s="554" t="str">
        <f t="shared" si="37"/>
        <v>1931h</v>
      </c>
      <c r="B2356" s="617">
        <v>2354</v>
      </c>
      <c r="C2356" s="809"/>
      <c r="D2356" s="808"/>
      <c r="E2356" s="617"/>
      <c r="F2356" s="617"/>
      <c r="G2356" s="617"/>
      <c r="H2356" s="617"/>
    </row>
    <row r="2357" spans="1:8" x14ac:dyDescent="0.25">
      <c r="A2357" s="554" t="str">
        <f t="shared" si="37"/>
        <v>1932h</v>
      </c>
      <c r="B2357" s="617">
        <v>2355</v>
      </c>
      <c r="C2357" s="809"/>
      <c r="D2357" s="808"/>
      <c r="E2357" s="617"/>
      <c r="F2357" s="617"/>
      <c r="G2357" s="617"/>
      <c r="H2357" s="617"/>
    </row>
    <row r="2358" spans="1:8" x14ac:dyDescent="0.25">
      <c r="A2358" s="554" t="str">
        <f t="shared" si="37"/>
        <v>1933h</v>
      </c>
      <c r="B2358" s="617">
        <v>2356</v>
      </c>
      <c r="C2358" s="809"/>
      <c r="D2358" s="808"/>
      <c r="E2358" s="617"/>
      <c r="F2358" s="617"/>
      <c r="G2358" s="617"/>
      <c r="H2358" s="617"/>
    </row>
    <row r="2359" spans="1:8" x14ac:dyDescent="0.25">
      <c r="A2359" s="554" t="str">
        <f t="shared" si="37"/>
        <v>1934h</v>
      </c>
      <c r="B2359" s="617">
        <v>2357</v>
      </c>
      <c r="C2359" s="809"/>
      <c r="D2359" s="808"/>
      <c r="E2359" s="617"/>
      <c r="F2359" s="617"/>
      <c r="G2359" s="617"/>
      <c r="H2359" s="617"/>
    </row>
    <row r="2360" spans="1:8" x14ac:dyDescent="0.25">
      <c r="A2360" s="554" t="str">
        <f t="shared" si="37"/>
        <v>1935h</v>
      </c>
      <c r="B2360" s="617">
        <v>2358</v>
      </c>
      <c r="C2360" s="809"/>
      <c r="D2360" s="808"/>
      <c r="E2360" s="617"/>
      <c r="F2360" s="617"/>
      <c r="G2360" s="617"/>
      <c r="H2360" s="617"/>
    </row>
    <row r="2361" spans="1:8" x14ac:dyDescent="0.25">
      <c r="A2361" s="554" t="str">
        <f t="shared" si="37"/>
        <v>1936h</v>
      </c>
      <c r="B2361" s="617">
        <v>2359</v>
      </c>
      <c r="C2361" s="809"/>
      <c r="D2361" s="808"/>
      <c r="E2361" s="617"/>
      <c r="F2361" s="617"/>
      <c r="G2361" s="617"/>
      <c r="H2361" s="617"/>
    </row>
    <row r="2362" spans="1:8" x14ac:dyDescent="0.25">
      <c r="A2362" s="554" t="str">
        <f t="shared" si="37"/>
        <v>1937h</v>
      </c>
      <c r="B2362" s="617">
        <v>2360</v>
      </c>
      <c r="C2362" s="809"/>
      <c r="D2362" s="808"/>
      <c r="E2362" s="617"/>
      <c r="F2362" s="617"/>
      <c r="G2362" s="617"/>
      <c r="H2362" s="617"/>
    </row>
    <row r="2363" spans="1:8" x14ac:dyDescent="0.25">
      <c r="A2363" s="554" t="str">
        <f t="shared" si="37"/>
        <v>1938h</v>
      </c>
      <c r="B2363" s="617">
        <v>2361</v>
      </c>
      <c r="C2363" s="809"/>
      <c r="D2363" s="808"/>
      <c r="E2363" s="617"/>
      <c r="F2363" s="617"/>
      <c r="G2363" s="617"/>
      <c r="H2363" s="617"/>
    </row>
    <row r="2364" spans="1:8" x14ac:dyDescent="0.25">
      <c r="A2364" s="554" t="str">
        <f t="shared" si="37"/>
        <v>1939h</v>
      </c>
      <c r="B2364" s="617">
        <v>2362</v>
      </c>
      <c r="C2364" s="809"/>
      <c r="D2364" s="808"/>
      <c r="E2364" s="617"/>
      <c r="F2364" s="617"/>
      <c r="G2364" s="617"/>
      <c r="H2364" s="617"/>
    </row>
    <row r="2365" spans="1:8" x14ac:dyDescent="0.25">
      <c r="A2365" s="554" t="str">
        <f t="shared" si="37"/>
        <v>193Ah</v>
      </c>
      <c r="B2365" s="617">
        <v>2363</v>
      </c>
      <c r="C2365" s="809"/>
      <c r="D2365" s="808"/>
      <c r="E2365" s="617"/>
      <c r="F2365" s="617"/>
      <c r="G2365" s="617"/>
      <c r="H2365" s="617"/>
    </row>
    <row r="2366" spans="1:8" x14ac:dyDescent="0.25">
      <c r="A2366" s="369" t="str">
        <f t="shared" si="37"/>
        <v>193Bh</v>
      </c>
      <c r="B2366" s="617">
        <v>2364</v>
      </c>
      <c r="C2366" s="809"/>
      <c r="D2366" s="808"/>
      <c r="E2366" s="617"/>
      <c r="F2366" s="617"/>
      <c r="G2366" s="617"/>
      <c r="H2366" s="617"/>
    </row>
    <row r="2367" spans="1:8" x14ac:dyDescent="0.25">
      <c r="A2367" s="554" t="str">
        <f t="shared" si="37"/>
        <v>193Ch</v>
      </c>
      <c r="B2367" s="617">
        <v>2365</v>
      </c>
      <c r="C2367" s="809"/>
      <c r="D2367" s="808"/>
      <c r="E2367" s="617"/>
      <c r="F2367" s="617"/>
      <c r="G2367" s="617"/>
      <c r="H2367" s="617"/>
    </row>
    <row r="2368" spans="1:8" x14ac:dyDescent="0.25">
      <c r="A2368" s="554" t="str">
        <f t="shared" si="37"/>
        <v>193Dh</v>
      </c>
      <c r="B2368" s="617">
        <v>2366</v>
      </c>
      <c r="C2368" s="809"/>
      <c r="D2368" s="808"/>
      <c r="E2368" s="617"/>
      <c r="F2368" s="617"/>
      <c r="G2368" s="617"/>
      <c r="H2368" s="617"/>
    </row>
    <row r="2369" spans="1:8" x14ac:dyDescent="0.25">
      <c r="A2369" s="554" t="str">
        <f t="shared" si="37"/>
        <v>193Eh</v>
      </c>
      <c r="B2369" s="617">
        <v>2367</v>
      </c>
      <c r="C2369" s="809"/>
      <c r="D2369" s="808"/>
      <c r="E2369" s="617"/>
      <c r="F2369" s="617"/>
      <c r="G2369" s="617"/>
      <c r="H2369" s="617"/>
    </row>
    <row r="2370" spans="1:8" x14ac:dyDescent="0.25">
      <c r="A2370" s="554" t="str">
        <f t="shared" si="37"/>
        <v>193Fh</v>
      </c>
      <c r="B2370" s="617">
        <v>2368</v>
      </c>
      <c r="C2370" s="809"/>
      <c r="D2370" s="808"/>
      <c r="E2370" s="617"/>
      <c r="F2370" s="617"/>
      <c r="G2370" s="617"/>
      <c r="H2370" s="617"/>
    </row>
    <row r="2371" spans="1:8" x14ac:dyDescent="0.25">
      <c r="A2371" s="554" t="str">
        <f t="shared" si="37"/>
        <v>1940h</v>
      </c>
      <c r="B2371" s="617">
        <v>2369</v>
      </c>
      <c r="C2371" s="809"/>
      <c r="D2371" s="808"/>
      <c r="E2371" s="617"/>
      <c r="F2371" s="617"/>
      <c r="G2371" s="617"/>
      <c r="H2371" s="617"/>
    </row>
    <row r="2372" spans="1:8" x14ac:dyDescent="0.25">
      <c r="A2372" s="554" t="str">
        <f t="shared" si="37"/>
        <v>1941h</v>
      </c>
      <c r="B2372" s="617">
        <v>2370</v>
      </c>
      <c r="C2372" s="809"/>
      <c r="D2372" s="808"/>
      <c r="E2372" s="617"/>
      <c r="F2372" s="617"/>
      <c r="G2372" s="617"/>
      <c r="H2372" s="617"/>
    </row>
    <row r="2373" spans="1:8" x14ac:dyDescent="0.25">
      <c r="A2373" s="554" t="str">
        <f t="shared" si="37"/>
        <v>1942h</v>
      </c>
      <c r="B2373" s="617">
        <v>2371</v>
      </c>
      <c r="C2373" s="809"/>
      <c r="D2373" s="808"/>
      <c r="E2373" s="617"/>
      <c r="F2373" s="617"/>
      <c r="G2373" s="617"/>
      <c r="H2373" s="617"/>
    </row>
    <row r="2374" spans="1:8" x14ac:dyDescent="0.25">
      <c r="A2374" s="554" t="str">
        <f t="shared" si="37"/>
        <v>1943h</v>
      </c>
      <c r="B2374" s="617">
        <v>2372</v>
      </c>
      <c r="C2374" s="809"/>
      <c r="D2374" s="808"/>
      <c r="E2374" s="617"/>
      <c r="F2374" s="617"/>
      <c r="G2374" s="617"/>
      <c r="H2374" s="617"/>
    </row>
    <row r="2375" spans="1:8" x14ac:dyDescent="0.25">
      <c r="A2375" s="554" t="str">
        <f t="shared" si="37"/>
        <v>1944h</v>
      </c>
      <c r="B2375" s="617">
        <v>2373</v>
      </c>
      <c r="C2375" s="809"/>
      <c r="D2375" s="808"/>
      <c r="E2375" s="617"/>
      <c r="F2375" s="617"/>
      <c r="G2375" s="617"/>
      <c r="H2375" s="617"/>
    </row>
    <row r="2376" spans="1:8" x14ac:dyDescent="0.25">
      <c r="A2376" s="554" t="str">
        <f t="shared" si="37"/>
        <v>1945h</v>
      </c>
      <c r="B2376" s="617">
        <v>2374</v>
      </c>
      <c r="C2376" s="809"/>
      <c r="D2376" s="808"/>
      <c r="E2376" s="617"/>
      <c r="F2376" s="617"/>
      <c r="G2376" s="617"/>
      <c r="H2376" s="617"/>
    </row>
    <row r="2377" spans="1:8" x14ac:dyDescent="0.25">
      <c r="A2377" s="554" t="str">
        <f t="shared" si="37"/>
        <v>1946h</v>
      </c>
      <c r="B2377" s="617">
        <v>2375</v>
      </c>
      <c r="C2377" s="809"/>
      <c r="D2377" s="808"/>
      <c r="E2377" s="617"/>
      <c r="F2377" s="617"/>
      <c r="G2377" s="617"/>
      <c r="H2377" s="617"/>
    </row>
    <row r="2378" spans="1:8" x14ac:dyDescent="0.25">
      <c r="A2378" s="554" t="str">
        <f t="shared" si="37"/>
        <v>1947h</v>
      </c>
      <c r="B2378" s="617">
        <v>2376</v>
      </c>
      <c r="C2378" s="809"/>
      <c r="D2378" s="808"/>
      <c r="E2378" s="617"/>
      <c r="F2378" s="617"/>
      <c r="G2378" s="617"/>
      <c r="H2378" s="617"/>
    </row>
    <row r="2379" spans="1:8" x14ac:dyDescent="0.25">
      <c r="A2379" s="369" t="str">
        <f t="shared" si="37"/>
        <v>1948h</v>
      </c>
      <c r="B2379" s="617">
        <v>2377</v>
      </c>
      <c r="C2379" s="809"/>
      <c r="D2379" s="808"/>
      <c r="E2379" s="617"/>
      <c r="F2379" s="617"/>
      <c r="G2379" s="617"/>
      <c r="H2379" s="617"/>
    </row>
    <row r="2380" spans="1:8" x14ac:dyDescent="0.25">
      <c r="A2380" s="554" t="str">
        <f t="shared" si="37"/>
        <v>1949h</v>
      </c>
      <c r="B2380" s="617">
        <v>2378</v>
      </c>
      <c r="C2380" s="809"/>
      <c r="D2380" s="808"/>
      <c r="E2380" s="617"/>
      <c r="F2380" s="617"/>
      <c r="G2380" s="617"/>
      <c r="H2380" s="617"/>
    </row>
    <row r="2381" spans="1:8" x14ac:dyDescent="0.25">
      <c r="A2381" s="554" t="str">
        <f t="shared" si="37"/>
        <v>194Ah</v>
      </c>
      <c r="B2381" s="617">
        <v>2379</v>
      </c>
      <c r="C2381" s="809"/>
      <c r="D2381" s="808"/>
      <c r="E2381" s="617"/>
      <c r="F2381" s="617"/>
      <c r="G2381" s="617"/>
      <c r="H2381" s="617"/>
    </row>
    <row r="2382" spans="1:8" x14ac:dyDescent="0.25">
      <c r="A2382" s="554" t="str">
        <f t="shared" si="37"/>
        <v>194Bh</v>
      </c>
      <c r="B2382" s="617">
        <v>2380</v>
      </c>
      <c r="C2382" s="809"/>
      <c r="D2382" s="808"/>
      <c r="E2382" s="617"/>
      <c r="F2382" s="617"/>
      <c r="G2382" s="617"/>
      <c r="H2382" s="617"/>
    </row>
    <row r="2383" spans="1:8" x14ac:dyDescent="0.25">
      <c r="A2383" s="554" t="str">
        <f t="shared" si="37"/>
        <v>194Ch</v>
      </c>
      <c r="B2383" s="617">
        <v>2381</v>
      </c>
      <c r="C2383" s="809"/>
      <c r="D2383" s="808"/>
      <c r="E2383" s="617"/>
      <c r="F2383" s="617"/>
      <c r="G2383" s="617"/>
      <c r="H2383" s="617"/>
    </row>
    <row r="2384" spans="1:8" x14ac:dyDescent="0.25">
      <c r="A2384" s="554" t="str">
        <f t="shared" si="37"/>
        <v>194Dh</v>
      </c>
      <c r="B2384" s="617">
        <v>2382</v>
      </c>
      <c r="C2384" s="809"/>
      <c r="D2384" s="808"/>
      <c r="E2384" s="617"/>
      <c r="F2384" s="617"/>
      <c r="G2384" s="617"/>
      <c r="H2384" s="617"/>
    </row>
    <row r="2385" spans="1:8" x14ac:dyDescent="0.25">
      <c r="A2385" s="554" t="str">
        <f t="shared" si="37"/>
        <v>194Eh</v>
      </c>
      <c r="B2385" s="617">
        <v>2383</v>
      </c>
      <c r="C2385" s="809"/>
      <c r="D2385" s="808"/>
      <c r="E2385" s="617"/>
      <c r="F2385" s="617"/>
      <c r="G2385" s="617"/>
      <c r="H2385" s="617"/>
    </row>
    <row r="2386" spans="1:8" x14ac:dyDescent="0.25">
      <c r="A2386" s="554" t="str">
        <f t="shared" si="37"/>
        <v>194Fh</v>
      </c>
      <c r="B2386" s="617">
        <v>2384</v>
      </c>
      <c r="C2386" s="809"/>
      <c r="D2386" s="808"/>
      <c r="E2386" s="617"/>
      <c r="F2386" s="617"/>
      <c r="G2386" s="617"/>
      <c r="H2386" s="617"/>
    </row>
    <row r="2387" spans="1:8" x14ac:dyDescent="0.25">
      <c r="A2387" s="554" t="str">
        <f t="shared" ref="A2387:A2450" si="38">(DEC2HEX(B2387 + 4095)) &amp; "h"</f>
        <v>1950h</v>
      </c>
      <c r="B2387" s="617">
        <v>2385</v>
      </c>
      <c r="C2387" s="809"/>
      <c r="D2387" s="808"/>
      <c r="E2387" s="617"/>
      <c r="F2387" s="617"/>
      <c r="G2387" s="617"/>
      <c r="H2387" s="617"/>
    </row>
    <row r="2388" spans="1:8" x14ac:dyDescent="0.25">
      <c r="A2388" s="554" t="str">
        <f t="shared" si="38"/>
        <v>1951h</v>
      </c>
      <c r="B2388" s="617">
        <v>2386</v>
      </c>
      <c r="C2388" s="809"/>
      <c r="D2388" s="808"/>
      <c r="E2388" s="617"/>
      <c r="F2388" s="617"/>
      <c r="G2388" s="617"/>
      <c r="H2388" s="617"/>
    </row>
    <row r="2389" spans="1:8" x14ac:dyDescent="0.25">
      <c r="A2389" s="554" t="str">
        <f t="shared" si="38"/>
        <v>1952h</v>
      </c>
      <c r="B2389" s="617">
        <v>2387</v>
      </c>
      <c r="C2389" s="809"/>
      <c r="D2389" s="808"/>
      <c r="E2389" s="617"/>
      <c r="F2389" s="617"/>
      <c r="G2389" s="617"/>
      <c r="H2389" s="617"/>
    </row>
    <row r="2390" spans="1:8" x14ac:dyDescent="0.25">
      <c r="A2390" s="554" t="str">
        <f t="shared" si="38"/>
        <v>1953h</v>
      </c>
      <c r="B2390" s="617">
        <v>2388</v>
      </c>
      <c r="C2390" s="809"/>
      <c r="D2390" s="808"/>
      <c r="E2390" s="617"/>
      <c r="F2390" s="617"/>
      <c r="G2390" s="617"/>
      <c r="H2390" s="617"/>
    </row>
    <row r="2391" spans="1:8" x14ac:dyDescent="0.25">
      <c r="A2391" s="554" t="str">
        <f t="shared" si="38"/>
        <v>1954h</v>
      </c>
      <c r="B2391" s="617">
        <v>2389</v>
      </c>
      <c r="C2391" s="809"/>
      <c r="D2391" s="808"/>
      <c r="E2391" s="617"/>
      <c r="F2391" s="617"/>
      <c r="G2391" s="617"/>
      <c r="H2391" s="617"/>
    </row>
    <row r="2392" spans="1:8" x14ac:dyDescent="0.25">
      <c r="A2392" s="369" t="str">
        <f t="shared" si="38"/>
        <v>1955h</v>
      </c>
      <c r="B2392" s="617">
        <v>2390</v>
      </c>
      <c r="C2392" s="809"/>
      <c r="D2392" s="808"/>
      <c r="E2392" s="617"/>
      <c r="F2392" s="617"/>
      <c r="G2392" s="617"/>
      <c r="H2392" s="617"/>
    </row>
    <row r="2393" spans="1:8" x14ac:dyDescent="0.25">
      <c r="A2393" s="554" t="str">
        <f t="shared" si="38"/>
        <v>1956h</v>
      </c>
      <c r="B2393" s="617">
        <v>2391</v>
      </c>
      <c r="C2393" s="809"/>
      <c r="D2393" s="808"/>
      <c r="E2393" s="617"/>
      <c r="F2393" s="617"/>
      <c r="G2393" s="617"/>
      <c r="H2393" s="617"/>
    </row>
    <row r="2394" spans="1:8" x14ac:dyDescent="0.25">
      <c r="A2394" s="554" t="str">
        <f t="shared" si="38"/>
        <v>1957h</v>
      </c>
      <c r="B2394" s="617">
        <v>2392</v>
      </c>
      <c r="C2394" s="809"/>
      <c r="D2394" s="808"/>
      <c r="E2394" s="617"/>
      <c r="F2394" s="617"/>
      <c r="G2394" s="617"/>
      <c r="H2394" s="617"/>
    </row>
    <row r="2395" spans="1:8" x14ac:dyDescent="0.25">
      <c r="A2395" s="554" t="str">
        <f t="shared" si="38"/>
        <v>1958h</v>
      </c>
      <c r="B2395" s="617">
        <v>2393</v>
      </c>
      <c r="C2395" s="809"/>
      <c r="D2395" s="808"/>
      <c r="E2395" s="617"/>
      <c r="F2395" s="617"/>
      <c r="G2395" s="617"/>
      <c r="H2395" s="617"/>
    </row>
    <row r="2396" spans="1:8" x14ac:dyDescent="0.25">
      <c r="A2396" s="554" t="str">
        <f t="shared" si="38"/>
        <v>1959h</v>
      </c>
      <c r="B2396" s="617">
        <v>2394</v>
      </c>
      <c r="C2396" s="809"/>
      <c r="D2396" s="808"/>
      <c r="E2396" s="617"/>
      <c r="F2396" s="617"/>
      <c r="G2396" s="617"/>
      <c r="H2396" s="617"/>
    </row>
    <row r="2397" spans="1:8" x14ac:dyDescent="0.25">
      <c r="A2397" s="554" t="str">
        <f t="shared" si="38"/>
        <v>195Ah</v>
      </c>
      <c r="B2397" s="617">
        <v>2395</v>
      </c>
      <c r="C2397" s="809"/>
      <c r="D2397" s="808"/>
      <c r="E2397" s="617"/>
      <c r="F2397" s="617"/>
      <c r="G2397" s="617"/>
      <c r="H2397" s="617"/>
    </row>
    <row r="2398" spans="1:8" x14ac:dyDescent="0.25">
      <c r="A2398" s="554" t="str">
        <f t="shared" si="38"/>
        <v>195Bh</v>
      </c>
      <c r="B2398" s="617">
        <v>2396</v>
      </c>
      <c r="C2398" s="809"/>
      <c r="D2398" s="808"/>
      <c r="E2398" s="617"/>
      <c r="F2398" s="617"/>
      <c r="G2398" s="617"/>
      <c r="H2398" s="617"/>
    </row>
    <row r="2399" spans="1:8" x14ac:dyDescent="0.25">
      <c r="A2399" s="554" t="str">
        <f t="shared" si="38"/>
        <v>195Ch</v>
      </c>
      <c r="B2399" s="617">
        <v>2397</v>
      </c>
      <c r="C2399" s="809"/>
      <c r="D2399" s="808"/>
      <c r="E2399" s="617"/>
      <c r="F2399" s="617"/>
      <c r="G2399" s="617"/>
      <c r="H2399" s="617"/>
    </row>
    <row r="2400" spans="1:8" x14ac:dyDescent="0.25">
      <c r="A2400" s="554" t="str">
        <f t="shared" si="38"/>
        <v>195Dh</v>
      </c>
      <c r="B2400" s="617">
        <v>2398</v>
      </c>
      <c r="C2400" s="809"/>
      <c r="D2400" s="808"/>
      <c r="E2400" s="617"/>
      <c r="F2400" s="617"/>
      <c r="G2400" s="617"/>
      <c r="H2400" s="617"/>
    </row>
    <row r="2401" spans="1:8" x14ac:dyDescent="0.25">
      <c r="A2401" s="554" t="str">
        <f t="shared" si="38"/>
        <v>195Eh</v>
      </c>
      <c r="B2401" s="617">
        <v>2399</v>
      </c>
      <c r="C2401" s="809"/>
      <c r="D2401" s="808"/>
      <c r="E2401" s="617"/>
      <c r="F2401" s="617"/>
      <c r="G2401" s="617"/>
      <c r="H2401" s="617"/>
    </row>
    <row r="2402" spans="1:8" x14ac:dyDescent="0.25">
      <c r="A2402" s="554" t="str">
        <f t="shared" si="38"/>
        <v>195Fh</v>
      </c>
      <c r="B2402" s="617">
        <v>2400</v>
      </c>
      <c r="C2402" s="809"/>
      <c r="D2402" s="808"/>
      <c r="E2402" s="617"/>
      <c r="F2402" s="617"/>
      <c r="G2402" s="617"/>
      <c r="H2402" s="617"/>
    </row>
    <row r="2403" spans="1:8" x14ac:dyDescent="0.25">
      <c r="A2403" s="554" t="str">
        <f t="shared" si="38"/>
        <v>1960h</v>
      </c>
      <c r="B2403" s="617">
        <v>2401</v>
      </c>
      <c r="C2403" s="809"/>
      <c r="D2403" s="808"/>
      <c r="E2403" s="617"/>
      <c r="F2403" s="617"/>
      <c r="G2403" s="617"/>
      <c r="H2403" s="617"/>
    </row>
    <row r="2404" spans="1:8" x14ac:dyDescent="0.25">
      <c r="A2404" s="554" t="str">
        <f t="shared" si="38"/>
        <v>1961h</v>
      </c>
      <c r="B2404" s="617">
        <v>2402</v>
      </c>
      <c r="C2404" s="809"/>
      <c r="D2404" s="808"/>
      <c r="E2404" s="617"/>
      <c r="F2404" s="617"/>
      <c r="G2404" s="617"/>
      <c r="H2404" s="617"/>
    </row>
    <row r="2405" spans="1:8" x14ac:dyDescent="0.25">
      <c r="A2405" s="369" t="str">
        <f t="shared" si="38"/>
        <v>1962h</v>
      </c>
      <c r="B2405" s="617">
        <v>2403</v>
      </c>
      <c r="C2405" s="809"/>
      <c r="D2405" s="808"/>
      <c r="E2405" s="617"/>
      <c r="F2405" s="617"/>
      <c r="G2405" s="617"/>
      <c r="H2405" s="617"/>
    </row>
    <row r="2406" spans="1:8" x14ac:dyDescent="0.25">
      <c r="A2406" s="554" t="str">
        <f t="shared" si="38"/>
        <v>1963h</v>
      </c>
      <c r="B2406" s="617">
        <v>2404</v>
      </c>
      <c r="C2406" s="809"/>
      <c r="D2406" s="808"/>
      <c r="E2406" s="617"/>
      <c r="F2406" s="617"/>
      <c r="G2406" s="617"/>
      <c r="H2406" s="617"/>
    </row>
    <row r="2407" spans="1:8" x14ac:dyDescent="0.25">
      <c r="A2407" s="554" t="str">
        <f t="shared" si="38"/>
        <v>1964h</v>
      </c>
      <c r="B2407" s="617">
        <v>2405</v>
      </c>
      <c r="C2407" s="809"/>
      <c r="D2407" s="808"/>
      <c r="E2407" s="617"/>
      <c r="F2407" s="617"/>
      <c r="G2407" s="617"/>
      <c r="H2407" s="617"/>
    </row>
    <row r="2408" spans="1:8" x14ac:dyDescent="0.25">
      <c r="A2408" s="554" t="str">
        <f t="shared" si="38"/>
        <v>1965h</v>
      </c>
      <c r="B2408" s="617">
        <v>2406</v>
      </c>
      <c r="C2408" s="809"/>
      <c r="D2408" s="808"/>
      <c r="E2408" s="617"/>
      <c r="F2408" s="617"/>
      <c r="G2408" s="617"/>
      <c r="H2408" s="617"/>
    </row>
    <row r="2409" spans="1:8" x14ac:dyDescent="0.25">
      <c r="A2409" s="554" t="str">
        <f t="shared" si="38"/>
        <v>1966h</v>
      </c>
      <c r="B2409" s="617">
        <v>2407</v>
      </c>
      <c r="C2409" s="809"/>
      <c r="D2409" s="808"/>
      <c r="E2409" s="617"/>
      <c r="F2409" s="617"/>
      <c r="G2409" s="617"/>
      <c r="H2409" s="617"/>
    </row>
    <row r="2410" spans="1:8" x14ac:dyDescent="0.25">
      <c r="A2410" s="554" t="str">
        <f t="shared" si="38"/>
        <v>1967h</v>
      </c>
      <c r="B2410" s="617">
        <v>2408</v>
      </c>
      <c r="C2410" s="809"/>
      <c r="D2410" s="808"/>
      <c r="E2410" s="617"/>
      <c r="F2410" s="617"/>
      <c r="G2410" s="617"/>
      <c r="H2410" s="617"/>
    </row>
    <row r="2411" spans="1:8" x14ac:dyDescent="0.25">
      <c r="A2411" s="554" t="str">
        <f t="shared" si="38"/>
        <v>1968h</v>
      </c>
      <c r="B2411" s="617">
        <v>2409</v>
      </c>
      <c r="C2411" s="809"/>
      <c r="D2411" s="808"/>
      <c r="E2411" s="617"/>
      <c r="F2411" s="617"/>
      <c r="G2411" s="617"/>
      <c r="H2411" s="617"/>
    </row>
    <row r="2412" spans="1:8" x14ac:dyDescent="0.25">
      <c r="A2412" s="554" t="str">
        <f t="shared" si="38"/>
        <v>1969h</v>
      </c>
      <c r="B2412" s="617">
        <v>2410</v>
      </c>
      <c r="C2412" s="809"/>
      <c r="D2412" s="808"/>
      <c r="E2412" s="617"/>
      <c r="F2412" s="617"/>
      <c r="G2412" s="617"/>
      <c r="H2412" s="617"/>
    </row>
    <row r="2413" spans="1:8" x14ac:dyDescent="0.25">
      <c r="A2413" s="554" t="str">
        <f t="shared" si="38"/>
        <v>196Ah</v>
      </c>
      <c r="B2413" s="617">
        <v>2411</v>
      </c>
      <c r="C2413" s="809"/>
      <c r="D2413" s="808"/>
      <c r="E2413" s="617"/>
      <c r="F2413" s="617"/>
      <c r="G2413" s="617"/>
      <c r="H2413" s="617"/>
    </row>
    <row r="2414" spans="1:8" x14ac:dyDescent="0.25">
      <c r="A2414" s="554" t="str">
        <f t="shared" si="38"/>
        <v>196Bh</v>
      </c>
      <c r="B2414" s="617">
        <v>2412</v>
      </c>
      <c r="C2414" s="809"/>
      <c r="D2414" s="808"/>
      <c r="E2414" s="617"/>
      <c r="F2414" s="617"/>
      <c r="G2414" s="617"/>
      <c r="H2414" s="617"/>
    </row>
    <row r="2415" spans="1:8" x14ac:dyDescent="0.25">
      <c r="A2415" s="554" t="str">
        <f t="shared" si="38"/>
        <v>196Ch</v>
      </c>
      <c r="B2415" s="617">
        <v>2413</v>
      </c>
      <c r="C2415" s="809"/>
      <c r="D2415" s="808"/>
      <c r="E2415" s="617"/>
      <c r="F2415" s="617"/>
      <c r="G2415" s="617"/>
      <c r="H2415" s="617"/>
    </row>
    <row r="2416" spans="1:8" x14ac:dyDescent="0.25">
      <c r="A2416" s="554" t="str">
        <f t="shared" si="38"/>
        <v>196Dh</v>
      </c>
      <c r="B2416" s="617">
        <v>2414</v>
      </c>
      <c r="C2416" s="809"/>
      <c r="D2416" s="808"/>
      <c r="E2416" s="617"/>
      <c r="F2416" s="617"/>
      <c r="G2416" s="617"/>
      <c r="H2416" s="617"/>
    </row>
    <row r="2417" spans="1:8" x14ac:dyDescent="0.25">
      <c r="A2417" s="554" t="str">
        <f t="shared" si="38"/>
        <v>196Eh</v>
      </c>
      <c r="B2417" s="617">
        <v>2415</v>
      </c>
      <c r="C2417" s="809"/>
      <c r="D2417" s="808"/>
      <c r="E2417" s="617"/>
      <c r="F2417" s="617"/>
      <c r="G2417" s="617"/>
      <c r="H2417" s="617"/>
    </row>
    <row r="2418" spans="1:8" x14ac:dyDescent="0.25">
      <c r="A2418" s="369" t="str">
        <f t="shared" si="38"/>
        <v>196Fh</v>
      </c>
      <c r="B2418" s="617">
        <v>2416</v>
      </c>
      <c r="C2418" s="809"/>
      <c r="D2418" s="808"/>
      <c r="E2418" s="617"/>
      <c r="F2418" s="617"/>
      <c r="G2418" s="617"/>
      <c r="H2418" s="617"/>
    </row>
    <row r="2419" spans="1:8" x14ac:dyDescent="0.25">
      <c r="A2419" s="554" t="str">
        <f t="shared" si="38"/>
        <v>1970h</v>
      </c>
      <c r="B2419" s="617">
        <v>2417</v>
      </c>
      <c r="C2419" s="809"/>
      <c r="D2419" s="808"/>
      <c r="E2419" s="617"/>
      <c r="F2419" s="617"/>
      <c r="G2419" s="617"/>
      <c r="H2419" s="617"/>
    </row>
    <row r="2420" spans="1:8" x14ac:dyDescent="0.25">
      <c r="A2420" s="554" t="str">
        <f t="shared" si="38"/>
        <v>1971h</v>
      </c>
      <c r="B2420" s="617">
        <v>2418</v>
      </c>
      <c r="C2420" s="809"/>
      <c r="D2420" s="808"/>
      <c r="E2420" s="617"/>
      <c r="F2420" s="617"/>
      <c r="G2420" s="617"/>
      <c r="H2420" s="617"/>
    </row>
    <row r="2421" spans="1:8" x14ac:dyDescent="0.25">
      <c r="A2421" s="554" t="str">
        <f t="shared" si="38"/>
        <v>1972h</v>
      </c>
      <c r="B2421" s="617">
        <v>2419</v>
      </c>
      <c r="C2421" s="809"/>
      <c r="D2421" s="808"/>
      <c r="E2421" s="617"/>
      <c r="F2421" s="617"/>
      <c r="G2421" s="617"/>
      <c r="H2421" s="617"/>
    </row>
    <row r="2422" spans="1:8" x14ac:dyDescent="0.25">
      <c r="A2422" s="554" t="str">
        <f t="shared" si="38"/>
        <v>1973h</v>
      </c>
      <c r="B2422" s="617">
        <v>2420</v>
      </c>
      <c r="C2422" s="809"/>
      <c r="D2422" s="808"/>
      <c r="E2422" s="617"/>
      <c r="F2422" s="617"/>
      <c r="G2422" s="617"/>
      <c r="H2422" s="617"/>
    </row>
    <row r="2423" spans="1:8" x14ac:dyDescent="0.25">
      <c r="A2423" s="554" t="str">
        <f t="shared" si="38"/>
        <v>1974h</v>
      </c>
      <c r="B2423" s="617">
        <v>2421</v>
      </c>
      <c r="C2423" s="809"/>
      <c r="D2423" s="808"/>
      <c r="E2423" s="617"/>
      <c r="F2423" s="617"/>
      <c r="G2423" s="617"/>
      <c r="H2423" s="617"/>
    </row>
    <row r="2424" spans="1:8" x14ac:dyDescent="0.25">
      <c r="A2424" s="554" t="str">
        <f t="shared" si="38"/>
        <v>1975h</v>
      </c>
      <c r="B2424" s="617">
        <v>2422</v>
      </c>
      <c r="C2424" s="809"/>
      <c r="D2424" s="808"/>
      <c r="E2424" s="617"/>
      <c r="F2424" s="617"/>
      <c r="G2424" s="617"/>
      <c r="H2424" s="617"/>
    </row>
    <row r="2425" spans="1:8" x14ac:dyDescent="0.25">
      <c r="A2425" s="554" t="str">
        <f t="shared" si="38"/>
        <v>1976h</v>
      </c>
      <c r="B2425" s="617">
        <v>2423</v>
      </c>
      <c r="C2425" s="809"/>
      <c r="D2425" s="808"/>
      <c r="E2425" s="617"/>
      <c r="F2425" s="617"/>
      <c r="G2425" s="617"/>
      <c r="H2425" s="617"/>
    </row>
    <row r="2426" spans="1:8" x14ac:dyDescent="0.25">
      <c r="A2426" s="554" t="str">
        <f t="shared" si="38"/>
        <v>1977h</v>
      </c>
      <c r="B2426" s="617">
        <v>2424</v>
      </c>
      <c r="C2426" s="809"/>
      <c r="D2426" s="808"/>
      <c r="E2426" s="617"/>
      <c r="F2426" s="617"/>
      <c r="G2426" s="617"/>
      <c r="H2426" s="617"/>
    </row>
    <row r="2427" spans="1:8" x14ac:dyDescent="0.25">
      <c r="A2427" s="554" t="str">
        <f t="shared" si="38"/>
        <v>1978h</v>
      </c>
      <c r="B2427" s="617">
        <v>2425</v>
      </c>
      <c r="C2427" s="809"/>
      <c r="D2427" s="808"/>
      <c r="E2427" s="617"/>
      <c r="F2427" s="617"/>
      <c r="G2427" s="617"/>
      <c r="H2427" s="617"/>
    </row>
    <row r="2428" spans="1:8" x14ac:dyDescent="0.25">
      <c r="A2428" s="554" t="str">
        <f t="shared" si="38"/>
        <v>1979h</v>
      </c>
      <c r="B2428" s="617">
        <v>2426</v>
      </c>
      <c r="C2428" s="809"/>
      <c r="D2428" s="808"/>
      <c r="E2428" s="617"/>
      <c r="F2428" s="617"/>
      <c r="G2428" s="617"/>
      <c r="H2428" s="617"/>
    </row>
    <row r="2429" spans="1:8" x14ac:dyDescent="0.25">
      <c r="A2429" s="554" t="str">
        <f t="shared" si="38"/>
        <v>197Ah</v>
      </c>
      <c r="B2429" s="617">
        <v>2427</v>
      </c>
      <c r="C2429" s="809"/>
      <c r="D2429" s="808"/>
      <c r="E2429" s="617"/>
      <c r="F2429" s="617"/>
      <c r="G2429" s="617"/>
      <c r="H2429" s="617"/>
    </row>
    <row r="2430" spans="1:8" x14ac:dyDescent="0.25">
      <c r="A2430" s="554" t="str">
        <f t="shared" si="38"/>
        <v>197Bh</v>
      </c>
      <c r="B2430" s="617">
        <v>2428</v>
      </c>
      <c r="C2430" s="809"/>
      <c r="D2430" s="808"/>
      <c r="E2430" s="617"/>
      <c r="F2430" s="617"/>
      <c r="G2430" s="617"/>
      <c r="H2430" s="617"/>
    </row>
    <row r="2431" spans="1:8" x14ac:dyDescent="0.25">
      <c r="A2431" s="369" t="str">
        <f t="shared" si="38"/>
        <v>197Ch</v>
      </c>
      <c r="B2431" s="617">
        <v>2429</v>
      </c>
      <c r="C2431" s="809"/>
      <c r="D2431" s="808"/>
      <c r="E2431" s="617"/>
      <c r="F2431" s="617"/>
      <c r="G2431" s="617"/>
      <c r="H2431" s="617"/>
    </row>
    <row r="2432" spans="1:8" x14ac:dyDescent="0.25">
      <c r="A2432" s="554" t="str">
        <f t="shared" si="38"/>
        <v>197Dh</v>
      </c>
      <c r="B2432" s="617">
        <v>2430</v>
      </c>
      <c r="C2432" s="809"/>
      <c r="D2432" s="808"/>
      <c r="E2432" s="617"/>
      <c r="F2432" s="617"/>
      <c r="G2432" s="617"/>
      <c r="H2432" s="617"/>
    </row>
    <row r="2433" spans="1:8" x14ac:dyDescent="0.25">
      <c r="A2433" s="554" t="str">
        <f t="shared" si="38"/>
        <v>197Eh</v>
      </c>
      <c r="B2433" s="617">
        <v>2431</v>
      </c>
      <c r="C2433" s="809"/>
      <c r="D2433" s="808"/>
      <c r="E2433" s="617"/>
      <c r="F2433" s="617"/>
      <c r="G2433" s="617"/>
      <c r="H2433" s="617"/>
    </row>
    <row r="2434" spans="1:8" x14ac:dyDescent="0.25">
      <c r="A2434" s="554" t="str">
        <f t="shared" si="38"/>
        <v>197Fh</v>
      </c>
      <c r="B2434" s="617">
        <v>2432</v>
      </c>
      <c r="C2434" s="809"/>
      <c r="D2434" s="808"/>
      <c r="E2434" s="617"/>
      <c r="F2434" s="617"/>
      <c r="G2434" s="617"/>
      <c r="H2434" s="617"/>
    </row>
    <row r="2435" spans="1:8" x14ac:dyDescent="0.25">
      <c r="A2435" s="554" t="str">
        <f t="shared" si="38"/>
        <v>1980h</v>
      </c>
      <c r="B2435" s="617">
        <v>2433</v>
      </c>
      <c r="C2435" s="809"/>
      <c r="D2435" s="808"/>
      <c r="E2435" s="617"/>
      <c r="F2435" s="617"/>
      <c r="G2435" s="617"/>
      <c r="H2435" s="617"/>
    </row>
    <row r="2436" spans="1:8" x14ac:dyDescent="0.25">
      <c r="A2436" s="554" t="str">
        <f t="shared" si="38"/>
        <v>1981h</v>
      </c>
      <c r="B2436" s="617">
        <v>2434</v>
      </c>
      <c r="C2436" s="809"/>
      <c r="D2436" s="808"/>
      <c r="E2436" s="617"/>
      <c r="F2436" s="617"/>
      <c r="G2436" s="617"/>
      <c r="H2436" s="617"/>
    </row>
    <row r="2437" spans="1:8" x14ac:dyDescent="0.25">
      <c r="A2437" s="554" t="str">
        <f t="shared" si="38"/>
        <v>1982h</v>
      </c>
      <c r="B2437" s="617">
        <v>2435</v>
      </c>
      <c r="C2437" s="809"/>
      <c r="D2437" s="808"/>
      <c r="E2437" s="617"/>
      <c r="F2437" s="617"/>
      <c r="G2437" s="617"/>
      <c r="H2437" s="617"/>
    </row>
    <row r="2438" spans="1:8" x14ac:dyDescent="0.25">
      <c r="A2438" s="554" t="str">
        <f t="shared" si="38"/>
        <v>1983h</v>
      </c>
      <c r="B2438" s="617">
        <v>2436</v>
      </c>
      <c r="C2438" s="809"/>
      <c r="D2438" s="808"/>
      <c r="E2438" s="617"/>
      <c r="F2438" s="617"/>
      <c r="G2438" s="617"/>
      <c r="H2438" s="617"/>
    </row>
    <row r="2439" spans="1:8" x14ac:dyDescent="0.25">
      <c r="A2439" s="554" t="str">
        <f t="shared" si="38"/>
        <v>1984h</v>
      </c>
      <c r="B2439" s="617">
        <v>2437</v>
      </c>
      <c r="C2439" s="809"/>
      <c r="D2439" s="808"/>
      <c r="E2439" s="617"/>
      <c r="F2439" s="617"/>
      <c r="G2439" s="617"/>
      <c r="H2439" s="617"/>
    </row>
    <row r="2440" spans="1:8" x14ac:dyDescent="0.25">
      <c r="A2440" s="554" t="str">
        <f t="shared" si="38"/>
        <v>1985h</v>
      </c>
      <c r="B2440" s="617">
        <v>2438</v>
      </c>
      <c r="C2440" s="809"/>
      <c r="D2440" s="808"/>
      <c r="E2440" s="617"/>
      <c r="F2440" s="617"/>
      <c r="G2440" s="617"/>
      <c r="H2440" s="617"/>
    </row>
    <row r="2441" spans="1:8" x14ac:dyDescent="0.25">
      <c r="A2441" s="554" t="str">
        <f t="shared" si="38"/>
        <v>1986h</v>
      </c>
      <c r="B2441" s="617">
        <v>2439</v>
      </c>
      <c r="C2441" s="809"/>
      <c r="D2441" s="808"/>
      <c r="E2441" s="617"/>
      <c r="F2441" s="617"/>
      <c r="G2441" s="617"/>
      <c r="H2441" s="617"/>
    </row>
    <row r="2442" spans="1:8" x14ac:dyDescent="0.25">
      <c r="A2442" s="554" t="str">
        <f t="shared" si="38"/>
        <v>1987h</v>
      </c>
      <c r="B2442" s="617">
        <v>2440</v>
      </c>
      <c r="C2442" s="809"/>
      <c r="D2442" s="808"/>
      <c r="E2442" s="617"/>
      <c r="F2442" s="617"/>
      <c r="G2442" s="617"/>
      <c r="H2442" s="617"/>
    </row>
    <row r="2443" spans="1:8" x14ac:dyDescent="0.25">
      <c r="A2443" s="554" t="str">
        <f t="shared" si="38"/>
        <v>1988h</v>
      </c>
      <c r="B2443" s="617">
        <v>2441</v>
      </c>
      <c r="C2443" s="809"/>
      <c r="D2443" s="808"/>
      <c r="E2443" s="617"/>
      <c r="F2443" s="617"/>
      <c r="G2443" s="617"/>
      <c r="H2443" s="617"/>
    </row>
    <row r="2444" spans="1:8" x14ac:dyDescent="0.25">
      <c r="A2444" s="369" t="str">
        <f t="shared" si="38"/>
        <v>1989h</v>
      </c>
      <c r="B2444" s="617">
        <v>2442</v>
      </c>
      <c r="C2444" s="809"/>
      <c r="D2444" s="808"/>
      <c r="E2444" s="617"/>
      <c r="F2444" s="617"/>
      <c r="G2444" s="617"/>
      <c r="H2444" s="617"/>
    </row>
    <row r="2445" spans="1:8" x14ac:dyDescent="0.25">
      <c r="A2445" s="554" t="str">
        <f t="shared" si="38"/>
        <v>198Ah</v>
      </c>
      <c r="B2445" s="617">
        <v>2443</v>
      </c>
      <c r="C2445" s="809"/>
      <c r="D2445" s="808"/>
      <c r="E2445" s="617"/>
      <c r="F2445" s="617"/>
      <c r="G2445" s="617"/>
      <c r="H2445" s="617"/>
    </row>
    <row r="2446" spans="1:8" x14ac:dyDescent="0.25">
      <c r="A2446" s="554" t="str">
        <f t="shared" si="38"/>
        <v>198Bh</v>
      </c>
      <c r="B2446" s="617">
        <v>2444</v>
      </c>
      <c r="C2446" s="809"/>
      <c r="D2446" s="808"/>
      <c r="E2446" s="617"/>
      <c r="F2446" s="617"/>
      <c r="G2446" s="617"/>
      <c r="H2446" s="617"/>
    </row>
    <row r="2447" spans="1:8" x14ac:dyDescent="0.25">
      <c r="A2447" s="554" t="str">
        <f t="shared" si="38"/>
        <v>198Ch</v>
      </c>
      <c r="B2447" s="617">
        <v>2445</v>
      </c>
      <c r="C2447" s="809"/>
      <c r="D2447" s="808"/>
      <c r="E2447" s="617"/>
      <c r="F2447" s="617"/>
      <c r="G2447" s="617"/>
      <c r="H2447" s="617"/>
    </row>
    <row r="2448" spans="1:8" x14ac:dyDescent="0.25">
      <c r="A2448" s="554" t="str">
        <f t="shared" si="38"/>
        <v>198Dh</v>
      </c>
      <c r="B2448" s="617">
        <v>2446</v>
      </c>
      <c r="C2448" s="809"/>
      <c r="D2448" s="808"/>
      <c r="E2448" s="617"/>
      <c r="F2448" s="617"/>
      <c r="G2448" s="617"/>
      <c r="H2448" s="617"/>
    </row>
    <row r="2449" spans="1:8" x14ac:dyDescent="0.25">
      <c r="A2449" s="554" t="str">
        <f t="shared" si="38"/>
        <v>198Eh</v>
      </c>
      <c r="B2449" s="617">
        <v>2447</v>
      </c>
      <c r="C2449" s="809"/>
      <c r="D2449" s="808"/>
      <c r="E2449" s="617"/>
      <c r="F2449" s="617"/>
      <c r="G2449" s="617"/>
      <c r="H2449" s="617"/>
    </row>
    <row r="2450" spans="1:8" x14ac:dyDescent="0.25">
      <c r="A2450" s="554" t="str">
        <f t="shared" si="38"/>
        <v>198Fh</v>
      </c>
      <c r="B2450" s="617">
        <v>2448</v>
      </c>
      <c r="C2450" s="809"/>
      <c r="D2450" s="808"/>
      <c r="E2450" s="617"/>
      <c r="F2450" s="617"/>
      <c r="G2450" s="617"/>
      <c r="H2450" s="617"/>
    </row>
    <row r="2451" spans="1:8" x14ac:dyDescent="0.25">
      <c r="A2451" s="554" t="str">
        <f t="shared" ref="A2451:A2514" si="39">(DEC2HEX(B2451 + 4095)) &amp; "h"</f>
        <v>1990h</v>
      </c>
      <c r="B2451" s="617">
        <v>2449</v>
      </c>
      <c r="C2451" s="809"/>
      <c r="D2451" s="808"/>
      <c r="E2451" s="617"/>
      <c r="F2451" s="617"/>
      <c r="G2451" s="617"/>
      <c r="H2451" s="617"/>
    </row>
    <row r="2452" spans="1:8" x14ac:dyDescent="0.25">
      <c r="A2452" s="554" t="str">
        <f t="shared" si="39"/>
        <v>1991h</v>
      </c>
      <c r="B2452" s="617">
        <v>2450</v>
      </c>
      <c r="C2452" s="809"/>
      <c r="D2452" s="808"/>
      <c r="E2452" s="617"/>
      <c r="F2452" s="617"/>
      <c r="G2452" s="617"/>
      <c r="H2452" s="617"/>
    </row>
    <row r="2453" spans="1:8" x14ac:dyDescent="0.25">
      <c r="A2453" s="554" t="str">
        <f t="shared" si="39"/>
        <v>1992h</v>
      </c>
      <c r="B2453" s="617">
        <v>2451</v>
      </c>
      <c r="C2453" s="809"/>
      <c r="D2453" s="808"/>
      <c r="E2453" s="617"/>
      <c r="F2453" s="617"/>
      <c r="G2453" s="617"/>
      <c r="H2453" s="617"/>
    </row>
    <row r="2454" spans="1:8" x14ac:dyDescent="0.25">
      <c r="A2454" s="554" t="str">
        <f t="shared" si="39"/>
        <v>1993h</v>
      </c>
      <c r="B2454" s="617">
        <v>2452</v>
      </c>
      <c r="C2454" s="809"/>
      <c r="D2454" s="808"/>
      <c r="E2454" s="617"/>
      <c r="F2454" s="617"/>
      <c r="G2454" s="617"/>
      <c r="H2454" s="617"/>
    </row>
    <row r="2455" spans="1:8" x14ac:dyDescent="0.25">
      <c r="A2455" s="554" t="str">
        <f t="shared" si="39"/>
        <v>1994h</v>
      </c>
      <c r="B2455" s="617">
        <v>2453</v>
      </c>
      <c r="C2455" s="809"/>
      <c r="D2455" s="808"/>
      <c r="E2455" s="617"/>
      <c r="F2455" s="617"/>
      <c r="G2455" s="617"/>
      <c r="H2455" s="617"/>
    </row>
    <row r="2456" spans="1:8" x14ac:dyDescent="0.25">
      <c r="A2456" s="554" t="str">
        <f t="shared" si="39"/>
        <v>1995h</v>
      </c>
      <c r="B2456" s="617">
        <v>2454</v>
      </c>
      <c r="C2456" s="809"/>
      <c r="D2456" s="808"/>
      <c r="E2456" s="617"/>
      <c r="F2456" s="617"/>
      <c r="G2456" s="617"/>
      <c r="H2456" s="617"/>
    </row>
    <row r="2457" spans="1:8" x14ac:dyDescent="0.25">
      <c r="A2457" s="369" t="str">
        <f t="shared" si="39"/>
        <v>1996h</v>
      </c>
      <c r="B2457" s="617">
        <v>2455</v>
      </c>
      <c r="C2457" s="809"/>
      <c r="D2457" s="808"/>
      <c r="E2457" s="617"/>
      <c r="F2457" s="617"/>
      <c r="G2457" s="617"/>
      <c r="H2457" s="617"/>
    </row>
    <row r="2458" spans="1:8" x14ac:dyDescent="0.25">
      <c r="A2458" s="554" t="str">
        <f t="shared" si="39"/>
        <v>1997h</v>
      </c>
      <c r="B2458" s="617">
        <v>2456</v>
      </c>
      <c r="C2458" s="809"/>
      <c r="D2458" s="808"/>
      <c r="E2458" s="617"/>
      <c r="F2458" s="617"/>
      <c r="G2458" s="617"/>
      <c r="H2458" s="617"/>
    </row>
    <row r="2459" spans="1:8" x14ac:dyDescent="0.25">
      <c r="A2459" s="554" t="str">
        <f t="shared" si="39"/>
        <v>1998h</v>
      </c>
      <c r="B2459" s="617">
        <v>2457</v>
      </c>
      <c r="C2459" s="809"/>
      <c r="D2459" s="808"/>
      <c r="E2459" s="617"/>
      <c r="F2459" s="617"/>
      <c r="G2459" s="617"/>
      <c r="H2459" s="617"/>
    </row>
    <row r="2460" spans="1:8" x14ac:dyDescent="0.25">
      <c r="A2460" s="554" t="str">
        <f t="shared" si="39"/>
        <v>1999h</v>
      </c>
      <c r="B2460" s="617">
        <v>2458</v>
      </c>
      <c r="C2460" s="809"/>
      <c r="D2460" s="808"/>
      <c r="E2460" s="617"/>
      <c r="F2460" s="617"/>
      <c r="G2460" s="617"/>
      <c r="H2460" s="617"/>
    </row>
    <row r="2461" spans="1:8" x14ac:dyDescent="0.25">
      <c r="A2461" s="554" t="str">
        <f t="shared" si="39"/>
        <v>199Ah</v>
      </c>
      <c r="B2461" s="617">
        <v>2459</v>
      </c>
      <c r="C2461" s="809"/>
      <c r="D2461" s="808"/>
      <c r="E2461" s="617"/>
      <c r="F2461" s="617"/>
      <c r="G2461" s="617"/>
      <c r="H2461" s="617"/>
    </row>
    <row r="2462" spans="1:8" x14ac:dyDescent="0.25">
      <c r="A2462" s="554" t="str">
        <f t="shared" si="39"/>
        <v>199Bh</v>
      </c>
      <c r="B2462" s="617">
        <v>2460</v>
      </c>
      <c r="C2462" s="809"/>
      <c r="D2462" s="808"/>
      <c r="E2462" s="617"/>
      <c r="F2462" s="617"/>
      <c r="G2462" s="617"/>
      <c r="H2462" s="617"/>
    </row>
    <row r="2463" spans="1:8" x14ac:dyDescent="0.25">
      <c r="A2463" s="554" t="str">
        <f t="shared" si="39"/>
        <v>199Ch</v>
      </c>
      <c r="B2463" s="617">
        <v>2461</v>
      </c>
      <c r="C2463" s="809"/>
      <c r="D2463" s="808"/>
      <c r="E2463" s="617"/>
      <c r="F2463" s="617"/>
      <c r="G2463" s="617"/>
      <c r="H2463" s="617"/>
    </row>
    <row r="2464" spans="1:8" x14ac:dyDescent="0.25">
      <c r="A2464" s="554" t="str">
        <f t="shared" si="39"/>
        <v>199Dh</v>
      </c>
      <c r="B2464" s="617">
        <v>2462</v>
      </c>
      <c r="C2464" s="809"/>
      <c r="D2464" s="808"/>
      <c r="E2464" s="617"/>
      <c r="F2464" s="617"/>
      <c r="G2464" s="617"/>
      <c r="H2464" s="617"/>
    </row>
    <row r="2465" spans="1:8" x14ac:dyDescent="0.25">
      <c r="A2465" s="554" t="str">
        <f t="shared" si="39"/>
        <v>199Eh</v>
      </c>
      <c r="B2465" s="617">
        <v>2463</v>
      </c>
      <c r="C2465" s="809"/>
      <c r="D2465" s="808"/>
      <c r="E2465" s="617"/>
      <c r="F2465" s="617"/>
      <c r="G2465" s="617"/>
      <c r="H2465" s="617"/>
    </row>
    <row r="2466" spans="1:8" x14ac:dyDescent="0.25">
      <c r="A2466" s="554" t="str">
        <f t="shared" si="39"/>
        <v>199Fh</v>
      </c>
      <c r="B2466" s="617">
        <v>2464</v>
      </c>
      <c r="C2466" s="809"/>
      <c r="D2466" s="808"/>
      <c r="E2466" s="617"/>
      <c r="F2466" s="617"/>
      <c r="G2466" s="617"/>
      <c r="H2466" s="617"/>
    </row>
    <row r="2467" spans="1:8" x14ac:dyDescent="0.25">
      <c r="A2467" s="554" t="str">
        <f t="shared" si="39"/>
        <v>19A0h</v>
      </c>
      <c r="B2467" s="617">
        <v>2465</v>
      </c>
      <c r="C2467" s="809"/>
      <c r="D2467" s="808"/>
      <c r="E2467" s="617"/>
      <c r="F2467" s="617"/>
      <c r="G2467" s="617"/>
      <c r="H2467" s="617"/>
    </row>
    <row r="2468" spans="1:8" x14ac:dyDescent="0.25">
      <c r="A2468" s="554" t="str">
        <f t="shared" si="39"/>
        <v>19A1h</v>
      </c>
      <c r="B2468" s="617">
        <v>2466</v>
      </c>
      <c r="C2468" s="809"/>
      <c r="D2468" s="808"/>
      <c r="E2468" s="617"/>
      <c r="F2468" s="617"/>
      <c r="G2468" s="617"/>
      <c r="H2468" s="617"/>
    </row>
    <row r="2469" spans="1:8" x14ac:dyDescent="0.25">
      <c r="A2469" s="554" t="str">
        <f t="shared" si="39"/>
        <v>19A2h</v>
      </c>
      <c r="B2469" s="617">
        <v>2467</v>
      </c>
      <c r="C2469" s="809"/>
      <c r="D2469" s="808"/>
      <c r="E2469" s="617"/>
      <c r="F2469" s="617"/>
      <c r="G2469" s="617"/>
      <c r="H2469" s="617"/>
    </row>
    <row r="2470" spans="1:8" x14ac:dyDescent="0.25">
      <c r="A2470" s="369" t="str">
        <f t="shared" si="39"/>
        <v>19A3h</v>
      </c>
      <c r="B2470" s="617">
        <v>2468</v>
      </c>
      <c r="C2470" s="809"/>
      <c r="D2470" s="808"/>
      <c r="E2470" s="617"/>
      <c r="F2470" s="617"/>
      <c r="G2470" s="617"/>
      <c r="H2470" s="617"/>
    </row>
    <row r="2471" spans="1:8" x14ac:dyDescent="0.25">
      <c r="A2471" s="554" t="str">
        <f t="shared" si="39"/>
        <v>19A4h</v>
      </c>
      <c r="B2471" s="617">
        <v>2469</v>
      </c>
      <c r="C2471" s="809"/>
      <c r="D2471" s="808"/>
      <c r="E2471" s="617"/>
      <c r="F2471" s="617"/>
      <c r="G2471" s="617"/>
      <c r="H2471" s="617"/>
    </row>
    <row r="2472" spans="1:8" x14ac:dyDescent="0.25">
      <c r="A2472" s="554" t="str">
        <f t="shared" si="39"/>
        <v>19A5h</v>
      </c>
      <c r="B2472" s="617">
        <v>2470</v>
      </c>
      <c r="C2472" s="809"/>
      <c r="D2472" s="808"/>
      <c r="E2472" s="617"/>
      <c r="F2472" s="617"/>
      <c r="G2472" s="617"/>
      <c r="H2472" s="617"/>
    </row>
    <row r="2473" spans="1:8" x14ac:dyDescent="0.25">
      <c r="A2473" s="554" t="str">
        <f t="shared" si="39"/>
        <v>19A6h</v>
      </c>
      <c r="B2473" s="617">
        <v>2471</v>
      </c>
      <c r="C2473" s="809"/>
      <c r="D2473" s="808"/>
      <c r="E2473" s="617"/>
      <c r="F2473" s="617"/>
      <c r="G2473" s="617"/>
      <c r="H2473" s="617"/>
    </row>
    <row r="2474" spans="1:8" x14ac:dyDescent="0.25">
      <c r="A2474" s="554" t="str">
        <f t="shared" si="39"/>
        <v>19A7h</v>
      </c>
      <c r="B2474" s="617">
        <v>2472</v>
      </c>
      <c r="C2474" s="809"/>
      <c r="D2474" s="808"/>
      <c r="E2474" s="617"/>
      <c r="F2474" s="617"/>
      <c r="G2474" s="617"/>
      <c r="H2474" s="617"/>
    </row>
    <row r="2475" spans="1:8" x14ac:dyDescent="0.25">
      <c r="A2475" s="554" t="str">
        <f t="shared" si="39"/>
        <v>19A8h</v>
      </c>
      <c r="B2475" s="617">
        <v>2473</v>
      </c>
      <c r="C2475" s="809"/>
      <c r="D2475" s="808"/>
      <c r="E2475" s="617"/>
      <c r="F2475" s="617"/>
      <c r="G2475" s="617"/>
      <c r="H2475" s="617"/>
    </row>
    <row r="2476" spans="1:8" x14ac:dyDescent="0.25">
      <c r="A2476" s="554" t="str">
        <f t="shared" si="39"/>
        <v>19A9h</v>
      </c>
      <c r="B2476" s="617">
        <v>2474</v>
      </c>
      <c r="C2476" s="809"/>
      <c r="D2476" s="808"/>
      <c r="E2476" s="617"/>
      <c r="F2476" s="617"/>
      <c r="G2476" s="617"/>
      <c r="H2476" s="617"/>
    </row>
    <row r="2477" spans="1:8" x14ac:dyDescent="0.25">
      <c r="A2477" s="554" t="str">
        <f t="shared" si="39"/>
        <v>19AAh</v>
      </c>
      <c r="B2477" s="617">
        <v>2475</v>
      </c>
      <c r="C2477" s="809"/>
      <c r="D2477" s="808"/>
      <c r="E2477" s="617"/>
      <c r="F2477" s="617"/>
      <c r="G2477" s="617"/>
      <c r="H2477" s="617"/>
    </row>
    <row r="2478" spans="1:8" x14ac:dyDescent="0.25">
      <c r="A2478" s="554" t="str">
        <f t="shared" si="39"/>
        <v>19ABh</v>
      </c>
      <c r="B2478" s="617">
        <v>2476</v>
      </c>
      <c r="C2478" s="809"/>
      <c r="D2478" s="808"/>
      <c r="E2478" s="617"/>
      <c r="F2478" s="617"/>
      <c r="G2478" s="617"/>
      <c r="H2478" s="617"/>
    </row>
    <row r="2479" spans="1:8" x14ac:dyDescent="0.25">
      <c r="A2479" s="554" t="str">
        <f t="shared" si="39"/>
        <v>19ACh</v>
      </c>
      <c r="B2479" s="617">
        <v>2477</v>
      </c>
      <c r="C2479" s="809"/>
      <c r="D2479" s="808"/>
      <c r="E2479" s="617"/>
      <c r="F2479" s="617"/>
      <c r="G2479" s="617"/>
      <c r="H2479" s="617"/>
    </row>
    <row r="2480" spans="1:8" x14ac:dyDescent="0.25">
      <c r="A2480" s="554" t="str">
        <f t="shared" si="39"/>
        <v>19ADh</v>
      </c>
      <c r="B2480" s="617">
        <v>2478</v>
      </c>
      <c r="C2480" s="809"/>
      <c r="D2480" s="808"/>
      <c r="E2480" s="617"/>
      <c r="F2480" s="617"/>
      <c r="G2480" s="617"/>
      <c r="H2480" s="617"/>
    </row>
    <row r="2481" spans="1:8" x14ac:dyDescent="0.25">
      <c r="A2481" s="554" t="str">
        <f t="shared" si="39"/>
        <v>19AEh</v>
      </c>
      <c r="B2481" s="617">
        <v>2479</v>
      </c>
      <c r="C2481" s="809"/>
      <c r="D2481" s="808"/>
      <c r="E2481" s="617"/>
      <c r="F2481" s="617"/>
      <c r="G2481" s="617"/>
      <c r="H2481" s="617"/>
    </row>
    <row r="2482" spans="1:8" x14ac:dyDescent="0.25">
      <c r="A2482" s="554" t="str">
        <f t="shared" si="39"/>
        <v>19AFh</v>
      </c>
      <c r="B2482" s="617">
        <v>2480</v>
      </c>
      <c r="C2482" s="809"/>
      <c r="D2482" s="808"/>
      <c r="E2482" s="617"/>
      <c r="F2482" s="617"/>
      <c r="G2482" s="617"/>
      <c r="H2482" s="617"/>
    </row>
    <row r="2483" spans="1:8" x14ac:dyDescent="0.25">
      <c r="A2483" s="369" t="str">
        <f t="shared" si="39"/>
        <v>19B0h</v>
      </c>
      <c r="B2483" s="617">
        <v>2481</v>
      </c>
      <c r="C2483" s="809"/>
      <c r="D2483" s="808"/>
      <c r="E2483" s="617"/>
      <c r="F2483" s="617"/>
      <c r="G2483" s="617"/>
      <c r="H2483" s="617"/>
    </row>
    <row r="2484" spans="1:8" x14ac:dyDescent="0.25">
      <c r="A2484" s="554" t="str">
        <f t="shared" si="39"/>
        <v>19B1h</v>
      </c>
      <c r="B2484" s="617">
        <v>2482</v>
      </c>
      <c r="C2484" s="809"/>
      <c r="D2484" s="808"/>
      <c r="E2484" s="617"/>
      <c r="F2484" s="617"/>
      <c r="G2484" s="617"/>
      <c r="H2484" s="617"/>
    </row>
    <row r="2485" spans="1:8" x14ac:dyDescent="0.25">
      <c r="A2485" s="554" t="str">
        <f t="shared" si="39"/>
        <v>19B2h</v>
      </c>
      <c r="B2485" s="617">
        <v>2483</v>
      </c>
      <c r="C2485" s="809"/>
      <c r="D2485" s="808"/>
      <c r="E2485" s="617"/>
      <c r="F2485" s="617"/>
      <c r="G2485" s="617"/>
      <c r="H2485" s="617"/>
    </row>
    <row r="2486" spans="1:8" x14ac:dyDescent="0.25">
      <c r="A2486" s="554" t="str">
        <f t="shared" si="39"/>
        <v>19B3h</v>
      </c>
      <c r="B2486" s="617">
        <v>2484</v>
      </c>
      <c r="C2486" s="809"/>
      <c r="D2486" s="808"/>
      <c r="E2486" s="617"/>
      <c r="F2486" s="617"/>
      <c r="G2486" s="617"/>
      <c r="H2486" s="617"/>
    </row>
    <row r="2487" spans="1:8" x14ac:dyDescent="0.25">
      <c r="A2487" s="554" t="str">
        <f t="shared" si="39"/>
        <v>19B4h</v>
      </c>
      <c r="B2487" s="617">
        <v>2485</v>
      </c>
      <c r="C2487" s="809"/>
      <c r="D2487" s="808"/>
      <c r="E2487" s="617"/>
      <c r="F2487" s="617"/>
      <c r="G2487" s="617"/>
      <c r="H2487" s="617"/>
    </row>
    <row r="2488" spans="1:8" x14ac:dyDescent="0.25">
      <c r="A2488" s="554" t="str">
        <f t="shared" si="39"/>
        <v>19B5h</v>
      </c>
      <c r="B2488" s="617">
        <v>2486</v>
      </c>
      <c r="C2488" s="809"/>
      <c r="D2488" s="808"/>
      <c r="E2488" s="617"/>
      <c r="F2488" s="617"/>
      <c r="G2488" s="617"/>
      <c r="H2488" s="617"/>
    </row>
    <row r="2489" spans="1:8" x14ac:dyDescent="0.25">
      <c r="A2489" s="554" t="str">
        <f t="shared" si="39"/>
        <v>19B6h</v>
      </c>
      <c r="B2489" s="617">
        <v>2487</v>
      </c>
      <c r="C2489" s="809"/>
      <c r="D2489" s="808"/>
      <c r="E2489" s="617"/>
      <c r="F2489" s="617"/>
      <c r="G2489" s="617"/>
      <c r="H2489" s="617"/>
    </row>
    <row r="2490" spans="1:8" x14ac:dyDescent="0.25">
      <c r="A2490" s="554" t="str">
        <f t="shared" si="39"/>
        <v>19B7h</v>
      </c>
      <c r="B2490" s="617">
        <v>2488</v>
      </c>
      <c r="C2490" s="809"/>
      <c r="D2490" s="808"/>
      <c r="E2490" s="617"/>
      <c r="F2490" s="617"/>
      <c r="G2490" s="617"/>
      <c r="H2490" s="617"/>
    </row>
    <row r="2491" spans="1:8" x14ac:dyDescent="0.25">
      <c r="A2491" s="554" t="str">
        <f t="shared" si="39"/>
        <v>19B8h</v>
      </c>
      <c r="B2491" s="617">
        <v>2489</v>
      </c>
      <c r="C2491" s="809"/>
      <c r="D2491" s="808"/>
      <c r="E2491" s="617"/>
      <c r="F2491" s="617"/>
      <c r="G2491" s="617"/>
      <c r="H2491" s="617"/>
    </row>
    <row r="2492" spans="1:8" x14ac:dyDescent="0.25">
      <c r="A2492" s="554" t="str">
        <f t="shared" si="39"/>
        <v>19B9h</v>
      </c>
      <c r="B2492" s="617">
        <v>2490</v>
      </c>
      <c r="C2492" s="809"/>
      <c r="D2492" s="808"/>
      <c r="E2492" s="617"/>
      <c r="F2492" s="617"/>
      <c r="G2492" s="617"/>
      <c r="H2492" s="617"/>
    </row>
    <row r="2493" spans="1:8" x14ac:dyDescent="0.25">
      <c r="A2493" s="554" t="str">
        <f t="shared" si="39"/>
        <v>19BAh</v>
      </c>
      <c r="B2493" s="617">
        <v>2491</v>
      </c>
      <c r="C2493" s="809"/>
      <c r="D2493" s="808"/>
      <c r="E2493" s="617"/>
      <c r="F2493" s="617"/>
      <c r="G2493" s="617"/>
      <c r="H2493" s="617"/>
    </row>
    <row r="2494" spans="1:8" x14ac:dyDescent="0.25">
      <c r="A2494" s="554" t="str">
        <f t="shared" si="39"/>
        <v>19BBh</v>
      </c>
      <c r="B2494" s="617">
        <v>2492</v>
      </c>
      <c r="C2494" s="809"/>
      <c r="D2494" s="808"/>
      <c r="E2494" s="617"/>
      <c r="F2494" s="617"/>
      <c r="G2494" s="617"/>
      <c r="H2494" s="617"/>
    </row>
    <row r="2495" spans="1:8" x14ac:dyDescent="0.25">
      <c r="A2495" s="554" t="str">
        <f t="shared" si="39"/>
        <v>19BCh</v>
      </c>
      <c r="B2495" s="617">
        <v>2493</v>
      </c>
      <c r="C2495" s="809"/>
      <c r="D2495" s="808"/>
      <c r="E2495" s="617"/>
      <c r="F2495" s="617"/>
      <c r="G2495" s="617"/>
      <c r="H2495" s="617"/>
    </row>
    <row r="2496" spans="1:8" x14ac:dyDescent="0.25">
      <c r="A2496" s="369" t="str">
        <f t="shared" si="39"/>
        <v>19BDh</v>
      </c>
      <c r="B2496" s="617">
        <v>2494</v>
      </c>
      <c r="C2496" s="809"/>
      <c r="D2496" s="808"/>
      <c r="E2496" s="617"/>
      <c r="F2496" s="617"/>
      <c r="G2496" s="617"/>
      <c r="H2496" s="617"/>
    </row>
    <row r="2497" spans="1:8" x14ac:dyDescent="0.25">
      <c r="A2497" s="554" t="str">
        <f t="shared" si="39"/>
        <v>19BEh</v>
      </c>
      <c r="B2497" s="617">
        <v>2495</v>
      </c>
      <c r="C2497" s="809"/>
      <c r="D2497" s="808"/>
      <c r="E2497" s="617"/>
      <c r="F2497" s="617"/>
      <c r="G2497" s="617"/>
      <c r="H2497" s="617"/>
    </row>
    <row r="2498" spans="1:8" x14ac:dyDescent="0.25">
      <c r="A2498" s="554" t="str">
        <f t="shared" si="39"/>
        <v>19BFh</v>
      </c>
      <c r="B2498" s="617">
        <v>2496</v>
      </c>
      <c r="C2498" s="809"/>
      <c r="D2498" s="808"/>
      <c r="E2498" s="617"/>
      <c r="F2498" s="617"/>
      <c r="G2498" s="617"/>
      <c r="H2498" s="617"/>
    </row>
    <row r="2499" spans="1:8" x14ac:dyDescent="0.25">
      <c r="A2499" s="554" t="str">
        <f t="shared" si="39"/>
        <v>19C0h</v>
      </c>
      <c r="B2499" s="617">
        <v>2497</v>
      </c>
      <c r="C2499" s="809"/>
      <c r="D2499" s="808"/>
      <c r="E2499" s="617"/>
      <c r="F2499" s="617"/>
      <c r="G2499" s="617"/>
      <c r="H2499" s="617"/>
    </row>
    <row r="2500" spans="1:8" x14ac:dyDescent="0.25">
      <c r="A2500" s="554" t="str">
        <f t="shared" si="39"/>
        <v>19C1h</v>
      </c>
      <c r="B2500" s="617">
        <v>2498</v>
      </c>
      <c r="C2500" s="809"/>
      <c r="D2500" s="808"/>
      <c r="E2500" s="617"/>
      <c r="F2500" s="617"/>
      <c r="G2500" s="617"/>
      <c r="H2500" s="617"/>
    </row>
    <row r="2501" spans="1:8" x14ac:dyDescent="0.25">
      <c r="A2501" s="554" t="str">
        <f t="shared" si="39"/>
        <v>19C2h</v>
      </c>
      <c r="B2501" s="617">
        <v>2499</v>
      </c>
      <c r="C2501" s="809"/>
      <c r="D2501" s="808"/>
      <c r="E2501" s="617"/>
      <c r="F2501" s="617"/>
      <c r="G2501" s="617"/>
      <c r="H2501" s="617"/>
    </row>
    <row r="2502" spans="1:8" x14ac:dyDescent="0.25">
      <c r="A2502" s="554" t="str">
        <f t="shared" si="39"/>
        <v>19C3h</v>
      </c>
      <c r="B2502" s="617">
        <v>2500</v>
      </c>
      <c r="C2502" s="809"/>
      <c r="D2502" s="808"/>
      <c r="E2502" s="617"/>
      <c r="F2502" s="617"/>
      <c r="G2502" s="617"/>
      <c r="H2502" s="617"/>
    </row>
    <row r="2503" spans="1:8" x14ac:dyDescent="0.25">
      <c r="A2503" s="554" t="str">
        <f t="shared" si="39"/>
        <v>19C4h</v>
      </c>
      <c r="B2503" s="617">
        <v>2501</v>
      </c>
      <c r="C2503" s="809"/>
      <c r="D2503" s="808"/>
      <c r="E2503" s="617"/>
      <c r="F2503" s="617"/>
      <c r="G2503" s="617"/>
      <c r="H2503" s="617"/>
    </row>
    <row r="2504" spans="1:8" x14ac:dyDescent="0.25">
      <c r="A2504" s="554" t="str">
        <f t="shared" si="39"/>
        <v>19C5h</v>
      </c>
      <c r="B2504" s="617">
        <v>2502</v>
      </c>
      <c r="C2504" s="809"/>
      <c r="D2504" s="808"/>
      <c r="E2504" s="617"/>
      <c r="F2504" s="617"/>
      <c r="G2504" s="617"/>
      <c r="H2504" s="617"/>
    </row>
    <row r="2505" spans="1:8" x14ac:dyDescent="0.25">
      <c r="A2505" s="554" t="str">
        <f t="shared" si="39"/>
        <v>19C6h</v>
      </c>
      <c r="B2505" s="617">
        <v>2503</v>
      </c>
      <c r="C2505" s="809"/>
      <c r="D2505" s="808"/>
      <c r="E2505" s="617"/>
      <c r="F2505" s="617"/>
      <c r="G2505" s="617"/>
      <c r="H2505" s="617"/>
    </row>
    <row r="2506" spans="1:8" x14ac:dyDescent="0.25">
      <c r="A2506" s="554" t="str">
        <f t="shared" si="39"/>
        <v>19C7h</v>
      </c>
      <c r="B2506" s="617">
        <v>2504</v>
      </c>
      <c r="C2506" s="809"/>
      <c r="D2506" s="808"/>
      <c r="E2506" s="617"/>
      <c r="F2506" s="617"/>
      <c r="G2506" s="617"/>
      <c r="H2506" s="617"/>
    </row>
    <row r="2507" spans="1:8" x14ac:dyDescent="0.25">
      <c r="A2507" s="554" t="str">
        <f t="shared" si="39"/>
        <v>19C8h</v>
      </c>
      <c r="B2507" s="617">
        <v>2505</v>
      </c>
      <c r="C2507" s="809"/>
      <c r="D2507" s="808"/>
      <c r="E2507" s="617"/>
      <c r="F2507" s="617"/>
      <c r="G2507" s="617"/>
      <c r="H2507" s="617"/>
    </row>
    <row r="2508" spans="1:8" x14ac:dyDescent="0.25">
      <c r="A2508" s="554" t="str">
        <f t="shared" si="39"/>
        <v>19C9h</v>
      </c>
      <c r="B2508" s="617">
        <v>2506</v>
      </c>
      <c r="C2508" s="809"/>
      <c r="D2508" s="808"/>
      <c r="E2508" s="617"/>
      <c r="F2508" s="617"/>
      <c r="G2508" s="617"/>
      <c r="H2508" s="617"/>
    </row>
    <row r="2509" spans="1:8" x14ac:dyDescent="0.25">
      <c r="A2509" s="369" t="str">
        <f t="shared" si="39"/>
        <v>19CAh</v>
      </c>
      <c r="B2509" s="617">
        <v>2507</v>
      </c>
      <c r="C2509" s="809"/>
      <c r="D2509" s="808"/>
      <c r="E2509" s="617"/>
      <c r="F2509" s="617"/>
      <c r="G2509" s="617"/>
      <c r="H2509" s="617"/>
    </row>
    <row r="2510" spans="1:8" x14ac:dyDescent="0.25">
      <c r="A2510" s="554" t="str">
        <f t="shared" si="39"/>
        <v>19CBh</v>
      </c>
      <c r="B2510" s="617">
        <v>2508</v>
      </c>
      <c r="C2510" s="809"/>
      <c r="D2510" s="808"/>
      <c r="E2510" s="617"/>
      <c r="F2510" s="617"/>
      <c r="G2510" s="617"/>
      <c r="H2510" s="617"/>
    </row>
    <row r="2511" spans="1:8" x14ac:dyDescent="0.25">
      <c r="A2511" s="554" t="str">
        <f t="shared" si="39"/>
        <v>19CCh</v>
      </c>
      <c r="B2511" s="617">
        <v>2509</v>
      </c>
      <c r="C2511" s="809"/>
      <c r="D2511" s="808"/>
      <c r="E2511" s="617"/>
      <c r="F2511" s="617"/>
      <c r="G2511" s="617"/>
      <c r="H2511" s="617"/>
    </row>
    <row r="2512" spans="1:8" x14ac:dyDescent="0.25">
      <c r="A2512" s="554" t="str">
        <f t="shared" si="39"/>
        <v>19CDh</v>
      </c>
      <c r="B2512" s="617">
        <v>2510</v>
      </c>
      <c r="C2512" s="809"/>
      <c r="D2512" s="808"/>
      <c r="E2512" s="617"/>
      <c r="F2512" s="617"/>
      <c r="G2512" s="617"/>
      <c r="H2512" s="617"/>
    </row>
    <row r="2513" spans="1:8" x14ac:dyDescent="0.25">
      <c r="A2513" s="554" t="str">
        <f t="shared" si="39"/>
        <v>19CEh</v>
      </c>
      <c r="B2513" s="617">
        <v>2511</v>
      </c>
      <c r="C2513" s="809"/>
      <c r="D2513" s="808"/>
      <c r="E2513" s="617"/>
      <c r="F2513" s="617"/>
      <c r="G2513" s="617"/>
      <c r="H2513" s="617"/>
    </row>
    <row r="2514" spans="1:8" x14ac:dyDescent="0.25">
      <c r="A2514" s="554" t="str">
        <f t="shared" si="39"/>
        <v>19CFh</v>
      </c>
      <c r="B2514" s="617">
        <v>2512</v>
      </c>
      <c r="C2514" s="809"/>
      <c r="D2514" s="808"/>
      <c r="E2514" s="617"/>
      <c r="F2514" s="617"/>
      <c r="G2514" s="617"/>
      <c r="H2514" s="617"/>
    </row>
    <row r="2515" spans="1:8" x14ac:dyDescent="0.25">
      <c r="A2515" s="554" t="str">
        <f t="shared" ref="A2515:A2578" si="40">(DEC2HEX(B2515 + 4095)) &amp; "h"</f>
        <v>19D0h</v>
      </c>
      <c r="B2515" s="617">
        <v>2513</v>
      </c>
      <c r="C2515" s="809"/>
      <c r="D2515" s="808"/>
      <c r="E2515" s="617"/>
      <c r="F2515" s="617"/>
      <c r="G2515" s="617"/>
      <c r="H2515" s="617"/>
    </row>
    <row r="2516" spans="1:8" x14ac:dyDescent="0.25">
      <c r="A2516" s="554" t="str">
        <f t="shared" si="40"/>
        <v>19D1h</v>
      </c>
      <c r="B2516" s="617">
        <v>2514</v>
      </c>
      <c r="C2516" s="809"/>
      <c r="D2516" s="808"/>
      <c r="E2516" s="617"/>
      <c r="F2516" s="617"/>
      <c r="G2516" s="617"/>
      <c r="H2516" s="617"/>
    </row>
    <row r="2517" spans="1:8" x14ac:dyDescent="0.25">
      <c r="A2517" s="554" t="str">
        <f t="shared" si="40"/>
        <v>19D2h</v>
      </c>
      <c r="B2517" s="617">
        <v>2515</v>
      </c>
      <c r="C2517" s="809"/>
      <c r="D2517" s="808"/>
      <c r="E2517" s="617"/>
      <c r="F2517" s="617"/>
      <c r="G2517" s="617"/>
      <c r="H2517" s="617"/>
    </row>
    <row r="2518" spans="1:8" x14ac:dyDescent="0.25">
      <c r="A2518" s="554" t="str">
        <f t="shared" si="40"/>
        <v>19D3h</v>
      </c>
      <c r="B2518" s="617">
        <v>2516</v>
      </c>
      <c r="C2518" s="809"/>
      <c r="D2518" s="808"/>
      <c r="E2518" s="617"/>
      <c r="F2518" s="617"/>
      <c r="G2518" s="617"/>
      <c r="H2518" s="617"/>
    </row>
    <row r="2519" spans="1:8" x14ac:dyDescent="0.25">
      <c r="A2519" s="554" t="str">
        <f t="shared" si="40"/>
        <v>19D4h</v>
      </c>
      <c r="B2519" s="617">
        <v>2517</v>
      </c>
      <c r="C2519" s="809"/>
      <c r="D2519" s="808"/>
      <c r="E2519" s="617"/>
      <c r="F2519" s="617"/>
      <c r="G2519" s="617"/>
      <c r="H2519" s="617"/>
    </row>
    <row r="2520" spans="1:8" x14ac:dyDescent="0.25">
      <c r="A2520" s="554" t="str">
        <f t="shared" si="40"/>
        <v>19D5h</v>
      </c>
      <c r="B2520" s="617">
        <v>2518</v>
      </c>
      <c r="C2520" s="809"/>
      <c r="D2520" s="808"/>
      <c r="E2520" s="617"/>
      <c r="F2520" s="617"/>
      <c r="G2520" s="617"/>
      <c r="H2520" s="617"/>
    </row>
    <row r="2521" spans="1:8" x14ac:dyDescent="0.25">
      <c r="A2521" s="554" t="str">
        <f t="shared" si="40"/>
        <v>19D6h</v>
      </c>
      <c r="B2521" s="617">
        <v>2519</v>
      </c>
      <c r="C2521" s="809"/>
      <c r="D2521" s="808"/>
      <c r="E2521" s="617"/>
      <c r="F2521" s="617"/>
      <c r="G2521" s="617"/>
      <c r="H2521" s="617"/>
    </row>
    <row r="2522" spans="1:8" x14ac:dyDescent="0.25">
      <c r="A2522" s="369" t="str">
        <f t="shared" si="40"/>
        <v>19D7h</v>
      </c>
      <c r="B2522" s="617">
        <v>2520</v>
      </c>
      <c r="C2522" s="809"/>
      <c r="D2522" s="808"/>
      <c r="E2522" s="617"/>
      <c r="F2522" s="617"/>
      <c r="G2522" s="617"/>
      <c r="H2522" s="617"/>
    </row>
    <row r="2523" spans="1:8" x14ac:dyDescent="0.25">
      <c r="A2523" s="554" t="str">
        <f t="shared" si="40"/>
        <v>19D8h</v>
      </c>
      <c r="B2523" s="617">
        <v>2521</v>
      </c>
      <c r="C2523" s="809"/>
      <c r="D2523" s="808"/>
      <c r="E2523" s="617"/>
      <c r="F2523" s="617"/>
      <c r="G2523" s="617"/>
      <c r="H2523" s="617"/>
    </row>
    <row r="2524" spans="1:8" x14ac:dyDescent="0.25">
      <c r="A2524" s="554" t="str">
        <f t="shared" si="40"/>
        <v>19D9h</v>
      </c>
      <c r="B2524" s="617">
        <v>2522</v>
      </c>
      <c r="C2524" s="809"/>
      <c r="D2524" s="808"/>
      <c r="E2524" s="617"/>
      <c r="F2524" s="617"/>
      <c r="G2524" s="617"/>
      <c r="H2524" s="617"/>
    </row>
    <row r="2525" spans="1:8" x14ac:dyDescent="0.25">
      <c r="A2525" s="554" t="str">
        <f t="shared" si="40"/>
        <v>19DAh</v>
      </c>
      <c r="B2525" s="617">
        <v>2523</v>
      </c>
      <c r="C2525" s="809"/>
      <c r="D2525" s="808"/>
      <c r="E2525" s="617"/>
      <c r="F2525" s="617"/>
      <c r="G2525" s="617"/>
      <c r="H2525" s="617"/>
    </row>
    <row r="2526" spans="1:8" x14ac:dyDescent="0.25">
      <c r="A2526" s="554" t="str">
        <f t="shared" si="40"/>
        <v>19DBh</v>
      </c>
      <c r="B2526" s="617">
        <v>2524</v>
      </c>
      <c r="C2526" s="809"/>
      <c r="D2526" s="808"/>
      <c r="E2526" s="617"/>
      <c r="F2526" s="617"/>
      <c r="G2526" s="617"/>
      <c r="H2526" s="617"/>
    </row>
    <row r="2527" spans="1:8" x14ac:dyDescent="0.25">
      <c r="A2527" s="554" t="str">
        <f t="shared" si="40"/>
        <v>19DCh</v>
      </c>
      <c r="B2527" s="617">
        <v>2525</v>
      </c>
      <c r="C2527" s="809"/>
      <c r="D2527" s="808"/>
      <c r="E2527" s="617"/>
      <c r="F2527" s="617"/>
      <c r="G2527" s="617"/>
      <c r="H2527" s="617"/>
    </row>
    <row r="2528" spans="1:8" x14ac:dyDescent="0.25">
      <c r="A2528" s="554" t="str">
        <f t="shared" si="40"/>
        <v>19DDh</v>
      </c>
      <c r="B2528" s="617">
        <v>2526</v>
      </c>
      <c r="C2528" s="809"/>
      <c r="D2528" s="808"/>
      <c r="E2528" s="617"/>
      <c r="F2528" s="617"/>
      <c r="G2528" s="617"/>
      <c r="H2528" s="617"/>
    </row>
    <row r="2529" spans="1:8" x14ac:dyDescent="0.25">
      <c r="A2529" s="554" t="str">
        <f t="shared" si="40"/>
        <v>19DEh</v>
      </c>
      <c r="B2529" s="617">
        <v>2527</v>
      </c>
      <c r="C2529" s="809"/>
      <c r="D2529" s="808"/>
      <c r="E2529" s="617"/>
      <c r="F2529" s="617"/>
      <c r="G2529" s="617"/>
      <c r="H2529" s="617"/>
    </row>
    <row r="2530" spans="1:8" x14ac:dyDescent="0.25">
      <c r="A2530" s="554" t="str">
        <f t="shared" si="40"/>
        <v>19DFh</v>
      </c>
      <c r="B2530" s="617">
        <v>2528</v>
      </c>
      <c r="C2530" s="809"/>
      <c r="D2530" s="808"/>
      <c r="E2530" s="617"/>
      <c r="F2530" s="617"/>
      <c r="G2530" s="617"/>
      <c r="H2530" s="617"/>
    </row>
    <row r="2531" spans="1:8" x14ac:dyDescent="0.25">
      <c r="A2531" s="554" t="str">
        <f t="shared" si="40"/>
        <v>19E0h</v>
      </c>
      <c r="B2531" s="617">
        <v>2529</v>
      </c>
      <c r="C2531" s="809"/>
      <c r="D2531" s="808"/>
      <c r="E2531" s="617"/>
      <c r="F2531" s="617"/>
      <c r="G2531" s="617"/>
      <c r="H2531" s="617"/>
    </row>
    <row r="2532" spans="1:8" x14ac:dyDescent="0.25">
      <c r="A2532" s="554" t="str">
        <f t="shared" si="40"/>
        <v>19E1h</v>
      </c>
      <c r="B2532" s="617">
        <v>2530</v>
      </c>
      <c r="C2532" s="809"/>
      <c r="D2532" s="808"/>
      <c r="E2532" s="617"/>
      <c r="F2532" s="617"/>
      <c r="G2532" s="617"/>
      <c r="H2532" s="617"/>
    </row>
    <row r="2533" spans="1:8" x14ac:dyDescent="0.25">
      <c r="A2533" s="554" t="str">
        <f t="shared" si="40"/>
        <v>19E2h</v>
      </c>
      <c r="B2533" s="617">
        <v>2531</v>
      </c>
      <c r="C2533" s="809"/>
      <c r="D2533" s="808"/>
      <c r="E2533" s="617"/>
      <c r="F2533" s="617"/>
      <c r="G2533" s="617"/>
      <c r="H2533" s="617"/>
    </row>
    <row r="2534" spans="1:8" x14ac:dyDescent="0.25">
      <c r="A2534" s="554" t="str">
        <f t="shared" si="40"/>
        <v>19E3h</v>
      </c>
      <c r="B2534" s="617">
        <v>2532</v>
      </c>
      <c r="C2534" s="809"/>
      <c r="D2534" s="808"/>
      <c r="E2534" s="617"/>
      <c r="F2534" s="617"/>
      <c r="G2534" s="617"/>
      <c r="H2534" s="617"/>
    </row>
    <row r="2535" spans="1:8" x14ac:dyDescent="0.25">
      <c r="A2535" s="369" t="str">
        <f t="shared" si="40"/>
        <v>19E4h</v>
      </c>
      <c r="B2535" s="617">
        <v>2533</v>
      </c>
      <c r="C2535" s="809"/>
      <c r="D2535" s="808"/>
      <c r="E2535" s="617"/>
      <c r="F2535" s="617"/>
      <c r="G2535" s="617"/>
      <c r="H2535" s="617"/>
    </row>
    <row r="2536" spans="1:8" x14ac:dyDescent="0.25">
      <c r="A2536" s="554" t="str">
        <f t="shared" si="40"/>
        <v>19E5h</v>
      </c>
      <c r="B2536" s="617">
        <v>2534</v>
      </c>
      <c r="C2536" s="809"/>
      <c r="D2536" s="808"/>
      <c r="E2536" s="617"/>
      <c r="F2536" s="617"/>
      <c r="G2536" s="617"/>
      <c r="H2536" s="617"/>
    </row>
    <row r="2537" spans="1:8" x14ac:dyDescent="0.25">
      <c r="A2537" s="554" t="str">
        <f t="shared" si="40"/>
        <v>19E6h</v>
      </c>
      <c r="B2537" s="617">
        <v>2535</v>
      </c>
      <c r="C2537" s="809"/>
      <c r="D2537" s="808"/>
      <c r="E2537" s="617"/>
      <c r="F2537" s="617"/>
      <c r="G2537" s="617"/>
      <c r="H2537" s="617"/>
    </row>
    <row r="2538" spans="1:8" x14ac:dyDescent="0.25">
      <c r="A2538" s="554" t="str">
        <f t="shared" si="40"/>
        <v>19E7h</v>
      </c>
      <c r="B2538" s="617">
        <v>2536</v>
      </c>
      <c r="C2538" s="809"/>
      <c r="D2538" s="808"/>
      <c r="E2538" s="617"/>
      <c r="F2538" s="617"/>
      <c r="G2538" s="617"/>
      <c r="H2538" s="617"/>
    </row>
    <row r="2539" spans="1:8" x14ac:dyDescent="0.25">
      <c r="A2539" s="554" t="str">
        <f t="shared" si="40"/>
        <v>19E8h</v>
      </c>
      <c r="B2539" s="617">
        <v>2537</v>
      </c>
      <c r="C2539" s="809"/>
      <c r="D2539" s="808"/>
      <c r="E2539" s="617"/>
      <c r="F2539" s="617"/>
      <c r="G2539" s="617"/>
      <c r="H2539" s="617"/>
    </row>
    <row r="2540" spans="1:8" x14ac:dyDescent="0.25">
      <c r="A2540" s="554" t="str">
        <f t="shared" si="40"/>
        <v>19E9h</v>
      </c>
      <c r="B2540" s="617">
        <v>2538</v>
      </c>
      <c r="C2540" s="809"/>
      <c r="D2540" s="808"/>
      <c r="E2540" s="617"/>
      <c r="F2540" s="617"/>
      <c r="G2540" s="617"/>
      <c r="H2540" s="617"/>
    </row>
    <row r="2541" spans="1:8" x14ac:dyDescent="0.25">
      <c r="A2541" s="554" t="str">
        <f t="shared" si="40"/>
        <v>19EAh</v>
      </c>
      <c r="B2541" s="617">
        <v>2539</v>
      </c>
      <c r="C2541" s="809"/>
      <c r="D2541" s="808"/>
      <c r="E2541" s="617"/>
      <c r="F2541" s="617"/>
      <c r="G2541" s="617"/>
      <c r="H2541" s="617"/>
    </row>
    <row r="2542" spans="1:8" x14ac:dyDescent="0.25">
      <c r="A2542" s="554" t="str">
        <f t="shared" si="40"/>
        <v>19EBh</v>
      </c>
      <c r="B2542" s="617">
        <v>2540</v>
      </c>
      <c r="C2542" s="809"/>
      <c r="D2542" s="808"/>
      <c r="E2542" s="617"/>
      <c r="F2542" s="617"/>
      <c r="G2542" s="617"/>
      <c r="H2542" s="617"/>
    </row>
    <row r="2543" spans="1:8" x14ac:dyDescent="0.25">
      <c r="A2543" s="554" t="str">
        <f t="shared" si="40"/>
        <v>19ECh</v>
      </c>
      <c r="B2543" s="617">
        <v>2541</v>
      </c>
      <c r="C2543" s="809"/>
      <c r="D2543" s="808"/>
      <c r="E2543" s="617"/>
      <c r="F2543" s="617"/>
      <c r="G2543" s="617"/>
      <c r="H2543" s="617"/>
    </row>
    <row r="2544" spans="1:8" x14ac:dyDescent="0.25">
      <c r="A2544" s="554" t="str">
        <f t="shared" si="40"/>
        <v>19EDh</v>
      </c>
      <c r="B2544" s="617">
        <v>2542</v>
      </c>
      <c r="C2544" s="809"/>
      <c r="D2544" s="808"/>
      <c r="E2544" s="617"/>
      <c r="F2544" s="617"/>
      <c r="G2544" s="617"/>
      <c r="H2544" s="617"/>
    </row>
    <row r="2545" spans="1:8" x14ac:dyDescent="0.25">
      <c r="A2545" s="554" t="str">
        <f t="shared" si="40"/>
        <v>19EEh</v>
      </c>
      <c r="B2545" s="617">
        <v>2543</v>
      </c>
      <c r="C2545" s="809"/>
      <c r="D2545" s="808"/>
      <c r="E2545" s="617"/>
      <c r="F2545" s="617"/>
      <c r="G2545" s="617"/>
      <c r="H2545" s="617"/>
    </row>
    <row r="2546" spans="1:8" x14ac:dyDescent="0.25">
      <c r="A2546" s="554" t="str">
        <f t="shared" si="40"/>
        <v>19EFh</v>
      </c>
      <c r="B2546" s="617">
        <v>2544</v>
      </c>
      <c r="C2546" s="809"/>
      <c r="D2546" s="808"/>
      <c r="E2546" s="617"/>
      <c r="F2546" s="617"/>
      <c r="G2546" s="617"/>
      <c r="H2546" s="617"/>
    </row>
    <row r="2547" spans="1:8" x14ac:dyDescent="0.25">
      <c r="A2547" s="554" t="str">
        <f t="shared" si="40"/>
        <v>19F0h</v>
      </c>
      <c r="B2547" s="617">
        <v>2545</v>
      </c>
      <c r="C2547" s="809"/>
      <c r="D2547" s="808"/>
      <c r="E2547" s="617"/>
      <c r="F2547" s="617"/>
      <c r="G2547" s="617"/>
      <c r="H2547" s="617"/>
    </row>
    <row r="2548" spans="1:8" x14ac:dyDescent="0.25">
      <c r="A2548" s="369" t="str">
        <f t="shared" si="40"/>
        <v>19F1h</v>
      </c>
      <c r="B2548" s="617">
        <v>2546</v>
      </c>
      <c r="C2548" s="809"/>
      <c r="D2548" s="808"/>
      <c r="E2548" s="617"/>
      <c r="F2548" s="617"/>
      <c r="G2548" s="617"/>
      <c r="H2548" s="617"/>
    </row>
    <row r="2549" spans="1:8" x14ac:dyDescent="0.25">
      <c r="A2549" s="554" t="str">
        <f t="shared" si="40"/>
        <v>19F2h</v>
      </c>
      <c r="B2549" s="617">
        <v>2547</v>
      </c>
      <c r="C2549" s="809"/>
      <c r="D2549" s="808"/>
      <c r="E2549" s="617"/>
      <c r="F2549" s="617"/>
      <c r="G2549" s="617"/>
      <c r="H2549" s="617"/>
    </row>
    <row r="2550" spans="1:8" x14ac:dyDescent="0.25">
      <c r="A2550" s="554" t="str">
        <f t="shared" si="40"/>
        <v>19F3h</v>
      </c>
      <c r="B2550" s="617">
        <v>2548</v>
      </c>
      <c r="C2550" s="809"/>
      <c r="D2550" s="808"/>
      <c r="E2550" s="617"/>
      <c r="F2550" s="617"/>
      <c r="G2550" s="617"/>
      <c r="H2550" s="617"/>
    </row>
    <row r="2551" spans="1:8" x14ac:dyDescent="0.25">
      <c r="A2551" s="554" t="str">
        <f t="shared" si="40"/>
        <v>19F4h</v>
      </c>
      <c r="B2551" s="617">
        <v>2549</v>
      </c>
      <c r="C2551" s="809"/>
      <c r="D2551" s="808"/>
      <c r="E2551" s="617"/>
      <c r="F2551" s="617"/>
      <c r="G2551" s="617"/>
      <c r="H2551" s="617"/>
    </row>
    <row r="2552" spans="1:8" x14ac:dyDescent="0.25">
      <c r="A2552" s="554" t="str">
        <f t="shared" si="40"/>
        <v>19F5h</v>
      </c>
      <c r="B2552" s="617">
        <v>2550</v>
      </c>
      <c r="C2552" s="809"/>
      <c r="D2552" s="808"/>
      <c r="E2552" s="617"/>
      <c r="F2552" s="617"/>
      <c r="G2552" s="617"/>
      <c r="H2552" s="617"/>
    </row>
    <row r="2553" spans="1:8" x14ac:dyDescent="0.25">
      <c r="A2553" s="554" t="str">
        <f t="shared" si="40"/>
        <v>19F6h</v>
      </c>
      <c r="B2553" s="617">
        <v>2551</v>
      </c>
      <c r="C2553" s="809"/>
      <c r="D2553" s="808"/>
      <c r="E2553" s="617"/>
      <c r="F2553" s="617"/>
      <c r="G2553" s="617"/>
      <c r="H2553" s="617"/>
    </row>
    <row r="2554" spans="1:8" x14ac:dyDescent="0.25">
      <c r="A2554" s="554" t="str">
        <f t="shared" si="40"/>
        <v>19F7h</v>
      </c>
      <c r="B2554" s="617">
        <v>2552</v>
      </c>
      <c r="C2554" s="809"/>
      <c r="D2554" s="808"/>
      <c r="E2554" s="617"/>
      <c r="F2554" s="617"/>
      <c r="G2554" s="617"/>
      <c r="H2554" s="617"/>
    </row>
    <row r="2555" spans="1:8" x14ac:dyDescent="0.25">
      <c r="A2555" s="554" t="str">
        <f t="shared" si="40"/>
        <v>19F8h</v>
      </c>
      <c r="B2555" s="617">
        <v>2553</v>
      </c>
      <c r="C2555" s="809"/>
      <c r="D2555" s="808"/>
      <c r="E2555" s="617"/>
      <c r="F2555" s="617"/>
      <c r="G2555" s="617"/>
      <c r="H2555" s="617"/>
    </row>
    <row r="2556" spans="1:8" x14ac:dyDescent="0.25">
      <c r="A2556" s="554" t="str">
        <f t="shared" si="40"/>
        <v>19F9h</v>
      </c>
      <c r="B2556" s="617">
        <v>2554</v>
      </c>
      <c r="C2556" s="809"/>
      <c r="D2556" s="808"/>
      <c r="E2556" s="617"/>
      <c r="F2556" s="617"/>
      <c r="G2556" s="617"/>
      <c r="H2556" s="617"/>
    </row>
    <row r="2557" spans="1:8" x14ac:dyDescent="0.25">
      <c r="A2557" s="554" t="str">
        <f t="shared" si="40"/>
        <v>19FAh</v>
      </c>
      <c r="B2557" s="617">
        <v>2555</v>
      </c>
      <c r="C2557" s="809"/>
      <c r="D2557" s="808"/>
      <c r="E2557" s="617"/>
      <c r="F2557" s="617"/>
      <c r="G2557" s="617"/>
      <c r="H2557" s="617"/>
    </row>
    <row r="2558" spans="1:8" x14ac:dyDescent="0.25">
      <c r="A2558" s="554" t="str">
        <f t="shared" si="40"/>
        <v>19FBh</v>
      </c>
      <c r="B2558" s="617">
        <v>2556</v>
      </c>
      <c r="C2558" s="809"/>
      <c r="D2558" s="808"/>
      <c r="E2558" s="617"/>
      <c r="F2558" s="617"/>
      <c r="G2558" s="617"/>
      <c r="H2558" s="617"/>
    </row>
    <row r="2559" spans="1:8" x14ac:dyDescent="0.25">
      <c r="A2559" s="554" t="str">
        <f t="shared" si="40"/>
        <v>19FCh</v>
      </c>
      <c r="B2559" s="617">
        <v>2557</v>
      </c>
      <c r="C2559" s="809"/>
      <c r="D2559" s="808"/>
      <c r="E2559" s="617"/>
      <c r="F2559" s="617"/>
      <c r="G2559" s="617"/>
      <c r="H2559" s="617"/>
    </row>
    <row r="2560" spans="1:8" x14ac:dyDescent="0.25">
      <c r="A2560" s="554" t="str">
        <f t="shared" si="40"/>
        <v>19FDh</v>
      </c>
      <c r="B2560" s="617">
        <v>2558</v>
      </c>
      <c r="C2560" s="809"/>
      <c r="D2560" s="808"/>
      <c r="E2560" s="617"/>
      <c r="F2560" s="617"/>
      <c r="G2560" s="617"/>
      <c r="H2560" s="617"/>
    </row>
    <row r="2561" spans="1:8" x14ac:dyDescent="0.25">
      <c r="A2561" s="369" t="str">
        <f t="shared" si="40"/>
        <v>19FEh</v>
      </c>
      <c r="B2561" s="617">
        <v>2559</v>
      </c>
      <c r="C2561" s="809"/>
      <c r="D2561" s="808"/>
      <c r="E2561" s="617"/>
      <c r="F2561" s="617"/>
      <c r="G2561" s="617"/>
      <c r="H2561" s="617"/>
    </row>
    <row r="2562" spans="1:8" x14ac:dyDescent="0.25">
      <c r="A2562" s="554" t="str">
        <f t="shared" si="40"/>
        <v>19FFh</v>
      </c>
      <c r="B2562" s="617">
        <v>2560</v>
      </c>
      <c r="C2562" s="809"/>
      <c r="D2562" s="808"/>
      <c r="E2562" s="617"/>
      <c r="F2562" s="617"/>
      <c r="G2562" s="617"/>
      <c r="H2562" s="617"/>
    </row>
    <row r="2563" spans="1:8" x14ac:dyDescent="0.25">
      <c r="A2563" s="554" t="str">
        <f t="shared" si="40"/>
        <v>1A00h</v>
      </c>
      <c r="B2563" s="617">
        <v>2561</v>
      </c>
      <c r="C2563" s="809"/>
      <c r="D2563" s="808"/>
      <c r="E2563" s="617"/>
      <c r="F2563" s="617"/>
      <c r="G2563" s="617"/>
      <c r="H2563" s="617"/>
    </row>
    <row r="2564" spans="1:8" x14ac:dyDescent="0.25">
      <c r="A2564" s="554" t="str">
        <f t="shared" si="40"/>
        <v>1A01h</v>
      </c>
      <c r="B2564" s="617">
        <v>2562</v>
      </c>
      <c r="C2564" s="809"/>
      <c r="D2564" s="808"/>
      <c r="E2564" s="617"/>
      <c r="F2564" s="617"/>
      <c r="G2564" s="617"/>
      <c r="H2564" s="617"/>
    </row>
    <row r="2565" spans="1:8" x14ac:dyDescent="0.25">
      <c r="A2565" s="554" t="str">
        <f t="shared" si="40"/>
        <v>1A02h</v>
      </c>
      <c r="B2565" s="617">
        <v>2563</v>
      </c>
      <c r="C2565" s="809"/>
      <c r="D2565" s="808"/>
      <c r="E2565" s="617"/>
      <c r="F2565" s="617"/>
      <c r="G2565" s="617"/>
      <c r="H2565" s="617"/>
    </row>
    <row r="2566" spans="1:8" x14ac:dyDescent="0.25">
      <c r="A2566" s="554" t="str">
        <f t="shared" si="40"/>
        <v>1A03h</v>
      </c>
      <c r="B2566" s="617">
        <v>2564</v>
      </c>
      <c r="C2566" s="809"/>
      <c r="D2566" s="808"/>
      <c r="E2566" s="617"/>
      <c r="F2566" s="617"/>
      <c r="G2566" s="617"/>
      <c r="H2566" s="617"/>
    </row>
    <row r="2567" spans="1:8" x14ac:dyDescent="0.25">
      <c r="A2567" s="554" t="str">
        <f t="shared" si="40"/>
        <v>1A04h</v>
      </c>
      <c r="B2567" s="617">
        <v>2565</v>
      </c>
      <c r="C2567" s="809"/>
      <c r="D2567" s="808"/>
      <c r="E2567" s="617"/>
      <c r="F2567" s="617"/>
      <c r="G2567" s="617"/>
      <c r="H2567" s="617"/>
    </row>
    <row r="2568" spans="1:8" x14ac:dyDescent="0.25">
      <c r="A2568" s="554" t="str">
        <f t="shared" si="40"/>
        <v>1A05h</v>
      </c>
      <c r="B2568" s="617">
        <v>2566</v>
      </c>
      <c r="C2568" s="809"/>
      <c r="D2568" s="808"/>
      <c r="E2568" s="617"/>
      <c r="F2568" s="617"/>
      <c r="G2568" s="617"/>
      <c r="H2568" s="617"/>
    </row>
    <row r="2569" spans="1:8" x14ac:dyDescent="0.25">
      <c r="A2569" s="554" t="str">
        <f t="shared" si="40"/>
        <v>1A06h</v>
      </c>
      <c r="B2569" s="617">
        <v>2567</v>
      </c>
      <c r="C2569" s="809"/>
      <c r="D2569" s="808"/>
      <c r="E2569" s="617"/>
      <c r="F2569" s="617"/>
      <c r="G2569" s="617"/>
      <c r="H2569" s="617"/>
    </row>
    <row r="2570" spans="1:8" x14ac:dyDescent="0.25">
      <c r="A2570" s="554" t="str">
        <f t="shared" si="40"/>
        <v>1A07h</v>
      </c>
      <c r="B2570" s="617">
        <v>2568</v>
      </c>
      <c r="C2570" s="809"/>
      <c r="D2570" s="808"/>
      <c r="E2570" s="617"/>
      <c r="F2570" s="617"/>
      <c r="G2570" s="617"/>
      <c r="H2570" s="617"/>
    </row>
    <row r="2571" spans="1:8" x14ac:dyDescent="0.25">
      <c r="A2571" s="554" t="str">
        <f t="shared" si="40"/>
        <v>1A08h</v>
      </c>
      <c r="B2571" s="617">
        <v>2569</v>
      </c>
      <c r="C2571" s="809"/>
      <c r="D2571" s="808"/>
      <c r="E2571" s="617"/>
      <c r="F2571" s="617"/>
      <c r="G2571" s="617"/>
      <c r="H2571" s="617"/>
    </row>
    <row r="2572" spans="1:8" x14ac:dyDescent="0.25">
      <c r="A2572" s="554" t="str">
        <f t="shared" si="40"/>
        <v>1A09h</v>
      </c>
      <c r="B2572" s="617">
        <v>2570</v>
      </c>
      <c r="C2572" s="809"/>
      <c r="D2572" s="808"/>
      <c r="E2572" s="617"/>
      <c r="F2572" s="617"/>
      <c r="G2572" s="617"/>
      <c r="H2572" s="617"/>
    </row>
    <row r="2573" spans="1:8" x14ac:dyDescent="0.25">
      <c r="A2573" s="554" t="str">
        <f t="shared" si="40"/>
        <v>1A0Ah</v>
      </c>
      <c r="B2573" s="617">
        <v>2571</v>
      </c>
      <c r="C2573" s="809"/>
      <c r="D2573" s="808"/>
      <c r="E2573" s="617"/>
      <c r="F2573" s="617"/>
      <c r="G2573" s="617"/>
      <c r="H2573" s="617"/>
    </row>
    <row r="2574" spans="1:8" x14ac:dyDescent="0.25">
      <c r="A2574" s="369" t="str">
        <f t="shared" si="40"/>
        <v>1A0Bh</v>
      </c>
      <c r="B2574" s="617">
        <v>2572</v>
      </c>
      <c r="C2574" s="809"/>
      <c r="D2574" s="808"/>
      <c r="E2574" s="617"/>
      <c r="F2574" s="617"/>
      <c r="G2574" s="617"/>
      <c r="H2574" s="617"/>
    </row>
    <row r="2575" spans="1:8" x14ac:dyDescent="0.25">
      <c r="A2575" s="554" t="str">
        <f t="shared" si="40"/>
        <v>1A0Ch</v>
      </c>
      <c r="B2575" s="617">
        <v>2573</v>
      </c>
      <c r="C2575" s="809"/>
      <c r="D2575" s="808"/>
      <c r="E2575" s="617"/>
      <c r="F2575" s="617"/>
      <c r="G2575" s="617"/>
      <c r="H2575" s="617"/>
    </row>
    <row r="2576" spans="1:8" x14ac:dyDescent="0.25">
      <c r="A2576" s="554" t="str">
        <f t="shared" si="40"/>
        <v>1A0Dh</v>
      </c>
      <c r="B2576" s="617">
        <v>2574</v>
      </c>
      <c r="C2576" s="809"/>
      <c r="D2576" s="808"/>
      <c r="E2576" s="617"/>
      <c r="F2576" s="617"/>
      <c r="G2576" s="617"/>
      <c r="H2576" s="617"/>
    </row>
    <row r="2577" spans="1:8" x14ac:dyDescent="0.25">
      <c r="A2577" s="554" t="str">
        <f t="shared" si="40"/>
        <v>1A0Eh</v>
      </c>
      <c r="B2577" s="617">
        <v>2575</v>
      </c>
      <c r="C2577" s="809"/>
      <c r="D2577" s="808"/>
      <c r="E2577" s="617"/>
      <c r="F2577" s="617"/>
      <c r="G2577" s="617"/>
      <c r="H2577" s="617"/>
    </row>
    <row r="2578" spans="1:8" x14ac:dyDescent="0.25">
      <c r="A2578" s="554" t="str">
        <f t="shared" si="40"/>
        <v>1A0Fh</v>
      </c>
      <c r="B2578" s="617">
        <v>2576</v>
      </c>
      <c r="C2578" s="809"/>
      <c r="D2578" s="808"/>
      <c r="E2578" s="617"/>
      <c r="F2578" s="617"/>
      <c r="G2578" s="617"/>
      <c r="H2578" s="617"/>
    </row>
    <row r="2579" spans="1:8" x14ac:dyDescent="0.25">
      <c r="A2579" s="554" t="str">
        <f t="shared" ref="A2579:A2642" si="41">(DEC2HEX(B2579 + 4095)) &amp; "h"</f>
        <v>1A10h</v>
      </c>
      <c r="B2579" s="617">
        <v>2577</v>
      </c>
      <c r="C2579" s="809"/>
      <c r="D2579" s="808"/>
      <c r="E2579" s="617"/>
      <c r="F2579" s="617"/>
      <c r="G2579" s="617"/>
      <c r="H2579" s="617"/>
    </row>
    <row r="2580" spans="1:8" x14ac:dyDescent="0.25">
      <c r="A2580" s="554" t="str">
        <f t="shared" si="41"/>
        <v>1A11h</v>
      </c>
      <c r="B2580" s="617">
        <v>2578</v>
      </c>
      <c r="C2580" s="809"/>
      <c r="D2580" s="808"/>
      <c r="E2580" s="617"/>
      <c r="F2580" s="617"/>
      <c r="G2580" s="617"/>
      <c r="H2580" s="617"/>
    </row>
    <row r="2581" spans="1:8" x14ac:dyDescent="0.25">
      <c r="A2581" s="554" t="str">
        <f t="shared" si="41"/>
        <v>1A12h</v>
      </c>
      <c r="B2581" s="617">
        <v>2579</v>
      </c>
      <c r="C2581" s="809"/>
      <c r="D2581" s="808"/>
      <c r="E2581" s="617"/>
      <c r="F2581" s="617"/>
      <c r="G2581" s="617"/>
      <c r="H2581" s="617"/>
    </row>
    <row r="2582" spans="1:8" x14ac:dyDescent="0.25">
      <c r="A2582" s="554" t="str">
        <f t="shared" si="41"/>
        <v>1A13h</v>
      </c>
      <c r="B2582" s="617">
        <v>2580</v>
      </c>
      <c r="C2582" s="809"/>
      <c r="D2582" s="808"/>
      <c r="E2582" s="617"/>
      <c r="F2582" s="617"/>
      <c r="G2582" s="617"/>
      <c r="H2582" s="617"/>
    </row>
    <row r="2583" spans="1:8" x14ac:dyDescent="0.25">
      <c r="A2583" s="554" t="str">
        <f t="shared" si="41"/>
        <v>1A14h</v>
      </c>
      <c r="B2583" s="617">
        <v>2581</v>
      </c>
      <c r="C2583" s="809"/>
      <c r="D2583" s="808"/>
      <c r="E2583" s="617"/>
      <c r="F2583" s="617"/>
      <c r="G2583" s="617"/>
      <c r="H2583" s="617"/>
    </row>
    <row r="2584" spans="1:8" x14ac:dyDescent="0.25">
      <c r="A2584" s="554" t="str">
        <f t="shared" si="41"/>
        <v>1A15h</v>
      </c>
      <c r="B2584" s="617">
        <v>2582</v>
      </c>
      <c r="C2584" s="809"/>
      <c r="D2584" s="808"/>
      <c r="E2584" s="617"/>
      <c r="F2584" s="617"/>
      <c r="G2584" s="617"/>
      <c r="H2584" s="617"/>
    </row>
    <row r="2585" spans="1:8" x14ac:dyDescent="0.25">
      <c r="A2585" s="554" t="str">
        <f t="shared" si="41"/>
        <v>1A16h</v>
      </c>
      <c r="B2585" s="617">
        <v>2583</v>
      </c>
      <c r="C2585" s="809"/>
      <c r="D2585" s="808"/>
      <c r="E2585" s="617"/>
      <c r="F2585" s="617"/>
      <c r="G2585" s="617"/>
      <c r="H2585" s="617"/>
    </row>
    <row r="2586" spans="1:8" x14ac:dyDescent="0.25">
      <c r="A2586" s="554" t="str">
        <f t="shared" si="41"/>
        <v>1A17h</v>
      </c>
      <c r="B2586" s="617">
        <v>2584</v>
      </c>
      <c r="C2586" s="809"/>
      <c r="D2586" s="808"/>
      <c r="E2586" s="617"/>
      <c r="F2586" s="617"/>
      <c r="G2586" s="617"/>
      <c r="H2586" s="617"/>
    </row>
    <row r="2587" spans="1:8" x14ac:dyDescent="0.25">
      <c r="A2587" s="369" t="str">
        <f t="shared" si="41"/>
        <v>1A18h</v>
      </c>
      <c r="B2587" s="617">
        <v>2585</v>
      </c>
      <c r="C2587" s="809"/>
      <c r="D2587" s="808"/>
      <c r="E2587" s="617"/>
      <c r="F2587" s="617"/>
      <c r="G2587" s="617"/>
      <c r="H2587" s="617"/>
    </row>
    <row r="2588" spans="1:8" x14ac:dyDescent="0.25">
      <c r="A2588" s="554" t="str">
        <f t="shared" si="41"/>
        <v>1A19h</v>
      </c>
      <c r="B2588" s="617">
        <v>2586</v>
      </c>
      <c r="C2588" s="809"/>
      <c r="D2588" s="808"/>
      <c r="E2588" s="617"/>
      <c r="F2588" s="617"/>
      <c r="G2588" s="617"/>
      <c r="H2588" s="617"/>
    </row>
    <row r="2589" spans="1:8" x14ac:dyDescent="0.25">
      <c r="A2589" s="554" t="str">
        <f t="shared" si="41"/>
        <v>1A1Ah</v>
      </c>
      <c r="B2589" s="617">
        <v>2587</v>
      </c>
      <c r="C2589" s="809"/>
      <c r="D2589" s="808"/>
      <c r="E2589" s="617"/>
      <c r="F2589" s="617"/>
      <c r="G2589" s="617"/>
      <c r="H2589" s="617"/>
    </row>
    <row r="2590" spans="1:8" x14ac:dyDescent="0.25">
      <c r="A2590" s="554" t="str">
        <f t="shared" si="41"/>
        <v>1A1Bh</v>
      </c>
      <c r="B2590" s="617">
        <v>2588</v>
      </c>
      <c r="C2590" s="809"/>
      <c r="D2590" s="808"/>
      <c r="E2590" s="617"/>
      <c r="F2590" s="617"/>
      <c r="G2590" s="617"/>
      <c r="H2590" s="617"/>
    </row>
    <row r="2591" spans="1:8" x14ac:dyDescent="0.25">
      <c r="A2591" s="554" t="str">
        <f t="shared" si="41"/>
        <v>1A1Ch</v>
      </c>
      <c r="B2591" s="617">
        <v>2589</v>
      </c>
      <c r="C2591" s="809"/>
      <c r="D2591" s="808"/>
      <c r="E2591" s="617"/>
      <c r="F2591" s="617"/>
      <c r="G2591" s="617"/>
      <c r="H2591" s="617"/>
    </row>
    <row r="2592" spans="1:8" x14ac:dyDescent="0.25">
      <c r="A2592" s="554" t="str">
        <f t="shared" si="41"/>
        <v>1A1Dh</v>
      </c>
      <c r="B2592" s="617">
        <v>2590</v>
      </c>
      <c r="C2592" s="809"/>
      <c r="D2592" s="808"/>
      <c r="E2592" s="617"/>
      <c r="F2592" s="617"/>
      <c r="G2592" s="617"/>
      <c r="H2592" s="617"/>
    </row>
    <row r="2593" spans="1:8" x14ac:dyDescent="0.25">
      <c r="A2593" s="554" t="str">
        <f t="shared" si="41"/>
        <v>1A1Eh</v>
      </c>
      <c r="B2593" s="617">
        <v>2591</v>
      </c>
      <c r="C2593" s="809"/>
      <c r="D2593" s="808"/>
      <c r="E2593" s="617"/>
      <c r="F2593" s="617"/>
      <c r="G2593" s="617"/>
      <c r="H2593" s="617"/>
    </row>
    <row r="2594" spans="1:8" x14ac:dyDescent="0.25">
      <c r="A2594" s="554" t="str">
        <f t="shared" si="41"/>
        <v>1A1Fh</v>
      </c>
      <c r="B2594" s="617">
        <v>2592</v>
      </c>
      <c r="C2594" s="809"/>
      <c r="D2594" s="808"/>
      <c r="E2594" s="617"/>
      <c r="F2594" s="617"/>
      <c r="G2594" s="617"/>
      <c r="H2594" s="617"/>
    </row>
    <row r="2595" spans="1:8" x14ac:dyDescent="0.25">
      <c r="A2595" s="554" t="str">
        <f t="shared" si="41"/>
        <v>1A20h</v>
      </c>
      <c r="B2595" s="617">
        <v>2593</v>
      </c>
      <c r="C2595" s="809"/>
      <c r="D2595" s="808"/>
      <c r="E2595" s="617"/>
      <c r="F2595" s="617"/>
      <c r="G2595" s="617"/>
      <c r="H2595" s="617"/>
    </row>
    <row r="2596" spans="1:8" x14ac:dyDescent="0.25">
      <c r="A2596" s="554" t="str">
        <f t="shared" si="41"/>
        <v>1A21h</v>
      </c>
      <c r="B2596" s="617">
        <v>2594</v>
      </c>
      <c r="C2596" s="809"/>
      <c r="D2596" s="808"/>
      <c r="E2596" s="617"/>
      <c r="F2596" s="617"/>
      <c r="G2596" s="617"/>
      <c r="H2596" s="617"/>
    </row>
    <row r="2597" spans="1:8" x14ac:dyDescent="0.25">
      <c r="A2597" s="554" t="str">
        <f t="shared" si="41"/>
        <v>1A22h</v>
      </c>
      <c r="B2597" s="617">
        <v>2595</v>
      </c>
      <c r="C2597" s="809"/>
      <c r="D2597" s="808"/>
      <c r="E2597" s="617"/>
      <c r="F2597" s="617"/>
      <c r="G2597" s="617"/>
      <c r="H2597" s="617"/>
    </row>
    <row r="2598" spans="1:8" x14ac:dyDescent="0.25">
      <c r="A2598" s="554" t="str">
        <f t="shared" si="41"/>
        <v>1A23h</v>
      </c>
      <c r="B2598" s="617">
        <v>2596</v>
      </c>
      <c r="C2598" s="809"/>
      <c r="D2598" s="808"/>
      <c r="E2598" s="617"/>
      <c r="F2598" s="617"/>
      <c r="G2598" s="617"/>
      <c r="H2598" s="617"/>
    </row>
    <row r="2599" spans="1:8" x14ac:dyDescent="0.25">
      <c r="A2599" s="554" t="str">
        <f t="shared" si="41"/>
        <v>1A24h</v>
      </c>
      <c r="B2599" s="617">
        <v>2597</v>
      </c>
      <c r="C2599" s="809"/>
      <c r="D2599" s="808"/>
      <c r="E2599" s="617"/>
      <c r="F2599" s="617"/>
      <c r="G2599" s="617"/>
      <c r="H2599" s="617"/>
    </row>
    <row r="2600" spans="1:8" x14ac:dyDescent="0.25">
      <c r="A2600" s="369" t="str">
        <f t="shared" si="41"/>
        <v>1A25h</v>
      </c>
      <c r="B2600" s="617">
        <v>2598</v>
      </c>
      <c r="C2600" s="809"/>
      <c r="D2600" s="808"/>
      <c r="E2600" s="617"/>
      <c r="F2600" s="617"/>
      <c r="G2600" s="617"/>
      <c r="H2600" s="617"/>
    </row>
    <row r="2601" spans="1:8" x14ac:dyDescent="0.25">
      <c r="A2601" s="554" t="str">
        <f t="shared" si="41"/>
        <v>1A26h</v>
      </c>
      <c r="B2601" s="617">
        <v>2599</v>
      </c>
      <c r="C2601" s="809"/>
      <c r="D2601" s="808"/>
      <c r="E2601" s="617"/>
      <c r="F2601" s="617"/>
      <c r="G2601" s="617"/>
      <c r="H2601" s="617"/>
    </row>
    <row r="2602" spans="1:8" x14ac:dyDescent="0.25">
      <c r="A2602" s="554" t="str">
        <f t="shared" si="41"/>
        <v>1A27h</v>
      </c>
      <c r="B2602" s="617">
        <v>2600</v>
      </c>
      <c r="C2602" s="809"/>
      <c r="D2602" s="808"/>
      <c r="E2602" s="617"/>
      <c r="F2602" s="617"/>
      <c r="G2602" s="617"/>
      <c r="H2602" s="617"/>
    </row>
    <row r="2603" spans="1:8" x14ac:dyDescent="0.25">
      <c r="A2603" s="554" t="str">
        <f t="shared" si="41"/>
        <v>1A28h</v>
      </c>
      <c r="B2603" s="617">
        <v>2601</v>
      </c>
      <c r="C2603" s="809"/>
      <c r="D2603" s="808"/>
      <c r="E2603" s="617"/>
      <c r="F2603" s="617"/>
      <c r="G2603" s="617"/>
      <c r="H2603" s="617"/>
    </row>
    <row r="2604" spans="1:8" x14ac:dyDescent="0.25">
      <c r="A2604" s="554" t="str">
        <f t="shared" si="41"/>
        <v>1A29h</v>
      </c>
      <c r="B2604" s="617">
        <v>2602</v>
      </c>
      <c r="C2604" s="809"/>
      <c r="D2604" s="808"/>
      <c r="E2604" s="617"/>
      <c r="F2604" s="617"/>
      <c r="G2604" s="617"/>
      <c r="H2604" s="617"/>
    </row>
    <row r="2605" spans="1:8" x14ac:dyDescent="0.25">
      <c r="A2605" s="554" t="str">
        <f t="shared" si="41"/>
        <v>1A2Ah</v>
      </c>
      <c r="B2605" s="617">
        <v>2603</v>
      </c>
      <c r="C2605" s="809"/>
      <c r="D2605" s="808"/>
      <c r="E2605" s="617"/>
      <c r="F2605" s="617"/>
      <c r="G2605" s="617"/>
      <c r="H2605" s="617"/>
    </row>
    <row r="2606" spans="1:8" x14ac:dyDescent="0.25">
      <c r="A2606" s="554" t="str">
        <f t="shared" si="41"/>
        <v>1A2Bh</v>
      </c>
      <c r="B2606" s="617">
        <v>2604</v>
      </c>
      <c r="C2606" s="809"/>
      <c r="D2606" s="808"/>
      <c r="E2606" s="617"/>
      <c r="F2606" s="617"/>
      <c r="G2606" s="617"/>
      <c r="H2606" s="617"/>
    </row>
    <row r="2607" spans="1:8" x14ac:dyDescent="0.25">
      <c r="A2607" s="554" t="str">
        <f t="shared" si="41"/>
        <v>1A2Ch</v>
      </c>
      <c r="B2607" s="617">
        <v>2605</v>
      </c>
      <c r="C2607" s="809"/>
      <c r="D2607" s="808"/>
      <c r="E2607" s="617"/>
      <c r="F2607" s="617"/>
      <c r="G2607" s="617"/>
      <c r="H2607" s="617"/>
    </row>
    <row r="2608" spans="1:8" x14ac:dyDescent="0.25">
      <c r="A2608" s="554" t="str">
        <f t="shared" si="41"/>
        <v>1A2Dh</v>
      </c>
      <c r="B2608" s="617">
        <v>2606</v>
      </c>
      <c r="C2608" s="809"/>
      <c r="D2608" s="808"/>
      <c r="E2608" s="617"/>
      <c r="F2608" s="617"/>
      <c r="G2608" s="617"/>
      <c r="H2608" s="617"/>
    </row>
    <row r="2609" spans="1:8" x14ac:dyDescent="0.25">
      <c r="A2609" s="554" t="str">
        <f t="shared" si="41"/>
        <v>1A2Eh</v>
      </c>
      <c r="B2609" s="617">
        <v>2607</v>
      </c>
      <c r="C2609" s="809"/>
      <c r="D2609" s="808"/>
      <c r="E2609" s="617"/>
      <c r="F2609" s="617"/>
      <c r="G2609" s="617"/>
      <c r="H2609" s="617"/>
    </row>
    <row r="2610" spans="1:8" x14ac:dyDescent="0.25">
      <c r="A2610" s="554" t="str">
        <f t="shared" si="41"/>
        <v>1A2Fh</v>
      </c>
      <c r="B2610" s="617">
        <v>2608</v>
      </c>
      <c r="C2610" s="809"/>
      <c r="D2610" s="808"/>
      <c r="E2610" s="617"/>
      <c r="F2610" s="617"/>
      <c r="G2610" s="617"/>
      <c r="H2610" s="617"/>
    </row>
    <row r="2611" spans="1:8" x14ac:dyDescent="0.25">
      <c r="A2611" s="554" t="str">
        <f t="shared" si="41"/>
        <v>1A30h</v>
      </c>
      <c r="B2611" s="617">
        <v>2609</v>
      </c>
      <c r="C2611" s="809"/>
      <c r="D2611" s="808"/>
      <c r="E2611" s="617"/>
      <c r="F2611" s="617"/>
      <c r="G2611" s="617"/>
      <c r="H2611" s="617"/>
    </row>
    <row r="2612" spans="1:8" x14ac:dyDescent="0.25">
      <c r="A2612" s="554" t="str">
        <f t="shared" si="41"/>
        <v>1A31h</v>
      </c>
      <c r="B2612" s="617">
        <v>2610</v>
      </c>
      <c r="C2612" s="809"/>
      <c r="D2612" s="808"/>
      <c r="E2612" s="617"/>
      <c r="F2612" s="617"/>
      <c r="G2612" s="617"/>
      <c r="H2612" s="617"/>
    </row>
    <row r="2613" spans="1:8" x14ac:dyDescent="0.25">
      <c r="A2613" s="369" t="str">
        <f t="shared" si="41"/>
        <v>1A32h</v>
      </c>
      <c r="B2613" s="617">
        <v>2611</v>
      </c>
      <c r="C2613" s="809"/>
      <c r="D2613" s="808"/>
      <c r="E2613" s="617"/>
      <c r="F2613" s="617"/>
      <c r="G2613" s="617"/>
      <c r="H2613" s="617"/>
    </row>
    <row r="2614" spans="1:8" x14ac:dyDescent="0.25">
      <c r="A2614" s="554" t="str">
        <f t="shared" si="41"/>
        <v>1A33h</v>
      </c>
      <c r="B2614" s="617">
        <v>2612</v>
      </c>
      <c r="C2614" s="809"/>
      <c r="D2614" s="808"/>
      <c r="E2614" s="617"/>
      <c r="F2614" s="617"/>
      <c r="G2614" s="617"/>
      <c r="H2614" s="617"/>
    </row>
    <row r="2615" spans="1:8" x14ac:dyDescent="0.25">
      <c r="A2615" s="554" t="str">
        <f t="shared" si="41"/>
        <v>1A34h</v>
      </c>
      <c r="B2615" s="617">
        <v>2613</v>
      </c>
      <c r="C2615" s="809"/>
      <c r="D2615" s="808"/>
      <c r="E2615" s="617"/>
      <c r="F2615" s="617"/>
      <c r="G2615" s="617"/>
      <c r="H2615" s="617"/>
    </row>
    <row r="2616" spans="1:8" x14ac:dyDescent="0.25">
      <c r="A2616" s="554" t="str">
        <f t="shared" si="41"/>
        <v>1A35h</v>
      </c>
      <c r="B2616" s="617">
        <v>2614</v>
      </c>
      <c r="C2616" s="809"/>
      <c r="D2616" s="808"/>
      <c r="E2616" s="617"/>
      <c r="F2616" s="617"/>
      <c r="G2616" s="617"/>
      <c r="H2616" s="617"/>
    </row>
    <row r="2617" spans="1:8" x14ac:dyDescent="0.25">
      <c r="A2617" s="554" t="str">
        <f t="shared" si="41"/>
        <v>1A36h</v>
      </c>
      <c r="B2617" s="617">
        <v>2615</v>
      </c>
      <c r="C2617" s="809"/>
      <c r="D2617" s="808"/>
      <c r="E2617" s="617"/>
      <c r="F2617" s="617"/>
      <c r="G2617" s="617"/>
      <c r="H2617" s="617"/>
    </row>
    <row r="2618" spans="1:8" x14ac:dyDescent="0.25">
      <c r="A2618" s="554" t="str">
        <f t="shared" si="41"/>
        <v>1A37h</v>
      </c>
      <c r="B2618" s="617">
        <v>2616</v>
      </c>
      <c r="C2618" s="809"/>
      <c r="D2618" s="808"/>
      <c r="E2618" s="617"/>
      <c r="F2618" s="617"/>
      <c r="G2618" s="617"/>
      <c r="H2618" s="617"/>
    </row>
    <row r="2619" spans="1:8" x14ac:dyDescent="0.25">
      <c r="A2619" s="554" t="str">
        <f t="shared" si="41"/>
        <v>1A38h</v>
      </c>
      <c r="B2619" s="617">
        <v>2617</v>
      </c>
      <c r="C2619" s="809"/>
      <c r="D2619" s="808"/>
      <c r="E2619" s="617"/>
      <c r="F2619" s="617"/>
      <c r="G2619" s="617"/>
      <c r="H2619" s="617"/>
    </row>
    <row r="2620" spans="1:8" x14ac:dyDescent="0.25">
      <c r="A2620" s="554" t="str">
        <f t="shared" si="41"/>
        <v>1A39h</v>
      </c>
      <c r="B2620" s="617">
        <v>2618</v>
      </c>
      <c r="C2620" s="809"/>
      <c r="D2620" s="808"/>
      <c r="E2620" s="617"/>
      <c r="F2620" s="617"/>
      <c r="G2620" s="617"/>
      <c r="H2620" s="617"/>
    </row>
    <row r="2621" spans="1:8" x14ac:dyDescent="0.25">
      <c r="A2621" s="554" t="str">
        <f t="shared" si="41"/>
        <v>1A3Ah</v>
      </c>
      <c r="B2621" s="617">
        <v>2619</v>
      </c>
      <c r="C2621" s="809"/>
      <c r="D2621" s="808"/>
      <c r="E2621" s="617"/>
      <c r="F2621" s="617"/>
      <c r="G2621" s="617"/>
      <c r="H2621" s="617"/>
    </row>
    <row r="2622" spans="1:8" x14ac:dyDescent="0.25">
      <c r="A2622" s="554" t="str">
        <f t="shared" si="41"/>
        <v>1A3Bh</v>
      </c>
      <c r="B2622" s="617">
        <v>2620</v>
      </c>
      <c r="C2622" s="809"/>
      <c r="D2622" s="808"/>
      <c r="E2622" s="617"/>
      <c r="F2622" s="617"/>
      <c r="G2622" s="617"/>
      <c r="H2622" s="617"/>
    </row>
    <row r="2623" spans="1:8" x14ac:dyDescent="0.25">
      <c r="A2623" s="554" t="str">
        <f t="shared" si="41"/>
        <v>1A3Ch</v>
      </c>
      <c r="B2623" s="617">
        <v>2621</v>
      </c>
      <c r="C2623" s="809"/>
      <c r="D2623" s="808"/>
      <c r="E2623" s="617"/>
      <c r="F2623" s="617"/>
      <c r="G2623" s="617"/>
      <c r="H2623" s="617"/>
    </row>
    <row r="2624" spans="1:8" x14ac:dyDescent="0.25">
      <c r="A2624" s="554" t="str">
        <f t="shared" si="41"/>
        <v>1A3Dh</v>
      </c>
      <c r="B2624" s="617">
        <v>2622</v>
      </c>
      <c r="C2624" s="809"/>
      <c r="D2624" s="808"/>
      <c r="E2624" s="617"/>
      <c r="F2624" s="617"/>
      <c r="G2624" s="617"/>
      <c r="H2624" s="617"/>
    </row>
    <row r="2625" spans="1:8" x14ac:dyDescent="0.25">
      <c r="A2625" s="554" t="str">
        <f t="shared" si="41"/>
        <v>1A3Eh</v>
      </c>
      <c r="B2625" s="617">
        <v>2623</v>
      </c>
      <c r="C2625" s="809"/>
      <c r="D2625" s="808"/>
      <c r="E2625" s="617"/>
      <c r="F2625" s="617"/>
      <c r="G2625" s="617"/>
      <c r="H2625" s="617"/>
    </row>
    <row r="2626" spans="1:8" x14ac:dyDescent="0.25">
      <c r="A2626" s="369" t="str">
        <f t="shared" si="41"/>
        <v>1A3Fh</v>
      </c>
      <c r="B2626" s="617">
        <v>2624</v>
      </c>
      <c r="C2626" s="809"/>
      <c r="D2626" s="808"/>
      <c r="E2626" s="617"/>
      <c r="F2626" s="617"/>
      <c r="G2626" s="617"/>
      <c r="H2626" s="617"/>
    </row>
    <row r="2627" spans="1:8" x14ac:dyDescent="0.25">
      <c r="A2627" s="554" t="str">
        <f t="shared" si="41"/>
        <v>1A40h</v>
      </c>
      <c r="B2627" s="617">
        <v>2625</v>
      </c>
      <c r="C2627" s="809"/>
      <c r="D2627" s="808"/>
      <c r="E2627" s="617"/>
      <c r="F2627" s="617"/>
      <c r="G2627" s="617"/>
      <c r="H2627" s="617"/>
    </row>
    <row r="2628" spans="1:8" x14ac:dyDescent="0.25">
      <c r="A2628" s="554" t="str">
        <f t="shared" si="41"/>
        <v>1A41h</v>
      </c>
      <c r="B2628" s="617">
        <v>2626</v>
      </c>
      <c r="C2628" s="809"/>
      <c r="D2628" s="808"/>
      <c r="E2628" s="617"/>
      <c r="F2628" s="617"/>
      <c r="G2628" s="617"/>
      <c r="H2628" s="617"/>
    </row>
    <row r="2629" spans="1:8" x14ac:dyDescent="0.25">
      <c r="A2629" s="554" t="str">
        <f t="shared" si="41"/>
        <v>1A42h</v>
      </c>
      <c r="B2629" s="617">
        <v>2627</v>
      </c>
      <c r="C2629" s="809"/>
      <c r="D2629" s="808"/>
      <c r="E2629" s="617"/>
      <c r="F2629" s="617"/>
      <c r="G2629" s="617"/>
      <c r="H2629" s="617"/>
    </row>
    <row r="2630" spans="1:8" x14ac:dyDescent="0.25">
      <c r="A2630" s="554" t="str">
        <f t="shared" si="41"/>
        <v>1A43h</v>
      </c>
      <c r="B2630" s="617">
        <v>2628</v>
      </c>
      <c r="C2630" s="809"/>
      <c r="D2630" s="808"/>
      <c r="E2630" s="617"/>
      <c r="F2630" s="617"/>
      <c r="G2630" s="617"/>
      <c r="H2630" s="617"/>
    </row>
    <row r="2631" spans="1:8" x14ac:dyDescent="0.25">
      <c r="A2631" s="554" t="str">
        <f t="shared" si="41"/>
        <v>1A44h</v>
      </c>
      <c r="B2631" s="617">
        <v>2629</v>
      </c>
      <c r="C2631" s="809"/>
      <c r="D2631" s="808"/>
      <c r="E2631" s="617"/>
      <c r="F2631" s="617"/>
      <c r="G2631" s="617"/>
      <c r="H2631" s="617"/>
    </row>
    <row r="2632" spans="1:8" x14ac:dyDescent="0.25">
      <c r="A2632" s="554" t="str">
        <f t="shared" si="41"/>
        <v>1A45h</v>
      </c>
      <c r="B2632" s="617">
        <v>2630</v>
      </c>
      <c r="C2632" s="809"/>
      <c r="D2632" s="808"/>
      <c r="E2632" s="617"/>
      <c r="F2632" s="617"/>
      <c r="G2632" s="617"/>
      <c r="H2632" s="617"/>
    </row>
    <row r="2633" spans="1:8" x14ac:dyDescent="0.25">
      <c r="A2633" s="554" t="str">
        <f t="shared" si="41"/>
        <v>1A46h</v>
      </c>
      <c r="B2633" s="617">
        <v>2631</v>
      </c>
      <c r="C2633" s="809"/>
      <c r="D2633" s="808"/>
      <c r="E2633" s="617"/>
      <c r="F2633" s="617"/>
      <c r="G2633" s="617"/>
      <c r="H2633" s="617"/>
    </row>
    <row r="2634" spans="1:8" x14ac:dyDescent="0.25">
      <c r="A2634" s="554" t="str">
        <f t="shared" si="41"/>
        <v>1A47h</v>
      </c>
      <c r="B2634" s="617">
        <v>2632</v>
      </c>
      <c r="C2634" s="809"/>
      <c r="D2634" s="808"/>
      <c r="E2634" s="617"/>
      <c r="F2634" s="617"/>
      <c r="G2634" s="617"/>
      <c r="H2634" s="617"/>
    </row>
    <row r="2635" spans="1:8" x14ac:dyDescent="0.25">
      <c r="A2635" s="554" t="str">
        <f t="shared" si="41"/>
        <v>1A48h</v>
      </c>
      <c r="B2635" s="617">
        <v>2633</v>
      </c>
      <c r="C2635" s="809"/>
      <c r="D2635" s="808"/>
      <c r="E2635" s="617"/>
      <c r="F2635" s="617"/>
      <c r="G2635" s="617"/>
      <c r="H2635" s="617"/>
    </row>
    <row r="2636" spans="1:8" x14ac:dyDescent="0.25">
      <c r="A2636" s="554" t="str">
        <f t="shared" si="41"/>
        <v>1A49h</v>
      </c>
      <c r="B2636" s="617">
        <v>2634</v>
      </c>
      <c r="C2636" s="809"/>
      <c r="D2636" s="808"/>
      <c r="E2636" s="617"/>
      <c r="F2636" s="617"/>
      <c r="G2636" s="617"/>
      <c r="H2636" s="617"/>
    </row>
    <row r="2637" spans="1:8" x14ac:dyDescent="0.25">
      <c r="A2637" s="554" t="str">
        <f t="shared" si="41"/>
        <v>1A4Ah</v>
      </c>
      <c r="B2637" s="617">
        <v>2635</v>
      </c>
      <c r="C2637" s="809"/>
      <c r="D2637" s="808"/>
      <c r="E2637" s="617"/>
      <c r="F2637" s="617"/>
      <c r="G2637" s="617"/>
      <c r="H2637" s="617"/>
    </row>
    <row r="2638" spans="1:8" x14ac:dyDescent="0.25">
      <c r="A2638" s="554" t="str">
        <f t="shared" si="41"/>
        <v>1A4Bh</v>
      </c>
      <c r="B2638" s="617">
        <v>2636</v>
      </c>
      <c r="C2638" s="809"/>
      <c r="D2638" s="808"/>
      <c r="E2638" s="617"/>
      <c r="F2638" s="617"/>
      <c r="G2638" s="617"/>
      <c r="H2638" s="617"/>
    </row>
    <row r="2639" spans="1:8" x14ac:dyDescent="0.25">
      <c r="A2639" s="369" t="str">
        <f t="shared" si="41"/>
        <v>1A4Ch</v>
      </c>
      <c r="B2639" s="617">
        <v>2637</v>
      </c>
      <c r="C2639" s="809"/>
      <c r="D2639" s="808"/>
      <c r="E2639" s="617"/>
      <c r="F2639" s="617"/>
      <c r="G2639" s="617"/>
      <c r="H2639" s="617"/>
    </row>
    <row r="2640" spans="1:8" x14ac:dyDescent="0.25">
      <c r="A2640" s="554" t="str">
        <f t="shared" si="41"/>
        <v>1A4Dh</v>
      </c>
      <c r="B2640" s="617">
        <v>2638</v>
      </c>
      <c r="C2640" s="809"/>
      <c r="D2640" s="808"/>
      <c r="E2640" s="617"/>
      <c r="F2640" s="617"/>
      <c r="G2640" s="617"/>
      <c r="H2640" s="617"/>
    </row>
    <row r="2641" spans="1:8" x14ac:dyDescent="0.25">
      <c r="A2641" s="554" t="str">
        <f t="shared" si="41"/>
        <v>1A4Eh</v>
      </c>
      <c r="B2641" s="617">
        <v>2639</v>
      </c>
      <c r="C2641" s="809"/>
      <c r="D2641" s="808"/>
      <c r="E2641" s="617"/>
      <c r="F2641" s="617"/>
      <c r="G2641" s="617"/>
      <c r="H2641" s="617"/>
    </row>
    <row r="2642" spans="1:8" x14ac:dyDescent="0.25">
      <c r="A2642" s="554" t="str">
        <f t="shared" si="41"/>
        <v>1A4Fh</v>
      </c>
      <c r="B2642" s="617">
        <v>2640</v>
      </c>
      <c r="C2642" s="809"/>
      <c r="D2642" s="808"/>
      <c r="E2642" s="617"/>
      <c r="F2642" s="617"/>
      <c r="G2642" s="617"/>
      <c r="H2642" s="617"/>
    </row>
    <row r="2643" spans="1:8" x14ac:dyDescent="0.25">
      <c r="A2643" s="554" t="str">
        <f t="shared" ref="A2643:A2706" si="42">(DEC2HEX(B2643 + 4095)) &amp; "h"</f>
        <v>1A50h</v>
      </c>
      <c r="B2643" s="617">
        <v>2641</v>
      </c>
      <c r="C2643" s="809"/>
      <c r="D2643" s="808"/>
      <c r="E2643" s="617"/>
      <c r="F2643" s="617"/>
      <c r="G2643" s="617"/>
      <c r="H2643" s="617"/>
    </row>
    <row r="2644" spans="1:8" x14ac:dyDescent="0.25">
      <c r="A2644" s="554" t="str">
        <f t="shared" si="42"/>
        <v>1A51h</v>
      </c>
      <c r="B2644" s="617">
        <v>2642</v>
      </c>
      <c r="C2644" s="809"/>
      <c r="D2644" s="808"/>
      <c r="E2644" s="617"/>
      <c r="F2644" s="617"/>
      <c r="G2644" s="617"/>
      <c r="H2644" s="617"/>
    </row>
    <row r="2645" spans="1:8" x14ac:dyDescent="0.25">
      <c r="A2645" s="554" t="str">
        <f t="shared" si="42"/>
        <v>1A52h</v>
      </c>
      <c r="B2645" s="617">
        <v>2643</v>
      </c>
      <c r="C2645" s="809"/>
      <c r="D2645" s="808"/>
      <c r="E2645" s="617"/>
      <c r="F2645" s="617"/>
      <c r="G2645" s="617"/>
      <c r="H2645" s="617"/>
    </row>
    <row r="2646" spans="1:8" x14ac:dyDescent="0.25">
      <c r="A2646" s="554" t="str">
        <f t="shared" si="42"/>
        <v>1A53h</v>
      </c>
      <c r="B2646" s="617">
        <v>2644</v>
      </c>
      <c r="C2646" s="809"/>
      <c r="D2646" s="808"/>
      <c r="E2646" s="617"/>
      <c r="F2646" s="617"/>
      <c r="G2646" s="617"/>
      <c r="H2646" s="617"/>
    </row>
    <row r="2647" spans="1:8" x14ac:dyDescent="0.25">
      <c r="A2647" s="554" t="str">
        <f t="shared" si="42"/>
        <v>1A54h</v>
      </c>
      <c r="B2647" s="617">
        <v>2645</v>
      </c>
      <c r="C2647" s="809"/>
      <c r="D2647" s="808"/>
      <c r="E2647" s="617"/>
      <c r="F2647" s="617"/>
      <c r="G2647" s="617"/>
      <c r="H2647" s="617"/>
    </row>
    <row r="2648" spans="1:8" x14ac:dyDescent="0.25">
      <c r="A2648" s="554" t="str">
        <f t="shared" si="42"/>
        <v>1A55h</v>
      </c>
      <c r="B2648" s="617">
        <v>2646</v>
      </c>
      <c r="C2648" s="809"/>
      <c r="D2648" s="808"/>
      <c r="E2648" s="617"/>
      <c r="F2648" s="617"/>
      <c r="G2648" s="617"/>
      <c r="H2648" s="617"/>
    </row>
    <row r="2649" spans="1:8" x14ac:dyDescent="0.25">
      <c r="A2649" s="554" t="str">
        <f t="shared" si="42"/>
        <v>1A56h</v>
      </c>
      <c r="B2649" s="617">
        <v>2647</v>
      </c>
      <c r="C2649" s="809"/>
      <c r="D2649" s="808"/>
      <c r="E2649" s="617"/>
      <c r="F2649" s="617"/>
      <c r="G2649" s="617"/>
      <c r="H2649" s="617"/>
    </row>
    <row r="2650" spans="1:8" x14ac:dyDescent="0.25">
      <c r="A2650" s="554" t="str">
        <f t="shared" si="42"/>
        <v>1A57h</v>
      </c>
      <c r="B2650" s="617">
        <v>2648</v>
      </c>
      <c r="C2650" s="809"/>
      <c r="D2650" s="808"/>
      <c r="E2650" s="617"/>
      <c r="F2650" s="617"/>
      <c r="G2650" s="617"/>
      <c r="H2650" s="617"/>
    </row>
    <row r="2651" spans="1:8" x14ac:dyDescent="0.25">
      <c r="A2651" s="554" t="str">
        <f t="shared" si="42"/>
        <v>1A58h</v>
      </c>
      <c r="B2651" s="617">
        <v>2649</v>
      </c>
      <c r="C2651" s="809"/>
      <c r="D2651" s="808"/>
      <c r="E2651" s="617"/>
      <c r="F2651" s="617"/>
      <c r="G2651" s="617"/>
      <c r="H2651" s="617"/>
    </row>
    <row r="2652" spans="1:8" x14ac:dyDescent="0.25">
      <c r="A2652" s="369" t="str">
        <f t="shared" si="42"/>
        <v>1A59h</v>
      </c>
      <c r="B2652" s="617">
        <v>2650</v>
      </c>
      <c r="C2652" s="809"/>
      <c r="D2652" s="808"/>
      <c r="E2652" s="617"/>
      <c r="F2652" s="617"/>
      <c r="G2652" s="617"/>
      <c r="H2652" s="617"/>
    </row>
    <row r="2653" spans="1:8" x14ac:dyDescent="0.25">
      <c r="A2653" s="554" t="str">
        <f t="shared" si="42"/>
        <v>1A5Ah</v>
      </c>
      <c r="B2653" s="617">
        <v>2651</v>
      </c>
      <c r="C2653" s="809"/>
      <c r="D2653" s="808"/>
      <c r="E2653" s="617"/>
      <c r="F2653" s="617"/>
      <c r="G2653" s="617"/>
      <c r="H2653" s="617"/>
    </row>
    <row r="2654" spans="1:8" x14ac:dyDescent="0.25">
      <c r="A2654" s="554" t="str">
        <f t="shared" si="42"/>
        <v>1A5Bh</v>
      </c>
      <c r="B2654" s="617">
        <v>2652</v>
      </c>
      <c r="C2654" s="809"/>
      <c r="D2654" s="808"/>
      <c r="E2654" s="617"/>
      <c r="F2654" s="617"/>
      <c r="G2654" s="617"/>
      <c r="H2654" s="617"/>
    </row>
    <row r="2655" spans="1:8" x14ac:dyDescent="0.25">
      <c r="A2655" s="554" t="str">
        <f t="shared" si="42"/>
        <v>1A5Ch</v>
      </c>
      <c r="B2655" s="617">
        <v>2653</v>
      </c>
      <c r="C2655" s="809"/>
      <c r="D2655" s="808"/>
      <c r="E2655" s="617"/>
      <c r="F2655" s="617"/>
      <c r="G2655" s="617"/>
      <c r="H2655" s="617"/>
    </row>
    <row r="2656" spans="1:8" x14ac:dyDescent="0.25">
      <c r="A2656" s="554" t="str">
        <f t="shared" si="42"/>
        <v>1A5Dh</v>
      </c>
      <c r="B2656" s="617">
        <v>2654</v>
      </c>
      <c r="C2656" s="809"/>
      <c r="D2656" s="808"/>
      <c r="E2656" s="617"/>
      <c r="F2656" s="617"/>
      <c r="G2656" s="617"/>
      <c r="H2656" s="617"/>
    </row>
    <row r="2657" spans="1:8" x14ac:dyDescent="0.25">
      <c r="A2657" s="554" t="str">
        <f t="shared" si="42"/>
        <v>1A5Eh</v>
      </c>
      <c r="B2657" s="617">
        <v>2655</v>
      </c>
      <c r="C2657" s="809"/>
      <c r="D2657" s="808"/>
      <c r="E2657" s="617"/>
      <c r="F2657" s="617"/>
      <c r="G2657" s="617"/>
      <c r="H2657" s="617"/>
    </row>
    <row r="2658" spans="1:8" x14ac:dyDescent="0.25">
      <c r="A2658" s="554" t="str">
        <f t="shared" si="42"/>
        <v>1A5Fh</v>
      </c>
      <c r="B2658" s="617">
        <v>2656</v>
      </c>
      <c r="C2658" s="809"/>
      <c r="D2658" s="808"/>
      <c r="E2658" s="617"/>
      <c r="F2658" s="617"/>
      <c r="G2658" s="617"/>
      <c r="H2658" s="617"/>
    </row>
    <row r="2659" spans="1:8" x14ac:dyDescent="0.25">
      <c r="A2659" s="554" t="str">
        <f t="shared" si="42"/>
        <v>1A60h</v>
      </c>
      <c r="B2659" s="617">
        <v>2657</v>
      </c>
      <c r="C2659" s="809"/>
      <c r="D2659" s="808"/>
      <c r="E2659" s="617"/>
      <c r="F2659" s="617"/>
      <c r="G2659" s="617"/>
      <c r="H2659" s="617"/>
    </row>
    <row r="2660" spans="1:8" x14ac:dyDescent="0.25">
      <c r="A2660" s="554" t="str">
        <f t="shared" si="42"/>
        <v>1A61h</v>
      </c>
      <c r="B2660" s="617">
        <v>2658</v>
      </c>
      <c r="C2660" s="809"/>
      <c r="D2660" s="808"/>
      <c r="E2660" s="617"/>
      <c r="F2660" s="617"/>
      <c r="G2660" s="617"/>
      <c r="H2660" s="617"/>
    </row>
    <row r="2661" spans="1:8" x14ac:dyDescent="0.25">
      <c r="A2661" s="554" t="str">
        <f t="shared" si="42"/>
        <v>1A62h</v>
      </c>
      <c r="B2661" s="617">
        <v>2659</v>
      </c>
      <c r="C2661" s="809"/>
      <c r="D2661" s="808"/>
      <c r="E2661" s="617"/>
      <c r="F2661" s="617"/>
      <c r="G2661" s="617"/>
      <c r="H2661" s="617"/>
    </row>
    <row r="2662" spans="1:8" x14ac:dyDescent="0.25">
      <c r="A2662" s="554" t="str">
        <f t="shared" si="42"/>
        <v>1A63h</v>
      </c>
      <c r="B2662" s="617">
        <v>2660</v>
      </c>
      <c r="C2662" s="809"/>
      <c r="D2662" s="808"/>
      <c r="E2662" s="617"/>
      <c r="F2662" s="617"/>
      <c r="G2662" s="617"/>
      <c r="H2662" s="617"/>
    </row>
    <row r="2663" spans="1:8" x14ac:dyDescent="0.25">
      <c r="A2663" s="554" t="str">
        <f t="shared" si="42"/>
        <v>1A64h</v>
      </c>
      <c r="B2663" s="617">
        <v>2661</v>
      </c>
      <c r="C2663" s="809"/>
      <c r="D2663" s="808"/>
      <c r="E2663" s="617"/>
      <c r="F2663" s="617"/>
      <c r="G2663" s="617"/>
      <c r="H2663" s="617"/>
    </row>
    <row r="2664" spans="1:8" x14ac:dyDescent="0.25">
      <c r="A2664" s="554" t="str">
        <f t="shared" si="42"/>
        <v>1A65h</v>
      </c>
      <c r="B2664" s="617">
        <v>2662</v>
      </c>
      <c r="C2664" s="809"/>
      <c r="D2664" s="808"/>
      <c r="E2664" s="617"/>
      <c r="F2664" s="617"/>
      <c r="G2664" s="617"/>
      <c r="H2664" s="617"/>
    </row>
    <row r="2665" spans="1:8" x14ac:dyDescent="0.25">
      <c r="A2665" s="369" t="str">
        <f t="shared" si="42"/>
        <v>1A66h</v>
      </c>
      <c r="B2665" s="617">
        <v>2663</v>
      </c>
      <c r="C2665" s="809"/>
      <c r="D2665" s="808"/>
      <c r="E2665" s="617"/>
      <c r="F2665" s="617"/>
      <c r="G2665" s="617"/>
      <c r="H2665" s="617"/>
    </row>
    <row r="2666" spans="1:8" x14ac:dyDescent="0.25">
      <c r="A2666" s="554" t="str">
        <f t="shared" si="42"/>
        <v>1A67h</v>
      </c>
      <c r="B2666" s="617">
        <v>2664</v>
      </c>
      <c r="C2666" s="809"/>
      <c r="D2666" s="808"/>
      <c r="E2666" s="617"/>
      <c r="F2666" s="617"/>
      <c r="G2666" s="617"/>
      <c r="H2666" s="617"/>
    </row>
    <row r="2667" spans="1:8" x14ac:dyDescent="0.25">
      <c r="A2667" s="554" t="str">
        <f t="shared" si="42"/>
        <v>1A68h</v>
      </c>
      <c r="B2667" s="617">
        <v>2665</v>
      </c>
      <c r="C2667" s="809"/>
      <c r="D2667" s="808"/>
      <c r="E2667" s="617"/>
      <c r="F2667" s="617"/>
      <c r="G2667" s="617"/>
      <c r="H2667" s="617"/>
    </row>
    <row r="2668" spans="1:8" x14ac:dyDescent="0.25">
      <c r="A2668" s="554" t="str">
        <f t="shared" si="42"/>
        <v>1A69h</v>
      </c>
      <c r="B2668" s="617">
        <v>2666</v>
      </c>
      <c r="C2668" s="809"/>
      <c r="D2668" s="808"/>
      <c r="E2668" s="617"/>
      <c r="F2668" s="617"/>
      <c r="G2668" s="617"/>
      <c r="H2668" s="617"/>
    </row>
    <row r="2669" spans="1:8" x14ac:dyDescent="0.25">
      <c r="A2669" s="554" t="str">
        <f t="shared" si="42"/>
        <v>1A6Ah</v>
      </c>
      <c r="B2669" s="617">
        <v>2667</v>
      </c>
      <c r="C2669" s="809"/>
      <c r="D2669" s="808"/>
      <c r="E2669" s="617"/>
      <c r="F2669" s="617"/>
      <c r="G2669" s="617"/>
      <c r="H2669" s="617"/>
    </row>
    <row r="2670" spans="1:8" x14ac:dyDescent="0.25">
      <c r="A2670" s="554" t="str">
        <f t="shared" si="42"/>
        <v>1A6Bh</v>
      </c>
      <c r="B2670" s="617">
        <v>2668</v>
      </c>
      <c r="C2670" s="809"/>
      <c r="D2670" s="808"/>
      <c r="E2670" s="617"/>
      <c r="F2670" s="617"/>
      <c r="G2670" s="617"/>
      <c r="H2670" s="617"/>
    </row>
    <row r="2671" spans="1:8" x14ac:dyDescent="0.25">
      <c r="A2671" s="554" t="str">
        <f t="shared" si="42"/>
        <v>1A6Ch</v>
      </c>
      <c r="B2671" s="617">
        <v>2669</v>
      </c>
      <c r="C2671" s="809"/>
      <c r="D2671" s="808"/>
      <c r="E2671" s="617"/>
      <c r="F2671" s="617"/>
      <c r="G2671" s="617"/>
      <c r="H2671" s="617"/>
    </row>
    <row r="2672" spans="1:8" x14ac:dyDescent="0.25">
      <c r="A2672" s="554" t="str">
        <f t="shared" si="42"/>
        <v>1A6Dh</v>
      </c>
      <c r="B2672" s="617">
        <v>2670</v>
      </c>
      <c r="C2672" s="809"/>
      <c r="D2672" s="808"/>
      <c r="E2672" s="617"/>
      <c r="F2672" s="617"/>
      <c r="G2672" s="617"/>
      <c r="H2672" s="617"/>
    </row>
    <row r="2673" spans="1:8" x14ac:dyDescent="0.25">
      <c r="A2673" s="554" t="str">
        <f t="shared" si="42"/>
        <v>1A6Eh</v>
      </c>
      <c r="B2673" s="617">
        <v>2671</v>
      </c>
      <c r="C2673" s="809"/>
      <c r="D2673" s="808"/>
      <c r="E2673" s="617"/>
      <c r="F2673" s="617"/>
      <c r="G2673" s="617"/>
      <c r="H2673" s="617"/>
    </row>
    <row r="2674" spans="1:8" x14ac:dyDescent="0.25">
      <c r="A2674" s="554" t="str">
        <f t="shared" si="42"/>
        <v>1A6Fh</v>
      </c>
      <c r="B2674" s="617">
        <v>2672</v>
      </c>
      <c r="C2674" s="809"/>
      <c r="D2674" s="808"/>
      <c r="E2674" s="617"/>
      <c r="F2674" s="617"/>
      <c r="G2674" s="617"/>
      <c r="H2674" s="617"/>
    </row>
    <row r="2675" spans="1:8" x14ac:dyDescent="0.25">
      <c r="A2675" s="554" t="str">
        <f t="shared" si="42"/>
        <v>1A70h</v>
      </c>
      <c r="B2675" s="617">
        <v>2673</v>
      </c>
      <c r="C2675" s="809"/>
      <c r="D2675" s="808"/>
      <c r="E2675" s="617"/>
      <c r="F2675" s="617"/>
      <c r="G2675" s="617"/>
      <c r="H2675" s="617"/>
    </row>
    <row r="2676" spans="1:8" x14ac:dyDescent="0.25">
      <c r="A2676" s="554" t="str">
        <f t="shared" si="42"/>
        <v>1A71h</v>
      </c>
      <c r="B2676" s="617">
        <v>2674</v>
      </c>
      <c r="C2676" s="809"/>
      <c r="D2676" s="808"/>
      <c r="E2676" s="617"/>
      <c r="F2676" s="617"/>
      <c r="G2676" s="617"/>
      <c r="H2676" s="617"/>
    </row>
    <row r="2677" spans="1:8" x14ac:dyDescent="0.25">
      <c r="A2677" s="554" t="str">
        <f t="shared" si="42"/>
        <v>1A72h</v>
      </c>
      <c r="B2677" s="617">
        <v>2675</v>
      </c>
      <c r="C2677" s="809"/>
      <c r="D2677" s="808"/>
      <c r="E2677" s="617"/>
      <c r="F2677" s="617"/>
      <c r="G2677" s="617"/>
      <c r="H2677" s="617"/>
    </row>
    <row r="2678" spans="1:8" x14ac:dyDescent="0.25">
      <c r="A2678" s="369" t="str">
        <f t="shared" si="42"/>
        <v>1A73h</v>
      </c>
      <c r="B2678" s="617">
        <v>2676</v>
      </c>
      <c r="C2678" s="809"/>
      <c r="D2678" s="808"/>
      <c r="E2678" s="617"/>
      <c r="F2678" s="617"/>
      <c r="G2678" s="617"/>
      <c r="H2678" s="617"/>
    </row>
    <row r="2679" spans="1:8" x14ac:dyDescent="0.25">
      <c r="A2679" s="554" t="str">
        <f t="shared" si="42"/>
        <v>1A74h</v>
      </c>
      <c r="B2679" s="617">
        <v>2677</v>
      </c>
      <c r="C2679" s="809"/>
      <c r="D2679" s="808"/>
      <c r="E2679" s="617"/>
      <c r="F2679" s="617"/>
      <c r="G2679" s="617"/>
      <c r="H2679" s="617"/>
    </row>
    <row r="2680" spans="1:8" x14ac:dyDescent="0.25">
      <c r="A2680" s="554" t="str">
        <f t="shared" si="42"/>
        <v>1A75h</v>
      </c>
      <c r="B2680" s="617">
        <v>2678</v>
      </c>
      <c r="C2680" s="809"/>
      <c r="D2680" s="808"/>
      <c r="E2680" s="617"/>
      <c r="F2680" s="617"/>
      <c r="G2680" s="617"/>
      <c r="H2680" s="617"/>
    </row>
    <row r="2681" spans="1:8" x14ac:dyDescent="0.25">
      <c r="A2681" s="554" t="str">
        <f t="shared" si="42"/>
        <v>1A76h</v>
      </c>
      <c r="B2681" s="617">
        <v>2679</v>
      </c>
      <c r="C2681" s="809"/>
      <c r="D2681" s="808"/>
      <c r="E2681" s="617"/>
      <c r="F2681" s="617"/>
      <c r="G2681" s="617"/>
      <c r="H2681" s="617"/>
    </row>
    <row r="2682" spans="1:8" x14ac:dyDescent="0.25">
      <c r="A2682" s="554" t="str">
        <f t="shared" si="42"/>
        <v>1A77h</v>
      </c>
      <c r="B2682" s="617">
        <v>2680</v>
      </c>
      <c r="C2682" s="809"/>
      <c r="D2682" s="808"/>
      <c r="E2682" s="617"/>
      <c r="F2682" s="617"/>
      <c r="G2682" s="617"/>
      <c r="H2682" s="617"/>
    </row>
    <row r="2683" spans="1:8" x14ac:dyDescent="0.25">
      <c r="A2683" s="554" t="str">
        <f t="shared" si="42"/>
        <v>1A78h</v>
      </c>
      <c r="B2683" s="617">
        <v>2681</v>
      </c>
      <c r="C2683" s="809"/>
      <c r="D2683" s="808"/>
      <c r="E2683" s="617"/>
      <c r="F2683" s="617"/>
      <c r="G2683" s="617"/>
      <c r="H2683" s="617"/>
    </row>
    <row r="2684" spans="1:8" x14ac:dyDescent="0.25">
      <c r="A2684" s="554" t="str">
        <f t="shared" si="42"/>
        <v>1A79h</v>
      </c>
      <c r="B2684" s="617">
        <v>2682</v>
      </c>
      <c r="C2684" s="809"/>
      <c r="D2684" s="808"/>
      <c r="E2684" s="617"/>
      <c r="F2684" s="617"/>
      <c r="G2684" s="617"/>
      <c r="H2684" s="617"/>
    </row>
    <row r="2685" spans="1:8" x14ac:dyDescent="0.25">
      <c r="A2685" s="554" t="str">
        <f t="shared" si="42"/>
        <v>1A7Ah</v>
      </c>
      <c r="B2685" s="617">
        <v>2683</v>
      </c>
      <c r="C2685" s="809"/>
      <c r="D2685" s="808"/>
      <c r="E2685" s="617"/>
      <c r="F2685" s="617"/>
      <c r="G2685" s="617"/>
      <c r="H2685" s="617"/>
    </row>
    <row r="2686" spans="1:8" x14ac:dyDescent="0.25">
      <c r="A2686" s="554" t="str">
        <f t="shared" si="42"/>
        <v>1A7Bh</v>
      </c>
      <c r="B2686" s="617">
        <v>2684</v>
      </c>
      <c r="C2686" s="809"/>
      <c r="D2686" s="808"/>
      <c r="E2686" s="617"/>
      <c r="F2686" s="617"/>
      <c r="G2686" s="617"/>
      <c r="H2686" s="617"/>
    </row>
    <row r="2687" spans="1:8" x14ac:dyDescent="0.25">
      <c r="A2687" s="554" t="str">
        <f t="shared" si="42"/>
        <v>1A7Ch</v>
      </c>
      <c r="B2687" s="617">
        <v>2685</v>
      </c>
      <c r="C2687" s="809"/>
      <c r="D2687" s="808"/>
      <c r="E2687" s="617"/>
      <c r="F2687" s="617"/>
      <c r="G2687" s="617"/>
      <c r="H2687" s="617"/>
    </row>
    <row r="2688" spans="1:8" x14ac:dyDescent="0.25">
      <c r="A2688" s="554" t="str">
        <f t="shared" si="42"/>
        <v>1A7Dh</v>
      </c>
      <c r="B2688" s="617">
        <v>2686</v>
      </c>
      <c r="C2688" s="809"/>
      <c r="D2688" s="808"/>
      <c r="E2688" s="617"/>
      <c r="F2688" s="617"/>
      <c r="G2688" s="617"/>
      <c r="H2688" s="617"/>
    </row>
    <row r="2689" spans="1:8" x14ac:dyDescent="0.25">
      <c r="A2689" s="554" t="str">
        <f t="shared" si="42"/>
        <v>1A7Eh</v>
      </c>
      <c r="B2689" s="617">
        <v>2687</v>
      </c>
      <c r="C2689" s="809"/>
      <c r="D2689" s="808"/>
      <c r="E2689" s="617"/>
      <c r="F2689" s="617"/>
      <c r="G2689" s="617"/>
      <c r="H2689" s="617"/>
    </row>
    <row r="2690" spans="1:8" x14ac:dyDescent="0.25">
      <c r="A2690" s="554" t="str">
        <f t="shared" si="42"/>
        <v>1A7Fh</v>
      </c>
      <c r="B2690" s="617">
        <v>2688</v>
      </c>
      <c r="C2690" s="809"/>
      <c r="D2690" s="808"/>
      <c r="E2690" s="617"/>
      <c r="F2690" s="617"/>
      <c r="G2690" s="617"/>
      <c r="H2690" s="617"/>
    </row>
    <row r="2691" spans="1:8" x14ac:dyDescent="0.25">
      <c r="A2691" s="369" t="str">
        <f t="shared" si="42"/>
        <v>1A80h</v>
      </c>
      <c r="B2691" s="617">
        <v>2689</v>
      </c>
      <c r="C2691" s="809"/>
      <c r="D2691" s="808"/>
      <c r="E2691" s="617"/>
      <c r="F2691" s="617"/>
      <c r="G2691" s="617"/>
      <c r="H2691" s="617"/>
    </row>
    <row r="2692" spans="1:8" x14ac:dyDescent="0.25">
      <c r="A2692" s="554" t="str">
        <f t="shared" si="42"/>
        <v>1A81h</v>
      </c>
      <c r="B2692" s="617">
        <v>2690</v>
      </c>
      <c r="C2692" s="809"/>
      <c r="D2692" s="808"/>
      <c r="E2692" s="617"/>
      <c r="F2692" s="617"/>
      <c r="G2692" s="617"/>
      <c r="H2692" s="617"/>
    </row>
    <row r="2693" spans="1:8" x14ac:dyDescent="0.25">
      <c r="A2693" s="554" t="str">
        <f t="shared" si="42"/>
        <v>1A82h</v>
      </c>
      <c r="B2693" s="617">
        <v>2691</v>
      </c>
      <c r="C2693" s="809"/>
      <c r="D2693" s="808"/>
      <c r="E2693" s="617"/>
      <c r="F2693" s="617"/>
      <c r="G2693" s="617"/>
      <c r="H2693" s="617"/>
    </row>
    <row r="2694" spans="1:8" x14ac:dyDescent="0.25">
      <c r="A2694" s="554" t="str">
        <f t="shared" si="42"/>
        <v>1A83h</v>
      </c>
      <c r="B2694" s="617">
        <v>2692</v>
      </c>
      <c r="C2694" s="809"/>
      <c r="D2694" s="808"/>
      <c r="E2694" s="617"/>
      <c r="F2694" s="617"/>
      <c r="G2694" s="617"/>
      <c r="H2694" s="617"/>
    </row>
    <row r="2695" spans="1:8" x14ac:dyDescent="0.25">
      <c r="A2695" s="554" t="str">
        <f t="shared" si="42"/>
        <v>1A84h</v>
      </c>
      <c r="B2695" s="617">
        <v>2693</v>
      </c>
      <c r="C2695" s="809"/>
      <c r="D2695" s="808"/>
      <c r="E2695" s="617"/>
      <c r="F2695" s="617"/>
      <c r="G2695" s="617"/>
      <c r="H2695" s="617"/>
    </row>
    <row r="2696" spans="1:8" x14ac:dyDescent="0.25">
      <c r="A2696" s="554" t="str">
        <f t="shared" si="42"/>
        <v>1A85h</v>
      </c>
      <c r="B2696" s="617">
        <v>2694</v>
      </c>
      <c r="C2696" s="809"/>
      <c r="D2696" s="808"/>
      <c r="E2696" s="617"/>
      <c r="F2696" s="617"/>
      <c r="G2696" s="617"/>
      <c r="H2696" s="617"/>
    </row>
    <row r="2697" spans="1:8" x14ac:dyDescent="0.25">
      <c r="A2697" s="554" t="str">
        <f t="shared" si="42"/>
        <v>1A86h</v>
      </c>
      <c r="B2697" s="617">
        <v>2695</v>
      </c>
      <c r="C2697" s="809"/>
      <c r="D2697" s="808"/>
      <c r="E2697" s="617"/>
      <c r="F2697" s="617"/>
      <c r="G2697" s="617"/>
      <c r="H2697" s="617"/>
    </row>
    <row r="2698" spans="1:8" x14ac:dyDescent="0.25">
      <c r="A2698" s="554" t="str">
        <f t="shared" si="42"/>
        <v>1A87h</v>
      </c>
      <c r="B2698" s="617">
        <v>2696</v>
      </c>
      <c r="C2698" s="809"/>
      <c r="D2698" s="808"/>
      <c r="E2698" s="617"/>
      <c r="F2698" s="617"/>
      <c r="G2698" s="617"/>
      <c r="H2698" s="617"/>
    </row>
    <row r="2699" spans="1:8" x14ac:dyDescent="0.25">
      <c r="A2699" s="554" t="str">
        <f t="shared" si="42"/>
        <v>1A88h</v>
      </c>
      <c r="B2699" s="617">
        <v>2697</v>
      </c>
      <c r="C2699" s="809"/>
      <c r="D2699" s="808"/>
      <c r="E2699" s="617"/>
      <c r="F2699" s="617"/>
      <c r="G2699" s="617"/>
      <c r="H2699" s="617"/>
    </row>
    <row r="2700" spans="1:8" x14ac:dyDescent="0.25">
      <c r="A2700" s="554" t="str">
        <f t="shared" si="42"/>
        <v>1A89h</v>
      </c>
      <c r="B2700" s="617">
        <v>2698</v>
      </c>
      <c r="C2700" s="809"/>
      <c r="D2700" s="808"/>
      <c r="E2700" s="617"/>
      <c r="F2700" s="617"/>
      <c r="G2700" s="617"/>
      <c r="H2700" s="617"/>
    </row>
    <row r="2701" spans="1:8" x14ac:dyDescent="0.25">
      <c r="A2701" s="554" t="str">
        <f t="shared" si="42"/>
        <v>1A8Ah</v>
      </c>
      <c r="B2701" s="617">
        <v>2699</v>
      </c>
      <c r="C2701" s="809"/>
      <c r="D2701" s="808"/>
      <c r="E2701" s="617"/>
      <c r="F2701" s="617"/>
      <c r="G2701" s="617"/>
      <c r="H2701" s="617"/>
    </row>
    <row r="2702" spans="1:8" x14ac:dyDescent="0.25">
      <c r="A2702" s="554" t="str">
        <f t="shared" si="42"/>
        <v>1A8Bh</v>
      </c>
      <c r="B2702" s="617">
        <v>2700</v>
      </c>
      <c r="C2702" s="809"/>
      <c r="D2702" s="808"/>
      <c r="E2702" s="617"/>
      <c r="F2702" s="617"/>
      <c r="G2702" s="617"/>
      <c r="H2702" s="617"/>
    </row>
    <row r="2703" spans="1:8" x14ac:dyDescent="0.25">
      <c r="A2703" s="554" t="str">
        <f t="shared" si="42"/>
        <v>1A8Ch</v>
      </c>
      <c r="B2703" s="617">
        <v>2701</v>
      </c>
      <c r="C2703" s="809"/>
      <c r="D2703" s="808"/>
      <c r="E2703" s="617"/>
      <c r="F2703" s="617"/>
      <c r="G2703" s="617"/>
      <c r="H2703" s="617"/>
    </row>
    <row r="2704" spans="1:8" x14ac:dyDescent="0.25">
      <c r="A2704" s="369" t="str">
        <f t="shared" si="42"/>
        <v>1A8Dh</v>
      </c>
      <c r="B2704" s="617">
        <v>2702</v>
      </c>
      <c r="C2704" s="809"/>
      <c r="D2704" s="808"/>
      <c r="E2704" s="617"/>
      <c r="F2704" s="617"/>
      <c r="G2704" s="617"/>
      <c r="H2704" s="617"/>
    </row>
    <row r="2705" spans="1:8" x14ac:dyDescent="0.25">
      <c r="A2705" s="554" t="str">
        <f t="shared" si="42"/>
        <v>1A8Eh</v>
      </c>
      <c r="B2705" s="617">
        <v>2703</v>
      </c>
      <c r="C2705" s="809"/>
      <c r="D2705" s="808"/>
      <c r="E2705" s="617"/>
      <c r="F2705" s="617"/>
      <c r="G2705" s="617"/>
      <c r="H2705" s="617"/>
    </row>
    <row r="2706" spans="1:8" x14ac:dyDescent="0.25">
      <c r="A2706" s="554" t="str">
        <f t="shared" si="42"/>
        <v>1A8Fh</v>
      </c>
      <c r="B2706" s="617">
        <v>2704</v>
      </c>
      <c r="C2706" s="809"/>
      <c r="D2706" s="808"/>
      <c r="E2706" s="617"/>
      <c r="F2706" s="617"/>
      <c r="G2706" s="617"/>
      <c r="H2706" s="617"/>
    </row>
    <row r="2707" spans="1:8" x14ac:dyDescent="0.25">
      <c r="A2707" s="554" t="str">
        <f t="shared" ref="A2707:A2770" si="43">(DEC2HEX(B2707 + 4095)) &amp; "h"</f>
        <v>1A90h</v>
      </c>
      <c r="B2707" s="617">
        <v>2705</v>
      </c>
      <c r="C2707" s="809"/>
      <c r="D2707" s="808"/>
      <c r="E2707" s="617"/>
      <c r="F2707" s="617"/>
      <c r="G2707" s="617"/>
      <c r="H2707" s="617"/>
    </row>
    <row r="2708" spans="1:8" x14ac:dyDescent="0.25">
      <c r="A2708" s="554" t="str">
        <f t="shared" si="43"/>
        <v>1A91h</v>
      </c>
      <c r="B2708" s="617">
        <v>2706</v>
      </c>
      <c r="C2708" s="809"/>
      <c r="D2708" s="808"/>
      <c r="E2708" s="617"/>
      <c r="F2708" s="617"/>
      <c r="G2708" s="617"/>
      <c r="H2708" s="617"/>
    </row>
    <row r="2709" spans="1:8" x14ac:dyDescent="0.25">
      <c r="A2709" s="554" t="str">
        <f t="shared" si="43"/>
        <v>1A92h</v>
      </c>
      <c r="B2709" s="617">
        <v>2707</v>
      </c>
      <c r="C2709" s="809"/>
      <c r="D2709" s="808"/>
      <c r="E2709" s="617"/>
      <c r="F2709" s="617"/>
      <c r="G2709" s="617"/>
      <c r="H2709" s="617"/>
    </row>
    <row r="2710" spans="1:8" x14ac:dyDescent="0.25">
      <c r="A2710" s="554" t="str">
        <f t="shared" si="43"/>
        <v>1A93h</v>
      </c>
      <c r="B2710" s="617">
        <v>2708</v>
      </c>
      <c r="C2710" s="809"/>
      <c r="D2710" s="808"/>
      <c r="E2710" s="617"/>
      <c r="F2710" s="617"/>
      <c r="G2710" s="617"/>
      <c r="H2710" s="617"/>
    </row>
    <row r="2711" spans="1:8" x14ac:dyDescent="0.25">
      <c r="A2711" s="554" t="str">
        <f t="shared" si="43"/>
        <v>1A94h</v>
      </c>
      <c r="B2711" s="617">
        <v>2709</v>
      </c>
      <c r="C2711" s="809"/>
      <c r="D2711" s="808"/>
      <c r="E2711" s="617"/>
      <c r="F2711" s="617"/>
      <c r="G2711" s="617"/>
      <c r="H2711" s="617"/>
    </row>
    <row r="2712" spans="1:8" x14ac:dyDescent="0.25">
      <c r="A2712" s="554" t="str">
        <f t="shared" si="43"/>
        <v>1A95h</v>
      </c>
      <c r="B2712" s="617">
        <v>2710</v>
      </c>
      <c r="C2712" s="809"/>
      <c r="D2712" s="808"/>
      <c r="E2712" s="617"/>
      <c r="F2712" s="617"/>
      <c r="G2712" s="617"/>
      <c r="H2712" s="617"/>
    </row>
    <row r="2713" spans="1:8" x14ac:dyDescent="0.25">
      <c r="A2713" s="554" t="str">
        <f t="shared" si="43"/>
        <v>1A96h</v>
      </c>
      <c r="B2713" s="617">
        <v>2711</v>
      </c>
      <c r="C2713" s="809"/>
      <c r="D2713" s="808"/>
      <c r="E2713" s="617"/>
      <c r="F2713" s="617"/>
      <c r="G2713" s="617"/>
      <c r="H2713" s="617"/>
    </row>
    <row r="2714" spans="1:8" x14ac:dyDescent="0.25">
      <c r="A2714" s="554" t="str">
        <f t="shared" si="43"/>
        <v>1A97h</v>
      </c>
      <c r="B2714" s="617">
        <v>2712</v>
      </c>
      <c r="C2714" s="809"/>
      <c r="D2714" s="808"/>
      <c r="E2714" s="617"/>
      <c r="F2714" s="617"/>
      <c r="G2714" s="617"/>
      <c r="H2714" s="617"/>
    </row>
    <row r="2715" spans="1:8" x14ac:dyDescent="0.25">
      <c r="A2715" s="554" t="str">
        <f t="shared" si="43"/>
        <v>1A98h</v>
      </c>
      <c r="B2715" s="617">
        <v>2713</v>
      </c>
      <c r="C2715" s="809"/>
      <c r="D2715" s="808"/>
      <c r="E2715" s="617"/>
      <c r="F2715" s="617"/>
      <c r="G2715" s="617"/>
      <c r="H2715" s="617"/>
    </row>
    <row r="2716" spans="1:8" x14ac:dyDescent="0.25">
      <c r="A2716" s="554" t="str">
        <f t="shared" si="43"/>
        <v>1A99h</v>
      </c>
      <c r="B2716" s="617">
        <v>2714</v>
      </c>
      <c r="C2716" s="809"/>
      <c r="D2716" s="808"/>
      <c r="E2716" s="617"/>
      <c r="F2716" s="617"/>
      <c r="G2716" s="617"/>
      <c r="H2716" s="617"/>
    </row>
    <row r="2717" spans="1:8" x14ac:dyDescent="0.25">
      <c r="A2717" s="369" t="str">
        <f t="shared" si="43"/>
        <v>1A9Ah</v>
      </c>
      <c r="B2717" s="617">
        <v>2715</v>
      </c>
      <c r="C2717" s="809"/>
      <c r="D2717" s="808"/>
      <c r="E2717" s="617"/>
      <c r="F2717" s="617"/>
      <c r="G2717" s="617"/>
      <c r="H2717" s="617"/>
    </row>
    <row r="2718" spans="1:8" x14ac:dyDescent="0.25">
      <c r="A2718" s="554" t="str">
        <f t="shared" si="43"/>
        <v>1A9Bh</v>
      </c>
      <c r="B2718" s="617">
        <v>2716</v>
      </c>
      <c r="C2718" s="809"/>
      <c r="D2718" s="808"/>
      <c r="E2718" s="617"/>
      <c r="F2718" s="617"/>
      <c r="G2718" s="617"/>
      <c r="H2718" s="617"/>
    </row>
    <row r="2719" spans="1:8" x14ac:dyDescent="0.25">
      <c r="A2719" s="554" t="str">
        <f t="shared" si="43"/>
        <v>1A9Ch</v>
      </c>
      <c r="B2719" s="617">
        <v>2717</v>
      </c>
      <c r="C2719" s="809"/>
      <c r="D2719" s="808"/>
      <c r="E2719" s="617"/>
      <c r="F2719" s="617"/>
      <c r="G2719" s="617"/>
      <c r="H2719" s="617"/>
    </row>
    <row r="2720" spans="1:8" x14ac:dyDescent="0.25">
      <c r="A2720" s="554" t="str">
        <f t="shared" si="43"/>
        <v>1A9Dh</v>
      </c>
      <c r="B2720" s="617">
        <v>2718</v>
      </c>
      <c r="C2720" s="809"/>
      <c r="D2720" s="808"/>
      <c r="E2720" s="617"/>
      <c r="F2720" s="617"/>
      <c r="G2720" s="617"/>
      <c r="H2720" s="617"/>
    </row>
    <row r="2721" spans="1:8" x14ac:dyDescent="0.25">
      <c r="A2721" s="554" t="str">
        <f t="shared" si="43"/>
        <v>1A9Eh</v>
      </c>
      <c r="B2721" s="617">
        <v>2719</v>
      </c>
      <c r="C2721" s="809"/>
      <c r="D2721" s="808"/>
      <c r="E2721" s="617"/>
      <c r="F2721" s="617"/>
      <c r="G2721" s="617"/>
      <c r="H2721" s="617"/>
    </row>
    <row r="2722" spans="1:8" x14ac:dyDescent="0.25">
      <c r="A2722" s="554" t="str">
        <f t="shared" si="43"/>
        <v>1A9Fh</v>
      </c>
      <c r="B2722" s="617">
        <v>2720</v>
      </c>
      <c r="C2722" s="809"/>
      <c r="D2722" s="808"/>
      <c r="E2722" s="617"/>
      <c r="F2722" s="617"/>
      <c r="G2722" s="617"/>
      <c r="H2722" s="617"/>
    </row>
    <row r="2723" spans="1:8" x14ac:dyDescent="0.25">
      <c r="A2723" s="554" t="str">
        <f t="shared" si="43"/>
        <v>1AA0h</v>
      </c>
      <c r="B2723" s="617">
        <v>2721</v>
      </c>
      <c r="C2723" s="809"/>
      <c r="D2723" s="808"/>
      <c r="E2723" s="617"/>
      <c r="F2723" s="617"/>
      <c r="G2723" s="617"/>
      <c r="H2723" s="617"/>
    </row>
    <row r="2724" spans="1:8" x14ac:dyDescent="0.25">
      <c r="A2724" s="554" t="str">
        <f t="shared" si="43"/>
        <v>1AA1h</v>
      </c>
      <c r="B2724" s="617">
        <v>2722</v>
      </c>
      <c r="C2724" s="809"/>
      <c r="D2724" s="808"/>
      <c r="E2724" s="617"/>
      <c r="F2724" s="617"/>
      <c r="G2724" s="617"/>
      <c r="H2724" s="617"/>
    </row>
    <row r="2725" spans="1:8" x14ac:dyDescent="0.25">
      <c r="A2725" s="554" t="str">
        <f t="shared" si="43"/>
        <v>1AA2h</v>
      </c>
      <c r="B2725" s="617">
        <v>2723</v>
      </c>
      <c r="C2725" s="809"/>
      <c r="D2725" s="808"/>
      <c r="E2725" s="617"/>
      <c r="F2725" s="617"/>
      <c r="G2725" s="617"/>
      <c r="H2725" s="617"/>
    </row>
    <row r="2726" spans="1:8" x14ac:dyDescent="0.25">
      <c r="A2726" s="554" t="str">
        <f t="shared" si="43"/>
        <v>1AA3h</v>
      </c>
      <c r="B2726" s="617">
        <v>2724</v>
      </c>
      <c r="C2726" s="809"/>
      <c r="D2726" s="808"/>
      <c r="E2726" s="617"/>
      <c r="F2726" s="617"/>
      <c r="G2726" s="617"/>
      <c r="H2726" s="617"/>
    </row>
    <row r="2727" spans="1:8" x14ac:dyDescent="0.25">
      <c r="A2727" s="554" t="str">
        <f t="shared" si="43"/>
        <v>1AA4h</v>
      </c>
      <c r="B2727" s="617">
        <v>2725</v>
      </c>
      <c r="C2727" s="809"/>
      <c r="D2727" s="808"/>
      <c r="E2727" s="617"/>
      <c r="F2727" s="617"/>
      <c r="G2727" s="617"/>
      <c r="H2727" s="617"/>
    </row>
    <row r="2728" spans="1:8" x14ac:dyDescent="0.25">
      <c r="A2728" s="554" t="str">
        <f t="shared" si="43"/>
        <v>1AA5h</v>
      </c>
      <c r="B2728" s="617">
        <v>2726</v>
      </c>
      <c r="C2728" s="809"/>
      <c r="D2728" s="808"/>
      <c r="E2728" s="617"/>
      <c r="F2728" s="617"/>
      <c r="G2728" s="617"/>
      <c r="H2728" s="617"/>
    </row>
    <row r="2729" spans="1:8" x14ac:dyDescent="0.25">
      <c r="A2729" s="554" t="str">
        <f t="shared" si="43"/>
        <v>1AA6h</v>
      </c>
      <c r="B2729" s="617">
        <v>2727</v>
      </c>
      <c r="C2729" s="809"/>
      <c r="D2729" s="808"/>
      <c r="E2729" s="617"/>
      <c r="F2729" s="617"/>
      <c r="G2729" s="617"/>
      <c r="H2729" s="617"/>
    </row>
    <row r="2730" spans="1:8" x14ac:dyDescent="0.25">
      <c r="A2730" s="369" t="str">
        <f t="shared" si="43"/>
        <v>1AA7h</v>
      </c>
      <c r="B2730" s="617">
        <v>2728</v>
      </c>
      <c r="C2730" s="809"/>
      <c r="D2730" s="808"/>
      <c r="E2730" s="617"/>
      <c r="F2730" s="617"/>
      <c r="G2730" s="617"/>
      <c r="H2730" s="617"/>
    </row>
    <row r="2731" spans="1:8" x14ac:dyDescent="0.25">
      <c r="A2731" s="554" t="str">
        <f t="shared" si="43"/>
        <v>1AA8h</v>
      </c>
      <c r="B2731" s="617">
        <v>2729</v>
      </c>
      <c r="C2731" s="809"/>
      <c r="D2731" s="808"/>
      <c r="E2731" s="617"/>
      <c r="F2731" s="617"/>
      <c r="G2731" s="617"/>
      <c r="H2731" s="617"/>
    </row>
    <row r="2732" spans="1:8" x14ac:dyDescent="0.25">
      <c r="A2732" s="554" t="str">
        <f t="shared" si="43"/>
        <v>1AA9h</v>
      </c>
      <c r="B2732" s="617">
        <v>2730</v>
      </c>
      <c r="C2732" s="809"/>
      <c r="D2732" s="808"/>
      <c r="E2732" s="617"/>
      <c r="F2732" s="617"/>
      <c r="G2732" s="617"/>
      <c r="H2732" s="617"/>
    </row>
    <row r="2733" spans="1:8" x14ac:dyDescent="0.25">
      <c r="A2733" s="554" t="str">
        <f t="shared" si="43"/>
        <v>1AAAh</v>
      </c>
      <c r="B2733" s="617">
        <v>2731</v>
      </c>
      <c r="C2733" s="809"/>
      <c r="D2733" s="808"/>
      <c r="E2733" s="617"/>
      <c r="F2733" s="617"/>
      <c r="G2733" s="617"/>
      <c r="H2733" s="617"/>
    </row>
    <row r="2734" spans="1:8" x14ac:dyDescent="0.25">
      <c r="A2734" s="554" t="str">
        <f t="shared" si="43"/>
        <v>1AABh</v>
      </c>
      <c r="B2734" s="617">
        <v>2732</v>
      </c>
      <c r="C2734" s="809"/>
      <c r="D2734" s="808"/>
      <c r="E2734" s="617"/>
      <c r="F2734" s="617"/>
      <c r="G2734" s="617"/>
      <c r="H2734" s="617"/>
    </row>
    <row r="2735" spans="1:8" x14ac:dyDescent="0.25">
      <c r="A2735" s="554" t="str">
        <f t="shared" si="43"/>
        <v>1AACh</v>
      </c>
      <c r="B2735" s="617">
        <v>2733</v>
      </c>
      <c r="C2735" s="809"/>
      <c r="D2735" s="808"/>
      <c r="E2735" s="617"/>
      <c r="F2735" s="617"/>
      <c r="G2735" s="617"/>
      <c r="H2735" s="617"/>
    </row>
    <row r="2736" spans="1:8" x14ac:dyDescent="0.25">
      <c r="A2736" s="554" t="str">
        <f t="shared" si="43"/>
        <v>1AADh</v>
      </c>
      <c r="B2736" s="617">
        <v>2734</v>
      </c>
      <c r="C2736" s="809"/>
      <c r="D2736" s="808"/>
      <c r="E2736" s="617"/>
      <c r="F2736" s="617"/>
      <c r="G2736" s="617"/>
      <c r="H2736" s="617"/>
    </row>
    <row r="2737" spans="1:8" x14ac:dyDescent="0.25">
      <c r="A2737" s="554" t="str">
        <f t="shared" si="43"/>
        <v>1AAEh</v>
      </c>
      <c r="B2737" s="617">
        <v>2735</v>
      </c>
      <c r="C2737" s="809"/>
      <c r="D2737" s="808"/>
      <c r="E2737" s="617"/>
      <c r="F2737" s="617"/>
      <c r="G2737" s="617"/>
      <c r="H2737" s="617"/>
    </row>
    <row r="2738" spans="1:8" x14ac:dyDescent="0.25">
      <c r="A2738" s="554" t="str">
        <f t="shared" si="43"/>
        <v>1AAFh</v>
      </c>
      <c r="B2738" s="617">
        <v>2736</v>
      </c>
      <c r="C2738" s="809"/>
      <c r="D2738" s="808"/>
      <c r="E2738" s="617"/>
      <c r="F2738" s="617"/>
      <c r="G2738" s="617"/>
      <c r="H2738" s="617"/>
    </row>
    <row r="2739" spans="1:8" x14ac:dyDescent="0.25">
      <c r="A2739" s="554" t="str">
        <f t="shared" si="43"/>
        <v>1AB0h</v>
      </c>
      <c r="B2739" s="617">
        <v>2737</v>
      </c>
      <c r="C2739" s="809"/>
      <c r="D2739" s="808"/>
      <c r="E2739" s="617"/>
      <c r="F2739" s="617"/>
      <c r="G2739" s="617"/>
      <c r="H2739" s="617"/>
    </row>
    <row r="2740" spans="1:8" x14ac:dyDescent="0.25">
      <c r="A2740" s="554" t="str">
        <f t="shared" si="43"/>
        <v>1AB1h</v>
      </c>
      <c r="B2740" s="617">
        <v>2738</v>
      </c>
      <c r="C2740" s="809"/>
      <c r="D2740" s="808"/>
      <c r="E2740" s="617"/>
      <c r="F2740" s="617"/>
      <c r="G2740" s="617"/>
      <c r="H2740" s="617"/>
    </row>
    <row r="2741" spans="1:8" x14ac:dyDescent="0.25">
      <c r="A2741" s="554" t="str">
        <f t="shared" si="43"/>
        <v>1AB2h</v>
      </c>
      <c r="B2741" s="617">
        <v>2739</v>
      </c>
      <c r="C2741" s="809"/>
      <c r="D2741" s="808"/>
      <c r="E2741" s="617"/>
      <c r="F2741" s="617"/>
      <c r="G2741" s="617"/>
      <c r="H2741" s="617"/>
    </row>
    <row r="2742" spans="1:8" x14ac:dyDescent="0.25">
      <c r="A2742" s="554" t="str">
        <f t="shared" si="43"/>
        <v>1AB3h</v>
      </c>
      <c r="B2742" s="617">
        <v>2740</v>
      </c>
      <c r="C2742" s="809"/>
      <c r="D2742" s="808"/>
      <c r="E2742" s="617"/>
      <c r="F2742" s="617"/>
      <c r="G2742" s="617"/>
      <c r="H2742" s="617"/>
    </row>
    <row r="2743" spans="1:8" x14ac:dyDescent="0.25">
      <c r="A2743" s="369" t="str">
        <f t="shared" si="43"/>
        <v>1AB4h</v>
      </c>
      <c r="B2743" s="617">
        <v>2741</v>
      </c>
      <c r="C2743" s="809"/>
      <c r="D2743" s="808"/>
      <c r="E2743" s="617"/>
      <c r="F2743" s="617"/>
      <c r="G2743" s="617"/>
      <c r="H2743" s="617"/>
    </row>
    <row r="2744" spans="1:8" x14ac:dyDescent="0.25">
      <c r="A2744" s="554" t="str">
        <f t="shared" si="43"/>
        <v>1AB5h</v>
      </c>
      <c r="B2744" s="617">
        <v>2742</v>
      </c>
      <c r="C2744" s="809"/>
      <c r="D2744" s="808"/>
      <c r="E2744" s="617"/>
      <c r="F2744" s="617"/>
      <c r="G2744" s="617"/>
      <c r="H2744" s="617"/>
    </row>
    <row r="2745" spans="1:8" x14ac:dyDescent="0.25">
      <c r="A2745" s="554" t="str">
        <f t="shared" si="43"/>
        <v>1AB6h</v>
      </c>
      <c r="B2745" s="617">
        <v>2743</v>
      </c>
      <c r="C2745" s="809"/>
      <c r="D2745" s="808"/>
      <c r="E2745" s="617"/>
      <c r="F2745" s="617"/>
      <c r="G2745" s="617"/>
      <c r="H2745" s="617"/>
    </row>
    <row r="2746" spans="1:8" x14ac:dyDescent="0.25">
      <c r="A2746" s="554" t="str">
        <f t="shared" si="43"/>
        <v>1AB7h</v>
      </c>
      <c r="B2746" s="617">
        <v>2744</v>
      </c>
      <c r="C2746" s="809"/>
      <c r="D2746" s="808"/>
      <c r="E2746" s="617"/>
      <c r="F2746" s="617"/>
      <c r="G2746" s="617"/>
      <c r="H2746" s="617"/>
    </row>
    <row r="2747" spans="1:8" x14ac:dyDescent="0.25">
      <c r="A2747" s="554" t="str">
        <f t="shared" si="43"/>
        <v>1AB8h</v>
      </c>
      <c r="B2747" s="617">
        <v>2745</v>
      </c>
      <c r="C2747" s="809"/>
      <c r="D2747" s="808"/>
      <c r="E2747" s="617"/>
      <c r="F2747" s="617"/>
      <c r="G2747" s="617"/>
      <c r="H2747" s="617"/>
    </row>
    <row r="2748" spans="1:8" x14ac:dyDescent="0.25">
      <c r="A2748" s="554" t="str">
        <f t="shared" si="43"/>
        <v>1AB9h</v>
      </c>
      <c r="B2748" s="617">
        <v>2746</v>
      </c>
      <c r="C2748" s="809"/>
      <c r="D2748" s="808"/>
      <c r="E2748" s="617"/>
      <c r="F2748" s="617"/>
      <c r="G2748" s="617"/>
      <c r="H2748" s="617"/>
    </row>
    <row r="2749" spans="1:8" x14ac:dyDescent="0.25">
      <c r="A2749" s="554" t="str">
        <f t="shared" si="43"/>
        <v>1ABAh</v>
      </c>
      <c r="B2749" s="617">
        <v>2747</v>
      </c>
      <c r="C2749" s="809"/>
      <c r="D2749" s="808"/>
      <c r="E2749" s="617"/>
      <c r="F2749" s="617"/>
      <c r="G2749" s="617"/>
      <c r="H2749" s="617"/>
    </row>
    <row r="2750" spans="1:8" x14ac:dyDescent="0.25">
      <c r="A2750" s="554" t="str">
        <f t="shared" si="43"/>
        <v>1ABBh</v>
      </c>
      <c r="B2750" s="617">
        <v>2748</v>
      </c>
      <c r="C2750" s="809"/>
      <c r="D2750" s="808"/>
      <c r="E2750" s="617"/>
      <c r="F2750" s="617"/>
      <c r="G2750" s="617"/>
      <c r="H2750" s="617"/>
    </row>
    <row r="2751" spans="1:8" x14ac:dyDescent="0.25">
      <c r="A2751" s="554" t="str">
        <f t="shared" si="43"/>
        <v>1ABCh</v>
      </c>
      <c r="B2751" s="617">
        <v>2749</v>
      </c>
      <c r="C2751" s="809"/>
      <c r="D2751" s="808"/>
      <c r="E2751" s="617"/>
      <c r="F2751" s="617"/>
      <c r="G2751" s="617"/>
      <c r="H2751" s="617"/>
    </row>
    <row r="2752" spans="1:8" x14ac:dyDescent="0.25">
      <c r="A2752" s="554" t="str">
        <f t="shared" si="43"/>
        <v>1ABDh</v>
      </c>
      <c r="B2752" s="617">
        <v>2750</v>
      </c>
      <c r="C2752" s="809"/>
      <c r="D2752" s="808"/>
      <c r="E2752" s="617"/>
      <c r="F2752" s="617"/>
      <c r="G2752" s="617"/>
      <c r="H2752" s="617"/>
    </row>
    <row r="2753" spans="1:8" x14ac:dyDescent="0.25">
      <c r="A2753" s="554" t="str">
        <f t="shared" si="43"/>
        <v>1ABEh</v>
      </c>
      <c r="B2753" s="617">
        <v>2751</v>
      </c>
      <c r="C2753" s="809"/>
      <c r="D2753" s="808"/>
      <c r="E2753" s="617"/>
      <c r="F2753" s="617"/>
      <c r="G2753" s="617"/>
      <c r="H2753" s="617"/>
    </row>
    <row r="2754" spans="1:8" x14ac:dyDescent="0.25">
      <c r="A2754" s="554" t="str">
        <f t="shared" si="43"/>
        <v>1ABFh</v>
      </c>
      <c r="B2754" s="617">
        <v>2752</v>
      </c>
      <c r="C2754" s="809"/>
      <c r="D2754" s="808"/>
      <c r="E2754" s="617"/>
      <c r="F2754" s="617"/>
      <c r="G2754" s="617"/>
      <c r="H2754" s="617"/>
    </row>
    <row r="2755" spans="1:8" x14ac:dyDescent="0.25">
      <c r="A2755" s="554" t="str">
        <f t="shared" si="43"/>
        <v>1AC0h</v>
      </c>
      <c r="B2755" s="617">
        <v>2753</v>
      </c>
      <c r="C2755" s="809"/>
      <c r="D2755" s="808"/>
      <c r="E2755" s="617"/>
      <c r="F2755" s="617"/>
      <c r="G2755" s="617"/>
      <c r="H2755" s="617"/>
    </row>
    <row r="2756" spans="1:8" x14ac:dyDescent="0.25">
      <c r="A2756" s="369" t="str">
        <f t="shared" si="43"/>
        <v>1AC1h</v>
      </c>
      <c r="B2756" s="617">
        <v>2754</v>
      </c>
      <c r="C2756" s="809"/>
      <c r="D2756" s="808"/>
      <c r="E2756" s="617"/>
      <c r="F2756" s="617"/>
      <c r="G2756" s="617"/>
      <c r="H2756" s="617"/>
    </row>
    <row r="2757" spans="1:8" x14ac:dyDescent="0.25">
      <c r="A2757" s="554" t="str">
        <f t="shared" si="43"/>
        <v>1AC2h</v>
      </c>
      <c r="B2757" s="617">
        <v>2755</v>
      </c>
      <c r="C2757" s="809"/>
      <c r="D2757" s="808"/>
      <c r="E2757" s="617"/>
      <c r="F2757" s="617"/>
      <c r="G2757" s="617"/>
      <c r="H2757" s="617"/>
    </row>
    <row r="2758" spans="1:8" x14ac:dyDescent="0.25">
      <c r="A2758" s="554" t="str">
        <f t="shared" si="43"/>
        <v>1AC3h</v>
      </c>
      <c r="B2758" s="617">
        <v>2756</v>
      </c>
      <c r="C2758" s="809"/>
      <c r="D2758" s="808"/>
      <c r="E2758" s="617"/>
      <c r="F2758" s="617"/>
      <c r="G2758" s="617"/>
      <c r="H2758" s="617"/>
    </row>
    <row r="2759" spans="1:8" x14ac:dyDescent="0.25">
      <c r="A2759" s="554" t="str">
        <f t="shared" si="43"/>
        <v>1AC4h</v>
      </c>
      <c r="B2759" s="617">
        <v>2757</v>
      </c>
      <c r="C2759" s="809"/>
      <c r="D2759" s="808"/>
      <c r="E2759" s="617"/>
      <c r="F2759" s="617"/>
      <c r="G2759" s="617"/>
      <c r="H2759" s="617"/>
    </row>
    <row r="2760" spans="1:8" x14ac:dyDescent="0.25">
      <c r="A2760" s="554" t="str">
        <f t="shared" si="43"/>
        <v>1AC5h</v>
      </c>
      <c r="B2760" s="617">
        <v>2758</v>
      </c>
      <c r="C2760" s="809"/>
      <c r="D2760" s="808"/>
      <c r="E2760" s="617"/>
      <c r="F2760" s="617"/>
      <c r="G2760" s="617"/>
      <c r="H2760" s="617"/>
    </row>
    <row r="2761" spans="1:8" x14ac:dyDescent="0.25">
      <c r="A2761" s="554" t="str">
        <f t="shared" si="43"/>
        <v>1AC6h</v>
      </c>
      <c r="B2761" s="617">
        <v>2759</v>
      </c>
      <c r="C2761" s="809"/>
      <c r="D2761" s="808"/>
      <c r="E2761" s="617"/>
      <c r="F2761" s="617"/>
      <c r="G2761" s="617"/>
      <c r="H2761" s="617"/>
    </row>
    <row r="2762" spans="1:8" x14ac:dyDescent="0.25">
      <c r="A2762" s="554" t="str">
        <f t="shared" si="43"/>
        <v>1AC7h</v>
      </c>
      <c r="B2762" s="617">
        <v>2760</v>
      </c>
      <c r="C2762" s="809"/>
      <c r="D2762" s="808"/>
      <c r="E2762" s="617"/>
      <c r="F2762" s="617"/>
      <c r="G2762" s="617"/>
      <c r="H2762" s="617"/>
    </row>
    <row r="2763" spans="1:8" x14ac:dyDescent="0.25">
      <c r="A2763" s="554" t="str">
        <f t="shared" si="43"/>
        <v>1AC8h</v>
      </c>
      <c r="B2763" s="617">
        <v>2761</v>
      </c>
      <c r="C2763" s="809"/>
      <c r="D2763" s="808"/>
      <c r="E2763" s="617"/>
      <c r="F2763" s="617"/>
      <c r="G2763" s="617"/>
      <c r="H2763" s="617"/>
    </row>
    <row r="2764" spans="1:8" x14ac:dyDescent="0.25">
      <c r="A2764" s="554" t="str">
        <f t="shared" si="43"/>
        <v>1AC9h</v>
      </c>
      <c r="B2764" s="617">
        <v>2762</v>
      </c>
      <c r="C2764" s="809"/>
      <c r="D2764" s="808"/>
      <c r="E2764" s="617"/>
      <c r="F2764" s="617"/>
      <c r="G2764" s="617"/>
      <c r="H2764" s="617"/>
    </row>
    <row r="2765" spans="1:8" x14ac:dyDescent="0.25">
      <c r="A2765" s="554" t="str">
        <f t="shared" si="43"/>
        <v>1ACAh</v>
      </c>
      <c r="B2765" s="617">
        <v>2763</v>
      </c>
      <c r="C2765" s="809"/>
      <c r="D2765" s="808"/>
      <c r="E2765" s="617"/>
      <c r="F2765" s="617"/>
      <c r="G2765" s="617"/>
      <c r="H2765" s="617"/>
    </row>
    <row r="2766" spans="1:8" x14ac:dyDescent="0.25">
      <c r="A2766" s="554" t="str">
        <f t="shared" si="43"/>
        <v>1ACBh</v>
      </c>
      <c r="B2766" s="617">
        <v>2764</v>
      </c>
      <c r="C2766" s="809"/>
      <c r="D2766" s="808"/>
      <c r="E2766" s="617"/>
      <c r="F2766" s="617"/>
      <c r="G2766" s="617"/>
      <c r="H2766" s="617"/>
    </row>
    <row r="2767" spans="1:8" x14ac:dyDescent="0.25">
      <c r="A2767" s="554" t="str">
        <f t="shared" si="43"/>
        <v>1ACCh</v>
      </c>
      <c r="B2767" s="617">
        <v>2765</v>
      </c>
      <c r="C2767" s="809"/>
      <c r="D2767" s="808"/>
      <c r="E2767" s="617"/>
      <c r="F2767" s="617"/>
      <c r="G2767" s="617"/>
      <c r="H2767" s="617"/>
    </row>
    <row r="2768" spans="1:8" x14ac:dyDescent="0.25">
      <c r="A2768" s="554" t="str">
        <f t="shared" si="43"/>
        <v>1ACDh</v>
      </c>
      <c r="B2768" s="617">
        <v>2766</v>
      </c>
      <c r="C2768" s="809"/>
      <c r="D2768" s="808"/>
      <c r="E2768" s="617"/>
      <c r="F2768" s="617"/>
      <c r="G2768" s="617"/>
      <c r="H2768" s="617"/>
    </row>
    <row r="2769" spans="1:8" x14ac:dyDescent="0.25">
      <c r="A2769" s="369" t="str">
        <f t="shared" si="43"/>
        <v>1ACEh</v>
      </c>
      <c r="B2769" s="617">
        <v>2767</v>
      </c>
      <c r="C2769" s="809"/>
      <c r="D2769" s="808"/>
      <c r="E2769" s="617"/>
      <c r="F2769" s="617"/>
      <c r="G2769" s="617"/>
      <c r="H2769" s="617"/>
    </row>
    <row r="2770" spans="1:8" x14ac:dyDescent="0.25">
      <c r="A2770" s="554" t="str">
        <f t="shared" si="43"/>
        <v>1ACFh</v>
      </c>
      <c r="B2770" s="617">
        <v>2768</v>
      </c>
      <c r="C2770" s="809"/>
      <c r="D2770" s="808"/>
      <c r="E2770" s="617"/>
      <c r="F2770" s="617"/>
      <c r="G2770" s="617"/>
      <c r="H2770" s="617"/>
    </row>
    <row r="2771" spans="1:8" x14ac:dyDescent="0.25">
      <c r="A2771" s="554" t="str">
        <f t="shared" ref="A2771:A2834" si="44">(DEC2HEX(B2771 + 4095)) &amp; "h"</f>
        <v>1AD0h</v>
      </c>
      <c r="B2771" s="617">
        <v>2769</v>
      </c>
      <c r="C2771" s="809"/>
      <c r="D2771" s="808"/>
      <c r="E2771" s="617"/>
      <c r="F2771" s="617"/>
      <c r="G2771" s="617"/>
      <c r="H2771" s="617"/>
    </row>
    <row r="2772" spans="1:8" x14ac:dyDescent="0.25">
      <c r="A2772" s="554" t="str">
        <f t="shared" si="44"/>
        <v>1AD1h</v>
      </c>
      <c r="B2772" s="617">
        <v>2770</v>
      </c>
      <c r="C2772" s="809"/>
      <c r="D2772" s="808"/>
      <c r="E2772" s="617"/>
      <c r="F2772" s="617"/>
      <c r="G2772" s="617"/>
      <c r="H2772" s="617"/>
    </row>
    <row r="2773" spans="1:8" x14ac:dyDescent="0.25">
      <c r="A2773" s="554" t="str">
        <f t="shared" si="44"/>
        <v>1AD2h</v>
      </c>
      <c r="B2773" s="617">
        <v>2771</v>
      </c>
      <c r="C2773" s="809"/>
      <c r="D2773" s="808"/>
      <c r="E2773" s="617"/>
      <c r="F2773" s="617"/>
      <c r="G2773" s="617"/>
      <c r="H2773" s="617"/>
    </row>
    <row r="2774" spans="1:8" x14ac:dyDescent="0.25">
      <c r="A2774" s="554" t="str">
        <f t="shared" si="44"/>
        <v>1AD3h</v>
      </c>
      <c r="B2774" s="617">
        <v>2772</v>
      </c>
      <c r="C2774" s="809"/>
      <c r="D2774" s="808"/>
      <c r="E2774" s="617"/>
      <c r="F2774" s="617"/>
      <c r="G2774" s="617"/>
      <c r="H2774" s="617"/>
    </row>
    <row r="2775" spans="1:8" x14ac:dyDescent="0.25">
      <c r="A2775" s="554" t="str">
        <f t="shared" si="44"/>
        <v>1AD4h</v>
      </c>
      <c r="B2775" s="617">
        <v>2773</v>
      </c>
      <c r="C2775" s="809"/>
      <c r="D2775" s="808"/>
      <c r="E2775" s="617"/>
      <c r="F2775" s="617"/>
      <c r="G2775" s="617"/>
      <c r="H2775" s="617"/>
    </row>
    <row r="2776" spans="1:8" x14ac:dyDescent="0.25">
      <c r="A2776" s="554" t="str">
        <f t="shared" si="44"/>
        <v>1AD5h</v>
      </c>
      <c r="B2776" s="617">
        <v>2774</v>
      </c>
      <c r="C2776" s="809"/>
      <c r="D2776" s="808"/>
      <c r="E2776" s="617"/>
      <c r="F2776" s="617"/>
      <c r="G2776" s="617"/>
      <c r="H2776" s="617"/>
    </row>
    <row r="2777" spans="1:8" x14ac:dyDescent="0.25">
      <c r="A2777" s="554" t="str">
        <f t="shared" si="44"/>
        <v>1AD6h</v>
      </c>
      <c r="B2777" s="617">
        <v>2775</v>
      </c>
      <c r="C2777" s="809"/>
      <c r="D2777" s="808"/>
      <c r="E2777" s="617"/>
      <c r="F2777" s="617"/>
      <c r="G2777" s="617"/>
      <c r="H2777" s="617"/>
    </row>
    <row r="2778" spans="1:8" x14ac:dyDescent="0.25">
      <c r="A2778" s="554" t="str">
        <f t="shared" si="44"/>
        <v>1AD7h</v>
      </c>
      <c r="B2778" s="617">
        <v>2776</v>
      </c>
      <c r="C2778" s="809"/>
      <c r="D2778" s="808"/>
      <c r="E2778" s="617"/>
      <c r="F2778" s="617"/>
      <c r="G2778" s="617"/>
      <c r="H2778" s="617"/>
    </row>
    <row r="2779" spans="1:8" x14ac:dyDescent="0.25">
      <c r="A2779" s="554" t="str">
        <f t="shared" si="44"/>
        <v>1AD8h</v>
      </c>
      <c r="B2779" s="617">
        <v>2777</v>
      </c>
      <c r="C2779" s="809"/>
      <c r="D2779" s="808"/>
      <c r="E2779" s="617"/>
      <c r="F2779" s="617"/>
      <c r="G2779" s="617"/>
      <c r="H2779" s="617"/>
    </row>
    <row r="2780" spans="1:8" x14ac:dyDescent="0.25">
      <c r="A2780" s="554" t="str">
        <f t="shared" si="44"/>
        <v>1AD9h</v>
      </c>
      <c r="B2780" s="617">
        <v>2778</v>
      </c>
      <c r="C2780" s="809"/>
      <c r="D2780" s="808"/>
      <c r="E2780" s="617"/>
      <c r="F2780" s="617"/>
      <c r="G2780" s="617"/>
      <c r="H2780" s="617"/>
    </row>
    <row r="2781" spans="1:8" x14ac:dyDescent="0.25">
      <c r="A2781" s="554" t="str">
        <f t="shared" si="44"/>
        <v>1ADAh</v>
      </c>
      <c r="B2781" s="617">
        <v>2779</v>
      </c>
      <c r="C2781" s="809"/>
      <c r="D2781" s="808"/>
      <c r="E2781" s="617"/>
      <c r="F2781" s="617"/>
      <c r="G2781" s="617"/>
      <c r="H2781" s="617"/>
    </row>
    <row r="2782" spans="1:8" x14ac:dyDescent="0.25">
      <c r="A2782" s="369" t="str">
        <f t="shared" si="44"/>
        <v>1ADBh</v>
      </c>
      <c r="B2782" s="617">
        <v>2780</v>
      </c>
      <c r="C2782" s="809"/>
      <c r="D2782" s="808"/>
      <c r="E2782" s="617"/>
      <c r="F2782" s="617"/>
      <c r="G2782" s="617"/>
      <c r="H2782" s="617"/>
    </row>
    <row r="2783" spans="1:8" x14ac:dyDescent="0.25">
      <c r="A2783" s="554" t="str">
        <f t="shared" si="44"/>
        <v>1ADCh</v>
      </c>
      <c r="B2783" s="617">
        <v>2781</v>
      </c>
      <c r="C2783" s="809"/>
      <c r="D2783" s="808"/>
      <c r="E2783" s="617"/>
      <c r="F2783" s="617"/>
      <c r="G2783" s="617"/>
      <c r="H2783" s="617"/>
    </row>
    <row r="2784" spans="1:8" x14ac:dyDescent="0.25">
      <c r="A2784" s="554" t="str">
        <f t="shared" si="44"/>
        <v>1ADDh</v>
      </c>
      <c r="B2784" s="617">
        <v>2782</v>
      </c>
      <c r="C2784" s="809"/>
      <c r="D2784" s="808"/>
      <c r="E2784" s="617"/>
      <c r="F2784" s="617"/>
      <c r="G2784" s="617"/>
      <c r="H2784" s="617"/>
    </row>
    <row r="2785" spans="1:8" x14ac:dyDescent="0.25">
      <c r="A2785" s="554" t="str">
        <f t="shared" si="44"/>
        <v>1ADEh</v>
      </c>
      <c r="B2785" s="617">
        <v>2783</v>
      </c>
      <c r="C2785" s="809"/>
      <c r="D2785" s="808"/>
      <c r="E2785" s="617"/>
      <c r="F2785" s="617"/>
      <c r="G2785" s="617"/>
      <c r="H2785" s="617"/>
    </row>
    <row r="2786" spans="1:8" x14ac:dyDescent="0.25">
      <c r="A2786" s="554" t="str">
        <f t="shared" si="44"/>
        <v>1ADFh</v>
      </c>
      <c r="B2786" s="617">
        <v>2784</v>
      </c>
      <c r="C2786" s="809"/>
      <c r="D2786" s="808"/>
      <c r="E2786" s="617"/>
      <c r="F2786" s="617"/>
      <c r="G2786" s="617"/>
      <c r="H2786" s="617"/>
    </row>
    <row r="2787" spans="1:8" x14ac:dyDescent="0.25">
      <c r="A2787" s="554" t="str">
        <f t="shared" si="44"/>
        <v>1AE0h</v>
      </c>
      <c r="B2787" s="617">
        <v>2785</v>
      </c>
      <c r="C2787" s="809"/>
      <c r="D2787" s="808"/>
      <c r="E2787" s="617"/>
      <c r="F2787" s="617"/>
      <c r="G2787" s="617"/>
      <c r="H2787" s="617"/>
    </row>
    <row r="2788" spans="1:8" x14ac:dyDescent="0.25">
      <c r="A2788" s="554" t="str">
        <f t="shared" si="44"/>
        <v>1AE1h</v>
      </c>
      <c r="B2788" s="617">
        <v>2786</v>
      </c>
      <c r="C2788" s="809"/>
      <c r="D2788" s="808"/>
      <c r="E2788" s="617"/>
      <c r="F2788" s="617"/>
      <c r="G2788" s="617"/>
      <c r="H2788" s="617"/>
    </row>
    <row r="2789" spans="1:8" x14ac:dyDescent="0.25">
      <c r="A2789" s="554" t="str">
        <f t="shared" si="44"/>
        <v>1AE2h</v>
      </c>
      <c r="B2789" s="617">
        <v>2787</v>
      </c>
      <c r="C2789" s="809"/>
      <c r="D2789" s="808"/>
      <c r="E2789" s="617"/>
      <c r="F2789" s="617"/>
      <c r="G2789" s="617"/>
      <c r="H2789" s="617"/>
    </row>
    <row r="2790" spans="1:8" x14ac:dyDescent="0.25">
      <c r="A2790" s="554" t="str">
        <f t="shared" si="44"/>
        <v>1AE3h</v>
      </c>
      <c r="B2790" s="617">
        <v>2788</v>
      </c>
      <c r="C2790" s="809"/>
      <c r="D2790" s="808"/>
      <c r="E2790" s="617"/>
      <c r="F2790" s="617"/>
      <c r="G2790" s="617"/>
      <c r="H2790" s="617"/>
    </row>
    <row r="2791" spans="1:8" x14ac:dyDescent="0.25">
      <c r="A2791" s="554" t="str">
        <f t="shared" si="44"/>
        <v>1AE4h</v>
      </c>
      <c r="B2791" s="617">
        <v>2789</v>
      </c>
      <c r="C2791" s="809"/>
      <c r="D2791" s="808"/>
      <c r="E2791" s="617"/>
      <c r="F2791" s="617"/>
      <c r="G2791" s="617"/>
      <c r="H2791" s="617"/>
    </row>
    <row r="2792" spans="1:8" x14ac:dyDescent="0.25">
      <c r="A2792" s="554" t="str">
        <f t="shared" si="44"/>
        <v>1AE5h</v>
      </c>
      <c r="B2792" s="617">
        <v>2790</v>
      </c>
      <c r="C2792" s="809"/>
      <c r="D2792" s="808"/>
      <c r="E2792" s="617"/>
      <c r="F2792" s="617"/>
      <c r="G2792" s="617"/>
      <c r="H2792" s="617"/>
    </row>
    <row r="2793" spans="1:8" x14ac:dyDescent="0.25">
      <c r="A2793" s="554" t="str">
        <f t="shared" si="44"/>
        <v>1AE6h</v>
      </c>
      <c r="B2793" s="617">
        <v>2791</v>
      </c>
      <c r="C2793" s="809"/>
      <c r="D2793" s="808"/>
      <c r="E2793" s="617"/>
      <c r="F2793" s="617"/>
      <c r="G2793" s="617"/>
      <c r="H2793" s="617"/>
    </row>
    <row r="2794" spans="1:8" x14ac:dyDescent="0.25">
      <c r="A2794" s="554" t="str">
        <f t="shared" si="44"/>
        <v>1AE7h</v>
      </c>
      <c r="B2794" s="617">
        <v>2792</v>
      </c>
      <c r="C2794" s="809"/>
      <c r="D2794" s="808"/>
      <c r="E2794" s="617"/>
      <c r="F2794" s="617"/>
      <c r="G2794" s="617"/>
      <c r="H2794" s="617"/>
    </row>
    <row r="2795" spans="1:8" x14ac:dyDescent="0.25">
      <c r="A2795" s="369" t="str">
        <f t="shared" si="44"/>
        <v>1AE8h</v>
      </c>
      <c r="B2795" s="617">
        <v>2793</v>
      </c>
      <c r="C2795" s="809"/>
      <c r="D2795" s="808"/>
      <c r="E2795" s="617"/>
      <c r="F2795" s="617"/>
      <c r="G2795" s="617"/>
      <c r="H2795" s="617"/>
    </row>
    <row r="2796" spans="1:8" x14ac:dyDescent="0.25">
      <c r="A2796" s="554" t="str">
        <f t="shared" si="44"/>
        <v>1AE9h</v>
      </c>
      <c r="B2796" s="617">
        <v>2794</v>
      </c>
      <c r="C2796" s="809"/>
      <c r="D2796" s="808"/>
      <c r="E2796" s="617"/>
      <c r="F2796" s="617"/>
      <c r="G2796" s="617"/>
      <c r="H2796" s="617"/>
    </row>
    <row r="2797" spans="1:8" x14ac:dyDescent="0.25">
      <c r="A2797" s="554" t="str">
        <f t="shared" si="44"/>
        <v>1AEAh</v>
      </c>
      <c r="B2797" s="617">
        <v>2795</v>
      </c>
      <c r="C2797" s="809"/>
      <c r="D2797" s="808"/>
      <c r="E2797" s="617"/>
      <c r="F2797" s="617"/>
      <c r="G2797" s="617"/>
      <c r="H2797" s="617"/>
    </row>
    <row r="2798" spans="1:8" x14ac:dyDescent="0.25">
      <c r="A2798" s="554" t="str">
        <f t="shared" si="44"/>
        <v>1AEBh</v>
      </c>
      <c r="B2798" s="617">
        <v>2796</v>
      </c>
      <c r="C2798" s="809"/>
      <c r="D2798" s="808"/>
      <c r="E2798" s="617"/>
      <c r="F2798" s="617"/>
      <c r="G2798" s="617"/>
      <c r="H2798" s="617"/>
    </row>
    <row r="2799" spans="1:8" x14ac:dyDescent="0.25">
      <c r="A2799" s="554" t="str">
        <f t="shared" si="44"/>
        <v>1AECh</v>
      </c>
      <c r="B2799" s="617">
        <v>2797</v>
      </c>
      <c r="C2799" s="809"/>
      <c r="D2799" s="808"/>
      <c r="E2799" s="617"/>
      <c r="F2799" s="617"/>
      <c r="G2799" s="617"/>
      <c r="H2799" s="617"/>
    </row>
    <row r="2800" spans="1:8" x14ac:dyDescent="0.25">
      <c r="A2800" s="554" t="str">
        <f t="shared" si="44"/>
        <v>1AEDh</v>
      </c>
      <c r="B2800" s="617">
        <v>2798</v>
      </c>
      <c r="C2800" s="809"/>
      <c r="D2800" s="808"/>
      <c r="E2800" s="617"/>
      <c r="F2800" s="617"/>
      <c r="G2800" s="617"/>
      <c r="H2800" s="617"/>
    </row>
    <row r="2801" spans="1:8" x14ac:dyDescent="0.25">
      <c r="A2801" s="554" t="str">
        <f t="shared" si="44"/>
        <v>1AEEh</v>
      </c>
      <c r="B2801" s="617">
        <v>2799</v>
      </c>
      <c r="C2801" s="809"/>
      <c r="D2801" s="808"/>
      <c r="E2801" s="617"/>
      <c r="F2801" s="617"/>
      <c r="G2801" s="617"/>
      <c r="H2801" s="617"/>
    </row>
    <row r="2802" spans="1:8" x14ac:dyDescent="0.25">
      <c r="A2802" s="554" t="str">
        <f t="shared" si="44"/>
        <v>1AEFh</v>
      </c>
      <c r="B2802" s="617">
        <v>2800</v>
      </c>
      <c r="C2802" s="809"/>
      <c r="D2802" s="808"/>
      <c r="E2802" s="617"/>
      <c r="F2802" s="617"/>
      <c r="G2802" s="617"/>
      <c r="H2802" s="617"/>
    </row>
    <row r="2803" spans="1:8" x14ac:dyDescent="0.25">
      <c r="A2803" s="554" t="str">
        <f t="shared" si="44"/>
        <v>1AF0h</v>
      </c>
      <c r="B2803" s="617">
        <v>2801</v>
      </c>
      <c r="C2803" s="809"/>
      <c r="D2803" s="808"/>
      <c r="E2803" s="617"/>
      <c r="F2803" s="617"/>
      <c r="G2803" s="617"/>
      <c r="H2803" s="617"/>
    </row>
    <row r="2804" spans="1:8" x14ac:dyDescent="0.25">
      <c r="A2804" s="554" t="str">
        <f t="shared" si="44"/>
        <v>1AF1h</v>
      </c>
      <c r="B2804" s="617">
        <v>2802</v>
      </c>
      <c r="C2804" s="809"/>
      <c r="D2804" s="808"/>
      <c r="E2804" s="617"/>
      <c r="F2804" s="617"/>
      <c r="G2804" s="617"/>
      <c r="H2804" s="617"/>
    </row>
    <row r="2805" spans="1:8" x14ac:dyDescent="0.25">
      <c r="A2805" s="554" t="str">
        <f t="shared" si="44"/>
        <v>1AF2h</v>
      </c>
      <c r="B2805" s="617">
        <v>2803</v>
      </c>
      <c r="C2805" s="809"/>
      <c r="D2805" s="808"/>
      <c r="E2805" s="617"/>
      <c r="F2805" s="617"/>
      <c r="G2805" s="617"/>
      <c r="H2805" s="617"/>
    </row>
    <row r="2806" spans="1:8" x14ac:dyDescent="0.25">
      <c r="A2806" s="554" t="str">
        <f t="shared" si="44"/>
        <v>1AF3h</v>
      </c>
      <c r="B2806" s="617">
        <v>2804</v>
      </c>
      <c r="C2806" s="809"/>
      <c r="D2806" s="808"/>
      <c r="E2806" s="617"/>
      <c r="F2806" s="617"/>
      <c r="G2806" s="617"/>
      <c r="H2806" s="617"/>
    </row>
    <row r="2807" spans="1:8" x14ac:dyDescent="0.25">
      <c r="A2807" s="554" t="str">
        <f t="shared" si="44"/>
        <v>1AF4h</v>
      </c>
      <c r="B2807" s="617">
        <v>2805</v>
      </c>
      <c r="C2807" s="809"/>
      <c r="D2807" s="808"/>
      <c r="E2807" s="617"/>
      <c r="F2807" s="617"/>
      <c r="G2807" s="617"/>
      <c r="H2807" s="617"/>
    </row>
    <row r="2808" spans="1:8" x14ac:dyDescent="0.25">
      <c r="A2808" s="369" t="str">
        <f t="shared" si="44"/>
        <v>1AF5h</v>
      </c>
      <c r="B2808" s="617">
        <v>2806</v>
      </c>
      <c r="C2808" s="809"/>
      <c r="D2808" s="808"/>
      <c r="E2808" s="617"/>
      <c r="F2808" s="617"/>
      <c r="G2808" s="617"/>
      <c r="H2808" s="617"/>
    </row>
    <row r="2809" spans="1:8" x14ac:dyDescent="0.25">
      <c r="A2809" s="554" t="str">
        <f t="shared" si="44"/>
        <v>1AF6h</v>
      </c>
      <c r="B2809" s="617">
        <v>2807</v>
      </c>
      <c r="C2809" s="809"/>
      <c r="D2809" s="808"/>
      <c r="E2809" s="617"/>
      <c r="F2809" s="617"/>
      <c r="G2809" s="617"/>
      <c r="H2809" s="617"/>
    </row>
    <row r="2810" spans="1:8" x14ac:dyDescent="0.25">
      <c r="A2810" s="554" t="str">
        <f t="shared" si="44"/>
        <v>1AF7h</v>
      </c>
      <c r="B2810" s="617">
        <v>2808</v>
      </c>
      <c r="C2810" s="809"/>
      <c r="D2810" s="808"/>
      <c r="E2810" s="617"/>
      <c r="F2810" s="617"/>
      <c r="G2810" s="617"/>
      <c r="H2810" s="617"/>
    </row>
    <row r="2811" spans="1:8" x14ac:dyDescent="0.25">
      <c r="A2811" s="554" t="str">
        <f t="shared" si="44"/>
        <v>1AF8h</v>
      </c>
      <c r="B2811" s="617">
        <v>2809</v>
      </c>
      <c r="C2811" s="809"/>
      <c r="D2811" s="808"/>
      <c r="E2811" s="617"/>
      <c r="F2811" s="617"/>
      <c r="G2811" s="617"/>
      <c r="H2811" s="617"/>
    </row>
    <row r="2812" spans="1:8" x14ac:dyDescent="0.25">
      <c r="A2812" s="554" t="str">
        <f t="shared" si="44"/>
        <v>1AF9h</v>
      </c>
      <c r="B2812" s="617">
        <v>2810</v>
      </c>
      <c r="C2812" s="809"/>
      <c r="D2812" s="808"/>
      <c r="E2812" s="617"/>
      <c r="F2812" s="617"/>
      <c r="G2812" s="617"/>
      <c r="H2812" s="617"/>
    </row>
    <row r="2813" spans="1:8" x14ac:dyDescent="0.25">
      <c r="A2813" s="554" t="str">
        <f t="shared" si="44"/>
        <v>1AFAh</v>
      </c>
      <c r="B2813" s="617">
        <v>2811</v>
      </c>
      <c r="C2813" s="809"/>
      <c r="D2813" s="808"/>
      <c r="E2813" s="617"/>
      <c r="F2813" s="617"/>
      <c r="G2813" s="617"/>
      <c r="H2813" s="617"/>
    </row>
    <row r="2814" spans="1:8" x14ac:dyDescent="0.25">
      <c r="A2814" s="554" t="str">
        <f t="shared" si="44"/>
        <v>1AFBh</v>
      </c>
      <c r="B2814" s="617">
        <v>2812</v>
      </c>
      <c r="C2814" s="809"/>
      <c r="D2814" s="808"/>
      <c r="E2814" s="617"/>
      <c r="F2814" s="617"/>
      <c r="G2814" s="617"/>
      <c r="H2814" s="617"/>
    </row>
    <row r="2815" spans="1:8" x14ac:dyDescent="0.25">
      <c r="A2815" s="554" t="str">
        <f t="shared" si="44"/>
        <v>1AFCh</v>
      </c>
      <c r="B2815" s="617">
        <v>2813</v>
      </c>
      <c r="C2815" s="809"/>
      <c r="D2815" s="808"/>
      <c r="E2815" s="617"/>
      <c r="F2815" s="617"/>
      <c r="G2815" s="617"/>
      <c r="H2815" s="617"/>
    </row>
    <row r="2816" spans="1:8" x14ac:dyDescent="0.25">
      <c r="A2816" s="554" t="str">
        <f t="shared" si="44"/>
        <v>1AFDh</v>
      </c>
      <c r="B2816" s="617">
        <v>2814</v>
      </c>
      <c r="C2816" s="809"/>
      <c r="D2816" s="808"/>
      <c r="E2816" s="617"/>
      <c r="F2816" s="617"/>
      <c r="G2816" s="617"/>
      <c r="H2816" s="617"/>
    </row>
    <row r="2817" spans="1:8" x14ac:dyDescent="0.25">
      <c r="A2817" s="554" t="str">
        <f t="shared" si="44"/>
        <v>1AFEh</v>
      </c>
      <c r="B2817" s="617">
        <v>2815</v>
      </c>
      <c r="C2817" s="809"/>
      <c r="D2817" s="808"/>
      <c r="E2817" s="617"/>
      <c r="F2817" s="617"/>
      <c r="G2817" s="617"/>
      <c r="H2817" s="617"/>
    </row>
    <row r="2818" spans="1:8" x14ac:dyDescent="0.25">
      <c r="A2818" s="554" t="str">
        <f t="shared" si="44"/>
        <v>1AFFh</v>
      </c>
      <c r="B2818" s="617">
        <v>2816</v>
      </c>
      <c r="C2818" s="809"/>
      <c r="D2818" s="808"/>
      <c r="E2818" s="617"/>
      <c r="F2818" s="617"/>
      <c r="G2818" s="617"/>
      <c r="H2818" s="617"/>
    </row>
    <row r="2819" spans="1:8" x14ac:dyDescent="0.25">
      <c r="A2819" s="554" t="str">
        <f t="shared" si="44"/>
        <v>1B00h</v>
      </c>
      <c r="B2819" s="617">
        <v>2817</v>
      </c>
      <c r="C2819" s="809"/>
      <c r="D2819" s="808"/>
      <c r="E2819" s="617"/>
      <c r="F2819" s="617"/>
      <c r="G2819" s="617"/>
      <c r="H2819" s="617"/>
    </row>
    <row r="2820" spans="1:8" x14ac:dyDescent="0.25">
      <c r="A2820" s="554" t="str">
        <f t="shared" si="44"/>
        <v>1B01h</v>
      </c>
      <c r="B2820" s="617">
        <v>2818</v>
      </c>
      <c r="C2820" s="809"/>
      <c r="D2820" s="808"/>
      <c r="E2820" s="617"/>
      <c r="F2820" s="617"/>
      <c r="G2820" s="617"/>
      <c r="H2820" s="617"/>
    </row>
    <row r="2821" spans="1:8" x14ac:dyDescent="0.25">
      <c r="A2821" s="369" t="str">
        <f t="shared" si="44"/>
        <v>1B02h</v>
      </c>
      <c r="B2821" s="617">
        <v>2819</v>
      </c>
      <c r="C2821" s="809"/>
      <c r="D2821" s="808"/>
      <c r="E2821" s="617"/>
      <c r="F2821" s="617"/>
      <c r="G2821" s="617"/>
      <c r="H2821" s="617"/>
    </row>
    <row r="2822" spans="1:8" x14ac:dyDescent="0.25">
      <c r="A2822" s="554" t="str">
        <f t="shared" si="44"/>
        <v>1B03h</v>
      </c>
      <c r="B2822" s="617">
        <v>2820</v>
      </c>
      <c r="C2822" s="809"/>
      <c r="D2822" s="808"/>
      <c r="E2822" s="617"/>
      <c r="F2822" s="617"/>
      <c r="G2822" s="617"/>
      <c r="H2822" s="617"/>
    </row>
    <row r="2823" spans="1:8" x14ac:dyDescent="0.25">
      <c r="A2823" s="554" t="str">
        <f t="shared" si="44"/>
        <v>1B04h</v>
      </c>
      <c r="B2823" s="617">
        <v>2821</v>
      </c>
      <c r="C2823" s="809"/>
      <c r="D2823" s="808"/>
      <c r="E2823" s="617"/>
      <c r="F2823" s="617"/>
      <c r="G2823" s="617"/>
      <c r="H2823" s="617"/>
    </row>
    <row r="2824" spans="1:8" x14ac:dyDescent="0.25">
      <c r="A2824" s="554" t="str">
        <f t="shared" si="44"/>
        <v>1B05h</v>
      </c>
      <c r="B2824" s="617">
        <v>2822</v>
      </c>
      <c r="C2824" s="809"/>
      <c r="D2824" s="808"/>
      <c r="E2824" s="617"/>
      <c r="F2824" s="617"/>
      <c r="G2824" s="617"/>
      <c r="H2824" s="617"/>
    </row>
    <row r="2825" spans="1:8" x14ac:dyDescent="0.25">
      <c r="A2825" s="554" t="str">
        <f t="shared" si="44"/>
        <v>1B06h</v>
      </c>
      <c r="B2825" s="617">
        <v>2823</v>
      </c>
      <c r="C2825" s="809"/>
      <c r="D2825" s="808"/>
      <c r="E2825" s="617"/>
      <c r="F2825" s="617"/>
      <c r="G2825" s="617"/>
      <c r="H2825" s="617"/>
    </row>
    <row r="2826" spans="1:8" x14ac:dyDescent="0.25">
      <c r="A2826" s="554" t="str">
        <f t="shared" si="44"/>
        <v>1B07h</v>
      </c>
      <c r="B2826" s="617">
        <v>2824</v>
      </c>
      <c r="C2826" s="809"/>
      <c r="D2826" s="808"/>
      <c r="E2826" s="617"/>
      <c r="F2826" s="617"/>
      <c r="G2826" s="617"/>
      <c r="H2826" s="617"/>
    </row>
    <row r="2827" spans="1:8" x14ac:dyDescent="0.25">
      <c r="A2827" s="554" t="str">
        <f t="shared" si="44"/>
        <v>1B08h</v>
      </c>
      <c r="B2827" s="617">
        <v>2825</v>
      </c>
      <c r="C2827" s="809"/>
      <c r="D2827" s="808"/>
      <c r="E2827" s="617"/>
      <c r="F2827" s="617"/>
      <c r="G2827" s="617"/>
      <c r="H2827" s="617"/>
    </row>
    <row r="2828" spans="1:8" x14ac:dyDescent="0.25">
      <c r="A2828" s="554" t="str">
        <f t="shared" si="44"/>
        <v>1B09h</v>
      </c>
      <c r="B2828" s="617">
        <v>2826</v>
      </c>
      <c r="C2828" s="809"/>
      <c r="D2828" s="808"/>
      <c r="E2828" s="617"/>
      <c r="F2828" s="617"/>
      <c r="G2828" s="617"/>
      <c r="H2828" s="617"/>
    </row>
    <row r="2829" spans="1:8" x14ac:dyDescent="0.25">
      <c r="A2829" s="554" t="str">
        <f t="shared" si="44"/>
        <v>1B0Ah</v>
      </c>
      <c r="B2829" s="617">
        <v>2827</v>
      </c>
      <c r="C2829" s="809"/>
      <c r="D2829" s="808"/>
      <c r="E2829" s="617"/>
      <c r="F2829" s="617"/>
      <c r="G2829" s="617"/>
      <c r="H2829" s="617"/>
    </row>
    <row r="2830" spans="1:8" x14ac:dyDescent="0.25">
      <c r="A2830" s="554" t="str">
        <f t="shared" si="44"/>
        <v>1B0Bh</v>
      </c>
      <c r="B2830" s="617">
        <v>2828</v>
      </c>
      <c r="C2830" s="809"/>
      <c r="D2830" s="808"/>
      <c r="E2830" s="617"/>
      <c r="F2830" s="617"/>
      <c r="G2830" s="617"/>
      <c r="H2830" s="617"/>
    </row>
    <row r="2831" spans="1:8" x14ac:dyDescent="0.25">
      <c r="A2831" s="554" t="str">
        <f t="shared" si="44"/>
        <v>1B0Ch</v>
      </c>
      <c r="B2831" s="617">
        <v>2829</v>
      </c>
      <c r="C2831" s="809"/>
      <c r="D2831" s="808"/>
      <c r="E2831" s="617"/>
      <c r="F2831" s="617"/>
      <c r="G2831" s="617"/>
      <c r="H2831" s="617"/>
    </row>
    <row r="2832" spans="1:8" x14ac:dyDescent="0.25">
      <c r="A2832" s="554" t="str">
        <f t="shared" si="44"/>
        <v>1B0Dh</v>
      </c>
      <c r="B2832" s="617">
        <v>2830</v>
      </c>
      <c r="C2832" s="809"/>
      <c r="D2832" s="808"/>
      <c r="E2832" s="617"/>
      <c r="F2832" s="617"/>
      <c r="G2832" s="617"/>
      <c r="H2832" s="617"/>
    </row>
    <row r="2833" spans="1:8" x14ac:dyDescent="0.25">
      <c r="A2833" s="554" t="str">
        <f t="shared" si="44"/>
        <v>1B0Eh</v>
      </c>
      <c r="B2833" s="617">
        <v>2831</v>
      </c>
      <c r="C2833" s="809"/>
      <c r="D2833" s="808"/>
      <c r="E2833" s="617"/>
      <c r="F2833" s="617"/>
      <c r="G2833" s="617"/>
      <c r="H2833" s="617"/>
    </row>
    <row r="2834" spans="1:8" x14ac:dyDescent="0.25">
      <c r="A2834" s="369" t="str">
        <f t="shared" si="44"/>
        <v>1B0Fh</v>
      </c>
      <c r="B2834" s="617">
        <v>2832</v>
      </c>
      <c r="C2834" s="809"/>
      <c r="D2834" s="808"/>
      <c r="E2834" s="617"/>
      <c r="F2834" s="617"/>
      <c r="G2834" s="617"/>
      <c r="H2834" s="617"/>
    </row>
    <row r="2835" spans="1:8" x14ac:dyDescent="0.25">
      <c r="A2835" s="554" t="str">
        <f t="shared" ref="A2835:A2898" si="45">(DEC2HEX(B2835 + 4095)) &amp; "h"</f>
        <v>1B10h</v>
      </c>
      <c r="B2835" s="617">
        <v>2833</v>
      </c>
      <c r="C2835" s="809"/>
      <c r="D2835" s="808"/>
      <c r="E2835" s="617"/>
      <c r="F2835" s="617"/>
      <c r="G2835" s="617"/>
      <c r="H2835" s="617"/>
    </row>
    <row r="2836" spans="1:8" x14ac:dyDescent="0.25">
      <c r="A2836" s="554" t="str">
        <f t="shared" si="45"/>
        <v>1B11h</v>
      </c>
      <c r="B2836" s="617">
        <v>2834</v>
      </c>
      <c r="C2836" s="809"/>
      <c r="D2836" s="808"/>
      <c r="E2836" s="617"/>
      <c r="F2836" s="617"/>
      <c r="G2836" s="617"/>
      <c r="H2836" s="617"/>
    </row>
    <row r="2837" spans="1:8" x14ac:dyDescent="0.25">
      <c r="A2837" s="554" t="str">
        <f t="shared" si="45"/>
        <v>1B12h</v>
      </c>
      <c r="B2837" s="617">
        <v>2835</v>
      </c>
      <c r="C2837" s="809"/>
      <c r="D2837" s="808"/>
      <c r="E2837" s="617"/>
      <c r="F2837" s="617"/>
      <c r="G2837" s="617"/>
      <c r="H2837" s="617"/>
    </row>
    <row r="2838" spans="1:8" x14ac:dyDescent="0.25">
      <c r="A2838" s="554" t="str">
        <f t="shared" si="45"/>
        <v>1B13h</v>
      </c>
      <c r="B2838" s="617">
        <v>2836</v>
      </c>
      <c r="C2838" s="809"/>
      <c r="D2838" s="808"/>
      <c r="E2838" s="617"/>
      <c r="F2838" s="617"/>
      <c r="G2838" s="617"/>
      <c r="H2838" s="617"/>
    </row>
    <row r="2839" spans="1:8" x14ac:dyDescent="0.25">
      <c r="A2839" s="554" t="str">
        <f t="shared" si="45"/>
        <v>1B14h</v>
      </c>
      <c r="B2839" s="617">
        <v>2837</v>
      </c>
      <c r="C2839" s="809"/>
      <c r="D2839" s="808"/>
      <c r="E2839" s="617"/>
      <c r="F2839" s="617"/>
      <c r="G2839" s="617"/>
      <c r="H2839" s="617"/>
    </row>
    <row r="2840" spans="1:8" x14ac:dyDescent="0.25">
      <c r="A2840" s="554" t="str">
        <f t="shared" si="45"/>
        <v>1B15h</v>
      </c>
      <c r="B2840" s="617">
        <v>2838</v>
      </c>
      <c r="C2840" s="809"/>
      <c r="D2840" s="808"/>
      <c r="E2840" s="617"/>
      <c r="F2840" s="617"/>
      <c r="G2840" s="617"/>
      <c r="H2840" s="617"/>
    </row>
    <row r="2841" spans="1:8" x14ac:dyDescent="0.25">
      <c r="A2841" s="554" t="str">
        <f t="shared" si="45"/>
        <v>1B16h</v>
      </c>
      <c r="B2841" s="617">
        <v>2839</v>
      </c>
      <c r="C2841" s="809"/>
      <c r="D2841" s="808"/>
      <c r="E2841" s="617"/>
      <c r="F2841" s="617"/>
      <c r="G2841" s="617"/>
      <c r="H2841" s="617"/>
    </row>
    <row r="2842" spans="1:8" x14ac:dyDescent="0.25">
      <c r="A2842" s="554" t="str">
        <f t="shared" si="45"/>
        <v>1B17h</v>
      </c>
      <c r="B2842" s="617">
        <v>2840</v>
      </c>
      <c r="C2842" s="809"/>
      <c r="D2842" s="808"/>
      <c r="E2842" s="617"/>
      <c r="F2842" s="617"/>
      <c r="G2842" s="617"/>
      <c r="H2842" s="617"/>
    </row>
    <row r="2843" spans="1:8" x14ac:dyDescent="0.25">
      <c r="A2843" s="554" t="str">
        <f t="shared" si="45"/>
        <v>1B18h</v>
      </c>
      <c r="B2843" s="617">
        <v>2841</v>
      </c>
      <c r="C2843" s="809"/>
      <c r="D2843" s="808"/>
      <c r="E2843" s="617"/>
      <c r="F2843" s="617"/>
      <c r="G2843" s="617"/>
      <c r="H2843" s="617"/>
    </row>
    <row r="2844" spans="1:8" x14ac:dyDescent="0.25">
      <c r="A2844" s="554" t="str">
        <f t="shared" si="45"/>
        <v>1B19h</v>
      </c>
      <c r="B2844" s="617">
        <v>2842</v>
      </c>
      <c r="C2844" s="809"/>
      <c r="D2844" s="808"/>
      <c r="E2844" s="617"/>
      <c r="F2844" s="617"/>
      <c r="G2844" s="617"/>
      <c r="H2844" s="617"/>
    </row>
    <row r="2845" spans="1:8" x14ac:dyDescent="0.25">
      <c r="A2845" s="554" t="str">
        <f t="shared" si="45"/>
        <v>1B1Ah</v>
      </c>
      <c r="B2845" s="617">
        <v>2843</v>
      </c>
      <c r="C2845" s="809"/>
      <c r="D2845" s="808"/>
      <c r="E2845" s="617"/>
      <c r="F2845" s="617"/>
      <c r="G2845" s="617"/>
      <c r="H2845" s="617"/>
    </row>
    <row r="2846" spans="1:8" x14ac:dyDescent="0.25">
      <c r="A2846" s="554" t="str">
        <f t="shared" si="45"/>
        <v>1B1Bh</v>
      </c>
      <c r="B2846" s="617">
        <v>2844</v>
      </c>
      <c r="C2846" s="809"/>
      <c r="D2846" s="808"/>
      <c r="E2846" s="617"/>
      <c r="F2846" s="617"/>
      <c r="G2846" s="617"/>
      <c r="H2846" s="617"/>
    </row>
    <row r="2847" spans="1:8" x14ac:dyDescent="0.25">
      <c r="A2847" s="369" t="str">
        <f t="shared" si="45"/>
        <v>1B1Ch</v>
      </c>
      <c r="B2847" s="617">
        <v>2845</v>
      </c>
      <c r="C2847" s="809"/>
      <c r="D2847" s="808"/>
      <c r="E2847" s="617"/>
      <c r="F2847" s="617"/>
      <c r="G2847" s="617"/>
      <c r="H2847" s="617"/>
    </row>
    <row r="2848" spans="1:8" x14ac:dyDescent="0.25">
      <c r="A2848" s="554" t="str">
        <f t="shared" si="45"/>
        <v>1B1Dh</v>
      </c>
      <c r="B2848" s="617">
        <v>2846</v>
      </c>
      <c r="C2848" s="809"/>
      <c r="D2848" s="808"/>
      <c r="E2848" s="617"/>
      <c r="F2848" s="617"/>
      <c r="G2848" s="617"/>
      <c r="H2848" s="617"/>
    </row>
    <row r="2849" spans="1:8" x14ac:dyDescent="0.25">
      <c r="A2849" s="554" t="str">
        <f t="shared" si="45"/>
        <v>1B1Eh</v>
      </c>
      <c r="B2849" s="617">
        <v>2847</v>
      </c>
      <c r="C2849" s="809"/>
      <c r="D2849" s="808"/>
      <c r="E2849" s="617"/>
      <c r="F2849" s="617"/>
      <c r="G2849" s="617"/>
      <c r="H2849" s="617"/>
    </row>
    <row r="2850" spans="1:8" x14ac:dyDescent="0.25">
      <c r="A2850" s="554" t="str">
        <f t="shared" si="45"/>
        <v>1B1Fh</v>
      </c>
      <c r="B2850" s="617">
        <v>2848</v>
      </c>
      <c r="C2850" s="809"/>
      <c r="D2850" s="808"/>
      <c r="E2850" s="617"/>
      <c r="F2850" s="617"/>
      <c r="G2850" s="617"/>
      <c r="H2850" s="617"/>
    </row>
    <row r="2851" spans="1:8" x14ac:dyDescent="0.25">
      <c r="A2851" s="554" t="str">
        <f t="shared" si="45"/>
        <v>1B20h</v>
      </c>
      <c r="B2851" s="617">
        <v>2849</v>
      </c>
      <c r="C2851" s="809"/>
      <c r="D2851" s="808"/>
      <c r="E2851" s="617"/>
      <c r="F2851" s="617"/>
      <c r="G2851" s="617"/>
      <c r="H2851" s="617"/>
    </row>
    <row r="2852" spans="1:8" x14ac:dyDescent="0.25">
      <c r="A2852" s="554" t="str">
        <f t="shared" si="45"/>
        <v>1B21h</v>
      </c>
      <c r="B2852" s="617">
        <v>2850</v>
      </c>
      <c r="C2852" s="809"/>
      <c r="D2852" s="808"/>
      <c r="E2852" s="617"/>
      <c r="F2852" s="617"/>
      <c r="G2852" s="617"/>
      <c r="H2852" s="617"/>
    </row>
    <row r="2853" spans="1:8" x14ac:dyDescent="0.25">
      <c r="A2853" s="554" t="str">
        <f t="shared" si="45"/>
        <v>1B22h</v>
      </c>
      <c r="B2853" s="617">
        <v>2851</v>
      </c>
      <c r="C2853" s="809"/>
      <c r="D2853" s="808"/>
      <c r="E2853" s="617"/>
      <c r="F2853" s="617"/>
      <c r="G2853" s="617"/>
      <c r="H2853" s="617"/>
    </row>
    <row r="2854" spans="1:8" x14ac:dyDescent="0.25">
      <c r="A2854" s="554" t="str">
        <f t="shared" si="45"/>
        <v>1B23h</v>
      </c>
      <c r="B2854" s="617">
        <v>2852</v>
      </c>
      <c r="C2854" s="809"/>
      <c r="D2854" s="808"/>
      <c r="E2854" s="617"/>
      <c r="F2854" s="617"/>
      <c r="G2854" s="617"/>
      <c r="H2854" s="617"/>
    </row>
    <row r="2855" spans="1:8" x14ac:dyDescent="0.25">
      <c r="A2855" s="554" t="str">
        <f t="shared" si="45"/>
        <v>1B24h</v>
      </c>
      <c r="B2855" s="617">
        <v>2853</v>
      </c>
      <c r="C2855" s="809"/>
      <c r="D2855" s="808"/>
      <c r="E2855" s="617"/>
      <c r="F2855" s="617"/>
      <c r="G2855" s="617"/>
      <c r="H2855" s="617"/>
    </row>
    <row r="2856" spans="1:8" x14ac:dyDescent="0.25">
      <c r="A2856" s="554" t="str">
        <f t="shared" si="45"/>
        <v>1B25h</v>
      </c>
      <c r="B2856" s="617">
        <v>2854</v>
      </c>
      <c r="C2856" s="809"/>
      <c r="D2856" s="808"/>
      <c r="E2856" s="617"/>
      <c r="F2856" s="617"/>
      <c r="G2856" s="617"/>
      <c r="H2856" s="617"/>
    </row>
    <row r="2857" spans="1:8" x14ac:dyDescent="0.25">
      <c r="A2857" s="554" t="str">
        <f t="shared" si="45"/>
        <v>1B26h</v>
      </c>
      <c r="B2857" s="617">
        <v>2855</v>
      </c>
      <c r="C2857" s="809"/>
      <c r="D2857" s="808"/>
      <c r="E2857" s="617"/>
      <c r="F2857" s="617"/>
      <c r="G2857" s="617"/>
      <c r="H2857" s="617"/>
    </row>
    <row r="2858" spans="1:8" x14ac:dyDescent="0.25">
      <c r="A2858" s="554" t="str">
        <f t="shared" si="45"/>
        <v>1B27h</v>
      </c>
      <c r="B2858" s="617">
        <v>2856</v>
      </c>
      <c r="C2858" s="809"/>
      <c r="D2858" s="808"/>
      <c r="E2858" s="617"/>
      <c r="F2858" s="617"/>
      <c r="G2858" s="617"/>
      <c r="H2858" s="617"/>
    </row>
    <row r="2859" spans="1:8" x14ac:dyDescent="0.25">
      <c r="A2859" s="554" t="str">
        <f t="shared" si="45"/>
        <v>1B28h</v>
      </c>
      <c r="B2859" s="617">
        <v>2857</v>
      </c>
      <c r="C2859" s="809"/>
      <c r="D2859" s="808"/>
      <c r="E2859" s="617"/>
      <c r="F2859" s="617"/>
      <c r="G2859" s="617"/>
      <c r="H2859" s="617"/>
    </row>
    <row r="2860" spans="1:8" x14ac:dyDescent="0.25">
      <c r="A2860" s="369" t="str">
        <f t="shared" si="45"/>
        <v>1B29h</v>
      </c>
      <c r="B2860" s="617">
        <v>2858</v>
      </c>
      <c r="C2860" s="809"/>
      <c r="D2860" s="808"/>
      <c r="E2860" s="617"/>
      <c r="F2860" s="617"/>
      <c r="G2860" s="617"/>
      <c r="H2860" s="617"/>
    </row>
    <row r="2861" spans="1:8" x14ac:dyDescent="0.25">
      <c r="A2861" s="554" t="str">
        <f t="shared" si="45"/>
        <v>1B2Ah</v>
      </c>
      <c r="B2861" s="617">
        <v>2859</v>
      </c>
      <c r="C2861" s="809"/>
      <c r="D2861" s="808"/>
      <c r="E2861" s="617"/>
      <c r="F2861" s="617"/>
      <c r="G2861" s="617"/>
      <c r="H2861" s="617"/>
    </row>
    <row r="2862" spans="1:8" x14ac:dyDescent="0.25">
      <c r="A2862" s="554" t="str">
        <f t="shared" si="45"/>
        <v>1B2Bh</v>
      </c>
      <c r="B2862" s="617">
        <v>2860</v>
      </c>
      <c r="C2862" s="809"/>
      <c r="D2862" s="808"/>
      <c r="E2862" s="617"/>
      <c r="F2862" s="617"/>
      <c r="G2862" s="617"/>
      <c r="H2862" s="617"/>
    </row>
    <row r="2863" spans="1:8" x14ac:dyDescent="0.25">
      <c r="A2863" s="554" t="str">
        <f t="shared" si="45"/>
        <v>1B2Ch</v>
      </c>
      <c r="B2863" s="617">
        <v>2861</v>
      </c>
      <c r="C2863" s="809"/>
      <c r="D2863" s="808"/>
      <c r="E2863" s="617"/>
      <c r="F2863" s="617"/>
      <c r="G2863" s="617"/>
      <c r="H2863" s="617"/>
    </row>
    <row r="2864" spans="1:8" x14ac:dyDescent="0.25">
      <c r="A2864" s="554" t="str">
        <f t="shared" si="45"/>
        <v>1B2Dh</v>
      </c>
      <c r="B2864" s="617">
        <v>2862</v>
      </c>
      <c r="C2864" s="809"/>
      <c r="D2864" s="808"/>
      <c r="E2864" s="617"/>
      <c r="F2864" s="617"/>
      <c r="G2864" s="617"/>
      <c r="H2864" s="617"/>
    </row>
    <row r="2865" spans="1:8" x14ac:dyDescent="0.25">
      <c r="A2865" s="554" t="str">
        <f t="shared" si="45"/>
        <v>1B2Eh</v>
      </c>
      <c r="B2865" s="617">
        <v>2863</v>
      </c>
      <c r="C2865" s="809"/>
      <c r="D2865" s="808"/>
      <c r="E2865" s="617"/>
      <c r="F2865" s="617"/>
      <c r="G2865" s="617"/>
      <c r="H2865" s="617"/>
    </row>
    <row r="2866" spans="1:8" x14ac:dyDescent="0.25">
      <c r="A2866" s="554" t="str">
        <f t="shared" si="45"/>
        <v>1B2Fh</v>
      </c>
      <c r="B2866" s="617">
        <v>2864</v>
      </c>
      <c r="C2866" s="809"/>
      <c r="D2866" s="808"/>
      <c r="E2866" s="617"/>
      <c r="F2866" s="617"/>
      <c r="G2866" s="617"/>
      <c r="H2866" s="617"/>
    </row>
    <row r="2867" spans="1:8" x14ac:dyDescent="0.25">
      <c r="A2867" s="554" t="str">
        <f t="shared" si="45"/>
        <v>1B30h</v>
      </c>
      <c r="B2867" s="617">
        <v>2865</v>
      </c>
      <c r="C2867" s="809"/>
      <c r="D2867" s="808"/>
      <c r="E2867" s="617"/>
      <c r="F2867" s="617"/>
      <c r="G2867" s="617"/>
      <c r="H2867" s="617"/>
    </row>
    <row r="2868" spans="1:8" x14ac:dyDescent="0.25">
      <c r="A2868" s="554" t="str">
        <f t="shared" si="45"/>
        <v>1B31h</v>
      </c>
      <c r="B2868" s="617">
        <v>2866</v>
      </c>
      <c r="C2868" s="809"/>
      <c r="D2868" s="808"/>
      <c r="E2868" s="617"/>
      <c r="F2868" s="617"/>
      <c r="G2868" s="617"/>
      <c r="H2868" s="617"/>
    </row>
    <row r="2869" spans="1:8" x14ac:dyDescent="0.25">
      <c r="A2869" s="554" t="str">
        <f t="shared" si="45"/>
        <v>1B32h</v>
      </c>
      <c r="B2869" s="617">
        <v>2867</v>
      </c>
      <c r="C2869" s="809"/>
      <c r="D2869" s="808"/>
      <c r="E2869" s="617"/>
      <c r="F2869" s="617"/>
      <c r="G2869" s="617"/>
      <c r="H2869" s="617"/>
    </row>
    <row r="2870" spans="1:8" x14ac:dyDescent="0.25">
      <c r="A2870" s="554" t="str">
        <f t="shared" si="45"/>
        <v>1B33h</v>
      </c>
      <c r="B2870" s="617">
        <v>2868</v>
      </c>
      <c r="C2870" s="809"/>
      <c r="D2870" s="808"/>
      <c r="E2870" s="617"/>
      <c r="F2870" s="617"/>
      <c r="G2870" s="617"/>
      <c r="H2870" s="617"/>
    </row>
    <row r="2871" spans="1:8" x14ac:dyDescent="0.25">
      <c r="A2871" s="554" t="str">
        <f t="shared" si="45"/>
        <v>1B34h</v>
      </c>
      <c r="B2871" s="617">
        <v>2869</v>
      </c>
      <c r="C2871" s="809"/>
      <c r="D2871" s="808"/>
      <c r="E2871" s="617"/>
      <c r="F2871" s="617"/>
      <c r="G2871" s="617"/>
      <c r="H2871" s="617"/>
    </row>
    <row r="2872" spans="1:8" x14ac:dyDescent="0.25">
      <c r="A2872" s="554" t="str">
        <f t="shared" si="45"/>
        <v>1B35h</v>
      </c>
      <c r="B2872" s="617">
        <v>2870</v>
      </c>
      <c r="C2872" s="809"/>
      <c r="D2872" s="808"/>
      <c r="E2872" s="617"/>
      <c r="F2872" s="617"/>
      <c r="G2872" s="617"/>
      <c r="H2872" s="617"/>
    </row>
    <row r="2873" spans="1:8" x14ac:dyDescent="0.25">
      <c r="A2873" s="369" t="str">
        <f t="shared" si="45"/>
        <v>1B36h</v>
      </c>
      <c r="B2873" s="617">
        <v>2871</v>
      </c>
      <c r="C2873" s="809"/>
      <c r="D2873" s="808"/>
      <c r="E2873" s="617"/>
      <c r="F2873" s="617"/>
      <c r="G2873" s="617"/>
      <c r="H2873" s="617"/>
    </row>
    <row r="2874" spans="1:8" x14ac:dyDescent="0.25">
      <c r="A2874" s="554" t="str">
        <f t="shared" si="45"/>
        <v>1B37h</v>
      </c>
      <c r="B2874" s="617">
        <v>2872</v>
      </c>
      <c r="C2874" s="809"/>
      <c r="D2874" s="808"/>
      <c r="E2874" s="617"/>
      <c r="F2874" s="617"/>
      <c r="G2874" s="617"/>
      <c r="H2874" s="617"/>
    </row>
    <row r="2875" spans="1:8" x14ac:dyDescent="0.25">
      <c r="A2875" s="554" t="str">
        <f t="shared" si="45"/>
        <v>1B38h</v>
      </c>
      <c r="B2875" s="617">
        <v>2873</v>
      </c>
      <c r="C2875" s="809"/>
      <c r="D2875" s="808"/>
      <c r="E2875" s="617"/>
      <c r="F2875" s="617"/>
      <c r="G2875" s="617"/>
      <c r="H2875" s="617"/>
    </row>
    <row r="2876" spans="1:8" x14ac:dyDescent="0.25">
      <c r="A2876" s="554" t="str">
        <f t="shared" si="45"/>
        <v>1B39h</v>
      </c>
      <c r="B2876" s="617">
        <v>2874</v>
      </c>
      <c r="C2876" s="809"/>
      <c r="D2876" s="808"/>
      <c r="E2876" s="617"/>
      <c r="F2876" s="617"/>
      <c r="G2876" s="617"/>
      <c r="H2876" s="617"/>
    </row>
    <row r="2877" spans="1:8" x14ac:dyDescent="0.25">
      <c r="A2877" s="554" t="str">
        <f t="shared" si="45"/>
        <v>1B3Ah</v>
      </c>
      <c r="B2877" s="617">
        <v>2875</v>
      </c>
      <c r="C2877" s="809"/>
      <c r="D2877" s="808"/>
      <c r="E2877" s="617"/>
      <c r="F2877" s="617"/>
      <c r="G2877" s="617"/>
      <c r="H2877" s="617"/>
    </row>
    <row r="2878" spans="1:8" x14ac:dyDescent="0.25">
      <c r="A2878" s="554" t="str">
        <f t="shared" si="45"/>
        <v>1B3Bh</v>
      </c>
      <c r="B2878" s="617">
        <v>2876</v>
      </c>
      <c r="C2878" s="809"/>
      <c r="D2878" s="808"/>
      <c r="E2878" s="617"/>
      <c r="F2878" s="617"/>
      <c r="G2878" s="617"/>
      <c r="H2878" s="617"/>
    </row>
    <row r="2879" spans="1:8" x14ac:dyDescent="0.25">
      <c r="A2879" s="554" t="str">
        <f t="shared" si="45"/>
        <v>1B3Ch</v>
      </c>
      <c r="B2879" s="617">
        <v>2877</v>
      </c>
      <c r="C2879" s="809"/>
      <c r="D2879" s="808"/>
      <c r="E2879" s="617"/>
      <c r="F2879" s="617"/>
      <c r="G2879" s="617"/>
      <c r="H2879" s="617"/>
    </row>
    <row r="2880" spans="1:8" x14ac:dyDescent="0.25">
      <c r="A2880" s="554" t="str">
        <f t="shared" si="45"/>
        <v>1B3Dh</v>
      </c>
      <c r="B2880" s="617">
        <v>2878</v>
      </c>
      <c r="C2880" s="809"/>
      <c r="D2880" s="808"/>
      <c r="E2880" s="617"/>
      <c r="F2880" s="617"/>
      <c r="G2880" s="617"/>
      <c r="H2880" s="617"/>
    </row>
    <row r="2881" spans="1:8" x14ac:dyDescent="0.25">
      <c r="A2881" s="554" t="str">
        <f t="shared" si="45"/>
        <v>1B3Eh</v>
      </c>
      <c r="B2881" s="617">
        <v>2879</v>
      </c>
      <c r="C2881" s="809"/>
      <c r="D2881" s="808"/>
      <c r="E2881" s="617"/>
      <c r="F2881" s="617"/>
      <c r="G2881" s="617"/>
      <c r="H2881" s="617"/>
    </row>
    <row r="2882" spans="1:8" x14ac:dyDescent="0.25">
      <c r="A2882" s="554" t="str">
        <f t="shared" si="45"/>
        <v>1B3Fh</v>
      </c>
      <c r="B2882" s="617">
        <v>2880</v>
      </c>
      <c r="C2882" s="809"/>
      <c r="D2882" s="808"/>
      <c r="E2882" s="617"/>
      <c r="F2882" s="617"/>
      <c r="G2882" s="617"/>
      <c r="H2882" s="617"/>
    </row>
    <row r="2883" spans="1:8" x14ac:dyDescent="0.25">
      <c r="A2883" s="554" t="str">
        <f t="shared" si="45"/>
        <v>1B40h</v>
      </c>
      <c r="B2883" s="617">
        <v>2881</v>
      </c>
      <c r="C2883" s="809"/>
      <c r="D2883" s="808"/>
      <c r="E2883" s="617"/>
      <c r="F2883" s="617"/>
      <c r="G2883" s="617"/>
      <c r="H2883" s="617"/>
    </row>
    <row r="2884" spans="1:8" x14ac:dyDescent="0.25">
      <c r="A2884" s="554" t="str">
        <f t="shared" si="45"/>
        <v>1B41h</v>
      </c>
      <c r="B2884" s="617">
        <v>2882</v>
      </c>
      <c r="C2884" s="809"/>
      <c r="D2884" s="808"/>
      <c r="E2884" s="617"/>
      <c r="F2884" s="617"/>
      <c r="G2884" s="617"/>
      <c r="H2884" s="617"/>
    </row>
    <row r="2885" spans="1:8" x14ac:dyDescent="0.25">
      <c r="A2885" s="554" t="str">
        <f t="shared" si="45"/>
        <v>1B42h</v>
      </c>
      <c r="B2885" s="617">
        <v>2883</v>
      </c>
      <c r="C2885" s="809"/>
      <c r="D2885" s="808"/>
      <c r="E2885" s="617"/>
      <c r="F2885" s="617"/>
      <c r="G2885" s="617"/>
      <c r="H2885" s="617"/>
    </row>
    <row r="2886" spans="1:8" x14ac:dyDescent="0.25">
      <c r="A2886" s="369" t="str">
        <f t="shared" si="45"/>
        <v>1B43h</v>
      </c>
      <c r="B2886" s="617">
        <v>2884</v>
      </c>
      <c r="C2886" s="809"/>
      <c r="D2886" s="808"/>
      <c r="E2886" s="617"/>
      <c r="F2886" s="617"/>
      <c r="G2886" s="617"/>
      <c r="H2886" s="617"/>
    </row>
    <row r="2887" spans="1:8" x14ac:dyDescent="0.25">
      <c r="A2887" s="554" t="str">
        <f t="shared" si="45"/>
        <v>1B44h</v>
      </c>
      <c r="B2887" s="617">
        <v>2885</v>
      </c>
      <c r="C2887" s="809"/>
      <c r="D2887" s="808"/>
      <c r="E2887" s="617"/>
      <c r="F2887" s="617"/>
      <c r="G2887" s="617"/>
      <c r="H2887" s="617"/>
    </row>
    <row r="2888" spans="1:8" x14ac:dyDescent="0.25">
      <c r="A2888" s="554" t="str">
        <f t="shared" si="45"/>
        <v>1B45h</v>
      </c>
      <c r="B2888" s="617">
        <v>2886</v>
      </c>
      <c r="C2888" s="809"/>
      <c r="D2888" s="808"/>
      <c r="E2888" s="617"/>
      <c r="F2888" s="617"/>
      <c r="G2888" s="617"/>
      <c r="H2888" s="617"/>
    </row>
    <row r="2889" spans="1:8" x14ac:dyDescent="0.25">
      <c r="A2889" s="554" t="str">
        <f t="shared" si="45"/>
        <v>1B46h</v>
      </c>
      <c r="B2889" s="617">
        <v>2887</v>
      </c>
      <c r="C2889" s="809"/>
      <c r="D2889" s="808"/>
      <c r="E2889" s="617"/>
      <c r="F2889" s="617"/>
      <c r="G2889" s="617"/>
      <c r="H2889" s="617"/>
    </row>
    <row r="2890" spans="1:8" x14ac:dyDescent="0.25">
      <c r="A2890" s="554" t="str">
        <f t="shared" si="45"/>
        <v>1B47h</v>
      </c>
      <c r="B2890" s="617">
        <v>2888</v>
      </c>
      <c r="C2890" s="809"/>
      <c r="D2890" s="808"/>
      <c r="E2890" s="617"/>
      <c r="F2890" s="617"/>
      <c r="G2890" s="617"/>
      <c r="H2890" s="617"/>
    </row>
    <row r="2891" spans="1:8" x14ac:dyDescent="0.25">
      <c r="A2891" s="554" t="str">
        <f t="shared" si="45"/>
        <v>1B48h</v>
      </c>
      <c r="B2891" s="617">
        <v>2889</v>
      </c>
      <c r="C2891" s="809"/>
      <c r="D2891" s="808"/>
      <c r="E2891" s="617"/>
      <c r="F2891" s="617"/>
      <c r="G2891" s="617"/>
      <c r="H2891" s="617"/>
    </row>
    <row r="2892" spans="1:8" x14ac:dyDescent="0.25">
      <c r="A2892" s="554" t="str">
        <f t="shared" si="45"/>
        <v>1B49h</v>
      </c>
      <c r="B2892" s="617">
        <v>2890</v>
      </c>
      <c r="C2892" s="809"/>
      <c r="D2892" s="808"/>
      <c r="E2892" s="617"/>
      <c r="F2892" s="617"/>
      <c r="G2892" s="617"/>
      <c r="H2892" s="617"/>
    </row>
    <row r="2893" spans="1:8" x14ac:dyDescent="0.25">
      <c r="A2893" s="554" t="str">
        <f t="shared" si="45"/>
        <v>1B4Ah</v>
      </c>
      <c r="B2893" s="617">
        <v>2891</v>
      </c>
      <c r="C2893" s="809"/>
      <c r="D2893" s="808"/>
      <c r="E2893" s="617"/>
      <c r="F2893" s="617"/>
      <c r="G2893" s="617"/>
      <c r="H2893" s="617"/>
    </row>
    <row r="2894" spans="1:8" x14ac:dyDescent="0.25">
      <c r="A2894" s="554" t="str">
        <f t="shared" si="45"/>
        <v>1B4Bh</v>
      </c>
      <c r="B2894" s="617">
        <v>2892</v>
      </c>
      <c r="C2894" s="809"/>
      <c r="D2894" s="808"/>
      <c r="E2894" s="617"/>
      <c r="F2894" s="617"/>
      <c r="G2894" s="617"/>
      <c r="H2894" s="617"/>
    </row>
    <row r="2895" spans="1:8" x14ac:dyDescent="0.25">
      <c r="A2895" s="554" t="str">
        <f t="shared" si="45"/>
        <v>1B4Ch</v>
      </c>
      <c r="B2895" s="617">
        <v>2893</v>
      </c>
      <c r="C2895" s="809"/>
      <c r="D2895" s="808"/>
      <c r="E2895" s="617"/>
      <c r="F2895" s="617"/>
      <c r="G2895" s="617"/>
      <c r="H2895" s="617"/>
    </row>
    <row r="2896" spans="1:8" x14ac:dyDescent="0.25">
      <c r="A2896" s="554" t="str">
        <f t="shared" si="45"/>
        <v>1B4Dh</v>
      </c>
      <c r="B2896" s="617">
        <v>2894</v>
      </c>
      <c r="C2896" s="809"/>
      <c r="D2896" s="808"/>
      <c r="E2896" s="617"/>
      <c r="F2896" s="617"/>
      <c r="G2896" s="617"/>
      <c r="H2896" s="617"/>
    </row>
    <row r="2897" spans="1:8" x14ac:dyDescent="0.25">
      <c r="A2897" s="554" t="str">
        <f t="shared" si="45"/>
        <v>1B4Eh</v>
      </c>
      <c r="B2897" s="617">
        <v>2895</v>
      </c>
      <c r="C2897" s="809"/>
      <c r="D2897" s="808"/>
      <c r="E2897" s="617"/>
      <c r="F2897" s="617"/>
      <c r="G2897" s="617"/>
      <c r="H2897" s="617"/>
    </row>
    <row r="2898" spans="1:8" x14ac:dyDescent="0.25">
      <c r="A2898" s="554" t="str">
        <f t="shared" si="45"/>
        <v>1B4Fh</v>
      </c>
      <c r="B2898" s="617">
        <v>2896</v>
      </c>
      <c r="C2898" s="809"/>
      <c r="D2898" s="808"/>
      <c r="E2898" s="617"/>
      <c r="F2898" s="617"/>
      <c r="G2898" s="617"/>
      <c r="H2898" s="617"/>
    </row>
    <row r="2899" spans="1:8" x14ac:dyDescent="0.25">
      <c r="A2899" s="369" t="str">
        <f t="shared" ref="A2899:A2962" si="46">(DEC2HEX(B2899 + 4095)) &amp; "h"</f>
        <v>1B50h</v>
      </c>
      <c r="B2899" s="617">
        <v>2897</v>
      </c>
      <c r="C2899" s="809"/>
      <c r="D2899" s="808"/>
      <c r="E2899" s="617"/>
      <c r="F2899" s="617"/>
      <c r="G2899" s="617"/>
      <c r="H2899" s="617"/>
    </row>
    <row r="2900" spans="1:8" x14ac:dyDescent="0.25">
      <c r="A2900" s="554" t="str">
        <f t="shared" si="46"/>
        <v>1B51h</v>
      </c>
      <c r="B2900" s="617">
        <v>2898</v>
      </c>
      <c r="C2900" s="809"/>
      <c r="D2900" s="808"/>
      <c r="E2900" s="617"/>
      <c r="F2900" s="617"/>
      <c r="G2900" s="617"/>
      <c r="H2900" s="617"/>
    </row>
    <row r="2901" spans="1:8" x14ac:dyDescent="0.25">
      <c r="A2901" s="554" t="str">
        <f t="shared" si="46"/>
        <v>1B52h</v>
      </c>
      <c r="B2901" s="617">
        <v>2899</v>
      </c>
      <c r="C2901" s="809"/>
      <c r="D2901" s="808"/>
      <c r="E2901" s="617"/>
      <c r="F2901" s="617"/>
      <c r="G2901" s="617"/>
      <c r="H2901" s="617"/>
    </row>
    <row r="2902" spans="1:8" x14ac:dyDescent="0.25">
      <c r="A2902" s="554" t="str">
        <f t="shared" si="46"/>
        <v>1B53h</v>
      </c>
      <c r="B2902" s="617">
        <v>2900</v>
      </c>
      <c r="C2902" s="809"/>
      <c r="D2902" s="808"/>
      <c r="E2902" s="617"/>
      <c r="F2902" s="617"/>
      <c r="G2902" s="617"/>
      <c r="H2902" s="617"/>
    </row>
    <row r="2903" spans="1:8" x14ac:dyDescent="0.25">
      <c r="A2903" s="554" t="str">
        <f t="shared" si="46"/>
        <v>1B54h</v>
      </c>
      <c r="B2903" s="617">
        <v>2901</v>
      </c>
      <c r="C2903" s="809"/>
      <c r="D2903" s="808"/>
      <c r="E2903" s="617"/>
      <c r="F2903" s="617"/>
      <c r="G2903" s="617"/>
      <c r="H2903" s="617"/>
    </row>
    <row r="2904" spans="1:8" x14ac:dyDescent="0.25">
      <c r="A2904" s="554" t="str">
        <f t="shared" si="46"/>
        <v>1B55h</v>
      </c>
      <c r="B2904" s="617">
        <v>2902</v>
      </c>
      <c r="C2904" s="809"/>
      <c r="D2904" s="808"/>
      <c r="E2904" s="617"/>
      <c r="F2904" s="617"/>
      <c r="G2904" s="617"/>
      <c r="H2904" s="617"/>
    </row>
    <row r="2905" spans="1:8" x14ac:dyDescent="0.25">
      <c r="A2905" s="554" t="str">
        <f t="shared" si="46"/>
        <v>1B56h</v>
      </c>
      <c r="B2905" s="617">
        <v>2903</v>
      </c>
      <c r="C2905" s="809"/>
      <c r="D2905" s="808"/>
      <c r="E2905" s="617"/>
      <c r="F2905" s="617"/>
      <c r="G2905" s="617"/>
      <c r="H2905" s="617"/>
    </row>
    <row r="2906" spans="1:8" x14ac:dyDescent="0.25">
      <c r="A2906" s="554" t="str">
        <f t="shared" si="46"/>
        <v>1B57h</v>
      </c>
      <c r="B2906" s="617">
        <v>2904</v>
      </c>
      <c r="C2906" s="809"/>
      <c r="D2906" s="808"/>
      <c r="E2906" s="617"/>
      <c r="F2906" s="617"/>
      <c r="G2906" s="617"/>
      <c r="H2906" s="617"/>
    </row>
    <row r="2907" spans="1:8" x14ac:dyDescent="0.25">
      <c r="A2907" s="554" t="str">
        <f t="shared" si="46"/>
        <v>1B58h</v>
      </c>
      <c r="B2907" s="617">
        <v>2905</v>
      </c>
      <c r="C2907" s="809"/>
      <c r="D2907" s="808"/>
      <c r="E2907" s="617"/>
      <c r="F2907" s="617"/>
      <c r="G2907" s="617"/>
      <c r="H2907" s="617"/>
    </row>
    <row r="2908" spans="1:8" x14ac:dyDescent="0.25">
      <c r="A2908" s="554" t="str">
        <f t="shared" si="46"/>
        <v>1B59h</v>
      </c>
      <c r="B2908" s="617">
        <v>2906</v>
      </c>
      <c r="C2908" s="809"/>
      <c r="D2908" s="808"/>
      <c r="E2908" s="617"/>
      <c r="F2908" s="617"/>
      <c r="G2908" s="617"/>
      <c r="H2908" s="617"/>
    </row>
    <row r="2909" spans="1:8" x14ac:dyDescent="0.25">
      <c r="A2909" s="554" t="str">
        <f t="shared" si="46"/>
        <v>1B5Ah</v>
      </c>
      <c r="B2909" s="617">
        <v>2907</v>
      </c>
      <c r="C2909" s="809"/>
      <c r="D2909" s="808"/>
      <c r="E2909" s="617"/>
      <c r="F2909" s="617"/>
      <c r="G2909" s="617"/>
      <c r="H2909" s="617"/>
    </row>
    <row r="2910" spans="1:8" x14ac:dyDescent="0.25">
      <c r="A2910" s="554" t="str">
        <f t="shared" si="46"/>
        <v>1B5Bh</v>
      </c>
      <c r="B2910" s="617">
        <v>2908</v>
      </c>
      <c r="C2910" s="809"/>
      <c r="D2910" s="808"/>
      <c r="E2910" s="617"/>
      <c r="F2910" s="617"/>
      <c r="G2910" s="617"/>
      <c r="H2910" s="617"/>
    </row>
    <row r="2911" spans="1:8" x14ac:dyDescent="0.25">
      <c r="A2911" s="554" t="str">
        <f t="shared" si="46"/>
        <v>1B5Ch</v>
      </c>
      <c r="B2911" s="617">
        <v>2909</v>
      </c>
      <c r="C2911" s="809"/>
      <c r="D2911" s="808"/>
      <c r="E2911" s="617"/>
      <c r="F2911" s="617"/>
      <c r="G2911" s="617"/>
      <c r="H2911" s="617"/>
    </row>
    <row r="2912" spans="1:8" x14ac:dyDescent="0.25">
      <c r="A2912" s="369" t="str">
        <f t="shared" si="46"/>
        <v>1B5Dh</v>
      </c>
      <c r="B2912" s="617">
        <v>2910</v>
      </c>
      <c r="C2912" s="809"/>
      <c r="D2912" s="808"/>
      <c r="E2912" s="617"/>
      <c r="F2912" s="617"/>
      <c r="G2912" s="617"/>
      <c r="H2912" s="617"/>
    </row>
    <row r="2913" spans="1:8" x14ac:dyDescent="0.25">
      <c r="A2913" s="554" t="str">
        <f t="shared" si="46"/>
        <v>1B5Eh</v>
      </c>
      <c r="B2913" s="617">
        <v>2911</v>
      </c>
      <c r="C2913" s="809"/>
      <c r="D2913" s="808"/>
      <c r="E2913" s="617"/>
      <c r="F2913" s="617"/>
      <c r="G2913" s="617"/>
      <c r="H2913" s="617"/>
    </row>
    <row r="2914" spans="1:8" x14ac:dyDescent="0.25">
      <c r="A2914" s="554" t="str">
        <f t="shared" si="46"/>
        <v>1B5Fh</v>
      </c>
      <c r="B2914" s="617">
        <v>2912</v>
      </c>
      <c r="C2914" s="809"/>
      <c r="D2914" s="808"/>
      <c r="E2914" s="617"/>
      <c r="F2914" s="617"/>
      <c r="G2914" s="617"/>
      <c r="H2914" s="617"/>
    </row>
    <row r="2915" spans="1:8" x14ac:dyDescent="0.25">
      <c r="A2915" s="554" t="str">
        <f t="shared" si="46"/>
        <v>1B60h</v>
      </c>
      <c r="B2915" s="617">
        <v>2913</v>
      </c>
      <c r="C2915" s="809"/>
      <c r="D2915" s="808"/>
      <c r="E2915" s="617"/>
      <c r="F2915" s="617"/>
      <c r="G2915" s="617"/>
      <c r="H2915" s="617"/>
    </row>
    <row r="2916" spans="1:8" x14ac:dyDescent="0.25">
      <c r="A2916" s="554" t="str">
        <f t="shared" si="46"/>
        <v>1B61h</v>
      </c>
      <c r="B2916" s="617">
        <v>2914</v>
      </c>
      <c r="C2916" s="809"/>
      <c r="D2916" s="808"/>
      <c r="E2916" s="617"/>
      <c r="F2916" s="617"/>
      <c r="G2916" s="617"/>
      <c r="H2916" s="617"/>
    </row>
    <row r="2917" spans="1:8" x14ac:dyDescent="0.25">
      <c r="A2917" s="554" t="str">
        <f t="shared" si="46"/>
        <v>1B62h</v>
      </c>
      <c r="B2917" s="617">
        <v>2915</v>
      </c>
      <c r="C2917" s="809"/>
      <c r="D2917" s="808"/>
      <c r="E2917" s="617"/>
      <c r="F2917" s="617"/>
      <c r="G2917" s="617"/>
      <c r="H2917" s="617"/>
    </row>
    <row r="2918" spans="1:8" x14ac:dyDescent="0.25">
      <c r="A2918" s="554" t="str">
        <f t="shared" si="46"/>
        <v>1B63h</v>
      </c>
      <c r="B2918" s="617">
        <v>2916</v>
      </c>
      <c r="C2918" s="809"/>
      <c r="D2918" s="808"/>
      <c r="E2918" s="617"/>
      <c r="F2918" s="617"/>
      <c r="G2918" s="617"/>
      <c r="H2918" s="617"/>
    </row>
    <row r="2919" spans="1:8" x14ac:dyDescent="0.25">
      <c r="A2919" s="554" t="str">
        <f t="shared" si="46"/>
        <v>1B64h</v>
      </c>
      <c r="B2919" s="617">
        <v>2917</v>
      </c>
      <c r="C2919" s="809"/>
      <c r="D2919" s="808"/>
      <c r="E2919" s="617"/>
      <c r="F2919" s="617"/>
      <c r="G2919" s="617"/>
      <c r="H2919" s="617"/>
    </row>
    <row r="2920" spans="1:8" x14ac:dyDescent="0.25">
      <c r="A2920" s="554" t="str">
        <f t="shared" si="46"/>
        <v>1B65h</v>
      </c>
      <c r="B2920" s="617">
        <v>2918</v>
      </c>
      <c r="C2920" s="809"/>
      <c r="D2920" s="808"/>
      <c r="E2920" s="617"/>
      <c r="F2920" s="617"/>
      <c r="G2920" s="617"/>
      <c r="H2920" s="617"/>
    </row>
    <row r="2921" spans="1:8" x14ac:dyDescent="0.25">
      <c r="A2921" s="554" t="str">
        <f t="shared" si="46"/>
        <v>1B66h</v>
      </c>
      <c r="B2921" s="617">
        <v>2919</v>
      </c>
      <c r="C2921" s="809"/>
      <c r="D2921" s="808"/>
      <c r="E2921" s="617"/>
      <c r="F2921" s="617"/>
      <c r="G2921" s="617"/>
      <c r="H2921" s="617"/>
    </row>
    <row r="2922" spans="1:8" x14ac:dyDescent="0.25">
      <c r="A2922" s="554" t="str">
        <f t="shared" si="46"/>
        <v>1B67h</v>
      </c>
      <c r="B2922" s="617">
        <v>2920</v>
      </c>
      <c r="C2922" s="809"/>
      <c r="D2922" s="808"/>
      <c r="E2922" s="617"/>
      <c r="F2922" s="617"/>
      <c r="G2922" s="617"/>
      <c r="H2922" s="617"/>
    </row>
    <row r="2923" spans="1:8" x14ac:dyDescent="0.25">
      <c r="A2923" s="554" t="str">
        <f t="shared" si="46"/>
        <v>1B68h</v>
      </c>
      <c r="B2923" s="617">
        <v>2921</v>
      </c>
      <c r="C2923" s="809"/>
      <c r="D2923" s="808"/>
      <c r="E2923" s="617"/>
      <c r="F2923" s="617"/>
      <c r="G2923" s="617"/>
      <c r="H2923" s="617"/>
    </row>
    <row r="2924" spans="1:8" x14ac:dyDescent="0.25">
      <c r="A2924" s="554" t="str">
        <f t="shared" si="46"/>
        <v>1B69h</v>
      </c>
      <c r="B2924" s="617">
        <v>2922</v>
      </c>
      <c r="C2924" s="809"/>
      <c r="D2924" s="808"/>
      <c r="E2924" s="617"/>
      <c r="F2924" s="617"/>
      <c r="G2924" s="617"/>
      <c r="H2924" s="617"/>
    </row>
    <row r="2925" spans="1:8" x14ac:dyDescent="0.25">
      <c r="A2925" s="369" t="str">
        <f t="shared" si="46"/>
        <v>1B6Ah</v>
      </c>
      <c r="B2925" s="617">
        <v>2923</v>
      </c>
      <c r="C2925" s="809"/>
      <c r="D2925" s="808"/>
      <c r="E2925" s="617"/>
      <c r="F2925" s="617"/>
      <c r="G2925" s="617"/>
      <c r="H2925" s="617"/>
    </row>
    <row r="2926" spans="1:8" x14ac:dyDescent="0.25">
      <c r="A2926" s="554" t="str">
        <f t="shared" si="46"/>
        <v>1B6Bh</v>
      </c>
      <c r="B2926" s="617">
        <v>2924</v>
      </c>
      <c r="C2926" s="809"/>
      <c r="D2926" s="808"/>
      <c r="E2926" s="617"/>
      <c r="F2926" s="617"/>
      <c r="G2926" s="617"/>
      <c r="H2926" s="617"/>
    </row>
    <row r="2927" spans="1:8" x14ac:dyDescent="0.25">
      <c r="A2927" s="554" t="str">
        <f t="shared" si="46"/>
        <v>1B6Ch</v>
      </c>
      <c r="B2927" s="617">
        <v>2925</v>
      </c>
      <c r="C2927" s="809"/>
      <c r="D2927" s="808"/>
      <c r="E2927" s="617"/>
      <c r="F2927" s="617"/>
      <c r="G2927" s="617"/>
      <c r="H2927" s="617"/>
    </row>
    <row r="2928" spans="1:8" x14ac:dyDescent="0.25">
      <c r="A2928" s="554" t="str">
        <f t="shared" si="46"/>
        <v>1B6Dh</v>
      </c>
      <c r="B2928" s="617">
        <v>2926</v>
      </c>
      <c r="C2928" s="809"/>
      <c r="D2928" s="808"/>
      <c r="E2928" s="617"/>
      <c r="F2928" s="617"/>
      <c r="G2928" s="617"/>
      <c r="H2928" s="617"/>
    </row>
    <row r="2929" spans="1:8" x14ac:dyDescent="0.25">
      <c r="A2929" s="554" t="str">
        <f t="shared" si="46"/>
        <v>1B6Eh</v>
      </c>
      <c r="B2929" s="617">
        <v>2927</v>
      </c>
      <c r="C2929" s="809"/>
      <c r="D2929" s="808"/>
      <c r="E2929" s="617"/>
      <c r="F2929" s="617"/>
      <c r="G2929" s="617"/>
      <c r="H2929" s="617"/>
    </row>
    <row r="2930" spans="1:8" x14ac:dyDescent="0.25">
      <c r="A2930" s="554" t="str">
        <f t="shared" si="46"/>
        <v>1B6Fh</v>
      </c>
      <c r="B2930" s="617">
        <v>2928</v>
      </c>
      <c r="C2930" s="809"/>
      <c r="D2930" s="808"/>
      <c r="E2930" s="617"/>
      <c r="F2930" s="617"/>
      <c r="G2930" s="617"/>
      <c r="H2930" s="617"/>
    </row>
    <row r="2931" spans="1:8" x14ac:dyDescent="0.25">
      <c r="A2931" s="554" t="str">
        <f t="shared" si="46"/>
        <v>1B70h</v>
      </c>
      <c r="B2931" s="617">
        <v>2929</v>
      </c>
      <c r="C2931" s="809"/>
      <c r="D2931" s="808"/>
      <c r="E2931" s="617"/>
      <c r="F2931" s="617"/>
      <c r="G2931" s="617"/>
      <c r="H2931" s="617"/>
    </row>
    <row r="2932" spans="1:8" x14ac:dyDescent="0.25">
      <c r="A2932" s="554" t="str">
        <f t="shared" si="46"/>
        <v>1B71h</v>
      </c>
      <c r="B2932" s="617">
        <v>2930</v>
      </c>
      <c r="C2932" s="809"/>
      <c r="D2932" s="808"/>
      <c r="E2932" s="617"/>
      <c r="F2932" s="617"/>
      <c r="G2932" s="617"/>
      <c r="H2932" s="617"/>
    </row>
    <row r="2933" spans="1:8" x14ac:dyDescent="0.25">
      <c r="A2933" s="554" t="str">
        <f t="shared" si="46"/>
        <v>1B72h</v>
      </c>
      <c r="B2933" s="617">
        <v>2931</v>
      </c>
      <c r="C2933" s="809"/>
      <c r="D2933" s="808"/>
      <c r="E2933" s="617"/>
      <c r="F2933" s="617"/>
      <c r="G2933" s="617"/>
      <c r="H2933" s="617"/>
    </row>
    <row r="2934" spans="1:8" x14ac:dyDescent="0.25">
      <c r="A2934" s="554" t="str">
        <f t="shared" si="46"/>
        <v>1B73h</v>
      </c>
      <c r="B2934" s="617">
        <v>2932</v>
      </c>
      <c r="C2934" s="809"/>
      <c r="D2934" s="808"/>
      <c r="E2934" s="617"/>
      <c r="F2934" s="617"/>
      <c r="G2934" s="617"/>
      <c r="H2934" s="617"/>
    </row>
    <row r="2935" spans="1:8" x14ac:dyDescent="0.25">
      <c r="A2935" s="554" t="str">
        <f t="shared" si="46"/>
        <v>1B74h</v>
      </c>
      <c r="B2935" s="617">
        <v>2933</v>
      </c>
      <c r="C2935" s="809"/>
      <c r="D2935" s="808"/>
      <c r="E2935" s="617"/>
      <c r="F2935" s="617"/>
      <c r="G2935" s="617"/>
      <c r="H2935" s="617"/>
    </row>
    <row r="2936" spans="1:8" x14ac:dyDescent="0.25">
      <c r="A2936" s="554" t="str">
        <f t="shared" si="46"/>
        <v>1B75h</v>
      </c>
      <c r="B2936" s="617">
        <v>2934</v>
      </c>
      <c r="C2936" s="809"/>
      <c r="D2936" s="808"/>
      <c r="E2936" s="617"/>
      <c r="F2936" s="617"/>
      <c r="G2936" s="617"/>
      <c r="H2936" s="617"/>
    </row>
    <row r="2937" spans="1:8" x14ac:dyDescent="0.25">
      <c r="A2937" s="554" t="str">
        <f t="shared" si="46"/>
        <v>1B76h</v>
      </c>
      <c r="B2937" s="617">
        <v>2935</v>
      </c>
      <c r="C2937" s="809"/>
      <c r="D2937" s="808"/>
      <c r="E2937" s="617"/>
      <c r="F2937" s="617"/>
      <c r="G2937" s="617"/>
      <c r="H2937" s="617"/>
    </row>
    <row r="2938" spans="1:8" x14ac:dyDescent="0.25">
      <c r="A2938" s="369" t="str">
        <f t="shared" si="46"/>
        <v>1B77h</v>
      </c>
      <c r="B2938" s="617">
        <v>2936</v>
      </c>
      <c r="C2938" s="809"/>
      <c r="D2938" s="808"/>
      <c r="E2938" s="617"/>
      <c r="F2938" s="617"/>
      <c r="G2938" s="617"/>
      <c r="H2938" s="617"/>
    </row>
    <row r="2939" spans="1:8" x14ac:dyDescent="0.25">
      <c r="A2939" s="554" t="str">
        <f t="shared" si="46"/>
        <v>1B78h</v>
      </c>
      <c r="B2939" s="617">
        <v>2937</v>
      </c>
      <c r="C2939" s="809"/>
      <c r="D2939" s="808"/>
      <c r="E2939" s="617"/>
      <c r="F2939" s="617"/>
      <c r="G2939" s="617"/>
      <c r="H2939" s="617"/>
    </row>
    <row r="2940" spans="1:8" x14ac:dyDescent="0.25">
      <c r="A2940" s="554" t="str">
        <f t="shared" si="46"/>
        <v>1B79h</v>
      </c>
      <c r="B2940" s="617">
        <v>2938</v>
      </c>
      <c r="C2940" s="809"/>
      <c r="D2940" s="808"/>
      <c r="E2940" s="617"/>
      <c r="F2940" s="617"/>
      <c r="G2940" s="617"/>
      <c r="H2940" s="617"/>
    </row>
    <row r="2941" spans="1:8" x14ac:dyDescent="0.25">
      <c r="A2941" s="554" t="str">
        <f t="shared" si="46"/>
        <v>1B7Ah</v>
      </c>
      <c r="B2941" s="617">
        <v>2939</v>
      </c>
      <c r="C2941" s="809"/>
      <c r="D2941" s="808"/>
      <c r="E2941" s="617"/>
      <c r="F2941" s="617"/>
      <c r="G2941" s="617"/>
      <c r="H2941" s="617"/>
    </row>
    <row r="2942" spans="1:8" x14ac:dyDescent="0.25">
      <c r="A2942" s="554" t="str">
        <f t="shared" si="46"/>
        <v>1B7Bh</v>
      </c>
      <c r="B2942" s="617">
        <v>2940</v>
      </c>
      <c r="C2942" s="809"/>
      <c r="D2942" s="808"/>
      <c r="E2942" s="617"/>
      <c r="F2942" s="617"/>
      <c r="G2942" s="617"/>
      <c r="H2942" s="617"/>
    </row>
    <row r="2943" spans="1:8" x14ac:dyDescent="0.25">
      <c r="A2943" s="554" t="str">
        <f t="shared" si="46"/>
        <v>1B7Ch</v>
      </c>
      <c r="B2943" s="617">
        <v>2941</v>
      </c>
      <c r="C2943" s="809"/>
      <c r="D2943" s="808"/>
      <c r="E2943" s="617"/>
      <c r="F2943" s="617"/>
      <c r="G2943" s="617"/>
      <c r="H2943" s="617"/>
    </row>
    <row r="2944" spans="1:8" x14ac:dyDescent="0.25">
      <c r="A2944" s="554" t="str">
        <f t="shared" si="46"/>
        <v>1B7Dh</v>
      </c>
      <c r="B2944" s="617">
        <v>2942</v>
      </c>
      <c r="C2944" s="809"/>
      <c r="D2944" s="808"/>
      <c r="E2944" s="617"/>
      <c r="F2944" s="617"/>
      <c r="G2944" s="617"/>
      <c r="H2944" s="617"/>
    </row>
    <row r="2945" spans="1:8" x14ac:dyDescent="0.25">
      <c r="A2945" s="554" t="str">
        <f t="shared" si="46"/>
        <v>1B7Eh</v>
      </c>
      <c r="B2945" s="617">
        <v>2943</v>
      </c>
      <c r="C2945" s="809"/>
      <c r="D2945" s="808"/>
      <c r="E2945" s="617"/>
      <c r="F2945" s="617"/>
      <c r="G2945" s="617"/>
      <c r="H2945" s="617"/>
    </row>
    <row r="2946" spans="1:8" x14ac:dyDescent="0.25">
      <c r="A2946" s="554" t="str">
        <f t="shared" si="46"/>
        <v>1B7Fh</v>
      </c>
      <c r="B2946" s="617">
        <v>2944</v>
      </c>
      <c r="C2946" s="809"/>
      <c r="D2946" s="808"/>
      <c r="E2946" s="617"/>
      <c r="F2946" s="617"/>
      <c r="G2946" s="617"/>
      <c r="H2946" s="617"/>
    </row>
    <row r="2947" spans="1:8" x14ac:dyDescent="0.25">
      <c r="A2947" s="554" t="str">
        <f t="shared" si="46"/>
        <v>1B80h</v>
      </c>
      <c r="B2947" s="617">
        <v>2945</v>
      </c>
      <c r="C2947" s="809"/>
      <c r="D2947" s="808"/>
      <c r="E2947" s="617"/>
      <c r="F2947" s="617"/>
      <c r="G2947" s="617"/>
      <c r="H2947" s="617"/>
    </row>
    <row r="2948" spans="1:8" x14ac:dyDescent="0.25">
      <c r="A2948" s="554" t="str">
        <f t="shared" si="46"/>
        <v>1B81h</v>
      </c>
      <c r="B2948" s="617">
        <v>2946</v>
      </c>
      <c r="C2948" s="809"/>
      <c r="D2948" s="808"/>
      <c r="E2948" s="617"/>
      <c r="F2948" s="617"/>
      <c r="G2948" s="617"/>
      <c r="H2948" s="617"/>
    </row>
    <row r="2949" spans="1:8" x14ac:dyDescent="0.25">
      <c r="A2949" s="554" t="str">
        <f t="shared" si="46"/>
        <v>1B82h</v>
      </c>
      <c r="B2949" s="617">
        <v>2947</v>
      </c>
      <c r="C2949" s="809"/>
      <c r="D2949" s="808"/>
      <c r="E2949" s="617"/>
      <c r="F2949" s="617"/>
      <c r="G2949" s="617"/>
      <c r="H2949" s="617"/>
    </row>
    <row r="2950" spans="1:8" x14ac:dyDescent="0.25">
      <c r="A2950" s="554" t="str">
        <f t="shared" si="46"/>
        <v>1B83h</v>
      </c>
      <c r="B2950" s="617">
        <v>2948</v>
      </c>
      <c r="C2950" s="809"/>
      <c r="D2950" s="808"/>
      <c r="E2950" s="617"/>
      <c r="F2950" s="617"/>
      <c r="G2950" s="617"/>
      <c r="H2950" s="617"/>
    </row>
    <row r="2951" spans="1:8" x14ac:dyDescent="0.25">
      <c r="A2951" s="369" t="str">
        <f t="shared" si="46"/>
        <v>1B84h</v>
      </c>
      <c r="B2951" s="617">
        <v>2949</v>
      </c>
      <c r="C2951" s="809"/>
      <c r="D2951" s="808"/>
      <c r="E2951" s="617"/>
      <c r="F2951" s="617"/>
      <c r="G2951" s="617"/>
      <c r="H2951" s="617"/>
    </row>
    <row r="2952" spans="1:8" x14ac:dyDescent="0.25">
      <c r="A2952" s="554" t="str">
        <f t="shared" si="46"/>
        <v>1B85h</v>
      </c>
      <c r="B2952" s="617">
        <v>2950</v>
      </c>
      <c r="C2952" s="809"/>
      <c r="D2952" s="808"/>
      <c r="E2952" s="617"/>
      <c r="F2952" s="617"/>
      <c r="G2952" s="617"/>
      <c r="H2952" s="617"/>
    </row>
    <row r="2953" spans="1:8" x14ac:dyDescent="0.25">
      <c r="A2953" s="554" t="str">
        <f t="shared" si="46"/>
        <v>1B86h</v>
      </c>
      <c r="B2953" s="617">
        <v>2951</v>
      </c>
      <c r="C2953" s="809"/>
      <c r="D2953" s="808"/>
      <c r="E2953" s="617"/>
      <c r="F2953" s="617"/>
      <c r="G2953" s="617"/>
      <c r="H2953" s="617"/>
    </row>
    <row r="2954" spans="1:8" x14ac:dyDescent="0.25">
      <c r="A2954" s="554" t="str">
        <f t="shared" si="46"/>
        <v>1B87h</v>
      </c>
      <c r="B2954" s="617">
        <v>2952</v>
      </c>
      <c r="C2954" s="809"/>
      <c r="D2954" s="808"/>
      <c r="E2954" s="617"/>
      <c r="F2954" s="617"/>
      <c r="G2954" s="617"/>
      <c r="H2954" s="617"/>
    </row>
    <row r="2955" spans="1:8" x14ac:dyDescent="0.25">
      <c r="A2955" s="554" t="str">
        <f t="shared" si="46"/>
        <v>1B88h</v>
      </c>
      <c r="B2955" s="617">
        <v>2953</v>
      </c>
      <c r="C2955" s="809"/>
      <c r="D2955" s="808"/>
      <c r="E2955" s="617"/>
      <c r="F2955" s="617"/>
      <c r="G2955" s="617"/>
      <c r="H2955" s="617"/>
    </row>
    <row r="2956" spans="1:8" x14ac:dyDescent="0.25">
      <c r="A2956" s="554" t="str">
        <f t="shared" si="46"/>
        <v>1B89h</v>
      </c>
      <c r="B2956" s="617">
        <v>2954</v>
      </c>
      <c r="C2956" s="809"/>
      <c r="D2956" s="808"/>
      <c r="E2956" s="617"/>
      <c r="F2956" s="617"/>
      <c r="G2956" s="617"/>
      <c r="H2956" s="617"/>
    </row>
    <row r="2957" spans="1:8" x14ac:dyDescent="0.25">
      <c r="A2957" s="554" t="str">
        <f t="shared" si="46"/>
        <v>1B8Ah</v>
      </c>
      <c r="B2957" s="617">
        <v>2955</v>
      </c>
      <c r="C2957" s="809"/>
      <c r="D2957" s="808"/>
      <c r="E2957" s="617"/>
      <c r="F2957" s="617"/>
      <c r="G2957" s="617"/>
      <c r="H2957" s="617"/>
    </row>
    <row r="2958" spans="1:8" x14ac:dyDescent="0.25">
      <c r="A2958" s="554" t="str">
        <f t="shared" si="46"/>
        <v>1B8Bh</v>
      </c>
      <c r="B2958" s="617">
        <v>2956</v>
      </c>
      <c r="C2958" s="809"/>
      <c r="D2958" s="808"/>
      <c r="E2958" s="617"/>
      <c r="F2958" s="617"/>
      <c r="G2958" s="617"/>
      <c r="H2958" s="617"/>
    </row>
    <row r="2959" spans="1:8" x14ac:dyDescent="0.25">
      <c r="A2959" s="554" t="str">
        <f t="shared" si="46"/>
        <v>1B8Ch</v>
      </c>
      <c r="B2959" s="617">
        <v>2957</v>
      </c>
      <c r="C2959" s="809"/>
      <c r="D2959" s="808"/>
      <c r="E2959" s="617"/>
      <c r="F2959" s="617"/>
      <c r="G2959" s="617"/>
      <c r="H2959" s="617"/>
    </row>
    <row r="2960" spans="1:8" x14ac:dyDescent="0.25">
      <c r="A2960" s="554" t="str">
        <f t="shared" si="46"/>
        <v>1B8Dh</v>
      </c>
      <c r="B2960" s="617">
        <v>2958</v>
      </c>
      <c r="C2960" s="809"/>
      <c r="D2960" s="808"/>
      <c r="E2960" s="617"/>
      <c r="F2960" s="617"/>
      <c r="G2960" s="617"/>
      <c r="H2960" s="617"/>
    </row>
    <row r="2961" spans="1:8" x14ac:dyDescent="0.25">
      <c r="A2961" s="554" t="str">
        <f t="shared" si="46"/>
        <v>1B8Eh</v>
      </c>
      <c r="B2961" s="617">
        <v>2959</v>
      </c>
      <c r="C2961" s="809"/>
      <c r="D2961" s="808"/>
      <c r="E2961" s="617"/>
      <c r="F2961" s="617"/>
      <c r="G2961" s="617"/>
      <c r="H2961" s="617"/>
    </row>
    <row r="2962" spans="1:8" x14ac:dyDescent="0.25">
      <c r="A2962" s="554" t="str">
        <f t="shared" si="46"/>
        <v>1B8Fh</v>
      </c>
      <c r="B2962" s="617">
        <v>2960</v>
      </c>
      <c r="C2962" s="809"/>
      <c r="D2962" s="808"/>
      <c r="E2962" s="617"/>
      <c r="F2962" s="617"/>
      <c r="G2962" s="617"/>
      <c r="H2962" s="617"/>
    </row>
    <row r="2963" spans="1:8" x14ac:dyDescent="0.25">
      <c r="A2963" s="554" t="str">
        <f t="shared" ref="A2963:A3002" si="47">(DEC2HEX(B2963 + 4095)) &amp; "h"</f>
        <v>1B90h</v>
      </c>
      <c r="B2963" s="617">
        <v>2961</v>
      </c>
      <c r="C2963" s="809"/>
      <c r="D2963" s="808"/>
      <c r="E2963" s="617"/>
      <c r="F2963" s="617"/>
      <c r="G2963" s="617"/>
      <c r="H2963" s="617"/>
    </row>
    <row r="2964" spans="1:8" x14ac:dyDescent="0.25">
      <c r="A2964" s="369" t="str">
        <f t="shared" si="47"/>
        <v>1B91h</v>
      </c>
      <c r="B2964" s="617">
        <v>2962</v>
      </c>
      <c r="C2964" s="809"/>
      <c r="D2964" s="808"/>
      <c r="E2964" s="617"/>
      <c r="F2964" s="617"/>
      <c r="G2964" s="617"/>
      <c r="H2964" s="617"/>
    </row>
    <row r="2965" spans="1:8" x14ac:dyDescent="0.25">
      <c r="A2965" s="554" t="str">
        <f t="shared" si="47"/>
        <v>1B92h</v>
      </c>
      <c r="B2965" s="617">
        <v>2963</v>
      </c>
      <c r="C2965" s="809"/>
      <c r="D2965" s="808"/>
      <c r="E2965" s="617"/>
      <c r="F2965" s="617"/>
      <c r="G2965" s="617"/>
      <c r="H2965" s="617"/>
    </row>
    <row r="2966" spans="1:8" x14ac:dyDescent="0.25">
      <c r="A2966" s="554" t="str">
        <f t="shared" si="47"/>
        <v>1B93h</v>
      </c>
      <c r="B2966" s="617">
        <v>2964</v>
      </c>
      <c r="C2966" s="809"/>
      <c r="D2966" s="617"/>
      <c r="E2966" s="617"/>
      <c r="F2966" s="617"/>
      <c r="G2966" s="617"/>
      <c r="H2966" s="617"/>
    </row>
    <row r="2967" spans="1:8" x14ac:dyDescent="0.25">
      <c r="A2967" s="554" t="str">
        <f t="shared" si="47"/>
        <v>1B94h</v>
      </c>
      <c r="B2967" s="617">
        <v>2965</v>
      </c>
      <c r="C2967" s="809"/>
      <c r="D2967" s="617"/>
      <c r="E2967" s="617"/>
      <c r="F2967" s="617"/>
      <c r="G2967" s="617"/>
      <c r="H2967" s="617"/>
    </row>
    <row r="2968" spans="1:8" x14ac:dyDescent="0.25">
      <c r="A2968" s="554" t="str">
        <f t="shared" si="47"/>
        <v>1B95h</v>
      </c>
      <c r="B2968" s="617">
        <v>2966</v>
      </c>
      <c r="C2968" s="809"/>
      <c r="D2968" s="617"/>
      <c r="E2968" s="617"/>
      <c r="F2968" s="617"/>
      <c r="G2968" s="617"/>
      <c r="H2968" s="617"/>
    </row>
    <row r="2969" spans="1:8" x14ac:dyDescent="0.25">
      <c r="A2969" s="554" t="str">
        <f t="shared" si="47"/>
        <v>1B96h</v>
      </c>
      <c r="B2969" s="617">
        <v>2967</v>
      </c>
      <c r="C2969" s="809"/>
      <c r="D2969" s="617"/>
      <c r="E2969" s="617"/>
      <c r="F2969" s="617"/>
      <c r="G2969" s="617"/>
      <c r="H2969" s="617"/>
    </row>
    <row r="2970" spans="1:8" x14ac:dyDescent="0.25">
      <c r="A2970" s="554" t="str">
        <f t="shared" si="47"/>
        <v>1B97h</v>
      </c>
      <c r="B2970" s="617">
        <v>2968</v>
      </c>
      <c r="C2970" s="809"/>
      <c r="D2970" s="617"/>
      <c r="E2970" s="617"/>
      <c r="F2970" s="617"/>
      <c r="G2970" s="617"/>
      <c r="H2970" s="617"/>
    </row>
    <row r="2971" spans="1:8" x14ac:dyDescent="0.25">
      <c r="A2971" s="554" t="str">
        <f t="shared" si="47"/>
        <v>1B98h</v>
      </c>
      <c r="B2971" s="617">
        <v>2969</v>
      </c>
      <c r="C2971" s="809"/>
      <c r="D2971" s="617"/>
      <c r="E2971" s="617"/>
      <c r="F2971" s="617"/>
      <c r="G2971" s="617"/>
      <c r="H2971" s="617"/>
    </row>
    <row r="2972" spans="1:8" x14ac:dyDescent="0.25">
      <c r="A2972" s="554" t="str">
        <f t="shared" si="47"/>
        <v>1B99h</v>
      </c>
      <c r="B2972" s="617">
        <v>2970</v>
      </c>
      <c r="C2972" s="809"/>
      <c r="D2972" s="617"/>
      <c r="E2972" s="617"/>
      <c r="F2972" s="617"/>
      <c r="G2972" s="617"/>
      <c r="H2972" s="617"/>
    </row>
    <row r="2973" spans="1:8" x14ac:dyDescent="0.25">
      <c r="A2973" s="554" t="str">
        <f t="shared" si="47"/>
        <v>1B9Ah</v>
      </c>
      <c r="B2973" s="617">
        <v>2971</v>
      </c>
      <c r="C2973" s="809"/>
      <c r="D2973" s="617"/>
      <c r="E2973" s="617"/>
      <c r="F2973" s="617"/>
      <c r="G2973" s="617"/>
      <c r="H2973" s="617"/>
    </row>
    <row r="2974" spans="1:8" x14ac:dyDescent="0.25">
      <c r="A2974" s="554" t="str">
        <f t="shared" si="47"/>
        <v>1B9Bh</v>
      </c>
      <c r="B2974" s="617">
        <v>2972</v>
      </c>
      <c r="C2974" s="809"/>
      <c r="D2974" s="617"/>
      <c r="E2974" s="617"/>
      <c r="F2974" s="617"/>
      <c r="G2974" s="617"/>
      <c r="H2974" s="617"/>
    </row>
    <row r="2975" spans="1:8" x14ac:dyDescent="0.25">
      <c r="A2975" s="554" t="str">
        <f t="shared" si="47"/>
        <v>1B9Ch</v>
      </c>
      <c r="B2975" s="617">
        <v>2973</v>
      </c>
      <c r="C2975" s="809"/>
      <c r="D2975" s="617"/>
      <c r="E2975" s="617"/>
      <c r="F2975" s="617"/>
      <c r="G2975" s="617"/>
      <c r="H2975" s="617"/>
    </row>
    <row r="2976" spans="1:8" x14ac:dyDescent="0.25">
      <c r="A2976" s="554" t="str">
        <f t="shared" si="47"/>
        <v>1B9Dh</v>
      </c>
      <c r="B2976" s="617">
        <v>2974</v>
      </c>
      <c r="C2976" s="809"/>
      <c r="D2976" s="617"/>
      <c r="E2976" s="617"/>
      <c r="F2976" s="617"/>
      <c r="G2976" s="617"/>
      <c r="H2976" s="617"/>
    </row>
    <row r="2977" spans="1:8" x14ac:dyDescent="0.25">
      <c r="A2977" s="369" t="str">
        <f t="shared" si="47"/>
        <v>1B9Eh</v>
      </c>
      <c r="B2977" s="617">
        <v>2975</v>
      </c>
      <c r="C2977" s="809"/>
      <c r="D2977" s="617"/>
      <c r="E2977" s="617"/>
      <c r="F2977" s="617"/>
      <c r="G2977" s="617"/>
      <c r="H2977" s="617"/>
    </row>
    <row r="2978" spans="1:8" x14ac:dyDescent="0.25">
      <c r="A2978" s="554" t="str">
        <f t="shared" si="47"/>
        <v>1B9Fh</v>
      </c>
      <c r="B2978" s="617">
        <v>2976</v>
      </c>
      <c r="C2978" s="809"/>
      <c r="D2978" s="617"/>
      <c r="E2978" s="617"/>
      <c r="F2978" s="617"/>
      <c r="G2978" s="617"/>
      <c r="H2978" s="617"/>
    </row>
    <row r="2979" spans="1:8" x14ac:dyDescent="0.25">
      <c r="A2979" s="554" t="str">
        <f t="shared" si="47"/>
        <v>1BA0h</v>
      </c>
      <c r="B2979" s="617">
        <v>2977</v>
      </c>
      <c r="C2979" s="809"/>
      <c r="D2979" s="617"/>
      <c r="E2979" s="617"/>
      <c r="F2979" s="617"/>
      <c r="G2979" s="617"/>
      <c r="H2979" s="617"/>
    </row>
    <row r="2980" spans="1:8" x14ac:dyDescent="0.25">
      <c r="A2980" s="554" t="str">
        <f t="shared" si="47"/>
        <v>1BA1h</v>
      </c>
      <c r="B2980" s="617">
        <v>2978</v>
      </c>
      <c r="C2980" s="809"/>
      <c r="D2980" s="617"/>
      <c r="E2980" s="617"/>
      <c r="F2980" s="617"/>
      <c r="G2980" s="617"/>
      <c r="H2980" s="617"/>
    </row>
    <row r="2981" spans="1:8" x14ac:dyDescent="0.25">
      <c r="A2981" s="554" t="str">
        <f t="shared" si="47"/>
        <v>1BA2h</v>
      </c>
      <c r="B2981" s="617">
        <v>2979</v>
      </c>
      <c r="C2981" s="809"/>
      <c r="D2981" s="617"/>
      <c r="E2981" s="617"/>
      <c r="F2981" s="617"/>
      <c r="G2981" s="617"/>
      <c r="H2981" s="617"/>
    </row>
    <row r="2982" spans="1:8" x14ac:dyDescent="0.25">
      <c r="A2982" s="554" t="str">
        <f t="shared" si="47"/>
        <v>1BA3h</v>
      </c>
      <c r="B2982" s="617">
        <v>2980</v>
      </c>
      <c r="C2982" s="809"/>
      <c r="D2982" s="617"/>
      <c r="E2982" s="617"/>
      <c r="F2982" s="617"/>
      <c r="G2982" s="617"/>
      <c r="H2982" s="617"/>
    </row>
    <row r="2983" spans="1:8" x14ac:dyDescent="0.25">
      <c r="A2983" s="554" t="str">
        <f t="shared" si="47"/>
        <v>1BA4h</v>
      </c>
      <c r="B2983" s="617">
        <v>2981</v>
      </c>
      <c r="C2983" s="809"/>
      <c r="D2983" s="617"/>
      <c r="E2983" s="617"/>
      <c r="F2983" s="617"/>
      <c r="G2983" s="617"/>
      <c r="H2983" s="617"/>
    </row>
    <row r="2984" spans="1:8" x14ac:dyDescent="0.25">
      <c r="A2984" s="554" t="str">
        <f t="shared" si="47"/>
        <v>1BA5h</v>
      </c>
      <c r="B2984" s="617">
        <v>2982</v>
      </c>
      <c r="C2984" s="809"/>
      <c r="D2984" s="617"/>
      <c r="E2984" s="617"/>
      <c r="F2984" s="617"/>
      <c r="G2984" s="617"/>
      <c r="H2984" s="617"/>
    </row>
    <row r="2985" spans="1:8" x14ac:dyDescent="0.25">
      <c r="A2985" s="554" t="str">
        <f t="shared" si="47"/>
        <v>1BA6h</v>
      </c>
      <c r="B2985" s="617">
        <v>2983</v>
      </c>
      <c r="C2985" s="809"/>
      <c r="D2985" s="617"/>
      <c r="E2985" s="617"/>
      <c r="F2985" s="617"/>
      <c r="G2985" s="617"/>
      <c r="H2985" s="617"/>
    </row>
    <row r="2986" spans="1:8" x14ac:dyDescent="0.25">
      <c r="A2986" s="554" t="str">
        <f t="shared" si="47"/>
        <v>1BA7h</v>
      </c>
      <c r="B2986" s="617">
        <v>2984</v>
      </c>
      <c r="C2986" s="809"/>
      <c r="D2986" s="617"/>
      <c r="E2986" s="617"/>
      <c r="F2986" s="617"/>
      <c r="G2986" s="617"/>
      <c r="H2986" s="617"/>
    </row>
    <row r="2987" spans="1:8" x14ac:dyDescent="0.25">
      <c r="A2987" s="554" t="str">
        <f t="shared" si="47"/>
        <v>1BA8h</v>
      </c>
      <c r="B2987" s="617">
        <v>2985</v>
      </c>
      <c r="C2987" s="809"/>
      <c r="D2987" s="617"/>
      <c r="E2987" s="617"/>
      <c r="F2987" s="617"/>
      <c r="G2987" s="617"/>
      <c r="H2987" s="617"/>
    </row>
    <row r="2988" spans="1:8" x14ac:dyDescent="0.25">
      <c r="A2988" s="554" t="str">
        <f t="shared" si="47"/>
        <v>1BA9h</v>
      </c>
      <c r="B2988" s="617">
        <v>2986</v>
      </c>
      <c r="C2988" s="809"/>
      <c r="D2988" s="617"/>
      <c r="E2988" s="617"/>
      <c r="F2988" s="617"/>
      <c r="G2988" s="617"/>
      <c r="H2988" s="617"/>
    </row>
    <row r="2989" spans="1:8" x14ac:dyDescent="0.25">
      <c r="A2989" s="554" t="str">
        <f t="shared" si="47"/>
        <v>1BAAh</v>
      </c>
      <c r="B2989" s="617">
        <v>2987</v>
      </c>
      <c r="C2989" s="809"/>
      <c r="D2989" s="617"/>
      <c r="E2989" s="617"/>
      <c r="F2989" s="617"/>
      <c r="G2989" s="617"/>
      <c r="H2989" s="617"/>
    </row>
    <row r="2990" spans="1:8" x14ac:dyDescent="0.25">
      <c r="A2990" s="369" t="str">
        <f t="shared" si="47"/>
        <v>1BABh</v>
      </c>
      <c r="B2990" s="617">
        <v>2988</v>
      </c>
      <c r="C2990" s="809"/>
      <c r="D2990" s="617"/>
      <c r="E2990" s="617"/>
      <c r="F2990" s="617"/>
      <c r="G2990" s="617"/>
      <c r="H2990" s="617"/>
    </row>
    <row r="2991" spans="1:8" x14ac:dyDescent="0.25">
      <c r="A2991" s="554" t="str">
        <f t="shared" si="47"/>
        <v>1BACh</v>
      </c>
      <c r="B2991" s="617">
        <v>2989</v>
      </c>
      <c r="C2991" s="809"/>
      <c r="D2991" s="617"/>
      <c r="E2991" s="617"/>
      <c r="F2991" s="617"/>
      <c r="G2991" s="617"/>
      <c r="H2991" s="617"/>
    </row>
    <row r="2992" spans="1:8" x14ac:dyDescent="0.25">
      <c r="A2992" s="554" t="str">
        <f t="shared" si="47"/>
        <v>1BADh</v>
      </c>
      <c r="B2992" s="617">
        <v>2990</v>
      </c>
      <c r="C2992" s="809"/>
      <c r="D2992" s="617"/>
      <c r="E2992" s="617"/>
      <c r="F2992" s="617"/>
      <c r="G2992" s="617"/>
      <c r="H2992" s="617"/>
    </row>
    <row r="2993" spans="1:8" x14ac:dyDescent="0.25">
      <c r="A2993" s="554" t="str">
        <f t="shared" si="47"/>
        <v>1BAEh</v>
      </c>
      <c r="B2993" s="617">
        <v>2991</v>
      </c>
      <c r="C2993" s="809"/>
      <c r="D2993" s="617"/>
      <c r="E2993" s="617"/>
      <c r="F2993" s="617"/>
      <c r="G2993" s="617"/>
      <c r="H2993" s="617"/>
    </row>
    <row r="2994" spans="1:8" x14ac:dyDescent="0.25">
      <c r="A2994" s="554" t="str">
        <f t="shared" si="47"/>
        <v>1BAFh</v>
      </c>
      <c r="B2994" s="617">
        <v>2992</v>
      </c>
      <c r="C2994" s="809"/>
      <c r="D2994" s="617"/>
      <c r="E2994" s="617"/>
      <c r="F2994" s="617"/>
      <c r="G2994" s="617"/>
      <c r="H2994" s="617"/>
    </row>
    <row r="2995" spans="1:8" x14ac:dyDescent="0.25">
      <c r="A2995" s="554" t="str">
        <f t="shared" si="47"/>
        <v>1BB0h</v>
      </c>
      <c r="B2995" s="617">
        <v>2993</v>
      </c>
      <c r="C2995" s="809"/>
      <c r="D2995" s="617"/>
      <c r="E2995" s="617"/>
      <c r="F2995" s="617"/>
      <c r="G2995" s="617"/>
      <c r="H2995" s="617"/>
    </row>
    <row r="2996" spans="1:8" x14ac:dyDescent="0.25">
      <c r="A2996" s="554" t="str">
        <f t="shared" si="47"/>
        <v>1BB1h</v>
      </c>
      <c r="B2996" s="617">
        <v>2994</v>
      </c>
      <c r="C2996" s="809"/>
      <c r="D2996" s="617"/>
      <c r="E2996" s="617"/>
      <c r="F2996" s="617"/>
      <c r="G2996" s="617"/>
      <c r="H2996" s="617"/>
    </row>
    <row r="2997" spans="1:8" x14ac:dyDescent="0.25">
      <c r="A2997" s="554" t="str">
        <f t="shared" si="47"/>
        <v>1BB2h</v>
      </c>
      <c r="B2997" s="617">
        <v>2995</v>
      </c>
      <c r="C2997" s="809"/>
      <c r="D2997" s="617"/>
      <c r="E2997" s="617"/>
      <c r="F2997" s="617"/>
      <c r="G2997" s="617"/>
      <c r="H2997" s="617"/>
    </row>
    <row r="2998" spans="1:8" x14ac:dyDescent="0.25">
      <c r="A2998" s="554" t="str">
        <f t="shared" si="47"/>
        <v>1BB3h</v>
      </c>
      <c r="B2998" s="617">
        <v>2996</v>
      </c>
      <c r="C2998" s="809"/>
      <c r="D2998" s="617"/>
      <c r="E2998" s="617"/>
      <c r="F2998" s="617"/>
      <c r="G2998" s="617"/>
      <c r="H2998" s="617"/>
    </row>
    <row r="2999" spans="1:8" x14ac:dyDescent="0.25">
      <c r="A2999" s="554" t="str">
        <f t="shared" si="47"/>
        <v>1BB4h</v>
      </c>
      <c r="B2999" s="617">
        <v>2997</v>
      </c>
      <c r="C2999" s="809"/>
      <c r="D2999" s="617"/>
      <c r="E2999" s="617"/>
      <c r="F2999" s="617"/>
      <c r="G2999" s="617"/>
      <c r="H2999" s="617"/>
    </row>
    <row r="3000" spans="1:8" x14ac:dyDescent="0.25">
      <c r="A3000" s="554" t="str">
        <f t="shared" si="47"/>
        <v>1BB5h</v>
      </c>
      <c r="B3000" s="617">
        <v>2998</v>
      </c>
      <c r="C3000" s="809"/>
      <c r="D3000" s="617"/>
      <c r="E3000" s="617"/>
      <c r="F3000" s="617"/>
      <c r="G3000" s="617"/>
      <c r="H3000" s="617"/>
    </row>
    <row r="3001" spans="1:8" x14ac:dyDescent="0.25">
      <c r="A3001" s="554" t="str">
        <f t="shared" si="47"/>
        <v>1BB6h</v>
      </c>
      <c r="B3001" s="617">
        <v>2999</v>
      </c>
      <c r="C3001" s="809"/>
      <c r="D3001" s="617"/>
      <c r="E3001" s="617"/>
      <c r="F3001" s="617"/>
      <c r="G3001" s="617"/>
      <c r="H3001" s="617"/>
    </row>
    <row r="3002" spans="1:8" x14ac:dyDescent="0.25">
      <c r="A3002" s="554" t="str">
        <f t="shared" si="47"/>
        <v>1BB7h</v>
      </c>
      <c r="B3002" s="617">
        <v>3000</v>
      </c>
      <c r="C3002" s="809"/>
      <c r="D3002" s="617"/>
      <c r="E3002" s="617"/>
      <c r="F3002" s="617"/>
      <c r="G3002" s="617"/>
      <c r="H3002" s="617"/>
    </row>
  </sheetData>
  <mergeCells count="1">
    <mergeCell ref="E1:H1"/>
  </mergeCells>
  <conditionalFormatting sqref="B22">
    <cfRule type="cellIs" dxfId="11" priority="1" stopIfTrue="1" operator="equal">
      <formula>"Выполнено"</formula>
    </cfRule>
    <cfRule type="cellIs" dxfId="10" priority="2" stopIfTrue="1" operator="equal">
      <formula>"Не выполнено"</formula>
    </cfRule>
  </conditionalFormatting>
  <dataValidations count="5">
    <dataValidation type="list" allowBlank="1" showInputMessage="1" showErrorMessage="1" sqref="E280:E282 E361:E365 E367:E369 E657:E710 E625:E630 E633:E639 E641:E643 E645:E648 E737:E742 E756 E849:E854 E857:E863 E865:E867 E869 E140:E142 E961:E976 E993:E1004 E1099:E1114 E1131:E1146 E1163:E1178 E1195:E2002 E460:E461 E518:E522 E320:E342 E745:E754 E758:E760 E772:E825 E1026:E1042 E1058:E1094 E922:E934 E78:E113 E300:E302 E535:E598 E881:E917 E18:E62 E160:E162 E180:E182 E200:E202 E220:E222 E240:E242 E260:E262 E385:E394">
      <formula1>INV</formula1>
    </dataValidation>
    <dataValidation type="list" allowBlank="1" showInputMessage="1" showErrorMessage="1" sqref="F858:F862 F2265:F2270 F1038:F1042 F535:F538 F570:F574 F625:F628 F588:F592 F608:F610 F660:F664 F678:F682 F770:F772 F804:F808 F786:F790 F842:F844 F930:F934 F552:F556 F1092:F1096 F1110:F1114 F1130:F1132 F822:F826 F1164:F1168 F460:F461 F482:F484 F500:F502 F123:F125 F696:F700 F716:F718 F734:F736 F2285:F2290 F464:F466 F518:F520 F642:F646 F750:F754 F2255:F2260 F878:F887 F912:F916 F950:F952 F2275:F2280 F1022:F1024 F1058:F1060 F1074:F1078 F1146 F1148:F1150 F1184:F1186 F1200:F1204 F1218:F1222 F1236:F1240 F1254:F1258 F1272:F1276 F1290:F1294 F1308:F1312 F1326:F1330 F1344:F1348 F1362:F1366 F1380:F1384 F1398:F1402 F1416:F1420 F1434:F1438 F1452:F1456 F1470:F1474 F1488:F1492 F1506:F1510 F1524:F1528 F1542:F1546 F1560:F1564 F1578:F1582 F1596:F1600 F1614:F1618 F1632:F1636 F1650:F1654 F1668:F1672 F1686:F1690 F1704:F1708 F1722:F1726 F1740:F1744 F1758:F1762 F1776:F1780 F1794:F1798 F1812:F1816 F1830:F1834 F1848:F1852 F1866:F1870 F1884:F1888 F1902:F1906 F1920:F1924 F1938:F1942 F1956:F1960 F1974:F1978 F1992:F1996 F2012:F2014 F2030:F2032 F2048:F2050 F2066:F2074 F2078:F2094 F2125:F2144 F2235:F2240 F2245:F2250 F890:F907 F143:F145 F163:F165 F183:F185 F203:F205 F223:F225 F243:F245 F263:F265 F283:F285 F303:F305 F323:F336 F348">
      <formula1>Type</formula1>
    </dataValidation>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C1434:C1435 C1420:C1421 C1442:C1443 C1452:C1453 C1438:C1439 C1460:C1461 C1470:C1471 C1456:C1457 C1478:C1479 C1488:C1489 C1474:C1475 C1496:C1497 C1506:C1507 C1492:C1493 C1514:C1515 C1524:C1525 C1510:C1511 C1532:C1533 C1542:C1543 C1528:C1529 C1550:C1551 C1560:C1561 C1546:C1547 C1568:C1569 C1578:C1579 C1564:C1565 C1586:C1587 C1596:C1597 C1582:C1583 C1604:C1605 C1614:C1615 C1600:C1601 C1622:C1623 C1632:C1633 C1618:C1619 C1640:C1641 C1650:C1651 C1636:C1637 C1658:C1659 C1668:C1669 C1654:C1655 C1676:C1677 C1686:C1687 C1672:C1673 C1694:C1695 C1704:C1705 C1690:C1691 C1712:C1713 C1722:C1723 C1708:C1709 C1730:C1731 C1740:C1741 C1726:C1727 C1748:C1749 C1758:C1759 C1744:C1745 C1766:C1767 C1776:C1777 C1762:C1763 C1784:C1785 C1794:C1795 C1780:C1781 C1802:C1803 C1812:C1813 C1798:C1799 C1820:C1821 C1830:C1831 C1816:C1817 C1838:C1839 C1848:C1849 C1834:C1835 C1856:C1857 C1866:C1867 C1852:C1853 C1874:C1875 C1884:C1885 C1870:C1871 C1892:C1893 C1902:C1903 C1888:C1889 C1910:C1911 C1920:C1921 C1906:C1907 C1928:C1929 C1938:C1939 C1924:C1925 C1946:C1947 C1956:C1957 C1942:C1943 C1964:C1965 C1974:C1975 C1960:C1961 C1982:C1983 C1992:C1993 C1978:C1979 C2000:C2001 C2010:C2011 C1996:C1997 C2018:C2019 C2028:C2029 C2014:C2015 C2036:C2037 C2046:C2047 C2032:C2033 C2054:C2055 C2064:C2065 C2050:C2051 C1056:C1057 C2201 C1064:C1065 C1074:C1075 C1060:C1061 C1082:C1083 C1092:C1093 C1078:C1079 C1100:C1101 C1110:C1111 C1096:C1097 C1118:C1119 C1128:C1129 C1114:C1115 C1136:C1137 C1146:C1147 C1132:C1133 C1154:C1155 C1164:C1165 C1150:C1151 C1172:C1173 C1182:C1183 C1168:C1169 C1190:C1191 C1200:C1201 C1186:C1187 C1208:C1209 C1218:C1219 C1204:C1205 C1226:C1227 C1236:C1237 C1222:C1223 C1244:C1245 C1254:C1255 C1240:C1241 C1262:C1263 C1272:C1273 C1258:C1259 C1280:C1281 C1290:C1291 C1276:C1277 C1298:C1299 C1308:C1309 C1294:C1295 C1316:C1317 C1326:C1327 C1312:C1313 C1334:C1335 C1344:C1345 C1330:C1331 C1352:C1353 C1362:C1363 C1348:C1349 C1370:C1371 C1380:C1381 C1366:C1367 C1388:C1389 C1398:C1399 C1384:C1385 C1406:C1407 C1416:C1417 C1402:C1403 C1424:C1425 C560:C561 C556:C557 C588:C589 C574:C575 C592:C593 C610:C611 C628:C629 C488:C489 C506:C507 C524:C525 C578:C579 C998 C646:C647 C125:C126 C169:C170 C245:C246 C682:C683 C718:C719 C736:C737 C542:C543 C876:C877 C309:C310 C754:C755 C377 C470:C471 C480:C481 C772:C773 C570:C571 C498:C499 C484:C485 C516:C517 C502:C503 C552:C553 C534:C535 C596:C597 C606:C607 C614:C615 C624:C625 C632:C633 C642:C643 C650:C651 C660:C661 C668:C669 C678:C679 C664:C665 C686:C687 C696:C697 C704:C705 C714:C715 C700:C701 C722:C723 C732:C733 C740:C741 C750:C751 C758:C759 C768:C769 C822:C823 C790:C791 C804:C805 C786:C787 C840:C841 C808:C809 C812:C813 C826:C827 C830:C831 C794:C795 C844:C845 C848:C849 C862:C863 C866:C867 C858:C859 C776:C777 C466:C467 C520:C521 C538:C539 C53:C54 C41 C113:C114 C101 C129:C130 C145:C146 C149:C150 C165:C166 C189:C190 C185:C186 C209:C210 C205:C206 C229:C230 C225:C226 C249:C250 C265:C266 C269:C270 C285:C286 C289:C290 C305:C306">
      <formula1>60</formula1>
    </dataValidation>
    <dataValidation type="list" allowBlank="1" showInputMessage="1" showErrorMessage="1" sqref="G2066:G2074 G2078:G2094 G2125:G2144 G878:G887 G890:G907 G323:G333 G348">
      <formula1>"0 - значение,16 - недостоверность,64 - имитация"</formula1>
    </dataValidation>
    <dataValidation type="list" allowBlank="1" showInputMessage="1" showErrorMessage="1" sqref="G2235:G2240 G2245:G2250 G2255:G2260 G2265:G2270 G2275:G2280 G2285:G2290 G334:G33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8">
        <x14:dataValidation type="list" allowBlank="1" showInputMessage="1" showErrorMessage="1">
          <x14:formula1>
            <xm:f>[7]Системный!#REF!</xm:f>
          </x14:formula1>
          <xm:sqref>G696 G1345 G1326 G1201 G1777 G625 G1164:G1165 G461 G679 G1921 G1884:G1885 G1758 G1291 G1308:G1309 G823 G1362 G1650 G1740:G1741 G1723 G1938 I512 G1435 G1452:G1453 G1579 G1506 G1633 G1794 G1489 G1867 G1902 G1470 G1596:G1597 G1614</xm:sqref>
        </x14:dataValidation>
        <x14:dataValidation type="list" allowBlank="1" showInputMessage="1" showErrorMessage="1">
          <x14:formula1>
            <xm:f>[18]Системный!#REF!</xm:f>
          </x14:formula1>
          <xm:sqref>G1056:G1057 G1146 G1111 G1074:G1075 G1038:G1039 G1020:G1021 G534:G535 G1290 G516:G517 G498:G499 G319:G322 G279:G282 G420:G460 G480:G481 G588:G589 G570:G571 G624 G642:G643 G1866 G660:G661 G678 G822 G59:G62 G697 G714:G715 G732:G733 G750:G751 G1722 G768:G769 G786:G787 G804:G805 G397:G401 G1092:G1093 G841 G858:G859 G876:G877 G1578 G1434 G912:G913 G930:G931 G948:G949 G552:G553 G407 G199:G202 G139:G142 G159:G162 G179:G182 G219:G222 G239:G242 G259:G262 G299:G302 G337:G341</xm:sqref>
        </x14:dataValidation>
        <x14:dataValidation type="list" allowBlank="1" showInputMessage="1" showErrorMessage="1">
          <x14:formula1>
            <xm:f>Системный!$W$3:$W$65</xm:f>
          </x14:formula1>
          <xm:sqref>G408:G409</xm:sqref>
        </x14:dataValidation>
        <x14:dataValidation type="list" allowBlank="1" showInputMessage="1" showErrorMessage="1">
          <x14:formula1>
            <xm:f>[18]Системный!#REF!</xm:f>
          </x14:formula1>
          <xm:sqref>G2106:G2109 G2056:G2063 G2048:G2053 G2038:G2045 G2030:G2035 G2020:G2027 G410:G419 G2002:G2009 G2012:G2017 G1984:G1991 G1994:G1999 G1966:G1973 G1976:G1981 G1948:G1955 G1958:G1963 G1930:G1937 G1940:G1945 G1912:G1919 G1922:G1927 G1894:G1901 G1904:G1909 G1876:G1883 G1886:G1891 G1858:G1865 G1868:G1873 G1840:G1847 G1850:G1855 G1822:G1829 G1832:G1837 G1804:G1811 G1814:G1819 G1786:G1793 G1796:G1801 G1768:G1775 G1778:G1783 G1750:G1757 G1760:G1765 G1732:G1739 G1742:G1747 G1714:G1721 G1724:G1729 G1696:G1703 G1706:G1711 G1678:G1685 G1688:G1693 G1660:G1667 G1670:G1675 G1642:G1649 G1652:G1657 G1624:G1631 G1634:G1639 G1606:G1613 G1616:G1621 G1552:G1559 G1570:G1577 G908:G911 G1562:G1567 G1598:G1603 G914:G917 G932:G937 G940:G947 G950:G955 G1580:G1585 G926:G929 G1588:G1595 G922:G923 G1008:G1009 G958:G961 G1012:G1019 G1022:G1027 G1030:G1037 G1040:G1045 G1048:G1055 G1058:G1063 G1066:G1073 G1076:G1081 G1084:G1091 G1094:G1099 G1102:G1109 G1112:G1117 G1120:G1127 G1130:G1135 G1138:G1145 G1148:G1153 G1156:G1163 G1166:G1171 G1174:G1181 G1184:G1189 G1192:G1199 G1202:G1207 G1210:G1217 G1220:G1225 G1228:G1235 G1238:G1243 G1246:G1253 G1256:G1261 G1264:G1271 G1274:G1279 G1282:G1289 G1292:G1297 G1300:G1307 G1310:G1315 G1318:G1325 G1328:G1333 G1336:G1343 G1346:G1351 G1354:G1361 G1364:G1369 G1372:G1379 G1382:G1387 G1390:G1397 G1400:G1405 G1408:G1415 G1418:G1423 G1426:G1433 G1436:G1441 G1444:G1451 G1454:G1459 G1462:G1469 G1472:G1477 G1480:G1487 G1490:G1495 G1498:G1505 G1508:G1513 G1516:G1523 G1526:G1531 G1534:G1541 G1544:G1549 G888:G889</xm:sqref>
        </x14:dataValidation>
        <x14:dataValidation type="list" allowBlank="1" showInputMessage="1" showErrorMessage="1">
          <x14:formula1>
            <xm:f>[18]Системный!#REF!</xm:f>
          </x14:formula1>
          <xm:sqref>G918:G921 G115:G122 G385:G396 G868:G875 G860:G865 G850:G857 G464:G469 G472:G479 G482:G487 G490:G497 G500:G505 G508:G515 G518:G523 G526:G533 G536:G541 G544:G551 G554:G559 G562:G569 G572:G577 G580:G587 G590:G595 G598:G605 G608:G613 G616:G623 G626:G631 G634:G641 G644:G649 G652:G659 G662:G667 G670:G677 G680:G685 G688:G695 G698:G703 G706:G713 G716:G721 G724:G731 G734:G739 G742:G749 G752:G757 G760:G767 G770:G775 G778:G785 G788:G793 G796:G803 G806:G811 G814:G821 G824:G829 G832:G839 G842:G847 G55:G58</xm:sqref>
        </x14:dataValidation>
        <x14:dataValidation type="list" allowBlank="1" showInputMessage="1" showErrorMessage="1">
          <x14:formula1>
            <xm:f>[16]Системный!#REF!</xm:f>
          </x14:formula1>
          <xm:sqref>G352</xm:sqref>
        </x14:dataValidation>
        <x14:dataValidation type="list" allowBlank="1" showInputMessage="1" showErrorMessage="1">
          <x14:formula1>
            <xm:f>[18]Системный!#REF!</xm:f>
          </x14:formula1>
          <xm:sqref>G5:G53 G65:G113 G123:G128 G131:G138 G143:G148 G151:G158 G163:G168 G171:G178 G183:G188 G191:G198 G203:G208 G211:G218 G223:G228 G231:G238 G243:G248 G251:G258 G263:G268 G271:G278 G283:G288 G291:G298 G303:G308 G311:G318 G343:G345</xm:sqref>
        </x14:dataValidation>
        <x14:dataValidation type="list" allowBlank="1" showInputMessage="1" showErrorMessage="1">
          <x14:formula1>
            <xm:f>[19]Системный!#REF!</xm:f>
          </x14:formula1>
          <xm:sqref>G3:G4 G63:G64</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1">
    <tabColor rgb="FF92D050"/>
  </sheetPr>
  <dimension ref="A1:H182"/>
  <sheetViews>
    <sheetView zoomScale="70" zoomScaleNormal="70" workbookViewId="0">
      <selection activeCell="C16" sqref="C16"/>
    </sheetView>
  </sheetViews>
  <sheetFormatPr defaultColWidth="8.85546875" defaultRowHeight="15" x14ac:dyDescent="0.25"/>
  <cols>
    <col min="1" max="1" width="13.42578125" style="262" customWidth="1"/>
    <col min="2" max="2" width="12.28515625" style="3" customWidth="1"/>
    <col min="3" max="3" width="139.85546875" style="563" customWidth="1"/>
    <col min="4" max="4" width="15.5703125" style="40" bestFit="1" customWidth="1"/>
    <col min="5" max="5" width="11" style="40" customWidth="1"/>
    <col min="6" max="6" width="11.42578125" style="40" customWidth="1"/>
    <col min="7" max="7" width="87.28515625" style="40" customWidth="1"/>
    <col min="8" max="8" width="9.140625" style="40" customWidth="1"/>
    <col min="9" max="16384" width="8.85546875" style="262"/>
  </cols>
  <sheetData>
    <row r="1" spans="1:8" ht="15.75" thickBot="1" x14ac:dyDescent="0.3">
      <c r="E1" s="1273" t="s">
        <v>104</v>
      </c>
      <c r="F1" s="1273"/>
      <c r="G1" s="1273"/>
      <c r="H1" s="1273"/>
    </row>
    <row r="2" spans="1:8" ht="15.75" thickBot="1" x14ac:dyDescent="0.3">
      <c r="A2" s="579" t="s">
        <v>107</v>
      </c>
      <c r="B2" s="578" t="s">
        <v>0</v>
      </c>
      <c r="C2" s="577" t="s">
        <v>984</v>
      </c>
      <c r="D2" s="576" t="s">
        <v>2</v>
      </c>
      <c r="E2" s="575" t="s">
        <v>69</v>
      </c>
      <c r="F2" s="575" t="s">
        <v>70</v>
      </c>
      <c r="G2" s="575" t="s">
        <v>95</v>
      </c>
      <c r="H2" s="574" t="s">
        <v>0</v>
      </c>
    </row>
    <row r="3" spans="1:8" x14ac:dyDescent="0.25">
      <c r="A3" s="573" t="str">
        <f>(DEC2HEX(B3 + 4 * 4096 - 1)) &amp; "h"</f>
        <v>4000h</v>
      </c>
      <c r="B3" s="572">
        <v>1</v>
      </c>
      <c r="C3" s="949" t="s">
        <v>1895</v>
      </c>
      <c r="D3" s="355" t="s">
        <v>2335</v>
      </c>
      <c r="E3" s="557"/>
      <c r="F3" s="557" t="s">
        <v>71</v>
      </c>
      <c r="G3" s="557" t="s">
        <v>94</v>
      </c>
      <c r="H3" s="570">
        <v>21</v>
      </c>
    </row>
    <row r="4" spans="1:8" x14ac:dyDescent="0.25">
      <c r="A4" s="567" t="str">
        <f t="shared" ref="A4:A67" si="0">(DEC2HEX(B4 + 4 * 4096 - 1)) &amp; "h"</f>
        <v>4001h</v>
      </c>
      <c r="B4" s="371">
        <v>2</v>
      </c>
      <c r="C4" s="949" t="s">
        <v>1965</v>
      </c>
      <c r="D4" s="355" t="s">
        <v>2404</v>
      </c>
      <c r="E4" s="557"/>
      <c r="F4" s="557" t="s">
        <v>71</v>
      </c>
      <c r="G4" s="557" t="s">
        <v>94</v>
      </c>
      <c r="H4" s="570">
        <v>48</v>
      </c>
    </row>
    <row r="5" spans="1:8" x14ac:dyDescent="0.25">
      <c r="A5" s="567" t="str">
        <f t="shared" si="0"/>
        <v>4002h</v>
      </c>
      <c r="B5" s="371">
        <v>3</v>
      </c>
      <c r="C5" s="949" t="s">
        <v>1896</v>
      </c>
      <c r="D5" s="355" t="s">
        <v>2336</v>
      </c>
      <c r="E5" s="557"/>
      <c r="F5" s="557" t="s">
        <v>71</v>
      </c>
      <c r="G5" s="557" t="s">
        <v>94</v>
      </c>
      <c r="H5" s="570">
        <v>22</v>
      </c>
    </row>
    <row r="6" spans="1:8" x14ac:dyDescent="0.25">
      <c r="A6" s="567" t="str">
        <f t="shared" si="0"/>
        <v>4003h</v>
      </c>
      <c r="B6" s="371">
        <v>4</v>
      </c>
      <c r="C6" s="949" t="s">
        <v>1966</v>
      </c>
      <c r="D6" s="355" t="s">
        <v>2405</v>
      </c>
      <c r="E6" s="557"/>
      <c r="F6" s="557" t="s">
        <v>71</v>
      </c>
      <c r="G6" s="557" t="s">
        <v>94</v>
      </c>
      <c r="H6" s="570">
        <v>49</v>
      </c>
    </row>
    <row r="7" spans="1:8" x14ac:dyDescent="0.25">
      <c r="A7" s="567" t="str">
        <f t="shared" si="0"/>
        <v>4004h</v>
      </c>
      <c r="B7" s="371">
        <v>5</v>
      </c>
      <c r="C7" s="949" t="s">
        <v>1900</v>
      </c>
      <c r="D7" s="355" t="s">
        <v>1310</v>
      </c>
      <c r="E7" s="557"/>
      <c r="F7" s="557" t="s">
        <v>71</v>
      </c>
      <c r="G7" s="557" t="s">
        <v>94</v>
      </c>
      <c r="H7" s="570">
        <v>25</v>
      </c>
    </row>
    <row r="8" spans="1:8" x14ac:dyDescent="0.25">
      <c r="A8" s="567" t="str">
        <f t="shared" si="0"/>
        <v>4005h</v>
      </c>
      <c r="B8" s="371">
        <v>6</v>
      </c>
      <c r="C8" s="949" t="s">
        <v>1901</v>
      </c>
      <c r="D8" s="355" t="s">
        <v>1311</v>
      </c>
      <c r="E8" s="557"/>
      <c r="F8" s="557" t="s">
        <v>71</v>
      </c>
      <c r="G8" s="557" t="s">
        <v>94</v>
      </c>
      <c r="H8" s="570">
        <v>26</v>
      </c>
    </row>
    <row r="9" spans="1:8" x14ac:dyDescent="0.25">
      <c r="A9" s="567" t="str">
        <f t="shared" si="0"/>
        <v>4006h</v>
      </c>
      <c r="B9" s="371">
        <v>7</v>
      </c>
      <c r="C9" s="949" t="s">
        <v>1904</v>
      </c>
      <c r="D9" s="355" t="s">
        <v>1903</v>
      </c>
      <c r="E9" s="557"/>
      <c r="F9" s="557" t="s">
        <v>71</v>
      </c>
      <c r="G9" s="557" t="s">
        <v>94</v>
      </c>
      <c r="H9" s="570">
        <v>28</v>
      </c>
    </row>
    <row r="10" spans="1:8" x14ac:dyDescent="0.25">
      <c r="A10" s="567" t="str">
        <f t="shared" si="0"/>
        <v>4007h</v>
      </c>
      <c r="B10" s="371">
        <v>8</v>
      </c>
      <c r="C10" s="949" t="s">
        <v>1968</v>
      </c>
      <c r="D10" s="355" t="s">
        <v>1312</v>
      </c>
      <c r="E10" s="557"/>
      <c r="F10" s="557" t="s">
        <v>71</v>
      </c>
      <c r="G10" s="557" t="s">
        <v>94</v>
      </c>
      <c r="H10" s="570">
        <v>51</v>
      </c>
    </row>
    <row r="11" spans="1:8" x14ac:dyDescent="0.25">
      <c r="A11" s="567" t="str">
        <f t="shared" si="0"/>
        <v>4008h</v>
      </c>
      <c r="B11" s="371">
        <v>9</v>
      </c>
      <c r="C11" s="949" t="s">
        <v>1969</v>
      </c>
      <c r="D11" s="355" t="s">
        <v>1313</v>
      </c>
      <c r="E11" s="557"/>
      <c r="F11" s="557" t="s">
        <v>71</v>
      </c>
      <c r="G11" s="557" t="s">
        <v>94</v>
      </c>
      <c r="H11" s="570">
        <v>52</v>
      </c>
    </row>
    <row r="12" spans="1:8" x14ac:dyDescent="0.25">
      <c r="A12" s="567" t="str">
        <f t="shared" si="0"/>
        <v>4009h</v>
      </c>
      <c r="B12" s="371">
        <v>10</v>
      </c>
      <c r="C12" s="949" t="s">
        <v>1972</v>
      </c>
      <c r="D12" s="355" t="s">
        <v>1971</v>
      </c>
      <c r="E12" s="557"/>
      <c r="F12" s="557" t="s">
        <v>71</v>
      </c>
      <c r="G12" s="557" t="s">
        <v>94</v>
      </c>
      <c r="H12" s="570">
        <v>54</v>
      </c>
    </row>
    <row r="13" spans="1:8" x14ac:dyDescent="0.25">
      <c r="A13" s="567" t="str">
        <f t="shared" si="0"/>
        <v>400Ah</v>
      </c>
      <c r="B13" s="371">
        <v>11</v>
      </c>
      <c r="C13" s="949" t="s">
        <v>1683</v>
      </c>
      <c r="D13" s="355" t="s">
        <v>2227</v>
      </c>
      <c r="E13" s="557"/>
      <c r="F13" s="557" t="s">
        <v>71</v>
      </c>
      <c r="G13" s="557" t="s">
        <v>94</v>
      </c>
      <c r="H13" s="570">
        <v>57</v>
      </c>
    </row>
    <row r="14" spans="1:8" x14ac:dyDescent="0.25">
      <c r="A14" s="567" t="str">
        <f t="shared" si="0"/>
        <v>400Bh</v>
      </c>
      <c r="B14" s="371">
        <v>12</v>
      </c>
      <c r="C14" s="949" t="s">
        <v>1673</v>
      </c>
      <c r="D14" s="355" t="s">
        <v>2226</v>
      </c>
      <c r="E14" s="557"/>
      <c r="F14" s="557" t="s">
        <v>71</v>
      </c>
      <c r="G14" s="557" t="s">
        <v>94</v>
      </c>
      <c r="H14" s="570">
        <v>56</v>
      </c>
    </row>
    <row r="15" spans="1:8" x14ac:dyDescent="0.25">
      <c r="A15" s="567" t="str">
        <f t="shared" si="0"/>
        <v>400Ch</v>
      </c>
      <c r="B15" s="371">
        <v>13</v>
      </c>
      <c r="C15" s="949" t="s">
        <v>2052</v>
      </c>
      <c r="D15" s="355" t="s">
        <v>2095</v>
      </c>
      <c r="E15" s="557"/>
      <c r="F15" s="557" t="s">
        <v>71</v>
      </c>
      <c r="G15" s="557" t="s">
        <v>94</v>
      </c>
      <c r="H15" s="570">
        <v>62</v>
      </c>
    </row>
    <row r="16" spans="1:8" x14ac:dyDescent="0.25">
      <c r="A16" s="567" t="str">
        <f t="shared" si="0"/>
        <v>400Dh</v>
      </c>
      <c r="B16" s="371">
        <v>14</v>
      </c>
      <c r="C16" s="949" t="s">
        <v>1906</v>
      </c>
      <c r="D16" s="355" t="s">
        <v>439</v>
      </c>
      <c r="E16" s="557"/>
      <c r="F16" s="557" t="s">
        <v>71</v>
      </c>
      <c r="G16" s="557" t="s">
        <v>94</v>
      </c>
      <c r="H16" s="570">
        <v>29</v>
      </c>
    </row>
    <row r="17" spans="1:8" x14ac:dyDescent="0.25">
      <c r="A17" s="567" t="str">
        <f t="shared" si="0"/>
        <v>400Eh</v>
      </c>
      <c r="B17" s="371">
        <v>15</v>
      </c>
      <c r="C17" s="949" t="s">
        <v>1973</v>
      </c>
      <c r="D17" s="355" t="s">
        <v>530</v>
      </c>
      <c r="E17" s="557"/>
      <c r="F17" s="557" t="s">
        <v>71</v>
      </c>
      <c r="G17" s="557" t="s">
        <v>94</v>
      </c>
      <c r="H17" s="570">
        <v>55</v>
      </c>
    </row>
    <row r="18" spans="1:8" x14ac:dyDescent="0.25">
      <c r="A18" s="567" t="str">
        <f t="shared" si="0"/>
        <v>400Fh</v>
      </c>
      <c r="B18" s="371">
        <v>16</v>
      </c>
      <c r="C18" s="949" t="s">
        <v>3356</v>
      </c>
      <c r="D18" s="557"/>
      <c r="E18" s="557"/>
      <c r="F18" s="816" t="s">
        <v>83</v>
      </c>
      <c r="G18" s="817" t="s">
        <v>856</v>
      </c>
      <c r="H18" s="570">
        <v>1</v>
      </c>
    </row>
    <row r="19" spans="1:8" x14ac:dyDescent="0.25">
      <c r="A19" s="567" t="str">
        <f t="shared" si="0"/>
        <v>4010h</v>
      </c>
      <c r="B19" s="371">
        <v>17</v>
      </c>
      <c r="C19" s="949" t="s">
        <v>3357</v>
      </c>
      <c r="D19" s="557"/>
      <c r="E19" s="557"/>
      <c r="F19" s="816" t="s">
        <v>83</v>
      </c>
      <c r="G19" s="817" t="s">
        <v>856</v>
      </c>
      <c r="H19" s="570">
        <v>2</v>
      </c>
    </row>
    <row r="20" spans="1:8" x14ac:dyDescent="0.25">
      <c r="A20" s="567" t="str">
        <f t="shared" si="0"/>
        <v>4011h</v>
      </c>
      <c r="B20" s="371">
        <v>18</v>
      </c>
      <c r="C20" s="949" t="s">
        <v>3358</v>
      </c>
      <c r="D20" s="557"/>
      <c r="E20" s="557"/>
      <c r="F20" s="816" t="s">
        <v>83</v>
      </c>
      <c r="G20" s="817" t="s">
        <v>854</v>
      </c>
      <c r="H20" s="570">
        <v>1</v>
      </c>
    </row>
    <row r="21" spans="1:8" x14ac:dyDescent="0.25">
      <c r="A21" s="567" t="str">
        <f t="shared" si="0"/>
        <v>4012h</v>
      </c>
      <c r="B21" s="371">
        <v>19</v>
      </c>
      <c r="C21" s="949" t="s">
        <v>3360</v>
      </c>
      <c r="D21" s="557"/>
      <c r="E21" s="557"/>
      <c r="F21" s="816" t="s">
        <v>83</v>
      </c>
      <c r="G21" s="817" t="s">
        <v>854</v>
      </c>
      <c r="H21" s="570">
        <v>2</v>
      </c>
    </row>
    <row r="22" spans="1:8" x14ac:dyDescent="0.25">
      <c r="A22" s="567" t="str">
        <f t="shared" si="0"/>
        <v>4013h</v>
      </c>
      <c r="B22" s="371">
        <v>20</v>
      </c>
      <c r="C22" s="949" t="s">
        <v>3359</v>
      </c>
      <c r="D22" s="355"/>
      <c r="E22" s="557"/>
      <c r="F22" s="816" t="s">
        <v>83</v>
      </c>
      <c r="G22" s="817" t="s">
        <v>855</v>
      </c>
      <c r="H22" s="570">
        <v>1</v>
      </c>
    </row>
    <row r="23" spans="1:8" x14ac:dyDescent="0.25">
      <c r="A23" s="567" t="str">
        <f t="shared" si="0"/>
        <v>4014h</v>
      </c>
      <c r="B23" s="371">
        <v>21</v>
      </c>
      <c r="C23" s="949" t="s">
        <v>3361</v>
      </c>
      <c r="D23" s="355"/>
      <c r="E23" s="557"/>
      <c r="F23" s="816" t="s">
        <v>83</v>
      </c>
      <c r="G23" s="817" t="s">
        <v>855</v>
      </c>
      <c r="H23" s="570">
        <v>2</v>
      </c>
    </row>
    <row r="24" spans="1:8" x14ac:dyDescent="0.25">
      <c r="A24" s="567" t="str">
        <f t="shared" si="0"/>
        <v>4015h</v>
      </c>
      <c r="B24" s="371">
        <v>22</v>
      </c>
      <c r="C24" s="949" t="s">
        <v>2051</v>
      </c>
      <c r="D24" s="355" t="s">
        <v>2094</v>
      </c>
      <c r="E24" s="557"/>
      <c r="F24" s="557" t="s">
        <v>71</v>
      </c>
      <c r="G24" s="557" t="s">
        <v>94</v>
      </c>
      <c r="H24" s="570">
        <v>61</v>
      </c>
    </row>
    <row r="25" spans="1:8" x14ac:dyDescent="0.25">
      <c r="A25" s="567" t="str">
        <f t="shared" si="0"/>
        <v>4016h</v>
      </c>
      <c r="B25" s="371">
        <v>23</v>
      </c>
      <c r="C25" s="949" t="s">
        <v>2072</v>
      </c>
      <c r="D25" s="355" t="s">
        <v>2116</v>
      </c>
      <c r="E25" s="557"/>
      <c r="F25" s="557" t="s">
        <v>71</v>
      </c>
      <c r="G25" s="557" t="s">
        <v>94</v>
      </c>
      <c r="H25" s="570">
        <v>65</v>
      </c>
    </row>
    <row r="26" spans="1:8" x14ac:dyDescent="0.25">
      <c r="A26" s="567" t="str">
        <f t="shared" si="0"/>
        <v>4017h</v>
      </c>
      <c r="B26" s="371">
        <v>24</v>
      </c>
      <c r="C26" s="949" t="s">
        <v>3367</v>
      </c>
      <c r="D26" s="355" t="s">
        <v>2639</v>
      </c>
      <c r="E26" s="557"/>
      <c r="F26" s="557" t="s">
        <v>71</v>
      </c>
      <c r="G26" s="557" t="s">
        <v>94</v>
      </c>
      <c r="H26" s="570">
        <v>72</v>
      </c>
    </row>
    <row r="27" spans="1:8" x14ac:dyDescent="0.25">
      <c r="A27" s="567" t="str">
        <f t="shared" si="0"/>
        <v>4018h</v>
      </c>
      <c r="B27" s="371">
        <v>25</v>
      </c>
      <c r="C27" s="949" t="s">
        <v>2655</v>
      </c>
      <c r="D27" s="355" t="s">
        <v>2656</v>
      </c>
      <c r="E27" s="557"/>
      <c r="F27" s="557" t="s">
        <v>71</v>
      </c>
      <c r="G27" s="557" t="s">
        <v>94</v>
      </c>
      <c r="H27" s="570">
        <v>79</v>
      </c>
    </row>
    <row r="28" spans="1:8" x14ac:dyDescent="0.25">
      <c r="A28" s="567" t="str">
        <f t="shared" si="0"/>
        <v>4019h</v>
      </c>
      <c r="B28" s="371">
        <v>26</v>
      </c>
      <c r="C28" s="949" t="s">
        <v>2659</v>
      </c>
      <c r="D28" s="355" t="s">
        <v>2660</v>
      </c>
      <c r="E28" s="557"/>
      <c r="F28" s="557" t="s">
        <v>71</v>
      </c>
      <c r="G28" s="557" t="s">
        <v>94</v>
      </c>
      <c r="H28" s="570">
        <v>80</v>
      </c>
    </row>
    <row r="29" spans="1:8" x14ac:dyDescent="0.25">
      <c r="A29" s="567" t="str">
        <f t="shared" si="0"/>
        <v>401Ah</v>
      </c>
      <c r="B29" s="371">
        <v>27</v>
      </c>
      <c r="C29" s="949" t="s">
        <v>2663</v>
      </c>
      <c r="D29" s="355" t="s">
        <v>2664</v>
      </c>
      <c r="E29" s="557"/>
      <c r="F29" s="557" t="s">
        <v>71</v>
      </c>
      <c r="G29" s="557" t="s">
        <v>94</v>
      </c>
      <c r="H29" s="570">
        <v>81</v>
      </c>
    </row>
    <row r="30" spans="1:8" x14ac:dyDescent="0.25">
      <c r="A30" s="567" t="str">
        <f t="shared" si="0"/>
        <v>401Bh</v>
      </c>
      <c r="B30" s="371">
        <v>28</v>
      </c>
      <c r="C30" s="949" t="s">
        <v>2667</v>
      </c>
      <c r="D30" s="355" t="s">
        <v>2668</v>
      </c>
      <c r="E30" s="557"/>
      <c r="F30" s="557" t="s">
        <v>71</v>
      </c>
      <c r="G30" s="557" t="s">
        <v>94</v>
      </c>
      <c r="H30" s="570">
        <v>82</v>
      </c>
    </row>
    <row r="31" spans="1:8" x14ac:dyDescent="0.25">
      <c r="A31" s="567" t="str">
        <f t="shared" si="0"/>
        <v>401Ch</v>
      </c>
      <c r="B31" s="371">
        <v>29</v>
      </c>
      <c r="C31" s="949" t="s">
        <v>2670</v>
      </c>
      <c r="D31" s="355" t="s">
        <v>2671</v>
      </c>
      <c r="E31" s="557"/>
      <c r="F31" s="557" t="s">
        <v>71</v>
      </c>
      <c r="G31" s="557" t="s">
        <v>94</v>
      </c>
      <c r="H31" s="570">
        <v>83</v>
      </c>
    </row>
    <row r="32" spans="1:8" x14ac:dyDescent="0.25">
      <c r="A32" s="567" t="str">
        <f t="shared" si="0"/>
        <v>401Dh</v>
      </c>
      <c r="B32" s="371">
        <v>30</v>
      </c>
      <c r="C32" s="949" t="s">
        <v>2673</v>
      </c>
      <c r="D32" s="355" t="s">
        <v>2674</v>
      </c>
      <c r="E32" s="557"/>
      <c r="F32" s="557" t="s">
        <v>71</v>
      </c>
      <c r="G32" s="557" t="s">
        <v>94</v>
      </c>
      <c r="H32" s="570">
        <v>84</v>
      </c>
    </row>
    <row r="33" spans="1:8" x14ac:dyDescent="0.25">
      <c r="A33" s="567" t="str">
        <f t="shared" si="0"/>
        <v>401Eh</v>
      </c>
      <c r="B33" s="371">
        <v>31</v>
      </c>
      <c r="C33" s="949" t="s">
        <v>2676</v>
      </c>
      <c r="D33" s="355" t="s">
        <v>2677</v>
      </c>
      <c r="E33" s="557"/>
      <c r="F33" s="557" t="s">
        <v>71</v>
      </c>
      <c r="G33" s="557" t="s">
        <v>94</v>
      </c>
      <c r="H33" s="570">
        <v>85</v>
      </c>
    </row>
    <row r="34" spans="1:8" x14ac:dyDescent="0.25">
      <c r="A34" s="567" t="str">
        <f t="shared" si="0"/>
        <v>401Fh</v>
      </c>
      <c r="B34" s="371">
        <v>32</v>
      </c>
      <c r="C34" s="949" t="s">
        <v>2679</v>
      </c>
      <c r="D34" s="355" t="s">
        <v>2680</v>
      </c>
      <c r="E34" s="557"/>
      <c r="F34" s="557" t="s">
        <v>71</v>
      </c>
      <c r="G34" s="557" t="s">
        <v>94</v>
      </c>
      <c r="H34" s="570">
        <v>86</v>
      </c>
    </row>
    <row r="35" spans="1:8" x14ac:dyDescent="0.25">
      <c r="A35" s="567" t="str">
        <f t="shared" si="0"/>
        <v>4020h</v>
      </c>
      <c r="B35" s="371">
        <v>33</v>
      </c>
      <c r="C35" s="949" t="s">
        <v>2682</v>
      </c>
      <c r="D35" s="355" t="s">
        <v>2683</v>
      </c>
      <c r="E35" s="557"/>
      <c r="F35" s="557" t="s">
        <v>71</v>
      </c>
      <c r="G35" s="557" t="s">
        <v>94</v>
      </c>
      <c r="H35" s="570">
        <v>87</v>
      </c>
    </row>
    <row r="36" spans="1:8" x14ac:dyDescent="0.25">
      <c r="A36" s="567" t="str">
        <f t="shared" si="0"/>
        <v>4021h</v>
      </c>
      <c r="B36" s="371">
        <v>34</v>
      </c>
      <c r="C36" s="949" t="s">
        <v>2685</v>
      </c>
      <c r="D36" s="355" t="s">
        <v>2686</v>
      </c>
      <c r="E36" s="557"/>
      <c r="F36" s="557" t="s">
        <v>71</v>
      </c>
      <c r="G36" s="557" t="s">
        <v>94</v>
      </c>
      <c r="H36" s="570">
        <v>88</v>
      </c>
    </row>
    <row r="37" spans="1:8" x14ac:dyDescent="0.25">
      <c r="A37" s="567" t="str">
        <f t="shared" si="0"/>
        <v>4022h</v>
      </c>
      <c r="B37" s="371">
        <v>35</v>
      </c>
      <c r="C37" s="949" t="s">
        <v>2688</v>
      </c>
      <c r="D37" s="355" t="s">
        <v>2689</v>
      </c>
      <c r="E37" s="557"/>
      <c r="F37" s="557" t="s">
        <v>71</v>
      </c>
      <c r="G37" s="557" t="s">
        <v>94</v>
      </c>
      <c r="H37" s="570">
        <v>89</v>
      </c>
    </row>
    <row r="38" spans="1:8" x14ac:dyDescent="0.25">
      <c r="A38" s="567" t="str">
        <f t="shared" si="0"/>
        <v>4023h</v>
      </c>
      <c r="B38" s="371">
        <v>36</v>
      </c>
      <c r="C38" s="949" t="s">
        <v>2691</v>
      </c>
      <c r="D38" s="355" t="s">
        <v>2692</v>
      </c>
      <c r="E38" s="557"/>
      <c r="F38" s="557" t="s">
        <v>71</v>
      </c>
      <c r="G38" s="557" t="s">
        <v>94</v>
      </c>
      <c r="H38" s="570">
        <v>90</v>
      </c>
    </row>
    <row r="39" spans="1:8" x14ac:dyDescent="0.25">
      <c r="A39" s="567" t="str">
        <f t="shared" si="0"/>
        <v>4024h</v>
      </c>
      <c r="B39" s="371">
        <v>37</v>
      </c>
      <c r="C39" s="949" t="s">
        <v>2694</v>
      </c>
      <c r="D39" s="355" t="s">
        <v>2695</v>
      </c>
      <c r="E39" s="557"/>
      <c r="F39" s="557" t="s">
        <v>71</v>
      </c>
      <c r="G39" s="557" t="s">
        <v>94</v>
      </c>
      <c r="H39" s="570">
        <v>91</v>
      </c>
    </row>
    <row r="40" spans="1:8" x14ac:dyDescent="0.25">
      <c r="A40" s="567" t="str">
        <f t="shared" si="0"/>
        <v>4025h</v>
      </c>
      <c r="B40" s="371">
        <v>38</v>
      </c>
      <c r="C40" s="949" t="s">
        <v>2854</v>
      </c>
      <c r="D40" s="355" t="s">
        <v>2855</v>
      </c>
      <c r="E40" s="557"/>
      <c r="F40" s="557" t="s">
        <v>71</v>
      </c>
      <c r="G40" s="557" t="s">
        <v>94</v>
      </c>
      <c r="H40" s="570">
        <v>144</v>
      </c>
    </row>
    <row r="41" spans="1:8" x14ac:dyDescent="0.25">
      <c r="A41" s="567" t="str">
        <f t="shared" si="0"/>
        <v>4026h</v>
      </c>
      <c r="B41" s="371">
        <v>39</v>
      </c>
      <c r="C41" s="949" t="s">
        <v>2856</v>
      </c>
      <c r="D41" s="355" t="s">
        <v>2857</v>
      </c>
      <c r="E41" s="557"/>
      <c r="F41" s="557" t="s">
        <v>71</v>
      </c>
      <c r="G41" s="557" t="s">
        <v>94</v>
      </c>
      <c r="H41" s="570">
        <v>145</v>
      </c>
    </row>
    <row r="42" spans="1:8" x14ac:dyDescent="0.25">
      <c r="A42" s="567" t="str">
        <f t="shared" si="0"/>
        <v>4027h</v>
      </c>
      <c r="B42" s="371">
        <v>40</v>
      </c>
      <c r="C42" s="949" t="s">
        <v>2860</v>
      </c>
      <c r="D42" s="355" t="s">
        <v>2861</v>
      </c>
      <c r="E42" s="557"/>
      <c r="F42" s="557" t="s">
        <v>71</v>
      </c>
      <c r="G42" s="557" t="s">
        <v>94</v>
      </c>
      <c r="H42" s="570">
        <v>146</v>
      </c>
    </row>
    <row r="43" spans="1:8" x14ac:dyDescent="0.25">
      <c r="A43" s="567" t="str">
        <f t="shared" si="0"/>
        <v>4028h</v>
      </c>
      <c r="B43" s="371">
        <v>41</v>
      </c>
      <c r="C43" s="825" t="s">
        <v>43</v>
      </c>
      <c r="D43" s="355"/>
      <c r="E43" s="557"/>
      <c r="F43" s="557"/>
      <c r="G43" s="557"/>
      <c r="H43" s="570"/>
    </row>
    <row r="44" spans="1:8" x14ac:dyDescent="0.25">
      <c r="A44" s="567" t="str">
        <f t="shared" si="0"/>
        <v>4029h</v>
      </c>
      <c r="B44" s="371">
        <v>42</v>
      </c>
      <c r="C44" s="825" t="s">
        <v>43</v>
      </c>
      <c r="D44" s="355"/>
      <c r="E44" s="557"/>
      <c r="F44" s="557"/>
      <c r="G44" s="557"/>
      <c r="H44" s="570"/>
    </row>
    <row r="45" spans="1:8" x14ac:dyDescent="0.25">
      <c r="A45" s="567" t="str">
        <f t="shared" si="0"/>
        <v>402Ah</v>
      </c>
      <c r="B45" s="371">
        <v>43</v>
      </c>
      <c r="C45" s="825" t="s">
        <v>43</v>
      </c>
      <c r="D45" s="355"/>
      <c r="E45" s="557"/>
      <c r="F45" s="557"/>
      <c r="G45" s="557"/>
      <c r="H45" s="570"/>
    </row>
    <row r="46" spans="1:8" x14ac:dyDescent="0.25">
      <c r="A46" s="567" t="str">
        <f t="shared" si="0"/>
        <v>402Bh</v>
      </c>
      <c r="B46" s="371">
        <v>44</v>
      </c>
      <c r="C46" s="825" t="s">
        <v>43</v>
      </c>
      <c r="D46" s="355"/>
      <c r="E46" s="557"/>
      <c r="F46" s="557"/>
      <c r="G46" s="557"/>
      <c r="H46" s="570"/>
    </row>
    <row r="47" spans="1:8" x14ac:dyDescent="0.25">
      <c r="A47" s="567" t="str">
        <f t="shared" si="0"/>
        <v>402Ch</v>
      </c>
      <c r="B47" s="371">
        <v>45</v>
      </c>
      <c r="C47" s="825" t="s">
        <v>43</v>
      </c>
      <c r="D47" s="355"/>
      <c r="E47" s="557"/>
      <c r="F47" s="557"/>
      <c r="G47" s="557"/>
      <c r="H47" s="570"/>
    </row>
    <row r="48" spans="1:8" x14ac:dyDescent="0.25">
      <c r="A48" s="567" t="str">
        <f t="shared" si="0"/>
        <v>402Dh</v>
      </c>
      <c r="B48" s="371">
        <v>46</v>
      </c>
      <c r="C48" s="825" t="s">
        <v>43</v>
      </c>
      <c r="D48" s="355"/>
      <c r="E48" s="557"/>
      <c r="F48" s="557"/>
      <c r="G48" s="557"/>
      <c r="H48" s="570"/>
    </row>
    <row r="49" spans="1:8" x14ac:dyDescent="0.25">
      <c r="A49" s="567" t="str">
        <f t="shared" si="0"/>
        <v>402Eh</v>
      </c>
      <c r="B49" s="371">
        <v>47</v>
      </c>
      <c r="C49" s="825" t="s">
        <v>43</v>
      </c>
      <c r="D49" s="355"/>
      <c r="E49" s="557"/>
      <c r="F49" s="557"/>
      <c r="G49" s="557"/>
      <c r="H49" s="570"/>
    </row>
    <row r="50" spans="1:8" x14ac:dyDescent="0.25">
      <c r="A50" s="567" t="str">
        <f t="shared" si="0"/>
        <v>402Fh</v>
      </c>
      <c r="B50" s="371">
        <v>48</v>
      </c>
      <c r="C50" s="825" t="s">
        <v>43</v>
      </c>
      <c r="D50" s="355"/>
      <c r="E50" s="557"/>
      <c r="F50" s="557"/>
      <c r="G50" s="557"/>
      <c r="H50" s="570"/>
    </row>
    <row r="51" spans="1:8" x14ac:dyDescent="0.25">
      <c r="A51" s="567" t="str">
        <f t="shared" si="0"/>
        <v>4030h</v>
      </c>
      <c r="B51" s="371">
        <v>49</v>
      </c>
      <c r="C51" s="825" t="s">
        <v>43</v>
      </c>
      <c r="D51" s="355"/>
      <c r="E51" s="557"/>
      <c r="F51" s="557"/>
      <c r="G51" s="557"/>
      <c r="H51" s="570"/>
    </row>
    <row r="52" spans="1:8" x14ac:dyDescent="0.25">
      <c r="A52" s="567" t="str">
        <f t="shared" si="0"/>
        <v>4031h</v>
      </c>
      <c r="B52" s="371">
        <v>50</v>
      </c>
      <c r="C52" s="825" t="s">
        <v>43</v>
      </c>
      <c r="D52" s="355"/>
      <c r="E52" s="557"/>
      <c r="F52" s="557"/>
      <c r="G52" s="557"/>
      <c r="H52" s="570"/>
    </row>
    <row r="53" spans="1:8" x14ac:dyDescent="0.25">
      <c r="A53" s="567" t="str">
        <f t="shared" si="0"/>
        <v>4032h</v>
      </c>
      <c r="B53" s="371">
        <v>51</v>
      </c>
      <c r="C53" s="825" t="s">
        <v>43</v>
      </c>
      <c r="D53" s="355"/>
      <c r="E53" s="557"/>
      <c r="F53" s="557"/>
      <c r="G53" s="557"/>
      <c r="H53" s="570"/>
    </row>
    <row r="54" spans="1:8" x14ac:dyDescent="0.25">
      <c r="A54" s="567" t="str">
        <f t="shared" si="0"/>
        <v>4033h</v>
      </c>
      <c r="B54" s="371">
        <v>52</v>
      </c>
      <c r="C54" s="825" t="s">
        <v>43</v>
      </c>
      <c r="D54" s="355"/>
      <c r="E54" s="557"/>
      <c r="F54" s="557"/>
      <c r="G54" s="557"/>
      <c r="H54" s="570"/>
    </row>
    <row r="55" spans="1:8" x14ac:dyDescent="0.25">
      <c r="A55" s="567" t="str">
        <f t="shared" si="0"/>
        <v>4034h</v>
      </c>
      <c r="B55" s="371">
        <v>53</v>
      </c>
      <c r="C55" s="825" t="s">
        <v>43</v>
      </c>
      <c r="D55" s="355"/>
      <c r="E55" s="557"/>
      <c r="F55" s="557"/>
      <c r="G55" s="557"/>
      <c r="H55" s="570"/>
    </row>
    <row r="56" spans="1:8" x14ac:dyDescent="0.25">
      <c r="A56" s="567" t="str">
        <f t="shared" si="0"/>
        <v>4035h</v>
      </c>
      <c r="B56" s="371">
        <v>54</v>
      </c>
      <c r="C56" s="825" t="s">
        <v>43</v>
      </c>
      <c r="D56" s="355"/>
      <c r="E56" s="557"/>
      <c r="F56" s="557"/>
      <c r="G56" s="557"/>
      <c r="H56" s="570"/>
    </row>
    <row r="57" spans="1:8" x14ac:dyDescent="0.25">
      <c r="A57" s="567" t="str">
        <f t="shared" si="0"/>
        <v>4036h</v>
      </c>
      <c r="B57" s="371">
        <v>55</v>
      </c>
      <c r="C57" s="825" t="s">
        <v>43</v>
      </c>
      <c r="D57" s="355"/>
      <c r="E57" s="557"/>
      <c r="F57" s="557"/>
      <c r="G57" s="557"/>
      <c r="H57" s="570"/>
    </row>
    <row r="58" spans="1:8" x14ac:dyDescent="0.25">
      <c r="A58" s="567" t="str">
        <f t="shared" si="0"/>
        <v>4037h</v>
      </c>
      <c r="B58" s="371">
        <v>56</v>
      </c>
      <c r="C58" s="825" t="s">
        <v>43</v>
      </c>
      <c r="D58" s="355"/>
      <c r="E58" s="557"/>
      <c r="F58" s="557"/>
      <c r="G58" s="557"/>
      <c r="H58" s="570"/>
    </row>
    <row r="59" spans="1:8" x14ac:dyDescent="0.25">
      <c r="A59" s="567" t="str">
        <f t="shared" si="0"/>
        <v>4038h</v>
      </c>
      <c r="B59" s="371">
        <v>57</v>
      </c>
      <c r="C59" s="825" t="s">
        <v>43</v>
      </c>
      <c r="D59" s="355"/>
      <c r="E59" s="557"/>
      <c r="F59" s="557"/>
      <c r="G59" s="557"/>
      <c r="H59" s="570"/>
    </row>
    <row r="60" spans="1:8" x14ac:dyDescent="0.25">
      <c r="A60" s="567" t="str">
        <f t="shared" si="0"/>
        <v>4039h</v>
      </c>
      <c r="B60" s="371">
        <v>58</v>
      </c>
      <c r="C60" s="825" t="s">
        <v>43</v>
      </c>
      <c r="D60" s="355"/>
      <c r="E60" s="557"/>
      <c r="F60" s="557"/>
      <c r="G60" s="557"/>
      <c r="H60" s="570"/>
    </row>
    <row r="61" spans="1:8" x14ac:dyDescent="0.25">
      <c r="A61" s="567" t="str">
        <f t="shared" si="0"/>
        <v>403Ah</v>
      </c>
      <c r="B61" s="371">
        <v>59</v>
      </c>
      <c r="C61" s="825" t="s">
        <v>43</v>
      </c>
      <c r="D61" s="355"/>
      <c r="E61" s="557"/>
      <c r="F61" s="557"/>
      <c r="G61" s="557"/>
      <c r="H61" s="570"/>
    </row>
    <row r="62" spans="1:8" x14ac:dyDescent="0.25">
      <c r="A62" s="567" t="str">
        <f t="shared" si="0"/>
        <v>403Bh</v>
      </c>
      <c r="B62" s="371">
        <v>60</v>
      </c>
      <c r="C62" s="825" t="s">
        <v>43</v>
      </c>
      <c r="D62" s="355"/>
      <c r="E62" s="557"/>
      <c r="F62" s="557"/>
      <c r="G62" s="557"/>
      <c r="H62" s="570"/>
    </row>
    <row r="63" spans="1:8" x14ac:dyDescent="0.25">
      <c r="A63" s="567" t="str">
        <f t="shared" si="0"/>
        <v>403Ch</v>
      </c>
      <c r="B63" s="371">
        <v>61</v>
      </c>
      <c r="C63" s="825" t="s">
        <v>43</v>
      </c>
      <c r="D63" s="355"/>
      <c r="E63" s="557"/>
      <c r="F63" s="557"/>
      <c r="G63" s="557"/>
      <c r="H63" s="570"/>
    </row>
    <row r="64" spans="1:8" x14ac:dyDescent="0.25">
      <c r="A64" s="567" t="str">
        <f t="shared" si="0"/>
        <v>403Dh</v>
      </c>
      <c r="B64" s="371">
        <v>62</v>
      </c>
      <c r="C64" s="825" t="s">
        <v>43</v>
      </c>
      <c r="D64" s="355"/>
      <c r="E64" s="557"/>
      <c r="F64" s="557"/>
      <c r="G64" s="557"/>
      <c r="H64" s="570"/>
    </row>
    <row r="65" spans="1:8" x14ac:dyDescent="0.25">
      <c r="A65" s="567" t="str">
        <f t="shared" si="0"/>
        <v>403Eh</v>
      </c>
      <c r="B65" s="371">
        <v>63</v>
      </c>
      <c r="C65" s="825" t="s">
        <v>43</v>
      </c>
      <c r="D65" s="355"/>
      <c r="E65" s="557"/>
      <c r="F65" s="557"/>
      <c r="G65" s="557"/>
      <c r="H65" s="570"/>
    </row>
    <row r="66" spans="1:8" x14ac:dyDescent="0.25">
      <c r="A66" s="567" t="str">
        <f t="shared" si="0"/>
        <v>403Fh</v>
      </c>
      <c r="B66" s="371">
        <v>64</v>
      </c>
      <c r="C66" s="825" t="s">
        <v>43</v>
      </c>
      <c r="D66" s="355"/>
      <c r="E66" s="557"/>
      <c r="F66" s="557"/>
      <c r="G66" s="557"/>
      <c r="H66" s="570"/>
    </row>
    <row r="67" spans="1:8" x14ac:dyDescent="0.25">
      <c r="A67" s="567" t="str">
        <f t="shared" si="0"/>
        <v>4040h</v>
      </c>
      <c r="B67" s="371">
        <v>65</v>
      </c>
      <c r="C67" s="825" t="s">
        <v>43</v>
      </c>
      <c r="D67" s="355"/>
      <c r="E67" s="557"/>
      <c r="F67" s="557"/>
      <c r="G67" s="557"/>
      <c r="H67" s="570"/>
    </row>
    <row r="68" spans="1:8" x14ac:dyDescent="0.25">
      <c r="A68" s="567" t="str">
        <f t="shared" ref="A68:A131" si="1">(DEC2HEX(B68 + 4 * 4096 - 1)) &amp; "h"</f>
        <v>4041h</v>
      </c>
      <c r="B68" s="371">
        <v>66</v>
      </c>
      <c r="C68" s="825" t="s">
        <v>43</v>
      </c>
      <c r="D68" s="355"/>
      <c r="E68" s="557"/>
      <c r="F68" s="557"/>
      <c r="G68" s="557"/>
      <c r="H68" s="570"/>
    </row>
    <row r="69" spans="1:8" x14ac:dyDescent="0.25">
      <c r="A69" s="567" t="str">
        <f t="shared" si="1"/>
        <v>4042h</v>
      </c>
      <c r="B69" s="371">
        <v>67</v>
      </c>
      <c r="C69" s="825" t="s">
        <v>43</v>
      </c>
      <c r="D69" s="355"/>
      <c r="E69" s="557"/>
      <c r="F69" s="557"/>
      <c r="G69" s="557"/>
      <c r="H69" s="570"/>
    </row>
    <row r="70" spans="1:8" x14ac:dyDescent="0.25">
      <c r="A70" s="567" t="str">
        <f t="shared" si="1"/>
        <v>4043h</v>
      </c>
      <c r="B70" s="371">
        <v>68</v>
      </c>
      <c r="C70" s="825" t="s">
        <v>43</v>
      </c>
      <c r="D70" s="355"/>
      <c r="E70" s="557"/>
      <c r="F70" s="557"/>
      <c r="G70" s="557"/>
      <c r="H70" s="570"/>
    </row>
    <row r="71" spans="1:8" x14ac:dyDescent="0.25">
      <c r="A71" s="567" t="str">
        <f t="shared" si="1"/>
        <v>4044h</v>
      </c>
      <c r="B71" s="371">
        <v>69</v>
      </c>
      <c r="C71" s="825" t="s">
        <v>43</v>
      </c>
      <c r="D71" s="355"/>
      <c r="E71" s="557"/>
      <c r="F71" s="557"/>
      <c r="G71" s="557"/>
      <c r="H71" s="570"/>
    </row>
    <row r="72" spans="1:8" x14ac:dyDescent="0.25">
      <c r="A72" s="567" t="str">
        <f t="shared" si="1"/>
        <v>4045h</v>
      </c>
      <c r="B72" s="371">
        <v>70</v>
      </c>
      <c r="C72" s="825" t="s">
        <v>43</v>
      </c>
      <c r="D72" s="355"/>
      <c r="E72" s="557"/>
      <c r="F72" s="557"/>
      <c r="G72" s="557"/>
      <c r="H72" s="570"/>
    </row>
    <row r="73" spans="1:8" x14ac:dyDescent="0.25">
      <c r="A73" s="567" t="str">
        <f t="shared" si="1"/>
        <v>4046h</v>
      </c>
      <c r="B73" s="371">
        <v>71</v>
      </c>
      <c r="C73" s="825" t="s">
        <v>43</v>
      </c>
      <c r="D73" s="355"/>
      <c r="E73" s="557"/>
      <c r="F73" s="557"/>
      <c r="G73" s="557"/>
      <c r="H73" s="570"/>
    </row>
    <row r="74" spans="1:8" x14ac:dyDescent="0.25">
      <c r="A74" s="567" t="str">
        <f t="shared" si="1"/>
        <v>4047h</v>
      </c>
      <c r="B74" s="371">
        <v>72</v>
      </c>
      <c r="C74" s="825" t="s">
        <v>43</v>
      </c>
      <c r="D74" s="355"/>
      <c r="E74" s="557"/>
      <c r="F74" s="557"/>
      <c r="G74" s="557"/>
      <c r="H74" s="570"/>
    </row>
    <row r="75" spans="1:8" x14ac:dyDescent="0.25">
      <c r="A75" s="567" t="str">
        <f t="shared" si="1"/>
        <v>4048h</v>
      </c>
      <c r="B75" s="371">
        <v>73</v>
      </c>
      <c r="C75" s="825" t="s">
        <v>43</v>
      </c>
      <c r="D75" s="355"/>
      <c r="E75" s="557"/>
      <c r="F75" s="557"/>
      <c r="G75" s="557"/>
      <c r="H75" s="570"/>
    </row>
    <row r="76" spans="1:8" x14ac:dyDescent="0.25">
      <c r="A76" s="567" t="str">
        <f t="shared" si="1"/>
        <v>4049h</v>
      </c>
      <c r="B76" s="371">
        <v>74</v>
      </c>
      <c r="C76" s="825" t="s">
        <v>43</v>
      </c>
      <c r="D76" s="355"/>
      <c r="E76" s="557"/>
      <c r="F76" s="557"/>
      <c r="G76" s="557"/>
      <c r="H76" s="570"/>
    </row>
    <row r="77" spans="1:8" x14ac:dyDescent="0.25">
      <c r="A77" s="567" t="str">
        <f t="shared" si="1"/>
        <v>404Ah</v>
      </c>
      <c r="B77" s="371">
        <v>75</v>
      </c>
      <c r="C77" s="825" t="s">
        <v>43</v>
      </c>
      <c r="D77" s="355"/>
      <c r="E77" s="557"/>
      <c r="F77" s="557"/>
      <c r="G77" s="557"/>
      <c r="H77" s="570"/>
    </row>
    <row r="78" spans="1:8" x14ac:dyDescent="0.25">
      <c r="A78" s="567" t="str">
        <f t="shared" si="1"/>
        <v>404Bh</v>
      </c>
      <c r="B78" s="371">
        <v>76</v>
      </c>
      <c r="C78" s="825" t="s">
        <v>43</v>
      </c>
      <c r="D78" s="355"/>
      <c r="E78" s="557"/>
      <c r="F78" s="557"/>
      <c r="G78" s="557"/>
      <c r="H78" s="570"/>
    </row>
    <row r="79" spans="1:8" x14ac:dyDescent="0.25">
      <c r="A79" s="567" t="str">
        <f t="shared" si="1"/>
        <v>404Ch</v>
      </c>
      <c r="B79" s="371">
        <v>77</v>
      </c>
      <c r="C79" s="825" t="s">
        <v>43</v>
      </c>
      <c r="D79" s="355"/>
      <c r="E79" s="557"/>
      <c r="F79" s="557"/>
      <c r="G79" s="557"/>
      <c r="H79" s="570"/>
    </row>
    <row r="80" spans="1:8" x14ac:dyDescent="0.25">
      <c r="A80" s="567" t="str">
        <f t="shared" si="1"/>
        <v>404Dh</v>
      </c>
      <c r="B80" s="371">
        <v>78</v>
      </c>
      <c r="C80" s="825" t="s">
        <v>43</v>
      </c>
      <c r="D80" s="355"/>
      <c r="E80" s="557"/>
      <c r="F80" s="557"/>
      <c r="G80" s="557"/>
      <c r="H80" s="570"/>
    </row>
    <row r="81" spans="1:8" x14ac:dyDescent="0.25">
      <c r="A81" s="567" t="str">
        <f t="shared" si="1"/>
        <v>404Eh</v>
      </c>
      <c r="B81" s="371">
        <v>79</v>
      </c>
      <c r="C81" s="825" t="s">
        <v>43</v>
      </c>
      <c r="D81" s="355"/>
      <c r="E81" s="557"/>
      <c r="F81" s="557"/>
      <c r="G81" s="557"/>
      <c r="H81" s="570"/>
    </row>
    <row r="82" spans="1:8" x14ac:dyDescent="0.25">
      <c r="A82" s="567" t="str">
        <f t="shared" si="1"/>
        <v>404Fh</v>
      </c>
      <c r="B82" s="371">
        <v>80</v>
      </c>
      <c r="C82" s="825" t="s">
        <v>43</v>
      </c>
      <c r="D82" s="355"/>
      <c r="E82" s="557"/>
      <c r="F82" s="557"/>
      <c r="G82" s="557"/>
      <c r="H82" s="570"/>
    </row>
    <row r="83" spans="1:8" x14ac:dyDescent="0.25">
      <c r="A83" s="567" t="str">
        <f t="shared" si="1"/>
        <v>4050h</v>
      </c>
      <c r="B83" s="371">
        <v>81</v>
      </c>
      <c r="C83" s="825" t="s">
        <v>43</v>
      </c>
      <c r="D83" s="355"/>
      <c r="E83" s="557"/>
      <c r="F83" s="557"/>
      <c r="G83" s="557"/>
      <c r="H83" s="570"/>
    </row>
    <row r="84" spans="1:8" x14ac:dyDescent="0.25">
      <c r="A84" s="567" t="str">
        <f t="shared" si="1"/>
        <v>4051h</v>
      </c>
      <c r="B84" s="371">
        <v>82</v>
      </c>
      <c r="C84" s="825" t="s">
        <v>43</v>
      </c>
      <c r="D84" s="355"/>
      <c r="E84" s="557"/>
      <c r="F84" s="557"/>
      <c r="G84" s="557"/>
      <c r="H84" s="570"/>
    </row>
    <row r="85" spans="1:8" x14ac:dyDescent="0.25">
      <c r="A85" s="567" t="str">
        <f t="shared" si="1"/>
        <v>4052h</v>
      </c>
      <c r="B85" s="371">
        <v>83</v>
      </c>
      <c r="C85" s="825" t="s">
        <v>43</v>
      </c>
      <c r="D85" s="355"/>
      <c r="E85" s="557"/>
      <c r="F85" s="557"/>
      <c r="G85" s="557"/>
      <c r="H85" s="570"/>
    </row>
    <row r="86" spans="1:8" x14ac:dyDescent="0.25">
      <c r="A86" s="567" t="str">
        <f t="shared" si="1"/>
        <v>4053h</v>
      </c>
      <c r="B86" s="371">
        <v>84</v>
      </c>
      <c r="C86" s="825" t="s">
        <v>43</v>
      </c>
      <c r="D86" s="355"/>
      <c r="E86" s="557"/>
      <c r="F86" s="557"/>
      <c r="G86" s="557"/>
      <c r="H86" s="570"/>
    </row>
    <row r="87" spans="1:8" x14ac:dyDescent="0.25">
      <c r="A87" s="567" t="str">
        <f t="shared" si="1"/>
        <v>4054h</v>
      </c>
      <c r="B87" s="371">
        <v>85</v>
      </c>
      <c r="C87" s="825" t="s">
        <v>43</v>
      </c>
      <c r="D87" s="355"/>
      <c r="E87" s="557"/>
      <c r="F87" s="557"/>
      <c r="G87" s="557"/>
      <c r="H87" s="570"/>
    </row>
    <row r="88" spans="1:8" x14ac:dyDescent="0.25">
      <c r="A88" s="567" t="str">
        <f t="shared" si="1"/>
        <v>4055h</v>
      </c>
      <c r="B88" s="371">
        <v>86</v>
      </c>
      <c r="C88" s="825" t="s">
        <v>43</v>
      </c>
      <c r="D88" s="355"/>
      <c r="E88" s="557"/>
      <c r="F88" s="557"/>
      <c r="G88" s="557"/>
      <c r="H88" s="570"/>
    </row>
    <row r="89" spans="1:8" x14ac:dyDescent="0.25">
      <c r="A89" s="567" t="str">
        <f t="shared" si="1"/>
        <v>4056h</v>
      </c>
      <c r="B89" s="371">
        <v>87</v>
      </c>
      <c r="C89" s="825" t="s">
        <v>43</v>
      </c>
      <c r="D89" s="355"/>
      <c r="E89" s="557"/>
      <c r="F89" s="557"/>
      <c r="G89" s="557"/>
      <c r="H89" s="570"/>
    </row>
    <row r="90" spans="1:8" x14ac:dyDescent="0.25">
      <c r="A90" s="567" t="str">
        <f t="shared" si="1"/>
        <v>4057h</v>
      </c>
      <c r="B90" s="371">
        <v>88</v>
      </c>
      <c r="C90" s="825" t="s">
        <v>43</v>
      </c>
      <c r="D90" s="355"/>
      <c r="E90" s="557"/>
      <c r="F90" s="557"/>
      <c r="G90" s="557"/>
      <c r="H90" s="570"/>
    </row>
    <row r="91" spans="1:8" x14ac:dyDescent="0.25">
      <c r="A91" s="567" t="str">
        <f t="shared" si="1"/>
        <v>4058h</v>
      </c>
      <c r="B91" s="371">
        <v>89</v>
      </c>
      <c r="C91" s="825" t="s">
        <v>43</v>
      </c>
      <c r="D91" s="355"/>
      <c r="E91" s="557"/>
      <c r="F91" s="557"/>
      <c r="G91" s="557"/>
      <c r="H91" s="570"/>
    </row>
    <row r="92" spans="1:8" x14ac:dyDescent="0.25">
      <c r="A92" s="567" t="str">
        <f t="shared" si="1"/>
        <v>4059h</v>
      </c>
      <c r="B92" s="371">
        <v>90</v>
      </c>
      <c r="C92" s="825" t="s">
        <v>43</v>
      </c>
      <c r="D92" s="355"/>
      <c r="E92" s="557"/>
      <c r="F92" s="557"/>
      <c r="G92" s="557"/>
      <c r="H92" s="570"/>
    </row>
    <row r="93" spans="1:8" x14ac:dyDescent="0.25">
      <c r="A93" s="567" t="str">
        <f t="shared" si="1"/>
        <v>405Ah</v>
      </c>
      <c r="B93" s="371">
        <v>91</v>
      </c>
      <c r="C93" s="825" t="s">
        <v>43</v>
      </c>
      <c r="D93" s="355"/>
      <c r="E93" s="557"/>
      <c r="F93" s="557"/>
      <c r="G93" s="557"/>
      <c r="H93" s="570"/>
    </row>
    <row r="94" spans="1:8" x14ac:dyDescent="0.25">
      <c r="A94" s="567" t="str">
        <f t="shared" si="1"/>
        <v>405Bh</v>
      </c>
      <c r="B94" s="371">
        <v>92</v>
      </c>
      <c r="C94" s="825" t="s">
        <v>43</v>
      </c>
      <c r="D94" s="355"/>
      <c r="E94" s="557"/>
      <c r="F94" s="557"/>
      <c r="G94" s="557"/>
      <c r="H94" s="570"/>
    </row>
    <row r="95" spans="1:8" x14ac:dyDescent="0.25">
      <c r="A95" s="567" t="str">
        <f t="shared" si="1"/>
        <v>405Ch</v>
      </c>
      <c r="B95" s="371">
        <v>93</v>
      </c>
      <c r="C95" s="825" t="s">
        <v>43</v>
      </c>
      <c r="D95" s="355"/>
      <c r="E95" s="557"/>
      <c r="F95" s="557"/>
      <c r="G95" s="557"/>
      <c r="H95" s="570"/>
    </row>
    <row r="96" spans="1:8" x14ac:dyDescent="0.25">
      <c r="A96" s="567" t="str">
        <f t="shared" si="1"/>
        <v>405Dh</v>
      </c>
      <c r="B96" s="569">
        <v>94</v>
      </c>
      <c r="C96" s="825" t="s">
        <v>43</v>
      </c>
      <c r="D96" s="355"/>
      <c r="E96" s="568"/>
      <c r="F96" s="557"/>
      <c r="G96" s="557"/>
      <c r="H96" s="570"/>
    </row>
    <row r="97" spans="1:8" x14ac:dyDescent="0.25">
      <c r="A97" s="567" t="str">
        <f t="shared" si="1"/>
        <v>405Eh</v>
      </c>
      <c r="B97" s="569">
        <v>95</v>
      </c>
      <c r="C97" s="825" t="s">
        <v>43</v>
      </c>
      <c r="D97" s="355"/>
      <c r="E97" s="568"/>
      <c r="F97" s="557"/>
      <c r="G97" s="557"/>
      <c r="H97" s="570"/>
    </row>
    <row r="98" spans="1:8" x14ac:dyDescent="0.25">
      <c r="A98" s="567" t="str">
        <f t="shared" si="1"/>
        <v>405Fh</v>
      </c>
      <c r="B98" s="371">
        <v>96</v>
      </c>
      <c r="C98" s="825" t="s">
        <v>43</v>
      </c>
      <c r="D98" s="355"/>
      <c r="E98" s="557"/>
      <c r="F98" s="557"/>
      <c r="G98" s="557"/>
      <c r="H98" s="570"/>
    </row>
    <row r="99" spans="1:8" x14ac:dyDescent="0.25">
      <c r="A99" s="567" t="str">
        <f t="shared" si="1"/>
        <v>4060h</v>
      </c>
      <c r="B99" s="371">
        <v>97</v>
      </c>
      <c r="C99" s="825" t="s">
        <v>43</v>
      </c>
      <c r="D99" s="355"/>
      <c r="E99" s="557"/>
      <c r="F99" s="557"/>
      <c r="G99" s="557"/>
      <c r="H99" s="570"/>
    </row>
    <row r="100" spans="1:8" x14ac:dyDescent="0.25">
      <c r="A100" s="567" t="str">
        <f t="shared" si="1"/>
        <v>4061h</v>
      </c>
      <c r="B100" s="371">
        <v>98</v>
      </c>
      <c r="C100" s="825" t="s">
        <v>43</v>
      </c>
      <c r="D100" s="355"/>
      <c r="E100" s="557"/>
      <c r="F100" s="557"/>
      <c r="G100" s="557"/>
      <c r="H100" s="570"/>
    </row>
    <row r="101" spans="1:8" x14ac:dyDescent="0.25">
      <c r="A101" s="567" t="str">
        <f t="shared" si="1"/>
        <v>4062h</v>
      </c>
      <c r="B101" s="371">
        <v>99</v>
      </c>
      <c r="C101" s="825" t="s">
        <v>43</v>
      </c>
      <c r="D101" s="355"/>
      <c r="E101" s="557"/>
      <c r="F101" s="557"/>
      <c r="G101" s="557"/>
      <c r="H101" s="570"/>
    </row>
    <row r="102" spans="1:8" x14ac:dyDescent="0.25">
      <c r="A102" s="567" t="str">
        <f t="shared" si="1"/>
        <v>4063h</v>
      </c>
      <c r="B102" s="371">
        <v>100</v>
      </c>
      <c r="C102" s="825" t="s">
        <v>43</v>
      </c>
      <c r="D102" s="355"/>
      <c r="E102" s="557"/>
      <c r="F102" s="557"/>
      <c r="G102" s="557"/>
      <c r="H102" s="570"/>
    </row>
    <row r="103" spans="1:8" x14ac:dyDescent="0.25">
      <c r="A103" s="567" t="str">
        <f t="shared" si="1"/>
        <v>4064h</v>
      </c>
      <c r="B103" s="371">
        <v>101</v>
      </c>
      <c r="C103" s="825" t="s">
        <v>43</v>
      </c>
      <c r="D103" s="355"/>
      <c r="E103" s="557"/>
      <c r="F103" s="557"/>
      <c r="G103" s="557"/>
      <c r="H103" s="570"/>
    </row>
    <row r="104" spans="1:8" x14ac:dyDescent="0.25">
      <c r="A104" s="567" t="str">
        <f t="shared" si="1"/>
        <v>4065h</v>
      </c>
      <c r="B104" s="371">
        <v>102</v>
      </c>
      <c r="C104" s="825" t="s">
        <v>43</v>
      </c>
      <c r="D104" s="355"/>
      <c r="E104" s="557"/>
      <c r="F104" s="557"/>
      <c r="G104" s="557"/>
      <c r="H104" s="570"/>
    </row>
    <row r="105" spans="1:8" x14ac:dyDescent="0.25">
      <c r="A105" s="567" t="str">
        <f t="shared" si="1"/>
        <v>4066h</v>
      </c>
      <c r="B105" s="371">
        <v>103</v>
      </c>
      <c r="C105" s="825" t="s">
        <v>43</v>
      </c>
      <c r="D105" s="355"/>
      <c r="E105" s="557"/>
      <c r="F105" s="557"/>
      <c r="G105" s="557"/>
      <c r="H105" s="570"/>
    </row>
    <row r="106" spans="1:8" x14ac:dyDescent="0.25">
      <c r="A106" s="567" t="str">
        <f t="shared" si="1"/>
        <v>4067h</v>
      </c>
      <c r="B106" s="371">
        <v>104</v>
      </c>
      <c r="C106" s="825" t="s">
        <v>43</v>
      </c>
      <c r="D106" s="355"/>
      <c r="E106" s="557"/>
      <c r="F106" s="557"/>
      <c r="G106" s="557"/>
      <c r="H106" s="570"/>
    </row>
    <row r="107" spans="1:8" x14ac:dyDescent="0.25">
      <c r="A107" s="567" t="str">
        <f t="shared" si="1"/>
        <v>4068h</v>
      </c>
      <c r="B107" s="371">
        <v>105</v>
      </c>
      <c r="C107" s="825" t="s">
        <v>43</v>
      </c>
      <c r="D107" s="355"/>
      <c r="E107" s="557"/>
      <c r="F107" s="557"/>
      <c r="G107" s="557"/>
      <c r="H107" s="570"/>
    </row>
    <row r="108" spans="1:8" x14ac:dyDescent="0.25">
      <c r="A108" s="567" t="str">
        <f t="shared" si="1"/>
        <v>4069h</v>
      </c>
      <c r="B108" s="371">
        <v>106</v>
      </c>
      <c r="C108" s="825" t="s">
        <v>43</v>
      </c>
      <c r="D108" s="355"/>
      <c r="E108" s="557"/>
      <c r="F108" s="557"/>
      <c r="G108" s="557"/>
      <c r="H108" s="570"/>
    </row>
    <row r="109" spans="1:8" x14ac:dyDescent="0.25">
      <c r="A109" s="567" t="str">
        <f t="shared" si="1"/>
        <v>406Ah</v>
      </c>
      <c r="B109" s="371">
        <v>107</v>
      </c>
      <c r="C109" s="825" t="s">
        <v>43</v>
      </c>
      <c r="D109" s="355"/>
      <c r="E109" s="557"/>
      <c r="F109" s="557"/>
      <c r="G109" s="557"/>
      <c r="H109" s="570"/>
    </row>
    <row r="110" spans="1:8" x14ac:dyDescent="0.25">
      <c r="A110" s="567" t="str">
        <f t="shared" si="1"/>
        <v>406Bh</v>
      </c>
      <c r="B110" s="371">
        <v>108</v>
      </c>
      <c r="C110" s="825" t="s">
        <v>43</v>
      </c>
      <c r="D110" s="355"/>
      <c r="E110" s="557"/>
      <c r="F110" s="557"/>
      <c r="G110" s="557"/>
      <c r="H110" s="570"/>
    </row>
    <row r="111" spans="1:8" x14ac:dyDescent="0.25">
      <c r="A111" s="567" t="str">
        <f t="shared" si="1"/>
        <v>406Ch</v>
      </c>
      <c r="B111" s="371">
        <v>109</v>
      </c>
      <c r="C111" s="825" t="s">
        <v>43</v>
      </c>
      <c r="D111" s="355"/>
      <c r="E111" s="557"/>
      <c r="F111" s="557"/>
      <c r="G111" s="557"/>
      <c r="H111" s="570"/>
    </row>
    <row r="112" spans="1:8" x14ac:dyDescent="0.25">
      <c r="A112" s="567" t="str">
        <f t="shared" si="1"/>
        <v>406Dh</v>
      </c>
      <c r="B112" s="371">
        <v>110</v>
      </c>
      <c r="C112" s="825" t="s">
        <v>43</v>
      </c>
      <c r="D112" s="355"/>
      <c r="E112" s="557"/>
      <c r="F112" s="557"/>
      <c r="G112" s="557"/>
      <c r="H112" s="570"/>
    </row>
    <row r="113" spans="1:8" x14ac:dyDescent="0.25">
      <c r="A113" s="567" t="str">
        <f t="shared" si="1"/>
        <v>406Eh</v>
      </c>
      <c r="B113" s="371">
        <v>111</v>
      </c>
      <c r="C113" s="825" t="s">
        <v>43</v>
      </c>
      <c r="D113" s="355"/>
      <c r="E113" s="557"/>
      <c r="F113" s="557"/>
      <c r="G113" s="557"/>
      <c r="H113" s="570"/>
    </row>
    <row r="114" spans="1:8" x14ac:dyDescent="0.25">
      <c r="A114" s="567" t="str">
        <f t="shared" si="1"/>
        <v>406Fh</v>
      </c>
      <c r="B114" s="371">
        <v>112</v>
      </c>
      <c r="C114" s="825" t="s">
        <v>43</v>
      </c>
      <c r="D114" s="355"/>
      <c r="E114" s="557"/>
      <c r="F114" s="557"/>
      <c r="G114" s="557"/>
      <c r="H114" s="570"/>
    </row>
    <row r="115" spans="1:8" x14ac:dyDescent="0.25">
      <c r="A115" s="567" t="str">
        <f t="shared" si="1"/>
        <v>4070h</v>
      </c>
      <c r="B115" s="371">
        <v>113</v>
      </c>
      <c r="C115" s="825" t="s">
        <v>43</v>
      </c>
      <c r="D115" s="355"/>
      <c r="E115" s="557"/>
      <c r="F115" s="557"/>
      <c r="G115" s="557"/>
      <c r="H115" s="570"/>
    </row>
    <row r="116" spans="1:8" x14ac:dyDescent="0.25">
      <c r="A116" s="567" t="str">
        <f t="shared" si="1"/>
        <v>4071h</v>
      </c>
      <c r="B116" s="371">
        <v>114</v>
      </c>
      <c r="C116" s="825" t="s">
        <v>43</v>
      </c>
      <c r="D116" s="355"/>
      <c r="E116" s="557"/>
      <c r="F116" s="557"/>
      <c r="G116" s="557"/>
      <c r="H116" s="570"/>
    </row>
    <row r="117" spans="1:8" x14ac:dyDescent="0.25">
      <c r="A117" s="567" t="str">
        <f t="shared" si="1"/>
        <v>4072h</v>
      </c>
      <c r="B117" s="371">
        <v>115</v>
      </c>
      <c r="C117" s="825" t="s">
        <v>43</v>
      </c>
      <c r="D117" s="355"/>
      <c r="E117" s="557"/>
      <c r="F117" s="557"/>
      <c r="G117" s="557"/>
      <c r="H117" s="570"/>
    </row>
    <row r="118" spans="1:8" x14ac:dyDescent="0.25">
      <c r="A118" s="567" t="str">
        <f t="shared" si="1"/>
        <v>4073h</v>
      </c>
      <c r="B118" s="371">
        <v>116</v>
      </c>
      <c r="C118" s="825" t="s">
        <v>43</v>
      </c>
      <c r="D118" s="355"/>
      <c r="E118" s="557"/>
      <c r="F118" s="557"/>
      <c r="G118" s="557"/>
      <c r="H118" s="570"/>
    </row>
    <row r="119" spans="1:8" x14ac:dyDescent="0.25">
      <c r="A119" s="567" t="str">
        <f t="shared" si="1"/>
        <v>4074h</v>
      </c>
      <c r="B119" s="371">
        <v>117</v>
      </c>
      <c r="C119" s="825" t="s">
        <v>43</v>
      </c>
      <c r="D119" s="355"/>
      <c r="E119" s="557"/>
      <c r="F119" s="557"/>
      <c r="G119" s="557"/>
      <c r="H119" s="570"/>
    </row>
    <row r="120" spans="1:8" x14ac:dyDescent="0.25">
      <c r="A120" s="567" t="str">
        <f t="shared" si="1"/>
        <v>4075h</v>
      </c>
      <c r="B120" s="371">
        <v>118</v>
      </c>
      <c r="C120" s="825" t="s">
        <v>43</v>
      </c>
      <c r="D120" s="355"/>
      <c r="E120" s="557"/>
      <c r="F120" s="557"/>
      <c r="G120" s="557"/>
      <c r="H120" s="570"/>
    </row>
    <row r="121" spans="1:8" x14ac:dyDescent="0.25">
      <c r="A121" s="567" t="str">
        <f t="shared" si="1"/>
        <v>4076h</v>
      </c>
      <c r="B121" s="371">
        <v>119</v>
      </c>
      <c r="C121" s="825" t="s">
        <v>43</v>
      </c>
      <c r="D121" s="355"/>
      <c r="E121" s="557"/>
      <c r="F121" s="557"/>
      <c r="G121" s="202"/>
      <c r="H121" s="570"/>
    </row>
    <row r="122" spans="1:8" x14ac:dyDescent="0.25">
      <c r="A122" s="567" t="str">
        <f t="shared" si="1"/>
        <v>4077h</v>
      </c>
      <c r="B122" s="371">
        <v>120</v>
      </c>
      <c r="C122" s="825" t="s">
        <v>43</v>
      </c>
      <c r="D122" s="355"/>
      <c r="E122" s="557"/>
      <c r="F122" s="557"/>
      <c r="G122" s="202"/>
      <c r="H122" s="570"/>
    </row>
    <row r="123" spans="1:8" x14ac:dyDescent="0.25">
      <c r="A123" s="567" t="str">
        <f t="shared" si="1"/>
        <v>4078h</v>
      </c>
      <c r="B123" s="371">
        <v>121</v>
      </c>
      <c r="C123" s="825" t="s">
        <v>43</v>
      </c>
      <c r="D123" s="557"/>
      <c r="E123" s="557"/>
      <c r="F123" s="557"/>
      <c r="G123" s="202"/>
      <c r="H123" s="570"/>
    </row>
    <row r="124" spans="1:8" x14ac:dyDescent="0.25">
      <c r="A124" s="567" t="str">
        <f t="shared" si="1"/>
        <v>4079h</v>
      </c>
      <c r="B124" s="371">
        <v>122</v>
      </c>
      <c r="C124" s="825" t="s">
        <v>43</v>
      </c>
      <c r="D124" s="568"/>
      <c r="E124" s="557"/>
      <c r="F124" s="557"/>
      <c r="G124" s="202"/>
      <c r="H124" s="565"/>
    </row>
    <row r="125" spans="1:8" x14ac:dyDescent="0.25">
      <c r="A125" s="567" t="str">
        <f t="shared" si="1"/>
        <v>407Ah</v>
      </c>
      <c r="B125" s="371">
        <v>123</v>
      </c>
      <c r="C125" s="825" t="s">
        <v>43</v>
      </c>
      <c r="D125" s="568"/>
      <c r="E125" s="557"/>
      <c r="F125" s="557"/>
      <c r="G125" s="202"/>
      <c r="H125" s="565"/>
    </row>
    <row r="126" spans="1:8" x14ac:dyDescent="0.25">
      <c r="A126" s="567" t="str">
        <f t="shared" si="1"/>
        <v>407Bh</v>
      </c>
      <c r="B126" s="566">
        <v>124</v>
      </c>
      <c r="C126" s="825" t="s">
        <v>43</v>
      </c>
      <c r="D126" s="203"/>
      <c r="E126" s="557"/>
      <c r="F126" s="557"/>
      <c r="G126" s="202"/>
      <c r="H126" s="565"/>
    </row>
    <row r="127" spans="1:8" x14ac:dyDescent="0.25">
      <c r="A127" s="567" t="str">
        <f t="shared" si="1"/>
        <v>407Ch</v>
      </c>
      <c r="B127" s="566">
        <v>125</v>
      </c>
      <c r="C127" s="825" t="s">
        <v>43</v>
      </c>
      <c r="D127" s="203"/>
      <c r="E127" s="557"/>
      <c r="F127" s="557"/>
      <c r="G127" s="202"/>
      <c r="H127" s="565"/>
    </row>
    <row r="128" spans="1:8" x14ac:dyDescent="0.25">
      <c r="A128" s="567" t="str">
        <f t="shared" si="1"/>
        <v>407Dh</v>
      </c>
      <c r="B128" s="566">
        <v>126</v>
      </c>
      <c r="C128" s="825" t="s">
        <v>43</v>
      </c>
      <c r="D128" s="203"/>
      <c r="E128" s="557"/>
      <c r="F128" s="557"/>
      <c r="G128" s="202"/>
      <c r="H128" s="565"/>
    </row>
    <row r="129" spans="1:8" x14ac:dyDescent="0.25">
      <c r="A129" s="567" t="str">
        <f t="shared" si="1"/>
        <v>407Eh</v>
      </c>
      <c r="B129" s="566">
        <v>127</v>
      </c>
      <c r="C129" s="825" t="s">
        <v>43</v>
      </c>
      <c r="D129" s="203"/>
      <c r="E129" s="557"/>
      <c r="F129" s="557"/>
      <c r="G129" s="202"/>
      <c r="H129" s="565"/>
    </row>
    <row r="130" spans="1:8" x14ac:dyDescent="0.25">
      <c r="A130" s="567" t="str">
        <f t="shared" si="1"/>
        <v>407Fh</v>
      </c>
      <c r="B130" s="566">
        <v>128</v>
      </c>
      <c r="C130" s="825" t="s">
        <v>43</v>
      </c>
      <c r="D130" s="203"/>
      <c r="E130" s="557"/>
      <c r="F130" s="557"/>
      <c r="G130" s="202"/>
      <c r="H130" s="565"/>
    </row>
    <row r="131" spans="1:8" x14ac:dyDescent="0.25">
      <c r="A131" s="567" t="str">
        <f t="shared" si="1"/>
        <v>4080h</v>
      </c>
      <c r="B131" s="566">
        <v>129</v>
      </c>
      <c r="C131" s="825" t="s">
        <v>43</v>
      </c>
      <c r="D131" s="203"/>
      <c r="E131" s="557"/>
      <c r="F131" s="557"/>
      <c r="G131" s="202"/>
      <c r="H131" s="565"/>
    </row>
    <row r="132" spans="1:8" x14ac:dyDescent="0.25">
      <c r="A132" s="567" t="str">
        <f t="shared" ref="A132:A162" si="2">(DEC2HEX(B132 + 4 * 4096 - 1)) &amp; "h"</f>
        <v>4081h</v>
      </c>
      <c r="B132" s="566">
        <v>130</v>
      </c>
      <c r="C132" s="825" t="s">
        <v>43</v>
      </c>
      <c r="D132" s="203"/>
      <c r="E132" s="557"/>
      <c r="F132" s="557"/>
      <c r="G132" s="202"/>
      <c r="H132" s="565"/>
    </row>
    <row r="133" spans="1:8" x14ac:dyDescent="0.25">
      <c r="A133" s="567" t="str">
        <f t="shared" si="2"/>
        <v>4082h</v>
      </c>
      <c r="B133" s="566">
        <v>131</v>
      </c>
      <c r="C133" s="825" t="s">
        <v>43</v>
      </c>
      <c r="D133" s="203"/>
      <c r="E133" s="557"/>
      <c r="F133" s="557"/>
      <c r="G133" s="202"/>
      <c r="H133" s="565"/>
    </row>
    <row r="134" spans="1:8" x14ac:dyDescent="0.25">
      <c r="A134" s="567" t="str">
        <f t="shared" si="2"/>
        <v>4083h</v>
      </c>
      <c r="B134" s="566">
        <v>132</v>
      </c>
      <c r="C134" s="825" t="s">
        <v>43</v>
      </c>
      <c r="D134" s="203"/>
      <c r="E134" s="557"/>
      <c r="F134" s="557"/>
      <c r="G134" s="202"/>
      <c r="H134" s="565"/>
    </row>
    <row r="135" spans="1:8" x14ac:dyDescent="0.25">
      <c r="A135" s="567" t="str">
        <f t="shared" si="2"/>
        <v>4084h</v>
      </c>
      <c r="B135" s="566">
        <v>133</v>
      </c>
      <c r="C135" s="825" t="s">
        <v>43</v>
      </c>
      <c r="D135" s="203"/>
      <c r="E135" s="557"/>
      <c r="F135" s="557"/>
      <c r="G135" s="202"/>
      <c r="H135" s="565"/>
    </row>
    <row r="136" spans="1:8" x14ac:dyDescent="0.25">
      <c r="A136" s="567" t="str">
        <f t="shared" si="2"/>
        <v>4085h</v>
      </c>
      <c r="B136" s="566">
        <v>134</v>
      </c>
      <c r="C136" s="825" t="s">
        <v>43</v>
      </c>
      <c r="D136" s="203"/>
      <c r="E136" s="557"/>
      <c r="F136" s="557"/>
      <c r="G136" s="202"/>
      <c r="H136" s="565"/>
    </row>
    <row r="137" spans="1:8" x14ac:dyDescent="0.25">
      <c r="A137" s="567" t="str">
        <f t="shared" si="2"/>
        <v>4086h</v>
      </c>
      <c r="B137" s="566">
        <v>135</v>
      </c>
      <c r="C137" s="825" t="s">
        <v>43</v>
      </c>
      <c r="D137" s="203"/>
      <c r="E137" s="557"/>
      <c r="F137" s="557"/>
      <c r="G137" s="202"/>
      <c r="H137" s="565"/>
    </row>
    <row r="138" spans="1:8" x14ac:dyDescent="0.25">
      <c r="A138" s="567" t="str">
        <f t="shared" si="2"/>
        <v>4087h</v>
      </c>
      <c r="B138" s="566">
        <v>136</v>
      </c>
      <c r="C138" s="825" t="s">
        <v>43</v>
      </c>
      <c r="D138" s="203"/>
      <c r="E138" s="557"/>
      <c r="F138" s="557"/>
      <c r="G138" s="202"/>
      <c r="H138" s="565"/>
    </row>
    <row r="139" spans="1:8" x14ac:dyDescent="0.25">
      <c r="A139" s="567" t="str">
        <f t="shared" si="2"/>
        <v>4088h</v>
      </c>
      <c r="B139" s="566">
        <v>137</v>
      </c>
      <c r="C139" s="825" t="s">
        <v>43</v>
      </c>
      <c r="D139" s="203"/>
      <c r="E139" s="557"/>
      <c r="F139" s="557"/>
      <c r="G139" s="202"/>
      <c r="H139" s="565"/>
    </row>
    <row r="140" spans="1:8" x14ac:dyDescent="0.25">
      <c r="A140" s="567" t="str">
        <f t="shared" si="2"/>
        <v>4089h</v>
      </c>
      <c r="B140" s="566">
        <v>138</v>
      </c>
      <c r="C140" s="825" t="s">
        <v>43</v>
      </c>
      <c r="D140" s="203"/>
      <c r="E140" s="557"/>
      <c r="F140" s="557"/>
      <c r="G140" s="202"/>
      <c r="H140" s="565"/>
    </row>
    <row r="141" spans="1:8" x14ac:dyDescent="0.25">
      <c r="A141" s="567" t="str">
        <f t="shared" si="2"/>
        <v>408Ah</v>
      </c>
      <c r="B141" s="566">
        <v>139</v>
      </c>
      <c r="C141" s="825" t="s">
        <v>43</v>
      </c>
      <c r="D141" s="203"/>
      <c r="E141" s="557"/>
      <c r="F141" s="557"/>
      <c r="G141" s="202"/>
      <c r="H141" s="565"/>
    </row>
    <row r="142" spans="1:8" x14ac:dyDescent="0.25">
      <c r="A142" s="567" t="str">
        <f t="shared" si="2"/>
        <v>408Bh</v>
      </c>
      <c r="B142" s="566">
        <v>140</v>
      </c>
      <c r="C142" s="825" t="s">
        <v>43</v>
      </c>
      <c r="D142" s="203"/>
      <c r="E142" s="557"/>
      <c r="F142" s="557"/>
      <c r="G142" s="202"/>
      <c r="H142" s="565"/>
    </row>
    <row r="143" spans="1:8" x14ac:dyDescent="0.25">
      <c r="A143" s="567" t="str">
        <f t="shared" si="2"/>
        <v>408Ch</v>
      </c>
      <c r="B143" s="566">
        <v>141</v>
      </c>
      <c r="C143" s="825" t="s">
        <v>43</v>
      </c>
      <c r="D143" s="203"/>
      <c r="E143" s="557"/>
      <c r="F143" s="557"/>
      <c r="G143" s="202"/>
      <c r="H143" s="565"/>
    </row>
    <row r="144" spans="1:8" x14ac:dyDescent="0.25">
      <c r="A144" s="567" t="str">
        <f t="shared" si="2"/>
        <v>408Dh</v>
      </c>
      <c r="B144" s="566">
        <v>142</v>
      </c>
      <c r="C144" s="825" t="s">
        <v>43</v>
      </c>
      <c r="D144" s="203"/>
      <c r="E144" s="557"/>
      <c r="F144" s="557"/>
      <c r="G144" s="202"/>
      <c r="H144" s="565"/>
    </row>
    <row r="145" spans="1:8" x14ac:dyDescent="0.25">
      <c r="A145" s="567" t="str">
        <f t="shared" si="2"/>
        <v>408Eh</v>
      </c>
      <c r="B145" s="566">
        <v>143</v>
      </c>
      <c r="C145" s="825" t="s">
        <v>43</v>
      </c>
      <c r="D145" s="203"/>
      <c r="E145" s="557"/>
      <c r="F145" s="557"/>
      <c r="G145" s="202"/>
      <c r="H145" s="565"/>
    </row>
    <row r="146" spans="1:8" x14ac:dyDescent="0.25">
      <c r="A146" s="567" t="str">
        <f t="shared" si="2"/>
        <v>408Fh</v>
      </c>
      <c r="B146" s="566">
        <v>144</v>
      </c>
      <c r="C146" s="825" t="s">
        <v>43</v>
      </c>
      <c r="D146" s="203"/>
      <c r="E146" s="557"/>
      <c r="F146" s="557"/>
      <c r="G146" s="202"/>
      <c r="H146" s="565"/>
    </row>
    <row r="147" spans="1:8" x14ac:dyDescent="0.25">
      <c r="A147" s="567" t="str">
        <f t="shared" si="2"/>
        <v>4090h</v>
      </c>
      <c r="B147" s="566">
        <v>145</v>
      </c>
      <c r="C147" s="825" t="s">
        <v>43</v>
      </c>
      <c r="D147" s="203"/>
      <c r="E147" s="557"/>
      <c r="F147" s="557"/>
      <c r="G147" s="202"/>
      <c r="H147" s="565"/>
    </row>
    <row r="148" spans="1:8" x14ac:dyDescent="0.25">
      <c r="A148" s="567" t="str">
        <f t="shared" si="2"/>
        <v>4091h</v>
      </c>
      <c r="B148" s="566">
        <v>146</v>
      </c>
      <c r="C148" s="825" t="s">
        <v>43</v>
      </c>
      <c r="D148" s="203"/>
      <c r="E148" s="557"/>
      <c r="F148" s="557"/>
      <c r="G148" s="202"/>
      <c r="H148" s="565"/>
    </row>
    <row r="149" spans="1:8" x14ac:dyDescent="0.25">
      <c r="A149" s="567" t="str">
        <f t="shared" si="2"/>
        <v>4092h</v>
      </c>
      <c r="B149" s="566">
        <v>147</v>
      </c>
      <c r="C149" s="825" t="s">
        <v>43</v>
      </c>
      <c r="D149" s="203"/>
      <c r="E149" s="557"/>
      <c r="F149" s="557"/>
      <c r="G149" s="202"/>
      <c r="H149" s="565"/>
    </row>
    <row r="150" spans="1:8" x14ac:dyDescent="0.25">
      <c r="A150" s="567" t="str">
        <f t="shared" si="2"/>
        <v>4093h</v>
      </c>
      <c r="B150" s="566">
        <v>148</v>
      </c>
      <c r="C150" s="825" t="s">
        <v>43</v>
      </c>
      <c r="D150" s="203"/>
      <c r="E150" s="557"/>
      <c r="F150" s="557"/>
      <c r="G150" s="202"/>
      <c r="H150" s="565"/>
    </row>
    <row r="151" spans="1:8" x14ac:dyDescent="0.25">
      <c r="A151" s="567" t="str">
        <f t="shared" si="2"/>
        <v>4094h</v>
      </c>
      <c r="B151" s="566">
        <v>149</v>
      </c>
      <c r="C151" s="825" t="s">
        <v>43</v>
      </c>
      <c r="D151" s="203"/>
      <c r="E151" s="557"/>
      <c r="F151" s="557"/>
      <c r="G151" s="202"/>
      <c r="H151" s="565"/>
    </row>
    <row r="152" spans="1:8" x14ac:dyDescent="0.25">
      <c r="A152" s="259" t="str">
        <f t="shared" si="2"/>
        <v>4095h</v>
      </c>
      <c r="B152" s="566">
        <v>150</v>
      </c>
      <c r="C152" s="825" t="s">
        <v>43</v>
      </c>
      <c r="D152" s="203"/>
      <c r="E152" s="557"/>
      <c r="F152" s="557"/>
      <c r="G152" s="557"/>
      <c r="H152" s="557"/>
    </row>
    <row r="153" spans="1:8" x14ac:dyDescent="0.25">
      <c r="A153" s="259" t="str">
        <f t="shared" si="2"/>
        <v>4096h</v>
      </c>
      <c r="B153" s="566">
        <v>151</v>
      </c>
      <c r="C153" s="825" t="s">
        <v>43</v>
      </c>
      <c r="D153" s="369"/>
      <c r="E153" s="369"/>
      <c r="F153" s="369"/>
      <c r="G153" s="369"/>
      <c r="H153" s="369"/>
    </row>
    <row r="154" spans="1:8" x14ac:dyDescent="0.25">
      <c r="A154" s="259" t="str">
        <f t="shared" si="2"/>
        <v>4097h</v>
      </c>
      <c r="B154" s="566">
        <v>152</v>
      </c>
      <c r="C154" s="825" t="s">
        <v>43</v>
      </c>
      <c r="D154" s="369"/>
      <c r="E154" s="369"/>
      <c r="F154" s="369"/>
      <c r="G154" s="369"/>
      <c r="H154" s="369"/>
    </row>
    <row r="155" spans="1:8" x14ac:dyDescent="0.25">
      <c r="A155" s="259" t="str">
        <f t="shared" si="2"/>
        <v>4098h</v>
      </c>
      <c r="B155" s="566">
        <v>153</v>
      </c>
      <c r="C155" s="825" t="s">
        <v>43</v>
      </c>
      <c r="D155" s="369"/>
      <c r="E155" s="369"/>
      <c r="F155" s="369"/>
      <c r="G155" s="369"/>
      <c r="H155" s="369"/>
    </row>
    <row r="156" spans="1:8" x14ac:dyDescent="0.25">
      <c r="A156" s="259" t="str">
        <f t="shared" si="2"/>
        <v>4099h</v>
      </c>
      <c r="B156" s="566">
        <v>154</v>
      </c>
      <c r="C156" s="825" t="s">
        <v>43</v>
      </c>
      <c r="D156" s="369"/>
      <c r="E156" s="369"/>
      <c r="F156" s="369"/>
      <c r="G156" s="369"/>
      <c r="H156" s="369"/>
    </row>
    <row r="157" spans="1:8" x14ac:dyDescent="0.25">
      <c r="A157" s="259" t="str">
        <f t="shared" si="2"/>
        <v>409Ah</v>
      </c>
      <c r="B157" s="566">
        <v>155</v>
      </c>
      <c r="C157" s="825" t="s">
        <v>43</v>
      </c>
      <c r="D157" s="369"/>
      <c r="E157" s="369"/>
      <c r="F157" s="369"/>
      <c r="G157" s="369"/>
      <c r="H157" s="369"/>
    </row>
    <row r="158" spans="1:8" x14ac:dyDescent="0.25">
      <c r="A158" s="259" t="str">
        <f t="shared" si="2"/>
        <v>409Bh</v>
      </c>
      <c r="B158" s="566">
        <v>156</v>
      </c>
      <c r="C158" s="825" t="s">
        <v>43</v>
      </c>
      <c r="D158" s="369"/>
      <c r="E158" s="369"/>
      <c r="F158" s="369"/>
      <c r="G158" s="369"/>
      <c r="H158" s="369"/>
    </row>
    <row r="159" spans="1:8" x14ac:dyDescent="0.25">
      <c r="A159" s="259" t="str">
        <f t="shared" si="2"/>
        <v>409Ch</v>
      </c>
      <c r="B159" s="566">
        <v>157</v>
      </c>
      <c r="C159" s="825" t="s">
        <v>43</v>
      </c>
      <c r="D159" s="369"/>
      <c r="E159" s="369"/>
      <c r="F159" s="369"/>
      <c r="G159" s="369"/>
      <c r="H159" s="369"/>
    </row>
    <row r="160" spans="1:8" x14ac:dyDescent="0.25">
      <c r="A160" s="259" t="str">
        <f t="shared" si="2"/>
        <v>409Dh</v>
      </c>
      <c r="B160" s="566">
        <v>158</v>
      </c>
      <c r="C160" s="825" t="s">
        <v>43</v>
      </c>
      <c r="D160" s="617"/>
      <c r="E160" s="617"/>
      <c r="F160" s="617"/>
      <c r="G160" s="617"/>
      <c r="H160" s="617"/>
    </row>
    <row r="161" spans="1:8" x14ac:dyDescent="0.25">
      <c r="A161" s="259" t="str">
        <f t="shared" si="2"/>
        <v>409Eh</v>
      </c>
      <c r="B161" s="566">
        <v>159</v>
      </c>
      <c r="C161" s="825" t="s">
        <v>43</v>
      </c>
      <c r="D161" s="617"/>
      <c r="E161" s="617"/>
      <c r="F161" s="617"/>
      <c r="G161" s="617"/>
      <c r="H161" s="617"/>
    </row>
    <row r="162" spans="1:8" x14ac:dyDescent="0.25">
      <c r="A162" s="259" t="str">
        <f t="shared" si="2"/>
        <v>409Fh</v>
      </c>
      <c r="B162" s="566">
        <v>160</v>
      </c>
      <c r="C162" s="825" t="s">
        <v>43</v>
      </c>
      <c r="D162" s="617"/>
      <c r="E162" s="617"/>
      <c r="F162" s="617"/>
      <c r="G162" s="617"/>
      <c r="H162" s="617"/>
    </row>
    <row r="163" spans="1:8" x14ac:dyDescent="0.25">
      <c r="B163" s="55"/>
      <c r="E163" s="56"/>
      <c r="F163" s="56"/>
      <c r="G163" s="56"/>
      <c r="H163" s="56"/>
    </row>
    <row r="164" spans="1:8" x14ac:dyDescent="0.25">
      <c r="B164" s="55"/>
      <c r="E164" s="56"/>
      <c r="F164" s="56"/>
      <c r="G164" s="56"/>
      <c r="H164" s="56"/>
    </row>
    <row r="165" spans="1:8" x14ac:dyDescent="0.25">
      <c r="B165" s="55"/>
      <c r="E165" s="56"/>
      <c r="F165" s="56"/>
      <c r="G165" s="56"/>
      <c r="H165" s="56"/>
    </row>
    <row r="166" spans="1:8" x14ac:dyDescent="0.25">
      <c r="B166" s="55"/>
      <c r="E166" s="56"/>
      <c r="F166" s="56"/>
      <c r="G166" s="56"/>
      <c r="H166" s="56"/>
    </row>
    <row r="167" spans="1:8" x14ac:dyDescent="0.25">
      <c r="B167" s="55"/>
      <c r="E167" s="56"/>
      <c r="F167" s="56"/>
      <c r="G167" s="56"/>
      <c r="H167" s="56"/>
    </row>
    <row r="168" spans="1:8" x14ac:dyDescent="0.25">
      <c r="B168" s="55"/>
      <c r="E168" s="56"/>
      <c r="F168" s="56"/>
      <c r="G168" s="56"/>
      <c r="H168" s="56"/>
    </row>
    <row r="169" spans="1:8" x14ac:dyDescent="0.25">
      <c r="B169" s="55"/>
      <c r="E169" s="56"/>
      <c r="F169" s="56"/>
      <c r="G169" s="56"/>
      <c r="H169" s="56"/>
    </row>
    <row r="170" spans="1:8" x14ac:dyDescent="0.25">
      <c r="B170" s="55"/>
      <c r="E170" s="56"/>
      <c r="F170" s="56"/>
      <c r="G170" s="56"/>
      <c r="H170" s="56"/>
    </row>
    <row r="171" spans="1:8" x14ac:dyDescent="0.25">
      <c r="B171" s="55"/>
      <c r="E171" s="56"/>
      <c r="F171" s="56"/>
      <c r="G171" s="56"/>
      <c r="H171" s="56"/>
    </row>
    <row r="172" spans="1:8" x14ac:dyDescent="0.25">
      <c r="B172" s="55"/>
      <c r="E172" s="56"/>
      <c r="F172" s="56"/>
      <c r="G172" s="56"/>
      <c r="H172" s="56"/>
    </row>
    <row r="173" spans="1:8" x14ac:dyDescent="0.25">
      <c r="B173" s="55"/>
      <c r="E173" s="56"/>
      <c r="F173" s="56"/>
      <c r="G173" s="56"/>
      <c r="H173" s="56"/>
    </row>
    <row r="174" spans="1:8" x14ac:dyDescent="0.25">
      <c r="B174" s="55"/>
      <c r="E174" s="56"/>
      <c r="F174" s="56"/>
      <c r="G174" s="56"/>
      <c r="H174" s="56"/>
    </row>
    <row r="175" spans="1:8" x14ac:dyDescent="0.25">
      <c r="B175" s="55"/>
      <c r="E175" s="56"/>
      <c r="F175" s="56"/>
      <c r="G175" s="56"/>
      <c r="H175" s="56"/>
    </row>
    <row r="176" spans="1:8" x14ac:dyDescent="0.25">
      <c r="B176" s="55"/>
      <c r="E176" s="56"/>
      <c r="F176" s="56"/>
      <c r="G176" s="56"/>
      <c r="H176" s="56"/>
    </row>
    <row r="177" spans="2:8" x14ac:dyDescent="0.25">
      <c r="B177" s="55"/>
      <c r="E177" s="56"/>
      <c r="F177" s="56"/>
      <c r="G177" s="56"/>
      <c r="H177" s="56"/>
    </row>
    <row r="178" spans="2:8" x14ac:dyDescent="0.25">
      <c r="B178" s="55"/>
      <c r="E178" s="56"/>
      <c r="F178" s="56"/>
      <c r="G178" s="56"/>
      <c r="H178" s="56"/>
    </row>
    <row r="179" spans="2:8" x14ac:dyDescent="0.25">
      <c r="B179" s="55"/>
      <c r="E179" s="56"/>
      <c r="F179" s="56"/>
      <c r="G179" s="56"/>
      <c r="H179" s="56"/>
    </row>
    <row r="180" spans="2:8" x14ac:dyDescent="0.25">
      <c r="B180" s="55"/>
      <c r="E180" s="56"/>
      <c r="F180" s="56"/>
      <c r="G180" s="56"/>
      <c r="H180" s="56"/>
    </row>
    <row r="181" spans="2:8" x14ac:dyDescent="0.25">
      <c r="B181" s="55"/>
      <c r="E181" s="56"/>
      <c r="F181" s="56"/>
      <c r="G181" s="56"/>
      <c r="H181" s="56"/>
    </row>
    <row r="182" spans="2:8" x14ac:dyDescent="0.25">
      <c r="B182" s="55"/>
      <c r="E182" s="56"/>
      <c r="F182" s="56"/>
      <c r="G182" s="56"/>
      <c r="H182" s="56"/>
    </row>
  </sheetData>
  <mergeCells count="1">
    <mergeCell ref="E1:H1"/>
  </mergeCells>
  <conditionalFormatting sqref="B22">
    <cfRule type="cellIs" dxfId="9" priority="1" stopIfTrue="1" operator="equal">
      <formula>"Выполнено"</formula>
    </cfRule>
    <cfRule type="cellIs" dxfId="8" priority="2" stopIfTrue="1" operator="equal">
      <formula>"Не выполнено"</formula>
    </cfRule>
  </conditionalFormatting>
  <dataValidations count="5">
    <dataValidation type="list" errorStyle="information" allowBlank="1" showInputMessage="1" showErrorMessage="1" sqref="B22">
      <formula1>"20, Выполнено, Не выполнено"</formula1>
    </dataValidation>
    <dataValidation type="list" allowBlank="1" showInputMessage="1" showErrorMessage="1" sqref="G153:G182">
      <formula1>" "</formula1>
    </dataValidation>
    <dataValidation type="list" allowBlank="1" showInputMessage="1" showErrorMessage="1" sqref="G3:G17 G24:G120">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F3:F182">
      <formula1>Type</formula1>
    </dataValidation>
    <dataValidation type="list" allowBlank="1" showInputMessage="1" showErrorMessage="1" sqref="E3:E182">
      <formula1>INV</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[19]Системный!#REF!</xm:f>
          </x14:formula1>
          <xm:sqref>G18:G23</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2">
    <tabColor rgb="FF92D050"/>
  </sheetPr>
  <dimension ref="A1:G1032"/>
  <sheetViews>
    <sheetView zoomScaleNormal="100" workbookViewId="0">
      <selection activeCell="A5" sqref="A5:XFD5"/>
    </sheetView>
  </sheetViews>
  <sheetFormatPr defaultColWidth="9.140625" defaultRowHeight="15" x14ac:dyDescent="0.25"/>
  <cols>
    <col min="1" max="1" width="13.42578125" style="1" customWidth="1"/>
    <col min="2" max="2" width="12.28515625" style="3" customWidth="1"/>
    <col min="3" max="3" width="75.140625" style="40" customWidth="1"/>
    <col min="4" max="4" width="13.28515625" style="40" customWidth="1"/>
    <col min="5" max="5" width="14.7109375" style="40" customWidth="1"/>
    <col min="6" max="6" width="16.7109375" style="40" customWidth="1"/>
    <col min="7" max="7" width="17.28515625" style="40" customWidth="1"/>
    <col min="8" max="16384" width="9.140625" style="262"/>
  </cols>
  <sheetData>
    <row r="1" spans="1:7" ht="15.75" thickBot="1" x14ac:dyDescent="0.3"/>
    <row r="2" spans="1:7" ht="45.75" thickBot="1" x14ac:dyDescent="0.3">
      <c r="A2" s="580" t="s">
        <v>107</v>
      </c>
      <c r="B2" s="581" t="s">
        <v>0</v>
      </c>
      <c r="C2" s="582" t="s">
        <v>870</v>
      </c>
      <c r="D2" s="582" t="s">
        <v>871</v>
      </c>
      <c r="E2" s="583" t="s">
        <v>872</v>
      </c>
      <c r="F2" s="583" t="s">
        <v>873</v>
      </c>
      <c r="G2" s="584" t="s">
        <v>874</v>
      </c>
    </row>
    <row r="3" spans="1:7" x14ac:dyDescent="0.25">
      <c r="A3" s="585" t="str">
        <f>(DEC2HEX(B3 + 6 * 4096 - 1)) &amp; "h"</f>
        <v>6000h</v>
      </c>
      <c r="B3" s="586">
        <v>1</v>
      </c>
      <c r="C3" s="986" t="s">
        <v>3337</v>
      </c>
      <c r="D3" s="587">
        <v>17</v>
      </c>
      <c r="E3" s="587">
        <v>4</v>
      </c>
      <c r="F3" s="587">
        <v>9</v>
      </c>
      <c r="G3" s="588">
        <v>1</v>
      </c>
    </row>
    <row r="4" spans="1:7" x14ac:dyDescent="0.25">
      <c r="A4" s="589" t="str">
        <f t="shared" ref="A4:A67" si="0">(DEC2HEX(B4 + 6 * 4096 - 1)) &amp; "h"</f>
        <v>6001h</v>
      </c>
      <c r="B4" s="590">
        <v>2</v>
      </c>
      <c r="C4" s="987" t="s">
        <v>3338</v>
      </c>
      <c r="D4" s="591">
        <v>17</v>
      </c>
      <c r="E4" s="591">
        <v>4</v>
      </c>
      <c r="F4" s="591">
        <v>9</v>
      </c>
      <c r="G4" s="592">
        <v>2</v>
      </c>
    </row>
    <row r="5" spans="1:7" x14ac:dyDescent="0.25">
      <c r="A5" s="589" t="str">
        <f t="shared" si="0"/>
        <v>6002h</v>
      </c>
      <c r="B5" s="590">
        <v>3</v>
      </c>
      <c r="C5" s="987" t="s">
        <v>3339</v>
      </c>
      <c r="D5" s="591">
        <v>17</v>
      </c>
      <c r="E5" s="591">
        <v>3</v>
      </c>
      <c r="F5" s="591">
        <v>9</v>
      </c>
      <c r="G5" s="592">
        <v>1</v>
      </c>
    </row>
    <row r="6" spans="1:7" x14ac:dyDescent="0.25">
      <c r="A6" s="589" t="str">
        <f t="shared" si="0"/>
        <v>6003h</v>
      </c>
      <c r="B6" s="590">
        <v>4</v>
      </c>
      <c r="C6" s="987" t="s">
        <v>3340</v>
      </c>
      <c r="D6" s="591">
        <v>17</v>
      </c>
      <c r="E6" s="591">
        <v>3</v>
      </c>
      <c r="F6" s="591">
        <v>9</v>
      </c>
      <c r="G6" s="592">
        <v>2</v>
      </c>
    </row>
    <row r="7" spans="1:7" x14ac:dyDescent="0.25">
      <c r="A7" s="589" t="str">
        <f t="shared" si="0"/>
        <v>6004h</v>
      </c>
      <c r="B7" s="590">
        <v>5</v>
      </c>
      <c r="C7" s="987" t="s">
        <v>3342</v>
      </c>
      <c r="D7" s="594">
        <v>23</v>
      </c>
      <c r="E7" s="594">
        <v>4</v>
      </c>
      <c r="F7" s="591">
        <v>9</v>
      </c>
      <c r="G7" s="595">
        <v>1</v>
      </c>
    </row>
    <row r="8" spans="1:7" x14ac:dyDescent="0.25">
      <c r="A8" s="589" t="str">
        <f t="shared" si="0"/>
        <v>6005h</v>
      </c>
      <c r="B8" s="590">
        <v>6</v>
      </c>
      <c r="C8" s="987" t="s">
        <v>1682</v>
      </c>
      <c r="D8" s="591">
        <v>23</v>
      </c>
      <c r="E8" s="591">
        <v>3</v>
      </c>
      <c r="F8" s="591">
        <v>9</v>
      </c>
      <c r="G8" s="592">
        <v>1</v>
      </c>
    </row>
    <row r="9" spans="1:7" x14ac:dyDescent="0.25">
      <c r="A9" s="589" t="str">
        <f t="shared" si="0"/>
        <v>6006h</v>
      </c>
      <c r="B9" s="590">
        <v>7</v>
      </c>
      <c r="C9" s="987" t="s">
        <v>3341</v>
      </c>
      <c r="D9" s="594">
        <v>23</v>
      </c>
      <c r="E9" s="594">
        <v>4</v>
      </c>
      <c r="F9" s="591">
        <v>9</v>
      </c>
      <c r="G9" s="595">
        <v>2</v>
      </c>
    </row>
    <row r="10" spans="1:7" x14ac:dyDescent="0.25">
      <c r="A10" s="589" t="str">
        <f t="shared" si="0"/>
        <v>6007h</v>
      </c>
      <c r="B10" s="590">
        <v>8</v>
      </c>
      <c r="C10" s="987" t="s">
        <v>1636</v>
      </c>
      <c r="D10" s="591">
        <v>23</v>
      </c>
      <c r="E10" s="591">
        <v>3</v>
      </c>
      <c r="F10" s="591">
        <v>9</v>
      </c>
      <c r="G10" s="592">
        <v>2</v>
      </c>
    </row>
    <row r="11" spans="1:7" x14ac:dyDescent="0.25">
      <c r="A11" s="589" t="str">
        <f t="shared" si="0"/>
        <v>6008h</v>
      </c>
      <c r="B11" s="590">
        <v>9</v>
      </c>
      <c r="C11" s="987" t="s">
        <v>2378</v>
      </c>
      <c r="D11" s="591">
        <v>20</v>
      </c>
      <c r="E11" s="591">
        <v>7</v>
      </c>
      <c r="F11" s="591">
        <v>9</v>
      </c>
      <c r="G11" s="592">
        <v>1</v>
      </c>
    </row>
    <row r="12" spans="1:7" x14ac:dyDescent="0.25">
      <c r="A12" s="589" t="str">
        <f t="shared" si="0"/>
        <v>6009h</v>
      </c>
      <c r="B12" s="590">
        <v>10</v>
      </c>
      <c r="C12" s="987" t="s">
        <v>2380</v>
      </c>
      <c r="D12" s="591">
        <v>20</v>
      </c>
      <c r="E12" s="591">
        <v>8</v>
      </c>
      <c r="F12" s="591">
        <v>9</v>
      </c>
      <c r="G12" s="592">
        <v>1</v>
      </c>
    </row>
    <row r="13" spans="1:7" x14ac:dyDescent="0.25">
      <c r="A13" s="589" t="str">
        <f t="shared" si="0"/>
        <v>600Ah</v>
      </c>
      <c r="B13" s="590">
        <v>11</v>
      </c>
      <c r="C13" s="987" t="s">
        <v>3343</v>
      </c>
      <c r="D13" s="591">
        <v>20</v>
      </c>
      <c r="E13" s="591">
        <v>9</v>
      </c>
      <c r="F13" s="591">
        <v>9</v>
      </c>
      <c r="G13" s="592">
        <v>1</v>
      </c>
    </row>
    <row r="14" spans="1:7" x14ac:dyDescent="0.25">
      <c r="A14" s="589" t="str">
        <f t="shared" si="0"/>
        <v>600Bh</v>
      </c>
      <c r="B14" s="590">
        <v>12</v>
      </c>
      <c r="C14" s="987" t="s">
        <v>2386</v>
      </c>
      <c r="D14" s="591">
        <v>20</v>
      </c>
      <c r="E14" s="591">
        <v>7</v>
      </c>
      <c r="F14" s="591">
        <v>9</v>
      </c>
      <c r="G14" s="592">
        <v>2</v>
      </c>
    </row>
    <row r="15" spans="1:7" x14ac:dyDescent="0.25">
      <c r="A15" s="589" t="str">
        <f t="shared" si="0"/>
        <v>600Ch</v>
      </c>
      <c r="B15" s="590">
        <v>13</v>
      </c>
      <c r="C15" s="987" t="s">
        <v>2388</v>
      </c>
      <c r="D15" s="591">
        <v>20</v>
      </c>
      <c r="E15" s="591">
        <v>8</v>
      </c>
      <c r="F15" s="591">
        <v>9</v>
      </c>
      <c r="G15" s="592">
        <v>2</v>
      </c>
    </row>
    <row r="16" spans="1:7" x14ac:dyDescent="0.25">
      <c r="A16" s="589" t="str">
        <f t="shared" si="0"/>
        <v>600Dh</v>
      </c>
      <c r="B16" s="590">
        <v>14</v>
      </c>
      <c r="C16" s="987" t="s">
        <v>3344</v>
      </c>
      <c r="D16" s="591">
        <v>20</v>
      </c>
      <c r="E16" s="591">
        <v>9</v>
      </c>
      <c r="F16" s="591">
        <v>9</v>
      </c>
      <c r="G16" s="592">
        <v>2</v>
      </c>
    </row>
    <row r="17" spans="1:7" x14ac:dyDescent="0.25">
      <c r="A17" s="589" t="str">
        <f t="shared" si="0"/>
        <v>600Eh</v>
      </c>
      <c r="B17" s="590">
        <v>15</v>
      </c>
      <c r="C17" s="987" t="s">
        <v>2394</v>
      </c>
      <c r="D17" s="591">
        <v>20</v>
      </c>
      <c r="E17" s="591">
        <v>7</v>
      </c>
      <c r="F17" s="591">
        <v>9</v>
      </c>
      <c r="G17" s="592">
        <v>3</v>
      </c>
    </row>
    <row r="18" spans="1:7" x14ac:dyDescent="0.25">
      <c r="A18" s="589" t="str">
        <f t="shared" si="0"/>
        <v>600Fh</v>
      </c>
      <c r="B18" s="590">
        <v>16</v>
      </c>
      <c r="C18" s="987" t="s">
        <v>2396</v>
      </c>
      <c r="D18" s="591">
        <v>20</v>
      </c>
      <c r="E18" s="591">
        <v>8</v>
      </c>
      <c r="F18" s="591">
        <v>9</v>
      </c>
      <c r="G18" s="592">
        <v>3</v>
      </c>
    </row>
    <row r="19" spans="1:7" x14ac:dyDescent="0.25">
      <c r="A19" s="589" t="str">
        <f t="shared" si="0"/>
        <v>6010h</v>
      </c>
      <c r="B19" s="590">
        <v>17</v>
      </c>
      <c r="C19" s="987" t="s">
        <v>2398</v>
      </c>
      <c r="D19" s="591">
        <v>20</v>
      </c>
      <c r="E19" s="591">
        <v>9</v>
      </c>
      <c r="F19" s="591">
        <v>9</v>
      </c>
      <c r="G19" s="592">
        <v>3</v>
      </c>
    </row>
    <row r="20" spans="1:7" x14ac:dyDescent="0.25">
      <c r="A20" s="589" t="str">
        <f t="shared" si="0"/>
        <v>6011h</v>
      </c>
      <c r="B20" s="590">
        <v>18</v>
      </c>
      <c r="C20" s="987" t="s">
        <v>2433</v>
      </c>
      <c r="D20" s="591">
        <v>20</v>
      </c>
      <c r="E20" s="591">
        <v>7</v>
      </c>
      <c r="F20" s="591">
        <v>9</v>
      </c>
      <c r="G20" s="592">
        <v>5</v>
      </c>
    </row>
    <row r="21" spans="1:7" x14ac:dyDescent="0.25">
      <c r="A21" s="589" t="str">
        <f t="shared" si="0"/>
        <v>6012h</v>
      </c>
      <c r="B21" s="590">
        <v>19</v>
      </c>
      <c r="C21" s="987" t="s">
        <v>2435</v>
      </c>
      <c r="D21" s="591">
        <v>20</v>
      </c>
      <c r="E21" s="591">
        <v>8</v>
      </c>
      <c r="F21" s="591">
        <v>9</v>
      </c>
      <c r="G21" s="592">
        <v>5</v>
      </c>
    </row>
    <row r="22" spans="1:7" x14ac:dyDescent="0.25">
      <c r="A22" s="589" t="str">
        <f t="shared" si="0"/>
        <v>6013h</v>
      </c>
      <c r="B22" s="590">
        <v>20</v>
      </c>
      <c r="C22" s="987" t="s">
        <v>3345</v>
      </c>
      <c r="D22" s="591">
        <v>20</v>
      </c>
      <c r="E22" s="591">
        <v>9</v>
      </c>
      <c r="F22" s="591">
        <v>9</v>
      </c>
      <c r="G22" s="592">
        <v>5</v>
      </c>
    </row>
    <row r="23" spans="1:7" x14ac:dyDescent="0.25">
      <c r="A23" s="589" t="str">
        <f t="shared" si="0"/>
        <v>6014h</v>
      </c>
      <c r="B23" s="590">
        <v>21</v>
      </c>
      <c r="C23" s="987" t="s">
        <v>2441</v>
      </c>
      <c r="D23" s="591">
        <v>20</v>
      </c>
      <c r="E23" s="591">
        <v>7</v>
      </c>
      <c r="F23" s="591">
        <v>9</v>
      </c>
      <c r="G23" s="592">
        <v>6</v>
      </c>
    </row>
    <row r="24" spans="1:7" x14ac:dyDescent="0.25">
      <c r="A24" s="589" t="str">
        <f t="shared" si="0"/>
        <v>6015h</v>
      </c>
      <c r="B24" s="590">
        <v>22</v>
      </c>
      <c r="C24" s="987" t="s">
        <v>2443</v>
      </c>
      <c r="D24" s="591">
        <v>20</v>
      </c>
      <c r="E24" s="591">
        <v>8</v>
      </c>
      <c r="F24" s="591">
        <v>9</v>
      </c>
      <c r="G24" s="592">
        <v>6</v>
      </c>
    </row>
    <row r="25" spans="1:7" x14ac:dyDescent="0.25">
      <c r="A25" s="589" t="str">
        <f t="shared" si="0"/>
        <v>6016h</v>
      </c>
      <c r="B25" s="590">
        <v>23</v>
      </c>
      <c r="C25" s="987" t="s">
        <v>3346</v>
      </c>
      <c r="D25" s="591">
        <v>20</v>
      </c>
      <c r="E25" s="591">
        <v>9</v>
      </c>
      <c r="F25" s="591">
        <v>9</v>
      </c>
      <c r="G25" s="592">
        <v>6</v>
      </c>
    </row>
    <row r="26" spans="1:7" x14ac:dyDescent="0.25">
      <c r="A26" s="589" t="str">
        <f t="shared" si="0"/>
        <v>6017h</v>
      </c>
      <c r="B26" s="590">
        <v>24</v>
      </c>
      <c r="C26" s="987" t="s">
        <v>2517</v>
      </c>
      <c r="D26" s="591">
        <v>20</v>
      </c>
      <c r="E26" s="591">
        <v>7</v>
      </c>
      <c r="F26" s="591">
        <v>9</v>
      </c>
      <c r="G26" s="592">
        <v>7</v>
      </c>
    </row>
    <row r="27" spans="1:7" x14ac:dyDescent="0.25">
      <c r="A27" s="589" t="str">
        <f t="shared" si="0"/>
        <v>6018h</v>
      </c>
      <c r="B27" s="590">
        <v>25</v>
      </c>
      <c r="C27" s="987" t="s">
        <v>2519</v>
      </c>
      <c r="D27" s="591">
        <v>20</v>
      </c>
      <c r="E27" s="591">
        <v>8</v>
      </c>
      <c r="F27" s="591">
        <v>9</v>
      </c>
      <c r="G27" s="592">
        <v>7</v>
      </c>
    </row>
    <row r="28" spans="1:7" x14ac:dyDescent="0.25">
      <c r="A28" s="589" t="str">
        <f t="shared" si="0"/>
        <v>6019h</v>
      </c>
      <c r="B28" s="590">
        <v>26</v>
      </c>
      <c r="C28" s="987" t="s">
        <v>2521</v>
      </c>
      <c r="D28" s="591">
        <v>20</v>
      </c>
      <c r="E28" s="591">
        <v>9</v>
      </c>
      <c r="F28" s="591">
        <v>9</v>
      </c>
      <c r="G28" s="592">
        <v>7</v>
      </c>
    </row>
    <row r="29" spans="1:7" x14ac:dyDescent="0.25">
      <c r="A29" s="589" t="str">
        <f t="shared" si="0"/>
        <v>601Ah</v>
      </c>
      <c r="B29" s="590">
        <v>27</v>
      </c>
      <c r="C29" s="987" t="s">
        <v>2523</v>
      </c>
      <c r="D29" s="591">
        <v>20</v>
      </c>
      <c r="E29" s="591">
        <v>7</v>
      </c>
      <c r="F29" s="591">
        <v>9</v>
      </c>
      <c r="G29" s="592">
        <v>8</v>
      </c>
    </row>
    <row r="30" spans="1:7" x14ac:dyDescent="0.25">
      <c r="A30" s="589" t="str">
        <f t="shared" si="0"/>
        <v>601Bh</v>
      </c>
      <c r="B30" s="590">
        <v>28</v>
      </c>
      <c r="C30" s="987" t="s">
        <v>2525</v>
      </c>
      <c r="D30" s="591">
        <v>20</v>
      </c>
      <c r="E30" s="591">
        <v>8</v>
      </c>
      <c r="F30" s="591">
        <v>9</v>
      </c>
      <c r="G30" s="592">
        <v>8</v>
      </c>
    </row>
    <row r="31" spans="1:7" x14ac:dyDescent="0.25">
      <c r="A31" s="589" t="str">
        <f t="shared" si="0"/>
        <v>601Ch</v>
      </c>
      <c r="B31" s="590">
        <v>29</v>
      </c>
      <c r="C31" s="987" t="s">
        <v>2527</v>
      </c>
      <c r="D31" s="591">
        <v>20</v>
      </c>
      <c r="E31" s="591">
        <v>9</v>
      </c>
      <c r="F31" s="591">
        <v>9</v>
      </c>
      <c r="G31" s="592">
        <v>8</v>
      </c>
    </row>
    <row r="32" spans="1:7" x14ac:dyDescent="0.25">
      <c r="A32" s="589" t="str">
        <f t="shared" si="0"/>
        <v>601Dh</v>
      </c>
      <c r="B32" s="590">
        <v>30</v>
      </c>
      <c r="C32" s="987" t="s">
        <v>2529</v>
      </c>
      <c r="D32" s="591">
        <v>20</v>
      </c>
      <c r="E32" s="591">
        <v>7</v>
      </c>
      <c r="F32" s="591">
        <v>9</v>
      </c>
      <c r="G32" s="592">
        <v>9</v>
      </c>
    </row>
    <row r="33" spans="1:7" x14ac:dyDescent="0.25">
      <c r="A33" s="589" t="str">
        <f t="shared" si="0"/>
        <v>601Eh</v>
      </c>
      <c r="B33" s="590">
        <v>31</v>
      </c>
      <c r="C33" s="987" t="s">
        <v>2531</v>
      </c>
      <c r="D33" s="591">
        <v>20</v>
      </c>
      <c r="E33" s="591">
        <v>8</v>
      </c>
      <c r="F33" s="591">
        <v>9</v>
      </c>
      <c r="G33" s="592">
        <v>9</v>
      </c>
    </row>
    <row r="34" spans="1:7" x14ac:dyDescent="0.25">
      <c r="A34" s="589" t="str">
        <f t="shared" si="0"/>
        <v>601Fh</v>
      </c>
      <c r="B34" s="590">
        <v>32</v>
      </c>
      <c r="C34" s="987" t="s">
        <v>2533</v>
      </c>
      <c r="D34" s="591">
        <v>20</v>
      </c>
      <c r="E34" s="591">
        <v>9</v>
      </c>
      <c r="F34" s="591">
        <v>9</v>
      </c>
      <c r="G34" s="592">
        <v>9</v>
      </c>
    </row>
    <row r="35" spans="1:7" x14ac:dyDescent="0.25">
      <c r="A35" s="589" t="str">
        <f t="shared" si="0"/>
        <v>6020h</v>
      </c>
      <c r="B35" s="590">
        <v>33</v>
      </c>
      <c r="C35" s="987" t="s">
        <v>2538</v>
      </c>
      <c r="D35" s="591">
        <v>20</v>
      </c>
      <c r="E35" s="591">
        <v>7</v>
      </c>
      <c r="F35" s="591">
        <v>9</v>
      </c>
      <c r="G35" s="592">
        <v>11</v>
      </c>
    </row>
    <row r="36" spans="1:7" x14ac:dyDescent="0.25">
      <c r="A36" s="589" t="str">
        <f t="shared" si="0"/>
        <v>6021h</v>
      </c>
      <c r="B36" s="590">
        <v>34</v>
      </c>
      <c r="C36" s="987" t="s">
        <v>2540</v>
      </c>
      <c r="D36" s="591">
        <v>20</v>
      </c>
      <c r="E36" s="591">
        <v>8</v>
      </c>
      <c r="F36" s="591">
        <v>9</v>
      </c>
      <c r="G36" s="592">
        <v>11</v>
      </c>
    </row>
    <row r="37" spans="1:7" x14ac:dyDescent="0.25">
      <c r="A37" s="589" t="str">
        <f t="shared" si="0"/>
        <v>6022h</v>
      </c>
      <c r="B37" s="590">
        <v>35</v>
      </c>
      <c r="C37" s="987" t="s">
        <v>2542</v>
      </c>
      <c r="D37" s="591">
        <v>20</v>
      </c>
      <c r="E37" s="591">
        <v>9</v>
      </c>
      <c r="F37" s="591">
        <v>9</v>
      </c>
      <c r="G37" s="592">
        <v>11</v>
      </c>
    </row>
    <row r="38" spans="1:7" x14ac:dyDescent="0.25">
      <c r="A38" s="589" t="str">
        <f t="shared" si="0"/>
        <v>6023h</v>
      </c>
      <c r="B38" s="590">
        <v>36</v>
      </c>
      <c r="C38" s="987" t="s">
        <v>2544</v>
      </c>
      <c r="D38" s="591">
        <v>20</v>
      </c>
      <c r="E38" s="591">
        <v>7</v>
      </c>
      <c r="F38" s="591">
        <v>9</v>
      </c>
      <c r="G38" s="592">
        <v>12</v>
      </c>
    </row>
    <row r="39" spans="1:7" x14ac:dyDescent="0.25">
      <c r="A39" s="589" t="str">
        <f t="shared" si="0"/>
        <v>6024h</v>
      </c>
      <c r="B39" s="590">
        <v>37</v>
      </c>
      <c r="C39" s="987" t="s">
        <v>2546</v>
      </c>
      <c r="D39" s="591">
        <v>20</v>
      </c>
      <c r="E39" s="591">
        <v>8</v>
      </c>
      <c r="F39" s="591">
        <v>9</v>
      </c>
      <c r="G39" s="592">
        <v>12</v>
      </c>
    </row>
    <row r="40" spans="1:7" x14ac:dyDescent="0.25">
      <c r="A40" s="589" t="str">
        <f t="shared" si="0"/>
        <v>6025h</v>
      </c>
      <c r="B40" s="590">
        <v>38</v>
      </c>
      <c r="C40" s="987" t="s">
        <v>2548</v>
      </c>
      <c r="D40" s="591">
        <v>20</v>
      </c>
      <c r="E40" s="591">
        <v>9</v>
      </c>
      <c r="F40" s="591">
        <v>9</v>
      </c>
      <c r="G40" s="592">
        <v>12</v>
      </c>
    </row>
    <row r="41" spans="1:7" x14ac:dyDescent="0.25">
      <c r="A41" s="589" t="str">
        <f t="shared" si="0"/>
        <v>6026h</v>
      </c>
      <c r="B41" s="590">
        <v>39</v>
      </c>
      <c r="C41" s="593" t="s">
        <v>43</v>
      </c>
      <c r="D41" s="591"/>
      <c r="E41" s="591"/>
      <c r="F41" s="591"/>
      <c r="G41" s="592"/>
    </row>
    <row r="42" spans="1:7" x14ac:dyDescent="0.25">
      <c r="A42" s="589" t="str">
        <f t="shared" si="0"/>
        <v>6027h</v>
      </c>
      <c r="B42" s="590">
        <v>40</v>
      </c>
      <c r="C42" s="593" t="s">
        <v>43</v>
      </c>
      <c r="D42" s="591"/>
      <c r="E42" s="591"/>
      <c r="F42" s="591"/>
      <c r="G42" s="592"/>
    </row>
    <row r="43" spans="1:7" x14ac:dyDescent="0.25">
      <c r="A43" s="589" t="str">
        <f t="shared" si="0"/>
        <v>6028h</v>
      </c>
      <c r="B43" s="590">
        <v>41</v>
      </c>
      <c r="C43" s="593" t="s">
        <v>43</v>
      </c>
      <c r="D43" s="591"/>
      <c r="E43" s="591"/>
      <c r="F43" s="591"/>
      <c r="G43" s="592"/>
    </row>
    <row r="44" spans="1:7" x14ac:dyDescent="0.25">
      <c r="A44" s="589" t="str">
        <f t="shared" si="0"/>
        <v>6029h</v>
      </c>
      <c r="B44" s="590">
        <v>42</v>
      </c>
      <c r="C44" s="593" t="s">
        <v>43</v>
      </c>
      <c r="D44" s="591"/>
      <c r="E44" s="591"/>
      <c r="F44" s="591"/>
      <c r="G44" s="592"/>
    </row>
    <row r="45" spans="1:7" x14ac:dyDescent="0.25">
      <c r="A45" s="589" t="str">
        <f t="shared" si="0"/>
        <v>602Ah</v>
      </c>
      <c r="B45" s="590">
        <v>43</v>
      </c>
      <c r="C45" s="593" t="s">
        <v>43</v>
      </c>
      <c r="D45" s="591"/>
      <c r="E45" s="591"/>
      <c r="F45" s="591"/>
      <c r="G45" s="592"/>
    </row>
    <row r="46" spans="1:7" x14ac:dyDescent="0.25">
      <c r="A46" s="589" t="str">
        <f t="shared" si="0"/>
        <v>602Bh</v>
      </c>
      <c r="B46" s="590">
        <v>44</v>
      </c>
      <c r="C46" s="593" t="s">
        <v>43</v>
      </c>
      <c r="D46" s="591"/>
      <c r="E46" s="591"/>
      <c r="F46" s="591"/>
      <c r="G46" s="592"/>
    </row>
    <row r="47" spans="1:7" x14ac:dyDescent="0.25">
      <c r="A47" s="589" t="str">
        <f t="shared" si="0"/>
        <v>602Ch</v>
      </c>
      <c r="B47" s="590">
        <v>45</v>
      </c>
      <c r="C47" s="593" t="s">
        <v>43</v>
      </c>
      <c r="D47" s="591"/>
      <c r="E47" s="591"/>
      <c r="F47" s="591"/>
      <c r="G47" s="592"/>
    </row>
    <row r="48" spans="1:7" x14ac:dyDescent="0.25">
      <c r="A48" s="589" t="str">
        <f t="shared" si="0"/>
        <v>602Dh</v>
      </c>
      <c r="B48" s="590">
        <v>46</v>
      </c>
      <c r="C48" s="593" t="s">
        <v>43</v>
      </c>
      <c r="D48" s="591"/>
      <c r="E48" s="591"/>
      <c r="F48" s="591"/>
      <c r="G48" s="592"/>
    </row>
    <row r="49" spans="1:7" x14ac:dyDescent="0.25">
      <c r="A49" s="589" t="str">
        <f t="shared" si="0"/>
        <v>602Eh</v>
      </c>
      <c r="B49" s="590">
        <v>47</v>
      </c>
      <c r="C49" s="593" t="s">
        <v>43</v>
      </c>
      <c r="D49" s="591"/>
      <c r="E49" s="591"/>
      <c r="F49" s="591"/>
      <c r="G49" s="592"/>
    </row>
    <row r="50" spans="1:7" x14ac:dyDescent="0.25">
      <c r="A50" s="589" t="str">
        <f t="shared" si="0"/>
        <v>602Fh</v>
      </c>
      <c r="B50" s="590">
        <v>48</v>
      </c>
      <c r="C50" s="593" t="s">
        <v>43</v>
      </c>
      <c r="D50" s="591"/>
      <c r="E50" s="591"/>
      <c r="F50" s="591"/>
      <c r="G50" s="592"/>
    </row>
    <row r="51" spans="1:7" x14ac:dyDescent="0.25">
      <c r="A51" s="589" t="str">
        <f t="shared" si="0"/>
        <v>6030h</v>
      </c>
      <c r="B51" s="590">
        <v>49</v>
      </c>
      <c r="C51" s="593" t="s">
        <v>43</v>
      </c>
      <c r="D51" s="591"/>
      <c r="E51" s="591"/>
      <c r="F51" s="591"/>
      <c r="G51" s="592"/>
    </row>
    <row r="52" spans="1:7" x14ac:dyDescent="0.25">
      <c r="A52" s="589" t="str">
        <f t="shared" si="0"/>
        <v>6031h</v>
      </c>
      <c r="B52" s="590">
        <v>50</v>
      </c>
      <c r="C52" s="593" t="s">
        <v>43</v>
      </c>
      <c r="D52" s="591"/>
      <c r="E52" s="591"/>
      <c r="F52" s="591"/>
      <c r="G52" s="592"/>
    </row>
    <row r="53" spans="1:7" x14ac:dyDescent="0.25">
      <c r="A53" s="589" t="str">
        <f t="shared" si="0"/>
        <v>6032h</v>
      </c>
      <c r="B53" s="590">
        <v>51</v>
      </c>
      <c r="C53" s="987" t="s">
        <v>3347</v>
      </c>
      <c r="D53" s="591">
        <v>24</v>
      </c>
      <c r="E53" s="591">
        <v>5</v>
      </c>
      <c r="F53" s="591">
        <v>9</v>
      </c>
      <c r="G53" s="592">
        <v>1</v>
      </c>
    </row>
    <row r="54" spans="1:7" x14ac:dyDescent="0.25">
      <c r="A54" s="589" t="str">
        <f t="shared" si="0"/>
        <v>6033h</v>
      </c>
      <c r="B54" s="590">
        <v>52</v>
      </c>
      <c r="C54" s="987" t="s">
        <v>3354</v>
      </c>
      <c r="D54" s="591">
        <v>24</v>
      </c>
      <c r="E54" s="591" t="s">
        <v>3352</v>
      </c>
      <c r="F54" s="591">
        <v>9</v>
      </c>
      <c r="G54" s="592">
        <v>1</v>
      </c>
    </row>
    <row r="55" spans="1:7" x14ac:dyDescent="0.25">
      <c r="A55" s="589" t="str">
        <f t="shared" si="0"/>
        <v>6034h</v>
      </c>
      <c r="B55" s="590">
        <v>53</v>
      </c>
      <c r="C55" s="987" t="s">
        <v>3355</v>
      </c>
      <c r="D55" s="591">
        <v>24</v>
      </c>
      <c r="E55" s="591" t="s">
        <v>3353</v>
      </c>
      <c r="F55" s="591">
        <v>9</v>
      </c>
      <c r="G55" s="592">
        <v>1</v>
      </c>
    </row>
    <row r="56" spans="1:7" x14ac:dyDescent="0.25">
      <c r="A56" s="589" t="str">
        <f t="shared" si="0"/>
        <v>6035h</v>
      </c>
      <c r="B56" s="590">
        <v>54</v>
      </c>
      <c r="C56" s="987" t="s">
        <v>3350</v>
      </c>
      <c r="D56" s="591">
        <v>24</v>
      </c>
      <c r="E56" s="591" t="s">
        <v>2598</v>
      </c>
      <c r="F56" s="591">
        <v>9</v>
      </c>
      <c r="G56" s="592">
        <v>1</v>
      </c>
    </row>
    <row r="57" spans="1:7" x14ac:dyDescent="0.25">
      <c r="A57" s="589" t="str">
        <f t="shared" si="0"/>
        <v>6036h</v>
      </c>
      <c r="B57" s="590">
        <v>55</v>
      </c>
      <c r="C57" s="987" t="s">
        <v>3351</v>
      </c>
      <c r="D57" s="591">
        <v>24</v>
      </c>
      <c r="E57" s="591" t="s">
        <v>3348</v>
      </c>
      <c r="F57" s="591">
        <v>9</v>
      </c>
      <c r="G57" s="592">
        <v>1</v>
      </c>
    </row>
    <row r="58" spans="1:7" x14ac:dyDescent="0.25">
      <c r="A58" s="589" t="str">
        <f t="shared" si="0"/>
        <v>6037h</v>
      </c>
      <c r="B58" s="590">
        <v>56</v>
      </c>
      <c r="C58" s="987" t="s">
        <v>3349</v>
      </c>
      <c r="D58" s="591">
        <v>24</v>
      </c>
      <c r="E58" s="591">
        <v>5</v>
      </c>
      <c r="F58" s="591" t="s">
        <v>3348</v>
      </c>
      <c r="G58" s="592">
        <v>1</v>
      </c>
    </row>
    <row r="59" spans="1:7" x14ac:dyDescent="0.25">
      <c r="A59" s="589" t="str">
        <f t="shared" si="0"/>
        <v>6038h</v>
      </c>
      <c r="B59" s="590">
        <v>57</v>
      </c>
      <c r="C59" s="593" t="s">
        <v>43</v>
      </c>
      <c r="D59" s="591"/>
      <c r="E59" s="591"/>
      <c r="F59" s="591"/>
      <c r="G59" s="592"/>
    </row>
    <row r="60" spans="1:7" x14ac:dyDescent="0.25">
      <c r="A60" s="589" t="str">
        <f t="shared" si="0"/>
        <v>6039h</v>
      </c>
      <c r="B60" s="590">
        <v>58</v>
      </c>
      <c r="C60" s="593" t="s">
        <v>43</v>
      </c>
      <c r="D60" s="591"/>
      <c r="E60" s="591"/>
      <c r="F60" s="591"/>
      <c r="G60" s="592"/>
    </row>
    <row r="61" spans="1:7" x14ac:dyDescent="0.25">
      <c r="A61" s="589" t="str">
        <f t="shared" si="0"/>
        <v>603Ah</v>
      </c>
      <c r="B61" s="590">
        <v>59</v>
      </c>
      <c r="C61" s="593" t="s">
        <v>43</v>
      </c>
      <c r="D61" s="591"/>
      <c r="E61" s="591"/>
      <c r="F61" s="591"/>
      <c r="G61" s="592"/>
    </row>
    <row r="62" spans="1:7" x14ac:dyDescent="0.25">
      <c r="A62" s="589" t="str">
        <f t="shared" si="0"/>
        <v>603Bh</v>
      </c>
      <c r="B62" s="590">
        <v>60</v>
      </c>
      <c r="C62" s="593" t="s">
        <v>43</v>
      </c>
      <c r="D62" s="591"/>
      <c r="E62" s="591"/>
      <c r="F62" s="591"/>
      <c r="G62" s="592"/>
    </row>
    <row r="63" spans="1:7" x14ac:dyDescent="0.25">
      <c r="A63" s="589" t="str">
        <f t="shared" si="0"/>
        <v>603Ch</v>
      </c>
      <c r="B63" s="590">
        <v>61</v>
      </c>
      <c r="C63" s="593" t="s">
        <v>43</v>
      </c>
      <c r="D63" s="591"/>
      <c r="E63" s="591"/>
      <c r="F63" s="591"/>
      <c r="G63" s="592"/>
    </row>
    <row r="64" spans="1:7" x14ac:dyDescent="0.25">
      <c r="A64" s="589" t="str">
        <f t="shared" si="0"/>
        <v>603Dh</v>
      </c>
      <c r="B64" s="590">
        <v>62</v>
      </c>
      <c r="C64" s="593" t="s">
        <v>43</v>
      </c>
      <c r="D64" s="591"/>
      <c r="E64" s="591"/>
      <c r="F64" s="591"/>
      <c r="G64" s="592"/>
    </row>
    <row r="65" spans="1:7" x14ac:dyDescent="0.25">
      <c r="A65" s="589" t="str">
        <f t="shared" si="0"/>
        <v>603Eh</v>
      </c>
      <c r="B65" s="590">
        <v>63</v>
      </c>
      <c r="C65" s="593" t="s">
        <v>43</v>
      </c>
      <c r="D65" s="591"/>
      <c r="E65" s="591"/>
      <c r="F65" s="591"/>
      <c r="G65" s="592"/>
    </row>
    <row r="66" spans="1:7" x14ac:dyDescent="0.25">
      <c r="A66" s="589" t="str">
        <f t="shared" si="0"/>
        <v>603Fh</v>
      </c>
      <c r="B66" s="590">
        <v>64</v>
      </c>
      <c r="C66" s="593" t="s">
        <v>43</v>
      </c>
      <c r="D66" s="591"/>
      <c r="E66" s="591"/>
      <c r="F66" s="591"/>
      <c r="G66" s="592"/>
    </row>
    <row r="67" spans="1:7" x14ac:dyDescent="0.25">
      <c r="A67" s="589" t="str">
        <f t="shared" si="0"/>
        <v>6040h</v>
      </c>
      <c r="B67" s="590">
        <v>65</v>
      </c>
      <c r="C67" s="593" t="s">
        <v>43</v>
      </c>
      <c r="D67" s="591"/>
      <c r="E67" s="591"/>
      <c r="F67" s="591"/>
      <c r="G67" s="592"/>
    </row>
    <row r="68" spans="1:7" x14ac:dyDescent="0.25">
      <c r="A68" s="589" t="str">
        <f t="shared" ref="A68:A131" si="1">(DEC2HEX(B68 + 6 * 4096 - 1)) &amp; "h"</f>
        <v>6041h</v>
      </c>
      <c r="B68" s="590">
        <v>66</v>
      </c>
      <c r="C68" s="593" t="s">
        <v>43</v>
      </c>
      <c r="D68" s="591"/>
      <c r="E68" s="591"/>
      <c r="F68" s="591"/>
      <c r="G68" s="592"/>
    </row>
    <row r="69" spans="1:7" x14ac:dyDescent="0.25">
      <c r="A69" s="589" t="str">
        <f t="shared" si="1"/>
        <v>6042h</v>
      </c>
      <c r="B69" s="590">
        <v>67</v>
      </c>
      <c r="C69" s="593" t="s">
        <v>43</v>
      </c>
      <c r="D69" s="591"/>
      <c r="E69" s="591"/>
      <c r="F69" s="591"/>
      <c r="G69" s="592"/>
    </row>
    <row r="70" spans="1:7" x14ac:dyDescent="0.25">
      <c r="A70" s="589" t="str">
        <f t="shared" si="1"/>
        <v>6043h</v>
      </c>
      <c r="B70" s="590">
        <v>68</v>
      </c>
      <c r="C70" s="593" t="s">
        <v>43</v>
      </c>
      <c r="D70" s="591"/>
      <c r="E70" s="591"/>
      <c r="F70" s="591"/>
      <c r="G70" s="592"/>
    </row>
    <row r="71" spans="1:7" x14ac:dyDescent="0.25">
      <c r="A71" s="589" t="str">
        <f t="shared" si="1"/>
        <v>6044h</v>
      </c>
      <c r="B71" s="590">
        <v>69</v>
      </c>
      <c r="C71" s="593" t="s">
        <v>43</v>
      </c>
      <c r="D71" s="591"/>
      <c r="E71" s="591"/>
      <c r="F71" s="591"/>
      <c r="G71" s="592"/>
    </row>
    <row r="72" spans="1:7" x14ac:dyDescent="0.25">
      <c r="A72" s="589" t="str">
        <f t="shared" si="1"/>
        <v>6045h</v>
      </c>
      <c r="B72" s="590">
        <v>70</v>
      </c>
      <c r="C72" s="593" t="s">
        <v>43</v>
      </c>
      <c r="D72" s="591"/>
      <c r="E72" s="591"/>
      <c r="F72" s="591"/>
      <c r="G72" s="592"/>
    </row>
    <row r="73" spans="1:7" x14ac:dyDescent="0.25">
      <c r="A73" s="589" t="str">
        <f t="shared" si="1"/>
        <v>6046h</v>
      </c>
      <c r="B73" s="590">
        <v>71</v>
      </c>
      <c r="C73" s="593" t="s">
        <v>43</v>
      </c>
      <c r="D73" s="591"/>
      <c r="E73" s="591"/>
      <c r="F73" s="591"/>
      <c r="G73" s="592"/>
    </row>
    <row r="74" spans="1:7" x14ac:dyDescent="0.25">
      <c r="A74" s="589" t="str">
        <f t="shared" si="1"/>
        <v>6047h</v>
      </c>
      <c r="B74" s="590">
        <v>72</v>
      </c>
      <c r="C74" s="593" t="s">
        <v>43</v>
      </c>
      <c r="D74" s="591"/>
      <c r="E74" s="591"/>
      <c r="F74" s="591"/>
      <c r="G74" s="592"/>
    </row>
    <row r="75" spans="1:7" x14ac:dyDescent="0.25">
      <c r="A75" s="589" t="str">
        <f t="shared" si="1"/>
        <v>6048h</v>
      </c>
      <c r="B75" s="590">
        <v>73</v>
      </c>
      <c r="C75" s="593" t="s">
        <v>43</v>
      </c>
      <c r="D75" s="591"/>
      <c r="E75" s="591"/>
      <c r="F75" s="591"/>
      <c r="G75" s="592"/>
    </row>
    <row r="76" spans="1:7" x14ac:dyDescent="0.25">
      <c r="A76" s="589" t="str">
        <f t="shared" si="1"/>
        <v>6049h</v>
      </c>
      <c r="B76" s="590">
        <v>74</v>
      </c>
      <c r="C76" s="593" t="s">
        <v>43</v>
      </c>
      <c r="D76" s="591"/>
      <c r="E76" s="591"/>
      <c r="F76" s="591"/>
      <c r="G76" s="592"/>
    </row>
    <row r="77" spans="1:7" x14ac:dyDescent="0.25">
      <c r="A77" s="589" t="str">
        <f t="shared" si="1"/>
        <v>604Ah</v>
      </c>
      <c r="B77" s="590">
        <v>75</v>
      </c>
      <c r="C77" s="593" t="s">
        <v>43</v>
      </c>
      <c r="D77" s="591"/>
      <c r="E77" s="591"/>
      <c r="F77" s="591"/>
      <c r="G77" s="592"/>
    </row>
    <row r="78" spans="1:7" x14ac:dyDescent="0.25">
      <c r="A78" s="589" t="str">
        <f t="shared" si="1"/>
        <v>604Bh</v>
      </c>
      <c r="B78" s="590">
        <v>76</v>
      </c>
      <c r="C78" s="593" t="s">
        <v>43</v>
      </c>
      <c r="D78" s="591"/>
      <c r="E78" s="591"/>
      <c r="F78" s="591"/>
      <c r="G78" s="592"/>
    </row>
    <row r="79" spans="1:7" x14ac:dyDescent="0.25">
      <c r="A79" s="589" t="str">
        <f t="shared" si="1"/>
        <v>604Ch</v>
      </c>
      <c r="B79" s="590">
        <v>77</v>
      </c>
      <c r="C79" s="593" t="s">
        <v>43</v>
      </c>
      <c r="D79" s="591"/>
      <c r="E79" s="591"/>
      <c r="F79" s="591"/>
      <c r="G79" s="592"/>
    </row>
    <row r="80" spans="1:7" x14ac:dyDescent="0.25">
      <c r="A80" s="589" t="str">
        <f t="shared" si="1"/>
        <v>604Dh</v>
      </c>
      <c r="B80" s="590">
        <v>78</v>
      </c>
      <c r="C80" s="593" t="s">
        <v>43</v>
      </c>
      <c r="D80" s="591"/>
      <c r="E80" s="591"/>
      <c r="F80" s="591"/>
      <c r="G80" s="592"/>
    </row>
    <row r="81" spans="1:7" x14ac:dyDescent="0.25">
      <c r="A81" s="589" t="str">
        <f t="shared" si="1"/>
        <v>604Eh</v>
      </c>
      <c r="B81" s="590">
        <v>79</v>
      </c>
      <c r="C81" s="593" t="s">
        <v>43</v>
      </c>
      <c r="D81" s="591"/>
      <c r="E81" s="591"/>
      <c r="F81" s="591"/>
      <c r="G81" s="592"/>
    </row>
    <row r="82" spans="1:7" x14ac:dyDescent="0.25">
      <c r="A82" s="589" t="str">
        <f t="shared" si="1"/>
        <v>604Fh</v>
      </c>
      <c r="B82" s="590">
        <v>80</v>
      </c>
      <c r="C82" s="593" t="s">
        <v>43</v>
      </c>
      <c r="D82" s="591"/>
      <c r="E82" s="591"/>
      <c r="F82" s="591"/>
      <c r="G82" s="592"/>
    </row>
    <row r="83" spans="1:7" x14ac:dyDescent="0.25">
      <c r="A83" s="589" t="str">
        <f t="shared" si="1"/>
        <v>6050h</v>
      </c>
      <c r="B83" s="590">
        <v>81</v>
      </c>
      <c r="C83" s="593" t="s">
        <v>43</v>
      </c>
      <c r="D83" s="591"/>
      <c r="E83" s="591"/>
      <c r="F83" s="591"/>
      <c r="G83" s="592"/>
    </row>
    <row r="84" spans="1:7" x14ac:dyDescent="0.25">
      <c r="A84" s="589" t="str">
        <f t="shared" si="1"/>
        <v>6051h</v>
      </c>
      <c r="B84" s="590">
        <v>82</v>
      </c>
      <c r="C84" s="593" t="s">
        <v>43</v>
      </c>
      <c r="D84" s="591"/>
      <c r="E84" s="591"/>
      <c r="F84" s="591"/>
      <c r="G84" s="592"/>
    </row>
    <row r="85" spans="1:7" x14ac:dyDescent="0.25">
      <c r="A85" s="589" t="str">
        <f t="shared" si="1"/>
        <v>6052h</v>
      </c>
      <c r="B85" s="590">
        <v>83</v>
      </c>
      <c r="C85" s="593" t="s">
        <v>43</v>
      </c>
      <c r="D85" s="591"/>
      <c r="E85" s="591"/>
      <c r="F85" s="591"/>
      <c r="G85" s="592"/>
    </row>
    <row r="86" spans="1:7" x14ac:dyDescent="0.25">
      <c r="A86" s="589" t="str">
        <f t="shared" si="1"/>
        <v>6053h</v>
      </c>
      <c r="B86" s="590">
        <v>84</v>
      </c>
      <c r="C86" s="593" t="s">
        <v>43</v>
      </c>
      <c r="D86" s="591"/>
      <c r="E86" s="591"/>
      <c r="F86" s="591"/>
      <c r="G86" s="592"/>
    </row>
    <row r="87" spans="1:7" x14ac:dyDescent="0.25">
      <c r="A87" s="589" t="str">
        <f t="shared" si="1"/>
        <v>6054h</v>
      </c>
      <c r="B87" s="590">
        <v>85</v>
      </c>
      <c r="C87" s="593" t="s">
        <v>43</v>
      </c>
      <c r="D87" s="591"/>
      <c r="E87" s="591"/>
      <c r="F87" s="591"/>
      <c r="G87" s="592"/>
    </row>
    <row r="88" spans="1:7" x14ac:dyDescent="0.25">
      <c r="A88" s="589" t="str">
        <f t="shared" si="1"/>
        <v>6055h</v>
      </c>
      <c r="B88" s="590">
        <v>86</v>
      </c>
      <c r="C88" s="593" t="s">
        <v>43</v>
      </c>
      <c r="D88" s="591"/>
      <c r="E88" s="591"/>
      <c r="F88" s="591"/>
      <c r="G88" s="592"/>
    </row>
    <row r="89" spans="1:7" x14ac:dyDescent="0.25">
      <c r="A89" s="589" t="str">
        <f t="shared" si="1"/>
        <v>6056h</v>
      </c>
      <c r="B89" s="590">
        <v>87</v>
      </c>
      <c r="C89" s="593" t="s">
        <v>43</v>
      </c>
      <c r="D89" s="591"/>
      <c r="E89" s="591"/>
      <c r="F89" s="591"/>
      <c r="G89" s="592"/>
    </row>
    <row r="90" spans="1:7" x14ac:dyDescent="0.25">
      <c r="A90" s="589" t="str">
        <f t="shared" si="1"/>
        <v>6057h</v>
      </c>
      <c r="B90" s="590">
        <v>88</v>
      </c>
      <c r="C90" s="593" t="s">
        <v>43</v>
      </c>
      <c r="D90" s="591"/>
      <c r="E90" s="591"/>
      <c r="F90" s="591"/>
      <c r="G90" s="592"/>
    </row>
    <row r="91" spans="1:7" x14ac:dyDescent="0.25">
      <c r="A91" s="589" t="str">
        <f t="shared" si="1"/>
        <v>6058h</v>
      </c>
      <c r="B91" s="590">
        <v>89</v>
      </c>
      <c r="C91" s="593" t="s">
        <v>43</v>
      </c>
      <c r="D91" s="591"/>
      <c r="E91" s="591"/>
      <c r="F91" s="591"/>
      <c r="G91" s="592"/>
    </row>
    <row r="92" spans="1:7" x14ac:dyDescent="0.25">
      <c r="A92" s="589" t="str">
        <f t="shared" si="1"/>
        <v>6059h</v>
      </c>
      <c r="B92" s="590">
        <v>90</v>
      </c>
      <c r="C92" s="593" t="s">
        <v>43</v>
      </c>
      <c r="D92" s="591"/>
      <c r="E92" s="591"/>
      <c r="F92" s="591"/>
      <c r="G92" s="592"/>
    </row>
    <row r="93" spans="1:7" x14ac:dyDescent="0.25">
      <c r="A93" s="589" t="str">
        <f t="shared" si="1"/>
        <v>605Ah</v>
      </c>
      <c r="B93" s="590">
        <v>91</v>
      </c>
      <c r="C93" s="593" t="s">
        <v>43</v>
      </c>
      <c r="D93" s="591"/>
      <c r="E93" s="591"/>
      <c r="F93" s="591"/>
      <c r="G93" s="592"/>
    </row>
    <row r="94" spans="1:7" x14ac:dyDescent="0.25">
      <c r="A94" s="589" t="str">
        <f t="shared" si="1"/>
        <v>605Bh</v>
      </c>
      <c r="B94" s="590">
        <v>92</v>
      </c>
      <c r="C94" s="593" t="s">
        <v>43</v>
      </c>
      <c r="D94" s="591"/>
      <c r="E94" s="591"/>
      <c r="F94" s="591"/>
      <c r="G94" s="592"/>
    </row>
    <row r="95" spans="1:7" x14ac:dyDescent="0.25">
      <c r="A95" s="589" t="str">
        <f t="shared" si="1"/>
        <v>605Ch</v>
      </c>
      <c r="B95" s="590">
        <v>93</v>
      </c>
      <c r="C95" s="593" t="s">
        <v>43</v>
      </c>
      <c r="D95" s="591"/>
      <c r="E95" s="591"/>
      <c r="F95" s="591"/>
      <c r="G95" s="592"/>
    </row>
    <row r="96" spans="1:7" x14ac:dyDescent="0.25">
      <c r="A96" s="589" t="str">
        <f t="shared" si="1"/>
        <v>605Dh</v>
      </c>
      <c r="B96" s="590">
        <v>94</v>
      </c>
      <c r="C96" s="593" t="s">
        <v>43</v>
      </c>
      <c r="D96" s="591"/>
      <c r="E96" s="591"/>
      <c r="F96" s="591"/>
      <c r="G96" s="592"/>
    </row>
    <row r="97" spans="1:7" x14ac:dyDescent="0.25">
      <c r="A97" s="589" t="str">
        <f t="shared" si="1"/>
        <v>605Eh</v>
      </c>
      <c r="B97" s="590">
        <v>95</v>
      </c>
      <c r="C97" s="593" t="s">
        <v>43</v>
      </c>
      <c r="D97" s="591"/>
      <c r="E97" s="591"/>
      <c r="F97" s="591"/>
      <c r="G97" s="592"/>
    </row>
    <row r="98" spans="1:7" x14ac:dyDescent="0.25">
      <c r="A98" s="589" t="str">
        <f t="shared" si="1"/>
        <v>605Fh</v>
      </c>
      <c r="B98" s="590">
        <v>96</v>
      </c>
      <c r="C98" s="593" t="s">
        <v>43</v>
      </c>
      <c r="D98" s="591"/>
      <c r="E98" s="591"/>
      <c r="F98" s="591"/>
      <c r="G98" s="592"/>
    </row>
    <row r="99" spans="1:7" x14ac:dyDescent="0.25">
      <c r="A99" s="589" t="str">
        <f t="shared" si="1"/>
        <v>6060h</v>
      </c>
      <c r="B99" s="590">
        <v>97</v>
      </c>
      <c r="C99" s="593" t="s">
        <v>43</v>
      </c>
      <c r="D99" s="591"/>
      <c r="E99" s="591"/>
      <c r="F99" s="591"/>
      <c r="G99" s="592"/>
    </row>
    <row r="100" spans="1:7" x14ac:dyDescent="0.25">
      <c r="A100" s="589" t="str">
        <f t="shared" si="1"/>
        <v>6061h</v>
      </c>
      <c r="B100" s="590">
        <v>98</v>
      </c>
      <c r="C100" s="593" t="s">
        <v>43</v>
      </c>
      <c r="D100" s="591"/>
      <c r="E100" s="591"/>
      <c r="F100" s="591"/>
      <c r="G100" s="592"/>
    </row>
    <row r="101" spans="1:7" x14ac:dyDescent="0.25">
      <c r="A101" s="589" t="str">
        <f t="shared" si="1"/>
        <v>6062h</v>
      </c>
      <c r="B101" s="590">
        <v>99</v>
      </c>
      <c r="C101" s="593" t="s">
        <v>43</v>
      </c>
      <c r="D101" s="591"/>
      <c r="E101" s="591"/>
      <c r="F101" s="591"/>
      <c r="G101" s="592"/>
    </row>
    <row r="102" spans="1:7" x14ac:dyDescent="0.25">
      <c r="A102" s="589" t="str">
        <f t="shared" si="1"/>
        <v>6063h</v>
      </c>
      <c r="B102" s="590">
        <v>100</v>
      </c>
      <c r="C102" s="593" t="s">
        <v>43</v>
      </c>
      <c r="D102" s="591"/>
      <c r="E102" s="591"/>
      <c r="F102" s="591"/>
      <c r="G102" s="592"/>
    </row>
    <row r="103" spans="1:7" x14ac:dyDescent="0.25">
      <c r="A103" s="589" t="str">
        <f t="shared" si="1"/>
        <v>6064h</v>
      </c>
      <c r="B103" s="590">
        <v>101</v>
      </c>
      <c r="C103" s="593" t="s">
        <v>43</v>
      </c>
      <c r="D103" s="591"/>
      <c r="E103" s="591"/>
      <c r="F103" s="591"/>
      <c r="G103" s="592"/>
    </row>
    <row r="104" spans="1:7" x14ac:dyDescent="0.25">
      <c r="A104" s="589" t="str">
        <f t="shared" si="1"/>
        <v>6065h</v>
      </c>
      <c r="B104" s="590">
        <v>102</v>
      </c>
      <c r="C104" s="593" t="s">
        <v>43</v>
      </c>
      <c r="D104" s="591"/>
      <c r="E104" s="591"/>
      <c r="F104" s="591"/>
      <c r="G104" s="592"/>
    </row>
    <row r="105" spans="1:7" x14ac:dyDescent="0.25">
      <c r="A105" s="589" t="str">
        <f t="shared" si="1"/>
        <v>6066h</v>
      </c>
      <c r="B105" s="590">
        <v>103</v>
      </c>
      <c r="C105" s="593" t="s">
        <v>43</v>
      </c>
      <c r="D105" s="591"/>
      <c r="E105" s="591"/>
      <c r="F105" s="591"/>
      <c r="G105" s="592"/>
    </row>
    <row r="106" spans="1:7" x14ac:dyDescent="0.25">
      <c r="A106" s="589" t="str">
        <f t="shared" si="1"/>
        <v>6067h</v>
      </c>
      <c r="B106" s="590">
        <v>104</v>
      </c>
      <c r="C106" s="593" t="s">
        <v>43</v>
      </c>
      <c r="D106" s="591"/>
      <c r="E106" s="591"/>
      <c r="F106" s="591"/>
      <c r="G106" s="592"/>
    </row>
    <row r="107" spans="1:7" x14ac:dyDescent="0.25">
      <c r="A107" s="589" t="str">
        <f t="shared" si="1"/>
        <v>6068h</v>
      </c>
      <c r="B107" s="590">
        <v>105</v>
      </c>
      <c r="C107" s="593" t="s">
        <v>43</v>
      </c>
      <c r="D107" s="591"/>
      <c r="E107" s="591"/>
      <c r="F107" s="591"/>
      <c r="G107" s="592"/>
    </row>
    <row r="108" spans="1:7" x14ac:dyDescent="0.25">
      <c r="A108" s="589" t="str">
        <f t="shared" si="1"/>
        <v>6069h</v>
      </c>
      <c r="B108" s="590">
        <v>106</v>
      </c>
      <c r="C108" s="593" t="s">
        <v>43</v>
      </c>
      <c r="D108" s="591"/>
      <c r="E108" s="591"/>
      <c r="F108" s="591"/>
      <c r="G108" s="592"/>
    </row>
    <row r="109" spans="1:7" x14ac:dyDescent="0.25">
      <c r="A109" s="589" t="str">
        <f t="shared" si="1"/>
        <v>606Ah</v>
      </c>
      <c r="B109" s="590">
        <v>107</v>
      </c>
      <c r="C109" s="593" t="s">
        <v>43</v>
      </c>
      <c r="D109" s="591"/>
      <c r="E109" s="591"/>
      <c r="F109" s="591"/>
      <c r="G109" s="592"/>
    </row>
    <row r="110" spans="1:7" x14ac:dyDescent="0.25">
      <c r="A110" s="589" t="str">
        <f t="shared" si="1"/>
        <v>606Bh</v>
      </c>
      <c r="B110" s="590">
        <v>108</v>
      </c>
      <c r="C110" s="593" t="s">
        <v>43</v>
      </c>
      <c r="D110" s="591"/>
      <c r="E110" s="591"/>
      <c r="F110" s="591"/>
      <c r="G110" s="592"/>
    </row>
    <row r="111" spans="1:7" x14ac:dyDescent="0.25">
      <c r="A111" s="589" t="str">
        <f t="shared" si="1"/>
        <v>606Ch</v>
      </c>
      <c r="B111" s="590">
        <v>109</v>
      </c>
      <c r="C111" s="593" t="s">
        <v>43</v>
      </c>
      <c r="D111" s="591"/>
      <c r="E111" s="591"/>
      <c r="F111" s="591"/>
      <c r="G111" s="592"/>
    </row>
    <row r="112" spans="1:7" x14ac:dyDescent="0.25">
      <c r="A112" s="589" t="str">
        <f t="shared" si="1"/>
        <v>606Dh</v>
      </c>
      <c r="B112" s="590">
        <v>110</v>
      </c>
      <c r="C112" s="593" t="s">
        <v>43</v>
      </c>
      <c r="D112" s="591"/>
      <c r="E112" s="591"/>
      <c r="F112" s="591"/>
      <c r="G112" s="592"/>
    </row>
    <row r="113" spans="1:7" x14ac:dyDescent="0.25">
      <c r="A113" s="589" t="str">
        <f t="shared" si="1"/>
        <v>606Eh</v>
      </c>
      <c r="B113" s="590">
        <v>111</v>
      </c>
      <c r="C113" s="593" t="s">
        <v>43</v>
      </c>
      <c r="D113" s="591"/>
      <c r="E113" s="591"/>
      <c r="F113" s="591"/>
      <c r="G113" s="592"/>
    </row>
    <row r="114" spans="1:7" x14ac:dyDescent="0.25">
      <c r="A114" s="589" t="str">
        <f t="shared" si="1"/>
        <v>606Fh</v>
      </c>
      <c r="B114" s="590">
        <v>112</v>
      </c>
      <c r="C114" s="593" t="s">
        <v>43</v>
      </c>
      <c r="D114" s="591"/>
      <c r="E114" s="591"/>
      <c r="F114" s="591"/>
      <c r="G114" s="592"/>
    </row>
    <row r="115" spans="1:7" x14ac:dyDescent="0.25">
      <c r="A115" s="589" t="str">
        <f t="shared" si="1"/>
        <v>6070h</v>
      </c>
      <c r="B115" s="590">
        <v>113</v>
      </c>
      <c r="C115" s="593" t="s">
        <v>43</v>
      </c>
      <c r="D115" s="591"/>
      <c r="E115" s="591"/>
      <c r="F115" s="591"/>
      <c r="G115" s="592"/>
    </row>
    <row r="116" spans="1:7" x14ac:dyDescent="0.25">
      <c r="A116" s="589" t="str">
        <f t="shared" si="1"/>
        <v>6071h</v>
      </c>
      <c r="B116" s="590">
        <v>114</v>
      </c>
      <c r="C116" s="593" t="s">
        <v>43</v>
      </c>
      <c r="D116" s="591"/>
      <c r="E116" s="591"/>
      <c r="F116" s="591"/>
      <c r="G116" s="592"/>
    </row>
    <row r="117" spans="1:7" x14ac:dyDescent="0.25">
      <c r="A117" s="589" t="str">
        <f t="shared" si="1"/>
        <v>6072h</v>
      </c>
      <c r="B117" s="590">
        <v>115</v>
      </c>
      <c r="C117" s="593" t="s">
        <v>43</v>
      </c>
      <c r="D117" s="591"/>
      <c r="E117" s="591"/>
      <c r="F117" s="591"/>
      <c r="G117" s="592"/>
    </row>
    <row r="118" spans="1:7" x14ac:dyDescent="0.25">
      <c r="A118" s="589" t="str">
        <f t="shared" si="1"/>
        <v>6073h</v>
      </c>
      <c r="B118" s="590">
        <v>116</v>
      </c>
      <c r="C118" s="593" t="s">
        <v>43</v>
      </c>
      <c r="D118" s="591"/>
      <c r="E118" s="591"/>
      <c r="F118" s="591"/>
      <c r="G118" s="592"/>
    </row>
    <row r="119" spans="1:7" x14ac:dyDescent="0.25">
      <c r="A119" s="589" t="str">
        <f t="shared" si="1"/>
        <v>6074h</v>
      </c>
      <c r="B119" s="590">
        <v>117</v>
      </c>
      <c r="C119" s="593" t="s">
        <v>43</v>
      </c>
      <c r="D119" s="591"/>
      <c r="E119" s="591"/>
      <c r="F119" s="591"/>
      <c r="G119" s="592"/>
    </row>
    <row r="120" spans="1:7" x14ac:dyDescent="0.25">
      <c r="A120" s="589" t="str">
        <f t="shared" si="1"/>
        <v>6075h</v>
      </c>
      <c r="B120" s="590">
        <v>118</v>
      </c>
      <c r="C120" s="593" t="s">
        <v>43</v>
      </c>
      <c r="D120" s="591"/>
      <c r="E120" s="591"/>
      <c r="F120" s="591"/>
      <c r="G120" s="592"/>
    </row>
    <row r="121" spans="1:7" x14ac:dyDescent="0.25">
      <c r="A121" s="589" t="str">
        <f t="shared" si="1"/>
        <v>6076h</v>
      </c>
      <c r="B121" s="590">
        <v>119</v>
      </c>
      <c r="C121" s="593" t="s">
        <v>43</v>
      </c>
      <c r="D121" s="591"/>
      <c r="E121" s="591"/>
      <c r="F121" s="591"/>
      <c r="G121" s="592"/>
    </row>
    <row r="122" spans="1:7" x14ac:dyDescent="0.25">
      <c r="A122" s="589" t="str">
        <f t="shared" si="1"/>
        <v>6077h</v>
      </c>
      <c r="B122" s="590">
        <v>120</v>
      </c>
      <c r="C122" s="593" t="s">
        <v>43</v>
      </c>
      <c r="D122" s="591"/>
      <c r="E122" s="591"/>
      <c r="F122" s="591"/>
      <c r="G122" s="592"/>
    </row>
    <row r="123" spans="1:7" x14ac:dyDescent="0.25">
      <c r="A123" s="589" t="str">
        <f t="shared" si="1"/>
        <v>6078h</v>
      </c>
      <c r="B123" s="590">
        <v>121</v>
      </c>
      <c r="C123" s="593" t="s">
        <v>43</v>
      </c>
      <c r="D123" s="591"/>
      <c r="E123" s="591"/>
      <c r="F123" s="591"/>
      <c r="G123" s="592"/>
    </row>
    <row r="124" spans="1:7" x14ac:dyDescent="0.25">
      <c r="A124" s="589" t="str">
        <f t="shared" si="1"/>
        <v>6079h</v>
      </c>
      <c r="B124" s="590">
        <v>122</v>
      </c>
      <c r="C124" s="593" t="s">
        <v>43</v>
      </c>
      <c r="D124" s="591"/>
      <c r="E124" s="591"/>
      <c r="F124" s="591"/>
      <c r="G124" s="592"/>
    </row>
    <row r="125" spans="1:7" x14ac:dyDescent="0.25">
      <c r="A125" s="589" t="str">
        <f t="shared" si="1"/>
        <v>607Ah</v>
      </c>
      <c r="B125" s="590">
        <v>123</v>
      </c>
      <c r="C125" s="593" t="s">
        <v>43</v>
      </c>
      <c r="D125" s="591"/>
      <c r="E125" s="591"/>
      <c r="F125" s="591"/>
      <c r="G125" s="592"/>
    </row>
    <row r="126" spans="1:7" x14ac:dyDescent="0.25">
      <c r="A126" s="589" t="str">
        <f t="shared" si="1"/>
        <v>607Bh</v>
      </c>
      <c r="B126" s="590">
        <v>124</v>
      </c>
      <c r="C126" s="593" t="s">
        <v>43</v>
      </c>
      <c r="D126" s="591"/>
      <c r="E126" s="591"/>
      <c r="F126" s="591"/>
      <c r="G126" s="592"/>
    </row>
    <row r="127" spans="1:7" x14ac:dyDescent="0.25">
      <c r="A127" s="589" t="str">
        <f t="shared" si="1"/>
        <v>607Ch</v>
      </c>
      <c r="B127" s="590">
        <v>125</v>
      </c>
      <c r="C127" s="593" t="s">
        <v>43</v>
      </c>
      <c r="D127" s="591"/>
      <c r="E127" s="591"/>
      <c r="F127" s="591"/>
      <c r="G127" s="592"/>
    </row>
    <row r="128" spans="1:7" x14ac:dyDescent="0.25">
      <c r="A128" s="589" t="str">
        <f t="shared" si="1"/>
        <v>607Dh</v>
      </c>
      <c r="B128" s="590">
        <v>126</v>
      </c>
      <c r="C128" s="593" t="s">
        <v>43</v>
      </c>
      <c r="D128" s="591"/>
      <c r="E128" s="591"/>
      <c r="F128" s="591"/>
      <c r="G128" s="592"/>
    </row>
    <row r="129" spans="1:7" x14ac:dyDescent="0.25">
      <c r="A129" s="589" t="str">
        <f t="shared" si="1"/>
        <v>607Eh</v>
      </c>
      <c r="B129" s="590">
        <v>127</v>
      </c>
      <c r="C129" s="593" t="s">
        <v>43</v>
      </c>
      <c r="D129" s="591"/>
      <c r="E129" s="591"/>
      <c r="F129" s="591"/>
      <c r="G129" s="592"/>
    </row>
    <row r="130" spans="1:7" x14ac:dyDescent="0.25">
      <c r="A130" s="589" t="str">
        <f t="shared" si="1"/>
        <v>607Fh</v>
      </c>
      <c r="B130" s="590">
        <v>128</v>
      </c>
      <c r="C130" s="593" t="s">
        <v>43</v>
      </c>
      <c r="D130" s="591"/>
      <c r="E130" s="591"/>
      <c r="F130" s="591"/>
      <c r="G130" s="592"/>
    </row>
    <row r="131" spans="1:7" x14ac:dyDescent="0.25">
      <c r="A131" s="589" t="str">
        <f t="shared" si="1"/>
        <v>6080h</v>
      </c>
      <c r="B131" s="590">
        <v>129</v>
      </c>
      <c r="C131" s="593" t="s">
        <v>43</v>
      </c>
      <c r="D131" s="591"/>
      <c r="E131" s="591"/>
      <c r="F131" s="591"/>
      <c r="G131" s="592"/>
    </row>
    <row r="132" spans="1:7" x14ac:dyDescent="0.25">
      <c r="A132" s="589" t="str">
        <f t="shared" ref="A132:A195" si="2">(DEC2HEX(B132 + 6 * 4096 - 1)) &amp; "h"</f>
        <v>6081h</v>
      </c>
      <c r="B132" s="590">
        <v>130</v>
      </c>
      <c r="C132" s="593" t="s">
        <v>43</v>
      </c>
      <c r="D132" s="591"/>
      <c r="E132" s="591"/>
      <c r="F132" s="591"/>
      <c r="G132" s="592"/>
    </row>
    <row r="133" spans="1:7" x14ac:dyDescent="0.25">
      <c r="A133" s="589" t="str">
        <f t="shared" si="2"/>
        <v>6082h</v>
      </c>
      <c r="B133" s="590">
        <v>131</v>
      </c>
      <c r="C133" s="593" t="s">
        <v>43</v>
      </c>
      <c r="D133" s="591"/>
      <c r="E133" s="591"/>
      <c r="F133" s="591"/>
      <c r="G133" s="592"/>
    </row>
    <row r="134" spans="1:7" x14ac:dyDescent="0.25">
      <c r="A134" s="589" t="str">
        <f t="shared" si="2"/>
        <v>6083h</v>
      </c>
      <c r="B134" s="590">
        <v>132</v>
      </c>
      <c r="C134" s="593" t="s">
        <v>43</v>
      </c>
      <c r="D134" s="591"/>
      <c r="E134" s="591"/>
      <c r="F134" s="591"/>
      <c r="G134" s="592"/>
    </row>
    <row r="135" spans="1:7" x14ac:dyDescent="0.25">
      <c r="A135" s="589" t="str">
        <f t="shared" si="2"/>
        <v>6084h</v>
      </c>
      <c r="B135" s="590">
        <v>133</v>
      </c>
      <c r="C135" s="593" t="s">
        <v>43</v>
      </c>
      <c r="D135" s="591"/>
      <c r="E135" s="591"/>
      <c r="F135" s="591"/>
      <c r="G135" s="592"/>
    </row>
    <row r="136" spans="1:7" x14ac:dyDescent="0.25">
      <c r="A136" s="589" t="str">
        <f t="shared" si="2"/>
        <v>6085h</v>
      </c>
      <c r="B136" s="590">
        <v>134</v>
      </c>
      <c r="C136" s="593" t="s">
        <v>43</v>
      </c>
      <c r="D136" s="591"/>
      <c r="E136" s="591"/>
      <c r="F136" s="591"/>
      <c r="G136" s="592"/>
    </row>
    <row r="137" spans="1:7" x14ac:dyDescent="0.25">
      <c r="A137" s="589" t="str">
        <f t="shared" si="2"/>
        <v>6086h</v>
      </c>
      <c r="B137" s="590">
        <v>135</v>
      </c>
      <c r="C137" s="593" t="s">
        <v>43</v>
      </c>
      <c r="D137" s="591"/>
      <c r="E137" s="591"/>
      <c r="F137" s="591"/>
      <c r="G137" s="592"/>
    </row>
    <row r="138" spans="1:7" x14ac:dyDescent="0.25">
      <c r="A138" s="589" t="str">
        <f t="shared" si="2"/>
        <v>6087h</v>
      </c>
      <c r="B138" s="590">
        <v>136</v>
      </c>
      <c r="C138" s="593" t="s">
        <v>43</v>
      </c>
      <c r="D138" s="591"/>
      <c r="E138" s="591"/>
      <c r="F138" s="591"/>
      <c r="G138" s="592"/>
    </row>
    <row r="139" spans="1:7" x14ac:dyDescent="0.25">
      <c r="A139" s="589" t="str">
        <f t="shared" si="2"/>
        <v>6088h</v>
      </c>
      <c r="B139" s="590">
        <v>137</v>
      </c>
      <c r="C139" s="593" t="s">
        <v>43</v>
      </c>
      <c r="D139" s="591"/>
      <c r="E139" s="591"/>
      <c r="F139" s="591"/>
      <c r="G139" s="592"/>
    </row>
    <row r="140" spans="1:7" x14ac:dyDescent="0.25">
      <c r="A140" s="589" t="str">
        <f t="shared" si="2"/>
        <v>6089h</v>
      </c>
      <c r="B140" s="590">
        <v>138</v>
      </c>
      <c r="C140" s="593" t="s">
        <v>43</v>
      </c>
      <c r="D140" s="591"/>
      <c r="E140" s="591"/>
      <c r="F140" s="591"/>
      <c r="G140" s="592"/>
    </row>
    <row r="141" spans="1:7" x14ac:dyDescent="0.25">
      <c r="A141" s="589" t="str">
        <f t="shared" si="2"/>
        <v>608Ah</v>
      </c>
      <c r="B141" s="590">
        <v>139</v>
      </c>
      <c r="C141" s="593" t="s">
        <v>43</v>
      </c>
      <c r="D141" s="591"/>
      <c r="E141" s="591"/>
      <c r="F141" s="591"/>
      <c r="G141" s="592"/>
    </row>
    <row r="142" spans="1:7" x14ac:dyDescent="0.25">
      <c r="A142" s="589" t="str">
        <f t="shared" si="2"/>
        <v>608Bh</v>
      </c>
      <c r="B142" s="590">
        <v>140</v>
      </c>
      <c r="C142" s="593" t="s">
        <v>43</v>
      </c>
      <c r="D142" s="591"/>
      <c r="E142" s="591"/>
      <c r="F142" s="591"/>
      <c r="G142" s="592"/>
    </row>
    <row r="143" spans="1:7" x14ac:dyDescent="0.25">
      <c r="A143" s="589" t="str">
        <f t="shared" si="2"/>
        <v>608Ch</v>
      </c>
      <c r="B143" s="590">
        <v>141</v>
      </c>
      <c r="C143" s="593" t="s">
        <v>43</v>
      </c>
      <c r="D143" s="591"/>
      <c r="E143" s="591"/>
      <c r="F143" s="591"/>
      <c r="G143" s="592"/>
    </row>
    <row r="144" spans="1:7" x14ac:dyDescent="0.25">
      <c r="A144" s="589" t="str">
        <f t="shared" si="2"/>
        <v>608Dh</v>
      </c>
      <c r="B144" s="590">
        <v>142</v>
      </c>
      <c r="C144" s="593" t="s">
        <v>43</v>
      </c>
      <c r="D144" s="591"/>
      <c r="E144" s="591"/>
      <c r="F144" s="591"/>
      <c r="G144" s="592"/>
    </row>
    <row r="145" spans="1:7" x14ac:dyDescent="0.25">
      <c r="A145" s="589" t="str">
        <f t="shared" si="2"/>
        <v>608Eh</v>
      </c>
      <c r="B145" s="590">
        <v>143</v>
      </c>
      <c r="C145" s="593" t="s">
        <v>43</v>
      </c>
      <c r="D145" s="591"/>
      <c r="E145" s="591"/>
      <c r="F145" s="591"/>
      <c r="G145" s="592"/>
    </row>
    <row r="146" spans="1:7" x14ac:dyDescent="0.25">
      <c r="A146" s="589" t="str">
        <f t="shared" si="2"/>
        <v>608Fh</v>
      </c>
      <c r="B146" s="590">
        <v>144</v>
      </c>
      <c r="C146" s="593" t="s">
        <v>43</v>
      </c>
      <c r="D146" s="591"/>
      <c r="E146" s="591"/>
      <c r="F146" s="591"/>
      <c r="G146" s="592"/>
    </row>
    <row r="147" spans="1:7" x14ac:dyDescent="0.25">
      <c r="A147" s="589" t="str">
        <f t="shared" si="2"/>
        <v>6090h</v>
      </c>
      <c r="B147" s="590">
        <v>145</v>
      </c>
      <c r="C147" s="593" t="s">
        <v>43</v>
      </c>
      <c r="D147" s="591"/>
      <c r="E147" s="591"/>
      <c r="F147" s="591"/>
      <c r="G147" s="592"/>
    </row>
    <row r="148" spans="1:7" x14ac:dyDescent="0.25">
      <c r="A148" s="589" t="str">
        <f t="shared" si="2"/>
        <v>6091h</v>
      </c>
      <c r="B148" s="590">
        <v>146</v>
      </c>
      <c r="C148" s="593" t="s">
        <v>43</v>
      </c>
      <c r="D148" s="591"/>
      <c r="E148" s="591"/>
      <c r="F148" s="591"/>
      <c r="G148" s="592"/>
    </row>
    <row r="149" spans="1:7" x14ac:dyDescent="0.25">
      <c r="A149" s="589" t="str">
        <f t="shared" si="2"/>
        <v>6092h</v>
      </c>
      <c r="B149" s="590">
        <v>147</v>
      </c>
      <c r="C149" s="593" t="s">
        <v>43</v>
      </c>
      <c r="D149" s="591"/>
      <c r="E149" s="591"/>
      <c r="F149" s="591"/>
      <c r="G149" s="592"/>
    </row>
    <row r="150" spans="1:7" x14ac:dyDescent="0.25">
      <c r="A150" s="589" t="str">
        <f t="shared" si="2"/>
        <v>6093h</v>
      </c>
      <c r="B150" s="590">
        <v>148</v>
      </c>
      <c r="C150" s="593" t="s">
        <v>43</v>
      </c>
      <c r="D150" s="591"/>
      <c r="E150" s="591"/>
      <c r="F150" s="591"/>
      <c r="G150" s="592"/>
    </row>
    <row r="151" spans="1:7" x14ac:dyDescent="0.25">
      <c r="A151" s="589" t="str">
        <f t="shared" si="2"/>
        <v>6094h</v>
      </c>
      <c r="B151" s="590">
        <v>149</v>
      </c>
      <c r="C151" s="593" t="s">
        <v>43</v>
      </c>
      <c r="D151" s="591"/>
      <c r="E151" s="591"/>
      <c r="F151" s="591"/>
      <c r="G151" s="592"/>
    </row>
    <row r="152" spans="1:7" x14ac:dyDescent="0.25">
      <c r="A152" s="589" t="str">
        <f t="shared" si="2"/>
        <v>6095h</v>
      </c>
      <c r="B152" s="590">
        <v>150</v>
      </c>
      <c r="C152" s="593" t="s">
        <v>43</v>
      </c>
      <c r="D152" s="591"/>
      <c r="E152" s="591"/>
      <c r="F152" s="591"/>
      <c r="G152" s="592"/>
    </row>
    <row r="153" spans="1:7" x14ac:dyDescent="0.25">
      <c r="A153" s="589" t="str">
        <f t="shared" si="2"/>
        <v>6096h</v>
      </c>
      <c r="B153" s="590">
        <v>151</v>
      </c>
      <c r="C153" s="593" t="s">
        <v>43</v>
      </c>
      <c r="D153" s="591"/>
      <c r="E153" s="591"/>
      <c r="F153" s="591"/>
      <c r="G153" s="592"/>
    </row>
    <row r="154" spans="1:7" x14ac:dyDescent="0.25">
      <c r="A154" s="589" t="str">
        <f t="shared" si="2"/>
        <v>6097h</v>
      </c>
      <c r="B154" s="590">
        <v>152</v>
      </c>
      <c r="C154" s="593" t="s">
        <v>43</v>
      </c>
      <c r="D154" s="591"/>
      <c r="E154" s="591"/>
      <c r="F154" s="591"/>
      <c r="G154" s="592"/>
    </row>
    <row r="155" spans="1:7" x14ac:dyDescent="0.25">
      <c r="A155" s="589" t="str">
        <f t="shared" si="2"/>
        <v>6098h</v>
      </c>
      <c r="B155" s="590">
        <v>153</v>
      </c>
      <c r="C155" s="593" t="s">
        <v>43</v>
      </c>
      <c r="D155" s="591"/>
      <c r="E155" s="591"/>
      <c r="F155" s="591"/>
      <c r="G155" s="592"/>
    </row>
    <row r="156" spans="1:7" x14ac:dyDescent="0.25">
      <c r="A156" s="589" t="str">
        <f t="shared" si="2"/>
        <v>6099h</v>
      </c>
      <c r="B156" s="590">
        <v>154</v>
      </c>
      <c r="C156" s="593" t="s">
        <v>43</v>
      </c>
      <c r="D156" s="591"/>
      <c r="E156" s="591"/>
      <c r="F156" s="591"/>
      <c r="G156" s="592"/>
    </row>
    <row r="157" spans="1:7" x14ac:dyDescent="0.25">
      <c r="A157" s="589" t="str">
        <f t="shared" si="2"/>
        <v>609Ah</v>
      </c>
      <c r="B157" s="590">
        <v>155</v>
      </c>
      <c r="C157" s="593" t="s">
        <v>43</v>
      </c>
      <c r="D157" s="591"/>
      <c r="E157" s="591"/>
      <c r="F157" s="591"/>
      <c r="G157" s="592"/>
    </row>
    <row r="158" spans="1:7" x14ac:dyDescent="0.25">
      <c r="A158" s="589" t="str">
        <f t="shared" si="2"/>
        <v>609Bh</v>
      </c>
      <c r="B158" s="590">
        <v>156</v>
      </c>
      <c r="C158" s="593" t="s">
        <v>43</v>
      </c>
      <c r="D158" s="591"/>
      <c r="E158" s="591"/>
      <c r="F158" s="591"/>
      <c r="G158" s="592"/>
    </row>
    <row r="159" spans="1:7" x14ac:dyDescent="0.25">
      <c r="A159" s="589" t="str">
        <f t="shared" si="2"/>
        <v>609Ch</v>
      </c>
      <c r="B159" s="590">
        <v>157</v>
      </c>
      <c r="C159" s="593" t="s">
        <v>43</v>
      </c>
      <c r="D159" s="591"/>
      <c r="E159" s="591"/>
      <c r="F159" s="591"/>
      <c r="G159" s="592"/>
    </row>
    <row r="160" spans="1:7" x14ac:dyDescent="0.25">
      <c r="A160" s="589" t="str">
        <f t="shared" si="2"/>
        <v>609Dh</v>
      </c>
      <c r="B160" s="590">
        <v>158</v>
      </c>
      <c r="C160" s="593" t="s">
        <v>43</v>
      </c>
      <c r="D160" s="591"/>
      <c r="E160" s="591"/>
      <c r="F160" s="591"/>
      <c r="G160" s="592"/>
    </row>
    <row r="161" spans="1:7" x14ac:dyDescent="0.25">
      <c r="A161" s="589" t="str">
        <f t="shared" si="2"/>
        <v>609Eh</v>
      </c>
      <c r="B161" s="590">
        <v>159</v>
      </c>
      <c r="C161" s="593" t="s">
        <v>43</v>
      </c>
      <c r="D161" s="591"/>
      <c r="E161" s="591"/>
      <c r="F161" s="591"/>
      <c r="G161" s="592"/>
    </row>
    <row r="162" spans="1:7" x14ac:dyDescent="0.25">
      <c r="A162" s="589" t="str">
        <f t="shared" si="2"/>
        <v>609Fh</v>
      </c>
      <c r="B162" s="590">
        <v>160</v>
      </c>
      <c r="C162" s="593" t="s">
        <v>43</v>
      </c>
      <c r="D162" s="591"/>
      <c r="E162" s="591"/>
      <c r="F162" s="591"/>
      <c r="G162" s="592"/>
    </row>
    <row r="163" spans="1:7" x14ac:dyDescent="0.25">
      <c r="A163" s="589" t="str">
        <f t="shared" si="2"/>
        <v>60A0h</v>
      </c>
      <c r="B163" s="590">
        <v>161</v>
      </c>
      <c r="C163" s="593" t="s">
        <v>43</v>
      </c>
      <c r="D163" s="591"/>
      <c r="E163" s="591"/>
      <c r="F163" s="591"/>
      <c r="G163" s="592"/>
    </row>
    <row r="164" spans="1:7" x14ac:dyDescent="0.25">
      <c r="A164" s="589" t="str">
        <f t="shared" si="2"/>
        <v>60A1h</v>
      </c>
      <c r="B164" s="590">
        <v>162</v>
      </c>
      <c r="C164" s="593" t="s">
        <v>43</v>
      </c>
      <c r="D164" s="591"/>
      <c r="E164" s="591"/>
      <c r="F164" s="591"/>
      <c r="G164" s="592"/>
    </row>
    <row r="165" spans="1:7" x14ac:dyDescent="0.25">
      <c r="A165" s="589" t="str">
        <f t="shared" si="2"/>
        <v>60A2h</v>
      </c>
      <c r="B165" s="590">
        <v>163</v>
      </c>
      <c r="C165" s="593" t="s">
        <v>43</v>
      </c>
      <c r="D165" s="591"/>
      <c r="E165" s="591"/>
      <c r="F165" s="591"/>
      <c r="G165" s="592"/>
    </row>
    <row r="166" spans="1:7" x14ac:dyDescent="0.25">
      <c r="A166" s="589" t="str">
        <f t="shared" si="2"/>
        <v>60A3h</v>
      </c>
      <c r="B166" s="590">
        <v>164</v>
      </c>
      <c r="C166" s="593" t="s">
        <v>43</v>
      </c>
      <c r="D166" s="591"/>
      <c r="E166" s="591"/>
      <c r="F166" s="591"/>
      <c r="G166" s="592"/>
    </row>
    <row r="167" spans="1:7" x14ac:dyDescent="0.25">
      <c r="A167" s="589" t="str">
        <f t="shared" si="2"/>
        <v>60A4h</v>
      </c>
      <c r="B167" s="590">
        <v>165</v>
      </c>
      <c r="C167" s="593" t="s">
        <v>43</v>
      </c>
      <c r="D167" s="591"/>
      <c r="E167" s="591"/>
      <c r="F167" s="591"/>
      <c r="G167" s="592"/>
    </row>
    <row r="168" spans="1:7" x14ac:dyDescent="0.25">
      <c r="A168" s="589" t="str">
        <f t="shared" si="2"/>
        <v>60A5h</v>
      </c>
      <c r="B168" s="590">
        <v>166</v>
      </c>
      <c r="C168" s="593" t="s">
        <v>43</v>
      </c>
      <c r="D168" s="591"/>
      <c r="E168" s="591"/>
      <c r="F168" s="591"/>
      <c r="G168" s="592"/>
    </row>
    <row r="169" spans="1:7" x14ac:dyDescent="0.25">
      <c r="A169" s="589" t="str">
        <f t="shared" si="2"/>
        <v>60A6h</v>
      </c>
      <c r="B169" s="590">
        <v>167</v>
      </c>
      <c r="C169" s="593" t="s">
        <v>43</v>
      </c>
      <c r="D169" s="591"/>
      <c r="E169" s="591"/>
      <c r="F169" s="591"/>
      <c r="G169" s="592"/>
    </row>
    <row r="170" spans="1:7" x14ac:dyDescent="0.25">
      <c r="A170" s="589" t="str">
        <f t="shared" si="2"/>
        <v>60A7h</v>
      </c>
      <c r="B170" s="590">
        <v>168</v>
      </c>
      <c r="C170" s="593" t="s">
        <v>43</v>
      </c>
      <c r="D170" s="591"/>
      <c r="E170" s="591"/>
      <c r="F170" s="591"/>
      <c r="G170" s="592"/>
    </row>
    <row r="171" spans="1:7" x14ac:dyDescent="0.25">
      <c r="A171" s="589" t="str">
        <f t="shared" si="2"/>
        <v>60A8h</v>
      </c>
      <c r="B171" s="590">
        <v>169</v>
      </c>
      <c r="C171" s="593" t="s">
        <v>43</v>
      </c>
      <c r="D171" s="591"/>
      <c r="E171" s="591"/>
      <c r="F171" s="591"/>
      <c r="G171" s="592"/>
    </row>
    <row r="172" spans="1:7" x14ac:dyDescent="0.25">
      <c r="A172" s="589" t="str">
        <f t="shared" si="2"/>
        <v>60A9h</v>
      </c>
      <c r="B172" s="590">
        <v>170</v>
      </c>
      <c r="C172" s="593" t="s">
        <v>43</v>
      </c>
      <c r="D172" s="591"/>
      <c r="E172" s="591"/>
      <c r="F172" s="591"/>
      <c r="G172" s="592"/>
    </row>
    <row r="173" spans="1:7" x14ac:dyDescent="0.25">
      <c r="A173" s="589" t="str">
        <f t="shared" si="2"/>
        <v>60AAh</v>
      </c>
      <c r="B173" s="590">
        <v>171</v>
      </c>
      <c r="C173" s="593" t="s">
        <v>43</v>
      </c>
      <c r="D173" s="591"/>
      <c r="E173" s="591"/>
      <c r="F173" s="591"/>
      <c r="G173" s="592"/>
    </row>
    <row r="174" spans="1:7" x14ac:dyDescent="0.25">
      <c r="A174" s="589" t="str">
        <f t="shared" si="2"/>
        <v>60ABh</v>
      </c>
      <c r="B174" s="590">
        <v>172</v>
      </c>
      <c r="C174" s="593" t="s">
        <v>43</v>
      </c>
      <c r="D174" s="591"/>
      <c r="E174" s="591"/>
      <c r="F174" s="591"/>
      <c r="G174" s="592"/>
    </row>
    <row r="175" spans="1:7" x14ac:dyDescent="0.25">
      <c r="A175" s="589" t="str">
        <f t="shared" si="2"/>
        <v>60ACh</v>
      </c>
      <c r="B175" s="590">
        <v>173</v>
      </c>
      <c r="C175" s="593" t="s">
        <v>43</v>
      </c>
      <c r="D175" s="591"/>
      <c r="E175" s="591"/>
      <c r="F175" s="591"/>
      <c r="G175" s="592"/>
    </row>
    <row r="176" spans="1:7" x14ac:dyDescent="0.25">
      <c r="A176" s="589" t="str">
        <f t="shared" si="2"/>
        <v>60ADh</v>
      </c>
      <c r="B176" s="590">
        <v>174</v>
      </c>
      <c r="C176" s="593" t="s">
        <v>43</v>
      </c>
      <c r="D176" s="591"/>
      <c r="E176" s="591"/>
      <c r="F176" s="591"/>
      <c r="G176" s="592"/>
    </row>
    <row r="177" spans="1:7" x14ac:dyDescent="0.25">
      <c r="A177" s="589" t="str">
        <f t="shared" si="2"/>
        <v>60AEh</v>
      </c>
      <c r="B177" s="590">
        <v>175</v>
      </c>
      <c r="C177" s="593" t="s">
        <v>43</v>
      </c>
      <c r="D177" s="591"/>
      <c r="E177" s="591"/>
      <c r="F177" s="591"/>
      <c r="G177" s="592"/>
    </row>
    <row r="178" spans="1:7" x14ac:dyDescent="0.25">
      <c r="A178" s="589" t="str">
        <f t="shared" si="2"/>
        <v>60AFh</v>
      </c>
      <c r="B178" s="590">
        <v>176</v>
      </c>
      <c r="C178" s="593" t="s">
        <v>43</v>
      </c>
      <c r="D178" s="591"/>
      <c r="E178" s="591"/>
      <c r="F178" s="591"/>
      <c r="G178" s="592"/>
    </row>
    <row r="179" spans="1:7" x14ac:dyDescent="0.25">
      <c r="A179" s="589" t="str">
        <f t="shared" si="2"/>
        <v>60B0h</v>
      </c>
      <c r="B179" s="590">
        <v>177</v>
      </c>
      <c r="C179" s="593" t="s">
        <v>43</v>
      </c>
      <c r="D179" s="591"/>
      <c r="E179" s="591"/>
      <c r="F179" s="591"/>
      <c r="G179" s="592"/>
    </row>
    <row r="180" spans="1:7" x14ac:dyDescent="0.25">
      <c r="A180" s="589" t="str">
        <f t="shared" si="2"/>
        <v>60B1h</v>
      </c>
      <c r="B180" s="590">
        <v>178</v>
      </c>
      <c r="C180" s="593" t="s">
        <v>43</v>
      </c>
      <c r="D180" s="591"/>
      <c r="E180" s="591"/>
      <c r="F180" s="591"/>
      <c r="G180" s="592"/>
    </row>
    <row r="181" spans="1:7" x14ac:dyDescent="0.25">
      <c r="A181" s="589" t="str">
        <f t="shared" si="2"/>
        <v>60B2h</v>
      </c>
      <c r="B181" s="590">
        <v>179</v>
      </c>
      <c r="C181" s="593" t="s">
        <v>43</v>
      </c>
      <c r="D181" s="591"/>
      <c r="E181" s="591"/>
      <c r="F181" s="591"/>
      <c r="G181" s="592"/>
    </row>
    <row r="182" spans="1:7" x14ac:dyDescent="0.25">
      <c r="A182" s="589" t="str">
        <f t="shared" si="2"/>
        <v>60B3h</v>
      </c>
      <c r="B182" s="590">
        <v>180</v>
      </c>
      <c r="C182" s="593" t="s">
        <v>43</v>
      </c>
      <c r="D182" s="591"/>
      <c r="E182" s="591"/>
      <c r="F182" s="591"/>
      <c r="G182" s="592"/>
    </row>
    <row r="183" spans="1:7" x14ac:dyDescent="0.25">
      <c r="A183" s="589" t="str">
        <f t="shared" si="2"/>
        <v>60B4h</v>
      </c>
      <c r="B183" s="590">
        <v>181</v>
      </c>
      <c r="C183" s="593" t="s">
        <v>43</v>
      </c>
      <c r="D183" s="591"/>
      <c r="E183" s="591"/>
      <c r="F183" s="591"/>
      <c r="G183" s="592"/>
    </row>
    <row r="184" spans="1:7" x14ac:dyDescent="0.25">
      <c r="A184" s="589" t="str">
        <f t="shared" si="2"/>
        <v>60B5h</v>
      </c>
      <c r="B184" s="590">
        <v>182</v>
      </c>
      <c r="C184" s="593" t="s">
        <v>43</v>
      </c>
      <c r="D184" s="591"/>
      <c r="E184" s="591"/>
      <c r="F184" s="591"/>
      <c r="G184" s="592"/>
    </row>
    <row r="185" spans="1:7" x14ac:dyDescent="0.25">
      <c r="A185" s="589" t="str">
        <f t="shared" si="2"/>
        <v>60B6h</v>
      </c>
      <c r="B185" s="590">
        <v>183</v>
      </c>
      <c r="C185" s="593" t="s">
        <v>43</v>
      </c>
      <c r="D185" s="591"/>
      <c r="E185" s="591"/>
      <c r="F185" s="591"/>
      <c r="G185" s="592"/>
    </row>
    <row r="186" spans="1:7" x14ac:dyDescent="0.25">
      <c r="A186" s="589" t="str">
        <f t="shared" si="2"/>
        <v>60B7h</v>
      </c>
      <c r="B186" s="590">
        <v>184</v>
      </c>
      <c r="C186" s="593" t="s">
        <v>43</v>
      </c>
      <c r="D186" s="591"/>
      <c r="E186" s="591"/>
      <c r="F186" s="591"/>
      <c r="G186" s="592"/>
    </row>
    <row r="187" spans="1:7" x14ac:dyDescent="0.25">
      <c r="A187" s="589" t="str">
        <f t="shared" si="2"/>
        <v>60B8h</v>
      </c>
      <c r="B187" s="590">
        <v>185</v>
      </c>
      <c r="C187" s="593" t="s">
        <v>43</v>
      </c>
      <c r="D187" s="591"/>
      <c r="E187" s="591"/>
      <c r="F187" s="591"/>
      <c r="G187" s="592"/>
    </row>
    <row r="188" spans="1:7" x14ac:dyDescent="0.25">
      <c r="A188" s="589" t="str">
        <f t="shared" si="2"/>
        <v>60B9h</v>
      </c>
      <c r="B188" s="590">
        <v>186</v>
      </c>
      <c r="C188" s="593" t="s">
        <v>43</v>
      </c>
      <c r="D188" s="591"/>
      <c r="E188" s="591"/>
      <c r="F188" s="591"/>
      <c r="G188" s="592"/>
    </row>
    <row r="189" spans="1:7" x14ac:dyDescent="0.25">
      <c r="A189" s="589" t="str">
        <f t="shared" si="2"/>
        <v>60BAh</v>
      </c>
      <c r="B189" s="590">
        <v>187</v>
      </c>
      <c r="C189" s="593" t="s">
        <v>43</v>
      </c>
      <c r="D189" s="591"/>
      <c r="E189" s="591"/>
      <c r="F189" s="591"/>
      <c r="G189" s="592"/>
    </row>
    <row r="190" spans="1:7" x14ac:dyDescent="0.25">
      <c r="A190" s="589" t="str">
        <f t="shared" si="2"/>
        <v>60BBh</v>
      </c>
      <c r="B190" s="590">
        <v>188</v>
      </c>
      <c r="C190" s="593" t="s">
        <v>43</v>
      </c>
      <c r="D190" s="591"/>
      <c r="E190" s="591"/>
      <c r="F190" s="591"/>
      <c r="G190" s="592"/>
    </row>
    <row r="191" spans="1:7" x14ac:dyDescent="0.25">
      <c r="A191" s="589" t="str">
        <f t="shared" si="2"/>
        <v>60BCh</v>
      </c>
      <c r="B191" s="590">
        <v>189</v>
      </c>
      <c r="C191" s="593" t="s">
        <v>43</v>
      </c>
      <c r="D191" s="591"/>
      <c r="E191" s="591"/>
      <c r="F191" s="591"/>
      <c r="G191" s="592"/>
    </row>
    <row r="192" spans="1:7" x14ac:dyDescent="0.25">
      <c r="A192" s="589" t="str">
        <f t="shared" si="2"/>
        <v>60BDh</v>
      </c>
      <c r="B192" s="590">
        <v>190</v>
      </c>
      <c r="C192" s="593" t="s">
        <v>43</v>
      </c>
      <c r="D192" s="591"/>
      <c r="E192" s="591"/>
      <c r="F192" s="591"/>
      <c r="G192" s="592"/>
    </row>
    <row r="193" spans="1:7" x14ac:dyDescent="0.25">
      <c r="A193" s="589" t="str">
        <f t="shared" si="2"/>
        <v>60BEh</v>
      </c>
      <c r="B193" s="590">
        <v>191</v>
      </c>
      <c r="C193" s="593" t="s">
        <v>43</v>
      </c>
      <c r="D193" s="591"/>
      <c r="E193" s="591"/>
      <c r="F193" s="591"/>
      <c r="G193" s="592"/>
    </row>
    <row r="194" spans="1:7" x14ac:dyDescent="0.25">
      <c r="A194" s="589" t="str">
        <f t="shared" si="2"/>
        <v>60BFh</v>
      </c>
      <c r="B194" s="590">
        <v>192</v>
      </c>
      <c r="C194" s="593" t="s">
        <v>43</v>
      </c>
      <c r="D194" s="591"/>
      <c r="E194" s="591"/>
      <c r="F194" s="591"/>
      <c r="G194" s="592"/>
    </row>
    <row r="195" spans="1:7" x14ac:dyDescent="0.25">
      <c r="A195" s="589" t="str">
        <f t="shared" si="2"/>
        <v>60C0h</v>
      </c>
      <c r="B195" s="590">
        <v>193</v>
      </c>
      <c r="C195" s="593" t="s">
        <v>43</v>
      </c>
      <c r="D195" s="591"/>
      <c r="E195" s="591"/>
      <c r="F195" s="591"/>
      <c r="G195" s="592"/>
    </row>
    <row r="196" spans="1:7" x14ac:dyDescent="0.25">
      <c r="A196" s="589" t="str">
        <f t="shared" ref="A196:A259" si="3">(DEC2HEX(B196 + 6 * 4096 - 1)) &amp; "h"</f>
        <v>60C1h</v>
      </c>
      <c r="B196" s="590">
        <v>194</v>
      </c>
      <c r="C196" s="593" t="s">
        <v>43</v>
      </c>
      <c r="D196" s="591"/>
      <c r="E196" s="591"/>
      <c r="F196" s="591"/>
      <c r="G196" s="592"/>
    </row>
    <row r="197" spans="1:7" x14ac:dyDescent="0.25">
      <c r="A197" s="589" t="str">
        <f t="shared" si="3"/>
        <v>60C2h</v>
      </c>
      <c r="B197" s="590">
        <v>195</v>
      </c>
      <c r="C197" s="593" t="s">
        <v>43</v>
      </c>
      <c r="D197" s="591"/>
      <c r="E197" s="591"/>
      <c r="F197" s="591"/>
      <c r="G197" s="592"/>
    </row>
    <row r="198" spans="1:7" x14ac:dyDescent="0.25">
      <c r="A198" s="589" t="str">
        <f t="shared" si="3"/>
        <v>60C3h</v>
      </c>
      <c r="B198" s="590">
        <v>196</v>
      </c>
      <c r="C198" s="593" t="s">
        <v>43</v>
      </c>
      <c r="D198" s="591"/>
      <c r="E198" s="591"/>
      <c r="F198" s="591"/>
      <c r="G198" s="592"/>
    </row>
    <row r="199" spans="1:7" x14ac:dyDescent="0.25">
      <c r="A199" s="589" t="str">
        <f t="shared" si="3"/>
        <v>60C4h</v>
      </c>
      <c r="B199" s="590">
        <v>197</v>
      </c>
      <c r="C199" s="593" t="s">
        <v>43</v>
      </c>
      <c r="D199" s="591"/>
      <c r="E199" s="591"/>
      <c r="F199" s="591"/>
      <c r="G199" s="592"/>
    </row>
    <row r="200" spans="1:7" x14ac:dyDescent="0.25">
      <c r="A200" s="589" t="str">
        <f t="shared" si="3"/>
        <v>60C5h</v>
      </c>
      <c r="B200" s="590">
        <v>198</v>
      </c>
      <c r="C200" s="593" t="s">
        <v>43</v>
      </c>
      <c r="D200" s="591"/>
      <c r="E200" s="591"/>
      <c r="F200" s="591"/>
      <c r="G200" s="592"/>
    </row>
    <row r="201" spans="1:7" x14ac:dyDescent="0.25">
      <c r="A201" s="589" t="str">
        <f t="shared" si="3"/>
        <v>60C6h</v>
      </c>
      <c r="B201" s="590">
        <v>199</v>
      </c>
      <c r="C201" s="593" t="s">
        <v>43</v>
      </c>
      <c r="D201" s="591"/>
      <c r="E201" s="591"/>
      <c r="F201" s="591"/>
      <c r="G201" s="592"/>
    </row>
    <row r="202" spans="1:7" x14ac:dyDescent="0.25">
      <c r="A202" s="589" t="str">
        <f t="shared" si="3"/>
        <v>60C7h</v>
      </c>
      <c r="B202" s="590">
        <v>200</v>
      </c>
      <c r="C202" s="593" t="s">
        <v>43</v>
      </c>
      <c r="D202" s="591"/>
      <c r="E202" s="591"/>
      <c r="F202" s="591"/>
      <c r="G202" s="592"/>
    </row>
    <row r="203" spans="1:7" x14ac:dyDescent="0.25">
      <c r="A203" s="589" t="str">
        <f t="shared" si="3"/>
        <v>60C8h</v>
      </c>
      <c r="B203" s="590">
        <v>201</v>
      </c>
      <c r="C203" s="593" t="s">
        <v>43</v>
      </c>
      <c r="D203" s="591"/>
      <c r="E203" s="591"/>
      <c r="F203" s="591"/>
      <c r="G203" s="592"/>
    </row>
    <row r="204" spans="1:7" x14ac:dyDescent="0.25">
      <c r="A204" s="589" t="str">
        <f t="shared" si="3"/>
        <v>60C9h</v>
      </c>
      <c r="B204" s="590">
        <v>202</v>
      </c>
      <c r="C204" s="593" t="s">
        <v>43</v>
      </c>
      <c r="D204" s="591"/>
      <c r="E204" s="591"/>
      <c r="F204" s="591"/>
      <c r="G204" s="592"/>
    </row>
    <row r="205" spans="1:7" x14ac:dyDescent="0.25">
      <c r="A205" s="589" t="str">
        <f t="shared" si="3"/>
        <v>60CAh</v>
      </c>
      <c r="B205" s="590">
        <v>203</v>
      </c>
      <c r="C205" s="593" t="s">
        <v>43</v>
      </c>
      <c r="D205" s="591"/>
      <c r="E205" s="591"/>
      <c r="F205" s="591"/>
      <c r="G205" s="592"/>
    </row>
    <row r="206" spans="1:7" x14ac:dyDescent="0.25">
      <c r="A206" s="589" t="str">
        <f t="shared" si="3"/>
        <v>60CBh</v>
      </c>
      <c r="B206" s="590">
        <v>204</v>
      </c>
      <c r="C206" s="593" t="s">
        <v>43</v>
      </c>
      <c r="D206" s="591"/>
      <c r="E206" s="591"/>
      <c r="F206" s="591"/>
      <c r="G206" s="592"/>
    </row>
    <row r="207" spans="1:7" x14ac:dyDescent="0.25">
      <c r="A207" s="589" t="str">
        <f t="shared" si="3"/>
        <v>60CCh</v>
      </c>
      <c r="B207" s="590">
        <v>205</v>
      </c>
      <c r="C207" s="593" t="s">
        <v>43</v>
      </c>
      <c r="D207" s="591"/>
      <c r="E207" s="591"/>
      <c r="F207" s="591"/>
      <c r="G207" s="592"/>
    </row>
    <row r="208" spans="1:7" x14ac:dyDescent="0.25">
      <c r="A208" s="589" t="str">
        <f t="shared" si="3"/>
        <v>60CDh</v>
      </c>
      <c r="B208" s="590">
        <v>206</v>
      </c>
      <c r="C208" s="593" t="s">
        <v>43</v>
      </c>
      <c r="D208" s="591"/>
      <c r="E208" s="591"/>
      <c r="F208" s="591"/>
      <c r="G208" s="592"/>
    </row>
    <row r="209" spans="1:7" x14ac:dyDescent="0.25">
      <c r="A209" s="589" t="str">
        <f t="shared" si="3"/>
        <v>60CEh</v>
      </c>
      <c r="B209" s="590">
        <v>207</v>
      </c>
      <c r="C209" s="593" t="s">
        <v>43</v>
      </c>
      <c r="D209" s="591"/>
      <c r="E209" s="591"/>
      <c r="F209" s="591"/>
      <c r="G209" s="592"/>
    </row>
    <row r="210" spans="1:7" x14ac:dyDescent="0.25">
      <c r="A210" s="589" t="str">
        <f t="shared" si="3"/>
        <v>60CFh</v>
      </c>
      <c r="B210" s="590">
        <v>208</v>
      </c>
      <c r="C210" s="593" t="s">
        <v>43</v>
      </c>
      <c r="D210" s="591"/>
      <c r="E210" s="591"/>
      <c r="F210" s="591"/>
      <c r="G210" s="592"/>
    </row>
    <row r="211" spans="1:7" x14ac:dyDescent="0.25">
      <c r="A211" s="589" t="str">
        <f t="shared" si="3"/>
        <v>60D0h</v>
      </c>
      <c r="B211" s="590">
        <v>209</v>
      </c>
      <c r="C211" s="593" t="s">
        <v>43</v>
      </c>
      <c r="D211" s="591"/>
      <c r="E211" s="591"/>
      <c r="F211" s="591"/>
      <c r="G211" s="592"/>
    </row>
    <row r="212" spans="1:7" x14ac:dyDescent="0.25">
      <c r="A212" s="589" t="str">
        <f t="shared" si="3"/>
        <v>60D1h</v>
      </c>
      <c r="B212" s="590">
        <v>210</v>
      </c>
      <c r="C212" s="593" t="s">
        <v>43</v>
      </c>
      <c r="D212" s="591"/>
      <c r="E212" s="591"/>
      <c r="F212" s="591"/>
      <c r="G212" s="592"/>
    </row>
    <row r="213" spans="1:7" x14ac:dyDescent="0.25">
      <c r="A213" s="589" t="str">
        <f t="shared" si="3"/>
        <v>60D2h</v>
      </c>
      <c r="B213" s="590">
        <v>211</v>
      </c>
      <c r="C213" s="593" t="s">
        <v>43</v>
      </c>
      <c r="D213" s="591"/>
      <c r="E213" s="591"/>
      <c r="F213" s="591"/>
      <c r="G213" s="592"/>
    </row>
    <row r="214" spans="1:7" x14ac:dyDescent="0.25">
      <c r="A214" s="589" t="str">
        <f t="shared" si="3"/>
        <v>60D3h</v>
      </c>
      <c r="B214" s="590">
        <v>212</v>
      </c>
      <c r="C214" s="593" t="s">
        <v>43</v>
      </c>
      <c r="D214" s="591"/>
      <c r="E214" s="591"/>
      <c r="F214" s="591"/>
      <c r="G214" s="592"/>
    </row>
    <row r="215" spans="1:7" x14ac:dyDescent="0.25">
      <c r="A215" s="589" t="str">
        <f t="shared" si="3"/>
        <v>60D4h</v>
      </c>
      <c r="B215" s="590">
        <v>213</v>
      </c>
      <c r="C215" s="593" t="s">
        <v>43</v>
      </c>
      <c r="D215" s="591"/>
      <c r="E215" s="591"/>
      <c r="F215" s="591"/>
      <c r="G215" s="592"/>
    </row>
    <row r="216" spans="1:7" x14ac:dyDescent="0.25">
      <c r="A216" s="589" t="str">
        <f t="shared" si="3"/>
        <v>60D5h</v>
      </c>
      <c r="B216" s="590">
        <v>214</v>
      </c>
      <c r="C216" s="593" t="s">
        <v>43</v>
      </c>
      <c r="D216" s="591"/>
      <c r="E216" s="591"/>
      <c r="F216" s="591"/>
      <c r="G216" s="592"/>
    </row>
    <row r="217" spans="1:7" x14ac:dyDescent="0.25">
      <c r="A217" s="589" t="str">
        <f t="shared" si="3"/>
        <v>60D6h</v>
      </c>
      <c r="B217" s="590">
        <v>215</v>
      </c>
      <c r="C217" s="593" t="s">
        <v>43</v>
      </c>
      <c r="D217" s="591"/>
      <c r="E217" s="591"/>
      <c r="F217" s="591"/>
      <c r="G217" s="592"/>
    </row>
    <row r="218" spans="1:7" x14ac:dyDescent="0.25">
      <c r="A218" s="589" t="str">
        <f t="shared" si="3"/>
        <v>60D7h</v>
      </c>
      <c r="B218" s="590">
        <v>216</v>
      </c>
      <c r="C218" s="593" t="s">
        <v>43</v>
      </c>
      <c r="D218" s="591"/>
      <c r="E218" s="591"/>
      <c r="F218" s="591"/>
      <c r="G218" s="592"/>
    </row>
    <row r="219" spans="1:7" x14ac:dyDescent="0.25">
      <c r="A219" s="589" t="str">
        <f t="shared" si="3"/>
        <v>60D8h</v>
      </c>
      <c r="B219" s="590">
        <v>217</v>
      </c>
      <c r="C219" s="593" t="s">
        <v>43</v>
      </c>
      <c r="D219" s="591"/>
      <c r="E219" s="591"/>
      <c r="F219" s="591"/>
      <c r="G219" s="592"/>
    </row>
    <row r="220" spans="1:7" x14ac:dyDescent="0.25">
      <c r="A220" s="589" t="str">
        <f t="shared" si="3"/>
        <v>60D9h</v>
      </c>
      <c r="B220" s="590">
        <v>218</v>
      </c>
      <c r="C220" s="593" t="s">
        <v>43</v>
      </c>
      <c r="D220" s="591"/>
      <c r="E220" s="591"/>
      <c r="F220" s="591"/>
      <c r="G220" s="592"/>
    </row>
    <row r="221" spans="1:7" x14ac:dyDescent="0.25">
      <c r="A221" s="589" t="str">
        <f t="shared" si="3"/>
        <v>60DAh</v>
      </c>
      <c r="B221" s="590">
        <v>219</v>
      </c>
      <c r="C221" s="593" t="s">
        <v>43</v>
      </c>
      <c r="D221" s="591"/>
      <c r="E221" s="591"/>
      <c r="F221" s="591"/>
      <c r="G221" s="592"/>
    </row>
    <row r="222" spans="1:7" x14ac:dyDescent="0.25">
      <c r="A222" s="589" t="str">
        <f t="shared" si="3"/>
        <v>60DBh</v>
      </c>
      <c r="B222" s="590">
        <v>220</v>
      </c>
      <c r="C222" s="593" t="s">
        <v>43</v>
      </c>
      <c r="D222" s="591"/>
      <c r="E222" s="591"/>
      <c r="F222" s="591"/>
      <c r="G222" s="592"/>
    </row>
    <row r="223" spans="1:7" x14ac:dyDescent="0.25">
      <c r="A223" s="589" t="str">
        <f t="shared" si="3"/>
        <v>60DCh</v>
      </c>
      <c r="B223" s="590">
        <v>221</v>
      </c>
      <c r="C223" s="593" t="s">
        <v>43</v>
      </c>
      <c r="D223" s="591"/>
      <c r="E223" s="591"/>
      <c r="F223" s="591"/>
      <c r="G223" s="592"/>
    </row>
    <row r="224" spans="1:7" x14ac:dyDescent="0.25">
      <c r="A224" s="589" t="str">
        <f t="shared" si="3"/>
        <v>60DDh</v>
      </c>
      <c r="B224" s="590">
        <v>222</v>
      </c>
      <c r="C224" s="593" t="s">
        <v>43</v>
      </c>
      <c r="D224" s="591"/>
      <c r="E224" s="591"/>
      <c r="F224" s="591"/>
      <c r="G224" s="592"/>
    </row>
    <row r="225" spans="1:7" x14ac:dyDescent="0.25">
      <c r="A225" s="589" t="str">
        <f t="shared" si="3"/>
        <v>60DEh</v>
      </c>
      <c r="B225" s="590">
        <v>223</v>
      </c>
      <c r="C225" s="593" t="s">
        <v>43</v>
      </c>
      <c r="D225" s="591"/>
      <c r="E225" s="591"/>
      <c r="F225" s="591"/>
      <c r="G225" s="592"/>
    </row>
    <row r="226" spans="1:7" x14ac:dyDescent="0.25">
      <c r="A226" s="589" t="str">
        <f t="shared" si="3"/>
        <v>60DFh</v>
      </c>
      <c r="B226" s="590">
        <v>224</v>
      </c>
      <c r="C226" s="593" t="s">
        <v>43</v>
      </c>
      <c r="D226" s="591"/>
      <c r="E226" s="591"/>
      <c r="F226" s="591"/>
      <c r="G226" s="592"/>
    </row>
    <row r="227" spans="1:7" x14ac:dyDescent="0.25">
      <c r="A227" s="589" t="str">
        <f t="shared" si="3"/>
        <v>60E0h</v>
      </c>
      <c r="B227" s="590">
        <v>225</v>
      </c>
      <c r="C227" s="593" t="s">
        <v>43</v>
      </c>
      <c r="D227" s="591"/>
      <c r="E227" s="591"/>
      <c r="F227" s="591"/>
      <c r="G227" s="592"/>
    </row>
    <row r="228" spans="1:7" x14ac:dyDescent="0.25">
      <c r="A228" s="589" t="str">
        <f t="shared" si="3"/>
        <v>60E1h</v>
      </c>
      <c r="B228" s="590">
        <v>226</v>
      </c>
      <c r="C228" s="593" t="s">
        <v>43</v>
      </c>
      <c r="D228" s="591"/>
      <c r="E228" s="591"/>
      <c r="F228" s="591"/>
      <c r="G228" s="592"/>
    </row>
    <row r="229" spans="1:7" x14ac:dyDescent="0.25">
      <c r="A229" s="589" t="str">
        <f t="shared" si="3"/>
        <v>60E2h</v>
      </c>
      <c r="B229" s="590">
        <v>227</v>
      </c>
      <c r="C229" s="593" t="s">
        <v>43</v>
      </c>
      <c r="D229" s="591"/>
      <c r="E229" s="591"/>
      <c r="F229" s="591"/>
      <c r="G229" s="592"/>
    </row>
    <row r="230" spans="1:7" x14ac:dyDescent="0.25">
      <c r="A230" s="589" t="str">
        <f t="shared" si="3"/>
        <v>60E3h</v>
      </c>
      <c r="B230" s="590">
        <v>228</v>
      </c>
      <c r="C230" s="593" t="s">
        <v>43</v>
      </c>
      <c r="D230" s="591"/>
      <c r="E230" s="591"/>
      <c r="F230" s="591"/>
      <c r="G230" s="592"/>
    </row>
    <row r="231" spans="1:7" x14ac:dyDescent="0.25">
      <c r="A231" s="589" t="str">
        <f t="shared" si="3"/>
        <v>60E4h</v>
      </c>
      <c r="B231" s="590">
        <v>229</v>
      </c>
      <c r="C231" s="593" t="s">
        <v>43</v>
      </c>
      <c r="D231" s="591"/>
      <c r="E231" s="591"/>
      <c r="F231" s="591"/>
      <c r="G231" s="592"/>
    </row>
    <row r="232" spans="1:7" x14ac:dyDescent="0.25">
      <c r="A232" s="589" t="str">
        <f t="shared" si="3"/>
        <v>60E5h</v>
      </c>
      <c r="B232" s="590">
        <v>230</v>
      </c>
      <c r="C232" s="593" t="s">
        <v>43</v>
      </c>
      <c r="D232" s="591"/>
      <c r="E232" s="591"/>
      <c r="F232" s="591"/>
      <c r="G232" s="592"/>
    </row>
    <row r="233" spans="1:7" x14ac:dyDescent="0.25">
      <c r="A233" s="589" t="str">
        <f t="shared" si="3"/>
        <v>60E6h</v>
      </c>
      <c r="B233" s="590">
        <v>231</v>
      </c>
      <c r="C233" s="593" t="s">
        <v>43</v>
      </c>
      <c r="D233" s="591"/>
      <c r="E233" s="591"/>
      <c r="F233" s="591"/>
      <c r="G233" s="592"/>
    </row>
    <row r="234" spans="1:7" x14ac:dyDescent="0.25">
      <c r="A234" s="589" t="str">
        <f t="shared" si="3"/>
        <v>60E7h</v>
      </c>
      <c r="B234" s="590">
        <v>232</v>
      </c>
      <c r="C234" s="593" t="s">
        <v>43</v>
      </c>
      <c r="D234" s="591"/>
      <c r="E234" s="591"/>
      <c r="F234" s="591"/>
      <c r="G234" s="592"/>
    </row>
    <row r="235" spans="1:7" x14ac:dyDescent="0.25">
      <c r="A235" s="589" t="str">
        <f t="shared" si="3"/>
        <v>60E8h</v>
      </c>
      <c r="B235" s="590">
        <v>233</v>
      </c>
      <c r="C235" s="593" t="s">
        <v>43</v>
      </c>
      <c r="D235" s="591"/>
      <c r="E235" s="591"/>
      <c r="F235" s="591"/>
      <c r="G235" s="592"/>
    </row>
    <row r="236" spans="1:7" x14ac:dyDescent="0.25">
      <c r="A236" s="589" t="str">
        <f t="shared" si="3"/>
        <v>60E9h</v>
      </c>
      <c r="B236" s="590">
        <v>234</v>
      </c>
      <c r="C236" s="593" t="s">
        <v>43</v>
      </c>
      <c r="D236" s="591"/>
      <c r="E236" s="591"/>
      <c r="F236" s="591"/>
      <c r="G236" s="592"/>
    </row>
    <row r="237" spans="1:7" x14ac:dyDescent="0.25">
      <c r="A237" s="589" t="str">
        <f t="shared" si="3"/>
        <v>60EAh</v>
      </c>
      <c r="B237" s="590">
        <v>235</v>
      </c>
      <c r="C237" s="593" t="s">
        <v>43</v>
      </c>
      <c r="D237" s="591"/>
      <c r="E237" s="591"/>
      <c r="F237" s="591"/>
      <c r="G237" s="592"/>
    </row>
    <row r="238" spans="1:7" x14ac:dyDescent="0.25">
      <c r="A238" s="589" t="str">
        <f t="shared" si="3"/>
        <v>60EBh</v>
      </c>
      <c r="B238" s="590">
        <v>236</v>
      </c>
      <c r="C238" s="593" t="s">
        <v>43</v>
      </c>
      <c r="D238" s="591"/>
      <c r="E238" s="591"/>
      <c r="F238" s="591"/>
      <c r="G238" s="592"/>
    </row>
    <row r="239" spans="1:7" x14ac:dyDescent="0.25">
      <c r="A239" s="589" t="str">
        <f t="shared" si="3"/>
        <v>60ECh</v>
      </c>
      <c r="B239" s="590">
        <v>237</v>
      </c>
      <c r="C239" s="593" t="s">
        <v>43</v>
      </c>
      <c r="D239" s="591"/>
      <c r="E239" s="591"/>
      <c r="F239" s="591"/>
      <c r="G239" s="592"/>
    </row>
    <row r="240" spans="1:7" x14ac:dyDescent="0.25">
      <c r="A240" s="589" t="str">
        <f t="shared" si="3"/>
        <v>60EDh</v>
      </c>
      <c r="B240" s="590">
        <v>238</v>
      </c>
      <c r="C240" s="593" t="s">
        <v>43</v>
      </c>
      <c r="D240" s="591"/>
      <c r="E240" s="591"/>
      <c r="F240" s="591"/>
      <c r="G240" s="592"/>
    </row>
    <row r="241" spans="1:7" x14ac:dyDescent="0.25">
      <c r="A241" s="589" t="str">
        <f t="shared" si="3"/>
        <v>60EEh</v>
      </c>
      <c r="B241" s="590">
        <v>239</v>
      </c>
      <c r="C241" s="593" t="s">
        <v>43</v>
      </c>
      <c r="D241" s="591"/>
      <c r="E241" s="591"/>
      <c r="F241" s="591"/>
      <c r="G241" s="592"/>
    </row>
    <row r="242" spans="1:7" x14ac:dyDescent="0.25">
      <c r="A242" s="589" t="str">
        <f t="shared" si="3"/>
        <v>60EFh</v>
      </c>
      <c r="B242" s="590">
        <v>240</v>
      </c>
      <c r="C242" s="593" t="s">
        <v>43</v>
      </c>
      <c r="D242" s="591"/>
      <c r="E242" s="591"/>
      <c r="F242" s="591"/>
      <c r="G242" s="592"/>
    </row>
    <row r="243" spans="1:7" x14ac:dyDescent="0.25">
      <c r="A243" s="589" t="str">
        <f t="shared" si="3"/>
        <v>60F0h</v>
      </c>
      <c r="B243" s="590">
        <v>241</v>
      </c>
      <c r="C243" s="593" t="s">
        <v>43</v>
      </c>
      <c r="D243" s="591"/>
      <c r="E243" s="591"/>
      <c r="F243" s="591"/>
      <c r="G243" s="592"/>
    </row>
    <row r="244" spans="1:7" x14ac:dyDescent="0.25">
      <c r="A244" s="589" t="str">
        <f t="shared" si="3"/>
        <v>60F1h</v>
      </c>
      <c r="B244" s="590">
        <v>242</v>
      </c>
      <c r="C244" s="593" t="s">
        <v>43</v>
      </c>
      <c r="D244" s="591"/>
      <c r="E244" s="591"/>
      <c r="F244" s="591"/>
      <c r="G244" s="592"/>
    </row>
    <row r="245" spans="1:7" x14ac:dyDescent="0.25">
      <c r="A245" s="589" t="str">
        <f t="shared" si="3"/>
        <v>60F2h</v>
      </c>
      <c r="B245" s="590">
        <v>243</v>
      </c>
      <c r="C245" s="593" t="s">
        <v>43</v>
      </c>
      <c r="D245" s="591"/>
      <c r="E245" s="591"/>
      <c r="F245" s="591"/>
      <c r="G245" s="592"/>
    </row>
    <row r="246" spans="1:7" x14ac:dyDescent="0.25">
      <c r="A246" s="589" t="str">
        <f t="shared" si="3"/>
        <v>60F3h</v>
      </c>
      <c r="B246" s="590">
        <v>244</v>
      </c>
      <c r="C246" s="593" t="s">
        <v>43</v>
      </c>
      <c r="D246" s="591"/>
      <c r="E246" s="591"/>
      <c r="F246" s="591"/>
      <c r="G246" s="592"/>
    </row>
    <row r="247" spans="1:7" x14ac:dyDescent="0.25">
      <c r="A247" s="589" t="str">
        <f t="shared" si="3"/>
        <v>60F4h</v>
      </c>
      <c r="B247" s="590">
        <v>245</v>
      </c>
      <c r="C247" s="593" t="s">
        <v>43</v>
      </c>
      <c r="D247" s="591"/>
      <c r="E247" s="591"/>
      <c r="F247" s="591"/>
      <c r="G247" s="592"/>
    </row>
    <row r="248" spans="1:7" x14ac:dyDescent="0.25">
      <c r="A248" s="589" t="str">
        <f t="shared" si="3"/>
        <v>60F5h</v>
      </c>
      <c r="B248" s="590">
        <v>246</v>
      </c>
      <c r="C248" s="593" t="s">
        <v>43</v>
      </c>
      <c r="D248" s="591"/>
      <c r="E248" s="591"/>
      <c r="F248" s="591"/>
      <c r="G248" s="592"/>
    </row>
    <row r="249" spans="1:7" x14ac:dyDescent="0.25">
      <c r="A249" s="589" t="str">
        <f t="shared" si="3"/>
        <v>60F6h</v>
      </c>
      <c r="B249" s="590">
        <v>247</v>
      </c>
      <c r="C249" s="593" t="s">
        <v>43</v>
      </c>
      <c r="D249" s="591"/>
      <c r="E249" s="591"/>
      <c r="F249" s="591"/>
      <c r="G249" s="592"/>
    </row>
    <row r="250" spans="1:7" x14ac:dyDescent="0.25">
      <c r="A250" s="589" t="str">
        <f t="shared" si="3"/>
        <v>60F7h</v>
      </c>
      <c r="B250" s="590">
        <v>248</v>
      </c>
      <c r="C250" s="593" t="s">
        <v>43</v>
      </c>
      <c r="D250" s="591"/>
      <c r="E250" s="591"/>
      <c r="F250" s="591"/>
      <c r="G250" s="592"/>
    </row>
    <row r="251" spans="1:7" x14ac:dyDescent="0.25">
      <c r="A251" s="589" t="str">
        <f t="shared" si="3"/>
        <v>60F8h</v>
      </c>
      <c r="B251" s="590">
        <v>249</v>
      </c>
      <c r="C251" s="593" t="s">
        <v>43</v>
      </c>
      <c r="D251" s="591"/>
      <c r="E251" s="591"/>
      <c r="F251" s="591"/>
      <c r="G251" s="592"/>
    </row>
    <row r="252" spans="1:7" x14ac:dyDescent="0.25">
      <c r="A252" s="589" t="str">
        <f t="shared" si="3"/>
        <v>60F9h</v>
      </c>
      <c r="B252" s="590">
        <v>250</v>
      </c>
      <c r="C252" s="593" t="s">
        <v>43</v>
      </c>
      <c r="D252" s="591"/>
      <c r="E252" s="591"/>
      <c r="F252" s="591"/>
      <c r="G252" s="592"/>
    </row>
    <row r="253" spans="1:7" x14ac:dyDescent="0.25">
      <c r="A253" s="589" t="str">
        <f t="shared" si="3"/>
        <v>60FAh</v>
      </c>
      <c r="B253" s="590">
        <v>251</v>
      </c>
      <c r="C253" s="593" t="s">
        <v>43</v>
      </c>
      <c r="D253" s="591"/>
      <c r="E253" s="591"/>
      <c r="F253" s="591"/>
      <c r="G253" s="592"/>
    </row>
    <row r="254" spans="1:7" x14ac:dyDescent="0.25">
      <c r="A254" s="589" t="str">
        <f t="shared" si="3"/>
        <v>60FBh</v>
      </c>
      <c r="B254" s="590">
        <v>252</v>
      </c>
      <c r="C254" s="593" t="s">
        <v>43</v>
      </c>
      <c r="D254" s="591"/>
      <c r="E254" s="591"/>
      <c r="F254" s="591"/>
      <c r="G254" s="592"/>
    </row>
    <row r="255" spans="1:7" x14ac:dyDescent="0.25">
      <c r="A255" s="589" t="str">
        <f t="shared" si="3"/>
        <v>60FCh</v>
      </c>
      <c r="B255" s="590">
        <v>253</v>
      </c>
      <c r="C255" s="593" t="s">
        <v>43</v>
      </c>
      <c r="D255" s="591"/>
      <c r="E255" s="591"/>
      <c r="F255" s="591"/>
      <c r="G255" s="592"/>
    </row>
    <row r="256" spans="1:7" x14ac:dyDescent="0.25">
      <c r="A256" s="589" t="str">
        <f t="shared" si="3"/>
        <v>60FDh</v>
      </c>
      <c r="B256" s="590">
        <v>254</v>
      </c>
      <c r="C256" s="593" t="s">
        <v>43</v>
      </c>
      <c r="D256" s="591"/>
      <c r="E256" s="591"/>
      <c r="F256" s="591"/>
      <c r="G256" s="592"/>
    </row>
    <row r="257" spans="1:7" x14ac:dyDescent="0.25">
      <c r="A257" s="589" t="str">
        <f t="shared" si="3"/>
        <v>60FEh</v>
      </c>
      <c r="B257" s="590">
        <v>255</v>
      </c>
      <c r="C257" s="593" t="s">
        <v>43</v>
      </c>
      <c r="D257" s="591"/>
      <c r="E257" s="591"/>
      <c r="F257" s="591"/>
      <c r="G257" s="592"/>
    </row>
    <row r="258" spans="1:7" x14ac:dyDescent="0.25">
      <c r="A258" s="589" t="str">
        <f t="shared" si="3"/>
        <v>60FFh</v>
      </c>
      <c r="B258" s="590">
        <v>256</v>
      </c>
      <c r="C258" s="593" t="s">
        <v>43</v>
      </c>
      <c r="D258" s="591"/>
      <c r="E258" s="591"/>
      <c r="F258" s="591"/>
      <c r="G258" s="592"/>
    </row>
    <row r="259" spans="1:7" x14ac:dyDescent="0.25">
      <c r="A259" s="589" t="str">
        <f t="shared" si="3"/>
        <v>6100h</v>
      </c>
      <c r="B259" s="590">
        <v>257</v>
      </c>
      <c r="C259" s="593" t="s">
        <v>43</v>
      </c>
      <c r="D259" s="591"/>
      <c r="E259" s="591"/>
      <c r="F259" s="591"/>
      <c r="G259" s="592"/>
    </row>
    <row r="260" spans="1:7" x14ac:dyDescent="0.25">
      <c r="A260" s="589" t="str">
        <f t="shared" ref="A260:A323" si="4">(DEC2HEX(B260 + 6 * 4096 - 1)) &amp; "h"</f>
        <v>6101h</v>
      </c>
      <c r="B260" s="590">
        <v>258</v>
      </c>
      <c r="C260" s="593" t="s">
        <v>43</v>
      </c>
      <c r="D260" s="591"/>
      <c r="E260" s="591"/>
      <c r="F260" s="591"/>
      <c r="G260" s="592"/>
    </row>
    <row r="261" spans="1:7" x14ac:dyDescent="0.25">
      <c r="A261" s="589" t="str">
        <f t="shared" si="4"/>
        <v>6102h</v>
      </c>
      <c r="B261" s="590">
        <v>259</v>
      </c>
      <c r="C261" s="593" t="s">
        <v>43</v>
      </c>
      <c r="D261" s="591"/>
      <c r="E261" s="591"/>
      <c r="F261" s="591"/>
      <c r="G261" s="592"/>
    </row>
    <row r="262" spans="1:7" x14ac:dyDescent="0.25">
      <c r="A262" s="589" t="str">
        <f t="shared" si="4"/>
        <v>6103h</v>
      </c>
      <c r="B262" s="590">
        <v>260</v>
      </c>
      <c r="C262" s="593" t="s">
        <v>43</v>
      </c>
      <c r="D262" s="591"/>
      <c r="E262" s="591"/>
      <c r="F262" s="591"/>
      <c r="G262" s="592"/>
    </row>
    <row r="263" spans="1:7" x14ac:dyDescent="0.25">
      <c r="A263" s="589" t="str">
        <f t="shared" si="4"/>
        <v>6104h</v>
      </c>
      <c r="B263" s="590">
        <v>261</v>
      </c>
      <c r="C263" s="593" t="s">
        <v>43</v>
      </c>
      <c r="D263" s="591"/>
      <c r="E263" s="591"/>
      <c r="F263" s="591"/>
      <c r="G263" s="592"/>
    </row>
    <row r="264" spans="1:7" x14ac:dyDescent="0.25">
      <c r="A264" s="589" t="str">
        <f t="shared" si="4"/>
        <v>6105h</v>
      </c>
      <c r="B264" s="590">
        <v>262</v>
      </c>
      <c r="C264" s="593" t="s">
        <v>43</v>
      </c>
      <c r="D264" s="591"/>
      <c r="E264" s="591"/>
      <c r="F264" s="591"/>
      <c r="G264" s="592"/>
    </row>
    <row r="265" spans="1:7" x14ac:dyDescent="0.25">
      <c r="A265" s="589" t="str">
        <f t="shared" si="4"/>
        <v>6106h</v>
      </c>
      <c r="B265" s="590">
        <v>263</v>
      </c>
      <c r="C265" s="593" t="s">
        <v>43</v>
      </c>
      <c r="D265" s="591"/>
      <c r="E265" s="591"/>
      <c r="F265" s="591"/>
      <c r="G265" s="592"/>
    </row>
    <row r="266" spans="1:7" x14ac:dyDescent="0.25">
      <c r="A266" s="589" t="str">
        <f t="shared" si="4"/>
        <v>6107h</v>
      </c>
      <c r="B266" s="590">
        <v>264</v>
      </c>
      <c r="C266" s="593" t="s">
        <v>43</v>
      </c>
      <c r="D266" s="591"/>
      <c r="E266" s="591"/>
      <c r="F266" s="591"/>
      <c r="G266" s="592"/>
    </row>
    <row r="267" spans="1:7" x14ac:dyDescent="0.25">
      <c r="A267" s="589" t="str">
        <f t="shared" si="4"/>
        <v>6108h</v>
      </c>
      <c r="B267" s="590">
        <v>265</v>
      </c>
      <c r="C267" s="593" t="s">
        <v>43</v>
      </c>
      <c r="D267" s="591"/>
      <c r="E267" s="591"/>
      <c r="F267" s="591"/>
      <c r="G267" s="592"/>
    </row>
    <row r="268" spans="1:7" x14ac:dyDescent="0.25">
      <c r="A268" s="589" t="str">
        <f t="shared" si="4"/>
        <v>6109h</v>
      </c>
      <c r="B268" s="590">
        <v>266</v>
      </c>
      <c r="C268" s="593" t="s">
        <v>43</v>
      </c>
      <c r="D268" s="591"/>
      <c r="E268" s="591"/>
      <c r="F268" s="591"/>
      <c r="G268" s="592"/>
    </row>
    <row r="269" spans="1:7" x14ac:dyDescent="0.25">
      <c r="A269" s="589" t="str">
        <f t="shared" si="4"/>
        <v>610Ah</v>
      </c>
      <c r="B269" s="590">
        <v>267</v>
      </c>
      <c r="C269" s="593" t="s">
        <v>43</v>
      </c>
      <c r="D269" s="591"/>
      <c r="E269" s="591"/>
      <c r="F269" s="591"/>
      <c r="G269" s="592"/>
    </row>
    <row r="270" spans="1:7" x14ac:dyDescent="0.25">
      <c r="A270" s="589" t="str">
        <f t="shared" si="4"/>
        <v>610Bh</v>
      </c>
      <c r="B270" s="590">
        <v>268</v>
      </c>
      <c r="C270" s="593" t="s">
        <v>43</v>
      </c>
      <c r="D270" s="591"/>
      <c r="E270" s="591"/>
      <c r="F270" s="591"/>
      <c r="G270" s="592"/>
    </row>
    <row r="271" spans="1:7" x14ac:dyDescent="0.25">
      <c r="A271" s="589" t="str">
        <f t="shared" si="4"/>
        <v>610Ch</v>
      </c>
      <c r="B271" s="590">
        <v>269</v>
      </c>
      <c r="C271" s="593" t="s">
        <v>43</v>
      </c>
      <c r="D271" s="591"/>
      <c r="E271" s="591"/>
      <c r="F271" s="591"/>
      <c r="G271" s="592"/>
    </row>
    <row r="272" spans="1:7" x14ac:dyDescent="0.25">
      <c r="A272" s="589" t="str">
        <f t="shared" si="4"/>
        <v>610Dh</v>
      </c>
      <c r="B272" s="590">
        <v>270</v>
      </c>
      <c r="C272" s="593" t="s">
        <v>43</v>
      </c>
      <c r="D272" s="591"/>
      <c r="E272" s="591"/>
      <c r="F272" s="591"/>
      <c r="G272" s="592"/>
    </row>
    <row r="273" spans="1:7" x14ac:dyDescent="0.25">
      <c r="A273" s="589" t="str">
        <f t="shared" si="4"/>
        <v>610Eh</v>
      </c>
      <c r="B273" s="590">
        <v>271</v>
      </c>
      <c r="C273" s="593" t="s">
        <v>43</v>
      </c>
      <c r="D273" s="591"/>
      <c r="E273" s="591"/>
      <c r="F273" s="591"/>
      <c r="G273" s="592"/>
    </row>
    <row r="274" spans="1:7" x14ac:dyDescent="0.25">
      <c r="A274" s="589" t="str">
        <f t="shared" si="4"/>
        <v>610Fh</v>
      </c>
      <c r="B274" s="590">
        <v>272</v>
      </c>
      <c r="C274" s="593" t="s">
        <v>43</v>
      </c>
      <c r="D274" s="591"/>
      <c r="E274" s="591"/>
      <c r="F274" s="591"/>
      <c r="G274" s="592"/>
    </row>
    <row r="275" spans="1:7" x14ac:dyDescent="0.25">
      <c r="A275" s="589" t="str">
        <f t="shared" si="4"/>
        <v>6110h</v>
      </c>
      <c r="B275" s="590">
        <v>273</v>
      </c>
      <c r="C275" s="593" t="s">
        <v>43</v>
      </c>
      <c r="D275" s="591"/>
      <c r="E275" s="591"/>
      <c r="F275" s="591"/>
      <c r="G275" s="592"/>
    </row>
    <row r="276" spans="1:7" x14ac:dyDescent="0.25">
      <c r="A276" s="589" t="str">
        <f t="shared" si="4"/>
        <v>6111h</v>
      </c>
      <c r="B276" s="590">
        <v>274</v>
      </c>
      <c r="C276" s="593" t="s">
        <v>43</v>
      </c>
      <c r="D276" s="591"/>
      <c r="E276" s="591"/>
      <c r="F276" s="591"/>
      <c r="G276" s="592"/>
    </row>
    <row r="277" spans="1:7" x14ac:dyDescent="0.25">
      <c r="A277" s="589" t="str">
        <f t="shared" si="4"/>
        <v>6112h</v>
      </c>
      <c r="B277" s="590">
        <v>275</v>
      </c>
      <c r="C277" s="593" t="s">
        <v>43</v>
      </c>
      <c r="D277" s="591"/>
      <c r="E277" s="591"/>
      <c r="F277" s="591"/>
      <c r="G277" s="592"/>
    </row>
    <row r="278" spans="1:7" x14ac:dyDescent="0.25">
      <c r="A278" s="589" t="str">
        <f t="shared" si="4"/>
        <v>6113h</v>
      </c>
      <c r="B278" s="590">
        <v>276</v>
      </c>
      <c r="C278" s="593" t="s">
        <v>43</v>
      </c>
      <c r="D278" s="591"/>
      <c r="E278" s="591"/>
      <c r="F278" s="591"/>
      <c r="G278" s="592"/>
    </row>
    <row r="279" spans="1:7" x14ac:dyDescent="0.25">
      <c r="A279" s="589" t="str">
        <f t="shared" si="4"/>
        <v>6114h</v>
      </c>
      <c r="B279" s="590">
        <v>277</v>
      </c>
      <c r="C279" s="593" t="s">
        <v>43</v>
      </c>
      <c r="D279" s="591"/>
      <c r="E279" s="591"/>
      <c r="F279" s="591"/>
      <c r="G279" s="592"/>
    </row>
    <row r="280" spans="1:7" x14ac:dyDescent="0.25">
      <c r="A280" s="589" t="str">
        <f t="shared" si="4"/>
        <v>6115h</v>
      </c>
      <c r="B280" s="590">
        <v>278</v>
      </c>
      <c r="C280" s="593" t="s">
        <v>43</v>
      </c>
      <c r="D280" s="591"/>
      <c r="E280" s="591"/>
      <c r="F280" s="591"/>
      <c r="G280" s="592"/>
    </row>
    <row r="281" spans="1:7" x14ac:dyDescent="0.25">
      <c r="A281" s="589" t="str">
        <f t="shared" si="4"/>
        <v>6116h</v>
      </c>
      <c r="B281" s="590">
        <v>279</v>
      </c>
      <c r="C281" s="593" t="s">
        <v>43</v>
      </c>
      <c r="D281" s="591"/>
      <c r="E281" s="591"/>
      <c r="F281" s="591"/>
      <c r="G281" s="592"/>
    </row>
    <row r="282" spans="1:7" x14ac:dyDescent="0.25">
      <c r="A282" s="589" t="str">
        <f t="shared" si="4"/>
        <v>6117h</v>
      </c>
      <c r="B282" s="590">
        <v>280</v>
      </c>
      <c r="C282" s="593" t="s">
        <v>43</v>
      </c>
      <c r="D282" s="591"/>
      <c r="E282" s="591"/>
      <c r="F282" s="591"/>
      <c r="G282" s="592"/>
    </row>
    <row r="283" spans="1:7" x14ac:dyDescent="0.25">
      <c r="A283" s="589" t="str">
        <f t="shared" si="4"/>
        <v>6118h</v>
      </c>
      <c r="B283" s="590">
        <v>281</v>
      </c>
      <c r="C283" s="593" t="s">
        <v>43</v>
      </c>
      <c r="D283" s="591"/>
      <c r="E283" s="591"/>
      <c r="F283" s="591"/>
      <c r="G283" s="592"/>
    </row>
    <row r="284" spans="1:7" x14ac:dyDescent="0.25">
      <c r="A284" s="589" t="str">
        <f t="shared" si="4"/>
        <v>6119h</v>
      </c>
      <c r="B284" s="590">
        <v>282</v>
      </c>
      <c r="C284" s="593" t="s">
        <v>43</v>
      </c>
      <c r="D284" s="591"/>
      <c r="E284" s="591"/>
      <c r="F284" s="591"/>
      <c r="G284" s="592"/>
    </row>
    <row r="285" spans="1:7" x14ac:dyDescent="0.25">
      <c r="A285" s="589" t="str">
        <f t="shared" si="4"/>
        <v>611Ah</v>
      </c>
      <c r="B285" s="590">
        <v>283</v>
      </c>
      <c r="C285" s="593" t="s">
        <v>43</v>
      </c>
      <c r="D285" s="591"/>
      <c r="E285" s="591"/>
      <c r="F285" s="591"/>
      <c r="G285" s="592"/>
    </row>
    <row r="286" spans="1:7" x14ac:dyDescent="0.25">
      <c r="A286" s="589" t="str">
        <f t="shared" si="4"/>
        <v>611Bh</v>
      </c>
      <c r="B286" s="590">
        <v>284</v>
      </c>
      <c r="C286" s="593" t="s">
        <v>43</v>
      </c>
      <c r="D286" s="591"/>
      <c r="E286" s="591"/>
      <c r="F286" s="591"/>
      <c r="G286" s="592"/>
    </row>
    <row r="287" spans="1:7" x14ac:dyDescent="0.25">
      <c r="A287" s="589" t="str">
        <f t="shared" si="4"/>
        <v>611Ch</v>
      </c>
      <c r="B287" s="590">
        <v>285</v>
      </c>
      <c r="C287" s="593" t="s">
        <v>43</v>
      </c>
      <c r="D287" s="591"/>
      <c r="E287" s="591"/>
      <c r="F287" s="591"/>
      <c r="G287" s="592"/>
    </row>
    <row r="288" spans="1:7" x14ac:dyDescent="0.25">
      <c r="A288" s="589" t="str">
        <f t="shared" si="4"/>
        <v>611Dh</v>
      </c>
      <c r="B288" s="590">
        <v>286</v>
      </c>
      <c r="C288" s="593" t="s">
        <v>43</v>
      </c>
      <c r="D288" s="591"/>
      <c r="E288" s="591"/>
      <c r="F288" s="591"/>
      <c r="G288" s="592"/>
    </row>
    <row r="289" spans="1:7" x14ac:dyDescent="0.25">
      <c r="A289" s="589" t="str">
        <f t="shared" si="4"/>
        <v>611Eh</v>
      </c>
      <c r="B289" s="590">
        <v>287</v>
      </c>
      <c r="C289" s="593" t="s">
        <v>43</v>
      </c>
      <c r="D289" s="591"/>
      <c r="E289" s="591"/>
      <c r="F289" s="591"/>
      <c r="G289" s="592"/>
    </row>
    <row r="290" spans="1:7" x14ac:dyDescent="0.25">
      <c r="A290" s="589" t="str">
        <f t="shared" si="4"/>
        <v>611Fh</v>
      </c>
      <c r="B290" s="590">
        <v>288</v>
      </c>
      <c r="C290" s="593" t="s">
        <v>43</v>
      </c>
      <c r="D290" s="591"/>
      <c r="E290" s="591"/>
      <c r="F290" s="591"/>
      <c r="G290" s="592"/>
    </row>
    <row r="291" spans="1:7" x14ac:dyDescent="0.25">
      <c r="A291" s="589" t="str">
        <f t="shared" si="4"/>
        <v>6120h</v>
      </c>
      <c r="B291" s="590">
        <v>289</v>
      </c>
      <c r="C291" s="593" t="s">
        <v>43</v>
      </c>
      <c r="D291" s="591"/>
      <c r="E291" s="591"/>
      <c r="F291" s="591"/>
      <c r="G291" s="592"/>
    </row>
    <row r="292" spans="1:7" x14ac:dyDescent="0.25">
      <c r="A292" s="589" t="str">
        <f t="shared" si="4"/>
        <v>6121h</v>
      </c>
      <c r="B292" s="590">
        <v>290</v>
      </c>
      <c r="C292" s="593" t="s">
        <v>43</v>
      </c>
      <c r="D292" s="591"/>
      <c r="E292" s="591"/>
      <c r="F292" s="591"/>
      <c r="G292" s="592"/>
    </row>
    <row r="293" spans="1:7" x14ac:dyDescent="0.25">
      <c r="A293" s="589" t="str">
        <f t="shared" si="4"/>
        <v>6122h</v>
      </c>
      <c r="B293" s="590">
        <v>291</v>
      </c>
      <c r="C293" s="593" t="s">
        <v>43</v>
      </c>
      <c r="D293" s="591"/>
      <c r="E293" s="591"/>
      <c r="F293" s="591"/>
      <c r="G293" s="592"/>
    </row>
    <row r="294" spans="1:7" x14ac:dyDescent="0.25">
      <c r="A294" s="589" t="str">
        <f t="shared" si="4"/>
        <v>6123h</v>
      </c>
      <c r="B294" s="590">
        <v>292</v>
      </c>
      <c r="C294" s="593" t="s">
        <v>43</v>
      </c>
      <c r="D294" s="591"/>
      <c r="E294" s="591"/>
      <c r="F294" s="591"/>
      <c r="G294" s="592"/>
    </row>
    <row r="295" spans="1:7" x14ac:dyDescent="0.25">
      <c r="A295" s="589" t="str">
        <f t="shared" si="4"/>
        <v>6124h</v>
      </c>
      <c r="B295" s="590">
        <v>293</v>
      </c>
      <c r="C295" s="593" t="s">
        <v>43</v>
      </c>
      <c r="D295" s="591"/>
      <c r="E295" s="591"/>
      <c r="F295" s="591"/>
      <c r="G295" s="592"/>
    </row>
    <row r="296" spans="1:7" x14ac:dyDescent="0.25">
      <c r="A296" s="589" t="str">
        <f t="shared" si="4"/>
        <v>6125h</v>
      </c>
      <c r="B296" s="590">
        <v>294</v>
      </c>
      <c r="C296" s="593" t="s">
        <v>43</v>
      </c>
      <c r="D296" s="591"/>
      <c r="E296" s="591"/>
      <c r="F296" s="591"/>
      <c r="G296" s="592"/>
    </row>
    <row r="297" spans="1:7" x14ac:dyDescent="0.25">
      <c r="A297" s="589" t="str">
        <f t="shared" si="4"/>
        <v>6126h</v>
      </c>
      <c r="B297" s="590">
        <v>295</v>
      </c>
      <c r="C297" s="593" t="s">
        <v>43</v>
      </c>
      <c r="D297" s="591"/>
      <c r="E297" s="591"/>
      <c r="F297" s="591"/>
      <c r="G297" s="592"/>
    </row>
    <row r="298" spans="1:7" x14ac:dyDescent="0.25">
      <c r="A298" s="589" t="str">
        <f t="shared" si="4"/>
        <v>6127h</v>
      </c>
      <c r="B298" s="590">
        <v>296</v>
      </c>
      <c r="C298" s="593" t="s">
        <v>43</v>
      </c>
      <c r="D298" s="591"/>
      <c r="E298" s="591"/>
      <c r="F298" s="591"/>
      <c r="G298" s="592"/>
    </row>
    <row r="299" spans="1:7" x14ac:dyDescent="0.25">
      <c r="A299" s="589" t="str">
        <f t="shared" si="4"/>
        <v>6128h</v>
      </c>
      <c r="B299" s="590">
        <v>297</v>
      </c>
      <c r="C299" s="593" t="s">
        <v>43</v>
      </c>
      <c r="D299" s="591"/>
      <c r="E299" s="591"/>
      <c r="F299" s="591"/>
      <c r="G299" s="592"/>
    </row>
    <row r="300" spans="1:7" x14ac:dyDescent="0.25">
      <c r="A300" s="589" t="str">
        <f t="shared" si="4"/>
        <v>6129h</v>
      </c>
      <c r="B300" s="590">
        <v>298</v>
      </c>
      <c r="C300" s="593" t="s">
        <v>43</v>
      </c>
      <c r="D300" s="591"/>
      <c r="E300" s="591"/>
      <c r="F300" s="591"/>
      <c r="G300" s="592"/>
    </row>
    <row r="301" spans="1:7" x14ac:dyDescent="0.25">
      <c r="A301" s="589" t="str">
        <f t="shared" si="4"/>
        <v>612Ah</v>
      </c>
      <c r="B301" s="590">
        <v>299</v>
      </c>
      <c r="C301" s="593" t="s">
        <v>43</v>
      </c>
      <c r="D301" s="591"/>
      <c r="E301" s="591"/>
      <c r="F301" s="591"/>
      <c r="G301" s="592"/>
    </row>
    <row r="302" spans="1:7" x14ac:dyDescent="0.25">
      <c r="A302" s="589" t="str">
        <f t="shared" si="4"/>
        <v>612Bh</v>
      </c>
      <c r="B302" s="590">
        <v>300</v>
      </c>
      <c r="C302" s="593" t="s">
        <v>43</v>
      </c>
      <c r="D302" s="591"/>
      <c r="E302" s="591"/>
      <c r="F302" s="591"/>
      <c r="G302" s="592"/>
    </row>
    <row r="303" spans="1:7" x14ac:dyDescent="0.25">
      <c r="A303" s="589" t="str">
        <f t="shared" si="4"/>
        <v>612Ch</v>
      </c>
      <c r="B303" s="590">
        <v>301</v>
      </c>
      <c r="C303" s="593" t="s">
        <v>43</v>
      </c>
      <c r="D303" s="591"/>
      <c r="E303" s="591"/>
      <c r="F303" s="591"/>
      <c r="G303" s="592"/>
    </row>
    <row r="304" spans="1:7" x14ac:dyDescent="0.25">
      <c r="A304" s="589" t="str">
        <f t="shared" si="4"/>
        <v>612Dh</v>
      </c>
      <c r="B304" s="590">
        <v>302</v>
      </c>
      <c r="C304" s="593" t="s">
        <v>43</v>
      </c>
      <c r="D304" s="591"/>
      <c r="E304" s="591"/>
      <c r="F304" s="591"/>
      <c r="G304" s="592"/>
    </row>
    <row r="305" spans="1:7" x14ac:dyDescent="0.25">
      <c r="A305" s="589" t="str">
        <f t="shared" si="4"/>
        <v>612Eh</v>
      </c>
      <c r="B305" s="590">
        <v>303</v>
      </c>
      <c r="C305" s="593" t="s">
        <v>43</v>
      </c>
      <c r="D305" s="591"/>
      <c r="E305" s="591"/>
      <c r="F305" s="591"/>
      <c r="G305" s="592"/>
    </row>
    <row r="306" spans="1:7" x14ac:dyDescent="0.25">
      <c r="A306" s="589" t="str">
        <f t="shared" si="4"/>
        <v>612Fh</v>
      </c>
      <c r="B306" s="590">
        <v>304</v>
      </c>
      <c r="C306" s="593" t="s">
        <v>43</v>
      </c>
      <c r="D306" s="591"/>
      <c r="E306" s="591"/>
      <c r="F306" s="591"/>
      <c r="G306" s="592"/>
    </row>
    <row r="307" spans="1:7" x14ac:dyDescent="0.25">
      <c r="A307" s="589" t="str">
        <f t="shared" si="4"/>
        <v>6130h</v>
      </c>
      <c r="B307" s="590">
        <v>305</v>
      </c>
      <c r="C307" s="593" t="s">
        <v>43</v>
      </c>
      <c r="D307" s="591"/>
      <c r="E307" s="591"/>
      <c r="F307" s="591"/>
      <c r="G307" s="592"/>
    </row>
    <row r="308" spans="1:7" x14ac:dyDescent="0.25">
      <c r="A308" s="589" t="str">
        <f t="shared" si="4"/>
        <v>6131h</v>
      </c>
      <c r="B308" s="590">
        <v>306</v>
      </c>
      <c r="C308" s="593" t="s">
        <v>43</v>
      </c>
      <c r="D308" s="591"/>
      <c r="E308" s="591"/>
      <c r="F308" s="591"/>
      <c r="G308" s="592"/>
    </row>
    <row r="309" spans="1:7" x14ac:dyDescent="0.25">
      <c r="A309" s="589" t="str">
        <f t="shared" si="4"/>
        <v>6132h</v>
      </c>
      <c r="B309" s="590">
        <v>307</v>
      </c>
      <c r="C309" s="593" t="s">
        <v>43</v>
      </c>
      <c r="D309" s="591"/>
      <c r="E309" s="591"/>
      <c r="F309" s="591"/>
      <c r="G309" s="592"/>
    </row>
    <row r="310" spans="1:7" x14ac:dyDescent="0.25">
      <c r="A310" s="589" t="str">
        <f t="shared" si="4"/>
        <v>6133h</v>
      </c>
      <c r="B310" s="590">
        <v>308</v>
      </c>
      <c r="C310" s="593" t="s">
        <v>43</v>
      </c>
      <c r="D310" s="591"/>
      <c r="E310" s="591"/>
      <c r="F310" s="591"/>
      <c r="G310" s="592"/>
    </row>
    <row r="311" spans="1:7" x14ac:dyDescent="0.25">
      <c r="A311" s="589" t="str">
        <f t="shared" si="4"/>
        <v>6134h</v>
      </c>
      <c r="B311" s="590">
        <v>309</v>
      </c>
      <c r="C311" s="593" t="s">
        <v>43</v>
      </c>
      <c r="D311" s="591"/>
      <c r="E311" s="591"/>
      <c r="F311" s="591"/>
      <c r="G311" s="592"/>
    </row>
    <row r="312" spans="1:7" x14ac:dyDescent="0.25">
      <c r="A312" s="589" t="str">
        <f t="shared" si="4"/>
        <v>6135h</v>
      </c>
      <c r="B312" s="590">
        <v>310</v>
      </c>
      <c r="C312" s="593" t="s">
        <v>43</v>
      </c>
      <c r="D312" s="591"/>
      <c r="E312" s="591"/>
      <c r="F312" s="591"/>
      <c r="G312" s="592"/>
    </row>
    <row r="313" spans="1:7" x14ac:dyDescent="0.25">
      <c r="A313" s="589" t="str">
        <f t="shared" si="4"/>
        <v>6136h</v>
      </c>
      <c r="B313" s="590">
        <v>311</v>
      </c>
      <c r="C313" s="593" t="s">
        <v>43</v>
      </c>
      <c r="D313" s="591"/>
      <c r="E313" s="591"/>
      <c r="F313" s="591"/>
      <c r="G313" s="592"/>
    </row>
    <row r="314" spans="1:7" x14ac:dyDescent="0.25">
      <c r="A314" s="589" t="str">
        <f t="shared" si="4"/>
        <v>6137h</v>
      </c>
      <c r="B314" s="590">
        <v>312</v>
      </c>
      <c r="C314" s="593" t="s">
        <v>43</v>
      </c>
      <c r="D314" s="591"/>
      <c r="E314" s="591"/>
      <c r="F314" s="591"/>
      <c r="G314" s="592"/>
    </row>
    <row r="315" spans="1:7" x14ac:dyDescent="0.25">
      <c r="A315" s="589" t="str">
        <f t="shared" si="4"/>
        <v>6138h</v>
      </c>
      <c r="B315" s="590">
        <v>313</v>
      </c>
      <c r="C315" s="593" t="s">
        <v>43</v>
      </c>
      <c r="D315" s="591"/>
      <c r="E315" s="591"/>
      <c r="F315" s="591"/>
      <c r="G315" s="592"/>
    </row>
    <row r="316" spans="1:7" x14ac:dyDescent="0.25">
      <c r="A316" s="589" t="str">
        <f t="shared" si="4"/>
        <v>6139h</v>
      </c>
      <c r="B316" s="590">
        <v>314</v>
      </c>
      <c r="C316" s="593" t="s">
        <v>43</v>
      </c>
      <c r="D316" s="591"/>
      <c r="E316" s="591"/>
      <c r="F316" s="591"/>
      <c r="G316" s="592"/>
    </row>
    <row r="317" spans="1:7" x14ac:dyDescent="0.25">
      <c r="A317" s="589" t="str">
        <f t="shared" si="4"/>
        <v>613Ah</v>
      </c>
      <c r="B317" s="590">
        <v>315</v>
      </c>
      <c r="C317" s="593" t="s">
        <v>43</v>
      </c>
      <c r="D317" s="591"/>
      <c r="E317" s="591"/>
      <c r="F317" s="591"/>
      <c r="G317" s="592"/>
    </row>
    <row r="318" spans="1:7" x14ac:dyDescent="0.25">
      <c r="A318" s="589" t="str">
        <f t="shared" si="4"/>
        <v>613Bh</v>
      </c>
      <c r="B318" s="590">
        <v>316</v>
      </c>
      <c r="C318" s="593" t="s">
        <v>43</v>
      </c>
      <c r="D318" s="591"/>
      <c r="E318" s="591"/>
      <c r="F318" s="591"/>
      <c r="G318" s="592"/>
    </row>
    <row r="319" spans="1:7" x14ac:dyDescent="0.25">
      <c r="A319" s="589" t="str">
        <f t="shared" si="4"/>
        <v>613Ch</v>
      </c>
      <c r="B319" s="590">
        <v>317</v>
      </c>
      <c r="C319" s="593" t="s">
        <v>43</v>
      </c>
      <c r="D319" s="591"/>
      <c r="E319" s="591"/>
      <c r="F319" s="591"/>
      <c r="G319" s="592"/>
    </row>
    <row r="320" spans="1:7" x14ac:dyDescent="0.25">
      <c r="A320" s="589" t="str">
        <f t="shared" si="4"/>
        <v>613Dh</v>
      </c>
      <c r="B320" s="590">
        <v>318</v>
      </c>
      <c r="C320" s="593" t="s">
        <v>43</v>
      </c>
      <c r="D320" s="591"/>
      <c r="E320" s="591"/>
      <c r="F320" s="591"/>
      <c r="G320" s="592"/>
    </row>
    <row r="321" spans="1:7" x14ac:dyDescent="0.25">
      <c r="A321" s="589" t="str">
        <f t="shared" si="4"/>
        <v>613Eh</v>
      </c>
      <c r="B321" s="590">
        <v>319</v>
      </c>
      <c r="C321" s="593" t="s">
        <v>43</v>
      </c>
      <c r="D321" s="591"/>
      <c r="E321" s="591"/>
      <c r="F321" s="591"/>
      <c r="G321" s="592"/>
    </row>
    <row r="322" spans="1:7" x14ac:dyDescent="0.25">
      <c r="A322" s="589" t="str">
        <f t="shared" si="4"/>
        <v>613Fh</v>
      </c>
      <c r="B322" s="590">
        <v>320</v>
      </c>
      <c r="C322" s="593" t="s">
        <v>43</v>
      </c>
      <c r="D322" s="591"/>
      <c r="E322" s="591"/>
      <c r="F322" s="591"/>
      <c r="G322" s="592"/>
    </row>
    <row r="323" spans="1:7" x14ac:dyDescent="0.25">
      <c r="A323" s="589" t="str">
        <f t="shared" si="4"/>
        <v>6140h</v>
      </c>
      <c r="B323" s="590">
        <v>321</v>
      </c>
      <c r="C323" s="593" t="s">
        <v>43</v>
      </c>
      <c r="D323" s="591"/>
      <c r="E323" s="591"/>
      <c r="F323" s="591"/>
      <c r="G323" s="592"/>
    </row>
    <row r="324" spans="1:7" x14ac:dyDescent="0.25">
      <c r="A324" s="589" t="str">
        <f t="shared" ref="A324:A387" si="5">(DEC2HEX(B324 + 6 * 4096 - 1)) &amp; "h"</f>
        <v>6141h</v>
      </c>
      <c r="B324" s="590">
        <v>322</v>
      </c>
      <c r="C324" s="593" t="s">
        <v>43</v>
      </c>
      <c r="D324" s="591"/>
      <c r="E324" s="591"/>
      <c r="F324" s="591"/>
      <c r="G324" s="592"/>
    </row>
    <row r="325" spans="1:7" x14ac:dyDescent="0.25">
      <c r="A325" s="589" t="str">
        <f t="shared" si="5"/>
        <v>6142h</v>
      </c>
      <c r="B325" s="590">
        <v>323</v>
      </c>
      <c r="C325" s="593" t="s">
        <v>43</v>
      </c>
      <c r="D325" s="591"/>
      <c r="E325" s="591"/>
      <c r="F325" s="591"/>
      <c r="G325" s="592"/>
    </row>
    <row r="326" spans="1:7" x14ac:dyDescent="0.25">
      <c r="A326" s="589" t="str">
        <f t="shared" si="5"/>
        <v>6143h</v>
      </c>
      <c r="B326" s="590">
        <v>324</v>
      </c>
      <c r="C326" s="593" t="s">
        <v>43</v>
      </c>
      <c r="D326" s="591"/>
      <c r="E326" s="591"/>
      <c r="F326" s="591"/>
      <c r="G326" s="592"/>
    </row>
    <row r="327" spans="1:7" x14ac:dyDescent="0.25">
      <c r="A327" s="589" t="str">
        <f t="shared" si="5"/>
        <v>6144h</v>
      </c>
      <c r="B327" s="590">
        <v>325</v>
      </c>
      <c r="C327" s="593" t="s">
        <v>43</v>
      </c>
      <c r="D327" s="591"/>
      <c r="E327" s="591"/>
      <c r="F327" s="591"/>
      <c r="G327" s="592"/>
    </row>
    <row r="328" spans="1:7" x14ac:dyDescent="0.25">
      <c r="A328" s="589" t="str">
        <f t="shared" si="5"/>
        <v>6145h</v>
      </c>
      <c r="B328" s="590">
        <v>326</v>
      </c>
      <c r="C328" s="593" t="s">
        <v>43</v>
      </c>
      <c r="D328" s="591"/>
      <c r="E328" s="591"/>
      <c r="F328" s="591"/>
      <c r="G328" s="592"/>
    </row>
    <row r="329" spans="1:7" x14ac:dyDescent="0.25">
      <c r="A329" s="589" t="str">
        <f t="shared" si="5"/>
        <v>6146h</v>
      </c>
      <c r="B329" s="590">
        <v>327</v>
      </c>
      <c r="C329" s="593" t="s">
        <v>43</v>
      </c>
      <c r="D329" s="591"/>
      <c r="E329" s="591"/>
      <c r="F329" s="591"/>
      <c r="G329" s="592"/>
    </row>
    <row r="330" spans="1:7" x14ac:dyDescent="0.25">
      <c r="A330" s="589" t="str">
        <f t="shared" si="5"/>
        <v>6147h</v>
      </c>
      <c r="B330" s="590">
        <v>328</v>
      </c>
      <c r="C330" s="593" t="s">
        <v>43</v>
      </c>
      <c r="D330" s="591"/>
      <c r="E330" s="591"/>
      <c r="F330" s="591"/>
      <c r="G330" s="592"/>
    </row>
    <row r="331" spans="1:7" x14ac:dyDescent="0.25">
      <c r="A331" s="589" t="str">
        <f t="shared" si="5"/>
        <v>6148h</v>
      </c>
      <c r="B331" s="590">
        <v>329</v>
      </c>
      <c r="C331" s="593" t="s">
        <v>43</v>
      </c>
      <c r="D331" s="591"/>
      <c r="E331" s="591"/>
      <c r="F331" s="591"/>
      <c r="G331" s="592"/>
    </row>
    <row r="332" spans="1:7" x14ac:dyDescent="0.25">
      <c r="A332" s="589" t="str">
        <f t="shared" si="5"/>
        <v>6149h</v>
      </c>
      <c r="B332" s="590">
        <v>330</v>
      </c>
      <c r="C332" s="593" t="s">
        <v>43</v>
      </c>
      <c r="D332" s="591"/>
      <c r="E332" s="591"/>
      <c r="F332" s="591"/>
      <c r="G332" s="592"/>
    </row>
    <row r="333" spans="1:7" x14ac:dyDescent="0.25">
      <c r="A333" s="589" t="str">
        <f t="shared" si="5"/>
        <v>614Ah</v>
      </c>
      <c r="B333" s="590">
        <v>331</v>
      </c>
      <c r="C333" s="593" t="s">
        <v>43</v>
      </c>
      <c r="D333" s="591"/>
      <c r="E333" s="591"/>
      <c r="F333" s="591"/>
      <c r="G333" s="592"/>
    </row>
    <row r="334" spans="1:7" x14ac:dyDescent="0.25">
      <c r="A334" s="589" t="str">
        <f t="shared" si="5"/>
        <v>614Bh</v>
      </c>
      <c r="B334" s="590">
        <v>332</v>
      </c>
      <c r="C334" s="593" t="s">
        <v>43</v>
      </c>
      <c r="D334" s="591"/>
      <c r="E334" s="591"/>
      <c r="F334" s="591"/>
      <c r="G334" s="592"/>
    </row>
    <row r="335" spans="1:7" x14ac:dyDescent="0.25">
      <c r="A335" s="589" t="str">
        <f t="shared" si="5"/>
        <v>614Ch</v>
      </c>
      <c r="B335" s="590">
        <v>333</v>
      </c>
      <c r="C335" s="593" t="s">
        <v>43</v>
      </c>
      <c r="D335" s="591"/>
      <c r="E335" s="591"/>
      <c r="F335" s="591"/>
      <c r="G335" s="592"/>
    </row>
    <row r="336" spans="1:7" x14ac:dyDescent="0.25">
      <c r="A336" s="589" t="str">
        <f t="shared" si="5"/>
        <v>614Dh</v>
      </c>
      <c r="B336" s="590">
        <v>334</v>
      </c>
      <c r="C336" s="593" t="s">
        <v>43</v>
      </c>
      <c r="D336" s="591"/>
      <c r="E336" s="591"/>
      <c r="F336" s="591"/>
      <c r="G336" s="592"/>
    </row>
    <row r="337" spans="1:7" x14ac:dyDescent="0.25">
      <c r="A337" s="589" t="str">
        <f t="shared" si="5"/>
        <v>614Eh</v>
      </c>
      <c r="B337" s="590">
        <v>335</v>
      </c>
      <c r="C337" s="593" t="s">
        <v>43</v>
      </c>
      <c r="D337" s="591"/>
      <c r="E337" s="591"/>
      <c r="F337" s="591"/>
      <c r="G337" s="592"/>
    </row>
    <row r="338" spans="1:7" x14ac:dyDescent="0.25">
      <c r="A338" s="589" t="str">
        <f t="shared" si="5"/>
        <v>614Fh</v>
      </c>
      <c r="B338" s="590">
        <v>336</v>
      </c>
      <c r="C338" s="593" t="s">
        <v>43</v>
      </c>
      <c r="D338" s="591"/>
      <c r="E338" s="591"/>
      <c r="F338" s="591"/>
      <c r="G338" s="592"/>
    </row>
    <row r="339" spans="1:7" x14ac:dyDescent="0.25">
      <c r="A339" s="589" t="str">
        <f t="shared" si="5"/>
        <v>6150h</v>
      </c>
      <c r="B339" s="590">
        <v>337</v>
      </c>
      <c r="C339" s="593" t="s">
        <v>43</v>
      </c>
      <c r="D339" s="591"/>
      <c r="E339" s="591"/>
      <c r="F339" s="591"/>
      <c r="G339" s="592"/>
    </row>
    <row r="340" spans="1:7" x14ac:dyDescent="0.25">
      <c r="A340" s="589" t="str">
        <f t="shared" si="5"/>
        <v>6151h</v>
      </c>
      <c r="B340" s="590">
        <v>338</v>
      </c>
      <c r="C340" s="593" t="s">
        <v>43</v>
      </c>
      <c r="D340" s="591"/>
      <c r="E340" s="591"/>
      <c r="F340" s="591"/>
      <c r="G340" s="592"/>
    </row>
    <row r="341" spans="1:7" x14ac:dyDescent="0.25">
      <c r="A341" s="589" t="str">
        <f t="shared" si="5"/>
        <v>6152h</v>
      </c>
      <c r="B341" s="590">
        <v>339</v>
      </c>
      <c r="C341" s="593" t="s">
        <v>43</v>
      </c>
      <c r="D341" s="591"/>
      <c r="E341" s="591"/>
      <c r="F341" s="591"/>
      <c r="G341" s="592"/>
    </row>
    <row r="342" spans="1:7" x14ac:dyDescent="0.25">
      <c r="A342" s="589" t="str">
        <f t="shared" si="5"/>
        <v>6153h</v>
      </c>
      <c r="B342" s="590">
        <v>340</v>
      </c>
      <c r="C342" s="593" t="s">
        <v>43</v>
      </c>
      <c r="D342" s="591"/>
      <c r="E342" s="591"/>
      <c r="F342" s="591"/>
      <c r="G342" s="592"/>
    </row>
    <row r="343" spans="1:7" x14ac:dyDescent="0.25">
      <c r="A343" s="589" t="str">
        <f t="shared" si="5"/>
        <v>6154h</v>
      </c>
      <c r="B343" s="590">
        <v>341</v>
      </c>
      <c r="C343" s="593" t="s">
        <v>43</v>
      </c>
      <c r="D343" s="591"/>
      <c r="E343" s="591"/>
      <c r="F343" s="591"/>
      <c r="G343" s="592"/>
    </row>
    <row r="344" spans="1:7" x14ac:dyDescent="0.25">
      <c r="A344" s="589" t="str">
        <f t="shared" si="5"/>
        <v>6155h</v>
      </c>
      <c r="B344" s="590">
        <v>342</v>
      </c>
      <c r="C344" s="593" t="s">
        <v>43</v>
      </c>
      <c r="D344" s="591"/>
      <c r="E344" s="591"/>
      <c r="F344" s="591"/>
      <c r="G344" s="592"/>
    </row>
    <row r="345" spans="1:7" x14ac:dyDescent="0.25">
      <c r="A345" s="589" t="str">
        <f t="shared" si="5"/>
        <v>6156h</v>
      </c>
      <c r="B345" s="590">
        <v>343</v>
      </c>
      <c r="C345" s="593" t="s">
        <v>43</v>
      </c>
      <c r="D345" s="591"/>
      <c r="E345" s="591"/>
      <c r="F345" s="591"/>
      <c r="G345" s="592"/>
    </row>
    <row r="346" spans="1:7" x14ac:dyDescent="0.25">
      <c r="A346" s="589" t="str">
        <f t="shared" si="5"/>
        <v>6157h</v>
      </c>
      <c r="B346" s="590">
        <v>344</v>
      </c>
      <c r="C346" s="593" t="s">
        <v>43</v>
      </c>
      <c r="D346" s="591"/>
      <c r="E346" s="591"/>
      <c r="F346" s="591"/>
      <c r="G346" s="592"/>
    </row>
    <row r="347" spans="1:7" x14ac:dyDescent="0.25">
      <c r="A347" s="589" t="str">
        <f t="shared" si="5"/>
        <v>6158h</v>
      </c>
      <c r="B347" s="590">
        <v>345</v>
      </c>
      <c r="C347" s="593" t="s">
        <v>43</v>
      </c>
      <c r="D347" s="591"/>
      <c r="E347" s="591"/>
      <c r="F347" s="591"/>
      <c r="G347" s="592"/>
    </row>
    <row r="348" spans="1:7" x14ac:dyDescent="0.25">
      <c r="A348" s="589" t="str">
        <f t="shared" si="5"/>
        <v>6159h</v>
      </c>
      <c r="B348" s="590">
        <v>346</v>
      </c>
      <c r="C348" s="593" t="s">
        <v>43</v>
      </c>
      <c r="D348" s="591"/>
      <c r="E348" s="591"/>
      <c r="F348" s="591"/>
      <c r="G348" s="592"/>
    </row>
    <row r="349" spans="1:7" x14ac:dyDescent="0.25">
      <c r="A349" s="589" t="str">
        <f t="shared" si="5"/>
        <v>615Ah</v>
      </c>
      <c r="B349" s="590">
        <v>347</v>
      </c>
      <c r="C349" s="593" t="s">
        <v>43</v>
      </c>
      <c r="D349" s="591"/>
      <c r="E349" s="591"/>
      <c r="F349" s="591"/>
      <c r="G349" s="592"/>
    </row>
    <row r="350" spans="1:7" x14ac:dyDescent="0.25">
      <c r="A350" s="589" t="str">
        <f t="shared" si="5"/>
        <v>615Bh</v>
      </c>
      <c r="B350" s="590">
        <v>348</v>
      </c>
      <c r="C350" s="593" t="s">
        <v>43</v>
      </c>
      <c r="D350" s="591"/>
      <c r="E350" s="591"/>
      <c r="F350" s="591"/>
      <c r="G350" s="592"/>
    </row>
    <row r="351" spans="1:7" x14ac:dyDescent="0.25">
      <c r="A351" s="589" t="str">
        <f t="shared" si="5"/>
        <v>615Ch</v>
      </c>
      <c r="B351" s="590">
        <v>349</v>
      </c>
      <c r="C351" s="593" t="s">
        <v>43</v>
      </c>
      <c r="D351" s="591"/>
      <c r="E351" s="591"/>
      <c r="F351" s="591"/>
      <c r="G351" s="592"/>
    </row>
    <row r="352" spans="1:7" x14ac:dyDescent="0.25">
      <c r="A352" s="589" t="str">
        <f t="shared" si="5"/>
        <v>615Dh</v>
      </c>
      <c r="B352" s="590">
        <v>350</v>
      </c>
      <c r="C352" s="593" t="s">
        <v>43</v>
      </c>
      <c r="D352" s="591"/>
      <c r="E352" s="591"/>
      <c r="F352" s="591"/>
      <c r="G352" s="592"/>
    </row>
    <row r="353" spans="1:7" x14ac:dyDescent="0.25">
      <c r="A353" s="589" t="str">
        <f t="shared" si="5"/>
        <v>615Eh</v>
      </c>
      <c r="B353" s="590">
        <v>351</v>
      </c>
      <c r="C353" s="593" t="s">
        <v>43</v>
      </c>
      <c r="D353" s="591"/>
      <c r="E353" s="591"/>
      <c r="F353" s="591"/>
      <c r="G353" s="592"/>
    </row>
    <row r="354" spans="1:7" x14ac:dyDescent="0.25">
      <c r="A354" s="589" t="str">
        <f t="shared" si="5"/>
        <v>615Fh</v>
      </c>
      <c r="B354" s="590">
        <v>352</v>
      </c>
      <c r="C354" s="593" t="s">
        <v>43</v>
      </c>
      <c r="D354" s="591"/>
      <c r="E354" s="591"/>
      <c r="F354" s="591"/>
      <c r="G354" s="592"/>
    </row>
    <row r="355" spans="1:7" x14ac:dyDescent="0.25">
      <c r="A355" s="589" t="str">
        <f t="shared" si="5"/>
        <v>6160h</v>
      </c>
      <c r="B355" s="590">
        <v>353</v>
      </c>
      <c r="C355" s="593" t="s">
        <v>43</v>
      </c>
      <c r="D355" s="591"/>
      <c r="E355" s="591"/>
      <c r="F355" s="591"/>
      <c r="G355" s="592"/>
    </row>
    <row r="356" spans="1:7" x14ac:dyDescent="0.25">
      <c r="A356" s="589" t="str">
        <f t="shared" si="5"/>
        <v>6161h</v>
      </c>
      <c r="B356" s="590">
        <v>354</v>
      </c>
      <c r="C356" s="593" t="s">
        <v>43</v>
      </c>
      <c r="D356" s="591"/>
      <c r="E356" s="591"/>
      <c r="F356" s="591"/>
      <c r="G356" s="592"/>
    </row>
    <row r="357" spans="1:7" x14ac:dyDescent="0.25">
      <c r="A357" s="589" t="str">
        <f t="shared" si="5"/>
        <v>6162h</v>
      </c>
      <c r="B357" s="590">
        <v>355</v>
      </c>
      <c r="C357" s="593" t="s">
        <v>43</v>
      </c>
      <c r="D357" s="591"/>
      <c r="E357" s="591"/>
      <c r="F357" s="591"/>
      <c r="G357" s="592"/>
    </row>
    <row r="358" spans="1:7" x14ac:dyDescent="0.25">
      <c r="A358" s="589" t="str">
        <f t="shared" si="5"/>
        <v>6163h</v>
      </c>
      <c r="B358" s="590">
        <v>356</v>
      </c>
      <c r="C358" s="593" t="s">
        <v>43</v>
      </c>
      <c r="D358" s="591"/>
      <c r="E358" s="591"/>
      <c r="F358" s="591"/>
      <c r="G358" s="592"/>
    </row>
    <row r="359" spans="1:7" x14ac:dyDescent="0.25">
      <c r="A359" s="589" t="str">
        <f t="shared" si="5"/>
        <v>6164h</v>
      </c>
      <c r="B359" s="590">
        <v>357</v>
      </c>
      <c r="C359" s="593" t="s">
        <v>43</v>
      </c>
      <c r="D359" s="591"/>
      <c r="E359" s="591"/>
      <c r="F359" s="591"/>
      <c r="G359" s="592"/>
    </row>
    <row r="360" spans="1:7" x14ac:dyDescent="0.25">
      <c r="A360" s="589" t="str">
        <f t="shared" si="5"/>
        <v>6165h</v>
      </c>
      <c r="B360" s="590">
        <v>358</v>
      </c>
      <c r="C360" s="593" t="s">
        <v>43</v>
      </c>
      <c r="D360" s="591"/>
      <c r="E360" s="591"/>
      <c r="F360" s="591"/>
      <c r="G360" s="592"/>
    </row>
    <row r="361" spans="1:7" x14ac:dyDescent="0.25">
      <c r="A361" s="589" t="str">
        <f t="shared" si="5"/>
        <v>6166h</v>
      </c>
      <c r="B361" s="590">
        <v>359</v>
      </c>
      <c r="C361" s="593" t="s">
        <v>43</v>
      </c>
      <c r="D361" s="591"/>
      <c r="E361" s="591"/>
      <c r="F361" s="591"/>
      <c r="G361" s="592"/>
    </row>
    <row r="362" spans="1:7" x14ac:dyDescent="0.25">
      <c r="A362" s="589" t="str">
        <f t="shared" si="5"/>
        <v>6167h</v>
      </c>
      <c r="B362" s="590">
        <v>360</v>
      </c>
      <c r="C362" s="593" t="s">
        <v>43</v>
      </c>
      <c r="D362" s="591"/>
      <c r="E362" s="591"/>
      <c r="F362" s="591"/>
      <c r="G362" s="592"/>
    </row>
    <row r="363" spans="1:7" x14ac:dyDescent="0.25">
      <c r="A363" s="589" t="str">
        <f t="shared" si="5"/>
        <v>6168h</v>
      </c>
      <c r="B363" s="590">
        <v>361</v>
      </c>
      <c r="C363" s="593" t="s">
        <v>43</v>
      </c>
      <c r="D363" s="591"/>
      <c r="E363" s="591"/>
      <c r="F363" s="591"/>
      <c r="G363" s="592"/>
    </row>
    <row r="364" spans="1:7" x14ac:dyDescent="0.25">
      <c r="A364" s="589" t="str">
        <f t="shared" si="5"/>
        <v>6169h</v>
      </c>
      <c r="B364" s="590">
        <v>362</v>
      </c>
      <c r="C364" s="593" t="s">
        <v>43</v>
      </c>
      <c r="D364" s="591"/>
      <c r="E364" s="591"/>
      <c r="F364" s="591"/>
      <c r="G364" s="592"/>
    </row>
    <row r="365" spans="1:7" x14ac:dyDescent="0.25">
      <c r="A365" s="589" t="str">
        <f t="shared" si="5"/>
        <v>616Ah</v>
      </c>
      <c r="B365" s="590">
        <v>363</v>
      </c>
      <c r="C365" s="593" t="s">
        <v>43</v>
      </c>
      <c r="D365" s="591"/>
      <c r="E365" s="591"/>
      <c r="F365" s="591"/>
      <c r="G365" s="592"/>
    </row>
    <row r="366" spans="1:7" x14ac:dyDescent="0.25">
      <c r="A366" s="589" t="str">
        <f t="shared" si="5"/>
        <v>616Bh</v>
      </c>
      <c r="B366" s="590">
        <v>364</v>
      </c>
      <c r="C366" s="593" t="s">
        <v>43</v>
      </c>
      <c r="D366" s="591"/>
      <c r="E366" s="591"/>
      <c r="F366" s="591"/>
      <c r="G366" s="592"/>
    </row>
    <row r="367" spans="1:7" x14ac:dyDescent="0.25">
      <c r="A367" s="589" t="str">
        <f t="shared" si="5"/>
        <v>616Ch</v>
      </c>
      <c r="B367" s="590">
        <v>365</v>
      </c>
      <c r="C367" s="593" t="s">
        <v>43</v>
      </c>
      <c r="D367" s="591"/>
      <c r="E367" s="591"/>
      <c r="F367" s="591"/>
      <c r="G367" s="592"/>
    </row>
    <row r="368" spans="1:7" x14ac:dyDescent="0.25">
      <c r="A368" s="589" t="str">
        <f t="shared" si="5"/>
        <v>616Dh</v>
      </c>
      <c r="B368" s="590">
        <v>366</v>
      </c>
      <c r="C368" s="593" t="s">
        <v>43</v>
      </c>
      <c r="D368" s="591"/>
      <c r="E368" s="591"/>
      <c r="F368" s="591"/>
      <c r="G368" s="592"/>
    </row>
    <row r="369" spans="1:7" x14ac:dyDescent="0.25">
      <c r="A369" s="589" t="str">
        <f t="shared" si="5"/>
        <v>616Eh</v>
      </c>
      <c r="B369" s="590">
        <v>367</v>
      </c>
      <c r="C369" s="593" t="s">
        <v>43</v>
      </c>
      <c r="D369" s="591"/>
      <c r="E369" s="591"/>
      <c r="F369" s="591"/>
      <c r="G369" s="592"/>
    </row>
    <row r="370" spans="1:7" x14ac:dyDescent="0.25">
      <c r="A370" s="589" t="str">
        <f t="shared" si="5"/>
        <v>616Fh</v>
      </c>
      <c r="B370" s="590">
        <v>368</v>
      </c>
      <c r="C370" s="593" t="s">
        <v>43</v>
      </c>
      <c r="D370" s="591"/>
      <c r="E370" s="591"/>
      <c r="F370" s="591"/>
      <c r="G370" s="592"/>
    </row>
    <row r="371" spans="1:7" x14ac:dyDescent="0.25">
      <c r="A371" s="589" t="str">
        <f t="shared" si="5"/>
        <v>6170h</v>
      </c>
      <c r="B371" s="590">
        <v>369</v>
      </c>
      <c r="C371" s="593" t="s">
        <v>43</v>
      </c>
      <c r="D371" s="591"/>
      <c r="E371" s="591"/>
      <c r="F371" s="591"/>
      <c r="G371" s="592"/>
    </row>
    <row r="372" spans="1:7" x14ac:dyDescent="0.25">
      <c r="A372" s="589" t="str">
        <f t="shared" si="5"/>
        <v>6171h</v>
      </c>
      <c r="B372" s="590">
        <v>370</v>
      </c>
      <c r="C372" s="593" t="s">
        <v>43</v>
      </c>
      <c r="D372" s="591"/>
      <c r="E372" s="591"/>
      <c r="F372" s="591"/>
      <c r="G372" s="592"/>
    </row>
    <row r="373" spans="1:7" x14ac:dyDescent="0.25">
      <c r="A373" s="589" t="str">
        <f t="shared" si="5"/>
        <v>6172h</v>
      </c>
      <c r="B373" s="590">
        <v>371</v>
      </c>
      <c r="C373" s="593" t="s">
        <v>43</v>
      </c>
      <c r="D373" s="591"/>
      <c r="E373" s="591"/>
      <c r="F373" s="591"/>
      <c r="G373" s="592"/>
    </row>
    <row r="374" spans="1:7" x14ac:dyDescent="0.25">
      <c r="A374" s="589" t="str">
        <f t="shared" si="5"/>
        <v>6173h</v>
      </c>
      <c r="B374" s="590">
        <v>372</v>
      </c>
      <c r="C374" s="593" t="s">
        <v>43</v>
      </c>
      <c r="D374" s="591"/>
      <c r="E374" s="591"/>
      <c r="F374" s="591"/>
      <c r="G374" s="592"/>
    </row>
    <row r="375" spans="1:7" x14ac:dyDescent="0.25">
      <c r="A375" s="589" t="str">
        <f t="shared" si="5"/>
        <v>6174h</v>
      </c>
      <c r="B375" s="590">
        <v>373</v>
      </c>
      <c r="C375" s="593" t="s">
        <v>43</v>
      </c>
      <c r="D375" s="591"/>
      <c r="E375" s="591"/>
      <c r="F375" s="591"/>
      <c r="G375" s="592"/>
    </row>
    <row r="376" spans="1:7" x14ac:dyDescent="0.25">
      <c r="A376" s="589" t="str">
        <f t="shared" si="5"/>
        <v>6175h</v>
      </c>
      <c r="B376" s="590">
        <v>374</v>
      </c>
      <c r="C376" s="593" t="s">
        <v>43</v>
      </c>
      <c r="D376" s="591"/>
      <c r="E376" s="591"/>
      <c r="F376" s="591"/>
      <c r="G376" s="592"/>
    </row>
    <row r="377" spans="1:7" x14ac:dyDescent="0.25">
      <c r="A377" s="589" t="str">
        <f t="shared" si="5"/>
        <v>6176h</v>
      </c>
      <c r="B377" s="590">
        <v>375</v>
      </c>
      <c r="C377" s="593" t="s">
        <v>43</v>
      </c>
      <c r="D377" s="591"/>
      <c r="E377" s="591"/>
      <c r="F377" s="591"/>
      <c r="G377" s="592"/>
    </row>
    <row r="378" spans="1:7" x14ac:dyDescent="0.25">
      <c r="A378" s="589" t="str">
        <f t="shared" si="5"/>
        <v>6177h</v>
      </c>
      <c r="B378" s="590">
        <v>376</v>
      </c>
      <c r="C378" s="593" t="s">
        <v>43</v>
      </c>
      <c r="D378" s="591"/>
      <c r="E378" s="591"/>
      <c r="F378" s="591"/>
      <c r="G378" s="592"/>
    </row>
    <row r="379" spans="1:7" x14ac:dyDescent="0.25">
      <c r="A379" s="589" t="str">
        <f t="shared" si="5"/>
        <v>6178h</v>
      </c>
      <c r="B379" s="590">
        <v>377</v>
      </c>
      <c r="C379" s="593" t="s">
        <v>43</v>
      </c>
      <c r="D379" s="591"/>
      <c r="E379" s="591"/>
      <c r="F379" s="591"/>
      <c r="G379" s="592"/>
    </row>
    <row r="380" spans="1:7" x14ac:dyDescent="0.25">
      <c r="A380" s="589" t="str">
        <f t="shared" si="5"/>
        <v>6179h</v>
      </c>
      <c r="B380" s="590">
        <v>378</v>
      </c>
      <c r="C380" s="593" t="s">
        <v>43</v>
      </c>
      <c r="D380" s="591"/>
      <c r="E380" s="591"/>
      <c r="F380" s="591"/>
      <c r="G380" s="592"/>
    </row>
    <row r="381" spans="1:7" x14ac:dyDescent="0.25">
      <c r="A381" s="589" t="str">
        <f t="shared" si="5"/>
        <v>617Ah</v>
      </c>
      <c r="B381" s="590">
        <v>379</v>
      </c>
      <c r="C381" s="593" t="s">
        <v>43</v>
      </c>
      <c r="D381" s="591"/>
      <c r="E381" s="591"/>
      <c r="F381" s="591"/>
      <c r="G381" s="592"/>
    </row>
    <row r="382" spans="1:7" x14ac:dyDescent="0.25">
      <c r="A382" s="589" t="str">
        <f t="shared" si="5"/>
        <v>617Bh</v>
      </c>
      <c r="B382" s="590">
        <v>380</v>
      </c>
      <c r="C382" s="593" t="s">
        <v>43</v>
      </c>
      <c r="D382" s="591"/>
      <c r="E382" s="591"/>
      <c r="F382" s="591"/>
      <c r="G382" s="592"/>
    </row>
    <row r="383" spans="1:7" x14ac:dyDescent="0.25">
      <c r="A383" s="589" t="str">
        <f t="shared" si="5"/>
        <v>617Ch</v>
      </c>
      <c r="B383" s="590">
        <v>381</v>
      </c>
      <c r="C383" s="593" t="s">
        <v>43</v>
      </c>
      <c r="D383" s="591"/>
      <c r="E383" s="591"/>
      <c r="F383" s="591"/>
      <c r="G383" s="592"/>
    </row>
    <row r="384" spans="1:7" x14ac:dyDescent="0.25">
      <c r="A384" s="589" t="str">
        <f t="shared" si="5"/>
        <v>617Dh</v>
      </c>
      <c r="B384" s="590">
        <v>382</v>
      </c>
      <c r="C384" s="593" t="s">
        <v>43</v>
      </c>
      <c r="D384" s="591"/>
      <c r="E384" s="591"/>
      <c r="F384" s="591"/>
      <c r="G384" s="592"/>
    </row>
    <row r="385" spans="1:7" x14ac:dyDescent="0.25">
      <c r="A385" s="589" t="str">
        <f t="shared" si="5"/>
        <v>617Eh</v>
      </c>
      <c r="B385" s="590">
        <v>383</v>
      </c>
      <c r="C385" s="593" t="s">
        <v>43</v>
      </c>
      <c r="D385" s="591"/>
      <c r="E385" s="591"/>
      <c r="F385" s="591"/>
      <c r="G385" s="592"/>
    </row>
    <row r="386" spans="1:7" x14ac:dyDescent="0.25">
      <c r="A386" s="589" t="str">
        <f t="shared" si="5"/>
        <v>617Fh</v>
      </c>
      <c r="B386" s="590">
        <v>384</v>
      </c>
      <c r="C386" s="593" t="s">
        <v>43</v>
      </c>
      <c r="D386" s="591"/>
      <c r="E386" s="591"/>
      <c r="F386" s="591"/>
      <c r="G386" s="592"/>
    </row>
    <row r="387" spans="1:7" x14ac:dyDescent="0.25">
      <c r="A387" s="589" t="str">
        <f t="shared" si="5"/>
        <v>6180h</v>
      </c>
      <c r="B387" s="590">
        <v>385</v>
      </c>
      <c r="C387" s="593" t="s">
        <v>43</v>
      </c>
      <c r="D387" s="591"/>
      <c r="E387" s="591"/>
      <c r="F387" s="591"/>
      <c r="G387" s="592"/>
    </row>
    <row r="388" spans="1:7" x14ac:dyDescent="0.25">
      <c r="A388" s="589" t="str">
        <f t="shared" ref="A388:A451" si="6">(DEC2HEX(B388 + 6 * 4096 - 1)) &amp; "h"</f>
        <v>6181h</v>
      </c>
      <c r="B388" s="590">
        <v>386</v>
      </c>
      <c r="C388" s="593" t="s">
        <v>43</v>
      </c>
      <c r="D388" s="591"/>
      <c r="E388" s="591"/>
      <c r="F388" s="591"/>
      <c r="G388" s="592"/>
    </row>
    <row r="389" spans="1:7" x14ac:dyDescent="0.25">
      <c r="A389" s="589" t="str">
        <f t="shared" si="6"/>
        <v>6182h</v>
      </c>
      <c r="B389" s="590">
        <v>387</v>
      </c>
      <c r="C389" s="593" t="s">
        <v>43</v>
      </c>
      <c r="D389" s="591"/>
      <c r="E389" s="591"/>
      <c r="F389" s="591"/>
      <c r="G389" s="592"/>
    </row>
    <row r="390" spans="1:7" x14ac:dyDescent="0.25">
      <c r="A390" s="589" t="str">
        <f t="shared" si="6"/>
        <v>6183h</v>
      </c>
      <c r="B390" s="590">
        <v>388</v>
      </c>
      <c r="C390" s="593" t="s">
        <v>43</v>
      </c>
      <c r="D390" s="591"/>
      <c r="E390" s="591"/>
      <c r="F390" s="591"/>
      <c r="G390" s="592"/>
    </row>
    <row r="391" spans="1:7" x14ac:dyDescent="0.25">
      <c r="A391" s="589" t="str">
        <f t="shared" si="6"/>
        <v>6184h</v>
      </c>
      <c r="B391" s="590">
        <v>389</v>
      </c>
      <c r="C391" s="593" t="s">
        <v>43</v>
      </c>
      <c r="D391" s="591"/>
      <c r="E391" s="591"/>
      <c r="F391" s="591"/>
      <c r="G391" s="592"/>
    </row>
    <row r="392" spans="1:7" x14ac:dyDescent="0.25">
      <c r="A392" s="589" t="str">
        <f t="shared" si="6"/>
        <v>6185h</v>
      </c>
      <c r="B392" s="590">
        <v>390</v>
      </c>
      <c r="C392" s="593" t="s">
        <v>43</v>
      </c>
      <c r="D392" s="591"/>
      <c r="E392" s="591"/>
      <c r="F392" s="591"/>
      <c r="G392" s="592"/>
    </row>
    <row r="393" spans="1:7" x14ac:dyDescent="0.25">
      <c r="A393" s="589" t="str">
        <f t="shared" si="6"/>
        <v>6186h</v>
      </c>
      <c r="B393" s="590">
        <v>391</v>
      </c>
      <c r="C393" s="593" t="s">
        <v>43</v>
      </c>
      <c r="D393" s="591"/>
      <c r="E393" s="591"/>
      <c r="F393" s="591"/>
      <c r="G393" s="592"/>
    </row>
    <row r="394" spans="1:7" x14ac:dyDescent="0.25">
      <c r="A394" s="589" t="str">
        <f t="shared" si="6"/>
        <v>6187h</v>
      </c>
      <c r="B394" s="590">
        <v>392</v>
      </c>
      <c r="C394" s="593" t="s">
        <v>43</v>
      </c>
      <c r="D394" s="591"/>
      <c r="E394" s="591"/>
      <c r="F394" s="591"/>
      <c r="G394" s="592"/>
    </row>
    <row r="395" spans="1:7" x14ac:dyDescent="0.25">
      <c r="A395" s="589" t="str">
        <f t="shared" si="6"/>
        <v>6188h</v>
      </c>
      <c r="B395" s="590">
        <v>393</v>
      </c>
      <c r="C395" s="593" t="s">
        <v>43</v>
      </c>
      <c r="D395" s="591"/>
      <c r="E395" s="591"/>
      <c r="F395" s="591"/>
      <c r="G395" s="592"/>
    </row>
    <row r="396" spans="1:7" x14ac:dyDescent="0.25">
      <c r="A396" s="589" t="str">
        <f t="shared" si="6"/>
        <v>6189h</v>
      </c>
      <c r="B396" s="590">
        <v>394</v>
      </c>
      <c r="C396" s="593" t="s">
        <v>43</v>
      </c>
      <c r="D396" s="591"/>
      <c r="E396" s="591"/>
      <c r="F396" s="591"/>
      <c r="G396" s="592"/>
    </row>
    <row r="397" spans="1:7" x14ac:dyDescent="0.25">
      <c r="A397" s="589" t="str">
        <f t="shared" si="6"/>
        <v>618Ah</v>
      </c>
      <c r="B397" s="590">
        <v>395</v>
      </c>
      <c r="C397" s="593" t="s">
        <v>43</v>
      </c>
      <c r="D397" s="591"/>
      <c r="E397" s="591"/>
      <c r="F397" s="591"/>
      <c r="G397" s="592"/>
    </row>
    <row r="398" spans="1:7" x14ac:dyDescent="0.25">
      <c r="A398" s="589" t="str">
        <f t="shared" si="6"/>
        <v>618Bh</v>
      </c>
      <c r="B398" s="590">
        <v>396</v>
      </c>
      <c r="C398" s="593" t="s">
        <v>43</v>
      </c>
      <c r="D398" s="591"/>
      <c r="E398" s="591"/>
      <c r="F398" s="591"/>
      <c r="G398" s="592"/>
    </row>
    <row r="399" spans="1:7" x14ac:dyDescent="0.25">
      <c r="A399" s="589" t="str">
        <f t="shared" si="6"/>
        <v>618Ch</v>
      </c>
      <c r="B399" s="590">
        <v>397</v>
      </c>
      <c r="C399" s="593" t="s">
        <v>43</v>
      </c>
      <c r="D399" s="591"/>
      <c r="E399" s="591"/>
      <c r="F399" s="591"/>
      <c r="G399" s="592"/>
    </row>
    <row r="400" spans="1:7" x14ac:dyDescent="0.25">
      <c r="A400" s="589" t="str">
        <f t="shared" si="6"/>
        <v>618Dh</v>
      </c>
      <c r="B400" s="590">
        <v>398</v>
      </c>
      <c r="C400" s="593" t="s">
        <v>43</v>
      </c>
      <c r="D400" s="591"/>
      <c r="E400" s="591"/>
      <c r="F400" s="591"/>
      <c r="G400" s="592"/>
    </row>
    <row r="401" spans="1:7" x14ac:dyDescent="0.25">
      <c r="A401" s="589" t="str">
        <f t="shared" si="6"/>
        <v>618Eh</v>
      </c>
      <c r="B401" s="590">
        <v>399</v>
      </c>
      <c r="C401" s="593" t="s">
        <v>43</v>
      </c>
      <c r="D401" s="591"/>
      <c r="E401" s="591"/>
      <c r="F401" s="591"/>
      <c r="G401" s="592"/>
    </row>
    <row r="402" spans="1:7" x14ac:dyDescent="0.25">
      <c r="A402" s="589" t="str">
        <f t="shared" si="6"/>
        <v>618Fh</v>
      </c>
      <c r="B402" s="590">
        <v>400</v>
      </c>
      <c r="C402" s="593" t="s">
        <v>43</v>
      </c>
      <c r="D402" s="591"/>
      <c r="E402" s="591"/>
      <c r="F402" s="591"/>
      <c r="G402" s="592"/>
    </row>
    <row r="403" spans="1:7" x14ac:dyDescent="0.25">
      <c r="A403" s="589" t="str">
        <f t="shared" si="6"/>
        <v>6190h</v>
      </c>
      <c r="B403" s="590">
        <v>401</v>
      </c>
      <c r="C403" s="593" t="s">
        <v>43</v>
      </c>
      <c r="D403" s="591"/>
      <c r="E403" s="591"/>
      <c r="F403" s="591"/>
      <c r="G403" s="592"/>
    </row>
    <row r="404" spans="1:7" x14ac:dyDescent="0.25">
      <c r="A404" s="589" t="str">
        <f t="shared" si="6"/>
        <v>6191h</v>
      </c>
      <c r="B404" s="590">
        <v>402</v>
      </c>
      <c r="C404" s="593" t="s">
        <v>43</v>
      </c>
      <c r="D404" s="591"/>
      <c r="E404" s="591"/>
      <c r="F404" s="591"/>
      <c r="G404" s="592"/>
    </row>
    <row r="405" spans="1:7" x14ac:dyDescent="0.25">
      <c r="A405" s="589" t="str">
        <f t="shared" si="6"/>
        <v>6192h</v>
      </c>
      <c r="B405" s="590">
        <v>403</v>
      </c>
      <c r="C405" s="593" t="s">
        <v>43</v>
      </c>
      <c r="D405" s="591"/>
      <c r="E405" s="591"/>
      <c r="F405" s="591"/>
      <c r="G405" s="592"/>
    </row>
    <row r="406" spans="1:7" x14ac:dyDescent="0.25">
      <c r="A406" s="589" t="str">
        <f t="shared" si="6"/>
        <v>6193h</v>
      </c>
      <c r="B406" s="590">
        <v>404</v>
      </c>
      <c r="C406" s="593" t="s">
        <v>43</v>
      </c>
      <c r="D406" s="591"/>
      <c r="E406" s="591"/>
      <c r="F406" s="591"/>
      <c r="G406" s="592"/>
    </row>
    <row r="407" spans="1:7" x14ac:dyDescent="0.25">
      <c r="A407" s="589" t="str">
        <f t="shared" si="6"/>
        <v>6194h</v>
      </c>
      <c r="B407" s="590">
        <v>405</v>
      </c>
      <c r="C407" s="593" t="s">
        <v>43</v>
      </c>
      <c r="D407" s="591"/>
      <c r="E407" s="591"/>
      <c r="F407" s="591"/>
      <c r="G407" s="592"/>
    </row>
    <row r="408" spans="1:7" x14ac:dyDescent="0.25">
      <c r="A408" s="589" t="str">
        <f t="shared" si="6"/>
        <v>6195h</v>
      </c>
      <c r="B408" s="590">
        <v>406</v>
      </c>
      <c r="C408" s="593" t="s">
        <v>43</v>
      </c>
      <c r="D408" s="591"/>
      <c r="E408" s="591"/>
      <c r="F408" s="591"/>
      <c r="G408" s="592"/>
    </row>
    <row r="409" spans="1:7" x14ac:dyDescent="0.25">
      <c r="A409" s="589" t="str">
        <f t="shared" si="6"/>
        <v>6196h</v>
      </c>
      <c r="B409" s="590">
        <v>407</v>
      </c>
      <c r="C409" s="593" t="s">
        <v>43</v>
      </c>
      <c r="D409" s="591"/>
      <c r="E409" s="591"/>
      <c r="F409" s="591"/>
      <c r="G409" s="592"/>
    </row>
    <row r="410" spans="1:7" x14ac:dyDescent="0.25">
      <c r="A410" s="589" t="str">
        <f t="shared" si="6"/>
        <v>6197h</v>
      </c>
      <c r="B410" s="590">
        <v>408</v>
      </c>
      <c r="C410" s="593" t="s">
        <v>43</v>
      </c>
      <c r="D410" s="591"/>
      <c r="E410" s="591"/>
      <c r="F410" s="591"/>
      <c r="G410" s="592"/>
    </row>
    <row r="411" spans="1:7" x14ac:dyDescent="0.25">
      <c r="A411" s="589" t="str">
        <f t="shared" si="6"/>
        <v>6198h</v>
      </c>
      <c r="B411" s="590">
        <v>409</v>
      </c>
      <c r="C411" s="593" t="s">
        <v>43</v>
      </c>
      <c r="D411" s="591"/>
      <c r="E411" s="591"/>
      <c r="F411" s="591"/>
      <c r="G411" s="592"/>
    </row>
    <row r="412" spans="1:7" x14ac:dyDescent="0.25">
      <c r="A412" s="589" t="str">
        <f t="shared" si="6"/>
        <v>6199h</v>
      </c>
      <c r="B412" s="590">
        <v>410</v>
      </c>
      <c r="C412" s="593" t="s">
        <v>43</v>
      </c>
      <c r="D412" s="591"/>
      <c r="E412" s="591"/>
      <c r="F412" s="591"/>
      <c r="G412" s="592"/>
    </row>
    <row r="413" spans="1:7" x14ac:dyDescent="0.25">
      <c r="A413" s="589" t="str">
        <f t="shared" si="6"/>
        <v>619Ah</v>
      </c>
      <c r="B413" s="590">
        <v>411</v>
      </c>
      <c r="C413" s="593" t="s">
        <v>43</v>
      </c>
      <c r="D413" s="591"/>
      <c r="E413" s="591"/>
      <c r="F413" s="591"/>
      <c r="G413" s="592"/>
    </row>
    <row r="414" spans="1:7" x14ac:dyDescent="0.25">
      <c r="A414" s="589" t="str">
        <f t="shared" si="6"/>
        <v>619Bh</v>
      </c>
      <c r="B414" s="590">
        <v>412</v>
      </c>
      <c r="C414" s="593" t="s">
        <v>43</v>
      </c>
      <c r="D414" s="591"/>
      <c r="E414" s="591"/>
      <c r="F414" s="591"/>
      <c r="G414" s="592"/>
    </row>
    <row r="415" spans="1:7" x14ac:dyDescent="0.25">
      <c r="A415" s="589" t="str">
        <f t="shared" si="6"/>
        <v>619Ch</v>
      </c>
      <c r="B415" s="590">
        <v>413</v>
      </c>
      <c r="C415" s="593" t="s">
        <v>43</v>
      </c>
      <c r="D415" s="591"/>
      <c r="E415" s="591"/>
      <c r="F415" s="591"/>
      <c r="G415" s="592"/>
    </row>
    <row r="416" spans="1:7" x14ac:dyDescent="0.25">
      <c r="A416" s="589" t="str">
        <f t="shared" si="6"/>
        <v>619Dh</v>
      </c>
      <c r="B416" s="590">
        <v>414</v>
      </c>
      <c r="C416" s="593" t="s">
        <v>43</v>
      </c>
      <c r="D416" s="591"/>
      <c r="E416" s="591"/>
      <c r="F416" s="591"/>
      <c r="G416" s="592"/>
    </row>
    <row r="417" spans="1:7" x14ac:dyDescent="0.25">
      <c r="A417" s="589" t="str">
        <f t="shared" si="6"/>
        <v>619Eh</v>
      </c>
      <c r="B417" s="590">
        <v>415</v>
      </c>
      <c r="C417" s="593" t="s">
        <v>43</v>
      </c>
      <c r="D417" s="591"/>
      <c r="E417" s="591"/>
      <c r="F417" s="591"/>
      <c r="G417" s="592"/>
    </row>
    <row r="418" spans="1:7" x14ac:dyDescent="0.25">
      <c r="A418" s="589" t="str">
        <f t="shared" si="6"/>
        <v>619Fh</v>
      </c>
      <c r="B418" s="590">
        <v>416</v>
      </c>
      <c r="C418" s="593" t="s">
        <v>43</v>
      </c>
      <c r="D418" s="591"/>
      <c r="E418" s="591"/>
      <c r="F418" s="591"/>
      <c r="G418" s="592"/>
    </row>
    <row r="419" spans="1:7" x14ac:dyDescent="0.25">
      <c r="A419" s="589" t="str">
        <f t="shared" si="6"/>
        <v>61A0h</v>
      </c>
      <c r="B419" s="590">
        <v>417</v>
      </c>
      <c r="C419" s="593" t="s">
        <v>43</v>
      </c>
      <c r="D419" s="591"/>
      <c r="E419" s="591"/>
      <c r="F419" s="591"/>
      <c r="G419" s="592"/>
    </row>
    <row r="420" spans="1:7" x14ac:dyDescent="0.25">
      <c r="A420" s="589" t="str">
        <f t="shared" si="6"/>
        <v>61A1h</v>
      </c>
      <c r="B420" s="590">
        <v>418</v>
      </c>
      <c r="C420" s="593" t="s">
        <v>43</v>
      </c>
      <c r="D420" s="591"/>
      <c r="E420" s="591"/>
      <c r="F420" s="591"/>
      <c r="G420" s="592"/>
    </row>
    <row r="421" spans="1:7" x14ac:dyDescent="0.25">
      <c r="A421" s="589" t="str">
        <f t="shared" si="6"/>
        <v>61A2h</v>
      </c>
      <c r="B421" s="590">
        <v>419</v>
      </c>
      <c r="C421" s="593" t="s">
        <v>43</v>
      </c>
      <c r="D421" s="591"/>
      <c r="E421" s="591"/>
      <c r="F421" s="591"/>
      <c r="G421" s="592"/>
    </row>
    <row r="422" spans="1:7" x14ac:dyDescent="0.25">
      <c r="A422" s="589" t="str">
        <f t="shared" si="6"/>
        <v>61A3h</v>
      </c>
      <c r="B422" s="590">
        <v>420</v>
      </c>
      <c r="C422" s="593" t="s">
        <v>43</v>
      </c>
      <c r="D422" s="591"/>
      <c r="E422" s="591"/>
      <c r="F422" s="591"/>
      <c r="G422" s="592"/>
    </row>
    <row r="423" spans="1:7" x14ac:dyDescent="0.25">
      <c r="A423" s="589" t="str">
        <f t="shared" si="6"/>
        <v>61A4h</v>
      </c>
      <c r="B423" s="590">
        <v>421</v>
      </c>
      <c r="C423" s="593" t="s">
        <v>43</v>
      </c>
      <c r="D423" s="591"/>
      <c r="E423" s="591"/>
      <c r="F423" s="591"/>
      <c r="G423" s="592"/>
    </row>
    <row r="424" spans="1:7" x14ac:dyDescent="0.25">
      <c r="A424" s="589" t="str">
        <f t="shared" si="6"/>
        <v>61A5h</v>
      </c>
      <c r="B424" s="590">
        <v>422</v>
      </c>
      <c r="C424" s="593" t="s">
        <v>43</v>
      </c>
      <c r="D424" s="591"/>
      <c r="E424" s="591"/>
      <c r="F424" s="591"/>
      <c r="G424" s="592"/>
    </row>
    <row r="425" spans="1:7" x14ac:dyDescent="0.25">
      <c r="A425" s="589" t="str">
        <f t="shared" si="6"/>
        <v>61A6h</v>
      </c>
      <c r="B425" s="590">
        <v>423</v>
      </c>
      <c r="C425" s="593" t="s">
        <v>43</v>
      </c>
      <c r="D425" s="591"/>
      <c r="E425" s="591"/>
      <c r="F425" s="591"/>
      <c r="G425" s="592"/>
    </row>
    <row r="426" spans="1:7" x14ac:dyDescent="0.25">
      <c r="A426" s="589" t="str">
        <f t="shared" si="6"/>
        <v>61A7h</v>
      </c>
      <c r="B426" s="590">
        <v>424</v>
      </c>
      <c r="C426" s="593" t="s">
        <v>43</v>
      </c>
      <c r="D426" s="591"/>
      <c r="E426" s="591"/>
      <c r="F426" s="591"/>
      <c r="G426" s="592"/>
    </row>
    <row r="427" spans="1:7" x14ac:dyDescent="0.25">
      <c r="A427" s="589" t="str">
        <f t="shared" si="6"/>
        <v>61A8h</v>
      </c>
      <c r="B427" s="590">
        <v>425</v>
      </c>
      <c r="C427" s="593" t="s">
        <v>43</v>
      </c>
      <c r="D427" s="591"/>
      <c r="E427" s="591"/>
      <c r="F427" s="591"/>
      <c r="G427" s="592"/>
    </row>
    <row r="428" spans="1:7" x14ac:dyDescent="0.25">
      <c r="A428" s="589" t="str">
        <f t="shared" si="6"/>
        <v>61A9h</v>
      </c>
      <c r="B428" s="590">
        <v>426</v>
      </c>
      <c r="C428" s="593" t="s">
        <v>43</v>
      </c>
      <c r="D428" s="591"/>
      <c r="E428" s="591"/>
      <c r="F428" s="591"/>
      <c r="G428" s="592"/>
    </row>
    <row r="429" spans="1:7" x14ac:dyDescent="0.25">
      <c r="A429" s="589" t="str">
        <f t="shared" si="6"/>
        <v>61AAh</v>
      </c>
      <c r="B429" s="590">
        <v>427</v>
      </c>
      <c r="C429" s="593" t="s">
        <v>43</v>
      </c>
      <c r="D429" s="591"/>
      <c r="E429" s="591"/>
      <c r="F429" s="591"/>
      <c r="G429" s="592"/>
    </row>
    <row r="430" spans="1:7" x14ac:dyDescent="0.25">
      <c r="A430" s="589" t="str">
        <f t="shared" si="6"/>
        <v>61ABh</v>
      </c>
      <c r="B430" s="590">
        <v>428</v>
      </c>
      <c r="C430" s="593" t="s">
        <v>43</v>
      </c>
      <c r="D430" s="591"/>
      <c r="E430" s="591"/>
      <c r="F430" s="591"/>
      <c r="G430" s="592"/>
    </row>
    <row r="431" spans="1:7" x14ac:dyDescent="0.25">
      <c r="A431" s="589" t="str">
        <f t="shared" si="6"/>
        <v>61ACh</v>
      </c>
      <c r="B431" s="590">
        <v>429</v>
      </c>
      <c r="C431" s="593" t="s">
        <v>43</v>
      </c>
      <c r="D431" s="591"/>
      <c r="E431" s="591"/>
      <c r="F431" s="591"/>
      <c r="G431" s="592"/>
    </row>
    <row r="432" spans="1:7" x14ac:dyDescent="0.25">
      <c r="A432" s="589" t="str">
        <f t="shared" si="6"/>
        <v>61ADh</v>
      </c>
      <c r="B432" s="590">
        <v>430</v>
      </c>
      <c r="C432" s="593" t="s">
        <v>43</v>
      </c>
      <c r="D432" s="591"/>
      <c r="E432" s="591"/>
      <c r="F432" s="591"/>
      <c r="G432" s="592"/>
    </row>
    <row r="433" spans="1:7" x14ac:dyDescent="0.25">
      <c r="A433" s="589" t="str">
        <f t="shared" si="6"/>
        <v>61AEh</v>
      </c>
      <c r="B433" s="590">
        <v>431</v>
      </c>
      <c r="C433" s="593" t="s">
        <v>43</v>
      </c>
      <c r="D433" s="591"/>
      <c r="E433" s="591"/>
      <c r="F433" s="591"/>
      <c r="G433" s="592"/>
    </row>
    <row r="434" spans="1:7" x14ac:dyDescent="0.25">
      <c r="A434" s="589" t="str">
        <f t="shared" si="6"/>
        <v>61AFh</v>
      </c>
      <c r="B434" s="590">
        <v>432</v>
      </c>
      <c r="C434" s="593" t="s">
        <v>43</v>
      </c>
      <c r="D434" s="591"/>
      <c r="E434" s="591"/>
      <c r="F434" s="591"/>
      <c r="G434" s="592"/>
    </row>
    <row r="435" spans="1:7" x14ac:dyDescent="0.25">
      <c r="A435" s="589" t="str">
        <f t="shared" si="6"/>
        <v>61B0h</v>
      </c>
      <c r="B435" s="590">
        <v>433</v>
      </c>
      <c r="C435" s="593" t="s">
        <v>43</v>
      </c>
      <c r="D435" s="591"/>
      <c r="E435" s="591"/>
      <c r="F435" s="591"/>
      <c r="G435" s="592"/>
    </row>
    <row r="436" spans="1:7" x14ac:dyDescent="0.25">
      <c r="A436" s="589" t="str">
        <f t="shared" si="6"/>
        <v>61B1h</v>
      </c>
      <c r="B436" s="590">
        <v>434</v>
      </c>
      <c r="C436" s="593" t="s">
        <v>43</v>
      </c>
      <c r="D436" s="591"/>
      <c r="E436" s="591"/>
      <c r="F436" s="591"/>
      <c r="G436" s="592"/>
    </row>
    <row r="437" spans="1:7" x14ac:dyDescent="0.25">
      <c r="A437" s="589" t="str">
        <f t="shared" si="6"/>
        <v>61B2h</v>
      </c>
      <c r="B437" s="590">
        <v>435</v>
      </c>
      <c r="C437" s="593" t="s">
        <v>43</v>
      </c>
      <c r="D437" s="591"/>
      <c r="E437" s="591"/>
      <c r="F437" s="591"/>
      <c r="G437" s="592"/>
    </row>
    <row r="438" spans="1:7" x14ac:dyDescent="0.25">
      <c r="A438" s="589" t="str">
        <f t="shared" si="6"/>
        <v>61B3h</v>
      </c>
      <c r="B438" s="590">
        <v>436</v>
      </c>
      <c r="C438" s="593" t="s">
        <v>43</v>
      </c>
      <c r="D438" s="591"/>
      <c r="E438" s="591"/>
      <c r="F438" s="591"/>
      <c r="G438" s="592"/>
    </row>
    <row r="439" spans="1:7" x14ac:dyDescent="0.25">
      <c r="A439" s="589" t="str">
        <f t="shared" si="6"/>
        <v>61B4h</v>
      </c>
      <c r="B439" s="590">
        <v>437</v>
      </c>
      <c r="C439" s="593" t="s">
        <v>43</v>
      </c>
      <c r="D439" s="591"/>
      <c r="E439" s="591"/>
      <c r="F439" s="591"/>
      <c r="G439" s="592"/>
    </row>
    <row r="440" spans="1:7" x14ac:dyDescent="0.25">
      <c r="A440" s="589" t="str">
        <f t="shared" si="6"/>
        <v>61B5h</v>
      </c>
      <c r="B440" s="590">
        <v>438</v>
      </c>
      <c r="C440" s="593" t="s">
        <v>43</v>
      </c>
      <c r="D440" s="591"/>
      <c r="E440" s="591"/>
      <c r="F440" s="591"/>
      <c r="G440" s="592"/>
    </row>
    <row r="441" spans="1:7" x14ac:dyDescent="0.25">
      <c r="A441" s="589" t="str">
        <f t="shared" si="6"/>
        <v>61B6h</v>
      </c>
      <c r="B441" s="590">
        <v>439</v>
      </c>
      <c r="C441" s="593" t="s">
        <v>43</v>
      </c>
      <c r="D441" s="591"/>
      <c r="E441" s="591"/>
      <c r="F441" s="591"/>
      <c r="G441" s="592"/>
    </row>
    <row r="442" spans="1:7" x14ac:dyDescent="0.25">
      <c r="A442" s="589" t="str">
        <f t="shared" si="6"/>
        <v>61B7h</v>
      </c>
      <c r="B442" s="590">
        <v>440</v>
      </c>
      <c r="C442" s="593" t="s">
        <v>43</v>
      </c>
      <c r="D442" s="591"/>
      <c r="E442" s="591"/>
      <c r="F442" s="591"/>
      <c r="G442" s="592"/>
    </row>
    <row r="443" spans="1:7" x14ac:dyDescent="0.25">
      <c r="A443" s="589" t="str">
        <f t="shared" si="6"/>
        <v>61B8h</v>
      </c>
      <c r="B443" s="590">
        <v>441</v>
      </c>
      <c r="C443" s="593" t="s">
        <v>43</v>
      </c>
      <c r="D443" s="591"/>
      <c r="E443" s="591"/>
      <c r="F443" s="591"/>
      <c r="G443" s="592"/>
    </row>
    <row r="444" spans="1:7" x14ac:dyDescent="0.25">
      <c r="A444" s="589" t="str">
        <f t="shared" si="6"/>
        <v>61B9h</v>
      </c>
      <c r="B444" s="590">
        <v>442</v>
      </c>
      <c r="C444" s="593" t="s">
        <v>43</v>
      </c>
      <c r="D444" s="591"/>
      <c r="E444" s="591"/>
      <c r="F444" s="591"/>
      <c r="G444" s="592"/>
    </row>
    <row r="445" spans="1:7" x14ac:dyDescent="0.25">
      <c r="A445" s="589" t="str">
        <f t="shared" si="6"/>
        <v>61BAh</v>
      </c>
      <c r="B445" s="590">
        <v>443</v>
      </c>
      <c r="C445" s="593" t="s">
        <v>43</v>
      </c>
      <c r="D445" s="591"/>
      <c r="E445" s="591"/>
      <c r="F445" s="591"/>
      <c r="G445" s="592"/>
    </row>
    <row r="446" spans="1:7" x14ac:dyDescent="0.25">
      <c r="A446" s="589" t="str">
        <f t="shared" si="6"/>
        <v>61BBh</v>
      </c>
      <c r="B446" s="590">
        <v>444</v>
      </c>
      <c r="C446" s="593" t="s">
        <v>43</v>
      </c>
      <c r="D446" s="591"/>
      <c r="E446" s="591"/>
      <c r="F446" s="591"/>
      <c r="G446" s="592"/>
    </row>
    <row r="447" spans="1:7" x14ac:dyDescent="0.25">
      <c r="A447" s="589" t="str">
        <f t="shared" si="6"/>
        <v>61BCh</v>
      </c>
      <c r="B447" s="590">
        <v>445</v>
      </c>
      <c r="C447" s="593" t="s">
        <v>43</v>
      </c>
      <c r="D447" s="591"/>
      <c r="E447" s="591"/>
      <c r="F447" s="591"/>
      <c r="G447" s="592"/>
    </row>
    <row r="448" spans="1:7" x14ac:dyDescent="0.25">
      <c r="A448" s="589" t="str">
        <f t="shared" si="6"/>
        <v>61BDh</v>
      </c>
      <c r="B448" s="590">
        <v>446</v>
      </c>
      <c r="C448" s="593" t="s">
        <v>43</v>
      </c>
      <c r="D448" s="591"/>
      <c r="E448" s="591"/>
      <c r="F448" s="591"/>
      <c r="G448" s="592"/>
    </row>
    <row r="449" spans="1:7" x14ac:dyDescent="0.25">
      <c r="A449" s="589" t="str">
        <f t="shared" si="6"/>
        <v>61BEh</v>
      </c>
      <c r="B449" s="590">
        <v>447</v>
      </c>
      <c r="C449" s="593" t="s">
        <v>43</v>
      </c>
      <c r="D449" s="591"/>
      <c r="E449" s="591"/>
      <c r="F449" s="591"/>
      <c r="G449" s="592"/>
    </row>
    <row r="450" spans="1:7" x14ac:dyDescent="0.25">
      <c r="A450" s="589" t="str">
        <f t="shared" si="6"/>
        <v>61BFh</v>
      </c>
      <c r="B450" s="590">
        <v>448</v>
      </c>
      <c r="C450" s="593" t="s">
        <v>43</v>
      </c>
      <c r="D450" s="591"/>
      <c r="E450" s="591"/>
      <c r="F450" s="591"/>
      <c r="G450" s="592"/>
    </row>
    <row r="451" spans="1:7" x14ac:dyDescent="0.25">
      <c r="A451" s="589" t="str">
        <f t="shared" si="6"/>
        <v>61C0h</v>
      </c>
      <c r="B451" s="590">
        <v>449</v>
      </c>
      <c r="C451" s="593" t="s">
        <v>43</v>
      </c>
      <c r="D451" s="591"/>
      <c r="E451" s="591"/>
      <c r="F451" s="591"/>
      <c r="G451" s="592"/>
    </row>
    <row r="452" spans="1:7" x14ac:dyDescent="0.25">
      <c r="A452" s="589" t="str">
        <f t="shared" ref="A452:A515" si="7">(DEC2HEX(B452 + 6 * 4096 - 1)) &amp; "h"</f>
        <v>61C1h</v>
      </c>
      <c r="B452" s="590">
        <v>450</v>
      </c>
      <c r="C452" s="593" t="s">
        <v>43</v>
      </c>
      <c r="D452" s="591"/>
      <c r="E452" s="591"/>
      <c r="F452" s="591"/>
      <c r="G452" s="592"/>
    </row>
    <row r="453" spans="1:7" x14ac:dyDescent="0.25">
      <c r="A453" s="589" t="str">
        <f t="shared" si="7"/>
        <v>61C2h</v>
      </c>
      <c r="B453" s="590">
        <v>451</v>
      </c>
      <c r="C453" s="593" t="s">
        <v>43</v>
      </c>
      <c r="D453" s="591"/>
      <c r="E453" s="591"/>
      <c r="F453" s="591"/>
      <c r="G453" s="592"/>
    </row>
    <row r="454" spans="1:7" x14ac:dyDescent="0.25">
      <c r="A454" s="589" t="str">
        <f t="shared" si="7"/>
        <v>61C3h</v>
      </c>
      <c r="B454" s="590">
        <v>452</v>
      </c>
      <c r="C454" s="593" t="s">
        <v>43</v>
      </c>
      <c r="D454" s="591"/>
      <c r="E454" s="591"/>
      <c r="F454" s="591"/>
      <c r="G454" s="592"/>
    </row>
    <row r="455" spans="1:7" x14ac:dyDescent="0.25">
      <c r="A455" s="589" t="str">
        <f t="shared" si="7"/>
        <v>61C4h</v>
      </c>
      <c r="B455" s="590">
        <v>453</v>
      </c>
      <c r="C455" s="593" t="s">
        <v>43</v>
      </c>
      <c r="D455" s="591"/>
      <c r="E455" s="591"/>
      <c r="F455" s="591"/>
      <c r="G455" s="592"/>
    </row>
    <row r="456" spans="1:7" x14ac:dyDescent="0.25">
      <c r="A456" s="589" t="str">
        <f t="shared" si="7"/>
        <v>61C5h</v>
      </c>
      <c r="B456" s="590">
        <v>454</v>
      </c>
      <c r="C456" s="593" t="s">
        <v>43</v>
      </c>
      <c r="D456" s="591"/>
      <c r="E456" s="591"/>
      <c r="F456" s="591"/>
      <c r="G456" s="592"/>
    </row>
    <row r="457" spans="1:7" x14ac:dyDescent="0.25">
      <c r="A457" s="589" t="str">
        <f t="shared" si="7"/>
        <v>61C6h</v>
      </c>
      <c r="B457" s="590">
        <v>455</v>
      </c>
      <c r="C457" s="593" t="s">
        <v>43</v>
      </c>
      <c r="D457" s="591"/>
      <c r="E457" s="591"/>
      <c r="F457" s="591"/>
      <c r="G457" s="592"/>
    </row>
    <row r="458" spans="1:7" x14ac:dyDescent="0.25">
      <c r="A458" s="589" t="str">
        <f t="shared" si="7"/>
        <v>61C7h</v>
      </c>
      <c r="B458" s="590">
        <v>456</v>
      </c>
      <c r="C458" s="593" t="s">
        <v>43</v>
      </c>
      <c r="D458" s="591"/>
      <c r="E458" s="591"/>
      <c r="F458" s="591"/>
      <c r="G458" s="592"/>
    </row>
    <row r="459" spans="1:7" x14ac:dyDescent="0.25">
      <c r="A459" s="589" t="str">
        <f t="shared" si="7"/>
        <v>61C8h</v>
      </c>
      <c r="B459" s="590">
        <v>457</v>
      </c>
      <c r="C459" s="593" t="s">
        <v>43</v>
      </c>
      <c r="D459" s="591"/>
      <c r="E459" s="591"/>
      <c r="F459" s="591"/>
      <c r="G459" s="592"/>
    </row>
    <row r="460" spans="1:7" x14ac:dyDescent="0.25">
      <c r="A460" s="589" t="str">
        <f t="shared" si="7"/>
        <v>61C9h</v>
      </c>
      <c r="B460" s="590">
        <v>458</v>
      </c>
      <c r="C460" s="593" t="s">
        <v>43</v>
      </c>
      <c r="D460" s="591"/>
      <c r="E460" s="591"/>
      <c r="F460" s="591"/>
      <c r="G460" s="592"/>
    </row>
    <row r="461" spans="1:7" x14ac:dyDescent="0.25">
      <c r="A461" s="589" t="str">
        <f t="shared" si="7"/>
        <v>61CAh</v>
      </c>
      <c r="B461" s="590">
        <v>459</v>
      </c>
      <c r="C461" s="593" t="s">
        <v>43</v>
      </c>
      <c r="D461" s="591"/>
      <c r="E461" s="591"/>
      <c r="F461" s="591"/>
      <c r="G461" s="592"/>
    </row>
    <row r="462" spans="1:7" x14ac:dyDescent="0.25">
      <c r="A462" s="589" t="str">
        <f t="shared" si="7"/>
        <v>61CBh</v>
      </c>
      <c r="B462" s="590">
        <v>460</v>
      </c>
      <c r="C462" s="593" t="s">
        <v>43</v>
      </c>
      <c r="D462" s="591"/>
      <c r="E462" s="591"/>
      <c r="F462" s="591"/>
      <c r="G462" s="592"/>
    </row>
    <row r="463" spans="1:7" x14ac:dyDescent="0.25">
      <c r="A463" s="589" t="str">
        <f t="shared" si="7"/>
        <v>61CCh</v>
      </c>
      <c r="B463" s="590">
        <v>461</v>
      </c>
      <c r="C463" s="593" t="s">
        <v>43</v>
      </c>
      <c r="D463" s="591"/>
      <c r="E463" s="591"/>
      <c r="F463" s="591"/>
      <c r="G463" s="592"/>
    </row>
    <row r="464" spans="1:7" x14ac:dyDescent="0.25">
      <c r="A464" s="589" t="str">
        <f t="shared" si="7"/>
        <v>61CDh</v>
      </c>
      <c r="B464" s="590">
        <v>462</v>
      </c>
      <c r="C464" s="593" t="s">
        <v>43</v>
      </c>
      <c r="D464" s="591"/>
      <c r="E464" s="591"/>
      <c r="F464" s="591"/>
      <c r="G464" s="592"/>
    </row>
    <row r="465" spans="1:7" x14ac:dyDescent="0.25">
      <c r="A465" s="589" t="str">
        <f t="shared" si="7"/>
        <v>61CEh</v>
      </c>
      <c r="B465" s="590">
        <v>463</v>
      </c>
      <c r="C465" s="593" t="s">
        <v>43</v>
      </c>
      <c r="D465" s="287"/>
      <c r="E465" s="287"/>
      <c r="F465" s="287"/>
      <c r="G465" s="596"/>
    </row>
    <row r="466" spans="1:7" x14ac:dyDescent="0.25">
      <c r="A466" s="589" t="str">
        <f t="shared" si="7"/>
        <v>61CFh</v>
      </c>
      <c r="B466" s="590">
        <v>464</v>
      </c>
      <c r="C466" s="593" t="s">
        <v>43</v>
      </c>
      <c r="D466" s="287"/>
      <c r="E466" s="287"/>
      <c r="F466" s="287"/>
      <c r="G466" s="596"/>
    </row>
    <row r="467" spans="1:7" x14ac:dyDescent="0.25">
      <c r="A467" s="589" t="str">
        <f t="shared" si="7"/>
        <v>61D0h</v>
      </c>
      <c r="B467" s="590">
        <v>465</v>
      </c>
      <c r="C467" s="593" t="s">
        <v>43</v>
      </c>
      <c r="D467" s="287"/>
      <c r="E467" s="287"/>
      <c r="F467" s="287"/>
      <c r="G467" s="596"/>
    </row>
    <row r="468" spans="1:7" x14ac:dyDescent="0.25">
      <c r="A468" s="589" t="str">
        <f t="shared" si="7"/>
        <v>61D1h</v>
      </c>
      <c r="B468" s="590">
        <v>466</v>
      </c>
      <c r="C468" s="593" t="s">
        <v>43</v>
      </c>
      <c r="D468" s="287"/>
      <c r="E468" s="287"/>
      <c r="F468" s="287"/>
      <c r="G468" s="596"/>
    </row>
    <row r="469" spans="1:7" x14ac:dyDescent="0.25">
      <c r="A469" s="589" t="str">
        <f t="shared" si="7"/>
        <v>61D2h</v>
      </c>
      <c r="B469" s="590">
        <v>467</v>
      </c>
      <c r="C469" s="593" t="s">
        <v>43</v>
      </c>
      <c r="D469" s="287"/>
      <c r="E469" s="287"/>
      <c r="F469" s="287"/>
      <c r="G469" s="596"/>
    </row>
    <row r="470" spans="1:7" x14ac:dyDescent="0.25">
      <c r="A470" s="589" t="str">
        <f t="shared" si="7"/>
        <v>61D3h</v>
      </c>
      <c r="B470" s="590">
        <v>468</v>
      </c>
      <c r="C470" s="593" t="s">
        <v>43</v>
      </c>
      <c r="D470" s="287"/>
      <c r="E470" s="287"/>
      <c r="F470" s="287"/>
      <c r="G470" s="596"/>
    </row>
    <row r="471" spans="1:7" x14ac:dyDescent="0.25">
      <c r="A471" s="589" t="str">
        <f t="shared" si="7"/>
        <v>61D4h</v>
      </c>
      <c r="B471" s="590">
        <v>469</v>
      </c>
      <c r="C471" s="593" t="s">
        <v>43</v>
      </c>
      <c r="D471" s="287"/>
      <c r="E471" s="287"/>
      <c r="F471" s="287"/>
      <c r="G471" s="596"/>
    </row>
    <row r="472" spans="1:7" x14ac:dyDescent="0.25">
      <c r="A472" s="589" t="str">
        <f t="shared" si="7"/>
        <v>61D5h</v>
      </c>
      <c r="B472" s="590">
        <v>470</v>
      </c>
      <c r="C472" s="593" t="s">
        <v>43</v>
      </c>
      <c r="D472" s="287"/>
      <c r="E472" s="287"/>
      <c r="F472" s="287"/>
      <c r="G472" s="596"/>
    </row>
    <row r="473" spans="1:7" x14ac:dyDescent="0.25">
      <c r="A473" s="589" t="str">
        <f t="shared" si="7"/>
        <v>61D6h</v>
      </c>
      <c r="B473" s="590">
        <v>471</v>
      </c>
      <c r="C473" s="593" t="s">
        <v>43</v>
      </c>
      <c r="D473" s="287"/>
      <c r="E473" s="287"/>
      <c r="F473" s="287"/>
      <c r="G473" s="596"/>
    </row>
    <row r="474" spans="1:7" x14ac:dyDescent="0.25">
      <c r="A474" s="589" t="str">
        <f t="shared" si="7"/>
        <v>61D7h</v>
      </c>
      <c r="B474" s="590">
        <v>472</v>
      </c>
      <c r="C474" s="593" t="s">
        <v>43</v>
      </c>
      <c r="D474" s="287"/>
      <c r="E474" s="287"/>
      <c r="F474" s="287"/>
      <c r="G474" s="596"/>
    </row>
    <row r="475" spans="1:7" x14ac:dyDescent="0.25">
      <c r="A475" s="589" t="str">
        <f t="shared" si="7"/>
        <v>61D8h</v>
      </c>
      <c r="B475" s="590">
        <v>473</v>
      </c>
      <c r="C475" s="593" t="s">
        <v>43</v>
      </c>
      <c r="D475" s="287"/>
      <c r="E475" s="287"/>
      <c r="F475" s="287"/>
      <c r="G475" s="596"/>
    </row>
    <row r="476" spans="1:7" x14ac:dyDescent="0.25">
      <c r="A476" s="589" t="str">
        <f t="shared" si="7"/>
        <v>61D9h</v>
      </c>
      <c r="B476" s="566">
        <v>474</v>
      </c>
      <c r="C476" s="593" t="s">
        <v>43</v>
      </c>
      <c r="D476" s="287"/>
      <c r="E476" s="287"/>
      <c r="F476" s="287"/>
      <c r="G476" s="596"/>
    </row>
    <row r="477" spans="1:7" x14ac:dyDescent="0.25">
      <c r="A477" s="589" t="str">
        <f t="shared" si="7"/>
        <v>61DAh</v>
      </c>
      <c r="B477" s="566">
        <v>475</v>
      </c>
      <c r="C477" s="593" t="s">
        <v>43</v>
      </c>
      <c r="D477" s="287"/>
      <c r="E477" s="287"/>
      <c r="F477" s="287"/>
      <c r="G477" s="596"/>
    </row>
    <row r="478" spans="1:7" x14ac:dyDescent="0.25">
      <c r="A478" s="589" t="str">
        <f t="shared" si="7"/>
        <v>61DBh</v>
      </c>
      <c r="B478" s="566">
        <v>476</v>
      </c>
      <c r="C478" s="593" t="s">
        <v>43</v>
      </c>
      <c r="D478" s="287"/>
      <c r="E478" s="287"/>
      <c r="F478" s="287"/>
      <c r="G478" s="596"/>
    </row>
    <row r="479" spans="1:7" x14ac:dyDescent="0.25">
      <c r="A479" s="589" t="str">
        <f t="shared" si="7"/>
        <v>61DCh</v>
      </c>
      <c r="B479" s="566">
        <v>477</v>
      </c>
      <c r="C479" s="593" t="s">
        <v>43</v>
      </c>
      <c r="D479" s="287"/>
      <c r="E479" s="287"/>
      <c r="F479" s="287"/>
      <c r="G479" s="596"/>
    </row>
    <row r="480" spans="1:7" x14ac:dyDescent="0.25">
      <c r="A480" s="589" t="str">
        <f t="shared" si="7"/>
        <v>61DDh</v>
      </c>
      <c r="B480" s="566">
        <v>478</v>
      </c>
      <c r="C480" s="593" t="s">
        <v>43</v>
      </c>
      <c r="D480" s="287"/>
      <c r="E480" s="287"/>
      <c r="F480" s="287"/>
      <c r="G480" s="596"/>
    </row>
    <row r="481" spans="1:7" x14ac:dyDescent="0.25">
      <c r="A481" s="589" t="str">
        <f t="shared" si="7"/>
        <v>61DEh</v>
      </c>
      <c r="B481" s="566">
        <v>479</v>
      </c>
      <c r="C481" s="593" t="s">
        <v>43</v>
      </c>
      <c r="D481" s="287"/>
      <c r="E481" s="287"/>
      <c r="F481" s="287"/>
      <c r="G481" s="596"/>
    </row>
    <row r="482" spans="1:7" x14ac:dyDescent="0.25">
      <c r="A482" s="589" t="str">
        <f t="shared" si="7"/>
        <v>61DFh</v>
      </c>
      <c r="B482" s="566">
        <v>480</v>
      </c>
      <c r="C482" s="593" t="s">
        <v>43</v>
      </c>
      <c r="D482" s="287"/>
      <c r="E482" s="287"/>
      <c r="F482" s="287"/>
      <c r="G482" s="596"/>
    </row>
    <row r="483" spans="1:7" x14ac:dyDescent="0.25">
      <c r="A483" s="589" t="str">
        <f t="shared" si="7"/>
        <v>61E0h</v>
      </c>
      <c r="B483" s="566">
        <v>481</v>
      </c>
      <c r="C483" s="593" t="s">
        <v>43</v>
      </c>
      <c r="D483" s="287"/>
      <c r="E483" s="287"/>
      <c r="F483" s="287"/>
      <c r="G483" s="596"/>
    </row>
    <row r="484" spans="1:7" x14ac:dyDescent="0.25">
      <c r="A484" s="589" t="str">
        <f t="shared" si="7"/>
        <v>61E1h</v>
      </c>
      <c r="B484" s="566">
        <v>482</v>
      </c>
      <c r="C484" s="593" t="s">
        <v>43</v>
      </c>
      <c r="D484" s="287"/>
      <c r="E484" s="287"/>
      <c r="F484" s="287"/>
      <c r="G484" s="596"/>
    </row>
    <row r="485" spans="1:7" x14ac:dyDescent="0.25">
      <c r="A485" s="589" t="str">
        <f t="shared" si="7"/>
        <v>61E2h</v>
      </c>
      <c r="B485" s="566">
        <v>483</v>
      </c>
      <c r="C485" s="593" t="s">
        <v>43</v>
      </c>
      <c r="D485" s="287"/>
      <c r="E485" s="287"/>
      <c r="F485" s="287"/>
      <c r="G485" s="596"/>
    </row>
    <row r="486" spans="1:7" x14ac:dyDescent="0.25">
      <c r="A486" s="589" t="str">
        <f t="shared" si="7"/>
        <v>61E3h</v>
      </c>
      <c r="B486" s="566">
        <v>484</v>
      </c>
      <c r="C486" s="593" t="s">
        <v>43</v>
      </c>
      <c r="D486" s="287"/>
      <c r="E486" s="287"/>
      <c r="F486" s="287"/>
      <c r="G486" s="596"/>
    </row>
    <row r="487" spans="1:7" x14ac:dyDescent="0.25">
      <c r="A487" s="589" t="str">
        <f t="shared" si="7"/>
        <v>61E4h</v>
      </c>
      <c r="B487" s="566">
        <v>485</v>
      </c>
      <c r="C487" s="593" t="s">
        <v>43</v>
      </c>
      <c r="D487" s="287"/>
      <c r="E487" s="287"/>
      <c r="F487" s="287"/>
      <c r="G487" s="596"/>
    </row>
    <row r="488" spans="1:7" x14ac:dyDescent="0.25">
      <c r="A488" s="589" t="str">
        <f t="shared" si="7"/>
        <v>61E5h</v>
      </c>
      <c r="B488" s="566">
        <v>486</v>
      </c>
      <c r="C488" s="593" t="s">
        <v>43</v>
      </c>
      <c r="D488" s="287"/>
      <c r="E488" s="287"/>
      <c r="F488" s="287"/>
      <c r="G488" s="596"/>
    </row>
    <row r="489" spans="1:7" x14ac:dyDescent="0.25">
      <c r="A489" s="589" t="str">
        <f t="shared" si="7"/>
        <v>61E6h</v>
      </c>
      <c r="B489" s="566">
        <v>487</v>
      </c>
      <c r="C489" s="593" t="s">
        <v>43</v>
      </c>
      <c r="D489" s="287"/>
      <c r="E489" s="287"/>
      <c r="F489" s="287"/>
      <c r="G489" s="596"/>
    </row>
    <row r="490" spans="1:7" x14ac:dyDescent="0.25">
      <c r="A490" s="589" t="str">
        <f t="shared" si="7"/>
        <v>61E7h</v>
      </c>
      <c r="B490" s="566">
        <v>488</v>
      </c>
      <c r="C490" s="593" t="s">
        <v>43</v>
      </c>
      <c r="D490" s="287"/>
      <c r="E490" s="287"/>
      <c r="F490" s="287"/>
      <c r="G490" s="596"/>
    </row>
    <row r="491" spans="1:7" x14ac:dyDescent="0.25">
      <c r="A491" s="589" t="str">
        <f t="shared" si="7"/>
        <v>61E8h</v>
      </c>
      <c r="B491" s="566">
        <v>489</v>
      </c>
      <c r="C491" s="593" t="s">
        <v>43</v>
      </c>
      <c r="D491" s="287"/>
      <c r="E491" s="287"/>
      <c r="F491" s="287"/>
      <c r="G491" s="596"/>
    </row>
    <row r="492" spans="1:7" x14ac:dyDescent="0.25">
      <c r="A492" s="589" t="str">
        <f t="shared" si="7"/>
        <v>61E9h</v>
      </c>
      <c r="B492" s="566">
        <v>490</v>
      </c>
      <c r="C492" s="593" t="s">
        <v>43</v>
      </c>
      <c r="D492" s="287"/>
      <c r="E492" s="287"/>
      <c r="F492" s="287"/>
      <c r="G492" s="596"/>
    </row>
    <row r="493" spans="1:7" x14ac:dyDescent="0.25">
      <c r="A493" s="589" t="str">
        <f t="shared" si="7"/>
        <v>61EAh</v>
      </c>
      <c r="B493" s="566">
        <v>491</v>
      </c>
      <c r="C493" s="593" t="s">
        <v>43</v>
      </c>
      <c r="D493" s="287"/>
      <c r="E493" s="287"/>
      <c r="F493" s="287"/>
      <c r="G493" s="596"/>
    </row>
    <row r="494" spans="1:7" x14ac:dyDescent="0.25">
      <c r="A494" s="589" t="str">
        <f t="shared" si="7"/>
        <v>61EBh</v>
      </c>
      <c r="B494" s="566">
        <v>492</v>
      </c>
      <c r="C494" s="593" t="s">
        <v>43</v>
      </c>
      <c r="D494" s="287"/>
      <c r="E494" s="287"/>
      <c r="F494" s="287"/>
      <c r="G494" s="596"/>
    </row>
    <row r="495" spans="1:7" x14ac:dyDescent="0.25">
      <c r="A495" s="589" t="str">
        <f t="shared" si="7"/>
        <v>61ECh</v>
      </c>
      <c r="B495" s="566">
        <v>493</v>
      </c>
      <c r="C495" s="593" t="s">
        <v>43</v>
      </c>
      <c r="D495" s="287"/>
      <c r="E495" s="287"/>
      <c r="F495" s="287"/>
      <c r="G495" s="596"/>
    </row>
    <row r="496" spans="1:7" x14ac:dyDescent="0.25">
      <c r="A496" s="589" t="str">
        <f t="shared" si="7"/>
        <v>61EDh</v>
      </c>
      <c r="B496" s="566">
        <v>494</v>
      </c>
      <c r="C496" s="593" t="s">
        <v>43</v>
      </c>
      <c r="D496" s="287"/>
      <c r="E496" s="287"/>
      <c r="F496" s="287"/>
      <c r="G496" s="596"/>
    </row>
    <row r="497" spans="1:7" x14ac:dyDescent="0.25">
      <c r="A497" s="589" t="str">
        <f t="shared" si="7"/>
        <v>61EEh</v>
      </c>
      <c r="B497" s="566">
        <v>495</v>
      </c>
      <c r="C497" s="593" t="s">
        <v>43</v>
      </c>
      <c r="D497" s="287"/>
      <c r="E497" s="287"/>
      <c r="F497" s="287"/>
      <c r="G497" s="596"/>
    </row>
    <row r="498" spans="1:7" x14ac:dyDescent="0.25">
      <c r="A498" s="589" t="str">
        <f t="shared" si="7"/>
        <v>61EFh</v>
      </c>
      <c r="B498" s="566">
        <v>496</v>
      </c>
      <c r="C498" s="593" t="s">
        <v>43</v>
      </c>
      <c r="D498" s="287"/>
      <c r="E498" s="287"/>
      <c r="F498" s="287"/>
      <c r="G498" s="596"/>
    </row>
    <row r="499" spans="1:7" x14ac:dyDescent="0.25">
      <c r="A499" s="589" t="str">
        <f t="shared" si="7"/>
        <v>61F0h</v>
      </c>
      <c r="B499" s="566">
        <v>497</v>
      </c>
      <c r="C499" s="593" t="s">
        <v>43</v>
      </c>
      <c r="D499" s="287"/>
      <c r="E499" s="287"/>
      <c r="F499" s="287"/>
      <c r="G499" s="596"/>
    </row>
    <row r="500" spans="1:7" x14ac:dyDescent="0.25">
      <c r="A500" s="589" t="str">
        <f t="shared" si="7"/>
        <v>61F1h</v>
      </c>
      <c r="B500" s="566">
        <v>498</v>
      </c>
      <c r="C500" s="593" t="s">
        <v>43</v>
      </c>
      <c r="D500" s="287"/>
      <c r="E500" s="287"/>
      <c r="F500" s="287"/>
      <c r="G500" s="596"/>
    </row>
    <row r="501" spans="1:7" x14ac:dyDescent="0.25">
      <c r="A501" s="589" t="str">
        <f t="shared" si="7"/>
        <v>61F2h</v>
      </c>
      <c r="B501" s="566">
        <v>499</v>
      </c>
      <c r="C501" s="593" t="s">
        <v>43</v>
      </c>
      <c r="D501" s="287"/>
      <c r="E501" s="287"/>
      <c r="F501" s="287"/>
      <c r="G501" s="596"/>
    </row>
    <row r="502" spans="1:7" x14ac:dyDescent="0.25">
      <c r="A502" s="589" t="str">
        <f t="shared" si="7"/>
        <v>61F3h</v>
      </c>
      <c r="B502" s="566">
        <v>500</v>
      </c>
      <c r="C502" s="593" t="s">
        <v>43</v>
      </c>
      <c r="D502" s="287"/>
      <c r="E502" s="287"/>
      <c r="F502" s="287"/>
      <c r="G502" s="596"/>
    </row>
    <row r="503" spans="1:7" x14ac:dyDescent="0.25">
      <c r="A503" s="589" t="str">
        <f t="shared" si="7"/>
        <v>61F4h</v>
      </c>
      <c r="B503" s="566">
        <v>501</v>
      </c>
      <c r="C503" s="593" t="s">
        <v>43</v>
      </c>
      <c r="D503" s="287"/>
      <c r="E503" s="287"/>
      <c r="F503" s="287"/>
      <c r="G503" s="596"/>
    </row>
    <row r="504" spans="1:7" x14ac:dyDescent="0.25">
      <c r="A504" s="589" t="str">
        <f t="shared" si="7"/>
        <v>61F5h</v>
      </c>
      <c r="B504" s="566">
        <v>502</v>
      </c>
      <c r="C504" s="593" t="s">
        <v>43</v>
      </c>
      <c r="D504" s="287"/>
      <c r="E504" s="287"/>
      <c r="F504" s="287"/>
      <c r="G504" s="596"/>
    </row>
    <row r="505" spans="1:7" x14ac:dyDescent="0.25">
      <c r="A505" s="589" t="str">
        <f t="shared" si="7"/>
        <v>61F6h</v>
      </c>
      <c r="B505" s="566">
        <v>503</v>
      </c>
      <c r="C505" s="593" t="s">
        <v>43</v>
      </c>
      <c r="D505" s="287"/>
      <c r="E505" s="287"/>
      <c r="F505" s="287"/>
      <c r="G505" s="596"/>
    </row>
    <row r="506" spans="1:7" x14ac:dyDescent="0.25">
      <c r="A506" s="589" t="str">
        <f t="shared" si="7"/>
        <v>61F7h</v>
      </c>
      <c r="B506" s="566">
        <v>504</v>
      </c>
      <c r="C506" s="593" t="s">
        <v>43</v>
      </c>
      <c r="D506" s="287"/>
      <c r="E506" s="287"/>
      <c r="F506" s="287"/>
      <c r="G506" s="596"/>
    </row>
    <row r="507" spans="1:7" x14ac:dyDescent="0.25">
      <c r="A507" s="589" t="str">
        <f t="shared" si="7"/>
        <v>61F8h</v>
      </c>
      <c r="B507" s="566">
        <v>505</v>
      </c>
      <c r="C507" s="593" t="s">
        <v>43</v>
      </c>
      <c r="D507" s="287"/>
      <c r="E507" s="287"/>
      <c r="F507" s="287"/>
      <c r="G507" s="596"/>
    </row>
    <row r="508" spans="1:7" x14ac:dyDescent="0.25">
      <c r="A508" s="589" t="str">
        <f t="shared" si="7"/>
        <v>61F9h</v>
      </c>
      <c r="B508" s="566">
        <v>506</v>
      </c>
      <c r="C508" s="593" t="s">
        <v>43</v>
      </c>
      <c r="D508" s="287"/>
      <c r="E508" s="287"/>
      <c r="F508" s="287"/>
      <c r="G508" s="596"/>
    </row>
    <row r="509" spans="1:7" x14ac:dyDescent="0.25">
      <c r="A509" s="589" t="str">
        <f t="shared" si="7"/>
        <v>61FAh</v>
      </c>
      <c r="B509" s="566">
        <v>507</v>
      </c>
      <c r="C509" s="593" t="s">
        <v>43</v>
      </c>
      <c r="D509" s="287"/>
      <c r="E509" s="287"/>
      <c r="F509" s="287"/>
      <c r="G509" s="596"/>
    </row>
    <row r="510" spans="1:7" x14ac:dyDescent="0.25">
      <c r="A510" s="589" t="str">
        <f t="shared" si="7"/>
        <v>61FBh</v>
      </c>
      <c r="B510" s="566">
        <v>508</v>
      </c>
      <c r="C510" s="593" t="s">
        <v>43</v>
      </c>
      <c r="D510" s="287"/>
      <c r="E510" s="287"/>
      <c r="F510" s="287"/>
      <c r="G510" s="596"/>
    </row>
    <row r="511" spans="1:7" x14ac:dyDescent="0.25">
      <c r="A511" s="589" t="str">
        <f t="shared" si="7"/>
        <v>61FCh</v>
      </c>
      <c r="B511" s="566">
        <v>509</v>
      </c>
      <c r="C511" s="593" t="s">
        <v>43</v>
      </c>
      <c r="D511" s="287"/>
      <c r="E511" s="287"/>
      <c r="F511" s="287"/>
      <c r="G511" s="596"/>
    </row>
    <row r="512" spans="1:7" x14ac:dyDescent="0.25">
      <c r="A512" s="589" t="str">
        <f t="shared" si="7"/>
        <v>61FDh</v>
      </c>
      <c r="B512" s="566">
        <v>510</v>
      </c>
      <c r="C512" s="593" t="s">
        <v>43</v>
      </c>
      <c r="D512" s="287"/>
      <c r="E512" s="287"/>
      <c r="F512" s="287"/>
      <c r="G512" s="596"/>
    </row>
    <row r="513" spans="1:7" x14ac:dyDescent="0.25">
      <c r="A513" s="589" t="str">
        <f t="shared" si="7"/>
        <v>61FEh</v>
      </c>
      <c r="B513" s="566">
        <v>511</v>
      </c>
      <c r="C513" s="593" t="s">
        <v>43</v>
      </c>
      <c r="D513" s="287"/>
      <c r="E513" s="287"/>
      <c r="F513" s="287"/>
      <c r="G513" s="596"/>
    </row>
    <row r="514" spans="1:7" x14ac:dyDescent="0.25">
      <c r="A514" s="589" t="str">
        <f t="shared" si="7"/>
        <v>61FFh</v>
      </c>
      <c r="B514" s="566">
        <v>512</v>
      </c>
      <c r="C514" s="593" t="s">
        <v>43</v>
      </c>
      <c r="D514" s="287"/>
      <c r="E514" s="287"/>
      <c r="F514" s="287"/>
      <c r="G514" s="596"/>
    </row>
    <row r="515" spans="1:7" x14ac:dyDescent="0.25">
      <c r="A515" s="589" t="str">
        <f t="shared" si="7"/>
        <v>6200h</v>
      </c>
      <c r="B515" s="566">
        <v>513</v>
      </c>
      <c r="C515" s="593" t="s">
        <v>43</v>
      </c>
      <c r="D515" s="287"/>
      <c r="E515" s="287"/>
      <c r="F515" s="287"/>
      <c r="G515" s="596"/>
    </row>
    <row r="516" spans="1:7" x14ac:dyDescent="0.25">
      <c r="A516" s="589" t="str">
        <f t="shared" ref="A516:A579" si="8">(DEC2HEX(B516 + 6 * 4096 - 1)) &amp; "h"</f>
        <v>6201h</v>
      </c>
      <c r="B516" s="566">
        <v>514</v>
      </c>
      <c r="C516" s="593" t="s">
        <v>43</v>
      </c>
      <c r="D516" s="287"/>
      <c r="E516" s="287"/>
      <c r="F516" s="287"/>
      <c r="G516" s="596"/>
    </row>
    <row r="517" spans="1:7" x14ac:dyDescent="0.25">
      <c r="A517" s="589" t="str">
        <f t="shared" si="8"/>
        <v>6202h</v>
      </c>
      <c r="B517" s="566">
        <v>515</v>
      </c>
      <c r="C517" s="593" t="s">
        <v>43</v>
      </c>
      <c r="D517" s="287"/>
      <c r="E517" s="287"/>
      <c r="F517" s="287"/>
      <c r="G517" s="596"/>
    </row>
    <row r="518" spans="1:7" x14ac:dyDescent="0.25">
      <c r="A518" s="589" t="str">
        <f t="shared" si="8"/>
        <v>6203h</v>
      </c>
      <c r="B518" s="566">
        <v>516</v>
      </c>
      <c r="C518" s="593" t="s">
        <v>43</v>
      </c>
      <c r="D518" s="287"/>
      <c r="E518" s="287"/>
      <c r="F518" s="287"/>
      <c r="G518" s="596"/>
    </row>
    <row r="519" spans="1:7" x14ac:dyDescent="0.25">
      <c r="A519" s="589" t="str">
        <f t="shared" si="8"/>
        <v>6204h</v>
      </c>
      <c r="B519" s="566">
        <v>517</v>
      </c>
      <c r="C519" s="593" t="s">
        <v>43</v>
      </c>
      <c r="D519" s="287"/>
      <c r="E519" s="287"/>
      <c r="F519" s="287"/>
      <c r="G519" s="596"/>
    </row>
    <row r="520" spans="1:7" x14ac:dyDescent="0.25">
      <c r="A520" s="589" t="str">
        <f t="shared" si="8"/>
        <v>6205h</v>
      </c>
      <c r="B520" s="566">
        <v>518</v>
      </c>
      <c r="C520" s="593" t="s">
        <v>43</v>
      </c>
      <c r="D520" s="287"/>
      <c r="E520" s="287"/>
      <c r="F520" s="287"/>
      <c r="G520" s="596"/>
    </row>
    <row r="521" spans="1:7" x14ac:dyDescent="0.25">
      <c r="A521" s="589" t="str">
        <f t="shared" si="8"/>
        <v>6206h</v>
      </c>
      <c r="B521" s="566">
        <v>519</v>
      </c>
      <c r="C521" s="593" t="s">
        <v>43</v>
      </c>
      <c r="D521" s="287"/>
      <c r="E521" s="287"/>
      <c r="F521" s="287"/>
      <c r="G521" s="596"/>
    </row>
    <row r="522" spans="1:7" x14ac:dyDescent="0.25">
      <c r="A522" s="589" t="str">
        <f t="shared" si="8"/>
        <v>6207h</v>
      </c>
      <c r="B522" s="566">
        <v>520</v>
      </c>
      <c r="C522" s="593" t="s">
        <v>43</v>
      </c>
      <c r="D522" s="287"/>
      <c r="E522" s="287"/>
      <c r="F522" s="287"/>
      <c r="G522" s="596"/>
    </row>
    <row r="523" spans="1:7" x14ac:dyDescent="0.25">
      <c r="A523" s="589" t="str">
        <f t="shared" si="8"/>
        <v>6208h</v>
      </c>
      <c r="B523" s="566">
        <v>521</v>
      </c>
      <c r="C523" s="593" t="s">
        <v>43</v>
      </c>
      <c r="D523" s="287"/>
      <c r="E523" s="287"/>
      <c r="F523" s="287"/>
      <c r="G523" s="596"/>
    </row>
    <row r="524" spans="1:7" x14ac:dyDescent="0.25">
      <c r="A524" s="589" t="str">
        <f t="shared" si="8"/>
        <v>6209h</v>
      </c>
      <c r="B524" s="566">
        <v>522</v>
      </c>
      <c r="C524" s="593" t="s">
        <v>43</v>
      </c>
      <c r="D524" s="287"/>
      <c r="E524" s="287"/>
      <c r="F524" s="287"/>
      <c r="G524" s="596"/>
    </row>
    <row r="525" spans="1:7" x14ac:dyDescent="0.25">
      <c r="A525" s="589" t="str">
        <f t="shared" si="8"/>
        <v>620Ah</v>
      </c>
      <c r="B525" s="566">
        <v>523</v>
      </c>
      <c r="C525" s="593" t="s">
        <v>43</v>
      </c>
      <c r="D525" s="287"/>
      <c r="E525" s="287"/>
      <c r="F525" s="287"/>
      <c r="G525" s="596"/>
    </row>
    <row r="526" spans="1:7" x14ac:dyDescent="0.25">
      <c r="A526" s="589" t="str">
        <f t="shared" si="8"/>
        <v>620Bh</v>
      </c>
      <c r="B526" s="566">
        <v>524</v>
      </c>
      <c r="C526" s="593" t="s">
        <v>43</v>
      </c>
      <c r="D526" s="287"/>
      <c r="E526" s="287"/>
      <c r="F526" s="287"/>
      <c r="G526" s="596"/>
    </row>
    <row r="527" spans="1:7" x14ac:dyDescent="0.25">
      <c r="A527" s="589" t="str">
        <f t="shared" si="8"/>
        <v>620Ch</v>
      </c>
      <c r="B527" s="566">
        <v>525</v>
      </c>
      <c r="C527" s="593" t="s">
        <v>43</v>
      </c>
      <c r="D527" s="287"/>
      <c r="E527" s="287"/>
      <c r="F527" s="287"/>
      <c r="G527" s="596"/>
    </row>
    <row r="528" spans="1:7" x14ac:dyDescent="0.25">
      <c r="A528" s="589" t="str">
        <f t="shared" si="8"/>
        <v>620Dh</v>
      </c>
      <c r="B528" s="566">
        <v>526</v>
      </c>
      <c r="C528" s="593" t="s">
        <v>43</v>
      </c>
      <c r="D528" s="287"/>
      <c r="E528" s="287"/>
      <c r="F528" s="287"/>
      <c r="G528" s="596"/>
    </row>
    <row r="529" spans="1:7" x14ac:dyDescent="0.25">
      <c r="A529" s="589" t="str">
        <f t="shared" si="8"/>
        <v>620Eh</v>
      </c>
      <c r="B529" s="566">
        <v>527</v>
      </c>
      <c r="C529" s="593" t="s">
        <v>43</v>
      </c>
      <c r="D529" s="287"/>
      <c r="E529" s="287"/>
      <c r="F529" s="287"/>
      <c r="G529" s="596"/>
    </row>
    <row r="530" spans="1:7" x14ac:dyDescent="0.25">
      <c r="A530" s="589" t="str">
        <f t="shared" si="8"/>
        <v>620Fh</v>
      </c>
      <c r="B530" s="566">
        <v>528</v>
      </c>
      <c r="C530" s="593" t="s">
        <v>43</v>
      </c>
      <c r="D530" s="287"/>
      <c r="E530" s="287"/>
      <c r="F530" s="287"/>
      <c r="G530" s="596"/>
    </row>
    <row r="531" spans="1:7" x14ac:dyDescent="0.25">
      <c r="A531" s="589" t="str">
        <f t="shared" si="8"/>
        <v>6210h</v>
      </c>
      <c r="B531" s="566">
        <v>529</v>
      </c>
      <c r="C531" s="593" t="s">
        <v>43</v>
      </c>
      <c r="D531" s="287"/>
      <c r="E531" s="287"/>
      <c r="F531" s="287"/>
      <c r="G531" s="596"/>
    </row>
    <row r="532" spans="1:7" x14ac:dyDescent="0.25">
      <c r="A532" s="589" t="str">
        <f t="shared" si="8"/>
        <v>6211h</v>
      </c>
      <c r="B532" s="566">
        <v>530</v>
      </c>
      <c r="C532" s="593" t="s">
        <v>43</v>
      </c>
      <c r="D532" s="287"/>
      <c r="E532" s="287"/>
      <c r="F532" s="287"/>
      <c r="G532" s="596"/>
    </row>
    <row r="533" spans="1:7" x14ac:dyDescent="0.25">
      <c r="A533" s="589" t="str">
        <f t="shared" si="8"/>
        <v>6212h</v>
      </c>
      <c r="B533" s="566">
        <v>531</v>
      </c>
      <c r="C533" s="593" t="s">
        <v>43</v>
      </c>
      <c r="D533" s="287"/>
      <c r="E533" s="287"/>
      <c r="F533" s="287"/>
      <c r="G533" s="596"/>
    </row>
    <row r="534" spans="1:7" x14ac:dyDescent="0.25">
      <c r="A534" s="589" t="str">
        <f t="shared" si="8"/>
        <v>6213h</v>
      </c>
      <c r="B534" s="566">
        <v>532</v>
      </c>
      <c r="C534" s="593" t="s">
        <v>43</v>
      </c>
      <c r="D534" s="287"/>
      <c r="E534" s="287"/>
      <c r="F534" s="287"/>
      <c r="G534" s="596"/>
    </row>
    <row r="535" spans="1:7" x14ac:dyDescent="0.25">
      <c r="A535" s="589" t="str">
        <f t="shared" si="8"/>
        <v>6214h</v>
      </c>
      <c r="B535" s="566">
        <v>533</v>
      </c>
      <c r="C535" s="593" t="s">
        <v>43</v>
      </c>
      <c r="D535" s="287"/>
      <c r="E535" s="287"/>
      <c r="F535" s="287"/>
      <c r="G535" s="596"/>
    </row>
    <row r="536" spans="1:7" x14ac:dyDescent="0.25">
      <c r="A536" s="589" t="str">
        <f t="shared" si="8"/>
        <v>6215h</v>
      </c>
      <c r="B536" s="566">
        <v>534</v>
      </c>
      <c r="C536" s="593" t="s">
        <v>43</v>
      </c>
      <c r="D536" s="287"/>
      <c r="E536" s="287"/>
      <c r="F536" s="287"/>
      <c r="G536" s="596"/>
    </row>
    <row r="537" spans="1:7" x14ac:dyDescent="0.25">
      <c r="A537" s="589" t="str">
        <f t="shared" si="8"/>
        <v>6216h</v>
      </c>
      <c r="B537" s="566">
        <v>535</v>
      </c>
      <c r="C537" s="593" t="s">
        <v>43</v>
      </c>
      <c r="D537" s="287"/>
      <c r="E537" s="287"/>
      <c r="F537" s="287"/>
      <c r="G537" s="596"/>
    </row>
    <row r="538" spans="1:7" x14ac:dyDescent="0.25">
      <c r="A538" s="589" t="str">
        <f t="shared" si="8"/>
        <v>6217h</v>
      </c>
      <c r="B538" s="566">
        <v>536</v>
      </c>
      <c r="C538" s="593" t="s">
        <v>43</v>
      </c>
      <c r="D538" s="287"/>
      <c r="E538" s="287"/>
      <c r="F538" s="287"/>
      <c r="G538" s="596"/>
    </row>
    <row r="539" spans="1:7" x14ac:dyDescent="0.25">
      <c r="A539" s="589" t="str">
        <f t="shared" si="8"/>
        <v>6218h</v>
      </c>
      <c r="B539" s="566">
        <v>537</v>
      </c>
      <c r="C539" s="593" t="s">
        <v>43</v>
      </c>
      <c r="D539" s="287"/>
      <c r="E539" s="287"/>
      <c r="F539" s="287"/>
      <c r="G539" s="596"/>
    </row>
    <row r="540" spans="1:7" x14ac:dyDescent="0.25">
      <c r="A540" s="589" t="str">
        <f t="shared" si="8"/>
        <v>6219h</v>
      </c>
      <c r="B540" s="566">
        <v>538</v>
      </c>
      <c r="C540" s="593" t="s">
        <v>43</v>
      </c>
      <c r="D540" s="287"/>
      <c r="E540" s="287"/>
      <c r="F540" s="287"/>
      <c r="G540" s="596"/>
    </row>
    <row r="541" spans="1:7" x14ac:dyDescent="0.25">
      <c r="A541" s="589" t="str">
        <f t="shared" si="8"/>
        <v>621Ah</v>
      </c>
      <c r="B541" s="566">
        <v>539</v>
      </c>
      <c r="C541" s="593" t="s">
        <v>43</v>
      </c>
      <c r="D541" s="287"/>
      <c r="E541" s="287"/>
      <c r="F541" s="287"/>
      <c r="G541" s="596"/>
    </row>
    <row r="542" spans="1:7" x14ac:dyDescent="0.25">
      <c r="A542" s="589" t="str">
        <f t="shared" si="8"/>
        <v>621Bh</v>
      </c>
      <c r="B542" s="566">
        <v>540</v>
      </c>
      <c r="C542" s="593" t="s">
        <v>43</v>
      </c>
      <c r="D542" s="287"/>
      <c r="E542" s="287"/>
      <c r="F542" s="287"/>
      <c r="G542" s="596"/>
    </row>
    <row r="543" spans="1:7" x14ac:dyDescent="0.25">
      <c r="A543" s="589" t="str">
        <f t="shared" si="8"/>
        <v>621Ch</v>
      </c>
      <c r="B543" s="566">
        <v>541</v>
      </c>
      <c r="C543" s="593" t="s">
        <v>43</v>
      </c>
      <c r="D543" s="287"/>
      <c r="E543" s="287"/>
      <c r="F543" s="287"/>
      <c r="G543" s="596"/>
    </row>
    <row r="544" spans="1:7" x14ac:dyDescent="0.25">
      <c r="A544" s="589" t="str">
        <f t="shared" si="8"/>
        <v>621Dh</v>
      </c>
      <c r="B544" s="566">
        <v>542</v>
      </c>
      <c r="C544" s="593" t="s">
        <v>43</v>
      </c>
      <c r="D544" s="287"/>
      <c r="E544" s="287"/>
      <c r="F544" s="287"/>
      <c r="G544" s="596"/>
    </row>
    <row r="545" spans="1:7" x14ac:dyDescent="0.25">
      <c r="A545" s="589" t="str">
        <f t="shared" si="8"/>
        <v>621Eh</v>
      </c>
      <c r="B545" s="566">
        <v>543</v>
      </c>
      <c r="C545" s="593" t="s">
        <v>43</v>
      </c>
      <c r="D545" s="287"/>
      <c r="E545" s="287"/>
      <c r="F545" s="287"/>
      <c r="G545" s="596"/>
    </row>
    <row r="546" spans="1:7" x14ac:dyDescent="0.25">
      <c r="A546" s="589" t="str">
        <f t="shared" si="8"/>
        <v>621Fh</v>
      </c>
      <c r="B546" s="566">
        <v>544</v>
      </c>
      <c r="C546" s="593" t="s">
        <v>43</v>
      </c>
      <c r="D546" s="287"/>
      <c r="E546" s="287"/>
      <c r="F546" s="287"/>
      <c r="G546" s="596"/>
    </row>
    <row r="547" spans="1:7" x14ac:dyDescent="0.25">
      <c r="A547" s="589" t="str">
        <f t="shared" si="8"/>
        <v>6220h</v>
      </c>
      <c r="B547" s="566">
        <v>545</v>
      </c>
      <c r="C547" s="593" t="s">
        <v>43</v>
      </c>
      <c r="D547" s="287"/>
      <c r="E547" s="287"/>
      <c r="F547" s="287"/>
      <c r="G547" s="596"/>
    </row>
    <row r="548" spans="1:7" x14ac:dyDescent="0.25">
      <c r="A548" s="589" t="str">
        <f t="shared" si="8"/>
        <v>6221h</v>
      </c>
      <c r="B548" s="566">
        <v>546</v>
      </c>
      <c r="C548" s="593" t="s">
        <v>43</v>
      </c>
      <c r="D548" s="287"/>
      <c r="E548" s="287"/>
      <c r="F548" s="287"/>
      <c r="G548" s="596"/>
    </row>
    <row r="549" spans="1:7" x14ac:dyDescent="0.25">
      <c r="A549" s="589" t="str">
        <f t="shared" si="8"/>
        <v>6222h</v>
      </c>
      <c r="B549" s="566">
        <v>547</v>
      </c>
      <c r="C549" s="593" t="s">
        <v>43</v>
      </c>
      <c r="D549" s="287"/>
      <c r="E549" s="287"/>
      <c r="F549" s="287"/>
      <c r="G549" s="596"/>
    </row>
    <row r="550" spans="1:7" x14ac:dyDescent="0.25">
      <c r="A550" s="589" t="str">
        <f t="shared" si="8"/>
        <v>6223h</v>
      </c>
      <c r="B550" s="566">
        <v>548</v>
      </c>
      <c r="C550" s="593" t="s">
        <v>43</v>
      </c>
      <c r="D550" s="287"/>
      <c r="E550" s="287"/>
      <c r="F550" s="287"/>
      <c r="G550" s="596"/>
    </row>
    <row r="551" spans="1:7" x14ac:dyDescent="0.25">
      <c r="A551" s="589" t="str">
        <f t="shared" si="8"/>
        <v>6224h</v>
      </c>
      <c r="B551" s="566">
        <v>549</v>
      </c>
      <c r="C551" s="593" t="s">
        <v>43</v>
      </c>
      <c r="D551" s="287"/>
      <c r="E551" s="287"/>
      <c r="F551" s="287"/>
      <c r="G551" s="596"/>
    </row>
    <row r="552" spans="1:7" x14ac:dyDescent="0.25">
      <c r="A552" s="589" t="str">
        <f t="shared" si="8"/>
        <v>6225h</v>
      </c>
      <c r="B552" s="566">
        <v>550</v>
      </c>
      <c r="C552" s="593" t="s">
        <v>43</v>
      </c>
      <c r="D552" s="287"/>
      <c r="E552" s="287"/>
      <c r="F552" s="287"/>
      <c r="G552" s="596"/>
    </row>
    <row r="553" spans="1:7" x14ac:dyDescent="0.25">
      <c r="A553" s="589" t="str">
        <f t="shared" si="8"/>
        <v>6226h</v>
      </c>
      <c r="B553" s="566">
        <v>551</v>
      </c>
      <c r="C553" s="593" t="s">
        <v>43</v>
      </c>
      <c r="D553" s="287"/>
      <c r="E553" s="287"/>
      <c r="F553" s="287"/>
      <c r="G553" s="596"/>
    </row>
    <row r="554" spans="1:7" x14ac:dyDescent="0.25">
      <c r="A554" s="589" t="str">
        <f t="shared" si="8"/>
        <v>6227h</v>
      </c>
      <c r="B554" s="566">
        <v>552</v>
      </c>
      <c r="C554" s="593" t="s">
        <v>43</v>
      </c>
      <c r="D554" s="287"/>
      <c r="E554" s="287"/>
      <c r="F554" s="287"/>
      <c r="G554" s="596"/>
    </row>
    <row r="555" spans="1:7" x14ac:dyDescent="0.25">
      <c r="A555" s="589" t="str">
        <f t="shared" si="8"/>
        <v>6228h</v>
      </c>
      <c r="B555" s="566">
        <v>553</v>
      </c>
      <c r="C555" s="593" t="s">
        <v>43</v>
      </c>
      <c r="D555" s="287"/>
      <c r="E555" s="287"/>
      <c r="F555" s="287"/>
      <c r="G555" s="596"/>
    </row>
    <row r="556" spans="1:7" x14ac:dyDescent="0.25">
      <c r="A556" s="589" t="str">
        <f t="shared" si="8"/>
        <v>6229h</v>
      </c>
      <c r="B556" s="566">
        <v>554</v>
      </c>
      <c r="C556" s="593" t="s">
        <v>43</v>
      </c>
      <c r="D556" s="287"/>
      <c r="E556" s="287"/>
      <c r="F556" s="287"/>
      <c r="G556" s="596"/>
    </row>
    <row r="557" spans="1:7" x14ac:dyDescent="0.25">
      <c r="A557" s="589" t="str">
        <f t="shared" si="8"/>
        <v>622Ah</v>
      </c>
      <c r="B557" s="566">
        <v>555</v>
      </c>
      <c r="C557" s="593" t="s">
        <v>43</v>
      </c>
      <c r="D557" s="287"/>
      <c r="E557" s="287"/>
      <c r="F557" s="287"/>
      <c r="G557" s="596"/>
    </row>
    <row r="558" spans="1:7" x14ac:dyDescent="0.25">
      <c r="A558" s="589" t="str">
        <f t="shared" si="8"/>
        <v>622Bh</v>
      </c>
      <c r="B558" s="566">
        <v>556</v>
      </c>
      <c r="C558" s="593" t="s">
        <v>43</v>
      </c>
      <c r="D558" s="287"/>
      <c r="E558" s="287"/>
      <c r="F558" s="287"/>
      <c r="G558" s="596"/>
    </row>
    <row r="559" spans="1:7" x14ac:dyDescent="0.25">
      <c r="A559" s="589" t="str">
        <f t="shared" si="8"/>
        <v>622Ch</v>
      </c>
      <c r="B559" s="566">
        <v>557</v>
      </c>
      <c r="C559" s="593" t="s">
        <v>43</v>
      </c>
      <c r="D559" s="287"/>
      <c r="E559" s="287"/>
      <c r="F559" s="287"/>
      <c r="G559" s="596"/>
    </row>
    <row r="560" spans="1:7" x14ac:dyDescent="0.25">
      <c r="A560" s="589" t="str">
        <f t="shared" si="8"/>
        <v>622Dh</v>
      </c>
      <c r="B560" s="566">
        <v>558</v>
      </c>
      <c r="C560" s="593" t="s">
        <v>43</v>
      </c>
      <c r="D560" s="287"/>
      <c r="E560" s="287"/>
      <c r="F560" s="287"/>
      <c r="G560" s="596"/>
    </row>
    <row r="561" spans="1:7" x14ac:dyDescent="0.25">
      <c r="A561" s="589" t="str">
        <f t="shared" si="8"/>
        <v>622Eh</v>
      </c>
      <c r="B561" s="566">
        <v>559</v>
      </c>
      <c r="C561" s="593" t="s">
        <v>43</v>
      </c>
      <c r="D561" s="287"/>
      <c r="E561" s="287"/>
      <c r="F561" s="287"/>
      <c r="G561" s="596"/>
    </row>
    <row r="562" spans="1:7" x14ac:dyDescent="0.25">
      <c r="A562" s="589" t="str">
        <f t="shared" si="8"/>
        <v>622Fh</v>
      </c>
      <c r="B562" s="566">
        <v>560</v>
      </c>
      <c r="C562" s="593" t="s">
        <v>43</v>
      </c>
      <c r="D562" s="287"/>
      <c r="E562" s="287"/>
      <c r="F562" s="287"/>
      <c r="G562" s="596"/>
    </row>
    <row r="563" spans="1:7" x14ac:dyDescent="0.25">
      <c r="A563" s="589" t="str">
        <f t="shared" si="8"/>
        <v>6230h</v>
      </c>
      <c r="B563" s="566">
        <v>561</v>
      </c>
      <c r="C563" s="593" t="s">
        <v>43</v>
      </c>
      <c r="D563" s="287"/>
      <c r="E563" s="287"/>
      <c r="F563" s="287"/>
      <c r="G563" s="596"/>
    </row>
    <row r="564" spans="1:7" x14ac:dyDescent="0.25">
      <c r="A564" s="589" t="str">
        <f t="shared" si="8"/>
        <v>6231h</v>
      </c>
      <c r="B564" s="566">
        <v>562</v>
      </c>
      <c r="C564" s="593" t="s">
        <v>43</v>
      </c>
      <c r="D564" s="287"/>
      <c r="E564" s="287"/>
      <c r="F564" s="287"/>
      <c r="G564" s="596"/>
    </row>
    <row r="565" spans="1:7" x14ac:dyDescent="0.25">
      <c r="A565" s="589" t="str">
        <f t="shared" si="8"/>
        <v>6232h</v>
      </c>
      <c r="B565" s="566">
        <v>563</v>
      </c>
      <c r="C565" s="593" t="s">
        <v>43</v>
      </c>
      <c r="D565" s="287"/>
      <c r="E565" s="287"/>
      <c r="F565" s="287"/>
      <c r="G565" s="596"/>
    </row>
    <row r="566" spans="1:7" x14ac:dyDescent="0.25">
      <c r="A566" s="589" t="str">
        <f t="shared" si="8"/>
        <v>6233h</v>
      </c>
      <c r="B566" s="566">
        <v>564</v>
      </c>
      <c r="C566" s="593" t="s">
        <v>43</v>
      </c>
      <c r="D566" s="287"/>
      <c r="E566" s="287"/>
      <c r="F566" s="287"/>
      <c r="G566" s="596"/>
    </row>
    <row r="567" spans="1:7" x14ac:dyDescent="0.25">
      <c r="A567" s="589" t="str">
        <f t="shared" si="8"/>
        <v>6234h</v>
      </c>
      <c r="B567" s="566">
        <v>565</v>
      </c>
      <c r="C567" s="593" t="s">
        <v>43</v>
      </c>
      <c r="D567" s="287"/>
      <c r="E567" s="287"/>
      <c r="F567" s="287"/>
      <c r="G567" s="596"/>
    </row>
    <row r="568" spans="1:7" x14ac:dyDescent="0.25">
      <c r="A568" s="589" t="str">
        <f t="shared" si="8"/>
        <v>6235h</v>
      </c>
      <c r="B568" s="566">
        <v>566</v>
      </c>
      <c r="C568" s="593" t="s">
        <v>43</v>
      </c>
      <c r="D568" s="287"/>
      <c r="E568" s="287"/>
      <c r="F568" s="287"/>
      <c r="G568" s="596"/>
    </row>
    <row r="569" spans="1:7" x14ac:dyDescent="0.25">
      <c r="A569" s="589" t="str">
        <f t="shared" si="8"/>
        <v>6236h</v>
      </c>
      <c r="B569" s="566">
        <v>567</v>
      </c>
      <c r="C569" s="593" t="s">
        <v>43</v>
      </c>
      <c r="D569" s="287"/>
      <c r="E569" s="287"/>
      <c r="F569" s="287"/>
      <c r="G569" s="596"/>
    </row>
    <row r="570" spans="1:7" x14ac:dyDescent="0.25">
      <c r="A570" s="589" t="str">
        <f t="shared" si="8"/>
        <v>6237h</v>
      </c>
      <c r="B570" s="566">
        <v>568</v>
      </c>
      <c r="C570" s="593" t="s">
        <v>43</v>
      </c>
      <c r="D570" s="287"/>
      <c r="E570" s="287"/>
      <c r="F570" s="287"/>
      <c r="G570" s="596"/>
    </row>
    <row r="571" spans="1:7" x14ac:dyDescent="0.25">
      <c r="A571" s="589" t="str">
        <f t="shared" si="8"/>
        <v>6238h</v>
      </c>
      <c r="B571" s="566">
        <v>569</v>
      </c>
      <c r="C571" s="593" t="s">
        <v>43</v>
      </c>
      <c r="D571" s="287"/>
      <c r="E571" s="287"/>
      <c r="F571" s="287"/>
      <c r="G571" s="596"/>
    </row>
    <row r="572" spans="1:7" x14ac:dyDescent="0.25">
      <c r="A572" s="589" t="str">
        <f t="shared" si="8"/>
        <v>6239h</v>
      </c>
      <c r="B572" s="566">
        <v>570</v>
      </c>
      <c r="C572" s="593" t="s">
        <v>43</v>
      </c>
      <c r="D572" s="287"/>
      <c r="E572" s="287"/>
      <c r="F572" s="287"/>
      <c r="G572" s="596"/>
    </row>
    <row r="573" spans="1:7" x14ac:dyDescent="0.25">
      <c r="A573" s="589" t="str">
        <f t="shared" si="8"/>
        <v>623Ah</v>
      </c>
      <c r="B573" s="566">
        <v>571</v>
      </c>
      <c r="C573" s="593" t="s">
        <v>43</v>
      </c>
      <c r="D573" s="287"/>
      <c r="E573" s="287"/>
      <c r="F573" s="287"/>
      <c r="G573" s="596"/>
    </row>
    <row r="574" spans="1:7" x14ac:dyDescent="0.25">
      <c r="A574" s="589" t="str">
        <f t="shared" si="8"/>
        <v>623Bh</v>
      </c>
      <c r="B574" s="566">
        <v>572</v>
      </c>
      <c r="C574" s="593" t="s">
        <v>43</v>
      </c>
      <c r="D574" s="287"/>
      <c r="E574" s="287"/>
      <c r="F574" s="287"/>
      <c r="G574" s="596"/>
    </row>
    <row r="575" spans="1:7" x14ac:dyDescent="0.25">
      <c r="A575" s="589" t="str">
        <f t="shared" si="8"/>
        <v>623Ch</v>
      </c>
      <c r="B575" s="566">
        <v>573</v>
      </c>
      <c r="C575" s="593" t="s">
        <v>43</v>
      </c>
      <c r="D575" s="287"/>
      <c r="E575" s="287"/>
      <c r="F575" s="287"/>
      <c r="G575" s="596"/>
    </row>
    <row r="576" spans="1:7" x14ac:dyDescent="0.25">
      <c r="A576" s="589" t="str">
        <f t="shared" si="8"/>
        <v>623Dh</v>
      </c>
      <c r="B576" s="566">
        <v>574</v>
      </c>
      <c r="C576" s="593" t="s">
        <v>43</v>
      </c>
      <c r="D576" s="287"/>
      <c r="E576" s="287"/>
      <c r="F576" s="287"/>
      <c r="G576" s="596"/>
    </row>
    <row r="577" spans="1:7" x14ac:dyDescent="0.25">
      <c r="A577" s="589" t="str">
        <f t="shared" si="8"/>
        <v>623Eh</v>
      </c>
      <c r="B577" s="566">
        <v>575</v>
      </c>
      <c r="C577" s="593" t="s">
        <v>43</v>
      </c>
      <c r="D577" s="287"/>
      <c r="E577" s="287"/>
      <c r="F577" s="287"/>
      <c r="G577" s="596"/>
    </row>
    <row r="578" spans="1:7" x14ac:dyDescent="0.25">
      <c r="A578" s="589" t="str">
        <f t="shared" si="8"/>
        <v>623Fh</v>
      </c>
      <c r="B578" s="566">
        <v>576</v>
      </c>
      <c r="C578" s="593" t="s">
        <v>43</v>
      </c>
      <c r="D578" s="287"/>
      <c r="E578" s="287"/>
      <c r="F578" s="287"/>
      <c r="G578" s="596"/>
    </row>
    <row r="579" spans="1:7" x14ac:dyDescent="0.25">
      <c r="A579" s="589" t="str">
        <f t="shared" si="8"/>
        <v>6240h</v>
      </c>
      <c r="B579" s="566">
        <v>577</v>
      </c>
      <c r="C579" s="593" t="s">
        <v>43</v>
      </c>
      <c r="D579" s="287"/>
      <c r="E579" s="287"/>
      <c r="F579" s="287"/>
      <c r="G579" s="596"/>
    </row>
    <row r="580" spans="1:7" x14ac:dyDescent="0.25">
      <c r="A580" s="589" t="str">
        <f t="shared" ref="A580:A643" si="9">(DEC2HEX(B580 + 6 * 4096 - 1)) &amp; "h"</f>
        <v>6241h</v>
      </c>
      <c r="B580" s="566">
        <v>578</v>
      </c>
      <c r="C580" s="593" t="s">
        <v>43</v>
      </c>
      <c r="D580" s="287"/>
      <c r="E580" s="287"/>
      <c r="F580" s="287"/>
      <c r="G580" s="596"/>
    </row>
    <row r="581" spans="1:7" x14ac:dyDescent="0.25">
      <c r="A581" s="589" t="str">
        <f t="shared" si="9"/>
        <v>6242h</v>
      </c>
      <c r="B581" s="566">
        <v>579</v>
      </c>
      <c r="C581" s="593" t="s">
        <v>43</v>
      </c>
      <c r="D581" s="287"/>
      <c r="E581" s="287"/>
      <c r="F581" s="287"/>
      <c r="G581" s="596"/>
    </row>
    <row r="582" spans="1:7" x14ac:dyDescent="0.25">
      <c r="A582" s="589" t="str">
        <f t="shared" si="9"/>
        <v>6243h</v>
      </c>
      <c r="B582" s="566">
        <v>580</v>
      </c>
      <c r="C582" s="593" t="s">
        <v>43</v>
      </c>
      <c r="D582" s="287"/>
      <c r="E582" s="287"/>
      <c r="F582" s="287"/>
      <c r="G582" s="596"/>
    </row>
    <row r="583" spans="1:7" x14ac:dyDescent="0.25">
      <c r="A583" s="589" t="str">
        <f t="shared" si="9"/>
        <v>6244h</v>
      </c>
      <c r="B583" s="566">
        <v>581</v>
      </c>
      <c r="C583" s="593" t="s">
        <v>43</v>
      </c>
      <c r="D583" s="287"/>
      <c r="E583" s="287"/>
      <c r="F583" s="287"/>
      <c r="G583" s="596"/>
    </row>
    <row r="584" spans="1:7" x14ac:dyDescent="0.25">
      <c r="A584" s="589" t="str">
        <f t="shared" si="9"/>
        <v>6245h</v>
      </c>
      <c r="B584" s="566">
        <v>582</v>
      </c>
      <c r="C584" s="593" t="s">
        <v>43</v>
      </c>
      <c r="D584" s="287"/>
      <c r="E584" s="287"/>
      <c r="F584" s="287"/>
      <c r="G584" s="596"/>
    </row>
    <row r="585" spans="1:7" x14ac:dyDescent="0.25">
      <c r="A585" s="589" t="str">
        <f t="shared" si="9"/>
        <v>6246h</v>
      </c>
      <c r="B585" s="566">
        <v>583</v>
      </c>
      <c r="C585" s="593" t="s">
        <v>43</v>
      </c>
      <c r="D585" s="287"/>
      <c r="E585" s="287"/>
      <c r="F585" s="287"/>
      <c r="G585" s="596"/>
    </row>
    <row r="586" spans="1:7" x14ac:dyDescent="0.25">
      <c r="A586" s="589" t="str">
        <f t="shared" si="9"/>
        <v>6247h</v>
      </c>
      <c r="B586" s="566">
        <v>584</v>
      </c>
      <c r="C586" s="593" t="s">
        <v>43</v>
      </c>
      <c r="D586" s="287"/>
      <c r="E586" s="287"/>
      <c r="F586" s="287"/>
      <c r="G586" s="596"/>
    </row>
    <row r="587" spans="1:7" x14ac:dyDescent="0.25">
      <c r="A587" s="589" t="str">
        <f t="shared" si="9"/>
        <v>6248h</v>
      </c>
      <c r="B587" s="566">
        <v>585</v>
      </c>
      <c r="C587" s="593" t="s">
        <v>43</v>
      </c>
      <c r="D587" s="287"/>
      <c r="E587" s="287"/>
      <c r="F587" s="287"/>
      <c r="G587" s="596"/>
    </row>
    <row r="588" spans="1:7" x14ac:dyDescent="0.25">
      <c r="A588" s="589" t="str">
        <f t="shared" si="9"/>
        <v>6249h</v>
      </c>
      <c r="B588" s="566">
        <v>586</v>
      </c>
      <c r="C588" s="593" t="s">
        <v>43</v>
      </c>
      <c r="D588" s="287"/>
      <c r="E588" s="287"/>
      <c r="F588" s="287"/>
      <c r="G588" s="596"/>
    </row>
    <row r="589" spans="1:7" x14ac:dyDescent="0.25">
      <c r="A589" s="589" t="str">
        <f t="shared" si="9"/>
        <v>624Ah</v>
      </c>
      <c r="B589" s="566">
        <v>587</v>
      </c>
      <c r="C589" s="593" t="s">
        <v>43</v>
      </c>
      <c r="D589" s="287"/>
      <c r="E589" s="287"/>
      <c r="F589" s="287"/>
      <c r="G589" s="596"/>
    </row>
    <row r="590" spans="1:7" x14ac:dyDescent="0.25">
      <c r="A590" s="589" t="str">
        <f t="shared" si="9"/>
        <v>624Bh</v>
      </c>
      <c r="B590" s="566">
        <v>588</v>
      </c>
      <c r="C590" s="593" t="s">
        <v>43</v>
      </c>
      <c r="D590" s="287"/>
      <c r="E590" s="287"/>
      <c r="F590" s="287"/>
      <c r="G590" s="596"/>
    </row>
    <row r="591" spans="1:7" x14ac:dyDescent="0.25">
      <c r="A591" s="589" t="str">
        <f t="shared" si="9"/>
        <v>624Ch</v>
      </c>
      <c r="B591" s="566">
        <v>589</v>
      </c>
      <c r="C591" s="593" t="s">
        <v>43</v>
      </c>
      <c r="D591" s="287"/>
      <c r="E591" s="287"/>
      <c r="F591" s="287"/>
      <c r="G591" s="596"/>
    </row>
    <row r="592" spans="1:7" x14ac:dyDescent="0.25">
      <c r="A592" s="589" t="str">
        <f t="shared" si="9"/>
        <v>624Dh</v>
      </c>
      <c r="B592" s="566">
        <v>590</v>
      </c>
      <c r="C592" s="593" t="s">
        <v>43</v>
      </c>
      <c r="D592" s="287"/>
      <c r="E592" s="287"/>
      <c r="F592" s="287"/>
      <c r="G592" s="596"/>
    </row>
    <row r="593" spans="1:7" x14ac:dyDescent="0.25">
      <c r="A593" s="589" t="str">
        <f t="shared" si="9"/>
        <v>624Eh</v>
      </c>
      <c r="B593" s="566">
        <v>591</v>
      </c>
      <c r="C593" s="593" t="s">
        <v>43</v>
      </c>
      <c r="D593" s="287"/>
      <c r="E593" s="287"/>
      <c r="F593" s="287"/>
      <c r="G593" s="596"/>
    </row>
    <row r="594" spans="1:7" x14ac:dyDescent="0.25">
      <c r="A594" s="589" t="str">
        <f t="shared" si="9"/>
        <v>624Fh</v>
      </c>
      <c r="B594" s="566">
        <v>592</v>
      </c>
      <c r="C594" s="593" t="s">
        <v>43</v>
      </c>
      <c r="D594" s="287"/>
      <c r="E594" s="287"/>
      <c r="F594" s="287"/>
      <c r="G594" s="596"/>
    </row>
    <row r="595" spans="1:7" x14ac:dyDescent="0.25">
      <c r="A595" s="589" t="str">
        <f t="shared" si="9"/>
        <v>6250h</v>
      </c>
      <c r="B595" s="566">
        <v>593</v>
      </c>
      <c r="C595" s="593" t="s">
        <v>43</v>
      </c>
      <c r="D595" s="287"/>
      <c r="E595" s="287"/>
      <c r="F595" s="287"/>
      <c r="G595" s="596"/>
    </row>
    <row r="596" spans="1:7" x14ac:dyDescent="0.25">
      <c r="A596" s="589" t="str">
        <f t="shared" si="9"/>
        <v>6251h</v>
      </c>
      <c r="B596" s="566">
        <v>594</v>
      </c>
      <c r="C596" s="593" t="s">
        <v>43</v>
      </c>
      <c r="D596" s="287"/>
      <c r="E596" s="287"/>
      <c r="F596" s="287"/>
      <c r="G596" s="596"/>
    </row>
    <row r="597" spans="1:7" x14ac:dyDescent="0.25">
      <c r="A597" s="589" t="str">
        <f t="shared" si="9"/>
        <v>6252h</v>
      </c>
      <c r="B597" s="566">
        <v>595</v>
      </c>
      <c r="C597" s="593" t="s">
        <v>43</v>
      </c>
      <c r="D597" s="287"/>
      <c r="E597" s="287"/>
      <c r="F597" s="287"/>
      <c r="G597" s="596"/>
    </row>
    <row r="598" spans="1:7" x14ac:dyDescent="0.25">
      <c r="A598" s="589" t="str">
        <f t="shared" si="9"/>
        <v>6253h</v>
      </c>
      <c r="B598" s="566">
        <v>596</v>
      </c>
      <c r="C598" s="593" t="s">
        <v>43</v>
      </c>
      <c r="D598" s="287"/>
      <c r="E598" s="287"/>
      <c r="F598" s="287"/>
      <c r="G598" s="596"/>
    </row>
    <row r="599" spans="1:7" x14ac:dyDescent="0.25">
      <c r="A599" s="589" t="str">
        <f t="shared" si="9"/>
        <v>6254h</v>
      </c>
      <c r="B599" s="566">
        <v>597</v>
      </c>
      <c r="C599" s="593" t="s">
        <v>43</v>
      </c>
      <c r="D599" s="287"/>
      <c r="E599" s="287"/>
      <c r="F599" s="287"/>
      <c r="G599" s="596"/>
    </row>
    <row r="600" spans="1:7" x14ac:dyDescent="0.25">
      <c r="A600" s="589" t="str">
        <f t="shared" si="9"/>
        <v>6255h</v>
      </c>
      <c r="B600" s="566">
        <v>598</v>
      </c>
      <c r="C600" s="593" t="s">
        <v>43</v>
      </c>
      <c r="D600" s="287"/>
      <c r="E600" s="287"/>
      <c r="F600" s="287"/>
      <c r="G600" s="596"/>
    </row>
    <row r="601" spans="1:7" x14ac:dyDescent="0.25">
      <c r="A601" s="589" t="str">
        <f t="shared" si="9"/>
        <v>6256h</v>
      </c>
      <c r="B601" s="566">
        <v>599</v>
      </c>
      <c r="C601" s="593" t="s">
        <v>43</v>
      </c>
      <c r="D601" s="287"/>
      <c r="E601" s="287"/>
      <c r="F601" s="287"/>
      <c r="G601" s="596"/>
    </row>
    <row r="602" spans="1:7" x14ac:dyDescent="0.25">
      <c r="A602" s="589" t="str">
        <f t="shared" si="9"/>
        <v>6257h</v>
      </c>
      <c r="B602" s="566">
        <v>600</v>
      </c>
      <c r="C602" s="593" t="s">
        <v>43</v>
      </c>
      <c r="D602" s="287"/>
      <c r="E602" s="287"/>
      <c r="F602" s="287"/>
      <c r="G602" s="596"/>
    </row>
    <row r="603" spans="1:7" x14ac:dyDescent="0.25">
      <c r="A603" s="589" t="str">
        <f t="shared" si="9"/>
        <v>6258h</v>
      </c>
      <c r="B603" s="566">
        <v>601</v>
      </c>
      <c r="C603" s="593" t="s">
        <v>43</v>
      </c>
      <c r="D603" s="287"/>
      <c r="E603" s="287"/>
      <c r="F603" s="287"/>
      <c r="G603" s="596"/>
    </row>
    <row r="604" spans="1:7" x14ac:dyDescent="0.25">
      <c r="A604" s="589" t="str">
        <f t="shared" si="9"/>
        <v>6259h</v>
      </c>
      <c r="B604" s="566">
        <v>602</v>
      </c>
      <c r="C604" s="593" t="s">
        <v>43</v>
      </c>
      <c r="D604" s="287"/>
      <c r="E604" s="287"/>
      <c r="F604" s="287"/>
      <c r="G604" s="596"/>
    </row>
    <row r="605" spans="1:7" x14ac:dyDescent="0.25">
      <c r="A605" s="589" t="str">
        <f t="shared" si="9"/>
        <v>625Ah</v>
      </c>
      <c r="B605" s="566">
        <v>603</v>
      </c>
      <c r="C605" s="593" t="s">
        <v>43</v>
      </c>
      <c r="D605" s="287"/>
      <c r="E605" s="287"/>
      <c r="F605" s="287"/>
      <c r="G605" s="596"/>
    </row>
    <row r="606" spans="1:7" x14ac:dyDescent="0.25">
      <c r="A606" s="589" t="str">
        <f t="shared" si="9"/>
        <v>625Bh</v>
      </c>
      <c r="B606" s="566">
        <v>604</v>
      </c>
      <c r="C606" s="593" t="s">
        <v>43</v>
      </c>
      <c r="D606" s="287"/>
      <c r="E606" s="287"/>
      <c r="F606" s="287"/>
      <c r="G606" s="596"/>
    </row>
    <row r="607" spans="1:7" x14ac:dyDescent="0.25">
      <c r="A607" s="589" t="str">
        <f t="shared" si="9"/>
        <v>625Ch</v>
      </c>
      <c r="B607" s="566">
        <v>605</v>
      </c>
      <c r="C607" s="593" t="s">
        <v>43</v>
      </c>
      <c r="D607" s="287"/>
      <c r="E607" s="287"/>
      <c r="F607" s="287"/>
      <c r="G607" s="596"/>
    </row>
    <row r="608" spans="1:7" x14ac:dyDescent="0.25">
      <c r="A608" s="589" t="str">
        <f t="shared" si="9"/>
        <v>625Dh</v>
      </c>
      <c r="B608" s="566">
        <v>606</v>
      </c>
      <c r="C608" s="593" t="s">
        <v>43</v>
      </c>
      <c r="D608" s="287"/>
      <c r="E608" s="287"/>
      <c r="F608" s="287"/>
      <c r="G608" s="596"/>
    </row>
    <row r="609" spans="1:7" x14ac:dyDescent="0.25">
      <c r="A609" s="589" t="str">
        <f t="shared" si="9"/>
        <v>625Eh</v>
      </c>
      <c r="B609" s="566">
        <v>607</v>
      </c>
      <c r="C609" s="593" t="s">
        <v>43</v>
      </c>
      <c r="D609" s="287"/>
      <c r="E609" s="287"/>
      <c r="F609" s="287"/>
      <c r="G609" s="596"/>
    </row>
    <row r="610" spans="1:7" x14ac:dyDescent="0.25">
      <c r="A610" s="589" t="str">
        <f t="shared" si="9"/>
        <v>625Fh</v>
      </c>
      <c r="B610" s="566">
        <v>608</v>
      </c>
      <c r="C610" s="593" t="s">
        <v>43</v>
      </c>
      <c r="D610" s="287"/>
      <c r="E610" s="287"/>
      <c r="F610" s="287"/>
      <c r="G610" s="596"/>
    </row>
    <row r="611" spans="1:7" x14ac:dyDescent="0.25">
      <c r="A611" s="589" t="str">
        <f t="shared" si="9"/>
        <v>6260h</v>
      </c>
      <c r="B611" s="566">
        <v>609</v>
      </c>
      <c r="C611" s="593" t="s">
        <v>43</v>
      </c>
      <c r="D611" s="287"/>
      <c r="E611" s="287"/>
      <c r="F611" s="287"/>
      <c r="G611" s="596"/>
    </row>
    <row r="612" spans="1:7" x14ac:dyDescent="0.25">
      <c r="A612" s="589" t="str">
        <f t="shared" si="9"/>
        <v>6261h</v>
      </c>
      <c r="B612" s="566">
        <v>610</v>
      </c>
      <c r="C612" s="593" t="s">
        <v>43</v>
      </c>
      <c r="D612" s="287"/>
      <c r="E612" s="287"/>
      <c r="F612" s="287"/>
      <c r="G612" s="596"/>
    </row>
    <row r="613" spans="1:7" x14ac:dyDescent="0.25">
      <c r="A613" s="589" t="str">
        <f t="shared" si="9"/>
        <v>6262h</v>
      </c>
      <c r="B613" s="566">
        <v>611</v>
      </c>
      <c r="C613" s="593" t="s">
        <v>43</v>
      </c>
      <c r="D613" s="287"/>
      <c r="E613" s="287"/>
      <c r="F613" s="287"/>
      <c r="G613" s="596"/>
    </row>
    <row r="614" spans="1:7" x14ac:dyDescent="0.25">
      <c r="A614" s="589" t="str">
        <f t="shared" si="9"/>
        <v>6263h</v>
      </c>
      <c r="B614" s="566">
        <v>612</v>
      </c>
      <c r="C614" s="593" t="s">
        <v>43</v>
      </c>
      <c r="D614" s="287"/>
      <c r="E614" s="287"/>
      <c r="F614" s="287"/>
      <c r="G614" s="596"/>
    </row>
    <row r="615" spans="1:7" x14ac:dyDescent="0.25">
      <c r="A615" s="589" t="str">
        <f t="shared" si="9"/>
        <v>6264h</v>
      </c>
      <c r="B615" s="566">
        <v>613</v>
      </c>
      <c r="C615" s="593" t="s">
        <v>43</v>
      </c>
      <c r="D615" s="287"/>
      <c r="E615" s="287"/>
      <c r="F615" s="287"/>
      <c r="G615" s="596"/>
    </row>
    <row r="616" spans="1:7" x14ac:dyDescent="0.25">
      <c r="A616" s="589" t="str">
        <f t="shared" si="9"/>
        <v>6265h</v>
      </c>
      <c r="B616" s="566">
        <v>614</v>
      </c>
      <c r="C616" s="593" t="s">
        <v>43</v>
      </c>
      <c r="D616" s="287"/>
      <c r="E616" s="287"/>
      <c r="F616" s="287"/>
      <c r="G616" s="596"/>
    </row>
    <row r="617" spans="1:7" x14ac:dyDescent="0.25">
      <c r="A617" s="589" t="str">
        <f t="shared" si="9"/>
        <v>6266h</v>
      </c>
      <c r="B617" s="566">
        <v>615</v>
      </c>
      <c r="C617" s="593" t="s">
        <v>43</v>
      </c>
      <c r="D617" s="287"/>
      <c r="E617" s="287"/>
      <c r="F617" s="287"/>
      <c r="G617" s="596"/>
    </row>
    <row r="618" spans="1:7" x14ac:dyDescent="0.25">
      <c r="A618" s="589" t="str">
        <f t="shared" si="9"/>
        <v>6267h</v>
      </c>
      <c r="B618" s="566">
        <v>616</v>
      </c>
      <c r="C618" s="593" t="s">
        <v>43</v>
      </c>
      <c r="D618" s="287"/>
      <c r="E618" s="287"/>
      <c r="F618" s="287"/>
      <c r="G618" s="596"/>
    </row>
    <row r="619" spans="1:7" x14ac:dyDescent="0.25">
      <c r="A619" s="589" t="str">
        <f t="shared" si="9"/>
        <v>6268h</v>
      </c>
      <c r="B619" s="566">
        <v>617</v>
      </c>
      <c r="C619" s="593" t="s">
        <v>43</v>
      </c>
      <c r="D619" s="287"/>
      <c r="E619" s="287"/>
      <c r="F619" s="287"/>
      <c r="G619" s="596"/>
    </row>
    <row r="620" spans="1:7" x14ac:dyDescent="0.25">
      <c r="A620" s="589" t="str">
        <f t="shared" si="9"/>
        <v>6269h</v>
      </c>
      <c r="B620" s="566">
        <v>618</v>
      </c>
      <c r="C620" s="593" t="s">
        <v>43</v>
      </c>
      <c r="D620" s="287"/>
      <c r="E620" s="287"/>
      <c r="F620" s="287"/>
      <c r="G620" s="596"/>
    </row>
    <row r="621" spans="1:7" x14ac:dyDescent="0.25">
      <c r="A621" s="589" t="str">
        <f t="shared" si="9"/>
        <v>626Ah</v>
      </c>
      <c r="B621" s="566">
        <v>619</v>
      </c>
      <c r="C621" s="593" t="s">
        <v>43</v>
      </c>
      <c r="D621" s="287"/>
      <c r="E621" s="287"/>
      <c r="F621" s="287"/>
      <c r="G621" s="596"/>
    </row>
    <row r="622" spans="1:7" x14ac:dyDescent="0.25">
      <c r="A622" s="589" t="str">
        <f t="shared" si="9"/>
        <v>626Bh</v>
      </c>
      <c r="B622" s="566">
        <v>620</v>
      </c>
      <c r="C622" s="593" t="s">
        <v>43</v>
      </c>
      <c r="D622" s="287"/>
      <c r="E622" s="287"/>
      <c r="F622" s="287"/>
      <c r="G622" s="596"/>
    </row>
    <row r="623" spans="1:7" x14ac:dyDescent="0.25">
      <c r="A623" s="589" t="str">
        <f t="shared" si="9"/>
        <v>626Ch</v>
      </c>
      <c r="B623" s="566">
        <v>621</v>
      </c>
      <c r="C623" s="593" t="s">
        <v>43</v>
      </c>
      <c r="D623" s="287"/>
      <c r="E623" s="287"/>
      <c r="F623" s="287"/>
      <c r="G623" s="596"/>
    </row>
    <row r="624" spans="1:7" x14ac:dyDescent="0.25">
      <c r="A624" s="589" t="str">
        <f t="shared" si="9"/>
        <v>626Dh</v>
      </c>
      <c r="B624" s="566">
        <v>622</v>
      </c>
      <c r="C624" s="593" t="s">
        <v>43</v>
      </c>
      <c r="D624" s="287"/>
      <c r="E624" s="287"/>
      <c r="F624" s="287"/>
      <c r="G624" s="596"/>
    </row>
    <row r="625" spans="1:7" x14ac:dyDescent="0.25">
      <c r="A625" s="589" t="str">
        <f t="shared" si="9"/>
        <v>626Eh</v>
      </c>
      <c r="B625" s="566">
        <v>623</v>
      </c>
      <c r="C625" s="593" t="s">
        <v>43</v>
      </c>
      <c r="D625" s="287"/>
      <c r="E625" s="287"/>
      <c r="F625" s="287"/>
      <c r="G625" s="596"/>
    </row>
    <row r="626" spans="1:7" x14ac:dyDescent="0.25">
      <c r="A626" s="589" t="str">
        <f t="shared" si="9"/>
        <v>626Fh</v>
      </c>
      <c r="B626" s="566">
        <v>624</v>
      </c>
      <c r="C626" s="593" t="s">
        <v>43</v>
      </c>
      <c r="D626" s="287"/>
      <c r="E626" s="287"/>
      <c r="F626" s="287"/>
      <c r="G626" s="596"/>
    </row>
    <row r="627" spans="1:7" x14ac:dyDescent="0.25">
      <c r="A627" s="589" t="str">
        <f t="shared" si="9"/>
        <v>6270h</v>
      </c>
      <c r="B627" s="566">
        <v>625</v>
      </c>
      <c r="C627" s="593" t="s">
        <v>43</v>
      </c>
      <c r="D627" s="287"/>
      <c r="E627" s="287"/>
      <c r="F627" s="287"/>
      <c r="G627" s="596"/>
    </row>
    <row r="628" spans="1:7" x14ac:dyDescent="0.25">
      <c r="A628" s="589" t="str">
        <f t="shared" si="9"/>
        <v>6271h</v>
      </c>
      <c r="B628" s="566">
        <v>626</v>
      </c>
      <c r="C628" s="593" t="s">
        <v>43</v>
      </c>
      <c r="D628" s="287"/>
      <c r="E628" s="287"/>
      <c r="F628" s="287"/>
      <c r="G628" s="596"/>
    </row>
    <row r="629" spans="1:7" x14ac:dyDescent="0.25">
      <c r="A629" s="589" t="str">
        <f t="shared" si="9"/>
        <v>6272h</v>
      </c>
      <c r="B629" s="566">
        <v>627</v>
      </c>
      <c r="C629" s="593" t="s">
        <v>43</v>
      </c>
      <c r="D629" s="287"/>
      <c r="E629" s="287"/>
      <c r="F629" s="287"/>
      <c r="G629" s="596"/>
    </row>
    <row r="630" spans="1:7" x14ac:dyDescent="0.25">
      <c r="A630" s="589" t="str">
        <f t="shared" si="9"/>
        <v>6273h</v>
      </c>
      <c r="B630" s="566">
        <v>628</v>
      </c>
      <c r="C630" s="593" t="s">
        <v>43</v>
      </c>
      <c r="D630" s="287"/>
      <c r="E630" s="287"/>
      <c r="F630" s="287"/>
      <c r="G630" s="596"/>
    </row>
    <row r="631" spans="1:7" x14ac:dyDescent="0.25">
      <c r="A631" s="589" t="str">
        <f t="shared" si="9"/>
        <v>6274h</v>
      </c>
      <c r="B631" s="566">
        <v>629</v>
      </c>
      <c r="C631" s="593" t="s">
        <v>43</v>
      </c>
      <c r="D631" s="287"/>
      <c r="E631" s="287"/>
      <c r="F631" s="287"/>
      <c r="G631" s="596"/>
    </row>
    <row r="632" spans="1:7" x14ac:dyDescent="0.25">
      <c r="A632" s="589" t="str">
        <f t="shared" si="9"/>
        <v>6275h</v>
      </c>
      <c r="B632" s="566">
        <v>630</v>
      </c>
      <c r="C632" s="593" t="s">
        <v>43</v>
      </c>
      <c r="D632" s="287"/>
      <c r="E632" s="287"/>
      <c r="F632" s="287"/>
      <c r="G632" s="596"/>
    </row>
    <row r="633" spans="1:7" x14ac:dyDescent="0.25">
      <c r="A633" s="589" t="str">
        <f t="shared" si="9"/>
        <v>6276h</v>
      </c>
      <c r="B633" s="566">
        <v>631</v>
      </c>
      <c r="C633" s="593" t="s">
        <v>43</v>
      </c>
      <c r="D633" s="287"/>
      <c r="E633" s="287"/>
      <c r="F633" s="287"/>
      <c r="G633" s="596"/>
    </row>
    <row r="634" spans="1:7" x14ac:dyDescent="0.25">
      <c r="A634" s="589" t="str">
        <f t="shared" si="9"/>
        <v>6277h</v>
      </c>
      <c r="B634" s="566">
        <v>632</v>
      </c>
      <c r="C634" s="593" t="s">
        <v>43</v>
      </c>
      <c r="D634" s="287"/>
      <c r="E634" s="287"/>
      <c r="F634" s="287"/>
      <c r="G634" s="596"/>
    </row>
    <row r="635" spans="1:7" x14ac:dyDescent="0.25">
      <c r="A635" s="589" t="str">
        <f t="shared" si="9"/>
        <v>6278h</v>
      </c>
      <c r="B635" s="566">
        <v>633</v>
      </c>
      <c r="C635" s="593" t="s">
        <v>43</v>
      </c>
      <c r="D635" s="287"/>
      <c r="E635" s="287"/>
      <c r="F635" s="287"/>
      <c r="G635" s="596"/>
    </row>
    <row r="636" spans="1:7" x14ac:dyDescent="0.25">
      <c r="A636" s="589" t="str">
        <f t="shared" si="9"/>
        <v>6279h</v>
      </c>
      <c r="B636" s="566">
        <v>634</v>
      </c>
      <c r="C636" s="593" t="s">
        <v>43</v>
      </c>
      <c r="D636" s="287"/>
      <c r="E636" s="287"/>
      <c r="F636" s="287"/>
      <c r="G636" s="596"/>
    </row>
    <row r="637" spans="1:7" x14ac:dyDescent="0.25">
      <c r="A637" s="589" t="str">
        <f t="shared" si="9"/>
        <v>627Ah</v>
      </c>
      <c r="B637" s="566">
        <v>635</v>
      </c>
      <c r="C637" s="593" t="s">
        <v>43</v>
      </c>
      <c r="D637" s="287"/>
      <c r="E637" s="287"/>
      <c r="F637" s="287"/>
      <c r="G637" s="596"/>
    </row>
    <row r="638" spans="1:7" x14ac:dyDescent="0.25">
      <c r="A638" s="589" t="str">
        <f t="shared" si="9"/>
        <v>627Bh</v>
      </c>
      <c r="B638" s="566">
        <v>636</v>
      </c>
      <c r="C638" s="593" t="s">
        <v>43</v>
      </c>
      <c r="D638" s="287"/>
      <c r="E638" s="287"/>
      <c r="F638" s="287"/>
      <c r="G638" s="596"/>
    </row>
    <row r="639" spans="1:7" x14ac:dyDescent="0.25">
      <c r="A639" s="589" t="str">
        <f t="shared" si="9"/>
        <v>627Ch</v>
      </c>
      <c r="B639" s="566">
        <v>637</v>
      </c>
      <c r="C639" s="593" t="s">
        <v>43</v>
      </c>
      <c r="D639" s="287"/>
      <c r="E639" s="287"/>
      <c r="F639" s="287"/>
      <c r="G639" s="596"/>
    </row>
    <row r="640" spans="1:7" x14ac:dyDescent="0.25">
      <c r="A640" s="589" t="str">
        <f t="shared" si="9"/>
        <v>627Dh</v>
      </c>
      <c r="B640" s="566">
        <v>638</v>
      </c>
      <c r="C640" s="593" t="s">
        <v>43</v>
      </c>
      <c r="D640" s="287"/>
      <c r="E640" s="287"/>
      <c r="F640" s="287"/>
      <c r="G640" s="596"/>
    </row>
    <row r="641" spans="1:7" x14ac:dyDescent="0.25">
      <c r="A641" s="589" t="str">
        <f t="shared" si="9"/>
        <v>627Eh</v>
      </c>
      <c r="B641" s="566">
        <v>639</v>
      </c>
      <c r="C641" s="593" t="s">
        <v>43</v>
      </c>
      <c r="D641" s="287"/>
      <c r="E641" s="287"/>
      <c r="F641" s="287"/>
      <c r="G641" s="596"/>
    </row>
    <row r="642" spans="1:7" x14ac:dyDescent="0.25">
      <c r="A642" s="589" t="str">
        <f t="shared" si="9"/>
        <v>627Fh</v>
      </c>
      <c r="B642" s="566">
        <v>640</v>
      </c>
      <c r="C642" s="593" t="s">
        <v>43</v>
      </c>
      <c r="D642" s="287"/>
      <c r="E642" s="287"/>
      <c r="F642" s="287"/>
      <c r="G642" s="596"/>
    </row>
    <row r="643" spans="1:7" x14ac:dyDescent="0.25">
      <c r="A643" s="589" t="str">
        <f t="shared" si="9"/>
        <v>6280h</v>
      </c>
      <c r="B643" s="566">
        <v>641</v>
      </c>
      <c r="C643" s="593" t="s">
        <v>43</v>
      </c>
      <c r="D643" s="287"/>
      <c r="E643" s="287"/>
      <c r="F643" s="287"/>
      <c r="G643" s="596"/>
    </row>
    <row r="644" spans="1:7" x14ac:dyDescent="0.25">
      <c r="A644" s="589" t="str">
        <f t="shared" ref="A644:A707" si="10">(DEC2HEX(B644 + 6 * 4096 - 1)) &amp; "h"</f>
        <v>6281h</v>
      </c>
      <c r="B644" s="566">
        <v>642</v>
      </c>
      <c r="C644" s="593" t="s">
        <v>43</v>
      </c>
      <c r="D644" s="287"/>
      <c r="E644" s="287"/>
      <c r="F644" s="287"/>
      <c r="G644" s="596"/>
    </row>
    <row r="645" spans="1:7" x14ac:dyDescent="0.25">
      <c r="A645" s="589" t="str">
        <f t="shared" si="10"/>
        <v>6282h</v>
      </c>
      <c r="B645" s="566">
        <v>643</v>
      </c>
      <c r="C645" s="593" t="s">
        <v>43</v>
      </c>
      <c r="D645" s="287"/>
      <c r="E645" s="287"/>
      <c r="F645" s="287"/>
      <c r="G645" s="596"/>
    </row>
    <row r="646" spans="1:7" x14ac:dyDescent="0.25">
      <c r="A646" s="589" t="str">
        <f t="shared" si="10"/>
        <v>6283h</v>
      </c>
      <c r="B646" s="566">
        <v>644</v>
      </c>
      <c r="C646" s="593" t="s">
        <v>43</v>
      </c>
      <c r="D646" s="287"/>
      <c r="E646" s="287"/>
      <c r="F646" s="287"/>
      <c r="G646" s="596"/>
    </row>
    <row r="647" spans="1:7" x14ac:dyDescent="0.25">
      <c r="A647" s="589" t="str">
        <f t="shared" si="10"/>
        <v>6284h</v>
      </c>
      <c r="B647" s="566">
        <v>645</v>
      </c>
      <c r="C647" s="593" t="s">
        <v>43</v>
      </c>
      <c r="D647" s="287"/>
      <c r="E647" s="287"/>
      <c r="F647" s="287"/>
      <c r="G647" s="596"/>
    </row>
    <row r="648" spans="1:7" x14ac:dyDescent="0.25">
      <c r="A648" s="589" t="str">
        <f t="shared" si="10"/>
        <v>6285h</v>
      </c>
      <c r="B648" s="566">
        <v>646</v>
      </c>
      <c r="C648" s="593" t="s">
        <v>43</v>
      </c>
      <c r="D648" s="287"/>
      <c r="E648" s="287"/>
      <c r="F648" s="287"/>
      <c r="G648" s="596"/>
    </row>
    <row r="649" spans="1:7" x14ac:dyDescent="0.25">
      <c r="A649" s="589" t="str">
        <f t="shared" si="10"/>
        <v>6286h</v>
      </c>
      <c r="B649" s="566">
        <v>647</v>
      </c>
      <c r="C649" s="593" t="s">
        <v>43</v>
      </c>
      <c r="D649" s="287"/>
      <c r="E649" s="287"/>
      <c r="F649" s="287"/>
      <c r="G649" s="596"/>
    </row>
    <row r="650" spans="1:7" x14ac:dyDescent="0.25">
      <c r="A650" s="589" t="str">
        <f t="shared" si="10"/>
        <v>6287h</v>
      </c>
      <c r="B650" s="566">
        <v>648</v>
      </c>
      <c r="C650" s="593" t="s">
        <v>43</v>
      </c>
      <c r="D650" s="287"/>
      <c r="E650" s="287"/>
      <c r="F650" s="287"/>
      <c r="G650" s="596"/>
    </row>
    <row r="651" spans="1:7" x14ac:dyDescent="0.25">
      <c r="A651" s="589" t="str">
        <f t="shared" si="10"/>
        <v>6288h</v>
      </c>
      <c r="B651" s="566">
        <v>649</v>
      </c>
      <c r="C651" s="593" t="s">
        <v>43</v>
      </c>
      <c r="D651" s="287"/>
      <c r="E651" s="287"/>
      <c r="F651" s="287"/>
      <c r="G651" s="596"/>
    </row>
    <row r="652" spans="1:7" x14ac:dyDescent="0.25">
      <c r="A652" s="589" t="str">
        <f t="shared" si="10"/>
        <v>6289h</v>
      </c>
      <c r="B652" s="566">
        <v>650</v>
      </c>
      <c r="C652" s="593" t="s">
        <v>43</v>
      </c>
      <c r="D652" s="287"/>
      <c r="E652" s="287"/>
      <c r="F652" s="287"/>
      <c r="G652" s="596"/>
    </row>
    <row r="653" spans="1:7" x14ac:dyDescent="0.25">
      <c r="A653" s="589" t="str">
        <f t="shared" si="10"/>
        <v>628Ah</v>
      </c>
      <c r="B653" s="566">
        <v>651</v>
      </c>
      <c r="C653" s="593" t="s">
        <v>43</v>
      </c>
      <c r="D653" s="287"/>
      <c r="E653" s="287"/>
      <c r="F653" s="287"/>
      <c r="G653" s="596"/>
    </row>
    <row r="654" spans="1:7" x14ac:dyDescent="0.25">
      <c r="A654" s="589" t="str">
        <f t="shared" si="10"/>
        <v>628Bh</v>
      </c>
      <c r="B654" s="566">
        <v>652</v>
      </c>
      <c r="C654" s="593" t="s">
        <v>43</v>
      </c>
      <c r="D654" s="287"/>
      <c r="E654" s="287"/>
      <c r="F654" s="287"/>
      <c r="G654" s="596"/>
    </row>
    <row r="655" spans="1:7" x14ac:dyDescent="0.25">
      <c r="A655" s="589" t="str">
        <f t="shared" si="10"/>
        <v>628Ch</v>
      </c>
      <c r="B655" s="566">
        <v>653</v>
      </c>
      <c r="C655" s="593" t="s">
        <v>43</v>
      </c>
      <c r="D655" s="287"/>
      <c r="E655" s="287"/>
      <c r="F655" s="287"/>
      <c r="G655" s="596"/>
    </row>
    <row r="656" spans="1:7" x14ac:dyDescent="0.25">
      <c r="A656" s="589" t="str">
        <f t="shared" si="10"/>
        <v>628Dh</v>
      </c>
      <c r="B656" s="566">
        <v>654</v>
      </c>
      <c r="C656" s="593" t="s">
        <v>43</v>
      </c>
      <c r="D656" s="287"/>
      <c r="E656" s="287"/>
      <c r="F656" s="287"/>
      <c r="G656" s="596"/>
    </row>
    <row r="657" spans="1:7" x14ac:dyDescent="0.25">
      <c r="A657" s="589" t="str">
        <f t="shared" si="10"/>
        <v>628Eh</v>
      </c>
      <c r="B657" s="566">
        <v>655</v>
      </c>
      <c r="C657" s="593" t="s">
        <v>43</v>
      </c>
      <c r="D657" s="287"/>
      <c r="E657" s="287"/>
      <c r="F657" s="287"/>
      <c r="G657" s="596"/>
    </row>
    <row r="658" spans="1:7" x14ac:dyDescent="0.25">
      <c r="A658" s="589" t="str">
        <f t="shared" si="10"/>
        <v>628Fh</v>
      </c>
      <c r="B658" s="566">
        <v>656</v>
      </c>
      <c r="C658" s="593" t="s">
        <v>43</v>
      </c>
      <c r="D658" s="287"/>
      <c r="E658" s="287"/>
      <c r="F658" s="287"/>
      <c r="G658" s="596"/>
    </row>
    <row r="659" spans="1:7" x14ac:dyDescent="0.25">
      <c r="A659" s="589" t="str">
        <f t="shared" si="10"/>
        <v>6290h</v>
      </c>
      <c r="B659" s="566">
        <v>657</v>
      </c>
      <c r="C659" s="593" t="s">
        <v>43</v>
      </c>
      <c r="D659" s="287"/>
      <c r="E659" s="287"/>
      <c r="F659" s="287"/>
      <c r="G659" s="596"/>
    </row>
    <row r="660" spans="1:7" x14ac:dyDescent="0.25">
      <c r="A660" s="589" t="str">
        <f t="shared" si="10"/>
        <v>6291h</v>
      </c>
      <c r="B660" s="566">
        <v>658</v>
      </c>
      <c r="C660" s="593" t="s">
        <v>43</v>
      </c>
      <c r="D660" s="287"/>
      <c r="E660" s="287"/>
      <c r="F660" s="287"/>
      <c r="G660" s="596"/>
    </row>
    <row r="661" spans="1:7" x14ac:dyDescent="0.25">
      <c r="A661" s="589" t="str">
        <f t="shared" si="10"/>
        <v>6292h</v>
      </c>
      <c r="B661" s="566">
        <v>659</v>
      </c>
      <c r="C661" s="593" t="s">
        <v>43</v>
      </c>
      <c r="D661" s="287"/>
      <c r="E661" s="287"/>
      <c r="F661" s="287"/>
      <c r="G661" s="596"/>
    </row>
    <row r="662" spans="1:7" x14ac:dyDescent="0.25">
      <c r="A662" s="589" t="str">
        <f t="shared" si="10"/>
        <v>6293h</v>
      </c>
      <c r="B662" s="566">
        <v>660</v>
      </c>
      <c r="C662" s="593" t="s">
        <v>43</v>
      </c>
      <c r="D662" s="287"/>
      <c r="E662" s="287"/>
      <c r="F662" s="287"/>
      <c r="G662" s="596"/>
    </row>
    <row r="663" spans="1:7" x14ac:dyDescent="0.25">
      <c r="A663" s="589" t="str">
        <f t="shared" si="10"/>
        <v>6294h</v>
      </c>
      <c r="B663" s="566">
        <v>661</v>
      </c>
      <c r="C663" s="593" t="s">
        <v>43</v>
      </c>
      <c r="D663" s="287"/>
      <c r="E663" s="287"/>
      <c r="F663" s="287"/>
      <c r="G663" s="596"/>
    </row>
    <row r="664" spans="1:7" x14ac:dyDescent="0.25">
      <c r="A664" s="589" t="str">
        <f t="shared" si="10"/>
        <v>6295h</v>
      </c>
      <c r="B664" s="566">
        <v>662</v>
      </c>
      <c r="C664" s="593" t="s">
        <v>43</v>
      </c>
      <c r="D664" s="287"/>
      <c r="E664" s="287"/>
      <c r="F664" s="287"/>
      <c r="G664" s="596"/>
    </row>
    <row r="665" spans="1:7" x14ac:dyDescent="0.25">
      <c r="A665" s="589" t="str">
        <f t="shared" si="10"/>
        <v>6296h</v>
      </c>
      <c r="B665" s="566">
        <v>663</v>
      </c>
      <c r="C665" s="593" t="s">
        <v>43</v>
      </c>
      <c r="D665" s="287"/>
      <c r="E665" s="287"/>
      <c r="F665" s="287"/>
      <c r="G665" s="596"/>
    </row>
    <row r="666" spans="1:7" x14ac:dyDescent="0.25">
      <c r="A666" s="589" t="str">
        <f t="shared" si="10"/>
        <v>6297h</v>
      </c>
      <c r="B666" s="566">
        <v>664</v>
      </c>
      <c r="C666" s="593" t="s">
        <v>43</v>
      </c>
      <c r="D666" s="287"/>
      <c r="E666" s="287"/>
      <c r="F666" s="287"/>
      <c r="G666" s="596"/>
    </row>
    <row r="667" spans="1:7" x14ac:dyDescent="0.25">
      <c r="A667" s="589" t="str">
        <f t="shared" si="10"/>
        <v>6298h</v>
      </c>
      <c r="B667" s="566">
        <v>665</v>
      </c>
      <c r="C667" s="593" t="s">
        <v>43</v>
      </c>
      <c r="D667" s="287"/>
      <c r="E667" s="287"/>
      <c r="F667" s="287"/>
      <c r="G667" s="596"/>
    </row>
    <row r="668" spans="1:7" x14ac:dyDescent="0.25">
      <c r="A668" s="589" t="str">
        <f t="shared" si="10"/>
        <v>6299h</v>
      </c>
      <c r="B668" s="566">
        <v>666</v>
      </c>
      <c r="C668" s="593" t="s">
        <v>43</v>
      </c>
      <c r="D668" s="287"/>
      <c r="E668" s="287"/>
      <c r="F668" s="287"/>
      <c r="G668" s="596"/>
    </row>
    <row r="669" spans="1:7" x14ac:dyDescent="0.25">
      <c r="A669" s="589" t="str">
        <f t="shared" si="10"/>
        <v>629Ah</v>
      </c>
      <c r="B669" s="566">
        <v>667</v>
      </c>
      <c r="C669" s="593" t="s">
        <v>43</v>
      </c>
      <c r="D669" s="287"/>
      <c r="E669" s="287"/>
      <c r="F669" s="287"/>
      <c r="G669" s="596"/>
    </row>
    <row r="670" spans="1:7" x14ac:dyDescent="0.25">
      <c r="A670" s="589" t="str">
        <f t="shared" si="10"/>
        <v>629Bh</v>
      </c>
      <c r="B670" s="566">
        <v>668</v>
      </c>
      <c r="C670" s="593" t="s">
        <v>43</v>
      </c>
      <c r="D670" s="287"/>
      <c r="E670" s="287"/>
      <c r="F670" s="287"/>
      <c r="G670" s="596"/>
    </row>
    <row r="671" spans="1:7" x14ac:dyDescent="0.25">
      <c r="A671" s="589" t="str">
        <f t="shared" si="10"/>
        <v>629Ch</v>
      </c>
      <c r="B671" s="566">
        <v>669</v>
      </c>
      <c r="C671" s="593" t="s">
        <v>43</v>
      </c>
      <c r="D671" s="287"/>
      <c r="E671" s="287"/>
      <c r="F671" s="287"/>
      <c r="G671" s="596"/>
    </row>
    <row r="672" spans="1:7" x14ac:dyDescent="0.25">
      <c r="A672" s="589" t="str">
        <f t="shared" si="10"/>
        <v>629Dh</v>
      </c>
      <c r="B672" s="566">
        <v>670</v>
      </c>
      <c r="C672" s="593" t="s">
        <v>43</v>
      </c>
      <c r="D672" s="287"/>
      <c r="E672" s="287"/>
      <c r="F672" s="287"/>
      <c r="G672" s="596"/>
    </row>
    <row r="673" spans="1:7" x14ac:dyDescent="0.25">
      <c r="A673" s="589" t="str">
        <f t="shared" si="10"/>
        <v>629Eh</v>
      </c>
      <c r="B673" s="566">
        <v>671</v>
      </c>
      <c r="C673" s="593" t="s">
        <v>43</v>
      </c>
      <c r="D673" s="287"/>
      <c r="E673" s="287"/>
      <c r="F673" s="287"/>
      <c r="G673" s="596"/>
    </row>
    <row r="674" spans="1:7" x14ac:dyDescent="0.25">
      <c r="A674" s="589" t="str">
        <f t="shared" si="10"/>
        <v>629Fh</v>
      </c>
      <c r="B674" s="566">
        <v>672</v>
      </c>
      <c r="C674" s="593" t="s">
        <v>43</v>
      </c>
      <c r="D674" s="287"/>
      <c r="E674" s="287"/>
      <c r="F674" s="287"/>
      <c r="G674" s="596"/>
    </row>
    <row r="675" spans="1:7" x14ac:dyDescent="0.25">
      <c r="A675" s="589" t="str">
        <f t="shared" si="10"/>
        <v>62A0h</v>
      </c>
      <c r="B675" s="566">
        <v>673</v>
      </c>
      <c r="C675" s="593" t="s">
        <v>43</v>
      </c>
      <c r="D675" s="287"/>
      <c r="E675" s="287"/>
      <c r="F675" s="287"/>
      <c r="G675" s="596"/>
    </row>
    <row r="676" spans="1:7" x14ac:dyDescent="0.25">
      <c r="A676" s="589" t="str">
        <f t="shared" si="10"/>
        <v>62A1h</v>
      </c>
      <c r="B676" s="566">
        <v>674</v>
      </c>
      <c r="C676" s="593" t="s">
        <v>43</v>
      </c>
      <c r="D676" s="287"/>
      <c r="E676" s="287"/>
      <c r="F676" s="287"/>
      <c r="G676" s="596"/>
    </row>
    <row r="677" spans="1:7" x14ac:dyDescent="0.25">
      <c r="A677" s="589" t="str">
        <f t="shared" si="10"/>
        <v>62A2h</v>
      </c>
      <c r="B677" s="566">
        <v>675</v>
      </c>
      <c r="C677" s="593" t="s">
        <v>43</v>
      </c>
      <c r="D677" s="287"/>
      <c r="E677" s="287"/>
      <c r="F677" s="287"/>
      <c r="G677" s="596"/>
    </row>
    <row r="678" spans="1:7" x14ac:dyDescent="0.25">
      <c r="A678" s="589" t="str">
        <f t="shared" si="10"/>
        <v>62A3h</v>
      </c>
      <c r="B678" s="566">
        <v>676</v>
      </c>
      <c r="C678" s="593" t="s">
        <v>43</v>
      </c>
      <c r="D678" s="287"/>
      <c r="E678" s="287"/>
      <c r="F678" s="287"/>
      <c r="G678" s="596"/>
    </row>
    <row r="679" spans="1:7" x14ac:dyDescent="0.25">
      <c r="A679" s="589" t="str">
        <f t="shared" si="10"/>
        <v>62A4h</v>
      </c>
      <c r="B679" s="566">
        <v>677</v>
      </c>
      <c r="C679" s="593" t="s">
        <v>43</v>
      </c>
      <c r="D679" s="287"/>
      <c r="E679" s="287"/>
      <c r="F679" s="287"/>
      <c r="G679" s="596"/>
    </row>
    <row r="680" spans="1:7" x14ac:dyDescent="0.25">
      <c r="A680" s="589" t="str">
        <f t="shared" si="10"/>
        <v>62A5h</v>
      </c>
      <c r="B680" s="566">
        <v>678</v>
      </c>
      <c r="C680" s="593" t="s">
        <v>43</v>
      </c>
      <c r="D680" s="287"/>
      <c r="E680" s="287"/>
      <c r="F680" s="287"/>
      <c r="G680" s="596"/>
    </row>
    <row r="681" spans="1:7" x14ac:dyDescent="0.25">
      <c r="A681" s="589" t="str">
        <f t="shared" si="10"/>
        <v>62A6h</v>
      </c>
      <c r="B681" s="566">
        <v>679</v>
      </c>
      <c r="C681" s="593" t="s">
        <v>43</v>
      </c>
      <c r="D681" s="287"/>
      <c r="E681" s="287"/>
      <c r="F681" s="287"/>
      <c r="G681" s="596"/>
    </row>
    <row r="682" spans="1:7" x14ac:dyDescent="0.25">
      <c r="A682" s="589" t="str">
        <f t="shared" si="10"/>
        <v>62A7h</v>
      </c>
      <c r="B682" s="566">
        <v>680</v>
      </c>
      <c r="C682" s="593" t="s">
        <v>43</v>
      </c>
      <c r="D682" s="287"/>
      <c r="E682" s="287"/>
      <c r="F682" s="287"/>
      <c r="G682" s="596"/>
    </row>
    <row r="683" spans="1:7" x14ac:dyDescent="0.25">
      <c r="A683" s="589" t="str">
        <f t="shared" si="10"/>
        <v>62A8h</v>
      </c>
      <c r="B683" s="566">
        <v>681</v>
      </c>
      <c r="C683" s="593" t="s">
        <v>43</v>
      </c>
      <c r="D683" s="287"/>
      <c r="E683" s="287"/>
      <c r="F683" s="287"/>
      <c r="G683" s="596"/>
    </row>
    <row r="684" spans="1:7" x14ac:dyDescent="0.25">
      <c r="A684" s="589" t="str">
        <f t="shared" si="10"/>
        <v>62A9h</v>
      </c>
      <c r="B684" s="566">
        <v>682</v>
      </c>
      <c r="C684" s="593" t="s">
        <v>43</v>
      </c>
      <c r="D684" s="287"/>
      <c r="E684" s="287"/>
      <c r="F684" s="287"/>
      <c r="G684" s="596"/>
    </row>
    <row r="685" spans="1:7" x14ac:dyDescent="0.25">
      <c r="A685" s="589" t="str">
        <f t="shared" si="10"/>
        <v>62AAh</v>
      </c>
      <c r="B685" s="566">
        <v>683</v>
      </c>
      <c r="C685" s="593" t="s">
        <v>43</v>
      </c>
      <c r="D685" s="287"/>
      <c r="E685" s="287"/>
      <c r="F685" s="287"/>
      <c r="G685" s="596"/>
    </row>
    <row r="686" spans="1:7" x14ac:dyDescent="0.25">
      <c r="A686" s="589" t="str">
        <f t="shared" si="10"/>
        <v>62ABh</v>
      </c>
      <c r="B686" s="566">
        <v>684</v>
      </c>
      <c r="C686" s="593" t="s">
        <v>43</v>
      </c>
      <c r="D686" s="287"/>
      <c r="E686" s="287"/>
      <c r="F686" s="287"/>
      <c r="G686" s="596"/>
    </row>
    <row r="687" spans="1:7" x14ac:dyDescent="0.25">
      <c r="A687" s="589" t="str">
        <f t="shared" si="10"/>
        <v>62ACh</v>
      </c>
      <c r="B687" s="566">
        <v>685</v>
      </c>
      <c r="C687" s="593" t="s">
        <v>43</v>
      </c>
      <c r="D687" s="287"/>
      <c r="E687" s="287"/>
      <c r="F687" s="287"/>
      <c r="G687" s="596"/>
    </row>
    <row r="688" spans="1:7" x14ac:dyDescent="0.25">
      <c r="A688" s="589" t="str">
        <f t="shared" si="10"/>
        <v>62ADh</v>
      </c>
      <c r="B688" s="566">
        <v>686</v>
      </c>
      <c r="C688" s="593" t="s">
        <v>43</v>
      </c>
      <c r="D688" s="287"/>
      <c r="E688" s="287"/>
      <c r="F688" s="287"/>
      <c r="G688" s="596"/>
    </row>
    <row r="689" spans="1:7" x14ac:dyDescent="0.25">
      <c r="A689" s="589" t="str">
        <f t="shared" si="10"/>
        <v>62AEh</v>
      </c>
      <c r="B689" s="566">
        <v>687</v>
      </c>
      <c r="C689" s="593" t="s">
        <v>43</v>
      </c>
      <c r="D689" s="287"/>
      <c r="E689" s="287"/>
      <c r="F689" s="287"/>
      <c r="G689" s="596"/>
    </row>
    <row r="690" spans="1:7" x14ac:dyDescent="0.25">
      <c r="A690" s="589" t="str">
        <f t="shared" si="10"/>
        <v>62AFh</v>
      </c>
      <c r="B690" s="566">
        <v>688</v>
      </c>
      <c r="C690" s="593" t="s">
        <v>43</v>
      </c>
      <c r="D690" s="287"/>
      <c r="E690" s="287"/>
      <c r="F690" s="287"/>
      <c r="G690" s="596"/>
    </row>
    <row r="691" spans="1:7" x14ac:dyDescent="0.25">
      <c r="A691" s="589" t="str">
        <f t="shared" si="10"/>
        <v>62B0h</v>
      </c>
      <c r="B691" s="566">
        <v>689</v>
      </c>
      <c r="C691" s="593" t="s">
        <v>43</v>
      </c>
      <c r="D691" s="287"/>
      <c r="E691" s="287"/>
      <c r="F691" s="287"/>
      <c r="G691" s="596"/>
    </row>
    <row r="692" spans="1:7" x14ac:dyDescent="0.25">
      <c r="A692" s="589" t="str">
        <f t="shared" si="10"/>
        <v>62B1h</v>
      </c>
      <c r="B692" s="566">
        <v>690</v>
      </c>
      <c r="C692" s="593" t="s">
        <v>43</v>
      </c>
      <c r="D692" s="287"/>
      <c r="E692" s="287"/>
      <c r="F692" s="287"/>
      <c r="G692" s="596"/>
    </row>
    <row r="693" spans="1:7" x14ac:dyDescent="0.25">
      <c r="A693" s="589" t="str">
        <f t="shared" si="10"/>
        <v>62B2h</v>
      </c>
      <c r="B693" s="566">
        <v>691</v>
      </c>
      <c r="C693" s="593" t="s">
        <v>43</v>
      </c>
      <c r="D693" s="287"/>
      <c r="E693" s="287"/>
      <c r="F693" s="287"/>
      <c r="G693" s="596"/>
    </row>
    <row r="694" spans="1:7" x14ac:dyDescent="0.25">
      <c r="A694" s="589" t="str">
        <f t="shared" si="10"/>
        <v>62B3h</v>
      </c>
      <c r="B694" s="566">
        <v>692</v>
      </c>
      <c r="C694" s="593" t="s">
        <v>43</v>
      </c>
      <c r="D694" s="287"/>
      <c r="E694" s="287"/>
      <c r="F694" s="287"/>
      <c r="G694" s="596"/>
    </row>
    <row r="695" spans="1:7" x14ac:dyDescent="0.25">
      <c r="A695" s="589" t="str">
        <f t="shared" si="10"/>
        <v>62B4h</v>
      </c>
      <c r="B695" s="566">
        <v>693</v>
      </c>
      <c r="C695" s="593" t="s">
        <v>43</v>
      </c>
      <c r="D695" s="287"/>
      <c r="E695" s="287"/>
      <c r="F695" s="287"/>
      <c r="G695" s="596"/>
    </row>
    <row r="696" spans="1:7" x14ac:dyDescent="0.25">
      <c r="A696" s="589" t="str">
        <f t="shared" si="10"/>
        <v>62B5h</v>
      </c>
      <c r="B696" s="566">
        <v>694</v>
      </c>
      <c r="C696" s="593" t="s">
        <v>43</v>
      </c>
      <c r="D696" s="287"/>
      <c r="E696" s="287"/>
      <c r="F696" s="287"/>
      <c r="G696" s="596"/>
    </row>
    <row r="697" spans="1:7" x14ac:dyDescent="0.25">
      <c r="A697" s="589" t="str">
        <f t="shared" si="10"/>
        <v>62B6h</v>
      </c>
      <c r="B697" s="566">
        <v>695</v>
      </c>
      <c r="C697" s="593" t="s">
        <v>43</v>
      </c>
      <c r="D697" s="287"/>
      <c r="E697" s="287"/>
      <c r="F697" s="287"/>
      <c r="G697" s="596"/>
    </row>
    <row r="698" spans="1:7" x14ac:dyDescent="0.25">
      <c r="A698" s="589" t="str">
        <f t="shared" si="10"/>
        <v>62B7h</v>
      </c>
      <c r="B698" s="566">
        <v>696</v>
      </c>
      <c r="C698" s="593" t="s">
        <v>43</v>
      </c>
      <c r="D698" s="287"/>
      <c r="E698" s="287"/>
      <c r="F698" s="287"/>
      <c r="G698" s="596"/>
    </row>
    <row r="699" spans="1:7" x14ac:dyDescent="0.25">
      <c r="A699" s="589" t="str">
        <f t="shared" si="10"/>
        <v>62B8h</v>
      </c>
      <c r="B699" s="566">
        <v>697</v>
      </c>
      <c r="C699" s="593" t="s">
        <v>43</v>
      </c>
      <c r="D699" s="287"/>
      <c r="E699" s="287"/>
      <c r="F699" s="287"/>
      <c r="G699" s="596"/>
    </row>
    <row r="700" spans="1:7" x14ac:dyDescent="0.25">
      <c r="A700" s="589" t="str">
        <f t="shared" si="10"/>
        <v>62B9h</v>
      </c>
      <c r="B700" s="566">
        <v>698</v>
      </c>
      <c r="C700" s="593" t="s">
        <v>43</v>
      </c>
      <c r="D700" s="287"/>
      <c r="E700" s="287"/>
      <c r="F700" s="287"/>
      <c r="G700" s="596"/>
    </row>
    <row r="701" spans="1:7" x14ac:dyDescent="0.25">
      <c r="A701" s="589" t="str">
        <f t="shared" si="10"/>
        <v>62BAh</v>
      </c>
      <c r="B701" s="566">
        <v>699</v>
      </c>
      <c r="C701" s="593" t="s">
        <v>43</v>
      </c>
      <c r="D701" s="287"/>
      <c r="E701" s="287"/>
      <c r="F701" s="287"/>
      <c r="G701" s="596"/>
    </row>
    <row r="702" spans="1:7" x14ac:dyDescent="0.25">
      <c r="A702" s="589" t="str">
        <f t="shared" si="10"/>
        <v>62BBh</v>
      </c>
      <c r="B702" s="566">
        <v>700</v>
      </c>
      <c r="C702" s="593" t="s">
        <v>43</v>
      </c>
      <c r="D702" s="287"/>
      <c r="E702" s="287"/>
      <c r="F702" s="287"/>
      <c r="G702" s="596"/>
    </row>
    <row r="703" spans="1:7" x14ac:dyDescent="0.25">
      <c r="A703" s="589" t="str">
        <f t="shared" si="10"/>
        <v>62BCh</v>
      </c>
      <c r="B703" s="566">
        <v>701</v>
      </c>
      <c r="C703" s="593" t="s">
        <v>43</v>
      </c>
      <c r="D703" s="287"/>
      <c r="E703" s="287"/>
      <c r="F703" s="287"/>
      <c r="G703" s="596"/>
    </row>
    <row r="704" spans="1:7" x14ac:dyDescent="0.25">
      <c r="A704" s="589" t="str">
        <f t="shared" si="10"/>
        <v>62BDh</v>
      </c>
      <c r="B704" s="566">
        <v>702</v>
      </c>
      <c r="C704" s="593" t="s">
        <v>43</v>
      </c>
      <c r="D704" s="287"/>
      <c r="E704" s="287"/>
      <c r="F704" s="287"/>
      <c r="G704" s="596"/>
    </row>
    <row r="705" spans="1:7" x14ac:dyDescent="0.25">
      <c r="A705" s="589" t="str">
        <f t="shared" si="10"/>
        <v>62BEh</v>
      </c>
      <c r="B705" s="566">
        <v>703</v>
      </c>
      <c r="C705" s="593" t="s">
        <v>43</v>
      </c>
      <c r="D705" s="287"/>
      <c r="E705" s="287"/>
      <c r="F705" s="287"/>
      <c r="G705" s="596"/>
    </row>
    <row r="706" spans="1:7" x14ac:dyDescent="0.25">
      <c r="A706" s="589" t="str">
        <f t="shared" si="10"/>
        <v>62BFh</v>
      </c>
      <c r="B706" s="566">
        <v>704</v>
      </c>
      <c r="C706" s="593" t="s">
        <v>43</v>
      </c>
      <c r="D706" s="287"/>
      <c r="E706" s="287"/>
      <c r="F706" s="287"/>
      <c r="G706" s="596"/>
    </row>
    <row r="707" spans="1:7" x14ac:dyDescent="0.25">
      <c r="A707" s="589" t="str">
        <f t="shared" si="10"/>
        <v>62C0h</v>
      </c>
      <c r="B707" s="566">
        <v>705</v>
      </c>
      <c r="C707" s="593" t="s">
        <v>43</v>
      </c>
      <c r="D707" s="287"/>
      <c r="E707" s="287"/>
      <c r="F707" s="287"/>
      <c r="G707" s="596"/>
    </row>
    <row r="708" spans="1:7" x14ac:dyDescent="0.25">
      <c r="A708" s="589" t="str">
        <f t="shared" ref="A708:A771" si="11">(DEC2HEX(B708 + 6 * 4096 - 1)) &amp; "h"</f>
        <v>62C1h</v>
      </c>
      <c r="B708" s="566">
        <v>706</v>
      </c>
      <c r="C708" s="593" t="s">
        <v>43</v>
      </c>
      <c r="D708" s="287"/>
      <c r="E708" s="287"/>
      <c r="F708" s="287"/>
      <c r="G708" s="596"/>
    </row>
    <row r="709" spans="1:7" x14ac:dyDescent="0.25">
      <c r="A709" s="589" t="str">
        <f t="shared" si="11"/>
        <v>62C2h</v>
      </c>
      <c r="B709" s="566">
        <v>707</v>
      </c>
      <c r="C709" s="593" t="s">
        <v>43</v>
      </c>
      <c r="D709" s="287"/>
      <c r="E709" s="287"/>
      <c r="F709" s="287"/>
      <c r="G709" s="596"/>
    </row>
    <row r="710" spans="1:7" x14ac:dyDescent="0.25">
      <c r="A710" s="589" t="str">
        <f t="shared" si="11"/>
        <v>62C3h</v>
      </c>
      <c r="B710" s="566">
        <v>708</v>
      </c>
      <c r="C710" s="593" t="s">
        <v>43</v>
      </c>
      <c r="D710" s="287"/>
      <c r="E710" s="287"/>
      <c r="F710" s="287"/>
      <c r="G710" s="596"/>
    </row>
    <row r="711" spans="1:7" x14ac:dyDescent="0.25">
      <c r="A711" s="589" t="str">
        <f t="shared" si="11"/>
        <v>62C4h</v>
      </c>
      <c r="B711" s="566">
        <v>709</v>
      </c>
      <c r="C711" s="593" t="s">
        <v>43</v>
      </c>
      <c r="D711" s="287"/>
      <c r="E711" s="287"/>
      <c r="F711" s="287"/>
      <c r="G711" s="596"/>
    </row>
    <row r="712" spans="1:7" x14ac:dyDescent="0.25">
      <c r="A712" s="589" t="str">
        <f t="shared" si="11"/>
        <v>62C5h</v>
      </c>
      <c r="B712" s="566">
        <v>710</v>
      </c>
      <c r="C712" s="593" t="s">
        <v>43</v>
      </c>
      <c r="D712" s="287"/>
      <c r="E712" s="287"/>
      <c r="F712" s="287"/>
      <c r="G712" s="596"/>
    </row>
    <row r="713" spans="1:7" x14ac:dyDescent="0.25">
      <c r="A713" s="589" t="str">
        <f t="shared" si="11"/>
        <v>62C6h</v>
      </c>
      <c r="B713" s="566">
        <v>711</v>
      </c>
      <c r="C713" s="593" t="s">
        <v>43</v>
      </c>
      <c r="D713" s="287"/>
      <c r="E713" s="287"/>
      <c r="F713" s="287"/>
      <c r="G713" s="596"/>
    </row>
    <row r="714" spans="1:7" x14ac:dyDescent="0.25">
      <c r="A714" s="589" t="str">
        <f t="shared" si="11"/>
        <v>62C7h</v>
      </c>
      <c r="B714" s="566">
        <v>712</v>
      </c>
      <c r="C714" s="593" t="s">
        <v>43</v>
      </c>
      <c r="D714" s="287"/>
      <c r="E714" s="287"/>
      <c r="F714" s="287"/>
      <c r="G714" s="596"/>
    </row>
    <row r="715" spans="1:7" x14ac:dyDescent="0.25">
      <c r="A715" s="589" t="str">
        <f t="shared" si="11"/>
        <v>62C8h</v>
      </c>
      <c r="B715" s="566">
        <v>713</v>
      </c>
      <c r="C715" s="593" t="s">
        <v>43</v>
      </c>
      <c r="D715" s="287"/>
      <c r="E715" s="287"/>
      <c r="F715" s="287"/>
      <c r="G715" s="596"/>
    </row>
    <row r="716" spans="1:7" x14ac:dyDescent="0.25">
      <c r="A716" s="589" t="str">
        <f t="shared" si="11"/>
        <v>62C9h</v>
      </c>
      <c r="B716" s="566">
        <v>714</v>
      </c>
      <c r="C716" s="593" t="s">
        <v>43</v>
      </c>
      <c r="D716" s="287"/>
      <c r="E716" s="287"/>
      <c r="F716" s="287"/>
      <c r="G716" s="596"/>
    </row>
    <row r="717" spans="1:7" x14ac:dyDescent="0.25">
      <c r="A717" s="589" t="str">
        <f t="shared" si="11"/>
        <v>62CAh</v>
      </c>
      <c r="B717" s="566">
        <v>715</v>
      </c>
      <c r="C717" s="593" t="s">
        <v>43</v>
      </c>
      <c r="D717" s="287"/>
      <c r="E717" s="287"/>
      <c r="F717" s="287"/>
      <c r="G717" s="596"/>
    </row>
    <row r="718" spans="1:7" x14ac:dyDescent="0.25">
      <c r="A718" s="589" t="str">
        <f t="shared" si="11"/>
        <v>62CBh</v>
      </c>
      <c r="B718" s="566">
        <v>716</v>
      </c>
      <c r="C718" s="593" t="s">
        <v>43</v>
      </c>
      <c r="D718" s="287"/>
      <c r="E718" s="287"/>
      <c r="F718" s="287"/>
      <c r="G718" s="596"/>
    </row>
    <row r="719" spans="1:7" x14ac:dyDescent="0.25">
      <c r="A719" s="589" t="str">
        <f t="shared" si="11"/>
        <v>62CCh</v>
      </c>
      <c r="B719" s="566">
        <v>717</v>
      </c>
      <c r="C719" s="593" t="s">
        <v>43</v>
      </c>
      <c r="D719" s="287"/>
      <c r="E719" s="287"/>
      <c r="F719" s="287"/>
      <c r="G719" s="596"/>
    </row>
    <row r="720" spans="1:7" x14ac:dyDescent="0.25">
      <c r="A720" s="589" t="str">
        <f t="shared" si="11"/>
        <v>62CDh</v>
      </c>
      <c r="B720" s="566">
        <v>718</v>
      </c>
      <c r="C720" s="593" t="s">
        <v>43</v>
      </c>
      <c r="D720" s="287"/>
      <c r="E720" s="287"/>
      <c r="F720" s="287"/>
      <c r="G720" s="596"/>
    </row>
    <row r="721" spans="1:7" x14ac:dyDescent="0.25">
      <c r="A721" s="589" t="str">
        <f t="shared" si="11"/>
        <v>62CEh</v>
      </c>
      <c r="B721" s="566">
        <v>719</v>
      </c>
      <c r="C721" s="593" t="s">
        <v>43</v>
      </c>
      <c r="D721" s="287"/>
      <c r="E721" s="287"/>
      <c r="F721" s="287"/>
      <c r="G721" s="596"/>
    </row>
    <row r="722" spans="1:7" x14ac:dyDescent="0.25">
      <c r="A722" s="589" t="str">
        <f t="shared" si="11"/>
        <v>62CFh</v>
      </c>
      <c r="B722" s="566">
        <v>720</v>
      </c>
      <c r="C722" s="593" t="s">
        <v>43</v>
      </c>
      <c r="D722" s="287"/>
      <c r="E722" s="287"/>
      <c r="F722" s="287"/>
      <c r="G722" s="596"/>
    </row>
    <row r="723" spans="1:7" x14ac:dyDescent="0.25">
      <c r="A723" s="589" t="str">
        <f t="shared" si="11"/>
        <v>62D0h</v>
      </c>
      <c r="B723" s="566">
        <v>721</v>
      </c>
      <c r="C723" s="593" t="s">
        <v>43</v>
      </c>
      <c r="D723" s="287"/>
      <c r="E723" s="287"/>
      <c r="F723" s="287"/>
      <c r="G723" s="596"/>
    </row>
    <row r="724" spans="1:7" x14ac:dyDescent="0.25">
      <c r="A724" s="589" t="str">
        <f t="shared" si="11"/>
        <v>62D1h</v>
      </c>
      <c r="B724" s="566">
        <v>722</v>
      </c>
      <c r="C724" s="593" t="s">
        <v>43</v>
      </c>
      <c r="D724" s="287"/>
      <c r="E724" s="287"/>
      <c r="F724" s="287"/>
      <c r="G724" s="596"/>
    </row>
    <row r="725" spans="1:7" x14ac:dyDescent="0.25">
      <c r="A725" s="589" t="str">
        <f t="shared" si="11"/>
        <v>62D2h</v>
      </c>
      <c r="B725" s="566">
        <v>723</v>
      </c>
      <c r="C725" s="593" t="s">
        <v>43</v>
      </c>
      <c r="D725" s="287"/>
      <c r="E725" s="287"/>
      <c r="F725" s="287"/>
      <c r="G725" s="596"/>
    </row>
    <row r="726" spans="1:7" x14ac:dyDescent="0.25">
      <c r="A726" s="589" t="str">
        <f t="shared" si="11"/>
        <v>62D3h</v>
      </c>
      <c r="B726" s="566">
        <v>724</v>
      </c>
      <c r="C726" s="593" t="s">
        <v>43</v>
      </c>
      <c r="D726" s="287"/>
      <c r="E726" s="287"/>
      <c r="F726" s="287"/>
      <c r="G726" s="596"/>
    </row>
    <row r="727" spans="1:7" x14ac:dyDescent="0.25">
      <c r="A727" s="589" t="str">
        <f t="shared" si="11"/>
        <v>62D4h</v>
      </c>
      <c r="B727" s="566">
        <v>725</v>
      </c>
      <c r="C727" s="593" t="s">
        <v>43</v>
      </c>
      <c r="D727" s="287"/>
      <c r="E727" s="287"/>
      <c r="F727" s="287"/>
      <c r="G727" s="596"/>
    </row>
    <row r="728" spans="1:7" x14ac:dyDescent="0.25">
      <c r="A728" s="589" t="str">
        <f t="shared" si="11"/>
        <v>62D5h</v>
      </c>
      <c r="B728" s="566">
        <v>726</v>
      </c>
      <c r="C728" s="593" t="s">
        <v>43</v>
      </c>
      <c r="D728" s="287"/>
      <c r="E728" s="287"/>
      <c r="F728" s="287"/>
      <c r="G728" s="596"/>
    </row>
    <row r="729" spans="1:7" x14ac:dyDescent="0.25">
      <c r="A729" s="589" t="str">
        <f t="shared" si="11"/>
        <v>62D6h</v>
      </c>
      <c r="B729" s="566">
        <v>727</v>
      </c>
      <c r="C729" s="593" t="s">
        <v>43</v>
      </c>
      <c r="D729" s="287"/>
      <c r="E729" s="287"/>
      <c r="F729" s="287"/>
      <c r="G729" s="596"/>
    </row>
    <row r="730" spans="1:7" x14ac:dyDescent="0.25">
      <c r="A730" s="589" t="str">
        <f t="shared" si="11"/>
        <v>62D7h</v>
      </c>
      <c r="B730" s="566">
        <v>728</v>
      </c>
      <c r="C730" s="593" t="s">
        <v>43</v>
      </c>
      <c r="D730" s="287"/>
      <c r="E730" s="287"/>
      <c r="F730" s="287"/>
      <c r="G730" s="596"/>
    </row>
    <row r="731" spans="1:7" x14ac:dyDescent="0.25">
      <c r="A731" s="589" t="str">
        <f t="shared" si="11"/>
        <v>62D8h</v>
      </c>
      <c r="B731" s="566">
        <v>729</v>
      </c>
      <c r="C731" s="593" t="s">
        <v>43</v>
      </c>
      <c r="D731" s="287"/>
      <c r="E731" s="287"/>
      <c r="F731" s="287"/>
      <c r="G731" s="596"/>
    </row>
    <row r="732" spans="1:7" x14ac:dyDescent="0.25">
      <c r="A732" s="589" t="str">
        <f t="shared" si="11"/>
        <v>62D9h</v>
      </c>
      <c r="B732" s="566">
        <v>730</v>
      </c>
      <c r="C732" s="593" t="s">
        <v>43</v>
      </c>
      <c r="D732" s="287"/>
      <c r="E732" s="287"/>
      <c r="F732" s="287"/>
      <c r="G732" s="596"/>
    </row>
    <row r="733" spans="1:7" x14ac:dyDescent="0.25">
      <c r="A733" s="589" t="str">
        <f t="shared" si="11"/>
        <v>62DAh</v>
      </c>
      <c r="B733" s="566">
        <v>731</v>
      </c>
      <c r="C733" s="593" t="s">
        <v>43</v>
      </c>
      <c r="D733" s="287"/>
      <c r="E733" s="287"/>
      <c r="F733" s="287"/>
      <c r="G733" s="596"/>
    </row>
    <row r="734" spans="1:7" x14ac:dyDescent="0.25">
      <c r="A734" s="589" t="str">
        <f t="shared" si="11"/>
        <v>62DBh</v>
      </c>
      <c r="B734" s="566">
        <v>732</v>
      </c>
      <c r="C734" s="593" t="s">
        <v>43</v>
      </c>
      <c r="D734" s="287"/>
      <c r="E734" s="287"/>
      <c r="F734" s="287"/>
      <c r="G734" s="596"/>
    </row>
    <row r="735" spans="1:7" x14ac:dyDescent="0.25">
      <c r="A735" s="589" t="str">
        <f t="shared" si="11"/>
        <v>62DCh</v>
      </c>
      <c r="B735" s="566">
        <v>733</v>
      </c>
      <c r="C735" s="593" t="s">
        <v>43</v>
      </c>
      <c r="D735" s="287"/>
      <c r="E735" s="287"/>
      <c r="F735" s="287"/>
      <c r="G735" s="596"/>
    </row>
    <row r="736" spans="1:7" x14ac:dyDescent="0.25">
      <c r="A736" s="589" t="str">
        <f t="shared" si="11"/>
        <v>62DDh</v>
      </c>
      <c r="B736" s="566">
        <v>734</v>
      </c>
      <c r="C736" s="593" t="s">
        <v>43</v>
      </c>
      <c r="D736" s="287"/>
      <c r="E736" s="287"/>
      <c r="F736" s="287"/>
      <c r="G736" s="596"/>
    </row>
    <row r="737" spans="1:7" x14ac:dyDescent="0.25">
      <c r="A737" s="589" t="str">
        <f t="shared" si="11"/>
        <v>62DEh</v>
      </c>
      <c r="B737" s="566">
        <v>735</v>
      </c>
      <c r="C737" s="593" t="s">
        <v>43</v>
      </c>
      <c r="D737" s="287"/>
      <c r="E737" s="287"/>
      <c r="F737" s="287"/>
      <c r="G737" s="596"/>
    </row>
    <row r="738" spans="1:7" x14ac:dyDescent="0.25">
      <c r="A738" s="589" t="str">
        <f t="shared" si="11"/>
        <v>62DFh</v>
      </c>
      <c r="B738" s="566">
        <v>736</v>
      </c>
      <c r="C738" s="593" t="s">
        <v>43</v>
      </c>
      <c r="D738" s="287"/>
      <c r="E738" s="287"/>
      <c r="F738" s="287"/>
      <c r="G738" s="596"/>
    </row>
    <row r="739" spans="1:7" x14ac:dyDescent="0.25">
      <c r="A739" s="589" t="str">
        <f t="shared" si="11"/>
        <v>62E0h</v>
      </c>
      <c r="B739" s="566">
        <v>737</v>
      </c>
      <c r="C739" s="593" t="s">
        <v>43</v>
      </c>
      <c r="D739" s="287"/>
      <c r="E739" s="287"/>
      <c r="F739" s="287"/>
      <c r="G739" s="596"/>
    </row>
    <row r="740" spans="1:7" x14ac:dyDescent="0.25">
      <c r="A740" s="589" t="str">
        <f t="shared" si="11"/>
        <v>62E1h</v>
      </c>
      <c r="B740" s="566">
        <v>738</v>
      </c>
      <c r="C740" s="593" t="s">
        <v>43</v>
      </c>
      <c r="D740" s="287"/>
      <c r="E740" s="287"/>
      <c r="F740" s="287"/>
      <c r="G740" s="596"/>
    </row>
    <row r="741" spans="1:7" x14ac:dyDescent="0.25">
      <c r="A741" s="589" t="str">
        <f t="shared" si="11"/>
        <v>62E2h</v>
      </c>
      <c r="B741" s="566">
        <v>739</v>
      </c>
      <c r="C741" s="593" t="s">
        <v>43</v>
      </c>
      <c r="D741" s="287"/>
      <c r="E741" s="287"/>
      <c r="F741" s="287"/>
      <c r="G741" s="596"/>
    </row>
    <row r="742" spans="1:7" x14ac:dyDescent="0.25">
      <c r="A742" s="589" t="str">
        <f t="shared" si="11"/>
        <v>62E3h</v>
      </c>
      <c r="B742" s="566">
        <v>740</v>
      </c>
      <c r="C742" s="593" t="s">
        <v>43</v>
      </c>
      <c r="D742" s="287"/>
      <c r="E742" s="287"/>
      <c r="F742" s="287"/>
      <c r="G742" s="596"/>
    </row>
    <row r="743" spans="1:7" x14ac:dyDescent="0.25">
      <c r="A743" s="589" t="str">
        <f t="shared" si="11"/>
        <v>62E4h</v>
      </c>
      <c r="B743" s="566">
        <v>741</v>
      </c>
      <c r="C743" s="593" t="s">
        <v>43</v>
      </c>
      <c r="D743" s="287"/>
      <c r="E743" s="287"/>
      <c r="F743" s="287"/>
      <c r="G743" s="596"/>
    </row>
    <row r="744" spans="1:7" x14ac:dyDescent="0.25">
      <c r="A744" s="589" t="str">
        <f t="shared" si="11"/>
        <v>62E5h</v>
      </c>
      <c r="B744" s="566">
        <v>742</v>
      </c>
      <c r="C744" s="593" t="s">
        <v>43</v>
      </c>
      <c r="D744" s="287"/>
      <c r="E744" s="287"/>
      <c r="F744" s="287"/>
      <c r="G744" s="596"/>
    </row>
    <row r="745" spans="1:7" x14ac:dyDescent="0.25">
      <c r="A745" s="589" t="str">
        <f t="shared" si="11"/>
        <v>62E6h</v>
      </c>
      <c r="B745" s="566">
        <v>743</v>
      </c>
      <c r="C745" s="593" t="s">
        <v>43</v>
      </c>
      <c r="D745" s="287"/>
      <c r="E745" s="287"/>
      <c r="F745" s="287"/>
      <c r="G745" s="596"/>
    </row>
    <row r="746" spans="1:7" x14ac:dyDescent="0.25">
      <c r="A746" s="589" t="str">
        <f t="shared" si="11"/>
        <v>62E7h</v>
      </c>
      <c r="B746" s="566">
        <v>744</v>
      </c>
      <c r="C746" s="593" t="s">
        <v>43</v>
      </c>
      <c r="D746" s="287"/>
      <c r="E746" s="287"/>
      <c r="F746" s="287"/>
      <c r="G746" s="596"/>
    </row>
    <row r="747" spans="1:7" x14ac:dyDescent="0.25">
      <c r="A747" s="589" t="str">
        <f t="shared" si="11"/>
        <v>62E8h</v>
      </c>
      <c r="B747" s="566">
        <v>745</v>
      </c>
      <c r="C747" s="593" t="s">
        <v>43</v>
      </c>
      <c r="D747" s="287"/>
      <c r="E747" s="287"/>
      <c r="F747" s="287"/>
      <c r="G747" s="596"/>
    </row>
    <row r="748" spans="1:7" x14ac:dyDescent="0.25">
      <c r="A748" s="589" t="str">
        <f t="shared" si="11"/>
        <v>62E9h</v>
      </c>
      <c r="B748" s="566">
        <v>746</v>
      </c>
      <c r="C748" s="593" t="s">
        <v>43</v>
      </c>
      <c r="D748" s="287"/>
      <c r="E748" s="287"/>
      <c r="F748" s="287"/>
      <c r="G748" s="596"/>
    </row>
    <row r="749" spans="1:7" x14ac:dyDescent="0.25">
      <c r="A749" s="589" t="str">
        <f t="shared" si="11"/>
        <v>62EAh</v>
      </c>
      <c r="B749" s="566">
        <v>747</v>
      </c>
      <c r="C749" s="593" t="s">
        <v>43</v>
      </c>
      <c r="D749" s="287"/>
      <c r="E749" s="287"/>
      <c r="F749" s="287"/>
      <c r="G749" s="596"/>
    </row>
    <row r="750" spans="1:7" x14ac:dyDescent="0.25">
      <c r="A750" s="589" t="str">
        <f t="shared" si="11"/>
        <v>62EBh</v>
      </c>
      <c r="B750" s="566">
        <v>748</v>
      </c>
      <c r="C750" s="593" t="s">
        <v>43</v>
      </c>
      <c r="D750" s="287"/>
      <c r="E750" s="287"/>
      <c r="F750" s="287"/>
      <c r="G750" s="596"/>
    </row>
    <row r="751" spans="1:7" x14ac:dyDescent="0.25">
      <c r="A751" s="589" t="str">
        <f t="shared" si="11"/>
        <v>62ECh</v>
      </c>
      <c r="B751" s="566">
        <v>749</v>
      </c>
      <c r="C751" s="593" t="s">
        <v>43</v>
      </c>
      <c r="D751" s="287"/>
      <c r="E751" s="287"/>
      <c r="F751" s="287"/>
      <c r="G751" s="596"/>
    </row>
    <row r="752" spans="1:7" x14ac:dyDescent="0.25">
      <c r="A752" s="589" t="str">
        <f t="shared" si="11"/>
        <v>62EDh</v>
      </c>
      <c r="B752" s="566">
        <v>750</v>
      </c>
      <c r="C752" s="593" t="s">
        <v>43</v>
      </c>
      <c r="D752" s="287"/>
      <c r="E752" s="287"/>
      <c r="F752" s="287"/>
      <c r="G752" s="596"/>
    </row>
    <row r="753" spans="1:7" x14ac:dyDescent="0.25">
      <c r="A753" s="589" t="str">
        <f t="shared" si="11"/>
        <v>62EEh</v>
      </c>
      <c r="B753" s="566">
        <v>751</v>
      </c>
      <c r="C753" s="593" t="s">
        <v>43</v>
      </c>
      <c r="D753" s="287"/>
      <c r="E753" s="287"/>
      <c r="F753" s="287"/>
      <c r="G753" s="596"/>
    </row>
    <row r="754" spans="1:7" x14ac:dyDescent="0.25">
      <c r="A754" s="589" t="str">
        <f t="shared" si="11"/>
        <v>62EFh</v>
      </c>
      <c r="B754" s="566">
        <v>752</v>
      </c>
      <c r="C754" s="593" t="s">
        <v>43</v>
      </c>
      <c r="D754" s="287"/>
      <c r="E754" s="287"/>
      <c r="F754" s="287"/>
      <c r="G754" s="596"/>
    </row>
    <row r="755" spans="1:7" x14ac:dyDescent="0.25">
      <c r="A755" s="589" t="str">
        <f t="shared" si="11"/>
        <v>62F0h</v>
      </c>
      <c r="B755" s="566">
        <v>753</v>
      </c>
      <c r="C755" s="593" t="s">
        <v>43</v>
      </c>
      <c r="D755" s="287"/>
      <c r="E755" s="287"/>
      <c r="F755" s="287"/>
      <c r="G755" s="596"/>
    </row>
    <row r="756" spans="1:7" x14ac:dyDescent="0.25">
      <c r="A756" s="589" t="str">
        <f t="shared" si="11"/>
        <v>62F1h</v>
      </c>
      <c r="B756" s="566">
        <v>754</v>
      </c>
      <c r="C756" s="593" t="s">
        <v>43</v>
      </c>
      <c r="D756" s="287"/>
      <c r="E756" s="287"/>
      <c r="F756" s="287"/>
      <c r="G756" s="596"/>
    </row>
    <row r="757" spans="1:7" x14ac:dyDescent="0.25">
      <c r="A757" s="589" t="str">
        <f t="shared" si="11"/>
        <v>62F2h</v>
      </c>
      <c r="B757" s="566">
        <v>755</v>
      </c>
      <c r="C757" s="593" t="s">
        <v>43</v>
      </c>
      <c r="D757" s="287"/>
      <c r="E757" s="287"/>
      <c r="F757" s="287"/>
      <c r="G757" s="596"/>
    </row>
    <row r="758" spans="1:7" x14ac:dyDescent="0.25">
      <c r="A758" s="589" t="str">
        <f t="shared" si="11"/>
        <v>62F3h</v>
      </c>
      <c r="B758" s="566">
        <v>756</v>
      </c>
      <c r="C758" s="593" t="s">
        <v>43</v>
      </c>
      <c r="D758" s="287"/>
      <c r="E758" s="287"/>
      <c r="F758" s="287"/>
      <c r="G758" s="596"/>
    </row>
    <row r="759" spans="1:7" x14ac:dyDescent="0.25">
      <c r="A759" s="589" t="str">
        <f t="shared" si="11"/>
        <v>62F4h</v>
      </c>
      <c r="B759" s="566">
        <v>757</v>
      </c>
      <c r="C759" s="593" t="s">
        <v>43</v>
      </c>
      <c r="D759" s="287"/>
      <c r="E759" s="287"/>
      <c r="F759" s="287"/>
      <c r="G759" s="596"/>
    </row>
    <row r="760" spans="1:7" x14ac:dyDescent="0.25">
      <c r="A760" s="589" t="str">
        <f t="shared" si="11"/>
        <v>62F5h</v>
      </c>
      <c r="B760" s="566">
        <v>758</v>
      </c>
      <c r="C760" s="593" t="s">
        <v>43</v>
      </c>
      <c r="D760" s="287"/>
      <c r="E760" s="287"/>
      <c r="F760" s="287"/>
      <c r="G760" s="596"/>
    </row>
    <row r="761" spans="1:7" x14ac:dyDescent="0.25">
      <c r="A761" s="589" t="str">
        <f t="shared" si="11"/>
        <v>62F6h</v>
      </c>
      <c r="B761" s="566">
        <v>759</v>
      </c>
      <c r="C761" s="593" t="s">
        <v>43</v>
      </c>
      <c r="D761" s="287"/>
      <c r="E761" s="287"/>
      <c r="F761" s="287"/>
      <c r="G761" s="596"/>
    </row>
    <row r="762" spans="1:7" x14ac:dyDescent="0.25">
      <c r="A762" s="589" t="str">
        <f t="shared" si="11"/>
        <v>62F7h</v>
      </c>
      <c r="B762" s="566">
        <v>760</v>
      </c>
      <c r="C762" s="593" t="s">
        <v>43</v>
      </c>
      <c r="D762" s="287"/>
      <c r="E762" s="287"/>
      <c r="F762" s="287"/>
      <c r="G762" s="596"/>
    </row>
    <row r="763" spans="1:7" x14ac:dyDescent="0.25">
      <c r="A763" s="589" t="str">
        <f t="shared" si="11"/>
        <v>62F8h</v>
      </c>
      <c r="B763" s="566">
        <v>761</v>
      </c>
      <c r="C763" s="593" t="s">
        <v>43</v>
      </c>
      <c r="D763" s="287"/>
      <c r="E763" s="287"/>
      <c r="F763" s="287"/>
      <c r="G763" s="596"/>
    </row>
    <row r="764" spans="1:7" x14ac:dyDescent="0.25">
      <c r="A764" s="589" t="str">
        <f t="shared" si="11"/>
        <v>62F9h</v>
      </c>
      <c r="B764" s="566">
        <v>762</v>
      </c>
      <c r="C764" s="593" t="s">
        <v>43</v>
      </c>
      <c r="D764" s="287"/>
      <c r="E764" s="287"/>
      <c r="F764" s="287"/>
      <c r="G764" s="596"/>
    </row>
    <row r="765" spans="1:7" x14ac:dyDescent="0.25">
      <c r="A765" s="589" t="str">
        <f t="shared" si="11"/>
        <v>62FAh</v>
      </c>
      <c r="B765" s="566">
        <v>763</v>
      </c>
      <c r="C765" s="593" t="s">
        <v>43</v>
      </c>
      <c r="D765" s="287"/>
      <c r="E765" s="287"/>
      <c r="F765" s="287"/>
      <c r="G765" s="596"/>
    </row>
    <row r="766" spans="1:7" x14ac:dyDescent="0.25">
      <c r="A766" s="589" t="str">
        <f t="shared" si="11"/>
        <v>62FBh</v>
      </c>
      <c r="B766" s="566">
        <v>764</v>
      </c>
      <c r="C766" s="593" t="s">
        <v>43</v>
      </c>
      <c r="D766" s="287"/>
      <c r="E766" s="287"/>
      <c r="F766" s="287"/>
      <c r="G766" s="596"/>
    </row>
    <row r="767" spans="1:7" x14ac:dyDescent="0.25">
      <c r="A767" s="589" t="str">
        <f t="shared" si="11"/>
        <v>62FCh</v>
      </c>
      <c r="B767" s="566">
        <v>765</v>
      </c>
      <c r="C767" s="593" t="s">
        <v>43</v>
      </c>
      <c r="D767" s="287"/>
      <c r="E767" s="287"/>
      <c r="F767" s="287"/>
      <c r="G767" s="596"/>
    </row>
    <row r="768" spans="1:7" x14ac:dyDescent="0.25">
      <c r="A768" s="589" t="str">
        <f t="shared" si="11"/>
        <v>62FDh</v>
      </c>
      <c r="B768" s="566">
        <v>766</v>
      </c>
      <c r="C768" s="593" t="s">
        <v>43</v>
      </c>
      <c r="D768" s="287"/>
      <c r="E768" s="287"/>
      <c r="F768" s="287"/>
      <c r="G768" s="596"/>
    </row>
    <row r="769" spans="1:7" x14ac:dyDescent="0.25">
      <c r="A769" s="589" t="str">
        <f t="shared" si="11"/>
        <v>62FEh</v>
      </c>
      <c r="B769" s="566">
        <v>767</v>
      </c>
      <c r="C769" s="593" t="s">
        <v>43</v>
      </c>
      <c r="D769" s="287"/>
      <c r="E769" s="287"/>
      <c r="F769" s="287"/>
      <c r="G769" s="596"/>
    </row>
    <row r="770" spans="1:7" x14ac:dyDescent="0.25">
      <c r="A770" s="589" t="str">
        <f t="shared" si="11"/>
        <v>62FFh</v>
      </c>
      <c r="B770" s="566">
        <v>768</v>
      </c>
      <c r="C770" s="593" t="s">
        <v>43</v>
      </c>
      <c r="D770" s="287"/>
      <c r="E770" s="287"/>
      <c r="F770" s="287"/>
      <c r="G770" s="596"/>
    </row>
    <row r="771" spans="1:7" x14ac:dyDescent="0.25">
      <c r="A771" s="589" t="str">
        <f t="shared" si="11"/>
        <v>6300h</v>
      </c>
      <c r="B771" s="566">
        <v>769</v>
      </c>
      <c r="C771" s="593" t="s">
        <v>43</v>
      </c>
      <c r="D771" s="287"/>
      <c r="E771" s="287"/>
      <c r="F771" s="287"/>
      <c r="G771" s="596"/>
    </row>
    <row r="772" spans="1:7" x14ac:dyDescent="0.25">
      <c r="A772" s="589" t="str">
        <f t="shared" ref="A772:A835" si="12">(DEC2HEX(B772 + 6 * 4096 - 1)) &amp; "h"</f>
        <v>6301h</v>
      </c>
      <c r="B772" s="566">
        <v>770</v>
      </c>
      <c r="C772" s="593" t="s">
        <v>43</v>
      </c>
      <c r="D772" s="287"/>
      <c r="E772" s="287"/>
      <c r="F772" s="287"/>
      <c r="G772" s="596"/>
    </row>
    <row r="773" spans="1:7" x14ac:dyDescent="0.25">
      <c r="A773" s="589" t="str">
        <f t="shared" si="12"/>
        <v>6302h</v>
      </c>
      <c r="B773" s="566">
        <v>771</v>
      </c>
      <c r="C773" s="593" t="s">
        <v>43</v>
      </c>
      <c r="D773" s="287"/>
      <c r="E773" s="287"/>
      <c r="F773" s="287"/>
      <c r="G773" s="596"/>
    </row>
    <row r="774" spans="1:7" x14ac:dyDescent="0.25">
      <c r="A774" s="589" t="str">
        <f t="shared" si="12"/>
        <v>6303h</v>
      </c>
      <c r="B774" s="566">
        <v>772</v>
      </c>
      <c r="C774" s="593" t="s">
        <v>43</v>
      </c>
      <c r="D774" s="287"/>
      <c r="E774" s="287"/>
      <c r="F774" s="287"/>
      <c r="G774" s="596"/>
    </row>
    <row r="775" spans="1:7" x14ac:dyDescent="0.25">
      <c r="A775" s="589" t="str">
        <f t="shared" si="12"/>
        <v>6304h</v>
      </c>
      <c r="B775" s="566">
        <v>773</v>
      </c>
      <c r="C775" s="593" t="s">
        <v>43</v>
      </c>
      <c r="D775" s="287"/>
      <c r="E775" s="287"/>
      <c r="F775" s="287"/>
      <c r="G775" s="596"/>
    </row>
    <row r="776" spans="1:7" x14ac:dyDescent="0.25">
      <c r="A776" s="589" t="str">
        <f t="shared" si="12"/>
        <v>6305h</v>
      </c>
      <c r="B776" s="566">
        <v>774</v>
      </c>
      <c r="C776" s="593" t="s">
        <v>43</v>
      </c>
      <c r="D776" s="287"/>
      <c r="E776" s="287"/>
      <c r="F776" s="287"/>
      <c r="G776" s="596"/>
    </row>
    <row r="777" spans="1:7" x14ac:dyDescent="0.25">
      <c r="A777" s="589" t="str">
        <f t="shared" si="12"/>
        <v>6306h</v>
      </c>
      <c r="B777" s="566">
        <v>775</v>
      </c>
      <c r="C777" s="593" t="s">
        <v>43</v>
      </c>
      <c r="D777" s="287"/>
      <c r="E777" s="287"/>
      <c r="F777" s="287"/>
      <c r="G777" s="596"/>
    </row>
    <row r="778" spans="1:7" x14ac:dyDescent="0.25">
      <c r="A778" s="589" t="str">
        <f t="shared" si="12"/>
        <v>6307h</v>
      </c>
      <c r="B778" s="566">
        <v>776</v>
      </c>
      <c r="C778" s="593" t="s">
        <v>43</v>
      </c>
      <c r="D778" s="287"/>
      <c r="E778" s="287"/>
      <c r="F778" s="287"/>
      <c r="G778" s="596"/>
    </row>
    <row r="779" spans="1:7" x14ac:dyDescent="0.25">
      <c r="A779" s="589" t="str">
        <f t="shared" si="12"/>
        <v>6308h</v>
      </c>
      <c r="B779" s="566">
        <v>777</v>
      </c>
      <c r="C779" s="593" t="s">
        <v>43</v>
      </c>
      <c r="D779" s="287"/>
      <c r="E779" s="287"/>
      <c r="F779" s="287"/>
      <c r="G779" s="596"/>
    </row>
    <row r="780" spans="1:7" x14ac:dyDescent="0.25">
      <c r="A780" s="589" t="str">
        <f t="shared" si="12"/>
        <v>6309h</v>
      </c>
      <c r="B780" s="566">
        <v>778</v>
      </c>
      <c r="C780" s="593" t="s">
        <v>43</v>
      </c>
      <c r="D780" s="287"/>
      <c r="E780" s="287"/>
      <c r="F780" s="287"/>
      <c r="G780" s="596"/>
    </row>
    <row r="781" spans="1:7" x14ac:dyDescent="0.25">
      <c r="A781" s="589" t="str">
        <f t="shared" si="12"/>
        <v>630Ah</v>
      </c>
      <c r="B781" s="566">
        <v>779</v>
      </c>
      <c r="C781" s="593" t="s">
        <v>43</v>
      </c>
      <c r="D781" s="287"/>
      <c r="E781" s="287"/>
      <c r="F781" s="287"/>
      <c r="G781" s="596"/>
    </row>
    <row r="782" spans="1:7" x14ac:dyDescent="0.25">
      <c r="A782" s="589" t="str">
        <f t="shared" si="12"/>
        <v>630Bh</v>
      </c>
      <c r="B782" s="566">
        <v>780</v>
      </c>
      <c r="C782" s="593" t="s">
        <v>43</v>
      </c>
      <c r="D782" s="287"/>
      <c r="E782" s="287"/>
      <c r="F782" s="287"/>
      <c r="G782" s="596"/>
    </row>
    <row r="783" spans="1:7" x14ac:dyDescent="0.25">
      <c r="A783" s="589" t="str">
        <f t="shared" si="12"/>
        <v>630Ch</v>
      </c>
      <c r="B783" s="566">
        <v>781</v>
      </c>
      <c r="C783" s="593" t="s">
        <v>43</v>
      </c>
      <c r="D783" s="287"/>
      <c r="E783" s="287"/>
      <c r="F783" s="287"/>
      <c r="G783" s="596"/>
    </row>
    <row r="784" spans="1:7" x14ac:dyDescent="0.25">
      <c r="A784" s="589" t="str">
        <f t="shared" si="12"/>
        <v>630Dh</v>
      </c>
      <c r="B784" s="566">
        <v>782</v>
      </c>
      <c r="C784" s="593" t="s">
        <v>43</v>
      </c>
      <c r="D784" s="287"/>
      <c r="E784" s="287"/>
      <c r="F784" s="287"/>
      <c r="G784" s="596"/>
    </row>
    <row r="785" spans="1:7" x14ac:dyDescent="0.25">
      <c r="A785" s="589" t="str">
        <f t="shared" si="12"/>
        <v>630Eh</v>
      </c>
      <c r="B785" s="566">
        <v>783</v>
      </c>
      <c r="C785" s="593" t="s">
        <v>43</v>
      </c>
      <c r="D785" s="287"/>
      <c r="E785" s="287"/>
      <c r="F785" s="287"/>
      <c r="G785" s="596"/>
    </row>
    <row r="786" spans="1:7" x14ac:dyDescent="0.25">
      <c r="A786" s="589" t="str">
        <f t="shared" si="12"/>
        <v>630Fh</v>
      </c>
      <c r="B786" s="566">
        <v>784</v>
      </c>
      <c r="C786" s="593" t="s">
        <v>43</v>
      </c>
      <c r="D786" s="287"/>
      <c r="E786" s="287"/>
      <c r="F786" s="287"/>
      <c r="G786" s="596"/>
    </row>
    <row r="787" spans="1:7" x14ac:dyDescent="0.25">
      <c r="A787" s="589" t="str">
        <f t="shared" si="12"/>
        <v>6310h</v>
      </c>
      <c r="B787" s="566">
        <v>785</v>
      </c>
      <c r="C787" s="593" t="s">
        <v>43</v>
      </c>
      <c r="D787" s="287"/>
      <c r="E787" s="287"/>
      <c r="F787" s="287"/>
      <c r="G787" s="596"/>
    </row>
    <row r="788" spans="1:7" x14ac:dyDescent="0.25">
      <c r="A788" s="589" t="str">
        <f t="shared" si="12"/>
        <v>6311h</v>
      </c>
      <c r="B788" s="566">
        <v>786</v>
      </c>
      <c r="C788" s="593" t="s">
        <v>43</v>
      </c>
      <c r="D788" s="287"/>
      <c r="E788" s="287"/>
      <c r="F788" s="287"/>
      <c r="G788" s="596"/>
    </row>
    <row r="789" spans="1:7" x14ac:dyDescent="0.25">
      <c r="A789" s="589" t="str">
        <f t="shared" si="12"/>
        <v>6312h</v>
      </c>
      <c r="B789" s="566">
        <v>787</v>
      </c>
      <c r="C789" s="593" t="s">
        <v>43</v>
      </c>
      <c r="D789" s="287"/>
      <c r="E789" s="287"/>
      <c r="F789" s="287"/>
      <c r="G789" s="596"/>
    </row>
    <row r="790" spans="1:7" x14ac:dyDescent="0.25">
      <c r="A790" s="589" t="str">
        <f t="shared" si="12"/>
        <v>6313h</v>
      </c>
      <c r="B790" s="566">
        <v>788</v>
      </c>
      <c r="C790" s="593" t="s">
        <v>43</v>
      </c>
      <c r="D790" s="287"/>
      <c r="E790" s="287"/>
      <c r="F790" s="287"/>
      <c r="G790" s="596"/>
    </row>
    <row r="791" spans="1:7" x14ac:dyDescent="0.25">
      <c r="A791" s="589" t="str">
        <f t="shared" si="12"/>
        <v>6314h</v>
      </c>
      <c r="B791" s="566">
        <v>789</v>
      </c>
      <c r="C791" s="593" t="s">
        <v>43</v>
      </c>
      <c r="D791" s="287"/>
      <c r="E791" s="287"/>
      <c r="F791" s="287"/>
      <c r="G791" s="596"/>
    </row>
    <row r="792" spans="1:7" x14ac:dyDescent="0.25">
      <c r="A792" s="589" t="str">
        <f t="shared" si="12"/>
        <v>6315h</v>
      </c>
      <c r="B792" s="566">
        <v>790</v>
      </c>
      <c r="C792" s="593" t="s">
        <v>43</v>
      </c>
      <c r="D792" s="287"/>
      <c r="E792" s="287"/>
      <c r="F792" s="287"/>
      <c r="G792" s="596"/>
    </row>
    <row r="793" spans="1:7" x14ac:dyDescent="0.25">
      <c r="A793" s="589" t="str">
        <f t="shared" si="12"/>
        <v>6316h</v>
      </c>
      <c r="B793" s="566">
        <v>791</v>
      </c>
      <c r="C793" s="593" t="s">
        <v>43</v>
      </c>
      <c r="D793" s="287"/>
      <c r="E793" s="287"/>
      <c r="F793" s="287"/>
      <c r="G793" s="596"/>
    </row>
    <row r="794" spans="1:7" x14ac:dyDescent="0.25">
      <c r="A794" s="589" t="str">
        <f t="shared" si="12"/>
        <v>6317h</v>
      </c>
      <c r="B794" s="566">
        <v>792</v>
      </c>
      <c r="C794" s="593" t="s">
        <v>43</v>
      </c>
      <c r="D794" s="287"/>
      <c r="E794" s="287"/>
      <c r="F794" s="287"/>
      <c r="G794" s="596"/>
    </row>
    <row r="795" spans="1:7" x14ac:dyDescent="0.25">
      <c r="A795" s="589" t="str">
        <f t="shared" si="12"/>
        <v>6318h</v>
      </c>
      <c r="B795" s="566">
        <v>793</v>
      </c>
      <c r="C795" s="593" t="s">
        <v>43</v>
      </c>
      <c r="D795" s="287"/>
      <c r="E795" s="287"/>
      <c r="F795" s="287"/>
      <c r="G795" s="596"/>
    </row>
    <row r="796" spans="1:7" x14ac:dyDescent="0.25">
      <c r="A796" s="589" t="str">
        <f t="shared" si="12"/>
        <v>6319h</v>
      </c>
      <c r="B796" s="566">
        <v>794</v>
      </c>
      <c r="C796" s="593" t="s">
        <v>43</v>
      </c>
      <c r="D796" s="287"/>
      <c r="E796" s="287"/>
      <c r="F796" s="287"/>
      <c r="G796" s="596"/>
    </row>
    <row r="797" spans="1:7" x14ac:dyDescent="0.25">
      <c r="A797" s="589" t="str">
        <f t="shared" si="12"/>
        <v>631Ah</v>
      </c>
      <c r="B797" s="566">
        <v>795</v>
      </c>
      <c r="C797" s="593" t="s">
        <v>43</v>
      </c>
      <c r="D797" s="287"/>
      <c r="E797" s="287"/>
      <c r="F797" s="287"/>
      <c r="G797" s="596"/>
    </row>
    <row r="798" spans="1:7" x14ac:dyDescent="0.25">
      <c r="A798" s="589" t="str">
        <f t="shared" si="12"/>
        <v>631Bh</v>
      </c>
      <c r="B798" s="566">
        <v>796</v>
      </c>
      <c r="C798" s="593" t="s">
        <v>43</v>
      </c>
      <c r="D798" s="287"/>
      <c r="E798" s="287"/>
      <c r="F798" s="287"/>
      <c r="G798" s="596"/>
    </row>
    <row r="799" spans="1:7" x14ac:dyDescent="0.25">
      <c r="A799" s="589" t="str">
        <f t="shared" si="12"/>
        <v>631Ch</v>
      </c>
      <c r="B799" s="566">
        <v>797</v>
      </c>
      <c r="C799" s="593" t="s">
        <v>43</v>
      </c>
      <c r="D799" s="287"/>
      <c r="E799" s="287"/>
      <c r="F799" s="287"/>
      <c r="G799" s="596"/>
    </row>
    <row r="800" spans="1:7" x14ac:dyDescent="0.25">
      <c r="A800" s="589" t="str">
        <f t="shared" si="12"/>
        <v>631Dh</v>
      </c>
      <c r="B800" s="566">
        <v>798</v>
      </c>
      <c r="C800" s="593" t="s">
        <v>43</v>
      </c>
      <c r="D800" s="287"/>
      <c r="E800" s="287"/>
      <c r="F800" s="287"/>
      <c r="G800" s="596"/>
    </row>
    <row r="801" spans="1:7" x14ac:dyDescent="0.25">
      <c r="A801" s="589" t="str">
        <f t="shared" si="12"/>
        <v>631Eh</v>
      </c>
      <c r="B801" s="566">
        <v>799</v>
      </c>
      <c r="C801" s="593" t="s">
        <v>43</v>
      </c>
      <c r="D801" s="287"/>
      <c r="E801" s="287"/>
      <c r="F801" s="287"/>
      <c r="G801" s="596"/>
    </row>
    <row r="802" spans="1:7" x14ac:dyDescent="0.25">
      <c r="A802" s="589" t="str">
        <f t="shared" si="12"/>
        <v>631Fh</v>
      </c>
      <c r="B802" s="566">
        <v>800</v>
      </c>
      <c r="C802" s="593" t="s">
        <v>43</v>
      </c>
      <c r="D802" s="287"/>
      <c r="E802" s="287"/>
      <c r="F802" s="287"/>
      <c r="G802" s="596"/>
    </row>
    <row r="803" spans="1:7" x14ac:dyDescent="0.25">
      <c r="A803" s="589" t="str">
        <f t="shared" si="12"/>
        <v>6320h</v>
      </c>
      <c r="B803" s="566">
        <v>801</v>
      </c>
      <c r="C803" s="593" t="s">
        <v>43</v>
      </c>
      <c r="D803" s="287"/>
      <c r="E803" s="287"/>
      <c r="F803" s="287"/>
      <c r="G803" s="596"/>
    </row>
    <row r="804" spans="1:7" x14ac:dyDescent="0.25">
      <c r="A804" s="589" t="str">
        <f t="shared" si="12"/>
        <v>6321h</v>
      </c>
      <c r="B804" s="566">
        <v>802</v>
      </c>
      <c r="C804" s="593" t="s">
        <v>43</v>
      </c>
      <c r="D804" s="287"/>
      <c r="E804" s="287"/>
      <c r="F804" s="287"/>
      <c r="G804" s="596"/>
    </row>
    <row r="805" spans="1:7" x14ac:dyDescent="0.25">
      <c r="A805" s="589" t="str">
        <f t="shared" si="12"/>
        <v>6322h</v>
      </c>
      <c r="B805" s="566">
        <v>803</v>
      </c>
      <c r="C805" s="593" t="s">
        <v>43</v>
      </c>
      <c r="D805" s="287"/>
      <c r="E805" s="287"/>
      <c r="F805" s="287"/>
      <c r="G805" s="596"/>
    </row>
    <row r="806" spans="1:7" x14ac:dyDescent="0.25">
      <c r="A806" s="589" t="str">
        <f t="shared" si="12"/>
        <v>6323h</v>
      </c>
      <c r="B806" s="566">
        <v>804</v>
      </c>
      <c r="C806" s="593" t="s">
        <v>43</v>
      </c>
      <c r="D806" s="287"/>
      <c r="E806" s="287"/>
      <c r="F806" s="287"/>
      <c r="G806" s="596"/>
    </row>
    <row r="807" spans="1:7" x14ac:dyDescent="0.25">
      <c r="A807" s="589" t="str">
        <f t="shared" si="12"/>
        <v>6324h</v>
      </c>
      <c r="B807" s="566">
        <v>805</v>
      </c>
      <c r="C807" s="593" t="s">
        <v>43</v>
      </c>
      <c r="D807" s="287"/>
      <c r="E807" s="287"/>
      <c r="F807" s="287"/>
      <c r="G807" s="596"/>
    </row>
    <row r="808" spans="1:7" x14ac:dyDescent="0.25">
      <c r="A808" s="589" t="str">
        <f t="shared" si="12"/>
        <v>6325h</v>
      </c>
      <c r="B808" s="566">
        <v>806</v>
      </c>
      <c r="C808" s="593" t="s">
        <v>43</v>
      </c>
      <c r="D808" s="287"/>
      <c r="E808" s="287"/>
      <c r="F808" s="287"/>
      <c r="G808" s="596"/>
    </row>
    <row r="809" spans="1:7" x14ac:dyDescent="0.25">
      <c r="A809" s="589" t="str">
        <f t="shared" si="12"/>
        <v>6326h</v>
      </c>
      <c r="B809" s="566">
        <v>807</v>
      </c>
      <c r="C809" s="593" t="s">
        <v>43</v>
      </c>
      <c r="D809" s="287"/>
      <c r="E809" s="287"/>
      <c r="F809" s="287"/>
      <c r="G809" s="596"/>
    </row>
    <row r="810" spans="1:7" x14ac:dyDescent="0.25">
      <c r="A810" s="589" t="str">
        <f t="shared" si="12"/>
        <v>6327h</v>
      </c>
      <c r="B810" s="566">
        <v>808</v>
      </c>
      <c r="C810" s="593" t="s">
        <v>43</v>
      </c>
      <c r="D810" s="287"/>
      <c r="E810" s="287"/>
      <c r="F810" s="287"/>
      <c r="G810" s="596"/>
    </row>
    <row r="811" spans="1:7" x14ac:dyDescent="0.25">
      <c r="A811" s="589" t="str">
        <f t="shared" si="12"/>
        <v>6328h</v>
      </c>
      <c r="B811" s="566">
        <v>809</v>
      </c>
      <c r="C811" s="593" t="s">
        <v>43</v>
      </c>
      <c r="D811" s="287"/>
      <c r="E811" s="287"/>
      <c r="F811" s="287"/>
      <c r="G811" s="596"/>
    </row>
    <row r="812" spans="1:7" x14ac:dyDescent="0.25">
      <c r="A812" s="589" t="str">
        <f t="shared" si="12"/>
        <v>6329h</v>
      </c>
      <c r="B812" s="566">
        <v>810</v>
      </c>
      <c r="C812" s="593" t="s">
        <v>43</v>
      </c>
      <c r="D812" s="287"/>
      <c r="E812" s="287"/>
      <c r="F812" s="287"/>
      <c r="G812" s="596"/>
    </row>
    <row r="813" spans="1:7" x14ac:dyDescent="0.25">
      <c r="A813" s="589" t="str">
        <f t="shared" si="12"/>
        <v>632Ah</v>
      </c>
      <c r="B813" s="566">
        <v>811</v>
      </c>
      <c r="C813" s="593" t="s">
        <v>43</v>
      </c>
      <c r="D813" s="287"/>
      <c r="E813" s="287"/>
      <c r="F813" s="287"/>
      <c r="G813" s="596"/>
    </row>
    <row r="814" spans="1:7" x14ac:dyDescent="0.25">
      <c r="A814" s="589" t="str">
        <f t="shared" si="12"/>
        <v>632Bh</v>
      </c>
      <c r="B814" s="566">
        <v>812</v>
      </c>
      <c r="C814" s="593" t="s">
        <v>43</v>
      </c>
      <c r="D814" s="287"/>
      <c r="E814" s="287"/>
      <c r="F814" s="287"/>
      <c r="G814" s="596"/>
    </row>
    <row r="815" spans="1:7" x14ac:dyDescent="0.25">
      <c r="A815" s="589" t="str">
        <f t="shared" si="12"/>
        <v>632Ch</v>
      </c>
      <c r="B815" s="566">
        <v>813</v>
      </c>
      <c r="C815" s="593" t="s">
        <v>43</v>
      </c>
      <c r="D815" s="287"/>
      <c r="E815" s="287"/>
      <c r="F815" s="287"/>
      <c r="G815" s="596"/>
    </row>
    <row r="816" spans="1:7" x14ac:dyDescent="0.25">
      <c r="A816" s="589" t="str">
        <f t="shared" si="12"/>
        <v>632Dh</v>
      </c>
      <c r="B816" s="566">
        <v>814</v>
      </c>
      <c r="C816" s="593" t="s">
        <v>43</v>
      </c>
      <c r="D816" s="287"/>
      <c r="E816" s="287"/>
      <c r="F816" s="287"/>
      <c r="G816" s="596"/>
    </row>
    <row r="817" spans="1:7" x14ac:dyDescent="0.25">
      <c r="A817" s="589" t="str">
        <f t="shared" si="12"/>
        <v>632Eh</v>
      </c>
      <c r="B817" s="566">
        <v>815</v>
      </c>
      <c r="C817" s="593" t="s">
        <v>43</v>
      </c>
      <c r="D817" s="287"/>
      <c r="E817" s="287"/>
      <c r="F817" s="287"/>
      <c r="G817" s="596"/>
    </row>
    <row r="818" spans="1:7" x14ac:dyDescent="0.25">
      <c r="A818" s="589" t="str">
        <f t="shared" si="12"/>
        <v>632Fh</v>
      </c>
      <c r="B818" s="566">
        <v>816</v>
      </c>
      <c r="C818" s="593" t="s">
        <v>43</v>
      </c>
      <c r="D818" s="287"/>
      <c r="E818" s="287"/>
      <c r="F818" s="287"/>
      <c r="G818" s="596"/>
    </row>
    <row r="819" spans="1:7" x14ac:dyDescent="0.25">
      <c r="A819" s="589" t="str">
        <f t="shared" si="12"/>
        <v>6330h</v>
      </c>
      <c r="B819" s="566">
        <v>817</v>
      </c>
      <c r="C819" s="593" t="s">
        <v>43</v>
      </c>
      <c r="D819" s="287"/>
      <c r="E819" s="287"/>
      <c r="F819" s="287"/>
      <c r="G819" s="596"/>
    </row>
    <row r="820" spans="1:7" x14ac:dyDescent="0.25">
      <c r="A820" s="589" t="str">
        <f t="shared" si="12"/>
        <v>6331h</v>
      </c>
      <c r="B820" s="566">
        <v>818</v>
      </c>
      <c r="C820" s="593" t="s">
        <v>43</v>
      </c>
      <c r="D820" s="287"/>
      <c r="E820" s="287"/>
      <c r="F820" s="287"/>
      <c r="G820" s="596"/>
    </row>
    <row r="821" spans="1:7" x14ac:dyDescent="0.25">
      <c r="A821" s="589" t="str">
        <f t="shared" si="12"/>
        <v>6332h</v>
      </c>
      <c r="B821" s="566">
        <v>819</v>
      </c>
      <c r="C821" s="593" t="s">
        <v>43</v>
      </c>
      <c r="D821" s="287"/>
      <c r="E821" s="287"/>
      <c r="F821" s="287"/>
      <c r="G821" s="596"/>
    </row>
    <row r="822" spans="1:7" x14ac:dyDescent="0.25">
      <c r="A822" s="589" t="str">
        <f t="shared" si="12"/>
        <v>6333h</v>
      </c>
      <c r="B822" s="566">
        <v>820</v>
      </c>
      <c r="C822" s="593" t="s">
        <v>43</v>
      </c>
      <c r="D822" s="287"/>
      <c r="E822" s="287"/>
      <c r="F822" s="287"/>
      <c r="G822" s="596"/>
    </row>
    <row r="823" spans="1:7" x14ac:dyDescent="0.25">
      <c r="A823" s="589" t="str">
        <f t="shared" si="12"/>
        <v>6334h</v>
      </c>
      <c r="B823" s="566">
        <v>821</v>
      </c>
      <c r="C823" s="593" t="s">
        <v>43</v>
      </c>
      <c r="D823" s="287"/>
      <c r="E823" s="287"/>
      <c r="F823" s="287"/>
      <c r="G823" s="596"/>
    </row>
    <row r="824" spans="1:7" x14ac:dyDescent="0.25">
      <c r="A824" s="589" t="str">
        <f t="shared" si="12"/>
        <v>6335h</v>
      </c>
      <c r="B824" s="566">
        <v>822</v>
      </c>
      <c r="C824" s="593" t="s">
        <v>43</v>
      </c>
      <c r="D824" s="287"/>
      <c r="E824" s="287"/>
      <c r="F824" s="287"/>
      <c r="G824" s="596"/>
    </row>
    <row r="825" spans="1:7" x14ac:dyDescent="0.25">
      <c r="A825" s="589" t="str">
        <f t="shared" si="12"/>
        <v>6336h</v>
      </c>
      <c r="B825" s="566">
        <v>823</v>
      </c>
      <c r="C825" s="593" t="s">
        <v>43</v>
      </c>
      <c r="D825" s="287"/>
      <c r="E825" s="287"/>
      <c r="F825" s="287"/>
      <c r="G825" s="596"/>
    </row>
    <row r="826" spans="1:7" x14ac:dyDescent="0.25">
      <c r="A826" s="589" t="str">
        <f t="shared" si="12"/>
        <v>6337h</v>
      </c>
      <c r="B826" s="566">
        <v>824</v>
      </c>
      <c r="C826" s="593" t="s">
        <v>43</v>
      </c>
      <c r="D826" s="287"/>
      <c r="E826" s="287"/>
      <c r="F826" s="287"/>
      <c r="G826" s="596"/>
    </row>
    <row r="827" spans="1:7" x14ac:dyDescent="0.25">
      <c r="A827" s="589" t="str">
        <f t="shared" si="12"/>
        <v>6338h</v>
      </c>
      <c r="B827" s="566">
        <v>825</v>
      </c>
      <c r="C827" s="593" t="s">
        <v>43</v>
      </c>
      <c r="D827" s="287"/>
      <c r="E827" s="287"/>
      <c r="F827" s="287"/>
      <c r="G827" s="596"/>
    </row>
    <row r="828" spans="1:7" x14ac:dyDescent="0.25">
      <c r="A828" s="589" t="str">
        <f t="shared" si="12"/>
        <v>6339h</v>
      </c>
      <c r="B828" s="566">
        <v>826</v>
      </c>
      <c r="C828" s="593" t="s">
        <v>43</v>
      </c>
      <c r="D828" s="287"/>
      <c r="E828" s="287"/>
      <c r="F828" s="287"/>
      <c r="G828" s="596"/>
    </row>
    <row r="829" spans="1:7" x14ac:dyDescent="0.25">
      <c r="A829" s="589" t="str">
        <f t="shared" si="12"/>
        <v>633Ah</v>
      </c>
      <c r="B829" s="566">
        <v>827</v>
      </c>
      <c r="C829" s="593" t="s">
        <v>43</v>
      </c>
      <c r="D829" s="287"/>
      <c r="E829" s="287"/>
      <c r="F829" s="287"/>
      <c r="G829" s="596"/>
    </row>
    <row r="830" spans="1:7" x14ac:dyDescent="0.25">
      <c r="A830" s="589" t="str">
        <f t="shared" si="12"/>
        <v>633Bh</v>
      </c>
      <c r="B830" s="566">
        <v>828</v>
      </c>
      <c r="C830" s="593" t="s">
        <v>43</v>
      </c>
      <c r="D830" s="287"/>
      <c r="E830" s="287"/>
      <c r="F830" s="287"/>
      <c r="G830" s="596"/>
    </row>
    <row r="831" spans="1:7" x14ac:dyDescent="0.25">
      <c r="A831" s="589" t="str">
        <f t="shared" si="12"/>
        <v>633Ch</v>
      </c>
      <c r="B831" s="566">
        <v>829</v>
      </c>
      <c r="C831" s="593" t="s">
        <v>43</v>
      </c>
      <c r="D831" s="287"/>
      <c r="E831" s="287"/>
      <c r="F831" s="287"/>
      <c r="G831" s="596"/>
    </row>
    <row r="832" spans="1:7" x14ac:dyDescent="0.25">
      <c r="A832" s="589" t="str">
        <f t="shared" si="12"/>
        <v>633Dh</v>
      </c>
      <c r="B832" s="566">
        <v>830</v>
      </c>
      <c r="C832" s="593" t="s">
        <v>43</v>
      </c>
      <c r="D832" s="287"/>
      <c r="E832" s="287"/>
      <c r="F832" s="287"/>
      <c r="G832" s="596"/>
    </row>
    <row r="833" spans="1:7" x14ac:dyDescent="0.25">
      <c r="A833" s="589" t="str">
        <f t="shared" si="12"/>
        <v>633Eh</v>
      </c>
      <c r="B833" s="566">
        <v>831</v>
      </c>
      <c r="C833" s="593" t="s">
        <v>43</v>
      </c>
      <c r="D833" s="287"/>
      <c r="E833" s="287"/>
      <c r="F833" s="287"/>
      <c r="G833" s="596"/>
    </row>
    <row r="834" spans="1:7" x14ac:dyDescent="0.25">
      <c r="A834" s="589" t="str">
        <f t="shared" si="12"/>
        <v>633Fh</v>
      </c>
      <c r="B834" s="566">
        <v>832</v>
      </c>
      <c r="C834" s="593" t="s">
        <v>43</v>
      </c>
      <c r="D834" s="287"/>
      <c r="E834" s="287"/>
      <c r="F834" s="287"/>
      <c r="G834" s="596"/>
    </row>
    <row r="835" spans="1:7" x14ac:dyDescent="0.25">
      <c r="A835" s="589" t="str">
        <f t="shared" si="12"/>
        <v>6340h</v>
      </c>
      <c r="B835" s="566">
        <v>833</v>
      </c>
      <c r="C835" s="593" t="s">
        <v>43</v>
      </c>
      <c r="D835" s="287"/>
      <c r="E835" s="287"/>
      <c r="F835" s="287"/>
      <c r="G835" s="596"/>
    </row>
    <row r="836" spans="1:7" x14ac:dyDescent="0.25">
      <c r="A836" s="589" t="str">
        <f t="shared" ref="A836:A899" si="13">(DEC2HEX(B836 + 6 * 4096 - 1)) &amp; "h"</f>
        <v>6341h</v>
      </c>
      <c r="B836" s="566">
        <v>834</v>
      </c>
      <c r="C836" s="593" t="s">
        <v>43</v>
      </c>
      <c r="D836" s="287"/>
      <c r="E836" s="287"/>
      <c r="F836" s="287"/>
      <c r="G836" s="596"/>
    </row>
    <row r="837" spans="1:7" x14ac:dyDescent="0.25">
      <c r="A837" s="589" t="str">
        <f t="shared" si="13"/>
        <v>6342h</v>
      </c>
      <c r="B837" s="566">
        <v>835</v>
      </c>
      <c r="C837" s="593" t="s">
        <v>43</v>
      </c>
      <c r="D837" s="287"/>
      <c r="E837" s="287"/>
      <c r="F837" s="287"/>
      <c r="G837" s="596"/>
    </row>
    <row r="838" spans="1:7" x14ac:dyDescent="0.25">
      <c r="A838" s="589" t="str">
        <f t="shared" si="13"/>
        <v>6343h</v>
      </c>
      <c r="B838" s="566">
        <v>836</v>
      </c>
      <c r="C838" s="593" t="s">
        <v>43</v>
      </c>
      <c r="D838" s="287"/>
      <c r="E838" s="287"/>
      <c r="F838" s="287"/>
      <c r="G838" s="596"/>
    </row>
    <row r="839" spans="1:7" x14ac:dyDescent="0.25">
      <c r="A839" s="589" t="str">
        <f t="shared" si="13"/>
        <v>6344h</v>
      </c>
      <c r="B839" s="566">
        <v>837</v>
      </c>
      <c r="C839" s="593" t="s">
        <v>43</v>
      </c>
      <c r="D839" s="287"/>
      <c r="E839" s="287"/>
      <c r="F839" s="287"/>
      <c r="G839" s="596"/>
    </row>
    <row r="840" spans="1:7" x14ac:dyDescent="0.25">
      <c r="A840" s="589" t="str">
        <f t="shared" si="13"/>
        <v>6345h</v>
      </c>
      <c r="B840" s="566">
        <v>838</v>
      </c>
      <c r="C840" s="593" t="s">
        <v>43</v>
      </c>
      <c r="D840" s="287"/>
      <c r="E840" s="287"/>
      <c r="F840" s="287"/>
      <c r="G840" s="596"/>
    </row>
    <row r="841" spans="1:7" x14ac:dyDescent="0.25">
      <c r="A841" s="589" t="str">
        <f t="shared" si="13"/>
        <v>6346h</v>
      </c>
      <c r="B841" s="566">
        <v>839</v>
      </c>
      <c r="C841" s="593" t="s">
        <v>43</v>
      </c>
      <c r="D841" s="287"/>
      <c r="E841" s="287"/>
      <c r="F841" s="287"/>
      <c r="G841" s="596"/>
    </row>
    <row r="842" spans="1:7" x14ac:dyDescent="0.25">
      <c r="A842" s="589" t="str">
        <f t="shared" si="13"/>
        <v>6347h</v>
      </c>
      <c r="B842" s="566">
        <v>840</v>
      </c>
      <c r="C842" s="593" t="s">
        <v>43</v>
      </c>
      <c r="D842" s="287"/>
      <c r="E842" s="287"/>
      <c r="F842" s="287"/>
      <c r="G842" s="596"/>
    </row>
    <row r="843" spans="1:7" x14ac:dyDescent="0.25">
      <c r="A843" s="589" t="str">
        <f t="shared" si="13"/>
        <v>6348h</v>
      </c>
      <c r="B843" s="566">
        <v>841</v>
      </c>
      <c r="C843" s="593" t="s">
        <v>43</v>
      </c>
      <c r="D843" s="287"/>
      <c r="E843" s="287"/>
      <c r="F843" s="287"/>
      <c r="G843" s="596"/>
    </row>
    <row r="844" spans="1:7" x14ac:dyDescent="0.25">
      <c r="A844" s="589" t="str">
        <f t="shared" si="13"/>
        <v>6349h</v>
      </c>
      <c r="B844" s="566">
        <v>842</v>
      </c>
      <c r="C844" s="593" t="s">
        <v>43</v>
      </c>
      <c r="D844" s="287"/>
      <c r="E844" s="287"/>
      <c r="F844" s="287"/>
      <c r="G844" s="596"/>
    </row>
    <row r="845" spans="1:7" x14ac:dyDescent="0.25">
      <c r="A845" s="589" t="str">
        <f t="shared" si="13"/>
        <v>634Ah</v>
      </c>
      <c r="B845" s="566">
        <v>843</v>
      </c>
      <c r="C845" s="593" t="s">
        <v>43</v>
      </c>
      <c r="D845" s="287"/>
      <c r="E845" s="287"/>
      <c r="F845" s="287"/>
      <c r="G845" s="596"/>
    </row>
    <row r="846" spans="1:7" x14ac:dyDescent="0.25">
      <c r="A846" s="589" t="str">
        <f t="shared" si="13"/>
        <v>634Bh</v>
      </c>
      <c r="B846" s="566">
        <v>844</v>
      </c>
      <c r="C846" s="593" t="s">
        <v>43</v>
      </c>
      <c r="D846" s="287"/>
      <c r="E846" s="287"/>
      <c r="F846" s="287"/>
      <c r="G846" s="596"/>
    </row>
    <row r="847" spans="1:7" x14ac:dyDescent="0.25">
      <c r="A847" s="589" t="str">
        <f t="shared" si="13"/>
        <v>634Ch</v>
      </c>
      <c r="B847" s="566">
        <v>845</v>
      </c>
      <c r="C847" s="593" t="s">
        <v>43</v>
      </c>
      <c r="D847" s="287"/>
      <c r="E847" s="287"/>
      <c r="F847" s="287"/>
      <c r="G847" s="596"/>
    </row>
    <row r="848" spans="1:7" x14ac:dyDescent="0.25">
      <c r="A848" s="589" t="str">
        <f t="shared" si="13"/>
        <v>634Dh</v>
      </c>
      <c r="B848" s="566">
        <v>846</v>
      </c>
      <c r="C848" s="593" t="s">
        <v>43</v>
      </c>
      <c r="D848" s="287"/>
      <c r="E848" s="287"/>
      <c r="F848" s="287"/>
      <c r="G848" s="596"/>
    </row>
    <row r="849" spans="1:7" x14ac:dyDescent="0.25">
      <c r="A849" s="589" t="str">
        <f t="shared" si="13"/>
        <v>634Eh</v>
      </c>
      <c r="B849" s="566">
        <v>847</v>
      </c>
      <c r="C849" s="593" t="s">
        <v>43</v>
      </c>
      <c r="D849" s="287"/>
      <c r="E849" s="287"/>
      <c r="F849" s="287"/>
      <c r="G849" s="596"/>
    </row>
    <row r="850" spans="1:7" x14ac:dyDescent="0.25">
      <c r="A850" s="589" t="str">
        <f t="shared" si="13"/>
        <v>634Fh</v>
      </c>
      <c r="B850" s="566">
        <v>848</v>
      </c>
      <c r="C850" s="593" t="s">
        <v>43</v>
      </c>
      <c r="D850" s="287"/>
      <c r="E850" s="287"/>
      <c r="F850" s="287"/>
      <c r="G850" s="596"/>
    </row>
    <row r="851" spans="1:7" x14ac:dyDescent="0.25">
      <c r="A851" s="589" t="str">
        <f t="shared" si="13"/>
        <v>6350h</v>
      </c>
      <c r="B851" s="566">
        <v>849</v>
      </c>
      <c r="C851" s="593" t="s">
        <v>43</v>
      </c>
      <c r="D851" s="287"/>
      <c r="E851" s="287"/>
      <c r="F851" s="287"/>
      <c r="G851" s="596"/>
    </row>
    <row r="852" spans="1:7" x14ac:dyDescent="0.25">
      <c r="A852" s="589" t="str">
        <f t="shared" si="13"/>
        <v>6351h</v>
      </c>
      <c r="B852" s="566">
        <v>850</v>
      </c>
      <c r="C852" s="593" t="s">
        <v>43</v>
      </c>
      <c r="D852" s="287"/>
      <c r="E852" s="287"/>
      <c r="F852" s="287"/>
      <c r="G852" s="596"/>
    </row>
    <row r="853" spans="1:7" x14ac:dyDescent="0.25">
      <c r="A853" s="589" t="str">
        <f t="shared" si="13"/>
        <v>6352h</v>
      </c>
      <c r="B853" s="566">
        <v>851</v>
      </c>
      <c r="C853" s="593" t="s">
        <v>43</v>
      </c>
      <c r="D853" s="287"/>
      <c r="E853" s="287"/>
      <c r="F853" s="287"/>
      <c r="G853" s="596"/>
    </row>
    <row r="854" spans="1:7" x14ac:dyDescent="0.25">
      <c r="A854" s="589" t="str">
        <f t="shared" si="13"/>
        <v>6353h</v>
      </c>
      <c r="B854" s="566">
        <v>852</v>
      </c>
      <c r="C854" s="593" t="s">
        <v>43</v>
      </c>
      <c r="D854" s="287"/>
      <c r="E854" s="287"/>
      <c r="F854" s="287"/>
      <c r="G854" s="596"/>
    </row>
    <row r="855" spans="1:7" x14ac:dyDescent="0.25">
      <c r="A855" s="589" t="str">
        <f t="shared" si="13"/>
        <v>6354h</v>
      </c>
      <c r="B855" s="566">
        <v>853</v>
      </c>
      <c r="C855" s="593" t="s">
        <v>43</v>
      </c>
      <c r="D855" s="287"/>
      <c r="E855" s="287"/>
      <c r="F855" s="287"/>
      <c r="G855" s="596"/>
    </row>
    <row r="856" spans="1:7" x14ac:dyDescent="0.25">
      <c r="A856" s="589" t="str">
        <f t="shared" si="13"/>
        <v>6355h</v>
      </c>
      <c r="B856" s="566">
        <v>854</v>
      </c>
      <c r="C856" s="593" t="s">
        <v>43</v>
      </c>
      <c r="D856" s="287"/>
      <c r="E856" s="287"/>
      <c r="F856" s="287"/>
      <c r="G856" s="596"/>
    </row>
    <row r="857" spans="1:7" x14ac:dyDescent="0.25">
      <c r="A857" s="589" t="str">
        <f t="shared" si="13"/>
        <v>6356h</v>
      </c>
      <c r="B857" s="566">
        <v>855</v>
      </c>
      <c r="C857" s="593" t="s">
        <v>43</v>
      </c>
      <c r="D857" s="287"/>
      <c r="E857" s="287"/>
      <c r="F857" s="287"/>
      <c r="G857" s="596"/>
    </row>
    <row r="858" spans="1:7" x14ac:dyDescent="0.25">
      <c r="A858" s="589" t="str">
        <f t="shared" si="13"/>
        <v>6357h</v>
      </c>
      <c r="B858" s="566">
        <v>856</v>
      </c>
      <c r="C858" s="593" t="s">
        <v>43</v>
      </c>
      <c r="D858" s="287"/>
      <c r="E858" s="287"/>
      <c r="F858" s="287"/>
      <c r="G858" s="596"/>
    </row>
    <row r="859" spans="1:7" x14ac:dyDescent="0.25">
      <c r="A859" s="589" t="str">
        <f t="shared" si="13"/>
        <v>6358h</v>
      </c>
      <c r="B859" s="566">
        <v>857</v>
      </c>
      <c r="C859" s="593" t="s">
        <v>43</v>
      </c>
      <c r="D859" s="287"/>
      <c r="E859" s="287"/>
      <c r="F859" s="287"/>
      <c r="G859" s="596"/>
    </row>
    <row r="860" spans="1:7" x14ac:dyDescent="0.25">
      <c r="A860" s="589" t="str">
        <f t="shared" si="13"/>
        <v>6359h</v>
      </c>
      <c r="B860" s="566">
        <v>858</v>
      </c>
      <c r="C860" s="593" t="s">
        <v>43</v>
      </c>
      <c r="D860" s="287"/>
      <c r="E860" s="287"/>
      <c r="F860" s="287"/>
      <c r="G860" s="596"/>
    </row>
    <row r="861" spans="1:7" x14ac:dyDescent="0.25">
      <c r="A861" s="589" t="str">
        <f t="shared" si="13"/>
        <v>635Ah</v>
      </c>
      <c r="B861" s="566">
        <v>859</v>
      </c>
      <c r="C861" s="593" t="s">
        <v>43</v>
      </c>
      <c r="D861" s="287"/>
      <c r="E861" s="287"/>
      <c r="F861" s="287"/>
      <c r="G861" s="596"/>
    </row>
    <row r="862" spans="1:7" x14ac:dyDescent="0.25">
      <c r="A862" s="589" t="str">
        <f t="shared" si="13"/>
        <v>635Bh</v>
      </c>
      <c r="B862" s="566">
        <v>860</v>
      </c>
      <c r="C862" s="593" t="s">
        <v>43</v>
      </c>
      <c r="D862" s="287"/>
      <c r="E862" s="287"/>
      <c r="F862" s="287"/>
      <c r="G862" s="596"/>
    </row>
    <row r="863" spans="1:7" x14ac:dyDescent="0.25">
      <c r="A863" s="589" t="str">
        <f t="shared" si="13"/>
        <v>635Ch</v>
      </c>
      <c r="B863" s="566">
        <v>861</v>
      </c>
      <c r="C863" s="593" t="s">
        <v>43</v>
      </c>
      <c r="D863" s="287"/>
      <c r="E863" s="287"/>
      <c r="F863" s="287"/>
      <c r="G863" s="596"/>
    </row>
    <row r="864" spans="1:7" x14ac:dyDescent="0.25">
      <c r="A864" s="589" t="str">
        <f t="shared" si="13"/>
        <v>635Dh</v>
      </c>
      <c r="B864" s="566">
        <v>862</v>
      </c>
      <c r="C864" s="593" t="s">
        <v>43</v>
      </c>
      <c r="D864" s="287"/>
      <c r="E864" s="287"/>
      <c r="F864" s="287"/>
      <c r="G864" s="596"/>
    </row>
    <row r="865" spans="1:7" x14ac:dyDescent="0.25">
      <c r="A865" s="589" t="str">
        <f t="shared" si="13"/>
        <v>635Eh</v>
      </c>
      <c r="B865" s="566">
        <v>863</v>
      </c>
      <c r="C865" s="593" t="s">
        <v>43</v>
      </c>
      <c r="D865" s="287"/>
      <c r="E865" s="287"/>
      <c r="F865" s="287"/>
      <c r="G865" s="596"/>
    </row>
    <row r="866" spans="1:7" x14ac:dyDescent="0.25">
      <c r="A866" s="589" t="str">
        <f t="shared" si="13"/>
        <v>635Fh</v>
      </c>
      <c r="B866" s="566">
        <v>864</v>
      </c>
      <c r="C866" s="593" t="s">
        <v>43</v>
      </c>
      <c r="D866" s="287"/>
      <c r="E866" s="287"/>
      <c r="F866" s="287"/>
      <c r="G866" s="596"/>
    </row>
    <row r="867" spans="1:7" x14ac:dyDescent="0.25">
      <c r="A867" s="589" t="str">
        <f t="shared" si="13"/>
        <v>6360h</v>
      </c>
      <c r="B867" s="566">
        <v>865</v>
      </c>
      <c r="C867" s="593" t="s">
        <v>43</v>
      </c>
      <c r="D867" s="287"/>
      <c r="E867" s="287"/>
      <c r="F867" s="287"/>
      <c r="G867" s="596"/>
    </row>
    <row r="868" spans="1:7" x14ac:dyDescent="0.25">
      <c r="A868" s="589" t="str">
        <f t="shared" si="13"/>
        <v>6361h</v>
      </c>
      <c r="B868" s="566">
        <v>866</v>
      </c>
      <c r="C868" s="593" t="s">
        <v>43</v>
      </c>
      <c r="D868" s="287"/>
      <c r="E868" s="287"/>
      <c r="F868" s="287"/>
      <c r="G868" s="596"/>
    </row>
    <row r="869" spans="1:7" x14ac:dyDescent="0.25">
      <c r="A869" s="589" t="str">
        <f t="shared" si="13"/>
        <v>6362h</v>
      </c>
      <c r="B869" s="566">
        <v>867</v>
      </c>
      <c r="C869" s="593" t="s">
        <v>43</v>
      </c>
      <c r="D869" s="287"/>
      <c r="E869" s="287"/>
      <c r="F869" s="287"/>
      <c r="G869" s="596"/>
    </row>
    <row r="870" spans="1:7" x14ac:dyDescent="0.25">
      <c r="A870" s="589" t="str">
        <f t="shared" si="13"/>
        <v>6363h</v>
      </c>
      <c r="B870" s="566">
        <v>868</v>
      </c>
      <c r="C870" s="593" t="s">
        <v>43</v>
      </c>
      <c r="D870" s="287"/>
      <c r="E870" s="287"/>
      <c r="F870" s="287"/>
      <c r="G870" s="596"/>
    </row>
    <row r="871" spans="1:7" x14ac:dyDescent="0.25">
      <c r="A871" s="589" t="str">
        <f t="shared" si="13"/>
        <v>6364h</v>
      </c>
      <c r="B871" s="566">
        <v>869</v>
      </c>
      <c r="C871" s="593" t="s">
        <v>43</v>
      </c>
      <c r="D871" s="287"/>
      <c r="E871" s="287"/>
      <c r="F871" s="287"/>
      <c r="G871" s="596"/>
    </row>
    <row r="872" spans="1:7" x14ac:dyDescent="0.25">
      <c r="A872" s="589" t="str">
        <f t="shared" si="13"/>
        <v>6365h</v>
      </c>
      <c r="B872" s="566">
        <v>870</v>
      </c>
      <c r="C872" s="593" t="s">
        <v>43</v>
      </c>
      <c r="D872" s="287"/>
      <c r="E872" s="287"/>
      <c r="F872" s="287"/>
      <c r="G872" s="596"/>
    </row>
    <row r="873" spans="1:7" x14ac:dyDescent="0.25">
      <c r="A873" s="589" t="str">
        <f t="shared" si="13"/>
        <v>6366h</v>
      </c>
      <c r="B873" s="566">
        <v>871</v>
      </c>
      <c r="C873" s="593" t="s">
        <v>43</v>
      </c>
      <c r="D873" s="287"/>
      <c r="E873" s="287"/>
      <c r="F873" s="287"/>
      <c r="G873" s="596"/>
    </row>
    <row r="874" spans="1:7" x14ac:dyDescent="0.25">
      <c r="A874" s="589" t="str">
        <f t="shared" si="13"/>
        <v>6367h</v>
      </c>
      <c r="B874" s="566">
        <v>872</v>
      </c>
      <c r="C874" s="593" t="s">
        <v>43</v>
      </c>
      <c r="D874" s="287"/>
      <c r="E874" s="287"/>
      <c r="F874" s="287"/>
      <c r="G874" s="596"/>
    </row>
    <row r="875" spans="1:7" x14ac:dyDescent="0.25">
      <c r="A875" s="589" t="str">
        <f t="shared" si="13"/>
        <v>6368h</v>
      </c>
      <c r="B875" s="566">
        <v>873</v>
      </c>
      <c r="C875" s="593" t="s">
        <v>43</v>
      </c>
      <c r="D875" s="287"/>
      <c r="E875" s="287"/>
      <c r="F875" s="287"/>
      <c r="G875" s="596"/>
    </row>
    <row r="876" spans="1:7" x14ac:dyDescent="0.25">
      <c r="A876" s="589" t="str">
        <f t="shared" si="13"/>
        <v>6369h</v>
      </c>
      <c r="B876" s="566">
        <v>874</v>
      </c>
      <c r="C876" s="593" t="s">
        <v>43</v>
      </c>
      <c r="D876" s="287"/>
      <c r="E876" s="287"/>
      <c r="F876" s="287"/>
      <c r="G876" s="596"/>
    </row>
    <row r="877" spans="1:7" x14ac:dyDescent="0.25">
      <c r="A877" s="589" t="str">
        <f t="shared" si="13"/>
        <v>636Ah</v>
      </c>
      <c r="B877" s="566">
        <v>875</v>
      </c>
      <c r="C877" s="593" t="s">
        <v>43</v>
      </c>
      <c r="D877" s="287"/>
      <c r="E877" s="287"/>
      <c r="F877" s="287"/>
      <c r="G877" s="596"/>
    </row>
    <row r="878" spans="1:7" x14ac:dyDescent="0.25">
      <c r="A878" s="589" t="str">
        <f t="shared" si="13"/>
        <v>636Bh</v>
      </c>
      <c r="B878" s="566">
        <v>876</v>
      </c>
      <c r="C878" s="593" t="s">
        <v>43</v>
      </c>
      <c r="D878" s="287"/>
      <c r="E878" s="287"/>
      <c r="F878" s="287"/>
      <c r="G878" s="596"/>
    </row>
    <row r="879" spans="1:7" x14ac:dyDescent="0.25">
      <c r="A879" s="589" t="str">
        <f t="shared" si="13"/>
        <v>636Ch</v>
      </c>
      <c r="B879" s="566">
        <v>877</v>
      </c>
      <c r="C879" s="593" t="s">
        <v>43</v>
      </c>
      <c r="D879" s="287"/>
      <c r="E879" s="287"/>
      <c r="F879" s="287"/>
      <c r="G879" s="596"/>
    </row>
    <row r="880" spans="1:7" x14ac:dyDescent="0.25">
      <c r="A880" s="589" t="str">
        <f t="shared" si="13"/>
        <v>636Dh</v>
      </c>
      <c r="B880" s="566">
        <v>878</v>
      </c>
      <c r="C880" s="593" t="s">
        <v>43</v>
      </c>
      <c r="D880" s="287"/>
      <c r="E880" s="287"/>
      <c r="F880" s="287"/>
      <c r="G880" s="596"/>
    </row>
    <row r="881" spans="1:7" x14ac:dyDescent="0.25">
      <c r="A881" s="589" t="str">
        <f t="shared" si="13"/>
        <v>636Eh</v>
      </c>
      <c r="B881" s="566">
        <v>879</v>
      </c>
      <c r="C881" s="593" t="s">
        <v>43</v>
      </c>
      <c r="D881" s="287"/>
      <c r="E881" s="287"/>
      <c r="F881" s="287"/>
      <c r="G881" s="596"/>
    </row>
    <row r="882" spans="1:7" x14ac:dyDescent="0.25">
      <c r="A882" s="589" t="str">
        <f t="shared" si="13"/>
        <v>636Fh</v>
      </c>
      <c r="B882" s="566">
        <v>880</v>
      </c>
      <c r="C882" s="593" t="s">
        <v>43</v>
      </c>
      <c r="D882" s="287"/>
      <c r="E882" s="287"/>
      <c r="F882" s="287"/>
      <c r="G882" s="596"/>
    </row>
    <row r="883" spans="1:7" x14ac:dyDescent="0.25">
      <c r="A883" s="589" t="str">
        <f t="shared" si="13"/>
        <v>6370h</v>
      </c>
      <c r="B883" s="566">
        <v>881</v>
      </c>
      <c r="C883" s="593" t="s">
        <v>43</v>
      </c>
      <c r="D883" s="287"/>
      <c r="E883" s="287"/>
      <c r="F883" s="287"/>
      <c r="G883" s="596"/>
    </row>
    <row r="884" spans="1:7" x14ac:dyDescent="0.25">
      <c r="A884" s="589" t="str">
        <f t="shared" si="13"/>
        <v>6371h</v>
      </c>
      <c r="B884" s="566">
        <v>882</v>
      </c>
      <c r="C884" s="593" t="s">
        <v>43</v>
      </c>
      <c r="D884" s="287"/>
      <c r="E884" s="287"/>
      <c r="F884" s="287"/>
      <c r="G884" s="596"/>
    </row>
    <row r="885" spans="1:7" x14ac:dyDescent="0.25">
      <c r="A885" s="589" t="str">
        <f t="shared" si="13"/>
        <v>6372h</v>
      </c>
      <c r="B885" s="566">
        <v>883</v>
      </c>
      <c r="C885" s="593" t="s">
        <v>43</v>
      </c>
      <c r="D885" s="287"/>
      <c r="E885" s="287"/>
      <c r="F885" s="287"/>
      <c r="G885" s="596"/>
    </row>
    <row r="886" spans="1:7" x14ac:dyDescent="0.25">
      <c r="A886" s="589" t="str">
        <f t="shared" si="13"/>
        <v>6373h</v>
      </c>
      <c r="B886" s="566">
        <v>884</v>
      </c>
      <c r="C886" s="593" t="s">
        <v>43</v>
      </c>
      <c r="D886" s="287"/>
      <c r="E886" s="287"/>
      <c r="F886" s="287"/>
      <c r="G886" s="596"/>
    </row>
    <row r="887" spans="1:7" x14ac:dyDescent="0.25">
      <c r="A887" s="589" t="str">
        <f t="shared" si="13"/>
        <v>6374h</v>
      </c>
      <c r="B887" s="566">
        <v>885</v>
      </c>
      <c r="C887" s="593" t="s">
        <v>43</v>
      </c>
      <c r="D887" s="287"/>
      <c r="E887" s="287"/>
      <c r="F887" s="287"/>
      <c r="G887" s="596"/>
    </row>
    <row r="888" spans="1:7" x14ac:dyDescent="0.25">
      <c r="A888" s="589" t="str">
        <f t="shared" si="13"/>
        <v>6375h</v>
      </c>
      <c r="B888" s="566">
        <v>886</v>
      </c>
      <c r="C888" s="593" t="s">
        <v>43</v>
      </c>
      <c r="D888" s="287"/>
      <c r="E888" s="287"/>
      <c r="F888" s="287"/>
      <c r="G888" s="596"/>
    </row>
    <row r="889" spans="1:7" x14ac:dyDescent="0.25">
      <c r="A889" s="589" t="str">
        <f t="shared" si="13"/>
        <v>6376h</v>
      </c>
      <c r="B889" s="566">
        <v>887</v>
      </c>
      <c r="C889" s="593" t="s">
        <v>43</v>
      </c>
      <c r="D889" s="287"/>
      <c r="E889" s="287"/>
      <c r="F889" s="287"/>
      <c r="G889" s="596"/>
    </row>
    <row r="890" spans="1:7" x14ac:dyDescent="0.25">
      <c r="A890" s="589" t="str">
        <f t="shared" si="13"/>
        <v>6377h</v>
      </c>
      <c r="B890" s="566">
        <v>888</v>
      </c>
      <c r="C890" s="593" t="s">
        <v>43</v>
      </c>
      <c r="D890" s="287"/>
      <c r="E890" s="287"/>
      <c r="F890" s="287"/>
      <c r="G890" s="596"/>
    </row>
    <row r="891" spans="1:7" x14ac:dyDescent="0.25">
      <c r="A891" s="589" t="str">
        <f t="shared" si="13"/>
        <v>6378h</v>
      </c>
      <c r="B891" s="566">
        <v>889</v>
      </c>
      <c r="C891" s="593" t="s">
        <v>43</v>
      </c>
      <c r="D891" s="287"/>
      <c r="E891" s="287"/>
      <c r="F891" s="287"/>
      <c r="G891" s="596"/>
    </row>
    <row r="892" spans="1:7" x14ac:dyDescent="0.25">
      <c r="A892" s="589" t="str">
        <f t="shared" si="13"/>
        <v>6379h</v>
      </c>
      <c r="B892" s="566">
        <v>890</v>
      </c>
      <c r="C892" s="593" t="s">
        <v>43</v>
      </c>
      <c r="D892" s="287"/>
      <c r="E892" s="287"/>
      <c r="F892" s="287"/>
      <c r="G892" s="596"/>
    </row>
    <row r="893" spans="1:7" x14ac:dyDescent="0.25">
      <c r="A893" s="589" t="str">
        <f t="shared" si="13"/>
        <v>637Ah</v>
      </c>
      <c r="B893" s="566">
        <v>891</v>
      </c>
      <c r="C893" s="593" t="s">
        <v>43</v>
      </c>
      <c r="D893" s="287"/>
      <c r="E893" s="287"/>
      <c r="F893" s="287"/>
      <c r="G893" s="596"/>
    </row>
    <row r="894" spans="1:7" x14ac:dyDescent="0.25">
      <c r="A894" s="589" t="str">
        <f t="shared" si="13"/>
        <v>637Bh</v>
      </c>
      <c r="B894" s="566">
        <v>892</v>
      </c>
      <c r="C894" s="593" t="s">
        <v>43</v>
      </c>
      <c r="D894" s="287"/>
      <c r="E894" s="287"/>
      <c r="F894" s="287"/>
      <c r="G894" s="596"/>
    </row>
    <row r="895" spans="1:7" x14ac:dyDescent="0.25">
      <c r="A895" s="589" t="str">
        <f t="shared" si="13"/>
        <v>637Ch</v>
      </c>
      <c r="B895" s="566">
        <v>893</v>
      </c>
      <c r="C895" s="593" t="s">
        <v>43</v>
      </c>
      <c r="D895" s="287"/>
      <c r="E895" s="287"/>
      <c r="F895" s="287"/>
      <c r="G895" s="596"/>
    </row>
    <row r="896" spans="1:7" x14ac:dyDescent="0.25">
      <c r="A896" s="589" t="str">
        <f t="shared" si="13"/>
        <v>637Dh</v>
      </c>
      <c r="B896" s="566">
        <v>894</v>
      </c>
      <c r="C896" s="593" t="s">
        <v>43</v>
      </c>
      <c r="D896" s="287"/>
      <c r="E896" s="287"/>
      <c r="F896" s="287"/>
      <c r="G896" s="596"/>
    </row>
    <row r="897" spans="1:7" x14ac:dyDescent="0.25">
      <c r="A897" s="589" t="str">
        <f t="shared" si="13"/>
        <v>637Eh</v>
      </c>
      <c r="B897" s="566">
        <v>895</v>
      </c>
      <c r="C897" s="593" t="s">
        <v>43</v>
      </c>
      <c r="D897" s="287"/>
      <c r="E897" s="287"/>
      <c r="F897" s="287"/>
      <c r="G897" s="596"/>
    </row>
    <row r="898" spans="1:7" x14ac:dyDescent="0.25">
      <c r="A898" s="589" t="str">
        <f t="shared" si="13"/>
        <v>637Fh</v>
      </c>
      <c r="B898" s="566">
        <v>896</v>
      </c>
      <c r="C898" s="593" t="s">
        <v>43</v>
      </c>
      <c r="D898" s="287"/>
      <c r="E898" s="287"/>
      <c r="F898" s="287"/>
      <c r="G898" s="596"/>
    </row>
    <row r="899" spans="1:7" x14ac:dyDescent="0.25">
      <c r="A899" s="589" t="str">
        <f t="shared" si="13"/>
        <v>6380h</v>
      </c>
      <c r="B899" s="566">
        <v>897</v>
      </c>
      <c r="C899" s="593" t="s">
        <v>43</v>
      </c>
      <c r="D899" s="287"/>
      <c r="E899" s="287"/>
      <c r="F899" s="287"/>
      <c r="G899" s="596"/>
    </row>
    <row r="900" spans="1:7" x14ac:dyDescent="0.25">
      <c r="A900" s="589" t="str">
        <f t="shared" ref="A900:A963" si="14">(DEC2HEX(B900 + 6 * 4096 - 1)) &amp; "h"</f>
        <v>6381h</v>
      </c>
      <c r="B900" s="566">
        <v>898</v>
      </c>
      <c r="C900" s="593" t="s">
        <v>43</v>
      </c>
      <c r="D900" s="287"/>
      <c r="E900" s="287"/>
      <c r="F900" s="287"/>
      <c r="G900" s="596"/>
    </row>
    <row r="901" spans="1:7" x14ac:dyDescent="0.25">
      <c r="A901" s="589" t="str">
        <f t="shared" si="14"/>
        <v>6382h</v>
      </c>
      <c r="B901" s="566">
        <v>899</v>
      </c>
      <c r="C901" s="593" t="s">
        <v>43</v>
      </c>
      <c r="D901" s="287"/>
      <c r="E901" s="287"/>
      <c r="F901" s="287"/>
      <c r="G901" s="596"/>
    </row>
    <row r="902" spans="1:7" x14ac:dyDescent="0.25">
      <c r="A902" s="589" t="str">
        <f t="shared" si="14"/>
        <v>6383h</v>
      </c>
      <c r="B902" s="566">
        <v>900</v>
      </c>
      <c r="C902" s="593" t="s">
        <v>43</v>
      </c>
      <c r="D902" s="287"/>
      <c r="E902" s="287"/>
      <c r="F902" s="287"/>
      <c r="G902" s="596"/>
    </row>
    <row r="903" spans="1:7" x14ac:dyDescent="0.25">
      <c r="A903" s="589" t="str">
        <f t="shared" si="14"/>
        <v>6384h</v>
      </c>
      <c r="B903" s="566">
        <v>901</v>
      </c>
      <c r="C903" s="593" t="s">
        <v>43</v>
      </c>
      <c r="D903" s="287"/>
      <c r="E903" s="287"/>
      <c r="F903" s="287"/>
      <c r="G903" s="596"/>
    </row>
    <row r="904" spans="1:7" x14ac:dyDescent="0.25">
      <c r="A904" s="589" t="str">
        <f t="shared" si="14"/>
        <v>6385h</v>
      </c>
      <c r="B904" s="566">
        <v>902</v>
      </c>
      <c r="C904" s="593" t="s">
        <v>43</v>
      </c>
      <c r="D904" s="287"/>
      <c r="E904" s="287"/>
      <c r="F904" s="287"/>
      <c r="G904" s="596"/>
    </row>
    <row r="905" spans="1:7" x14ac:dyDescent="0.25">
      <c r="A905" s="589" t="str">
        <f t="shared" si="14"/>
        <v>6386h</v>
      </c>
      <c r="B905" s="566">
        <v>903</v>
      </c>
      <c r="C905" s="593" t="s">
        <v>43</v>
      </c>
      <c r="D905" s="287"/>
      <c r="E905" s="287"/>
      <c r="F905" s="287"/>
      <c r="G905" s="596"/>
    </row>
    <row r="906" spans="1:7" x14ac:dyDescent="0.25">
      <c r="A906" s="589" t="str">
        <f t="shared" si="14"/>
        <v>6387h</v>
      </c>
      <c r="B906" s="566">
        <v>904</v>
      </c>
      <c r="C906" s="593" t="s">
        <v>43</v>
      </c>
      <c r="D906" s="287"/>
      <c r="E906" s="287"/>
      <c r="F906" s="287"/>
      <c r="G906" s="596"/>
    </row>
    <row r="907" spans="1:7" x14ac:dyDescent="0.25">
      <c r="A907" s="589" t="str">
        <f t="shared" si="14"/>
        <v>6388h</v>
      </c>
      <c r="B907" s="566">
        <v>905</v>
      </c>
      <c r="C907" s="593" t="s">
        <v>43</v>
      </c>
      <c r="D907" s="287"/>
      <c r="E907" s="287"/>
      <c r="F907" s="287"/>
      <c r="G907" s="596"/>
    </row>
    <row r="908" spans="1:7" x14ac:dyDescent="0.25">
      <c r="A908" s="589" t="str">
        <f t="shared" si="14"/>
        <v>6389h</v>
      </c>
      <c r="B908" s="566">
        <v>906</v>
      </c>
      <c r="C908" s="593" t="s">
        <v>43</v>
      </c>
      <c r="D908" s="287"/>
      <c r="E908" s="287"/>
      <c r="F908" s="287"/>
      <c r="G908" s="596"/>
    </row>
    <row r="909" spans="1:7" x14ac:dyDescent="0.25">
      <c r="A909" s="589" t="str">
        <f t="shared" si="14"/>
        <v>638Ah</v>
      </c>
      <c r="B909" s="566">
        <v>907</v>
      </c>
      <c r="C909" s="593" t="s">
        <v>43</v>
      </c>
      <c r="D909" s="287"/>
      <c r="E909" s="287"/>
      <c r="F909" s="287"/>
      <c r="G909" s="596"/>
    </row>
    <row r="910" spans="1:7" x14ac:dyDescent="0.25">
      <c r="A910" s="589" t="str">
        <f t="shared" si="14"/>
        <v>638Bh</v>
      </c>
      <c r="B910" s="566">
        <v>908</v>
      </c>
      <c r="C910" s="593" t="s">
        <v>43</v>
      </c>
      <c r="D910" s="287"/>
      <c r="E910" s="287"/>
      <c r="F910" s="287"/>
      <c r="G910" s="596"/>
    </row>
    <row r="911" spans="1:7" x14ac:dyDescent="0.25">
      <c r="A911" s="589" t="str">
        <f t="shared" si="14"/>
        <v>638Ch</v>
      </c>
      <c r="B911" s="566">
        <v>909</v>
      </c>
      <c r="C911" s="593" t="s">
        <v>43</v>
      </c>
      <c r="D911" s="287"/>
      <c r="E911" s="287"/>
      <c r="F911" s="287"/>
      <c r="G911" s="596"/>
    </row>
    <row r="912" spans="1:7" x14ac:dyDescent="0.25">
      <c r="A912" s="589" t="str">
        <f t="shared" si="14"/>
        <v>638Dh</v>
      </c>
      <c r="B912" s="566">
        <v>910</v>
      </c>
      <c r="C912" s="593" t="s">
        <v>43</v>
      </c>
      <c r="D912" s="287"/>
      <c r="E912" s="287"/>
      <c r="F912" s="287"/>
      <c r="G912" s="596"/>
    </row>
    <row r="913" spans="1:7" x14ac:dyDescent="0.25">
      <c r="A913" s="589" t="str">
        <f t="shared" si="14"/>
        <v>638Eh</v>
      </c>
      <c r="B913" s="566">
        <v>911</v>
      </c>
      <c r="C913" s="593" t="s">
        <v>43</v>
      </c>
      <c r="D913" s="287"/>
      <c r="E913" s="287"/>
      <c r="F913" s="287"/>
      <c r="G913" s="596"/>
    </row>
    <row r="914" spans="1:7" x14ac:dyDescent="0.25">
      <c r="A914" s="589" t="str">
        <f t="shared" si="14"/>
        <v>638Fh</v>
      </c>
      <c r="B914" s="566">
        <v>912</v>
      </c>
      <c r="C914" s="593" t="s">
        <v>43</v>
      </c>
      <c r="D914" s="287"/>
      <c r="E914" s="287"/>
      <c r="F914" s="287"/>
      <c r="G914" s="596"/>
    </row>
    <row r="915" spans="1:7" x14ac:dyDescent="0.25">
      <c r="A915" s="589" t="str">
        <f t="shared" si="14"/>
        <v>6390h</v>
      </c>
      <c r="B915" s="566">
        <v>913</v>
      </c>
      <c r="C915" s="593" t="s">
        <v>43</v>
      </c>
      <c r="D915" s="287"/>
      <c r="E915" s="287"/>
      <c r="F915" s="287"/>
      <c r="G915" s="596"/>
    </row>
    <row r="916" spans="1:7" x14ac:dyDescent="0.25">
      <c r="A916" s="589" t="str">
        <f t="shared" si="14"/>
        <v>6391h</v>
      </c>
      <c r="B916" s="566">
        <v>914</v>
      </c>
      <c r="C916" s="593" t="s">
        <v>43</v>
      </c>
      <c r="D916" s="287"/>
      <c r="E916" s="287"/>
      <c r="F916" s="287"/>
      <c r="G916" s="596"/>
    </row>
    <row r="917" spans="1:7" x14ac:dyDescent="0.25">
      <c r="A917" s="589" t="str">
        <f t="shared" si="14"/>
        <v>6392h</v>
      </c>
      <c r="B917" s="566">
        <v>915</v>
      </c>
      <c r="C917" s="593" t="s">
        <v>43</v>
      </c>
      <c r="D917" s="287"/>
      <c r="E917" s="287"/>
      <c r="F917" s="287"/>
      <c r="G917" s="596"/>
    </row>
    <row r="918" spans="1:7" x14ac:dyDescent="0.25">
      <c r="A918" s="589" t="str">
        <f t="shared" si="14"/>
        <v>6393h</v>
      </c>
      <c r="B918" s="566">
        <v>916</v>
      </c>
      <c r="C918" s="593" t="s">
        <v>43</v>
      </c>
      <c r="D918" s="287"/>
      <c r="E918" s="287"/>
      <c r="F918" s="287"/>
      <c r="G918" s="596"/>
    </row>
    <row r="919" spans="1:7" x14ac:dyDescent="0.25">
      <c r="A919" s="589" t="str">
        <f t="shared" si="14"/>
        <v>6394h</v>
      </c>
      <c r="B919" s="566">
        <v>917</v>
      </c>
      <c r="C919" s="593" t="s">
        <v>43</v>
      </c>
      <c r="D919" s="287"/>
      <c r="E919" s="287"/>
      <c r="F919" s="287"/>
      <c r="G919" s="596"/>
    </row>
    <row r="920" spans="1:7" x14ac:dyDescent="0.25">
      <c r="A920" s="589" t="str">
        <f t="shared" si="14"/>
        <v>6395h</v>
      </c>
      <c r="B920" s="566">
        <v>918</v>
      </c>
      <c r="C920" s="593" t="s">
        <v>43</v>
      </c>
      <c r="D920" s="287"/>
      <c r="E920" s="287"/>
      <c r="F920" s="287"/>
      <c r="G920" s="596"/>
    </row>
    <row r="921" spans="1:7" x14ac:dyDescent="0.25">
      <c r="A921" s="589" t="str">
        <f t="shared" si="14"/>
        <v>6396h</v>
      </c>
      <c r="B921" s="566">
        <v>919</v>
      </c>
      <c r="C921" s="593" t="s">
        <v>43</v>
      </c>
      <c r="D921" s="287"/>
      <c r="E921" s="287"/>
      <c r="F921" s="287"/>
      <c r="G921" s="596"/>
    </row>
    <row r="922" spans="1:7" x14ac:dyDescent="0.25">
      <c r="A922" s="589" t="str">
        <f t="shared" si="14"/>
        <v>6397h</v>
      </c>
      <c r="B922" s="566">
        <v>920</v>
      </c>
      <c r="C922" s="593" t="s">
        <v>43</v>
      </c>
      <c r="D922" s="287"/>
      <c r="E922" s="287"/>
      <c r="F922" s="287"/>
      <c r="G922" s="596"/>
    </row>
    <row r="923" spans="1:7" x14ac:dyDescent="0.25">
      <c r="A923" s="589" t="str">
        <f t="shared" si="14"/>
        <v>6398h</v>
      </c>
      <c r="B923" s="566">
        <v>921</v>
      </c>
      <c r="C923" s="593" t="s">
        <v>43</v>
      </c>
      <c r="D923" s="287"/>
      <c r="E923" s="287"/>
      <c r="F923" s="287"/>
      <c r="G923" s="596"/>
    </row>
    <row r="924" spans="1:7" x14ac:dyDescent="0.25">
      <c r="A924" s="589" t="str">
        <f t="shared" si="14"/>
        <v>6399h</v>
      </c>
      <c r="B924" s="566">
        <v>922</v>
      </c>
      <c r="C924" s="593" t="s">
        <v>43</v>
      </c>
      <c r="D924" s="287"/>
      <c r="E924" s="287"/>
      <c r="F924" s="287"/>
      <c r="G924" s="596"/>
    </row>
    <row r="925" spans="1:7" x14ac:dyDescent="0.25">
      <c r="A925" s="589" t="str">
        <f t="shared" si="14"/>
        <v>639Ah</v>
      </c>
      <c r="B925" s="566">
        <v>923</v>
      </c>
      <c r="C925" s="593" t="s">
        <v>43</v>
      </c>
      <c r="D925" s="287"/>
      <c r="E925" s="287"/>
      <c r="F925" s="287"/>
      <c r="G925" s="596"/>
    </row>
    <row r="926" spans="1:7" x14ac:dyDescent="0.25">
      <c r="A926" s="589" t="str">
        <f t="shared" si="14"/>
        <v>639Bh</v>
      </c>
      <c r="B926" s="566">
        <v>924</v>
      </c>
      <c r="C926" s="593" t="s">
        <v>43</v>
      </c>
      <c r="D926" s="287"/>
      <c r="E926" s="287"/>
      <c r="F926" s="287"/>
      <c r="G926" s="596"/>
    </row>
    <row r="927" spans="1:7" x14ac:dyDescent="0.25">
      <c r="A927" s="589" t="str">
        <f t="shared" si="14"/>
        <v>639Ch</v>
      </c>
      <c r="B927" s="566">
        <v>925</v>
      </c>
      <c r="C927" s="593" t="s">
        <v>43</v>
      </c>
      <c r="D927" s="287"/>
      <c r="E927" s="287"/>
      <c r="F927" s="287"/>
      <c r="G927" s="596"/>
    </row>
    <row r="928" spans="1:7" x14ac:dyDescent="0.25">
      <c r="A928" s="589" t="str">
        <f t="shared" si="14"/>
        <v>639Dh</v>
      </c>
      <c r="B928" s="566">
        <v>926</v>
      </c>
      <c r="C928" s="593" t="s">
        <v>43</v>
      </c>
      <c r="D928" s="287"/>
      <c r="E928" s="287"/>
      <c r="F928" s="287"/>
      <c r="G928" s="596"/>
    </row>
    <row r="929" spans="1:7" x14ac:dyDescent="0.25">
      <c r="A929" s="589" t="str">
        <f t="shared" si="14"/>
        <v>639Eh</v>
      </c>
      <c r="B929" s="566">
        <v>927</v>
      </c>
      <c r="C929" s="593" t="s">
        <v>43</v>
      </c>
      <c r="D929" s="287"/>
      <c r="E929" s="287"/>
      <c r="F929" s="287"/>
      <c r="G929" s="596"/>
    </row>
    <row r="930" spans="1:7" x14ac:dyDescent="0.25">
      <c r="A930" s="589" t="str">
        <f t="shared" si="14"/>
        <v>639Fh</v>
      </c>
      <c r="B930" s="566">
        <v>928</v>
      </c>
      <c r="C930" s="593" t="s">
        <v>43</v>
      </c>
      <c r="D930" s="287"/>
      <c r="E930" s="287"/>
      <c r="F930" s="287"/>
      <c r="G930" s="596"/>
    </row>
    <row r="931" spans="1:7" x14ac:dyDescent="0.25">
      <c r="A931" s="589" t="str">
        <f t="shared" si="14"/>
        <v>63A0h</v>
      </c>
      <c r="B931" s="566">
        <v>929</v>
      </c>
      <c r="C931" s="593" t="s">
        <v>43</v>
      </c>
      <c r="D931" s="287"/>
      <c r="E931" s="287"/>
      <c r="F931" s="287"/>
      <c r="G931" s="596"/>
    </row>
    <row r="932" spans="1:7" x14ac:dyDescent="0.25">
      <c r="A932" s="589" t="str">
        <f t="shared" si="14"/>
        <v>63A1h</v>
      </c>
      <c r="B932" s="566">
        <v>930</v>
      </c>
      <c r="C932" s="593" t="s">
        <v>43</v>
      </c>
      <c r="D932" s="287"/>
      <c r="E932" s="287"/>
      <c r="F932" s="287"/>
      <c r="G932" s="596"/>
    </row>
    <row r="933" spans="1:7" x14ac:dyDescent="0.25">
      <c r="A933" s="589" t="str">
        <f t="shared" si="14"/>
        <v>63A2h</v>
      </c>
      <c r="B933" s="566">
        <v>931</v>
      </c>
      <c r="C933" s="593" t="s">
        <v>43</v>
      </c>
      <c r="D933" s="287"/>
      <c r="E933" s="287"/>
      <c r="F933" s="287"/>
      <c r="G933" s="596"/>
    </row>
    <row r="934" spans="1:7" x14ac:dyDescent="0.25">
      <c r="A934" s="589" t="str">
        <f t="shared" si="14"/>
        <v>63A3h</v>
      </c>
      <c r="B934" s="566">
        <v>932</v>
      </c>
      <c r="C934" s="593" t="s">
        <v>43</v>
      </c>
      <c r="D934" s="287"/>
      <c r="E934" s="287"/>
      <c r="F934" s="287"/>
      <c r="G934" s="596"/>
    </row>
    <row r="935" spans="1:7" x14ac:dyDescent="0.25">
      <c r="A935" s="589" t="str">
        <f t="shared" si="14"/>
        <v>63A4h</v>
      </c>
      <c r="B935" s="566">
        <v>933</v>
      </c>
      <c r="C935" s="593" t="s">
        <v>43</v>
      </c>
      <c r="D935" s="287"/>
      <c r="E935" s="287"/>
      <c r="F935" s="287"/>
      <c r="G935" s="596"/>
    </row>
    <row r="936" spans="1:7" x14ac:dyDescent="0.25">
      <c r="A936" s="589" t="str">
        <f t="shared" si="14"/>
        <v>63A5h</v>
      </c>
      <c r="B936" s="566">
        <v>934</v>
      </c>
      <c r="C936" s="593" t="s">
        <v>43</v>
      </c>
      <c r="D936" s="287"/>
      <c r="E936" s="287"/>
      <c r="F936" s="287"/>
      <c r="G936" s="596"/>
    </row>
    <row r="937" spans="1:7" x14ac:dyDescent="0.25">
      <c r="A937" s="589" t="str">
        <f t="shared" si="14"/>
        <v>63A6h</v>
      </c>
      <c r="B937" s="566">
        <v>935</v>
      </c>
      <c r="C937" s="593" t="s">
        <v>43</v>
      </c>
      <c r="D937" s="287"/>
      <c r="E937" s="287"/>
      <c r="F937" s="287"/>
      <c r="G937" s="596"/>
    </row>
    <row r="938" spans="1:7" x14ac:dyDescent="0.25">
      <c r="A938" s="589" t="str">
        <f t="shared" si="14"/>
        <v>63A7h</v>
      </c>
      <c r="B938" s="566">
        <v>936</v>
      </c>
      <c r="C938" s="593" t="s">
        <v>43</v>
      </c>
      <c r="D938" s="287"/>
      <c r="E938" s="287"/>
      <c r="F938" s="287"/>
      <c r="G938" s="596"/>
    </row>
    <row r="939" spans="1:7" x14ac:dyDescent="0.25">
      <c r="A939" s="589" t="str">
        <f t="shared" si="14"/>
        <v>63A8h</v>
      </c>
      <c r="B939" s="566">
        <v>937</v>
      </c>
      <c r="C939" s="593" t="s">
        <v>43</v>
      </c>
      <c r="D939" s="287"/>
      <c r="E939" s="287"/>
      <c r="F939" s="287"/>
      <c r="G939" s="596"/>
    </row>
    <row r="940" spans="1:7" x14ac:dyDescent="0.25">
      <c r="A940" s="589" t="str">
        <f t="shared" si="14"/>
        <v>63A9h</v>
      </c>
      <c r="B940" s="566">
        <v>938</v>
      </c>
      <c r="C940" s="593" t="s">
        <v>43</v>
      </c>
      <c r="D940" s="287"/>
      <c r="E940" s="287"/>
      <c r="F940" s="287"/>
      <c r="G940" s="596"/>
    </row>
    <row r="941" spans="1:7" x14ac:dyDescent="0.25">
      <c r="A941" s="589" t="str">
        <f t="shared" si="14"/>
        <v>63AAh</v>
      </c>
      <c r="B941" s="566">
        <v>939</v>
      </c>
      <c r="C941" s="593" t="s">
        <v>43</v>
      </c>
      <c r="D941" s="287"/>
      <c r="E941" s="287"/>
      <c r="F941" s="287"/>
      <c r="G941" s="596"/>
    </row>
    <row r="942" spans="1:7" x14ac:dyDescent="0.25">
      <c r="A942" s="589" t="str">
        <f t="shared" si="14"/>
        <v>63ABh</v>
      </c>
      <c r="B942" s="566">
        <v>940</v>
      </c>
      <c r="C942" s="593" t="s">
        <v>43</v>
      </c>
      <c r="D942" s="287"/>
      <c r="E942" s="287"/>
      <c r="F942" s="287"/>
      <c r="G942" s="596"/>
    </row>
    <row r="943" spans="1:7" x14ac:dyDescent="0.25">
      <c r="A943" s="589" t="str">
        <f t="shared" si="14"/>
        <v>63ACh</v>
      </c>
      <c r="B943" s="566">
        <v>941</v>
      </c>
      <c r="C943" s="593" t="s">
        <v>43</v>
      </c>
      <c r="D943" s="287"/>
      <c r="E943" s="287"/>
      <c r="F943" s="287"/>
      <c r="G943" s="596"/>
    </row>
    <row r="944" spans="1:7" x14ac:dyDescent="0.25">
      <c r="A944" s="589" t="str">
        <f t="shared" si="14"/>
        <v>63ADh</v>
      </c>
      <c r="B944" s="566">
        <v>942</v>
      </c>
      <c r="C944" s="593" t="s">
        <v>43</v>
      </c>
      <c r="D944" s="287"/>
      <c r="E944" s="287"/>
      <c r="F944" s="287"/>
      <c r="G944" s="596"/>
    </row>
    <row r="945" spans="1:7" x14ac:dyDescent="0.25">
      <c r="A945" s="589" t="str">
        <f t="shared" si="14"/>
        <v>63AEh</v>
      </c>
      <c r="B945" s="566">
        <v>943</v>
      </c>
      <c r="C945" s="593" t="s">
        <v>43</v>
      </c>
      <c r="D945" s="287"/>
      <c r="E945" s="287"/>
      <c r="F945" s="287"/>
      <c r="G945" s="596"/>
    </row>
    <row r="946" spans="1:7" x14ac:dyDescent="0.25">
      <c r="A946" s="589" t="str">
        <f t="shared" si="14"/>
        <v>63AFh</v>
      </c>
      <c r="B946" s="566">
        <v>944</v>
      </c>
      <c r="C946" s="593" t="s">
        <v>43</v>
      </c>
      <c r="D946" s="287"/>
      <c r="E946" s="287"/>
      <c r="F946" s="287"/>
      <c r="G946" s="596"/>
    </row>
    <row r="947" spans="1:7" x14ac:dyDescent="0.25">
      <c r="A947" s="589" t="str">
        <f t="shared" si="14"/>
        <v>63B0h</v>
      </c>
      <c r="B947" s="566">
        <v>945</v>
      </c>
      <c r="C947" s="593" t="s">
        <v>43</v>
      </c>
      <c r="D947" s="287"/>
      <c r="E947" s="287"/>
      <c r="F947" s="287"/>
      <c r="G947" s="596"/>
    </row>
    <row r="948" spans="1:7" x14ac:dyDescent="0.25">
      <c r="A948" s="589" t="str">
        <f t="shared" si="14"/>
        <v>63B1h</v>
      </c>
      <c r="B948" s="566">
        <v>946</v>
      </c>
      <c r="C948" s="593" t="s">
        <v>43</v>
      </c>
      <c r="D948" s="287"/>
      <c r="E948" s="287"/>
      <c r="F948" s="287"/>
      <c r="G948" s="596"/>
    </row>
    <row r="949" spans="1:7" x14ac:dyDescent="0.25">
      <c r="A949" s="589" t="str">
        <f t="shared" si="14"/>
        <v>63B2h</v>
      </c>
      <c r="B949" s="566">
        <v>947</v>
      </c>
      <c r="C949" s="593" t="s">
        <v>43</v>
      </c>
      <c r="D949" s="287"/>
      <c r="E949" s="287"/>
      <c r="F949" s="287"/>
      <c r="G949" s="596"/>
    </row>
    <row r="950" spans="1:7" x14ac:dyDescent="0.25">
      <c r="A950" s="589" t="str">
        <f t="shared" si="14"/>
        <v>63B3h</v>
      </c>
      <c r="B950" s="566">
        <v>948</v>
      </c>
      <c r="C950" s="593" t="s">
        <v>43</v>
      </c>
      <c r="D950" s="287"/>
      <c r="E950" s="287"/>
      <c r="F950" s="287"/>
      <c r="G950" s="596"/>
    </row>
    <row r="951" spans="1:7" x14ac:dyDescent="0.25">
      <c r="A951" s="589" t="str">
        <f t="shared" si="14"/>
        <v>63B4h</v>
      </c>
      <c r="B951" s="566">
        <v>949</v>
      </c>
      <c r="C951" s="593" t="s">
        <v>43</v>
      </c>
      <c r="D951" s="287"/>
      <c r="E951" s="287"/>
      <c r="F951" s="287"/>
      <c r="G951" s="596"/>
    </row>
    <row r="952" spans="1:7" x14ac:dyDescent="0.25">
      <c r="A952" s="589" t="str">
        <f t="shared" si="14"/>
        <v>63B5h</v>
      </c>
      <c r="B952" s="566">
        <v>950</v>
      </c>
      <c r="C952" s="593" t="s">
        <v>43</v>
      </c>
      <c r="D952" s="287"/>
      <c r="E952" s="287"/>
      <c r="F952" s="287"/>
      <c r="G952" s="596"/>
    </row>
    <row r="953" spans="1:7" x14ac:dyDescent="0.25">
      <c r="A953" s="589" t="str">
        <f t="shared" si="14"/>
        <v>63B6h</v>
      </c>
      <c r="B953" s="566">
        <v>951</v>
      </c>
      <c r="C953" s="593" t="s">
        <v>43</v>
      </c>
      <c r="D953" s="287"/>
      <c r="E953" s="287"/>
      <c r="F953" s="287"/>
      <c r="G953" s="596"/>
    </row>
    <row r="954" spans="1:7" x14ac:dyDescent="0.25">
      <c r="A954" s="589" t="str">
        <f t="shared" si="14"/>
        <v>63B7h</v>
      </c>
      <c r="B954" s="566">
        <v>952</v>
      </c>
      <c r="C954" s="593" t="s">
        <v>43</v>
      </c>
      <c r="D954" s="287"/>
      <c r="E954" s="287"/>
      <c r="F954" s="287"/>
      <c r="G954" s="596"/>
    </row>
    <row r="955" spans="1:7" x14ac:dyDescent="0.25">
      <c r="A955" s="589" t="str">
        <f t="shared" si="14"/>
        <v>63B8h</v>
      </c>
      <c r="B955" s="566">
        <v>953</v>
      </c>
      <c r="C955" s="593" t="s">
        <v>43</v>
      </c>
      <c r="D955" s="287"/>
      <c r="E955" s="287"/>
      <c r="F955" s="287"/>
      <c r="G955" s="596"/>
    </row>
    <row r="956" spans="1:7" x14ac:dyDescent="0.25">
      <c r="A956" s="589" t="str">
        <f t="shared" si="14"/>
        <v>63B9h</v>
      </c>
      <c r="B956" s="566">
        <v>954</v>
      </c>
      <c r="C956" s="593" t="s">
        <v>43</v>
      </c>
      <c r="D956" s="287"/>
      <c r="E956" s="287"/>
      <c r="F956" s="287"/>
      <c r="G956" s="596"/>
    </row>
    <row r="957" spans="1:7" x14ac:dyDescent="0.25">
      <c r="A957" s="589" t="str">
        <f t="shared" si="14"/>
        <v>63BAh</v>
      </c>
      <c r="B957" s="566">
        <v>955</v>
      </c>
      <c r="C957" s="593" t="s">
        <v>43</v>
      </c>
      <c r="D957" s="287"/>
      <c r="E957" s="287"/>
      <c r="F957" s="287"/>
      <c r="G957" s="596"/>
    </row>
    <row r="958" spans="1:7" x14ac:dyDescent="0.25">
      <c r="A958" s="589" t="str">
        <f t="shared" si="14"/>
        <v>63BBh</v>
      </c>
      <c r="B958" s="566">
        <v>956</v>
      </c>
      <c r="C958" s="593" t="s">
        <v>43</v>
      </c>
      <c r="D958" s="287"/>
      <c r="E958" s="287"/>
      <c r="F958" s="287"/>
      <c r="G958" s="596"/>
    </row>
    <row r="959" spans="1:7" x14ac:dyDescent="0.25">
      <c r="A959" s="589" t="str">
        <f t="shared" si="14"/>
        <v>63BCh</v>
      </c>
      <c r="B959" s="566">
        <v>957</v>
      </c>
      <c r="C959" s="593" t="s">
        <v>43</v>
      </c>
      <c r="D959" s="287"/>
      <c r="E959" s="287"/>
      <c r="F959" s="287"/>
      <c r="G959" s="596"/>
    </row>
    <row r="960" spans="1:7" x14ac:dyDescent="0.25">
      <c r="A960" s="589" t="str">
        <f t="shared" si="14"/>
        <v>63BDh</v>
      </c>
      <c r="B960" s="566">
        <v>958</v>
      </c>
      <c r="C960" s="593" t="s">
        <v>43</v>
      </c>
      <c r="D960" s="287"/>
      <c r="E960" s="287"/>
      <c r="F960" s="287"/>
      <c r="G960" s="596"/>
    </row>
    <row r="961" spans="1:7" x14ac:dyDescent="0.25">
      <c r="A961" s="589" t="str">
        <f t="shared" si="14"/>
        <v>63BEh</v>
      </c>
      <c r="B961" s="566">
        <v>959</v>
      </c>
      <c r="C961" s="593" t="s">
        <v>43</v>
      </c>
      <c r="D961" s="287"/>
      <c r="E961" s="287"/>
      <c r="F961" s="287"/>
      <c r="G961" s="596"/>
    </row>
    <row r="962" spans="1:7" x14ac:dyDescent="0.25">
      <c r="A962" s="589" t="str">
        <f t="shared" si="14"/>
        <v>63BFh</v>
      </c>
      <c r="B962" s="566">
        <v>960</v>
      </c>
      <c r="C962" s="593" t="s">
        <v>43</v>
      </c>
      <c r="D962" s="287"/>
      <c r="E962" s="287"/>
      <c r="F962" s="287"/>
      <c r="G962" s="596"/>
    </row>
    <row r="963" spans="1:7" x14ac:dyDescent="0.25">
      <c r="A963" s="589" t="str">
        <f t="shared" si="14"/>
        <v>63C0h</v>
      </c>
      <c r="B963" s="566">
        <v>961</v>
      </c>
      <c r="C963" s="593" t="s">
        <v>43</v>
      </c>
      <c r="D963" s="287"/>
      <c r="E963" s="287"/>
      <c r="F963" s="287"/>
      <c r="G963" s="596"/>
    </row>
    <row r="964" spans="1:7" x14ac:dyDescent="0.25">
      <c r="A964" s="589" t="str">
        <f t="shared" ref="A964:A1002" si="15">(DEC2HEX(B964 + 6 * 4096 - 1)) &amp; "h"</f>
        <v>63C1h</v>
      </c>
      <c r="B964" s="566">
        <v>962</v>
      </c>
      <c r="C964" s="593" t="s">
        <v>43</v>
      </c>
      <c r="D964" s="287"/>
      <c r="E964" s="287"/>
      <c r="F964" s="287"/>
      <c r="G964" s="596"/>
    </row>
    <row r="965" spans="1:7" x14ac:dyDescent="0.25">
      <c r="A965" s="589" t="str">
        <f t="shared" si="15"/>
        <v>63C2h</v>
      </c>
      <c r="B965" s="566">
        <v>963</v>
      </c>
      <c r="C965" s="593" t="s">
        <v>43</v>
      </c>
      <c r="D965" s="287"/>
      <c r="E965" s="287"/>
      <c r="F965" s="287"/>
      <c r="G965" s="596"/>
    </row>
    <row r="966" spans="1:7" x14ac:dyDescent="0.25">
      <c r="A966" s="589" t="str">
        <f t="shared" si="15"/>
        <v>63C3h</v>
      </c>
      <c r="B966" s="566">
        <v>964</v>
      </c>
      <c r="C966" s="593" t="s">
        <v>43</v>
      </c>
      <c r="D966" s="287"/>
      <c r="E966" s="287"/>
      <c r="F966" s="287"/>
      <c r="G966" s="596"/>
    </row>
    <row r="967" spans="1:7" x14ac:dyDescent="0.25">
      <c r="A967" s="589" t="str">
        <f t="shared" si="15"/>
        <v>63C4h</v>
      </c>
      <c r="B967" s="566">
        <v>965</v>
      </c>
      <c r="C967" s="593" t="s">
        <v>43</v>
      </c>
      <c r="D967" s="287"/>
      <c r="E967" s="287"/>
      <c r="F967" s="287"/>
      <c r="G967" s="596"/>
    </row>
    <row r="968" spans="1:7" x14ac:dyDescent="0.25">
      <c r="A968" s="589" t="str">
        <f t="shared" si="15"/>
        <v>63C5h</v>
      </c>
      <c r="B968" s="566">
        <v>966</v>
      </c>
      <c r="C968" s="593" t="s">
        <v>43</v>
      </c>
      <c r="D968" s="287"/>
      <c r="E968" s="287"/>
      <c r="F968" s="287"/>
      <c r="G968" s="596"/>
    </row>
    <row r="969" spans="1:7" x14ac:dyDescent="0.25">
      <c r="A969" s="589" t="str">
        <f t="shared" si="15"/>
        <v>63C6h</v>
      </c>
      <c r="B969" s="566">
        <v>967</v>
      </c>
      <c r="C969" s="593" t="s">
        <v>43</v>
      </c>
      <c r="D969" s="287"/>
      <c r="E969" s="287"/>
      <c r="F969" s="287"/>
      <c r="G969" s="596"/>
    </row>
    <row r="970" spans="1:7" x14ac:dyDescent="0.25">
      <c r="A970" s="589" t="str">
        <f t="shared" si="15"/>
        <v>63C7h</v>
      </c>
      <c r="B970" s="566">
        <v>968</v>
      </c>
      <c r="C970" s="593" t="s">
        <v>43</v>
      </c>
      <c r="D970" s="287"/>
      <c r="E970" s="287"/>
      <c r="F970" s="287"/>
      <c r="G970" s="596"/>
    </row>
    <row r="971" spans="1:7" x14ac:dyDescent="0.25">
      <c r="A971" s="589" t="str">
        <f t="shared" si="15"/>
        <v>63C8h</v>
      </c>
      <c r="B971" s="566">
        <v>969</v>
      </c>
      <c r="C971" s="593" t="s">
        <v>43</v>
      </c>
      <c r="D971" s="287"/>
      <c r="E971" s="287"/>
      <c r="F971" s="287"/>
      <c r="G971" s="596"/>
    </row>
    <row r="972" spans="1:7" x14ac:dyDescent="0.25">
      <c r="A972" s="589" t="str">
        <f t="shared" si="15"/>
        <v>63C9h</v>
      </c>
      <c r="B972" s="566">
        <v>970</v>
      </c>
      <c r="C972" s="593" t="s">
        <v>43</v>
      </c>
      <c r="D972" s="287"/>
      <c r="E972" s="287"/>
      <c r="F972" s="287"/>
      <c r="G972" s="596"/>
    </row>
    <row r="973" spans="1:7" x14ac:dyDescent="0.25">
      <c r="A973" s="589" t="str">
        <f t="shared" si="15"/>
        <v>63CAh</v>
      </c>
      <c r="B973" s="566">
        <v>971</v>
      </c>
      <c r="C973" s="593" t="s">
        <v>43</v>
      </c>
      <c r="D973" s="287"/>
      <c r="E973" s="287"/>
      <c r="F973" s="287"/>
      <c r="G973" s="596"/>
    </row>
    <row r="974" spans="1:7" x14ac:dyDescent="0.25">
      <c r="A974" s="589" t="str">
        <f t="shared" si="15"/>
        <v>63CBh</v>
      </c>
      <c r="B974" s="566">
        <v>972</v>
      </c>
      <c r="C974" s="593" t="s">
        <v>43</v>
      </c>
      <c r="D974" s="287"/>
      <c r="E974" s="287"/>
      <c r="F974" s="287"/>
      <c r="G974" s="596"/>
    </row>
    <row r="975" spans="1:7" x14ac:dyDescent="0.25">
      <c r="A975" s="589" t="str">
        <f t="shared" si="15"/>
        <v>63CCh</v>
      </c>
      <c r="B975" s="566">
        <v>973</v>
      </c>
      <c r="C975" s="593" t="s">
        <v>43</v>
      </c>
      <c r="D975" s="287"/>
      <c r="E975" s="287"/>
      <c r="F975" s="287"/>
      <c r="G975" s="596"/>
    </row>
    <row r="976" spans="1:7" x14ac:dyDescent="0.25">
      <c r="A976" s="589" t="str">
        <f t="shared" si="15"/>
        <v>63CDh</v>
      </c>
      <c r="B976" s="566">
        <v>974</v>
      </c>
      <c r="C976" s="593" t="s">
        <v>43</v>
      </c>
      <c r="D976" s="287"/>
      <c r="E976" s="287"/>
      <c r="F976" s="287"/>
      <c r="G976" s="596"/>
    </row>
    <row r="977" spans="1:7" x14ac:dyDescent="0.25">
      <c r="A977" s="589" t="str">
        <f t="shared" si="15"/>
        <v>63CEh</v>
      </c>
      <c r="B977" s="566">
        <v>975</v>
      </c>
      <c r="C977" s="593" t="s">
        <v>43</v>
      </c>
      <c r="D977" s="287"/>
      <c r="E977" s="287"/>
      <c r="F977" s="287"/>
      <c r="G977" s="596"/>
    </row>
    <row r="978" spans="1:7" x14ac:dyDescent="0.25">
      <c r="A978" s="589" t="str">
        <f t="shared" si="15"/>
        <v>63CFh</v>
      </c>
      <c r="B978" s="566">
        <v>976</v>
      </c>
      <c r="C978" s="593" t="s">
        <v>43</v>
      </c>
      <c r="D978" s="287"/>
      <c r="E978" s="287"/>
      <c r="F978" s="287"/>
      <c r="G978" s="596"/>
    </row>
    <row r="979" spans="1:7" x14ac:dyDescent="0.25">
      <c r="A979" s="589" t="str">
        <f t="shared" si="15"/>
        <v>63D0h</v>
      </c>
      <c r="B979" s="566">
        <v>977</v>
      </c>
      <c r="C979" s="593" t="s">
        <v>43</v>
      </c>
      <c r="D979" s="287"/>
      <c r="E979" s="287"/>
      <c r="F979" s="287"/>
      <c r="G979" s="596"/>
    </row>
    <row r="980" spans="1:7" x14ac:dyDescent="0.25">
      <c r="A980" s="589" t="str">
        <f t="shared" si="15"/>
        <v>63D1h</v>
      </c>
      <c r="B980" s="566">
        <v>978</v>
      </c>
      <c r="C980" s="593" t="s">
        <v>43</v>
      </c>
      <c r="D980" s="287"/>
      <c r="E980" s="287"/>
      <c r="F980" s="287"/>
      <c r="G980" s="596"/>
    </row>
    <row r="981" spans="1:7" x14ac:dyDescent="0.25">
      <c r="A981" s="589" t="str">
        <f t="shared" si="15"/>
        <v>63D2h</v>
      </c>
      <c r="B981" s="566">
        <v>979</v>
      </c>
      <c r="C981" s="593" t="s">
        <v>43</v>
      </c>
      <c r="D981" s="287"/>
      <c r="E981" s="287"/>
      <c r="F981" s="287"/>
      <c r="G981" s="596"/>
    </row>
    <row r="982" spans="1:7" x14ac:dyDescent="0.25">
      <c r="A982" s="589" t="str">
        <f t="shared" si="15"/>
        <v>63D3h</v>
      </c>
      <c r="B982" s="566">
        <v>980</v>
      </c>
      <c r="C982" s="593" t="s">
        <v>43</v>
      </c>
      <c r="D982" s="287"/>
      <c r="E982" s="287"/>
      <c r="F982" s="287"/>
      <c r="G982" s="596"/>
    </row>
    <row r="983" spans="1:7" x14ac:dyDescent="0.25">
      <c r="A983" s="589" t="str">
        <f t="shared" si="15"/>
        <v>63D4h</v>
      </c>
      <c r="B983" s="566">
        <v>981</v>
      </c>
      <c r="C983" s="593" t="s">
        <v>43</v>
      </c>
      <c r="D983" s="287"/>
      <c r="E983" s="287"/>
      <c r="F983" s="287"/>
      <c r="G983" s="596"/>
    </row>
    <row r="984" spans="1:7" x14ac:dyDescent="0.25">
      <c r="A984" s="589" t="str">
        <f t="shared" si="15"/>
        <v>63D5h</v>
      </c>
      <c r="B984" s="566">
        <v>982</v>
      </c>
      <c r="C984" s="593" t="s">
        <v>43</v>
      </c>
      <c r="D984" s="287"/>
      <c r="E984" s="287"/>
      <c r="F984" s="287"/>
      <c r="G984" s="596"/>
    </row>
    <row r="985" spans="1:7" x14ac:dyDescent="0.25">
      <c r="A985" s="589" t="str">
        <f t="shared" si="15"/>
        <v>63D6h</v>
      </c>
      <c r="B985" s="566">
        <v>983</v>
      </c>
      <c r="C985" s="593" t="s">
        <v>43</v>
      </c>
      <c r="D985" s="287"/>
      <c r="E985" s="287"/>
      <c r="F985" s="287"/>
      <c r="G985" s="596"/>
    </row>
    <row r="986" spans="1:7" x14ac:dyDescent="0.25">
      <c r="A986" s="589" t="str">
        <f t="shared" si="15"/>
        <v>63D7h</v>
      </c>
      <c r="B986" s="566">
        <v>984</v>
      </c>
      <c r="C986" s="593" t="s">
        <v>43</v>
      </c>
      <c r="D986" s="287"/>
      <c r="E986" s="287"/>
      <c r="F986" s="287"/>
      <c r="G986" s="596"/>
    </row>
    <row r="987" spans="1:7" x14ac:dyDescent="0.25">
      <c r="A987" s="589" t="str">
        <f t="shared" si="15"/>
        <v>63D8h</v>
      </c>
      <c r="B987" s="566">
        <v>985</v>
      </c>
      <c r="C987" s="593" t="s">
        <v>43</v>
      </c>
      <c r="D987" s="287"/>
      <c r="E987" s="287"/>
      <c r="F987" s="287"/>
      <c r="G987" s="596"/>
    </row>
    <row r="988" spans="1:7" x14ac:dyDescent="0.25">
      <c r="A988" s="589" t="str">
        <f t="shared" si="15"/>
        <v>63D9h</v>
      </c>
      <c r="B988" s="566">
        <v>986</v>
      </c>
      <c r="C988" s="593" t="s">
        <v>43</v>
      </c>
      <c r="D988" s="287"/>
      <c r="E988" s="287"/>
      <c r="F988" s="287"/>
      <c r="G988" s="596"/>
    </row>
    <row r="989" spans="1:7" x14ac:dyDescent="0.25">
      <c r="A989" s="589" t="str">
        <f t="shared" si="15"/>
        <v>63DAh</v>
      </c>
      <c r="B989" s="566">
        <v>987</v>
      </c>
      <c r="C989" s="593" t="s">
        <v>43</v>
      </c>
      <c r="D989" s="287"/>
      <c r="E989" s="287"/>
      <c r="F989" s="287"/>
      <c r="G989" s="596"/>
    </row>
    <row r="990" spans="1:7" x14ac:dyDescent="0.25">
      <c r="A990" s="589" t="str">
        <f t="shared" si="15"/>
        <v>63DBh</v>
      </c>
      <c r="B990" s="566">
        <v>988</v>
      </c>
      <c r="C990" s="593" t="s">
        <v>43</v>
      </c>
      <c r="D990" s="287"/>
      <c r="E990" s="287"/>
      <c r="F990" s="287"/>
      <c r="G990" s="596"/>
    </row>
    <row r="991" spans="1:7" x14ac:dyDescent="0.25">
      <c r="A991" s="589" t="str">
        <f t="shared" si="15"/>
        <v>63DCh</v>
      </c>
      <c r="B991" s="566">
        <v>989</v>
      </c>
      <c r="C991" s="593" t="s">
        <v>43</v>
      </c>
      <c r="D991" s="287"/>
      <c r="E991" s="287"/>
      <c r="F991" s="287"/>
      <c r="G991" s="596"/>
    </row>
    <row r="992" spans="1:7" x14ac:dyDescent="0.25">
      <c r="A992" s="589" t="str">
        <f t="shared" si="15"/>
        <v>63DDh</v>
      </c>
      <c r="B992" s="566">
        <v>990</v>
      </c>
      <c r="C992" s="593" t="s">
        <v>43</v>
      </c>
      <c r="D992" s="287"/>
      <c r="E992" s="287"/>
      <c r="F992" s="287"/>
      <c r="G992" s="596"/>
    </row>
    <row r="993" spans="1:7" x14ac:dyDescent="0.25">
      <c r="A993" s="589" t="str">
        <f t="shared" si="15"/>
        <v>63DEh</v>
      </c>
      <c r="B993" s="566">
        <v>991</v>
      </c>
      <c r="C993" s="593" t="s">
        <v>43</v>
      </c>
      <c r="D993" s="287"/>
      <c r="E993" s="287"/>
      <c r="F993" s="287"/>
      <c r="G993" s="596"/>
    </row>
    <row r="994" spans="1:7" x14ac:dyDescent="0.25">
      <c r="A994" s="589" t="str">
        <f t="shared" si="15"/>
        <v>63DFh</v>
      </c>
      <c r="B994" s="566">
        <v>992</v>
      </c>
      <c r="C994" s="593" t="s">
        <v>43</v>
      </c>
      <c r="D994" s="287"/>
      <c r="E994" s="287"/>
      <c r="F994" s="287"/>
      <c r="G994" s="596"/>
    </row>
    <row r="995" spans="1:7" x14ac:dyDescent="0.25">
      <c r="A995" s="589" t="str">
        <f t="shared" si="15"/>
        <v>63E0h</v>
      </c>
      <c r="B995" s="566">
        <v>993</v>
      </c>
      <c r="C995" s="593" t="s">
        <v>43</v>
      </c>
      <c r="D995" s="287"/>
      <c r="E995" s="287"/>
      <c r="F995" s="287"/>
      <c r="G995" s="596"/>
    </row>
    <row r="996" spans="1:7" x14ac:dyDescent="0.25">
      <c r="A996" s="589" t="str">
        <f t="shared" si="15"/>
        <v>63E1h</v>
      </c>
      <c r="B996" s="566">
        <v>994</v>
      </c>
      <c r="C996" s="593" t="s">
        <v>43</v>
      </c>
      <c r="D996" s="287"/>
      <c r="E996" s="287"/>
      <c r="F996" s="287"/>
      <c r="G996" s="596"/>
    </row>
    <row r="997" spans="1:7" x14ac:dyDescent="0.25">
      <c r="A997" s="589" t="str">
        <f t="shared" si="15"/>
        <v>63E2h</v>
      </c>
      <c r="B997" s="566">
        <v>995</v>
      </c>
      <c r="C997" s="593" t="s">
        <v>43</v>
      </c>
      <c r="D997" s="287"/>
      <c r="E997" s="287"/>
      <c r="F997" s="287"/>
      <c r="G997" s="596"/>
    </row>
    <row r="998" spans="1:7" x14ac:dyDescent="0.25">
      <c r="A998" s="589" t="str">
        <f t="shared" si="15"/>
        <v>63E3h</v>
      </c>
      <c r="B998" s="566">
        <v>996</v>
      </c>
      <c r="C998" s="593" t="s">
        <v>43</v>
      </c>
      <c r="D998" s="287"/>
      <c r="E998" s="287"/>
      <c r="F998" s="287"/>
      <c r="G998" s="596"/>
    </row>
    <row r="999" spans="1:7" x14ac:dyDescent="0.25">
      <c r="A999" s="589" t="str">
        <f t="shared" si="15"/>
        <v>63E4h</v>
      </c>
      <c r="B999" s="566">
        <v>997</v>
      </c>
      <c r="C999" s="593" t="s">
        <v>43</v>
      </c>
      <c r="D999" s="287"/>
      <c r="E999" s="287"/>
      <c r="F999" s="287"/>
      <c r="G999" s="596"/>
    </row>
    <row r="1000" spans="1:7" x14ac:dyDescent="0.25">
      <c r="A1000" s="589" t="str">
        <f t="shared" si="15"/>
        <v>63E5h</v>
      </c>
      <c r="B1000" s="566">
        <v>998</v>
      </c>
      <c r="C1000" s="593" t="s">
        <v>43</v>
      </c>
      <c r="D1000" s="287"/>
      <c r="E1000" s="287"/>
      <c r="F1000" s="287"/>
      <c r="G1000" s="596"/>
    </row>
    <row r="1001" spans="1:7" x14ac:dyDescent="0.25">
      <c r="A1001" s="589" t="str">
        <f t="shared" si="15"/>
        <v>63E6h</v>
      </c>
      <c r="B1001" s="566">
        <v>999</v>
      </c>
      <c r="C1001" s="593" t="s">
        <v>43</v>
      </c>
      <c r="D1001" s="287"/>
      <c r="E1001" s="287"/>
      <c r="F1001" s="287"/>
      <c r="G1001" s="596"/>
    </row>
    <row r="1002" spans="1:7" ht="15.75" thickBot="1" x14ac:dyDescent="0.3">
      <c r="A1002" s="589" t="str">
        <f t="shared" si="15"/>
        <v>63E7h</v>
      </c>
      <c r="B1002" s="564">
        <v>1000</v>
      </c>
      <c r="C1002" s="597" t="s">
        <v>43</v>
      </c>
      <c r="D1002" s="598"/>
      <c r="E1002" s="598"/>
      <c r="F1002" s="598"/>
      <c r="G1002" s="599"/>
    </row>
    <row r="1003" spans="1:7" x14ac:dyDescent="0.25">
      <c r="B1003" s="55"/>
      <c r="C1003" s="56"/>
      <c r="D1003" s="56"/>
      <c r="E1003" s="56"/>
      <c r="F1003" s="56"/>
      <c r="G1003" s="56"/>
    </row>
    <row r="1004" spans="1:7" x14ac:dyDescent="0.25">
      <c r="B1004" s="55"/>
      <c r="C1004" s="56"/>
      <c r="D1004" s="56"/>
      <c r="E1004" s="56"/>
      <c r="F1004" s="56"/>
      <c r="G1004" s="56"/>
    </row>
    <row r="1005" spans="1:7" x14ac:dyDescent="0.25">
      <c r="B1005" s="55"/>
      <c r="C1005" s="56"/>
      <c r="D1005" s="56"/>
      <c r="E1005" s="56"/>
      <c r="F1005" s="56"/>
      <c r="G1005" s="56"/>
    </row>
    <row r="1006" spans="1:7" x14ac:dyDescent="0.25">
      <c r="B1006" s="55"/>
      <c r="C1006" s="56"/>
      <c r="D1006" s="56"/>
      <c r="E1006" s="56"/>
      <c r="F1006" s="56"/>
      <c r="G1006" s="56"/>
    </row>
    <row r="1007" spans="1:7" x14ac:dyDescent="0.25">
      <c r="B1007" s="55"/>
      <c r="C1007" s="56"/>
      <c r="D1007" s="56"/>
      <c r="E1007" s="56"/>
      <c r="F1007" s="56"/>
      <c r="G1007" s="56"/>
    </row>
    <row r="1008" spans="1:7" x14ac:dyDescent="0.25">
      <c r="B1008" s="55"/>
      <c r="C1008" s="56"/>
      <c r="D1008" s="56"/>
      <c r="E1008" s="56"/>
      <c r="F1008" s="56"/>
      <c r="G1008" s="56"/>
    </row>
    <row r="1009" spans="2:7" x14ac:dyDescent="0.25">
      <c r="B1009" s="55"/>
      <c r="C1009" s="56"/>
      <c r="D1009" s="56"/>
      <c r="E1009" s="56"/>
      <c r="F1009" s="56"/>
      <c r="G1009" s="56"/>
    </row>
    <row r="1010" spans="2:7" x14ac:dyDescent="0.25">
      <c r="B1010" s="55"/>
      <c r="C1010" s="56"/>
      <c r="D1010" s="56"/>
      <c r="E1010" s="56"/>
      <c r="F1010" s="56"/>
      <c r="G1010" s="56"/>
    </row>
    <row r="1011" spans="2:7" x14ac:dyDescent="0.25">
      <c r="B1011" s="55"/>
      <c r="C1011" s="56"/>
      <c r="D1011" s="56"/>
      <c r="E1011" s="56"/>
      <c r="F1011" s="56"/>
      <c r="G1011" s="56"/>
    </row>
    <row r="1012" spans="2:7" x14ac:dyDescent="0.25">
      <c r="B1012" s="55"/>
      <c r="C1012" s="56"/>
      <c r="D1012" s="56"/>
      <c r="E1012" s="56"/>
      <c r="F1012" s="56"/>
      <c r="G1012" s="56"/>
    </row>
    <row r="1013" spans="2:7" x14ac:dyDescent="0.25">
      <c r="B1013" s="55"/>
      <c r="C1013" s="56"/>
      <c r="D1013" s="56"/>
      <c r="E1013" s="56"/>
      <c r="F1013" s="56"/>
      <c r="G1013" s="56"/>
    </row>
    <row r="1014" spans="2:7" x14ac:dyDescent="0.25">
      <c r="B1014" s="55"/>
      <c r="C1014" s="56"/>
      <c r="D1014" s="56"/>
      <c r="E1014" s="56"/>
      <c r="F1014" s="56"/>
      <c r="G1014" s="56"/>
    </row>
    <row r="1015" spans="2:7" x14ac:dyDescent="0.25">
      <c r="B1015" s="55"/>
      <c r="C1015" s="56"/>
      <c r="D1015" s="56"/>
      <c r="E1015" s="56"/>
      <c r="F1015" s="56"/>
      <c r="G1015" s="56"/>
    </row>
    <row r="1016" spans="2:7" x14ac:dyDescent="0.25">
      <c r="B1016" s="55"/>
      <c r="C1016" s="56"/>
      <c r="D1016" s="56"/>
      <c r="E1016" s="56"/>
      <c r="F1016" s="56"/>
      <c r="G1016" s="56"/>
    </row>
    <row r="1017" spans="2:7" x14ac:dyDescent="0.25">
      <c r="B1017" s="55"/>
      <c r="C1017" s="56"/>
      <c r="D1017" s="56"/>
      <c r="E1017" s="56"/>
      <c r="F1017" s="56"/>
      <c r="G1017" s="56"/>
    </row>
    <row r="1018" spans="2:7" x14ac:dyDescent="0.25">
      <c r="B1018" s="55"/>
      <c r="C1018" s="56"/>
      <c r="D1018" s="56"/>
      <c r="E1018" s="56"/>
      <c r="F1018" s="56"/>
      <c r="G1018" s="56"/>
    </row>
    <row r="1019" spans="2:7" x14ac:dyDescent="0.25">
      <c r="B1019" s="55"/>
      <c r="C1019" s="56"/>
      <c r="D1019" s="56"/>
      <c r="E1019" s="56"/>
      <c r="F1019" s="56"/>
      <c r="G1019" s="56"/>
    </row>
    <row r="1020" spans="2:7" x14ac:dyDescent="0.25">
      <c r="B1020" s="55"/>
      <c r="C1020" s="56"/>
      <c r="D1020" s="56"/>
      <c r="E1020" s="56"/>
      <c r="F1020" s="56"/>
      <c r="G1020" s="56"/>
    </row>
    <row r="1021" spans="2:7" x14ac:dyDescent="0.25">
      <c r="B1021" s="55"/>
      <c r="C1021" s="56"/>
      <c r="D1021" s="56"/>
      <c r="E1021" s="56"/>
      <c r="F1021" s="56"/>
      <c r="G1021" s="56"/>
    </row>
    <row r="1022" spans="2:7" x14ac:dyDescent="0.25">
      <c r="B1022" s="55"/>
      <c r="C1022" s="56"/>
      <c r="D1022" s="56"/>
      <c r="E1022" s="56"/>
      <c r="F1022" s="56"/>
      <c r="G1022" s="56"/>
    </row>
    <row r="1023" spans="2:7" x14ac:dyDescent="0.25">
      <c r="B1023" s="55"/>
      <c r="C1023" s="56"/>
      <c r="D1023" s="56"/>
      <c r="E1023" s="56"/>
      <c r="F1023" s="56"/>
      <c r="G1023" s="56"/>
    </row>
    <row r="1024" spans="2:7" x14ac:dyDescent="0.25">
      <c r="B1024" s="55"/>
      <c r="C1024" s="56"/>
      <c r="D1024" s="56"/>
      <c r="E1024" s="56"/>
      <c r="F1024" s="56"/>
      <c r="G1024" s="56"/>
    </row>
    <row r="1025" spans="2:7" x14ac:dyDescent="0.25">
      <c r="B1025" s="55"/>
      <c r="C1025" s="56"/>
      <c r="D1025" s="56"/>
      <c r="E1025" s="56"/>
      <c r="F1025" s="56"/>
      <c r="G1025" s="56"/>
    </row>
    <row r="1026" spans="2:7" x14ac:dyDescent="0.25">
      <c r="B1026" s="55"/>
      <c r="C1026" s="56"/>
      <c r="D1026" s="56"/>
      <c r="E1026" s="56"/>
      <c r="F1026" s="56"/>
      <c r="G1026" s="56"/>
    </row>
    <row r="1027" spans="2:7" x14ac:dyDescent="0.25">
      <c r="B1027" s="55"/>
      <c r="C1027" s="56"/>
      <c r="D1027" s="56"/>
      <c r="E1027" s="56"/>
      <c r="F1027" s="56"/>
      <c r="G1027" s="56"/>
    </row>
    <row r="1028" spans="2:7" x14ac:dyDescent="0.25">
      <c r="B1028" s="55"/>
      <c r="C1028" s="56"/>
      <c r="D1028" s="56"/>
      <c r="E1028" s="56"/>
      <c r="F1028" s="56"/>
      <c r="G1028" s="56"/>
    </row>
    <row r="1029" spans="2:7" x14ac:dyDescent="0.25">
      <c r="B1029" s="55"/>
      <c r="C1029" s="56"/>
      <c r="D1029" s="56"/>
      <c r="E1029" s="56"/>
      <c r="F1029" s="56"/>
      <c r="G1029" s="56"/>
    </row>
    <row r="1030" spans="2:7" x14ac:dyDescent="0.25">
      <c r="B1030" s="55"/>
      <c r="C1030" s="56"/>
      <c r="D1030" s="56"/>
      <c r="E1030" s="56"/>
      <c r="F1030" s="56"/>
      <c r="G1030" s="56"/>
    </row>
    <row r="1031" spans="2:7" x14ac:dyDescent="0.25">
      <c r="B1031" s="55"/>
      <c r="C1031" s="56"/>
      <c r="D1031" s="56"/>
      <c r="E1031" s="56"/>
      <c r="F1031" s="56"/>
      <c r="G1031" s="56"/>
    </row>
    <row r="1032" spans="2:7" x14ac:dyDescent="0.25">
      <c r="B1032" s="55"/>
      <c r="C1032" s="56"/>
      <c r="D1032" s="56"/>
      <c r="E1032" s="56"/>
      <c r="F1032" s="56"/>
      <c r="G1032" s="56"/>
    </row>
  </sheetData>
  <conditionalFormatting sqref="B22">
    <cfRule type="cellIs" dxfId="7" priority="1" stopIfTrue="1" operator="equal">
      <formula>"Выполнено"</formula>
    </cfRule>
    <cfRule type="cellIs" dxfId="6" priority="2" stopIfTrue="1" operator="equal">
      <formula>"Не выполнено"</formula>
    </cfRule>
  </conditionalFormatting>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tabColor rgb="FF92D050"/>
  </sheetPr>
  <dimension ref="A1:G132"/>
  <sheetViews>
    <sheetView zoomScale="85" zoomScaleNormal="85" workbookViewId="0">
      <selection activeCell="E5" sqref="E5"/>
    </sheetView>
  </sheetViews>
  <sheetFormatPr defaultColWidth="9.140625" defaultRowHeight="15" x14ac:dyDescent="0.25"/>
  <cols>
    <col min="1" max="1" width="13.42578125" style="1" customWidth="1"/>
    <col min="2" max="2" width="12.28515625" style="3" customWidth="1"/>
    <col min="3" max="3" width="78.140625" style="40" customWidth="1"/>
    <col min="4" max="4" width="13.28515625" style="40" customWidth="1"/>
    <col min="5" max="5" width="14.7109375" style="40" customWidth="1"/>
    <col min="6" max="6" width="16.7109375" style="40" customWidth="1"/>
    <col min="7" max="7" width="17.28515625" style="40" customWidth="1"/>
    <col min="8" max="16384" width="9.140625" style="262"/>
  </cols>
  <sheetData>
    <row r="1" spans="1:7" ht="15.75" thickBot="1" x14ac:dyDescent="0.3"/>
    <row r="2" spans="1:7" ht="45.75" thickBot="1" x14ac:dyDescent="0.3">
      <c r="A2" s="580" t="s">
        <v>107</v>
      </c>
      <c r="B2" s="581" t="s">
        <v>0</v>
      </c>
      <c r="C2" s="582" t="s">
        <v>875</v>
      </c>
      <c r="D2" s="582" t="s">
        <v>871</v>
      </c>
      <c r="E2" s="583" t="s">
        <v>872</v>
      </c>
      <c r="F2" s="583" t="s">
        <v>873</v>
      </c>
      <c r="G2" s="584" t="s">
        <v>874</v>
      </c>
    </row>
    <row r="3" spans="1:7" x14ac:dyDescent="0.25">
      <c r="A3" s="589" t="str">
        <f>(DEC2HEX(B3 + 8 * 4096 - 1)) &amp; "h"</f>
        <v>8000h</v>
      </c>
      <c r="B3" s="666">
        <v>1</v>
      </c>
      <c r="C3" s="227" t="s">
        <v>3368</v>
      </c>
      <c r="D3" s="988">
        <v>22</v>
      </c>
      <c r="E3" s="988">
        <v>1</v>
      </c>
      <c r="F3" s="988">
        <v>9</v>
      </c>
      <c r="G3" s="989">
        <v>1</v>
      </c>
    </row>
    <row r="4" spans="1:7" ht="15.75" thickBot="1" x14ac:dyDescent="0.3">
      <c r="A4" s="600" t="str">
        <f t="shared" ref="A4:A67" si="0">(DEC2HEX(B4 + 8 * 4096 - 1)) &amp; "h"</f>
        <v>8001h</v>
      </c>
      <c r="B4" s="566">
        <v>2</v>
      </c>
      <c r="C4" s="222" t="s">
        <v>3369</v>
      </c>
      <c r="D4" s="287">
        <v>22</v>
      </c>
      <c r="E4" s="287">
        <v>2</v>
      </c>
      <c r="F4" s="287">
        <v>9</v>
      </c>
      <c r="G4" s="596">
        <v>1</v>
      </c>
    </row>
    <row r="5" spans="1:7" x14ac:dyDescent="0.25">
      <c r="A5" s="600" t="str">
        <f t="shared" si="0"/>
        <v>8002h</v>
      </c>
      <c r="B5" s="566">
        <v>3</v>
      </c>
      <c r="C5" s="1059" t="s">
        <v>3529</v>
      </c>
      <c r="D5" s="988">
        <v>22</v>
      </c>
      <c r="E5" s="988">
        <v>9</v>
      </c>
      <c r="F5" s="988">
        <v>9</v>
      </c>
      <c r="G5" s="989">
        <v>1</v>
      </c>
    </row>
    <row r="6" spans="1:7" x14ac:dyDescent="0.25">
      <c r="A6" s="600" t="str">
        <f t="shared" si="0"/>
        <v>8003h</v>
      </c>
      <c r="B6" s="566">
        <v>4</v>
      </c>
      <c r="C6" s="1059" t="s">
        <v>3530</v>
      </c>
      <c r="D6" s="287">
        <v>22</v>
      </c>
      <c r="E6" s="287">
        <v>9</v>
      </c>
      <c r="F6" s="287">
        <v>9</v>
      </c>
      <c r="G6" s="596">
        <v>1</v>
      </c>
    </row>
    <row r="7" spans="1:7" x14ac:dyDescent="0.25">
      <c r="A7" s="600" t="str">
        <f t="shared" si="0"/>
        <v>8004h</v>
      </c>
      <c r="B7" s="566">
        <v>5</v>
      </c>
      <c r="C7" s="214" t="s">
        <v>43</v>
      </c>
      <c r="D7" s="287"/>
      <c r="E7" s="287"/>
      <c r="F7" s="287"/>
      <c r="G7" s="596"/>
    </row>
    <row r="8" spans="1:7" x14ac:dyDescent="0.25">
      <c r="A8" s="600" t="str">
        <f t="shared" si="0"/>
        <v>8005h</v>
      </c>
      <c r="B8" s="566">
        <v>6</v>
      </c>
      <c r="C8" s="214" t="s">
        <v>43</v>
      </c>
      <c r="D8" s="287"/>
      <c r="E8" s="287"/>
      <c r="F8" s="287"/>
      <c r="G8" s="596"/>
    </row>
    <row r="9" spans="1:7" x14ac:dyDescent="0.25">
      <c r="A9" s="600" t="str">
        <f t="shared" si="0"/>
        <v>8006h</v>
      </c>
      <c r="B9" s="566">
        <v>7</v>
      </c>
      <c r="C9" s="214" t="s">
        <v>43</v>
      </c>
      <c r="D9" s="287"/>
      <c r="E9" s="287"/>
      <c r="F9" s="287"/>
      <c r="G9" s="596"/>
    </row>
    <row r="10" spans="1:7" x14ac:dyDescent="0.25">
      <c r="A10" s="600" t="str">
        <f t="shared" si="0"/>
        <v>8007h</v>
      </c>
      <c r="B10" s="566">
        <v>8</v>
      </c>
      <c r="C10" s="214" t="s">
        <v>43</v>
      </c>
      <c r="D10" s="287"/>
      <c r="E10" s="287"/>
      <c r="F10" s="287"/>
      <c r="G10" s="596"/>
    </row>
    <row r="11" spans="1:7" x14ac:dyDescent="0.25">
      <c r="A11" s="600" t="str">
        <f t="shared" si="0"/>
        <v>8008h</v>
      </c>
      <c r="B11" s="566">
        <v>9</v>
      </c>
      <c r="C11" s="214" t="s">
        <v>43</v>
      </c>
      <c r="D11" s="287"/>
      <c r="E11" s="287"/>
      <c r="F11" s="287"/>
      <c r="G11" s="596"/>
    </row>
    <row r="12" spans="1:7" x14ac:dyDescent="0.25">
      <c r="A12" s="600" t="str">
        <f t="shared" si="0"/>
        <v>8009h</v>
      </c>
      <c r="B12" s="566">
        <v>10</v>
      </c>
      <c r="C12" s="214" t="s">
        <v>43</v>
      </c>
      <c r="D12" s="287"/>
      <c r="E12" s="287"/>
      <c r="F12" s="287"/>
      <c r="G12" s="596"/>
    </row>
    <row r="13" spans="1:7" x14ac:dyDescent="0.25">
      <c r="A13" s="600" t="str">
        <f t="shared" si="0"/>
        <v>800Ah</v>
      </c>
      <c r="B13" s="566">
        <v>11</v>
      </c>
      <c r="C13" s="214" t="s">
        <v>43</v>
      </c>
      <c r="D13" s="287"/>
      <c r="E13" s="287"/>
      <c r="F13" s="287"/>
      <c r="G13" s="596"/>
    </row>
    <row r="14" spans="1:7" x14ac:dyDescent="0.25">
      <c r="A14" s="600" t="str">
        <f t="shared" si="0"/>
        <v>800Bh</v>
      </c>
      <c r="B14" s="566">
        <v>12</v>
      </c>
      <c r="C14" s="214" t="s">
        <v>43</v>
      </c>
      <c r="D14" s="287"/>
      <c r="E14" s="287"/>
      <c r="F14" s="287"/>
      <c r="G14" s="596"/>
    </row>
    <row r="15" spans="1:7" x14ac:dyDescent="0.25">
      <c r="A15" s="600" t="str">
        <f t="shared" si="0"/>
        <v>800Ch</v>
      </c>
      <c r="B15" s="566">
        <v>13</v>
      </c>
      <c r="C15" s="214" t="s">
        <v>43</v>
      </c>
      <c r="D15" s="287"/>
      <c r="E15" s="287"/>
      <c r="F15" s="287"/>
      <c r="G15" s="596"/>
    </row>
    <row r="16" spans="1:7" x14ac:dyDescent="0.25">
      <c r="A16" s="600" t="str">
        <f t="shared" si="0"/>
        <v>800Dh</v>
      </c>
      <c r="B16" s="566">
        <v>14</v>
      </c>
      <c r="C16" s="214" t="s">
        <v>43</v>
      </c>
      <c r="D16" s="287"/>
      <c r="E16" s="287"/>
      <c r="F16" s="287"/>
      <c r="G16" s="596"/>
    </row>
    <row r="17" spans="1:7" x14ac:dyDescent="0.25">
      <c r="A17" s="600" t="str">
        <f t="shared" si="0"/>
        <v>800Eh</v>
      </c>
      <c r="B17" s="566">
        <v>15</v>
      </c>
      <c r="C17" s="214" t="s">
        <v>43</v>
      </c>
      <c r="D17" s="287"/>
      <c r="E17" s="287"/>
      <c r="F17" s="287"/>
      <c r="G17" s="596"/>
    </row>
    <row r="18" spans="1:7" x14ac:dyDescent="0.25">
      <c r="A18" s="600" t="str">
        <f t="shared" si="0"/>
        <v>800Fh</v>
      </c>
      <c r="B18" s="566">
        <v>16</v>
      </c>
      <c r="C18" s="214" t="s">
        <v>43</v>
      </c>
      <c r="D18" s="287"/>
      <c r="E18" s="287"/>
      <c r="F18" s="287"/>
      <c r="G18" s="596"/>
    </row>
    <row r="19" spans="1:7" x14ac:dyDescent="0.25">
      <c r="A19" s="600" t="str">
        <f t="shared" si="0"/>
        <v>8010h</v>
      </c>
      <c r="B19" s="566">
        <v>17</v>
      </c>
      <c r="C19" s="214" t="s">
        <v>43</v>
      </c>
      <c r="D19" s="287"/>
      <c r="E19" s="287"/>
      <c r="F19" s="287"/>
      <c r="G19" s="596"/>
    </row>
    <row r="20" spans="1:7" x14ac:dyDescent="0.25">
      <c r="A20" s="600" t="str">
        <f t="shared" si="0"/>
        <v>8011h</v>
      </c>
      <c r="B20" s="566">
        <v>18</v>
      </c>
      <c r="C20" s="214" t="s">
        <v>43</v>
      </c>
      <c r="D20" s="287"/>
      <c r="E20" s="287"/>
      <c r="F20" s="287"/>
      <c r="G20" s="596"/>
    </row>
    <row r="21" spans="1:7" x14ac:dyDescent="0.25">
      <c r="A21" s="600" t="str">
        <f t="shared" si="0"/>
        <v>8012h</v>
      </c>
      <c r="B21" s="566">
        <v>19</v>
      </c>
      <c r="C21" s="214" t="s">
        <v>43</v>
      </c>
      <c r="D21" s="287"/>
      <c r="E21" s="287"/>
      <c r="F21" s="287"/>
      <c r="G21" s="596"/>
    </row>
    <row r="22" spans="1:7" x14ac:dyDescent="0.25">
      <c r="A22" s="600" t="str">
        <f t="shared" si="0"/>
        <v>8013h</v>
      </c>
      <c r="B22" s="566">
        <v>20</v>
      </c>
      <c r="C22" s="214" t="s">
        <v>43</v>
      </c>
      <c r="D22" s="287"/>
      <c r="E22" s="287"/>
      <c r="F22" s="287"/>
      <c r="G22" s="596"/>
    </row>
    <row r="23" spans="1:7" x14ac:dyDescent="0.25">
      <c r="A23" s="600" t="str">
        <f t="shared" si="0"/>
        <v>8014h</v>
      </c>
      <c r="B23" s="566">
        <v>21</v>
      </c>
      <c r="C23" s="214" t="s">
        <v>43</v>
      </c>
      <c r="D23" s="287"/>
      <c r="E23" s="287"/>
      <c r="F23" s="287"/>
      <c r="G23" s="596"/>
    </row>
    <row r="24" spans="1:7" x14ac:dyDescent="0.25">
      <c r="A24" s="600" t="str">
        <f t="shared" si="0"/>
        <v>8015h</v>
      </c>
      <c r="B24" s="566">
        <v>22</v>
      </c>
      <c r="C24" s="214" t="s">
        <v>43</v>
      </c>
      <c r="D24" s="287"/>
      <c r="E24" s="287"/>
      <c r="F24" s="287"/>
      <c r="G24" s="596"/>
    </row>
    <row r="25" spans="1:7" x14ac:dyDescent="0.25">
      <c r="A25" s="600" t="str">
        <f t="shared" si="0"/>
        <v>8016h</v>
      </c>
      <c r="B25" s="566">
        <v>23</v>
      </c>
      <c r="C25" s="214" t="s">
        <v>43</v>
      </c>
      <c r="D25" s="287"/>
      <c r="E25" s="287"/>
      <c r="F25" s="287"/>
      <c r="G25" s="596"/>
    </row>
    <row r="26" spans="1:7" x14ac:dyDescent="0.25">
      <c r="A26" s="600" t="str">
        <f t="shared" si="0"/>
        <v>8017h</v>
      </c>
      <c r="B26" s="566">
        <v>24</v>
      </c>
      <c r="C26" s="214" t="s">
        <v>43</v>
      </c>
      <c r="D26" s="287"/>
      <c r="E26" s="287"/>
      <c r="F26" s="287"/>
      <c r="G26" s="596"/>
    </row>
    <row r="27" spans="1:7" x14ac:dyDescent="0.25">
      <c r="A27" s="600" t="str">
        <f t="shared" si="0"/>
        <v>8018h</v>
      </c>
      <c r="B27" s="566">
        <v>25</v>
      </c>
      <c r="C27" s="214" t="s">
        <v>43</v>
      </c>
      <c r="D27" s="287"/>
      <c r="E27" s="287"/>
      <c r="F27" s="287"/>
      <c r="G27" s="596"/>
    </row>
    <row r="28" spans="1:7" x14ac:dyDescent="0.25">
      <c r="A28" s="600" t="str">
        <f t="shared" si="0"/>
        <v>8019h</v>
      </c>
      <c r="B28" s="566">
        <v>26</v>
      </c>
      <c r="C28" s="214" t="s">
        <v>43</v>
      </c>
      <c r="D28" s="287"/>
      <c r="E28" s="287"/>
      <c r="F28" s="287"/>
      <c r="G28" s="596"/>
    </row>
    <row r="29" spans="1:7" x14ac:dyDescent="0.25">
      <c r="A29" s="600" t="str">
        <f t="shared" si="0"/>
        <v>801Ah</v>
      </c>
      <c r="B29" s="566">
        <v>27</v>
      </c>
      <c r="C29" s="214" t="s">
        <v>43</v>
      </c>
      <c r="D29" s="287"/>
      <c r="E29" s="287"/>
      <c r="F29" s="287"/>
      <c r="G29" s="596"/>
    </row>
    <row r="30" spans="1:7" x14ac:dyDescent="0.25">
      <c r="A30" s="600" t="str">
        <f t="shared" si="0"/>
        <v>801Bh</v>
      </c>
      <c r="B30" s="566">
        <v>28</v>
      </c>
      <c r="C30" s="214" t="s">
        <v>43</v>
      </c>
      <c r="D30" s="287"/>
      <c r="E30" s="287"/>
      <c r="F30" s="287"/>
      <c r="G30" s="596"/>
    </row>
    <row r="31" spans="1:7" x14ac:dyDescent="0.25">
      <c r="A31" s="600" t="str">
        <f t="shared" si="0"/>
        <v>801Ch</v>
      </c>
      <c r="B31" s="566">
        <v>29</v>
      </c>
      <c r="C31" s="214" t="s">
        <v>43</v>
      </c>
      <c r="D31" s="287"/>
      <c r="E31" s="287"/>
      <c r="F31" s="287"/>
      <c r="G31" s="596"/>
    </row>
    <row r="32" spans="1:7" x14ac:dyDescent="0.25">
      <c r="A32" s="600" t="str">
        <f t="shared" si="0"/>
        <v>801Dh</v>
      </c>
      <c r="B32" s="566">
        <v>30</v>
      </c>
      <c r="C32" s="214" t="s">
        <v>43</v>
      </c>
      <c r="D32" s="287"/>
      <c r="E32" s="287"/>
      <c r="F32" s="287"/>
      <c r="G32" s="596"/>
    </row>
    <row r="33" spans="1:7" x14ac:dyDescent="0.25">
      <c r="A33" s="600" t="str">
        <f t="shared" si="0"/>
        <v>801Eh</v>
      </c>
      <c r="B33" s="566">
        <v>31</v>
      </c>
      <c r="C33" s="214" t="s">
        <v>43</v>
      </c>
      <c r="D33" s="287"/>
      <c r="E33" s="287"/>
      <c r="F33" s="287"/>
      <c r="G33" s="596"/>
    </row>
    <row r="34" spans="1:7" x14ac:dyDescent="0.25">
      <c r="A34" s="600" t="str">
        <f t="shared" si="0"/>
        <v>801Fh</v>
      </c>
      <c r="B34" s="566">
        <v>32</v>
      </c>
      <c r="C34" s="214" t="s">
        <v>43</v>
      </c>
      <c r="D34" s="287"/>
      <c r="E34" s="287"/>
      <c r="F34" s="287"/>
      <c r="G34" s="596"/>
    </row>
    <row r="35" spans="1:7" x14ac:dyDescent="0.25">
      <c r="A35" s="600" t="str">
        <f t="shared" si="0"/>
        <v>8020h</v>
      </c>
      <c r="B35" s="566">
        <v>33</v>
      </c>
      <c r="C35" s="214" t="s">
        <v>43</v>
      </c>
      <c r="D35" s="287"/>
      <c r="E35" s="287"/>
      <c r="F35" s="287"/>
      <c r="G35" s="596"/>
    </row>
    <row r="36" spans="1:7" x14ac:dyDescent="0.25">
      <c r="A36" s="600" t="str">
        <f t="shared" si="0"/>
        <v>8021h</v>
      </c>
      <c r="B36" s="566">
        <v>34</v>
      </c>
      <c r="C36" s="214" t="s">
        <v>43</v>
      </c>
      <c r="D36" s="287"/>
      <c r="E36" s="287"/>
      <c r="F36" s="287"/>
      <c r="G36" s="596"/>
    </row>
    <row r="37" spans="1:7" x14ac:dyDescent="0.25">
      <c r="A37" s="600" t="str">
        <f t="shared" si="0"/>
        <v>8022h</v>
      </c>
      <c r="B37" s="566">
        <v>35</v>
      </c>
      <c r="C37" s="214" t="s">
        <v>43</v>
      </c>
      <c r="D37" s="287"/>
      <c r="E37" s="287"/>
      <c r="F37" s="287"/>
      <c r="G37" s="596"/>
    </row>
    <row r="38" spans="1:7" x14ac:dyDescent="0.25">
      <c r="A38" s="600" t="str">
        <f t="shared" si="0"/>
        <v>8023h</v>
      </c>
      <c r="B38" s="566">
        <v>36</v>
      </c>
      <c r="C38" s="214" t="s">
        <v>43</v>
      </c>
      <c r="D38" s="287"/>
      <c r="E38" s="287"/>
      <c r="F38" s="287"/>
      <c r="G38" s="596"/>
    </row>
    <row r="39" spans="1:7" x14ac:dyDescent="0.25">
      <c r="A39" s="600" t="str">
        <f t="shared" si="0"/>
        <v>8024h</v>
      </c>
      <c r="B39" s="566">
        <v>37</v>
      </c>
      <c r="C39" s="214" t="s">
        <v>43</v>
      </c>
      <c r="D39" s="287"/>
      <c r="E39" s="287"/>
      <c r="F39" s="287"/>
      <c r="G39" s="596"/>
    </row>
    <row r="40" spans="1:7" x14ac:dyDescent="0.25">
      <c r="A40" s="600" t="str">
        <f t="shared" si="0"/>
        <v>8025h</v>
      </c>
      <c r="B40" s="566">
        <v>38</v>
      </c>
      <c r="C40" s="214" t="s">
        <v>43</v>
      </c>
      <c r="D40" s="287"/>
      <c r="E40" s="287"/>
      <c r="F40" s="287"/>
      <c r="G40" s="596"/>
    </row>
    <row r="41" spans="1:7" x14ac:dyDescent="0.25">
      <c r="A41" s="600" t="str">
        <f t="shared" si="0"/>
        <v>8026h</v>
      </c>
      <c r="B41" s="566">
        <v>39</v>
      </c>
      <c r="C41" s="214" t="s">
        <v>43</v>
      </c>
      <c r="D41" s="287"/>
      <c r="E41" s="287"/>
      <c r="F41" s="287"/>
      <c r="G41" s="596"/>
    </row>
    <row r="42" spans="1:7" x14ac:dyDescent="0.25">
      <c r="A42" s="600" t="str">
        <f t="shared" si="0"/>
        <v>8027h</v>
      </c>
      <c r="B42" s="566">
        <v>40</v>
      </c>
      <c r="C42" s="214" t="s">
        <v>43</v>
      </c>
      <c r="D42" s="287"/>
      <c r="E42" s="287"/>
      <c r="F42" s="287"/>
      <c r="G42" s="596"/>
    </row>
    <row r="43" spans="1:7" x14ac:dyDescent="0.25">
      <c r="A43" s="600" t="str">
        <f t="shared" si="0"/>
        <v>8028h</v>
      </c>
      <c r="B43" s="566">
        <v>41</v>
      </c>
      <c r="C43" s="214" t="s">
        <v>43</v>
      </c>
      <c r="D43" s="287"/>
      <c r="E43" s="287"/>
      <c r="F43" s="287"/>
      <c r="G43" s="596"/>
    </row>
    <row r="44" spans="1:7" x14ac:dyDescent="0.25">
      <c r="A44" s="600" t="str">
        <f t="shared" si="0"/>
        <v>8029h</v>
      </c>
      <c r="B44" s="566">
        <v>42</v>
      </c>
      <c r="C44" s="214" t="s">
        <v>43</v>
      </c>
      <c r="D44" s="287"/>
      <c r="E44" s="287"/>
      <c r="F44" s="287"/>
      <c r="G44" s="596"/>
    </row>
    <row r="45" spans="1:7" x14ac:dyDescent="0.25">
      <c r="A45" s="600" t="str">
        <f t="shared" si="0"/>
        <v>802Ah</v>
      </c>
      <c r="B45" s="566">
        <v>43</v>
      </c>
      <c r="C45" s="214" t="s">
        <v>43</v>
      </c>
      <c r="D45" s="287"/>
      <c r="E45" s="287"/>
      <c r="F45" s="287"/>
      <c r="G45" s="596"/>
    </row>
    <row r="46" spans="1:7" x14ac:dyDescent="0.25">
      <c r="A46" s="600" t="str">
        <f t="shared" si="0"/>
        <v>802Bh</v>
      </c>
      <c r="B46" s="566">
        <v>44</v>
      </c>
      <c r="C46" s="214" t="s">
        <v>43</v>
      </c>
      <c r="D46" s="287"/>
      <c r="E46" s="287"/>
      <c r="F46" s="287"/>
      <c r="G46" s="596"/>
    </row>
    <row r="47" spans="1:7" x14ac:dyDescent="0.25">
      <c r="A47" s="600" t="str">
        <f t="shared" si="0"/>
        <v>802Ch</v>
      </c>
      <c r="B47" s="566">
        <v>45</v>
      </c>
      <c r="C47" s="214" t="s">
        <v>43</v>
      </c>
      <c r="D47" s="287"/>
      <c r="E47" s="287"/>
      <c r="F47" s="287"/>
      <c r="G47" s="596"/>
    </row>
    <row r="48" spans="1:7" x14ac:dyDescent="0.25">
      <c r="A48" s="600" t="str">
        <f t="shared" si="0"/>
        <v>802Dh</v>
      </c>
      <c r="B48" s="566">
        <v>46</v>
      </c>
      <c r="C48" s="214" t="s">
        <v>43</v>
      </c>
      <c r="D48" s="287"/>
      <c r="E48" s="287"/>
      <c r="F48" s="287"/>
      <c r="G48" s="596"/>
    </row>
    <row r="49" spans="1:7" x14ac:dyDescent="0.25">
      <c r="A49" s="600" t="str">
        <f t="shared" si="0"/>
        <v>802Eh</v>
      </c>
      <c r="B49" s="566">
        <v>47</v>
      </c>
      <c r="C49" s="214" t="s">
        <v>43</v>
      </c>
      <c r="D49" s="287"/>
      <c r="E49" s="287"/>
      <c r="F49" s="287"/>
      <c r="G49" s="596"/>
    </row>
    <row r="50" spans="1:7" x14ac:dyDescent="0.25">
      <c r="A50" s="600" t="str">
        <f t="shared" si="0"/>
        <v>802Fh</v>
      </c>
      <c r="B50" s="566">
        <v>48</v>
      </c>
      <c r="C50" s="214" t="s">
        <v>43</v>
      </c>
      <c r="D50" s="287"/>
      <c r="E50" s="287"/>
      <c r="F50" s="287"/>
      <c r="G50" s="596"/>
    </row>
    <row r="51" spans="1:7" x14ac:dyDescent="0.25">
      <c r="A51" s="600" t="str">
        <f t="shared" si="0"/>
        <v>8030h</v>
      </c>
      <c r="B51" s="566">
        <v>49</v>
      </c>
      <c r="C51" s="214" t="s">
        <v>43</v>
      </c>
      <c r="D51" s="287"/>
      <c r="E51" s="287"/>
      <c r="F51" s="287"/>
      <c r="G51" s="596"/>
    </row>
    <row r="52" spans="1:7" x14ac:dyDescent="0.25">
      <c r="A52" s="600" t="str">
        <f t="shared" si="0"/>
        <v>8031h</v>
      </c>
      <c r="B52" s="566">
        <v>50</v>
      </c>
      <c r="C52" s="214" t="s">
        <v>43</v>
      </c>
      <c r="D52" s="287"/>
      <c r="E52" s="287"/>
      <c r="F52" s="287"/>
      <c r="G52" s="596"/>
    </row>
    <row r="53" spans="1:7" x14ac:dyDescent="0.25">
      <c r="A53" s="600" t="str">
        <f t="shared" si="0"/>
        <v>8032h</v>
      </c>
      <c r="B53" s="566">
        <v>51</v>
      </c>
      <c r="C53" s="214" t="s">
        <v>43</v>
      </c>
      <c r="D53" s="287"/>
      <c r="E53" s="287"/>
      <c r="F53" s="287"/>
      <c r="G53" s="596"/>
    </row>
    <row r="54" spans="1:7" x14ac:dyDescent="0.25">
      <c r="A54" s="600" t="str">
        <f t="shared" si="0"/>
        <v>8033h</v>
      </c>
      <c r="B54" s="566">
        <v>52</v>
      </c>
      <c r="C54" s="214" t="s">
        <v>43</v>
      </c>
      <c r="D54" s="287"/>
      <c r="E54" s="287"/>
      <c r="F54" s="287"/>
      <c r="G54" s="596"/>
    </row>
    <row r="55" spans="1:7" x14ac:dyDescent="0.25">
      <c r="A55" s="600" t="str">
        <f t="shared" si="0"/>
        <v>8034h</v>
      </c>
      <c r="B55" s="566">
        <v>53</v>
      </c>
      <c r="C55" s="214" t="s">
        <v>43</v>
      </c>
      <c r="D55" s="287"/>
      <c r="E55" s="287"/>
      <c r="F55" s="287"/>
      <c r="G55" s="596"/>
    </row>
    <row r="56" spans="1:7" x14ac:dyDescent="0.25">
      <c r="A56" s="600" t="str">
        <f t="shared" si="0"/>
        <v>8035h</v>
      </c>
      <c r="B56" s="566">
        <v>54</v>
      </c>
      <c r="C56" s="214" t="s">
        <v>43</v>
      </c>
      <c r="D56" s="287"/>
      <c r="E56" s="287"/>
      <c r="F56" s="287"/>
      <c r="G56" s="596"/>
    </row>
    <row r="57" spans="1:7" x14ac:dyDescent="0.25">
      <c r="A57" s="600" t="str">
        <f t="shared" si="0"/>
        <v>8036h</v>
      </c>
      <c r="B57" s="566">
        <v>55</v>
      </c>
      <c r="C57" s="214" t="s">
        <v>43</v>
      </c>
      <c r="D57" s="287"/>
      <c r="E57" s="287"/>
      <c r="F57" s="287"/>
      <c r="G57" s="596"/>
    </row>
    <row r="58" spans="1:7" x14ac:dyDescent="0.25">
      <c r="A58" s="600" t="str">
        <f t="shared" si="0"/>
        <v>8037h</v>
      </c>
      <c r="B58" s="566">
        <v>56</v>
      </c>
      <c r="C58" s="214" t="s">
        <v>43</v>
      </c>
      <c r="D58" s="287"/>
      <c r="E58" s="287"/>
      <c r="F58" s="287"/>
      <c r="G58" s="596"/>
    </row>
    <row r="59" spans="1:7" x14ac:dyDescent="0.25">
      <c r="A59" s="600" t="str">
        <f t="shared" si="0"/>
        <v>8038h</v>
      </c>
      <c r="B59" s="566">
        <v>57</v>
      </c>
      <c r="C59" s="214" t="s">
        <v>43</v>
      </c>
      <c r="D59" s="287"/>
      <c r="E59" s="287"/>
      <c r="F59" s="287"/>
      <c r="G59" s="596"/>
    </row>
    <row r="60" spans="1:7" x14ac:dyDescent="0.25">
      <c r="A60" s="600" t="str">
        <f t="shared" si="0"/>
        <v>8039h</v>
      </c>
      <c r="B60" s="566">
        <v>58</v>
      </c>
      <c r="C60" s="214" t="s">
        <v>43</v>
      </c>
      <c r="D60" s="287"/>
      <c r="E60" s="287"/>
      <c r="F60" s="287"/>
      <c r="G60" s="596"/>
    </row>
    <row r="61" spans="1:7" x14ac:dyDescent="0.25">
      <c r="A61" s="600" t="str">
        <f t="shared" si="0"/>
        <v>803Ah</v>
      </c>
      <c r="B61" s="566">
        <v>59</v>
      </c>
      <c r="C61" s="214" t="s">
        <v>43</v>
      </c>
      <c r="D61" s="287"/>
      <c r="E61" s="287"/>
      <c r="F61" s="287"/>
      <c r="G61" s="596"/>
    </row>
    <row r="62" spans="1:7" x14ac:dyDescent="0.25">
      <c r="A62" s="600" t="str">
        <f t="shared" si="0"/>
        <v>803Bh</v>
      </c>
      <c r="B62" s="566">
        <v>60</v>
      </c>
      <c r="C62" s="214" t="s">
        <v>43</v>
      </c>
      <c r="D62" s="287"/>
      <c r="E62" s="287"/>
      <c r="F62" s="287"/>
      <c r="G62" s="596"/>
    </row>
    <row r="63" spans="1:7" x14ac:dyDescent="0.25">
      <c r="A63" s="600" t="str">
        <f t="shared" si="0"/>
        <v>803Ch</v>
      </c>
      <c r="B63" s="566">
        <v>61</v>
      </c>
      <c r="C63" s="214" t="s">
        <v>43</v>
      </c>
      <c r="D63" s="287"/>
      <c r="E63" s="287"/>
      <c r="F63" s="287"/>
      <c r="G63" s="596"/>
    </row>
    <row r="64" spans="1:7" x14ac:dyDescent="0.25">
      <c r="A64" s="600" t="str">
        <f t="shared" si="0"/>
        <v>803Dh</v>
      </c>
      <c r="B64" s="566">
        <v>62</v>
      </c>
      <c r="C64" s="214" t="s">
        <v>43</v>
      </c>
      <c r="D64" s="287"/>
      <c r="E64" s="287"/>
      <c r="F64" s="287"/>
      <c r="G64" s="596"/>
    </row>
    <row r="65" spans="1:7" x14ac:dyDescent="0.25">
      <c r="A65" s="600" t="str">
        <f t="shared" si="0"/>
        <v>803Eh</v>
      </c>
      <c r="B65" s="566">
        <v>63</v>
      </c>
      <c r="C65" s="214" t="s">
        <v>43</v>
      </c>
      <c r="D65" s="287"/>
      <c r="E65" s="287"/>
      <c r="F65" s="287"/>
      <c r="G65" s="596"/>
    </row>
    <row r="66" spans="1:7" x14ac:dyDescent="0.25">
      <c r="A66" s="600" t="str">
        <f t="shared" si="0"/>
        <v>803Fh</v>
      </c>
      <c r="B66" s="566">
        <v>64</v>
      </c>
      <c r="C66" s="214" t="s">
        <v>43</v>
      </c>
      <c r="D66" s="287"/>
      <c r="E66" s="287"/>
      <c r="F66" s="287"/>
      <c r="G66" s="596"/>
    </row>
    <row r="67" spans="1:7" x14ac:dyDescent="0.25">
      <c r="A67" s="600" t="str">
        <f t="shared" si="0"/>
        <v>8040h</v>
      </c>
      <c r="B67" s="566">
        <v>65</v>
      </c>
      <c r="C67" s="214" t="s">
        <v>43</v>
      </c>
      <c r="D67" s="287"/>
      <c r="E67" s="287"/>
      <c r="F67" s="287"/>
      <c r="G67" s="596"/>
    </row>
    <row r="68" spans="1:7" x14ac:dyDescent="0.25">
      <c r="A68" s="600" t="str">
        <f t="shared" ref="A68:A102" si="1">(DEC2HEX(B68 + 8 * 4096 - 1)) &amp; "h"</f>
        <v>8041h</v>
      </c>
      <c r="B68" s="566">
        <v>66</v>
      </c>
      <c r="C68" s="214" t="s">
        <v>43</v>
      </c>
      <c r="D68" s="287"/>
      <c r="E68" s="287"/>
      <c r="F68" s="287"/>
      <c r="G68" s="596"/>
    </row>
    <row r="69" spans="1:7" x14ac:dyDescent="0.25">
      <c r="A69" s="600" t="str">
        <f t="shared" si="1"/>
        <v>8042h</v>
      </c>
      <c r="B69" s="566">
        <v>67</v>
      </c>
      <c r="C69" s="214" t="s">
        <v>43</v>
      </c>
      <c r="D69" s="287"/>
      <c r="E69" s="287"/>
      <c r="F69" s="287"/>
      <c r="G69" s="596"/>
    </row>
    <row r="70" spans="1:7" x14ac:dyDescent="0.25">
      <c r="A70" s="600" t="str">
        <f t="shared" si="1"/>
        <v>8043h</v>
      </c>
      <c r="B70" s="566">
        <v>68</v>
      </c>
      <c r="C70" s="214" t="s">
        <v>43</v>
      </c>
      <c r="D70" s="287"/>
      <c r="E70" s="287"/>
      <c r="F70" s="287"/>
      <c r="G70" s="596"/>
    </row>
    <row r="71" spans="1:7" x14ac:dyDescent="0.25">
      <c r="A71" s="600" t="str">
        <f t="shared" si="1"/>
        <v>8044h</v>
      </c>
      <c r="B71" s="566">
        <v>69</v>
      </c>
      <c r="C71" s="214" t="s">
        <v>43</v>
      </c>
      <c r="D71" s="287"/>
      <c r="E71" s="287"/>
      <c r="F71" s="287"/>
      <c r="G71" s="596"/>
    </row>
    <row r="72" spans="1:7" x14ac:dyDescent="0.25">
      <c r="A72" s="600" t="str">
        <f t="shared" si="1"/>
        <v>8045h</v>
      </c>
      <c r="B72" s="566">
        <v>70</v>
      </c>
      <c r="C72" s="214" t="s">
        <v>43</v>
      </c>
      <c r="D72" s="287"/>
      <c r="E72" s="287"/>
      <c r="F72" s="287"/>
      <c r="G72" s="596"/>
    </row>
    <row r="73" spans="1:7" x14ac:dyDescent="0.25">
      <c r="A73" s="600" t="str">
        <f t="shared" si="1"/>
        <v>8046h</v>
      </c>
      <c r="B73" s="566">
        <v>71</v>
      </c>
      <c r="C73" s="214" t="s">
        <v>43</v>
      </c>
      <c r="D73" s="287"/>
      <c r="E73" s="287"/>
      <c r="F73" s="287"/>
      <c r="G73" s="596"/>
    </row>
    <row r="74" spans="1:7" x14ac:dyDescent="0.25">
      <c r="A74" s="600" t="str">
        <f t="shared" si="1"/>
        <v>8047h</v>
      </c>
      <c r="B74" s="566">
        <v>72</v>
      </c>
      <c r="C74" s="214" t="s">
        <v>43</v>
      </c>
      <c r="D74" s="287"/>
      <c r="E74" s="287"/>
      <c r="F74" s="287"/>
      <c r="G74" s="596"/>
    </row>
    <row r="75" spans="1:7" x14ac:dyDescent="0.25">
      <c r="A75" s="600" t="str">
        <f t="shared" si="1"/>
        <v>8048h</v>
      </c>
      <c r="B75" s="566">
        <v>73</v>
      </c>
      <c r="C75" s="214" t="s">
        <v>43</v>
      </c>
      <c r="D75" s="287"/>
      <c r="E75" s="287"/>
      <c r="F75" s="287"/>
      <c r="G75" s="596"/>
    </row>
    <row r="76" spans="1:7" x14ac:dyDescent="0.25">
      <c r="A76" s="600" t="str">
        <f t="shared" si="1"/>
        <v>8049h</v>
      </c>
      <c r="B76" s="566">
        <v>74</v>
      </c>
      <c r="C76" s="214" t="s">
        <v>43</v>
      </c>
      <c r="D76" s="287"/>
      <c r="E76" s="287"/>
      <c r="F76" s="287"/>
      <c r="G76" s="596"/>
    </row>
    <row r="77" spans="1:7" x14ac:dyDescent="0.25">
      <c r="A77" s="600" t="str">
        <f t="shared" si="1"/>
        <v>804Ah</v>
      </c>
      <c r="B77" s="566">
        <v>75</v>
      </c>
      <c r="C77" s="214" t="s">
        <v>43</v>
      </c>
      <c r="D77" s="287"/>
      <c r="E77" s="287"/>
      <c r="F77" s="287"/>
      <c r="G77" s="596"/>
    </row>
    <row r="78" spans="1:7" x14ac:dyDescent="0.25">
      <c r="A78" s="600" t="str">
        <f t="shared" si="1"/>
        <v>804Bh</v>
      </c>
      <c r="B78" s="566">
        <v>76</v>
      </c>
      <c r="C78" s="214" t="s">
        <v>43</v>
      </c>
      <c r="D78" s="287"/>
      <c r="E78" s="287"/>
      <c r="F78" s="287"/>
      <c r="G78" s="596"/>
    </row>
    <row r="79" spans="1:7" x14ac:dyDescent="0.25">
      <c r="A79" s="600" t="str">
        <f t="shared" si="1"/>
        <v>804Ch</v>
      </c>
      <c r="B79" s="566">
        <v>77</v>
      </c>
      <c r="C79" s="214" t="s">
        <v>43</v>
      </c>
      <c r="D79" s="287"/>
      <c r="E79" s="287"/>
      <c r="F79" s="287"/>
      <c r="G79" s="596"/>
    </row>
    <row r="80" spans="1:7" x14ac:dyDescent="0.25">
      <c r="A80" s="600" t="str">
        <f t="shared" si="1"/>
        <v>804Dh</v>
      </c>
      <c r="B80" s="566">
        <v>78</v>
      </c>
      <c r="C80" s="214" t="s">
        <v>43</v>
      </c>
      <c r="D80" s="287"/>
      <c r="E80" s="287"/>
      <c r="F80" s="287"/>
      <c r="G80" s="596"/>
    </row>
    <row r="81" spans="1:7" x14ac:dyDescent="0.25">
      <c r="A81" s="600" t="str">
        <f t="shared" si="1"/>
        <v>804Eh</v>
      </c>
      <c r="B81" s="566">
        <v>79</v>
      </c>
      <c r="C81" s="214" t="s">
        <v>43</v>
      </c>
      <c r="D81" s="287"/>
      <c r="E81" s="287"/>
      <c r="F81" s="287"/>
      <c r="G81" s="596"/>
    </row>
    <row r="82" spans="1:7" x14ac:dyDescent="0.25">
      <c r="A82" s="600" t="str">
        <f t="shared" si="1"/>
        <v>804Fh</v>
      </c>
      <c r="B82" s="566">
        <v>80</v>
      </c>
      <c r="C82" s="214" t="s">
        <v>43</v>
      </c>
      <c r="D82" s="287"/>
      <c r="E82" s="287"/>
      <c r="F82" s="287"/>
      <c r="G82" s="596"/>
    </row>
    <row r="83" spans="1:7" x14ac:dyDescent="0.25">
      <c r="A83" s="600" t="str">
        <f t="shared" si="1"/>
        <v>8050h</v>
      </c>
      <c r="B83" s="566">
        <v>81</v>
      </c>
      <c r="C83" s="214" t="s">
        <v>43</v>
      </c>
      <c r="D83" s="287"/>
      <c r="E83" s="287"/>
      <c r="F83" s="287"/>
      <c r="G83" s="596"/>
    </row>
    <row r="84" spans="1:7" x14ac:dyDescent="0.25">
      <c r="A84" s="600" t="str">
        <f t="shared" si="1"/>
        <v>8051h</v>
      </c>
      <c r="B84" s="566">
        <v>82</v>
      </c>
      <c r="C84" s="214" t="s">
        <v>43</v>
      </c>
      <c r="D84" s="287"/>
      <c r="E84" s="287"/>
      <c r="F84" s="287"/>
      <c r="G84" s="596"/>
    </row>
    <row r="85" spans="1:7" x14ac:dyDescent="0.25">
      <c r="A85" s="600" t="str">
        <f t="shared" si="1"/>
        <v>8052h</v>
      </c>
      <c r="B85" s="566">
        <v>83</v>
      </c>
      <c r="C85" s="214" t="s">
        <v>43</v>
      </c>
      <c r="D85" s="287"/>
      <c r="E85" s="287"/>
      <c r="F85" s="287"/>
      <c r="G85" s="596"/>
    </row>
    <row r="86" spans="1:7" x14ac:dyDescent="0.25">
      <c r="A86" s="600" t="str">
        <f t="shared" si="1"/>
        <v>8053h</v>
      </c>
      <c r="B86" s="566">
        <v>84</v>
      </c>
      <c r="C86" s="214" t="s">
        <v>43</v>
      </c>
      <c r="D86" s="287"/>
      <c r="E86" s="287"/>
      <c r="F86" s="287"/>
      <c r="G86" s="596"/>
    </row>
    <row r="87" spans="1:7" x14ac:dyDescent="0.25">
      <c r="A87" s="600" t="str">
        <f t="shared" si="1"/>
        <v>8054h</v>
      </c>
      <c r="B87" s="566">
        <v>85</v>
      </c>
      <c r="C87" s="214" t="s">
        <v>43</v>
      </c>
      <c r="D87" s="287"/>
      <c r="E87" s="287"/>
      <c r="F87" s="287"/>
      <c r="G87" s="596"/>
    </row>
    <row r="88" spans="1:7" x14ac:dyDescent="0.25">
      <c r="A88" s="600" t="str">
        <f t="shared" si="1"/>
        <v>8055h</v>
      </c>
      <c r="B88" s="566">
        <v>86</v>
      </c>
      <c r="C88" s="214" t="s">
        <v>43</v>
      </c>
      <c r="D88" s="287"/>
      <c r="E88" s="287"/>
      <c r="F88" s="287"/>
      <c r="G88" s="596"/>
    </row>
    <row r="89" spans="1:7" x14ac:dyDescent="0.25">
      <c r="A89" s="600" t="str">
        <f t="shared" si="1"/>
        <v>8056h</v>
      </c>
      <c r="B89" s="566">
        <v>87</v>
      </c>
      <c r="C89" s="214" t="s">
        <v>43</v>
      </c>
      <c r="D89" s="287"/>
      <c r="E89" s="287"/>
      <c r="F89" s="287"/>
      <c r="G89" s="596"/>
    </row>
    <row r="90" spans="1:7" x14ac:dyDescent="0.25">
      <c r="A90" s="600" t="str">
        <f t="shared" si="1"/>
        <v>8057h</v>
      </c>
      <c r="B90" s="566">
        <v>88</v>
      </c>
      <c r="C90" s="214" t="s">
        <v>43</v>
      </c>
      <c r="D90" s="287"/>
      <c r="E90" s="287"/>
      <c r="F90" s="287"/>
      <c r="G90" s="596"/>
    </row>
    <row r="91" spans="1:7" x14ac:dyDescent="0.25">
      <c r="A91" s="600" t="str">
        <f t="shared" si="1"/>
        <v>8058h</v>
      </c>
      <c r="B91" s="566">
        <v>89</v>
      </c>
      <c r="C91" s="214" t="s">
        <v>43</v>
      </c>
      <c r="D91" s="287"/>
      <c r="E91" s="287"/>
      <c r="F91" s="287"/>
      <c r="G91" s="596"/>
    </row>
    <row r="92" spans="1:7" x14ac:dyDescent="0.25">
      <c r="A92" s="600" t="str">
        <f t="shared" si="1"/>
        <v>8059h</v>
      </c>
      <c r="B92" s="566">
        <v>90</v>
      </c>
      <c r="C92" s="214" t="s">
        <v>43</v>
      </c>
      <c r="D92" s="287"/>
      <c r="E92" s="287"/>
      <c r="F92" s="287"/>
      <c r="G92" s="596"/>
    </row>
    <row r="93" spans="1:7" x14ac:dyDescent="0.25">
      <c r="A93" s="600" t="str">
        <f t="shared" si="1"/>
        <v>805Ah</v>
      </c>
      <c r="B93" s="566">
        <v>91</v>
      </c>
      <c r="C93" s="214" t="s">
        <v>43</v>
      </c>
      <c r="D93" s="287"/>
      <c r="E93" s="287"/>
      <c r="F93" s="287"/>
      <c r="G93" s="596"/>
    </row>
    <row r="94" spans="1:7" x14ac:dyDescent="0.25">
      <c r="A94" s="600" t="str">
        <f t="shared" si="1"/>
        <v>805Bh</v>
      </c>
      <c r="B94" s="566">
        <v>92</v>
      </c>
      <c r="C94" s="214" t="s">
        <v>43</v>
      </c>
      <c r="D94" s="287"/>
      <c r="E94" s="287"/>
      <c r="F94" s="287"/>
      <c r="G94" s="596"/>
    </row>
    <row r="95" spans="1:7" x14ac:dyDescent="0.25">
      <c r="A95" s="600" t="str">
        <f t="shared" si="1"/>
        <v>805Ch</v>
      </c>
      <c r="B95" s="566">
        <v>93</v>
      </c>
      <c r="C95" s="214" t="s">
        <v>43</v>
      </c>
      <c r="D95" s="287"/>
      <c r="E95" s="287"/>
      <c r="F95" s="287"/>
      <c r="G95" s="596"/>
    </row>
    <row r="96" spans="1:7" x14ac:dyDescent="0.25">
      <c r="A96" s="600" t="str">
        <f t="shared" si="1"/>
        <v>805Dh</v>
      </c>
      <c r="B96" s="566">
        <v>94</v>
      </c>
      <c r="C96" s="214" t="s">
        <v>43</v>
      </c>
      <c r="D96" s="287"/>
      <c r="E96" s="287"/>
      <c r="F96" s="287"/>
      <c r="G96" s="596"/>
    </row>
    <row r="97" spans="1:7" x14ac:dyDescent="0.25">
      <c r="A97" s="600" t="str">
        <f t="shared" si="1"/>
        <v>805Eh</v>
      </c>
      <c r="B97" s="566">
        <v>95</v>
      </c>
      <c r="C97" s="214" t="s">
        <v>43</v>
      </c>
      <c r="D97" s="287"/>
      <c r="E97" s="287"/>
      <c r="F97" s="287"/>
      <c r="G97" s="596"/>
    </row>
    <row r="98" spans="1:7" x14ac:dyDescent="0.25">
      <c r="A98" s="600" t="str">
        <f t="shared" si="1"/>
        <v>805Fh</v>
      </c>
      <c r="B98" s="566">
        <v>96</v>
      </c>
      <c r="C98" s="214" t="s">
        <v>43</v>
      </c>
      <c r="D98" s="287"/>
      <c r="E98" s="287"/>
      <c r="F98" s="287"/>
      <c r="G98" s="596"/>
    </row>
    <row r="99" spans="1:7" x14ac:dyDescent="0.25">
      <c r="A99" s="600" t="str">
        <f t="shared" si="1"/>
        <v>8060h</v>
      </c>
      <c r="B99" s="566">
        <v>97</v>
      </c>
      <c r="C99" s="214" t="s">
        <v>43</v>
      </c>
      <c r="D99" s="287"/>
      <c r="E99" s="287"/>
      <c r="F99" s="287"/>
      <c r="G99" s="596"/>
    </row>
    <row r="100" spans="1:7" x14ac:dyDescent="0.25">
      <c r="A100" s="600" t="str">
        <f t="shared" si="1"/>
        <v>8061h</v>
      </c>
      <c r="B100" s="566">
        <v>98</v>
      </c>
      <c r="C100" s="214" t="s">
        <v>43</v>
      </c>
      <c r="D100" s="287"/>
      <c r="E100" s="287"/>
      <c r="F100" s="287"/>
      <c r="G100" s="596"/>
    </row>
    <row r="101" spans="1:7" x14ac:dyDescent="0.25">
      <c r="A101" s="600" t="str">
        <f t="shared" si="1"/>
        <v>8062h</v>
      </c>
      <c r="B101" s="566">
        <v>99</v>
      </c>
      <c r="C101" s="214" t="s">
        <v>43</v>
      </c>
      <c r="D101" s="287"/>
      <c r="E101" s="287"/>
      <c r="F101" s="287"/>
      <c r="G101" s="596"/>
    </row>
    <row r="102" spans="1:7" ht="15.75" thickBot="1" x14ac:dyDescent="0.3">
      <c r="A102" s="601" t="str">
        <f t="shared" si="1"/>
        <v>8063h</v>
      </c>
      <c r="B102" s="564">
        <v>100</v>
      </c>
      <c r="C102" s="602" t="s">
        <v>43</v>
      </c>
      <c r="D102" s="598"/>
      <c r="E102" s="598"/>
      <c r="F102" s="598"/>
      <c r="G102" s="599"/>
    </row>
    <row r="103" spans="1:7" x14ac:dyDescent="0.25">
      <c r="B103" s="55"/>
      <c r="C103" s="56"/>
      <c r="D103" s="56"/>
      <c r="E103" s="56"/>
      <c r="F103" s="56"/>
      <c r="G103" s="56"/>
    </row>
    <row r="104" spans="1:7" x14ac:dyDescent="0.25">
      <c r="B104" s="55"/>
      <c r="C104" s="56"/>
      <c r="D104" s="56"/>
      <c r="E104" s="56"/>
      <c r="F104" s="56"/>
      <c r="G104" s="56"/>
    </row>
    <row r="105" spans="1:7" x14ac:dyDescent="0.25">
      <c r="B105" s="55"/>
      <c r="C105" s="56"/>
      <c r="D105" s="56"/>
      <c r="E105" s="56"/>
      <c r="F105" s="56"/>
      <c r="G105" s="56"/>
    </row>
    <row r="106" spans="1:7" x14ac:dyDescent="0.25">
      <c r="B106" s="55"/>
      <c r="C106" s="56"/>
      <c r="D106" s="56"/>
      <c r="E106" s="56"/>
      <c r="F106" s="56"/>
      <c r="G106" s="56"/>
    </row>
    <row r="107" spans="1:7" x14ac:dyDescent="0.25">
      <c r="B107" s="55"/>
      <c r="C107" s="56"/>
      <c r="D107" s="56"/>
      <c r="E107" s="56"/>
      <c r="F107" s="56"/>
      <c r="G107" s="56"/>
    </row>
    <row r="108" spans="1:7" x14ac:dyDescent="0.25">
      <c r="B108" s="55"/>
      <c r="C108" s="56"/>
      <c r="D108" s="56"/>
      <c r="E108" s="56"/>
      <c r="F108" s="56"/>
      <c r="G108" s="56"/>
    </row>
    <row r="109" spans="1:7" x14ac:dyDescent="0.25">
      <c r="B109" s="55"/>
      <c r="C109" s="56"/>
      <c r="D109" s="56"/>
      <c r="E109" s="56"/>
      <c r="F109" s="56"/>
      <c r="G109" s="56"/>
    </row>
    <row r="110" spans="1:7" x14ac:dyDescent="0.25">
      <c r="B110" s="55"/>
      <c r="C110" s="56"/>
      <c r="D110" s="56"/>
      <c r="E110" s="56"/>
      <c r="F110" s="56"/>
      <c r="G110" s="56"/>
    </row>
    <row r="111" spans="1:7" x14ac:dyDescent="0.25">
      <c r="B111" s="55"/>
      <c r="C111" s="56"/>
      <c r="D111" s="56"/>
      <c r="E111" s="56"/>
      <c r="F111" s="56"/>
      <c r="G111" s="56"/>
    </row>
    <row r="112" spans="1:7" x14ac:dyDescent="0.25">
      <c r="B112" s="55"/>
      <c r="C112" s="56"/>
      <c r="D112" s="56"/>
      <c r="E112" s="56"/>
      <c r="F112" s="56"/>
      <c r="G112" s="56"/>
    </row>
    <row r="113" spans="2:7" x14ac:dyDescent="0.25">
      <c r="B113" s="55"/>
      <c r="C113" s="56"/>
      <c r="D113" s="56"/>
      <c r="E113" s="56"/>
      <c r="F113" s="56"/>
      <c r="G113" s="56"/>
    </row>
    <row r="114" spans="2:7" x14ac:dyDescent="0.25">
      <c r="B114" s="55"/>
      <c r="C114" s="56"/>
      <c r="D114" s="56"/>
      <c r="E114" s="56"/>
      <c r="F114" s="56"/>
      <c r="G114" s="56"/>
    </row>
    <row r="115" spans="2:7" x14ac:dyDescent="0.25">
      <c r="B115" s="55"/>
      <c r="C115" s="56"/>
      <c r="D115" s="56"/>
      <c r="E115" s="56"/>
      <c r="F115" s="56"/>
      <c r="G115" s="56"/>
    </row>
    <row r="116" spans="2:7" x14ac:dyDescent="0.25">
      <c r="B116" s="55"/>
      <c r="C116" s="56"/>
      <c r="D116" s="56"/>
      <c r="E116" s="56"/>
      <c r="F116" s="56"/>
      <c r="G116" s="56"/>
    </row>
    <row r="117" spans="2:7" x14ac:dyDescent="0.25">
      <c r="B117" s="55"/>
      <c r="C117" s="56"/>
      <c r="D117" s="56"/>
      <c r="E117" s="56"/>
      <c r="F117" s="56"/>
      <c r="G117" s="56"/>
    </row>
    <row r="118" spans="2:7" x14ac:dyDescent="0.25">
      <c r="B118" s="55"/>
      <c r="C118" s="56"/>
      <c r="D118" s="56"/>
      <c r="E118" s="56"/>
      <c r="F118" s="56"/>
      <c r="G118" s="56"/>
    </row>
    <row r="119" spans="2:7" x14ac:dyDescent="0.25">
      <c r="B119" s="55"/>
      <c r="C119" s="56"/>
      <c r="D119" s="56"/>
      <c r="E119" s="56"/>
      <c r="F119" s="56"/>
      <c r="G119" s="56"/>
    </row>
    <row r="120" spans="2:7" x14ac:dyDescent="0.25">
      <c r="B120" s="55"/>
      <c r="C120" s="56"/>
      <c r="D120" s="56"/>
      <c r="E120" s="56"/>
      <c r="F120" s="56"/>
      <c r="G120" s="56"/>
    </row>
    <row r="121" spans="2:7" x14ac:dyDescent="0.25">
      <c r="B121" s="55"/>
      <c r="C121" s="56"/>
      <c r="D121" s="56"/>
      <c r="E121" s="56"/>
      <c r="F121" s="56"/>
      <c r="G121" s="56"/>
    </row>
    <row r="122" spans="2:7" x14ac:dyDescent="0.25">
      <c r="B122" s="55"/>
      <c r="C122" s="56"/>
      <c r="D122" s="56"/>
      <c r="E122" s="56"/>
      <c r="F122" s="56"/>
      <c r="G122" s="56"/>
    </row>
    <row r="123" spans="2:7" x14ac:dyDescent="0.25">
      <c r="B123" s="55"/>
      <c r="C123" s="56"/>
      <c r="D123" s="56"/>
      <c r="E123" s="56"/>
      <c r="F123" s="56"/>
      <c r="G123" s="56"/>
    </row>
    <row r="124" spans="2:7" x14ac:dyDescent="0.25">
      <c r="B124" s="55"/>
      <c r="C124" s="56"/>
      <c r="D124" s="56"/>
      <c r="E124" s="56"/>
      <c r="F124" s="56"/>
      <c r="G124" s="56"/>
    </row>
    <row r="125" spans="2:7" x14ac:dyDescent="0.25">
      <c r="B125" s="55"/>
      <c r="C125" s="56"/>
      <c r="D125" s="56"/>
      <c r="E125" s="56"/>
      <c r="F125" s="56"/>
      <c r="G125" s="56"/>
    </row>
    <row r="126" spans="2:7" x14ac:dyDescent="0.25">
      <c r="B126" s="55"/>
      <c r="C126" s="56"/>
      <c r="D126" s="56"/>
      <c r="E126" s="56"/>
      <c r="F126" s="56"/>
      <c r="G126" s="56"/>
    </row>
    <row r="127" spans="2:7" x14ac:dyDescent="0.25">
      <c r="B127" s="55"/>
      <c r="C127" s="56"/>
      <c r="D127" s="56"/>
      <c r="E127" s="56"/>
      <c r="F127" s="56"/>
      <c r="G127" s="56"/>
    </row>
    <row r="128" spans="2:7" x14ac:dyDescent="0.25">
      <c r="B128" s="55"/>
      <c r="C128" s="56"/>
      <c r="D128" s="56"/>
      <c r="E128" s="56"/>
      <c r="F128" s="56"/>
      <c r="G128" s="56"/>
    </row>
    <row r="129" spans="2:7" x14ac:dyDescent="0.25">
      <c r="B129" s="55"/>
      <c r="C129" s="56"/>
      <c r="D129" s="56"/>
      <c r="E129" s="56"/>
      <c r="F129" s="56"/>
      <c r="G129" s="56"/>
    </row>
    <row r="130" spans="2:7" x14ac:dyDescent="0.25">
      <c r="B130" s="55"/>
      <c r="C130" s="56"/>
      <c r="D130" s="56"/>
      <c r="E130" s="56"/>
      <c r="F130" s="56"/>
      <c r="G130" s="56"/>
    </row>
    <row r="131" spans="2:7" x14ac:dyDescent="0.25">
      <c r="B131" s="55"/>
      <c r="C131" s="56"/>
      <c r="D131" s="56"/>
      <c r="E131" s="56"/>
      <c r="F131" s="56"/>
      <c r="G131" s="56"/>
    </row>
    <row r="132" spans="2:7" x14ac:dyDescent="0.25">
      <c r="B132" s="55"/>
      <c r="C132" s="56"/>
      <c r="D132" s="56"/>
      <c r="E132" s="56"/>
      <c r="F132" s="56"/>
      <c r="G132" s="56"/>
    </row>
  </sheetData>
  <conditionalFormatting sqref="B22">
    <cfRule type="cellIs" dxfId="5" priority="1" stopIfTrue="1" operator="equal">
      <formula>"Выполнено"</formula>
    </cfRule>
    <cfRule type="cellIs" dxfId="4" priority="2" stopIfTrue="1" operator="equal">
      <formula>"Не выполнено"</formula>
    </cfRule>
  </conditionalFormatting>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7">
    <tabColor rgb="FF92D050"/>
  </sheetPr>
  <dimension ref="A1:B18"/>
  <sheetViews>
    <sheetView workbookViewId="0">
      <selection activeCell="D12" sqref="D12"/>
    </sheetView>
  </sheetViews>
  <sheetFormatPr defaultRowHeight="15" x14ac:dyDescent="0.25"/>
  <cols>
    <col min="1" max="1" width="14.7109375" customWidth="1"/>
    <col min="2" max="2" width="56" customWidth="1"/>
  </cols>
  <sheetData>
    <row r="1" spans="1:2" ht="15.75" thickBot="1" x14ac:dyDescent="0.3">
      <c r="A1" s="1274" t="s">
        <v>771</v>
      </c>
      <c r="B1" s="1275"/>
    </row>
    <row r="2" spans="1:2" ht="16.5" customHeight="1" thickBot="1" x14ac:dyDescent="0.3">
      <c r="A2" s="239" t="s">
        <v>0</v>
      </c>
      <c r="B2" s="240" t="s">
        <v>752</v>
      </c>
    </row>
    <row r="3" spans="1:2" ht="16.5" thickBot="1" x14ac:dyDescent="0.3">
      <c r="A3" s="241">
        <v>1</v>
      </c>
      <c r="B3" s="242" t="s">
        <v>766</v>
      </c>
    </row>
    <row r="4" spans="1:2" ht="16.5" thickBot="1" x14ac:dyDescent="0.3">
      <c r="A4" s="241">
        <v>2</v>
      </c>
      <c r="B4" s="242" t="s">
        <v>767</v>
      </c>
    </row>
    <row r="5" spans="1:2" ht="16.5" thickBot="1" x14ac:dyDescent="0.3">
      <c r="A5" s="241">
        <v>3</v>
      </c>
      <c r="B5" s="1058" t="s">
        <v>3527</v>
      </c>
    </row>
    <row r="6" spans="1:2" ht="16.5" thickBot="1" x14ac:dyDescent="0.3">
      <c r="A6" s="241">
        <v>4</v>
      </c>
      <c r="B6" s="242"/>
    </row>
    <row r="7" spans="1:2" ht="16.5" thickBot="1" x14ac:dyDescent="0.3">
      <c r="A7" s="241">
        <v>5</v>
      </c>
      <c r="B7" s="242" t="s">
        <v>768</v>
      </c>
    </row>
    <row r="8" spans="1:2" ht="16.5" thickBot="1" x14ac:dyDescent="0.3">
      <c r="A8" s="241">
        <v>6</v>
      </c>
      <c r="B8" s="242" t="s">
        <v>769</v>
      </c>
    </row>
    <row r="9" spans="1:2" ht="16.5" thickBot="1" x14ac:dyDescent="0.3">
      <c r="A9" s="241">
        <v>7</v>
      </c>
      <c r="B9" s="242" t="s">
        <v>3382</v>
      </c>
    </row>
    <row r="10" spans="1:2" ht="16.5" thickBot="1" x14ac:dyDescent="0.3">
      <c r="A10" s="241">
        <v>8</v>
      </c>
      <c r="B10" s="242" t="s">
        <v>3381</v>
      </c>
    </row>
    <row r="11" spans="1:2" ht="16.5" thickBot="1" x14ac:dyDescent="0.3">
      <c r="A11" s="241">
        <v>9</v>
      </c>
      <c r="B11" s="242"/>
    </row>
    <row r="12" spans="1:2" ht="16.5" thickBot="1" x14ac:dyDescent="0.3">
      <c r="A12" s="241">
        <v>10</v>
      </c>
      <c r="B12" s="242" t="s">
        <v>770</v>
      </c>
    </row>
    <row r="13" spans="1:2" ht="16.5" thickBot="1" x14ac:dyDescent="0.3">
      <c r="A13" s="241">
        <v>11</v>
      </c>
      <c r="B13" s="1058" t="s">
        <v>758</v>
      </c>
    </row>
    <row r="14" spans="1:2" ht="16.5" thickBot="1" x14ac:dyDescent="0.3">
      <c r="A14" s="241">
        <v>12</v>
      </c>
      <c r="B14" s="1058" t="s">
        <v>4237</v>
      </c>
    </row>
    <row r="15" spans="1:2" ht="16.5" thickBot="1" x14ac:dyDescent="0.3">
      <c r="A15" s="241">
        <v>13</v>
      </c>
      <c r="B15" s="1058" t="s">
        <v>3528</v>
      </c>
    </row>
    <row r="16" spans="1:2" ht="16.5" thickBot="1" x14ac:dyDescent="0.3">
      <c r="A16" s="241">
        <v>14</v>
      </c>
      <c r="B16" s="242"/>
    </row>
    <row r="17" spans="1:2" ht="16.5" thickBot="1" x14ac:dyDescent="0.3">
      <c r="A17" s="241">
        <v>15</v>
      </c>
      <c r="B17" s="242" t="s">
        <v>980</v>
      </c>
    </row>
    <row r="18" spans="1:2" ht="15.75" x14ac:dyDescent="0.25">
      <c r="A18" s="333"/>
    </row>
  </sheetData>
  <mergeCells count="1">
    <mergeCell ref="A1:B1"/>
  </mergeCells>
  <pageMargins left="0.7" right="0.7" top="0.75" bottom="0.75" header="0.3" footer="0.3"/>
  <pageSetup paperSize="9" orientation="portrait" horizontalDpi="1200" verticalDpi="12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6">
    <tabColor rgb="FF92D050"/>
  </sheetPr>
  <dimension ref="A1:B18"/>
  <sheetViews>
    <sheetView workbookViewId="0">
      <selection activeCell="B18" sqref="B18"/>
    </sheetView>
  </sheetViews>
  <sheetFormatPr defaultRowHeight="15" x14ac:dyDescent="0.25"/>
  <cols>
    <col min="1" max="1" width="14.7109375" customWidth="1"/>
    <col min="2" max="2" width="56" customWidth="1"/>
  </cols>
  <sheetData>
    <row r="1" spans="1:2" ht="15.75" thickBot="1" x14ac:dyDescent="0.3">
      <c r="A1" s="1274" t="s">
        <v>751</v>
      </c>
      <c r="B1" s="1275"/>
    </row>
    <row r="2" spans="1:2" ht="16.5" customHeight="1" thickBot="1" x14ac:dyDescent="0.3">
      <c r="A2" s="239" t="s">
        <v>0</v>
      </c>
      <c r="B2" s="240" t="s">
        <v>752</v>
      </c>
    </row>
    <row r="3" spans="1:2" ht="16.5" thickBot="1" x14ac:dyDescent="0.3">
      <c r="A3" s="241">
        <v>0</v>
      </c>
      <c r="B3" s="242" t="s">
        <v>43</v>
      </c>
    </row>
    <row r="4" spans="1:2" ht="16.5" thickBot="1" x14ac:dyDescent="0.3">
      <c r="A4" s="241">
        <v>1</v>
      </c>
      <c r="B4" s="242" t="s">
        <v>759</v>
      </c>
    </row>
    <row r="5" spans="1:2" ht="16.5" thickBot="1" x14ac:dyDescent="0.3">
      <c r="A5" s="241">
        <v>2</v>
      </c>
      <c r="B5" s="242" t="s">
        <v>760</v>
      </c>
    </row>
    <row r="6" spans="1:2" ht="16.5" thickBot="1" x14ac:dyDescent="0.3">
      <c r="A6" s="241">
        <v>3</v>
      </c>
      <c r="B6" s="242" t="s">
        <v>761</v>
      </c>
    </row>
    <row r="7" spans="1:2" ht="16.5" thickBot="1" x14ac:dyDescent="0.3">
      <c r="A7" s="241">
        <v>4</v>
      </c>
      <c r="B7" s="242" t="s">
        <v>762</v>
      </c>
    </row>
    <row r="8" spans="1:2" ht="16.5" thickBot="1" x14ac:dyDescent="0.3">
      <c r="A8" s="241">
        <v>5</v>
      </c>
      <c r="B8" s="242" t="s">
        <v>43</v>
      </c>
    </row>
    <row r="9" spans="1:2" ht="16.5" thickBot="1" x14ac:dyDescent="0.3">
      <c r="A9" s="241">
        <v>6</v>
      </c>
      <c r="B9" s="242" t="s">
        <v>43</v>
      </c>
    </row>
    <row r="10" spans="1:2" ht="16.5" thickBot="1" x14ac:dyDescent="0.3">
      <c r="A10" s="241">
        <v>7</v>
      </c>
      <c r="B10" s="242" t="s">
        <v>763</v>
      </c>
    </row>
    <row r="11" spans="1:2" ht="16.5" thickBot="1" x14ac:dyDescent="0.3">
      <c r="A11" s="241">
        <v>8</v>
      </c>
      <c r="B11" s="242" t="s">
        <v>764</v>
      </c>
    </row>
    <row r="12" spans="1:2" ht="16.5" thickBot="1" x14ac:dyDescent="0.3">
      <c r="A12" s="241">
        <v>9</v>
      </c>
      <c r="B12" s="242" t="s">
        <v>753</v>
      </c>
    </row>
    <row r="13" spans="1:2" ht="16.5" thickBot="1" x14ac:dyDescent="0.3">
      <c r="A13" s="241">
        <v>10</v>
      </c>
      <c r="B13" s="242" t="s">
        <v>754</v>
      </c>
    </row>
    <row r="14" spans="1:2" ht="16.5" thickBot="1" x14ac:dyDescent="0.3">
      <c r="A14" s="241">
        <v>11</v>
      </c>
      <c r="B14" s="242" t="s">
        <v>755</v>
      </c>
    </row>
    <row r="15" spans="1:2" ht="16.5" thickBot="1" x14ac:dyDescent="0.3">
      <c r="A15" s="241">
        <v>12</v>
      </c>
      <c r="B15" s="242" t="s">
        <v>756</v>
      </c>
    </row>
    <row r="16" spans="1:2" ht="16.5" thickBot="1" x14ac:dyDescent="0.3">
      <c r="A16" s="241">
        <v>13</v>
      </c>
      <c r="B16" s="242" t="s">
        <v>757</v>
      </c>
    </row>
    <row r="17" spans="1:2" ht="16.5" thickBot="1" x14ac:dyDescent="0.3">
      <c r="A17" s="241">
        <v>14</v>
      </c>
      <c r="B17" s="242" t="s">
        <v>758</v>
      </c>
    </row>
    <row r="18" spans="1:2" ht="16.5" thickBot="1" x14ac:dyDescent="0.3">
      <c r="A18" s="241">
        <v>15</v>
      </c>
      <c r="B18" s="242" t="s">
        <v>765</v>
      </c>
    </row>
  </sheetData>
  <mergeCells count="1">
    <mergeCell ref="A1:B1"/>
  </mergeCells>
  <pageMargins left="0.7" right="0.7" top="0.75" bottom="0.75" header="0.3" footer="0.3"/>
  <pageSetup paperSize="9" orientation="portrait" horizontalDpi="1200" verticalDpi="12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3">
    <tabColor rgb="FF92D050"/>
  </sheetPr>
  <dimension ref="A1:G33"/>
  <sheetViews>
    <sheetView workbookViewId="0">
      <pane xSplit="2" ySplit="1" topLeftCell="C2" activePane="bottomRight" state="frozen"/>
      <selection pane="topRight" activeCell="C1" sqref="C1"/>
      <selection pane="bottomLeft" activeCell="A2" sqref="A2"/>
      <selection pane="bottomRight" activeCell="D9" sqref="D9"/>
    </sheetView>
  </sheetViews>
  <sheetFormatPr defaultColWidth="8.85546875" defaultRowHeight="15" x14ac:dyDescent="0.25"/>
  <cols>
    <col min="1" max="1" width="8.7109375" style="245" customWidth="1"/>
    <col min="2" max="2" width="93.42578125" style="262" customWidth="1"/>
    <col min="3" max="3" width="25.7109375" style="262" customWidth="1"/>
    <col min="4" max="4" width="8.85546875" style="262"/>
    <col min="5" max="5" width="27.85546875" style="262" bestFit="1" customWidth="1"/>
    <col min="6" max="16384" width="8.85546875" style="262"/>
  </cols>
  <sheetData>
    <row r="1" spans="1:7" ht="16.5" customHeight="1" thickBot="1" x14ac:dyDescent="0.3">
      <c r="A1" s="243" t="s">
        <v>0</v>
      </c>
      <c r="B1" s="240" t="s">
        <v>772</v>
      </c>
      <c r="C1" s="240" t="s">
        <v>773</v>
      </c>
      <c r="D1" s="240"/>
      <c r="E1" s="259" t="s">
        <v>458</v>
      </c>
      <c r="F1" s="262" t="s">
        <v>1078</v>
      </c>
      <c r="G1" s="1" t="s">
        <v>1076</v>
      </c>
    </row>
    <row r="2" spans="1:7" ht="16.5" thickBot="1" x14ac:dyDescent="0.3">
      <c r="A2" s="244">
        <v>1</v>
      </c>
      <c r="B2" s="242" t="s">
        <v>952</v>
      </c>
      <c r="C2" s="246" t="s">
        <v>930</v>
      </c>
      <c r="D2" s="246">
        <v>1</v>
      </c>
      <c r="E2" s="259" t="s">
        <v>1481</v>
      </c>
    </row>
    <row r="3" spans="1:7" ht="16.5" thickBot="1" x14ac:dyDescent="0.3">
      <c r="A3" s="244">
        <v>2</v>
      </c>
      <c r="B3" s="242" t="s">
        <v>953</v>
      </c>
      <c r="C3" s="246" t="s">
        <v>931</v>
      </c>
      <c r="D3" s="246">
        <v>1</v>
      </c>
      <c r="E3" s="259" t="s">
        <v>1482</v>
      </c>
    </row>
    <row r="4" spans="1:7" ht="16.5" thickBot="1" x14ac:dyDescent="0.3">
      <c r="A4" s="244">
        <v>3</v>
      </c>
      <c r="B4" s="242" t="s">
        <v>954</v>
      </c>
      <c r="C4" s="246" t="s">
        <v>932</v>
      </c>
      <c r="D4" s="246">
        <v>1</v>
      </c>
      <c r="E4" s="259" t="s">
        <v>1483</v>
      </c>
    </row>
    <row r="5" spans="1:7" ht="16.5" thickBot="1" x14ac:dyDescent="0.3">
      <c r="A5" s="244">
        <v>4</v>
      </c>
      <c r="B5" s="242" t="s">
        <v>955</v>
      </c>
      <c r="C5" s="246" t="s">
        <v>933</v>
      </c>
      <c r="D5" s="246">
        <v>1</v>
      </c>
      <c r="E5" s="259" t="s">
        <v>1484</v>
      </c>
    </row>
    <row r="6" spans="1:7" ht="16.5" thickBot="1" x14ac:dyDescent="0.3">
      <c r="A6" s="244">
        <v>5</v>
      </c>
      <c r="B6" s="1058" t="s">
        <v>3558</v>
      </c>
      <c r="C6" s="246" t="s">
        <v>934</v>
      </c>
      <c r="D6" s="1056">
        <v>1</v>
      </c>
      <c r="E6" s="259" t="s">
        <v>1485</v>
      </c>
    </row>
    <row r="7" spans="1:7" ht="32.25" thickBot="1" x14ac:dyDescent="0.3">
      <c r="A7" s="244">
        <v>6</v>
      </c>
      <c r="B7" s="242" t="s">
        <v>956</v>
      </c>
      <c r="C7" s="246" t="s">
        <v>935</v>
      </c>
      <c r="D7" s="246">
        <v>1</v>
      </c>
      <c r="E7" s="259" t="s">
        <v>1486</v>
      </c>
    </row>
    <row r="8" spans="1:7" ht="16.5" thickBot="1" x14ac:dyDescent="0.3">
      <c r="A8" s="244">
        <v>7</v>
      </c>
      <c r="B8" s="242" t="s">
        <v>986</v>
      </c>
      <c r="C8" s="246" t="s">
        <v>936</v>
      </c>
      <c r="D8" s="246">
        <v>1</v>
      </c>
      <c r="E8" s="259" t="s">
        <v>1487</v>
      </c>
    </row>
    <row r="9" spans="1:7" ht="32.25" thickBot="1" x14ac:dyDescent="0.3">
      <c r="A9" s="244">
        <v>8</v>
      </c>
      <c r="B9" s="242" t="s">
        <v>957</v>
      </c>
      <c r="C9" s="246" t="s">
        <v>937</v>
      </c>
      <c r="D9" s="246">
        <v>1</v>
      </c>
      <c r="E9" s="259" t="s">
        <v>1488</v>
      </c>
    </row>
    <row r="10" spans="1:7" ht="16.5" thickBot="1" x14ac:dyDescent="0.3">
      <c r="A10" s="244">
        <v>9</v>
      </c>
      <c r="B10" s="242" t="s">
        <v>958</v>
      </c>
      <c r="C10" s="246" t="s">
        <v>938</v>
      </c>
      <c r="D10" s="246">
        <v>1</v>
      </c>
      <c r="E10" s="259" t="s">
        <v>1489</v>
      </c>
    </row>
    <row r="11" spans="1:7" ht="16.5" thickBot="1" x14ac:dyDescent="0.3">
      <c r="A11" s="244">
        <v>10</v>
      </c>
      <c r="B11" s="242" t="s">
        <v>959</v>
      </c>
      <c r="C11" s="246" t="s">
        <v>939</v>
      </c>
      <c r="D11" s="246">
        <v>0</v>
      </c>
      <c r="E11" s="259" t="s">
        <v>1490</v>
      </c>
    </row>
    <row r="12" spans="1:7" ht="16.5" thickBot="1" x14ac:dyDescent="0.3">
      <c r="A12" s="244">
        <v>11</v>
      </c>
      <c r="B12" s="242" t="s">
        <v>960</v>
      </c>
      <c r="C12" s="246" t="s">
        <v>940</v>
      </c>
      <c r="D12" s="246">
        <v>0</v>
      </c>
      <c r="E12" s="259" t="s">
        <v>1491</v>
      </c>
    </row>
    <row r="13" spans="1:7" ht="16.5" thickBot="1" x14ac:dyDescent="0.3">
      <c r="A13" s="244">
        <v>12</v>
      </c>
      <c r="B13" s="242" t="s">
        <v>961</v>
      </c>
      <c r="C13" s="246" t="s">
        <v>941</v>
      </c>
      <c r="D13" s="246">
        <v>1</v>
      </c>
      <c r="E13" s="259" t="s">
        <v>1492</v>
      </c>
    </row>
    <row r="14" spans="1:7" ht="16.5" thickBot="1" x14ac:dyDescent="0.3">
      <c r="A14" s="244">
        <v>13</v>
      </c>
      <c r="B14" s="242" t="s">
        <v>962</v>
      </c>
      <c r="C14" s="246" t="s">
        <v>942</v>
      </c>
      <c r="D14" s="246">
        <v>1</v>
      </c>
      <c r="E14" s="259" t="s">
        <v>1493</v>
      </c>
    </row>
    <row r="15" spans="1:7" ht="16.5" thickBot="1" x14ac:dyDescent="0.3">
      <c r="A15" s="244">
        <v>14</v>
      </c>
      <c r="B15" s="242" t="s">
        <v>963</v>
      </c>
      <c r="C15" s="246" t="s">
        <v>943</v>
      </c>
      <c r="D15" s="246">
        <v>1</v>
      </c>
      <c r="E15" s="259" t="s">
        <v>1494</v>
      </c>
    </row>
    <row r="16" spans="1:7" ht="32.25" thickBot="1" x14ac:dyDescent="0.3">
      <c r="A16" s="244">
        <v>15</v>
      </c>
      <c r="B16" s="242" t="s">
        <v>964</v>
      </c>
      <c r="C16" s="246" t="s">
        <v>944</v>
      </c>
      <c r="D16" s="1056">
        <v>0</v>
      </c>
      <c r="E16" s="259" t="s">
        <v>1495</v>
      </c>
    </row>
    <row r="17" spans="1:7" ht="32.25" thickBot="1" x14ac:dyDescent="0.3">
      <c r="A17" s="244">
        <v>16</v>
      </c>
      <c r="B17" s="242" t="s">
        <v>965</v>
      </c>
      <c r="C17" s="246" t="s">
        <v>945</v>
      </c>
      <c r="D17" s="1056">
        <v>0</v>
      </c>
      <c r="E17" s="259" t="s">
        <v>1496</v>
      </c>
    </row>
    <row r="18" spans="1:7" ht="32.25" thickBot="1" x14ac:dyDescent="0.3">
      <c r="A18" s="244">
        <v>17</v>
      </c>
      <c r="B18" s="242" t="s">
        <v>966</v>
      </c>
      <c r="C18" s="246" t="s">
        <v>946</v>
      </c>
      <c r="D18" s="1056">
        <v>0</v>
      </c>
      <c r="E18" s="259" t="s">
        <v>1497</v>
      </c>
    </row>
    <row r="19" spans="1:7" ht="32.25" thickBot="1" x14ac:dyDescent="0.3">
      <c r="A19" s="244">
        <v>18</v>
      </c>
      <c r="B19" s="242" t="s">
        <v>967</v>
      </c>
      <c r="C19" s="246" t="s">
        <v>891</v>
      </c>
      <c r="D19" s="1056">
        <v>0</v>
      </c>
      <c r="E19" s="259" t="s">
        <v>1498</v>
      </c>
    </row>
    <row r="20" spans="1:7" ht="16.5" thickBot="1" x14ac:dyDescent="0.3">
      <c r="A20" s="244">
        <v>19</v>
      </c>
      <c r="B20" s="242" t="s">
        <v>968</v>
      </c>
      <c r="C20" s="246" t="s">
        <v>947</v>
      </c>
      <c r="D20" s="246">
        <v>0</v>
      </c>
      <c r="E20" s="259" t="s">
        <v>1499</v>
      </c>
    </row>
    <row r="21" spans="1:7" ht="32.25" thickBot="1" x14ac:dyDescent="0.3">
      <c r="A21" s="244">
        <v>20</v>
      </c>
      <c r="B21" s="242" t="s">
        <v>969</v>
      </c>
      <c r="C21" s="246" t="s">
        <v>948</v>
      </c>
      <c r="D21" s="246">
        <v>0</v>
      </c>
      <c r="E21" s="259" t="s">
        <v>1500</v>
      </c>
    </row>
    <row r="22" spans="1:7" ht="32.25" thickBot="1" x14ac:dyDescent="0.3">
      <c r="A22" s="244">
        <v>21</v>
      </c>
      <c r="B22" s="242" t="s">
        <v>1150</v>
      </c>
      <c r="C22" s="246" t="s">
        <v>949</v>
      </c>
      <c r="D22" s="1056">
        <v>0</v>
      </c>
      <c r="E22" s="259" t="s">
        <v>1501</v>
      </c>
      <c r="F22" s="262">
        <v>30</v>
      </c>
      <c r="G22" s="1" t="s">
        <v>1513</v>
      </c>
    </row>
    <row r="23" spans="1:7" ht="32.25" thickBot="1" x14ac:dyDescent="0.3">
      <c r="A23" s="244">
        <v>22</v>
      </c>
      <c r="B23" s="242" t="s">
        <v>1151</v>
      </c>
      <c r="C23" s="246" t="s">
        <v>950</v>
      </c>
      <c r="D23" s="1056">
        <v>0</v>
      </c>
      <c r="E23" s="259" t="s">
        <v>1502</v>
      </c>
      <c r="F23" s="262">
        <v>600</v>
      </c>
      <c r="G23" s="1" t="s">
        <v>1513</v>
      </c>
    </row>
    <row r="24" spans="1:7" ht="32.25" thickBot="1" x14ac:dyDescent="0.3">
      <c r="A24" s="244">
        <v>23</v>
      </c>
      <c r="B24" s="242" t="s">
        <v>1152</v>
      </c>
      <c r="C24" s="246" t="s">
        <v>951</v>
      </c>
      <c r="D24" s="1056">
        <v>0</v>
      </c>
      <c r="E24" s="259" t="s">
        <v>1503</v>
      </c>
      <c r="F24" s="262">
        <v>30</v>
      </c>
      <c r="G24" s="1" t="s">
        <v>1513</v>
      </c>
    </row>
    <row r="25" spans="1:7" ht="16.5" thickBot="1" x14ac:dyDescent="0.3">
      <c r="A25" s="244">
        <v>24</v>
      </c>
      <c r="B25" s="242" t="s">
        <v>1153</v>
      </c>
      <c r="C25" s="246" t="s">
        <v>1154</v>
      </c>
      <c r="D25" s="246">
        <v>0</v>
      </c>
      <c r="E25" s="259" t="s">
        <v>1504</v>
      </c>
      <c r="F25" s="262">
        <v>50</v>
      </c>
      <c r="G25" s="1" t="s">
        <v>1513</v>
      </c>
    </row>
    <row r="26" spans="1:7" ht="16.5" thickBot="1" x14ac:dyDescent="0.3">
      <c r="A26" s="244">
        <v>25</v>
      </c>
      <c r="B26" s="242" t="s">
        <v>1155</v>
      </c>
      <c r="C26" s="246" t="s">
        <v>1156</v>
      </c>
      <c r="D26" s="246">
        <v>0</v>
      </c>
      <c r="E26" s="259" t="s">
        <v>1505</v>
      </c>
      <c r="G26" s="1"/>
    </row>
    <row r="27" spans="1:7" ht="16.5" thickBot="1" x14ac:dyDescent="0.3">
      <c r="A27" s="244">
        <v>26</v>
      </c>
      <c r="B27" s="242" t="s">
        <v>1157</v>
      </c>
      <c r="C27" s="246" t="s">
        <v>1158</v>
      </c>
      <c r="D27" s="246">
        <v>0</v>
      </c>
      <c r="E27" s="259" t="s">
        <v>1506</v>
      </c>
      <c r="F27" s="262">
        <v>24</v>
      </c>
      <c r="G27" s="1" t="s">
        <v>1514</v>
      </c>
    </row>
    <row r="28" spans="1:7" ht="16.5" thickBot="1" x14ac:dyDescent="0.3">
      <c r="A28" s="244">
        <v>27</v>
      </c>
      <c r="B28" s="541"/>
      <c r="C28" s="540"/>
      <c r="D28" s="246"/>
      <c r="E28" s="259" t="s">
        <v>1507</v>
      </c>
      <c r="F28" s="262">
        <v>72</v>
      </c>
      <c r="G28" s="1" t="s">
        <v>1514</v>
      </c>
    </row>
    <row r="29" spans="1:7" ht="16.5" thickBot="1" x14ac:dyDescent="0.3">
      <c r="A29" s="244">
        <v>28</v>
      </c>
      <c r="B29" s="242"/>
      <c r="C29" s="246"/>
      <c r="D29" s="246"/>
      <c r="E29" s="259" t="s">
        <v>1508</v>
      </c>
      <c r="F29" s="262">
        <v>50</v>
      </c>
      <c r="G29" s="1" t="s">
        <v>1513</v>
      </c>
    </row>
    <row r="30" spans="1:7" ht="16.5" thickBot="1" x14ac:dyDescent="0.3">
      <c r="A30" s="244">
        <v>29</v>
      </c>
      <c r="B30" s="242"/>
      <c r="C30" s="246"/>
      <c r="D30" s="246"/>
      <c r="E30" s="259" t="s">
        <v>1509</v>
      </c>
      <c r="F30" s="262">
        <v>100</v>
      </c>
      <c r="G30" s="1" t="s">
        <v>1515</v>
      </c>
    </row>
    <row r="31" spans="1:7" ht="16.5" thickBot="1" x14ac:dyDescent="0.3">
      <c r="A31" s="244">
        <v>30</v>
      </c>
      <c r="B31" s="242"/>
      <c r="C31" s="246"/>
      <c r="D31" s="246"/>
      <c r="E31" s="259" t="s">
        <v>1510</v>
      </c>
      <c r="F31" s="262">
        <v>15</v>
      </c>
      <c r="G31" s="1" t="s">
        <v>1516</v>
      </c>
    </row>
    <row r="32" spans="1:7" ht="16.5" thickBot="1" x14ac:dyDescent="0.3">
      <c r="A32" s="244">
        <v>31</v>
      </c>
      <c r="B32" s="242"/>
      <c r="C32" s="246"/>
      <c r="D32" s="246"/>
      <c r="E32" s="259" t="s">
        <v>1511</v>
      </c>
      <c r="F32" s="262">
        <v>180</v>
      </c>
      <c r="G32" s="1" t="s">
        <v>1516</v>
      </c>
    </row>
    <row r="33" spans="1:5" ht="16.5" thickBot="1" x14ac:dyDescent="0.3">
      <c r="A33" s="244">
        <v>32</v>
      </c>
      <c r="B33" s="242"/>
      <c r="C33" s="246"/>
      <c r="D33" s="246"/>
      <c r="E33" s="259" t="s">
        <v>1512</v>
      </c>
    </row>
  </sheetData>
  <pageMargins left="0.7" right="0.7" top="0.75" bottom="0.75" header="0.3" footer="0.3"/>
  <pageSetup paperSize="9" orientation="portrait" horizontalDpi="1200" verticalDpi="1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9">
    <tabColor rgb="FF92D050"/>
  </sheetPr>
  <dimension ref="A1:T34"/>
  <sheetViews>
    <sheetView zoomScale="85" zoomScaleNormal="85" workbookViewId="0">
      <selection activeCell="B10" sqref="B10"/>
    </sheetView>
  </sheetViews>
  <sheetFormatPr defaultColWidth="8.85546875" defaultRowHeight="15" x14ac:dyDescent="0.25"/>
  <cols>
    <col min="1" max="1" width="8.7109375" style="245" customWidth="1"/>
    <col min="2" max="2" width="148.85546875" style="262" bestFit="1" customWidth="1"/>
    <col min="3" max="3" width="10" style="262" bestFit="1" customWidth="1"/>
    <col min="4" max="5" width="10.85546875" style="262" bestFit="1" customWidth="1"/>
    <col min="6" max="6" width="8.42578125" style="262" bestFit="1" customWidth="1"/>
    <col min="7" max="10" width="8" style="262" bestFit="1" customWidth="1"/>
    <col min="11" max="19" width="8.85546875" style="262"/>
    <col min="20" max="20" width="15.42578125" style="262" bestFit="1" customWidth="1"/>
    <col min="21" max="16384" width="8.85546875" style="262"/>
  </cols>
  <sheetData>
    <row r="1" spans="1:20" ht="16.5" customHeight="1" thickBot="1" x14ac:dyDescent="0.3">
      <c r="A1" s="754" t="s">
        <v>0</v>
      </c>
      <c r="B1" s="755" t="s">
        <v>772</v>
      </c>
      <c r="C1" s="755" t="s">
        <v>773</v>
      </c>
      <c r="D1" s="755" t="s">
        <v>2550</v>
      </c>
      <c r="E1" s="755" t="s">
        <v>2551</v>
      </c>
      <c r="F1" s="755">
        <v>4</v>
      </c>
      <c r="G1" s="755">
        <v>5</v>
      </c>
      <c r="H1" s="755">
        <v>6</v>
      </c>
      <c r="I1" s="755">
        <v>7</v>
      </c>
      <c r="J1" s="755">
        <v>7</v>
      </c>
      <c r="K1" s="755">
        <v>8</v>
      </c>
      <c r="L1" s="755">
        <v>9</v>
      </c>
      <c r="M1" s="755">
        <v>10</v>
      </c>
      <c r="N1" s="755">
        <v>11</v>
      </c>
      <c r="O1" s="755">
        <v>12</v>
      </c>
      <c r="P1" s="755">
        <v>13</v>
      </c>
      <c r="Q1" s="755">
        <v>14</v>
      </c>
      <c r="R1" s="755">
        <v>15</v>
      </c>
      <c r="S1" s="755">
        <v>16</v>
      </c>
      <c r="T1" s="783" t="s">
        <v>458</v>
      </c>
    </row>
    <row r="2" spans="1:20" ht="16.5" thickBot="1" x14ac:dyDescent="0.3">
      <c r="A2" s="244">
        <v>1</v>
      </c>
      <c r="B2" s="242" t="s">
        <v>3536</v>
      </c>
      <c r="C2" s="246" t="s">
        <v>907</v>
      </c>
      <c r="D2" s="753">
        <v>1</v>
      </c>
      <c r="E2" s="753">
        <v>1</v>
      </c>
      <c r="F2" s="753">
        <v>0</v>
      </c>
      <c r="G2" s="753">
        <v>0</v>
      </c>
      <c r="H2" s="753">
        <v>0</v>
      </c>
      <c r="I2" s="753">
        <v>0</v>
      </c>
      <c r="J2" s="753"/>
      <c r="K2" s="246"/>
      <c r="L2" s="246"/>
      <c r="M2" s="246"/>
      <c r="N2" s="246"/>
      <c r="O2" s="246"/>
      <c r="P2" s="246"/>
      <c r="Q2" s="246"/>
      <c r="R2" s="246"/>
      <c r="S2" s="246"/>
      <c r="T2" s="359" t="s">
        <v>1517</v>
      </c>
    </row>
    <row r="3" spans="1:20" ht="16.5" thickBot="1" x14ac:dyDescent="0.3">
      <c r="A3" s="244">
        <v>2</v>
      </c>
      <c r="B3" s="242" t="s">
        <v>3537</v>
      </c>
      <c r="C3" s="246" t="s">
        <v>908</v>
      </c>
      <c r="D3" s="753">
        <v>1</v>
      </c>
      <c r="E3" s="753">
        <v>1</v>
      </c>
      <c r="F3" s="753">
        <v>0</v>
      </c>
      <c r="G3" s="753">
        <v>0</v>
      </c>
      <c r="H3" s="753">
        <v>0</v>
      </c>
      <c r="I3" s="753">
        <v>0</v>
      </c>
      <c r="J3" s="753"/>
      <c r="K3" s="246"/>
      <c r="L3" s="246"/>
      <c r="M3" s="246"/>
      <c r="N3" s="246"/>
      <c r="O3" s="246"/>
      <c r="P3" s="246"/>
      <c r="Q3" s="246"/>
      <c r="R3" s="246"/>
      <c r="S3" s="246"/>
      <c r="T3" s="359" t="s">
        <v>1518</v>
      </c>
    </row>
    <row r="4" spans="1:20" ht="16.5" thickBot="1" x14ac:dyDescent="0.3">
      <c r="A4" s="244">
        <v>3</v>
      </c>
      <c r="B4" s="242" t="s">
        <v>3538</v>
      </c>
      <c r="C4" s="246" t="s">
        <v>909</v>
      </c>
      <c r="D4" s="753">
        <v>1</v>
      </c>
      <c r="E4" s="753">
        <v>1</v>
      </c>
      <c r="F4" s="753">
        <v>0</v>
      </c>
      <c r="G4" s="753">
        <v>0</v>
      </c>
      <c r="H4" s="753">
        <v>0</v>
      </c>
      <c r="I4" s="753">
        <v>0</v>
      </c>
      <c r="J4" s="753"/>
      <c r="K4" s="246"/>
      <c r="L4" s="246"/>
      <c r="M4" s="246"/>
      <c r="N4" s="246"/>
      <c r="O4" s="246"/>
      <c r="P4" s="246"/>
      <c r="Q4" s="246"/>
      <c r="R4" s="246"/>
      <c r="S4" s="246"/>
      <c r="T4" s="359" t="s">
        <v>1519</v>
      </c>
    </row>
    <row r="5" spans="1:20" ht="16.5" thickBot="1" x14ac:dyDescent="0.3">
      <c r="A5" s="244">
        <v>4</v>
      </c>
      <c r="B5" s="242" t="s">
        <v>3541</v>
      </c>
      <c r="C5" s="246" t="s">
        <v>910</v>
      </c>
      <c r="D5" s="753">
        <v>0</v>
      </c>
      <c r="E5" s="753">
        <v>0</v>
      </c>
      <c r="F5" s="753">
        <v>0</v>
      </c>
      <c r="G5" s="753">
        <v>0</v>
      </c>
      <c r="H5" s="753">
        <v>0</v>
      </c>
      <c r="I5" s="753">
        <v>0</v>
      </c>
      <c r="J5" s="753"/>
      <c r="K5" s="246"/>
      <c r="L5" s="246"/>
      <c r="M5" s="246"/>
      <c r="N5" s="246"/>
      <c r="O5" s="246"/>
      <c r="P5" s="246"/>
      <c r="Q5" s="246"/>
      <c r="R5" s="246"/>
      <c r="S5" s="246"/>
      <c r="T5" s="359" t="s">
        <v>1520</v>
      </c>
    </row>
    <row r="6" spans="1:20" ht="16.5" thickBot="1" x14ac:dyDescent="0.3">
      <c r="A6" s="244">
        <v>5</v>
      </c>
      <c r="B6" s="242" t="s">
        <v>923</v>
      </c>
      <c r="C6" s="246" t="s">
        <v>911</v>
      </c>
      <c r="D6" s="753">
        <v>0</v>
      </c>
      <c r="E6" s="753">
        <v>0</v>
      </c>
      <c r="F6" s="753">
        <v>0</v>
      </c>
      <c r="G6" s="753">
        <v>0</v>
      </c>
      <c r="H6" s="753">
        <v>0</v>
      </c>
      <c r="I6" s="753">
        <v>0</v>
      </c>
      <c r="J6" s="753"/>
      <c r="K6" s="246"/>
      <c r="L6" s="246"/>
      <c r="M6" s="246"/>
      <c r="N6" s="246"/>
      <c r="O6" s="246"/>
      <c r="P6" s="246"/>
      <c r="Q6" s="246"/>
      <c r="R6" s="246"/>
      <c r="S6" s="246"/>
      <c r="T6" s="359" t="s">
        <v>1521</v>
      </c>
    </row>
    <row r="7" spans="1:20" ht="16.5" thickBot="1" x14ac:dyDescent="0.3">
      <c r="A7" s="244">
        <v>6</v>
      </c>
      <c r="B7" s="242" t="s">
        <v>3539</v>
      </c>
      <c r="C7" s="246" t="s">
        <v>912</v>
      </c>
      <c r="D7" s="1057">
        <v>1</v>
      </c>
      <c r="E7" s="1057">
        <v>1</v>
      </c>
      <c r="F7" s="753">
        <v>0</v>
      </c>
      <c r="G7" s="753">
        <v>0</v>
      </c>
      <c r="H7" s="753">
        <v>0</v>
      </c>
      <c r="I7" s="753">
        <v>0</v>
      </c>
      <c r="J7" s="753"/>
      <c r="K7" s="246"/>
      <c r="L7" s="246"/>
      <c r="M7" s="246"/>
      <c r="N7" s="246"/>
      <c r="O7" s="246"/>
      <c r="P7" s="246"/>
      <c r="Q7" s="246"/>
      <c r="R7" s="246"/>
      <c r="S7" s="246"/>
      <c r="T7" s="359" t="s">
        <v>1522</v>
      </c>
    </row>
    <row r="8" spans="1:20" ht="16.5" thickBot="1" x14ac:dyDescent="0.3">
      <c r="A8" s="244">
        <v>7</v>
      </c>
      <c r="B8" s="242" t="s">
        <v>3540</v>
      </c>
      <c r="C8" s="246" t="s">
        <v>913</v>
      </c>
      <c r="D8" s="1057">
        <v>1</v>
      </c>
      <c r="E8" s="1057">
        <v>1</v>
      </c>
      <c r="F8" s="753">
        <v>0</v>
      </c>
      <c r="G8" s="753">
        <v>0</v>
      </c>
      <c r="H8" s="753">
        <v>0</v>
      </c>
      <c r="I8" s="753">
        <v>0</v>
      </c>
      <c r="J8" s="753"/>
      <c r="K8" s="246"/>
      <c r="L8" s="246"/>
      <c r="M8" s="246"/>
      <c r="N8" s="246"/>
      <c r="O8" s="246"/>
      <c r="P8" s="246"/>
      <c r="Q8" s="246"/>
      <c r="R8" s="246"/>
      <c r="S8" s="246"/>
      <c r="T8" s="359" t="s">
        <v>1523</v>
      </c>
    </row>
    <row r="9" spans="1:20" ht="16.5" thickBot="1" x14ac:dyDescent="0.3">
      <c r="A9" s="244">
        <v>8</v>
      </c>
      <c r="B9" s="242" t="s">
        <v>924</v>
      </c>
      <c r="C9" s="246" t="s">
        <v>914</v>
      </c>
      <c r="D9" s="753">
        <v>0</v>
      </c>
      <c r="E9" s="753">
        <v>0</v>
      </c>
      <c r="F9" s="753">
        <v>0</v>
      </c>
      <c r="G9" s="753">
        <v>0</v>
      </c>
      <c r="H9" s="753">
        <v>0</v>
      </c>
      <c r="I9" s="753">
        <v>0</v>
      </c>
      <c r="J9" s="753"/>
      <c r="K9" s="246"/>
      <c r="L9" s="246"/>
      <c r="M9" s="246"/>
      <c r="N9" s="246"/>
      <c r="O9" s="246"/>
      <c r="P9" s="246"/>
      <c r="Q9" s="246"/>
      <c r="R9" s="246"/>
      <c r="S9" s="246"/>
      <c r="T9" s="359" t="s">
        <v>1524</v>
      </c>
    </row>
    <row r="10" spans="1:20" ht="16.5" thickBot="1" x14ac:dyDescent="0.3">
      <c r="A10" s="244">
        <v>9</v>
      </c>
      <c r="B10" s="1058" t="s">
        <v>4236</v>
      </c>
      <c r="C10" s="246" t="s">
        <v>915</v>
      </c>
      <c r="D10" s="753">
        <v>1</v>
      </c>
      <c r="E10" s="753">
        <v>1</v>
      </c>
      <c r="F10" s="753">
        <v>0</v>
      </c>
      <c r="G10" s="753">
        <v>0</v>
      </c>
      <c r="H10" s="753">
        <v>0</v>
      </c>
      <c r="I10" s="753">
        <v>0</v>
      </c>
      <c r="J10" s="753"/>
      <c r="K10" s="246"/>
      <c r="L10" s="246"/>
      <c r="M10" s="246"/>
      <c r="N10" s="246"/>
      <c r="O10" s="246"/>
      <c r="P10" s="246"/>
      <c r="Q10" s="246"/>
      <c r="R10" s="246"/>
      <c r="S10" s="246"/>
      <c r="T10" s="359" t="s">
        <v>1525</v>
      </c>
    </row>
    <row r="11" spans="1:20" ht="16.5" thickBot="1" x14ac:dyDescent="0.3">
      <c r="A11" s="244">
        <v>10</v>
      </c>
      <c r="B11" s="242" t="s">
        <v>3542</v>
      </c>
      <c r="C11" s="246" t="s">
        <v>916</v>
      </c>
      <c r="D11" s="753">
        <v>1</v>
      </c>
      <c r="E11" s="753">
        <v>1</v>
      </c>
      <c r="F11" s="753">
        <v>0</v>
      </c>
      <c r="G11" s="753">
        <v>0</v>
      </c>
      <c r="H11" s="753">
        <v>0</v>
      </c>
      <c r="I11" s="753">
        <v>0</v>
      </c>
      <c r="J11" s="753"/>
      <c r="K11" s="246"/>
      <c r="L11" s="246"/>
      <c r="M11" s="246"/>
      <c r="N11" s="246"/>
      <c r="O11" s="246"/>
      <c r="P11" s="246"/>
      <c r="Q11" s="246"/>
      <c r="R11" s="246"/>
      <c r="S11" s="246"/>
      <c r="T11" s="359" t="s">
        <v>1526</v>
      </c>
    </row>
    <row r="12" spans="1:20" ht="16.5" thickBot="1" x14ac:dyDescent="0.3">
      <c r="A12" s="244">
        <v>11</v>
      </c>
      <c r="B12" s="242" t="s">
        <v>3543</v>
      </c>
      <c r="C12" s="246" t="s">
        <v>917</v>
      </c>
      <c r="D12" s="753">
        <v>1</v>
      </c>
      <c r="E12" s="753">
        <v>1</v>
      </c>
      <c r="F12" s="753">
        <v>0</v>
      </c>
      <c r="G12" s="753">
        <v>0</v>
      </c>
      <c r="H12" s="753">
        <v>0</v>
      </c>
      <c r="I12" s="753">
        <v>0</v>
      </c>
      <c r="J12" s="753"/>
      <c r="K12" s="246"/>
      <c r="L12" s="246"/>
      <c r="M12" s="246"/>
      <c r="N12" s="246"/>
      <c r="O12" s="246"/>
      <c r="P12" s="246"/>
      <c r="Q12" s="246"/>
      <c r="R12" s="246"/>
      <c r="S12" s="246"/>
      <c r="T12" s="359" t="s">
        <v>1527</v>
      </c>
    </row>
    <row r="13" spans="1:20" ht="16.5" thickBot="1" x14ac:dyDescent="0.3">
      <c r="A13" s="244">
        <v>12</v>
      </c>
      <c r="B13" s="242" t="s">
        <v>3544</v>
      </c>
      <c r="C13" s="246" t="s">
        <v>918</v>
      </c>
      <c r="D13" s="753">
        <v>1</v>
      </c>
      <c r="E13" s="753">
        <v>1</v>
      </c>
      <c r="F13" s="753">
        <v>0</v>
      </c>
      <c r="G13" s="753">
        <v>0</v>
      </c>
      <c r="H13" s="753">
        <v>0</v>
      </c>
      <c r="I13" s="753">
        <v>0</v>
      </c>
      <c r="J13" s="753"/>
      <c r="K13" s="246"/>
      <c r="L13" s="246"/>
      <c r="M13" s="246"/>
      <c r="N13" s="246"/>
      <c r="O13" s="246"/>
      <c r="P13" s="246"/>
      <c r="Q13" s="246"/>
      <c r="R13" s="246"/>
      <c r="S13" s="246"/>
      <c r="T13" s="359" t="s">
        <v>1528</v>
      </c>
    </row>
    <row r="14" spans="1:20" ht="16.5" thickBot="1" x14ac:dyDescent="0.3">
      <c r="A14" s="244">
        <v>13</v>
      </c>
      <c r="B14" s="242" t="s">
        <v>925</v>
      </c>
      <c r="C14" s="246" t="s">
        <v>919</v>
      </c>
      <c r="D14" s="753">
        <v>1</v>
      </c>
      <c r="E14" s="753">
        <v>1</v>
      </c>
      <c r="F14" s="753">
        <v>0</v>
      </c>
      <c r="G14" s="753">
        <v>0</v>
      </c>
      <c r="H14" s="753">
        <v>0</v>
      </c>
      <c r="I14" s="753">
        <v>0</v>
      </c>
      <c r="J14" s="753"/>
      <c r="K14" s="246"/>
      <c r="L14" s="246"/>
      <c r="M14" s="246"/>
      <c r="N14" s="246"/>
      <c r="O14" s="246"/>
      <c r="P14" s="246"/>
      <c r="Q14" s="246"/>
      <c r="R14" s="246"/>
      <c r="S14" s="246"/>
      <c r="T14" s="359" t="s">
        <v>1529</v>
      </c>
    </row>
    <row r="15" spans="1:20" ht="16.5" thickBot="1" x14ac:dyDescent="0.3">
      <c r="A15" s="244">
        <v>14</v>
      </c>
      <c r="B15" s="242" t="s">
        <v>926</v>
      </c>
      <c r="C15" s="246" t="s">
        <v>920</v>
      </c>
      <c r="D15" s="753">
        <v>1</v>
      </c>
      <c r="E15" s="753">
        <v>1</v>
      </c>
      <c r="F15" s="753">
        <v>0</v>
      </c>
      <c r="G15" s="753">
        <v>0</v>
      </c>
      <c r="H15" s="753">
        <v>0</v>
      </c>
      <c r="I15" s="753">
        <v>0</v>
      </c>
      <c r="J15" s="753"/>
      <c r="K15" s="246"/>
      <c r="L15" s="246"/>
      <c r="M15" s="246"/>
      <c r="N15" s="246"/>
      <c r="O15" s="246"/>
      <c r="P15" s="246"/>
      <c r="Q15" s="246"/>
      <c r="R15" s="246"/>
      <c r="S15" s="246"/>
      <c r="T15" s="359" t="s">
        <v>1530</v>
      </c>
    </row>
    <row r="16" spans="1:20" ht="16.5" thickBot="1" x14ac:dyDescent="0.3">
      <c r="A16" s="244">
        <v>15</v>
      </c>
      <c r="B16" s="242" t="s">
        <v>927</v>
      </c>
      <c r="C16" s="246" t="s">
        <v>921</v>
      </c>
      <c r="D16" s="753">
        <v>0</v>
      </c>
      <c r="E16" s="753">
        <v>0</v>
      </c>
      <c r="F16" s="753">
        <v>0</v>
      </c>
      <c r="G16" s="753">
        <v>0</v>
      </c>
      <c r="H16" s="753">
        <v>0</v>
      </c>
      <c r="I16" s="753">
        <v>0</v>
      </c>
      <c r="J16" s="753"/>
      <c r="K16" s="246"/>
      <c r="L16" s="246"/>
      <c r="M16" s="246"/>
      <c r="N16" s="246"/>
      <c r="O16" s="246"/>
      <c r="P16" s="246"/>
      <c r="Q16" s="246"/>
      <c r="R16" s="246"/>
      <c r="S16" s="246"/>
      <c r="T16" s="359" t="s">
        <v>1531</v>
      </c>
    </row>
    <row r="17" spans="1:20" ht="16.5" thickBot="1" x14ac:dyDescent="0.3">
      <c r="A17" s="244">
        <v>16</v>
      </c>
      <c r="B17" s="242" t="s">
        <v>3545</v>
      </c>
      <c r="C17" s="246" t="s">
        <v>1369</v>
      </c>
      <c r="D17" s="1057">
        <v>0</v>
      </c>
      <c r="E17" s="1057">
        <v>0</v>
      </c>
      <c r="F17" s="753">
        <v>0</v>
      </c>
      <c r="G17" s="753">
        <v>0</v>
      </c>
      <c r="H17" s="753">
        <v>0</v>
      </c>
      <c r="I17" s="753">
        <v>0</v>
      </c>
      <c r="J17" s="753"/>
      <c r="K17" s="246"/>
      <c r="L17" s="246"/>
      <c r="M17" s="246"/>
      <c r="N17" s="246"/>
      <c r="O17" s="246"/>
      <c r="P17" s="246"/>
      <c r="Q17" s="246"/>
      <c r="R17" s="246"/>
      <c r="S17" s="246"/>
      <c r="T17" s="359" t="s">
        <v>1532</v>
      </c>
    </row>
    <row r="18" spans="1:20" ht="16.5" thickBot="1" x14ac:dyDescent="0.3">
      <c r="A18" s="244">
        <v>17</v>
      </c>
      <c r="B18" s="242" t="s">
        <v>1386</v>
      </c>
      <c r="C18" s="246" t="s">
        <v>1370</v>
      </c>
      <c r="D18" s="1057">
        <v>0</v>
      </c>
      <c r="E18" s="1057">
        <v>0</v>
      </c>
      <c r="F18" s="753">
        <v>0</v>
      </c>
      <c r="G18" s="753">
        <v>0</v>
      </c>
      <c r="H18" s="753">
        <v>0</v>
      </c>
      <c r="I18" s="753">
        <v>0</v>
      </c>
      <c r="J18" s="753"/>
      <c r="K18" s="246"/>
      <c r="L18" s="246"/>
      <c r="M18" s="246"/>
      <c r="N18" s="246"/>
      <c r="O18" s="246"/>
      <c r="P18" s="246"/>
      <c r="Q18" s="246"/>
      <c r="R18" s="246"/>
      <c r="S18" s="246"/>
      <c r="T18" s="359" t="s">
        <v>1533</v>
      </c>
    </row>
    <row r="19" spans="1:20" ht="16.5" thickBot="1" x14ac:dyDescent="0.3">
      <c r="A19" s="244">
        <v>18</v>
      </c>
      <c r="B19" s="242" t="s">
        <v>1387</v>
      </c>
      <c r="C19" s="246" t="s">
        <v>1371</v>
      </c>
      <c r="D19" s="1057">
        <v>0</v>
      </c>
      <c r="E19" s="1057">
        <v>0</v>
      </c>
      <c r="F19" s="753">
        <v>0</v>
      </c>
      <c r="G19" s="753">
        <v>0</v>
      </c>
      <c r="H19" s="753">
        <v>0</v>
      </c>
      <c r="I19" s="753">
        <v>0</v>
      </c>
      <c r="J19" s="753"/>
      <c r="K19" s="246"/>
      <c r="L19" s="246"/>
      <c r="M19" s="246"/>
      <c r="N19" s="246"/>
      <c r="O19" s="246"/>
      <c r="P19" s="246"/>
      <c r="Q19" s="246"/>
      <c r="R19" s="246"/>
      <c r="S19" s="246"/>
      <c r="T19" s="359" t="s">
        <v>1534</v>
      </c>
    </row>
    <row r="20" spans="1:20" ht="16.5" thickBot="1" x14ac:dyDescent="0.3">
      <c r="A20" s="244">
        <v>19</v>
      </c>
      <c r="B20" s="242" t="s">
        <v>1388</v>
      </c>
      <c r="C20" s="246" t="s">
        <v>1372</v>
      </c>
      <c r="D20" s="1057">
        <v>0</v>
      </c>
      <c r="E20" s="1057">
        <v>0</v>
      </c>
      <c r="F20" s="753">
        <v>0</v>
      </c>
      <c r="G20" s="753">
        <v>0</v>
      </c>
      <c r="H20" s="753">
        <v>0</v>
      </c>
      <c r="I20" s="753">
        <v>0</v>
      </c>
      <c r="J20" s="753"/>
      <c r="K20" s="246"/>
      <c r="L20" s="246"/>
      <c r="M20" s="246"/>
      <c r="N20" s="246"/>
      <c r="O20" s="246"/>
      <c r="P20" s="246"/>
      <c r="Q20" s="246"/>
      <c r="R20" s="246"/>
      <c r="S20" s="246"/>
      <c r="T20" s="359" t="s">
        <v>1535</v>
      </c>
    </row>
    <row r="21" spans="1:20" ht="16.5" thickBot="1" x14ac:dyDescent="0.3">
      <c r="A21" s="244">
        <v>20</v>
      </c>
      <c r="B21" s="242" t="s">
        <v>1389</v>
      </c>
      <c r="C21" s="246" t="s">
        <v>1373</v>
      </c>
      <c r="D21" s="1057">
        <v>0</v>
      </c>
      <c r="E21" s="1057">
        <v>0</v>
      </c>
      <c r="F21" s="753">
        <v>0</v>
      </c>
      <c r="G21" s="753">
        <v>0</v>
      </c>
      <c r="H21" s="753">
        <v>0</v>
      </c>
      <c r="I21" s="753">
        <v>0</v>
      </c>
      <c r="J21" s="753"/>
      <c r="K21" s="246"/>
      <c r="L21" s="246"/>
      <c r="M21" s="246"/>
      <c r="N21" s="246"/>
      <c r="O21" s="246"/>
      <c r="P21" s="246"/>
      <c r="Q21" s="246"/>
      <c r="R21" s="246"/>
      <c r="S21" s="246"/>
      <c r="T21" s="359" t="s">
        <v>1536</v>
      </c>
    </row>
    <row r="22" spans="1:20" ht="16.5" thickBot="1" x14ac:dyDescent="0.3">
      <c r="A22" s="244">
        <v>21</v>
      </c>
      <c r="B22" s="242" t="s">
        <v>1390</v>
      </c>
      <c r="C22" s="246" t="s">
        <v>1374</v>
      </c>
      <c r="D22" s="1057">
        <v>0</v>
      </c>
      <c r="E22" s="1057">
        <v>0</v>
      </c>
      <c r="F22" s="753">
        <v>0</v>
      </c>
      <c r="G22" s="753">
        <v>0</v>
      </c>
      <c r="H22" s="753">
        <v>0</v>
      </c>
      <c r="I22" s="753">
        <v>0</v>
      </c>
      <c r="J22" s="753"/>
      <c r="K22" s="246"/>
      <c r="L22" s="246"/>
      <c r="M22" s="246"/>
      <c r="N22" s="246"/>
      <c r="O22" s="246"/>
      <c r="P22" s="246"/>
      <c r="Q22" s="246"/>
      <c r="R22" s="246"/>
      <c r="S22" s="246"/>
      <c r="T22" s="359" t="s">
        <v>1537</v>
      </c>
    </row>
    <row r="23" spans="1:20" ht="16.5" thickBot="1" x14ac:dyDescent="0.3">
      <c r="A23" s="244">
        <v>22</v>
      </c>
      <c r="B23" s="242" t="s">
        <v>1391</v>
      </c>
      <c r="C23" s="246" t="s">
        <v>1375</v>
      </c>
      <c r="D23" s="1057">
        <v>0</v>
      </c>
      <c r="E23" s="1057">
        <v>0</v>
      </c>
      <c r="F23" s="753">
        <v>0</v>
      </c>
      <c r="G23" s="753">
        <v>0</v>
      </c>
      <c r="H23" s="753">
        <v>0</v>
      </c>
      <c r="I23" s="753">
        <v>0</v>
      </c>
      <c r="J23" s="753"/>
      <c r="K23" s="246"/>
      <c r="L23" s="246"/>
      <c r="M23" s="246"/>
      <c r="N23" s="246"/>
      <c r="O23" s="246"/>
      <c r="P23" s="246"/>
      <c r="Q23" s="246"/>
      <c r="R23" s="246"/>
      <c r="S23" s="246"/>
      <c r="T23" s="359" t="s">
        <v>1538</v>
      </c>
    </row>
    <row r="24" spans="1:20" ht="16.5" thickBot="1" x14ac:dyDescent="0.3">
      <c r="A24" s="244">
        <v>23</v>
      </c>
      <c r="B24" s="242" t="s">
        <v>1392</v>
      </c>
      <c r="C24" s="246" t="s">
        <v>922</v>
      </c>
      <c r="D24" s="1057">
        <v>0</v>
      </c>
      <c r="E24" s="1057">
        <v>0</v>
      </c>
      <c r="F24" s="753">
        <v>0</v>
      </c>
      <c r="G24" s="753">
        <v>0</v>
      </c>
      <c r="H24" s="753">
        <v>0</v>
      </c>
      <c r="I24" s="753">
        <v>0</v>
      </c>
      <c r="J24" s="753"/>
      <c r="K24" s="246"/>
      <c r="L24" s="246"/>
      <c r="M24" s="246"/>
      <c r="N24" s="246"/>
      <c r="O24" s="246"/>
      <c r="P24" s="246"/>
      <c r="Q24" s="246"/>
      <c r="R24" s="246"/>
      <c r="S24" s="246"/>
      <c r="T24" s="359" t="s">
        <v>1539</v>
      </c>
    </row>
    <row r="25" spans="1:20" ht="16.5" thickBot="1" x14ac:dyDescent="0.3">
      <c r="A25" s="244">
        <v>24</v>
      </c>
      <c r="B25" s="242" t="s">
        <v>1393</v>
      </c>
      <c r="C25" s="246" t="s">
        <v>1376</v>
      </c>
      <c r="D25" s="1057">
        <v>0</v>
      </c>
      <c r="E25" s="1057">
        <v>0</v>
      </c>
      <c r="F25" s="753">
        <v>0</v>
      </c>
      <c r="G25" s="753">
        <v>0</v>
      </c>
      <c r="H25" s="753">
        <v>0</v>
      </c>
      <c r="I25" s="753">
        <v>0</v>
      </c>
      <c r="J25" s="753"/>
      <c r="K25" s="246"/>
      <c r="L25" s="246"/>
      <c r="M25" s="246"/>
      <c r="N25" s="246"/>
      <c r="O25" s="246"/>
      <c r="P25" s="246"/>
      <c r="Q25" s="246"/>
      <c r="R25" s="246"/>
      <c r="S25" s="246"/>
      <c r="T25" s="359" t="s">
        <v>1540</v>
      </c>
    </row>
    <row r="26" spans="1:20" ht="16.5" thickBot="1" x14ac:dyDescent="0.3">
      <c r="A26" s="244">
        <v>25</v>
      </c>
      <c r="B26" s="242" t="s">
        <v>1394</v>
      </c>
      <c r="C26" s="246" t="s">
        <v>1377</v>
      </c>
      <c r="D26" s="753">
        <v>1</v>
      </c>
      <c r="E26" s="753">
        <v>1</v>
      </c>
      <c r="F26" s="753">
        <v>0</v>
      </c>
      <c r="G26" s="753">
        <v>0</v>
      </c>
      <c r="H26" s="753">
        <v>0</v>
      </c>
      <c r="I26" s="753">
        <v>0</v>
      </c>
      <c r="J26" s="753"/>
      <c r="K26" s="246"/>
      <c r="L26" s="246"/>
      <c r="M26" s="246"/>
      <c r="N26" s="246"/>
      <c r="O26" s="246"/>
      <c r="P26" s="246"/>
      <c r="Q26" s="246"/>
      <c r="R26" s="246"/>
      <c r="S26" s="246"/>
      <c r="T26" s="359" t="s">
        <v>1541</v>
      </c>
    </row>
    <row r="27" spans="1:20" ht="16.5" thickBot="1" x14ac:dyDescent="0.3">
      <c r="A27" s="244">
        <v>26</v>
      </c>
      <c r="B27" s="242" t="s">
        <v>1395</v>
      </c>
      <c r="C27" s="246" t="s">
        <v>1378</v>
      </c>
      <c r="D27" s="753">
        <v>1</v>
      </c>
      <c r="E27" s="753">
        <v>1</v>
      </c>
      <c r="F27" s="753">
        <v>0</v>
      </c>
      <c r="G27" s="753">
        <v>0</v>
      </c>
      <c r="H27" s="753">
        <v>0</v>
      </c>
      <c r="I27" s="753">
        <v>0</v>
      </c>
      <c r="J27" s="753"/>
      <c r="K27" s="246"/>
      <c r="L27" s="246"/>
      <c r="M27" s="246"/>
      <c r="N27" s="246"/>
      <c r="O27" s="246"/>
      <c r="P27" s="246"/>
      <c r="Q27" s="246"/>
      <c r="R27" s="246"/>
      <c r="S27" s="246"/>
      <c r="T27" s="359" t="s">
        <v>1542</v>
      </c>
    </row>
    <row r="28" spans="1:20" ht="16.5" thickBot="1" x14ac:dyDescent="0.3">
      <c r="A28" s="244">
        <v>27</v>
      </c>
      <c r="B28" s="242" t="s">
        <v>1396</v>
      </c>
      <c r="C28" s="246" t="s">
        <v>1379</v>
      </c>
      <c r="D28" s="1057">
        <v>0</v>
      </c>
      <c r="E28" s="1057">
        <v>0</v>
      </c>
      <c r="F28" s="753">
        <v>0</v>
      </c>
      <c r="G28" s="753">
        <v>0</v>
      </c>
      <c r="H28" s="753">
        <v>0</v>
      </c>
      <c r="I28" s="753">
        <v>0</v>
      </c>
      <c r="J28" s="753"/>
      <c r="K28" s="246"/>
      <c r="L28" s="246"/>
      <c r="M28" s="246"/>
      <c r="N28" s="246"/>
      <c r="O28" s="246"/>
      <c r="P28" s="246"/>
      <c r="Q28" s="246"/>
      <c r="R28" s="246"/>
      <c r="S28" s="246"/>
      <c r="T28" s="359" t="s">
        <v>1543</v>
      </c>
    </row>
    <row r="29" spans="1:20" ht="16.5" thickBot="1" x14ac:dyDescent="0.3">
      <c r="A29" s="244">
        <v>28</v>
      </c>
      <c r="B29" s="242" t="s">
        <v>1398</v>
      </c>
      <c r="C29" s="246" t="s">
        <v>1397</v>
      </c>
      <c r="D29" s="753">
        <v>1</v>
      </c>
      <c r="E29" s="753">
        <v>1</v>
      </c>
      <c r="F29" s="753">
        <v>0</v>
      </c>
      <c r="G29" s="753">
        <v>0</v>
      </c>
      <c r="H29" s="753">
        <v>0</v>
      </c>
      <c r="I29" s="753">
        <v>0</v>
      </c>
      <c r="J29" s="753"/>
      <c r="K29" s="246"/>
      <c r="L29" s="246"/>
      <c r="M29" s="246"/>
      <c r="N29" s="246"/>
      <c r="O29" s="246"/>
      <c r="P29" s="246"/>
      <c r="Q29" s="246"/>
      <c r="R29" s="246"/>
      <c r="S29" s="246"/>
      <c r="T29" s="359" t="s">
        <v>1544</v>
      </c>
    </row>
    <row r="30" spans="1:20" ht="16.5" thickBot="1" x14ac:dyDescent="0.3">
      <c r="A30" s="244">
        <v>29</v>
      </c>
      <c r="B30" s="242" t="s">
        <v>3383</v>
      </c>
      <c r="C30" s="246" t="s">
        <v>3384</v>
      </c>
      <c r="D30" s="753">
        <v>1</v>
      </c>
      <c r="E30" s="753">
        <v>1</v>
      </c>
      <c r="F30" s="753">
        <v>0</v>
      </c>
      <c r="G30" s="753">
        <v>0</v>
      </c>
      <c r="H30" s="753">
        <v>0</v>
      </c>
      <c r="I30" s="753">
        <v>0</v>
      </c>
      <c r="J30" s="753"/>
      <c r="K30" s="246"/>
      <c r="L30" s="246"/>
      <c r="M30" s="246"/>
      <c r="N30" s="246"/>
      <c r="O30" s="246"/>
      <c r="P30" s="246"/>
      <c r="Q30" s="246"/>
      <c r="R30" s="246"/>
      <c r="S30" s="246"/>
      <c r="T30" s="359" t="s">
        <v>1545</v>
      </c>
    </row>
    <row r="31" spans="1:20" ht="16.5" thickBot="1" x14ac:dyDescent="0.3">
      <c r="A31" s="244">
        <v>30</v>
      </c>
      <c r="B31" s="242" t="s">
        <v>1383</v>
      </c>
      <c r="C31" s="246" t="s">
        <v>1380</v>
      </c>
      <c r="D31" s="753">
        <v>0</v>
      </c>
      <c r="E31" s="753">
        <v>0</v>
      </c>
      <c r="F31" s="753">
        <v>0</v>
      </c>
      <c r="G31" s="753">
        <v>0</v>
      </c>
      <c r="H31" s="753">
        <v>0</v>
      </c>
      <c r="I31" s="753">
        <v>0</v>
      </c>
      <c r="J31" s="753"/>
      <c r="K31" s="246"/>
      <c r="L31" s="246"/>
      <c r="M31" s="246"/>
      <c r="N31" s="246"/>
      <c r="O31" s="246"/>
      <c r="P31" s="246"/>
      <c r="Q31" s="246"/>
      <c r="R31" s="246"/>
      <c r="S31" s="246"/>
      <c r="T31" s="359" t="s">
        <v>1546</v>
      </c>
    </row>
    <row r="32" spans="1:20" ht="16.5" thickBot="1" x14ac:dyDescent="0.3">
      <c r="A32" s="244">
        <v>31</v>
      </c>
      <c r="B32" s="242" t="s">
        <v>1384</v>
      </c>
      <c r="C32" s="246" t="s">
        <v>1381</v>
      </c>
      <c r="D32" s="1057">
        <v>1</v>
      </c>
      <c r="E32" s="1057">
        <v>1</v>
      </c>
      <c r="F32" s="753">
        <v>0</v>
      </c>
      <c r="G32" s="753">
        <v>0</v>
      </c>
      <c r="H32" s="753">
        <v>0</v>
      </c>
      <c r="I32" s="753">
        <v>0</v>
      </c>
      <c r="J32" s="753"/>
      <c r="K32" s="246"/>
      <c r="L32" s="246"/>
      <c r="M32" s="246"/>
      <c r="N32" s="246"/>
      <c r="O32" s="246"/>
      <c r="P32" s="246"/>
      <c r="Q32" s="246"/>
      <c r="R32" s="246"/>
      <c r="S32" s="246"/>
      <c r="T32" s="359" t="s">
        <v>1547</v>
      </c>
    </row>
    <row r="33" spans="1:20" ht="16.5" thickBot="1" x14ac:dyDescent="0.3">
      <c r="A33" s="244">
        <v>32</v>
      </c>
      <c r="B33" s="242" t="s">
        <v>1385</v>
      </c>
      <c r="C33" s="246" t="s">
        <v>1382</v>
      </c>
      <c r="D33" s="753">
        <v>1</v>
      </c>
      <c r="E33" s="753">
        <v>1</v>
      </c>
      <c r="F33" s="753">
        <v>0</v>
      </c>
      <c r="G33" s="753">
        <v>0</v>
      </c>
      <c r="H33" s="753">
        <v>0</v>
      </c>
      <c r="I33" s="753">
        <v>0</v>
      </c>
      <c r="J33" s="753"/>
      <c r="K33" s="246"/>
      <c r="L33" s="246"/>
      <c r="M33" s="246"/>
      <c r="N33" s="246"/>
      <c r="O33" s="246"/>
      <c r="P33" s="246"/>
      <c r="Q33" s="246"/>
      <c r="R33" s="246"/>
      <c r="S33" s="246"/>
      <c r="T33" s="359" t="s">
        <v>1548</v>
      </c>
    </row>
    <row r="34" spans="1:20" ht="16.5" thickBot="1" x14ac:dyDescent="0.3">
      <c r="A34" s="244">
        <v>33</v>
      </c>
      <c r="B34" s="242" t="s">
        <v>928</v>
      </c>
      <c r="C34" s="246" t="s">
        <v>929</v>
      </c>
      <c r="D34" s="1057">
        <v>0</v>
      </c>
      <c r="E34" s="1057">
        <v>0</v>
      </c>
      <c r="F34" s="753">
        <v>0</v>
      </c>
      <c r="G34" s="753">
        <v>0</v>
      </c>
      <c r="H34" s="753">
        <v>0</v>
      </c>
      <c r="I34" s="753">
        <v>0</v>
      </c>
      <c r="J34" s="753"/>
      <c r="K34" s="246"/>
      <c r="L34" s="246"/>
      <c r="M34" s="246"/>
      <c r="N34" s="246"/>
      <c r="O34" s="246"/>
      <c r="P34" s="246"/>
      <c r="Q34" s="246"/>
      <c r="R34" s="246"/>
      <c r="S34" s="246"/>
      <c r="T34" s="359" t="s">
        <v>1549</v>
      </c>
    </row>
  </sheetData>
  <pageMargins left="0.7" right="0.7" top="0.75" bottom="0.75" header="0.3" footer="0.3"/>
  <pageSetup paperSize="9" orientation="portrait" horizontalDpi="1200" verticalDpi="120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0">
    <tabColor rgb="FF92D050"/>
  </sheetPr>
  <dimension ref="A1:E3"/>
  <sheetViews>
    <sheetView workbookViewId="0">
      <selection activeCell="E1" sqref="A1:E1"/>
    </sheetView>
  </sheetViews>
  <sheetFormatPr defaultColWidth="8.85546875" defaultRowHeight="15" x14ac:dyDescent="0.25"/>
  <cols>
    <col min="1" max="1" width="8.7109375" style="245" customWidth="1"/>
    <col min="2" max="2" width="93.42578125" style="262" customWidth="1"/>
    <col min="3" max="3" width="13.28515625" style="262" customWidth="1"/>
    <col min="4" max="4" width="10.140625" style="262" bestFit="1" customWidth="1"/>
    <col min="5" max="5" width="13.140625" style="262" bestFit="1" customWidth="1"/>
    <col min="6" max="16384" width="8.85546875" style="262"/>
  </cols>
  <sheetData>
    <row r="1" spans="1:5" ht="16.5" customHeight="1" x14ac:dyDescent="0.25">
      <c r="A1" s="787" t="s">
        <v>0</v>
      </c>
      <c r="B1" s="788" t="s">
        <v>772</v>
      </c>
      <c r="C1" s="788" t="s">
        <v>773</v>
      </c>
      <c r="D1" s="788" t="s">
        <v>490</v>
      </c>
      <c r="E1" s="786" t="s">
        <v>458</v>
      </c>
    </row>
    <row r="2" spans="1:5" ht="15.75" x14ac:dyDescent="0.25">
      <c r="A2" s="784">
        <v>1</v>
      </c>
      <c r="B2" s="785" t="s">
        <v>970</v>
      </c>
      <c r="C2" s="784" t="s">
        <v>972</v>
      </c>
      <c r="D2" s="784">
        <v>1</v>
      </c>
      <c r="E2" s="208" t="s">
        <v>1550</v>
      </c>
    </row>
    <row r="3" spans="1:5" ht="15.75" x14ac:dyDescent="0.25">
      <c r="A3" s="784">
        <v>2</v>
      </c>
      <c r="B3" s="785" t="s">
        <v>971</v>
      </c>
      <c r="C3" s="784" t="s">
        <v>973</v>
      </c>
      <c r="D3" s="784">
        <v>1</v>
      </c>
      <c r="E3" s="208" t="s">
        <v>1551</v>
      </c>
    </row>
  </sheetData>
  <pageMargins left="0.7" right="0.7" top="0.75" bottom="0.75" header="0.3" footer="0.3"/>
  <pageSetup paperSize="9" orientation="portrait" horizontalDpi="1200" verticalDpi="12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1">
    <tabColor rgb="FF92D050"/>
  </sheetPr>
  <dimension ref="A1:E4"/>
  <sheetViews>
    <sheetView workbookViewId="0">
      <selection activeCell="F1" sqref="F1:F1048576"/>
    </sheetView>
  </sheetViews>
  <sheetFormatPr defaultColWidth="8.85546875" defaultRowHeight="15" x14ac:dyDescent="0.25"/>
  <cols>
    <col min="1" max="1" width="8.7109375" style="245" customWidth="1"/>
    <col min="2" max="2" width="93.42578125" style="262" customWidth="1"/>
    <col min="3" max="3" width="13.28515625" style="262" customWidth="1"/>
    <col min="4" max="4" width="9.5703125" style="262" bestFit="1" customWidth="1"/>
    <col min="5" max="5" width="11.7109375" style="262" bestFit="1" customWidth="1"/>
    <col min="6" max="16384" width="8.85546875" style="262"/>
  </cols>
  <sheetData>
    <row r="1" spans="1:5" ht="16.5" customHeight="1" x14ac:dyDescent="0.25">
      <c r="A1" s="787" t="s">
        <v>0</v>
      </c>
      <c r="B1" s="788" t="s">
        <v>772</v>
      </c>
      <c r="C1" s="788" t="s">
        <v>773</v>
      </c>
      <c r="D1" s="788" t="s">
        <v>490</v>
      </c>
      <c r="E1" s="786" t="s">
        <v>458</v>
      </c>
    </row>
    <row r="2" spans="1:5" ht="31.5" x14ac:dyDescent="0.25">
      <c r="A2" s="784">
        <v>1</v>
      </c>
      <c r="B2" s="785" t="s">
        <v>977</v>
      </c>
      <c r="C2" s="784" t="s">
        <v>974</v>
      </c>
      <c r="D2" s="784">
        <v>1</v>
      </c>
      <c r="E2" s="259" t="s">
        <v>1552</v>
      </c>
    </row>
    <row r="3" spans="1:5" ht="31.5" x14ac:dyDescent="0.25">
      <c r="A3" s="784">
        <v>2</v>
      </c>
      <c r="B3" s="785" t="s">
        <v>978</v>
      </c>
      <c r="C3" s="784" t="s">
        <v>975</v>
      </c>
      <c r="D3" s="784">
        <v>1</v>
      </c>
      <c r="E3" s="259" t="s">
        <v>1553</v>
      </c>
    </row>
    <row r="4" spans="1:5" ht="15.75" x14ac:dyDescent="0.25">
      <c r="A4" s="784">
        <v>3</v>
      </c>
      <c r="B4" s="785" t="s">
        <v>979</v>
      </c>
      <c r="C4" s="784" t="s">
        <v>976</v>
      </c>
      <c r="D4" s="784">
        <v>1</v>
      </c>
      <c r="E4" s="259" t="s">
        <v>1554</v>
      </c>
    </row>
  </sheetData>
  <pageMargins left="0.7" right="0.7" top="0.75" bottom="0.75" header="0.3" footer="0.3"/>
  <pageSetup paperSize="9" orientation="portrait" horizontalDpi="1200" verticalDpi="120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8">
    <tabColor rgb="FF92D050"/>
  </sheetPr>
  <dimension ref="A1:I33"/>
  <sheetViews>
    <sheetView workbookViewId="0">
      <selection activeCell="C6" sqref="C6"/>
    </sheetView>
  </sheetViews>
  <sheetFormatPr defaultRowHeight="15" x14ac:dyDescent="0.25"/>
  <cols>
    <col min="1" max="1" width="8.7109375" style="245" customWidth="1"/>
    <col min="2" max="2" width="93.42578125" customWidth="1"/>
    <col min="3" max="3" width="13.28515625" customWidth="1"/>
    <col min="4" max="4" width="9.28515625" style="262" bestFit="1" customWidth="1"/>
    <col min="5" max="5" width="23" style="1" bestFit="1" customWidth="1"/>
  </cols>
  <sheetData>
    <row r="1" spans="1:9" ht="16.5" customHeight="1" x14ac:dyDescent="0.25">
      <c r="A1" s="787" t="s">
        <v>0</v>
      </c>
      <c r="B1" s="788" t="s">
        <v>772</v>
      </c>
      <c r="C1" s="788" t="s">
        <v>773</v>
      </c>
      <c r="D1" s="788" t="s">
        <v>1079</v>
      </c>
      <c r="E1" s="195" t="s">
        <v>458</v>
      </c>
      <c r="F1" s="786" t="s">
        <v>1077</v>
      </c>
      <c r="G1" s="195" t="s">
        <v>1076</v>
      </c>
    </row>
    <row r="2" spans="1:9" ht="15.75" x14ac:dyDescent="0.25">
      <c r="A2" s="784">
        <v>1</v>
      </c>
      <c r="B2" s="785"/>
      <c r="C2" s="784" t="s">
        <v>774</v>
      </c>
      <c r="D2" s="784"/>
      <c r="E2" s="259" t="s">
        <v>1555</v>
      </c>
      <c r="F2" s="208">
        <v>600</v>
      </c>
      <c r="G2" s="259" t="s">
        <v>1513</v>
      </c>
      <c r="I2" s="262"/>
    </row>
    <row r="3" spans="1:9" ht="15.75" x14ac:dyDescent="0.25">
      <c r="A3" s="784">
        <v>2</v>
      </c>
      <c r="B3" s="785"/>
      <c r="C3" s="784" t="s">
        <v>775</v>
      </c>
      <c r="D3" s="784"/>
      <c r="E3" s="259" t="s">
        <v>1556</v>
      </c>
      <c r="F3" s="208">
        <v>5</v>
      </c>
      <c r="G3" s="259"/>
    </row>
    <row r="4" spans="1:9" ht="15.75" x14ac:dyDescent="0.25">
      <c r="A4" s="784">
        <v>3</v>
      </c>
      <c r="B4" s="785"/>
      <c r="C4" s="784" t="s">
        <v>776</v>
      </c>
      <c r="D4" s="784"/>
      <c r="E4" s="259" t="s">
        <v>1557</v>
      </c>
      <c r="F4" s="208"/>
      <c r="G4" s="259"/>
    </row>
    <row r="5" spans="1:9" ht="15.75" x14ac:dyDescent="0.25">
      <c r="A5" s="784">
        <v>4</v>
      </c>
      <c r="B5" s="785"/>
      <c r="C5" s="784" t="s">
        <v>777</v>
      </c>
      <c r="D5" s="784"/>
      <c r="E5" s="259" t="s">
        <v>1558</v>
      </c>
      <c r="F5" s="208"/>
      <c r="G5" s="259"/>
    </row>
    <row r="6" spans="1:9" ht="15.75" x14ac:dyDescent="0.25">
      <c r="A6" s="784">
        <v>5</v>
      </c>
      <c r="B6" s="785"/>
      <c r="C6" s="784" t="s">
        <v>778</v>
      </c>
      <c r="D6" s="784"/>
      <c r="E6" s="259" t="s">
        <v>1559</v>
      </c>
      <c r="F6" s="208"/>
      <c r="G6" s="259"/>
    </row>
    <row r="7" spans="1:9" ht="15.75" x14ac:dyDescent="0.25">
      <c r="A7" s="784">
        <v>6</v>
      </c>
      <c r="B7" s="785"/>
      <c r="C7" s="784" t="s">
        <v>779</v>
      </c>
      <c r="D7" s="784"/>
      <c r="E7" s="259" t="s">
        <v>1560</v>
      </c>
      <c r="F7" s="208"/>
      <c r="G7" s="259"/>
    </row>
    <row r="8" spans="1:9" ht="15.75" x14ac:dyDescent="0.25">
      <c r="A8" s="784">
        <v>7</v>
      </c>
      <c r="B8" s="785"/>
      <c r="C8" s="784" t="s">
        <v>780</v>
      </c>
      <c r="D8" s="784"/>
      <c r="E8" s="259" t="s">
        <v>1561</v>
      </c>
      <c r="F8" s="208"/>
      <c r="G8" s="259"/>
    </row>
    <row r="9" spans="1:9" ht="15.75" x14ac:dyDescent="0.25">
      <c r="A9" s="784">
        <v>8</v>
      </c>
      <c r="B9" s="785"/>
      <c r="C9" s="784" t="s">
        <v>781</v>
      </c>
      <c r="D9" s="784"/>
      <c r="E9" s="259" t="s">
        <v>1562</v>
      </c>
      <c r="F9" s="208">
        <v>12000</v>
      </c>
      <c r="G9" s="208"/>
    </row>
    <row r="10" spans="1:9" ht="15.75" x14ac:dyDescent="0.25">
      <c r="A10" s="784">
        <v>9</v>
      </c>
      <c r="B10" s="785"/>
      <c r="C10" s="784" t="s">
        <v>782</v>
      </c>
      <c r="D10" s="784"/>
      <c r="E10" s="259" t="s">
        <v>1563</v>
      </c>
      <c r="F10" s="208">
        <v>400</v>
      </c>
      <c r="G10" s="208"/>
    </row>
    <row r="11" spans="1:9" ht="15.75" x14ac:dyDescent="0.25">
      <c r="A11" s="784">
        <v>10</v>
      </c>
      <c r="B11" s="785"/>
      <c r="C11" s="784" t="s">
        <v>783</v>
      </c>
      <c r="D11" s="784"/>
      <c r="E11" s="259" t="s">
        <v>1564</v>
      </c>
      <c r="F11" s="208">
        <v>3</v>
      </c>
      <c r="G11" s="208"/>
    </row>
    <row r="12" spans="1:9" ht="15.75" x14ac:dyDescent="0.25">
      <c r="A12" s="784">
        <v>11</v>
      </c>
      <c r="B12" s="785"/>
      <c r="C12" s="784" t="s">
        <v>784</v>
      </c>
      <c r="D12" s="784"/>
      <c r="E12" s="259" t="s">
        <v>1565</v>
      </c>
      <c r="F12" s="208"/>
      <c r="G12" s="208"/>
    </row>
    <row r="13" spans="1:9" ht="15.75" x14ac:dyDescent="0.25">
      <c r="A13" s="784">
        <v>12</v>
      </c>
      <c r="B13" s="785"/>
      <c r="C13" s="784" t="s">
        <v>785</v>
      </c>
      <c r="D13" s="784"/>
      <c r="E13" s="259" t="s">
        <v>1566</v>
      </c>
      <c r="F13" s="208"/>
      <c r="G13" s="208"/>
    </row>
    <row r="14" spans="1:9" ht="15.75" x14ac:dyDescent="0.25">
      <c r="A14" s="784">
        <v>13</v>
      </c>
      <c r="B14" s="785"/>
      <c r="C14" s="784" t="s">
        <v>786</v>
      </c>
      <c r="D14" s="784"/>
      <c r="E14" s="259" t="s">
        <v>1567</v>
      </c>
      <c r="F14" s="208"/>
      <c r="G14" s="208"/>
    </row>
    <row r="15" spans="1:9" ht="15.75" x14ac:dyDescent="0.25">
      <c r="A15" s="784">
        <v>14</v>
      </c>
      <c r="B15" s="785"/>
      <c r="C15" s="784" t="s">
        <v>787</v>
      </c>
      <c r="D15" s="784"/>
      <c r="E15" s="259" t="s">
        <v>1568</v>
      </c>
      <c r="F15" s="208"/>
      <c r="G15" s="208"/>
    </row>
    <row r="16" spans="1:9" ht="15.75" x14ac:dyDescent="0.25">
      <c r="A16" s="784">
        <v>15</v>
      </c>
      <c r="B16" s="785"/>
      <c r="C16" s="784" t="s">
        <v>788</v>
      </c>
      <c r="D16" s="784"/>
      <c r="E16" s="259" t="s">
        <v>1569</v>
      </c>
      <c r="F16" s="208"/>
      <c r="G16" s="208"/>
    </row>
    <row r="17" spans="1:7" ht="15.75" x14ac:dyDescent="0.25">
      <c r="A17" s="784">
        <v>16</v>
      </c>
      <c r="B17" s="785"/>
      <c r="C17" s="784" t="s">
        <v>789</v>
      </c>
      <c r="D17" s="784"/>
      <c r="E17" s="259" t="s">
        <v>1570</v>
      </c>
      <c r="F17" s="208"/>
      <c r="G17" s="208"/>
    </row>
    <row r="18" spans="1:7" ht="15.75" x14ac:dyDescent="0.25">
      <c r="A18" s="784">
        <v>17</v>
      </c>
      <c r="B18" s="785"/>
      <c r="C18" s="784" t="s">
        <v>790</v>
      </c>
      <c r="D18" s="784"/>
      <c r="E18" s="259" t="s">
        <v>1571</v>
      </c>
      <c r="F18" s="208"/>
      <c r="G18" s="208"/>
    </row>
    <row r="19" spans="1:7" ht="15.75" x14ac:dyDescent="0.25">
      <c r="A19" s="784">
        <v>18</v>
      </c>
      <c r="B19" s="785"/>
      <c r="C19" s="784" t="s">
        <v>791</v>
      </c>
      <c r="D19" s="784"/>
      <c r="E19" s="259" t="s">
        <v>1572</v>
      </c>
      <c r="F19" s="208"/>
      <c r="G19" s="208"/>
    </row>
    <row r="20" spans="1:7" ht="15.75" x14ac:dyDescent="0.25">
      <c r="A20" s="784">
        <v>19</v>
      </c>
      <c r="B20" s="785"/>
      <c r="C20" s="784" t="s">
        <v>792</v>
      </c>
      <c r="D20" s="784"/>
      <c r="E20" s="259" t="s">
        <v>1573</v>
      </c>
      <c r="F20" s="208"/>
      <c r="G20" s="208"/>
    </row>
    <row r="21" spans="1:7" ht="15.75" x14ac:dyDescent="0.25">
      <c r="A21" s="784">
        <v>20</v>
      </c>
      <c r="B21" s="785"/>
      <c r="C21" s="784" t="s">
        <v>793</v>
      </c>
      <c r="D21" s="784"/>
      <c r="E21" s="259" t="s">
        <v>1574</v>
      </c>
      <c r="F21" s="208"/>
      <c r="G21" s="208"/>
    </row>
    <row r="22" spans="1:7" ht="15.75" x14ac:dyDescent="0.25">
      <c r="A22" s="784">
        <v>21</v>
      </c>
      <c r="B22" s="785"/>
      <c r="C22" s="784" t="s">
        <v>794</v>
      </c>
      <c r="D22" s="784"/>
      <c r="E22" s="259" t="s">
        <v>1575</v>
      </c>
      <c r="F22" s="208"/>
      <c r="G22" s="208"/>
    </row>
    <row r="23" spans="1:7" ht="15.75" x14ac:dyDescent="0.25">
      <c r="A23" s="784">
        <v>22</v>
      </c>
      <c r="B23" s="785"/>
      <c r="C23" s="784" t="s">
        <v>795</v>
      </c>
      <c r="D23" s="784"/>
      <c r="E23" s="259" t="s">
        <v>1576</v>
      </c>
      <c r="F23" s="208"/>
      <c r="G23" s="208"/>
    </row>
    <row r="24" spans="1:7" ht="15.75" x14ac:dyDescent="0.25">
      <c r="A24" s="784">
        <v>23</v>
      </c>
      <c r="B24" s="785"/>
      <c r="C24" s="784" t="s">
        <v>796</v>
      </c>
      <c r="D24" s="784"/>
      <c r="E24" s="259" t="s">
        <v>1577</v>
      </c>
      <c r="F24" s="208"/>
      <c r="G24" s="208"/>
    </row>
    <row r="25" spans="1:7" ht="15.75" x14ac:dyDescent="0.25">
      <c r="A25" s="784">
        <v>24</v>
      </c>
      <c r="B25" s="785"/>
      <c r="C25" s="784" t="s">
        <v>797</v>
      </c>
      <c r="D25" s="784"/>
      <c r="E25" s="259" t="s">
        <v>1578</v>
      </c>
      <c r="F25" s="208"/>
      <c r="G25" s="208"/>
    </row>
    <row r="26" spans="1:7" ht="15.75" x14ac:dyDescent="0.25">
      <c r="A26" s="784">
        <v>25</v>
      </c>
      <c r="B26" s="785"/>
      <c r="C26" s="784" t="s">
        <v>798</v>
      </c>
      <c r="D26" s="784"/>
      <c r="E26" s="259" t="s">
        <v>1579</v>
      </c>
      <c r="F26" s="208"/>
      <c r="G26" s="208"/>
    </row>
    <row r="27" spans="1:7" ht="15.75" x14ac:dyDescent="0.25">
      <c r="A27" s="784">
        <v>26</v>
      </c>
      <c r="B27" s="785"/>
      <c r="C27" s="784" t="s">
        <v>799</v>
      </c>
      <c r="D27" s="784"/>
      <c r="E27" s="259" t="s">
        <v>1580</v>
      </c>
      <c r="F27" s="208"/>
      <c r="G27" s="208"/>
    </row>
    <row r="28" spans="1:7" ht="15.75" x14ac:dyDescent="0.25">
      <c r="A28" s="784">
        <v>27</v>
      </c>
      <c r="B28" s="785"/>
      <c r="C28" s="784" t="s">
        <v>800</v>
      </c>
      <c r="D28" s="784"/>
      <c r="E28" s="259" t="s">
        <v>1581</v>
      </c>
      <c r="F28" s="208"/>
      <c r="G28" s="208"/>
    </row>
    <row r="29" spans="1:7" ht="15.75" x14ac:dyDescent="0.25">
      <c r="A29" s="784">
        <v>28</v>
      </c>
      <c r="B29" s="785"/>
      <c r="C29" s="784" t="s">
        <v>801</v>
      </c>
      <c r="D29" s="784"/>
      <c r="E29" s="259" t="s">
        <v>1582</v>
      </c>
      <c r="F29" s="208"/>
      <c r="G29" s="208"/>
    </row>
    <row r="30" spans="1:7" ht="15.75" x14ac:dyDescent="0.25">
      <c r="A30" s="784">
        <v>29</v>
      </c>
      <c r="B30" s="785"/>
      <c r="C30" s="784" t="s">
        <v>802</v>
      </c>
      <c r="D30" s="784"/>
      <c r="E30" s="259" t="s">
        <v>1583</v>
      </c>
      <c r="F30" s="208"/>
      <c r="G30" s="208"/>
    </row>
    <row r="31" spans="1:7" ht="15.75" x14ac:dyDescent="0.25">
      <c r="A31" s="784">
        <v>30</v>
      </c>
      <c r="B31" s="785"/>
      <c r="C31" s="784" t="s">
        <v>803</v>
      </c>
      <c r="D31" s="784"/>
      <c r="E31" s="259" t="s">
        <v>1584</v>
      </c>
      <c r="F31" s="208"/>
      <c r="G31" s="208"/>
    </row>
    <row r="32" spans="1:7" ht="15.75" x14ac:dyDescent="0.25">
      <c r="A32" s="784">
        <v>31</v>
      </c>
      <c r="B32" s="785"/>
      <c r="C32" s="784" t="s">
        <v>804</v>
      </c>
      <c r="D32" s="784"/>
      <c r="E32" s="259" t="s">
        <v>1585</v>
      </c>
      <c r="F32" s="208"/>
      <c r="G32" s="208"/>
    </row>
    <row r="33" spans="1:7" ht="15.75" x14ac:dyDescent="0.25">
      <c r="A33" s="784">
        <v>32</v>
      </c>
      <c r="B33" s="785"/>
      <c r="C33" s="784" t="s">
        <v>805</v>
      </c>
      <c r="D33" s="784"/>
      <c r="E33" s="259" t="s">
        <v>1586</v>
      </c>
      <c r="F33" s="208"/>
      <c r="G33" s="208"/>
    </row>
  </sheetData>
  <pageMargins left="0.7" right="0.7" top="0.75" bottom="0.75" header="0.3" footer="0.3"/>
  <pageSetup paperSize="9" orientation="portrait" horizontalDpi="1200" verticalDpi="120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tabColor rgb="FF92D050"/>
  </sheetPr>
  <dimension ref="A1"/>
  <sheetViews>
    <sheetView workbookViewId="0">
      <selection activeCell="K35" sqref="K35"/>
    </sheetView>
  </sheetViews>
  <sheetFormatPr defaultRowHeight="15" x14ac:dyDescent="0.25"/>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2">
    <tabColor rgb="FF92D050"/>
  </sheetPr>
  <dimension ref="A1:C33"/>
  <sheetViews>
    <sheetView workbookViewId="0">
      <selection activeCell="E20" sqref="E20"/>
    </sheetView>
  </sheetViews>
  <sheetFormatPr defaultColWidth="8.85546875" defaultRowHeight="15" x14ac:dyDescent="0.25"/>
  <cols>
    <col min="1" max="1" width="8.7109375" style="245" customWidth="1"/>
    <col min="2" max="2" width="93.42578125" style="262" customWidth="1"/>
    <col min="3" max="3" width="13.28515625" style="262" customWidth="1"/>
    <col min="4" max="16384" width="8.85546875" style="262"/>
  </cols>
  <sheetData>
    <row r="1" spans="1:3" ht="16.5" customHeight="1" thickBot="1" x14ac:dyDescent="0.3">
      <c r="A1" s="243" t="s">
        <v>0</v>
      </c>
      <c r="B1" s="240" t="s">
        <v>772</v>
      </c>
      <c r="C1" s="240" t="s">
        <v>773</v>
      </c>
    </row>
    <row r="2" spans="1:3" ht="16.5" thickBot="1" x14ac:dyDescent="0.3">
      <c r="A2" s="244">
        <v>1</v>
      </c>
      <c r="B2" s="242"/>
      <c r="C2" s="246" t="s">
        <v>774</v>
      </c>
    </row>
    <row r="3" spans="1:3" ht="16.5" thickBot="1" x14ac:dyDescent="0.3">
      <c r="A3" s="244">
        <v>2</v>
      </c>
      <c r="B3" s="242"/>
      <c r="C3" s="246" t="s">
        <v>775</v>
      </c>
    </row>
    <row r="4" spans="1:3" ht="16.5" thickBot="1" x14ac:dyDescent="0.3">
      <c r="A4" s="244">
        <v>3</v>
      </c>
      <c r="B4" s="242"/>
      <c r="C4" s="246" t="s">
        <v>776</v>
      </c>
    </row>
    <row r="5" spans="1:3" ht="16.5" thickBot="1" x14ac:dyDescent="0.3">
      <c r="A5" s="244">
        <v>4</v>
      </c>
      <c r="B5" s="242"/>
      <c r="C5" s="246" t="s">
        <v>777</v>
      </c>
    </row>
    <row r="6" spans="1:3" ht="16.5" thickBot="1" x14ac:dyDescent="0.3">
      <c r="A6" s="244">
        <v>5</v>
      </c>
      <c r="B6" s="242"/>
      <c r="C6" s="246" t="s">
        <v>778</v>
      </c>
    </row>
    <row r="7" spans="1:3" ht="16.5" thickBot="1" x14ac:dyDescent="0.3">
      <c r="A7" s="244">
        <v>6</v>
      </c>
      <c r="B7" s="242"/>
      <c r="C7" s="246" t="s">
        <v>779</v>
      </c>
    </row>
    <row r="8" spans="1:3" ht="16.5" thickBot="1" x14ac:dyDescent="0.3">
      <c r="A8" s="244">
        <v>7</v>
      </c>
      <c r="B8" s="242"/>
      <c r="C8" s="246" t="s">
        <v>780</v>
      </c>
    </row>
    <row r="9" spans="1:3" ht="16.5" thickBot="1" x14ac:dyDescent="0.3">
      <c r="A9" s="244">
        <v>8</v>
      </c>
      <c r="B9" s="242"/>
      <c r="C9" s="246" t="s">
        <v>781</v>
      </c>
    </row>
    <row r="10" spans="1:3" ht="16.5" thickBot="1" x14ac:dyDescent="0.3">
      <c r="A10" s="244">
        <v>9</v>
      </c>
      <c r="B10" s="242"/>
      <c r="C10" s="246" t="s">
        <v>782</v>
      </c>
    </row>
    <row r="11" spans="1:3" ht="16.5" thickBot="1" x14ac:dyDescent="0.3">
      <c r="A11" s="244">
        <v>10</v>
      </c>
      <c r="B11" s="242"/>
      <c r="C11" s="246" t="s">
        <v>783</v>
      </c>
    </row>
    <row r="12" spans="1:3" ht="16.5" thickBot="1" x14ac:dyDescent="0.3">
      <c r="A12" s="244">
        <v>11</v>
      </c>
      <c r="B12" s="242"/>
      <c r="C12" s="246" t="s">
        <v>784</v>
      </c>
    </row>
    <row r="13" spans="1:3" ht="16.5" thickBot="1" x14ac:dyDescent="0.3">
      <c r="A13" s="244">
        <v>12</v>
      </c>
      <c r="B13" s="242"/>
      <c r="C13" s="246" t="s">
        <v>785</v>
      </c>
    </row>
    <row r="14" spans="1:3" ht="16.5" thickBot="1" x14ac:dyDescent="0.3">
      <c r="A14" s="244">
        <v>13</v>
      </c>
      <c r="B14" s="242"/>
      <c r="C14" s="246" t="s">
        <v>786</v>
      </c>
    </row>
    <row r="15" spans="1:3" ht="16.5" thickBot="1" x14ac:dyDescent="0.3">
      <c r="A15" s="244">
        <v>14</v>
      </c>
      <c r="B15" s="242"/>
      <c r="C15" s="246" t="s">
        <v>787</v>
      </c>
    </row>
    <row r="16" spans="1:3" ht="16.5" thickBot="1" x14ac:dyDescent="0.3">
      <c r="A16" s="244">
        <v>15</v>
      </c>
      <c r="B16" s="242"/>
      <c r="C16" s="246" t="s">
        <v>788</v>
      </c>
    </row>
    <row r="17" spans="1:3" ht="16.5" thickBot="1" x14ac:dyDescent="0.3">
      <c r="A17" s="244">
        <v>16</v>
      </c>
      <c r="B17" s="242"/>
      <c r="C17" s="246" t="s">
        <v>789</v>
      </c>
    </row>
    <row r="18" spans="1:3" ht="16.5" thickBot="1" x14ac:dyDescent="0.3">
      <c r="A18" s="244">
        <v>17</v>
      </c>
      <c r="B18" s="242"/>
      <c r="C18" s="246" t="s">
        <v>790</v>
      </c>
    </row>
    <row r="19" spans="1:3" ht="16.5" thickBot="1" x14ac:dyDescent="0.3">
      <c r="A19" s="244">
        <v>18</v>
      </c>
      <c r="B19" s="242"/>
      <c r="C19" s="246" t="s">
        <v>791</v>
      </c>
    </row>
    <row r="20" spans="1:3" ht="16.5" thickBot="1" x14ac:dyDescent="0.3">
      <c r="A20" s="244">
        <v>19</v>
      </c>
      <c r="B20" s="242"/>
      <c r="C20" s="246" t="s">
        <v>792</v>
      </c>
    </row>
    <row r="21" spans="1:3" ht="16.5" thickBot="1" x14ac:dyDescent="0.3">
      <c r="A21" s="244">
        <v>20</v>
      </c>
      <c r="B21" s="242"/>
      <c r="C21" s="246" t="s">
        <v>793</v>
      </c>
    </row>
    <row r="22" spans="1:3" ht="16.5" thickBot="1" x14ac:dyDescent="0.3">
      <c r="A22" s="244">
        <v>21</v>
      </c>
      <c r="B22" s="242"/>
      <c r="C22" s="246" t="s">
        <v>794</v>
      </c>
    </row>
    <row r="23" spans="1:3" ht="16.5" thickBot="1" x14ac:dyDescent="0.3">
      <c r="A23" s="244">
        <v>22</v>
      </c>
      <c r="B23" s="242"/>
      <c r="C23" s="246" t="s">
        <v>795</v>
      </c>
    </row>
    <row r="24" spans="1:3" ht="16.5" thickBot="1" x14ac:dyDescent="0.3">
      <c r="A24" s="244">
        <v>23</v>
      </c>
      <c r="B24" s="242"/>
      <c r="C24" s="246" t="s">
        <v>796</v>
      </c>
    </row>
    <row r="25" spans="1:3" ht="16.5" thickBot="1" x14ac:dyDescent="0.3">
      <c r="A25" s="244">
        <v>24</v>
      </c>
      <c r="B25" s="242"/>
      <c r="C25" s="246" t="s">
        <v>797</v>
      </c>
    </row>
    <row r="26" spans="1:3" ht="16.5" thickBot="1" x14ac:dyDescent="0.3">
      <c r="A26" s="244">
        <v>25</v>
      </c>
      <c r="B26" s="242"/>
      <c r="C26" s="246" t="s">
        <v>798</v>
      </c>
    </row>
    <row r="27" spans="1:3" ht="16.5" thickBot="1" x14ac:dyDescent="0.3">
      <c r="A27" s="244">
        <v>26</v>
      </c>
      <c r="B27" s="242"/>
      <c r="C27" s="246" t="s">
        <v>799</v>
      </c>
    </row>
    <row r="28" spans="1:3" ht="16.5" thickBot="1" x14ac:dyDescent="0.3">
      <c r="A28" s="244">
        <v>27</v>
      </c>
      <c r="B28" s="242"/>
      <c r="C28" s="246" t="s">
        <v>800</v>
      </c>
    </row>
    <row r="29" spans="1:3" ht="16.5" thickBot="1" x14ac:dyDescent="0.3">
      <c r="A29" s="244">
        <v>28</v>
      </c>
      <c r="B29" s="242"/>
      <c r="C29" s="246" t="s">
        <v>801</v>
      </c>
    </row>
    <row r="30" spans="1:3" ht="16.5" thickBot="1" x14ac:dyDescent="0.3">
      <c r="A30" s="244">
        <v>29</v>
      </c>
      <c r="B30" s="242"/>
      <c r="C30" s="246" t="s">
        <v>802</v>
      </c>
    </row>
    <row r="31" spans="1:3" ht="16.5" thickBot="1" x14ac:dyDescent="0.3">
      <c r="A31" s="244">
        <v>30</v>
      </c>
      <c r="B31" s="242"/>
      <c r="C31" s="246" t="s">
        <v>803</v>
      </c>
    </row>
    <row r="32" spans="1:3" ht="16.5" thickBot="1" x14ac:dyDescent="0.3">
      <c r="A32" s="244">
        <v>31</v>
      </c>
      <c r="B32" s="242"/>
      <c r="C32" s="246" t="s">
        <v>804</v>
      </c>
    </row>
    <row r="33" spans="1:3" ht="16.5" thickBot="1" x14ac:dyDescent="0.3">
      <c r="A33" s="244">
        <v>32</v>
      </c>
      <c r="B33" s="242"/>
      <c r="C33" s="246" t="s">
        <v>805</v>
      </c>
    </row>
  </sheetData>
  <pageMargins left="0.7" right="0.7" top="0.75" bottom="0.75" header="0.3" footer="0.3"/>
  <pageSetup paperSize="9" orientation="portrait" horizontalDpi="1200" verticalDpi="120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tabColor rgb="FF92D050"/>
  </sheetPr>
  <dimension ref="B1:AN247"/>
  <sheetViews>
    <sheetView workbookViewId="0">
      <selection activeCell="I29" sqref="I29"/>
    </sheetView>
  </sheetViews>
  <sheetFormatPr defaultRowHeight="15" x14ac:dyDescent="0.25"/>
  <cols>
    <col min="2" max="2" width="72.85546875" customWidth="1"/>
    <col min="4" max="4" width="4.5703125" bestFit="1" customWidth="1"/>
    <col min="6" max="6" width="15.28515625" customWidth="1"/>
    <col min="8" max="8" width="9.140625" style="216"/>
    <col min="9" max="9" width="20.28515625" style="216" bestFit="1" customWidth="1"/>
    <col min="10" max="10" width="9.140625" style="216"/>
    <col min="11" max="11" width="20.5703125" style="216" bestFit="1" customWidth="1"/>
    <col min="12" max="12" width="24.7109375" style="216" bestFit="1" customWidth="1"/>
    <col min="13" max="14" width="12.140625" style="216" bestFit="1" customWidth="1"/>
    <col min="15" max="15" width="20.5703125" style="216" bestFit="1" customWidth="1"/>
    <col min="16" max="16" width="25.5703125" style="216" bestFit="1" customWidth="1"/>
    <col min="17" max="17" width="19" style="216" bestFit="1" customWidth="1"/>
    <col min="18" max="18" width="23.42578125" style="216" bestFit="1" customWidth="1"/>
    <col min="19" max="19" width="21.7109375" style="216" bestFit="1" customWidth="1"/>
    <col min="20" max="20" width="16.7109375" style="216" bestFit="1" customWidth="1"/>
    <col min="21" max="21" width="34" style="216" bestFit="1" customWidth="1"/>
    <col min="22" max="22" width="92.5703125" style="216" customWidth="1"/>
    <col min="23" max="23" width="105.7109375" style="216" bestFit="1" customWidth="1"/>
    <col min="24" max="24" width="66.5703125" style="216" bestFit="1" customWidth="1"/>
    <col min="25" max="25" width="38.28515625" style="216" bestFit="1" customWidth="1"/>
    <col min="26" max="26" width="37" style="216" bestFit="1" customWidth="1"/>
    <col min="27" max="27" width="57.7109375" style="216" bestFit="1" customWidth="1"/>
    <col min="28" max="28" width="59.42578125" bestFit="1" customWidth="1"/>
    <col min="29" max="29" width="19" bestFit="1" customWidth="1"/>
    <col min="30" max="30" width="23.42578125" bestFit="1" customWidth="1"/>
    <col min="31" max="31" width="21.5703125" bestFit="1" customWidth="1"/>
    <col min="32" max="32" width="14" bestFit="1" customWidth="1"/>
    <col min="33" max="33" width="16.7109375" bestFit="1" customWidth="1"/>
    <col min="36" max="36" width="66.5703125" bestFit="1" customWidth="1"/>
  </cols>
  <sheetData>
    <row r="1" spans="2:29" ht="15.75" thickBot="1" x14ac:dyDescent="0.3"/>
    <row r="2" spans="2:29" ht="15.75" thickBot="1" x14ac:dyDescent="0.3">
      <c r="B2" t="s">
        <v>70</v>
      </c>
      <c r="D2" t="s">
        <v>69</v>
      </c>
      <c r="F2" t="s">
        <v>604</v>
      </c>
      <c r="I2" s="216" t="s">
        <v>679</v>
      </c>
      <c r="K2" s="228" t="s">
        <v>90</v>
      </c>
      <c r="L2" s="228" t="s">
        <v>71</v>
      </c>
      <c r="M2" s="228" t="s">
        <v>72</v>
      </c>
      <c r="N2" s="228" t="s">
        <v>73</v>
      </c>
      <c r="O2" s="228" t="s">
        <v>74</v>
      </c>
      <c r="P2" s="228" t="s">
        <v>75</v>
      </c>
      <c r="Q2" s="228" t="s">
        <v>76</v>
      </c>
      <c r="R2" s="228" t="s">
        <v>77</v>
      </c>
      <c r="S2" s="228" t="s">
        <v>78</v>
      </c>
      <c r="T2" s="228" t="s">
        <v>79</v>
      </c>
      <c r="U2" s="228" t="s">
        <v>80</v>
      </c>
      <c r="V2" s="228" t="s">
        <v>82</v>
      </c>
      <c r="W2" s="228" t="s">
        <v>83</v>
      </c>
      <c r="X2" s="228" t="s">
        <v>84</v>
      </c>
      <c r="Y2" s="228" t="s">
        <v>85</v>
      </c>
      <c r="Z2" s="228" t="s">
        <v>86</v>
      </c>
      <c r="AA2" s="228" t="s">
        <v>87</v>
      </c>
      <c r="AB2" s="228" t="s">
        <v>88</v>
      </c>
      <c r="AC2" s="228" t="s">
        <v>89</v>
      </c>
    </row>
    <row r="3" spans="2:29" ht="15" customHeight="1" x14ac:dyDescent="0.25">
      <c r="B3" s="10" t="s">
        <v>91</v>
      </c>
      <c r="D3" s="10"/>
      <c r="F3" s="10"/>
      <c r="K3" s="225" t="s">
        <v>94</v>
      </c>
      <c r="L3" s="226" t="s">
        <v>94</v>
      </c>
      <c r="M3" s="226" t="s">
        <v>94</v>
      </c>
      <c r="N3" s="226" t="s">
        <v>94</v>
      </c>
      <c r="O3" s="226" t="s">
        <v>94</v>
      </c>
      <c r="P3" s="226" t="s">
        <v>680</v>
      </c>
      <c r="Q3" s="226" t="s">
        <v>696</v>
      </c>
      <c r="R3" s="226" t="s">
        <v>94</v>
      </c>
      <c r="S3" s="226" t="s">
        <v>698</v>
      </c>
      <c r="T3" s="227" t="s">
        <v>714</v>
      </c>
      <c r="U3" s="227" t="s">
        <v>94</v>
      </c>
      <c r="V3" s="227" t="s">
        <v>616</v>
      </c>
      <c r="W3" s="222" t="s">
        <v>620</v>
      </c>
      <c r="X3" s="227" t="s">
        <v>620</v>
      </c>
      <c r="Y3" s="227" t="s">
        <v>659</v>
      </c>
      <c r="Z3" s="227" t="s">
        <v>664</v>
      </c>
      <c r="AA3" s="227" t="s">
        <v>669</v>
      </c>
      <c r="AB3" s="209" t="s">
        <v>673</v>
      </c>
      <c r="AC3" s="209" t="s">
        <v>677</v>
      </c>
    </row>
    <row r="4" spans="2:29" ht="15" customHeight="1" x14ac:dyDescent="0.25">
      <c r="B4" s="47" t="s">
        <v>90</v>
      </c>
      <c r="D4" s="52" t="s">
        <v>92</v>
      </c>
      <c r="F4" s="47" t="s">
        <v>605</v>
      </c>
      <c r="K4" s="211" t="s">
        <v>612</v>
      </c>
      <c r="L4" s="222" t="s">
        <v>96</v>
      </c>
      <c r="M4" s="212"/>
      <c r="N4" s="212"/>
      <c r="O4" s="212" t="s">
        <v>612</v>
      </c>
      <c r="P4" s="212" t="s">
        <v>681</v>
      </c>
      <c r="Q4" s="212" t="s">
        <v>697</v>
      </c>
      <c r="R4" s="212"/>
      <c r="S4" s="212" t="s">
        <v>699</v>
      </c>
      <c r="T4" s="222" t="s">
        <v>715</v>
      </c>
      <c r="U4" s="222" t="s">
        <v>614</v>
      </c>
      <c r="V4" s="222" t="s">
        <v>617</v>
      </c>
      <c r="W4" s="222" t="s">
        <v>616</v>
      </c>
      <c r="X4" s="222" t="s">
        <v>616</v>
      </c>
      <c r="Y4" s="222" t="s">
        <v>660</v>
      </c>
      <c r="Z4" s="222" t="s">
        <v>665</v>
      </c>
      <c r="AA4" s="222" t="s">
        <v>670</v>
      </c>
      <c r="AB4" s="208" t="s">
        <v>674</v>
      </c>
      <c r="AC4" s="208" t="s">
        <v>678</v>
      </c>
    </row>
    <row r="5" spans="2:29" ht="15.75" customHeight="1" thickBot="1" x14ac:dyDescent="0.3">
      <c r="B5" s="48" t="s">
        <v>71</v>
      </c>
      <c r="D5" s="53" t="s">
        <v>93</v>
      </c>
      <c r="F5" s="48" t="s">
        <v>606</v>
      </c>
      <c r="K5" s="211" t="s">
        <v>613</v>
      </c>
      <c r="L5" s="222" t="s">
        <v>98</v>
      </c>
      <c r="M5" s="212"/>
      <c r="N5" s="212"/>
      <c r="O5" s="212" t="s">
        <v>613</v>
      </c>
      <c r="P5" s="212" t="s">
        <v>682</v>
      </c>
      <c r="Q5" s="212"/>
      <c r="R5" s="212"/>
      <c r="S5" s="212" t="s">
        <v>700</v>
      </c>
      <c r="T5" s="222" t="s">
        <v>716</v>
      </c>
      <c r="U5" s="222" t="s">
        <v>615</v>
      </c>
      <c r="V5" s="222" t="s">
        <v>618</v>
      </c>
      <c r="W5" s="222" t="s">
        <v>621</v>
      </c>
      <c r="X5" s="222" t="s">
        <v>621</v>
      </c>
      <c r="Y5" s="222" t="s">
        <v>661</v>
      </c>
      <c r="Z5" s="222" t="s">
        <v>666</v>
      </c>
      <c r="AA5" s="222" t="s">
        <v>671</v>
      </c>
      <c r="AB5" s="208" t="s">
        <v>675</v>
      </c>
      <c r="AC5" s="208"/>
    </row>
    <row r="6" spans="2:29" ht="15" customHeight="1" x14ac:dyDescent="0.25">
      <c r="B6" s="49" t="s">
        <v>72</v>
      </c>
      <c r="F6" s="47" t="s">
        <v>607</v>
      </c>
      <c r="K6" s="222"/>
      <c r="L6" s="222" t="s">
        <v>102</v>
      </c>
      <c r="M6" s="212"/>
      <c r="N6" s="212"/>
      <c r="O6" s="212"/>
      <c r="P6" s="212" t="s">
        <v>683</v>
      </c>
      <c r="Q6" s="212"/>
      <c r="R6" s="212"/>
      <c r="S6" s="212" t="s">
        <v>701</v>
      </c>
      <c r="T6" s="222" t="s">
        <v>717</v>
      </c>
      <c r="U6" s="222"/>
      <c r="V6" s="222" t="s">
        <v>619</v>
      </c>
      <c r="W6" s="222" t="s">
        <v>622</v>
      </c>
      <c r="X6" s="222" t="s">
        <v>622</v>
      </c>
      <c r="Y6" s="222" t="s">
        <v>662</v>
      </c>
      <c r="Z6" s="222" t="s">
        <v>667</v>
      </c>
      <c r="AA6" s="222" t="s">
        <v>672</v>
      </c>
      <c r="AB6" s="208" t="s">
        <v>676</v>
      </c>
      <c r="AC6" s="208"/>
    </row>
    <row r="7" spans="2:29" ht="15.75" customHeight="1" thickBot="1" x14ac:dyDescent="0.3">
      <c r="B7" s="49" t="s">
        <v>73</v>
      </c>
      <c r="F7" s="51" t="s">
        <v>608</v>
      </c>
      <c r="K7" s="222"/>
      <c r="L7" s="222" t="s">
        <v>99</v>
      </c>
      <c r="M7" s="222"/>
      <c r="N7" s="222"/>
      <c r="O7" s="222"/>
      <c r="P7" s="222" t="s">
        <v>684</v>
      </c>
      <c r="Q7" s="222"/>
      <c r="R7" s="222"/>
      <c r="S7" s="222" t="s">
        <v>702</v>
      </c>
      <c r="T7" s="222" t="s">
        <v>718</v>
      </c>
      <c r="U7" s="222"/>
      <c r="V7" s="222" t="s">
        <v>734</v>
      </c>
      <c r="W7" s="222" t="s">
        <v>819</v>
      </c>
      <c r="X7" s="222"/>
      <c r="Y7" s="222"/>
      <c r="Z7" s="222"/>
      <c r="AA7" s="222"/>
      <c r="AB7" s="208"/>
      <c r="AC7" s="208"/>
    </row>
    <row r="8" spans="2:29" ht="15" customHeight="1" x14ac:dyDescent="0.25">
      <c r="B8" s="50" t="s">
        <v>74</v>
      </c>
      <c r="K8" s="222"/>
      <c r="L8" s="222" t="s">
        <v>100</v>
      </c>
      <c r="M8" s="222"/>
      <c r="N8" s="222"/>
      <c r="O8" s="222"/>
      <c r="P8" s="222" t="s">
        <v>685</v>
      </c>
      <c r="Q8" s="222"/>
      <c r="R8" s="222"/>
      <c r="S8" s="222" t="s">
        <v>703</v>
      </c>
      <c r="T8" s="222" t="s">
        <v>719</v>
      </c>
      <c r="U8" s="222"/>
      <c r="V8" s="222" t="s">
        <v>735</v>
      </c>
      <c r="W8" s="222" t="s">
        <v>820</v>
      </c>
      <c r="X8" s="222"/>
      <c r="Y8" s="222"/>
      <c r="Z8" s="222"/>
      <c r="AA8" s="222"/>
      <c r="AB8" s="208"/>
      <c r="AC8" s="208"/>
    </row>
    <row r="9" spans="2:29" ht="15" customHeight="1" x14ac:dyDescent="0.25">
      <c r="B9" s="50" t="s">
        <v>75</v>
      </c>
      <c r="K9" s="222"/>
      <c r="L9" s="222" t="s">
        <v>524</v>
      </c>
      <c r="M9" s="222"/>
      <c r="N9" s="222"/>
      <c r="O9" s="222"/>
      <c r="P9" s="222" t="s">
        <v>686</v>
      </c>
      <c r="Q9" s="222"/>
      <c r="R9" s="222"/>
      <c r="S9" s="222" t="s">
        <v>704</v>
      </c>
      <c r="T9" s="222" t="s">
        <v>720</v>
      </c>
      <c r="U9" s="222"/>
      <c r="V9" s="222" t="s">
        <v>736</v>
      </c>
      <c r="W9" s="222" t="s">
        <v>821</v>
      </c>
      <c r="X9" s="222"/>
      <c r="Y9" s="222"/>
      <c r="Z9" s="222"/>
      <c r="AA9" s="222"/>
      <c r="AB9" s="208"/>
      <c r="AC9" s="208"/>
    </row>
    <row r="10" spans="2:29" ht="15" customHeight="1" x14ac:dyDescent="0.25">
      <c r="B10" s="50" t="s">
        <v>76</v>
      </c>
      <c r="K10" s="222"/>
      <c r="L10" s="222" t="s">
        <v>730</v>
      </c>
      <c r="M10" s="222"/>
      <c r="N10" s="222"/>
      <c r="O10" s="222"/>
      <c r="P10" s="222" t="s">
        <v>687</v>
      </c>
      <c r="Q10" s="222"/>
      <c r="R10" s="222"/>
      <c r="S10" s="222" t="s">
        <v>705</v>
      </c>
      <c r="T10" s="222" t="s">
        <v>721</v>
      </c>
      <c r="U10" s="222"/>
      <c r="V10" s="222" t="s">
        <v>737</v>
      </c>
      <c r="W10" s="222" t="s">
        <v>822</v>
      </c>
      <c r="X10" s="222"/>
      <c r="Y10" s="222"/>
      <c r="Z10" s="222"/>
      <c r="AA10" s="222"/>
      <c r="AB10" s="208"/>
      <c r="AC10" s="208"/>
    </row>
    <row r="11" spans="2:29" ht="15" customHeight="1" x14ac:dyDescent="0.25">
      <c r="B11" s="50" t="s">
        <v>77</v>
      </c>
      <c r="K11" s="222"/>
      <c r="L11" s="222" t="s">
        <v>101</v>
      </c>
      <c r="M11" s="222"/>
      <c r="N11" s="222"/>
      <c r="O11" s="222"/>
      <c r="P11" s="222" t="s">
        <v>688</v>
      </c>
      <c r="Q11" s="222"/>
      <c r="R11" s="222"/>
      <c r="S11" s="222" t="s">
        <v>706</v>
      </c>
      <c r="T11" s="222" t="s">
        <v>722</v>
      </c>
      <c r="U11" s="222"/>
      <c r="V11" s="222" t="s">
        <v>732</v>
      </c>
      <c r="W11" s="222" t="s">
        <v>823</v>
      </c>
      <c r="X11" s="222"/>
      <c r="Y11" s="222"/>
      <c r="Z11" s="222"/>
      <c r="AA11" s="222"/>
      <c r="AB11" s="208"/>
      <c r="AC11" s="208"/>
    </row>
    <row r="12" spans="2:29" ht="15" customHeight="1" x14ac:dyDescent="0.25">
      <c r="B12" s="50" t="s">
        <v>78</v>
      </c>
      <c r="K12" s="222"/>
      <c r="L12" s="222" t="s">
        <v>97</v>
      </c>
      <c r="M12" s="222"/>
      <c r="N12" s="222"/>
      <c r="O12" s="222"/>
      <c r="P12" s="222" t="s">
        <v>689</v>
      </c>
      <c r="Q12" s="222"/>
      <c r="R12" s="222"/>
      <c r="S12" s="222" t="s">
        <v>707</v>
      </c>
      <c r="T12" s="222" t="s">
        <v>723</v>
      </c>
      <c r="U12" s="222"/>
      <c r="V12" s="222" t="s">
        <v>733</v>
      </c>
      <c r="W12" s="222" t="s">
        <v>824</v>
      </c>
      <c r="X12" s="222"/>
      <c r="Y12" s="222"/>
      <c r="Z12" s="222"/>
      <c r="AA12" s="222"/>
      <c r="AB12" s="208"/>
      <c r="AC12" s="208"/>
    </row>
    <row r="13" spans="2:29" ht="15" customHeight="1" x14ac:dyDescent="0.25">
      <c r="B13" s="50" t="s">
        <v>79</v>
      </c>
      <c r="K13" s="222"/>
      <c r="L13" s="222" t="s">
        <v>103</v>
      </c>
      <c r="M13" s="222"/>
      <c r="N13" s="222"/>
      <c r="O13" s="222"/>
      <c r="P13" s="222" t="s">
        <v>690</v>
      </c>
      <c r="Q13" s="222"/>
      <c r="R13" s="222"/>
      <c r="S13" s="222" t="s">
        <v>708</v>
      </c>
      <c r="T13" s="222" t="s">
        <v>724</v>
      </c>
      <c r="U13" s="222"/>
      <c r="V13" s="222"/>
      <c r="W13" s="222" t="s">
        <v>623</v>
      </c>
      <c r="X13" s="222"/>
      <c r="Y13" s="222" t="s">
        <v>663</v>
      </c>
      <c r="Z13" s="222" t="s">
        <v>668</v>
      </c>
      <c r="AA13" s="222"/>
      <c r="AB13" s="208"/>
      <c r="AC13" s="208"/>
    </row>
    <row r="14" spans="2:29" ht="15" customHeight="1" x14ac:dyDescent="0.25">
      <c r="B14" s="50" t="s">
        <v>80</v>
      </c>
      <c r="K14" s="222"/>
      <c r="L14" s="222" t="s">
        <v>525</v>
      </c>
      <c r="M14" s="222"/>
      <c r="N14" s="222"/>
      <c r="O14" s="222"/>
      <c r="P14" s="222" t="s">
        <v>691</v>
      </c>
      <c r="Q14" s="222"/>
      <c r="R14" s="222"/>
      <c r="S14" s="222" t="s">
        <v>709</v>
      </c>
      <c r="T14" s="222" t="s">
        <v>725</v>
      </c>
      <c r="U14" s="222"/>
      <c r="V14" s="222"/>
      <c r="W14" s="222" t="s">
        <v>624</v>
      </c>
      <c r="X14" s="222"/>
      <c r="Y14" s="222"/>
      <c r="Z14" s="222"/>
      <c r="AA14" s="222"/>
      <c r="AB14" s="208"/>
      <c r="AC14" s="208"/>
    </row>
    <row r="15" spans="2:29" ht="15" customHeight="1" x14ac:dyDescent="0.25">
      <c r="B15" s="50" t="s">
        <v>81</v>
      </c>
      <c r="K15" s="222"/>
      <c r="L15" s="222" t="s">
        <v>731</v>
      </c>
      <c r="M15" s="222"/>
      <c r="N15" s="222"/>
      <c r="O15" s="222"/>
      <c r="P15" s="222" t="s">
        <v>692</v>
      </c>
      <c r="Q15" s="222"/>
      <c r="R15" s="222"/>
      <c r="S15" s="222" t="s">
        <v>710</v>
      </c>
      <c r="T15" s="222" t="s">
        <v>726</v>
      </c>
      <c r="U15" s="222"/>
      <c r="V15" s="222"/>
      <c r="W15" s="222" t="s">
        <v>625</v>
      </c>
      <c r="X15" s="222"/>
      <c r="Y15" s="222"/>
      <c r="Z15" s="222"/>
      <c r="AA15" s="222"/>
      <c r="AB15" s="208"/>
      <c r="AC15" s="208"/>
    </row>
    <row r="16" spans="2:29" ht="15" customHeight="1" x14ac:dyDescent="0.25">
      <c r="B16" s="50" t="s">
        <v>82</v>
      </c>
      <c r="K16" s="222"/>
      <c r="L16" s="222" t="s">
        <v>526</v>
      </c>
      <c r="M16" s="222"/>
      <c r="N16" s="222"/>
      <c r="O16" s="222"/>
      <c r="P16" s="222" t="s">
        <v>693</v>
      </c>
      <c r="Q16" s="222"/>
      <c r="R16" s="222"/>
      <c r="S16" s="222" t="s">
        <v>711</v>
      </c>
      <c r="T16" s="222" t="s">
        <v>727</v>
      </c>
      <c r="U16" s="222"/>
      <c r="V16" s="222"/>
      <c r="W16" s="222" t="s">
        <v>626</v>
      </c>
      <c r="X16" s="222"/>
      <c r="Y16" s="222"/>
      <c r="Z16" s="222"/>
      <c r="AA16" s="222"/>
      <c r="AB16" s="208"/>
      <c r="AC16" s="208"/>
    </row>
    <row r="17" spans="2:29" ht="15" customHeight="1" x14ac:dyDescent="0.25">
      <c r="B17" s="50" t="s">
        <v>83</v>
      </c>
      <c r="K17" s="222"/>
      <c r="L17" s="212" t="s">
        <v>612</v>
      </c>
      <c r="M17" s="222"/>
      <c r="N17" s="222"/>
      <c r="O17" s="222"/>
      <c r="P17" s="222" t="s">
        <v>694</v>
      </c>
      <c r="Q17" s="222"/>
      <c r="R17" s="222"/>
      <c r="S17" s="222" t="s">
        <v>712</v>
      </c>
      <c r="T17" s="222" t="s">
        <v>728</v>
      </c>
      <c r="U17" s="222"/>
      <c r="V17" s="222"/>
      <c r="W17" s="222" t="s">
        <v>627</v>
      </c>
      <c r="X17" s="222"/>
      <c r="Y17" s="222"/>
      <c r="Z17" s="222"/>
      <c r="AA17" s="222"/>
      <c r="AB17" s="208"/>
      <c r="AC17" s="208"/>
    </row>
    <row r="18" spans="2:29" ht="15" customHeight="1" x14ac:dyDescent="0.25">
      <c r="B18" s="50" t="s">
        <v>84</v>
      </c>
      <c r="K18" s="222"/>
      <c r="L18" s="212" t="s">
        <v>613</v>
      </c>
      <c r="M18" s="222"/>
      <c r="N18" s="222"/>
      <c r="O18" s="222"/>
      <c r="P18" s="222" t="s">
        <v>695</v>
      </c>
      <c r="Q18" s="222"/>
      <c r="R18" s="222"/>
      <c r="S18" s="222" t="s">
        <v>713</v>
      </c>
      <c r="T18" s="222" t="s">
        <v>729</v>
      </c>
      <c r="U18" s="222"/>
      <c r="V18" s="222"/>
      <c r="W18" s="223" t="s">
        <v>628</v>
      </c>
      <c r="X18" s="222"/>
      <c r="Y18" s="222"/>
      <c r="Z18" s="222"/>
      <c r="AA18" s="222"/>
      <c r="AB18" s="208"/>
      <c r="AC18" s="208"/>
    </row>
    <row r="19" spans="2:29" ht="15" customHeight="1" x14ac:dyDescent="0.25">
      <c r="B19" s="50" t="s">
        <v>85</v>
      </c>
      <c r="K19" s="222"/>
      <c r="L19" s="222"/>
      <c r="M19" s="222"/>
      <c r="N19" s="222"/>
      <c r="O19" s="222"/>
      <c r="P19" s="222"/>
      <c r="Q19" s="222"/>
      <c r="R19" s="222"/>
      <c r="S19" s="222"/>
      <c r="T19" s="222"/>
      <c r="U19" s="222"/>
      <c r="V19" s="222"/>
      <c r="W19" s="223" t="s">
        <v>629</v>
      </c>
      <c r="X19" s="222"/>
      <c r="Y19" s="222"/>
      <c r="Z19" s="222"/>
      <c r="AA19" s="222"/>
      <c r="AB19" s="208"/>
      <c r="AC19" s="208"/>
    </row>
    <row r="20" spans="2:29" ht="15" customHeight="1" x14ac:dyDescent="0.25">
      <c r="B20" s="50" t="s">
        <v>86</v>
      </c>
      <c r="K20" s="222"/>
      <c r="L20" s="222"/>
      <c r="M20" s="222"/>
      <c r="N20" s="222"/>
      <c r="O20" s="222"/>
      <c r="P20" s="222"/>
      <c r="Q20" s="222"/>
      <c r="R20" s="222"/>
      <c r="S20" s="222"/>
      <c r="T20" s="222"/>
      <c r="U20" s="222"/>
      <c r="V20" s="222"/>
      <c r="W20" s="223" t="s">
        <v>630</v>
      </c>
      <c r="X20" s="222"/>
      <c r="Y20" s="222"/>
      <c r="Z20" s="222"/>
      <c r="AA20" s="222"/>
      <c r="AB20" s="208"/>
      <c r="AC20" s="208"/>
    </row>
    <row r="21" spans="2:29" ht="15" customHeight="1" x14ac:dyDescent="0.25">
      <c r="B21" s="50" t="s">
        <v>87</v>
      </c>
      <c r="K21" s="222"/>
      <c r="L21" s="222"/>
      <c r="M21" s="222"/>
      <c r="N21" s="222"/>
      <c r="O21" s="222"/>
      <c r="P21" s="222"/>
      <c r="Q21" s="222"/>
      <c r="R21" s="222"/>
      <c r="S21" s="222"/>
      <c r="T21" s="222"/>
      <c r="U21" s="222"/>
      <c r="V21" s="222"/>
      <c r="W21" s="223" t="s">
        <v>631</v>
      </c>
      <c r="X21" s="222"/>
      <c r="Y21" s="222"/>
      <c r="Z21" s="222"/>
      <c r="AA21" s="222"/>
      <c r="AB21" s="208"/>
      <c r="AC21" s="208"/>
    </row>
    <row r="22" spans="2:29" ht="15" customHeight="1" x14ac:dyDescent="0.25">
      <c r="B22" s="50" t="s">
        <v>88</v>
      </c>
      <c r="I22" s="220"/>
      <c r="J22" s="220"/>
      <c r="K22" s="223"/>
      <c r="L22" s="223"/>
      <c r="M22" s="223"/>
      <c r="N22" s="223"/>
      <c r="O22" s="223"/>
      <c r="P22" s="223"/>
      <c r="Q22" s="223"/>
      <c r="R22" s="223"/>
      <c r="S22" s="223"/>
      <c r="T22" s="223"/>
      <c r="U22" s="223"/>
      <c r="V22" s="223"/>
      <c r="W22" s="223" t="s">
        <v>632</v>
      </c>
      <c r="X22" s="223"/>
      <c r="Y22" s="223"/>
      <c r="Z22" s="223"/>
      <c r="AA22" s="223"/>
      <c r="AB22" s="224"/>
      <c r="AC22" s="224"/>
    </row>
    <row r="23" spans="2:29" ht="15.75" customHeight="1" thickBot="1" x14ac:dyDescent="0.3">
      <c r="B23" s="51" t="s">
        <v>89</v>
      </c>
      <c r="I23" s="220"/>
      <c r="J23" s="220"/>
      <c r="K23" s="223"/>
      <c r="L23" s="223"/>
      <c r="M23" s="223"/>
      <c r="N23" s="223"/>
      <c r="O23" s="223"/>
      <c r="P23" s="223"/>
      <c r="Q23" s="223"/>
      <c r="R23" s="223"/>
      <c r="S23" s="223"/>
      <c r="T23" s="223"/>
      <c r="U23" s="223"/>
      <c r="V23" s="223"/>
      <c r="W23" s="223" t="s">
        <v>633</v>
      </c>
      <c r="X23" s="223"/>
      <c r="Y23" s="223"/>
      <c r="Z23" s="223"/>
      <c r="AA23" s="223"/>
      <c r="AB23" s="224"/>
      <c r="AC23" s="224"/>
    </row>
    <row r="24" spans="2:29" ht="15" customHeight="1" x14ac:dyDescent="0.25">
      <c r="I24" s="220"/>
      <c r="J24" s="220"/>
      <c r="K24" s="223"/>
      <c r="L24" s="223"/>
      <c r="M24" s="223"/>
      <c r="N24" s="223"/>
      <c r="O24" s="223"/>
      <c r="P24" s="223"/>
      <c r="Q24" s="223"/>
      <c r="R24" s="223"/>
      <c r="S24" s="223"/>
      <c r="T24" s="223"/>
      <c r="U24" s="223"/>
      <c r="V24" s="223"/>
      <c r="W24" s="223" t="s">
        <v>634</v>
      </c>
      <c r="X24" s="223"/>
      <c r="Y24" s="223"/>
      <c r="Z24" s="223"/>
      <c r="AA24" s="223"/>
      <c r="AB24" s="224"/>
      <c r="AC24" s="224"/>
    </row>
    <row r="25" spans="2:29" ht="15" customHeight="1" x14ac:dyDescent="0.25">
      <c r="I25" s="220"/>
      <c r="J25" s="220"/>
      <c r="K25" s="223"/>
      <c r="L25" s="223"/>
      <c r="M25" s="223"/>
      <c r="N25" s="223"/>
      <c r="O25" s="223"/>
      <c r="P25" s="223"/>
      <c r="Q25" s="223"/>
      <c r="R25" s="223"/>
      <c r="S25" s="223"/>
      <c r="T25" s="223"/>
      <c r="U25" s="223"/>
      <c r="V25" s="223"/>
      <c r="W25" s="223" t="s">
        <v>635</v>
      </c>
      <c r="X25" s="223"/>
      <c r="Y25" s="223"/>
      <c r="Z25" s="223"/>
      <c r="AA25" s="223"/>
      <c r="AB25" s="224"/>
      <c r="AC25" s="224"/>
    </row>
    <row r="26" spans="2:29" ht="15" customHeight="1" x14ac:dyDescent="0.25">
      <c r="I26" s="220"/>
      <c r="J26" s="220"/>
      <c r="K26" s="223"/>
      <c r="L26" s="223"/>
      <c r="M26" s="223"/>
      <c r="N26" s="223"/>
      <c r="O26" s="223"/>
      <c r="P26" s="223"/>
      <c r="Q26" s="223"/>
      <c r="R26" s="223"/>
      <c r="S26" s="223"/>
      <c r="T26" s="223"/>
      <c r="U26" s="223"/>
      <c r="V26" s="223"/>
      <c r="W26" s="223" t="s">
        <v>636</v>
      </c>
      <c r="X26" s="223"/>
      <c r="Y26" s="223"/>
      <c r="Z26" s="223"/>
      <c r="AA26" s="223"/>
      <c r="AB26" s="224"/>
      <c r="AC26" s="224"/>
    </row>
    <row r="27" spans="2:29" ht="15" customHeight="1" x14ac:dyDescent="0.25">
      <c r="I27" s="220"/>
      <c r="J27" s="220"/>
      <c r="K27" s="223"/>
      <c r="L27" s="223"/>
      <c r="M27" s="223"/>
      <c r="N27" s="223"/>
      <c r="O27" s="223"/>
      <c r="P27" s="223"/>
      <c r="Q27" s="223"/>
      <c r="R27" s="223"/>
      <c r="S27" s="223"/>
      <c r="T27" s="223"/>
      <c r="U27" s="223"/>
      <c r="V27" s="223"/>
      <c r="W27" s="223" t="s">
        <v>637</v>
      </c>
      <c r="X27" s="223"/>
      <c r="Y27" s="223"/>
      <c r="Z27" s="223"/>
      <c r="AA27" s="223"/>
      <c r="AB27" s="224"/>
      <c r="AC27" s="224"/>
    </row>
    <row r="28" spans="2:29" ht="15" customHeight="1" x14ac:dyDescent="0.25">
      <c r="I28" s="220"/>
      <c r="J28" s="220"/>
      <c r="K28" s="223"/>
      <c r="L28" s="223"/>
      <c r="M28" s="223"/>
      <c r="N28" s="223"/>
      <c r="O28" s="223"/>
      <c r="P28" s="223"/>
      <c r="Q28" s="223"/>
      <c r="R28" s="223"/>
      <c r="S28" s="223"/>
      <c r="T28" s="223"/>
      <c r="U28" s="223"/>
      <c r="V28" s="223"/>
      <c r="W28" s="223" t="s">
        <v>638</v>
      </c>
      <c r="X28" s="223"/>
      <c r="Y28" s="223"/>
      <c r="Z28" s="223"/>
      <c r="AA28" s="223"/>
      <c r="AB28" s="224"/>
      <c r="AC28" s="224"/>
    </row>
    <row r="29" spans="2:29" ht="15" customHeight="1" x14ac:dyDescent="0.25">
      <c r="I29" s="220"/>
      <c r="J29" s="220"/>
      <c r="K29" s="223"/>
      <c r="L29" s="223"/>
      <c r="M29" s="223"/>
      <c r="N29" s="223"/>
      <c r="O29" s="223"/>
      <c r="P29" s="223"/>
      <c r="Q29" s="223"/>
      <c r="R29" s="223"/>
      <c r="S29" s="223"/>
      <c r="T29" s="223"/>
      <c r="U29" s="223"/>
      <c r="V29" s="223"/>
      <c r="W29" s="223" t="s">
        <v>639</v>
      </c>
      <c r="X29" s="223"/>
      <c r="Y29" s="223"/>
      <c r="Z29" s="223"/>
      <c r="AA29" s="223"/>
      <c r="AB29" s="224"/>
      <c r="AC29" s="224"/>
    </row>
    <row r="30" spans="2:29" ht="15" customHeight="1" x14ac:dyDescent="0.25">
      <c r="I30" s="220"/>
      <c r="J30" s="220"/>
      <c r="K30" s="223"/>
      <c r="L30" s="223"/>
      <c r="M30" s="223"/>
      <c r="N30" s="223"/>
      <c r="O30" s="223"/>
      <c r="P30" s="223"/>
      <c r="Q30" s="223"/>
      <c r="R30" s="223"/>
      <c r="S30" s="223"/>
      <c r="T30" s="223"/>
      <c r="U30" s="223"/>
      <c r="V30" s="223"/>
      <c r="W30" s="223" t="s">
        <v>640</v>
      </c>
      <c r="X30" s="223"/>
      <c r="Y30" s="223"/>
      <c r="Z30" s="223"/>
      <c r="AA30" s="223"/>
      <c r="AB30" s="224"/>
      <c r="AC30" s="224"/>
    </row>
    <row r="31" spans="2:29" ht="15" customHeight="1" x14ac:dyDescent="0.25">
      <c r="I31" s="220"/>
      <c r="J31" s="220"/>
      <c r="K31" s="223"/>
      <c r="L31" s="223"/>
      <c r="M31" s="223"/>
      <c r="N31" s="223"/>
      <c r="O31" s="223"/>
      <c r="P31" s="223"/>
      <c r="Q31" s="223"/>
      <c r="R31" s="223"/>
      <c r="S31" s="223"/>
      <c r="T31" s="223"/>
      <c r="U31" s="223"/>
      <c r="V31" s="223"/>
      <c r="W31" s="223" t="s">
        <v>641</v>
      </c>
      <c r="X31" s="223"/>
      <c r="Y31" s="223"/>
      <c r="Z31" s="223"/>
      <c r="AA31" s="223"/>
      <c r="AB31" s="224"/>
      <c r="AC31" s="224"/>
    </row>
    <row r="32" spans="2:29" ht="15" customHeight="1" x14ac:dyDescent="0.25">
      <c r="I32" s="220"/>
      <c r="J32" s="220"/>
      <c r="K32" s="223"/>
      <c r="L32" s="223"/>
      <c r="M32" s="223"/>
      <c r="N32" s="223"/>
      <c r="O32" s="211"/>
      <c r="P32" s="211"/>
      <c r="Q32" s="211"/>
      <c r="R32" s="211"/>
      <c r="S32" s="211"/>
      <c r="T32" s="211"/>
      <c r="U32" s="211"/>
      <c r="V32" s="211"/>
      <c r="W32" s="223" t="s">
        <v>642</v>
      </c>
      <c r="X32" s="223"/>
      <c r="Y32" s="223"/>
      <c r="Z32" s="223"/>
      <c r="AA32" s="223"/>
      <c r="AB32" s="224"/>
      <c r="AC32" s="224"/>
    </row>
    <row r="33" spans="9:40" ht="15" customHeight="1" x14ac:dyDescent="0.25">
      <c r="I33" s="215"/>
      <c r="J33" s="215"/>
      <c r="K33" s="212"/>
      <c r="L33" s="212"/>
      <c r="M33" s="212"/>
      <c r="N33" s="212"/>
      <c r="O33" s="211"/>
      <c r="P33" s="211"/>
      <c r="Q33" s="211"/>
      <c r="R33" s="211"/>
      <c r="S33" s="211"/>
      <c r="T33" s="211"/>
      <c r="U33" s="211"/>
      <c r="V33" s="211"/>
      <c r="W33" s="223" t="s">
        <v>643</v>
      </c>
      <c r="X33" s="223"/>
      <c r="Y33" s="223"/>
      <c r="Z33" s="223"/>
      <c r="AA33" s="223"/>
      <c r="AB33" s="224"/>
      <c r="AC33" s="224"/>
    </row>
    <row r="34" spans="9:40" ht="15" customHeight="1" x14ac:dyDescent="0.25">
      <c r="I34" s="215"/>
      <c r="J34" s="215"/>
      <c r="K34" s="212"/>
      <c r="L34" s="212"/>
      <c r="M34" s="212"/>
      <c r="N34" s="212"/>
      <c r="O34" s="211"/>
      <c r="P34" s="211"/>
      <c r="Q34" s="211"/>
      <c r="R34" s="211"/>
      <c r="S34" s="211"/>
      <c r="T34" s="211"/>
      <c r="U34" s="211"/>
      <c r="V34" s="211"/>
      <c r="W34" s="223" t="s">
        <v>644</v>
      </c>
      <c r="X34" s="223"/>
      <c r="Y34" s="223"/>
      <c r="Z34" s="223"/>
      <c r="AA34" s="223"/>
      <c r="AB34" s="223"/>
      <c r="AC34" s="223"/>
      <c r="AD34" s="220"/>
      <c r="AE34" s="220"/>
      <c r="AF34" s="220"/>
      <c r="AG34" s="220"/>
      <c r="AH34" s="220"/>
      <c r="AI34" s="220"/>
      <c r="AJ34" s="220"/>
      <c r="AK34" s="220"/>
      <c r="AL34" s="220"/>
      <c r="AM34" s="220"/>
      <c r="AN34" s="220"/>
    </row>
    <row r="35" spans="9:40" ht="15" customHeight="1" x14ac:dyDescent="0.25">
      <c r="I35" s="220"/>
      <c r="J35" s="220"/>
      <c r="K35" s="223"/>
      <c r="L35" s="223"/>
      <c r="M35" s="223"/>
      <c r="N35" s="223"/>
      <c r="O35" s="211"/>
      <c r="P35" s="211"/>
      <c r="Q35" s="211"/>
      <c r="R35" s="211"/>
      <c r="S35" s="211"/>
      <c r="T35" s="211"/>
      <c r="U35" s="211"/>
      <c r="V35" s="211"/>
      <c r="W35" s="223" t="s">
        <v>645</v>
      </c>
      <c r="X35" s="223"/>
      <c r="Y35" s="223"/>
      <c r="Z35" s="223"/>
      <c r="AA35" s="223"/>
      <c r="AB35" s="223"/>
      <c r="AC35" s="223"/>
      <c r="AD35" s="220"/>
      <c r="AE35" s="220"/>
      <c r="AF35" s="220"/>
      <c r="AG35" s="220"/>
      <c r="AH35" s="220"/>
      <c r="AI35" s="220"/>
      <c r="AJ35" s="220"/>
      <c r="AK35" s="220"/>
      <c r="AL35" s="220"/>
      <c r="AM35" s="220"/>
      <c r="AN35" s="220"/>
    </row>
    <row r="36" spans="9:40" x14ac:dyDescent="0.25">
      <c r="I36" s="220"/>
      <c r="J36" s="220"/>
      <c r="K36" s="223"/>
      <c r="L36" s="223"/>
      <c r="M36" s="223"/>
      <c r="N36" s="223"/>
      <c r="O36" s="211"/>
      <c r="P36" s="211"/>
      <c r="Q36" s="211"/>
      <c r="R36" s="211"/>
      <c r="S36" s="211"/>
      <c r="T36" s="211"/>
      <c r="U36" s="211"/>
      <c r="V36" s="211"/>
      <c r="W36" s="223" t="s">
        <v>646</v>
      </c>
      <c r="X36" s="223"/>
      <c r="Y36" s="223"/>
      <c r="Z36" s="223"/>
      <c r="AA36" s="223"/>
      <c r="AB36" s="223"/>
      <c r="AC36" s="223"/>
      <c r="AD36" s="220"/>
      <c r="AE36" s="220"/>
      <c r="AF36" s="220"/>
      <c r="AG36" s="220"/>
      <c r="AH36" s="220"/>
      <c r="AI36" s="220"/>
      <c r="AJ36" s="220"/>
      <c r="AK36" s="220"/>
      <c r="AL36" s="220"/>
      <c r="AM36" s="220"/>
      <c r="AN36" s="220"/>
    </row>
    <row r="37" spans="9:40" ht="15" customHeight="1" x14ac:dyDescent="0.25">
      <c r="I37" s="220"/>
      <c r="J37" s="220"/>
      <c r="K37" s="223"/>
      <c r="L37" s="212"/>
      <c r="M37" s="223"/>
      <c r="N37" s="223"/>
      <c r="O37" s="211"/>
      <c r="P37" s="211"/>
      <c r="Q37" s="211"/>
      <c r="R37" s="211"/>
      <c r="S37" s="211"/>
      <c r="T37" s="211"/>
      <c r="U37" s="211"/>
      <c r="V37" s="211"/>
      <c r="W37" s="223" t="s">
        <v>647</v>
      </c>
      <c r="X37" s="223"/>
      <c r="Y37" s="223"/>
      <c r="Z37" s="223"/>
      <c r="AA37" s="223"/>
      <c r="AB37" s="223"/>
      <c r="AC37" s="223"/>
      <c r="AD37" s="220"/>
      <c r="AE37" s="220"/>
      <c r="AF37" s="220"/>
      <c r="AG37" s="220"/>
      <c r="AH37" s="220"/>
      <c r="AI37" s="220"/>
      <c r="AJ37" s="220"/>
      <c r="AK37" s="220"/>
      <c r="AL37" s="220"/>
      <c r="AM37" s="220"/>
      <c r="AN37" s="220"/>
    </row>
    <row r="38" spans="9:40" ht="15" customHeight="1" x14ac:dyDescent="0.25">
      <c r="I38" s="220"/>
      <c r="J38" s="220"/>
      <c r="K38" s="223"/>
      <c r="L38" s="212"/>
      <c r="M38" s="223"/>
      <c r="N38" s="223"/>
      <c r="O38" s="211"/>
      <c r="P38" s="211"/>
      <c r="Q38" s="211"/>
      <c r="R38" s="211"/>
      <c r="S38" s="211"/>
      <c r="T38" s="211"/>
      <c r="U38" s="211"/>
      <c r="V38" s="211"/>
      <c r="W38" s="223" t="s">
        <v>648</v>
      </c>
      <c r="X38" s="223"/>
      <c r="Y38" s="223"/>
      <c r="Z38" s="223"/>
      <c r="AA38" s="223"/>
      <c r="AB38" s="223"/>
      <c r="AC38" s="223"/>
      <c r="AD38" s="220"/>
      <c r="AE38" s="220"/>
      <c r="AF38" s="220"/>
      <c r="AG38" s="220"/>
      <c r="AH38" s="220"/>
      <c r="AI38" s="220"/>
      <c r="AJ38" s="220"/>
      <c r="AK38" s="220"/>
      <c r="AL38" s="220"/>
      <c r="AM38" s="220"/>
      <c r="AN38" s="220"/>
    </row>
    <row r="39" spans="9:40" ht="15" customHeight="1" x14ac:dyDescent="0.25">
      <c r="I39" s="220"/>
      <c r="J39" s="220"/>
      <c r="K39" s="223"/>
      <c r="L39" s="223"/>
      <c r="M39" s="223"/>
      <c r="N39" s="223"/>
      <c r="O39" s="211"/>
      <c r="P39" s="211"/>
      <c r="Q39" s="211"/>
      <c r="R39" s="211"/>
      <c r="S39" s="211"/>
      <c r="T39" s="211"/>
      <c r="U39" s="211"/>
      <c r="V39" s="211"/>
      <c r="W39" s="223" t="s">
        <v>649</v>
      </c>
      <c r="X39" s="223"/>
      <c r="Y39" s="223"/>
      <c r="Z39" s="223"/>
      <c r="AA39" s="223"/>
      <c r="AB39" s="223"/>
      <c r="AC39" s="223"/>
      <c r="AD39" s="220"/>
      <c r="AE39" s="220"/>
      <c r="AF39" s="220"/>
      <c r="AG39" s="220"/>
      <c r="AH39" s="220"/>
      <c r="AI39" s="220"/>
      <c r="AJ39" s="220"/>
      <c r="AK39" s="220"/>
      <c r="AL39" s="220"/>
      <c r="AM39" s="220"/>
      <c r="AN39" s="220"/>
    </row>
    <row r="40" spans="9:40" ht="15" customHeight="1" x14ac:dyDescent="0.25">
      <c r="I40" s="220"/>
      <c r="J40" s="220"/>
      <c r="K40" s="223"/>
      <c r="L40" s="223"/>
      <c r="M40" s="223"/>
      <c r="N40" s="223"/>
      <c r="O40" s="211"/>
      <c r="P40" s="211"/>
      <c r="Q40" s="211"/>
      <c r="R40" s="211"/>
      <c r="S40" s="211"/>
      <c r="T40" s="211"/>
      <c r="U40" s="211"/>
      <c r="V40" s="211"/>
      <c r="W40" s="223" t="s">
        <v>650</v>
      </c>
      <c r="X40" s="223"/>
      <c r="Y40" s="223"/>
      <c r="Z40" s="223"/>
      <c r="AA40" s="223"/>
      <c r="AB40" s="223"/>
      <c r="AC40" s="223"/>
      <c r="AD40" s="220"/>
      <c r="AE40" s="220"/>
      <c r="AF40" s="220"/>
      <c r="AG40" s="220"/>
      <c r="AH40" s="220"/>
      <c r="AI40" s="220"/>
      <c r="AJ40" s="220"/>
      <c r="AK40" s="220"/>
      <c r="AL40" s="220"/>
      <c r="AM40" s="220"/>
      <c r="AN40" s="220"/>
    </row>
    <row r="41" spans="9:40" ht="15" customHeight="1" x14ac:dyDescent="0.25">
      <c r="I41" s="220"/>
      <c r="J41" s="220"/>
      <c r="K41" s="223"/>
      <c r="L41" s="223"/>
      <c r="M41" s="223"/>
      <c r="N41" s="223"/>
      <c r="O41" s="211"/>
      <c r="P41" s="211"/>
      <c r="Q41" s="211"/>
      <c r="R41" s="211"/>
      <c r="S41" s="211"/>
      <c r="T41" s="211"/>
      <c r="U41" s="211"/>
      <c r="V41" s="211"/>
      <c r="W41" s="223" t="s">
        <v>651</v>
      </c>
      <c r="X41" s="223"/>
      <c r="Y41" s="223"/>
      <c r="Z41" s="223"/>
      <c r="AA41" s="223"/>
      <c r="AB41" s="223"/>
      <c r="AC41" s="223"/>
      <c r="AD41" s="220"/>
      <c r="AE41" s="220"/>
      <c r="AF41" s="220"/>
      <c r="AG41" s="220"/>
      <c r="AH41" s="220"/>
      <c r="AI41" s="220"/>
      <c r="AJ41" s="220"/>
      <c r="AK41" s="220"/>
      <c r="AL41" s="220"/>
      <c r="AM41" s="220"/>
      <c r="AN41" s="220"/>
    </row>
    <row r="42" spans="9:40" ht="15" customHeight="1" x14ac:dyDescent="0.25">
      <c r="I42" s="220"/>
      <c r="J42" s="220"/>
      <c r="K42" s="223"/>
      <c r="L42" s="223"/>
      <c r="M42" s="223"/>
      <c r="N42" s="223"/>
      <c r="O42" s="211"/>
      <c r="P42" s="211"/>
      <c r="Q42" s="211"/>
      <c r="R42" s="211"/>
      <c r="S42" s="211"/>
      <c r="T42" s="211"/>
      <c r="U42" s="211"/>
      <c r="V42" s="211"/>
      <c r="W42" s="223" t="s">
        <v>652</v>
      </c>
      <c r="X42" s="213"/>
      <c r="Y42" s="213"/>
      <c r="Z42" s="213"/>
      <c r="AA42" s="213"/>
      <c r="AB42" s="213"/>
      <c r="AC42" s="213"/>
      <c r="AD42" s="217"/>
      <c r="AE42" s="217"/>
      <c r="AF42" s="217"/>
      <c r="AG42" s="217"/>
      <c r="AH42" s="217"/>
      <c r="AI42" s="217"/>
      <c r="AJ42" s="217"/>
      <c r="AK42" s="217"/>
      <c r="AL42" s="220"/>
      <c r="AM42" s="220"/>
      <c r="AN42" s="220"/>
    </row>
    <row r="43" spans="9:40" ht="15" customHeight="1" x14ac:dyDescent="0.25">
      <c r="I43" s="220"/>
      <c r="J43" s="220"/>
      <c r="K43" s="223"/>
      <c r="L43" s="223"/>
      <c r="M43" s="223"/>
      <c r="N43" s="223"/>
      <c r="O43" s="211"/>
      <c r="P43" s="211"/>
      <c r="Q43" s="211"/>
      <c r="R43" s="211"/>
      <c r="S43" s="211"/>
      <c r="T43" s="211"/>
      <c r="U43" s="211"/>
      <c r="V43" s="211"/>
      <c r="W43" s="223" t="s">
        <v>653</v>
      </c>
      <c r="X43" s="213"/>
      <c r="Y43" s="213"/>
      <c r="Z43" s="213"/>
      <c r="AA43" s="213"/>
      <c r="AB43" s="213"/>
      <c r="AC43" s="213"/>
      <c r="AD43" s="217"/>
      <c r="AE43" s="217"/>
      <c r="AF43" s="217"/>
      <c r="AG43" s="217"/>
      <c r="AH43" s="217"/>
      <c r="AI43" s="217"/>
      <c r="AJ43" s="217"/>
      <c r="AK43" s="217"/>
      <c r="AL43" s="220"/>
      <c r="AM43" s="220"/>
      <c r="AN43" s="220"/>
    </row>
    <row r="44" spans="9:40" ht="15" customHeight="1" x14ac:dyDescent="0.25">
      <c r="I44" s="220"/>
      <c r="J44" s="220"/>
      <c r="K44" s="223"/>
      <c r="L44" s="223"/>
      <c r="M44" s="223"/>
      <c r="N44" s="223"/>
      <c r="O44" s="211"/>
      <c r="P44" s="211"/>
      <c r="Q44" s="211"/>
      <c r="R44" s="211"/>
      <c r="S44" s="211"/>
      <c r="T44" s="211"/>
      <c r="U44" s="211"/>
      <c r="V44" s="211"/>
      <c r="W44" s="223" t="s">
        <v>654</v>
      </c>
      <c r="X44" s="213"/>
      <c r="Y44" s="213"/>
      <c r="Z44" s="213"/>
      <c r="AA44" s="213"/>
      <c r="AB44" s="213"/>
      <c r="AC44" s="213"/>
      <c r="AD44" s="217"/>
      <c r="AE44" s="217"/>
      <c r="AF44" s="217"/>
      <c r="AG44" s="217"/>
      <c r="AH44" s="217"/>
      <c r="AI44" s="217"/>
      <c r="AJ44" s="217"/>
      <c r="AK44" s="217"/>
      <c r="AL44" s="220"/>
      <c r="AM44" s="220"/>
      <c r="AN44" s="220"/>
    </row>
    <row r="45" spans="9:40" ht="15" customHeight="1" x14ac:dyDescent="0.25">
      <c r="I45" s="220"/>
      <c r="J45" s="220"/>
      <c r="K45" s="223"/>
      <c r="L45" s="223"/>
      <c r="M45" s="223"/>
      <c r="N45" s="223"/>
      <c r="O45" s="211"/>
      <c r="P45" s="211"/>
      <c r="Q45" s="211"/>
      <c r="R45" s="211"/>
      <c r="S45" s="211"/>
      <c r="T45" s="211"/>
      <c r="U45" s="211"/>
      <c r="V45" s="211"/>
      <c r="W45" s="223" t="s">
        <v>655</v>
      </c>
      <c r="X45" s="213"/>
      <c r="Y45" s="213"/>
      <c r="Z45" s="213"/>
      <c r="AA45" s="213"/>
      <c r="AB45" s="213"/>
      <c r="AC45" s="213"/>
      <c r="AD45" s="215"/>
      <c r="AE45" s="215"/>
      <c r="AF45" s="215"/>
      <c r="AG45" s="215"/>
      <c r="AH45" s="215"/>
      <c r="AI45" s="215"/>
      <c r="AJ45" s="215"/>
      <c r="AK45" s="215"/>
      <c r="AL45" s="220"/>
      <c r="AM45" s="220"/>
      <c r="AN45" s="220"/>
    </row>
    <row r="46" spans="9:40" ht="15" customHeight="1" x14ac:dyDescent="0.25">
      <c r="I46" s="220"/>
      <c r="J46" s="220"/>
      <c r="K46" s="223"/>
      <c r="L46" s="223"/>
      <c r="M46" s="223"/>
      <c r="N46" s="223"/>
      <c r="O46" s="211"/>
      <c r="P46" s="211"/>
      <c r="Q46" s="211"/>
      <c r="R46" s="211"/>
      <c r="S46" s="211"/>
      <c r="T46" s="211"/>
      <c r="U46" s="211"/>
      <c r="V46" s="211"/>
      <c r="W46" s="223" t="s">
        <v>656</v>
      </c>
      <c r="X46" s="213"/>
      <c r="Y46" s="213"/>
      <c r="Z46" s="213"/>
      <c r="AA46" s="213"/>
      <c r="AB46" s="213"/>
      <c r="AC46" s="213"/>
      <c r="AD46" s="215"/>
      <c r="AE46" s="215"/>
      <c r="AF46" s="215"/>
      <c r="AG46" s="215"/>
      <c r="AH46" s="215"/>
      <c r="AI46" s="215"/>
      <c r="AJ46" s="215"/>
      <c r="AK46" s="215"/>
      <c r="AL46" s="220"/>
      <c r="AM46" s="220"/>
      <c r="AN46" s="220"/>
    </row>
    <row r="47" spans="9:40" ht="15" customHeight="1" x14ac:dyDescent="0.25">
      <c r="I47" s="220"/>
      <c r="J47" s="220"/>
      <c r="K47" s="223"/>
      <c r="L47" s="223"/>
      <c r="M47" s="223"/>
      <c r="N47" s="223"/>
      <c r="O47" s="211"/>
      <c r="P47" s="211"/>
      <c r="Q47" s="211"/>
      <c r="R47" s="211"/>
      <c r="S47" s="211"/>
      <c r="T47" s="211"/>
      <c r="U47" s="211"/>
      <c r="V47" s="211"/>
      <c r="W47" s="223" t="s">
        <v>657</v>
      </c>
      <c r="X47" s="213"/>
      <c r="Y47" s="213"/>
      <c r="Z47" s="213"/>
      <c r="AA47" s="213"/>
      <c r="AB47" s="213"/>
      <c r="AC47" s="213"/>
      <c r="AD47" s="215"/>
      <c r="AE47" s="215"/>
      <c r="AF47" s="215"/>
      <c r="AG47" s="215"/>
      <c r="AH47" s="215"/>
      <c r="AI47" s="215"/>
      <c r="AJ47" s="215"/>
      <c r="AK47" s="215"/>
      <c r="AL47" s="220"/>
      <c r="AM47" s="220"/>
      <c r="AN47" s="220"/>
    </row>
    <row r="48" spans="9:40" ht="15" customHeight="1" x14ac:dyDescent="0.25">
      <c r="I48" s="220"/>
      <c r="J48" s="220"/>
      <c r="K48" s="223"/>
      <c r="L48" s="223"/>
      <c r="M48" s="223"/>
      <c r="N48" s="223"/>
      <c r="O48" s="211"/>
      <c r="P48" s="211"/>
      <c r="Q48" s="211"/>
      <c r="R48" s="211"/>
      <c r="S48" s="211"/>
      <c r="T48" s="211"/>
      <c r="U48" s="211"/>
      <c r="V48" s="211"/>
      <c r="W48" s="223" t="s">
        <v>658</v>
      </c>
      <c r="X48" s="213"/>
      <c r="Y48" s="213"/>
      <c r="Z48" s="213"/>
      <c r="AA48" s="213"/>
      <c r="AB48" s="213"/>
      <c r="AC48" s="213"/>
      <c r="AD48" s="215"/>
      <c r="AE48" s="215"/>
      <c r="AF48" s="215"/>
      <c r="AG48" s="215"/>
      <c r="AH48" s="215"/>
      <c r="AI48" s="215"/>
      <c r="AJ48" s="215"/>
      <c r="AK48" s="215"/>
      <c r="AL48" s="220"/>
      <c r="AM48" s="220"/>
      <c r="AN48" s="220"/>
    </row>
    <row r="49" spans="9:40" ht="15" customHeight="1" x14ac:dyDescent="0.25">
      <c r="I49" s="220"/>
      <c r="J49" s="220"/>
      <c r="K49" s="223"/>
      <c r="L49" s="223"/>
      <c r="M49" s="223"/>
      <c r="N49" s="223"/>
      <c r="O49" s="211"/>
      <c r="P49" s="211"/>
      <c r="Q49" s="211"/>
      <c r="R49" s="211"/>
      <c r="S49" s="211"/>
      <c r="T49" s="211"/>
      <c r="U49" s="211"/>
      <c r="V49" s="211"/>
      <c r="W49" s="223" t="s">
        <v>750</v>
      </c>
      <c r="X49" s="214"/>
      <c r="Y49" s="214"/>
      <c r="Z49" s="214"/>
      <c r="AA49" s="214"/>
      <c r="AB49" s="214"/>
      <c r="AC49" s="214"/>
      <c r="AD49" s="217"/>
      <c r="AE49" s="217"/>
      <c r="AF49" s="217"/>
      <c r="AG49" s="217"/>
      <c r="AH49" s="217"/>
      <c r="AI49" s="217"/>
      <c r="AJ49" s="217"/>
      <c r="AK49" s="217"/>
      <c r="AL49" s="220"/>
      <c r="AM49" s="220"/>
      <c r="AN49" s="220"/>
    </row>
    <row r="50" spans="9:40" ht="15" customHeight="1" x14ac:dyDescent="0.25">
      <c r="I50" s="215"/>
      <c r="J50" s="215"/>
      <c r="K50" s="212"/>
      <c r="L50" s="212"/>
      <c r="M50" s="212"/>
      <c r="N50" s="212"/>
      <c r="O50" s="211"/>
      <c r="P50" s="211"/>
      <c r="Q50" s="211"/>
      <c r="R50" s="211"/>
      <c r="S50" s="211"/>
      <c r="T50" s="211"/>
      <c r="U50" s="211"/>
      <c r="V50" s="211"/>
      <c r="W50" s="223"/>
      <c r="X50" s="214"/>
      <c r="Y50" s="214"/>
      <c r="Z50" s="214"/>
      <c r="AA50" s="214"/>
      <c r="AB50" s="214"/>
      <c r="AC50" s="214"/>
      <c r="AD50" s="217"/>
      <c r="AE50" s="217"/>
      <c r="AF50" s="217"/>
      <c r="AG50" s="217"/>
      <c r="AH50" s="217"/>
      <c r="AI50" s="217"/>
      <c r="AJ50" s="217"/>
      <c r="AK50" s="217"/>
      <c r="AL50" s="220"/>
      <c r="AM50" s="220"/>
      <c r="AN50" s="220"/>
    </row>
    <row r="51" spans="9:40" ht="15" customHeight="1" x14ac:dyDescent="0.25">
      <c r="I51" s="220"/>
      <c r="J51" s="220"/>
      <c r="K51" s="223"/>
      <c r="L51" s="223"/>
      <c r="M51" s="223"/>
      <c r="N51" s="223"/>
      <c r="O51" s="211"/>
      <c r="P51" s="211"/>
      <c r="Q51" s="211"/>
      <c r="R51" s="211"/>
      <c r="S51" s="211"/>
      <c r="T51" s="211"/>
      <c r="U51" s="211"/>
      <c r="V51" s="211"/>
      <c r="W51" s="223"/>
      <c r="X51" s="212"/>
      <c r="Y51" s="212"/>
      <c r="Z51" s="212"/>
      <c r="AA51" s="212"/>
      <c r="AB51" s="212"/>
      <c r="AC51" s="212"/>
      <c r="AD51" s="217"/>
      <c r="AE51" s="217"/>
      <c r="AF51" s="217"/>
      <c r="AG51" s="217"/>
      <c r="AH51" s="217"/>
      <c r="AI51" s="217"/>
      <c r="AJ51" s="217"/>
      <c r="AK51" s="217"/>
      <c r="AL51" s="220"/>
      <c r="AM51" s="220"/>
      <c r="AN51" s="220"/>
    </row>
    <row r="52" spans="9:40" ht="15" customHeight="1" x14ac:dyDescent="0.25">
      <c r="I52" s="220"/>
      <c r="J52" s="220"/>
      <c r="K52" s="223"/>
      <c r="L52" s="223"/>
      <c r="M52" s="223"/>
      <c r="N52" s="223"/>
      <c r="O52" s="211"/>
      <c r="P52" s="211"/>
      <c r="Q52" s="211"/>
      <c r="R52" s="211"/>
      <c r="S52" s="211"/>
      <c r="T52" s="211"/>
      <c r="U52" s="211"/>
      <c r="V52" s="211"/>
      <c r="W52" s="223"/>
      <c r="X52" s="212"/>
      <c r="Y52" s="212"/>
      <c r="Z52" s="212"/>
      <c r="AA52" s="212"/>
      <c r="AB52" s="212"/>
      <c r="AC52" s="212"/>
      <c r="AD52" s="217"/>
      <c r="AE52" s="217"/>
      <c r="AF52" s="217"/>
      <c r="AG52" s="217"/>
      <c r="AH52" s="217"/>
      <c r="AI52" s="217"/>
      <c r="AJ52" s="217"/>
      <c r="AK52" s="217"/>
      <c r="AL52" s="220"/>
      <c r="AM52" s="220"/>
      <c r="AN52" s="220"/>
    </row>
    <row r="53" spans="9:40" ht="15" customHeight="1" x14ac:dyDescent="0.25">
      <c r="I53" s="220"/>
      <c r="J53" s="220"/>
      <c r="K53" s="220"/>
      <c r="L53" s="220"/>
      <c r="M53" s="220"/>
      <c r="N53" s="220"/>
      <c r="O53" s="217"/>
      <c r="P53" s="217"/>
      <c r="Q53" s="217"/>
      <c r="R53" s="217"/>
      <c r="S53" s="217"/>
      <c r="T53" s="217"/>
      <c r="U53" s="217"/>
      <c r="V53" s="217"/>
      <c r="W53" s="220"/>
      <c r="X53" s="215"/>
      <c r="Y53" s="215"/>
      <c r="Z53" s="215"/>
      <c r="AA53" s="215"/>
      <c r="AB53" s="215"/>
      <c r="AC53" s="215"/>
      <c r="AD53" s="217"/>
      <c r="AE53" s="217"/>
      <c r="AF53" s="217"/>
      <c r="AG53" s="217"/>
      <c r="AH53" s="217"/>
      <c r="AI53" s="217"/>
      <c r="AJ53" s="217"/>
      <c r="AK53" s="217"/>
      <c r="AL53" s="220"/>
      <c r="AM53" s="220"/>
      <c r="AN53" s="220"/>
    </row>
    <row r="54" spans="9:40" ht="15" customHeight="1" x14ac:dyDescent="0.25">
      <c r="I54" s="220"/>
      <c r="J54" s="220"/>
      <c r="K54" s="220"/>
      <c r="L54" s="220"/>
      <c r="M54" s="220"/>
      <c r="N54" s="220"/>
      <c r="O54" s="217"/>
      <c r="P54" s="217"/>
      <c r="Q54" s="217"/>
      <c r="R54" s="217"/>
      <c r="S54" s="217"/>
      <c r="T54" s="217"/>
      <c r="U54" s="217"/>
      <c r="V54" s="217"/>
      <c r="W54" s="220"/>
      <c r="X54" s="218"/>
      <c r="Y54" s="218"/>
      <c r="Z54" s="218"/>
      <c r="AA54" s="218"/>
      <c r="AB54" s="218"/>
      <c r="AC54" s="218"/>
      <c r="AD54" s="217"/>
      <c r="AE54" s="217"/>
      <c r="AF54" s="217"/>
      <c r="AG54" s="217"/>
      <c r="AH54" s="217"/>
      <c r="AI54" s="217"/>
      <c r="AJ54" s="217"/>
      <c r="AK54" s="217"/>
      <c r="AL54" s="220"/>
      <c r="AM54" s="220"/>
      <c r="AN54" s="220"/>
    </row>
    <row r="55" spans="9:40" ht="15" customHeight="1" x14ac:dyDescent="0.25">
      <c r="I55" s="220"/>
      <c r="J55" s="220"/>
      <c r="K55" s="220"/>
      <c r="L55" s="220"/>
      <c r="M55" s="220"/>
      <c r="N55" s="220"/>
      <c r="O55" s="217"/>
      <c r="P55" s="217"/>
      <c r="Q55" s="217"/>
      <c r="R55" s="217"/>
      <c r="S55" s="217"/>
      <c r="T55" s="217"/>
      <c r="U55" s="217"/>
      <c r="V55" s="217"/>
      <c r="W55" s="220"/>
      <c r="X55" s="219"/>
      <c r="Y55" s="219"/>
      <c r="Z55" s="219"/>
      <c r="AA55" s="219"/>
      <c r="AB55" s="219"/>
      <c r="AC55" s="219"/>
      <c r="AD55" s="217"/>
      <c r="AE55" s="217"/>
      <c r="AF55" s="217"/>
      <c r="AG55" s="217"/>
      <c r="AH55" s="217"/>
      <c r="AI55" s="217"/>
      <c r="AJ55" s="217"/>
      <c r="AK55" s="217"/>
      <c r="AL55" s="220"/>
      <c r="AM55" s="220"/>
      <c r="AN55" s="220"/>
    </row>
    <row r="56" spans="9:40" ht="15" customHeight="1" x14ac:dyDescent="0.25">
      <c r="I56" s="220"/>
      <c r="J56" s="220"/>
      <c r="K56" s="220"/>
      <c r="L56" s="220"/>
      <c r="M56" s="220"/>
      <c r="N56" s="220"/>
      <c r="O56" s="217"/>
      <c r="P56" s="217"/>
      <c r="Q56" s="217"/>
      <c r="R56" s="217"/>
      <c r="S56" s="217"/>
      <c r="T56" s="217"/>
      <c r="U56" s="217"/>
      <c r="V56" s="217"/>
      <c r="W56" s="220"/>
      <c r="X56" s="219"/>
      <c r="Y56" s="219"/>
      <c r="Z56" s="219"/>
      <c r="AA56" s="219"/>
      <c r="AB56" s="219"/>
      <c r="AC56" s="219"/>
      <c r="AD56" s="217"/>
      <c r="AE56" s="217"/>
      <c r="AF56" s="217"/>
      <c r="AG56" s="217"/>
      <c r="AH56" s="217"/>
      <c r="AI56" s="217"/>
      <c r="AJ56" s="217"/>
      <c r="AK56" s="217"/>
      <c r="AL56" s="220"/>
      <c r="AM56" s="220"/>
      <c r="AN56" s="220"/>
    </row>
    <row r="57" spans="9:40" ht="15" customHeight="1" x14ac:dyDescent="0.25">
      <c r="I57" s="220"/>
      <c r="J57" s="220"/>
      <c r="K57" s="220"/>
      <c r="L57" s="220"/>
      <c r="M57" s="220"/>
      <c r="N57" s="220"/>
      <c r="O57" s="217"/>
      <c r="P57" s="217"/>
      <c r="Q57" s="217"/>
      <c r="R57" s="217"/>
      <c r="S57" s="217"/>
      <c r="T57" s="217"/>
      <c r="U57" s="217"/>
      <c r="V57" s="217"/>
      <c r="W57" s="220"/>
      <c r="X57" s="219"/>
      <c r="Y57" s="219"/>
      <c r="Z57" s="219"/>
      <c r="AA57" s="219"/>
      <c r="AB57" s="219"/>
      <c r="AC57" s="219"/>
      <c r="AD57" s="217"/>
      <c r="AE57" s="217"/>
      <c r="AF57" s="217"/>
      <c r="AG57" s="217"/>
      <c r="AH57" s="217"/>
      <c r="AI57" s="217"/>
      <c r="AJ57" s="217"/>
      <c r="AK57" s="217"/>
      <c r="AL57" s="220"/>
      <c r="AM57" s="220"/>
      <c r="AN57" s="220"/>
    </row>
    <row r="58" spans="9:40" ht="15" customHeight="1" x14ac:dyDescent="0.25">
      <c r="I58" s="220"/>
      <c r="J58" s="220"/>
      <c r="K58" s="220"/>
      <c r="L58" s="220"/>
      <c r="M58" s="220"/>
      <c r="N58" s="220"/>
      <c r="O58" s="217"/>
      <c r="P58" s="217"/>
      <c r="Q58" s="217"/>
      <c r="R58" s="217"/>
      <c r="S58" s="217"/>
      <c r="T58" s="217"/>
      <c r="U58" s="217"/>
      <c r="V58" s="217"/>
      <c r="W58" s="220"/>
      <c r="X58" s="219"/>
      <c r="Y58" s="219"/>
      <c r="Z58" s="219"/>
      <c r="AA58" s="219"/>
      <c r="AB58" s="219"/>
      <c r="AC58" s="219"/>
      <c r="AD58" s="217"/>
      <c r="AE58" s="217"/>
      <c r="AF58" s="217"/>
      <c r="AG58" s="217"/>
      <c r="AH58" s="217"/>
      <c r="AI58" s="217"/>
      <c r="AJ58" s="217"/>
      <c r="AK58" s="217"/>
      <c r="AL58" s="220"/>
      <c r="AM58" s="220"/>
      <c r="AN58" s="220"/>
    </row>
    <row r="59" spans="9:40" ht="15" customHeight="1" x14ac:dyDescent="0.25">
      <c r="I59" s="220"/>
      <c r="J59" s="220"/>
      <c r="K59" s="220"/>
      <c r="L59" s="220"/>
      <c r="M59" s="220"/>
      <c r="N59" s="220"/>
      <c r="O59" s="217"/>
      <c r="P59" s="217"/>
      <c r="Q59" s="217"/>
      <c r="R59" s="217"/>
      <c r="S59" s="217"/>
      <c r="T59" s="217"/>
      <c r="U59" s="217"/>
      <c r="V59" s="217"/>
      <c r="W59" s="220"/>
      <c r="X59" s="219"/>
      <c r="Y59" s="219"/>
      <c r="Z59" s="219"/>
      <c r="AA59" s="219"/>
      <c r="AB59" s="219"/>
      <c r="AC59" s="219"/>
      <c r="AD59" s="217"/>
      <c r="AE59" s="217"/>
      <c r="AF59" s="217"/>
      <c r="AG59" s="217"/>
      <c r="AH59" s="217"/>
      <c r="AI59" s="217"/>
      <c r="AJ59" s="217"/>
      <c r="AK59" s="217"/>
      <c r="AL59" s="220"/>
      <c r="AM59" s="220"/>
      <c r="AN59" s="220"/>
    </row>
    <row r="60" spans="9:40" ht="15" customHeight="1" x14ac:dyDescent="0.25">
      <c r="I60" s="220"/>
      <c r="J60" s="220"/>
      <c r="K60" s="220"/>
      <c r="L60" s="220"/>
      <c r="M60" s="220"/>
      <c r="N60" s="220"/>
      <c r="O60" s="217"/>
      <c r="P60" s="217"/>
      <c r="Q60" s="217"/>
      <c r="R60" s="217"/>
      <c r="S60" s="217"/>
      <c r="T60" s="217"/>
      <c r="U60" s="217"/>
      <c r="V60" s="217"/>
      <c r="W60" s="220"/>
      <c r="X60" s="219"/>
      <c r="Y60" s="219"/>
      <c r="Z60" s="219"/>
      <c r="AA60" s="219"/>
      <c r="AB60" s="219"/>
      <c r="AC60" s="219"/>
      <c r="AD60" s="217"/>
      <c r="AE60" s="217"/>
      <c r="AF60" s="217"/>
      <c r="AG60" s="217"/>
      <c r="AH60" s="217"/>
      <c r="AI60" s="217"/>
      <c r="AJ60" s="217"/>
      <c r="AK60" s="217"/>
      <c r="AL60" s="220"/>
      <c r="AM60" s="220"/>
      <c r="AN60" s="220"/>
    </row>
    <row r="61" spans="9:40" ht="15" customHeight="1" x14ac:dyDescent="0.25">
      <c r="I61" s="220"/>
      <c r="J61" s="220"/>
      <c r="K61" s="220"/>
      <c r="L61" s="220"/>
      <c r="M61" s="220"/>
      <c r="N61" s="220"/>
      <c r="O61" s="217"/>
      <c r="P61" s="217"/>
      <c r="Q61" s="217"/>
      <c r="R61" s="217"/>
      <c r="S61" s="217"/>
      <c r="T61" s="217"/>
      <c r="U61" s="217"/>
      <c r="V61" s="217"/>
      <c r="W61" s="220"/>
      <c r="X61" s="219"/>
      <c r="Y61" s="219"/>
      <c r="Z61" s="219"/>
      <c r="AA61" s="219"/>
      <c r="AB61" s="219"/>
      <c r="AC61" s="219"/>
      <c r="AD61" s="217"/>
      <c r="AE61" s="217"/>
      <c r="AF61" s="217"/>
      <c r="AG61" s="217"/>
      <c r="AH61" s="217"/>
      <c r="AI61" s="217"/>
      <c r="AJ61" s="217"/>
      <c r="AK61" s="217"/>
      <c r="AL61" s="220"/>
      <c r="AM61" s="220"/>
      <c r="AN61" s="220"/>
    </row>
    <row r="62" spans="9:40" ht="15" customHeight="1" x14ac:dyDescent="0.25">
      <c r="I62" s="220"/>
      <c r="J62" s="220"/>
      <c r="K62" s="220"/>
      <c r="L62" s="220"/>
      <c r="M62" s="220"/>
      <c r="N62" s="220"/>
      <c r="O62" s="217"/>
      <c r="P62" s="217"/>
      <c r="Q62" s="217"/>
      <c r="R62" s="217"/>
      <c r="S62" s="217"/>
      <c r="T62" s="217"/>
      <c r="U62" s="217"/>
      <c r="V62" s="217"/>
      <c r="W62" s="220"/>
      <c r="X62" s="219"/>
      <c r="Y62" s="219"/>
      <c r="Z62" s="219"/>
      <c r="AA62" s="219"/>
      <c r="AB62" s="219"/>
      <c r="AC62" s="219"/>
      <c r="AD62" s="217"/>
      <c r="AE62" s="217"/>
      <c r="AF62" s="217"/>
      <c r="AG62" s="217"/>
      <c r="AH62" s="217"/>
      <c r="AI62" s="217"/>
      <c r="AJ62" s="217"/>
      <c r="AK62" s="217"/>
      <c r="AL62" s="220"/>
      <c r="AM62" s="220"/>
      <c r="AN62" s="220"/>
    </row>
    <row r="63" spans="9:40" ht="15" customHeight="1" x14ac:dyDescent="0.25">
      <c r="I63" s="220"/>
      <c r="J63" s="220"/>
      <c r="K63" s="220"/>
      <c r="L63" s="220"/>
      <c r="M63" s="220"/>
      <c r="N63" s="220"/>
      <c r="O63" s="217"/>
      <c r="P63" s="217"/>
      <c r="Q63" s="217"/>
      <c r="R63" s="217"/>
      <c r="S63" s="217"/>
      <c r="T63" s="217"/>
      <c r="U63" s="217"/>
      <c r="V63" s="217"/>
      <c r="W63" s="220"/>
      <c r="X63" s="219"/>
      <c r="Y63" s="219"/>
      <c r="Z63" s="219"/>
      <c r="AA63" s="219"/>
      <c r="AB63" s="219"/>
      <c r="AC63" s="219"/>
      <c r="AD63" s="217"/>
      <c r="AE63" s="217"/>
      <c r="AF63" s="217"/>
      <c r="AG63" s="217"/>
      <c r="AH63" s="217"/>
      <c r="AI63" s="217"/>
      <c r="AJ63" s="217"/>
      <c r="AK63" s="217"/>
      <c r="AL63" s="220"/>
      <c r="AM63" s="220"/>
      <c r="AN63" s="220"/>
    </row>
    <row r="64" spans="9:40" ht="15" customHeight="1" x14ac:dyDescent="0.25">
      <c r="I64" s="220"/>
      <c r="J64" s="220"/>
      <c r="K64" s="220"/>
      <c r="L64" s="220"/>
      <c r="M64" s="220"/>
      <c r="N64" s="220"/>
      <c r="O64" s="217"/>
      <c r="P64" s="217"/>
      <c r="Q64" s="217"/>
      <c r="R64" s="217"/>
      <c r="S64" s="217"/>
      <c r="T64" s="217"/>
      <c r="U64" s="217"/>
      <c r="V64" s="217"/>
      <c r="W64" s="220"/>
      <c r="X64" s="219"/>
      <c r="Y64" s="219"/>
      <c r="Z64" s="219"/>
      <c r="AA64" s="219"/>
      <c r="AB64" s="219"/>
      <c r="AC64" s="219"/>
      <c r="AD64" s="217"/>
      <c r="AE64" s="217"/>
      <c r="AF64" s="217"/>
      <c r="AG64" s="217"/>
      <c r="AH64" s="217"/>
      <c r="AI64" s="217"/>
      <c r="AJ64" s="217"/>
      <c r="AK64" s="217"/>
      <c r="AL64" s="220"/>
      <c r="AM64" s="220"/>
      <c r="AN64" s="220"/>
    </row>
    <row r="65" spans="9:40" ht="15" customHeight="1" x14ac:dyDescent="0.25">
      <c r="I65" s="220"/>
      <c r="J65" s="220"/>
      <c r="K65" s="220"/>
      <c r="L65" s="220"/>
      <c r="M65" s="220"/>
      <c r="N65" s="220"/>
      <c r="O65" s="217"/>
      <c r="P65" s="217"/>
      <c r="Q65" s="217"/>
      <c r="R65" s="217"/>
      <c r="S65" s="217"/>
      <c r="T65" s="217"/>
      <c r="U65" s="217"/>
      <c r="V65" s="217"/>
      <c r="W65" s="220"/>
      <c r="X65" s="219"/>
      <c r="Y65" s="219"/>
      <c r="Z65" s="219"/>
      <c r="AA65" s="219"/>
      <c r="AB65" s="219"/>
      <c r="AC65" s="219"/>
      <c r="AD65" s="217"/>
      <c r="AE65" s="217"/>
      <c r="AF65" s="217"/>
      <c r="AG65" s="217"/>
      <c r="AH65" s="217"/>
      <c r="AI65" s="217"/>
      <c r="AJ65" s="217"/>
      <c r="AK65" s="217"/>
      <c r="AL65" s="220"/>
      <c r="AM65" s="220"/>
      <c r="AN65" s="220"/>
    </row>
    <row r="66" spans="9:40" ht="15" customHeight="1" x14ac:dyDescent="0.25">
      <c r="I66" s="215"/>
      <c r="J66" s="215"/>
      <c r="K66" s="215"/>
      <c r="L66" s="215"/>
      <c r="M66" s="215"/>
      <c r="N66" s="215"/>
      <c r="O66" s="217"/>
      <c r="P66" s="217"/>
      <c r="Q66" s="217"/>
      <c r="R66" s="217"/>
      <c r="S66" s="217"/>
      <c r="T66" s="217"/>
      <c r="U66" s="217"/>
      <c r="V66" s="217"/>
      <c r="W66" s="220"/>
      <c r="X66" s="219"/>
      <c r="Y66" s="219"/>
      <c r="Z66" s="219"/>
      <c r="AA66" s="219"/>
      <c r="AB66" s="219"/>
      <c r="AC66" s="219"/>
      <c r="AD66" s="217"/>
      <c r="AE66" s="217"/>
      <c r="AF66" s="217"/>
      <c r="AG66" s="217"/>
      <c r="AH66" s="217"/>
      <c r="AI66" s="217"/>
      <c r="AJ66" s="217"/>
      <c r="AK66" s="217"/>
      <c r="AL66" s="220"/>
      <c r="AM66" s="220"/>
      <c r="AN66" s="220"/>
    </row>
    <row r="67" spans="9:40" ht="15" customHeight="1" x14ac:dyDescent="0.25">
      <c r="I67" s="215"/>
      <c r="J67" s="215"/>
      <c r="K67" s="215"/>
      <c r="L67" s="215"/>
      <c r="M67" s="215"/>
      <c r="N67" s="215"/>
      <c r="O67" s="217"/>
      <c r="P67" s="217"/>
      <c r="Q67" s="217"/>
      <c r="R67" s="217"/>
      <c r="S67" s="217"/>
      <c r="T67" s="217"/>
      <c r="U67" s="217"/>
      <c r="V67" s="217"/>
      <c r="W67" s="220"/>
      <c r="X67" s="219"/>
      <c r="Y67" s="219"/>
      <c r="Z67" s="219"/>
      <c r="AA67" s="219"/>
      <c r="AB67" s="219"/>
      <c r="AC67" s="219"/>
      <c r="AD67" s="217"/>
      <c r="AE67" s="217"/>
      <c r="AF67" s="217"/>
      <c r="AG67" s="217"/>
      <c r="AH67" s="217"/>
      <c r="AI67" s="217"/>
      <c r="AJ67" s="217"/>
      <c r="AK67" s="217"/>
      <c r="AL67" s="220"/>
      <c r="AM67" s="220"/>
      <c r="AN67" s="220"/>
    </row>
    <row r="68" spans="9:40" ht="15" customHeight="1" x14ac:dyDescent="0.25">
      <c r="I68" s="215"/>
      <c r="J68" s="215"/>
      <c r="K68" s="215"/>
      <c r="L68" s="215"/>
      <c r="M68" s="215"/>
      <c r="N68" s="215"/>
      <c r="O68" s="217"/>
      <c r="P68" s="217"/>
      <c r="Q68" s="217"/>
      <c r="R68" s="217"/>
      <c r="S68" s="217"/>
      <c r="T68" s="217"/>
      <c r="U68" s="217"/>
      <c r="V68" s="217"/>
      <c r="W68" s="220"/>
      <c r="X68" s="219"/>
      <c r="Y68" s="219"/>
      <c r="Z68" s="219"/>
      <c r="AA68" s="219"/>
      <c r="AB68" s="219"/>
      <c r="AC68" s="219"/>
      <c r="AD68" s="217"/>
      <c r="AE68" s="217"/>
      <c r="AF68" s="217"/>
      <c r="AG68" s="217"/>
      <c r="AH68" s="217"/>
      <c r="AI68" s="217"/>
      <c r="AJ68" s="217"/>
      <c r="AK68" s="217"/>
      <c r="AL68" s="220"/>
      <c r="AM68" s="220"/>
      <c r="AN68" s="220"/>
    </row>
    <row r="69" spans="9:40" ht="15" customHeight="1" x14ac:dyDescent="0.25">
      <c r="I69" s="215"/>
      <c r="J69" s="215"/>
      <c r="K69" s="215"/>
      <c r="L69" s="215"/>
      <c r="M69" s="215"/>
      <c r="N69" s="215"/>
      <c r="O69" s="217"/>
      <c r="P69" s="217"/>
      <c r="Q69" s="217"/>
      <c r="R69" s="217"/>
      <c r="S69" s="217"/>
      <c r="T69" s="217"/>
      <c r="U69" s="217"/>
      <c r="V69" s="217"/>
      <c r="W69" s="220"/>
      <c r="X69" s="219"/>
      <c r="Y69" s="219"/>
      <c r="Z69" s="219"/>
      <c r="AA69" s="219"/>
      <c r="AB69" s="219"/>
      <c r="AC69" s="219"/>
      <c r="AD69" s="217"/>
      <c r="AE69" s="217"/>
      <c r="AF69" s="217"/>
      <c r="AG69" s="217"/>
      <c r="AH69" s="217"/>
      <c r="AI69" s="217"/>
      <c r="AJ69" s="217"/>
      <c r="AK69" s="217"/>
      <c r="AL69" s="220"/>
      <c r="AM69" s="220"/>
      <c r="AN69" s="220"/>
    </row>
    <row r="70" spans="9:40" ht="15" customHeight="1" x14ac:dyDescent="0.25">
      <c r="I70" s="215"/>
      <c r="J70" s="215"/>
      <c r="K70" s="215"/>
      <c r="L70" s="215"/>
      <c r="M70" s="215"/>
      <c r="N70" s="215"/>
      <c r="O70" s="217"/>
      <c r="P70" s="217"/>
      <c r="Q70" s="217"/>
      <c r="R70" s="217"/>
      <c r="S70" s="217"/>
      <c r="T70" s="217"/>
      <c r="U70" s="217"/>
      <c r="V70" s="217"/>
      <c r="W70" s="220"/>
      <c r="X70" s="215"/>
      <c r="Y70" s="215"/>
      <c r="Z70" s="215"/>
      <c r="AA70" s="215"/>
      <c r="AB70" s="215"/>
      <c r="AC70" s="215"/>
      <c r="AD70" s="217"/>
      <c r="AE70" s="217"/>
      <c r="AF70" s="217"/>
      <c r="AG70" s="217"/>
      <c r="AH70" s="217"/>
      <c r="AI70" s="217"/>
      <c r="AJ70" s="217"/>
      <c r="AK70" s="217"/>
      <c r="AL70" s="220"/>
      <c r="AM70" s="220"/>
      <c r="AN70" s="220"/>
    </row>
    <row r="71" spans="9:40" ht="15" customHeight="1" x14ac:dyDescent="0.25">
      <c r="I71" s="215"/>
      <c r="J71" s="215"/>
      <c r="K71" s="215"/>
      <c r="L71" s="215"/>
      <c r="M71" s="215"/>
      <c r="N71" s="215"/>
      <c r="O71" s="217"/>
      <c r="P71" s="217"/>
      <c r="Q71" s="217"/>
      <c r="R71" s="217"/>
      <c r="S71" s="217"/>
      <c r="T71" s="217"/>
      <c r="U71" s="217"/>
      <c r="V71" s="217"/>
      <c r="W71" s="220"/>
      <c r="X71" s="220"/>
      <c r="Y71" s="220"/>
      <c r="Z71" s="220"/>
      <c r="AA71" s="220"/>
      <c r="AB71" s="220"/>
      <c r="AC71" s="220"/>
      <c r="AD71" s="220"/>
      <c r="AE71" s="220"/>
      <c r="AF71" s="220"/>
      <c r="AG71" s="220"/>
      <c r="AH71" s="220"/>
      <c r="AI71" s="220"/>
      <c r="AJ71" s="220"/>
      <c r="AK71" s="220"/>
      <c r="AL71" s="220"/>
      <c r="AM71" s="220"/>
      <c r="AN71" s="220"/>
    </row>
    <row r="72" spans="9:40" ht="15" customHeight="1" x14ac:dyDescent="0.25">
      <c r="I72" s="215"/>
      <c r="J72" s="215"/>
      <c r="K72" s="215"/>
      <c r="L72" s="215"/>
      <c r="M72" s="215"/>
      <c r="N72" s="215"/>
      <c r="O72" s="217"/>
      <c r="P72" s="217"/>
      <c r="Q72" s="217"/>
      <c r="R72" s="217"/>
      <c r="S72" s="217"/>
      <c r="T72" s="217"/>
      <c r="U72" s="217"/>
      <c r="V72" s="217"/>
      <c r="W72" s="220"/>
      <c r="X72" s="220"/>
      <c r="Y72" s="220"/>
      <c r="Z72" s="220"/>
      <c r="AA72" s="220"/>
      <c r="AB72" s="220"/>
      <c r="AC72" s="220"/>
      <c r="AD72" s="220"/>
      <c r="AE72" s="220"/>
      <c r="AF72" s="220"/>
      <c r="AG72" s="220"/>
      <c r="AH72" s="220"/>
      <c r="AI72" s="220"/>
      <c r="AJ72" s="220"/>
      <c r="AK72" s="220"/>
      <c r="AL72" s="220"/>
      <c r="AM72" s="220"/>
      <c r="AN72" s="220"/>
    </row>
    <row r="73" spans="9:40" ht="15" customHeight="1" x14ac:dyDescent="0.25">
      <c r="I73" s="215"/>
      <c r="J73" s="215"/>
      <c r="K73" s="215"/>
      <c r="L73" s="215"/>
      <c r="M73" s="215"/>
      <c r="N73" s="215"/>
      <c r="O73" s="217"/>
      <c r="P73" s="217"/>
      <c r="Q73" s="217"/>
      <c r="R73" s="217"/>
      <c r="S73" s="217"/>
      <c r="T73" s="217"/>
      <c r="U73" s="217"/>
      <c r="V73" s="217"/>
      <c r="W73" s="220"/>
      <c r="X73" s="220"/>
      <c r="Y73" s="220"/>
      <c r="Z73" s="220"/>
      <c r="AA73" s="220"/>
      <c r="AB73" s="220"/>
      <c r="AC73" s="220"/>
      <c r="AD73" s="220"/>
      <c r="AE73" s="220"/>
      <c r="AF73" s="220"/>
      <c r="AG73" s="220"/>
      <c r="AH73" s="220"/>
      <c r="AI73" s="220"/>
      <c r="AJ73" s="220"/>
      <c r="AK73" s="220"/>
      <c r="AL73" s="220"/>
      <c r="AM73" s="220"/>
      <c r="AN73" s="220"/>
    </row>
    <row r="74" spans="9:40" ht="15" customHeight="1" x14ac:dyDescent="0.25">
      <c r="I74" s="215"/>
      <c r="J74" s="215"/>
      <c r="K74" s="215"/>
      <c r="L74" s="215"/>
      <c r="M74" s="215"/>
      <c r="N74" s="215"/>
      <c r="O74" s="217"/>
      <c r="P74" s="217"/>
      <c r="Q74" s="217"/>
      <c r="R74" s="217"/>
      <c r="S74" s="217"/>
      <c r="T74" s="217"/>
      <c r="U74" s="217"/>
      <c r="V74" s="217"/>
      <c r="W74" s="220"/>
      <c r="X74" s="220"/>
      <c r="Y74" s="220"/>
      <c r="Z74" s="220"/>
      <c r="AA74" s="220"/>
      <c r="AB74" s="220"/>
      <c r="AC74" s="220"/>
      <c r="AD74" s="220"/>
      <c r="AE74" s="220"/>
      <c r="AF74" s="220"/>
      <c r="AG74" s="220"/>
      <c r="AH74" s="220"/>
      <c r="AI74" s="220"/>
      <c r="AJ74" s="220"/>
      <c r="AK74" s="220"/>
      <c r="AL74" s="220"/>
      <c r="AM74" s="220"/>
      <c r="AN74" s="220"/>
    </row>
    <row r="75" spans="9:40" ht="15" customHeight="1" x14ac:dyDescent="0.25">
      <c r="I75" s="215"/>
      <c r="J75" s="215"/>
      <c r="K75" s="215"/>
      <c r="L75" s="215"/>
      <c r="M75" s="215"/>
      <c r="N75" s="215"/>
      <c r="O75" s="217"/>
      <c r="P75" s="217"/>
      <c r="Q75" s="217"/>
      <c r="R75" s="217"/>
      <c r="S75" s="217"/>
      <c r="T75" s="217"/>
      <c r="U75" s="217"/>
      <c r="V75" s="217"/>
      <c r="W75" s="220"/>
      <c r="X75" s="220"/>
      <c r="Y75" s="220"/>
      <c r="Z75" s="220"/>
      <c r="AA75" s="220"/>
      <c r="AB75" s="220"/>
      <c r="AC75" s="220"/>
      <c r="AD75" s="220"/>
      <c r="AE75" s="220"/>
      <c r="AF75" s="220"/>
      <c r="AG75" s="220"/>
      <c r="AH75" s="220"/>
      <c r="AI75" s="220"/>
      <c r="AJ75" s="220"/>
      <c r="AK75" s="220"/>
      <c r="AL75" s="220"/>
      <c r="AM75" s="220"/>
      <c r="AN75" s="220"/>
    </row>
    <row r="76" spans="9:40" ht="15" customHeight="1" x14ac:dyDescent="0.25">
      <c r="I76" s="215"/>
      <c r="J76" s="215"/>
      <c r="K76" s="215"/>
      <c r="L76" s="215"/>
      <c r="M76" s="215"/>
      <c r="N76" s="215"/>
      <c r="O76" s="217"/>
      <c r="P76" s="217"/>
      <c r="Q76" s="217"/>
      <c r="R76" s="217"/>
      <c r="S76" s="217"/>
      <c r="T76" s="217"/>
      <c r="U76" s="217"/>
      <c r="V76" s="217"/>
      <c r="W76" s="220"/>
      <c r="X76" s="220"/>
      <c r="Y76" s="220"/>
      <c r="Z76" s="220"/>
      <c r="AA76" s="220"/>
      <c r="AB76" s="220"/>
      <c r="AC76" s="220"/>
      <c r="AD76" s="220"/>
      <c r="AE76" s="220"/>
      <c r="AF76" s="220"/>
      <c r="AG76" s="220"/>
      <c r="AH76" s="220"/>
      <c r="AI76" s="220"/>
      <c r="AJ76" s="220"/>
      <c r="AK76" s="220"/>
      <c r="AL76" s="220"/>
      <c r="AM76" s="220"/>
      <c r="AN76" s="220"/>
    </row>
    <row r="77" spans="9:40" ht="15" customHeight="1" x14ac:dyDescent="0.25">
      <c r="I77" s="215"/>
      <c r="J77" s="215"/>
      <c r="K77" s="215"/>
      <c r="L77" s="215"/>
      <c r="M77" s="215"/>
      <c r="N77" s="215"/>
      <c r="O77" s="217"/>
      <c r="P77" s="217"/>
      <c r="Q77" s="217"/>
      <c r="R77" s="217"/>
      <c r="S77" s="217"/>
      <c r="T77" s="217"/>
      <c r="U77" s="217"/>
      <c r="V77" s="217"/>
      <c r="W77" s="220"/>
      <c r="X77" s="220"/>
      <c r="Y77" s="220"/>
      <c r="Z77" s="220"/>
      <c r="AA77" s="220"/>
      <c r="AB77" s="220"/>
      <c r="AC77" s="220"/>
      <c r="AD77" s="220"/>
      <c r="AE77" s="220"/>
      <c r="AF77" s="220"/>
      <c r="AG77" s="220"/>
      <c r="AH77" s="220"/>
      <c r="AI77" s="220"/>
      <c r="AJ77" s="220"/>
      <c r="AK77" s="220"/>
      <c r="AL77" s="220"/>
      <c r="AM77" s="220"/>
      <c r="AN77" s="220"/>
    </row>
    <row r="78" spans="9:40" ht="15" customHeight="1" x14ac:dyDescent="0.25">
      <c r="I78" s="215"/>
      <c r="J78" s="215"/>
      <c r="K78" s="215"/>
      <c r="L78" s="215"/>
      <c r="M78" s="215"/>
      <c r="N78" s="215"/>
      <c r="O78" s="217"/>
      <c r="P78" s="217"/>
      <c r="Q78" s="217"/>
      <c r="R78" s="217"/>
      <c r="S78" s="217"/>
      <c r="T78" s="217"/>
      <c r="U78" s="217"/>
      <c r="V78" s="217"/>
      <c r="W78" s="220"/>
      <c r="X78" s="220"/>
      <c r="Y78" s="220"/>
      <c r="Z78" s="220"/>
      <c r="AA78" s="220"/>
      <c r="AB78" s="220"/>
      <c r="AC78" s="220"/>
      <c r="AD78" s="220"/>
      <c r="AE78" s="220"/>
      <c r="AF78" s="220"/>
      <c r="AG78" s="220"/>
      <c r="AH78" s="220"/>
      <c r="AI78" s="220"/>
      <c r="AJ78" s="220"/>
      <c r="AK78" s="220"/>
      <c r="AL78" s="220"/>
      <c r="AM78" s="220"/>
      <c r="AN78" s="220"/>
    </row>
    <row r="79" spans="9:40" ht="15" customHeight="1" x14ac:dyDescent="0.25">
      <c r="I79" s="215"/>
      <c r="J79" s="215"/>
      <c r="K79" s="215"/>
      <c r="L79" s="215"/>
      <c r="M79" s="215"/>
      <c r="N79" s="215"/>
      <c r="O79" s="217"/>
      <c r="P79" s="217"/>
      <c r="Q79" s="217"/>
      <c r="R79" s="217"/>
      <c r="S79" s="217"/>
      <c r="T79" s="217"/>
      <c r="U79" s="217"/>
      <c r="V79" s="217"/>
      <c r="W79" s="220"/>
      <c r="X79" s="220"/>
      <c r="Y79" s="220"/>
      <c r="Z79" s="220"/>
      <c r="AA79" s="220"/>
      <c r="AB79" s="220"/>
      <c r="AC79" s="220"/>
      <c r="AD79" s="220"/>
      <c r="AE79" s="220"/>
      <c r="AF79" s="220"/>
      <c r="AG79" s="220"/>
      <c r="AH79" s="220"/>
      <c r="AI79" s="220"/>
      <c r="AJ79" s="220"/>
      <c r="AK79" s="220"/>
      <c r="AL79" s="220"/>
      <c r="AM79" s="220"/>
      <c r="AN79" s="220"/>
    </row>
    <row r="80" spans="9:40" ht="15" customHeight="1" x14ac:dyDescent="0.25">
      <c r="I80" s="215"/>
      <c r="J80" s="215"/>
      <c r="K80" s="215"/>
      <c r="L80" s="215"/>
      <c r="M80" s="215"/>
      <c r="N80" s="215"/>
      <c r="O80" s="217"/>
      <c r="P80" s="217"/>
      <c r="Q80" s="217"/>
      <c r="R80" s="217"/>
      <c r="S80" s="217"/>
      <c r="T80" s="217"/>
      <c r="U80" s="217"/>
      <c r="V80" s="217"/>
      <c r="W80" s="220"/>
      <c r="X80" s="220"/>
      <c r="Y80" s="220"/>
      <c r="Z80" s="220"/>
      <c r="AA80" s="220"/>
      <c r="AB80" s="220"/>
      <c r="AC80" s="220"/>
      <c r="AD80" s="220"/>
      <c r="AE80" s="220"/>
      <c r="AF80" s="220"/>
      <c r="AG80" s="220"/>
      <c r="AH80" s="220"/>
      <c r="AI80" s="220"/>
      <c r="AJ80" s="220"/>
      <c r="AK80" s="220"/>
      <c r="AL80" s="220"/>
      <c r="AM80" s="220"/>
      <c r="AN80" s="220"/>
    </row>
    <row r="81" spans="9:40" ht="15" customHeight="1" x14ac:dyDescent="0.25">
      <c r="I81" s="215"/>
      <c r="J81" s="215"/>
      <c r="K81" s="215"/>
      <c r="L81" s="215"/>
      <c r="M81" s="215"/>
      <c r="N81" s="215"/>
      <c r="O81" s="217"/>
      <c r="P81" s="217"/>
      <c r="Q81" s="217"/>
      <c r="R81" s="217"/>
      <c r="S81" s="217"/>
      <c r="T81" s="217"/>
      <c r="U81" s="217"/>
      <c r="V81" s="217"/>
      <c r="W81" s="220"/>
      <c r="X81" s="220"/>
      <c r="Y81" s="220"/>
      <c r="Z81" s="220"/>
      <c r="AA81" s="220"/>
      <c r="AB81" s="220"/>
      <c r="AC81" s="220"/>
      <c r="AD81" s="220"/>
      <c r="AE81" s="220"/>
      <c r="AF81" s="220"/>
      <c r="AG81" s="220"/>
      <c r="AH81" s="220"/>
      <c r="AI81" s="220"/>
      <c r="AJ81" s="220"/>
      <c r="AK81" s="220"/>
      <c r="AL81" s="220"/>
      <c r="AM81" s="220"/>
      <c r="AN81" s="220"/>
    </row>
    <row r="82" spans="9:40" ht="15" customHeight="1" x14ac:dyDescent="0.25">
      <c r="I82" s="215"/>
      <c r="J82" s="215"/>
      <c r="K82" s="215"/>
      <c r="L82" s="215"/>
      <c r="M82" s="215"/>
      <c r="N82" s="215"/>
      <c r="O82" s="217"/>
      <c r="P82" s="217"/>
      <c r="Q82" s="217"/>
      <c r="R82" s="217"/>
      <c r="S82" s="217"/>
      <c r="T82" s="217"/>
      <c r="U82" s="217"/>
      <c r="V82" s="217"/>
      <c r="W82" s="220"/>
      <c r="X82" s="220"/>
      <c r="Y82" s="220"/>
      <c r="Z82" s="220"/>
      <c r="AA82" s="220"/>
      <c r="AB82" s="221"/>
      <c r="AC82" s="221"/>
    </row>
    <row r="83" spans="9:40" ht="15" customHeight="1" x14ac:dyDescent="0.25">
      <c r="I83" s="215"/>
      <c r="J83" s="215"/>
      <c r="K83" s="215"/>
      <c r="L83" s="215"/>
      <c r="M83" s="215"/>
      <c r="N83" s="215"/>
      <c r="O83" s="217"/>
      <c r="P83" s="217"/>
      <c r="Q83" s="217"/>
      <c r="R83" s="217"/>
      <c r="S83" s="217"/>
      <c r="T83" s="217"/>
      <c r="U83" s="217"/>
      <c r="V83" s="217"/>
      <c r="W83" s="220"/>
      <c r="X83" s="220"/>
      <c r="Y83" s="220"/>
      <c r="Z83" s="220"/>
      <c r="AA83" s="220"/>
      <c r="AB83" s="221"/>
      <c r="AC83" s="221"/>
    </row>
    <row r="84" spans="9:40" ht="15" customHeight="1" x14ac:dyDescent="0.25">
      <c r="I84" s="215"/>
      <c r="J84" s="215"/>
      <c r="K84" s="215"/>
      <c r="L84" s="215"/>
      <c r="M84" s="215"/>
      <c r="N84" s="215"/>
      <c r="O84" s="217"/>
      <c r="P84" s="217"/>
      <c r="Q84" s="217"/>
      <c r="R84" s="217"/>
      <c r="S84" s="217"/>
      <c r="T84" s="217"/>
      <c r="U84" s="217"/>
      <c r="V84" s="217"/>
      <c r="W84" s="220"/>
      <c r="X84" s="220"/>
      <c r="Y84" s="220"/>
      <c r="Z84" s="220"/>
      <c r="AA84" s="220"/>
      <c r="AB84" s="221"/>
      <c r="AC84" s="221"/>
    </row>
    <row r="85" spans="9:40" ht="15" customHeight="1" x14ac:dyDescent="0.25">
      <c r="I85" s="215"/>
      <c r="J85" s="215"/>
      <c r="K85" s="215"/>
      <c r="L85" s="215"/>
      <c r="M85" s="215"/>
      <c r="N85" s="215"/>
      <c r="O85" s="217"/>
      <c r="P85" s="217"/>
      <c r="Q85" s="217"/>
      <c r="R85" s="217"/>
      <c r="S85" s="217"/>
      <c r="T85" s="217"/>
      <c r="U85" s="217"/>
      <c r="V85" s="217"/>
      <c r="W85" s="220"/>
      <c r="X85" s="220"/>
      <c r="Y85" s="220"/>
      <c r="Z85" s="220"/>
      <c r="AA85" s="220"/>
      <c r="AB85" s="221"/>
      <c r="AC85" s="221"/>
    </row>
    <row r="86" spans="9:40" ht="15" customHeight="1" x14ac:dyDescent="0.25">
      <c r="I86" s="215"/>
      <c r="J86" s="215"/>
      <c r="K86" s="215"/>
      <c r="L86" s="215"/>
      <c r="M86" s="215"/>
      <c r="N86" s="215"/>
      <c r="O86" s="217"/>
      <c r="P86" s="217"/>
      <c r="Q86" s="217"/>
      <c r="R86" s="217"/>
      <c r="S86" s="217"/>
      <c r="T86" s="217"/>
      <c r="U86" s="217"/>
      <c r="V86" s="217"/>
      <c r="W86" s="220"/>
      <c r="X86" s="220"/>
      <c r="Y86" s="220"/>
      <c r="Z86" s="220"/>
      <c r="AA86" s="220"/>
      <c r="AB86" s="221"/>
      <c r="AC86" s="221"/>
    </row>
    <row r="87" spans="9:40" ht="15" customHeight="1" x14ac:dyDescent="0.25">
      <c r="I87" s="215"/>
      <c r="J87" s="215"/>
      <c r="K87" s="215"/>
      <c r="L87" s="215"/>
      <c r="M87" s="215"/>
      <c r="N87" s="215"/>
      <c r="O87" s="217"/>
      <c r="P87" s="217"/>
      <c r="Q87" s="217"/>
      <c r="R87" s="217"/>
      <c r="S87" s="217"/>
      <c r="T87" s="217"/>
      <c r="U87" s="217"/>
      <c r="V87" s="217"/>
      <c r="W87" s="220"/>
      <c r="X87" s="220"/>
      <c r="Y87" s="220"/>
      <c r="Z87" s="220"/>
      <c r="AA87" s="220"/>
      <c r="AB87" s="221"/>
      <c r="AC87" s="221"/>
    </row>
    <row r="88" spans="9:40" ht="15" customHeight="1" x14ac:dyDescent="0.25">
      <c r="I88" s="215"/>
      <c r="J88" s="215"/>
      <c r="K88" s="215"/>
      <c r="L88" s="215"/>
      <c r="M88" s="215"/>
      <c r="N88" s="215"/>
      <c r="O88" s="217"/>
      <c r="P88" s="217"/>
      <c r="Q88" s="217"/>
      <c r="R88" s="217"/>
      <c r="S88" s="217"/>
      <c r="T88" s="217"/>
      <c r="U88" s="217"/>
      <c r="V88" s="217"/>
      <c r="W88" s="220"/>
      <c r="X88" s="220"/>
      <c r="Y88" s="220"/>
      <c r="Z88" s="220"/>
      <c r="AA88" s="220"/>
      <c r="AB88" s="221"/>
      <c r="AC88" s="221"/>
    </row>
    <row r="89" spans="9:40" ht="15" customHeight="1" x14ac:dyDescent="0.25">
      <c r="I89" s="215"/>
      <c r="J89" s="215"/>
      <c r="K89" s="215"/>
      <c r="L89" s="215"/>
      <c r="M89" s="215"/>
      <c r="N89" s="215"/>
      <c r="O89" s="217"/>
      <c r="P89" s="217"/>
      <c r="Q89" s="217"/>
      <c r="R89" s="217"/>
      <c r="S89" s="217"/>
      <c r="T89" s="217"/>
      <c r="U89" s="217"/>
      <c r="V89" s="217"/>
      <c r="W89" s="220"/>
      <c r="X89" s="220"/>
      <c r="Y89" s="220"/>
      <c r="Z89" s="220"/>
      <c r="AA89" s="220"/>
      <c r="AB89" s="221"/>
      <c r="AC89" s="221"/>
    </row>
    <row r="90" spans="9:40" ht="15" customHeight="1" x14ac:dyDescent="0.25">
      <c r="I90" s="215"/>
      <c r="J90" s="215"/>
      <c r="K90" s="215"/>
      <c r="L90" s="215"/>
      <c r="M90" s="215"/>
      <c r="N90" s="215"/>
      <c r="O90" s="217"/>
      <c r="P90" s="217"/>
      <c r="Q90" s="217"/>
      <c r="R90" s="217"/>
      <c r="S90" s="217"/>
      <c r="T90" s="217"/>
      <c r="U90" s="217"/>
      <c r="V90" s="217"/>
      <c r="W90" s="220"/>
      <c r="X90" s="220"/>
      <c r="Y90" s="220"/>
      <c r="Z90" s="220"/>
      <c r="AA90" s="220"/>
      <c r="AB90" s="221"/>
      <c r="AC90" s="221"/>
    </row>
    <row r="91" spans="9:40" ht="15" customHeight="1" x14ac:dyDescent="0.25">
      <c r="I91" s="215"/>
      <c r="J91" s="215"/>
      <c r="K91" s="215"/>
      <c r="L91" s="215"/>
      <c r="M91" s="215"/>
      <c r="N91" s="215"/>
      <c r="O91" s="217"/>
      <c r="P91" s="217"/>
      <c r="Q91" s="217"/>
      <c r="R91" s="217"/>
      <c r="S91" s="217"/>
      <c r="T91" s="217"/>
      <c r="U91" s="217"/>
      <c r="V91" s="217"/>
      <c r="W91" s="220"/>
      <c r="X91" s="220"/>
      <c r="Y91" s="220"/>
      <c r="Z91" s="220"/>
      <c r="AA91" s="220"/>
      <c r="AB91" s="221"/>
      <c r="AC91" s="221"/>
    </row>
    <row r="92" spans="9:40" ht="15" customHeight="1" x14ac:dyDescent="0.25">
      <c r="I92" s="215"/>
      <c r="J92" s="215"/>
      <c r="K92" s="215"/>
      <c r="L92" s="215"/>
      <c r="M92" s="215"/>
      <c r="N92" s="215"/>
      <c r="O92" s="217"/>
      <c r="P92" s="217"/>
      <c r="Q92" s="217"/>
      <c r="R92" s="217"/>
      <c r="S92" s="217"/>
      <c r="T92" s="217"/>
      <c r="U92" s="217"/>
      <c r="V92" s="217"/>
      <c r="W92" s="220"/>
      <c r="X92" s="220"/>
      <c r="Y92" s="220"/>
      <c r="Z92" s="220"/>
      <c r="AA92" s="220"/>
      <c r="AB92" s="221"/>
      <c r="AC92" s="221"/>
    </row>
    <row r="93" spans="9:40" ht="15" customHeight="1" x14ac:dyDescent="0.25">
      <c r="I93" s="215"/>
      <c r="J93" s="215"/>
      <c r="K93" s="215"/>
      <c r="L93" s="215"/>
      <c r="M93" s="215"/>
      <c r="N93" s="215"/>
      <c r="O93" s="217"/>
      <c r="P93" s="217"/>
      <c r="Q93" s="217"/>
      <c r="R93" s="217"/>
      <c r="S93" s="217"/>
      <c r="T93" s="217"/>
      <c r="U93" s="217"/>
      <c r="V93" s="217"/>
      <c r="W93" s="220"/>
      <c r="X93" s="220"/>
      <c r="Y93" s="220"/>
      <c r="Z93" s="220"/>
      <c r="AA93" s="220"/>
      <c r="AB93" s="221"/>
      <c r="AC93" s="221"/>
    </row>
    <row r="94" spans="9:40" ht="15" customHeight="1" x14ac:dyDescent="0.25">
      <c r="I94" s="215"/>
      <c r="J94" s="215"/>
      <c r="K94" s="215"/>
      <c r="L94" s="215"/>
      <c r="M94" s="215"/>
      <c r="N94" s="215"/>
      <c r="O94" s="215"/>
      <c r="P94" s="215"/>
      <c r="Q94" s="215"/>
      <c r="R94" s="215"/>
      <c r="S94" s="215"/>
      <c r="T94" s="215"/>
      <c r="U94" s="215"/>
      <c r="V94" s="215"/>
      <c r="W94" s="220"/>
      <c r="X94" s="220"/>
      <c r="Y94" s="220"/>
      <c r="Z94" s="220"/>
      <c r="AA94" s="220"/>
      <c r="AB94" s="221"/>
      <c r="AC94" s="221"/>
    </row>
    <row r="95" spans="9:40" ht="15" customHeight="1" x14ac:dyDescent="0.25">
      <c r="I95" s="215"/>
      <c r="J95" s="215"/>
      <c r="K95" s="215"/>
      <c r="L95" s="215"/>
      <c r="M95" s="215"/>
      <c r="N95" s="215"/>
      <c r="O95" s="215"/>
      <c r="P95" s="215"/>
      <c r="Q95" s="215"/>
      <c r="R95" s="215"/>
      <c r="S95" s="215"/>
      <c r="T95" s="215"/>
      <c r="U95" s="215"/>
      <c r="V95" s="215"/>
      <c r="W95" s="220"/>
      <c r="X95" s="220"/>
      <c r="Y95" s="220"/>
      <c r="Z95" s="220"/>
      <c r="AA95" s="220"/>
      <c r="AB95" s="221"/>
      <c r="AC95" s="221"/>
    </row>
    <row r="96" spans="9:40" ht="15" customHeight="1" x14ac:dyDescent="0.25">
      <c r="I96" s="215"/>
      <c r="J96" s="215"/>
      <c r="K96" s="215"/>
      <c r="L96" s="215"/>
      <c r="M96" s="215"/>
      <c r="N96" s="215"/>
      <c r="O96" s="215"/>
      <c r="P96" s="215"/>
      <c r="Q96" s="215"/>
      <c r="R96" s="215"/>
      <c r="S96" s="215"/>
      <c r="T96" s="215"/>
      <c r="U96" s="215"/>
      <c r="V96" s="215"/>
      <c r="W96" s="220"/>
      <c r="X96" s="220"/>
      <c r="Y96" s="220"/>
      <c r="Z96" s="220"/>
      <c r="AA96" s="220"/>
      <c r="AB96" s="221"/>
      <c r="AC96" s="221"/>
    </row>
    <row r="97" spans="9:29" ht="15" customHeight="1" x14ac:dyDescent="0.25">
      <c r="I97" s="215"/>
      <c r="J97" s="215"/>
      <c r="K97" s="215"/>
      <c r="L97" s="215"/>
      <c r="M97" s="215"/>
      <c r="N97" s="215"/>
      <c r="O97" s="215"/>
      <c r="P97" s="215"/>
      <c r="Q97" s="215"/>
      <c r="R97" s="215"/>
      <c r="S97" s="215"/>
      <c r="T97" s="215"/>
      <c r="U97" s="215"/>
      <c r="V97" s="215"/>
      <c r="W97" s="220"/>
      <c r="X97" s="220"/>
      <c r="Y97" s="220"/>
      <c r="Z97" s="220"/>
      <c r="AA97" s="220"/>
      <c r="AB97" s="221"/>
      <c r="AC97" s="221"/>
    </row>
    <row r="98" spans="9:29" ht="15" customHeight="1" x14ac:dyDescent="0.25">
      <c r="I98" s="215"/>
      <c r="J98" s="215"/>
      <c r="K98" s="215"/>
      <c r="L98" s="215"/>
      <c r="M98" s="215"/>
      <c r="N98" s="215"/>
      <c r="O98" s="215"/>
      <c r="P98" s="215"/>
      <c r="Q98" s="215"/>
      <c r="R98" s="215"/>
      <c r="S98" s="215"/>
      <c r="T98" s="215"/>
      <c r="U98" s="215"/>
      <c r="V98" s="215"/>
      <c r="W98" s="220"/>
      <c r="X98" s="220"/>
      <c r="Y98" s="220"/>
      <c r="Z98" s="220"/>
      <c r="AA98" s="220"/>
      <c r="AB98" s="221"/>
      <c r="AC98" s="221"/>
    </row>
    <row r="99" spans="9:29" ht="15" customHeight="1" x14ac:dyDescent="0.25">
      <c r="I99" s="215"/>
      <c r="J99" s="215"/>
      <c r="K99" s="215"/>
      <c r="L99" s="215"/>
      <c r="M99" s="215"/>
      <c r="N99" s="215"/>
      <c r="O99" s="215"/>
      <c r="P99" s="215"/>
      <c r="Q99" s="215"/>
      <c r="R99" s="215"/>
      <c r="S99" s="215"/>
      <c r="T99" s="215"/>
      <c r="U99" s="215"/>
      <c r="V99" s="215"/>
      <c r="W99" s="220"/>
      <c r="X99" s="220"/>
      <c r="Y99" s="220"/>
      <c r="Z99" s="220"/>
      <c r="AA99" s="220"/>
      <c r="AB99" s="221"/>
      <c r="AC99" s="221"/>
    </row>
    <row r="100" spans="9:29" ht="15" customHeight="1" x14ac:dyDescent="0.25">
      <c r="I100" s="215"/>
      <c r="J100" s="215"/>
      <c r="K100" s="215"/>
      <c r="L100" s="215"/>
      <c r="M100" s="215"/>
      <c r="N100" s="215"/>
      <c r="O100" s="215"/>
      <c r="P100" s="215"/>
      <c r="Q100" s="215"/>
      <c r="R100" s="215"/>
      <c r="S100" s="215"/>
      <c r="T100" s="215"/>
      <c r="U100" s="215"/>
      <c r="V100" s="215"/>
      <c r="W100" s="220"/>
      <c r="X100" s="220"/>
      <c r="Y100" s="220"/>
      <c r="Z100" s="220"/>
      <c r="AA100" s="220"/>
      <c r="AB100" s="221"/>
      <c r="AC100" s="221"/>
    </row>
    <row r="101" spans="9:29" ht="15" customHeight="1" x14ac:dyDescent="0.25">
      <c r="I101" s="215"/>
      <c r="J101" s="215"/>
      <c r="K101" s="215"/>
      <c r="L101" s="215"/>
      <c r="M101" s="215"/>
      <c r="N101" s="215"/>
      <c r="O101" s="215"/>
      <c r="P101" s="215"/>
      <c r="Q101" s="215"/>
      <c r="R101" s="215"/>
      <c r="S101" s="215"/>
      <c r="T101" s="215"/>
      <c r="U101" s="215"/>
      <c r="V101" s="215"/>
      <c r="W101" s="220"/>
      <c r="X101" s="220"/>
      <c r="Y101" s="220"/>
      <c r="Z101" s="220"/>
      <c r="AA101" s="220"/>
      <c r="AB101" s="221"/>
      <c r="AC101" s="221"/>
    </row>
    <row r="102" spans="9:29" ht="15" customHeight="1" x14ac:dyDescent="0.25">
      <c r="I102" s="215"/>
      <c r="J102" s="215"/>
      <c r="K102" s="215"/>
      <c r="L102" s="215"/>
      <c r="M102" s="215"/>
      <c r="N102" s="215"/>
      <c r="O102" s="215"/>
      <c r="P102" s="215"/>
      <c r="Q102" s="215"/>
      <c r="R102" s="215"/>
      <c r="S102" s="215"/>
      <c r="T102" s="215"/>
      <c r="U102" s="215"/>
      <c r="V102" s="215"/>
      <c r="W102" s="220"/>
      <c r="X102" s="220"/>
      <c r="Y102" s="220"/>
      <c r="Z102" s="220"/>
      <c r="AA102" s="220"/>
      <c r="AB102" s="221"/>
      <c r="AC102" s="221"/>
    </row>
    <row r="103" spans="9:29" ht="15" customHeight="1" x14ac:dyDescent="0.25">
      <c r="I103" s="215"/>
      <c r="J103" s="215"/>
      <c r="K103" s="215"/>
      <c r="L103" s="215"/>
      <c r="M103" s="215"/>
      <c r="N103" s="215"/>
      <c r="O103" s="215"/>
      <c r="P103" s="215"/>
      <c r="Q103" s="215"/>
      <c r="R103" s="215"/>
      <c r="S103" s="215"/>
      <c r="T103" s="215"/>
      <c r="U103" s="215"/>
      <c r="V103" s="215"/>
      <c r="W103" s="220"/>
      <c r="X103" s="220"/>
      <c r="Y103" s="220"/>
      <c r="Z103" s="220"/>
      <c r="AA103" s="220"/>
      <c r="AB103" s="221"/>
      <c r="AC103" s="221"/>
    </row>
    <row r="104" spans="9:29" ht="15" customHeight="1" x14ac:dyDescent="0.25">
      <c r="I104" s="215"/>
      <c r="J104" s="215"/>
      <c r="K104" s="215"/>
      <c r="L104" s="215"/>
      <c r="M104" s="215"/>
      <c r="N104" s="215"/>
      <c r="O104" s="215"/>
      <c r="P104" s="215"/>
      <c r="Q104" s="215"/>
      <c r="R104" s="215"/>
      <c r="S104" s="215"/>
      <c r="T104" s="215"/>
      <c r="U104" s="215"/>
      <c r="V104" s="215"/>
      <c r="W104" s="220"/>
      <c r="X104" s="220"/>
      <c r="Y104" s="220"/>
      <c r="Z104" s="220"/>
      <c r="AA104" s="220"/>
      <c r="AB104" s="221"/>
      <c r="AC104" s="221"/>
    </row>
    <row r="105" spans="9:29" ht="15" customHeight="1" x14ac:dyDescent="0.25">
      <c r="I105" s="215"/>
      <c r="J105" s="215"/>
      <c r="K105" s="215"/>
      <c r="L105" s="215"/>
      <c r="M105" s="215"/>
      <c r="N105" s="215"/>
      <c r="O105" s="215"/>
      <c r="P105" s="215"/>
      <c r="Q105" s="215"/>
      <c r="R105" s="215"/>
      <c r="S105" s="215"/>
      <c r="T105" s="215"/>
      <c r="U105" s="215"/>
      <c r="V105" s="215"/>
      <c r="W105" s="220"/>
      <c r="X105" s="220"/>
      <c r="Y105" s="220"/>
      <c r="Z105" s="220"/>
      <c r="AA105" s="220"/>
      <c r="AB105" s="221"/>
      <c r="AC105" s="221"/>
    </row>
    <row r="106" spans="9:29" ht="15" customHeight="1" x14ac:dyDescent="0.25">
      <c r="I106" s="215"/>
      <c r="J106" s="215"/>
      <c r="K106" s="215"/>
      <c r="L106" s="215"/>
      <c r="M106" s="215"/>
      <c r="N106" s="215"/>
      <c r="O106" s="215"/>
      <c r="P106" s="215"/>
      <c r="Q106" s="215"/>
      <c r="R106" s="215"/>
      <c r="S106" s="215"/>
      <c r="T106" s="215"/>
      <c r="U106" s="215"/>
      <c r="V106" s="215"/>
      <c r="W106" s="220"/>
      <c r="X106" s="220"/>
      <c r="Y106" s="220"/>
      <c r="Z106" s="220"/>
      <c r="AA106" s="220"/>
      <c r="AB106" s="221"/>
      <c r="AC106" s="221"/>
    </row>
    <row r="107" spans="9:29" ht="15" customHeight="1" x14ac:dyDescent="0.25">
      <c r="I107" s="215"/>
      <c r="J107" s="215"/>
      <c r="K107" s="215"/>
      <c r="L107" s="215"/>
      <c r="M107" s="215"/>
      <c r="N107" s="215"/>
      <c r="O107" s="215"/>
      <c r="P107" s="215"/>
      <c r="Q107" s="215"/>
      <c r="R107" s="215"/>
      <c r="S107" s="215"/>
      <c r="T107" s="215"/>
      <c r="U107" s="215"/>
      <c r="V107" s="215"/>
      <c r="W107" s="220"/>
      <c r="X107" s="220"/>
      <c r="Y107" s="220"/>
      <c r="Z107" s="220"/>
      <c r="AA107" s="220"/>
      <c r="AB107" s="221"/>
      <c r="AC107" s="221"/>
    </row>
    <row r="108" spans="9:29" ht="15" customHeight="1" x14ac:dyDescent="0.25">
      <c r="I108" s="215"/>
      <c r="J108" s="215"/>
      <c r="K108" s="215"/>
      <c r="L108" s="215"/>
      <c r="M108" s="215"/>
      <c r="N108" s="215"/>
      <c r="O108" s="215"/>
      <c r="P108" s="215"/>
      <c r="Q108" s="215"/>
      <c r="R108" s="215"/>
      <c r="S108" s="215"/>
      <c r="T108" s="215"/>
      <c r="U108" s="215"/>
      <c r="V108" s="215"/>
      <c r="W108" s="220"/>
      <c r="X108" s="220"/>
      <c r="Y108" s="220"/>
      <c r="Z108" s="220"/>
      <c r="AA108" s="220"/>
      <c r="AB108" s="221"/>
      <c r="AC108" s="221"/>
    </row>
    <row r="109" spans="9:29" ht="15" customHeight="1" x14ac:dyDescent="0.25">
      <c r="I109" s="215"/>
      <c r="J109" s="215"/>
      <c r="K109" s="215"/>
      <c r="L109" s="215"/>
      <c r="M109" s="215"/>
      <c r="N109" s="215"/>
      <c r="O109" s="215"/>
      <c r="P109" s="215"/>
      <c r="Q109" s="215"/>
      <c r="R109" s="215"/>
      <c r="S109" s="215"/>
      <c r="T109" s="215"/>
      <c r="U109" s="215"/>
      <c r="V109" s="215"/>
      <c r="W109" s="220"/>
      <c r="X109" s="220"/>
      <c r="Y109" s="220"/>
      <c r="Z109" s="220"/>
      <c r="AA109" s="220"/>
      <c r="AB109" s="221"/>
      <c r="AC109" s="221"/>
    </row>
    <row r="110" spans="9:29" ht="15" customHeight="1" x14ac:dyDescent="0.25">
      <c r="I110" s="215"/>
      <c r="J110" s="215"/>
      <c r="K110" s="215"/>
      <c r="L110" s="215"/>
      <c r="M110" s="215"/>
      <c r="N110" s="215"/>
      <c r="O110" s="215"/>
      <c r="P110" s="215"/>
      <c r="Q110" s="215"/>
      <c r="R110" s="215"/>
      <c r="S110" s="215"/>
      <c r="T110" s="215"/>
      <c r="U110" s="215"/>
      <c r="V110" s="215"/>
      <c r="W110" s="220"/>
      <c r="X110" s="220"/>
      <c r="Y110" s="220"/>
      <c r="Z110" s="220"/>
      <c r="AA110" s="220"/>
      <c r="AB110" s="221"/>
      <c r="AC110" s="221"/>
    </row>
    <row r="111" spans="9:29" ht="15" customHeight="1" x14ac:dyDescent="0.25">
      <c r="I111" s="215"/>
      <c r="J111" s="215"/>
      <c r="K111" s="215"/>
      <c r="L111" s="215"/>
      <c r="M111" s="215"/>
      <c r="N111" s="215"/>
      <c r="O111" s="215"/>
      <c r="P111" s="215"/>
      <c r="Q111" s="215"/>
      <c r="R111" s="215"/>
      <c r="S111" s="215"/>
      <c r="T111" s="215"/>
      <c r="U111" s="215"/>
      <c r="V111" s="215"/>
      <c r="W111" s="220"/>
      <c r="X111" s="220"/>
      <c r="Y111" s="220"/>
      <c r="Z111" s="220"/>
      <c r="AA111" s="220"/>
      <c r="AB111" s="221"/>
      <c r="AC111" s="221"/>
    </row>
    <row r="112" spans="9:29" x14ac:dyDescent="0.25">
      <c r="I112" s="215"/>
      <c r="J112" s="215"/>
      <c r="K112" s="215"/>
      <c r="L112" s="215"/>
      <c r="M112" s="215"/>
      <c r="N112" s="215"/>
      <c r="O112" s="215"/>
      <c r="P112" s="215"/>
      <c r="Q112" s="215"/>
      <c r="R112" s="215"/>
      <c r="S112" s="215"/>
      <c r="T112" s="215"/>
      <c r="U112" s="215"/>
      <c r="V112" s="215"/>
      <c r="W112" s="220"/>
      <c r="X112" s="220"/>
      <c r="Y112" s="220"/>
      <c r="Z112" s="220"/>
      <c r="AA112" s="220"/>
      <c r="AB112" s="221"/>
      <c r="AC112" s="221"/>
    </row>
    <row r="113" spans="9:29" x14ac:dyDescent="0.25">
      <c r="I113" s="215"/>
      <c r="J113" s="215"/>
      <c r="K113" s="215"/>
      <c r="L113" s="215"/>
      <c r="M113" s="215"/>
      <c r="N113" s="215"/>
      <c r="O113" s="215"/>
      <c r="P113" s="215"/>
      <c r="Q113" s="215"/>
      <c r="R113" s="215"/>
      <c r="S113" s="215"/>
      <c r="T113" s="215"/>
      <c r="U113" s="215"/>
      <c r="V113" s="215"/>
      <c r="W113" s="220"/>
      <c r="X113" s="220"/>
      <c r="Y113" s="220"/>
      <c r="Z113" s="220"/>
      <c r="AA113" s="220"/>
      <c r="AB113" s="221"/>
      <c r="AC113" s="221"/>
    </row>
    <row r="114" spans="9:29" x14ac:dyDescent="0.25">
      <c r="I114" s="215"/>
      <c r="J114" s="215"/>
      <c r="K114" s="215"/>
      <c r="L114" s="215"/>
      <c r="M114" s="215"/>
      <c r="N114" s="215"/>
      <c r="O114" s="215"/>
      <c r="P114" s="215"/>
      <c r="Q114" s="215"/>
      <c r="R114" s="215"/>
      <c r="S114" s="215"/>
      <c r="T114" s="215"/>
      <c r="U114" s="215"/>
      <c r="V114" s="215"/>
      <c r="W114" s="220"/>
      <c r="X114" s="220"/>
      <c r="Y114" s="220"/>
      <c r="Z114" s="220"/>
      <c r="AA114" s="220"/>
      <c r="AB114" s="221"/>
      <c r="AC114" s="221"/>
    </row>
    <row r="115" spans="9:29" x14ac:dyDescent="0.25">
      <c r="I115" s="215"/>
      <c r="J115" s="215"/>
      <c r="K115" s="215"/>
      <c r="L115" s="215"/>
      <c r="M115" s="215"/>
      <c r="N115" s="215"/>
      <c r="O115" s="215"/>
      <c r="P115" s="215"/>
      <c r="Q115" s="215"/>
      <c r="R115" s="215"/>
      <c r="S115" s="215"/>
      <c r="T115" s="215"/>
      <c r="U115" s="215"/>
      <c r="V115" s="215"/>
      <c r="W115" s="220"/>
      <c r="X115" s="220"/>
      <c r="Y115" s="220"/>
      <c r="Z115" s="220"/>
      <c r="AA115" s="220"/>
      <c r="AB115" s="221"/>
      <c r="AC115" s="221"/>
    </row>
    <row r="116" spans="9:29" x14ac:dyDescent="0.25">
      <c r="I116" s="215"/>
      <c r="J116" s="215"/>
      <c r="K116" s="215"/>
      <c r="L116" s="215"/>
      <c r="M116" s="215"/>
      <c r="N116" s="215"/>
      <c r="O116" s="215"/>
      <c r="P116" s="215"/>
      <c r="Q116" s="215"/>
      <c r="R116" s="215"/>
      <c r="S116" s="215"/>
      <c r="T116" s="215"/>
      <c r="U116" s="215"/>
      <c r="V116" s="215"/>
      <c r="W116" s="220"/>
      <c r="X116" s="220"/>
      <c r="Y116" s="220"/>
      <c r="Z116" s="220"/>
      <c r="AA116" s="220"/>
      <c r="AB116" s="221"/>
      <c r="AC116" s="221"/>
    </row>
    <row r="117" spans="9:29" x14ac:dyDescent="0.25">
      <c r="I117" s="215"/>
      <c r="J117" s="215"/>
      <c r="K117" s="215"/>
      <c r="L117" s="215"/>
      <c r="M117" s="215"/>
      <c r="N117" s="215"/>
      <c r="O117" s="215"/>
      <c r="P117" s="215"/>
      <c r="Q117" s="215"/>
      <c r="R117" s="215"/>
      <c r="S117" s="215"/>
      <c r="T117" s="215"/>
      <c r="U117" s="215"/>
      <c r="V117" s="215"/>
      <c r="W117" s="220"/>
      <c r="X117" s="220"/>
      <c r="Y117" s="220"/>
      <c r="Z117" s="220"/>
      <c r="AA117" s="220"/>
      <c r="AB117" s="221"/>
      <c r="AC117" s="221"/>
    </row>
    <row r="118" spans="9:29" x14ac:dyDescent="0.25">
      <c r="I118" s="215"/>
      <c r="J118" s="215"/>
      <c r="K118" s="215"/>
      <c r="L118" s="215"/>
      <c r="M118" s="215"/>
      <c r="N118" s="215"/>
      <c r="O118" s="215"/>
      <c r="P118" s="215"/>
      <c r="Q118" s="215"/>
      <c r="R118" s="215"/>
      <c r="S118" s="215"/>
      <c r="T118" s="215"/>
      <c r="U118" s="215"/>
      <c r="V118" s="215"/>
      <c r="W118" s="220"/>
      <c r="X118" s="220"/>
      <c r="Y118" s="220"/>
      <c r="Z118" s="220"/>
      <c r="AA118" s="220"/>
      <c r="AB118" s="221"/>
      <c r="AC118" s="221"/>
    </row>
    <row r="119" spans="9:29" x14ac:dyDescent="0.25">
      <c r="I119" s="215"/>
      <c r="J119" s="215"/>
      <c r="K119" s="215"/>
      <c r="L119" s="215"/>
      <c r="M119" s="215"/>
      <c r="N119" s="215"/>
      <c r="O119" s="217"/>
      <c r="P119" s="217"/>
      <c r="Q119" s="217"/>
      <c r="R119" s="217"/>
      <c r="S119" s="217"/>
      <c r="T119" s="217"/>
      <c r="U119" s="217"/>
      <c r="V119" s="217"/>
      <c r="W119" s="220"/>
      <c r="X119" s="220"/>
      <c r="Y119" s="220"/>
      <c r="Z119" s="220"/>
      <c r="AA119" s="220"/>
      <c r="AB119" s="221"/>
      <c r="AC119" s="221"/>
    </row>
    <row r="120" spans="9:29" x14ac:dyDescent="0.25">
      <c r="I120" s="215"/>
      <c r="J120" s="215"/>
      <c r="K120" s="215"/>
      <c r="L120" s="215"/>
      <c r="M120" s="215"/>
      <c r="N120" s="215"/>
      <c r="O120" s="217"/>
      <c r="P120" s="217"/>
      <c r="Q120" s="217"/>
      <c r="R120" s="217"/>
      <c r="S120" s="217"/>
      <c r="T120" s="217"/>
      <c r="U120" s="217"/>
      <c r="V120" s="217"/>
      <c r="W120" s="220"/>
      <c r="X120" s="220"/>
      <c r="Y120" s="220"/>
      <c r="Z120" s="220"/>
      <c r="AA120" s="220"/>
      <c r="AB120" s="221"/>
      <c r="AC120" s="221"/>
    </row>
    <row r="121" spans="9:29" x14ac:dyDescent="0.25">
      <c r="I121" s="215"/>
      <c r="J121" s="215"/>
      <c r="K121" s="215"/>
      <c r="L121" s="215"/>
      <c r="M121" s="215"/>
      <c r="N121" s="215"/>
      <c r="O121" s="217"/>
      <c r="P121" s="217"/>
      <c r="Q121" s="217"/>
      <c r="R121" s="217"/>
      <c r="S121" s="217"/>
      <c r="T121" s="217"/>
      <c r="U121" s="217"/>
      <c r="V121" s="217"/>
      <c r="W121" s="220"/>
      <c r="X121" s="220"/>
      <c r="Y121" s="220"/>
      <c r="Z121" s="220"/>
      <c r="AA121" s="220"/>
      <c r="AB121" s="221"/>
      <c r="AC121" s="221"/>
    </row>
    <row r="122" spans="9:29" x14ac:dyDescent="0.25">
      <c r="I122" s="215"/>
      <c r="J122" s="215"/>
      <c r="K122" s="215"/>
      <c r="L122" s="215"/>
      <c r="M122" s="215"/>
      <c r="N122" s="215"/>
      <c r="O122" s="217"/>
      <c r="P122" s="217"/>
      <c r="Q122" s="217"/>
      <c r="R122" s="217"/>
      <c r="S122" s="217"/>
      <c r="T122" s="217"/>
      <c r="U122" s="217"/>
      <c r="V122" s="217"/>
      <c r="W122" s="220"/>
      <c r="X122" s="220"/>
      <c r="Y122" s="220"/>
      <c r="Z122" s="220"/>
      <c r="AA122" s="220"/>
      <c r="AB122" s="221"/>
      <c r="AC122" s="221"/>
    </row>
    <row r="123" spans="9:29" x14ac:dyDescent="0.25">
      <c r="I123" s="215"/>
      <c r="J123" s="215"/>
      <c r="K123" s="215"/>
      <c r="L123" s="215"/>
      <c r="M123" s="215"/>
      <c r="N123" s="215"/>
      <c r="O123" s="217"/>
      <c r="P123" s="217"/>
      <c r="Q123" s="217"/>
      <c r="R123" s="217"/>
      <c r="S123" s="217"/>
      <c r="T123" s="217"/>
      <c r="U123" s="217"/>
      <c r="V123" s="217"/>
      <c r="W123" s="220"/>
      <c r="X123" s="220"/>
      <c r="Y123" s="220"/>
      <c r="Z123" s="220"/>
      <c r="AA123" s="220"/>
      <c r="AB123" s="221"/>
      <c r="AC123" s="221"/>
    </row>
    <row r="124" spans="9:29" x14ac:dyDescent="0.25">
      <c r="I124" s="215"/>
      <c r="J124" s="215"/>
      <c r="K124" s="215"/>
      <c r="L124" s="215"/>
      <c r="M124" s="215"/>
      <c r="N124" s="215"/>
      <c r="O124" s="217"/>
      <c r="P124" s="217"/>
      <c r="Q124" s="217"/>
      <c r="R124" s="217"/>
      <c r="S124" s="217"/>
      <c r="T124" s="217"/>
      <c r="U124" s="217"/>
      <c r="V124" s="217"/>
      <c r="W124" s="220"/>
      <c r="X124" s="220"/>
      <c r="Y124" s="220"/>
      <c r="Z124" s="220"/>
      <c r="AA124" s="220"/>
      <c r="AB124" s="221"/>
      <c r="AC124" s="221"/>
    </row>
    <row r="125" spans="9:29" x14ac:dyDescent="0.25">
      <c r="I125" s="215"/>
      <c r="J125" s="215"/>
      <c r="K125" s="215"/>
      <c r="L125" s="215"/>
      <c r="M125" s="215"/>
      <c r="N125" s="215"/>
      <c r="O125" s="217"/>
      <c r="P125" s="217"/>
      <c r="Q125" s="217"/>
      <c r="R125" s="217"/>
      <c r="S125" s="217"/>
      <c r="T125" s="217"/>
      <c r="U125" s="217"/>
      <c r="V125" s="217"/>
      <c r="W125" s="220"/>
      <c r="X125" s="220"/>
      <c r="Y125" s="220"/>
      <c r="Z125" s="220"/>
      <c r="AA125" s="220"/>
      <c r="AB125" s="221"/>
      <c r="AC125" s="221"/>
    </row>
    <row r="126" spans="9:29" x14ac:dyDescent="0.25">
      <c r="I126" s="215"/>
      <c r="J126" s="215"/>
      <c r="K126" s="215"/>
      <c r="L126" s="215"/>
      <c r="M126" s="215"/>
      <c r="N126" s="215"/>
      <c r="O126" s="217"/>
      <c r="P126" s="217"/>
      <c r="Q126" s="217"/>
      <c r="R126" s="217"/>
      <c r="S126" s="217"/>
      <c r="T126" s="217"/>
      <c r="U126" s="217"/>
      <c r="V126" s="217"/>
      <c r="W126" s="220"/>
      <c r="X126" s="220"/>
      <c r="Y126" s="220"/>
      <c r="Z126" s="220"/>
      <c r="AA126" s="220"/>
      <c r="AB126" s="221"/>
      <c r="AC126" s="221"/>
    </row>
    <row r="127" spans="9:29" x14ac:dyDescent="0.25">
      <c r="I127" s="215"/>
      <c r="J127" s="215"/>
      <c r="K127" s="215"/>
      <c r="L127" s="215"/>
      <c r="M127" s="215"/>
      <c r="N127" s="215"/>
      <c r="O127" s="217"/>
      <c r="P127" s="217"/>
      <c r="Q127" s="217"/>
      <c r="R127" s="217"/>
      <c r="S127" s="217"/>
      <c r="T127" s="217"/>
      <c r="U127" s="217"/>
      <c r="V127" s="217"/>
      <c r="W127" s="220"/>
      <c r="X127" s="220"/>
      <c r="Y127" s="220"/>
      <c r="Z127" s="220"/>
      <c r="AA127" s="220"/>
      <c r="AB127" s="221"/>
      <c r="AC127" s="221"/>
    </row>
    <row r="128" spans="9:29" x14ac:dyDescent="0.25">
      <c r="I128" s="215"/>
      <c r="J128" s="215"/>
      <c r="K128" s="215"/>
      <c r="L128" s="215"/>
      <c r="M128" s="215"/>
      <c r="N128" s="215"/>
      <c r="O128" s="217"/>
      <c r="P128" s="217"/>
      <c r="Q128" s="217"/>
      <c r="R128" s="217"/>
      <c r="S128" s="217"/>
      <c r="T128" s="217"/>
      <c r="U128" s="217"/>
      <c r="V128" s="217"/>
      <c r="W128" s="220"/>
      <c r="X128" s="220"/>
      <c r="Y128" s="220"/>
      <c r="Z128" s="220"/>
      <c r="AA128" s="220"/>
      <c r="AB128" s="221"/>
      <c r="AC128" s="221"/>
    </row>
    <row r="129" spans="9:29" x14ac:dyDescent="0.25">
      <c r="I129" s="215"/>
      <c r="J129" s="215"/>
      <c r="K129" s="215"/>
      <c r="L129" s="215"/>
      <c r="M129" s="215"/>
      <c r="N129" s="215"/>
      <c r="O129" s="217"/>
      <c r="P129" s="217"/>
      <c r="Q129" s="217"/>
      <c r="R129" s="217"/>
      <c r="S129" s="217"/>
      <c r="T129" s="217"/>
      <c r="U129" s="217"/>
      <c r="V129" s="217"/>
      <c r="W129" s="220"/>
      <c r="X129" s="220"/>
      <c r="Y129" s="220"/>
      <c r="Z129" s="220"/>
      <c r="AA129" s="220"/>
      <c r="AB129" s="221"/>
      <c r="AC129" s="221"/>
    </row>
    <row r="130" spans="9:29" x14ac:dyDescent="0.25">
      <c r="I130" s="215"/>
      <c r="J130" s="215"/>
      <c r="K130" s="215"/>
      <c r="L130" s="215"/>
      <c r="M130" s="215"/>
      <c r="N130" s="215"/>
      <c r="O130" s="217"/>
      <c r="P130" s="217"/>
      <c r="Q130" s="217"/>
      <c r="R130" s="217"/>
      <c r="S130" s="217"/>
      <c r="T130" s="217"/>
      <c r="U130" s="217"/>
      <c r="V130" s="217"/>
      <c r="W130" s="220"/>
      <c r="X130" s="220"/>
      <c r="Y130" s="220"/>
      <c r="Z130" s="220"/>
      <c r="AA130" s="220"/>
      <c r="AB130" s="221"/>
      <c r="AC130" s="221"/>
    </row>
    <row r="131" spans="9:29" x14ac:dyDescent="0.25">
      <c r="I131" s="215"/>
      <c r="J131" s="215"/>
      <c r="K131" s="215"/>
      <c r="L131" s="215"/>
      <c r="M131" s="215"/>
      <c r="N131" s="215"/>
      <c r="O131" s="217"/>
      <c r="P131" s="217"/>
      <c r="Q131" s="217"/>
      <c r="R131" s="217"/>
      <c r="S131" s="217"/>
      <c r="T131" s="217"/>
      <c r="U131" s="217"/>
      <c r="V131" s="217"/>
      <c r="W131" s="220"/>
      <c r="X131" s="220"/>
      <c r="Y131" s="220"/>
      <c r="Z131" s="220"/>
      <c r="AA131" s="220"/>
      <c r="AB131" s="221"/>
      <c r="AC131" s="221"/>
    </row>
    <row r="132" spans="9:29" x14ac:dyDescent="0.25">
      <c r="I132" s="215"/>
      <c r="J132" s="215"/>
      <c r="K132" s="215"/>
      <c r="L132" s="215"/>
      <c r="M132" s="215"/>
      <c r="N132" s="215"/>
      <c r="O132" s="217"/>
      <c r="P132" s="217"/>
      <c r="Q132" s="217"/>
      <c r="R132" s="217"/>
      <c r="S132" s="217"/>
      <c r="T132" s="217"/>
      <c r="U132" s="217"/>
      <c r="V132" s="217"/>
      <c r="W132" s="220"/>
      <c r="X132" s="220"/>
      <c r="Y132" s="220"/>
      <c r="Z132" s="220"/>
      <c r="AA132" s="220"/>
      <c r="AB132" s="221"/>
      <c r="AC132" s="221"/>
    </row>
    <row r="133" spans="9:29" x14ac:dyDescent="0.25">
      <c r="I133" s="215"/>
      <c r="J133" s="215"/>
      <c r="K133" s="215"/>
      <c r="L133" s="215"/>
      <c r="M133" s="215"/>
      <c r="N133" s="215"/>
      <c r="O133" s="217"/>
      <c r="P133" s="217"/>
      <c r="Q133" s="217"/>
      <c r="R133" s="217"/>
      <c r="S133" s="217"/>
      <c r="T133" s="217"/>
      <c r="U133" s="217"/>
      <c r="V133" s="217"/>
      <c r="W133" s="220"/>
      <c r="X133" s="220"/>
      <c r="Y133" s="220"/>
      <c r="Z133" s="220"/>
      <c r="AA133" s="220"/>
      <c r="AB133" s="221"/>
      <c r="AC133" s="221"/>
    </row>
    <row r="134" spans="9:29" x14ac:dyDescent="0.25">
      <c r="I134" s="215"/>
      <c r="J134" s="215"/>
      <c r="K134" s="215"/>
      <c r="L134" s="215"/>
      <c r="M134" s="215"/>
      <c r="N134" s="215"/>
      <c r="O134" s="217"/>
      <c r="P134" s="217"/>
      <c r="Q134" s="217"/>
      <c r="R134" s="217"/>
      <c r="S134" s="217"/>
      <c r="T134" s="217"/>
      <c r="U134" s="217"/>
      <c r="V134" s="217"/>
      <c r="W134" s="220"/>
      <c r="X134" s="220"/>
      <c r="Y134" s="220"/>
      <c r="Z134" s="220"/>
      <c r="AA134" s="220"/>
      <c r="AB134" s="221"/>
      <c r="AC134" s="221"/>
    </row>
    <row r="135" spans="9:29" x14ac:dyDescent="0.25">
      <c r="I135" s="215"/>
      <c r="J135" s="215"/>
      <c r="K135" s="215"/>
      <c r="L135" s="215"/>
      <c r="M135" s="215"/>
      <c r="N135" s="215"/>
      <c r="O135" s="217"/>
      <c r="P135" s="217"/>
      <c r="Q135" s="217"/>
      <c r="R135" s="217"/>
      <c r="S135" s="217"/>
      <c r="T135" s="217"/>
      <c r="U135" s="217"/>
      <c r="V135" s="217"/>
      <c r="W135" s="220"/>
      <c r="X135" s="220"/>
      <c r="Y135" s="220"/>
      <c r="Z135" s="220"/>
      <c r="AA135" s="220"/>
      <c r="AB135" s="221"/>
      <c r="AC135" s="221"/>
    </row>
    <row r="136" spans="9:29" x14ac:dyDescent="0.25">
      <c r="I136" s="215"/>
      <c r="J136" s="215"/>
      <c r="K136" s="215"/>
      <c r="L136" s="215"/>
      <c r="M136" s="215"/>
      <c r="N136" s="215"/>
      <c r="O136" s="217"/>
      <c r="P136" s="217"/>
      <c r="Q136" s="217"/>
      <c r="R136" s="217"/>
      <c r="S136" s="217"/>
      <c r="T136" s="217"/>
      <c r="U136" s="217"/>
      <c r="V136" s="217"/>
      <c r="W136" s="220"/>
      <c r="X136" s="220"/>
      <c r="Y136" s="220"/>
      <c r="Z136" s="220"/>
      <c r="AA136" s="220"/>
      <c r="AB136" s="221"/>
      <c r="AC136" s="221"/>
    </row>
    <row r="137" spans="9:29" x14ac:dyDescent="0.25">
      <c r="I137" s="215"/>
      <c r="J137" s="215"/>
      <c r="K137" s="215"/>
      <c r="L137" s="215"/>
      <c r="M137" s="215"/>
      <c r="N137" s="215"/>
      <c r="O137" s="217"/>
      <c r="P137" s="217"/>
      <c r="Q137" s="217"/>
      <c r="R137" s="217"/>
      <c r="S137" s="217"/>
      <c r="T137" s="217"/>
      <c r="U137" s="217"/>
      <c r="V137" s="217"/>
      <c r="W137" s="220"/>
      <c r="X137" s="220"/>
      <c r="Y137" s="220"/>
      <c r="Z137" s="220"/>
      <c r="AA137" s="220"/>
      <c r="AB137" s="221"/>
      <c r="AC137" s="221"/>
    </row>
    <row r="138" spans="9:29" x14ac:dyDescent="0.25">
      <c r="I138" s="215"/>
      <c r="J138" s="215"/>
      <c r="K138" s="215"/>
      <c r="L138" s="215"/>
      <c r="M138" s="215"/>
      <c r="N138" s="215"/>
      <c r="O138" s="217"/>
      <c r="P138" s="217"/>
      <c r="Q138" s="217"/>
      <c r="R138" s="217"/>
      <c r="S138" s="217"/>
      <c r="T138" s="217"/>
      <c r="U138" s="217"/>
      <c r="V138" s="217"/>
      <c r="W138" s="220"/>
      <c r="X138" s="220"/>
      <c r="Y138" s="220"/>
      <c r="Z138" s="220"/>
      <c r="AA138" s="220"/>
      <c r="AB138" s="221"/>
      <c r="AC138" s="221"/>
    </row>
    <row r="139" spans="9:29" x14ac:dyDescent="0.25">
      <c r="I139" s="215"/>
      <c r="J139" s="215"/>
      <c r="K139" s="215"/>
      <c r="L139" s="215"/>
      <c r="M139" s="215"/>
      <c r="N139" s="215"/>
      <c r="O139" s="217"/>
      <c r="P139" s="217"/>
      <c r="Q139" s="217"/>
      <c r="R139" s="217"/>
      <c r="S139" s="217"/>
      <c r="T139" s="217"/>
      <c r="U139" s="217"/>
      <c r="V139" s="217"/>
      <c r="W139" s="220"/>
      <c r="X139" s="220"/>
      <c r="Y139" s="220"/>
      <c r="Z139" s="220"/>
      <c r="AA139" s="220"/>
      <c r="AB139" s="221"/>
      <c r="AC139" s="221"/>
    </row>
    <row r="140" spans="9:29" x14ac:dyDescent="0.25">
      <c r="I140" s="215"/>
      <c r="J140" s="215"/>
      <c r="K140" s="215"/>
      <c r="L140" s="215"/>
      <c r="M140" s="215"/>
      <c r="N140" s="215"/>
      <c r="O140" s="217"/>
      <c r="P140" s="217"/>
      <c r="Q140" s="217"/>
      <c r="R140" s="217"/>
      <c r="S140" s="217"/>
      <c r="T140" s="217"/>
      <c r="U140" s="217"/>
      <c r="V140" s="217"/>
      <c r="W140" s="220"/>
      <c r="X140" s="220"/>
      <c r="Y140" s="220"/>
      <c r="Z140" s="220"/>
      <c r="AA140" s="220"/>
      <c r="AB140" s="221"/>
      <c r="AC140" s="221"/>
    </row>
    <row r="141" spans="9:29" x14ac:dyDescent="0.25">
      <c r="I141" s="215"/>
      <c r="J141" s="215"/>
      <c r="K141" s="215"/>
      <c r="L141" s="215"/>
      <c r="M141" s="215"/>
      <c r="N141" s="215"/>
      <c r="O141" s="217"/>
      <c r="P141" s="217"/>
      <c r="Q141" s="217"/>
      <c r="R141" s="217"/>
      <c r="S141" s="217"/>
      <c r="T141" s="217"/>
      <c r="U141" s="217"/>
      <c r="V141" s="217"/>
      <c r="W141" s="220"/>
      <c r="X141" s="220"/>
      <c r="Y141" s="220"/>
      <c r="Z141" s="220"/>
      <c r="AA141" s="220"/>
      <c r="AB141" s="221"/>
      <c r="AC141" s="221"/>
    </row>
    <row r="142" spans="9:29" x14ac:dyDescent="0.25">
      <c r="I142" s="215"/>
      <c r="J142" s="215"/>
      <c r="K142" s="215"/>
      <c r="L142" s="215"/>
      <c r="M142" s="215"/>
      <c r="N142" s="215"/>
      <c r="O142" s="217"/>
      <c r="P142" s="217"/>
      <c r="Q142" s="217"/>
      <c r="R142" s="217"/>
      <c r="S142" s="217"/>
      <c r="T142" s="217"/>
      <c r="U142" s="217"/>
      <c r="V142" s="217"/>
      <c r="W142" s="220"/>
      <c r="X142" s="220"/>
      <c r="Y142" s="220"/>
      <c r="Z142" s="220"/>
      <c r="AA142" s="220"/>
      <c r="AB142" s="221"/>
      <c r="AC142" s="221"/>
    </row>
    <row r="143" spans="9:29" x14ac:dyDescent="0.25">
      <c r="I143" s="215"/>
      <c r="J143" s="215"/>
      <c r="K143" s="215"/>
      <c r="L143" s="215"/>
      <c r="M143" s="215"/>
      <c r="N143" s="215"/>
      <c r="O143" s="217"/>
      <c r="P143" s="217"/>
      <c r="Q143" s="217"/>
      <c r="R143" s="217"/>
      <c r="S143" s="217"/>
      <c r="T143" s="217"/>
      <c r="U143" s="217"/>
      <c r="V143" s="217"/>
      <c r="W143" s="220"/>
      <c r="X143" s="220"/>
      <c r="Y143" s="220"/>
      <c r="Z143" s="220"/>
      <c r="AA143" s="220"/>
      <c r="AB143" s="221"/>
      <c r="AC143" s="221"/>
    </row>
    <row r="144" spans="9:29" x14ac:dyDescent="0.25">
      <c r="I144" s="215"/>
      <c r="J144" s="215"/>
      <c r="K144" s="215"/>
      <c r="L144" s="215"/>
      <c r="M144" s="215"/>
      <c r="N144" s="215"/>
      <c r="O144" s="217"/>
      <c r="P144" s="217"/>
      <c r="Q144" s="217"/>
      <c r="R144" s="217"/>
      <c r="S144" s="217"/>
      <c r="T144" s="217"/>
      <c r="U144" s="217"/>
      <c r="V144" s="217"/>
      <c r="W144" s="220"/>
      <c r="X144" s="220"/>
      <c r="Y144" s="220"/>
      <c r="Z144" s="220"/>
      <c r="AA144" s="220"/>
      <c r="AB144" s="221"/>
      <c r="AC144" s="221"/>
    </row>
    <row r="145" spans="9:29" x14ac:dyDescent="0.25">
      <c r="I145" s="215"/>
      <c r="J145" s="215"/>
      <c r="K145" s="215"/>
      <c r="L145" s="215"/>
      <c r="M145" s="215"/>
      <c r="N145" s="215"/>
      <c r="O145" s="217"/>
      <c r="P145" s="217"/>
      <c r="Q145" s="217"/>
      <c r="R145" s="217"/>
      <c r="S145" s="217"/>
      <c r="T145" s="217"/>
      <c r="U145" s="217"/>
      <c r="V145" s="217"/>
      <c r="W145" s="220"/>
      <c r="X145" s="220"/>
      <c r="Y145" s="220"/>
      <c r="Z145" s="220"/>
      <c r="AA145" s="220"/>
      <c r="AB145" s="221"/>
      <c r="AC145" s="221"/>
    </row>
    <row r="146" spans="9:29" x14ac:dyDescent="0.25">
      <c r="I146" s="215"/>
      <c r="J146" s="215"/>
      <c r="K146" s="215"/>
      <c r="L146" s="215"/>
      <c r="M146" s="215"/>
      <c r="N146" s="215"/>
      <c r="O146" s="217"/>
      <c r="P146" s="217"/>
      <c r="Q146" s="217"/>
      <c r="R146" s="217"/>
      <c r="S146" s="217"/>
      <c r="T146" s="217"/>
      <c r="U146" s="217"/>
      <c r="V146" s="217"/>
      <c r="W146" s="220"/>
      <c r="X146" s="220"/>
      <c r="Y146" s="220"/>
      <c r="Z146" s="220"/>
      <c r="AA146" s="220"/>
      <c r="AB146" s="221"/>
      <c r="AC146" s="221"/>
    </row>
    <row r="147" spans="9:29" x14ac:dyDescent="0.25">
      <c r="I147" s="215"/>
      <c r="J147" s="215"/>
      <c r="K147" s="215"/>
      <c r="L147" s="215"/>
      <c r="M147" s="215"/>
      <c r="N147" s="215"/>
      <c r="O147" s="217"/>
      <c r="P147" s="217"/>
      <c r="Q147" s="217"/>
      <c r="R147" s="217"/>
      <c r="S147" s="217"/>
      <c r="T147" s="217"/>
      <c r="U147" s="217"/>
      <c r="V147" s="217"/>
      <c r="W147" s="220"/>
      <c r="X147" s="220"/>
      <c r="Y147" s="220"/>
      <c r="Z147" s="220"/>
      <c r="AA147" s="220"/>
      <c r="AB147" s="221"/>
      <c r="AC147" s="221"/>
    </row>
    <row r="148" spans="9:29" x14ac:dyDescent="0.25">
      <c r="I148" s="215"/>
      <c r="J148" s="215"/>
      <c r="K148" s="215"/>
      <c r="L148" s="215"/>
      <c r="M148" s="215"/>
      <c r="N148" s="215"/>
      <c r="O148" s="217"/>
      <c r="P148" s="217"/>
      <c r="Q148" s="217"/>
      <c r="R148" s="217"/>
      <c r="S148" s="217"/>
      <c r="T148" s="217"/>
      <c r="U148" s="217"/>
      <c r="V148" s="217"/>
      <c r="W148" s="220"/>
      <c r="X148" s="220"/>
      <c r="Y148" s="220"/>
      <c r="Z148" s="220"/>
      <c r="AA148" s="220"/>
      <c r="AB148" s="221"/>
      <c r="AC148" s="221"/>
    </row>
    <row r="149" spans="9:29" x14ac:dyDescent="0.25">
      <c r="I149" s="215"/>
      <c r="J149" s="215"/>
      <c r="K149" s="215"/>
      <c r="L149" s="215"/>
      <c r="M149" s="215"/>
      <c r="N149" s="215"/>
      <c r="O149" s="217"/>
      <c r="P149" s="217"/>
      <c r="Q149" s="217"/>
      <c r="R149" s="217"/>
      <c r="S149" s="217"/>
      <c r="T149" s="217"/>
      <c r="U149" s="217"/>
      <c r="V149" s="217"/>
      <c r="W149" s="220"/>
      <c r="X149" s="220"/>
      <c r="Y149" s="220"/>
      <c r="Z149" s="220"/>
      <c r="AA149" s="220"/>
      <c r="AB149" s="221"/>
      <c r="AC149" s="221"/>
    </row>
    <row r="150" spans="9:29" x14ac:dyDescent="0.25">
      <c r="I150" s="215"/>
      <c r="J150" s="215"/>
      <c r="K150" s="215"/>
      <c r="L150" s="215"/>
      <c r="M150" s="215"/>
      <c r="N150" s="215"/>
      <c r="O150" s="217"/>
      <c r="P150" s="217"/>
      <c r="Q150" s="217"/>
      <c r="R150" s="217"/>
      <c r="S150" s="217"/>
      <c r="T150" s="217"/>
      <c r="U150" s="217"/>
      <c r="V150" s="217"/>
      <c r="W150" s="220"/>
      <c r="X150" s="220"/>
      <c r="Y150" s="220"/>
      <c r="Z150" s="220"/>
      <c r="AA150" s="220"/>
      <c r="AB150" s="221"/>
      <c r="AC150" s="221"/>
    </row>
    <row r="151" spans="9:29" x14ac:dyDescent="0.25">
      <c r="I151" s="215"/>
      <c r="J151" s="215"/>
      <c r="K151" s="215"/>
      <c r="L151" s="215"/>
      <c r="M151" s="215"/>
      <c r="N151" s="215"/>
      <c r="O151" s="217"/>
      <c r="P151" s="217"/>
      <c r="Q151" s="217"/>
      <c r="R151" s="217"/>
      <c r="S151" s="217"/>
      <c r="T151" s="217"/>
      <c r="U151" s="217"/>
      <c r="V151" s="217"/>
      <c r="W151" s="220"/>
      <c r="X151" s="220"/>
      <c r="Y151" s="220"/>
      <c r="Z151" s="220"/>
      <c r="AA151" s="220"/>
      <c r="AB151" s="221"/>
      <c r="AC151" s="221"/>
    </row>
    <row r="152" spans="9:29" x14ac:dyDescent="0.25">
      <c r="I152" s="215"/>
      <c r="J152" s="215"/>
      <c r="K152" s="215"/>
      <c r="L152" s="215"/>
      <c r="M152" s="215"/>
      <c r="N152" s="215"/>
      <c r="O152" s="217"/>
      <c r="P152" s="217"/>
      <c r="Q152" s="217"/>
      <c r="R152" s="217"/>
      <c r="S152" s="217"/>
      <c r="T152" s="217"/>
      <c r="U152" s="217"/>
      <c r="V152" s="217"/>
      <c r="W152" s="220"/>
      <c r="X152" s="220"/>
      <c r="Y152" s="220"/>
      <c r="Z152" s="220"/>
      <c r="AA152" s="220"/>
      <c r="AB152" s="221"/>
      <c r="AC152" s="221"/>
    </row>
    <row r="153" spans="9:29" x14ac:dyDescent="0.25">
      <c r="I153" s="215"/>
      <c r="J153" s="215"/>
      <c r="K153" s="215"/>
      <c r="L153" s="215"/>
      <c r="M153" s="215"/>
      <c r="N153" s="215"/>
      <c r="O153" s="217"/>
      <c r="P153" s="217"/>
      <c r="Q153" s="217"/>
      <c r="R153" s="217"/>
      <c r="S153" s="217"/>
      <c r="T153" s="217"/>
      <c r="U153" s="217"/>
      <c r="V153" s="217"/>
      <c r="W153" s="220"/>
      <c r="X153" s="220"/>
      <c r="Y153" s="220"/>
      <c r="Z153" s="220"/>
      <c r="AA153" s="220"/>
      <c r="AB153" s="221"/>
      <c r="AC153" s="221"/>
    </row>
    <row r="154" spans="9:29" x14ac:dyDescent="0.25">
      <c r="I154" s="215"/>
      <c r="J154" s="215"/>
      <c r="K154" s="215"/>
      <c r="L154" s="215"/>
      <c r="M154" s="215"/>
      <c r="N154" s="215"/>
      <c r="O154" s="217"/>
      <c r="P154" s="217"/>
      <c r="Q154" s="217"/>
      <c r="R154" s="217"/>
      <c r="S154" s="217"/>
      <c r="T154" s="217"/>
      <c r="U154" s="217"/>
      <c r="V154" s="217"/>
      <c r="W154" s="220"/>
      <c r="X154" s="220"/>
      <c r="Y154" s="220"/>
      <c r="Z154" s="220"/>
      <c r="AA154" s="220"/>
      <c r="AB154" s="221"/>
      <c r="AC154" s="221"/>
    </row>
    <row r="155" spans="9:29" x14ac:dyDescent="0.25">
      <c r="I155" s="215"/>
      <c r="J155" s="215"/>
      <c r="K155" s="215"/>
      <c r="L155" s="215"/>
      <c r="M155" s="215"/>
      <c r="N155" s="215"/>
      <c r="O155" s="217"/>
      <c r="P155" s="217"/>
      <c r="Q155" s="217"/>
      <c r="R155" s="217"/>
      <c r="S155" s="217"/>
      <c r="T155" s="217"/>
      <c r="U155" s="217"/>
      <c r="V155" s="217"/>
      <c r="W155" s="220"/>
      <c r="X155" s="220"/>
      <c r="Y155" s="220"/>
      <c r="Z155" s="220"/>
      <c r="AA155" s="220"/>
      <c r="AB155" s="221"/>
      <c r="AC155" s="221"/>
    </row>
    <row r="156" spans="9:29" x14ac:dyDescent="0.25">
      <c r="I156" s="215"/>
      <c r="J156" s="215"/>
      <c r="K156" s="215"/>
      <c r="L156" s="215"/>
      <c r="M156" s="215"/>
      <c r="N156" s="215"/>
      <c r="O156" s="217"/>
      <c r="P156" s="217"/>
      <c r="Q156" s="217"/>
      <c r="R156" s="217"/>
      <c r="S156" s="217"/>
      <c r="T156" s="217"/>
      <c r="U156" s="217"/>
      <c r="V156" s="217"/>
      <c r="W156" s="220"/>
      <c r="X156" s="220"/>
      <c r="Y156" s="220"/>
      <c r="Z156" s="220"/>
      <c r="AA156" s="220"/>
      <c r="AB156" s="221"/>
      <c r="AC156" s="221"/>
    </row>
    <row r="157" spans="9:29" x14ac:dyDescent="0.25">
      <c r="I157" s="215"/>
      <c r="J157" s="215"/>
      <c r="K157" s="215"/>
      <c r="L157" s="215"/>
      <c r="M157" s="215"/>
      <c r="N157" s="215"/>
      <c r="O157" s="217"/>
      <c r="P157" s="217"/>
      <c r="Q157" s="217"/>
      <c r="R157" s="217"/>
      <c r="S157" s="217"/>
      <c r="T157" s="217"/>
      <c r="U157" s="217"/>
      <c r="V157" s="217"/>
      <c r="W157" s="220"/>
      <c r="X157" s="220"/>
      <c r="Y157" s="220"/>
      <c r="Z157" s="220"/>
      <c r="AA157" s="220"/>
      <c r="AB157" s="221"/>
      <c r="AC157" s="221"/>
    </row>
    <row r="158" spans="9:29" x14ac:dyDescent="0.25">
      <c r="I158" s="220"/>
      <c r="J158" s="220"/>
      <c r="K158" s="220"/>
      <c r="L158" s="220"/>
      <c r="M158" s="220"/>
      <c r="N158" s="220"/>
      <c r="O158" s="220"/>
      <c r="P158" s="220"/>
      <c r="Q158" s="220"/>
      <c r="R158" s="220"/>
      <c r="S158" s="220"/>
      <c r="T158" s="220"/>
      <c r="U158" s="220"/>
      <c r="V158" s="220"/>
      <c r="W158" s="220"/>
      <c r="X158" s="220"/>
      <c r="Y158" s="220"/>
      <c r="Z158" s="220"/>
      <c r="AA158" s="220"/>
      <c r="AB158" s="221"/>
      <c r="AC158" s="221"/>
    </row>
    <row r="159" spans="9:29" x14ac:dyDescent="0.25">
      <c r="I159" s="220"/>
      <c r="J159" s="220"/>
      <c r="K159" s="220"/>
      <c r="L159" s="220"/>
      <c r="M159" s="220"/>
      <c r="N159" s="220"/>
      <c r="O159" s="220"/>
      <c r="P159" s="220"/>
      <c r="Q159" s="220"/>
      <c r="R159" s="220"/>
      <c r="S159" s="220"/>
      <c r="T159" s="220"/>
      <c r="U159" s="220"/>
      <c r="V159" s="220"/>
      <c r="W159" s="220"/>
      <c r="X159" s="220"/>
      <c r="Y159" s="220"/>
      <c r="Z159" s="220"/>
      <c r="AA159" s="220"/>
      <c r="AB159" s="221"/>
      <c r="AC159" s="221"/>
    </row>
    <row r="160" spans="9:29" x14ac:dyDescent="0.25">
      <c r="I160" s="220"/>
      <c r="J160" s="220"/>
      <c r="K160" s="220"/>
      <c r="L160" s="220"/>
      <c r="M160" s="220"/>
      <c r="N160" s="220"/>
      <c r="O160" s="220"/>
      <c r="P160" s="220"/>
      <c r="Q160" s="220"/>
      <c r="R160" s="220"/>
      <c r="S160" s="220"/>
      <c r="T160" s="220"/>
      <c r="U160" s="220"/>
      <c r="V160" s="220"/>
      <c r="W160" s="220"/>
      <c r="X160" s="220"/>
      <c r="Y160" s="220"/>
      <c r="Z160" s="220"/>
      <c r="AA160" s="220"/>
      <c r="AB160" s="221"/>
      <c r="AC160" s="221"/>
    </row>
    <row r="161" spans="9:29" x14ac:dyDescent="0.25">
      <c r="I161" s="220"/>
      <c r="J161" s="220"/>
      <c r="K161" s="220"/>
      <c r="L161" s="220"/>
      <c r="M161" s="220"/>
      <c r="N161" s="220"/>
      <c r="O161" s="220"/>
      <c r="P161" s="220"/>
      <c r="Q161" s="220"/>
      <c r="R161" s="220"/>
      <c r="S161" s="220"/>
      <c r="T161" s="220"/>
      <c r="U161" s="220"/>
      <c r="V161" s="220"/>
      <c r="W161" s="220"/>
      <c r="X161" s="220"/>
      <c r="Y161" s="220"/>
      <c r="Z161" s="220"/>
      <c r="AA161" s="220"/>
      <c r="AB161" s="221"/>
      <c r="AC161" s="221"/>
    </row>
    <row r="162" spans="9:29" x14ac:dyDescent="0.25">
      <c r="I162" s="220"/>
      <c r="J162" s="220"/>
      <c r="K162" s="220"/>
      <c r="L162" s="220"/>
      <c r="M162" s="220"/>
      <c r="N162" s="220"/>
      <c r="O162" s="220"/>
      <c r="P162" s="220"/>
      <c r="Q162" s="220"/>
      <c r="R162" s="220"/>
      <c r="S162" s="220"/>
      <c r="T162" s="220"/>
      <c r="U162" s="220"/>
      <c r="V162" s="220"/>
      <c r="W162" s="220"/>
      <c r="X162" s="220"/>
      <c r="Y162" s="220"/>
      <c r="Z162" s="220"/>
      <c r="AA162" s="220"/>
      <c r="AB162" s="221"/>
      <c r="AC162" s="221"/>
    </row>
    <row r="163" spans="9:29" x14ac:dyDescent="0.25">
      <c r="I163" s="220"/>
      <c r="J163" s="220"/>
      <c r="K163" s="220"/>
      <c r="L163" s="220"/>
      <c r="M163" s="220"/>
      <c r="N163" s="220"/>
      <c r="O163" s="220"/>
      <c r="P163" s="220"/>
      <c r="Q163" s="220"/>
      <c r="R163" s="220"/>
      <c r="S163" s="220"/>
      <c r="T163" s="220"/>
      <c r="U163" s="220"/>
      <c r="V163" s="220"/>
      <c r="W163" s="220"/>
      <c r="X163" s="220"/>
      <c r="Y163" s="220"/>
      <c r="Z163" s="220"/>
      <c r="AA163" s="220"/>
      <c r="AB163" s="221"/>
      <c r="AC163" s="221"/>
    </row>
    <row r="164" spans="9:29" x14ac:dyDescent="0.25">
      <c r="I164" s="220"/>
      <c r="J164" s="220"/>
      <c r="K164" s="220"/>
      <c r="L164" s="220"/>
      <c r="M164" s="220"/>
      <c r="N164" s="220"/>
      <c r="O164" s="220"/>
      <c r="P164" s="220"/>
      <c r="Q164" s="220"/>
      <c r="R164" s="220"/>
      <c r="S164" s="220"/>
      <c r="T164" s="220"/>
      <c r="U164" s="220"/>
      <c r="V164" s="220"/>
      <c r="W164" s="220"/>
      <c r="X164" s="220"/>
      <c r="Y164" s="220"/>
      <c r="Z164" s="220"/>
      <c r="AA164" s="220"/>
      <c r="AB164" s="221"/>
      <c r="AC164" s="221"/>
    </row>
    <row r="165" spans="9:29" x14ac:dyDescent="0.25">
      <c r="I165" s="220"/>
      <c r="J165" s="220"/>
      <c r="K165" s="220"/>
      <c r="L165" s="220"/>
      <c r="M165" s="220"/>
      <c r="N165" s="220"/>
      <c r="O165" s="220"/>
      <c r="P165" s="220"/>
      <c r="Q165" s="220"/>
      <c r="R165" s="220"/>
      <c r="S165" s="220"/>
      <c r="T165" s="220"/>
      <c r="U165" s="220"/>
      <c r="V165" s="220"/>
      <c r="W165" s="220"/>
      <c r="X165" s="220"/>
      <c r="Y165" s="220"/>
      <c r="Z165" s="220"/>
      <c r="AA165" s="220"/>
      <c r="AB165" s="221"/>
      <c r="AC165" s="221"/>
    </row>
    <row r="166" spans="9:29" x14ac:dyDescent="0.25">
      <c r="I166" s="220"/>
      <c r="J166" s="220"/>
      <c r="K166" s="220"/>
      <c r="L166" s="220"/>
      <c r="M166" s="220"/>
      <c r="N166" s="220"/>
      <c r="O166" s="220"/>
      <c r="P166" s="220"/>
      <c r="Q166" s="220"/>
      <c r="R166" s="220"/>
      <c r="S166" s="220"/>
      <c r="T166" s="220"/>
      <c r="U166" s="220"/>
      <c r="V166" s="220"/>
      <c r="W166" s="220"/>
      <c r="X166" s="220"/>
      <c r="Y166" s="220"/>
      <c r="Z166" s="220"/>
      <c r="AA166" s="220"/>
      <c r="AB166" s="221"/>
      <c r="AC166" s="221"/>
    </row>
    <row r="167" spans="9:29" x14ac:dyDescent="0.25">
      <c r="I167" s="220"/>
      <c r="J167" s="220"/>
      <c r="K167" s="220"/>
      <c r="L167" s="220"/>
      <c r="M167" s="220"/>
      <c r="N167" s="220"/>
      <c r="O167" s="220"/>
      <c r="P167" s="220"/>
      <c r="Q167" s="220"/>
      <c r="R167" s="220"/>
      <c r="S167" s="220"/>
      <c r="T167" s="220"/>
      <c r="U167" s="220"/>
      <c r="V167" s="220"/>
      <c r="W167" s="220"/>
      <c r="X167" s="220"/>
      <c r="Y167" s="220"/>
      <c r="Z167" s="220"/>
      <c r="AA167" s="220"/>
      <c r="AB167" s="221"/>
      <c r="AC167" s="221"/>
    </row>
    <row r="168" spans="9:29" x14ac:dyDescent="0.25">
      <c r="I168" s="220"/>
      <c r="J168" s="220"/>
      <c r="K168" s="220"/>
      <c r="L168" s="220"/>
      <c r="M168" s="220"/>
      <c r="N168" s="220"/>
      <c r="O168" s="220"/>
      <c r="P168" s="220"/>
      <c r="Q168" s="220"/>
      <c r="R168" s="220"/>
      <c r="S168" s="220"/>
      <c r="T168" s="220"/>
      <c r="U168" s="220"/>
      <c r="V168" s="220"/>
      <c r="W168" s="220"/>
      <c r="X168" s="220"/>
      <c r="Y168" s="220"/>
      <c r="Z168" s="220"/>
      <c r="AA168" s="220"/>
      <c r="AB168" s="221"/>
      <c r="AC168" s="221"/>
    </row>
    <row r="169" spans="9:29" x14ac:dyDescent="0.25">
      <c r="I169" s="220"/>
      <c r="J169" s="220"/>
      <c r="K169" s="220"/>
      <c r="L169" s="220"/>
      <c r="M169" s="220"/>
      <c r="N169" s="220"/>
      <c r="O169" s="220"/>
      <c r="P169" s="220"/>
      <c r="Q169" s="220"/>
      <c r="R169" s="220"/>
      <c r="S169" s="220"/>
      <c r="T169" s="220"/>
      <c r="U169" s="220"/>
      <c r="V169" s="220"/>
      <c r="W169" s="220"/>
      <c r="X169" s="220"/>
      <c r="Y169" s="220"/>
      <c r="Z169" s="220"/>
      <c r="AA169" s="220"/>
      <c r="AB169" s="221"/>
      <c r="AC169" s="221"/>
    </row>
    <row r="170" spans="9:29" x14ac:dyDescent="0.25">
      <c r="I170" s="220"/>
      <c r="J170" s="220"/>
      <c r="K170" s="220"/>
      <c r="L170" s="220"/>
      <c r="M170" s="220"/>
      <c r="N170" s="220"/>
      <c r="O170" s="220"/>
      <c r="P170" s="220"/>
      <c r="Q170" s="220"/>
      <c r="R170" s="220"/>
      <c r="S170" s="220"/>
      <c r="T170" s="220"/>
      <c r="U170" s="220"/>
      <c r="V170" s="220"/>
      <c r="W170" s="220"/>
      <c r="X170" s="220"/>
      <c r="Y170" s="220"/>
      <c r="Z170" s="220"/>
      <c r="AA170" s="220"/>
      <c r="AB170" s="221"/>
      <c r="AC170" s="221"/>
    </row>
    <row r="171" spans="9:29" x14ac:dyDescent="0.25">
      <c r="I171" s="220"/>
      <c r="J171" s="220"/>
      <c r="K171" s="220"/>
      <c r="L171" s="220"/>
      <c r="M171" s="220"/>
      <c r="N171" s="220"/>
      <c r="O171" s="220"/>
      <c r="P171" s="220"/>
      <c r="Q171" s="220"/>
      <c r="R171" s="220"/>
      <c r="S171" s="220"/>
      <c r="T171" s="220"/>
      <c r="U171" s="220"/>
      <c r="V171" s="220"/>
      <c r="W171" s="220"/>
      <c r="X171" s="220"/>
      <c r="Y171" s="220"/>
      <c r="Z171" s="220"/>
      <c r="AA171" s="220"/>
      <c r="AB171" s="221"/>
      <c r="AC171" s="221"/>
    </row>
    <row r="172" spans="9:29" x14ac:dyDescent="0.25">
      <c r="I172" s="220"/>
      <c r="J172" s="220"/>
      <c r="K172" s="220"/>
      <c r="L172" s="220"/>
      <c r="M172" s="220"/>
      <c r="N172" s="220"/>
      <c r="O172" s="220"/>
      <c r="P172" s="220"/>
      <c r="Q172" s="220"/>
      <c r="R172" s="220"/>
      <c r="S172" s="220"/>
      <c r="T172" s="220"/>
      <c r="U172" s="220"/>
      <c r="V172" s="220"/>
      <c r="W172" s="220"/>
      <c r="X172" s="220"/>
      <c r="Y172" s="220"/>
      <c r="Z172" s="220"/>
      <c r="AA172" s="220"/>
      <c r="AB172" s="221"/>
      <c r="AC172" s="221"/>
    </row>
    <row r="173" spans="9:29" x14ac:dyDescent="0.25">
      <c r="I173" s="220"/>
      <c r="J173" s="220"/>
      <c r="K173" s="220"/>
      <c r="L173" s="220"/>
      <c r="M173" s="220"/>
      <c r="N173" s="220"/>
      <c r="O173" s="220"/>
      <c r="P173" s="220"/>
      <c r="Q173" s="220"/>
      <c r="R173" s="220"/>
      <c r="S173" s="220"/>
      <c r="T173" s="220"/>
      <c r="U173" s="220"/>
      <c r="V173" s="220"/>
      <c r="W173" s="220"/>
      <c r="X173" s="220"/>
      <c r="Y173" s="220"/>
      <c r="Z173" s="220"/>
      <c r="AA173" s="220"/>
      <c r="AB173" s="221"/>
      <c r="AC173" s="221"/>
    </row>
    <row r="174" spans="9:29" x14ac:dyDescent="0.25">
      <c r="I174" s="220"/>
      <c r="J174" s="220"/>
      <c r="K174" s="220"/>
      <c r="L174" s="220"/>
      <c r="M174" s="220"/>
      <c r="N174" s="220"/>
      <c r="O174" s="220"/>
      <c r="P174" s="220"/>
      <c r="Q174" s="220"/>
      <c r="R174" s="220"/>
      <c r="S174" s="220"/>
      <c r="T174" s="220"/>
      <c r="U174" s="220"/>
      <c r="V174" s="220"/>
      <c r="W174" s="220"/>
      <c r="X174" s="220"/>
      <c r="Y174" s="220"/>
      <c r="Z174" s="220"/>
      <c r="AA174" s="220"/>
      <c r="AB174" s="221"/>
      <c r="AC174" s="221"/>
    </row>
    <row r="175" spans="9:29" x14ac:dyDescent="0.25">
      <c r="I175" s="220"/>
      <c r="J175" s="220"/>
      <c r="K175" s="220"/>
      <c r="L175" s="220"/>
      <c r="M175" s="220"/>
      <c r="N175" s="220"/>
      <c r="O175" s="220"/>
      <c r="P175" s="220"/>
      <c r="Q175" s="220"/>
      <c r="R175" s="220"/>
      <c r="S175" s="220"/>
      <c r="T175" s="220"/>
      <c r="U175" s="220"/>
      <c r="V175" s="220"/>
      <c r="W175" s="220"/>
      <c r="X175" s="220"/>
      <c r="Y175" s="220"/>
      <c r="Z175" s="220"/>
      <c r="AA175" s="220"/>
      <c r="AB175" s="221"/>
      <c r="AC175" s="221"/>
    </row>
    <row r="176" spans="9:29" x14ac:dyDescent="0.25">
      <c r="I176" s="220"/>
      <c r="J176" s="220"/>
      <c r="K176" s="220"/>
      <c r="L176" s="220"/>
      <c r="M176" s="220"/>
      <c r="N176" s="220"/>
      <c r="O176" s="220"/>
      <c r="P176" s="220"/>
      <c r="Q176" s="220"/>
      <c r="R176" s="220"/>
      <c r="S176" s="220"/>
      <c r="T176" s="220"/>
      <c r="U176" s="220"/>
      <c r="V176" s="220"/>
      <c r="W176" s="220"/>
      <c r="X176" s="220"/>
      <c r="Y176" s="220"/>
      <c r="Z176" s="220"/>
      <c r="AA176" s="220"/>
      <c r="AB176" s="221"/>
      <c r="AC176" s="221"/>
    </row>
    <row r="177" spans="9:14" x14ac:dyDescent="0.25">
      <c r="I177" s="220"/>
      <c r="J177" s="220"/>
      <c r="K177" s="220"/>
      <c r="L177" s="220"/>
      <c r="M177" s="220"/>
      <c r="N177" s="220"/>
    </row>
    <row r="178" spans="9:14" x14ac:dyDescent="0.25">
      <c r="I178" s="220"/>
      <c r="J178" s="220"/>
      <c r="K178" s="220"/>
      <c r="L178" s="220"/>
      <c r="M178" s="220"/>
      <c r="N178" s="220"/>
    </row>
    <row r="179" spans="9:14" x14ac:dyDescent="0.25">
      <c r="I179" s="220"/>
      <c r="J179" s="220"/>
      <c r="K179" s="220"/>
      <c r="L179" s="220"/>
      <c r="M179" s="220"/>
      <c r="N179" s="220"/>
    </row>
    <row r="180" spans="9:14" x14ac:dyDescent="0.25">
      <c r="I180" s="220"/>
      <c r="J180" s="220"/>
      <c r="K180" s="220"/>
      <c r="L180" s="220"/>
      <c r="M180" s="220"/>
      <c r="N180" s="220"/>
    </row>
    <row r="181" spans="9:14" x14ac:dyDescent="0.25">
      <c r="I181" s="220"/>
      <c r="J181" s="220"/>
      <c r="K181" s="220"/>
      <c r="L181" s="220"/>
      <c r="M181" s="220"/>
      <c r="N181" s="220"/>
    </row>
    <row r="182" spans="9:14" x14ac:dyDescent="0.25">
      <c r="I182" s="220"/>
      <c r="J182" s="220"/>
      <c r="K182" s="220"/>
      <c r="L182" s="220"/>
      <c r="M182" s="220"/>
      <c r="N182" s="220"/>
    </row>
    <row r="183" spans="9:14" x14ac:dyDescent="0.25">
      <c r="I183" s="220"/>
      <c r="J183" s="220"/>
      <c r="K183" s="220"/>
      <c r="L183" s="220"/>
      <c r="M183" s="220"/>
      <c r="N183" s="220"/>
    </row>
    <row r="184" spans="9:14" x14ac:dyDescent="0.25">
      <c r="I184" s="220"/>
      <c r="J184" s="220"/>
      <c r="K184" s="220"/>
      <c r="L184" s="220"/>
      <c r="M184" s="220"/>
      <c r="N184" s="220"/>
    </row>
    <row r="185" spans="9:14" x14ac:dyDescent="0.25">
      <c r="I185" s="220"/>
      <c r="J185" s="220"/>
      <c r="K185" s="220"/>
      <c r="L185" s="220"/>
      <c r="M185" s="220"/>
      <c r="N185" s="220"/>
    </row>
    <row r="186" spans="9:14" x14ac:dyDescent="0.25">
      <c r="I186" s="220"/>
      <c r="J186" s="220"/>
      <c r="K186" s="220"/>
      <c r="L186" s="220"/>
      <c r="M186" s="220"/>
      <c r="N186" s="220"/>
    </row>
    <row r="187" spans="9:14" x14ac:dyDescent="0.25">
      <c r="I187" s="220"/>
      <c r="J187" s="220"/>
      <c r="K187" s="220"/>
      <c r="L187" s="220"/>
      <c r="M187" s="220"/>
      <c r="N187" s="220"/>
    </row>
    <row r="188" spans="9:14" x14ac:dyDescent="0.25">
      <c r="I188" s="220"/>
      <c r="J188" s="220"/>
      <c r="K188" s="220"/>
      <c r="L188" s="220"/>
      <c r="M188" s="220"/>
      <c r="N188" s="220"/>
    </row>
    <row r="189" spans="9:14" x14ac:dyDescent="0.25">
      <c r="I189" s="220"/>
      <c r="J189" s="220"/>
      <c r="K189" s="220"/>
      <c r="L189" s="220"/>
      <c r="M189" s="220"/>
      <c r="N189" s="220"/>
    </row>
    <row r="190" spans="9:14" x14ac:dyDescent="0.25">
      <c r="I190" s="220"/>
      <c r="J190" s="220"/>
      <c r="K190" s="220"/>
      <c r="L190" s="220"/>
      <c r="M190" s="220"/>
      <c r="N190" s="220"/>
    </row>
    <row r="191" spans="9:14" x14ac:dyDescent="0.25">
      <c r="I191" s="220"/>
      <c r="J191" s="220"/>
      <c r="K191" s="220"/>
      <c r="L191" s="220"/>
      <c r="M191" s="220"/>
      <c r="N191" s="220"/>
    </row>
    <row r="192" spans="9:14" x14ac:dyDescent="0.25">
      <c r="I192" s="220"/>
      <c r="J192" s="220"/>
      <c r="K192" s="220"/>
      <c r="L192" s="220"/>
      <c r="M192" s="220"/>
      <c r="N192" s="220"/>
    </row>
    <row r="193" spans="9:14" x14ac:dyDescent="0.25">
      <c r="I193" s="220"/>
      <c r="J193" s="220"/>
      <c r="K193" s="220"/>
      <c r="L193" s="220"/>
      <c r="M193" s="220"/>
      <c r="N193" s="220"/>
    </row>
    <row r="194" spans="9:14" x14ac:dyDescent="0.25">
      <c r="I194" s="220"/>
      <c r="J194" s="220"/>
      <c r="K194" s="220"/>
      <c r="L194" s="220"/>
      <c r="M194" s="220"/>
      <c r="N194" s="220"/>
    </row>
    <row r="195" spans="9:14" x14ac:dyDescent="0.25">
      <c r="I195" s="220"/>
      <c r="J195" s="220"/>
      <c r="K195" s="220"/>
      <c r="L195" s="220"/>
      <c r="M195" s="220"/>
      <c r="N195" s="220"/>
    </row>
    <row r="196" spans="9:14" x14ac:dyDescent="0.25">
      <c r="I196" s="220"/>
      <c r="J196" s="220"/>
      <c r="K196" s="220"/>
      <c r="L196" s="220"/>
      <c r="M196" s="220"/>
      <c r="N196" s="220"/>
    </row>
    <row r="197" spans="9:14" x14ac:dyDescent="0.25">
      <c r="I197" s="220"/>
      <c r="J197" s="220"/>
      <c r="K197" s="220"/>
      <c r="L197" s="220"/>
      <c r="M197" s="220"/>
      <c r="N197" s="220"/>
    </row>
    <row r="198" spans="9:14" x14ac:dyDescent="0.25">
      <c r="I198" s="220"/>
      <c r="J198" s="220"/>
      <c r="K198" s="220"/>
      <c r="L198" s="220"/>
      <c r="M198" s="220"/>
      <c r="N198" s="220"/>
    </row>
    <row r="199" spans="9:14" x14ac:dyDescent="0.25">
      <c r="I199" s="220"/>
      <c r="J199" s="220"/>
      <c r="K199" s="220"/>
      <c r="L199" s="220"/>
      <c r="M199" s="220"/>
      <c r="N199" s="220"/>
    </row>
    <row r="200" spans="9:14" x14ac:dyDescent="0.25">
      <c r="I200" s="220"/>
      <c r="J200" s="220"/>
      <c r="K200" s="220"/>
      <c r="L200" s="220"/>
      <c r="M200" s="220"/>
      <c r="N200" s="220"/>
    </row>
    <row r="201" spans="9:14" x14ac:dyDescent="0.25">
      <c r="I201" s="220"/>
      <c r="J201" s="220"/>
      <c r="K201" s="220"/>
      <c r="L201" s="220"/>
      <c r="M201" s="220"/>
      <c r="N201" s="220"/>
    </row>
    <row r="202" spans="9:14" x14ac:dyDescent="0.25">
      <c r="I202" s="220"/>
      <c r="J202" s="220"/>
      <c r="K202" s="220"/>
      <c r="L202" s="220"/>
      <c r="M202" s="220"/>
      <c r="N202" s="220"/>
    </row>
    <row r="203" spans="9:14" x14ac:dyDescent="0.25">
      <c r="I203" s="220"/>
      <c r="J203" s="220"/>
      <c r="K203" s="220"/>
      <c r="L203" s="220"/>
      <c r="M203" s="220"/>
      <c r="N203" s="220"/>
    </row>
    <row r="204" spans="9:14" x14ac:dyDescent="0.25">
      <c r="I204" s="220"/>
      <c r="J204" s="220"/>
      <c r="K204" s="220"/>
      <c r="L204" s="220"/>
      <c r="M204" s="220"/>
      <c r="N204" s="220"/>
    </row>
    <row r="205" spans="9:14" x14ac:dyDescent="0.25">
      <c r="I205" s="220"/>
      <c r="J205" s="220"/>
      <c r="K205" s="220"/>
      <c r="L205" s="220"/>
      <c r="M205" s="220"/>
      <c r="N205" s="220"/>
    </row>
    <row r="206" spans="9:14" x14ac:dyDescent="0.25">
      <c r="I206" s="220"/>
      <c r="J206" s="220"/>
      <c r="K206" s="220"/>
      <c r="L206" s="220"/>
      <c r="M206" s="220"/>
      <c r="N206" s="220"/>
    </row>
    <row r="207" spans="9:14" x14ac:dyDescent="0.25">
      <c r="I207" s="220"/>
      <c r="J207" s="220"/>
      <c r="K207" s="220"/>
      <c r="L207" s="220"/>
      <c r="M207" s="220"/>
      <c r="N207" s="220"/>
    </row>
    <row r="208" spans="9:14" x14ac:dyDescent="0.25">
      <c r="I208" s="220"/>
      <c r="J208" s="220"/>
      <c r="K208" s="220"/>
      <c r="L208" s="220"/>
      <c r="M208" s="220"/>
      <c r="N208" s="220"/>
    </row>
    <row r="209" spans="9:14" x14ac:dyDescent="0.25">
      <c r="I209" s="220"/>
      <c r="J209" s="220"/>
      <c r="K209" s="220"/>
      <c r="L209" s="220"/>
      <c r="M209" s="220"/>
      <c r="N209" s="220"/>
    </row>
    <row r="210" spans="9:14" x14ac:dyDescent="0.25">
      <c r="I210" s="220"/>
      <c r="J210" s="220"/>
      <c r="K210" s="220"/>
      <c r="L210" s="220"/>
      <c r="M210" s="220"/>
      <c r="N210" s="220"/>
    </row>
    <row r="211" spans="9:14" x14ac:dyDescent="0.25">
      <c r="I211" s="220"/>
      <c r="J211" s="220"/>
      <c r="K211" s="220"/>
      <c r="L211" s="220"/>
      <c r="M211" s="220"/>
      <c r="N211" s="220"/>
    </row>
    <row r="212" spans="9:14" x14ac:dyDescent="0.25">
      <c r="I212" s="220"/>
      <c r="J212" s="220"/>
      <c r="K212" s="220"/>
      <c r="L212" s="220"/>
      <c r="M212" s="220"/>
      <c r="N212" s="220"/>
    </row>
    <row r="213" spans="9:14" x14ac:dyDescent="0.25">
      <c r="I213" s="220"/>
      <c r="J213" s="220"/>
      <c r="K213" s="220"/>
      <c r="L213" s="220"/>
      <c r="M213" s="220"/>
      <c r="N213" s="220"/>
    </row>
    <row r="214" spans="9:14" x14ac:dyDescent="0.25">
      <c r="I214" s="220"/>
      <c r="J214" s="220"/>
      <c r="K214" s="220"/>
      <c r="L214" s="220"/>
      <c r="M214" s="220"/>
      <c r="N214" s="220"/>
    </row>
    <row r="215" spans="9:14" x14ac:dyDescent="0.25">
      <c r="I215" s="220"/>
      <c r="J215" s="220"/>
      <c r="K215" s="220"/>
      <c r="L215" s="220"/>
      <c r="M215" s="220"/>
      <c r="N215" s="220"/>
    </row>
    <row r="216" spans="9:14" x14ac:dyDescent="0.25">
      <c r="I216" s="220"/>
      <c r="J216" s="220"/>
      <c r="K216" s="220"/>
      <c r="L216" s="220"/>
      <c r="M216" s="220"/>
      <c r="N216" s="220"/>
    </row>
    <row r="217" spans="9:14" x14ac:dyDescent="0.25">
      <c r="I217" s="220"/>
      <c r="J217" s="220"/>
      <c r="K217" s="220"/>
      <c r="L217" s="220"/>
      <c r="M217" s="220"/>
      <c r="N217" s="220"/>
    </row>
    <row r="218" spans="9:14" x14ac:dyDescent="0.25">
      <c r="I218" s="220"/>
      <c r="J218" s="220"/>
      <c r="K218" s="220"/>
      <c r="L218" s="220"/>
      <c r="M218" s="220"/>
      <c r="N218" s="220"/>
    </row>
    <row r="219" spans="9:14" x14ac:dyDescent="0.25">
      <c r="I219" s="220"/>
      <c r="J219" s="220"/>
      <c r="K219" s="220"/>
      <c r="L219" s="220"/>
      <c r="M219" s="220"/>
      <c r="N219" s="220"/>
    </row>
    <row r="220" spans="9:14" x14ac:dyDescent="0.25">
      <c r="I220" s="220"/>
      <c r="J220" s="220"/>
      <c r="K220" s="220"/>
      <c r="L220" s="220"/>
      <c r="M220" s="220"/>
      <c r="N220" s="220"/>
    </row>
    <row r="221" spans="9:14" x14ac:dyDescent="0.25">
      <c r="I221" s="220"/>
      <c r="J221" s="220"/>
      <c r="K221" s="220"/>
      <c r="L221" s="220"/>
      <c r="M221" s="220"/>
      <c r="N221" s="220"/>
    </row>
    <row r="222" spans="9:14" x14ac:dyDescent="0.25">
      <c r="I222" s="220"/>
      <c r="J222" s="220"/>
      <c r="K222" s="220"/>
      <c r="L222" s="220"/>
      <c r="M222" s="220"/>
      <c r="N222" s="220"/>
    </row>
    <row r="223" spans="9:14" x14ac:dyDescent="0.25">
      <c r="I223" s="220"/>
      <c r="J223" s="220"/>
      <c r="K223" s="220"/>
      <c r="L223" s="220"/>
      <c r="M223" s="220"/>
      <c r="N223" s="220"/>
    </row>
    <row r="224" spans="9:14" x14ac:dyDescent="0.25">
      <c r="I224" s="220"/>
      <c r="J224" s="220"/>
      <c r="K224" s="220"/>
      <c r="L224" s="220"/>
      <c r="M224" s="220"/>
      <c r="N224" s="220"/>
    </row>
    <row r="225" spans="9:14" x14ac:dyDescent="0.25">
      <c r="I225" s="220"/>
      <c r="J225" s="220"/>
      <c r="K225" s="220"/>
      <c r="L225" s="220"/>
      <c r="M225" s="220"/>
      <c r="N225" s="220"/>
    </row>
    <row r="226" spans="9:14" x14ac:dyDescent="0.25">
      <c r="I226" s="220"/>
      <c r="J226" s="220"/>
      <c r="K226" s="220"/>
      <c r="L226" s="220"/>
      <c r="M226" s="220"/>
      <c r="N226" s="220"/>
    </row>
    <row r="227" spans="9:14" x14ac:dyDescent="0.25">
      <c r="I227" s="220"/>
      <c r="J227" s="220"/>
      <c r="K227" s="220"/>
      <c r="L227" s="220"/>
      <c r="M227" s="220"/>
      <c r="N227" s="220"/>
    </row>
    <row r="228" spans="9:14" x14ac:dyDescent="0.25">
      <c r="I228" s="220"/>
      <c r="J228" s="220"/>
      <c r="K228" s="220"/>
      <c r="L228" s="220"/>
      <c r="M228" s="220"/>
      <c r="N228" s="220"/>
    </row>
    <row r="229" spans="9:14" x14ac:dyDescent="0.25">
      <c r="I229" s="220"/>
      <c r="J229" s="220"/>
      <c r="K229" s="220"/>
      <c r="L229" s="220"/>
      <c r="M229" s="220"/>
      <c r="N229" s="220"/>
    </row>
    <row r="230" spans="9:14" x14ac:dyDescent="0.25">
      <c r="I230" s="220"/>
      <c r="J230" s="220"/>
      <c r="K230" s="220"/>
      <c r="L230" s="220"/>
      <c r="M230" s="220"/>
      <c r="N230" s="220"/>
    </row>
    <row r="231" spans="9:14" x14ac:dyDescent="0.25">
      <c r="I231" s="220"/>
      <c r="J231" s="220"/>
      <c r="K231" s="220"/>
      <c r="L231" s="220"/>
      <c r="M231" s="220"/>
      <c r="N231" s="220"/>
    </row>
    <row r="232" spans="9:14" x14ac:dyDescent="0.25">
      <c r="I232" s="220"/>
      <c r="J232" s="220"/>
      <c r="K232" s="220"/>
      <c r="L232" s="220"/>
      <c r="M232" s="220"/>
      <c r="N232" s="220"/>
    </row>
    <row r="233" spans="9:14" x14ac:dyDescent="0.25">
      <c r="I233" s="220"/>
      <c r="J233" s="220"/>
      <c r="K233" s="220"/>
      <c r="L233" s="220"/>
      <c r="M233" s="220"/>
      <c r="N233" s="220"/>
    </row>
    <row r="234" spans="9:14" x14ac:dyDescent="0.25">
      <c r="I234" s="220"/>
      <c r="J234" s="220"/>
      <c r="K234" s="220"/>
      <c r="L234" s="220"/>
      <c r="M234" s="220"/>
      <c r="N234" s="220"/>
    </row>
    <row r="235" spans="9:14" x14ac:dyDescent="0.25">
      <c r="I235" s="220"/>
      <c r="J235" s="220"/>
      <c r="K235" s="220"/>
      <c r="L235" s="220"/>
      <c r="M235" s="220"/>
      <c r="N235" s="220"/>
    </row>
    <row r="236" spans="9:14" x14ac:dyDescent="0.25">
      <c r="I236" s="220"/>
      <c r="J236" s="220"/>
      <c r="K236" s="220"/>
      <c r="L236" s="220"/>
      <c r="M236" s="220"/>
      <c r="N236" s="220"/>
    </row>
    <row r="237" spans="9:14" x14ac:dyDescent="0.25">
      <c r="I237" s="220"/>
      <c r="J237" s="220"/>
      <c r="K237" s="220"/>
      <c r="L237" s="220"/>
      <c r="M237" s="220"/>
      <c r="N237" s="220"/>
    </row>
    <row r="238" spans="9:14" x14ac:dyDescent="0.25">
      <c r="I238" s="220"/>
      <c r="J238" s="220"/>
      <c r="K238" s="220"/>
      <c r="L238" s="220"/>
      <c r="M238" s="220"/>
      <c r="N238" s="220"/>
    </row>
    <row r="239" spans="9:14" x14ac:dyDescent="0.25">
      <c r="I239" s="220"/>
      <c r="J239" s="220"/>
      <c r="K239" s="220"/>
      <c r="L239" s="220"/>
      <c r="M239" s="220"/>
      <c r="N239" s="220"/>
    </row>
    <row r="240" spans="9:14" x14ac:dyDescent="0.25">
      <c r="I240" s="220"/>
      <c r="J240" s="220"/>
      <c r="K240" s="220"/>
      <c r="L240" s="220"/>
      <c r="M240" s="220"/>
      <c r="N240" s="220"/>
    </row>
    <row r="241" spans="9:14" x14ac:dyDescent="0.25">
      <c r="I241" s="220"/>
      <c r="J241" s="220"/>
      <c r="K241" s="220"/>
      <c r="L241" s="220"/>
      <c r="M241" s="220"/>
      <c r="N241" s="220"/>
    </row>
    <row r="242" spans="9:14" x14ac:dyDescent="0.25">
      <c r="I242" s="220"/>
      <c r="J242" s="220"/>
      <c r="K242" s="220"/>
      <c r="L242" s="220"/>
      <c r="M242" s="220"/>
      <c r="N242" s="220"/>
    </row>
    <row r="243" spans="9:14" x14ac:dyDescent="0.25">
      <c r="I243" s="220"/>
      <c r="J243" s="220"/>
      <c r="K243" s="220"/>
      <c r="L243" s="220"/>
      <c r="M243" s="220"/>
      <c r="N243" s="220"/>
    </row>
    <row r="244" spans="9:14" x14ac:dyDescent="0.25">
      <c r="I244" s="220"/>
      <c r="J244" s="220"/>
      <c r="K244" s="220"/>
      <c r="L244" s="220"/>
      <c r="M244" s="220"/>
      <c r="N244" s="220"/>
    </row>
    <row r="245" spans="9:14" x14ac:dyDescent="0.25">
      <c r="I245" s="220"/>
      <c r="J245" s="220"/>
      <c r="K245" s="220"/>
      <c r="L245" s="220"/>
      <c r="M245" s="220"/>
      <c r="N245" s="220"/>
    </row>
    <row r="246" spans="9:14" x14ac:dyDescent="0.25">
      <c r="I246" s="220"/>
      <c r="J246" s="220"/>
      <c r="K246" s="220"/>
      <c r="L246" s="220"/>
      <c r="M246" s="220"/>
      <c r="N246" s="220"/>
    </row>
    <row r="247" spans="9:14" x14ac:dyDescent="0.25">
      <c r="I247" s="220"/>
      <c r="J247" s="220"/>
      <c r="K247" s="220"/>
      <c r="L247" s="220"/>
      <c r="M247" s="220"/>
      <c r="N247" s="220"/>
    </row>
  </sheetData>
  <conditionalFormatting sqref="B5">
    <cfRule type="cellIs" dxfId="3" priority="7" stopIfTrue="1" operator="equal">
      <formula>"Выполнено"</formula>
    </cfRule>
    <cfRule type="cellIs" dxfId="2" priority="8" stopIfTrue="1" operator="equal">
      <formula>"Не выполнено"</formula>
    </cfRule>
  </conditionalFormatting>
  <conditionalFormatting sqref="F5">
    <cfRule type="cellIs" dxfId="1" priority="1" stopIfTrue="1" operator="equal">
      <formula>"Выполнено"</formula>
    </cfRule>
    <cfRule type="cellIs" dxfId="0" priority="2" stopIfTrue="1" operator="equal">
      <formula>"Не выполнено"</formula>
    </cfRule>
  </conditionalFormatting>
  <dataValidations disablePrompts="1" count="1">
    <dataValidation type="list" errorStyle="information" allowBlank="1" showInputMessage="1" showErrorMessage="1" sqref="B5">
      <formula1>"1 - ИП, Выполнено, Не выполнено"</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48</vt:i4>
      </vt:variant>
      <vt:variant>
        <vt:lpstr>Именованные диапазоны</vt:lpstr>
      </vt:variant>
      <vt:variant>
        <vt:i4>53</vt:i4>
      </vt:variant>
    </vt:vector>
  </HeadingPairs>
  <TitlesOfParts>
    <vt:vector size="101" baseType="lpstr">
      <vt:lpstr>Системный</vt:lpstr>
      <vt:lpstr>Иерархия</vt:lpstr>
      <vt:lpstr>Pic</vt:lpstr>
      <vt:lpstr>HMI</vt:lpstr>
      <vt:lpstr>УСО</vt:lpstr>
      <vt:lpstr>Drop</vt:lpstr>
      <vt:lpstr>Коммутаторы</vt:lpstr>
      <vt:lpstr>Конфигурация</vt:lpstr>
      <vt:lpstr>Модули</vt:lpstr>
      <vt:lpstr>ИП</vt:lpstr>
      <vt:lpstr>ИПдиапазоны</vt:lpstr>
      <vt:lpstr>ДП</vt:lpstr>
      <vt:lpstr>АВ</vt:lpstr>
      <vt:lpstr>ДВ</vt:lpstr>
      <vt:lpstr>Логич</vt:lpstr>
      <vt:lpstr>Предел Парам</vt:lpstr>
      <vt:lpstr>Станц Защ</vt:lpstr>
      <vt:lpstr>Защ Рез</vt:lpstr>
      <vt:lpstr>Защ НА</vt:lpstr>
      <vt:lpstr>Гот НА</vt:lpstr>
      <vt:lpstr>НПС</vt:lpstr>
      <vt:lpstr>НА</vt:lpstr>
      <vt:lpstr>РП</vt:lpstr>
      <vt:lpstr>Парам Резервуар</vt:lpstr>
      <vt:lpstr>ЧРП</vt:lpstr>
      <vt:lpstr>ЗДВ</vt:lpstr>
      <vt:lpstr>Клапаны</vt:lpstr>
      <vt:lpstr>ВСПОМ</vt:lpstr>
      <vt:lpstr>ВСПОМ_ГР</vt:lpstr>
      <vt:lpstr>САРД</vt:lpstr>
      <vt:lpstr>ДПС</vt:lpstr>
      <vt:lpstr>ТаблСирен</vt:lpstr>
      <vt:lpstr>КС</vt:lpstr>
      <vt:lpstr>АСТУЭ</vt:lpstr>
      <vt:lpstr>ТС</vt:lpstr>
      <vt:lpstr>ТИ</vt:lpstr>
      <vt:lpstr>ТУ</vt:lpstr>
      <vt:lpstr>ТР</vt:lpstr>
      <vt:lpstr>Интерфейс</vt:lpstr>
      <vt:lpstr>КМД</vt:lpstr>
      <vt:lpstr>twCommTimes</vt:lpstr>
      <vt:lpstr>twNA</vt:lpstr>
      <vt:lpstr>twZDV</vt:lpstr>
      <vt:lpstr>twVS</vt:lpstr>
      <vt:lpstr>twList4</vt:lpstr>
      <vt:lpstr>MSG</vt:lpstr>
      <vt:lpstr>twASUPTzone</vt:lpstr>
      <vt:lpstr>Системный_old</vt:lpstr>
      <vt:lpstr>ИП!ActionIP</vt:lpstr>
      <vt:lpstr>ДП!ActionsDP</vt:lpstr>
      <vt:lpstr>Drop!IerarhiyaUr2</vt:lpstr>
      <vt:lpstr>IerarhiyaUr2</vt:lpstr>
      <vt:lpstr>Системный!INV</vt:lpstr>
      <vt:lpstr>АВ!NameParam</vt:lpstr>
      <vt:lpstr>ДВ!NameParam</vt:lpstr>
      <vt:lpstr>ДП!NameParam</vt:lpstr>
      <vt:lpstr>NameParam</vt:lpstr>
      <vt:lpstr>Логич!RD_TABLE</vt:lpstr>
      <vt:lpstr>'Станц Защ'!RD_TABLE</vt:lpstr>
      <vt:lpstr>'Гот НА'!safeMNA1</vt:lpstr>
      <vt:lpstr>'Защ НА'!safeMNA1</vt:lpstr>
      <vt:lpstr>'Гот НА'!safeMNA10</vt:lpstr>
      <vt:lpstr>'Защ НА'!safeMNA10</vt:lpstr>
      <vt:lpstr>'Гот НА'!safeMNA11</vt:lpstr>
      <vt:lpstr>'Защ НА'!safeMNA11</vt:lpstr>
      <vt:lpstr>'Гот НА'!safeMNA12</vt:lpstr>
      <vt:lpstr>'Защ НА'!safeMNA12</vt:lpstr>
      <vt:lpstr>'Гот НА'!safeMNA13</vt:lpstr>
      <vt:lpstr>'Защ НА'!safeMNA13</vt:lpstr>
      <vt:lpstr>'Гот НА'!safeMNA14</vt:lpstr>
      <vt:lpstr>'Защ НА'!safeMNA14</vt:lpstr>
      <vt:lpstr>'Гот НА'!safeMNA15</vt:lpstr>
      <vt:lpstr>'Защ НА'!safeMNA15</vt:lpstr>
      <vt:lpstr>'Гот НА'!safeMNA16</vt:lpstr>
      <vt:lpstr>'Защ НА'!safeMNA16</vt:lpstr>
      <vt:lpstr>'Гот НА'!safeMNA2</vt:lpstr>
      <vt:lpstr>'Защ НА'!safeMNA2</vt:lpstr>
      <vt:lpstr>'Гот НА'!safeMNA3</vt:lpstr>
      <vt:lpstr>'Защ НА'!safeMNA3</vt:lpstr>
      <vt:lpstr>'Защ НА'!safeMNA4</vt:lpstr>
      <vt:lpstr>'Гот НА'!safeMNA5</vt:lpstr>
      <vt:lpstr>'Защ НА'!safeMNA5</vt:lpstr>
      <vt:lpstr>'Гот НА'!safeMNA6</vt:lpstr>
      <vt:lpstr>'Защ НА'!safeMNA6</vt:lpstr>
      <vt:lpstr>'Гот НА'!safeMNA7</vt:lpstr>
      <vt:lpstr>'Защ НА'!safeMNA7</vt:lpstr>
      <vt:lpstr>'Гот НА'!safeMNA8</vt:lpstr>
      <vt:lpstr>'Защ НА'!safeMNA8</vt:lpstr>
      <vt:lpstr>'Гот НА'!safeMNA9</vt:lpstr>
      <vt:lpstr>'Защ НА'!safeMNA9</vt:lpstr>
      <vt:lpstr>'Защ НА'!SUBTYPE_BLOCK_NA1</vt:lpstr>
      <vt:lpstr>'Защ НА'!SUBTYPE_ZASH_NA1</vt:lpstr>
      <vt:lpstr>Drop!Type</vt:lpstr>
      <vt:lpstr>Системный!Type</vt:lpstr>
      <vt:lpstr>Type</vt:lpstr>
      <vt:lpstr>'Защ НА'!TYPE_BLOCK_NA1</vt:lpstr>
      <vt:lpstr>'Защ НА'!TYPE_ZASH_NA1</vt:lpstr>
      <vt:lpstr>Системный!ДПприор</vt:lpstr>
      <vt:lpstr>ДПприор</vt:lpstr>
      <vt:lpstr>Drop!НазваниеДиап</vt:lpstr>
      <vt:lpstr>НазваниеДиап</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Dmitry</cp:lastModifiedBy>
  <cp:lastPrinted>2017-08-14T10:40:54Z</cp:lastPrinted>
  <dcterms:created xsi:type="dcterms:W3CDTF">2015-05-04T19:24:28Z</dcterms:created>
  <dcterms:modified xsi:type="dcterms:W3CDTF">2017-12-01T17:21:18Z</dcterms:modified>
</cp:coreProperties>
</file>